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matthew.grainger\Documents\Projects_in_development\Dragehode2023\data\"/>
    </mc:Choice>
  </mc:AlternateContent>
  <xr:revisionPtr revIDLastSave="0" documentId="8_{55FE6B0A-5243-4441-B4C3-7C2B3DDB6996}" xr6:coauthVersionLast="47" xr6:coauthVersionMax="47" xr10:uidLastSave="{00000000-0000-0000-0000-000000000000}"/>
  <bookViews>
    <workbookView xWindow="-108" yWindow="-108" windowWidth="23256" windowHeight="12576" tabRatio="740" xr2:uid="{00000000-000D-0000-FFFF-FFFF00000000}"/>
  </bookViews>
  <sheets>
    <sheet name="Lokaliteter_oversikt" sheetId="12" r:id="rId1"/>
    <sheet name="Skjøtsel_koder" sheetId="11" r:id="rId2"/>
    <sheet name="Lokalitetsdata" sheetId="2" r:id="rId3"/>
    <sheet name="Transektdata" sheetId="1" r:id="rId4"/>
    <sheet name="Rutedata" sheetId="4" r:id="rId5"/>
    <sheet name="Artsdata" sheetId="6" r:id="rId6"/>
    <sheet name="pivot rutedata" sheetId="13" r:id="rId7"/>
    <sheet name="Artslister" sheetId="5" r:id="rId8"/>
    <sheet name="Koordinater_midt" sheetId="3" r:id="rId9"/>
    <sheet name="Koordinater_ruter" sheetId="7" r:id="rId10"/>
  </sheets>
  <externalReferences>
    <externalReference r:id="rId11"/>
    <externalReference r:id="rId12"/>
    <externalReference r:id="rId13"/>
  </externalReferences>
  <definedNames>
    <definedName name="_xlnm._FilterDatabase" localSheetId="5" hidden="1">Artsdata!$A$1:$Y$2787</definedName>
    <definedName name="_xlnm._FilterDatabase" localSheetId="7" hidden="1">Artslister!$N$1:$N$53</definedName>
    <definedName name="_xlnm._FilterDatabase" localSheetId="8" hidden="1">Koordinater_midt!$A$1:$C$41</definedName>
    <definedName name="_xlnm._FilterDatabase" localSheetId="0" hidden="1">Lokaliteter_oversikt!$A$1:$M$42</definedName>
    <definedName name="_xlnm._FilterDatabase" localSheetId="2" hidden="1">Lokalitetsdata!$A$1:$AG$149</definedName>
    <definedName name="_xlnm._FilterDatabase" localSheetId="4" hidden="1">Rutedata!$A$2:$AH$1293</definedName>
    <definedName name="_xlnm._FilterDatabase" localSheetId="3" hidden="1">Transektdata!$A$1:$I$1100</definedName>
    <definedName name="Artshierarki">#REF!</definedName>
  </definedNames>
  <calcPr calcId="191028"/>
  <pivotCaches>
    <pivotCache cacheId="0" r:id="rId1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3" l="1"/>
  <c r="D5" i="3"/>
  <c r="D8" i="3"/>
  <c r="D10" i="3"/>
  <c r="D11" i="3"/>
  <c r="D12" i="3"/>
  <c r="D13" i="3"/>
  <c r="D14" i="3"/>
  <c r="D15" i="3"/>
  <c r="D16" i="3"/>
  <c r="D17" i="3"/>
  <c r="D18" i="3"/>
  <c r="D19" i="3"/>
  <c r="D21" i="3"/>
  <c r="D24" i="3"/>
  <c r="D25" i="3"/>
  <c r="D26" i="3"/>
  <c r="D30" i="3"/>
  <c r="D34" i="3"/>
  <c r="D35" i="3"/>
  <c r="D38" i="3"/>
  <c r="D39" i="3"/>
  <c r="D40" i="3"/>
  <c r="D41" i="3"/>
  <c r="D29" i="3"/>
  <c r="D23" i="3"/>
  <c r="D22" i="3"/>
  <c r="D32" i="3"/>
  <c r="D9" i="3"/>
  <c r="D4" i="3"/>
  <c r="D33" i="3"/>
  <c r="D7" i="3"/>
  <c r="D27" i="3"/>
  <c r="D6" i="3"/>
  <c r="D28" i="3"/>
  <c r="D36" i="3"/>
  <c r="D37" i="3"/>
  <c r="D20" i="3"/>
  <c r="D31" i="3"/>
  <c r="D2" i="3"/>
  <c r="P1293" i="4"/>
  <c r="P1292" i="4"/>
  <c r="P1291" i="4"/>
  <c r="P1290" i="4"/>
  <c r="P1289" i="4"/>
  <c r="P1288" i="4"/>
  <c r="P1287" i="4"/>
  <c r="P1286" i="4"/>
  <c r="P1285" i="4"/>
  <c r="P1284" i="4"/>
  <c r="P1283" i="4"/>
  <c r="P1282" i="4"/>
  <c r="P1281" i="4"/>
  <c r="P1280" i="4"/>
  <c r="P1279" i="4"/>
  <c r="P1278" i="4"/>
  <c r="P1277" i="4"/>
  <c r="P1276" i="4"/>
  <c r="P1275" i="4"/>
  <c r="P1274" i="4"/>
  <c r="W1218" i="6"/>
  <c r="V1218" i="6"/>
  <c r="U1218" i="6"/>
  <c r="T1218" i="6"/>
  <c r="S1218" i="6"/>
  <c r="R1218" i="6"/>
  <c r="Q1218" i="6"/>
  <c r="P1218" i="6"/>
  <c r="O1218" i="6"/>
  <c r="N1218" i="6"/>
  <c r="M1218" i="6"/>
  <c r="L1218" i="6"/>
  <c r="W1207" i="6"/>
  <c r="V1207" i="6"/>
  <c r="U1207" i="6"/>
  <c r="T1207" i="6"/>
  <c r="S1207" i="6"/>
  <c r="R1207" i="6"/>
  <c r="Q1207" i="6"/>
  <c r="P1207" i="6"/>
  <c r="O1207" i="6"/>
  <c r="N1207" i="6"/>
  <c r="M1207" i="6"/>
  <c r="L1207" i="6"/>
  <c r="W1211" i="6"/>
  <c r="V1211" i="6"/>
  <c r="U1211" i="6"/>
  <c r="T1211" i="6"/>
  <c r="S1211" i="6"/>
  <c r="R1211" i="6"/>
  <c r="Q1211" i="6"/>
  <c r="P1211" i="6"/>
  <c r="O1211" i="6"/>
  <c r="N1211" i="6"/>
  <c r="M1211" i="6"/>
  <c r="L1211" i="6"/>
  <c r="W1203" i="6"/>
  <c r="V1203" i="6"/>
  <c r="U1203" i="6"/>
  <c r="T1203" i="6"/>
  <c r="S1203" i="6"/>
  <c r="R1203" i="6"/>
  <c r="Q1203" i="6"/>
  <c r="P1203" i="6"/>
  <c r="O1203" i="6"/>
  <c r="N1203" i="6"/>
  <c r="M1203" i="6"/>
  <c r="L1203" i="6"/>
  <c r="W1197" i="6"/>
  <c r="V1197" i="6"/>
  <c r="U1197" i="6"/>
  <c r="T1197" i="6"/>
  <c r="S1197" i="6"/>
  <c r="R1197" i="6"/>
  <c r="Q1197" i="6"/>
  <c r="P1197" i="6"/>
  <c r="O1197" i="6"/>
  <c r="N1197" i="6"/>
  <c r="M1197" i="6"/>
  <c r="L1197" i="6"/>
  <c r="W1184" i="6"/>
  <c r="V1184" i="6"/>
  <c r="U1184" i="6"/>
  <c r="T1184" i="6"/>
  <c r="S1184" i="6"/>
  <c r="R1184" i="6"/>
  <c r="Q1184" i="6"/>
  <c r="P1184" i="6"/>
  <c r="O1184" i="6"/>
  <c r="N1184" i="6"/>
  <c r="M1184" i="6"/>
  <c r="L1184" i="6"/>
  <c r="W1178" i="6"/>
  <c r="V1178" i="6"/>
  <c r="U1178" i="6"/>
  <c r="T1178" i="6"/>
  <c r="S1178" i="6"/>
  <c r="R1178" i="6"/>
  <c r="Q1178" i="6"/>
  <c r="P1178" i="6"/>
  <c r="O1178" i="6"/>
  <c r="N1178" i="6"/>
  <c r="M1178" i="6"/>
  <c r="L1178" i="6"/>
  <c r="W1175" i="6"/>
  <c r="V1175" i="6"/>
  <c r="U1175" i="6"/>
  <c r="T1175" i="6"/>
  <c r="S1175" i="6"/>
  <c r="R1175" i="6"/>
  <c r="Q1175" i="6"/>
  <c r="P1175" i="6"/>
  <c r="O1175" i="6"/>
  <c r="N1175" i="6"/>
  <c r="M1175" i="6"/>
  <c r="L1175" i="6"/>
  <c r="W1045" i="6"/>
  <c r="V1045" i="6"/>
  <c r="U1045" i="6"/>
  <c r="T1045" i="6"/>
  <c r="S1045" i="6"/>
  <c r="R1045" i="6"/>
  <c r="Q1045" i="6"/>
  <c r="P1045" i="6"/>
  <c r="O1045" i="6"/>
  <c r="N1045" i="6"/>
  <c r="M1045" i="6"/>
  <c r="L1045" i="6"/>
  <c r="W1041" i="6"/>
  <c r="V1041" i="6"/>
  <c r="U1041" i="6"/>
  <c r="T1041" i="6"/>
  <c r="S1041" i="6"/>
  <c r="R1041" i="6"/>
  <c r="Q1041" i="6"/>
  <c r="P1041" i="6"/>
  <c r="O1041" i="6"/>
  <c r="N1041" i="6"/>
  <c r="M1041" i="6"/>
  <c r="L1041" i="6"/>
  <c r="W1036" i="6"/>
  <c r="V1036" i="6"/>
  <c r="U1036" i="6"/>
  <c r="T1036" i="6"/>
  <c r="S1036" i="6"/>
  <c r="R1036" i="6"/>
  <c r="Q1036" i="6"/>
  <c r="P1036" i="6"/>
  <c r="O1036" i="6"/>
  <c r="N1036" i="6"/>
  <c r="M1036" i="6"/>
  <c r="L1036" i="6"/>
  <c r="W991" i="6"/>
  <c r="V991" i="6"/>
  <c r="U991" i="6"/>
  <c r="T991" i="6"/>
  <c r="S991" i="6"/>
  <c r="R991" i="6"/>
  <c r="Q991" i="6"/>
  <c r="P991" i="6"/>
  <c r="O991" i="6"/>
  <c r="N991" i="6"/>
  <c r="M991" i="6"/>
  <c r="L991" i="6"/>
  <c r="W938" i="6"/>
  <c r="V938" i="6"/>
  <c r="U938" i="6"/>
  <c r="T938" i="6"/>
  <c r="S938" i="6"/>
  <c r="R938" i="6"/>
  <c r="Q938" i="6"/>
  <c r="P938" i="6"/>
  <c r="O938" i="6"/>
  <c r="N938" i="6"/>
  <c r="M938" i="6"/>
  <c r="L938" i="6"/>
  <c r="W987" i="6"/>
  <c r="V987" i="6"/>
  <c r="U987" i="6"/>
  <c r="T987" i="6"/>
  <c r="S987" i="6"/>
  <c r="R987" i="6"/>
  <c r="Q987" i="6"/>
  <c r="P987" i="6"/>
  <c r="O987" i="6"/>
  <c r="N987" i="6"/>
  <c r="M987" i="6"/>
  <c r="L987" i="6"/>
  <c r="W982" i="6"/>
  <c r="V982" i="6"/>
  <c r="U982" i="6"/>
  <c r="T982" i="6"/>
  <c r="S982" i="6"/>
  <c r="R982" i="6"/>
  <c r="Q982" i="6"/>
  <c r="P982" i="6"/>
  <c r="O982" i="6"/>
  <c r="N982" i="6"/>
  <c r="M982" i="6"/>
  <c r="L982" i="6"/>
  <c r="W940" i="6"/>
  <c r="V940" i="6"/>
  <c r="U940" i="6"/>
  <c r="T940" i="6"/>
  <c r="S940" i="6"/>
  <c r="R940" i="6"/>
  <c r="Q940" i="6"/>
  <c r="P940" i="6"/>
  <c r="O940" i="6"/>
  <c r="N940" i="6"/>
  <c r="M940" i="6"/>
  <c r="L940" i="6"/>
  <c r="W710" i="6"/>
  <c r="V710" i="6"/>
  <c r="U710" i="6"/>
  <c r="T710" i="6"/>
  <c r="S710" i="6"/>
  <c r="R710" i="6"/>
  <c r="Q710" i="6"/>
  <c r="P710" i="6"/>
  <c r="O710" i="6"/>
  <c r="N710" i="6"/>
  <c r="M710" i="6"/>
  <c r="L710" i="6"/>
  <c r="W679" i="6"/>
  <c r="V679" i="6"/>
  <c r="U679" i="6"/>
  <c r="T679" i="6"/>
  <c r="S679" i="6"/>
  <c r="R679" i="6"/>
  <c r="Q679" i="6"/>
  <c r="P679" i="6"/>
  <c r="O679" i="6"/>
  <c r="N679" i="6"/>
  <c r="M679" i="6"/>
  <c r="L679" i="6"/>
  <c r="W701" i="6"/>
  <c r="V701" i="6"/>
  <c r="U701" i="6"/>
  <c r="T701" i="6"/>
  <c r="S701" i="6"/>
  <c r="R701" i="6"/>
  <c r="Q701" i="6"/>
  <c r="P701" i="6"/>
  <c r="O701" i="6"/>
  <c r="N701" i="6"/>
  <c r="M701" i="6"/>
  <c r="L701" i="6"/>
  <c r="W681" i="6"/>
  <c r="V681" i="6"/>
  <c r="U681" i="6"/>
  <c r="T681" i="6"/>
  <c r="S681" i="6"/>
  <c r="R681" i="6"/>
  <c r="Q681" i="6"/>
  <c r="P681" i="6"/>
  <c r="O681" i="6"/>
  <c r="N681" i="6"/>
  <c r="M681" i="6"/>
  <c r="L681" i="6"/>
  <c r="W553" i="6"/>
  <c r="V553" i="6"/>
  <c r="U553" i="6"/>
  <c r="T553" i="6"/>
  <c r="S553" i="6"/>
  <c r="R553" i="6"/>
  <c r="Q553" i="6"/>
  <c r="P553" i="6"/>
  <c r="O553" i="6"/>
  <c r="N553" i="6"/>
  <c r="M553" i="6"/>
  <c r="L553" i="6"/>
  <c r="W470" i="6"/>
  <c r="V470" i="6"/>
  <c r="U470" i="6"/>
  <c r="T470" i="6"/>
  <c r="S470" i="6"/>
  <c r="R470" i="6"/>
  <c r="Q470" i="6"/>
  <c r="P470" i="6"/>
  <c r="O470" i="6"/>
  <c r="N470" i="6"/>
  <c r="M470" i="6"/>
  <c r="L470" i="6"/>
  <c r="W465" i="6"/>
  <c r="V465" i="6"/>
  <c r="U465" i="6"/>
  <c r="T465" i="6"/>
  <c r="S465" i="6"/>
  <c r="R465" i="6"/>
  <c r="Q465" i="6"/>
  <c r="P465" i="6"/>
  <c r="O465" i="6"/>
  <c r="N465" i="6"/>
  <c r="M465" i="6"/>
  <c r="L465" i="6"/>
  <c r="W463" i="6"/>
  <c r="V463" i="6"/>
  <c r="U463" i="6"/>
  <c r="T463" i="6"/>
  <c r="S463" i="6"/>
  <c r="R463" i="6"/>
  <c r="Q463" i="6"/>
  <c r="P463" i="6"/>
  <c r="O463" i="6"/>
  <c r="N463" i="6"/>
  <c r="M463" i="6"/>
  <c r="L463" i="6"/>
  <c r="W257" i="6"/>
  <c r="V257" i="6"/>
  <c r="U257" i="6"/>
  <c r="T257" i="6"/>
  <c r="S257" i="6"/>
  <c r="R257" i="6"/>
  <c r="Q257" i="6"/>
  <c r="P257" i="6"/>
  <c r="O257" i="6"/>
  <c r="N257" i="6"/>
  <c r="M257" i="6"/>
  <c r="L257" i="6"/>
  <c r="W147" i="6"/>
  <c r="V147" i="6"/>
  <c r="U147" i="6"/>
  <c r="T147" i="6"/>
  <c r="S147" i="6"/>
  <c r="R147" i="6"/>
  <c r="Q147" i="6"/>
  <c r="P147" i="6"/>
  <c r="O147" i="6"/>
  <c r="N147" i="6"/>
  <c r="M147" i="6"/>
  <c r="L147" i="6"/>
  <c r="W172" i="6"/>
  <c r="V172" i="6"/>
  <c r="U172" i="6"/>
  <c r="T172" i="6"/>
  <c r="S172" i="6"/>
  <c r="R172" i="6"/>
  <c r="Q172" i="6"/>
  <c r="P172" i="6"/>
  <c r="O172" i="6"/>
  <c r="N172" i="6"/>
  <c r="M172" i="6"/>
  <c r="L172" i="6"/>
  <c r="W167" i="6"/>
  <c r="V167" i="6"/>
  <c r="U167" i="6"/>
  <c r="T167" i="6"/>
  <c r="S167" i="6"/>
  <c r="R167" i="6"/>
  <c r="Q167" i="6"/>
  <c r="P167" i="6"/>
  <c r="O167" i="6"/>
  <c r="N167" i="6"/>
  <c r="M167" i="6"/>
  <c r="L167" i="6"/>
  <c r="W146" i="6"/>
  <c r="V146" i="6"/>
  <c r="U146" i="6"/>
  <c r="T146" i="6"/>
  <c r="S146" i="6"/>
  <c r="R146" i="6"/>
  <c r="Q146" i="6"/>
  <c r="P146" i="6"/>
  <c r="O146" i="6"/>
  <c r="N146" i="6"/>
  <c r="M146" i="6"/>
  <c r="L146" i="6"/>
  <c r="W114" i="6"/>
  <c r="V114" i="6"/>
  <c r="U114" i="6"/>
  <c r="T114" i="6"/>
  <c r="S114" i="6"/>
  <c r="R114" i="6"/>
  <c r="Q114" i="6"/>
  <c r="P114" i="6"/>
  <c r="O114" i="6"/>
  <c r="N114" i="6"/>
  <c r="M114" i="6"/>
  <c r="L114" i="6"/>
  <c r="W15" i="6"/>
  <c r="V15" i="6"/>
  <c r="U15" i="6"/>
  <c r="T15" i="6"/>
  <c r="S15" i="6"/>
  <c r="R15" i="6"/>
  <c r="Q15" i="6"/>
  <c r="P15" i="6"/>
  <c r="O15" i="6"/>
  <c r="N15" i="6"/>
  <c r="M15" i="6"/>
  <c r="L15" i="6"/>
  <c r="W2787" i="6"/>
  <c r="V2787" i="6"/>
  <c r="U2787" i="6"/>
  <c r="T2787" i="6"/>
  <c r="S2787" i="6"/>
  <c r="R2787" i="6"/>
  <c r="Q2787" i="6"/>
  <c r="P2787" i="6"/>
  <c r="O2787" i="6"/>
  <c r="N2787" i="6"/>
  <c r="M2787" i="6"/>
  <c r="L2787" i="6"/>
  <c r="W2785" i="6"/>
  <c r="V2785" i="6"/>
  <c r="U2785" i="6"/>
  <c r="T2785" i="6"/>
  <c r="S2785" i="6"/>
  <c r="R2785" i="6"/>
  <c r="Q2785" i="6"/>
  <c r="P2785" i="6"/>
  <c r="O2785" i="6"/>
  <c r="N2785" i="6"/>
  <c r="M2785" i="6"/>
  <c r="L2785" i="6"/>
  <c r="W2783" i="6"/>
  <c r="V2783" i="6"/>
  <c r="U2783" i="6"/>
  <c r="T2783" i="6"/>
  <c r="S2783" i="6"/>
  <c r="R2783" i="6"/>
  <c r="Q2783" i="6"/>
  <c r="P2783" i="6"/>
  <c r="O2783" i="6"/>
  <c r="N2783" i="6"/>
  <c r="M2783" i="6"/>
  <c r="L2783" i="6"/>
  <c r="W2778" i="6"/>
  <c r="V2778" i="6"/>
  <c r="U2778" i="6"/>
  <c r="T2778" i="6"/>
  <c r="S2778" i="6"/>
  <c r="R2778" i="6"/>
  <c r="Q2778" i="6"/>
  <c r="P2778" i="6"/>
  <c r="O2778" i="6"/>
  <c r="N2778" i="6"/>
  <c r="M2778" i="6"/>
  <c r="L2778" i="6"/>
  <c r="W2774" i="6"/>
  <c r="V2774" i="6"/>
  <c r="U2774" i="6"/>
  <c r="T2774" i="6"/>
  <c r="S2774" i="6"/>
  <c r="R2774" i="6"/>
  <c r="Q2774" i="6"/>
  <c r="P2774" i="6"/>
  <c r="O2774" i="6"/>
  <c r="N2774" i="6"/>
  <c r="M2774" i="6"/>
  <c r="L2774" i="6"/>
  <c r="W2754" i="6"/>
  <c r="V2754" i="6"/>
  <c r="U2754" i="6"/>
  <c r="T2754" i="6"/>
  <c r="S2754" i="6"/>
  <c r="R2754" i="6"/>
  <c r="Q2754" i="6"/>
  <c r="P2754" i="6"/>
  <c r="O2754" i="6"/>
  <c r="N2754" i="6"/>
  <c r="M2754" i="6"/>
  <c r="L2754" i="6"/>
  <c r="W2770" i="6"/>
  <c r="V2770" i="6"/>
  <c r="U2770" i="6"/>
  <c r="T2770" i="6"/>
  <c r="S2770" i="6"/>
  <c r="R2770" i="6"/>
  <c r="Q2770" i="6"/>
  <c r="P2770" i="6"/>
  <c r="O2770" i="6"/>
  <c r="N2770" i="6"/>
  <c r="M2770" i="6"/>
  <c r="L2770" i="6"/>
  <c r="W2769" i="6"/>
  <c r="V2769" i="6"/>
  <c r="U2769" i="6"/>
  <c r="T2769" i="6"/>
  <c r="S2769" i="6"/>
  <c r="R2769" i="6"/>
  <c r="Q2769" i="6"/>
  <c r="P2769" i="6"/>
  <c r="O2769" i="6"/>
  <c r="N2769" i="6"/>
  <c r="M2769" i="6"/>
  <c r="L2769" i="6"/>
  <c r="W2766" i="6"/>
  <c r="V2766" i="6"/>
  <c r="U2766" i="6"/>
  <c r="T2766" i="6"/>
  <c r="S2766" i="6"/>
  <c r="R2766" i="6"/>
  <c r="Q2766" i="6"/>
  <c r="P2766" i="6"/>
  <c r="O2766" i="6"/>
  <c r="N2766" i="6"/>
  <c r="M2766" i="6"/>
  <c r="L2766" i="6"/>
  <c r="W2762" i="6"/>
  <c r="V2762" i="6"/>
  <c r="U2762" i="6"/>
  <c r="T2762" i="6"/>
  <c r="S2762" i="6"/>
  <c r="R2762" i="6"/>
  <c r="Q2762" i="6"/>
  <c r="P2762" i="6"/>
  <c r="O2762" i="6"/>
  <c r="N2762" i="6"/>
  <c r="M2762" i="6"/>
  <c r="W2758" i="6"/>
  <c r="V2758" i="6"/>
  <c r="U2758" i="6"/>
  <c r="T2758" i="6"/>
  <c r="S2758" i="6"/>
  <c r="R2758" i="6"/>
  <c r="Q2758" i="6"/>
  <c r="P2758" i="6"/>
  <c r="O2758" i="6"/>
  <c r="N2758" i="6"/>
  <c r="M2758" i="6"/>
  <c r="L2758" i="6"/>
  <c r="W2748" i="6"/>
  <c r="V2748" i="6"/>
  <c r="U2748" i="6"/>
  <c r="T2748" i="6"/>
  <c r="S2748" i="6"/>
  <c r="R2748" i="6"/>
  <c r="Q2748" i="6"/>
  <c r="P2748" i="6"/>
  <c r="O2748" i="6"/>
  <c r="N2748" i="6"/>
  <c r="M2748" i="6"/>
  <c r="L2748" i="6"/>
  <c r="W2735" i="6"/>
  <c r="V2735" i="6"/>
  <c r="U2735" i="6"/>
  <c r="T2735" i="6"/>
  <c r="S2735" i="6"/>
  <c r="R2735" i="6"/>
  <c r="Q2735" i="6"/>
  <c r="P2735" i="6"/>
  <c r="O2735" i="6"/>
  <c r="N2735" i="6"/>
  <c r="M2735" i="6"/>
  <c r="L2735" i="6"/>
  <c r="W2738" i="6"/>
  <c r="V2738" i="6"/>
  <c r="U2738" i="6"/>
  <c r="T2738" i="6"/>
  <c r="S2738" i="6"/>
  <c r="R2738" i="6"/>
  <c r="Q2738" i="6"/>
  <c r="P2738" i="6"/>
  <c r="O2738" i="6"/>
  <c r="N2738" i="6"/>
  <c r="M2738" i="6"/>
  <c r="W2746" i="6"/>
  <c r="V2746" i="6"/>
  <c r="U2746" i="6"/>
  <c r="T2746" i="6"/>
  <c r="S2746" i="6"/>
  <c r="R2746" i="6"/>
  <c r="Q2746" i="6"/>
  <c r="P2746" i="6"/>
  <c r="O2746" i="6"/>
  <c r="N2746" i="6"/>
  <c r="M2746" i="6"/>
  <c r="L2746" i="6"/>
  <c r="W2742" i="6"/>
  <c r="V2742" i="6"/>
  <c r="U2742" i="6"/>
  <c r="T2742" i="6"/>
  <c r="S2742" i="6"/>
  <c r="R2742" i="6"/>
  <c r="Q2742" i="6"/>
  <c r="P2742" i="6"/>
  <c r="O2742" i="6"/>
  <c r="N2742" i="6"/>
  <c r="M2742" i="6"/>
  <c r="L2742" i="6"/>
  <c r="W2753" i="6"/>
  <c r="V2753" i="6"/>
  <c r="U2753" i="6"/>
  <c r="T2753" i="6"/>
  <c r="S2753" i="6"/>
  <c r="R2753" i="6"/>
  <c r="Q2753" i="6"/>
  <c r="P2753" i="6"/>
  <c r="O2753" i="6"/>
  <c r="N2753" i="6"/>
  <c r="M2753" i="6"/>
  <c r="L2753" i="6"/>
  <c r="W2734" i="6"/>
  <c r="V2734" i="6"/>
  <c r="U2734" i="6"/>
  <c r="T2734" i="6"/>
  <c r="S2734" i="6"/>
  <c r="R2734" i="6"/>
  <c r="Q2734" i="6"/>
  <c r="P2734" i="6"/>
  <c r="O2734" i="6"/>
  <c r="N2734" i="6"/>
  <c r="M2734" i="6"/>
  <c r="L2734" i="6"/>
  <c r="W2730" i="6"/>
  <c r="V2730" i="6"/>
  <c r="U2730" i="6"/>
  <c r="T2730" i="6"/>
  <c r="S2730" i="6"/>
  <c r="R2730" i="6"/>
  <c r="Q2730" i="6"/>
  <c r="P2730" i="6"/>
  <c r="O2730" i="6"/>
  <c r="N2730" i="6"/>
  <c r="M2730" i="6"/>
  <c r="L2730" i="6"/>
  <c r="W2726" i="6"/>
  <c r="V2726" i="6"/>
  <c r="U2726" i="6"/>
  <c r="T2726" i="6"/>
  <c r="S2726" i="6"/>
  <c r="R2726" i="6"/>
  <c r="Q2726" i="6"/>
  <c r="P2726" i="6"/>
  <c r="O2726" i="6"/>
  <c r="N2726" i="6"/>
  <c r="M2726" i="6"/>
  <c r="L2726" i="6"/>
  <c r="W2722" i="6"/>
  <c r="V2722" i="6"/>
  <c r="U2722" i="6"/>
  <c r="T2722" i="6"/>
  <c r="S2722" i="6"/>
  <c r="R2722" i="6"/>
  <c r="Q2722" i="6"/>
  <c r="P2722" i="6"/>
  <c r="O2722" i="6"/>
  <c r="N2722" i="6"/>
  <c r="M2722" i="6"/>
  <c r="L2722" i="6"/>
  <c r="W2716" i="6"/>
  <c r="V2716" i="6"/>
  <c r="U2716" i="6"/>
  <c r="T2716" i="6"/>
  <c r="S2716" i="6"/>
  <c r="R2716" i="6"/>
  <c r="Q2716" i="6"/>
  <c r="P2716" i="6"/>
  <c r="O2716" i="6"/>
  <c r="N2716" i="6"/>
  <c r="M2716" i="6"/>
  <c r="L2716" i="6"/>
  <c r="W1846" i="6"/>
  <c r="V1846" i="6"/>
  <c r="U1846" i="6"/>
  <c r="T1846" i="6"/>
  <c r="S1846" i="6"/>
  <c r="R1846" i="6"/>
  <c r="Q1846" i="6"/>
  <c r="P1846" i="6"/>
  <c r="O1846" i="6"/>
  <c r="N1846" i="6"/>
  <c r="M1846" i="6"/>
  <c r="L1846" i="6"/>
  <c r="W2319" i="6"/>
  <c r="V2319" i="6"/>
  <c r="U2319" i="6"/>
  <c r="T2319" i="6"/>
  <c r="S2319" i="6"/>
  <c r="R2319" i="6"/>
  <c r="Q2319" i="6"/>
  <c r="P2319" i="6"/>
  <c r="O2319" i="6"/>
  <c r="N2319" i="6"/>
  <c r="M2319" i="6"/>
  <c r="L2319" i="6"/>
  <c r="W2172" i="6"/>
  <c r="V2172" i="6"/>
  <c r="U2172" i="6"/>
  <c r="T2172" i="6"/>
  <c r="S2172" i="6"/>
  <c r="R2172" i="6"/>
  <c r="Q2172" i="6"/>
  <c r="P2172" i="6"/>
  <c r="O2172" i="6"/>
  <c r="N2172" i="6"/>
  <c r="M2172" i="6"/>
  <c r="L2172" i="6"/>
  <c r="W1853" i="6"/>
  <c r="V1853" i="6"/>
  <c r="U1853" i="6"/>
  <c r="T1853" i="6"/>
  <c r="S1853" i="6"/>
  <c r="R1853" i="6"/>
  <c r="Q1853" i="6"/>
  <c r="P1853" i="6"/>
  <c r="O1853" i="6"/>
  <c r="N1853" i="6"/>
  <c r="M1853" i="6"/>
  <c r="L1853" i="6"/>
  <c r="W1849" i="6"/>
  <c r="V1849" i="6"/>
  <c r="U1849" i="6"/>
  <c r="T1849" i="6"/>
  <c r="S1849" i="6"/>
  <c r="R1849" i="6"/>
  <c r="Q1849" i="6"/>
  <c r="P1849" i="6"/>
  <c r="O1849" i="6"/>
  <c r="N1849" i="6"/>
  <c r="M1849" i="6"/>
  <c r="L1849" i="6"/>
  <c r="W1845" i="6"/>
  <c r="V1845" i="6"/>
  <c r="U1845" i="6"/>
  <c r="T1845" i="6"/>
  <c r="S1845" i="6"/>
  <c r="R1845" i="6"/>
  <c r="Q1845" i="6"/>
  <c r="P1845" i="6"/>
  <c r="O1845" i="6"/>
  <c r="N1845" i="6"/>
  <c r="M1845" i="6"/>
  <c r="L1845" i="6"/>
  <c r="W1841" i="6"/>
  <c r="V1841" i="6"/>
  <c r="U1841" i="6"/>
  <c r="T1841" i="6"/>
  <c r="S1841" i="6"/>
  <c r="R1841" i="6"/>
  <c r="Q1841" i="6"/>
  <c r="P1841" i="6"/>
  <c r="O1841" i="6"/>
  <c r="N1841" i="6"/>
  <c r="M1841" i="6"/>
  <c r="L1841" i="6"/>
  <c r="W1837" i="6"/>
  <c r="V1837" i="6"/>
  <c r="U1837" i="6"/>
  <c r="T1837" i="6"/>
  <c r="S1837" i="6"/>
  <c r="R1837" i="6"/>
  <c r="Q1837" i="6"/>
  <c r="P1837" i="6"/>
  <c r="O1837" i="6"/>
  <c r="N1837" i="6"/>
  <c r="M1837" i="6"/>
  <c r="L1837" i="6"/>
  <c r="W1583" i="6"/>
  <c r="V1583" i="6"/>
  <c r="U1583" i="6"/>
  <c r="T1583" i="6"/>
  <c r="S1583" i="6"/>
  <c r="R1583" i="6"/>
  <c r="Q1583" i="6"/>
  <c r="P1583" i="6"/>
  <c r="O1583" i="6"/>
  <c r="N1583" i="6"/>
  <c r="M1583" i="6"/>
  <c r="L1583" i="6"/>
  <c r="W1579" i="6"/>
  <c r="V1579" i="6"/>
  <c r="U1579" i="6"/>
  <c r="T1579" i="6"/>
  <c r="S1579" i="6"/>
  <c r="R1579" i="6"/>
  <c r="Q1579" i="6"/>
  <c r="P1579" i="6"/>
  <c r="O1579" i="6"/>
  <c r="N1579" i="6"/>
  <c r="M1579" i="6"/>
  <c r="L1579" i="6"/>
  <c r="W1576" i="6"/>
  <c r="V1576" i="6"/>
  <c r="U1576" i="6"/>
  <c r="T1576" i="6"/>
  <c r="S1576" i="6"/>
  <c r="R1576" i="6"/>
  <c r="Q1576" i="6"/>
  <c r="P1576" i="6"/>
  <c r="O1576" i="6"/>
  <c r="N1576" i="6"/>
  <c r="M1576" i="6"/>
  <c r="L1576" i="6"/>
  <c r="W1416" i="6"/>
  <c r="V1416" i="6"/>
  <c r="U1416" i="6"/>
  <c r="T1416" i="6"/>
  <c r="S1416" i="6"/>
  <c r="R1416" i="6"/>
  <c r="Q1416" i="6"/>
  <c r="P1416" i="6"/>
  <c r="O1416" i="6"/>
  <c r="N1416" i="6"/>
  <c r="M1416" i="6"/>
  <c r="L1416" i="6"/>
  <c r="W1407" i="6"/>
  <c r="V1407" i="6"/>
  <c r="U1407" i="6"/>
  <c r="T1407" i="6"/>
  <c r="S1407" i="6"/>
  <c r="R1407" i="6"/>
  <c r="Q1407" i="6"/>
  <c r="P1407" i="6"/>
  <c r="O1407" i="6"/>
  <c r="N1407" i="6"/>
  <c r="M1407" i="6"/>
  <c r="L1407" i="6"/>
  <c r="W1412" i="6"/>
  <c r="V1412" i="6"/>
  <c r="U1412" i="6"/>
  <c r="T1412" i="6"/>
  <c r="S1412" i="6"/>
  <c r="R1412" i="6"/>
  <c r="Q1412" i="6"/>
  <c r="P1412" i="6"/>
  <c r="O1412" i="6"/>
  <c r="N1412" i="6"/>
  <c r="M1412" i="6"/>
  <c r="L1412" i="6"/>
  <c r="W1403" i="6"/>
  <c r="V1403" i="6"/>
  <c r="U1403" i="6"/>
  <c r="T1403" i="6"/>
  <c r="S1403" i="6"/>
  <c r="R1403" i="6"/>
  <c r="Q1403" i="6"/>
  <c r="P1403" i="6"/>
  <c r="O1403" i="6"/>
  <c r="N1403" i="6"/>
  <c r="M1403" i="6"/>
  <c r="L1403" i="6"/>
  <c r="W1359" i="6"/>
  <c r="V1359" i="6"/>
  <c r="U1359" i="6"/>
  <c r="T1359" i="6"/>
  <c r="S1359" i="6"/>
  <c r="R1359" i="6"/>
  <c r="Q1359" i="6"/>
  <c r="P1359" i="6"/>
  <c r="O1359" i="6"/>
  <c r="N1359" i="6"/>
  <c r="M1359" i="6"/>
  <c r="L1359" i="6"/>
  <c r="W1235" i="6"/>
  <c r="V1235" i="6"/>
  <c r="U1235" i="6"/>
  <c r="T1235" i="6"/>
  <c r="S1235" i="6"/>
  <c r="R1235" i="6"/>
  <c r="Q1235" i="6"/>
  <c r="P1235" i="6"/>
  <c r="O1235" i="6"/>
  <c r="N1235" i="6"/>
  <c r="M1235" i="6"/>
  <c r="L1235" i="6"/>
  <c r="W1232" i="6"/>
  <c r="V1232" i="6"/>
  <c r="U1232" i="6"/>
  <c r="T1232" i="6"/>
  <c r="S1232" i="6"/>
  <c r="R1232" i="6"/>
  <c r="Q1232" i="6"/>
  <c r="P1232" i="6"/>
  <c r="O1232" i="6"/>
  <c r="N1232" i="6"/>
  <c r="M1232" i="6"/>
  <c r="L1232" i="6"/>
  <c r="W1228" i="6"/>
  <c r="V1228" i="6"/>
  <c r="U1228" i="6"/>
  <c r="T1228" i="6"/>
  <c r="S1228" i="6"/>
  <c r="R1228" i="6"/>
  <c r="Q1228" i="6"/>
  <c r="P1228" i="6"/>
  <c r="O1228" i="6"/>
  <c r="N1228" i="6"/>
  <c r="M1228" i="6"/>
  <c r="L1228" i="6"/>
  <c r="W1225" i="6"/>
  <c r="V1225" i="6"/>
  <c r="U1225" i="6"/>
  <c r="T1225" i="6"/>
  <c r="S1225" i="6"/>
  <c r="R1225" i="6"/>
  <c r="Q1225" i="6"/>
  <c r="P1225" i="6"/>
  <c r="O1225" i="6"/>
  <c r="N1225" i="6"/>
  <c r="M1225" i="6"/>
  <c r="L1225" i="6"/>
  <c r="W1221" i="6"/>
  <c r="V1221" i="6"/>
  <c r="U1221" i="6"/>
  <c r="T1221" i="6"/>
  <c r="S1221" i="6"/>
  <c r="R1221" i="6"/>
  <c r="Q1221" i="6"/>
  <c r="P1221" i="6"/>
  <c r="O1221" i="6"/>
  <c r="N1221" i="6"/>
  <c r="M1221" i="6"/>
  <c r="L1221" i="6"/>
  <c r="W658" i="6"/>
  <c r="V658" i="6"/>
  <c r="U658" i="6"/>
  <c r="T658" i="6"/>
  <c r="S658" i="6"/>
  <c r="R658" i="6"/>
  <c r="Q658" i="6"/>
  <c r="P658" i="6"/>
  <c r="O658" i="6"/>
  <c r="N658" i="6"/>
  <c r="M658" i="6"/>
  <c r="L658" i="6"/>
  <c r="W2706" i="6"/>
  <c r="V2706" i="6"/>
  <c r="U2706" i="6"/>
  <c r="T2706" i="6"/>
  <c r="S2706" i="6"/>
  <c r="R2706" i="6"/>
  <c r="Q2706" i="6"/>
  <c r="P2706" i="6"/>
  <c r="O2706" i="6"/>
  <c r="N2706" i="6"/>
  <c r="M2706" i="6"/>
  <c r="L2706" i="6"/>
  <c r="W2104" i="6"/>
  <c r="V2104" i="6"/>
  <c r="U2104" i="6"/>
  <c r="T2104" i="6"/>
  <c r="S2104" i="6"/>
  <c r="R2104" i="6"/>
  <c r="Q2104" i="6"/>
  <c r="P2104" i="6"/>
  <c r="O2104" i="6"/>
  <c r="N2104" i="6"/>
  <c r="M2104" i="6"/>
  <c r="L2104" i="6"/>
  <c r="W1701" i="6"/>
  <c r="V1701" i="6"/>
  <c r="U1701" i="6"/>
  <c r="T1701" i="6"/>
  <c r="S1701" i="6"/>
  <c r="R1701" i="6"/>
  <c r="Q1701" i="6"/>
  <c r="P1701" i="6"/>
  <c r="O1701" i="6"/>
  <c r="N1701" i="6"/>
  <c r="M1701" i="6"/>
  <c r="L1701" i="6"/>
  <c r="W1613" i="6"/>
  <c r="V1613" i="6"/>
  <c r="U1613" i="6"/>
  <c r="T1613" i="6"/>
  <c r="S1613" i="6"/>
  <c r="R1613" i="6"/>
  <c r="Q1613" i="6"/>
  <c r="P1613" i="6"/>
  <c r="O1613" i="6"/>
  <c r="N1613" i="6"/>
  <c r="M1613" i="6"/>
  <c r="L1613" i="6"/>
  <c r="W1409" i="6"/>
  <c r="V1409" i="6"/>
  <c r="U1409" i="6"/>
  <c r="T1409" i="6"/>
  <c r="S1409" i="6"/>
  <c r="R1409" i="6"/>
  <c r="Q1409" i="6"/>
  <c r="P1409" i="6"/>
  <c r="O1409" i="6"/>
  <c r="N1409" i="6"/>
  <c r="M1409" i="6"/>
  <c r="L1409" i="6"/>
  <c r="W338" i="6"/>
  <c r="V338" i="6"/>
  <c r="U338" i="6"/>
  <c r="T338" i="6"/>
  <c r="S338" i="6"/>
  <c r="R338" i="6"/>
  <c r="Q338" i="6"/>
  <c r="P338" i="6"/>
  <c r="O338" i="6"/>
  <c r="N338" i="6"/>
  <c r="M338" i="6"/>
  <c r="L338" i="6"/>
  <c r="W398" i="6"/>
  <c r="V398" i="6"/>
  <c r="U398" i="6"/>
  <c r="T398" i="6"/>
  <c r="S398" i="6"/>
  <c r="R398" i="6"/>
  <c r="Q398" i="6"/>
  <c r="P398" i="6"/>
  <c r="O398" i="6"/>
  <c r="N398" i="6"/>
  <c r="M398" i="6"/>
  <c r="L398" i="6"/>
  <c r="W268" i="6"/>
  <c r="V268" i="6"/>
  <c r="U268" i="6"/>
  <c r="T268" i="6"/>
  <c r="S268" i="6"/>
  <c r="R268" i="6"/>
  <c r="Q268" i="6"/>
  <c r="P268" i="6"/>
  <c r="O268" i="6"/>
  <c r="N268" i="6"/>
  <c r="M268" i="6"/>
  <c r="L268" i="6"/>
  <c r="W2705" i="6"/>
  <c r="V2705" i="6"/>
  <c r="U2705" i="6"/>
  <c r="T2705" i="6"/>
  <c r="S2705" i="6"/>
  <c r="R2705" i="6"/>
  <c r="Q2705" i="6"/>
  <c r="P2705" i="6"/>
  <c r="O2705" i="6"/>
  <c r="N2705" i="6"/>
  <c r="M2705" i="6"/>
  <c r="L2705" i="6"/>
  <c r="W2713" i="6"/>
  <c r="V2713" i="6"/>
  <c r="U2713" i="6"/>
  <c r="T2713" i="6"/>
  <c r="S2713" i="6"/>
  <c r="R2713" i="6"/>
  <c r="Q2713" i="6"/>
  <c r="P2713" i="6"/>
  <c r="O2713" i="6"/>
  <c r="N2713" i="6"/>
  <c r="M2713" i="6"/>
  <c r="L2713" i="6"/>
  <c r="W2103" i="6"/>
  <c r="V2103" i="6"/>
  <c r="U2103" i="6"/>
  <c r="T2103" i="6"/>
  <c r="S2103" i="6"/>
  <c r="R2103" i="6"/>
  <c r="Q2103" i="6"/>
  <c r="P2103" i="6"/>
  <c r="O2103" i="6"/>
  <c r="N2103" i="6"/>
  <c r="M2103" i="6"/>
  <c r="L2103" i="6"/>
  <c r="W2131" i="6"/>
  <c r="V2131" i="6"/>
  <c r="U2131" i="6"/>
  <c r="T2131" i="6"/>
  <c r="S2131" i="6"/>
  <c r="R2131" i="6"/>
  <c r="Q2131" i="6"/>
  <c r="P2131" i="6"/>
  <c r="O2131" i="6"/>
  <c r="N2131" i="6"/>
  <c r="M2131" i="6"/>
  <c r="L2131" i="6"/>
  <c r="W1787" i="6"/>
  <c r="V1787" i="6"/>
  <c r="U1787" i="6"/>
  <c r="T1787" i="6"/>
  <c r="S1787" i="6"/>
  <c r="R1787" i="6"/>
  <c r="Q1787" i="6"/>
  <c r="P1787" i="6"/>
  <c r="O1787" i="6"/>
  <c r="N1787" i="6"/>
  <c r="M1787" i="6"/>
  <c r="L1787" i="6"/>
  <c r="W1793" i="6"/>
  <c r="V1793" i="6"/>
  <c r="U1793" i="6"/>
  <c r="T1793" i="6"/>
  <c r="S1793" i="6"/>
  <c r="R1793" i="6"/>
  <c r="Q1793" i="6"/>
  <c r="P1793" i="6"/>
  <c r="O1793" i="6"/>
  <c r="N1793" i="6"/>
  <c r="M1793" i="6"/>
  <c r="L1793" i="6"/>
  <c r="W1542" i="6"/>
  <c r="V1542" i="6"/>
  <c r="U1542" i="6"/>
  <c r="T1542" i="6"/>
  <c r="S1542" i="6"/>
  <c r="R1542" i="6"/>
  <c r="Q1542" i="6"/>
  <c r="P1542" i="6"/>
  <c r="O1542" i="6"/>
  <c r="N1542" i="6"/>
  <c r="M1542" i="6"/>
  <c r="L1542" i="6"/>
  <c r="W1612" i="6"/>
  <c r="V1612" i="6"/>
  <c r="U1612" i="6"/>
  <c r="T1612" i="6"/>
  <c r="S1612" i="6"/>
  <c r="R1612" i="6"/>
  <c r="Q1612" i="6"/>
  <c r="P1612" i="6"/>
  <c r="O1612" i="6"/>
  <c r="N1612" i="6"/>
  <c r="M1612" i="6"/>
  <c r="L1612" i="6"/>
  <c r="W1254" i="6"/>
  <c r="V1254" i="6"/>
  <c r="U1254" i="6"/>
  <c r="T1254" i="6"/>
  <c r="S1254" i="6"/>
  <c r="R1254" i="6"/>
  <c r="Q1254" i="6"/>
  <c r="P1254" i="6"/>
  <c r="O1254" i="6"/>
  <c r="N1254" i="6"/>
  <c r="M1254" i="6"/>
  <c r="L1254" i="6"/>
  <c r="W912" i="6"/>
  <c r="V912" i="6"/>
  <c r="U912" i="6"/>
  <c r="T912" i="6"/>
  <c r="S912" i="6"/>
  <c r="R912" i="6"/>
  <c r="Q912" i="6"/>
  <c r="P912" i="6"/>
  <c r="O912" i="6"/>
  <c r="N912" i="6"/>
  <c r="M912" i="6"/>
  <c r="L912" i="6"/>
  <c r="W909" i="6"/>
  <c r="V909" i="6"/>
  <c r="U909" i="6"/>
  <c r="T909" i="6"/>
  <c r="S909" i="6"/>
  <c r="R909" i="6"/>
  <c r="Q909" i="6"/>
  <c r="P909" i="6"/>
  <c r="O909" i="6"/>
  <c r="N909" i="6"/>
  <c r="M909" i="6"/>
  <c r="L909" i="6"/>
  <c r="W653" i="6"/>
  <c r="V653" i="6"/>
  <c r="U653" i="6"/>
  <c r="T653" i="6"/>
  <c r="S653" i="6"/>
  <c r="R653" i="6"/>
  <c r="Q653" i="6"/>
  <c r="P653" i="6"/>
  <c r="O653" i="6"/>
  <c r="N653" i="6"/>
  <c r="M653" i="6"/>
  <c r="L653" i="6"/>
  <c r="W336" i="6"/>
  <c r="V336" i="6"/>
  <c r="U336" i="6"/>
  <c r="T336" i="6"/>
  <c r="S336" i="6"/>
  <c r="R336" i="6"/>
  <c r="Q336" i="6"/>
  <c r="P336" i="6"/>
  <c r="O336" i="6"/>
  <c r="N336" i="6"/>
  <c r="M336" i="6"/>
  <c r="L336" i="6"/>
  <c r="W633" i="6"/>
  <c r="V633" i="6"/>
  <c r="U633" i="6"/>
  <c r="T633" i="6"/>
  <c r="S633" i="6"/>
  <c r="R633" i="6"/>
  <c r="Q633" i="6"/>
  <c r="P633" i="6"/>
  <c r="O633" i="6"/>
  <c r="N633" i="6"/>
  <c r="M633" i="6"/>
  <c r="L633" i="6"/>
  <c r="W246" i="6"/>
  <c r="V246" i="6"/>
  <c r="U246" i="6"/>
  <c r="T246" i="6"/>
  <c r="S246" i="6"/>
  <c r="R246" i="6"/>
  <c r="Q246" i="6"/>
  <c r="P246" i="6"/>
  <c r="O246" i="6"/>
  <c r="N246" i="6"/>
  <c r="M246" i="6"/>
  <c r="L246" i="6"/>
  <c r="W241" i="6"/>
  <c r="V241" i="6"/>
  <c r="U241" i="6"/>
  <c r="T241" i="6"/>
  <c r="S241" i="6"/>
  <c r="R241" i="6"/>
  <c r="Q241" i="6"/>
  <c r="P241" i="6"/>
  <c r="O241" i="6"/>
  <c r="N241" i="6"/>
  <c r="M241" i="6"/>
  <c r="L241" i="6"/>
  <c r="P1273" i="4"/>
  <c r="G1273" i="4"/>
  <c r="P1272" i="4"/>
  <c r="G1272" i="4"/>
  <c r="P1271" i="4"/>
  <c r="G1271" i="4"/>
  <c r="P1270" i="4"/>
  <c r="G1270" i="4"/>
  <c r="P1269" i="4"/>
  <c r="G1269" i="4"/>
  <c r="P1268" i="4"/>
  <c r="G1268" i="4"/>
  <c r="P1267" i="4"/>
  <c r="G1267" i="4"/>
  <c r="P1266" i="4"/>
  <c r="G1266" i="4"/>
  <c r="P1265" i="4"/>
  <c r="G1265" i="4"/>
  <c r="P1264" i="4"/>
  <c r="G1264" i="4"/>
  <c r="W2688" i="6"/>
  <c r="V2688" i="6"/>
  <c r="U2688" i="6"/>
  <c r="T2688" i="6"/>
  <c r="S2688" i="6"/>
  <c r="R2688" i="6"/>
  <c r="Q2688" i="6"/>
  <c r="P2688" i="6"/>
  <c r="O2688" i="6"/>
  <c r="N2688" i="6"/>
  <c r="M2688" i="6"/>
  <c r="W2687" i="6"/>
  <c r="V2687" i="6"/>
  <c r="U2687" i="6"/>
  <c r="T2687" i="6"/>
  <c r="S2687" i="6"/>
  <c r="R2687" i="6"/>
  <c r="Q2687" i="6"/>
  <c r="P2687" i="6"/>
  <c r="O2687" i="6"/>
  <c r="N2687" i="6"/>
  <c r="M2687" i="6"/>
  <c r="L2687" i="6"/>
  <c r="W2686" i="6"/>
  <c r="V2686" i="6"/>
  <c r="U2686" i="6"/>
  <c r="T2686" i="6"/>
  <c r="S2686" i="6"/>
  <c r="R2686" i="6"/>
  <c r="Q2686" i="6"/>
  <c r="P2686" i="6"/>
  <c r="O2686" i="6"/>
  <c r="N2686" i="6"/>
  <c r="M2686" i="6"/>
  <c r="L2686" i="6"/>
  <c r="W2685" i="6"/>
  <c r="V2685" i="6"/>
  <c r="U2685" i="6"/>
  <c r="T2685" i="6"/>
  <c r="S2685" i="6"/>
  <c r="R2685" i="6"/>
  <c r="Q2685" i="6"/>
  <c r="P2685" i="6"/>
  <c r="O2685" i="6"/>
  <c r="N2685" i="6"/>
  <c r="M2685" i="6"/>
  <c r="L2685" i="6"/>
  <c r="W2684" i="6"/>
  <c r="V2684" i="6"/>
  <c r="U2684" i="6"/>
  <c r="T2684" i="6"/>
  <c r="S2684" i="6"/>
  <c r="R2684" i="6"/>
  <c r="Q2684" i="6"/>
  <c r="P2684" i="6"/>
  <c r="O2684" i="6"/>
  <c r="N2684" i="6"/>
  <c r="M2684" i="6"/>
  <c r="L2684" i="6"/>
  <c r="W2683" i="6"/>
  <c r="V2683" i="6"/>
  <c r="U2683" i="6"/>
  <c r="T2683" i="6"/>
  <c r="S2683" i="6"/>
  <c r="R2683" i="6"/>
  <c r="Q2683" i="6"/>
  <c r="P2683" i="6"/>
  <c r="O2683" i="6"/>
  <c r="N2683" i="6"/>
  <c r="M2683" i="6"/>
  <c r="L2683" i="6"/>
  <c r="W2682" i="6"/>
  <c r="V2682" i="6"/>
  <c r="U2682" i="6"/>
  <c r="T2682" i="6"/>
  <c r="S2682" i="6"/>
  <c r="R2682" i="6"/>
  <c r="Q2682" i="6"/>
  <c r="P2682" i="6"/>
  <c r="O2682" i="6"/>
  <c r="N2682" i="6"/>
  <c r="M2682" i="6"/>
  <c r="L2682" i="6"/>
  <c r="W2681" i="6"/>
  <c r="V2681" i="6"/>
  <c r="U2681" i="6"/>
  <c r="T2681" i="6"/>
  <c r="S2681" i="6"/>
  <c r="R2681" i="6"/>
  <c r="Q2681" i="6"/>
  <c r="P2681" i="6"/>
  <c r="O2681" i="6"/>
  <c r="N2681" i="6"/>
  <c r="M2681" i="6"/>
  <c r="L2681" i="6"/>
  <c r="W2680" i="6"/>
  <c r="V2680" i="6"/>
  <c r="U2680" i="6"/>
  <c r="T2680" i="6"/>
  <c r="S2680" i="6"/>
  <c r="R2680" i="6"/>
  <c r="Q2680" i="6"/>
  <c r="P2680" i="6"/>
  <c r="O2680" i="6"/>
  <c r="N2680" i="6"/>
  <c r="M2680" i="6"/>
  <c r="L2680" i="6"/>
  <c r="W2679" i="6"/>
  <c r="V2679" i="6"/>
  <c r="U2679" i="6"/>
  <c r="T2679" i="6"/>
  <c r="S2679" i="6"/>
  <c r="R2679" i="6"/>
  <c r="Q2679" i="6"/>
  <c r="P2679" i="6"/>
  <c r="O2679" i="6"/>
  <c r="N2679" i="6"/>
  <c r="M2679" i="6"/>
  <c r="L2679" i="6"/>
  <c r="W2678" i="6"/>
  <c r="V2678" i="6"/>
  <c r="U2678" i="6"/>
  <c r="T2678" i="6"/>
  <c r="S2678" i="6"/>
  <c r="R2678" i="6"/>
  <c r="Q2678" i="6"/>
  <c r="P2678" i="6"/>
  <c r="O2678" i="6"/>
  <c r="N2678" i="6"/>
  <c r="M2678" i="6"/>
  <c r="W2677" i="6"/>
  <c r="V2677" i="6"/>
  <c r="U2677" i="6"/>
  <c r="T2677" i="6"/>
  <c r="S2677" i="6"/>
  <c r="R2677" i="6"/>
  <c r="Q2677" i="6"/>
  <c r="P2677" i="6"/>
  <c r="O2677" i="6"/>
  <c r="N2677" i="6"/>
  <c r="M2677" i="6"/>
  <c r="L2677" i="6"/>
  <c r="W2676" i="6"/>
  <c r="V2676" i="6"/>
  <c r="U2676" i="6"/>
  <c r="T2676" i="6"/>
  <c r="S2676" i="6"/>
  <c r="R2676" i="6"/>
  <c r="Q2676" i="6"/>
  <c r="P2676" i="6"/>
  <c r="O2676" i="6"/>
  <c r="N2676" i="6"/>
  <c r="M2676" i="6"/>
  <c r="L2676" i="6"/>
  <c r="W2675" i="6"/>
  <c r="V2675" i="6"/>
  <c r="U2675" i="6"/>
  <c r="T2675" i="6"/>
  <c r="S2675" i="6"/>
  <c r="R2675" i="6"/>
  <c r="Q2675" i="6"/>
  <c r="P2675" i="6"/>
  <c r="O2675" i="6"/>
  <c r="N2675" i="6"/>
  <c r="M2675" i="6"/>
  <c r="L2675" i="6"/>
  <c r="W2674" i="6"/>
  <c r="V2674" i="6"/>
  <c r="U2674" i="6"/>
  <c r="T2674" i="6"/>
  <c r="S2674" i="6"/>
  <c r="R2674" i="6"/>
  <c r="Q2674" i="6"/>
  <c r="P2674" i="6"/>
  <c r="O2674" i="6"/>
  <c r="N2674" i="6"/>
  <c r="M2674" i="6"/>
  <c r="W2673" i="6"/>
  <c r="V2673" i="6"/>
  <c r="U2673" i="6"/>
  <c r="T2673" i="6"/>
  <c r="S2673" i="6"/>
  <c r="R2673" i="6"/>
  <c r="Q2673" i="6"/>
  <c r="P2673" i="6"/>
  <c r="O2673" i="6"/>
  <c r="N2673" i="6"/>
  <c r="M2673" i="6"/>
  <c r="L2673" i="6"/>
  <c r="W2672" i="6"/>
  <c r="V2672" i="6"/>
  <c r="U2672" i="6"/>
  <c r="T2672" i="6"/>
  <c r="S2672" i="6"/>
  <c r="R2672" i="6"/>
  <c r="Q2672" i="6"/>
  <c r="P2672" i="6"/>
  <c r="O2672" i="6"/>
  <c r="N2672" i="6"/>
  <c r="M2672" i="6"/>
  <c r="L2672" i="6"/>
  <c r="Y2671" i="6"/>
  <c r="X2671" i="6"/>
  <c r="W2671" i="6"/>
  <c r="V2671" i="6"/>
  <c r="U2671" i="6"/>
  <c r="T2671" i="6"/>
  <c r="S2671" i="6"/>
  <c r="R2671" i="6"/>
  <c r="Q2671" i="6"/>
  <c r="P2671" i="6"/>
  <c r="O2671" i="6"/>
  <c r="N2671" i="6"/>
  <c r="M2671" i="6"/>
  <c r="L2671" i="6"/>
  <c r="W2670" i="6"/>
  <c r="V2670" i="6"/>
  <c r="U2670" i="6"/>
  <c r="T2670" i="6"/>
  <c r="S2670" i="6"/>
  <c r="R2670" i="6"/>
  <c r="Q2670" i="6"/>
  <c r="P2670" i="6"/>
  <c r="O2670" i="6"/>
  <c r="N2670" i="6"/>
  <c r="M2670" i="6"/>
  <c r="L2670" i="6"/>
  <c r="W2669" i="6"/>
  <c r="V2669" i="6"/>
  <c r="U2669" i="6"/>
  <c r="T2669" i="6"/>
  <c r="S2669" i="6"/>
  <c r="R2669" i="6"/>
  <c r="Q2669" i="6"/>
  <c r="P2669" i="6"/>
  <c r="O2669" i="6"/>
  <c r="N2669" i="6"/>
  <c r="M2669" i="6"/>
  <c r="L2669" i="6"/>
  <c r="W2668" i="6"/>
  <c r="V2668" i="6"/>
  <c r="U2668" i="6"/>
  <c r="T2668" i="6"/>
  <c r="S2668" i="6"/>
  <c r="R2668" i="6"/>
  <c r="Q2668" i="6"/>
  <c r="P2668" i="6"/>
  <c r="O2668" i="6"/>
  <c r="N2668" i="6"/>
  <c r="M2668" i="6"/>
  <c r="L2668" i="6"/>
  <c r="W2667" i="6"/>
  <c r="V2667" i="6"/>
  <c r="U2667" i="6"/>
  <c r="T2667" i="6"/>
  <c r="S2667" i="6"/>
  <c r="R2667" i="6"/>
  <c r="Q2667" i="6"/>
  <c r="P2667" i="6"/>
  <c r="O2667" i="6"/>
  <c r="N2667" i="6"/>
  <c r="M2667" i="6"/>
  <c r="L2667" i="6"/>
  <c r="W2666" i="6"/>
  <c r="V2666" i="6"/>
  <c r="U2666" i="6"/>
  <c r="T2666" i="6"/>
  <c r="S2666" i="6"/>
  <c r="R2666" i="6"/>
  <c r="Q2666" i="6"/>
  <c r="P2666" i="6"/>
  <c r="O2666" i="6"/>
  <c r="N2666" i="6"/>
  <c r="M2666" i="6"/>
  <c r="L2666" i="6"/>
  <c r="W2665" i="6"/>
  <c r="V2665" i="6"/>
  <c r="U2665" i="6"/>
  <c r="T2665" i="6"/>
  <c r="S2665" i="6"/>
  <c r="R2665" i="6"/>
  <c r="Q2665" i="6"/>
  <c r="P2665" i="6"/>
  <c r="O2665" i="6"/>
  <c r="N2665" i="6"/>
  <c r="M2665" i="6"/>
  <c r="L2665" i="6"/>
  <c r="W2664" i="6"/>
  <c r="V2664" i="6"/>
  <c r="U2664" i="6"/>
  <c r="T2664" i="6"/>
  <c r="S2664" i="6"/>
  <c r="R2664" i="6"/>
  <c r="Q2664" i="6"/>
  <c r="P2664" i="6"/>
  <c r="O2664" i="6"/>
  <c r="N2664" i="6"/>
  <c r="M2664" i="6"/>
  <c r="L2664" i="6"/>
  <c r="W2663" i="6"/>
  <c r="V2663" i="6"/>
  <c r="U2663" i="6"/>
  <c r="T2663" i="6"/>
  <c r="S2663" i="6"/>
  <c r="R2663" i="6"/>
  <c r="Q2663" i="6"/>
  <c r="P2663" i="6"/>
  <c r="O2663" i="6"/>
  <c r="N2663" i="6"/>
  <c r="M2663" i="6"/>
  <c r="L2663" i="6"/>
  <c r="W2662" i="6"/>
  <c r="V2662" i="6"/>
  <c r="U2662" i="6"/>
  <c r="T2662" i="6"/>
  <c r="S2662" i="6"/>
  <c r="R2662" i="6"/>
  <c r="Q2662" i="6"/>
  <c r="P2662" i="6"/>
  <c r="O2662" i="6"/>
  <c r="N2662" i="6"/>
  <c r="M2662" i="6"/>
  <c r="L2662" i="6"/>
  <c r="W2661" i="6"/>
  <c r="V2661" i="6"/>
  <c r="U2661" i="6"/>
  <c r="T2661" i="6"/>
  <c r="S2661" i="6"/>
  <c r="R2661" i="6"/>
  <c r="Q2661" i="6"/>
  <c r="P2661" i="6"/>
  <c r="O2661" i="6"/>
  <c r="N2661" i="6"/>
  <c r="M2661" i="6"/>
  <c r="L2661" i="6"/>
  <c r="W2660" i="6"/>
  <c r="V2660" i="6"/>
  <c r="U2660" i="6"/>
  <c r="T2660" i="6"/>
  <c r="S2660" i="6"/>
  <c r="R2660" i="6"/>
  <c r="Q2660" i="6"/>
  <c r="P2660" i="6"/>
  <c r="O2660" i="6"/>
  <c r="N2660" i="6"/>
  <c r="M2660" i="6"/>
  <c r="L2660" i="6"/>
  <c r="W2659" i="6"/>
  <c r="V2659" i="6"/>
  <c r="U2659" i="6"/>
  <c r="T2659" i="6"/>
  <c r="S2659" i="6"/>
  <c r="R2659" i="6"/>
  <c r="Q2659" i="6"/>
  <c r="P2659" i="6"/>
  <c r="O2659" i="6"/>
  <c r="N2659" i="6"/>
  <c r="M2659" i="6"/>
  <c r="L2659" i="6"/>
  <c r="W2658" i="6"/>
  <c r="V2658" i="6"/>
  <c r="U2658" i="6"/>
  <c r="T2658" i="6"/>
  <c r="S2658" i="6"/>
  <c r="R2658" i="6"/>
  <c r="Q2658" i="6"/>
  <c r="P2658" i="6"/>
  <c r="O2658" i="6"/>
  <c r="N2658" i="6"/>
  <c r="M2658" i="6"/>
  <c r="L2658" i="6"/>
  <c r="W2657" i="6"/>
  <c r="V2657" i="6"/>
  <c r="U2657" i="6"/>
  <c r="T2657" i="6"/>
  <c r="S2657" i="6"/>
  <c r="R2657" i="6"/>
  <c r="Q2657" i="6"/>
  <c r="P2657" i="6"/>
  <c r="O2657" i="6"/>
  <c r="N2657" i="6"/>
  <c r="M2657" i="6"/>
  <c r="L2657" i="6"/>
  <c r="W2656" i="6"/>
  <c r="V2656" i="6"/>
  <c r="U2656" i="6"/>
  <c r="T2656" i="6"/>
  <c r="S2656" i="6"/>
  <c r="R2656" i="6"/>
  <c r="Q2656" i="6"/>
  <c r="P2656" i="6"/>
  <c r="O2656" i="6"/>
  <c r="N2656" i="6"/>
  <c r="M2656" i="6"/>
  <c r="L2656" i="6"/>
  <c r="W2655" i="6"/>
  <c r="V2655" i="6"/>
  <c r="U2655" i="6"/>
  <c r="T2655" i="6"/>
  <c r="S2655" i="6"/>
  <c r="R2655" i="6"/>
  <c r="Q2655" i="6"/>
  <c r="P2655" i="6"/>
  <c r="O2655" i="6"/>
  <c r="N2655" i="6"/>
  <c r="M2655" i="6"/>
  <c r="W2654" i="6"/>
  <c r="V2654" i="6"/>
  <c r="U2654" i="6"/>
  <c r="T2654" i="6"/>
  <c r="S2654" i="6"/>
  <c r="R2654" i="6"/>
  <c r="Q2654" i="6"/>
  <c r="P2654" i="6"/>
  <c r="O2654" i="6"/>
  <c r="N2654" i="6"/>
  <c r="M2654" i="6"/>
  <c r="L2654" i="6"/>
  <c r="W2653" i="6"/>
  <c r="V2653" i="6"/>
  <c r="U2653" i="6"/>
  <c r="T2653" i="6"/>
  <c r="S2653" i="6"/>
  <c r="R2653" i="6"/>
  <c r="Q2653" i="6"/>
  <c r="P2653" i="6"/>
  <c r="O2653" i="6"/>
  <c r="N2653" i="6"/>
  <c r="M2653" i="6"/>
  <c r="Y2652" i="6"/>
  <c r="X2652" i="6"/>
  <c r="W2652" i="6"/>
  <c r="V2652" i="6"/>
  <c r="U2652" i="6"/>
  <c r="T2652" i="6"/>
  <c r="S2652" i="6"/>
  <c r="R2652" i="6"/>
  <c r="Q2652" i="6"/>
  <c r="P2652" i="6"/>
  <c r="O2652" i="6"/>
  <c r="N2652" i="6"/>
  <c r="M2652" i="6"/>
  <c r="L2652" i="6"/>
  <c r="W2651" i="6"/>
  <c r="V2651" i="6"/>
  <c r="U2651" i="6"/>
  <c r="T2651" i="6"/>
  <c r="S2651" i="6"/>
  <c r="R2651" i="6"/>
  <c r="Q2651" i="6"/>
  <c r="P2651" i="6"/>
  <c r="O2651" i="6"/>
  <c r="N2651" i="6"/>
  <c r="M2651" i="6"/>
  <c r="L2651" i="6"/>
  <c r="W2650" i="6"/>
  <c r="V2650" i="6"/>
  <c r="U2650" i="6"/>
  <c r="T2650" i="6"/>
  <c r="S2650" i="6"/>
  <c r="R2650" i="6"/>
  <c r="Q2650" i="6"/>
  <c r="P2650" i="6"/>
  <c r="O2650" i="6"/>
  <c r="N2650" i="6"/>
  <c r="M2650" i="6"/>
  <c r="L2650" i="6"/>
  <c r="W2649" i="6"/>
  <c r="V2649" i="6"/>
  <c r="U2649" i="6"/>
  <c r="T2649" i="6"/>
  <c r="S2649" i="6"/>
  <c r="R2649" i="6"/>
  <c r="Q2649" i="6"/>
  <c r="P2649" i="6"/>
  <c r="O2649" i="6"/>
  <c r="N2649" i="6"/>
  <c r="M2649" i="6"/>
  <c r="L2649" i="6"/>
  <c r="W2648" i="6"/>
  <c r="V2648" i="6"/>
  <c r="U2648" i="6"/>
  <c r="T2648" i="6"/>
  <c r="S2648" i="6"/>
  <c r="R2648" i="6"/>
  <c r="Q2648" i="6"/>
  <c r="P2648" i="6"/>
  <c r="O2648" i="6"/>
  <c r="N2648" i="6"/>
  <c r="M2648" i="6"/>
  <c r="L2648" i="6"/>
  <c r="W2647" i="6"/>
  <c r="V2647" i="6"/>
  <c r="U2647" i="6"/>
  <c r="T2647" i="6"/>
  <c r="S2647" i="6"/>
  <c r="R2647" i="6"/>
  <c r="Q2647" i="6"/>
  <c r="P2647" i="6"/>
  <c r="O2647" i="6"/>
  <c r="N2647" i="6"/>
  <c r="M2647" i="6"/>
  <c r="W2646" i="6"/>
  <c r="V2646" i="6"/>
  <c r="U2646" i="6"/>
  <c r="T2646" i="6"/>
  <c r="S2646" i="6"/>
  <c r="R2646" i="6"/>
  <c r="Q2646" i="6"/>
  <c r="P2646" i="6"/>
  <c r="O2646" i="6"/>
  <c r="N2646" i="6"/>
  <c r="M2646" i="6"/>
  <c r="L2646" i="6"/>
  <c r="Y2645" i="6"/>
  <c r="X2645" i="6"/>
  <c r="W2645" i="6"/>
  <c r="V2645" i="6"/>
  <c r="U2645" i="6"/>
  <c r="T2645" i="6"/>
  <c r="S2645" i="6"/>
  <c r="R2645" i="6"/>
  <c r="Q2645" i="6"/>
  <c r="P2645" i="6"/>
  <c r="O2645" i="6"/>
  <c r="N2645" i="6"/>
  <c r="M2645" i="6"/>
  <c r="L2645" i="6"/>
  <c r="W2644" i="6"/>
  <c r="V2644" i="6"/>
  <c r="U2644" i="6"/>
  <c r="T2644" i="6"/>
  <c r="S2644" i="6"/>
  <c r="R2644" i="6"/>
  <c r="Q2644" i="6"/>
  <c r="P2644" i="6"/>
  <c r="O2644" i="6"/>
  <c r="N2644" i="6"/>
  <c r="M2644" i="6"/>
  <c r="L2644" i="6"/>
  <c r="W2643" i="6"/>
  <c r="V2643" i="6"/>
  <c r="U2643" i="6"/>
  <c r="T2643" i="6"/>
  <c r="S2643" i="6"/>
  <c r="R2643" i="6"/>
  <c r="Q2643" i="6"/>
  <c r="P2643" i="6"/>
  <c r="O2643" i="6"/>
  <c r="N2643" i="6"/>
  <c r="M2643" i="6"/>
  <c r="L2643" i="6"/>
  <c r="W2642" i="6"/>
  <c r="V2642" i="6"/>
  <c r="U2642" i="6"/>
  <c r="T2642" i="6"/>
  <c r="S2642" i="6"/>
  <c r="R2642" i="6"/>
  <c r="Q2642" i="6"/>
  <c r="P2642" i="6"/>
  <c r="O2642" i="6"/>
  <c r="N2642" i="6"/>
  <c r="M2642" i="6"/>
  <c r="L2642" i="6"/>
  <c r="W2641" i="6"/>
  <c r="V2641" i="6"/>
  <c r="U2641" i="6"/>
  <c r="T2641" i="6"/>
  <c r="S2641" i="6"/>
  <c r="R2641" i="6"/>
  <c r="Q2641" i="6"/>
  <c r="P2641" i="6"/>
  <c r="O2641" i="6"/>
  <c r="N2641" i="6"/>
  <c r="M2641" i="6"/>
  <c r="W2640" i="6"/>
  <c r="V2640" i="6"/>
  <c r="U2640" i="6"/>
  <c r="T2640" i="6"/>
  <c r="S2640" i="6"/>
  <c r="R2640" i="6"/>
  <c r="Q2640" i="6"/>
  <c r="P2640" i="6"/>
  <c r="O2640" i="6"/>
  <c r="N2640" i="6"/>
  <c r="M2640" i="6"/>
  <c r="L2640" i="6"/>
  <c r="W2639" i="6"/>
  <c r="V2639" i="6"/>
  <c r="U2639" i="6"/>
  <c r="T2639" i="6"/>
  <c r="S2639" i="6"/>
  <c r="R2639" i="6"/>
  <c r="Q2639" i="6"/>
  <c r="P2639" i="6"/>
  <c r="O2639" i="6"/>
  <c r="N2639" i="6"/>
  <c r="M2639" i="6"/>
  <c r="L2639" i="6"/>
  <c r="W2638" i="6"/>
  <c r="V2638" i="6"/>
  <c r="U2638" i="6"/>
  <c r="T2638" i="6"/>
  <c r="S2638" i="6"/>
  <c r="R2638" i="6"/>
  <c r="Q2638" i="6"/>
  <c r="P2638" i="6"/>
  <c r="O2638" i="6"/>
  <c r="N2638" i="6"/>
  <c r="M2638" i="6"/>
  <c r="W2637" i="6"/>
  <c r="V2637" i="6"/>
  <c r="U2637" i="6"/>
  <c r="T2637" i="6"/>
  <c r="S2637" i="6"/>
  <c r="R2637" i="6"/>
  <c r="Q2637" i="6"/>
  <c r="P2637" i="6"/>
  <c r="O2637" i="6"/>
  <c r="N2637" i="6"/>
  <c r="M2637" i="6"/>
  <c r="W2636" i="6"/>
  <c r="V2636" i="6"/>
  <c r="U2636" i="6"/>
  <c r="T2636" i="6"/>
  <c r="S2636" i="6"/>
  <c r="R2636" i="6"/>
  <c r="Q2636" i="6"/>
  <c r="P2636" i="6"/>
  <c r="O2636" i="6"/>
  <c r="N2636" i="6"/>
  <c r="M2636" i="6"/>
  <c r="W2635" i="6"/>
  <c r="V2635" i="6"/>
  <c r="U2635" i="6"/>
  <c r="T2635" i="6"/>
  <c r="S2635" i="6"/>
  <c r="R2635" i="6"/>
  <c r="Q2635" i="6"/>
  <c r="P2635" i="6"/>
  <c r="O2635" i="6"/>
  <c r="N2635" i="6"/>
  <c r="M2635" i="6"/>
  <c r="L2635" i="6"/>
  <c r="W2634" i="6"/>
  <c r="V2634" i="6"/>
  <c r="U2634" i="6"/>
  <c r="T2634" i="6"/>
  <c r="S2634" i="6"/>
  <c r="R2634" i="6"/>
  <c r="Q2634" i="6"/>
  <c r="P2634" i="6"/>
  <c r="O2634" i="6"/>
  <c r="N2634" i="6"/>
  <c r="M2634" i="6"/>
  <c r="L2634" i="6"/>
  <c r="W2633" i="6"/>
  <c r="V2633" i="6"/>
  <c r="U2633" i="6"/>
  <c r="T2633" i="6"/>
  <c r="S2633" i="6"/>
  <c r="R2633" i="6"/>
  <c r="Q2633" i="6"/>
  <c r="P2633" i="6"/>
  <c r="O2633" i="6"/>
  <c r="N2633" i="6"/>
  <c r="M2633" i="6"/>
  <c r="L2633" i="6"/>
  <c r="W2632" i="6"/>
  <c r="V2632" i="6"/>
  <c r="U2632" i="6"/>
  <c r="T2632" i="6"/>
  <c r="S2632" i="6"/>
  <c r="R2632" i="6"/>
  <c r="Q2632" i="6"/>
  <c r="P2632" i="6"/>
  <c r="O2632" i="6"/>
  <c r="N2632" i="6"/>
  <c r="M2632" i="6"/>
  <c r="L2632" i="6"/>
  <c r="W2631" i="6"/>
  <c r="V2631" i="6"/>
  <c r="U2631" i="6"/>
  <c r="T2631" i="6"/>
  <c r="S2631" i="6"/>
  <c r="R2631" i="6"/>
  <c r="Q2631" i="6"/>
  <c r="P2631" i="6"/>
  <c r="O2631" i="6"/>
  <c r="N2631" i="6"/>
  <c r="M2631" i="6"/>
  <c r="L2631" i="6"/>
  <c r="W2630" i="6"/>
  <c r="V2630" i="6"/>
  <c r="U2630" i="6"/>
  <c r="T2630" i="6"/>
  <c r="S2630" i="6"/>
  <c r="R2630" i="6"/>
  <c r="Q2630" i="6"/>
  <c r="P2630" i="6"/>
  <c r="O2630" i="6"/>
  <c r="N2630" i="6"/>
  <c r="M2630" i="6"/>
  <c r="L2630" i="6"/>
  <c r="W2629" i="6"/>
  <c r="V2629" i="6"/>
  <c r="U2629" i="6"/>
  <c r="T2629" i="6"/>
  <c r="S2629" i="6"/>
  <c r="R2629" i="6"/>
  <c r="Q2629" i="6"/>
  <c r="P2629" i="6"/>
  <c r="O2629" i="6"/>
  <c r="N2629" i="6"/>
  <c r="M2629" i="6"/>
  <c r="L2629" i="6"/>
  <c r="W2628" i="6"/>
  <c r="V2628" i="6"/>
  <c r="U2628" i="6"/>
  <c r="T2628" i="6"/>
  <c r="S2628" i="6"/>
  <c r="R2628" i="6"/>
  <c r="Q2628" i="6"/>
  <c r="P2628" i="6"/>
  <c r="O2628" i="6"/>
  <c r="N2628" i="6"/>
  <c r="M2628" i="6"/>
  <c r="L2628" i="6"/>
  <c r="W2627" i="6"/>
  <c r="V2627" i="6"/>
  <c r="U2627" i="6"/>
  <c r="T2627" i="6"/>
  <c r="S2627" i="6"/>
  <c r="R2627" i="6"/>
  <c r="Q2627" i="6"/>
  <c r="P2627" i="6"/>
  <c r="O2627" i="6"/>
  <c r="N2627" i="6"/>
  <c r="M2627" i="6"/>
  <c r="W2626" i="6"/>
  <c r="V2626" i="6"/>
  <c r="U2626" i="6"/>
  <c r="T2626" i="6"/>
  <c r="S2626" i="6"/>
  <c r="R2626" i="6"/>
  <c r="Q2626" i="6"/>
  <c r="P2626" i="6"/>
  <c r="O2626" i="6"/>
  <c r="N2626" i="6"/>
  <c r="M2626" i="6"/>
  <c r="W2625" i="6"/>
  <c r="V2625" i="6"/>
  <c r="U2625" i="6"/>
  <c r="T2625" i="6"/>
  <c r="S2625" i="6"/>
  <c r="R2625" i="6"/>
  <c r="Q2625" i="6"/>
  <c r="P2625" i="6"/>
  <c r="O2625" i="6"/>
  <c r="N2625" i="6"/>
  <c r="M2625" i="6"/>
  <c r="L2625" i="6"/>
  <c r="W2624" i="6"/>
  <c r="V2624" i="6"/>
  <c r="U2624" i="6"/>
  <c r="T2624" i="6"/>
  <c r="S2624" i="6"/>
  <c r="R2624" i="6"/>
  <c r="Q2624" i="6"/>
  <c r="P2624" i="6"/>
  <c r="O2624" i="6"/>
  <c r="N2624" i="6"/>
  <c r="M2624" i="6"/>
  <c r="L2624" i="6"/>
  <c r="W2623" i="6"/>
  <c r="V2623" i="6"/>
  <c r="U2623" i="6"/>
  <c r="T2623" i="6"/>
  <c r="S2623" i="6"/>
  <c r="R2623" i="6"/>
  <c r="Q2623" i="6"/>
  <c r="P2623" i="6"/>
  <c r="O2623" i="6"/>
  <c r="N2623" i="6"/>
  <c r="M2623" i="6"/>
  <c r="W2622" i="6"/>
  <c r="V2622" i="6"/>
  <c r="U2622" i="6"/>
  <c r="T2622" i="6"/>
  <c r="S2622" i="6"/>
  <c r="R2622" i="6"/>
  <c r="Q2622" i="6"/>
  <c r="P2622" i="6"/>
  <c r="O2622" i="6"/>
  <c r="N2622" i="6"/>
  <c r="M2622" i="6"/>
  <c r="W2621" i="6"/>
  <c r="V2621" i="6"/>
  <c r="U2621" i="6"/>
  <c r="T2621" i="6"/>
  <c r="S2621" i="6"/>
  <c r="R2621" i="6"/>
  <c r="Q2621" i="6"/>
  <c r="P2621" i="6"/>
  <c r="O2621" i="6"/>
  <c r="N2621" i="6"/>
  <c r="M2621" i="6"/>
  <c r="W2620" i="6"/>
  <c r="V2620" i="6"/>
  <c r="U2620" i="6"/>
  <c r="T2620" i="6"/>
  <c r="S2620" i="6"/>
  <c r="R2620" i="6"/>
  <c r="Q2620" i="6"/>
  <c r="P2620" i="6"/>
  <c r="O2620" i="6"/>
  <c r="N2620" i="6"/>
  <c r="M2620" i="6"/>
  <c r="W2619" i="6"/>
  <c r="V2619" i="6"/>
  <c r="U2619" i="6"/>
  <c r="T2619" i="6"/>
  <c r="S2619" i="6"/>
  <c r="R2619" i="6"/>
  <c r="Q2619" i="6"/>
  <c r="P2619" i="6"/>
  <c r="O2619" i="6"/>
  <c r="N2619" i="6"/>
  <c r="M2619" i="6"/>
  <c r="L2619" i="6"/>
  <c r="W2618" i="6"/>
  <c r="V2618" i="6"/>
  <c r="U2618" i="6"/>
  <c r="T2618" i="6"/>
  <c r="S2618" i="6"/>
  <c r="R2618" i="6"/>
  <c r="Q2618" i="6"/>
  <c r="P2618" i="6"/>
  <c r="O2618" i="6"/>
  <c r="N2618" i="6"/>
  <c r="M2618" i="6"/>
  <c r="L2618" i="6"/>
  <c r="W2617" i="6"/>
  <c r="V2617" i="6"/>
  <c r="U2617" i="6"/>
  <c r="T2617" i="6"/>
  <c r="S2617" i="6"/>
  <c r="R2617" i="6"/>
  <c r="Q2617" i="6"/>
  <c r="P2617" i="6"/>
  <c r="O2617" i="6"/>
  <c r="N2617" i="6"/>
  <c r="M2617" i="6"/>
  <c r="W2616" i="6"/>
  <c r="V2616" i="6"/>
  <c r="U2616" i="6"/>
  <c r="T2616" i="6"/>
  <c r="S2616" i="6"/>
  <c r="R2616" i="6"/>
  <c r="Q2616" i="6"/>
  <c r="P2616" i="6"/>
  <c r="O2616" i="6"/>
  <c r="N2616" i="6"/>
  <c r="M2616" i="6"/>
  <c r="W2615" i="6"/>
  <c r="V2615" i="6"/>
  <c r="U2615" i="6"/>
  <c r="T2615" i="6"/>
  <c r="S2615" i="6"/>
  <c r="R2615" i="6"/>
  <c r="Q2615" i="6"/>
  <c r="P2615" i="6"/>
  <c r="O2615" i="6"/>
  <c r="N2615" i="6"/>
  <c r="M2615" i="6"/>
  <c r="L2615" i="6"/>
  <c r="W2614" i="6"/>
  <c r="V2614" i="6"/>
  <c r="U2614" i="6"/>
  <c r="T2614" i="6"/>
  <c r="S2614" i="6"/>
  <c r="R2614" i="6"/>
  <c r="Q2614" i="6"/>
  <c r="P2614" i="6"/>
  <c r="O2614" i="6"/>
  <c r="N2614" i="6"/>
  <c r="M2614" i="6"/>
  <c r="L2614" i="6"/>
  <c r="W2613" i="6"/>
  <c r="V2613" i="6"/>
  <c r="U2613" i="6"/>
  <c r="T2613" i="6"/>
  <c r="S2613" i="6"/>
  <c r="R2613" i="6"/>
  <c r="Q2613" i="6"/>
  <c r="P2613" i="6"/>
  <c r="O2613" i="6"/>
  <c r="N2613" i="6"/>
  <c r="M2613" i="6"/>
  <c r="W2612" i="6"/>
  <c r="V2612" i="6"/>
  <c r="U2612" i="6"/>
  <c r="T2612" i="6"/>
  <c r="S2612" i="6"/>
  <c r="R2612" i="6"/>
  <c r="Q2612" i="6"/>
  <c r="P2612" i="6"/>
  <c r="O2612" i="6"/>
  <c r="N2612" i="6"/>
  <c r="M2612" i="6"/>
  <c r="L2612" i="6"/>
  <c r="W2611" i="6"/>
  <c r="V2611" i="6"/>
  <c r="U2611" i="6"/>
  <c r="T2611" i="6"/>
  <c r="S2611" i="6"/>
  <c r="R2611" i="6"/>
  <c r="Q2611" i="6"/>
  <c r="P2611" i="6"/>
  <c r="O2611" i="6"/>
  <c r="N2611" i="6"/>
  <c r="M2611" i="6"/>
  <c r="W2610" i="6"/>
  <c r="V2610" i="6"/>
  <c r="U2610" i="6"/>
  <c r="T2610" i="6"/>
  <c r="S2610" i="6"/>
  <c r="R2610" i="6"/>
  <c r="Q2610" i="6"/>
  <c r="P2610" i="6"/>
  <c r="O2610" i="6"/>
  <c r="N2610" i="6"/>
  <c r="M2610" i="6"/>
  <c r="L2610" i="6"/>
  <c r="W2609" i="6"/>
  <c r="V2609" i="6"/>
  <c r="U2609" i="6"/>
  <c r="T2609" i="6"/>
  <c r="S2609" i="6"/>
  <c r="R2609" i="6"/>
  <c r="Q2609" i="6"/>
  <c r="P2609" i="6"/>
  <c r="O2609" i="6"/>
  <c r="N2609" i="6"/>
  <c r="M2609" i="6"/>
  <c r="L2609" i="6"/>
  <c r="W2608" i="6"/>
  <c r="V2608" i="6"/>
  <c r="U2608" i="6"/>
  <c r="T2608" i="6"/>
  <c r="S2608" i="6"/>
  <c r="R2608" i="6"/>
  <c r="Q2608" i="6"/>
  <c r="P2608" i="6"/>
  <c r="O2608" i="6"/>
  <c r="N2608" i="6"/>
  <c r="M2608" i="6"/>
  <c r="L2608" i="6"/>
  <c r="W2607" i="6"/>
  <c r="V2607" i="6"/>
  <c r="U2607" i="6"/>
  <c r="T2607" i="6"/>
  <c r="S2607" i="6"/>
  <c r="R2607" i="6"/>
  <c r="Q2607" i="6"/>
  <c r="P2607" i="6"/>
  <c r="O2607" i="6"/>
  <c r="N2607" i="6"/>
  <c r="M2607" i="6"/>
  <c r="W2606" i="6"/>
  <c r="V2606" i="6"/>
  <c r="U2606" i="6"/>
  <c r="T2606" i="6"/>
  <c r="S2606" i="6"/>
  <c r="R2606" i="6"/>
  <c r="Q2606" i="6"/>
  <c r="P2606" i="6"/>
  <c r="O2606" i="6"/>
  <c r="N2606" i="6"/>
  <c r="M2606" i="6"/>
  <c r="L2606" i="6"/>
  <c r="W2605" i="6"/>
  <c r="V2605" i="6"/>
  <c r="U2605" i="6"/>
  <c r="T2605" i="6"/>
  <c r="S2605" i="6"/>
  <c r="R2605" i="6"/>
  <c r="Q2605" i="6"/>
  <c r="P2605" i="6"/>
  <c r="O2605" i="6"/>
  <c r="N2605" i="6"/>
  <c r="M2605" i="6"/>
  <c r="L2605" i="6"/>
  <c r="W2604" i="6"/>
  <c r="V2604" i="6"/>
  <c r="U2604" i="6"/>
  <c r="T2604" i="6"/>
  <c r="S2604" i="6"/>
  <c r="R2604" i="6"/>
  <c r="Q2604" i="6"/>
  <c r="P2604" i="6"/>
  <c r="O2604" i="6"/>
  <c r="N2604" i="6"/>
  <c r="M2604" i="6"/>
  <c r="W2603" i="6"/>
  <c r="V2603" i="6"/>
  <c r="U2603" i="6"/>
  <c r="T2603" i="6"/>
  <c r="S2603" i="6"/>
  <c r="R2603" i="6"/>
  <c r="Q2603" i="6"/>
  <c r="P2603" i="6"/>
  <c r="O2603" i="6"/>
  <c r="N2603" i="6"/>
  <c r="M2603" i="6"/>
  <c r="W2602" i="6"/>
  <c r="V2602" i="6"/>
  <c r="U2602" i="6"/>
  <c r="T2602" i="6"/>
  <c r="S2602" i="6"/>
  <c r="R2602" i="6"/>
  <c r="Q2602" i="6"/>
  <c r="P2602" i="6"/>
  <c r="O2602" i="6"/>
  <c r="N2602" i="6"/>
  <c r="M2602" i="6"/>
  <c r="L2602" i="6"/>
  <c r="W2601" i="6"/>
  <c r="V2601" i="6"/>
  <c r="U2601" i="6"/>
  <c r="T2601" i="6"/>
  <c r="S2601" i="6"/>
  <c r="R2601" i="6"/>
  <c r="Q2601" i="6"/>
  <c r="P2601" i="6"/>
  <c r="O2601" i="6"/>
  <c r="N2601" i="6"/>
  <c r="M2601" i="6"/>
  <c r="L2601" i="6"/>
  <c r="W2600" i="6"/>
  <c r="V2600" i="6"/>
  <c r="U2600" i="6"/>
  <c r="T2600" i="6"/>
  <c r="S2600" i="6"/>
  <c r="R2600" i="6"/>
  <c r="Q2600" i="6"/>
  <c r="P2600" i="6"/>
  <c r="O2600" i="6"/>
  <c r="N2600" i="6"/>
  <c r="M2600" i="6"/>
  <c r="L2600" i="6"/>
  <c r="W2599" i="6"/>
  <c r="V2599" i="6"/>
  <c r="U2599" i="6"/>
  <c r="T2599" i="6"/>
  <c r="S2599" i="6"/>
  <c r="R2599" i="6"/>
  <c r="Q2599" i="6"/>
  <c r="P2599" i="6"/>
  <c r="O2599" i="6"/>
  <c r="N2599" i="6"/>
  <c r="M2599" i="6"/>
  <c r="L2599" i="6"/>
  <c r="W2598" i="6"/>
  <c r="V2598" i="6"/>
  <c r="U2598" i="6"/>
  <c r="T2598" i="6"/>
  <c r="S2598" i="6"/>
  <c r="R2598" i="6"/>
  <c r="Q2598" i="6"/>
  <c r="P2598" i="6"/>
  <c r="O2598" i="6"/>
  <c r="N2598" i="6"/>
  <c r="M2598" i="6"/>
  <c r="L2598" i="6"/>
  <c r="W2597" i="6"/>
  <c r="V2597" i="6"/>
  <c r="U2597" i="6"/>
  <c r="T2597" i="6"/>
  <c r="S2597" i="6"/>
  <c r="R2597" i="6"/>
  <c r="Q2597" i="6"/>
  <c r="P2597" i="6"/>
  <c r="O2597" i="6"/>
  <c r="N2597" i="6"/>
  <c r="M2597" i="6"/>
  <c r="W2596" i="6"/>
  <c r="V2596" i="6"/>
  <c r="U2596" i="6"/>
  <c r="T2596" i="6"/>
  <c r="S2596" i="6"/>
  <c r="R2596" i="6"/>
  <c r="Q2596" i="6"/>
  <c r="P2596" i="6"/>
  <c r="O2596" i="6"/>
  <c r="N2596" i="6"/>
  <c r="M2596" i="6"/>
  <c r="L2596" i="6"/>
  <c r="W2595" i="6"/>
  <c r="V2595" i="6"/>
  <c r="U2595" i="6"/>
  <c r="T2595" i="6"/>
  <c r="S2595" i="6"/>
  <c r="R2595" i="6"/>
  <c r="Q2595" i="6"/>
  <c r="P2595" i="6"/>
  <c r="O2595" i="6"/>
  <c r="N2595" i="6"/>
  <c r="M2595" i="6"/>
  <c r="L2595" i="6"/>
  <c r="W2594" i="6"/>
  <c r="V2594" i="6"/>
  <c r="U2594" i="6"/>
  <c r="T2594" i="6"/>
  <c r="S2594" i="6"/>
  <c r="R2594" i="6"/>
  <c r="Q2594" i="6"/>
  <c r="P2594" i="6"/>
  <c r="O2594" i="6"/>
  <c r="N2594" i="6"/>
  <c r="M2594" i="6"/>
  <c r="W2593" i="6"/>
  <c r="V2593" i="6"/>
  <c r="U2593" i="6"/>
  <c r="T2593" i="6"/>
  <c r="S2593" i="6"/>
  <c r="R2593" i="6"/>
  <c r="Q2593" i="6"/>
  <c r="P2593" i="6"/>
  <c r="O2593" i="6"/>
  <c r="N2593" i="6"/>
  <c r="M2593" i="6"/>
  <c r="W2592" i="6"/>
  <c r="V2592" i="6"/>
  <c r="U2592" i="6"/>
  <c r="T2592" i="6"/>
  <c r="S2592" i="6"/>
  <c r="R2592" i="6"/>
  <c r="Q2592" i="6"/>
  <c r="P2592" i="6"/>
  <c r="O2592" i="6"/>
  <c r="N2592" i="6"/>
  <c r="M2592" i="6"/>
  <c r="L2592" i="6"/>
  <c r="W2591" i="6"/>
  <c r="V2591" i="6"/>
  <c r="U2591" i="6"/>
  <c r="T2591" i="6"/>
  <c r="S2591" i="6"/>
  <c r="R2591" i="6"/>
  <c r="Q2591" i="6"/>
  <c r="P2591" i="6"/>
  <c r="O2591" i="6"/>
  <c r="N2591" i="6"/>
  <c r="M2591" i="6"/>
  <c r="L2591" i="6"/>
  <c r="W2590" i="6"/>
  <c r="V2590" i="6"/>
  <c r="U2590" i="6"/>
  <c r="T2590" i="6"/>
  <c r="S2590" i="6"/>
  <c r="R2590" i="6"/>
  <c r="Q2590" i="6"/>
  <c r="P2590" i="6"/>
  <c r="O2590" i="6"/>
  <c r="N2590" i="6"/>
  <c r="M2590" i="6"/>
  <c r="W2589" i="6"/>
  <c r="V2589" i="6"/>
  <c r="U2589" i="6"/>
  <c r="T2589" i="6"/>
  <c r="S2589" i="6"/>
  <c r="R2589" i="6"/>
  <c r="Q2589" i="6"/>
  <c r="P2589" i="6"/>
  <c r="O2589" i="6"/>
  <c r="N2589" i="6"/>
  <c r="M2589" i="6"/>
  <c r="W2588" i="6"/>
  <c r="V2588" i="6"/>
  <c r="U2588" i="6"/>
  <c r="T2588" i="6"/>
  <c r="S2588" i="6"/>
  <c r="R2588" i="6"/>
  <c r="Q2588" i="6"/>
  <c r="P2588" i="6"/>
  <c r="O2588" i="6"/>
  <c r="N2588" i="6"/>
  <c r="M2588" i="6"/>
  <c r="W2587" i="6"/>
  <c r="V2587" i="6"/>
  <c r="U2587" i="6"/>
  <c r="T2587" i="6"/>
  <c r="S2587" i="6"/>
  <c r="R2587" i="6"/>
  <c r="Q2587" i="6"/>
  <c r="P2587" i="6"/>
  <c r="O2587" i="6"/>
  <c r="N2587" i="6"/>
  <c r="M2587" i="6"/>
  <c r="W2586" i="6"/>
  <c r="V2586" i="6"/>
  <c r="U2586" i="6"/>
  <c r="T2586" i="6"/>
  <c r="S2586" i="6"/>
  <c r="R2586" i="6"/>
  <c r="Q2586" i="6"/>
  <c r="P2586" i="6"/>
  <c r="O2586" i="6"/>
  <c r="N2586" i="6"/>
  <c r="M2586" i="6"/>
  <c r="W2585" i="6"/>
  <c r="V2585" i="6"/>
  <c r="U2585" i="6"/>
  <c r="T2585" i="6"/>
  <c r="S2585" i="6"/>
  <c r="R2585" i="6"/>
  <c r="Q2585" i="6"/>
  <c r="P2585" i="6"/>
  <c r="O2585" i="6"/>
  <c r="N2585" i="6"/>
  <c r="M2585" i="6"/>
  <c r="W2584" i="6"/>
  <c r="V2584" i="6"/>
  <c r="U2584" i="6"/>
  <c r="T2584" i="6"/>
  <c r="S2584" i="6"/>
  <c r="R2584" i="6"/>
  <c r="Q2584" i="6"/>
  <c r="P2584" i="6"/>
  <c r="O2584" i="6"/>
  <c r="N2584" i="6"/>
  <c r="M2584" i="6"/>
  <c r="W2583" i="6"/>
  <c r="V2583" i="6"/>
  <c r="U2583" i="6"/>
  <c r="T2583" i="6"/>
  <c r="S2583" i="6"/>
  <c r="R2583" i="6"/>
  <c r="Q2583" i="6"/>
  <c r="P2583" i="6"/>
  <c r="O2583" i="6"/>
  <c r="N2583" i="6"/>
  <c r="M2583" i="6"/>
  <c r="W2582" i="6"/>
  <c r="V2582" i="6"/>
  <c r="U2582" i="6"/>
  <c r="T2582" i="6"/>
  <c r="S2582" i="6"/>
  <c r="R2582" i="6"/>
  <c r="Q2582" i="6"/>
  <c r="P2582" i="6"/>
  <c r="O2582" i="6"/>
  <c r="N2582" i="6"/>
  <c r="M2582" i="6"/>
  <c r="W2581" i="6"/>
  <c r="V2581" i="6"/>
  <c r="U2581" i="6"/>
  <c r="T2581" i="6"/>
  <c r="S2581" i="6"/>
  <c r="R2581" i="6"/>
  <c r="Q2581" i="6"/>
  <c r="P2581" i="6"/>
  <c r="O2581" i="6"/>
  <c r="N2581" i="6"/>
  <c r="M2581" i="6"/>
  <c r="W2580" i="6"/>
  <c r="V2580" i="6"/>
  <c r="U2580" i="6"/>
  <c r="T2580" i="6"/>
  <c r="S2580" i="6"/>
  <c r="R2580" i="6"/>
  <c r="Q2580" i="6"/>
  <c r="P2580" i="6"/>
  <c r="O2580" i="6"/>
  <c r="N2580" i="6"/>
  <c r="M2580" i="6"/>
  <c r="W2579" i="6"/>
  <c r="V2579" i="6"/>
  <c r="U2579" i="6"/>
  <c r="T2579" i="6"/>
  <c r="S2579" i="6"/>
  <c r="R2579" i="6"/>
  <c r="Q2579" i="6"/>
  <c r="P2579" i="6"/>
  <c r="O2579" i="6"/>
  <c r="N2579" i="6"/>
  <c r="M2579" i="6"/>
  <c r="L2579" i="6"/>
  <c r="W2578" i="6"/>
  <c r="V2578" i="6"/>
  <c r="U2578" i="6"/>
  <c r="T2578" i="6"/>
  <c r="S2578" i="6"/>
  <c r="R2578" i="6"/>
  <c r="Q2578" i="6"/>
  <c r="P2578" i="6"/>
  <c r="O2578" i="6"/>
  <c r="N2578" i="6"/>
  <c r="M2578" i="6"/>
  <c r="L2578" i="6"/>
  <c r="W2577" i="6"/>
  <c r="V2577" i="6"/>
  <c r="U2577" i="6"/>
  <c r="T2577" i="6"/>
  <c r="S2577" i="6"/>
  <c r="R2577" i="6"/>
  <c r="Q2577" i="6"/>
  <c r="P2577" i="6"/>
  <c r="O2577" i="6"/>
  <c r="N2577" i="6"/>
  <c r="M2577" i="6"/>
  <c r="W2576" i="6"/>
  <c r="V2576" i="6"/>
  <c r="U2576" i="6"/>
  <c r="T2576" i="6"/>
  <c r="S2576" i="6"/>
  <c r="R2576" i="6"/>
  <c r="Q2576" i="6"/>
  <c r="P2576" i="6"/>
  <c r="O2576" i="6"/>
  <c r="N2576" i="6"/>
  <c r="M2576" i="6"/>
  <c r="W2575" i="6"/>
  <c r="V2575" i="6"/>
  <c r="U2575" i="6"/>
  <c r="T2575" i="6"/>
  <c r="S2575" i="6"/>
  <c r="R2575" i="6"/>
  <c r="Q2575" i="6"/>
  <c r="P2575" i="6"/>
  <c r="O2575" i="6"/>
  <c r="N2575" i="6"/>
  <c r="M2575" i="6"/>
  <c r="L2575" i="6"/>
  <c r="W2574" i="6"/>
  <c r="V2574" i="6"/>
  <c r="U2574" i="6"/>
  <c r="T2574" i="6"/>
  <c r="S2574" i="6"/>
  <c r="R2574" i="6"/>
  <c r="Q2574" i="6"/>
  <c r="P2574" i="6"/>
  <c r="O2574" i="6"/>
  <c r="N2574" i="6"/>
  <c r="M2574" i="6"/>
  <c r="L2574" i="6"/>
  <c r="W2573" i="6"/>
  <c r="V2573" i="6"/>
  <c r="U2573" i="6"/>
  <c r="T2573" i="6"/>
  <c r="S2573" i="6"/>
  <c r="R2573" i="6"/>
  <c r="Q2573" i="6"/>
  <c r="P2573" i="6"/>
  <c r="O2573" i="6"/>
  <c r="N2573" i="6"/>
  <c r="M2573" i="6"/>
  <c r="L2573" i="6"/>
  <c r="W2572" i="6"/>
  <c r="V2572" i="6"/>
  <c r="U2572" i="6"/>
  <c r="T2572" i="6"/>
  <c r="S2572" i="6"/>
  <c r="R2572" i="6"/>
  <c r="Q2572" i="6"/>
  <c r="P2572" i="6"/>
  <c r="O2572" i="6"/>
  <c r="N2572" i="6"/>
  <c r="M2572" i="6"/>
  <c r="L2572" i="6"/>
  <c r="W2571" i="6"/>
  <c r="V2571" i="6"/>
  <c r="U2571" i="6"/>
  <c r="T2571" i="6"/>
  <c r="S2571" i="6"/>
  <c r="R2571" i="6"/>
  <c r="Q2571" i="6"/>
  <c r="P2571" i="6"/>
  <c r="O2571" i="6"/>
  <c r="N2571" i="6"/>
  <c r="M2571" i="6"/>
  <c r="L2571" i="6"/>
  <c r="W2570" i="6"/>
  <c r="V2570" i="6"/>
  <c r="U2570" i="6"/>
  <c r="T2570" i="6"/>
  <c r="S2570" i="6"/>
  <c r="R2570" i="6"/>
  <c r="Q2570" i="6"/>
  <c r="P2570" i="6"/>
  <c r="O2570" i="6"/>
  <c r="N2570" i="6"/>
  <c r="M2570" i="6"/>
  <c r="L2570" i="6"/>
  <c r="W2569" i="6"/>
  <c r="V2569" i="6"/>
  <c r="U2569" i="6"/>
  <c r="T2569" i="6"/>
  <c r="S2569" i="6"/>
  <c r="R2569" i="6"/>
  <c r="Q2569" i="6"/>
  <c r="P2569" i="6"/>
  <c r="O2569" i="6"/>
  <c r="N2569" i="6"/>
  <c r="M2569" i="6"/>
  <c r="L2569" i="6"/>
  <c r="W2568" i="6"/>
  <c r="V2568" i="6"/>
  <c r="U2568" i="6"/>
  <c r="T2568" i="6"/>
  <c r="S2568" i="6"/>
  <c r="R2568" i="6"/>
  <c r="Q2568" i="6"/>
  <c r="P2568" i="6"/>
  <c r="O2568" i="6"/>
  <c r="N2568" i="6"/>
  <c r="M2568" i="6"/>
  <c r="L2568" i="6"/>
  <c r="W2567" i="6"/>
  <c r="V2567" i="6"/>
  <c r="U2567" i="6"/>
  <c r="T2567" i="6"/>
  <c r="S2567" i="6"/>
  <c r="R2567" i="6"/>
  <c r="Q2567" i="6"/>
  <c r="P2567" i="6"/>
  <c r="O2567" i="6"/>
  <c r="N2567" i="6"/>
  <c r="M2567" i="6"/>
  <c r="L2567" i="6"/>
  <c r="W2566" i="6"/>
  <c r="V2566" i="6"/>
  <c r="U2566" i="6"/>
  <c r="T2566" i="6"/>
  <c r="S2566" i="6"/>
  <c r="R2566" i="6"/>
  <c r="Q2566" i="6"/>
  <c r="P2566" i="6"/>
  <c r="O2566" i="6"/>
  <c r="N2566" i="6"/>
  <c r="M2566" i="6"/>
  <c r="W2565" i="6"/>
  <c r="V2565" i="6"/>
  <c r="U2565" i="6"/>
  <c r="T2565" i="6"/>
  <c r="S2565" i="6"/>
  <c r="R2565" i="6"/>
  <c r="Q2565" i="6"/>
  <c r="P2565" i="6"/>
  <c r="O2565" i="6"/>
  <c r="N2565" i="6"/>
  <c r="M2565" i="6"/>
  <c r="L2565" i="6"/>
  <c r="W2564" i="6"/>
  <c r="V2564" i="6"/>
  <c r="U2564" i="6"/>
  <c r="T2564" i="6"/>
  <c r="S2564" i="6"/>
  <c r="R2564" i="6"/>
  <c r="Q2564" i="6"/>
  <c r="P2564" i="6"/>
  <c r="O2564" i="6"/>
  <c r="N2564" i="6"/>
  <c r="M2564" i="6"/>
  <c r="W2563" i="6"/>
  <c r="V2563" i="6"/>
  <c r="U2563" i="6"/>
  <c r="T2563" i="6"/>
  <c r="S2563" i="6"/>
  <c r="R2563" i="6"/>
  <c r="Q2563" i="6"/>
  <c r="P2563" i="6"/>
  <c r="O2563" i="6"/>
  <c r="N2563" i="6"/>
  <c r="M2563" i="6"/>
  <c r="L2563" i="6"/>
  <c r="W2562" i="6"/>
  <c r="V2562" i="6"/>
  <c r="U2562" i="6"/>
  <c r="T2562" i="6"/>
  <c r="S2562" i="6"/>
  <c r="R2562" i="6"/>
  <c r="Q2562" i="6"/>
  <c r="P2562" i="6"/>
  <c r="O2562" i="6"/>
  <c r="N2562" i="6"/>
  <c r="M2562" i="6"/>
  <c r="L2562" i="6"/>
  <c r="W2561" i="6"/>
  <c r="V2561" i="6"/>
  <c r="U2561" i="6"/>
  <c r="T2561" i="6"/>
  <c r="S2561" i="6"/>
  <c r="R2561" i="6"/>
  <c r="Q2561" i="6"/>
  <c r="P2561" i="6"/>
  <c r="O2561" i="6"/>
  <c r="N2561" i="6"/>
  <c r="M2561" i="6"/>
  <c r="W2560" i="6"/>
  <c r="V2560" i="6"/>
  <c r="U2560" i="6"/>
  <c r="T2560" i="6"/>
  <c r="S2560" i="6"/>
  <c r="R2560" i="6"/>
  <c r="Q2560" i="6"/>
  <c r="P2560" i="6"/>
  <c r="O2560" i="6"/>
  <c r="N2560" i="6"/>
  <c r="M2560" i="6"/>
  <c r="W2559" i="6"/>
  <c r="V2559" i="6"/>
  <c r="U2559" i="6"/>
  <c r="T2559" i="6"/>
  <c r="S2559" i="6"/>
  <c r="R2559" i="6"/>
  <c r="Q2559" i="6"/>
  <c r="P2559" i="6"/>
  <c r="O2559" i="6"/>
  <c r="N2559" i="6"/>
  <c r="M2559" i="6"/>
  <c r="L2559" i="6"/>
  <c r="W2558" i="6"/>
  <c r="V2558" i="6"/>
  <c r="U2558" i="6"/>
  <c r="T2558" i="6"/>
  <c r="S2558" i="6"/>
  <c r="R2558" i="6"/>
  <c r="Q2558" i="6"/>
  <c r="P2558" i="6"/>
  <c r="O2558" i="6"/>
  <c r="N2558" i="6"/>
  <c r="M2558" i="6"/>
  <c r="W2557" i="6"/>
  <c r="V2557" i="6"/>
  <c r="U2557" i="6"/>
  <c r="T2557" i="6"/>
  <c r="S2557" i="6"/>
  <c r="R2557" i="6"/>
  <c r="Q2557" i="6"/>
  <c r="P2557" i="6"/>
  <c r="O2557" i="6"/>
  <c r="N2557" i="6"/>
  <c r="M2557" i="6"/>
  <c r="W2556" i="6"/>
  <c r="V2556" i="6"/>
  <c r="U2556" i="6"/>
  <c r="T2556" i="6"/>
  <c r="S2556" i="6"/>
  <c r="R2556" i="6"/>
  <c r="Q2556" i="6"/>
  <c r="P2556" i="6"/>
  <c r="O2556" i="6"/>
  <c r="N2556" i="6"/>
  <c r="M2556" i="6"/>
  <c r="L2556" i="6"/>
  <c r="W2555" i="6"/>
  <c r="V2555" i="6"/>
  <c r="U2555" i="6"/>
  <c r="T2555" i="6"/>
  <c r="S2555" i="6"/>
  <c r="R2555" i="6"/>
  <c r="Q2555" i="6"/>
  <c r="P2555" i="6"/>
  <c r="O2555" i="6"/>
  <c r="N2555" i="6"/>
  <c r="M2555" i="6"/>
  <c r="L2555" i="6"/>
  <c r="W2554" i="6"/>
  <c r="V2554" i="6"/>
  <c r="U2554" i="6"/>
  <c r="T2554" i="6"/>
  <c r="S2554" i="6"/>
  <c r="R2554" i="6"/>
  <c r="Q2554" i="6"/>
  <c r="P2554" i="6"/>
  <c r="O2554" i="6"/>
  <c r="N2554" i="6"/>
  <c r="M2554" i="6"/>
  <c r="W2553" i="6"/>
  <c r="V2553" i="6"/>
  <c r="U2553" i="6"/>
  <c r="T2553" i="6"/>
  <c r="S2553" i="6"/>
  <c r="R2553" i="6"/>
  <c r="Q2553" i="6"/>
  <c r="P2553" i="6"/>
  <c r="O2553" i="6"/>
  <c r="N2553" i="6"/>
  <c r="M2553" i="6"/>
  <c r="L2553" i="6"/>
  <c r="W2552" i="6"/>
  <c r="V2552" i="6"/>
  <c r="U2552" i="6"/>
  <c r="T2552" i="6"/>
  <c r="S2552" i="6"/>
  <c r="R2552" i="6"/>
  <c r="Q2552" i="6"/>
  <c r="P2552" i="6"/>
  <c r="O2552" i="6"/>
  <c r="N2552" i="6"/>
  <c r="M2552" i="6"/>
  <c r="L2552" i="6"/>
  <c r="W2551" i="6"/>
  <c r="V2551" i="6"/>
  <c r="U2551" i="6"/>
  <c r="T2551" i="6"/>
  <c r="S2551" i="6"/>
  <c r="R2551" i="6"/>
  <c r="Q2551" i="6"/>
  <c r="P2551" i="6"/>
  <c r="O2551" i="6"/>
  <c r="N2551" i="6"/>
  <c r="M2551" i="6"/>
  <c r="L2551" i="6"/>
  <c r="W2550" i="6"/>
  <c r="V2550" i="6"/>
  <c r="U2550" i="6"/>
  <c r="T2550" i="6"/>
  <c r="S2550" i="6"/>
  <c r="R2550" i="6"/>
  <c r="Q2550" i="6"/>
  <c r="P2550" i="6"/>
  <c r="O2550" i="6"/>
  <c r="N2550" i="6"/>
  <c r="M2550" i="6"/>
  <c r="L2550" i="6"/>
  <c r="W2549" i="6"/>
  <c r="V2549" i="6"/>
  <c r="U2549" i="6"/>
  <c r="T2549" i="6"/>
  <c r="S2549" i="6"/>
  <c r="R2549" i="6"/>
  <c r="Q2549" i="6"/>
  <c r="P2549" i="6"/>
  <c r="O2549" i="6"/>
  <c r="N2549" i="6"/>
  <c r="M2549" i="6"/>
  <c r="W2548" i="6"/>
  <c r="V2548" i="6"/>
  <c r="U2548" i="6"/>
  <c r="T2548" i="6"/>
  <c r="S2548" i="6"/>
  <c r="R2548" i="6"/>
  <c r="Q2548" i="6"/>
  <c r="P2548" i="6"/>
  <c r="O2548" i="6"/>
  <c r="N2548" i="6"/>
  <c r="M2548" i="6"/>
  <c r="W2547" i="6"/>
  <c r="V2547" i="6"/>
  <c r="U2547" i="6"/>
  <c r="T2547" i="6"/>
  <c r="S2547" i="6"/>
  <c r="R2547" i="6"/>
  <c r="Q2547" i="6"/>
  <c r="P2547" i="6"/>
  <c r="O2547" i="6"/>
  <c r="N2547" i="6"/>
  <c r="M2547" i="6"/>
  <c r="L2547" i="6"/>
  <c r="W2546" i="6"/>
  <c r="V2546" i="6"/>
  <c r="U2546" i="6"/>
  <c r="T2546" i="6"/>
  <c r="S2546" i="6"/>
  <c r="R2546" i="6"/>
  <c r="Q2546" i="6"/>
  <c r="P2546" i="6"/>
  <c r="O2546" i="6"/>
  <c r="N2546" i="6"/>
  <c r="M2546" i="6"/>
  <c r="L2546" i="6"/>
  <c r="W2545" i="6"/>
  <c r="V2545" i="6"/>
  <c r="U2545" i="6"/>
  <c r="T2545" i="6"/>
  <c r="S2545" i="6"/>
  <c r="R2545" i="6"/>
  <c r="Q2545" i="6"/>
  <c r="P2545" i="6"/>
  <c r="O2545" i="6"/>
  <c r="N2545" i="6"/>
  <c r="M2545" i="6"/>
  <c r="W2544" i="6"/>
  <c r="V2544" i="6"/>
  <c r="U2544" i="6"/>
  <c r="T2544" i="6"/>
  <c r="S2544" i="6"/>
  <c r="R2544" i="6"/>
  <c r="Q2544" i="6"/>
  <c r="P2544" i="6"/>
  <c r="O2544" i="6"/>
  <c r="N2544" i="6"/>
  <c r="M2544" i="6"/>
  <c r="L2544" i="6"/>
  <c r="W2543" i="6"/>
  <c r="V2543" i="6"/>
  <c r="U2543" i="6"/>
  <c r="T2543" i="6"/>
  <c r="S2543" i="6"/>
  <c r="R2543" i="6"/>
  <c r="Q2543" i="6"/>
  <c r="P2543" i="6"/>
  <c r="O2543" i="6"/>
  <c r="N2543" i="6"/>
  <c r="M2543" i="6"/>
  <c r="W2542" i="6"/>
  <c r="V2542" i="6"/>
  <c r="U2542" i="6"/>
  <c r="T2542" i="6"/>
  <c r="S2542" i="6"/>
  <c r="R2542" i="6"/>
  <c r="Q2542" i="6"/>
  <c r="P2542" i="6"/>
  <c r="O2542" i="6"/>
  <c r="N2542" i="6"/>
  <c r="M2542" i="6"/>
  <c r="L2542" i="6"/>
  <c r="W2541" i="6"/>
  <c r="V2541" i="6"/>
  <c r="U2541" i="6"/>
  <c r="T2541" i="6"/>
  <c r="S2541" i="6"/>
  <c r="R2541" i="6"/>
  <c r="Q2541" i="6"/>
  <c r="P2541" i="6"/>
  <c r="O2541" i="6"/>
  <c r="N2541" i="6"/>
  <c r="M2541" i="6"/>
  <c r="W2540" i="6"/>
  <c r="V2540" i="6"/>
  <c r="U2540" i="6"/>
  <c r="T2540" i="6"/>
  <c r="S2540" i="6"/>
  <c r="R2540" i="6"/>
  <c r="Q2540" i="6"/>
  <c r="P2540" i="6"/>
  <c r="O2540" i="6"/>
  <c r="N2540" i="6"/>
  <c r="M2540" i="6"/>
  <c r="W2539" i="6"/>
  <c r="V2539" i="6"/>
  <c r="U2539" i="6"/>
  <c r="T2539" i="6"/>
  <c r="S2539" i="6"/>
  <c r="R2539" i="6"/>
  <c r="Q2539" i="6"/>
  <c r="P2539" i="6"/>
  <c r="O2539" i="6"/>
  <c r="N2539" i="6"/>
  <c r="M2539" i="6"/>
  <c r="L2539" i="6"/>
  <c r="W2538" i="6"/>
  <c r="V2538" i="6"/>
  <c r="U2538" i="6"/>
  <c r="T2538" i="6"/>
  <c r="S2538" i="6"/>
  <c r="R2538" i="6"/>
  <c r="Q2538" i="6"/>
  <c r="P2538" i="6"/>
  <c r="O2538" i="6"/>
  <c r="N2538" i="6"/>
  <c r="M2538" i="6"/>
  <c r="W2537" i="6"/>
  <c r="V2537" i="6"/>
  <c r="U2537" i="6"/>
  <c r="T2537" i="6"/>
  <c r="S2537" i="6"/>
  <c r="R2537" i="6"/>
  <c r="Q2537" i="6"/>
  <c r="P2537" i="6"/>
  <c r="O2537" i="6"/>
  <c r="N2537" i="6"/>
  <c r="M2537" i="6"/>
  <c r="L2537" i="6"/>
  <c r="W2536" i="6"/>
  <c r="V2536" i="6"/>
  <c r="U2536" i="6"/>
  <c r="T2536" i="6"/>
  <c r="S2536" i="6"/>
  <c r="R2536" i="6"/>
  <c r="Q2536" i="6"/>
  <c r="P2536" i="6"/>
  <c r="O2536" i="6"/>
  <c r="N2536" i="6"/>
  <c r="M2536" i="6"/>
  <c r="L2536" i="6"/>
  <c r="W2535" i="6"/>
  <c r="V2535" i="6"/>
  <c r="U2535" i="6"/>
  <c r="T2535" i="6"/>
  <c r="S2535" i="6"/>
  <c r="R2535" i="6"/>
  <c r="Q2535" i="6"/>
  <c r="P2535" i="6"/>
  <c r="O2535" i="6"/>
  <c r="N2535" i="6"/>
  <c r="M2535" i="6"/>
  <c r="W2534" i="6"/>
  <c r="V2534" i="6"/>
  <c r="U2534" i="6"/>
  <c r="T2534" i="6"/>
  <c r="S2534" i="6"/>
  <c r="R2534" i="6"/>
  <c r="Q2534" i="6"/>
  <c r="P2534" i="6"/>
  <c r="O2534" i="6"/>
  <c r="N2534" i="6"/>
  <c r="M2534" i="6"/>
  <c r="W2533" i="6"/>
  <c r="V2533" i="6"/>
  <c r="U2533" i="6"/>
  <c r="T2533" i="6"/>
  <c r="S2533" i="6"/>
  <c r="R2533" i="6"/>
  <c r="Q2533" i="6"/>
  <c r="P2533" i="6"/>
  <c r="O2533" i="6"/>
  <c r="N2533" i="6"/>
  <c r="M2533" i="6"/>
  <c r="W2532" i="6"/>
  <c r="V2532" i="6"/>
  <c r="U2532" i="6"/>
  <c r="T2532" i="6"/>
  <c r="S2532" i="6"/>
  <c r="R2532" i="6"/>
  <c r="Q2532" i="6"/>
  <c r="P2532" i="6"/>
  <c r="O2532" i="6"/>
  <c r="N2532" i="6"/>
  <c r="M2532" i="6"/>
  <c r="L2532" i="6"/>
  <c r="W2531" i="6"/>
  <c r="V2531" i="6"/>
  <c r="U2531" i="6"/>
  <c r="T2531" i="6"/>
  <c r="S2531" i="6"/>
  <c r="R2531" i="6"/>
  <c r="Q2531" i="6"/>
  <c r="P2531" i="6"/>
  <c r="O2531" i="6"/>
  <c r="N2531" i="6"/>
  <c r="M2531" i="6"/>
  <c r="W2530" i="6"/>
  <c r="V2530" i="6"/>
  <c r="U2530" i="6"/>
  <c r="T2530" i="6"/>
  <c r="S2530" i="6"/>
  <c r="R2530" i="6"/>
  <c r="Q2530" i="6"/>
  <c r="P2530" i="6"/>
  <c r="O2530" i="6"/>
  <c r="N2530" i="6"/>
  <c r="M2530" i="6"/>
  <c r="L2530" i="6"/>
  <c r="W2529" i="6"/>
  <c r="V2529" i="6"/>
  <c r="U2529" i="6"/>
  <c r="T2529" i="6"/>
  <c r="S2529" i="6"/>
  <c r="R2529" i="6"/>
  <c r="Q2529" i="6"/>
  <c r="P2529" i="6"/>
  <c r="O2529" i="6"/>
  <c r="N2529" i="6"/>
  <c r="M2529" i="6"/>
  <c r="L2529" i="6"/>
  <c r="W2528" i="6"/>
  <c r="V2528" i="6"/>
  <c r="U2528" i="6"/>
  <c r="T2528" i="6"/>
  <c r="S2528" i="6"/>
  <c r="R2528" i="6"/>
  <c r="Q2528" i="6"/>
  <c r="P2528" i="6"/>
  <c r="O2528" i="6"/>
  <c r="N2528" i="6"/>
  <c r="M2528" i="6"/>
  <c r="L2528" i="6"/>
  <c r="W2527" i="6"/>
  <c r="V2527" i="6"/>
  <c r="U2527" i="6"/>
  <c r="T2527" i="6"/>
  <c r="S2527" i="6"/>
  <c r="R2527" i="6"/>
  <c r="Q2527" i="6"/>
  <c r="P2527" i="6"/>
  <c r="O2527" i="6"/>
  <c r="N2527" i="6"/>
  <c r="M2527" i="6"/>
  <c r="W2526" i="6"/>
  <c r="V2526" i="6"/>
  <c r="U2526" i="6"/>
  <c r="T2526" i="6"/>
  <c r="S2526" i="6"/>
  <c r="R2526" i="6"/>
  <c r="Q2526" i="6"/>
  <c r="P2526" i="6"/>
  <c r="O2526" i="6"/>
  <c r="N2526" i="6"/>
  <c r="M2526" i="6"/>
  <c r="L2526" i="6"/>
  <c r="W2525" i="6"/>
  <c r="V2525" i="6"/>
  <c r="U2525" i="6"/>
  <c r="T2525" i="6"/>
  <c r="S2525" i="6"/>
  <c r="R2525" i="6"/>
  <c r="Q2525" i="6"/>
  <c r="P2525" i="6"/>
  <c r="O2525" i="6"/>
  <c r="N2525" i="6"/>
  <c r="M2525" i="6"/>
  <c r="L2525" i="6"/>
  <c r="W2524" i="6"/>
  <c r="V2524" i="6"/>
  <c r="U2524" i="6"/>
  <c r="T2524" i="6"/>
  <c r="S2524" i="6"/>
  <c r="R2524" i="6"/>
  <c r="Q2524" i="6"/>
  <c r="P2524" i="6"/>
  <c r="O2524" i="6"/>
  <c r="N2524" i="6"/>
  <c r="M2524" i="6"/>
  <c r="W2523" i="6"/>
  <c r="V2523" i="6"/>
  <c r="U2523" i="6"/>
  <c r="T2523" i="6"/>
  <c r="S2523" i="6"/>
  <c r="R2523" i="6"/>
  <c r="Q2523" i="6"/>
  <c r="P2523" i="6"/>
  <c r="O2523" i="6"/>
  <c r="N2523" i="6"/>
  <c r="M2523" i="6"/>
  <c r="W2522" i="6"/>
  <c r="V2522" i="6"/>
  <c r="U2522" i="6"/>
  <c r="T2522" i="6"/>
  <c r="S2522" i="6"/>
  <c r="R2522" i="6"/>
  <c r="Q2522" i="6"/>
  <c r="P2522" i="6"/>
  <c r="O2522" i="6"/>
  <c r="N2522" i="6"/>
  <c r="M2522" i="6"/>
  <c r="W2521" i="6"/>
  <c r="V2521" i="6"/>
  <c r="U2521" i="6"/>
  <c r="T2521" i="6"/>
  <c r="S2521" i="6"/>
  <c r="R2521" i="6"/>
  <c r="Q2521" i="6"/>
  <c r="P2521" i="6"/>
  <c r="O2521" i="6"/>
  <c r="N2521" i="6"/>
  <c r="M2521" i="6"/>
  <c r="L2521" i="6"/>
  <c r="W2520" i="6"/>
  <c r="V2520" i="6"/>
  <c r="U2520" i="6"/>
  <c r="T2520" i="6"/>
  <c r="S2520" i="6"/>
  <c r="R2520" i="6"/>
  <c r="Q2520" i="6"/>
  <c r="P2520" i="6"/>
  <c r="O2520" i="6"/>
  <c r="N2520" i="6"/>
  <c r="M2520" i="6"/>
  <c r="L2520" i="6"/>
  <c r="W2519" i="6"/>
  <c r="V2519" i="6"/>
  <c r="U2519" i="6"/>
  <c r="T2519" i="6"/>
  <c r="S2519" i="6"/>
  <c r="R2519" i="6"/>
  <c r="Q2519" i="6"/>
  <c r="P2519" i="6"/>
  <c r="O2519" i="6"/>
  <c r="N2519" i="6"/>
  <c r="M2519" i="6"/>
  <c r="L2519" i="6"/>
  <c r="W2518" i="6"/>
  <c r="V2518" i="6"/>
  <c r="U2518" i="6"/>
  <c r="T2518" i="6"/>
  <c r="S2518" i="6"/>
  <c r="R2518" i="6"/>
  <c r="Q2518" i="6"/>
  <c r="P2518" i="6"/>
  <c r="O2518" i="6"/>
  <c r="N2518" i="6"/>
  <c r="M2518" i="6"/>
  <c r="L2518" i="6"/>
  <c r="W2517" i="6"/>
  <c r="V2517" i="6"/>
  <c r="U2517" i="6"/>
  <c r="T2517" i="6"/>
  <c r="S2517" i="6"/>
  <c r="R2517" i="6"/>
  <c r="Q2517" i="6"/>
  <c r="P2517" i="6"/>
  <c r="O2517" i="6"/>
  <c r="N2517" i="6"/>
  <c r="M2517" i="6"/>
  <c r="L2517" i="6"/>
  <c r="W2516" i="6"/>
  <c r="V2516" i="6"/>
  <c r="U2516" i="6"/>
  <c r="T2516" i="6"/>
  <c r="S2516" i="6"/>
  <c r="R2516" i="6"/>
  <c r="Q2516" i="6"/>
  <c r="P2516" i="6"/>
  <c r="O2516" i="6"/>
  <c r="N2516" i="6"/>
  <c r="M2516" i="6"/>
  <c r="L2516" i="6"/>
  <c r="W2515" i="6"/>
  <c r="V2515" i="6"/>
  <c r="U2515" i="6"/>
  <c r="T2515" i="6"/>
  <c r="S2515" i="6"/>
  <c r="R2515" i="6"/>
  <c r="Q2515" i="6"/>
  <c r="P2515" i="6"/>
  <c r="O2515" i="6"/>
  <c r="N2515" i="6"/>
  <c r="M2515" i="6"/>
  <c r="L2515" i="6"/>
  <c r="W2514" i="6"/>
  <c r="V2514" i="6"/>
  <c r="U2514" i="6"/>
  <c r="T2514" i="6"/>
  <c r="S2514" i="6"/>
  <c r="R2514" i="6"/>
  <c r="Q2514" i="6"/>
  <c r="P2514" i="6"/>
  <c r="O2514" i="6"/>
  <c r="N2514" i="6"/>
  <c r="M2514" i="6"/>
  <c r="L2514" i="6"/>
  <c r="W2513" i="6"/>
  <c r="V2513" i="6"/>
  <c r="U2513" i="6"/>
  <c r="T2513" i="6"/>
  <c r="S2513" i="6"/>
  <c r="R2513" i="6"/>
  <c r="Q2513" i="6"/>
  <c r="P2513" i="6"/>
  <c r="O2513" i="6"/>
  <c r="N2513" i="6"/>
  <c r="M2513" i="6"/>
  <c r="L2513" i="6"/>
  <c r="W2512" i="6"/>
  <c r="V2512" i="6"/>
  <c r="U2512" i="6"/>
  <c r="T2512" i="6"/>
  <c r="S2512" i="6"/>
  <c r="R2512" i="6"/>
  <c r="Q2512" i="6"/>
  <c r="P2512" i="6"/>
  <c r="O2512" i="6"/>
  <c r="N2512" i="6"/>
  <c r="M2512" i="6"/>
  <c r="L2512" i="6"/>
  <c r="W2511" i="6"/>
  <c r="V2511" i="6"/>
  <c r="U2511" i="6"/>
  <c r="T2511" i="6"/>
  <c r="S2511" i="6"/>
  <c r="R2511" i="6"/>
  <c r="Q2511" i="6"/>
  <c r="P2511" i="6"/>
  <c r="O2511" i="6"/>
  <c r="N2511" i="6"/>
  <c r="M2511" i="6"/>
  <c r="L2511" i="6"/>
  <c r="W2510" i="6"/>
  <c r="V2510" i="6"/>
  <c r="U2510" i="6"/>
  <c r="T2510" i="6"/>
  <c r="S2510" i="6"/>
  <c r="R2510" i="6"/>
  <c r="Q2510" i="6"/>
  <c r="P2510" i="6"/>
  <c r="O2510" i="6"/>
  <c r="N2510" i="6"/>
  <c r="M2510" i="6"/>
  <c r="L2510" i="6"/>
  <c r="W2509" i="6"/>
  <c r="V2509" i="6"/>
  <c r="U2509" i="6"/>
  <c r="T2509" i="6"/>
  <c r="S2509" i="6"/>
  <c r="R2509" i="6"/>
  <c r="Q2509" i="6"/>
  <c r="P2509" i="6"/>
  <c r="O2509" i="6"/>
  <c r="N2509" i="6"/>
  <c r="M2509" i="6"/>
  <c r="L2509" i="6"/>
  <c r="W2508" i="6"/>
  <c r="V2508" i="6"/>
  <c r="U2508" i="6"/>
  <c r="T2508" i="6"/>
  <c r="S2508" i="6"/>
  <c r="R2508" i="6"/>
  <c r="Q2508" i="6"/>
  <c r="P2508" i="6"/>
  <c r="O2508" i="6"/>
  <c r="N2508" i="6"/>
  <c r="M2508" i="6"/>
  <c r="L2508" i="6"/>
  <c r="W2507" i="6"/>
  <c r="V2507" i="6"/>
  <c r="U2507" i="6"/>
  <c r="T2507" i="6"/>
  <c r="S2507" i="6"/>
  <c r="R2507" i="6"/>
  <c r="Q2507" i="6"/>
  <c r="P2507" i="6"/>
  <c r="O2507" i="6"/>
  <c r="N2507" i="6"/>
  <c r="M2507" i="6"/>
  <c r="L2507" i="6"/>
  <c r="W2506" i="6"/>
  <c r="V2506" i="6"/>
  <c r="U2506" i="6"/>
  <c r="T2506" i="6"/>
  <c r="S2506" i="6"/>
  <c r="R2506" i="6"/>
  <c r="Q2506" i="6"/>
  <c r="P2506" i="6"/>
  <c r="O2506" i="6"/>
  <c r="N2506" i="6"/>
  <c r="M2506" i="6"/>
  <c r="L2506" i="6"/>
  <c r="W2505" i="6"/>
  <c r="V2505" i="6"/>
  <c r="U2505" i="6"/>
  <c r="T2505" i="6"/>
  <c r="S2505" i="6"/>
  <c r="R2505" i="6"/>
  <c r="Q2505" i="6"/>
  <c r="P2505" i="6"/>
  <c r="O2505" i="6"/>
  <c r="N2505" i="6"/>
  <c r="M2505" i="6"/>
  <c r="L2505" i="6"/>
  <c r="W2504" i="6"/>
  <c r="V2504" i="6"/>
  <c r="U2504" i="6"/>
  <c r="T2504" i="6"/>
  <c r="S2504" i="6"/>
  <c r="R2504" i="6"/>
  <c r="Q2504" i="6"/>
  <c r="P2504" i="6"/>
  <c r="O2504" i="6"/>
  <c r="N2504" i="6"/>
  <c r="M2504" i="6"/>
  <c r="L2504" i="6"/>
  <c r="W2503" i="6"/>
  <c r="V2503" i="6"/>
  <c r="U2503" i="6"/>
  <c r="T2503" i="6"/>
  <c r="S2503" i="6"/>
  <c r="R2503" i="6"/>
  <c r="Q2503" i="6"/>
  <c r="P2503" i="6"/>
  <c r="O2503" i="6"/>
  <c r="N2503" i="6"/>
  <c r="M2503" i="6"/>
  <c r="L2503" i="6"/>
  <c r="W2502" i="6"/>
  <c r="V2502" i="6"/>
  <c r="U2502" i="6"/>
  <c r="T2502" i="6"/>
  <c r="S2502" i="6"/>
  <c r="R2502" i="6"/>
  <c r="Q2502" i="6"/>
  <c r="P2502" i="6"/>
  <c r="O2502" i="6"/>
  <c r="N2502" i="6"/>
  <c r="M2502" i="6"/>
  <c r="W2501" i="6"/>
  <c r="V2501" i="6"/>
  <c r="U2501" i="6"/>
  <c r="T2501" i="6"/>
  <c r="S2501" i="6"/>
  <c r="R2501" i="6"/>
  <c r="Q2501" i="6"/>
  <c r="P2501" i="6"/>
  <c r="O2501" i="6"/>
  <c r="N2501" i="6"/>
  <c r="M2501" i="6"/>
  <c r="L2501" i="6"/>
  <c r="W2500" i="6"/>
  <c r="V2500" i="6"/>
  <c r="U2500" i="6"/>
  <c r="T2500" i="6"/>
  <c r="S2500" i="6"/>
  <c r="R2500" i="6"/>
  <c r="Q2500" i="6"/>
  <c r="P2500" i="6"/>
  <c r="O2500" i="6"/>
  <c r="N2500" i="6"/>
  <c r="M2500" i="6"/>
  <c r="L2500" i="6"/>
  <c r="W2499" i="6"/>
  <c r="V2499" i="6"/>
  <c r="U2499" i="6"/>
  <c r="T2499" i="6"/>
  <c r="S2499" i="6"/>
  <c r="R2499" i="6"/>
  <c r="Q2499" i="6"/>
  <c r="P2499" i="6"/>
  <c r="O2499" i="6"/>
  <c r="N2499" i="6"/>
  <c r="M2499" i="6"/>
  <c r="W2498" i="6"/>
  <c r="V2498" i="6"/>
  <c r="U2498" i="6"/>
  <c r="T2498" i="6"/>
  <c r="S2498" i="6"/>
  <c r="R2498" i="6"/>
  <c r="Q2498" i="6"/>
  <c r="P2498" i="6"/>
  <c r="O2498" i="6"/>
  <c r="N2498" i="6"/>
  <c r="M2498" i="6"/>
  <c r="W2497" i="6"/>
  <c r="V2497" i="6"/>
  <c r="U2497" i="6"/>
  <c r="T2497" i="6"/>
  <c r="S2497" i="6"/>
  <c r="R2497" i="6"/>
  <c r="Q2497" i="6"/>
  <c r="P2497" i="6"/>
  <c r="O2497" i="6"/>
  <c r="N2497" i="6"/>
  <c r="M2497" i="6"/>
  <c r="L2497" i="6"/>
  <c r="W2496" i="6"/>
  <c r="V2496" i="6"/>
  <c r="U2496" i="6"/>
  <c r="T2496" i="6"/>
  <c r="S2496" i="6"/>
  <c r="R2496" i="6"/>
  <c r="Q2496" i="6"/>
  <c r="P2496" i="6"/>
  <c r="O2496" i="6"/>
  <c r="N2496" i="6"/>
  <c r="M2496" i="6"/>
  <c r="L2496" i="6"/>
  <c r="W2495" i="6"/>
  <c r="V2495" i="6"/>
  <c r="U2495" i="6"/>
  <c r="T2495" i="6"/>
  <c r="S2495" i="6"/>
  <c r="R2495" i="6"/>
  <c r="Q2495" i="6"/>
  <c r="P2495" i="6"/>
  <c r="O2495" i="6"/>
  <c r="N2495" i="6"/>
  <c r="M2495" i="6"/>
  <c r="L2495" i="6"/>
  <c r="W2494" i="6"/>
  <c r="V2494" i="6"/>
  <c r="U2494" i="6"/>
  <c r="T2494" i="6"/>
  <c r="S2494" i="6"/>
  <c r="R2494" i="6"/>
  <c r="Q2494" i="6"/>
  <c r="P2494" i="6"/>
  <c r="O2494" i="6"/>
  <c r="N2494" i="6"/>
  <c r="M2494" i="6"/>
  <c r="W2493" i="6"/>
  <c r="V2493" i="6"/>
  <c r="U2493" i="6"/>
  <c r="T2493" i="6"/>
  <c r="S2493" i="6"/>
  <c r="R2493" i="6"/>
  <c r="Q2493" i="6"/>
  <c r="P2493" i="6"/>
  <c r="O2493" i="6"/>
  <c r="N2493" i="6"/>
  <c r="M2493" i="6"/>
  <c r="L2493" i="6"/>
  <c r="W2492" i="6"/>
  <c r="V2492" i="6"/>
  <c r="U2492" i="6"/>
  <c r="T2492" i="6"/>
  <c r="S2492" i="6"/>
  <c r="R2492" i="6"/>
  <c r="Q2492" i="6"/>
  <c r="P2492" i="6"/>
  <c r="O2492" i="6"/>
  <c r="N2492" i="6"/>
  <c r="M2492" i="6"/>
  <c r="L2492" i="6"/>
  <c r="W2491" i="6"/>
  <c r="V2491" i="6"/>
  <c r="U2491" i="6"/>
  <c r="T2491" i="6"/>
  <c r="S2491" i="6"/>
  <c r="R2491" i="6"/>
  <c r="Q2491" i="6"/>
  <c r="P2491" i="6"/>
  <c r="O2491" i="6"/>
  <c r="N2491" i="6"/>
  <c r="M2491" i="6"/>
  <c r="W2490" i="6"/>
  <c r="V2490" i="6"/>
  <c r="U2490" i="6"/>
  <c r="T2490" i="6"/>
  <c r="S2490" i="6"/>
  <c r="R2490" i="6"/>
  <c r="Q2490" i="6"/>
  <c r="P2490" i="6"/>
  <c r="O2490" i="6"/>
  <c r="N2490" i="6"/>
  <c r="M2490" i="6"/>
  <c r="L2490" i="6"/>
  <c r="W2489" i="6"/>
  <c r="V2489" i="6"/>
  <c r="U2489" i="6"/>
  <c r="T2489" i="6"/>
  <c r="S2489" i="6"/>
  <c r="R2489" i="6"/>
  <c r="Q2489" i="6"/>
  <c r="P2489" i="6"/>
  <c r="O2489" i="6"/>
  <c r="N2489" i="6"/>
  <c r="M2489" i="6"/>
  <c r="L2489" i="6"/>
  <c r="W2488" i="6"/>
  <c r="V2488" i="6"/>
  <c r="U2488" i="6"/>
  <c r="T2488" i="6"/>
  <c r="S2488" i="6"/>
  <c r="R2488" i="6"/>
  <c r="Q2488" i="6"/>
  <c r="P2488" i="6"/>
  <c r="O2488" i="6"/>
  <c r="N2488" i="6"/>
  <c r="M2488" i="6"/>
  <c r="L2488" i="6"/>
  <c r="W2487" i="6"/>
  <c r="V2487" i="6"/>
  <c r="U2487" i="6"/>
  <c r="T2487" i="6"/>
  <c r="S2487" i="6"/>
  <c r="R2487" i="6"/>
  <c r="Q2487" i="6"/>
  <c r="P2487" i="6"/>
  <c r="O2487" i="6"/>
  <c r="N2487" i="6"/>
  <c r="M2487" i="6"/>
  <c r="W2486" i="6"/>
  <c r="V2486" i="6"/>
  <c r="U2486" i="6"/>
  <c r="T2486" i="6"/>
  <c r="S2486" i="6"/>
  <c r="R2486" i="6"/>
  <c r="Q2486" i="6"/>
  <c r="P2486" i="6"/>
  <c r="O2486" i="6"/>
  <c r="N2486" i="6"/>
  <c r="M2486" i="6"/>
  <c r="L2486" i="6"/>
  <c r="Y2485" i="6"/>
  <c r="X2485" i="6"/>
  <c r="W2485" i="6"/>
  <c r="V2485" i="6"/>
  <c r="U2485" i="6"/>
  <c r="T2485" i="6"/>
  <c r="S2485" i="6"/>
  <c r="R2485" i="6"/>
  <c r="Q2485" i="6"/>
  <c r="P2485" i="6"/>
  <c r="O2485" i="6"/>
  <c r="N2485" i="6"/>
  <c r="M2485" i="6"/>
  <c r="L2485" i="6"/>
  <c r="W2484" i="6"/>
  <c r="V2484" i="6"/>
  <c r="U2484" i="6"/>
  <c r="T2484" i="6"/>
  <c r="S2484" i="6"/>
  <c r="R2484" i="6"/>
  <c r="Q2484" i="6"/>
  <c r="P2484" i="6"/>
  <c r="O2484" i="6"/>
  <c r="N2484" i="6"/>
  <c r="M2484" i="6"/>
  <c r="L2484" i="6"/>
  <c r="W2483" i="6"/>
  <c r="V2483" i="6"/>
  <c r="U2483" i="6"/>
  <c r="T2483" i="6"/>
  <c r="S2483" i="6"/>
  <c r="R2483" i="6"/>
  <c r="Q2483" i="6"/>
  <c r="P2483" i="6"/>
  <c r="O2483" i="6"/>
  <c r="N2483" i="6"/>
  <c r="M2483" i="6"/>
  <c r="L2483" i="6"/>
  <c r="W2482" i="6"/>
  <c r="V2482" i="6"/>
  <c r="U2482" i="6"/>
  <c r="T2482" i="6"/>
  <c r="S2482" i="6"/>
  <c r="R2482" i="6"/>
  <c r="Q2482" i="6"/>
  <c r="P2482" i="6"/>
  <c r="O2482" i="6"/>
  <c r="N2482" i="6"/>
  <c r="M2482" i="6"/>
  <c r="L2482" i="6"/>
  <c r="W2481" i="6"/>
  <c r="V2481" i="6"/>
  <c r="U2481" i="6"/>
  <c r="T2481" i="6"/>
  <c r="S2481" i="6"/>
  <c r="R2481" i="6"/>
  <c r="Q2481" i="6"/>
  <c r="P2481" i="6"/>
  <c r="O2481" i="6"/>
  <c r="N2481" i="6"/>
  <c r="M2481" i="6"/>
  <c r="W2480" i="6"/>
  <c r="V2480" i="6"/>
  <c r="U2480" i="6"/>
  <c r="T2480" i="6"/>
  <c r="S2480" i="6"/>
  <c r="R2480" i="6"/>
  <c r="Q2480" i="6"/>
  <c r="P2480" i="6"/>
  <c r="O2480" i="6"/>
  <c r="N2480" i="6"/>
  <c r="M2480" i="6"/>
  <c r="L2480" i="6"/>
  <c r="W2479" i="6"/>
  <c r="V2479" i="6"/>
  <c r="U2479" i="6"/>
  <c r="T2479" i="6"/>
  <c r="S2479" i="6"/>
  <c r="R2479" i="6"/>
  <c r="Q2479" i="6"/>
  <c r="P2479" i="6"/>
  <c r="O2479" i="6"/>
  <c r="N2479" i="6"/>
  <c r="M2479" i="6"/>
  <c r="L2479" i="6"/>
  <c r="P1263" i="4"/>
  <c r="P1262" i="4"/>
  <c r="P1261" i="4"/>
  <c r="P1260" i="4"/>
  <c r="P1259" i="4"/>
  <c r="P1258" i="4"/>
  <c r="P1257" i="4"/>
  <c r="P1256" i="4"/>
  <c r="P1255" i="4"/>
  <c r="P1254" i="4"/>
  <c r="P1245" i="4"/>
  <c r="P1244" i="4"/>
  <c r="P1253" i="4"/>
  <c r="P1247" i="4"/>
  <c r="P1246" i="4"/>
  <c r="P1252" i="4"/>
  <c r="P1251" i="4"/>
  <c r="P1249" i="4"/>
  <c r="P1250" i="4"/>
  <c r="P1248" i="4"/>
  <c r="P1243" i="4"/>
  <c r="P1242" i="4"/>
  <c r="P1241" i="4"/>
  <c r="P1240" i="4"/>
  <c r="P1239" i="4"/>
  <c r="P1238" i="4"/>
  <c r="P1237" i="4"/>
  <c r="P1236" i="4"/>
  <c r="P1235" i="4"/>
  <c r="P1234" i="4"/>
  <c r="G1259" i="4"/>
  <c r="G1260" i="4"/>
  <c r="G1261" i="4"/>
  <c r="G1262" i="4"/>
  <c r="G1263" i="4"/>
  <c r="G1234" i="4"/>
  <c r="G1235" i="4"/>
  <c r="G1236" i="4"/>
  <c r="G1237" i="4"/>
  <c r="G1238" i="4"/>
  <c r="G1239" i="4"/>
  <c r="G1240" i="4"/>
  <c r="G1241" i="4"/>
  <c r="G1242" i="4"/>
  <c r="G1243" i="4"/>
  <c r="G1248" i="4"/>
  <c r="G1250" i="4"/>
  <c r="G1249" i="4"/>
  <c r="G1251" i="4"/>
  <c r="G1252" i="4"/>
  <c r="G1246" i="4"/>
  <c r="G1247" i="4"/>
  <c r="G1253" i="4"/>
  <c r="G1244" i="4"/>
  <c r="G1245" i="4"/>
  <c r="G1254" i="4"/>
  <c r="G1255" i="4"/>
  <c r="G1256" i="4"/>
  <c r="G1257" i="4"/>
  <c r="G1258" i="4"/>
  <c r="P1233" i="4"/>
  <c r="G1233" i="4"/>
  <c r="P1232" i="4"/>
  <c r="G1232" i="4"/>
  <c r="P1231" i="4"/>
  <c r="G1231" i="4"/>
  <c r="P1230" i="4"/>
  <c r="G1230" i="4"/>
  <c r="P1229" i="4"/>
  <c r="G1229" i="4"/>
  <c r="P1228" i="4"/>
  <c r="G1228" i="4"/>
  <c r="P1227" i="4"/>
  <c r="G1227" i="4"/>
  <c r="P1226" i="4"/>
  <c r="G1226" i="4"/>
  <c r="P1225" i="4"/>
  <c r="G1225" i="4"/>
  <c r="P1224" i="4"/>
  <c r="G1224" i="4"/>
  <c r="P742" i="4"/>
  <c r="P743" i="4"/>
  <c r="P122" i="4"/>
  <c r="P123" i="4"/>
  <c r="P124" i="4"/>
  <c r="P125" i="4"/>
  <c r="P126" i="4"/>
  <c r="P127" i="4"/>
  <c r="P128" i="4"/>
  <c r="P129" i="4"/>
  <c r="P130" i="4"/>
  <c r="P131" i="4"/>
  <c r="G743" i="4"/>
  <c r="G122" i="4"/>
  <c r="G123" i="4"/>
  <c r="G124" i="4"/>
  <c r="G125" i="4"/>
  <c r="G126" i="4"/>
  <c r="G127" i="4"/>
  <c r="G128" i="4"/>
  <c r="G129" i="4"/>
  <c r="G130" i="4"/>
  <c r="G131" i="4"/>
  <c r="G742" i="4"/>
  <c r="P741" i="4"/>
  <c r="G741" i="4"/>
  <c r="P740" i="4"/>
  <c r="G740" i="4"/>
  <c r="P739" i="4"/>
  <c r="G739" i="4"/>
  <c r="P738" i="4"/>
  <c r="G738" i="4"/>
  <c r="P737" i="4"/>
  <c r="G737" i="4"/>
  <c r="P736" i="4"/>
  <c r="G736" i="4"/>
  <c r="P735" i="4"/>
  <c r="G735" i="4"/>
  <c r="P734" i="4"/>
  <c r="G734" i="4"/>
  <c r="P851" i="4"/>
  <c r="G851" i="4"/>
  <c r="P850" i="4"/>
  <c r="G850" i="4"/>
  <c r="P849" i="4"/>
  <c r="G849" i="4"/>
  <c r="P848" i="4"/>
  <c r="G848" i="4"/>
  <c r="P847" i="4"/>
  <c r="G847" i="4"/>
  <c r="P846" i="4"/>
  <c r="G846" i="4"/>
  <c r="P845" i="4"/>
  <c r="G845" i="4"/>
  <c r="P844" i="4"/>
  <c r="G844" i="4"/>
  <c r="P843" i="4"/>
  <c r="G843" i="4"/>
  <c r="P842" i="4"/>
  <c r="G842" i="4"/>
  <c r="P531" i="4"/>
  <c r="G531" i="4"/>
  <c r="P530" i="4"/>
  <c r="G530" i="4"/>
  <c r="P529" i="4"/>
  <c r="G529" i="4"/>
  <c r="P528" i="4"/>
  <c r="G528" i="4"/>
  <c r="P527" i="4"/>
  <c r="G527" i="4"/>
  <c r="P526" i="4"/>
  <c r="G526" i="4"/>
  <c r="P525" i="4"/>
  <c r="G525" i="4"/>
  <c r="P524" i="4"/>
  <c r="G524" i="4"/>
  <c r="P523" i="4"/>
  <c r="G523" i="4"/>
  <c r="P522" i="4"/>
  <c r="G522" i="4"/>
  <c r="P951" i="4"/>
  <c r="G951" i="4"/>
  <c r="P950" i="4"/>
  <c r="G950" i="4"/>
  <c r="P949" i="4"/>
  <c r="G949" i="4"/>
  <c r="P948" i="4"/>
  <c r="G948" i="4"/>
  <c r="P947" i="4"/>
  <c r="G947" i="4"/>
  <c r="P946" i="4"/>
  <c r="G946" i="4"/>
  <c r="P945" i="4"/>
  <c r="G945" i="4"/>
  <c r="P944" i="4"/>
  <c r="G944" i="4"/>
  <c r="P943" i="4"/>
  <c r="G943" i="4"/>
  <c r="P942" i="4"/>
  <c r="G942" i="4"/>
  <c r="G458" i="4"/>
  <c r="B77" i="5"/>
  <c r="Q77" i="5"/>
  <c r="Y2494" i="6"/>
  <c r="B76" i="5"/>
  <c r="Q76" i="5"/>
  <c r="B75" i="5"/>
  <c r="Q75" i="5"/>
  <c r="Y1524" i="6"/>
  <c r="B74" i="5"/>
  <c r="Q74" i="5"/>
  <c r="Y2035" i="6"/>
  <c r="W738" i="6"/>
  <c r="V738" i="6"/>
  <c r="U738" i="6"/>
  <c r="T738" i="6"/>
  <c r="S738" i="6"/>
  <c r="R738" i="6"/>
  <c r="Q738" i="6"/>
  <c r="P738" i="6"/>
  <c r="O738" i="6"/>
  <c r="N738" i="6"/>
  <c r="M738" i="6"/>
  <c r="L738" i="6"/>
  <c r="W737" i="6"/>
  <c r="V737" i="6"/>
  <c r="U737" i="6"/>
  <c r="T737" i="6"/>
  <c r="S737" i="6"/>
  <c r="R737" i="6"/>
  <c r="Q737" i="6"/>
  <c r="P737" i="6"/>
  <c r="O737" i="6"/>
  <c r="N737" i="6"/>
  <c r="M737" i="6"/>
  <c r="L737" i="6"/>
  <c r="W726" i="6"/>
  <c r="V726" i="6"/>
  <c r="U726" i="6"/>
  <c r="T726" i="6"/>
  <c r="S726" i="6"/>
  <c r="R726" i="6"/>
  <c r="Q726" i="6"/>
  <c r="P726" i="6"/>
  <c r="O726" i="6"/>
  <c r="N726" i="6"/>
  <c r="M726" i="6"/>
  <c r="L726" i="6"/>
  <c r="W725" i="6"/>
  <c r="V725" i="6"/>
  <c r="U725" i="6"/>
  <c r="T725" i="6"/>
  <c r="S725" i="6"/>
  <c r="R725" i="6"/>
  <c r="Q725" i="6"/>
  <c r="P725" i="6"/>
  <c r="O725" i="6"/>
  <c r="N725" i="6"/>
  <c r="M725" i="6"/>
  <c r="L725" i="6"/>
  <c r="W514" i="6"/>
  <c r="V514" i="6"/>
  <c r="U514" i="6"/>
  <c r="T514" i="6"/>
  <c r="S514" i="6"/>
  <c r="R514" i="6"/>
  <c r="Q514" i="6"/>
  <c r="P514" i="6"/>
  <c r="O514" i="6"/>
  <c r="N514" i="6"/>
  <c r="M514" i="6"/>
  <c r="L514" i="6"/>
  <c r="W209" i="6"/>
  <c r="V209" i="6"/>
  <c r="U209" i="6"/>
  <c r="T209" i="6"/>
  <c r="S209" i="6"/>
  <c r="R209" i="6"/>
  <c r="Q209" i="6"/>
  <c r="P209" i="6"/>
  <c r="O209" i="6"/>
  <c r="N209" i="6"/>
  <c r="M209" i="6"/>
  <c r="L209" i="6"/>
  <c r="W1453" i="6"/>
  <c r="V1453" i="6"/>
  <c r="U1453" i="6"/>
  <c r="T1453" i="6"/>
  <c r="S1453" i="6"/>
  <c r="R1453" i="6"/>
  <c r="Q1453" i="6"/>
  <c r="P1453" i="6"/>
  <c r="O1453" i="6"/>
  <c r="N1453" i="6"/>
  <c r="M1453" i="6"/>
  <c r="L1453" i="6"/>
  <c r="W1452" i="6"/>
  <c r="V1452" i="6"/>
  <c r="U1452" i="6"/>
  <c r="T1452" i="6"/>
  <c r="S1452" i="6"/>
  <c r="R1452" i="6"/>
  <c r="Q1452" i="6"/>
  <c r="P1452" i="6"/>
  <c r="O1452" i="6"/>
  <c r="N1452" i="6"/>
  <c r="M1452" i="6"/>
  <c r="L1452" i="6"/>
  <c r="W1451" i="6"/>
  <c r="V1451" i="6"/>
  <c r="U1451" i="6"/>
  <c r="T1451" i="6"/>
  <c r="S1451" i="6"/>
  <c r="R1451" i="6"/>
  <c r="Q1451" i="6"/>
  <c r="P1451" i="6"/>
  <c r="O1451" i="6"/>
  <c r="N1451" i="6"/>
  <c r="M1451" i="6"/>
  <c r="L1451" i="6"/>
  <c r="W1450" i="6"/>
  <c r="V1450" i="6"/>
  <c r="U1450" i="6"/>
  <c r="T1450" i="6"/>
  <c r="S1450" i="6"/>
  <c r="R1450" i="6"/>
  <c r="Q1450" i="6"/>
  <c r="P1450" i="6"/>
  <c r="O1450" i="6"/>
  <c r="N1450" i="6"/>
  <c r="M1450" i="6"/>
  <c r="L1450" i="6"/>
  <c r="W1449" i="6"/>
  <c r="V1449" i="6"/>
  <c r="U1449" i="6"/>
  <c r="T1449" i="6"/>
  <c r="S1449" i="6"/>
  <c r="R1449" i="6"/>
  <c r="Q1449" i="6"/>
  <c r="P1449" i="6"/>
  <c r="O1449" i="6"/>
  <c r="N1449" i="6"/>
  <c r="M1449" i="6"/>
  <c r="L1449" i="6"/>
  <c r="W1448" i="6"/>
  <c r="V1448" i="6"/>
  <c r="U1448" i="6"/>
  <c r="T1448" i="6"/>
  <c r="S1448" i="6"/>
  <c r="R1448" i="6"/>
  <c r="Q1448" i="6"/>
  <c r="P1448" i="6"/>
  <c r="O1448" i="6"/>
  <c r="N1448" i="6"/>
  <c r="M1448" i="6"/>
  <c r="L1448" i="6"/>
  <c r="W1447" i="6"/>
  <c r="V1447" i="6"/>
  <c r="U1447" i="6"/>
  <c r="T1447" i="6"/>
  <c r="S1447" i="6"/>
  <c r="R1447" i="6"/>
  <c r="Q1447" i="6"/>
  <c r="P1447" i="6"/>
  <c r="O1447" i="6"/>
  <c r="N1447" i="6"/>
  <c r="M1447" i="6"/>
  <c r="L1447" i="6"/>
  <c r="W2215" i="6"/>
  <c r="V2215" i="6"/>
  <c r="U2215" i="6"/>
  <c r="T2215" i="6"/>
  <c r="S2215" i="6"/>
  <c r="R2215" i="6"/>
  <c r="Q2215" i="6"/>
  <c r="P2215" i="6"/>
  <c r="O2215" i="6"/>
  <c r="N2215" i="6"/>
  <c r="M2215" i="6"/>
  <c r="L2215" i="6"/>
  <c r="W2214" i="6"/>
  <c r="V2214" i="6"/>
  <c r="U2214" i="6"/>
  <c r="T2214" i="6"/>
  <c r="S2214" i="6"/>
  <c r="R2214" i="6"/>
  <c r="Q2214" i="6"/>
  <c r="P2214" i="6"/>
  <c r="O2214" i="6"/>
  <c r="N2214" i="6"/>
  <c r="M2214" i="6"/>
  <c r="L2214" i="6"/>
  <c r="W2213" i="6"/>
  <c r="V2213" i="6"/>
  <c r="U2213" i="6"/>
  <c r="T2213" i="6"/>
  <c r="S2213" i="6"/>
  <c r="R2213" i="6"/>
  <c r="Q2213" i="6"/>
  <c r="P2213" i="6"/>
  <c r="O2213" i="6"/>
  <c r="N2213" i="6"/>
  <c r="M2213" i="6"/>
  <c r="L2213" i="6"/>
  <c r="W1492" i="6"/>
  <c r="V1492" i="6"/>
  <c r="U1492" i="6"/>
  <c r="T1492" i="6"/>
  <c r="S1492" i="6"/>
  <c r="R1492" i="6"/>
  <c r="Q1492" i="6"/>
  <c r="P1492" i="6"/>
  <c r="O1492" i="6"/>
  <c r="N1492" i="6"/>
  <c r="M1492" i="6"/>
  <c r="L1492" i="6"/>
  <c r="W626" i="6"/>
  <c r="V626" i="6"/>
  <c r="U626" i="6"/>
  <c r="T626" i="6"/>
  <c r="S626" i="6"/>
  <c r="R626" i="6"/>
  <c r="Q626" i="6"/>
  <c r="P626" i="6"/>
  <c r="O626" i="6"/>
  <c r="N626" i="6"/>
  <c r="M626" i="6"/>
  <c r="L626" i="6"/>
  <c r="W625" i="6"/>
  <c r="V625" i="6"/>
  <c r="U625" i="6"/>
  <c r="T625" i="6"/>
  <c r="S625" i="6"/>
  <c r="R625" i="6"/>
  <c r="Q625" i="6"/>
  <c r="P625" i="6"/>
  <c r="O625" i="6"/>
  <c r="N625" i="6"/>
  <c r="M625" i="6"/>
  <c r="L625" i="6"/>
  <c r="W624" i="6"/>
  <c r="V624" i="6"/>
  <c r="U624" i="6"/>
  <c r="T624" i="6"/>
  <c r="S624" i="6"/>
  <c r="R624" i="6"/>
  <c r="Q624" i="6"/>
  <c r="P624" i="6"/>
  <c r="O624" i="6"/>
  <c r="N624" i="6"/>
  <c r="M624" i="6"/>
  <c r="L624" i="6"/>
  <c r="W623" i="6"/>
  <c r="V623" i="6"/>
  <c r="U623" i="6"/>
  <c r="T623" i="6"/>
  <c r="S623" i="6"/>
  <c r="R623" i="6"/>
  <c r="Q623" i="6"/>
  <c r="P623" i="6"/>
  <c r="O623" i="6"/>
  <c r="N623" i="6"/>
  <c r="M623" i="6"/>
  <c r="L623" i="6"/>
  <c r="W622" i="6"/>
  <c r="V622" i="6"/>
  <c r="U622" i="6"/>
  <c r="T622" i="6"/>
  <c r="S622" i="6"/>
  <c r="R622" i="6"/>
  <c r="Q622" i="6"/>
  <c r="P622" i="6"/>
  <c r="O622" i="6"/>
  <c r="N622" i="6"/>
  <c r="M622" i="6"/>
  <c r="L622" i="6"/>
  <c r="W621" i="6"/>
  <c r="V621" i="6"/>
  <c r="U621" i="6"/>
  <c r="T621" i="6"/>
  <c r="S621" i="6"/>
  <c r="R621" i="6"/>
  <c r="Q621" i="6"/>
  <c r="P621" i="6"/>
  <c r="O621" i="6"/>
  <c r="N621" i="6"/>
  <c r="M621" i="6"/>
  <c r="L621" i="6"/>
  <c r="W100" i="6"/>
  <c r="V100" i="6"/>
  <c r="U100" i="6"/>
  <c r="T100" i="6"/>
  <c r="S100" i="6"/>
  <c r="R100" i="6"/>
  <c r="Q100" i="6"/>
  <c r="P100" i="6"/>
  <c r="O100" i="6"/>
  <c r="N100" i="6"/>
  <c r="M100" i="6"/>
  <c r="L100" i="6"/>
  <c r="W99" i="6"/>
  <c r="V99" i="6"/>
  <c r="U99" i="6"/>
  <c r="T99" i="6"/>
  <c r="S99" i="6"/>
  <c r="R99" i="6"/>
  <c r="Q99" i="6"/>
  <c r="P99" i="6"/>
  <c r="O99" i="6"/>
  <c r="N99" i="6"/>
  <c r="M99" i="6"/>
  <c r="L99" i="6"/>
  <c r="W98" i="6"/>
  <c r="V98" i="6"/>
  <c r="U98" i="6"/>
  <c r="T98" i="6"/>
  <c r="S98" i="6"/>
  <c r="R98" i="6"/>
  <c r="Q98" i="6"/>
  <c r="P98" i="6"/>
  <c r="O98" i="6"/>
  <c r="N98" i="6"/>
  <c r="M98" i="6"/>
  <c r="L98" i="6"/>
  <c r="W97" i="6"/>
  <c r="V97" i="6"/>
  <c r="U97" i="6"/>
  <c r="T97" i="6"/>
  <c r="S97" i="6"/>
  <c r="R97" i="6"/>
  <c r="Q97" i="6"/>
  <c r="P97" i="6"/>
  <c r="O97" i="6"/>
  <c r="N97" i="6"/>
  <c r="M97" i="6"/>
  <c r="L97" i="6"/>
  <c r="W96" i="6"/>
  <c r="V96" i="6"/>
  <c r="U96" i="6"/>
  <c r="T96" i="6"/>
  <c r="S96" i="6"/>
  <c r="R96" i="6"/>
  <c r="Q96" i="6"/>
  <c r="P96" i="6"/>
  <c r="O96" i="6"/>
  <c r="N96" i="6"/>
  <c r="M96" i="6"/>
  <c r="L96" i="6"/>
  <c r="W95" i="6"/>
  <c r="V95" i="6"/>
  <c r="U95" i="6"/>
  <c r="T95" i="6"/>
  <c r="S95" i="6"/>
  <c r="R95" i="6"/>
  <c r="Q95" i="6"/>
  <c r="P95" i="6"/>
  <c r="O95" i="6"/>
  <c r="N95" i="6"/>
  <c r="M95" i="6"/>
  <c r="L95" i="6"/>
  <c r="W2449" i="6"/>
  <c r="V2449" i="6"/>
  <c r="U2449" i="6"/>
  <c r="T2449" i="6"/>
  <c r="S2449" i="6"/>
  <c r="R2449" i="6"/>
  <c r="Q2449" i="6"/>
  <c r="P2449" i="6"/>
  <c r="O2449" i="6"/>
  <c r="N2449" i="6"/>
  <c r="M2449" i="6"/>
  <c r="L2449" i="6"/>
  <c r="W2448" i="6"/>
  <c r="V2448" i="6"/>
  <c r="U2448" i="6"/>
  <c r="T2448" i="6"/>
  <c r="S2448" i="6"/>
  <c r="R2448" i="6"/>
  <c r="Q2448" i="6"/>
  <c r="P2448" i="6"/>
  <c r="O2448" i="6"/>
  <c r="N2448" i="6"/>
  <c r="M2448" i="6"/>
  <c r="L2448" i="6"/>
  <c r="W2447" i="6"/>
  <c r="V2447" i="6"/>
  <c r="U2447" i="6"/>
  <c r="T2447" i="6"/>
  <c r="S2447" i="6"/>
  <c r="R2447" i="6"/>
  <c r="Q2447" i="6"/>
  <c r="P2447" i="6"/>
  <c r="O2447" i="6"/>
  <c r="N2447" i="6"/>
  <c r="M2447" i="6"/>
  <c r="L2447" i="6"/>
  <c r="W2446" i="6"/>
  <c r="V2446" i="6"/>
  <c r="U2446" i="6"/>
  <c r="T2446" i="6"/>
  <c r="S2446" i="6"/>
  <c r="R2446" i="6"/>
  <c r="Q2446" i="6"/>
  <c r="P2446" i="6"/>
  <c r="O2446" i="6"/>
  <c r="N2446" i="6"/>
  <c r="M2446" i="6"/>
  <c r="L2446" i="6"/>
  <c r="W2445" i="6"/>
  <c r="V2445" i="6"/>
  <c r="U2445" i="6"/>
  <c r="T2445" i="6"/>
  <c r="S2445" i="6"/>
  <c r="R2445" i="6"/>
  <c r="Q2445" i="6"/>
  <c r="P2445" i="6"/>
  <c r="O2445" i="6"/>
  <c r="N2445" i="6"/>
  <c r="M2445" i="6"/>
  <c r="L2445" i="6"/>
  <c r="W2444" i="6"/>
  <c r="V2444" i="6"/>
  <c r="U2444" i="6"/>
  <c r="T2444" i="6"/>
  <c r="S2444" i="6"/>
  <c r="R2444" i="6"/>
  <c r="Q2444" i="6"/>
  <c r="P2444" i="6"/>
  <c r="O2444" i="6"/>
  <c r="N2444" i="6"/>
  <c r="M2444" i="6"/>
  <c r="L2444" i="6"/>
  <c r="W2443" i="6"/>
  <c r="V2443" i="6"/>
  <c r="U2443" i="6"/>
  <c r="T2443" i="6"/>
  <c r="S2443" i="6"/>
  <c r="R2443" i="6"/>
  <c r="Q2443" i="6"/>
  <c r="P2443" i="6"/>
  <c r="O2443" i="6"/>
  <c r="N2443" i="6"/>
  <c r="M2443" i="6"/>
  <c r="L2443" i="6"/>
  <c r="W2442" i="6"/>
  <c r="V2442" i="6"/>
  <c r="U2442" i="6"/>
  <c r="T2442" i="6"/>
  <c r="S2442" i="6"/>
  <c r="R2442" i="6"/>
  <c r="Q2442" i="6"/>
  <c r="P2442" i="6"/>
  <c r="O2442" i="6"/>
  <c r="N2442" i="6"/>
  <c r="M2442" i="6"/>
  <c r="L2442" i="6"/>
  <c r="W2441" i="6"/>
  <c r="V2441" i="6"/>
  <c r="U2441" i="6"/>
  <c r="T2441" i="6"/>
  <c r="S2441" i="6"/>
  <c r="R2441" i="6"/>
  <c r="Q2441" i="6"/>
  <c r="P2441" i="6"/>
  <c r="O2441" i="6"/>
  <c r="N2441" i="6"/>
  <c r="M2441" i="6"/>
  <c r="L2441" i="6"/>
  <c r="W2440" i="6"/>
  <c r="V2440" i="6"/>
  <c r="U2440" i="6"/>
  <c r="T2440" i="6"/>
  <c r="S2440" i="6"/>
  <c r="R2440" i="6"/>
  <c r="Q2440" i="6"/>
  <c r="P2440" i="6"/>
  <c r="O2440" i="6"/>
  <c r="N2440" i="6"/>
  <c r="M2440" i="6"/>
  <c r="L2440" i="6"/>
  <c r="W2439" i="6"/>
  <c r="V2439" i="6"/>
  <c r="U2439" i="6"/>
  <c r="T2439" i="6"/>
  <c r="S2439" i="6"/>
  <c r="R2439" i="6"/>
  <c r="Q2439" i="6"/>
  <c r="P2439" i="6"/>
  <c r="O2439" i="6"/>
  <c r="N2439" i="6"/>
  <c r="M2439" i="6"/>
  <c r="L2439" i="6"/>
  <c r="W2438" i="6"/>
  <c r="V2438" i="6"/>
  <c r="U2438" i="6"/>
  <c r="T2438" i="6"/>
  <c r="S2438" i="6"/>
  <c r="R2438" i="6"/>
  <c r="Q2438" i="6"/>
  <c r="P2438" i="6"/>
  <c r="O2438" i="6"/>
  <c r="N2438" i="6"/>
  <c r="M2438" i="6"/>
  <c r="L2438" i="6"/>
  <c r="W2437" i="6"/>
  <c r="V2437" i="6"/>
  <c r="U2437" i="6"/>
  <c r="T2437" i="6"/>
  <c r="S2437" i="6"/>
  <c r="R2437" i="6"/>
  <c r="Q2437" i="6"/>
  <c r="P2437" i="6"/>
  <c r="O2437" i="6"/>
  <c r="N2437" i="6"/>
  <c r="M2437" i="6"/>
  <c r="L2437" i="6"/>
  <c r="W2436" i="6"/>
  <c r="V2436" i="6"/>
  <c r="U2436" i="6"/>
  <c r="T2436" i="6"/>
  <c r="S2436" i="6"/>
  <c r="R2436" i="6"/>
  <c r="Q2436" i="6"/>
  <c r="P2436" i="6"/>
  <c r="O2436" i="6"/>
  <c r="N2436" i="6"/>
  <c r="M2436" i="6"/>
  <c r="L2436" i="6"/>
  <c r="W2435" i="6"/>
  <c r="V2435" i="6"/>
  <c r="U2435" i="6"/>
  <c r="T2435" i="6"/>
  <c r="S2435" i="6"/>
  <c r="R2435" i="6"/>
  <c r="Q2435" i="6"/>
  <c r="P2435" i="6"/>
  <c r="O2435" i="6"/>
  <c r="N2435" i="6"/>
  <c r="M2435" i="6"/>
  <c r="L2435" i="6"/>
  <c r="W2434" i="6"/>
  <c r="V2434" i="6"/>
  <c r="U2434" i="6"/>
  <c r="T2434" i="6"/>
  <c r="S2434" i="6"/>
  <c r="R2434" i="6"/>
  <c r="Q2434" i="6"/>
  <c r="P2434" i="6"/>
  <c r="O2434" i="6"/>
  <c r="N2434" i="6"/>
  <c r="M2434" i="6"/>
  <c r="L2434" i="6"/>
  <c r="W2433" i="6"/>
  <c r="V2433" i="6"/>
  <c r="U2433" i="6"/>
  <c r="T2433" i="6"/>
  <c r="S2433" i="6"/>
  <c r="R2433" i="6"/>
  <c r="Q2433" i="6"/>
  <c r="P2433" i="6"/>
  <c r="O2433" i="6"/>
  <c r="N2433" i="6"/>
  <c r="M2433" i="6"/>
  <c r="L2433" i="6"/>
  <c r="W2432" i="6"/>
  <c r="V2432" i="6"/>
  <c r="U2432" i="6"/>
  <c r="T2432" i="6"/>
  <c r="S2432" i="6"/>
  <c r="R2432" i="6"/>
  <c r="Q2432" i="6"/>
  <c r="P2432" i="6"/>
  <c r="O2432" i="6"/>
  <c r="N2432" i="6"/>
  <c r="M2432" i="6"/>
  <c r="L2432" i="6"/>
  <c r="W2431" i="6"/>
  <c r="V2431" i="6"/>
  <c r="U2431" i="6"/>
  <c r="T2431" i="6"/>
  <c r="S2431" i="6"/>
  <c r="R2431" i="6"/>
  <c r="Q2431" i="6"/>
  <c r="P2431" i="6"/>
  <c r="O2431" i="6"/>
  <c r="N2431" i="6"/>
  <c r="M2431" i="6"/>
  <c r="L2431" i="6"/>
  <c r="W2430" i="6"/>
  <c r="V2430" i="6"/>
  <c r="U2430" i="6"/>
  <c r="T2430" i="6"/>
  <c r="S2430" i="6"/>
  <c r="R2430" i="6"/>
  <c r="Q2430" i="6"/>
  <c r="P2430" i="6"/>
  <c r="O2430" i="6"/>
  <c r="N2430" i="6"/>
  <c r="M2430" i="6"/>
  <c r="L2430" i="6"/>
  <c r="W2429" i="6"/>
  <c r="V2429" i="6"/>
  <c r="U2429" i="6"/>
  <c r="T2429" i="6"/>
  <c r="S2429" i="6"/>
  <c r="R2429" i="6"/>
  <c r="Q2429" i="6"/>
  <c r="P2429" i="6"/>
  <c r="O2429" i="6"/>
  <c r="N2429" i="6"/>
  <c r="M2429" i="6"/>
  <c r="L2429" i="6"/>
  <c r="W2428" i="6"/>
  <c r="V2428" i="6"/>
  <c r="U2428" i="6"/>
  <c r="T2428" i="6"/>
  <c r="S2428" i="6"/>
  <c r="R2428" i="6"/>
  <c r="Q2428" i="6"/>
  <c r="P2428" i="6"/>
  <c r="O2428" i="6"/>
  <c r="N2428" i="6"/>
  <c r="M2428" i="6"/>
  <c r="L2428" i="6"/>
  <c r="W2427" i="6"/>
  <c r="V2427" i="6"/>
  <c r="U2427" i="6"/>
  <c r="T2427" i="6"/>
  <c r="S2427" i="6"/>
  <c r="R2427" i="6"/>
  <c r="Q2427" i="6"/>
  <c r="P2427" i="6"/>
  <c r="O2427" i="6"/>
  <c r="N2427" i="6"/>
  <c r="M2427" i="6"/>
  <c r="L2427" i="6"/>
  <c r="W2426" i="6"/>
  <c r="V2426" i="6"/>
  <c r="U2426" i="6"/>
  <c r="T2426" i="6"/>
  <c r="S2426" i="6"/>
  <c r="R2426" i="6"/>
  <c r="Q2426" i="6"/>
  <c r="P2426" i="6"/>
  <c r="O2426" i="6"/>
  <c r="N2426" i="6"/>
  <c r="M2426" i="6"/>
  <c r="L2426" i="6"/>
  <c r="W2425" i="6"/>
  <c r="V2425" i="6"/>
  <c r="U2425" i="6"/>
  <c r="T2425" i="6"/>
  <c r="S2425" i="6"/>
  <c r="R2425" i="6"/>
  <c r="Q2425" i="6"/>
  <c r="P2425" i="6"/>
  <c r="O2425" i="6"/>
  <c r="N2425" i="6"/>
  <c r="M2425" i="6"/>
  <c r="L2425" i="6"/>
  <c r="W2424" i="6"/>
  <c r="V2424" i="6"/>
  <c r="U2424" i="6"/>
  <c r="T2424" i="6"/>
  <c r="S2424" i="6"/>
  <c r="R2424" i="6"/>
  <c r="Q2424" i="6"/>
  <c r="P2424" i="6"/>
  <c r="O2424" i="6"/>
  <c r="N2424" i="6"/>
  <c r="M2424" i="6"/>
  <c r="L2424" i="6"/>
  <c r="W2423" i="6"/>
  <c r="V2423" i="6"/>
  <c r="U2423" i="6"/>
  <c r="T2423" i="6"/>
  <c r="S2423" i="6"/>
  <c r="R2423" i="6"/>
  <c r="Q2423" i="6"/>
  <c r="P2423" i="6"/>
  <c r="O2423" i="6"/>
  <c r="N2423" i="6"/>
  <c r="M2423" i="6"/>
  <c r="L2423" i="6"/>
  <c r="W2422" i="6"/>
  <c r="V2422" i="6"/>
  <c r="U2422" i="6"/>
  <c r="T2422" i="6"/>
  <c r="S2422" i="6"/>
  <c r="R2422" i="6"/>
  <c r="Q2422" i="6"/>
  <c r="P2422" i="6"/>
  <c r="O2422" i="6"/>
  <c r="N2422" i="6"/>
  <c r="M2422" i="6"/>
  <c r="L2422" i="6"/>
  <c r="W2421" i="6"/>
  <c r="V2421" i="6"/>
  <c r="U2421" i="6"/>
  <c r="T2421" i="6"/>
  <c r="S2421" i="6"/>
  <c r="R2421" i="6"/>
  <c r="Q2421" i="6"/>
  <c r="P2421" i="6"/>
  <c r="O2421" i="6"/>
  <c r="N2421" i="6"/>
  <c r="M2421" i="6"/>
  <c r="L2421" i="6"/>
  <c r="W2420" i="6"/>
  <c r="V2420" i="6"/>
  <c r="U2420" i="6"/>
  <c r="T2420" i="6"/>
  <c r="S2420" i="6"/>
  <c r="R2420" i="6"/>
  <c r="Q2420" i="6"/>
  <c r="P2420" i="6"/>
  <c r="O2420" i="6"/>
  <c r="N2420" i="6"/>
  <c r="M2420" i="6"/>
  <c r="L2420" i="6"/>
  <c r="W2419" i="6"/>
  <c r="V2419" i="6"/>
  <c r="U2419" i="6"/>
  <c r="T2419" i="6"/>
  <c r="S2419" i="6"/>
  <c r="R2419" i="6"/>
  <c r="Q2419" i="6"/>
  <c r="P2419" i="6"/>
  <c r="O2419" i="6"/>
  <c r="N2419" i="6"/>
  <c r="M2419" i="6"/>
  <c r="L2419" i="6"/>
  <c r="W2418" i="6"/>
  <c r="V2418" i="6"/>
  <c r="U2418" i="6"/>
  <c r="T2418" i="6"/>
  <c r="S2418" i="6"/>
  <c r="R2418" i="6"/>
  <c r="Q2418" i="6"/>
  <c r="P2418" i="6"/>
  <c r="O2418" i="6"/>
  <c r="N2418" i="6"/>
  <c r="M2418" i="6"/>
  <c r="L2418" i="6"/>
  <c r="W2417" i="6"/>
  <c r="V2417" i="6"/>
  <c r="U2417" i="6"/>
  <c r="T2417" i="6"/>
  <c r="S2417" i="6"/>
  <c r="R2417" i="6"/>
  <c r="Q2417" i="6"/>
  <c r="P2417" i="6"/>
  <c r="O2417" i="6"/>
  <c r="N2417" i="6"/>
  <c r="M2417" i="6"/>
  <c r="L2417" i="6"/>
  <c r="W2416" i="6"/>
  <c r="V2416" i="6"/>
  <c r="U2416" i="6"/>
  <c r="T2416" i="6"/>
  <c r="S2416" i="6"/>
  <c r="R2416" i="6"/>
  <c r="Q2416" i="6"/>
  <c r="P2416" i="6"/>
  <c r="O2416" i="6"/>
  <c r="N2416" i="6"/>
  <c r="M2416" i="6"/>
  <c r="L2416" i="6"/>
  <c r="W2415" i="6"/>
  <c r="V2415" i="6"/>
  <c r="U2415" i="6"/>
  <c r="T2415" i="6"/>
  <c r="S2415" i="6"/>
  <c r="R2415" i="6"/>
  <c r="Q2415" i="6"/>
  <c r="P2415" i="6"/>
  <c r="O2415" i="6"/>
  <c r="N2415" i="6"/>
  <c r="M2415" i="6"/>
  <c r="L2415" i="6"/>
  <c r="W2414" i="6"/>
  <c r="V2414" i="6"/>
  <c r="U2414" i="6"/>
  <c r="T2414" i="6"/>
  <c r="S2414" i="6"/>
  <c r="R2414" i="6"/>
  <c r="Q2414" i="6"/>
  <c r="P2414" i="6"/>
  <c r="O2414" i="6"/>
  <c r="N2414" i="6"/>
  <c r="M2414" i="6"/>
  <c r="L2414" i="6"/>
  <c r="W2413" i="6"/>
  <c r="V2413" i="6"/>
  <c r="U2413" i="6"/>
  <c r="T2413" i="6"/>
  <c r="S2413" i="6"/>
  <c r="R2413" i="6"/>
  <c r="Q2413" i="6"/>
  <c r="P2413" i="6"/>
  <c r="O2413" i="6"/>
  <c r="N2413" i="6"/>
  <c r="M2413" i="6"/>
  <c r="L2413" i="6"/>
  <c r="W2412" i="6"/>
  <c r="V2412" i="6"/>
  <c r="U2412" i="6"/>
  <c r="T2412" i="6"/>
  <c r="S2412" i="6"/>
  <c r="R2412" i="6"/>
  <c r="Q2412" i="6"/>
  <c r="P2412" i="6"/>
  <c r="O2412" i="6"/>
  <c r="N2412" i="6"/>
  <c r="M2412" i="6"/>
  <c r="L2412" i="6"/>
  <c r="W2411" i="6"/>
  <c r="V2411" i="6"/>
  <c r="U2411" i="6"/>
  <c r="T2411" i="6"/>
  <c r="S2411" i="6"/>
  <c r="R2411" i="6"/>
  <c r="Q2411" i="6"/>
  <c r="P2411" i="6"/>
  <c r="O2411" i="6"/>
  <c r="N2411" i="6"/>
  <c r="M2411" i="6"/>
  <c r="L2411" i="6"/>
  <c r="W2410" i="6"/>
  <c r="V2410" i="6"/>
  <c r="U2410" i="6"/>
  <c r="T2410" i="6"/>
  <c r="S2410" i="6"/>
  <c r="R2410" i="6"/>
  <c r="Q2410" i="6"/>
  <c r="P2410" i="6"/>
  <c r="O2410" i="6"/>
  <c r="N2410" i="6"/>
  <c r="M2410" i="6"/>
  <c r="L2410" i="6"/>
  <c r="W2409" i="6"/>
  <c r="V2409" i="6"/>
  <c r="U2409" i="6"/>
  <c r="T2409" i="6"/>
  <c r="S2409" i="6"/>
  <c r="R2409" i="6"/>
  <c r="Q2409" i="6"/>
  <c r="P2409" i="6"/>
  <c r="O2409" i="6"/>
  <c r="N2409" i="6"/>
  <c r="M2409" i="6"/>
  <c r="L2409" i="6"/>
  <c r="W2408" i="6"/>
  <c r="V2408" i="6"/>
  <c r="U2408" i="6"/>
  <c r="T2408" i="6"/>
  <c r="S2408" i="6"/>
  <c r="R2408" i="6"/>
  <c r="Q2408" i="6"/>
  <c r="P2408" i="6"/>
  <c r="O2408" i="6"/>
  <c r="N2408" i="6"/>
  <c r="M2408" i="6"/>
  <c r="L2408" i="6"/>
  <c r="W2407" i="6"/>
  <c r="V2407" i="6"/>
  <c r="U2407" i="6"/>
  <c r="T2407" i="6"/>
  <c r="S2407" i="6"/>
  <c r="R2407" i="6"/>
  <c r="Q2407" i="6"/>
  <c r="P2407" i="6"/>
  <c r="O2407" i="6"/>
  <c r="N2407" i="6"/>
  <c r="M2407" i="6"/>
  <c r="L2407" i="6"/>
  <c r="W2406" i="6"/>
  <c r="V2406" i="6"/>
  <c r="U2406" i="6"/>
  <c r="T2406" i="6"/>
  <c r="S2406" i="6"/>
  <c r="R2406" i="6"/>
  <c r="Q2406" i="6"/>
  <c r="P2406" i="6"/>
  <c r="O2406" i="6"/>
  <c r="N2406" i="6"/>
  <c r="M2406" i="6"/>
  <c r="L2406" i="6"/>
  <c r="W2405" i="6"/>
  <c r="V2405" i="6"/>
  <c r="U2405" i="6"/>
  <c r="T2405" i="6"/>
  <c r="S2405" i="6"/>
  <c r="R2405" i="6"/>
  <c r="Q2405" i="6"/>
  <c r="P2405" i="6"/>
  <c r="O2405" i="6"/>
  <c r="N2405" i="6"/>
  <c r="M2405" i="6"/>
  <c r="L2405" i="6"/>
  <c r="W2404" i="6"/>
  <c r="V2404" i="6"/>
  <c r="U2404" i="6"/>
  <c r="T2404" i="6"/>
  <c r="S2404" i="6"/>
  <c r="R2404" i="6"/>
  <c r="Q2404" i="6"/>
  <c r="P2404" i="6"/>
  <c r="O2404" i="6"/>
  <c r="N2404" i="6"/>
  <c r="M2404" i="6"/>
  <c r="L2404" i="6"/>
  <c r="W2403" i="6"/>
  <c r="V2403" i="6"/>
  <c r="U2403" i="6"/>
  <c r="T2403" i="6"/>
  <c r="S2403" i="6"/>
  <c r="R2403" i="6"/>
  <c r="Q2403" i="6"/>
  <c r="P2403" i="6"/>
  <c r="O2403" i="6"/>
  <c r="N2403" i="6"/>
  <c r="M2403" i="6"/>
  <c r="L2403" i="6"/>
  <c r="W2402" i="6"/>
  <c r="V2402" i="6"/>
  <c r="U2402" i="6"/>
  <c r="T2402" i="6"/>
  <c r="S2402" i="6"/>
  <c r="R2402" i="6"/>
  <c r="Q2402" i="6"/>
  <c r="P2402" i="6"/>
  <c r="O2402" i="6"/>
  <c r="N2402" i="6"/>
  <c r="M2402" i="6"/>
  <c r="L2402" i="6"/>
  <c r="W2401" i="6"/>
  <c r="V2401" i="6"/>
  <c r="U2401" i="6"/>
  <c r="T2401" i="6"/>
  <c r="S2401" i="6"/>
  <c r="R2401" i="6"/>
  <c r="Q2401" i="6"/>
  <c r="P2401" i="6"/>
  <c r="O2401" i="6"/>
  <c r="N2401" i="6"/>
  <c r="M2401" i="6"/>
  <c r="L2401" i="6"/>
  <c r="W2400" i="6"/>
  <c r="V2400" i="6"/>
  <c r="U2400" i="6"/>
  <c r="T2400" i="6"/>
  <c r="S2400" i="6"/>
  <c r="R2400" i="6"/>
  <c r="Q2400" i="6"/>
  <c r="P2400" i="6"/>
  <c r="O2400" i="6"/>
  <c r="N2400" i="6"/>
  <c r="M2400" i="6"/>
  <c r="L2400" i="6"/>
  <c r="W2399" i="6"/>
  <c r="V2399" i="6"/>
  <c r="U2399" i="6"/>
  <c r="T2399" i="6"/>
  <c r="S2399" i="6"/>
  <c r="R2399" i="6"/>
  <c r="Q2399" i="6"/>
  <c r="P2399" i="6"/>
  <c r="O2399" i="6"/>
  <c r="N2399" i="6"/>
  <c r="M2399" i="6"/>
  <c r="L2399" i="6"/>
  <c r="W2398" i="6"/>
  <c r="V2398" i="6"/>
  <c r="U2398" i="6"/>
  <c r="T2398" i="6"/>
  <c r="S2398" i="6"/>
  <c r="R2398" i="6"/>
  <c r="Q2398" i="6"/>
  <c r="P2398" i="6"/>
  <c r="O2398" i="6"/>
  <c r="N2398" i="6"/>
  <c r="M2398" i="6"/>
  <c r="L2398" i="6"/>
  <c r="W2397" i="6"/>
  <c r="V2397" i="6"/>
  <c r="U2397" i="6"/>
  <c r="T2397" i="6"/>
  <c r="S2397" i="6"/>
  <c r="R2397" i="6"/>
  <c r="Q2397" i="6"/>
  <c r="P2397" i="6"/>
  <c r="O2397" i="6"/>
  <c r="N2397" i="6"/>
  <c r="M2397" i="6"/>
  <c r="L2397" i="6"/>
  <c r="W2396" i="6"/>
  <c r="V2396" i="6"/>
  <c r="U2396" i="6"/>
  <c r="T2396" i="6"/>
  <c r="S2396" i="6"/>
  <c r="R2396" i="6"/>
  <c r="Q2396" i="6"/>
  <c r="P2396" i="6"/>
  <c r="O2396" i="6"/>
  <c r="N2396" i="6"/>
  <c r="M2396" i="6"/>
  <c r="L2396" i="6"/>
  <c r="W2395" i="6"/>
  <c r="V2395" i="6"/>
  <c r="U2395" i="6"/>
  <c r="T2395" i="6"/>
  <c r="S2395" i="6"/>
  <c r="R2395" i="6"/>
  <c r="Q2395" i="6"/>
  <c r="P2395" i="6"/>
  <c r="O2395" i="6"/>
  <c r="N2395" i="6"/>
  <c r="M2395" i="6"/>
  <c r="L2395" i="6"/>
  <c r="W2394" i="6"/>
  <c r="V2394" i="6"/>
  <c r="U2394" i="6"/>
  <c r="T2394" i="6"/>
  <c r="S2394" i="6"/>
  <c r="R2394" i="6"/>
  <c r="Q2394" i="6"/>
  <c r="P2394" i="6"/>
  <c r="O2394" i="6"/>
  <c r="N2394" i="6"/>
  <c r="M2394" i="6"/>
  <c r="L2394" i="6"/>
  <c r="W2393" i="6"/>
  <c r="V2393" i="6"/>
  <c r="U2393" i="6"/>
  <c r="T2393" i="6"/>
  <c r="S2393" i="6"/>
  <c r="R2393" i="6"/>
  <c r="Q2393" i="6"/>
  <c r="P2393" i="6"/>
  <c r="O2393" i="6"/>
  <c r="N2393" i="6"/>
  <c r="M2393" i="6"/>
  <c r="L2393" i="6"/>
  <c r="W2392" i="6"/>
  <c r="V2392" i="6"/>
  <c r="U2392" i="6"/>
  <c r="T2392" i="6"/>
  <c r="S2392" i="6"/>
  <c r="R2392" i="6"/>
  <c r="Q2392" i="6"/>
  <c r="P2392" i="6"/>
  <c r="O2392" i="6"/>
  <c r="N2392" i="6"/>
  <c r="M2392" i="6"/>
  <c r="L2392" i="6"/>
  <c r="W2391" i="6"/>
  <c r="V2391" i="6"/>
  <c r="U2391" i="6"/>
  <c r="T2391" i="6"/>
  <c r="S2391" i="6"/>
  <c r="R2391" i="6"/>
  <c r="Q2391" i="6"/>
  <c r="P2391" i="6"/>
  <c r="O2391" i="6"/>
  <c r="N2391" i="6"/>
  <c r="M2391" i="6"/>
  <c r="L2391" i="6"/>
  <c r="W2390" i="6"/>
  <c r="V2390" i="6"/>
  <c r="U2390" i="6"/>
  <c r="T2390" i="6"/>
  <c r="S2390" i="6"/>
  <c r="R2390" i="6"/>
  <c r="Q2390" i="6"/>
  <c r="P2390" i="6"/>
  <c r="O2390" i="6"/>
  <c r="N2390" i="6"/>
  <c r="M2390" i="6"/>
  <c r="L2390" i="6"/>
  <c r="W2389" i="6"/>
  <c r="V2389" i="6"/>
  <c r="U2389" i="6"/>
  <c r="T2389" i="6"/>
  <c r="S2389" i="6"/>
  <c r="R2389" i="6"/>
  <c r="Q2389" i="6"/>
  <c r="P2389" i="6"/>
  <c r="O2389" i="6"/>
  <c r="N2389" i="6"/>
  <c r="M2389" i="6"/>
  <c r="L2389" i="6"/>
  <c r="W2388" i="6"/>
  <c r="V2388" i="6"/>
  <c r="U2388" i="6"/>
  <c r="T2388" i="6"/>
  <c r="S2388" i="6"/>
  <c r="R2388" i="6"/>
  <c r="Q2388" i="6"/>
  <c r="P2388" i="6"/>
  <c r="O2388" i="6"/>
  <c r="N2388" i="6"/>
  <c r="M2388" i="6"/>
  <c r="L2388" i="6"/>
  <c r="W2387" i="6"/>
  <c r="V2387" i="6"/>
  <c r="U2387" i="6"/>
  <c r="T2387" i="6"/>
  <c r="S2387" i="6"/>
  <c r="R2387" i="6"/>
  <c r="Q2387" i="6"/>
  <c r="P2387" i="6"/>
  <c r="O2387" i="6"/>
  <c r="N2387" i="6"/>
  <c r="M2387" i="6"/>
  <c r="L2387" i="6"/>
  <c r="W2386" i="6"/>
  <c r="V2386" i="6"/>
  <c r="U2386" i="6"/>
  <c r="T2386" i="6"/>
  <c r="S2386" i="6"/>
  <c r="R2386" i="6"/>
  <c r="Q2386" i="6"/>
  <c r="P2386" i="6"/>
  <c r="O2386" i="6"/>
  <c r="N2386" i="6"/>
  <c r="M2386" i="6"/>
  <c r="L2386" i="6"/>
  <c r="W2385" i="6"/>
  <c r="V2385" i="6"/>
  <c r="U2385" i="6"/>
  <c r="T2385" i="6"/>
  <c r="S2385" i="6"/>
  <c r="R2385" i="6"/>
  <c r="Q2385" i="6"/>
  <c r="P2385" i="6"/>
  <c r="O2385" i="6"/>
  <c r="N2385" i="6"/>
  <c r="M2385" i="6"/>
  <c r="L2385" i="6"/>
  <c r="W2384" i="6"/>
  <c r="V2384" i="6"/>
  <c r="U2384" i="6"/>
  <c r="T2384" i="6"/>
  <c r="S2384" i="6"/>
  <c r="R2384" i="6"/>
  <c r="Q2384" i="6"/>
  <c r="P2384" i="6"/>
  <c r="O2384" i="6"/>
  <c r="N2384" i="6"/>
  <c r="M2384" i="6"/>
  <c r="L2384" i="6"/>
  <c r="W2383" i="6"/>
  <c r="V2383" i="6"/>
  <c r="U2383" i="6"/>
  <c r="T2383" i="6"/>
  <c r="S2383" i="6"/>
  <c r="R2383" i="6"/>
  <c r="Q2383" i="6"/>
  <c r="P2383" i="6"/>
  <c r="O2383" i="6"/>
  <c r="N2383" i="6"/>
  <c r="M2383" i="6"/>
  <c r="L2383" i="6"/>
  <c r="W2382" i="6"/>
  <c r="V2382" i="6"/>
  <c r="U2382" i="6"/>
  <c r="T2382" i="6"/>
  <c r="S2382" i="6"/>
  <c r="R2382" i="6"/>
  <c r="Q2382" i="6"/>
  <c r="P2382" i="6"/>
  <c r="O2382" i="6"/>
  <c r="N2382" i="6"/>
  <c r="M2382" i="6"/>
  <c r="L2382" i="6"/>
  <c r="W2381" i="6"/>
  <c r="V2381" i="6"/>
  <c r="U2381" i="6"/>
  <c r="T2381" i="6"/>
  <c r="S2381" i="6"/>
  <c r="R2381" i="6"/>
  <c r="Q2381" i="6"/>
  <c r="P2381" i="6"/>
  <c r="O2381" i="6"/>
  <c r="N2381" i="6"/>
  <c r="M2381" i="6"/>
  <c r="L2381" i="6"/>
  <c r="W2380" i="6"/>
  <c r="V2380" i="6"/>
  <c r="U2380" i="6"/>
  <c r="T2380" i="6"/>
  <c r="S2380" i="6"/>
  <c r="R2380" i="6"/>
  <c r="Q2380" i="6"/>
  <c r="P2380" i="6"/>
  <c r="O2380" i="6"/>
  <c r="N2380" i="6"/>
  <c r="M2380" i="6"/>
  <c r="L2380" i="6"/>
  <c r="W2379" i="6"/>
  <c r="V2379" i="6"/>
  <c r="U2379" i="6"/>
  <c r="T2379" i="6"/>
  <c r="S2379" i="6"/>
  <c r="R2379" i="6"/>
  <c r="Q2379" i="6"/>
  <c r="P2379" i="6"/>
  <c r="O2379" i="6"/>
  <c r="N2379" i="6"/>
  <c r="M2379" i="6"/>
  <c r="L2379" i="6"/>
  <c r="W2378" i="6"/>
  <c r="V2378" i="6"/>
  <c r="U2378" i="6"/>
  <c r="T2378" i="6"/>
  <c r="S2378" i="6"/>
  <c r="R2378" i="6"/>
  <c r="Q2378" i="6"/>
  <c r="P2378" i="6"/>
  <c r="O2378" i="6"/>
  <c r="N2378" i="6"/>
  <c r="M2378" i="6"/>
  <c r="L2378" i="6"/>
  <c r="W2377" i="6"/>
  <c r="V2377" i="6"/>
  <c r="U2377" i="6"/>
  <c r="T2377" i="6"/>
  <c r="S2377" i="6"/>
  <c r="R2377" i="6"/>
  <c r="Q2377" i="6"/>
  <c r="P2377" i="6"/>
  <c r="O2377" i="6"/>
  <c r="N2377" i="6"/>
  <c r="M2377" i="6"/>
  <c r="L2377" i="6"/>
  <c r="W2376" i="6"/>
  <c r="V2376" i="6"/>
  <c r="U2376" i="6"/>
  <c r="T2376" i="6"/>
  <c r="S2376" i="6"/>
  <c r="R2376" i="6"/>
  <c r="Q2376" i="6"/>
  <c r="P2376" i="6"/>
  <c r="O2376" i="6"/>
  <c r="N2376" i="6"/>
  <c r="M2376" i="6"/>
  <c r="L2376" i="6"/>
  <c r="W2375" i="6"/>
  <c r="V2375" i="6"/>
  <c r="U2375" i="6"/>
  <c r="T2375" i="6"/>
  <c r="S2375" i="6"/>
  <c r="R2375" i="6"/>
  <c r="Q2375" i="6"/>
  <c r="P2375" i="6"/>
  <c r="O2375" i="6"/>
  <c r="N2375" i="6"/>
  <c r="M2375" i="6"/>
  <c r="L2375" i="6"/>
  <c r="W1048" i="6"/>
  <c r="V1048" i="6"/>
  <c r="U1048" i="6"/>
  <c r="T1048" i="6"/>
  <c r="S1048" i="6"/>
  <c r="R1048" i="6"/>
  <c r="Q1048" i="6"/>
  <c r="P1048" i="6"/>
  <c r="O1048" i="6"/>
  <c r="N1048" i="6"/>
  <c r="M1048" i="6"/>
  <c r="L1048" i="6"/>
  <c r="W989" i="6"/>
  <c r="V989" i="6"/>
  <c r="U989" i="6"/>
  <c r="T989" i="6"/>
  <c r="S989" i="6"/>
  <c r="R989" i="6"/>
  <c r="Q989" i="6"/>
  <c r="P989" i="6"/>
  <c r="O989" i="6"/>
  <c r="N989" i="6"/>
  <c r="M989" i="6"/>
  <c r="L989" i="6"/>
  <c r="W2372" i="6"/>
  <c r="V2372" i="6"/>
  <c r="U2372" i="6"/>
  <c r="T2372" i="6"/>
  <c r="S2372" i="6"/>
  <c r="R2372" i="6"/>
  <c r="Q2372" i="6"/>
  <c r="P2372" i="6"/>
  <c r="O2372" i="6"/>
  <c r="N2372" i="6"/>
  <c r="M2372" i="6"/>
  <c r="L2372" i="6"/>
  <c r="W2371" i="6"/>
  <c r="V2371" i="6"/>
  <c r="U2371" i="6"/>
  <c r="T2371" i="6"/>
  <c r="S2371" i="6"/>
  <c r="R2371" i="6"/>
  <c r="Q2371" i="6"/>
  <c r="P2371" i="6"/>
  <c r="O2371" i="6"/>
  <c r="N2371" i="6"/>
  <c r="M2371" i="6"/>
  <c r="L2371" i="6"/>
  <c r="W2370" i="6"/>
  <c r="V2370" i="6"/>
  <c r="U2370" i="6"/>
  <c r="T2370" i="6"/>
  <c r="S2370" i="6"/>
  <c r="R2370" i="6"/>
  <c r="Q2370" i="6"/>
  <c r="P2370" i="6"/>
  <c r="O2370" i="6"/>
  <c r="N2370" i="6"/>
  <c r="M2370" i="6"/>
  <c r="L2370" i="6"/>
  <c r="W2369" i="6"/>
  <c r="V2369" i="6"/>
  <c r="U2369" i="6"/>
  <c r="T2369" i="6"/>
  <c r="S2369" i="6"/>
  <c r="R2369" i="6"/>
  <c r="Q2369" i="6"/>
  <c r="P2369" i="6"/>
  <c r="O2369" i="6"/>
  <c r="N2369" i="6"/>
  <c r="M2369" i="6"/>
  <c r="L2369" i="6"/>
  <c r="W2368" i="6"/>
  <c r="V2368" i="6"/>
  <c r="U2368" i="6"/>
  <c r="T2368" i="6"/>
  <c r="S2368" i="6"/>
  <c r="R2368" i="6"/>
  <c r="Q2368" i="6"/>
  <c r="P2368" i="6"/>
  <c r="O2368" i="6"/>
  <c r="N2368" i="6"/>
  <c r="M2368" i="6"/>
  <c r="L2368" i="6"/>
  <c r="W2367" i="6"/>
  <c r="V2367" i="6"/>
  <c r="U2367" i="6"/>
  <c r="T2367" i="6"/>
  <c r="S2367" i="6"/>
  <c r="R2367" i="6"/>
  <c r="Q2367" i="6"/>
  <c r="P2367" i="6"/>
  <c r="O2367" i="6"/>
  <c r="N2367" i="6"/>
  <c r="M2367" i="6"/>
  <c r="L2367" i="6"/>
  <c r="W2366" i="6"/>
  <c r="V2366" i="6"/>
  <c r="U2366" i="6"/>
  <c r="T2366" i="6"/>
  <c r="S2366" i="6"/>
  <c r="R2366" i="6"/>
  <c r="Q2366" i="6"/>
  <c r="P2366" i="6"/>
  <c r="O2366" i="6"/>
  <c r="N2366" i="6"/>
  <c r="M2366" i="6"/>
  <c r="L2366" i="6"/>
  <c r="W2365" i="6"/>
  <c r="V2365" i="6"/>
  <c r="U2365" i="6"/>
  <c r="T2365" i="6"/>
  <c r="S2365" i="6"/>
  <c r="R2365" i="6"/>
  <c r="Q2365" i="6"/>
  <c r="P2365" i="6"/>
  <c r="O2365" i="6"/>
  <c r="N2365" i="6"/>
  <c r="M2365" i="6"/>
  <c r="L2365" i="6"/>
  <c r="W988" i="6"/>
  <c r="V988" i="6"/>
  <c r="U988" i="6"/>
  <c r="T988" i="6"/>
  <c r="S988" i="6"/>
  <c r="R988" i="6"/>
  <c r="Q988" i="6"/>
  <c r="P988" i="6"/>
  <c r="O988" i="6"/>
  <c r="N988" i="6"/>
  <c r="M988" i="6"/>
  <c r="L988" i="6"/>
  <c r="W678" i="6"/>
  <c r="V678" i="6"/>
  <c r="U678" i="6"/>
  <c r="T678" i="6"/>
  <c r="S678" i="6"/>
  <c r="R678" i="6"/>
  <c r="Q678" i="6"/>
  <c r="P678" i="6"/>
  <c r="O678" i="6"/>
  <c r="N678" i="6"/>
  <c r="M678" i="6"/>
  <c r="L678" i="6"/>
  <c r="W129" i="6"/>
  <c r="V129" i="6"/>
  <c r="U129" i="6"/>
  <c r="T129" i="6"/>
  <c r="S129" i="6"/>
  <c r="R129" i="6"/>
  <c r="Q129" i="6"/>
  <c r="P129" i="6"/>
  <c r="O129" i="6"/>
  <c r="N129" i="6"/>
  <c r="M129" i="6"/>
  <c r="L129" i="6"/>
  <c r="W2361" i="6"/>
  <c r="V2361" i="6"/>
  <c r="U2361" i="6"/>
  <c r="T2361" i="6"/>
  <c r="S2361" i="6"/>
  <c r="R2361" i="6"/>
  <c r="Q2361" i="6"/>
  <c r="P2361" i="6"/>
  <c r="O2361" i="6"/>
  <c r="N2361" i="6"/>
  <c r="M2361" i="6"/>
  <c r="L2361" i="6"/>
  <c r="W2360" i="6"/>
  <c r="V2360" i="6"/>
  <c r="U2360" i="6"/>
  <c r="T2360" i="6"/>
  <c r="S2360" i="6"/>
  <c r="R2360" i="6"/>
  <c r="Q2360" i="6"/>
  <c r="P2360" i="6"/>
  <c r="O2360" i="6"/>
  <c r="N2360" i="6"/>
  <c r="M2360" i="6"/>
  <c r="L2360" i="6"/>
  <c r="W2359" i="6"/>
  <c r="V2359" i="6"/>
  <c r="U2359" i="6"/>
  <c r="T2359" i="6"/>
  <c r="S2359" i="6"/>
  <c r="R2359" i="6"/>
  <c r="Q2359" i="6"/>
  <c r="P2359" i="6"/>
  <c r="O2359" i="6"/>
  <c r="N2359" i="6"/>
  <c r="M2359" i="6"/>
  <c r="L2359" i="6"/>
  <c r="W2358" i="6"/>
  <c r="V2358" i="6"/>
  <c r="U2358" i="6"/>
  <c r="T2358" i="6"/>
  <c r="S2358" i="6"/>
  <c r="R2358" i="6"/>
  <c r="Q2358" i="6"/>
  <c r="P2358" i="6"/>
  <c r="O2358" i="6"/>
  <c r="N2358" i="6"/>
  <c r="M2358" i="6"/>
  <c r="L2358" i="6"/>
  <c r="W2357" i="6"/>
  <c r="V2357" i="6"/>
  <c r="U2357" i="6"/>
  <c r="T2357" i="6"/>
  <c r="S2357" i="6"/>
  <c r="R2357" i="6"/>
  <c r="Q2357" i="6"/>
  <c r="P2357" i="6"/>
  <c r="O2357" i="6"/>
  <c r="N2357" i="6"/>
  <c r="M2357" i="6"/>
  <c r="L2357" i="6"/>
  <c r="W2356" i="6"/>
  <c r="V2356" i="6"/>
  <c r="U2356" i="6"/>
  <c r="T2356" i="6"/>
  <c r="S2356" i="6"/>
  <c r="R2356" i="6"/>
  <c r="Q2356" i="6"/>
  <c r="P2356" i="6"/>
  <c r="O2356" i="6"/>
  <c r="N2356" i="6"/>
  <c r="M2356" i="6"/>
  <c r="L2356" i="6"/>
  <c r="W2355" i="6"/>
  <c r="V2355" i="6"/>
  <c r="U2355" i="6"/>
  <c r="T2355" i="6"/>
  <c r="S2355" i="6"/>
  <c r="R2355" i="6"/>
  <c r="Q2355" i="6"/>
  <c r="P2355" i="6"/>
  <c r="O2355" i="6"/>
  <c r="N2355" i="6"/>
  <c r="M2355" i="6"/>
  <c r="L2355" i="6"/>
  <c r="W208" i="6"/>
  <c r="V208" i="6"/>
  <c r="U208" i="6"/>
  <c r="T208" i="6"/>
  <c r="S208" i="6"/>
  <c r="R208" i="6"/>
  <c r="Q208" i="6"/>
  <c r="P208" i="6"/>
  <c r="O208" i="6"/>
  <c r="N208" i="6"/>
  <c r="M208" i="6"/>
  <c r="L208" i="6"/>
  <c r="W207" i="6"/>
  <c r="V207" i="6"/>
  <c r="U207" i="6"/>
  <c r="T207" i="6"/>
  <c r="S207" i="6"/>
  <c r="R207" i="6"/>
  <c r="Q207" i="6"/>
  <c r="P207" i="6"/>
  <c r="O207" i="6"/>
  <c r="N207" i="6"/>
  <c r="M207" i="6"/>
  <c r="L207" i="6"/>
  <c r="W2478" i="6"/>
  <c r="V2478" i="6"/>
  <c r="U2478" i="6"/>
  <c r="T2478" i="6"/>
  <c r="S2478" i="6"/>
  <c r="R2478" i="6"/>
  <c r="Q2478" i="6"/>
  <c r="P2478" i="6"/>
  <c r="O2478" i="6"/>
  <c r="N2478" i="6"/>
  <c r="M2478" i="6"/>
  <c r="L2478" i="6"/>
  <c r="W1395" i="6"/>
  <c r="V1395" i="6"/>
  <c r="U1395" i="6"/>
  <c r="T1395" i="6"/>
  <c r="S1395" i="6"/>
  <c r="R1395" i="6"/>
  <c r="Q1395" i="6"/>
  <c r="P1395" i="6"/>
  <c r="O1395" i="6"/>
  <c r="N1395" i="6"/>
  <c r="M1395" i="6"/>
  <c r="L1395" i="6"/>
  <c r="W2350" i="6"/>
  <c r="V2350" i="6"/>
  <c r="U2350" i="6"/>
  <c r="T2350" i="6"/>
  <c r="S2350" i="6"/>
  <c r="R2350" i="6"/>
  <c r="Q2350" i="6"/>
  <c r="P2350" i="6"/>
  <c r="O2350" i="6"/>
  <c r="N2350" i="6"/>
  <c r="M2350" i="6"/>
  <c r="L2350" i="6"/>
  <c r="W2349" i="6"/>
  <c r="V2349" i="6"/>
  <c r="U2349" i="6"/>
  <c r="T2349" i="6"/>
  <c r="S2349" i="6"/>
  <c r="R2349" i="6"/>
  <c r="Q2349" i="6"/>
  <c r="P2349" i="6"/>
  <c r="O2349" i="6"/>
  <c r="N2349" i="6"/>
  <c r="M2349" i="6"/>
  <c r="L2349" i="6"/>
  <c r="W2348" i="6"/>
  <c r="V2348" i="6"/>
  <c r="U2348" i="6"/>
  <c r="T2348" i="6"/>
  <c r="S2348" i="6"/>
  <c r="R2348" i="6"/>
  <c r="Q2348" i="6"/>
  <c r="P2348" i="6"/>
  <c r="O2348" i="6"/>
  <c r="N2348" i="6"/>
  <c r="M2348" i="6"/>
  <c r="L2348" i="6"/>
  <c r="W2347" i="6"/>
  <c r="V2347" i="6"/>
  <c r="U2347" i="6"/>
  <c r="T2347" i="6"/>
  <c r="S2347" i="6"/>
  <c r="R2347" i="6"/>
  <c r="Q2347" i="6"/>
  <c r="P2347" i="6"/>
  <c r="O2347" i="6"/>
  <c r="N2347" i="6"/>
  <c r="M2347" i="6"/>
  <c r="L2347" i="6"/>
  <c r="W2346" i="6"/>
  <c r="V2346" i="6"/>
  <c r="U2346" i="6"/>
  <c r="T2346" i="6"/>
  <c r="S2346" i="6"/>
  <c r="R2346" i="6"/>
  <c r="Q2346" i="6"/>
  <c r="P2346" i="6"/>
  <c r="O2346" i="6"/>
  <c r="N2346" i="6"/>
  <c r="M2346" i="6"/>
  <c r="L2346" i="6"/>
  <c r="W2345" i="6"/>
  <c r="V2345" i="6"/>
  <c r="U2345" i="6"/>
  <c r="T2345" i="6"/>
  <c r="S2345" i="6"/>
  <c r="R2345" i="6"/>
  <c r="Q2345" i="6"/>
  <c r="P2345" i="6"/>
  <c r="O2345" i="6"/>
  <c r="N2345" i="6"/>
  <c r="M2345" i="6"/>
  <c r="L2345" i="6"/>
  <c r="W2344" i="6"/>
  <c r="V2344" i="6"/>
  <c r="U2344" i="6"/>
  <c r="T2344" i="6"/>
  <c r="S2344" i="6"/>
  <c r="R2344" i="6"/>
  <c r="Q2344" i="6"/>
  <c r="P2344" i="6"/>
  <c r="O2344" i="6"/>
  <c r="N2344" i="6"/>
  <c r="M2344" i="6"/>
  <c r="L2344" i="6"/>
  <c r="W2343" i="6"/>
  <c r="V2343" i="6"/>
  <c r="U2343" i="6"/>
  <c r="T2343" i="6"/>
  <c r="S2343" i="6"/>
  <c r="R2343" i="6"/>
  <c r="Q2343" i="6"/>
  <c r="P2343" i="6"/>
  <c r="O2343" i="6"/>
  <c r="N2343" i="6"/>
  <c r="M2343" i="6"/>
  <c r="L2343" i="6"/>
  <c r="W2342" i="6"/>
  <c r="V2342" i="6"/>
  <c r="U2342" i="6"/>
  <c r="T2342" i="6"/>
  <c r="S2342" i="6"/>
  <c r="R2342" i="6"/>
  <c r="Q2342" i="6"/>
  <c r="P2342" i="6"/>
  <c r="O2342" i="6"/>
  <c r="N2342" i="6"/>
  <c r="M2342" i="6"/>
  <c r="L2342" i="6"/>
  <c r="W2341" i="6"/>
  <c r="V2341" i="6"/>
  <c r="U2341" i="6"/>
  <c r="T2341" i="6"/>
  <c r="S2341" i="6"/>
  <c r="R2341" i="6"/>
  <c r="Q2341" i="6"/>
  <c r="P2341" i="6"/>
  <c r="O2341" i="6"/>
  <c r="N2341" i="6"/>
  <c r="M2341" i="6"/>
  <c r="L2341" i="6"/>
  <c r="W2340" i="6"/>
  <c r="V2340" i="6"/>
  <c r="U2340" i="6"/>
  <c r="T2340" i="6"/>
  <c r="S2340" i="6"/>
  <c r="R2340" i="6"/>
  <c r="Q2340" i="6"/>
  <c r="P2340" i="6"/>
  <c r="O2340" i="6"/>
  <c r="N2340" i="6"/>
  <c r="M2340" i="6"/>
  <c r="L2340" i="6"/>
  <c r="Y640" i="6"/>
  <c r="X640" i="6"/>
  <c r="W640" i="6"/>
  <c r="V640" i="6"/>
  <c r="U640" i="6"/>
  <c r="T640" i="6"/>
  <c r="S640" i="6"/>
  <c r="R640" i="6"/>
  <c r="Q640" i="6"/>
  <c r="P640" i="6"/>
  <c r="O640" i="6"/>
  <c r="N640" i="6"/>
  <c r="M640" i="6"/>
  <c r="L640" i="6"/>
  <c r="W1355" i="6"/>
  <c r="V1355" i="6"/>
  <c r="U1355" i="6"/>
  <c r="T1355" i="6"/>
  <c r="S1355" i="6"/>
  <c r="R1355" i="6"/>
  <c r="Q1355" i="6"/>
  <c r="P1355" i="6"/>
  <c r="O1355" i="6"/>
  <c r="N1355" i="6"/>
  <c r="M1355" i="6"/>
  <c r="L1355" i="6"/>
  <c r="W1354" i="6"/>
  <c r="V1354" i="6"/>
  <c r="U1354" i="6"/>
  <c r="T1354" i="6"/>
  <c r="S1354" i="6"/>
  <c r="R1354" i="6"/>
  <c r="Q1354" i="6"/>
  <c r="P1354" i="6"/>
  <c r="O1354" i="6"/>
  <c r="N1354" i="6"/>
  <c r="M1354" i="6"/>
  <c r="L1354" i="6"/>
  <c r="W1353" i="6"/>
  <c r="V1353" i="6"/>
  <c r="U1353" i="6"/>
  <c r="T1353" i="6"/>
  <c r="S1353" i="6"/>
  <c r="R1353" i="6"/>
  <c r="Q1353" i="6"/>
  <c r="P1353" i="6"/>
  <c r="O1353" i="6"/>
  <c r="N1353" i="6"/>
  <c r="M1353" i="6"/>
  <c r="L1353" i="6"/>
  <c r="W1352" i="6"/>
  <c r="V1352" i="6"/>
  <c r="U1352" i="6"/>
  <c r="T1352" i="6"/>
  <c r="S1352" i="6"/>
  <c r="R1352" i="6"/>
  <c r="Q1352" i="6"/>
  <c r="P1352" i="6"/>
  <c r="O1352" i="6"/>
  <c r="N1352" i="6"/>
  <c r="M1352" i="6"/>
  <c r="L1352" i="6"/>
  <c r="W2477" i="6"/>
  <c r="V2477" i="6"/>
  <c r="U2477" i="6"/>
  <c r="T2477" i="6"/>
  <c r="S2477" i="6"/>
  <c r="R2477" i="6"/>
  <c r="Q2477" i="6"/>
  <c r="P2477" i="6"/>
  <c r="O2477" i="6"/>
  <c r="N2477" i="6"/>
  <c r="M2477" i="6"/>
  <c r="L2477" i="6"/>
  <c r="W2476" i="6"/>
  <c r="V2476" i="6"/>
  <c r="U2476" i="6"/>
  <c r="T2476" i="6"/>
  <c r="S2476" i="6"/>
  <c r="R2476" i="6"/>
  <c r="Q2476" i="6"/>
  <c r="P2476" i="6"/>
  <c r="O2476" i="6"/>
  <c r="N2476" i="6"/>
  <c r="M2476" i="6"/>
  <c r="L2476" i="6"/>
  <c r="W236" i="6"/>
  <c r="V236" i="6"/>
  <c r="U236" i="6"/>
  <c r="T236" i="6"/>
  <c r="S236" i="6"/>
  <c r="R236" i="6"/>
  <c r="Q236" i="6"/>
  <c r="P236" i="6"/>
  <c r="O236" i="6"/>
  <c r="N236" i="6"/>
  <c r="M236" i="6"/>
  <c r="L236" i="6"/>
  <c r="W235" i="6"/>
  <c r="V235" i="6"/>
  <c r="U235" i="6"/>
  <c r="T235" i="6"/>
  <c r="S235" i="6"/>
  <c r="R235" i="6"/>
  <c r="Q235" i="6"/>
  <c r="P235" i="6"/>
  <c r="O235" i="6"/>
  <c r="N235" i="6"/>
  <c r="M235" i="6"/>
  <c r="L235" i="6"/>
  <c r="W2330" i="6"/>
  <c r="V2330" i="6"/>
  <c r="U2330" i="6"/>
  <c r="T2330" i="6"/>
  <c r="S2330" i="6"/>
  <c r="R2330" i="6"/>
  <c r="Q2330" i="6"/>
  <c r="P2330" i="6"/>
  <c r="O2330" i="6"/>
  <c r="N2330" i="6"/>
  <c r="M2330" i="6"/>
  <c r="L2330" i="6"/>
  <c r="W2329" i="6"/>
  <c r="V2329" i="6"/>
  <c r="U2329" i="6"/>
  <c r="T2329" i="6"/>
  <c r="S2329" i="6"/>
  <c r="R2329" i="6"/>
  <c r="Q2329" i="6"/>
  <c r="P2329" i="6"/>
  <c r="O2329" i="6"/>
  <c r="N2329" i="6"/>
  <c r="M2329" i="6"/>
  <c r="L2329" i="6"/>
  <c r="W2328" i="6"/>
  <c r="V2328" i="6"/>
  <c r="U2328" i="6"/>
  <c r="T2328" i="6"/>
  <c r="S2328" i="6"/>
  <c r="R2328" i="6"/>
  <c r="Q2328" i="6"/>
  <c r="P2328" i="6"/>
  <c r="O2328" i="6"/>
  <c r="N2328" i="6"/>
  <c r="M2328" i="6"/>
  <c r="L2328" i="6"/>
  <c r="W1491" i="6"/>
  <c r="V1491" i="6"/>
  <c r="U1491" i="6"/>
  <c r="T1491" i="6"/>
  <c r="S1491" i="6"/>
  <c r="R1491" i="6"/>
  <c r="Q1491" i="6"/>
  <c r="P1491" i="6"/>
  <c r="O1491" i="6"/>
  <c r="N1491" i="6"/>
  <c r="M1491" i="6"/>
  <c r="L1491" i="6"/>
  <c r="W2326" i="6"/>
  <c r="V2326" i="6"/>
  <c r="U2326" i="6"/>
  <c r="T2326" i="6"/>
  <c r="S2326" i="6"/>
  <c r="R2326" i="6"/>
  <c r="Q2326" i="6"/>
  <c r="P2326" i="6"/>
  <c r="O2326" i="6"/>
  <c r="N2326" i="6"/>
  <c r="M2326" i="6"/>
  <c r="L2326" i="6"/>
  <c r="W2325" i="6"/>
  <c r="V2325" i="6"/>
  <c r="U2325" i="6"/>
  <c r="T2325" i="6"/>
  <c r="S2325" i="6"/>
  <c r="R2325" i="6"/>
  <c r="Q2325" i="6"/>
  <c r="P2325" i="6"/>
  <c r="O2325" i="6"/>
  <c r="N2325" i="6"/>
  <c r="M2325" i="6"/>
  <c r="L2325" i="6"/>
  <c r="W2324" i="6"/>
  <c r="V2324" i="6"/>
  <c r="U2324" i="6"/>
  <c r="T2324" i="6"/>
  <c r="S2324" i="6"/>
  <c r="R2324" i="6"/>
  <c r="Q2324" i="6"/>
  <c r="P2324" i="6"/>
  <c r="O2324" i="6"/>
  <c r="N2324" i="6"/>
  <c r="M2324" i="6"/>
  <c r="L2324" i="6"/>
  <c r="W2323" i="6"/>
  <c r="V2323" i="6"/>
  <c r="U2323" i="6"/>
  <c r="T2323" i="6"/>
  <c r="S2323" i="6"/>
  <c r="R2323" i="6"/>
  <c r="Q2323" i="6"/>
  <c r="P2323" i="6"/>
  <c r="O2323" i="6"/>
  <c r="N2323" i="6"/>
  <c r="M2323" i="6"/>
  <c r="L2323" i="6"/>
  <c r="W2322" i="6"/>
  <c r="V2322" i="6"/>
  <c r="U2322" i="6"/>
  <c r="T2322" i="6"/>
  <c r="S2322" i="6"/>
  <c r="R2322" i="6"/>
  <c r="Q2322" i="6"/>
  <c r="P2322" i="6"/>
  <c r="O2322" i="6"/>
  <c r="N2322" i="6"/>
  <c r="M2322" i="6"/>
  <c r="L2322" i="6"/>
  <c r="W2373" i="6"/>
  <c r="V2373" i="6"/>
  <c r="U2373" i="6"/>
  <c r="T2373" i="6"/>
  <c r="S2373" i="6"/>
  <c r="R2373" i="6"/>
  <c r="Q2373" i="6"/>
  <c r="P2373" i="6"/>
  <c r="O2373" i="6"/>
  <c r="N2373" i="6"/>
  <c r="M2373" i="6"/>
  <c r="L2373" i="6"/>
  <c r="W2364" i="6"/>
  <c r="V2364" i="6"/>
  <c r="U2364" i="6"/>
  <c r="T2364" i="6"/>
  <c r="S2364" i="6"/>
  <c r="R2364" i="6"/>
  <c r="Q2364" i="6"/>
  <c r="P2364" i="6"/>
  <c r="O2364" i="6"/>
  <c r="N2364" i="6"/>
  <c r="M2364" i="6"/>
  <c r="L2364" i="6"/>
  <c r="W2786" i="6"/>
  <c r="V2786" i="6"/>
  <c r="U2786" i="6"/>
  <c r="T2786" i="6"/>
  <c r="S2786" i="6"/>
  <c r="R2786" i="6"/>
  <c r="Q2786" i="6"/>
  <c r="P2786" i="6"/>
  <c r="O2786" i="6"/>
  <c r="N2786" i="6"/>
  <c r="M2786" i="6"/>
  <c r="L2786" i="6"/>
  <c r="W2784" i="6"/>
  <c r="V2784" i="6"/>
  <c r="U2784" i="6"/>
  <c r="T2784" i="6"/>
  <c r="S2784" i="6"/>
  <c r="R2784" i="6"/>
  <c r="Q2784" i="6"/>
  <c r="P2784" i="6"/>
  <c r="O2784" i="6"/>
  <c r="N2784" i="6"/>
  <c r="M2784" i="6"/>
  <c r="L2784" i="6"/>
  <c r="W2729" i="6"/>
  <c r="V2729" i="6"/>
  <c r="U2729" i="6"/>
  <c r="T2729" i="6"/>
  <c r="S2729" i="6"/>
  <c r="R2729" i="6"/>
  <c r="Q2729" i="6"/>
  <c r="P2729" i="6"/>
  <c r="O2729" i="6"/>
  <c r="N2729" i="6"/>
  <c r="M2729" i="6"/>
  <c r="L2729" i="6"/>
  <c r="W2475" i="6"/>
  <c r="V2475" i="6"/>
  <c r="U2475" i="6"/>
  <c r="T2475" i="6"/>
  <c r="S2475" i="6"/>
  <c r="R2475" i="6"/>
  <c r="Q2475" i="6"/>
  <c r="P2475" i="6"/>
  <c r="O2475" i="6"/>
  <c r="N2475" i="6"/>
  <c r="M2475" i="6"/>
  <c r="L2475" i="6"/>
  <c r="W2474" i="6"/>
  <c r="V2474" i="6"/>
  <c r="U2474" i="6"/>
  <c r="T2474" i="6"/>
  <c r="S2474" i="6"/>
  <c r="R2474" i="6"/>
  <c r="Q2474" i="6"/>
  <c r="P2474" i="6"/>
  <c r="O2474" i="6"/>
  <c r="N2474" i="6"/>
  <c r="M2474" i="6"/>
  <c r="L2474" i="6"/>
  <c r="W234" i="6"/>
  <c r="V234" i="6"/>
  <c r="U234" i="6"/>
  <c r="T234" i="6"/>
  <c r="S234" i="6"/>
  <c r="R234" i="6"/>
  <c r="Q234" i="6"/>
  <c r="P234" i="6"/>
  <c r="O234" i="6"/>
  <c r="N234" i="6"/>
  <c r="M234" i="6"/>
  <c r="L234" i="6"/>
  <c r="W233" i="6"/>
  <c r="V233" i="6"/>
  <c r="U233" i="6"/>
  <c r="T233" i="6"/>
  <c r="S233" i="6"/>
  <c r="R233" i="6"/>
  <c r="Q233" i="6"/>
  <c r="P233" i="6"/>
  <c r="O233" i="6"/>
  <c r="N233" i="6"/>
  <c r="M233" i="6"/>
  <c r="L233" i="6"/>
  <c r="W620" i="6"/>
  <c r="V620" i="6"/>
  <c r="U620" i="6"/>
  <c r="T620" i="6"/>
  <c r="S620" i="6"/>
  <c r="R620" i="6"/>
  <c r="Q620" i="6"/>
  <c r="P620" i="6"/>
  <c r="O620" i="6"/>
  <c r="N620" i="6"/>
  <c r="M620" i="6"/>
  <c r="L620" i="6"/>
  <c r="W619" i="6"/>
  <c r="V619" i="6"/>
  <c r="U619" i="6"/>
  <c r="T619" i="6"/>
  <c r="S619" i="6"/>
  <c r="R619" i="6"/>
  <c r="Q619" i="6"/>
  <c r="P619" i="6"/>
  <c r="O619" i="6"/>
  <c r="N619" i="6"/>
  <c r="M619" i="6"/>
  <c r="L619" i="6"/>
  <c r="W2310" i="6"/>
  <c r="V2310" i="6"/>
  <c r="U2310" i="6"/>
  <c r="T2310" i="6"/>
  <c r="S2310" i="6"/>
  <c r="R2310" i="6"/>
  <c r="Q2310" i="6"/>
  <c r="P2310" i="6"/>
  <c r="O2310" i="6"/>
  <c r="N2310" i="6"/>
  <c r="M2310" i="6"/>
  <c r="L2310" i="6"/>
  <c r="W2309" i="6"/>
  <c r="V2309" i="6"/>
  <c r="U2309" i="6"/>
  <c r="T2309" i="6"/>
  <c r="S2309" i="6"/>
  <c r="R2309" i="6"/>
  <c r="Q2309" i="6"/>
  <c r="P2309" i="6"/>
  <c r="O2309" i="6"/>
  <c r="N2309" i="6"/>
  <c r="M2309" i="6"/>
  <c r="L2309" i="6"/>
  <c r="W2456" i="6"/>
  <c r="V2456" i="6"/>
  <c r="U2456" i="6"/>
  <c r="T2456" i="6"/>
  <c r="S2456" i="6"/>
  <c r="R2456" i="6"/>
  <c r="Q2456" i="6"/>
  <c r="P2456" i="6"/>
  <c r="O2456" i="6"/>
  <c r="N2456" i="6"/>
  <c r="M2456" i="6"/>
  <c r="L2456" i="6"/>
  <c r="W2307" i="6"/>
  <c r="V2307" i="6"/>
  <c r="U2307" i="6"/>
  <c r="T2307" i="6"/>
  <c r="S2307" i="6"/>
  <c r="R2307" i="6"/>
  <c r="Q2307" i="6"/>
  <c r="P2307" i="6"/>
  <c r="O2307" i="6"/>
  <c r="N2307" i="6"/>
  <c r="M2307" i="6"/>
  <c r="L2307" i="6"/>
  <c r="W2455" i="6"/>
  <c r="V2455" i="6"/>
  <c r="U2455" i="6"/>
  <c r="T2455" i="6"/>
  <c r="S2455" i="6"/>
  <c r="R2455" i="6"/>
  <c r="Q2455" i="6"/>
  <c r="P2455" i="6"/>
  <c r="O2455" i="6"/>
  <c r="N2455" i="6"/>
  <c r="M2455" i="6"/>
  <c r="L2455" i="6"/>
  <c r="W2454" i="6"/>
  <c r="V2454" i="6"/>
  <c r="U2454" i="6"/>
  <c r="T2454" i="6"/>
  <c r="S2454" i="6"/>
  <c r="R2454" i="6"/>
  <c r="Q2454" i="6"/>
  <c r="P2454" i="6"/>
  <c r="O2454" i="6"/>
  <c r="N2454" i="6"/>
  <c r="M2454" i="6"/>
  <c r="L2454" i="6"/>
  <c r="W2304" i="6"/>
  <c r="V2304" i="6"/>
  <c r="U2304" i="6"/>
  <c r="T2304" i="6"/>
  <c r="S2304" i="6"/>
  <c r="R2304" i="6"/>
  <c r="Q2304" i="6"/>
  <c r="P2304" i="6"/>
  <c r="O2304" i="6"/>
  <c r="N2304" i="6"/>
  <c r="M2304" i="6"/>
  <c r="L2304" i="6"/>
  <c r="W2303" i="6"/>
  <c r="V2303" i="6"/>
  <c r="U2303" i="6"/>
  <c r="T2303" i="6"/>
  <c r="S2303" i="6"/>
  <c r="R2303" i="6"/>
  <c r="Q2303" i="6"/>
  <c r="P2303" i="6"/>
  <c r="O2303" i="6"/>
  <c r="N2303" i="6"/>
  <c r="M2303" i="6"/>
  <c r="L2303" i="6"/>
  <c r="W2302" i="6"/>
  <c r="V2302" i="6"/>
  <c r="U2302" i="6"/>
  <c r="T2302" i="6"/>
  <c r="S2302" i="6"/>
  <c r="R2302" i="6"/>
  <c r="Q2302" i="6"/>
  <c r="P2302" i="6"/>
  <c r="O2302" i="6"/>
  <c r="N2302" i="6"/>
  <c r="M2302" i="6"/>
  <c r="L2302" i="6"/>
  <c r="W2301" i="6"/>
  <c r="V2301" i="6"/>
  <c r="U2301" i="6"/>
  <c r="T2301" i="6"/>
  <c r="S2301" i="6"/>
  <c r="R2301" i="6"/>
  <c r="Q2301" i="6"/>
  <c r="P2301" i="6"/>
  <c r="O2301" i="6"/>
  <c r="N2301" i="6"/>
  <c r="M2301" i="6"/>
  <c r="L2301" i="6"/>
  <c r="W865" i="6"/>
  <c r="V865" i="6"/>
  <c r="U865" i="6"/>
  <c r="T865" i="6"/>
  <c r="S865" i="6"/>
  <c r="R865" i="6"/>
  <c r="Q865" i="6"/>
  <c r="P865" i="6"/>
  <c r="O865" i="6"/>
  <c r="N865" i="6"/>
  <c r="M865" i="6"/>
  <c r="L865" i="6"/>
  <c r="W2299" i="6"/>
  <c r="V2299" i="6"/>
  <c r="U2299" i="6"/>
  <c r="T2299" i="6"/>
  <c r="S2299" i="6"/>
  <c r="R2299" i="6"/>
  <c r="Q2299" i="6"/>
  <c r="P2299" i="6"/>
  <c r="O2299" i="6"/>
  <c r="N2299" i="6"/>
  <c r="M2299" i="6"/>
  <c r="L2299" i="6"/>
  <c r="W2298" i="6"/>
  <c r="V2298" i="6"/>
  <c r="U2298" i="6"/>
  <c r="T2298" i="6"/>
  <c r="S2298" i="6"/>
  <c r="R2298" i="6"/>
  <c r="Q2298" i="6"/>
  <c r="P2298" i="6"/>
  <c r="O2298" i="6"/>
  <c r="N2298" i="6"/>
  <c r="M2298" i="6"/>
  <c r="L2298" i="6"/>
  <c r="W2297" i="6"/>
  <c r="V2297" i="6"/>
  <c r="U2297" i="6"/>
  <c r="T2297" i="6"/>
  <c r="S2297" i="6"/>
  <c r="R2297" i="6"/>
  <c r="Q2297" i="6"/>
  <c r="P2297" i="6"/>
  <c r="O2297" i="6"/>
  <c r="N2297" i="6"/>
  <c r="M2297" i="6"/>
  <c r="L2297" i="6"/>
  <c r="W2296" i="6"/>
  <c r="V2296" i="6"/>
  <c r="U2296" i="6"/>
  <c r="T2296" i="6"/>
  <c r="S2296" i="6"/>
  <c r="R2296" i="6"/>
  <c r="Q2296" i="6"/>
  <c r="P2296" i="6"/>
  <c r="O2296" i="6"/>
  <c r="N2296" i="6"/>
  <c r="M2296" i="6"/>
  <c r="L2296" i="6"/>
  <c r="W173" i="6"/>
  <c r="V173" i="6"/>
  <c r="U173" i="6"/>
  <c r="T173" i="6"/>
  <c r="S173" i="6"/>
  <c r="R173" i="6"/>
  <c r="Q173" i="6"/>
  <c r="P173" i="6"/>
  <c r="O173" i="6"/>
  <c r="N173" i="6"/>
  <c r="M173" i="6"/>
  <c r="L173" i="6"/>
  <c r="W1219" i="6"/>
  <c r="V1219" i="6"/>
  <c r="U1219" i="6"/>
  <c r="T1219" i="6"/>
  <c r="S1219" i="6"/>
  <c r="R1219" i="6"/>
  <c r="Q1219" i="6"/>
  <c r="P1219" i="6"/>
  <c r="O1219" i="6"/>
  <c r="N1219" i="6"/>
  <c r="M1219" i="6"/>
  <c r="L1219" i="6"/>
  <c r="W2293" i="6"/>
  <c r="V2293" i="6"/>
  <c r="U2293" i="6"/>
  <c r="T2293" i="6"/>
  <c r="S2293" i="6"/>
  <c r="R2293" i="6"/>
  <c r="Q2293" i="6"/>
  <c r="P2293" i="6"/>
  <c r="O2293" i="6"/>
  <c r="N2293" i="6"/>
  <c r="M2293" i="6"/>
  <c r="L2293" i="6"/>
  <c r="W2752" i="6"/>
  <c r="V2752" i="6"/>
  <c r="U2752" i="6"/>
  <c r="T2752" i="6"/>
  <c r="S2752" i="6"/>
  <c r="R2752" i="6"/>
  <c r="Q2752" i="6"/>
  <c r="P2752" i="6"/>
  <c r="O2752" i="6"/>
  <c r="N2752" i="6"/>
  <c r="M2752" i="6"/>
  <c r="L2752" i="6"/>
  <c r="W438" i="6"/>
  <c r="V438" i="6"/>
  <c r="U438" i="6"/>
  <c r="T438" i="6"/>
  <c r="S438" i="6"/>
  <c r="R438" i="6"/>
  <c r="Q438" i="6"/>
  <c r="P438" i="6"/>
  <c r="O438" i="6"/>
  <c r="N438" i="6"/>
  <c r="M438" i="6"/>
  <c r="L438" i="6"/>
  <c r="W2290" i="6"/>
  <c r="V2290" i="6"/>
  <c r="U2290" i="6"/>
  <c r="T2290" i="6"/>
  <c r="S2290" i="6"/>
  <c r="R2290" i="6"/>
  <c r="Q2290" i="6"/>
  <c r="P2290" i="6"/>
  <c r="O2290" i="6"/>
  <c r="N2290" i="6"/>
  <c r="M2290" i="6"/>
  <c r="L2290" i="6"/>
  <c r="W2289" i="6"/>
  <c r="V2289" i="6"/>
  <c r="U2289" i="6"/>
  <c r="T2289" i="6"/>
  <c r="S2289" i="6"/>
  <c r="R2289" i="6"/>
  <c r="Q2289" i="6"/>
  <c r="P2289" i="6"/>
  <c r="O2289" i="6"/>
  <c r="N2289" i="6"/>
  <c r="M2289" i="6"/>
  <c r="L2289" i="6"/>
  <c r="W2288" i="6"/>
  <c r="V2288" i="6"/>
  <c r="U2288" i="6"/>
  <c r="T2288" i="6"/>
  <c r="S2288" i="6"/>
  <c r="R2288" i="6"/>
  <c r="Q2288" i="6"/>
  <c r="P2288" i="6"/>
  <c r="O2288" i="6"/>
  <c r="N2288" i="6"/>
  <c r="M2288" i="6"/>
  <c r="L2288" i="6"/>
  <c r="W2287" i="6"/>
  <c r="V2287" i="6"/>
  <c r="U2287" i="6"/>
  <c r="T2287" i="6"/>
  <c r="S2287" i="6"/>
  <c r="R2287" i="6"/>
  <c r="Q2287" i="6"/>
  <c r="P2287" i="6"/>
  <c r="O2287" i="6"/>
  <c r="N2287" i="6"/>
  <c r="M2287" i="6"/>
  <c r="L2287" i="6"/>
  <c r="W421" i="6"/>
  <c r="V421" i="6"/>
  <c r="U421" i="6"/>
  <c r="T421" i="6"/>
  <c r="S421" i="6"/>
  <c r="R421" i="6"/>
  <c r="Q421" i="6"/>
  <c r="P421" i="6"/>
  <c r="O421" i="6"/>
  <c r="N421" i="6"/>
  <c r="M421" i="6"/>
  <c r="L421" i="6"/>
  <c r="W1047" i="6"/>
  <c r="V1047" i="6"/>
  <c r="U1047" i="6"/>
  <c r="T1047" i="6"/>
  <c r="S1047" i="6"/>
  <c r="R1047" i="6"/>
  <c r="Q1047" i="6"/>
  <c r="P1047" i="6"/>
  <c r="O1047" i="6"/>
  <c r="N1047" i="6"/>
  <c r="M1047" i="6"/>
  <c r="L1047" i="6"/>
  <c r="W2284" i="6"/>
  <c r="V2284" i="6"/>
  <c r="U2284" i="6"/>
  <c r="T2284" i="6"/>
  <c r="S2284" i="6"/>
  <c r="R2284" i="6"/>
  <c r="Q2284" i="6"/>
  <c r="P2284" i="6"/>
  <c r="O2284" i="6"/>
  <c r="N2284" i="6"/>
  <c r="M2284" i="6"/>
  <c r="L2284" i="6"/>
  <c r="W2283" i="6"/>
  <c r="V2283" i="6"/>
  <c r="U2283" i="6"/>
  <c r="T2283" i="6"/>
  <c r="S2283" i="6"/>
  <c r="R2283" i="6"/>
  <c r="Q2283" i="6"/>
  <c r="P2283" i="6"/>
  <c r="O2283" i="6"/>
  <c r="N2283" i="6"/>
  <c r="M2283" i="6"/>
  <c r="L2283" i="6"/>
  <c r="W2282" i="6"/>
  <c r="V2282" i="6"/>
  <c r="U2282" i="6"/>
  <c r="T2282" i="6"/>
  <c r="S2282" i="6"/>
  <c r="R2282" i="6"/>
  <c r="Q2282" i="6"/>
  <c r="P2282" i="6"/>
  <c r="O2282" i="6"/>
  <c r="N2282" i="6"/>
  <c r="M2282" i="6"/>
  <c r="L2282" i="6"/>
  <c r="W420" i="6"/>
  <c r="V420" i="6"/>
  <c r="U420" i="6"/>
  <c r="T420" i="6"/>
  <c r="S420" i="6"/>
  <c r="R420" i="6"/>
  <c r="Q420" i="6"/>
  <c r="P420" i="6"/>
  <c r="O420" i="6"/>
  <c r="N420" i="6"/>
  <c r="M420" i="6"/>
  <c r="L420" i="6"/>
  <c r="W1046" i="6"/>
  <c r="V1046" i="6"/>
  <c r="U1046" i="6"/>
  <c r="T1046" i="6"/>
  <c r="S1046" i="6"/>
  <c r="R1046" i="6"/>
  <c r="Q1046" i="6"/>
  <c r="P1046" i="6"/>
  <c r="O1046" i="6"/>
  <c r="N1046" i="6"/>
  <c r="M1046" i="6"/>
  <c r="L1046" i="6"/>
  <c r="W1172" i="6"/>
  <c r="V1172" i="6"/>
  <c r="U1172" i="6"/>
  <c r="T1172" i="6"/>
  <c r="S1172" i="6"/>
  <c r="R1172" i="6"/>
  <c r="Q1172" i="6"/>
  <c r="P1172" i="6"/>
  <c r="O1172" i="6"/>
  <c r="N1172" i="6"/>
  <c r="M1172" i="6"/>
  <c r="L1172" i="6"/>
  <c r="W1171" i="6"/>
  <c r="V1171" i="6"/>
  <c r="U1171" i="6"/>
  <c r="T1171" i="6"/>
  <c r="S1171" i="6"/>
  <c r="R1171" i="6"/>
  <c r="Q1171" i="6"/>
  <c r="P1171" i="6"/>
  <c r="O1171" i="6"/>
  <c r="N1171" i="6"/>
  <c r="M1171" i="6"/>
  <c r="L1171" i="6"/>
  <c r="W1170" i="6"/>
  <c r="V1170" i="6"/>
  <c r="U1170" i="6"/>
  <c r="T1170" i="6"/>
  <c r="S1170" i="6"/>
  <c r="R1170" i="6"/>
  <c r="Q1170" i="6"/>
  <c r="P1170" i="6"/>
  <c r="O1170" i="6"/>
  <c r="N1170" i="6"/>
  <c r="M1170" i="6"/>
  <c r="L1170" i="6"/>
  <c r="W1169" i="6"/>
  <c r="V1169" i="6"/>
  <c r="U1169" i="6"/>
  <c r="T1169" i="6"/>
  <c r="S1169" i="6"/>
  <c r="R1169" i="6"/>
  <c r="Q1169" i="6"/>
  <c r="P1169" i="6"/>
  <c r="O1169" i="6"/>
  <c r="N1169" i="6"/>
  <c r="M1169" i="6"/>
  <c r="L1169" i="6"/>
  <c r="W905" i="6"/>
  <c r="V905" i="6"/>
  <c r="U905" i="6"/>
  <c r="T905" i="6"/>
  <c r="S905" i="6"/>
  <c r="R905" i="6"/>
  <c r="Q905" i="6"/>
  <c r="P905" i="6"/>
  <c r="O905" i="6"/>
  <c r="N905" i="6"/>
  <c r="M905" i="6"/>
  <c r="L905" i="6"/>
  <c r="W2274" i="6"/>
  <c r="V2274" i="6"/>
  <c r="U2274" i="6"/>
  <c r="T2274" i="6"/>
  <c r="S2274" i="6"/>
  <c r="R2274" i="6"/>
  <c r="Q2274" i="6"/>
  <c r="P2274" i="6"/>
  <c r="O2274" i="6"/>
  <c r="N2274" i="6"/>
  <c r="M2274" i="6"/>
  <c r="L2274" i="6"/>
  <c r="W2273" i="6"/>
  <c r="V2273" i="6"/>
  <c r="U2273" i="6"/>
  <c r="T2273" i="6"/>
  <c r="S2273" i="6"/>
  <c r="R2273" i="6"/>
  <c r="Q2273" i="6"/>
  <c r="P2273" i="6"/>
  <c r="O2273" i="6"/>
  <c r="N2273" i="6"/>
  <c r="M2273" i="6"/>
  <c r="L2273" i="6"/>
  <c r="W2272" i="6"/>
  <c r="V2272" i="6"/>
  <c r="U2272" i="6"/>
  <c r="T2272" i="6"/>
  <c r="S2272" i="6"/>
  <c r="R2272" i="6"/>
  <c r="Q2272" i="6"/>
  <c r="P2272" i="6"/>
  <c r="O2272" i="6"/>
  <c r="N2272" i="6"/>
  <c r="M2272" i="6"/>
  <c r="L2272" i="6"/>
  <c r="W2271" i="6"/>
  <c r="V2271" i="6"/>
  <c r="U2271" i="6"/>
  <c r="T2271" i="6"/>
  <c r="S2271" i="6"/>
  <c r="R2271" i="6"/>
  <c r="Q2271" i="6"/>
  <c r="P2271" i="6"/>
  <c r="O2271" i="6"/>
  <c r="N2271" i="6"/>
  <c r="M2271" i="6"/>
  <c r="L2271" i="6"/>
  <c r="W2270" i="6"/>
  <c r="V2270" i="6"/>
  <c r="U2270" i="6"/>
  <c r="T2270" i="6"/>
  <c r="S2270" i="6"/>
  <c r="R2270" i="6"/>
  <c r="Q2270" i="6"/>
  <c r="P2270" i="6"/>
  <c r="O2270" i="6"/>
  <c r="N2270" i="6"/>
  <c r="M2270" i="6"/>
  <c r="L2270" i="6"/>
  <c r="W2269" i="6"/>
  <c r="V2269" i="6"/>
  <c r="U2269" i="6"/>
  <c r="T2269" i="6"/>
  <c r="S2269" i="6"/>
  <c r="R2269" i="6"/>
  <c r="Q2269" i="6"/>
  <c r="P2269" i="6"/>
  <c r="O2269" i="6"/>
  <c r="N2269" i="6"/>
  <c r="M2269" i="6"/>
  <c r="L2269" i="6"/>
  <c r="W2268" i="6"/>
  <c r="V2268" i="6"/>
  <c r="U2268" i="6"/>
  <c r="T2268" i="6"/>
  <c r="S2268" i="6"/>
  <c r="R2268" i="6"/>
  <c r="Q2268" i="6"/>
  <c r="P2268" i="6"/>
  <c r="O2268" i="6"/>
  <c r="N2268" i="6"/>
  <c r="M2268" i="6"/>
  <c r="L2268" i="6"/>
  <c r="W2267" i="6"/>
  <c r="V2267" i="6"/>
  <c r="U2267" i="6"/>
  <c r="T2267" i="6"/>
  <c r="S2267" i="6"/>
  <c r="R2267" i="6"/>
  <c r="Q2267" i="6"/>
  <c r="P2267" i="6"/>
  <c r="O2267" i="6"/>
  <c r="N2267" i="6"/>
  <c r="M2267" i="6"/>
  <c r="L2267" i="6"/>
  <c r="W2266" i="6"/>
  <c r="V2266" i="6"/>
  <c r="U2266" i="6"/>
  <c r="T2266" i="6"/>
  <c r="S2266" i="6"/>
  <c r="R2266" i="6"/>
  <c r="Q2266" i="6"/>
  <c r="P2266" i="6"/>
  <c r="O2266" i="6"/>
  <c r="N2266" i="6"/>
  <c r="M2266" i="6"/>
  <c r="L2266" i="6"/>
  <c r="W2265" i="6"/>
  <c r="V2265" i="6"/>
  <c r="U2265" i="6"/>
  <c r="T2265" i="6"/>
  <c r="S2265" i="6"/>
  <c r="R2265" i="6"/>
  <c r="Q2265" i="6"/>
  <c r="P2265" i="6"/>
  <c r="O2265" i="6"/>
  <c r="N2265" i="6"/>
  <c r="M2265" i="6"/>
  <c r="L2265" i="6"/>
  <c r="W2264" i="6"/>
  <c r="V2264" i="6"/>
  <c r="U2264" i="6"/>
  <c r="T2264" i="6"/>
  <c r="S2264" i="6"/>
  <c r="R2264" i="6"/>
  <c r="Q2264" i="6"/>
  <c r="P2264" i="6"/>
  <c r="O2264" i="6"/>
  <c r="N2264" i="6"/>
  <c r="M2264" i="6"/>
  <c r="L2264" i="6"/>
  <c r="W2263" i="6"/>
  <c r="V2263" i="6"/>
  <c r="U2263" i="6"/>
  <c r="T2263" i="6"/>
  <c r="S2263" i="6"/>
  <c r="R2263" i="6"/>
  <c r="Q2263" i="6"/>
  <c r="P2263" i="6"/>
  <c r="O2263" i="6"/>
  <c r="N2263" i="6"/>
  <c r="M2263" i="6"/>
  <c r="L2263" i="6"/>
  <c r="W2262" i="6"/>
  <c r="V2262" i="6"/>
  <c r="U2262" i="6"/>
  <c r="T2262" i="6"/>
  <c r="S2262" i="6"/>
  <c r="R2262" i="6"/>
  <c r="Q2262" i="6"/>
  <c r="P2262" i="6"/>
  <c r="O2262" i="6"/>
  <c r="N2262" i="6"/>
  <c r="M2262" i="6"/>
  <c r="L2262" i="6"/>
  <c r="W2261" i="6"/>
  <c r="V2261" i="6"/>
  <c r="U2261" i="6"/>
  <c r="T2261" i="6"/>
  <c r="S2261" i="6"/>
  <c r="R2261" i="6"/>
  <c r="Q2261" i="6"/>
  <c r="P2261" i="6"/>
  <c r="O2261" i="6"/>
  <c r="N2261" i="6"/>
  <c r="M2261" i="6"/>
  <c r="L2261" i="6"/>
  <c r="W2260" i="6"/>
  <c r="V2260" i="6"/>
  <c r="U2260" i="6"/>
  <c r="T2260" i="6"/>
  <c r="S2260" i="6"/>
  <c r="R2260" i="6"/>
  <c r="Q2260" i="6"/>
  <c r="P2260" i="6"/>
  <c r="O2260" i="6"/>
  <c r="N2260" i="6"/>
  <c r="M2260" i="6"/>
  <c r="L2260" i="6"/>
  <c r="W2259" i="6"/>
  <c r="V2259" i="6"/>
  <c r="U2259" i="6"/>
  <c r="T2259" i="6"/>
  <c r="S2259" i="6"/>
  <c r="R2259" i="6"/>
  <c r="Q2259" i="6"/>
  <c r="P2259" i="6"/>
  <c r="O2259" i="6"/>
  <c r="N2259" i="6"/>
  <c r="M2259" i="6"/>
  <c r="L2259" i="6"/>
  <c r="W2258" i="6"/>
  <c r="V2258" i="6"/>
  <c r="U2258" i="6"/>
  <c r="T2258" i="6"/>
  <c r="S2258" i="6"/>
  <c r="R2258" i="6"/>
  <c r="Q2258" i="6"/>
  <c r="P2258" i="6"/>
  <c r="O2258" i="6"/>
  <c r="N2258" i="6"/>
  <c r="M2258" i="6"/>
  <c r="L2258" i="6"/>
  <c r="W2257" i="6"/>
  <c r="V2257" i="6"/>
  <c r="U2257" i="6"/>
  <c r="T2257" i="6"/>
  <c r="S2257" i="6"/>
  <c r="R2257" i="6"/>
  <c r="Q2257" i="6"/>
  <c r="P2257" i="6"/>
  <c r="O2257" i="6"/>
  <c r="N2257" i="6"/>
  <c r="M2257" i="6"/>
  <c r="L2257" i="6"/>
  <c r="W2256" i="6"/>
  <c r="V2256" i="6"/>
  <c r="U2256" i="6"/>
  <c r="T2256" i="6"/>
  <c r="S2256" i="6"/>
  <c r="R2256" i="6"/>
  <c r="Q2256" i="6"/>
  <c r="P2256" i="6"/>
  <c r="O2256" i="6"/>
  <c r="N2256" i="6"/>
  <c r="M2256" i="6"/>
  <c r="L2256" i="6"/>
  <c r="W2255" i="6"/>
  <c r="V2255" i="6"/>
  <c r="U2255" i="6"/>
  <c r="T2255" i="6"/>
  <c r="S2255" i="6"/>
  <c r="R2255" i="6"/>
  <c r="Q2255" i="6"/>
  <c r="P2255" i="6"/>
  <c r="O2255" i="6"/>
  <c r="N2255" i="6"/>
  <c r="M2255" i="6"/>
  <c r="L2255" i="6"/>
  <c r="W2254" i="6"/>
  <c r="V2254" i="6"/>
  <c r="U2254" i="6"/>
  <c r="T2254" i="6"/>
  <c r="S2254" i="6"/>
  <c r="R2254" i="6"/>
  <c r="Q2254" i="6"/>
  <c r="P2254" i="6"/>
  <c r="O2254" i="6"/>
  <c r="N2254" i="6"/>
  <c r="M2254" i="6"/>
  <c r="L2254" i="6"/>
  <c r="W2253" i="6"/>
  <c r="V2253" i="6"/>
  <c r="U2253" i="6"/>
  <c r="T2253" i="6"/>
  <c r="S2253" i="6"/>
  <c r="R2253" i="6"/>
  <c r="Q2253" i="6"/>
  <c r="P2253" i="6"/>
  <c r="O2253" i="6"/>
  <c r="N2253" i="6"/>
  <c r="M2253" i="6"/>
  <c r="L2253" i="6"/>
  <c r="W2252" i="6"/>
  <c r="V2252" i="6"/>
  <c r="U2252" i="6"/>
  <c r="T2252" i="6"/>
  <c r="S2252" i="6"/>
  <c r="R2252" i="6"/>
  <c r="Q2252" i="6"/>
  <c r="P2252" i="6"/>
  <c r="O2252" i="6"/>
  <c r="N2252" i="6"/>
  <c r="M2252" i="6"/>
  <c r="L2252" i="6"/>
  <c r="W2251" i="6"/>
  <c r="V2251" i="6"/>
  <c r="U2251" i="6"/>
  <c r="T2251" i="6"/>
  <c r="S2251" i="6"/>
  <c r="R2251" i="6"/>
  <c r="Q2251" i="6"/>
  <c r="P2251" i="6"/>
  <c r="O2251" i="6"/>
  <c r="N2251" i="6"/>
  <c r="M2251" i="6"/>
  <c r="L2251" i="6"/>
  <c r="W677" i="6"/>
  <c r="V677" i="6"/>
  <c r="U677" i="6"/>
  <c r="T677" i="6"/>
  <c r="S677" i="6"/>
  <c r="R677" i="6"/>
  <c r="Q677" i="6"/>
  <c r="P677" i="6"/>
  <c r="O677" i="6"/>
  <c r="N677" i="6"/>
  <c r="M677" i="6"/>
  <c r="W2749" i="6"/>
  <c r="V2749" i="6"/>
  <c r="U2749" i="6"/>
  <c r="T2749" i="6"/>
  <c r="S2749" i="6"/>
  <c r="R2749" i="6"/>
  <c r="Q2749" i="6"/>
  <c r="P2749" i="6"/>
  <c r="O2749" i="6"/>
  <c r="N2749" i="6"/>
  <c r="M2749" i="6"/>
  <c r="W724" i="6"/>
  <c r="V724" i="6"/>
  <c r="U724" i="6"/>
  <c r="T724" i="6"/>
  <c r="S724" i="6"/>
  <c r="R724" i="6"/>
  <c r="Q724" i="6"/>
  <c r="P724" i="6"/>
  <c r="O724" i="6"/>
  <c r="N724" i="6"/>
  <c r="M724" i="6"/>
  <c r="L724" i="6"/>
  <c r="W1446" i="6"/>
  <c r="V1446" i="6"/>
  <c r="U1446" i="6"/>
  <c r="T1446" i="6"/>
  <c r="S1446" i="6"/>
  <c r="R1446" i="6"/>
  <c r="Q1446" i="6"/>
  <c r="P1446" i="6"/>
  <c r="O1446" i="6"/>
  <c r="N1446" i="6"/>
  <c r="M1446" i="6"/>
  <c r="L1446" i="6"/>
  <c r="W1445" i="6"/>
  <c r="V1445" i="6"/>
  <c r="U1445" i="6"/>
  <c r="T1445" i="6"/>
  <c r="S1445" i="6"/>
  <c r="R1445" i="6"/>
  <c r="Q1445" i="6"/>
  <c r="P1445" i="6"/>
  <c r="O1445" i="6"/>
  <c r="N1445" i="6"/>
  <c r="M1445" i="6"/>
  <c r="L1445" i="6"/>
  <c r="W2059" i="6"/>
  <c r="V2059" i="6"/>
  <c r="U2059" i="6"/>
  <c r="T2059" i="6"/>
  <c r="S2059" i="6"/>
  <c r="R2059" i="6"/>
  <c r="Q2059" i="6"/>
  <c r="P2059" i="6"/>
  <c r="O2059" i="6"/>
  <c r="N2059" i="6"/>
  <c r="M2059" i="6"/>
  <c r="L2059" i="6"/>
  <c r="W2058" i="6"/>
  <c r="V2058" i="6"/>
  <c r="U2058" i="6"/>
  <c r="T2058" i="6"/>
  <c r="S2058" i="6"/>
  <c r="R2058" i="6"/>
  <c r="Q2058" i="6"/>
  <c r="P2058" i="6"/>
  <c r="O2058" i="6"/>
  <c r="N2058" i="6"/>
  <c r="M2058" i="6"/>
  <c r="L2058" i="6"/>
  <c r="W2057" i="6"/>
  <c r="V2057" i="6"/>
  <c r="U2057" i="6"/>
  <c r="T2057" i="6"/>
  <c r="S2057" i="6"/>
  <c r="R2057" i="6"/>
  <c r="Q2057" i="6"/>
  <c r="P2057" i="6"/>
  <c r="O2057" i="6"/>
  <c r="N2057" i="6"/>
  <c r="M2057" i="6"/>
  <c r="L2057" i="6"/>
  <c r="W2212" i="6"/>
  <c r="V2212" i="6"/>
  <c r="U2212" i="6"/>
  <c r="T2212" i="6"/>
  <c r="S2212" i="6"/>
  <c r="R2212" i="6"/>
  <c r="Q2212" i="6"/>
  <c r="P2212" i="6"/>
  <c r="O2212" i="6"/>
  <c r="N2212" i="6"/>
  <c r="M2212" i="6"/>
  <c r="L2212" i="6"/>
  <c r="W2211" i="6"/>
  <c r="V2211" i="6"/>
  <c r="U2211" i="6"/>
  <c r="T2211" i="6"/>
  <c r="S2211" i="6"/>
  <c r="R2211" i="6"/>
  <c r="Q2211" i="6"/>
  <c r="P2211" i="6"/>
  <c r="O2211" i="6"/>
  <c r="N2211" i="6"/>
  <c r="M2211" i="6"/>
  <c r="L2211" i="6"/>
  <c r="W2030" i="6"/>
  <c r="V2030" i="6"/>
  <c r="U2030" i="6"/>
  <c r="T2030" i="6"/>
  <c r="S2030" i="6"/>
  <c r="R2030" i="6"/>
  <c r="Q2030" i="6"/>
  <c r="P2030" i="6"/>
  <c r="O2030" i="6"/>
  <c r="N2030" i="6"/>
  <c r="M2030" i="6"/>
  <c r="L2030" i="6"/>
  <c r="W2029" i="6"/>
  <c r="V2029" i="6"/>
  <c r="U2029" i="6"/>
  <c r="T2029" i="6"/>
  <c r="S2029" i="6"/>
  <c r="R2029" i="6"/>
  <c r="Q2029" i="6"/>
  <c r="P2029" i="6"/>
  <c r="O2029" i="6"/>
  <c r="N2029" i="6"/>
  <c r="M2029" i="6"/>
  <c r="L2029" i="6"/>
  <c r="W2453" i="6"/>
  <c r="V2453" i="6"/>
  <c r="U2453" i="6"/>
  <c r="T2453" i="6"/>
  <c r="S2453" i="6"/>
  <c r="R2453" i="6"/>
  <c r="Q2453" i="6"/>
  <c r="P2453" i="6"/>
  <c r="O2453" i="6"/>
  <c r="N2453" i="6"/>
  <c r="M2453" i="6"/>
  <c r="L2453" i="6"/>
  <c r="W1394" i="6"/>
  <c r="V1394" i="6"/>
  <c r="U1394" i="6"/>
  <c r="T1394" i="6"/>
  <c r="S1394" i="6"/>
  <c r="R1394" i="6"/>
  <c r="Q1394" i="6"/>
  <c r="P1394" i="6"/>
  <c r="O1394" i="6"/>
  <c r="N1394" i="6"/>
  <c r="M1394" i="6"/>
  <c r="L1394" i="6"/>
  <c r="W1393" i="6"/>
  <c r="V1393" i="6"/>
  <c r="U1393" i="6"/>
  <c r="T1393" i="6"/>
  <c r="S1393" i="6"/>
  <c r="R1393" i="6"/>
  <c r="Q1393" i="6"/>
  <c r="P1393" i="6"/>
  <c r="O1393" i="6"/>
  <c r="N1393" i="6"/>
  <c r="M1393" i="6"/>
  <c r="L1393" i="6"/>
  <c r="W864" i="6"/>
  <c r="V864" i="6"/>
  <c r="U864" i="6"/>
  <c r="T864" i="6"/>
  <c r="S864" i="6"/>
  <c r="R864" i="6"/>
  <c r="Q864" i="6"/>
  <c r="P864" i="6"/>
  <c r="O864" i="6"/>
  <c r="N864" i="6"/>
  <c r="M864" i="6"/>
  <c r="L864" i="6"/>
  <c r="W863" i="6"/>
  <c r="V863" i="6"/>
  <c r="U863" i="6"/>
  <c r="T863" i="6"/>
  <c r="S863" i="6"/>
  <c r="R863" i="6"/>
  <c r="Q863" i="6"/>
  <c r="P863" i="6"/>
  <c r="O863" i="6"/>
  <c r="N863" i="6"/>
  <c r="M863" i="6"/>
  <c r="L863" i="6"/>
  <c r="W2233" i="6"/>
  <c r="V2233" i="6"/>
  <c r="U2233" i="6"/>
  <c r="T2233" i="6"/>
  <c r="S2233" i="6"/>
  <c r="R2233" i="6"/>
  <c r="Q2233" i="6"/>
  <c r="P2233" i="6"/>
  <c r="O2233" i="6"/>
  <c r="N2233" i="6"/>
  <c r="M2233" i="6"/>
  <c r="L2233" i="6"/>
  <c r="W2232" i="6"/>
  <c r="V2232" i="6"/>
  <c r="U2232" i="6"/>
  <c r="T2232" i="6"/>
  <c r="S2232" i="6"/>
  <c r="R2232" i="6"/>
  <c r="Q2232" i="6"/>
  <c r="P2232" i="6"/>
  <c r="O2232" i="6"/>
  <c r="N2232" i="6"/>
  <c r="M2232" i="6"/>
  <c r="L2232" i="6"/>
  <c r="W2231" i="6"/>
  <c r="V2231" i="6"/>
  <c r="U2231" i="6"/>
  <c r="T2231" i="6"/>
  <c r="S2231" i="6"/>
  <c r="R2231" i="6"/>
  <c r="Q2231" i="6"/>
  <c r="P2231" i="6"/>
  <c r="O2231" i="6"/>
  <c r="N2231" i="6"/>
  <c r="M2231" i="6"/>
  <c r="L2231" i="6"/>
  <c r="W2230" i="6"/>
  <c r="V2230" i="6"/>
  <c r="U2230" i="6"/>
  <c r="T2230" i="6"/>
  <c r="S2230" i="6"/>
  <c r="R2230" i="6"/>
  <c r="Q2230" i="6"/>
  <c r="P2230" i="6"/>
  <c r="O2230" i="6"/>
  <c r="N2230" i="6"/>
  <c r="M2230" i="6"/>
  <c r="L2230" i="6"/>
  <c r="W2229" i="6"/>
  <c r="V2229" i="6"/>
  <c r="U2229" i="6"/>
  <c r="T2229" i="6"/>
  <c r="S2229" i="6"/>
  <c r="R2229" i="6"/>
  <c r="Q2229" i="6"/>
  <c r="P2229" i="6"/>
  <c r="O2229" i="6"/>
  <c r="N2229" i="6"/>
  <c r="M2229" i="6"/>
  <c r="L2229" i="6"/>
  <c r="W2210" i="6"/>
  <c r="V2210" i="6"/>
  <c r="U2210" i="6"/>
  <c r="T2210" i="6"/>
  <c r="S2210" i="6"/>
  <c r="R2210" i="6"/>
  <c r="Q2210" i="6"/>
  <c r="P2210" i="6"/>
  <c r="O2210" i="6"/>
  <c r="N2210" i="6"/>
  <c r="M2210" i="6"/>
  <c r="L2210" i="6"/>
  <c r="W2209" i="6"/>
  <c r="V2209" i="6"/>
  <c r="U2209" i="6"/>
  <c r="T2209" i="6"/>
  <c r="S2209" i="6"/>
  <c r="R2209" i="6"/>
  <c r="Q2209" i="6"/>
  <c r="P2209" i="6"/>
  <c r="O2209" i="6"/>
  <c r="N2209" i="6"/>
  <c r="M2209" i="6"/>
  <c r="L2209" i="6"/>
  <c r="W2208" i="6"/>
  <c r="V2208" i="6"/>
  <c r="U2208" i="6"/>
  <c r="T2208" i="6"/>
  <c r="S2208" i="6"/>
  <c r="R2208" i="6"/>
  <c r="Q2208" i="6"/>
  <c r="P2208" i="6"/>
  <c r="O2208" i="6"/>
  <c r="N2208" i="6"/>
  <c r="M2208" i="6"/>
  <c r="L2208" i="6"/>
  <c r="W2207" i="6"/>
  <c r="V2207" i="6"/>
  <c r="U2207" i="6"/>
  <c r="T2207" i="6"/>
  <c r="S2207" i="6"/>
  <c r="R2207" i="6"/>
  <c r="Q2207" i="6"/>
  <c r="P2207" i="6"/>
  <c r="O2207" i="6"/>
  <c r="N2207" i="6"/>
  <c r="M2207" i="6"/>
  <c r="L2207" i="6"/>
  <c r="W2171" i="6"/>
  <c r="V2171" i="6"/>
  <c r="U2171" i="6"/>
  <c r="T2171" i="6"/>
  <c r="S2171" i="6"/>
  <c r="R2171" i="6"/>
  <c r="Q2171" i="6"/>
  <c r="P2171" i="6"/>
  <c r="O2171" i="6"/>
  <c r="N2171" i="6"/>
  <c r="M2171" i="6"/>
  <c r="L2171" i="6"/>
  <c r="W2170" i="6"/>
  <c r="V2170" i="6"/>
  <c r="U2170" i="6"/>
  <c r="T2170" i="6"/>
  <c r="S2170" i="6"/>
  <c r="R2170" i="6"/>
  <c r="Q2170" i="6"/>
  <c r="P2170" i="6"/>
  <c r="O2170" i="6"/>
  <c r="N2170" i="6"/>
  <c r="M2170" i="6"/>
  <c r="L2170" i="6"/>
  <c r="W2169" i="6"/>
  <c r="V2169" i="6"/>
  <c r="U2169" i="6"/>
  <c r="T2169" i="6"/>
  <c r="S2169" i="6"/>
  <c r="R2169" i="6"/>
  <c r="Q2169" i="6"/>
  <c r="P2169" i="6"/>
  <c r="O2169" i="6"/>
  <c r="N2169" i="6"/>
  <c r="M2169" i="6"/>
  <c r="L2169" i="6"/>
  <c r="W2168" i="6"/>
  <c r="V2168" i="6"/>
  <c r="U2168" i="6"/>
  <c r="T2168" i="6"/>
  <c r="S2168" i="6"/>
  <c r="R2168" i="6"/>
  <c r="Q2168" i="6"/>
  <c r="P2168" i="6"/>
  <c r="O2168" i="6"/>
  <c r="N2168" i="6"/>
  <c r="M2168" i="6"/>
  <c r="L2168" i="6"/>
  <c r="W2167" i="6"/>
  <c r="V2167" i="6"/>
  <c r="U2167" i="6"/>
  <c r="T2167" i="6"/>
  <c r="S2167" i="6"/>
  <c r="R2167" i="6"/>
  <c r="Q2167" i="6"/>
  <c r="P2167" i="6"/>
  <c r="O2167" i="6"/>
  <c r="N2167" i="6"/>
  <c r="M2167" i="6"/>
  <c r="L2167" i="6"/>
  <c r="W2028" i="6"/>
  <c r="V2028" i="6"/>
  <c r="U2028" i="6"/>
  <c r="T2028" i="6"/>
  <c r="S2028" i="6"/>
  <c r="R2028" i="6"/>
  <c r="Q2028" i="6"/>
  <c r="P2028" i="6"/>
  <c r="O2028" i="6"/>
  <c r="N2028" i="6"/>
  <c r="M2028" i="6"/>
  <c r="L2028" i="6"/>
  <c r="W2027" i="6"/>
  <c r="V2027" i="6"/>
  <c r="U2027" i="6"/>
  <c r="T2027" i="6"/>
  <c r="S2027" i="6"/>
  <c r="R2027" i="6"/>
  <c r="Q2027" i="6"/>
  <c r="P2027" i="6"/>
  <c r="O2027" i="6"/>
  <c r="N2027" i="6"/>
  <c r="M2027" i="6"/>
  <c r="L2027" i="6"/>
  <c r="W2026" i="6"/>
  <c r="V2026" i="6"/>
  <c r="U2026" i="6"/>
  <c r="T2026" i="6"/>
  <c r="S2026" i="6"/>
  <c r="R2026" i="6"/>
  <c r="Q2026" i="6"/>
  <c r="P2026" i="6"/>
  <c r="O2026" i="6"/>
  <c r="N2026" i="6"/>
  <c r="M2026" i="6"/>
  <c r="L2026" i="6"/>
  <c r="W2025" i="6"/>
  <c r="V2025" i="6"/>
  <c r="U2025" i="6"/>
  <c r="T2025" i="6"/>
  <c r="S2025" i="6"/>
  <c r="R2025" i="6"/>
  <c r="Q2025" i="6"/>
  <c r="P2025" i="6"/>
  <c r="O2025" i="6"/>
  <c r="N2025" i="6"/>
  <c r="M2025" i="6"/>
  <c r="L2025" i="6"/>
  <c r="W2024" i="6"/>
  <c r="V2024" i="6"/>
  <c r="U2024" i="6"/>
  <c r="T2024" i="6"/>
  <c r="S2024" i="6"/>
  <c r="R2024" i="6"/>
  <c r="Q2024" i="6"/>
  <c r="P2024" i="6"/>
  <c r="O2024" i="6"/>
  <c r="N2024" i="6"/>
  <c r="M2024" i="6"/>
  <c r="L2024" i="6"/>
  <c r="W2023" i="6"/>
  <c r="V2023" i="6"/>
  <c r="U2023" i="6"/>
  <c r="T2023" i="6"/>
  <c r="S2023" i="6"/>
  <c r="R2023" i="6"/>
  <c r="Q2023" i="6"/>
  <c r="P2023" i="6"/>
  <c r="O2023" i="6"/>
  <c r="N2023" i="6"/>
  <c r="M2023" i="6"/>
  <c r="L2023" i="6"/>
  <c r="W2022" i="6"/>
  <c r="V2022" i="6"/>
  <c r="U2022" i="6"/>
  <c r="T2022" i="6"/>
  <c r="S2022" i="6"/>
  <c r="R2022" i="6"/>
  <c r="Q2022" i="6"/>
  <c r="P2022" i="6"/>
  <c r="O2022" i="6"/>
  <c r="N2022" i="6"/>
  <c r="M2022" i="6"/>
  <c r="L2022" i="6"/>
  <c r="W2021" i="6"/>
  <c r="V2021" i="6"/>
  <c r="U2021" i="6"/>
  <c r="T2021" i="6"/>
  <c r="S2021" i="6"/>
  <c r="R2021" i="6"/>
  <c r="Q2021" i="6"/>
  <c r="P2021" i="6"/>
  <c r="O2021" i="6"/>
  <c r="N2021" i="6"/>
  <c r="M2021" i="6"/>
  <c r="L2021" i="6"/>
  <c r="W2166" i="6"/>
  <c r="V2166" i="6"/>
  <c r="U2166" i="6"/>
  <c r="T2166" i="6"/>
  <c r="S2166" i="6"/>
  <c r="R2166" i="6"/>
  <c r="Q2166" i="6"/>
  <c r="P2166" i="6"/>
  <c r="O2166" i="6"/>
  <c r="N2166" i="6"/>
  <c r="M2166" i="6"/>
  <c r="L2166" i="6"/>
  <c r="W862" i="6"/>
  <c r="V862" i="6"/>
  <c r="U862" i="6"/>
  <c r="T862" i="6"/>
  <c r="S862" i="6"/>
  <c r="R862" i="6"/>
  <c r="Q862" i="6"/>
  <c r="P862" i="6"/>
  <c r="O862" i="6"/>
  <c r="N862" i="6"/>
  <c r="M862" i="6"/>
  <c r="L862" i="6"/>
  <c r="W861" i="6"/>
  <c r="V861" i="6"/>
  <c r="U861" i="6"/>
  <c r="T861" i="6"/>
  <c r="S861" i="6"/>
  <c r="R861" i="6"/>
  <c r="Q861" i="6"/>
  <c r="P861" i="6"/>
  <c r="O861" i="6"/>
  <c r="N861" i="6"/>
  <c r="M861" i="6"/>
  <c r="L861" i="6"/>
  <c r="W860" i="6"/>
  <c r="V860" i="6"/>
  <c r="U860" i="6"/>
  <c r="T860" i="6"/>
  <c r="S860" i="6"/>
  <c r="R860" i="6"/>
  <c r="Q860" i="6"/>
  <c r="P860" i="6"/>
  <c r="O860" i="6"/>
  <c r="N860" i="6"/>
  <c r="M860" i="6"/>
  <c r="L860" i="6"/>
  <c r="W859" i="6"/>
  <c r="V859" i="6"/>
  <c r="U859" i="6"/>
  <c r="T859" i="6"/>
  <c r="S859" i="6"/>
  <c r="R859" i="6"/>
  <c r="Q859" i="6"/>
  <c r="P859" i="6"/>
  <c r="O859" i="6"/>
  <c r="N859" i="6"/>
  <c r="M859" i="6"/>
  <c r="L859" i="6"/>
  <c r="W2206" i="6"/>
  <c r="V2206" i="6"/>
  <c r="U2206" i="6"/>
  <c r="T2206" i="6"/>
  <c r="S2206" i="6"/>
  <c r="R2206" i="6"/>
  <c r="Q2206" i="6"/>
  <c r="P2206" i="6"/>
  <c r="O2206" i="6"/>
  <c r="N2206" i="6"/>
  <c r="M2206" i="6"/>
  <c r="L2206" i="6"/>
  <c r="W2205" i="6"/>
  <c r="V2205" i="6"/>
  <c r="U2205" i="6"/>
  <c r="T2205" i="6"/>
  <c r="S2205" i="6"/>
  <c r="R2205" i="6"/>
  <c r="Q2205" i="6"/>
  <c r="P2205" i="6"/>
  <c r="O2205" i="6"/>
  <c r="N2205" i="6"/>
  <c r="M2205" i="6"/>
  <c r="L2205" i="6"/>
  <c r="W2204" i="6"/>
  <c r="V2204" i="6"/>
  <c r="U2204" i="6"/>
  <c r="T2204" i="6"/>
  <c r="S2204" i="6"/>
  <c r="R2204" i="6"/>
  <c r="Q2204" i="6"/>
  <c r="P2204" i="6"/>
  <c r="O2204" i="6"/>
  <c r="N2204" i="6"/>
  <c r="M2204" i="6"/>
  <c r="L2204" i="6"/>
  <c r="W2203" i="6"/>
  <c r="V2203" i="6"/>
  <c r="U2203" i="6"/>
  <c r="T2203" i="6"/>
  <c r="S2203" i="6"/>
  <c r="R2203" i="6"/>
  <c r="Q2203" i="6"/>
  <c r="P2203" i="6"/>
  <c r="O2203" i="6"/>
  <c r="N2203" i="6"/>
  <c r="M2203" i="6"/>
  <c r="L2203" i="6"/>
  <c r="W2202" i="6"/>
  <c r="V2202" i="6"/>
  <c r="U2202" i="6"/>
  <c r="T2202" i="6"/>
  <c r="S2202" i="6"/>
  <c r="R2202" i="6"/>
  <c r="Q2202" i="6"/>
  <c r="P2202" i="6"/>
  <c r="O2202" i="6"/>
  <c r="N2202" i="6"/>
  <c r="M2202" i="6"/>
  <c r="L2202" i="6"/>
  <c r="W2201" i="6"/>
  <c r="V2201" i="6"/>
  <c r="U2201" i="6"/>
  <c r="T2201" i="6"/>
  <c r="S2201" i="6"/>
  <c r="R2201" i="6"/>
  <c r="Q2201" i="6"/>
  <c r="P2201" i="6"/>
  <c r="O2201" i="6"/>
  <c r="N2201" i="6"/>
  <c r="M2201" i="6"/>
  <c r="L2201" i="6"/>
  <c r="W2200" i="6"/>
  <c r="V2200" i="6"/>
  <c r="U2200" i="6"/>
  <c r="T2200" i="6"/>
  <c r="S2200" i="6"/>
  <c r="R2200" i="6"/>
  <c r="Q2200" i="6"/>
  <c r="P2200" i="6"/>
  <c r="O2200" i="6"/>
  <c r="N2200" i="6"/>
  <c r="M2200" i="6"/>
  <c r="L2200" i="6"/>
  <c r="W2199" i="6"/>
  <c r="V2199" i="6"/>
  <c r="U2199" i="6"/>
  <c r="T2199" i="6"/>
  <c r="S2199" i="6"/>
  <c r="R2199" i="6"/>
  <c r="Q2199" i="6"/>
  <c r="P2199" i="6"/>
  <c r="O2199" i="6"/>
  <c r="N2199" i="6"/>
  <c r="M2199" i="6"/>
  <c r="L2199" i="6"/>
  <c r="W2198" i="6"/>
  <c r="V2198" i="6"/>
  <c r="U2198" i="6"/>
  <c r="T2198" i="6"/>
  <c r="S2198" i="6"/>
  <c r="R2198" i="6"/>
  <c r="Q2198" i="6"/>
  <c r="P2198" i="6"/>
  <c r="O2198" i="6"/>
  <c r="N2198" i="6"/>
  <c r="M2198" i="6"/>
  <c r="L2198" i="6"/>
  <c r="W2197" i="6"/>
  <c r="V2197" i="6"/>
  <c r="U2197" i="6"/>
  <c r="T2197" i="6"/>
  <c r="S2197" i="6"/>
  <c r="R2197" i="6"/>
  <c r="Q2197" i="6"/>
  <c r="P2197" i="6"/>
  <c r="O2197" i="6"/>
  <c r="N2197" i="6"/>
  <c r="M2197" i="6"/>
  <c r="L2197" i="6"/>
  <c r="W2196" i="6"/>
  <c r="V2196" i="6"/>
  <c r="U2196" i="6"/>
  <c r="T2196" i="6"/>
  <c r="S2196" i="6"/>
  <c r="R2196" i="6"/>
  <c r="Q2196" i="6"/>
  <c r="P2196" i="6"/>
  <c r="O2196" i="6"/>
  <c r="N2196" i="6"/>
  <c r="M2196" i="6"/>
  <c r="L2196" i="6"/>
  <c r="W2195" i="6"/>
  <c r="V2195" i="6"/>
  <c r="U2195" i="6"/>
  <c r="T2195" i="6"/>
  <c r="S2195" i="6"/>
  <c r="R2195" i="6"/>
  <c r="Q2195" i="6"/>
  <c r="P2195" i="6"/>
  <c r="O2195" i="6"/>
  <c r="N2195" i="6"/>
  <c r="M2195" i="6"/>
  <c r="L2195" i="6"/>
  <c r="W2194" i="6"/>
  <c r="V2194" i="6"/>
  <c r="U2194" i="6"/>
  <c r="T2194" i="6"/>
  <c r="S2194" i="6"/>
  <c r="R2194" i="6"/>
  <c r="Q2194" i="6"/>
  <c r="P2194" i="6"/>
  <c r="O2194" i="6"/>
  <c r="N2194" i="6"/>
  <c r="M2194" i="6"/>
  <c r="L2194" i="6"/>
  <c r="W2193" i="6"/>
  <c r="V2193" i="6"/>
  <c r="U2193" i="6"/>
  <c r="T2193" i="6"/>
  <c r="S2193" i="6"/>
  <c r="R2193" i="6"/>
  <c r="Q2193" i="6"/>
  <c r="P2193" i="6"/>
  <c r="O2193" i="6"/>
  <c r="N2193" i="6"/>
  <c r="M2193" i="6"/>
  <c r="L2193" i="6"/>
  <c r="W2192" i="6"/>
  <c r="V2192" i="6"/>
  <c r="U2192" i="6"/>
  <c r="T2192" i="6"/>
  <c r="S2192" i="6"/>
  <c r="R2192" i="6"/>
  <c r="Q2192" i="6"/>
  <c r="P2192" i="6"/>
  <c r="O2192" i="6"/>
  <c r="N2192" i="6"/>
  <c r="M2192" i="6"/>
  <c r="L2192" i="6"/>
  <c r="W2191" i="6"/>
  <c r="V2191" i="6"/>
  <c r="U2191" i="6"/>
  <c r="T2191" i="6"/>
  <c r="S2191" i="6"/>
  <c r="R2191" i="6"/>
  <c r="Q2191" i="6"/>
  <c r="P2191" i="6"/>
  <c r="O2191" i="6"/>
  <c r="N2191" i="6"/>
  <c r="M2191" i="6"/>
  <c r="L2191" i="6"/>
  <c r="W2190" i="6"/>
  <c r="V2190" i="6"/>
  <c r="U2190" i="6"/>
  <c r="T2190" i="6"/>
  <c r="S2190" i="6"/>
  <c r="R2190" i="6"/>
  <c r="Q2190" i="6"/>
  <c r="P2190" i="6"/>
  <c r="O2190" i="6"/>
  <c r="N2190" i="6"/>
  <c r="M2190" i="6"/>
  <c r="L2190" i="6"/>
  <c r="W2189" i="6"/>
  <c r="V2189" i="6"/>
  <c r="U2189" i="6"/>
  <c r="T2189" i="6"/>
  <c r="S2189" i="6"/>
  <c r="R2189" i="6"/>
  <c r="Q2189" i="6"/>
  <c r="P2189" i="6"/>
  <c r="O2189" i="6"/>
  <c r="N2189" i="6"/>
  <c r="M2189" i="6"/>
  <c r="L2189" i="6"/>
  <c r="W2188" i="6"/>
  <c r="V2188" i="6"/>
  <c r="U2188" i="6"/>
  <c r="T2188" i="6"/>
  <c r="S2188" i="6"/>
  <c r="R2188" i="6"/>
  <c r="Q2188" i="6"/>
  <c r="P2188" i="6"/>
  <c r="O2188" i="6"/>
  <c r="N2188" i="6"/>
  <c r="M2188" i="6"/>
  <c r="L2188" i="6"/>
  <c r="W2187" i="6"/>
  <c r="V2187" i="6"/>
  <c r="U2187" i="6"/>
  <c r="T2187" i="6"/>
  <c r="S2187" i="6"/>
  <c r="R2187" i="6"/>
  <c r="Q2187" i="6"/>
  <c r="P2187" i="6"/>
  <c r="O2187" i="6"/>
  <c r="N2187" i="6"/>
  <c r="M2187" i="6"/>
  <c r="L2187" i="6"/>
  <c r="W2186" i="6"/>
  <c r="V2186" i="6"/>
  <c r="U2186" i="6"/>
  <c r="T2186" i="6"/>
  <c r="S2186" i="6"/>
  <c r="R2186" i="6"/>
  <c r="Q2186" i="6"/>
  <c r="P2186" i="6"/>
  <c r="O2186" i="6"/>
  <c r="N2186" i="6"/>
  <c r="M2186" i="6"/>
  <c r="L2186" i="6"/>
  <c r="W2185" i="6"/>
  <c r="V2185" i="6"/>
  <c r="U2185" i="6"/>
  <c r="T2185" i="6"/>
  <c r="S2185" i="6"/>
  <c r="R2185" i="6"/>
  <c r="Q2185" i="6"/>
  <c r="P2185" i="6"/>
  <c r="O2185" i="6"/>
  <c r="N2185" i="6"/>
  <c r="M2185" i="6"/>
  <c r="L2185" i="6"/>
  <c r="W2184" i="6"/>
  <c r="V2184" i="6"/>
  <c r="U2184" i="6"/>
  <c r="T2184" i="6"/>
  <c r="S2184" i="6"/>
  <c r="R2184" i="6"/>
  <c r="Q2184" i="6"/>
  <c r="P2184" i="6"/>
  <c r="O2184" i="6"/>
  <c r="N2184" i="6"/>
  <c r="M2184" i="6"/>
  <c r="L2184" i="6"/>
  <c r="W2183" i="6"/>
  <c r="V2183" i="6"/>
  <c r="U2183" i="6"/>
  <c r="T2183" i="6"/>
  <c r="S2183" i="6"/>
  <c r="R2183" i="6"/>
  <c r="Q2183" i="6"/>
  <c r="P2183" i="6"/>
  <c r="O2183" i="6"/>
  <c r="N2183" i="6"/>
  <c r="M2183" i="6"/>
  <c r="L2183" i="6"/>
  <c r="W2182" i="6"/>
  <c r="V2182" i="6"/>
  <c r="U2182" i="6"/>
  <c r="T2182" i="6"/>
  <c r="S2182" i="6"/>
  <c r="R2182" i="6"/>
  <c r="Q2182" i="6"/>
  <c r="P2182" i="6"/>
  <c r="O2182" i="6"/>
  <c r="N2182" i="6"/>
  <c r="M2182" i="6"/>
  <c r="L2182" i="6"/>
  <c r="W2181" i="6"/>
  <c r="V2181" i="6"/>
  <c r="U2181" i="6"/>
  <c r="T2181" i="6"/>
  <c r="S2181" i="6"/>
  <c r="R2181" i="6"/>
  <c r="Q2181" i="6"/>
  <c r="P2181" i="6"/>
  <c r="O2181" i="6"/>
  <c r="N2181" i="6"/>
  <c r="M2181" i="6"/>
  <c r="L2181" i="6"/>
  <c r="W2180" i="6"/>
  <c r="V2180" i="6"/>
  <c r="U2180" i="6"/>
  <c r="T2180" i="6"/>
  <c r="S2180" i="6"/>
  <c r="R2180" i="6"/>
  <c r="Q2180" i="6"/>
  <c r="P2180" i="6"/>
  <c r="O2180" i="6"/>
  <c r="N2180" i="6"/>
  <c r="M2180" i="6"/>
  <c r="L2180" i="6"/>
  <c r="W2179" i="6"/>
  <c r="V2179" i="6"/>
  <c r="U2179" i="6"/>
  <c r="T2179" i="6"/>
  <c r="S2179" i="6"/>
  <c r="R2179" i="6"/>
  <c r="Q2179" i="6"/>
  <c r="P2179" i="6"/>
  <c r="O2179" i="6"/>
  <c r="N2179" i="6"/>
  <c r="M2179" i="6"/>
  <c r="L2179" i="6"/>
  <c r="W2178" i="6"/>
  <c r="V2178" i="6"/>
  <c r="U2178" i="6"/>
  <c r="T2178" i="6"/>
  <c r="S2178" i="6"/>
  <c r="R2178" i="6"/>
  <c r="Q2178" i="6"/>
  <c r="P2178" i="6"/>
  <c r="O2178" i="6"/>
  <c r="N2178" i="6"/>
  <c r="M2178" i="6"/>
  <c r="L2178" i="6"/>
  <c r="W2177" i="6"/>
  <c r="V2177" i="6"/>
  <c r="U2177" i="6"/>
  <c r="T2177" i="6"/>
  <c r="S2177" i="6"/>
  <c r="R2177" i="6"/>
  <c r="Q2177" i="6"/>
  <c r="P2177" i="6"/>
  <c r="O2177" i="6"/>
  <c r="N2177" i="6"/>
  <c r="M2177" i="6"/>
  <c r="L2177" i="6"/>
  <c r="W2176" i="6"/>
  <c r="V2176" i="6"/>
  <c r="U2176" i="6"/>
  <c r="T2176" i="6"/>
  <c r="S2176" i="6"/>
  <c r="R2176" i="6"/>
  <c r="Q2176" i="6"/>
  <c r="P2176" i="6"/>
  <c r="O2176" i="6"/>
  <c r="N2176" i="6"/>
  <c r="M2176" i="6"/>
  <c r="L2176" i="6"/>
  <c r="W2175" i="6"/>
  <c r="V2175" i="6"/>
  <c r="U2175" i="6"/>
  <c r="T2175" i="6"/>
  <c r="S2175" i="6"/>
  <c r="R2175" i="6"/>
  <c r="Q2175" i="6"/>
  <c r="P2175" i="6"/>
  <c r="O2175" i="6"/>
  <c r="N2175" i="6"/>
  <c r="M2175" i="6"/>
  <c r="L2175" i="6"/>
  <c r="W2174" i="6"/>
  <c r="V2174" i="6"/>
  <c r="U2174" i="6"/>
  <c r="T2174" i="6"/>
  <c r="S2174" i="6"/>
  <c r="R2174" i="6"/>
  <c r="Q2174" i="6"/>
  <c r="P2174" i="6"/>
  <c r="O2174" i="6"/>
  <c r="N2174" i="6"/>
  <c r="M2174" i="6"/>
  <c r="L2174" i="6"/>
  <c r="W2173" i="6"/>
  <c r="V2173" i="6"/>
  <c r="U2173" i="6"/>
  <c r="T2173" i="6"/>
  <c r="S2173" i="6"/>
  <c r="R2173" i="6"/>
  <c r="Q2173" i="6"/>
  <c r="P2173" i="6"/>
  <c r="O2173" i="6"/>
  <c r="N2173" i="6"/>
  <c r="M2173" i="6"/>
  <c r="L2173" i="6"/>
  <c r="W1198" i="6"/>
  <c r="V1198" i="6"/>
  <c r="U1198" i="6"/>
  <c r="T1198" i="6"/>
  <c r="S1198" i="6"/>
  <c r="R1198" i="6"/>
  <c r="Q1198" i="6"/>
  <c r="P1198" i="6"/>
  <c r="O1198" i="6"/>
  <c r="N1198" i="6"/>
  <c r="M1198" i="6"/>
  <c r="L1198" i="6"/>
  <c r="W513" i="6"/>
  <c r="V513" i="6"/>
  <c r="U513" i="6"/>
  <c r="T513" i="6"/>
  <c r="S513" i="6"/>
  <c r="R513" i="6"/>
  <c r="Q513" i="6"/>
  <c r="P513" i="6"/>
  <c r="O513" i="6"/>
  <c r="N513" i="6"/>
  <c r="M513" i="6"/>
  <c r="L513" i="6"/>
  <c r="W512" i="6"/>
  <c r="V512" i="6"/>
  <c r="U512" i="6"/>
  <c r="T512" i="6"/>
  <c r="S512" i="6"/>
  <c r="R512" i="6"/>
  <c r="Q512" i="6"/>
  <c r="P512" i="6"/>
  <c r="O512" i="6"/>
  <c r="N512" i="6"/>
  <c r="M512" i="6"/>
  <c r="L512" i="6"/>
  <c r="W590" i="6"/>
  <c r="V590" i="6"/>
  <c r="U590" i="6"/>
  <c r="T590" i="6"/>
  <c r="S590" i="6"/>
  <c r="R590" i="6"/>
  <c r="Q590" i="6"/>
  <c r="P590" i="6"/>
  <c r="O590" i="6"/>
  <c r="N590" i="6"/>
  <c r="M590" i="6"/>
  <c r="L590" i="6"/>
  <c r="W589" i="6"/>
  <c r="V589" i="6"/>
  <c r="U589" i="6"/>
  <c r="T589" i="6"/>
  <c r="S589" i="6"/>
  <c r="R589" i="6"/>
  <c r="Q589" i="6"/>
  <c r="P589" i="6"/>
  <c r="O589" i="6"/>
  <c r="N589" i="6"/>
  <c r="M589" i="6"/>
  <c r="L589" i="6"/>
  <c r="W588" i="6"/>
  <c r="V588" i="6"/>
  <c r="U588" i="6"/>
  <c r="T588" i="6"/>
  <c r="S588" i="6"/>
  <c r="R588" i="6"/>
  <c r="Q588" i="6"/>
  <c r="P588" i="6"/>
  <c r="O588" i="6"/>
  <c r="N588" i="6"/>
  <c r="M588" i="6"/>
  <c r="L588" i="6"/>
  <c r="W587" i="6"/>
  <c r="V587" i="6"/>
  <c r="U587" i="6"/>
  <c r="T587" i="6"/>
  <c r="S587" i="6"/>
  <c r="R587" i="6"/>
  <c r="Q587" i="6"/>
  <c r="P587" i="6"/>
  <c r="O587" i="6"/>
  <c r="N587" i="6"/>
  <c r="M587" i="6"/>
  <c r="L587" i="6"/>
  <c r="W586" i="6"/>
  <c r="V586" i="6"/>
  <c r="U586" i="6"/>
  <c r="T586" i="6"/>
  <c r="S586" i="6"/>
  <c r="R586" i="6"/>
  <c r="Q586" i="6"/>
  <c r="P586" i="6"/>
  <c r="O586" i="6"/>
  <c r="N586" i="6"/>
  <c r="M586" i="6"/>
  <c r="L586" i="6"/>
  <c r="W2164" i="6"/>
  <c r="V2164" i="6"/>
  <c r="U2164" i="6"/>
  <c r="T2164" i="6"/>
  <c r="S2164" i="6"/>
  <c r="R2164" i="6"/>
  <c r="Q2164" i="6"/>
  <c r="P2164" i="6"/>
  <c r="O2164" i="6"/>
  <c r="N2164" i="6"/>
  <c r="M2164" i="6"/>
  <c r="L2164" i="6"/>
  <c r="W2163" i="6"/>
  <c r="V2163" i="6"/>
  <c r="U2163" i="6"/>
  <c r="T2163" i="6"/>
  <c r="S2163" i="6"/>
  <c r="R2163" i="6"/>
  <c r="Q2163" i="6"/>
  <c r="P2163" i="6"/>
  <c r="O2163" i="6"/>
  <c r="N2163" i="6"/>
  <c r="M2163" i="6"/>
  <c r="L2163" i="6"/>
  <c r="W2162" i="6"/>
  <c r="V2162" i="6"/>
  <c r="U2162" i="6"/>
  <c r="T2162" i="6"/>
  <c r="S2162" i="6"/>
  <c r="R2162" i="6"/>
  <c r="Q2162" i="6"/>
  <c r="P2162" i="6"/>
  <c r="O2162" i="6"/>
  <c r="N2162" i="6"/>
  <c r="M2162" i="6"/>
  <c r="L2162" i="6"/>
  <c r="W2161" i="6"/>
  <c r="V2161" i="6"/>
  <c r="U2161" i="6"/>
  <c r="T2161" i="6"/>
  <c r="S2161" i="6"/>
  <c r="R2161" i="6"/>
  <c r="Q2161" i="6"/>
  <c r="P2161" i="6"/>
  <c r="O2161" i="6"/>
  <c r="N2161" i="6"/>
  <c r="M2161" i="6"/>
  <c r="L2161" i="6"/>
  <c r="W2160" i="6"/>
  <c r="V2160" i="6"/>
  <c r="U2160" i="6"/>
  <c r="T2160" i="6"/>
  <c r="S2160" i="6"/>
  <c r="R2160" i="6"/>
  <c r="Q2160" i="6"/>
  <c r="P2160" i="6"/>
  <c r="O2160" i="6"/>
  <c r="N2160" i="6"/>
  <c r="M2160" i="6"/>
  <c r="L2160" i="6"/>
  <c r="W2159" i="6"/>
  <c r="V2159" i="6"/>
  <c r="U2159" i="6"/>
  <c r="T2159" i="6"/>
  <c r="S2159" i="6"/>
  <c r="R2159" i="6"/>
  <c r="Q2159" i="6"/>
  <c r="P2159" i="6"/>
  <c r="O2159" i="6"/>
  <c r="N2159" i="6"/>
  <c r="M2159" i="6"/>
  <c r="L2159" i="6"/>
  <c r="W2158" i="6"/>
  <c r="V2158" i="6"/>
  <c r="U2158" i="6"/>
  <c r="T2158" i="6"/>
  <c r="S2158" i="6"/>
  <c r="R2158" i="6"/>
  <c r="Q2158" i="6"/>
  <c r="P2158" i="6"/>
  <c r="O2158" i="6"/>
  <c r="N2158" i="6"/>
  <c r="M2158" i="6"/>
  <c r="L2158" i="6"/>
  <c r="W2157" i="6"/>
  <c r="V2157" i="6"/>
  <c r="U2157" i="6"/>
  <c r="T2157" i="6"/>
  <c r="S2157" i="6"/>
  <c r="R2157" i="6"/>
  <c r="Q2157" i="6"/>
  <c r="P2157" i="6"/>
  <c r="O2157" i="6"/>
  <c r="N2157" i="6"/>
  <c r="M2157" i="6"/>
  <c r="L2157" i="6"/>
  <c r="W2156" i="6"/>
  <c r="V2156" i="6"/>
  <c r="U2156" i="6"/>
  <c r="T2156" i="6"/>
  <c r="S2156" i="6"/>
  <c r="R2156" i="6"/>
  <c r="Q2156" i="6"/>
  <c r="P2156" i="6"/>
  <c r="O2156" i="6"/>
  <c r="N2156" i="6"/>
  <c r="M2156" i="6"/>
  <c r="L2156" i="6"/>
  <c r="W2155" i="6"/>
  <c r="V2155" i="6"/>
  <c r="U2155" i="6"/>
  <c r="T2155" i="6"/>
  <c r="S2155" i="6"/>
  <c r="R2155" i="6"/>
  <c r="Q2155" i="6"/>
  <c r="P2155" i="6"/>
  <c r="O2155" i="6"/>
  <c r="N2155" i="6"/>
  <c r="M2155" i="6"/>
  <c r="L2155" i="6"/>
  <c r="W2154" i="6"/>
  <c r="V2154" i="6"/>
  <c r="U2154" i="6"/>
  <c r="T2154" i="6"/>
  <c r="S2154" i="6"/>
  <c r="R2154" i="6"/>
  <c r="Q2154" i="6"/>
  <c r="P2154" i="6"/>
  <c r="O2154" i="6"/>
  <c r="N2154" i="6"/>
  <c r="M2154" i="6"/>
  <c r="L2154" i="6"/>
  <c r="W2153" i="6"/>
  <c r="V2153" i="6"/>
  <c r="U2153" i="6"/>
  <c r="T2153" i="6"/>
  <c r="S2153" i="6"/>
  <c r="R2153" i="6"/>
  <c r="Q2153" i="6"/>
  <c r="P2153" i="6"/>
  <c r="O2153" i="6"/>
  <c r="N2153" i="6"/>
  <c r="M2153" i="6"/>
  <c r="L2153" i="6"/>
  <c r="W453" i="6"/>
  <c r="V453" i="6"/>
  <c r="U453" i="6"/>
  <c r="T453" i="6"/>
  <c r="S453" i="6"/>
  <c r="R453" i="6"/>
  <c r="Q453" i="6"/>
  <c r="P453" i="6"/>
  <c r="O453" i="6"/>
  <c r="N453" i="6"/>
  <c r="M453" i="6"/>
  <c r="L453" i="6"/>
  <c r="W1044" i="6"/>
  <c r="V1044" i="6"/>
  <c r="U1044" i="6"/>
  <c r="T1044" i="6"/>
  <c r="S1044" i="6"/>
  <c r="R1044" i="6"/>
  <c r="Q1044" i="6"/>
  <c r="P1044" i="6"/>
  <c r="O1044" i="6"/>
  <c r="N1044" i="6"/>
  <c r="M1044" i="6"/>
  <c r="L1044" i="6"/>
  <c r="W986" i="6"/>
  <c r="V986" i="6"/>
  <c r="U986" i="6"/>
  <c r="T986" i="6"/>
  <c r="S986" i="6"/>
  <c r="R986" i="6"/>
  <c r="Q986" i="6"/>
  <c r="P986" i="6"/>
  <c r="O986" i="6"/>
  <c r="N986" i="6"/>
  <c r="M986" i="6"/>
  <c r="L986" i="6"/>
  <c r="W1490" i="6"/>
  <c r="V1490" i="6"/>
  <c r="U1490" i="6"/>
  <c r="T1490" i="6"/>
  <c r="S1490" i="6"/>
  <c r="R1490" i="6"/>
  <c r="Q1490" i="6"/>
  <c r="P1490" i="6"/>
  <c r="O1490" i="6"/>
  <c r="N1490" i="6"/>
  <c r="M1490" i="6"/>
  <c r="L1490" i="6"/>
  <c r="W1489" i="6"/>
  <c r="V1489" i="6"/>
  <c r="U1489" i="6"/>
  <c r="T1489" i="6"/>
  <c r="S1489" i="6"/>
  <c r="R1489" i="6"/>
  <c r="Q1489" i="6"/>
  <c r="P1489" i="6"/>
  <c r="O1489" i="6"/>
  <c r="N1489" i="6"/>
  <c r="M1489" i="6"/>
  <c r="L1489" i="6"/>
  <c r="W1488" i="6"/>
  <c r="V1488" i="6"/>
  <c r="U1488" i="6"/>
  <c r="T1488" i="6"/>
  <c r="S1488" i="6"/>
  <c r="R1488" i="6"/>
  <c r="Q1488" i="6"/>
  <c r="P1488" i="6"/>
  <c r="O1488" i="6"/>
  <c r="N1488" i="6"/>
  <c r="M1488" i="6"/>
  <c r="L1488" i="6"/>
  <c r="W2146" i="6"/>
  <c r="V2146" i="6"/>
  <c r="U2146" i="6"/>
  <c r="T2146" i="6"/>
  <c r="S2146" i="6"/>
  <c r="R2146" i="6"/>
  <c r="Q2146" i="6"/>
  <c r="P2146" i="6"/>
  <c r="O2146" i="6"/>
  <c r="N2146" i="6"/>
  <c r="M2146" i="6"/>
  <c r="L2146" i="6"/>
  <c r="W2145" i="6"/>
  <c r="V2145" i="6"/>
  <c r="U2145" i="6"/>
  <c r="T2145" i="6"/>
  <c r="S2145" i="6"/>
  <c r="R2145" i="6"/>
  <c r="Q2145" i="6"/>
  <c r="P2145" i="6"/>
  <c r="O2145" i="6"/>
  <c r="N2145" i="6"/>
  <c r="M2145" i="6"/>
  <c r="L2145" i="6"/>
  <c r="W2144" i="6"/>
  <c r="V2144" i="6"/>
  <c r="U2144" i="6"/>
  <c r="T2144" i="6"/>
  <c r="S2144" i="6"/>
  <c r="R2144" i="6"/>
  <c r="Q2144" i="6"/>
  <c r="P2144" i="6"/>
  <c r="O2144" i="6"/>
  <c r="N2144" i="6"/>
  <c r="M2144" i="6"/>
  <c r="L2144" i="6"/>
  <c r="W2143" i="6"/>
  <c r="V2143" i="6"/>
  <c r="U2143" i="6"/>
  <c r="T2143" i="6"/>
  <c r="S2143" i="6"/>
  <c r="R2143" i="6"/>
  <c r="Q2143" i="6"/>
  <c r="P2143" i="6"/>
  <c r="O2143" i="6"/>
  <c r="N2143" i="6"/>
  <c r="M2143" i="6"/>
  <c r="L2143" i="6"/>
  <c r="W2142" i="6"/>
  <c r="V2142" i="6"/>
  <c r="U2142" i="6"/>
  <c r="T2142" i="6"/>
  <c r="S2142" i="6"/>
  <c r="R2142" i="6"/>
  <c r="Q2142" i="6"/>
  <c r="P2142" i="6"/>
  <c r="O2142" i="6"/>
  <c r="N2142" i="6"/>
  <c r="M2142" i="6"/>
  <c r="L2142" i="6"/>
  <c r="W457" i="6"/>
  <c r="V457" i="6"/>
  <c r="U457" i="6"/>
  <c r="T457" i="6"/>
  <c r="S457" i="6"/>
  <c r="R457" i="6"/>
  <c r="Q457" i="6"/>
  <c r="P457" i="6"/>
  <c r="O457" i="6"/>
  <c r="N457" i="6"/>
  <c r="M457" i="6"/>
  <c r="L457" i="6"/>
  <c r="W2140" i="6"/>
  <c r="V2140" i="6"/>
  <c r="U2140" i="6"/>
  <c r="T2140" i="6"/>
  <c r="S2140" i="6"/>
  <c r="R2140" i="6"/>
  <c r="Q2140" i="6"/>
  <c r="P2140" i="6"/>
  <c r="O2140" i="6"/>
  <c r="N2140" i="6"/>
  <c r="M2140" i="6"/>
  <c r="L2140" i="6"/>
  <c r="W2139" i="6"/>
  <c r="V2139" i="6"/>
  <c r="U2139" i="6"/>
  <c r="T2139" i="6"/>
  <c r="S2139" i="6"/>
  <c r="R2139" i="6"/>
  <c r="Q2139" i="6"/>
  <c r="P2139" i="6"/>
  <c r="O2139" i="6"/>
  <c r="N2139" i="6"/>
  <c r="M2139" i="6"/>
  <c r="L2139" i="6"/>
  <c r="W2138" i="6"/>
  <c r="V2138" i="6"/>
  <c r="U2138" i="6"/>
  <c r="T2138" i="6"/>
  <c r="S2138" i="6"/>
  <c r="R2138" i="6"/>
  <c r="Q2138" i="6"/>
  <c r="P2138" i="6"/>
  <c r="O2138" i="6"/>
  <c r="N2138" i="6"/>
  <c r="M2138" i="6"/>
  <c r="L2138" i="6"/>
  <c r="W456" i="6"/>
  <c r="V456" i="6"/>
  <c r="U456" i="6"/>
  <c r="T456" i="6"/>
  <c r="S456" i="6"/>
  <c r="R456" i="6"/>
  <c r="Q456" i="6"/>
  <c r="P456" i="6"/>
  <c r="O456" i="6"/>
  <c r="N456" i="6"/>
  <c r="M456" i="6"/>
  <c r="L456" i="6"/>
  <c r="W2136" i="6"/>
  <c r="V2136" i="6"/>
  <c r="U2136" i="6"/>
  <c r="T2136" i="6"/>
  <c r="S2136" i="6"/>
  <c r="R2136" i="6"/>
  <c r="Q2136" i="6"/>
  <c r="P2136" i="6"/>
  <c r="O2136" i="6"/>
  <c r="N2136" i="6"/>
  <c r="M2136" i="6"/>
  <c r="L2136" i="6"/>
  <c r="W2135" i="6"/>
  <c r="V2135" i="6"/>
  <c r="U2135" i="6"/>
  <c r="T2135" i="6"/>
  <c r="S2135" i="6"/>
  <c r="R2135" i="6"/>
  <c r="Q2135" i="6"/>
  <c r="P2135" i="6"/>
  <c r="O2135" i="6"/>
  <c r="N2135" i="6"/>
  <c r="M2135" i="6"/>
  <c r="L2135" i="6"/>
  <c r="W2134" i="6"/>
  <c r="V2134" i="6"/>
  <c r="U2134" i="6"/>
  <c r="T2134" i="6"/>
  <c r="S2134" i="6"/>
  <c r="R2134" i="6"/>
  <c r="Q2134" i="6"/>
  <c r="P2134" i="6"/>
  <c r="O2134" i="6"/>
  <c r="N2134" i="6"/>
  <c r="M2134" i="6"/>
  <c r="L2134" i="6"/>
  <c r="W1193" i="6"/>
  <c r="V1193" i="6"/>
  <c r="U1193" i="6"/>
  <c r="T1193" i="6"/>
  <c r="S1193" i="6"/>
  <c r="R1193" i="6"/>
  <c r="Q1193" i="6"/>
  <c r="P1193" i="6"/>
  <c r="O1193" i="6"/>
  <c r="N1193" i="6"/>
  <c r="M1193" i="6"/>
  <c r="L1193" i="6"/>
  <c r="W455" i="6"/>
  <c r="V455" i="6"/>
  <c r="U455" i="6"/>
  <c r="T455" i="6"/>
  <c r="S455" i="6"/>
  <c r="R455" i="6"/>
  <c r="Q455" i="6"/>
  <c r="P455" i="6"/>
  <c r="O455" i="6"/>
  <c r="N455" i="6"/>
  <c r="M455" i="6"/>
  <c r="L455" i="6"/>
  <c r="W454" i="6"/>
  <c r="V454" i="6"/>
  <c r="U454" i="6"/>
  <c r="T454" i="6"/>
  <c r="S454" i="6"/>
  <c r="R454" i="6"/>
  <c r="Q454" i="6"/>
  <c r="P454" i="6"/>
  <c r="O454" i="6"/>
  <c r="N454" i="6"/>
  <c r="M454" i="6"/>
  <c r="L454" i="6"/>
  <c r="W2130" i="6"/>
  <c r="V2130" i="6"/>
  <c r="U2130" i="6"/>
  <c r="T2130" i="6"/>
  <c r="S2130" i="6"/>
  <c r="R2130" i="6"/>
  <c r="Q2130" i="6"/>
  <c r="P2130" i="6"/>
  <c r="O2130" i="6"/>
  <c r="N2130" i="6"/>
  <c r="M2130" i="6"/>
  <c r="L2130" i="6"/>
  <c r="W2129" i="6"/>
  <c r="V2129" i="6"/>
  <c r="U2129" i="6"/>
  <c r="T2129" i="6"/>
  <c r="S2129" i="6"/>
  <c r="R2129" i="6"/>
  <c r="Q2129" i="6"/>
  <c r="P2129" i="6"/>
  <c r="O2129" i="6"/>
  <c r="N2129" i="6"/>
  <c r="M2129" i="6"/>
  <c r="L2129" i="6"/>
  <c r="W2128" i="6"/>
  <c r="V2128" i="6"/>
  <c r="U2128" i="6"/>
  <c r="T2128" i="6"/>
  <c r="S2128" i="6"/>
  <c r="R2128" i="6"/>
  <c r="Q2128" i="6"/>
  <c r="P2128" i="6"/>
  <c r="O2128" i="6"/>
  <c r="N2128" i="6"/>
  <c r="M2128" i="6"/>
  <c r="L2128" i="6"/>
  <c r="W2127" i="6"/>
  <c r="V2127" i="6"/>
  <c r="U2127" i="6"/>
  <c r="T2127" i="6"/>
  <c r="S2127" i="6"/>
  <c r="R2127" i="6"/>
  <c r="Q2127" i="6"/>
  <c r="P2127" i="6"/>
  <c r="O2127" i="6"/>
  <c r="N2127" i="6"/>
  <c r="M2127" i="6"/>
  <c r="L2127" i="6"/>
  <c r="W2126" i="6"/>
  <c r="V2126" i="6"/>
  <c r="U2126" i="6"/>
  <c r="T2126" i="6"/>
  <c r="S2126" i="6"/>
  <c r="R2126" i="6"/>
  <c r="Q2126" i="6"/>
  <c r="P2126" i="6"/>
  <c r="O2126" i="6"/>
  <c r="N2126" i="6"/>
  <c r="M2126" i="6"/>
  <c r="L2126" i="6"/>
  <c r="W2125" i="6"/>
  <c r="V2125" i="6"/>
  <c r="U2125" i="6"/>
  <c r="T2125" i="6"/>
  <c r="S2125" i="6"/>
  <c r="R2125" i="6"/>
  <c r="Q2125" i="6"/>
  <c r="P2125" i="6"/>
  <c r="O2125" i="6"/>
  <c r="N2125" i="6"/>
  <c r="M2125" i="6"/>
  <c r="L2125" i="6"/>
  <c r="W585" i="6"/>
  <c r="V585" i="6"/>
  <c r="U585" i="6"/>
  <c r="T585" i="6"/>
  <c r="S585" i="6"/>
  <c r="R585" i="6"/>
  <c r="Q585" i="6"/>
  <c r="P585" i="6"/>
  <c r="O585" i="6"/>
  <c r="N585" i="6"/>
  <c r="M585" i="6"/>
  <c r="L585" i="6"/>
  <c r="W584" i="6"/>
  <c r="V584" i="6"/>
  <c r="U584" i="6"/>
  <c r="T584" i="6"/>
  <c r="S584" i="6"/>
  <c r="R584" i="6"/>
  <c r="Q584" i="6"/>
  <c r="P584" i="6"/>
  <c r="O584" i="6"/>
  <c r="N584" i="6"/>
  <c r="M584" i="6"/>
  <c r="L584" i="6"/>
  <c r="W2122" i="6"/>
  <c r="V2122" i="6"/>
  <c r="U2122" i="6"/>
  <c r="T2122" i="6"/>
  <c r="S2122" i="6"/>
  <c r="R2122" i="6"/>
  <c r="Q2122" i="6"/>
  <c r="P2122" i="6"/>
  <c r="O2122" i="6"/>
  <c r="N2122" i="6"/>
  <c r="M2122" i="6"/>
  <c r="L2122" i="6"/>
  <c r="Y2165" i="6"/>
  <c r="X2165" i="6"/>
  <c r="W2165" i="6"/>
  <c r="V2165" i="6"/>
  <c r="U2165" i="6"/>
  <c r="T2165" i="6"/>
  <c r="S2165" i="6"/>
  <c r="R2165" i="6"/>
  <c r="Q2165" i="6"/>
  <c r="P2165" i="6"/>
  <c r="O2165" i="6"/>
  <c r="N2165" i="6"/>
  <c r="M2165" i="6"/>
  <c r="L2165" i="6"/>
  <c r="Y2452" i="6"/>
  <c r="X2452" i="6"/>
  <c r="W2452" i="6"/>
  <c r="V2452" i="6"/>
  <c r="U2452" i="6"/>
  <c r="T2452" i="6"/>
  <c r="S2452" i="6"/>
  <c r="R2452" i="6"/>
  <c r="Q2452" i="6"/>
  <c r="P2452" i="6"/>
  <c r="O2452" i="6"/>
  <c r="N2452" i="6"/>
  <c r="M2452" i="6"/>
  <c r="L2452" i="6"/>
  <c r="W2119" i="6"/>
  <c r="V2119" i="6"/>
  <c r="U2119" i="6"/>
  <c r="T2119" i="6"/>
  <c r="S2119" i="6"/>
  <c r="R2119" i="6"/>
  <c r="Q2119" i="6"/>
  <c r="P2119" i="6"/>
  <c r="O2119" i="6"/>
  <c r="N2119" i="6"/>
  <c r="M2119" i="6"/>
  <c r="L2119" i="6"/>
  <c r="W2118" i="6"/>
  <c r="V2118" i="6"/>
  <c r="U2118" i="6"/>
  <c r="T2118" i="6"/>
  <c r="S2118" i="6"/>
  <c r="R2118" i="6"/>
  <c r="Q2118" i="6"/>
  <c r="P2118" i="6"/>
  <c r="O2118" i="6"/>
  <c r="N2118" i="6"/>
  <c r="M2118" i="6"/>
  <c r="L2118" i="6"/>
  <c r="W2117" i="6"/>
  <c r="V2117" i="6"/>
  <c r="U2117" i="6"/>
  <c r="T2117" i="6"/>
  <c r="S2117" i="6"/>
  <c r="R2117" i="6"/>
  <c r="Q2117" i="6"/>
  <c r="P2117" i="6"/>
  <c r="O2117" i="6"/>
  <c r="N2117" i="6"/>
  <c r="M2117" i="6"/>
  <c r="L2117" i="6"/>
  <c r="W2116" i="6"/>
  <c r="V2116" i="6"/>
  <c r="U2116" i="6"/>
  <c r="T2116" i="6"/>
  <c r="S2116" i="6"/>
  <c r="R2116" i="6"/>
  <c r="Q2116" i="6"/>
  <c r="P2116" i="6"/>
  <c r="O2116" i="6"/>
  <c r="N2116" i="6"/>
  <c r="M2116" i="6"/>
  <c r="L2116" i="6"/>
  <c r="W2115" i="6"/>
  <c r="V2115" i="6"/>
  <c r="U2115" i="6"/>
  <c r="T2115" i="6"/>
  <c r="S2115" i="6"/>
  <c r="R2115" i="6"/>
  <c r="Q2115" i="6"/>
  <c r="P2115" i="6"/>
  <c r="O2115" i="6"/>
  <c r="N2115" i="6"/>
  <c r="M2115" i="6"/>
  <c r="L2115" i="6"/>
  <c r="W2114" i="6"/>
  <c r="V2114" i="6"/>
  <c r="U2114" i="6"/>
  <c r="T2114" i="6"/>
  <c r="S2114" i="6"/>
  <c r="R2114" i="6"/>
  <c r="Q2114" i="6"/>
  <c r="P2114" i="6"/>
  <c r="O2114" i="6"/>
  <c r="N2114" i="6"/>
  <c r="M2114" i="6"/>
  <c r="L2114" i="6"/>
  <c r="W1525" i="6"/>
  <c r="V1525" i="6"/>
  <c r="U1525" i="6"/>
  <c r="T1525" i="6"/>
  <c r="S1525" i="6"/>
  <c r="R1525" i="6"/>
  <c r="Q1525" i="6"/>
  <c r="P1525" i="6"/>
  <c r="O1525" i="6"/>
  <c r="N1525" i="6"/>
  <c r="M1525" i="6"/>
  <c r="L1525" i="6"/>
  <c r="W2132" i="6"/>
  <c r="V2132" i="6"/>
  <c r="U2132" i="6"/>
  <c r="T2132" i="6"/>
  <c r="S2132" i="6"/>
  <c r="R2132" i="6"/>
  <c r="Q2132" i="6"/>
  <c r="P2132" i="6"/>
  <c r="O2132" i="6"/>
  <c r="N2132" i="6"/>
  <c r="M2132" i="6"/>
  <c r="L2132" i="6"/>
  <c r="W2707" i="6"/>
  <c r="V2707" i="6"/>
  <c r="U2707" i="6"/>
  <c r="T2707" i="6"/>
  <c r="S2707" i="6"/>
  <c r="R2707" i="6"/>
  <c r="Q2707" i="6"/>
  <c r="P2707" i="6"/>
  <c r="O2707" i="6"/>
  <c r="N2707" i="6"/>
  <c r="M2707" i="6"/>
  <c r="L2707" i="6"/>
  <c r="W2712" i="6"/>
  <c r="V2712" i="6"/>
  <c r="U2712" i="6"/>
  <c r="T2712" i="6"/>
  <c r="S2712" i="6"/>
  <c r="R2712" i="6"/>
  <c r="Q2712" i="6"/>
  <c r="P2712" i="6"/>
  <c r="O2712" i="6"/>
  <c r="N2712" i="6"/>
  <c r="M2712" i="6"/>
  <c r="L2712" i="6"/>
  <c r="W2711" i="6"/>
  <c r="V2711" i="6"/>
  <c r="U2711" i="6"/>
  <c r="T2711" i="6"/>
  <c r="S2711" i="6"/>
  <c r="R2711" i="6"/>
  <c r="Q2711" i="6"/>
  <c r="P2711" i="6"/>
  <c r="O2711" i="6"/>
  <c r="N2711" i="6"/>
  <c r="M2711" i="6"/>
  <c r="L2711" i="6"/>
  <c r="W1534" i="6"/>
  <c r="V1534" i="6"/>
  <c r="U1534" i="6"/>
  <c r="T1534" i="6"/>
  <c r="S1534" i="6"/>
  <c r="R1534" i="6"/>
  <c r="Q1534" i="6"/>
  <c r="P1534" i="6"/>
  <c r="O1534" i="6"/>
  <c r="N1534" i="6"/>
  <c r="M1534" i="6"/>
  <c r="L1534" i="6"/>
  <c r="W2710" i="6"/>
  <c r="V2710" i="6"/>
  <c r="U2710" i="6"/>
  <c r="T2710" i="6"/>
  <c r="S2710" i="6"/>
  <c r="R2710" i="6"/>
  <c r="Q2710" i="6"/>
  <c r="P2710" i="6"/>
  <c r="O2710" i="6"/>
  <c r="N2710" i="6"/>
  <c r="M2710" i="6"/>
  <c r="L2710" i="6"/>
  <c r="W2689" i="6"/>
  <c r="V2689" i="6"/>
  <c r="U2689" i="6"/>
  <c r="T2689" i="6"/>
  <c r="S2689" i="6"/>
  <c r="R2689" i="6"/>
  <c r="Q2689" i="6"/>
  <c r="P2689" i="6"/>
  <c r="O2689" i="6"/>
  <c r="N2689" i="6"/>
  <c r="M2689" i="6"/>
  <c r="L2689" i="6"/>
  <c r="W1530" i="6"/>
  <c r="V1530" i="6"/>
  <c r="U1530" i="6"/>
  <c r="T1530" i="6"/>
  <c r="S1530" i="6"/>
  <c r="R1530" i="6"/>
  <c r="Q1530" i="6"/>
  <c r="P1530" i="6"/>
  <c r="O1530" i="6"/>
  <c r="N1530" i="6"/>
  <c r="M1530" i="6"/>
  <c r="L1530" i="6"/>
  <c r="W2709" i="6"/>
  <c r="V2709" i="6"/>
  <c r="U2709" i="6"/>
  <c r="T2709" i="6"/>
  <c r="S2709" i="6"/>
  <c r="R2709" i="6"/>
  <c r="Q2709" i="6"/>
  <c r="P2709" i="6"/>
  <c r="O2709" i="6"/>
  <c r="N2709" i="6"/>
  <c r="M2709" i="6"/>
  <c r="L2709" i="6"/>
  <c r="W2141" i="6"/>
  <c r="V2141" i="6"/>
  <c r="U2141" i="6"/>
  <c r="T2141" i="6"/>
  <c r="S2141" i="6"/>
  <c r="R2141" i="6"/>
  <c r="Q2141" i="6"/>
  <c r="P2141" i="6"/>
  <c r="O2141" i="6"/>
  <c r="N2141" i="6"/>
  <c r="M2141" i="6"/>
  <c r="L2141" i="6"/>
  <c r="W1529" i="6"/>
  <c r="V1529" i="6"/>
  <c r="U1529" i="6"/>
  <c r="T1529" i="6"/>
  <c r="S1529" i="6"/>
  <c r="R1529" i="6"/>
  <c r="Q1529" i="6"/>
  <c r="P1529" i="6"/>
  <c r="O1529" i="6"/>
  <c r="N1529" i="6"/>
  <c r="M1529" i="6"/>
  <c r="L1529" i="6"/>
  <c r="W2708" i="6"/>
  <c r="V2708" i="6"/>
  <c r="U2708" i="6"/>
  <c r="T2708" i="6"/>
  <c r="S2708" i="6"/>
  <c r="R2708" i="6"/>
  <c r="Q2708" i="6"/>
  <c r="P2708" i="6"/>
  <c r="O2708" i="6"/>
  <c r="N2708" i="6"/>
  <c r="M2708" i="6"/>
  <c r="L2708" i="6"/>
  <c r="W2137" i="6"/>
  <c r="V2137" i="6"/>
  <c r="U2137" i="6"/>
  <c r="T2137" i="6"/>
  <c r="S2137" i="6"/>
  <c r="R2137" i="6"/>
  <c r="Q2137" i="6"/>
  <c r="P2137" i="6"/>
  <c r="O2137" i="6"/>
  <c r="N2137" i="6"/>
  <c r="M2137" i="6"/>
  <c r="L2137" i="6"/>
  <c r="W1528" i="6"/>
  <c r="V1528" i="6"/>
  <c r="U1528" i="6"/>
  <c r="T1528" i="6"/>
  <c r="S1528" i="6"/>
  <c r="R1528" i="6"/>
  <c r="Q1528" i="6"/>
  <c r="P1528" i="6"/>
  <c r="O1528" i="6"/>
  <c r="N1528" i="6"/>
  <c r="M1528" i="6"/>
  <c r="L1528" i="6"/>
  <c r="W1258" i="6"/>
  <c r="V1258" i="6"/>
  <c r="U1258" i="6"/>
  <c r="T1258" i="6"/>
  <c r="S1258" i="6"/>
  <c r="R1258" i="6"/>
  <c r="Q1258" i="6"/>
  <c r="P1258" i="6"/>
  <c r="O1258" i="6"/>
  <c r="N1258" i="6"/>
  <c r="M1258" i="6"/>
  <c r="L1258" i="6"/>
  <c r="W2747" i="6"/>
  <c r="V2747" i="6"/>
  <c r="U2747" i="6"/>
  <c r="T2747" i="6"/>
  <c r="S2747" i="6"/>
  <c r="R2747" i="6"/>
  <c r="Q2747" i="6"/>
  <c r="P2747" i="6"/>
  <c r="O2747" i="6"/>
  <c r="N2747" i="6"/>
  <c r="M2747" i="6"/>
  <c r="L2747" i="6"/>
  <c r="W858" i="6"/>
  <c r="V858" i="6"/>
  <c r="U858" i="6"/>
  <c r="T858" i="6"/>
  <c r="S858" i="6"/>
  <c r="R858" i="6"/>
  <c r="Q858" i="6"/>
  <c r="P858" i="6"/>
  <c r="O858" i="6"/>
  <c r="N858" i="6"/>
  <c r="M858" i="6"/>
  <c r="L858" i="6"/>
  <c r="W857" i="6"/>
  <c r="V857" i="6"/>
  <c r="U857" i="6"/>
  <c r="T857" i="6"/>
  <c r="S857" i="6"/>
  <c r="R857" i="6"/>
  <c r="Q857" i="6"/>
  <c r="P857" i="6"/>
  <c r="O857" i="6"/>
  <c r="N857" i="6"/>
  <c r="M857" i="6"/>
  <c r="L857" i="6"/>
  <c r="W856" i="6"/>
  <c r="V856" i="6"/>
  <c r="U856" i="6"/>
  <c r="T856" i="6"/>
  <c r="S856" i="6"/>
  <c r="R856" i="6"/>
  <c r="Q856" i="6"/>
  <c r="P856" i="6"/>
  <c r="O856" i="6"/>
  <c r="N856" i="6"/>
  <c r="M856" i="6"/>
  <c r="L856" i="6"/>
  <c r="W855" i="6"/>
  <c r="V855" i="6"/>
  <c r="U855" i="6"/>
  <c r="T855" i="6"/>
  <c r="S855" i="6"/>
  <c r="R855" i="6"/>
  <c r="Q855" i="6"/>
  <c r="P855" i="6"/>
  <c r="O855" i="6"/>
  <c r="N855" i="6"/>
  <c r="M855" i="6"/>
  <c r="L855" i="6"/>
  <c r="W854" i="6"/>
  <c r="V854" i="6"/>
  <c r="U854" i="6"/>
  <c r="T854" i="6"/>
  <c r="S854" i="6"/>
  <c r="R854" i="6"/>
  <c r="Q854" i="6"/>
  <c r="P854" i="6"/>
  <c r="O854" i="6"/>
  <c r="N854" i="6"/>
  <c r="M854" i="6"/>
  <c r="L854" i="6"/>
  <c r="W853" i="6"/>
  <c r="V853" i="6"/>
  <c r="U853" i="6"/>
  <c r="T853" i="6"/>
  <c r="S853" i="6"/>
  <c r="R853" i="6"/>
  <c r="Q853" i="6"/>
  <c r="P853" i="6"/>
  <c r="O853" i="6"/>
  <c r="N853" i="6"/>
  <c r="M853" i="6"/>
  <c r="L853" i="6"/>
  <c r="W852" i="6"/>
  <c r="V852" i="6"/>
  <c r="U852" i="6"/>
  <c r="T852" i="6"/>
  <c r="S852" i="6"/>
  <c r="R852" i="6"/>
  <c r="Q852" i="6"/>
  <c r="P852" i="6"/>
  <c r="O852" i="6"/>
  <c r="N852" i="6"/>
  <c r="M852" i="6"/>
  <c r="L852" i="6"/>
  <c r="W851" i="6"/>
  <c r="V851" i="6"/>
  <c r="U851" i="6"/>
  <c r="T851" i="6"/>
  <c r="S851" i="6"/>
  <c r="R851" i="6"/>
  <c r="Q851" i="6"/>
  <c r="P851" i="6"/>
  <c r="O851" i="6"/>
  <c r="N851" i="6"/>
  <c r="M851" i="6"/>
  <c r="L851" i="6"/>
  <c r="W850" i="6"/>
  <c r="V850" i="6"/>
  <c r="U850" i="6"/>
  <c r="T850" i="6"/>
  <c r="S850" i="6"/>
  <c r="R850" i="6"/>
  <c r="Q850" i="6"/>
  <c r="P850" i="6"/>
  <c r="O850" i="6"/>
  <c r="N850" i="6"/>
  <c r="M850" i="6"/>
  <c r="L850" i="6"/>
  <c r="W849" i="6"/>
  <c r="V849" i="6"/>
  <c r="U849" i="6"/>
  <c r="T849" i="6"/>
  <c r="S849" i="6"/>
  <c r="R849" i="6"/>
  <c r="Q849" i="6"/>
  <c r="P849" i="6"/>
  <c r="O849" i="6"/>
  <c r="N849" i="6"/>
  <c r="M849" i="6"/>
  <c r="L849" i="6"/>
  <c r="W2086" i="6"/>
  <c r="V2086" i="6"/>
  <c r="U2086" i="6"/>
  <c r="T2086" i="6"/>
  <c r="S2086" i="6"/>
  <c r="R2086" i="6"/>
  <c r="Q2086" i="6"/>
  <c r="P2086" i="6"/>
  <c r="O2086" i="6"/>
  <c r="N2086" i="6"/>
  <c r="M2086" i="6"/>
  <c r="L2086" i="6"/>
  <c r="W2085" i="6"/>
  <c r="V2085" i="6"/>
  <c r="U2085" i="6"/>
  <c r="T2085" i="6"/>
  <c r="S2085" i="6"/>
  <c r="R2085" i="6"/>
  <c r="Q2085" i="6"/>
  <c r="P2085" i="6"/>
  <c r="O2085" i="6"/>
  <c r="N2085" i="6"/>
  <c r="M2085" i="6"/>
  <c r="L2085" i="6"/>
  <c r="W2084" i="6"/>
  <c r="V2084" i="6"/>
  <c r="U2084" i="6"/>
  <c r="T2084" i="6"/>
  <c r="S2084" i="6"/>
  <c r="R2084" i="6"/>
  <c r="Q2084" i="6"/>
  <c r="P2084" i="6"/>
  <c r="O2084" i="6"/>
  <c r="N2084" i="6"/>
  <c r="M2084" i="6"/>
  <c r="L2084" i="6"/>
  <c r="W2083" i="6"/>
  <c r="V2083" i="6"/>
  <c r="U2083" i="6"/>
  <c r="T2083" i="6"/>
  <c r="S2083" i="6"/>
  <c r="R2083" i="6"/>
  <c r="Q2083" i="6"/>
  <c r="P2083" i="6"/>
  <c r="O2083" i="6"/>
  <c r="N2083" i="6"/>
  <c r="M2083" i="6"/>
  <c r="L2083" i="6"/>
  <c r="W2082" i="6"/>
  <c r="V2082" i="6"/>
  <c r="U2082" i="6"/>
  <c r="T2082" i="6"/>
  <c r="S2082" i="6"/>
  <c r="R2082" i="6"/>
  <c r="Q2082" i="6"/>
  <c r="P2082" i="6"/>
  <c r="O2082" i="6"/>
  <c r="N2082" i="6"/>
  <c r="M2082" i="6"/>
  <c r="L2082" i="6"/>
  <c r="W2081" i="6"/>
  <c r="V2081" i="6"/>
  <c r="U2081" i="6"/>
  <c r="T2081" i="6"/>
  <c r="S2081" i="6"/>
  <c r="R2081" i="6"/>
  <c r="Q2081" i="6"/>
  <c r="P2081" i="6"/>
  <c r="O2081" i="6"/>
  <c r="N2081" i="6"/>
  <c r="M2081" i="6"/>
  <c r="L2081" i="6"/>
  <c r="W2080" i="6"/>
  <c r="V2080" i="6"/>
  <c r="U2080" i="6"/>
  <c r="T2080" i="6"/>
  <c r="S2080" i="6"/>
  <c r="R2080" i="6"/>
  <c r="Q2080" i="6"/>
  <c r="P2080" i="6"/>
  <c r="O2080" i="6"/>
  <c r="N2080" i="6"/>
  <c r="M2080" i="6"/>
  <c r="L2080" i="6"/>
  <c r="W2079" i="6"/>
  <c r="V2079" i="6"/>
  <c r="U2079" i="6"/>
  <c r="T2079" i="6"/>
  <c r="S2079" i="6"/>
  <c r="R2079" i="6"/>
  <c r="Q2079" i="6"/>
  <c r="P2079" i="6"/>
  <c r="O2079" i="6"/>
  <c r="N2079" i="6"/>
  <c r="M2079" i="6"/>
  <c r="L2079" i="6"/>
  <c r="W2078" i="6"/>
  <c r="V2078" i="6"/>
  <c r="U2078" i="6"/>
  <c r="T2078" i="6"/>
  <c r="S2078" i="6"/>
  <c r="R2078" i="6"/>
  <c r="Q2078" i="6"/>
  <c r="P2078" i="6"/>
  <c r="O2078" i="6"/>
  <c r="N2078" i="6"/>
  <c r="M2078" i="6"/>
  <c r="L2078" i="6"/>
  <c r="W2077" i="6"/>
  <c r="V2077" i="6"/>
  <c r="U2077" i="6"/>
  <c r="T2077" i="6"/>
  <c r="S2077" i="6"/>
  <c r="R2077" i="6"/>
  <c r="Q2077" i="6"/>
  <c r="P2077" i="6"/>
  <c r="O2077" i="6"/>
  <c r="N2077" i="6"/>
  <c r="M2077" i="6"/>
  <c r="L2077" i="6"/>
  <c r="W2076" i="6"/>
  <c r="V2076" i="6"/>
  <c r="U2076" i="6"/>
  <c r="T2076" i="6"/>
  <c r="S2076" i="6"/>
  <c r="R2076" i="6"/>
  <c r="Q2076" i="6"/>
  <c r="P2076" i="6"/>
  <c r="O2076" i="6"/>
  <c r="N2076" i="6"/>
  <c r="M2076" i="6"/>
  <c r="L2076" i="6"/>
  <c r="W2075" i="6"/>
  <c r="V2075" i="6"/>
  <c r="U2075" i="6"/>
  <c r="T2075" i="6"/>
  <c r="S2075" i="6"/>
  <c r="R2075" i="6"/>
  <c r="Q2075" i="6"/>
  <c r="P2075" i="6"/>
  <c r="O2075" i="6"/>
  <c r="N2075" i="6"/>
  <c r="M2075" i="6"/>
  <c r="L2075" i="6"/>
  <c r="W2074" i="6"/>
  <c r="V2074" i="6"/>
  <c r="U2074" i="6"/>
  <c r="T2074" i="6"/>
  <c r="S2074" i="6"/>
  <c r="R2074" i="6"/>
  <c r="Q2074" i="6"/>
  <c r="P2074" i="6"/>
  <c r="O2074" i="6"/>
  <c r="N2074" i="6"/>
  <c r="M2074" i="6"/>
  <c r="L2074" i="6"/>
  <c r="W2073" i="6"/>
  <c r="V2073" i="6"/>
  <c r="U2073" i="6"/>
  <c r="T2073" i="6"/>
  <c r="S2073" i="6"/>
  <c r="R2073" i="6"/>
  <c r="Q2073" i="6"/>
  <c r="P2073" i="6"/>
  <c r="O2073" i="6"/>
  <c r="N2073" i="6"/>
  <c r="M2073" i="6"/>
  <c r="L2073" i="6"/>
  <c r="W2072" i="6"/>
  <c r="V2072" i="6"/>
  <c r="U2072" i="6"/>
  <c r="T2072" i="6"/>
  <c r="S2072" i="6"/>
  <c r="R2072" i="6"/>
  <c r="Q2072" i="6"/>
  <c r="P2072" i="6"/>
  <c r="O2072" i="6"/>
  <c r="N2072" i="6"/>
  <c r="M2072" i="6"/>
  <c r="L2072" i="6"/>
  <c r="W2071" i="6"/>
  <c r="V2071" i="6"/>
  <c r="U2071" i="6"/>
  <c r="T2071" i="6"/>
  <c r="S2071" i="6"/>
  <c r="R2071" i="6"/>
  <c r="Q2071" i="6"/>
  <c r="P2071" i="6"/>
  <c r="O2071" i="6"/>
  <c r="N2071" i="6"/>
  <c r="M2071" i="6"/>
  <c r="L2071" i="6"/>
  <c r="W2070" i="6"/>
  <c r="V2070" i="6"/>
  <c r="U2070" i="6"/>
  <c r="T2070" i="6"/>
  <c r="S2070" i="6"/>
  <c r="R2070" i="6"/>
  <c r="Q2070" i="6"/>
  <c r="P2070" i="6"/>
  <c r="O2070" i="6"/>
  <c r="N2070" i="6"/>
  <c r="M2070" i="6"/>
  <c r="L2070" i="6"/>
  <c r="W2069" i="6"/>
  <c r="V2069" i="6"/>
  <c r="U2069" i="6"/>
  <c r="T2069" i="6"/>
  <c r="S2069" i="6"/>
  <c r="R2069" i="6"/>
  <c r="Q2069" i="6"/>
  <c r="P2069" i="6"/>
  <c r="O2069" i="6"/>
  <c r="N2069" i="6"/>
  <c r="M2069" i="6"/>
  <c r="L2069" i="6"/>
  <c r="W1633" i="6"/>
  <c r="V1633" i="6"/>
  <c r="U1633" i="6"/>
  <c r="T1633" i="6"/>
  <c r="S1633" i="6"/>
  <c r="R1633" i="6"/>
  <c r="Q1633" i="6"/>
  <c r="P1633" i="6"/>
  <c r="O1633" i="6"/>
  <c r="N1633" i="6"/>
  <c r="M1633" i="6"/>
  <c r="L1633" i="6"/>
  <c r="W2105" i="6"/>
  <c r="V2105" i="6"/>
  <c r="U2105" i="6"/>
  <c r="T2105" i="6"/>
  <c r="S2105" i="6"/>
  <c r="R2105" i="6"/>
  <c r="Q2105" i="6"/>
  <c r="P2105" i="6"/>
  <c r="O2105" i="6"/>
  <c r="N2105" i="6"/>
  <c r="M2105" i="6"/>
  <c r="L2105" i="6"/>
  <c r="W673" i="6"/>
  <c r="V673" i="6"/>
  <c r="U673" i="6"/>
  <c r="T673" i="6"/>
  <c r="S673" i="6"/>
  <c r="R673" i="6"/>
  <c r="Q673" i="6"/>
  <c r="P673" i="6"/>
  <c r="O673" i="6"/>
  <c r="N673" i="6"/>
  <c r="M673" i="6"/>
  <c r="L673" i="6"/>
  <c r="W418" i="6"/>
  <c r="V418" i="6"/>
  <c r="U418" i="6"/>
  <c r="T418" i="6"/>
  <c r="S418" i="6"/>
  <c r="R418" i="6"/>
  <c r="Q418" i="6"/>
  <c r="P418" i="6"/>
  <c r="O418" i="6"/>
  <c r="N418" i="6"/>
  <c r="M418" i="6"/>
  <c r="L418" i="6"/>
  <c r="W2" i="6"/>
  <c r="V2" i="6"/>
  <c r="U2" i="6"/>
  <c r="T2" i="6"/>
  <c r="S2" i="6"/>
  <c r="R2" i="6"/>
  <c r="Q2" i="6"/>
  <c r="P2" i="6"/>
  <c r="O2" i="6"/>
  <c r="N2" i="6"/>
  <c r="M2" i="6"/>
  <c r="L2" i="6"/>
  <c r="W2699" i="6"/>
  <c r="V2699" i="6"/>
  <c r="U2699" i="6"/>
  <c r="T2699" i="6"/>
  <c r="S2699" i="6"/>
  <c r="R2699" i="6"/>
  <c r="Q2699" i="6"/>
  <c r="P2699" i="6"/>
  <c r="O2699" i="6"/>
  <c r="N2699" i="6"/>
  <c r="M2699" i="6"/>
  <c r="L2699" i="6"/>
  <c r="W1840" i="6"/>
  <c r="V1840" i="6"/>
  <c r="U1840" i="6"/>
  <c r="T1840" i="6"/>
  <c r="S1840" i="6"/>
  <c r="R1840" i="6"/>
  <c r="Q1840" i="6"/>
  <c r="P1840" i="6"/>
  <c r="O1840" i="6"/>
  <c r="N1840" i="6"/>
  <c r="M1840" i="6"/>
  <c r="L1840" i="6"/>
  <c r="W1257" i="6"/>
  <c r="V1257" i="6"/>
  <c r="U1257" i="6"/>
  <c r="T1257" i="6"/>
  <c r="S1257" i="6"/>
  <c r="R1257" i="6"/>
  <c r="Q1257" i="6"/>
  <c r="P1257" i="6"/>
  <c r="O1257" i="6"/>
  <c r="N1257" i="6"/>
  <c r="M1257" i="6"/>
  <c r="L1257" i="6"/>
  <c r="W1227" i="6"/>
  <c r="V1227" i="6"/>
  <c r="U1227" i="6"/>
  <c r="T1227" i="6"/>
  <c r="S1227" i="6"/>
  <c r="R1227" i="6"/>
  <c r="Q1227" i="6"/>
  <c r="P1227" i="6"/>
  <c r="O1227" i="6"/>
  <c r="N1227" i="6"/>
  <c r="M1227" i="6"/>
  <c r="L1227" i="6"/>
  <c r="W2782" i="6"/>
  <c r="V2782" i="6"/>
  <c r="U2782" i="6"/>
  <c r="T2782" i="6"/>
  <c r="S2782" i="6"/>
  <c r="R2782" i="6"/>
  <c r="Q2782" i="6"/>
  <c r="P2782" i="6"/>
  <c r="O2782" i="6"/>
  <c r="N2782" i="6"/>
  <c r="M2782" i="6"/>
  <c r="L2782" i="6"/>
  <c r="W2363" i="6"/>
  <c r="V2363" i="6"/>
  <c r="U2363" i="6"/>
  <c r="T2363" i="6"/>
  <c r="S2363" i="6"/>
  <c r="R2363" i="6"/>
  <c r="Q2363" i="6"/>
  <c r="P2363" i="6"/>
  <c r="O2363" i="6"/>
  <c r="N2363" i="6"/>
  <c r="M2363" i="6"/>
  <c r="L2363" i="6"/>
  <c r="W2725" i="6"/>
  <c r="V2725" i="6"/>
  <c r="U2725" i="6"/>
  <c r="T2725" i="6"/>
  <c r="S2725" i="6"/>
  <c r="R2725" i="6"/>
  <c r="Q2725" i="6"/>
  <c r="P2725" i="6"/>
  <c r="O2725" i="6"/>
  <c r="N2725" i="6"/>
  <c r="M2725" i="6"/>
  <c r="L2725" i="6"/>
  <c r="W2745" i="6"/>
  <c r="V2745" i="6"/>
  <c r="U2745" i="6"/>
  <c r="T2745" i="6"/>
  <c r="S2745" i="6"/>
  <c r="R2745" i="6"/>
  <c r="Q2745" i="6"/>
  <c r="P2745" i="6"/>
  <c r="O2745" i="6"/>
  <c r="N2745" i="6"/>
  <c r="M2745" i="6"/>
  <c r="L2745" i="6"/>
  <c r="W552" i="6"/>
  <c r="V552" i="6"/>
  <c r="U552" i="6"/>
  <c r="T552" i="6"/>
  <c r="S552" i="6"/>
  <c r="R552" i="6"/>
  <c r="Q552" i="6"/>
  <c r="P552" i="6"/>
  <c r="O552" i="6"/>
  <c r="N552" i="6"/>
  <c r="M552" i="6"/>
  <c r="L552" i="6"/>
  <c r="W723" i="6"/>
  <c r="V723" i="6"/>
  <c r="U723" i="6"/>
  <c r="T723" i="6"/>
  <c r="S723" i="6"/>
  <c r="R723" i="6"/>
  <c r="Q723" i="6"/>
  <c r="P723" i="6"/>
  <c r="O723" i="6"/>
  <c r="N723" i="6"/>
  <c r="M723" i="6"/>
  <c r="L723" i="6"/>
  <c r="W722" i="6"/>
  <c r="V722" i="6"/>
  <c r="U722" i="6"/>
  <c r="T722" i="6"/>
  <c r="S722" i="6"/>
  <c r="R722" i="6"/>
  <c r="Q722" i="6"/>
  <c r="P722" i="6"/>
  <c r="O722" i="6"/>
  <c r="N722" i="6"/>
  <c r="M722" i="6"/>
  <c r="L722" i="6"/>
  <c r="W721" i="6"/>
  <c r="V721" i="6"/>
  <c r="U721" i="6"/>
  <c r="T721" i="6"/>
  <c r="S721" i="6"/>
  <c r="R721" i="6"/>
  <c r="Q721" i="6"/>
  <c r="P721" i="6"/>
  <c r="O721" i="6"/>
  <c r="N721" i="6"/>
  <c r="M721" i="6"/>
  <c r="L721" i="6"/>
  <c r="W720" i="6"/>
  <c r="V720" i="6"/>
  <c r="U720" i="6"/>
  <c r="T720" i="6"/>
  <c r="S720" i="6"/>
  <c r="R720" i="6"/>
  <c r="Q720" i="6"/>
  <c r="P720" i="6"/>
  <c r="O720" i="6"/>
  <c r="N720" i="6"/>
  <c r="M720" i="6"/>
  <c r="L720" i="6"/>
  <c r="W719" i="6"/>
  <c r="V719" i="6"/>
  <c r="U719" i="6"/>
  <c r="T719" i="6"/>
  <c r="S719" i="6"/>
  <c r="R719" i="6"/>
  <c r="Q719" i="6"/>
  <c r="P719" i="6"/>
  <c r="O719" i="6"/>
  <c r="N719" i="6"/>
  <c r="M719" i="6"/>
  <c r="L719" i="6"/>
  <c r="W718" i="6"/>
  <c r="V718" i="6"/>
  <c r="U718" i="6"/>
  <c r="T718" i="6"/>
  <c r="S718" i="6"/>
  <c r="R718" i="6"/>
  <c r="Q718" i="6"/>
  <c r="P718" i="6"/>
  <c r="O718" i="6"/>
  <c r="N718" i="6"/>
  <c r="M718" i="6"/>
  <c r="L718" i="6"/>
  <c r="W717" i="6"/>
  <c r="V717" i="6"/>
  <c r="U717" i="6"/>
  <c r="T717" i="6"/>
  <c r="S717" i="6"/>
  <c r="R717" i="6"/>
  <c r="Q717" i="6"/>
  <c r="P717" i="6"/>
  <c r="O717" i="6"/>
  <c r="N717" i="6"/>
  <c r="M717" i="6"/>
  <c r="L717" i="6"/>
  <c r="W511" i="6"/>
  <c r="V511" i="6"/>
  <c r="U511" i="6"/>
  <c r="T511" i="6"/>
  <c r="S511" i="6"/>
  <c r="R511" i="6"/>
  <c r="Q511" i="6"/>
  <c r="P511" i="6"/>
  <c r="O511" i="6"/>
  <c r="N511" i="6"/>
  <c r="M511" i="6"/>
  <c r="L511" i="6"/>
  <c r="W510" i="6"/>
  <c r="V510" i="6"/>
  <c r="U510" i="6"/>
  <c r="T510" i="6"/>
  <c r="S510" i="6"/>
  <c r="R510" i="6"/>
  <c r="Q510" i="6"/>
  <c r="P510" i="6"/>
  <c r="O510" i="6"/>
  <c r="N510" i="6"/>
  <c r="M510" i="6"/>
  <c r="L510" i="6"/>
  <c r="W509" i="6"/>
  <c r="V509" i="6"/>
  <c r="U509" i="6"/>
  <c r="T509" i="6"/>
  <c r="S509" i="6"/>
  <c r="R509" i="6"/>
  <c r="Q509" i="6"/>
  <c r="P509" i="6"/>
  <c r="O509" i="6"/>
  <c r="N509" i="6"/>
  <c r="M509" i="6"/>
  <c r="L509" i="6"/>
  <c r="W508" i="6"/>
  <c r="V508" i="6"/>
  <c r="U508" i="6"/>
  <c r="T508" i="6"/>
  <c r="S508" i="6"/>
  <c r="R508" i="6"/>
  <c r="Q508" i="6"/>
  <c r="P508" i="6"/>
  <c r="O508" i="6"/>
  <c r="N508" i="6"/>
  <c r="M508" i="6"/>
  <c r="L508" i="6"/>
  <c r="W507" i="6"/>
  <c r="V507" i="6"/>
  <c r="U507" i="6"/>
  <c r="T507" i="6"/>
  <c r="S507" i="6"/>
  <c r="R507" i="6"/>
  <c r="Q507" i="6"/>
  <c r="P507" i="6"/>
  <c r="O507" i="6"/>
  <c r="N507" i="6"/>
  <c r="M507" i="6"/>
  <c r="L507" i="6"/>
  <c r="W506" i="6"/>
  <c r="V506" i="6"/>
  <c r="U506" i="6"/>
  <c r="T506" i="6"/>
  <c r="S506" i="6"/>
  <c r="R506" i="6"/>
  <c r="Q506" i="6"/>
  <c r="P506" i="6"/>
  <c r="O506" i="6"/>
  <c r="N506" i="6"/>
  <c r="M506" i="6"/>
  <c r="L506" i="6"/>
  <c r="W505" i="6"/>
  <c r="V505" i="6"/>
  <c r="U505" i="6"/>
  <c r="T505" i="6"/>
  <c r="S505" i="6"/>
  <c r="R505" i="6"/>
  <c r="Q505" i="6"/>
  <c r="P505" i="6"/>
  <c r="O505" i="6"/>
  <c r="N505" i="6"/>
  <c r="M505" i="6"/>
  <c r="L505" i="6"/>
  <c r="W504" i="6"/>
  <c r="V504" i="6"/>
  <c r="U504" i="6"/>
  <c r="T504" i="6"/>
  <c r="S504" i="6"/>
  <c r="R504" i="6"/>
  <c r="Q504" i="6"/>
  <c r="P504" i="6"/>
  <c r="O504" i="6"/>
  <c r="N504" i="6"/>
  <c r="M504" i="6"/>
  <c r="L504" i="6"/>
  <c r="W206" i="6"/>
  <c r="V206" i="6"/>
  <c r="U206" i="6"/>
  <c r="T206" i="6"/>
  <c r="S206" i="6"/>
  <c r="R206" i="6"/>
  <c r="Q206" i="6"/>
  <c r="P206" i="6"/>
  <c r="O206" i="6"/>
  <c r="N206" i="6"/>
  <c r="M206" i="6"/>
  <c r="L206" i="6"/>
  <c r="W113" i="6"/>
  <c r="V113" i="6"/>
  <c r="U113" i="6"/>
  <c r="T113" i="6"/>
  <c r="S113" i="6"/>
  <c r="R113" i="6"/>
  <c r="Q113" i="6"/>
  <c r="P113" i="6"/>
  <c r="O113" i="6"/>
  <c r="N113" i="6"/>
  <c r="M113" i="6"/>
  <c r="L113" i="6"/>
  <c r="W112" i="6"/>
  <c r="V112" i="6"/>
  <c r="U112" i="6"/>
  <c r="T112" i="6"/>
  <c r="S112" i="6"/>
  <c r="R112" i="6"/>
  <c r="Q112" i="6"/>
  <c r="P112" i="6"/>
  <c r="O112" i="6"/>
  <c r="N112" i="6"/>
  <c r="M112" i="6"/>
  <c r="L112" i="6"/>
  <c r="W111" i="6"/>
  <c r="V111" i="6"/>
  <c r="U111" i="6"/>
  <c r="T111" i="6"/>
  <c r="S111" i="6"/>
  <c r="R111" i="6"/>
  <c r="Q111" i="6"/>
  <c r="P111" i="6"/>
  <c r="O111" i="6"/>
  <c r="N111" i="6"/>
  <c r="M111" i="6"/>
  <c r="L111" i="6"/>
  <c r="W110" i="6"/>
  <c r="V110" i="6"/>
  <c r="U110" i="6"/>
  <c r="T110" i="6"/>
  <c r="S110" i="6"/>
  <c r="R110" i="6"/>
  <c r="Q110" i="6"/>
  <c r="P110" i="6"/>
  <c r="O110" i="6"/>
  <c r="N110" i="6"/>
  <c r="M110" i="6"/>
  <c r="L110" i="6"/>
  <c r="W109" i="6"/>
  <c r="V109" i="6"/>
  <c r="U109" i="6"/>
  <c r="T109" i="6"/>
  <c r="S109" i="6"/>
  <c r="R109" i="6"/>
  <c r="Q109" i="6"/>
  <c r="P109" i="6"/>
  <c r="O109" i="6"/>
  <c r="N109" i="6"/>
  <c r="M109" i="6"/>
  <c r="L109" i="6"/>
  <c r="W1351" i="6"/>
  <c r="V1351" i="6"/>
  <c r="U1351" i="6"/>
  <c r="T1351" i="6"/>
  <c r="S1351" i="6"/>
  <c r="R1351" i="6"/>
  <c r="Q1351" i="6"/>
  <c r="P1351" i="6"/>
  <c r="O1351" i="6"/>
  <c r="N1351" i="6"/>
  <c r="M1351" i="6"/>
  <c r="L1351" i="6"/>
  <c r="W1350" i="6"/>
  <c r="V1350" i="6"/>
  <c r="U1350" i="6"/>
  <c r="T1350" i="6"/>
  <c r="S1350" i="6"/>
  <c r="R1350" i="6"/>
  <c r="Q1350" i="6"/>
  <c r="P1350" i="6"/>
  <c r="O1350" i="6"/>
  <c r="N1350" i="6"/>
  <c r="M1350" i="6"/>
  <c r="L1350" i="6"/>
  <c r="W1349" i="6"/>
  <c r="V1349" i="6"/>
  <c r="U1349" i="6"/>
  <c r="T1349" i="6"/>
  <c r="S1349" i="6"/>
  <c r="R1349" i="6"/>
  <c r="Q1349" i="6"/>
  <c r="P1349" i="6"/>
  <c r="O1349" i="6"/>
  <c r="N1349" i="6"/>
  <c r="M1349" i="6"/>
  <c r="L1349" i="6"/>
  <c r="W1348" i="6"/>
  <c r="V1348" i="6"/>
  <c r="U1348" i="6"/>
  <c r="T1348" i="6"/>
  <c r="S1348" i="6"/>
  <c r="R1348" i="6"/>
  <c r="Q1348" i="6"/>
  <c r="P1348" i="6"/>
  <c r="O1348" i="6"/>
  <c r="N1348" i="6"/>
  <c r="M1348" i="6"/>
  <c r="L1348" i="6"/>
  <c r="W1347" i="6"/>
  <c r="V1347" i="6"/>
  <c r="U1347" i="6"/>
  <c r="T1347" i="6"/>
  <c r="S1347" i="6"/>
  <c r="R1347" i="6"/>
  <c r="Q1347" i="6"/>
  <c r="P1347" i="6"/>
  <c r="O1347" i="6"/>
  <c r="N1347" i="6"/>
  <c r="M1347" i="6"/>
  <c r="L1347" i="6"/>
  <c r="W1346" i="6"/>
  <c r="V1346" i="6"/>
  <c r="U1346" i="6"/>
  <c r="T1346" i="6"/>
  <c r="S1346" i="6"/>
  <c r="R1346" i="6"/>
  <c r="Q1346" i="6"/>
  <c r="P1346" i="6"/>
  <c r="O1346" i="6"/>
  <c r="N1346" i="6"/>
  <c r="M1346" i="6"/>
  <c r="L1346" i="6"/>
  <c r="W1345" i="6"/>
  <c r="V1345" i="6"/>
  <c r="U1345" i="6"/>
  <c r="T1345" i="6"/>
  <c r="S1345" i="6"/>
  <c r="R1345" i="6"/>
  <c r="Q1345" i="6"/>
  <c r="P1345" i="6"/>
  <c r="O1345" i="6"/>
  <c r="N1345" i="6"/>
  <c r="M1345" i="6"/>
  <c r="L1345" i="6"/>
  <c r="W2473" i="6"/>
  <c r="V2473" i="6"/>
  <c r="U2473" i="6"/>
  <c r="T2473" i="6"/>
  <c r="S2473" i="6"/>
  <c r="R2473" i="6"/>
  <c r="Q2473" i="6"/>
  <c r="P2473" i="6"/>
  <c r="O2473" i="6"/>
  <c r="N2473" i="6"/>
  <c r="M2473" i="6"/>
  <c r="L2473" i="6"/>
  <c r="W2472" i="6"/>
  <c r="V2472" i="6"/>
  <c r="U2472" i="6"/>
  <c r="T2472" i="6"/>
  <c r="S2472" i="6"/>
  <c r="R2472" i="6"/>
  <c r="Q2472" i="6"/>
  <c r="P2472" i="6"/>
  <c r="O2472" i="6"/>
  <c r="N2472" i="6"/>
  <c r="M2472" i="6"/>
  <c r="L2472" i="6"/>
  <c r="W2471" i="6"/>
  <c r="V2471" i="6"/>
  <c r="U2471" i="6"/>
  <c r="T2471" i="6"/>
  <c r="S2471" i="6"/>
  <c r="R2471" i="6"/>
  <c r="Q2471" i="6"/>
  <c r="P2471" i="6"/>
  <c r="O2471" i="6"/>
  <c r="N2471" i="6"/>
  <c r="M2471" i="6"/>
  <c r="L2471" i="6"/>
  <c r="W2470" i="6"/>
  <c r="V2470" i="6"/>
  <c r="U2470" i="6"/>
  <c r="T2470" i="6"/>
  <c r="S2470" i="6"/>
  <c r="R2470" i="6"/>
  <c r="Q2470" i="6"/>
  <c r="P2470" i="6"/>
  <c r="O2470" i="6"/>
  <c r="N2470" i="6"/>
  <c r="M2470" i="6"/>
  <c r="L2470" i="6"/>
  <c r="W1444" i="6"/>
  <c r="V1444" i="6"/>
  <c r="U1444" i="6"/>
  <c r="T1444" i="6"/>
  <c r="S1444" i="6"/>
  <c r="R1444" i="6"/>
  <c r="Q1444" i="6"/>
  <c r="P1444" i="6"/>
  <c r="O1444" i="6"/>
  <c r="N1444" i="6"/>
  <c r="M1444" i="6"/>
  <c r="L1444" i="6"/>
  <c r="W1443" i="6"/>
  <c r="V1443" i="6"/>
  <c r="U1443" i="6"/>
  <c r="T1443" i="6"/>
  <c r="S1443" i="6"/>
  <c r="R1443" i="6"/>
  <c r="Q1443" i="6"/>
  <c r="P1443" i="6"/>
  <c r="O1443" i="6"/>
  <c r="N1443" i="6"/>
  <c r="M1443" i="6"/>
  <c r="L1443" i="6"/>
  <c r="W2056" i="6"/>
  <c r="V2056" i="6"/>
  <c r="U2056" i="6"/>
  <c r="T2056" i="6"/>
  <c r="S2056" i="6"/>
  <c r="R2056" i="6"/>
  <c r="Q2056" i="6"/>
  <c r="P2056" i="6"/>
  <c r="O2056" i="6"/>
  <c r="N2056" i="6"/>
  <c r="M2056" i="6"/>
  <c r="L2056" i="6"/>
  <c r="W2055" i="6"/>
  <c r="V2055" i="6"/>
  <c r="U2055" i="6"/>
  <c r="T2055" i="6"/>
  <c r="S2055" i="6"/>
  <c r="R2055" i="6"/>
  <c r="Q2055" i="6"/>
  <c r="P2055" i="6"/>
  <c r="O2055" i="6"/>
  <c r="N2055" i="6"/>
  <c r="M2055" i="6"/>
  <c r="L2055" i="6"/>
  <c r="W2054" i="6"/>
  <c r="V2054" i="6"/>
  <c r="U2054" i="6"/>
  <c r="T2054" i="6"/>
  <c r="S2054" i="6"/>
  <c r="R2054" i="6"/>
  <c r="Q2054" i="6"/>
  <c r="P2054" i="6"/>
  <c r="O2054" i="6"/>
  <c r="N2054" i="6"/>
  <c r="M2054" i="6"/>
  <c r="L2054" i="6"/>
  <c r="W1990" i="6"/>
  <c r="V1990" i="6"/>
  <c r="U1990" i="6"/>
  <c r="T1990" i="6"/>
  <c r="S1990" i="6"/>
  <c r="R1990" i="6"/>
  <c r="Q1990" i="6"/>
  <c r="P1990" i="6"/>
  <c r="O1990" i="6"/>
  <c r="N1990" i="6"/>
  <c r="M1990" i="6"/>
  <c r="L1990" i="6"/>
  <c r="W1989" i="6"/>
  <c r="V1989" i="6"/>
  <c r="U1989" i="6"/>
  <c r="T1989" i="6"/>
  <c r="S1989" i="6"/>
  <c r="R1989" i="6"/>
  <c r="Q1989" i="6"/>
  <c r="P1989" i="6"/>
  <c r="O1989" i="6"/>
  <c r="N1989" i="6"/>
  <c r="M1989" i="6"/>
  <c r="L1989" i="6"/>
  <c r="W1988" i="6"/>
  <c r="V1988" i="6"/>
  <c r="U1988" i="6"/>
  <c r="T1988" i="6"/>
  <c r="S1988" i="6"/>
  <c r="R1988" i="6"/>
  <c r="Q1988" i="6"/>
  <c r="P1988" i="6"/>
  <c r="O1988" i="6"/>
  <c r="N1988" i="6"/>
  <c r="M1988" i="6"/>
  <c r="L1988" i="6"/>
  <c r="W1987" i="6"/>
  <c r="V1987" i="6"/>
  <c r="U1987" i="6"/>
  <c r="T1987" i="6"/>
  <c r="S1987" i="6"/>
  <c r="R1987" i="6"/>
  <c r="Q1987" i="6"/>
  <c r="P1987" i="6"/>
  <c r="O1987" i="6"/>
  <c r="N1987" i="6"/>
  <c r="M1987" i="6"/>
  <c r="L1987" i="6"/>
  <c r="W232" i="6"/>
  <c r="V232" i="6"/>
  <c r="U232" i="6"/>
  <c r="T232" i="6"/>
  <c r="S232" i="6"/>
  <c r="R232" i="6"/>
  <c r="Q232" i="6"/>
  <c r="P232" i="6"/>
  <c r="O232" i="6"/>
  <c r="N232" i="6"/>
  <c r="M232" i="6"/>
  <c r="L232" i="6"/>
  <c r="W231" i="6"/>
  <c r="V231" i="6"/>
  <c r="U231" i="6"/>
  <c r="T231" i="6"/>
  <c r="S231" i="6"/>
  <c r="R231" i="6"/>
  <c r="Q231" i="6"/>
  <c r="P231" i="6"/>
  <c r="O231" i="6"/>
  <c r="N231" i="6"/>
  <c r="M231" i="6"/>
  <c r="L231" i="6"/>
  <c r="W230" i="6"/>
  <c r="V230" i="6"/>
  <c r="U230" i="6"/>
  <c r="T230" i="6"/>
  <c r="S230" i="6"/>
  <c r="R230" i="6"/>
  <c r="Q230" i="6"/>
  <c r="P230" i="6"/>
  <c r="O230" i="6"/>
  <c r="N230" i="6"/>
  <c r="M230" i="6"/>
  <c r="L230" i="6"/>
  <c r="W229" i="6"/>
  <c r="V229" i="6"/>
  <c r="U229" i="6"/>
  <c r="T229" i="6"/>
  <c r="S229" i="6"/>
  <c r="R229" i="6"/>
  <c r="Q229" i="6"/>
  <c r="P229" i="6"/>
  <c r="O229" i="6"/>
  <c r="N229" i="6"/>
  <c r="M229" i="6"/>
  <c r="L229" i="6"/>
  <c r="W226" i="6"/>
  <c r="V226" i="6"/>
  <c r="U226" i="6"/>
  <c r="T226" i="6"/>
  <c r="S226" i="6"/>
  <c r="R226" i="6"/>
  <c r="Q226" i="6"/>
  <c r="P226" i="6"/>
  <c r="O226" i="6"/>
  <c r="N226" i="6"/>
  <c r="M226" i="6"/>
  <c r="L226" i="6"/>
  <c r="W225" i="6"/>
  <c r="V225" i="6"/>
  <c r="U225" i="6"/>
  <c r="T225" i="6"/>
  <c r="S225" i="6"/>
  <c r="R225" i="6"/>
  <c r="Q225" i="6"/>
  <c r="P225" i="6"/>
  <c r="O225" i="6"/>
  <c r="N225" i="6"/>
  <c r="M225" i="6"/>
  <c r="L225" i="6"/>
  <c r="W224" i="6"/>
  <c r="V224" i="6"/>
  <c r="U224" i="6"/>
  <c r="T224" i="6"/>
  <c r="S224" i="6"/>
  <c r="R224" i="6"/>
  <c r="Q224" i="6"/>
  <c r="P224" i="6"/>
  <c r="O224" i="6"/>
  <c r="N224" i="6"/>
  <c r="M224" i="6"/>
  <c r="L224" i="6"/>
  <c r="W2152" i="6"/>
  <c r="V2152" i="6"/>
  <c r="U2152" i="6"/>
  <c r="T2152" i="6"/>
  <c r="S2152" i="6"/>
  <c r="R2152" i="6"/>
  <c r="Q2152" i="6"/>
  <c r="P2152" i="6"/>
  <c r="O2152" i="6"/>
  <c r="N2152" i="6"/>
  <c r="M2152" i="6"/>
  <c r="L2152" i="6"/>
  <c r="W2451" i="6"/>
  <c r="V2451" i="6"/>
  <c r="U2451" i="6"/>
  <c r="T2451" i="6"/>
  <c r="S2451" i="6"/>
  <c r="R2451" i="6"/>
  <c r="Q2451" i="6"/>
  <c r="P2451" i="6"/>
  <c r="O2451" i="6"/>
  <c r="N2451" i="6"/>
  <c r="M2451" i="6"/>
  <c r="L2451" i="6"/>
  <c r="W2450" i="6"/>
  <c r="V2450" i="6"/>
  <c r="U2450" i="6"/>
  <c r="T2450" i="6"/>
  <c r="S2450" i="6"/>
  <c r="R2450" i="6"/>
  <c r="Q2450" i="6"/>
  <c r="P2450" i="6"/>
  <c r="O2450" i="6"/>
  <c r="N2450" i="6"/>
  <c r="M2450" i="6"/>
  <c r="L2450" i="6"/>
  <c r="W1392" i="6"/>
  <c r="V1392" i="6"/>
  <c r="U1392" i="6"/>
  <c r="T1392" i="6"/>
  <c r="S1392" i="6"/>
  <c r="R1392" i="6"/>
  <c r="Q1392" i="6"/>
  <c r="P1392" i="6"/>
  <c r="O1392" i="6"/>
  <c r="N1392" i="6"/>
  <c r="M1392" i="6"/>
  <c r="L1392" i="6"/>
  <c r="W1487" i="6"/>
  <c r="V1487" i="6"/>
  <c r="U1487" i="6"/>
  <c r="T1487" i="6"/>
  <c r="S1487" i="6"/>
  <c r="R1487" i="6"/>
  <c r="Q1487" i="6"/>
  <c r="P1487" i="6"/>
  <c r="O1487" i="6"/>
  <c r="N1487" i="6"/>
  <c r="M1487" i="6"/>
  <c r="L1487" i="6"/>
  <c r="W871" i="6"/>
  <c r="V871" i="6"/>
  <c r="U871" i="6"/>
  <c r="T871" i="6"/>
  <c r="S871" i="6"/>
  <c r="R871" i="6"/>
  <c r="Q871" i="6"/>
  <c r="P871" i="6"/>
  <c r="O871" i="6"/>
  <c r="N871" i="6"/>
  <c r="M871" i="6"/>
  <c r="L871" i="6"/>
  <c r="W870" i="6"/>
  <c r="V870" i="6"/>
  <c r="U870" i="6"/>
  <c r="T870" i="6"/>
  <c r="S870" i="6"/>
  <c r="R870" i="6"/>
  <c r="Q870" i="6"/>
  <c r="P870" i="6"/>
  <c r="O870" i="6"/>
  <c r="N870" i="6"/>
  <c r="M870" i="6"/>
  <c r="L870" i="6"/>
  <c r="W869" i="6"/>
  <c r="V869" i="6"/>
  <c r="U869" i="6"/>
  <c r="T869" i="6"/>
  <c r="S869" i="6"/>
  <c r="R869" i="6"/>
  <c r="Q869" i="6"/>
  <c r="P869" i="6"/>
  <c r="O869" i="6"/>
  <c r="N869" i="6"/>
  <c r="M869" i="6"/>
  <c r="L869" i="6"/>
  <c r="W848" i="6"/>
  <c r="V848" i="6"/>
  <c r="U848" i="6"/>
  <c r="T848" i="6"/>
  <c r="S848" i="6"/>
  <c r="R848" i="6"/>
  <c r="Q848" i="6"/>
  <c r="P848" i="6"/>
  <c r="O848" i="6"/>
  <c r="N848" i="6"/>
  <c r="M848" i="6"/>
  <c r="L848" i="6"/>
  <c r="W847" i="6"/>
  <c r="V847" i="6"/>
  <c r="U847" i="6"/>
  <c r="T847" i="6"/>
  <c r="S847" i="6"/>
  <c r="R847" i="6"/>
  <c r="Q847" i="6"/>
  <c r="P847" i="6"/>
  <c r="O847" i="6"/>
  <c r="N847" i="6"/>
  <c r="M847" i="6"/>
  <c r="L847" i="6"/>
  <c r="W1964" i="6"/>
  <c r="V1964" i="6"/>
  <c r="U1964" i="6"/>
  <c r="T1964" i="6"/>
  <c r="S1964" i="6"/>
  <c r="R1964" i="6"/>
  <c r="Q1964" i="6"/>
  <c r="P1964" i="6"/>
  <c r="O1964" i="6"/>
  <c r="N1964" i="6"/>
  <c r="M1964" i="6"/>
  <c r="L1964" i="6"/>
  <c r="W1963" i="6"/>
  <c r="V1963" i="6"/>
  <c r="U1963" i="6"/>
  <c r="T1963" i="6"/>
  <c r="S1963" i="6"/>
  <c r="R1963" i="6"/>
  <c r="Q1963" i="6"/>
  <c r="P1963" i="6"/>
  <c r="O1963" i="6"/>
  <c r="N1963" i="6"/>
  <c r="M1963" i="6"/>
  <c r="L1963" i="6"/>
  <c r="W1606" i="6"/>
  <c r="V1606" i="6"/>
  <c r="U1606" i="6"/>
  <c r="T1606" i="6"/>
  <c r="S1606" i="6"/>
  <c r="R1606" i="6"/>
  <c r="Q1606" i="6"/>
  <c r="P1606" i="6"/>
  <c r="O1606" i="6"/>
  <c r="N1606" i="6"/>
  <c r="M1606" i="6"/>
  <c r="L1606" i="6"/>
  <c r="W1605" i="6"/>
  <c r="V1605" i="6"/>
  <c r="U1605" i="6"/>
  <c r="T1605" i="6"/>
  <c r="S1605" i="6"/>
  <c r="R1605" i="6"/>
  <c r="Q1605" i="6"/>
  <c r="P1605" i="6"/>
  <c r="O1605" i="6"/>
  <c r="N1605" i="6"/>
  <c r="M1605" i="6"/>
  <c r="L1605" i="6"/>
  <c r="W1604" i="6"/>
  <c r="V1604" i="6"/>
  <c r="U1604" i="6"/>
  <c r="T1604" i="6"/>
  <c r="S1604" i="6"/>
  <c r="R1604" i="6"/>
  <c r="Q1604" i="6"/>
  <c r="P1604" i="6"/>
  <c r="O1604" i="6"/>
  <c r="N1604" i="6"/>
  <c r="M1604" i="6"/>
  <c r="L1604" i="6"/>
  <c r="W1603" i="6"/>
  <c r="V1603" i="6"/>
  <c r="U1603" i="6"/>
  <c r="T1603" i="6"/>
  <c r="S1603" i="6"/>
  <c r="R1603" i="6"/>
  <c r="Q1603" i="6"/>
  <c r="P1603" i="6"/>
  <c r="O1603" i="6"/>
  <c r="N1603" i="6"/>
  <c r="M1603" i="6"/>
  <c r="L1603" i="6"/>
  <c r="W1602" i="6"/>
  <c r="V1602" i="6"/>
  <c r="U1602" i="6"/>
  <c r="T1602" i="6"/>
  <c r="S1602" i="6"/>
  <c r="R1602" i="6"/>
  <c r="Q1602" i="6"/>
  <c r="P1602" i="6"/>
  <c r="O1602" i="6"/>
  <c r="N1602" i="6"/>
  <c r="M1602" i="6"/>
  <c r="L1602" i="6"/>
  <c r="W1601" i="6"/>
  <c r="V1601" i="6"/>
  <c r="U1601" i="6"/>
  <c r="T1601" i="6"/>
  <c r="S1601" i="6"/>
  <c r="R1601" i="6"/>
  <c r="Q1601" i="6"/>
  <c r="P1601" i="6"/>
  <c r="O1601" i="6"/>
  <c r="N1601" i="6"/>
  <c r="M1601" i="6"/>
  <c r="L1601" i="6"/>
  <c r="W1600" i="6"/>
  <c r="V1600" i="6"/>
  <c r="U1600" i="6"/>
  <c r="T1600" i="6"/>
  <c r="S1600" i="6"/>
  <c r="R1600" i="6"/>
  <c r="Q1600" i="6"/>
  <c r="P1600" i="6"/>
  <c r="O1600" i="6"/>
  <c r="N1600" i="6"/>
  <c r="M1600" i="6"/>
  <c r="L1600" i="6"/>
  <c r="W1599" i="6"/>
  <c r="V1599" i="6"/>
  <c r="U1599" i="6"/>
  <c r="T1599" i="6"/>
  <c r="S1599" i="6"/>
  <c r="R1599" i="6"/>
  <c r="Q1599" i="6"/>
  <c r="P1599" i="6"/>
  <c r="O1599" i="6"/>
  <c r="N1599" i="6"/>
  <c r="M1599" i="6"/>
  <c r="L1599" i="6"/>
  <c r="W1598" i="6"/>
  <c r="V1598" i="6"/>
  <c r="U1598" i="6"/>
  <c r="T1598" i="6"/>
  <c r="S1598" i="6"/>
  <c r="R1598" i="6"/>
  <c r="Q1598" i="6"/>
  <c r="P1598" i="6"/>
  <c r="O1598" i="6"/>
  <c r="N1598" i="6"/>
  <c r="M1598" i="6"/>
  <c r="L1598" i="6"/>
  <c r="W1597" i="6"/>
  <c r="V1597" i="6"/>
  <c r="U1597" i="6"/>
  <c r="T1597" i="6"/>
  <c r="S1597" i="6"/>
  <c r="R1597" i="6"/>
  <c r="Q1597" i="6"/>
  <c r="P1597" i="6"/>
  <c r="O1597" i="6"/>
  <c r="N1597" i="6"/>
  <c r="M1597" i="6"/>
  <c r="L1597" i="6"/>
  <c r="W2240" i="6"/>
  <c r="V2240" i="6"/>
  <c r="U2240" i="6"/>
  <c r="T2240" i="6"/>
  <c r="S2240" i="6"/>
  <c r="R2240" i="6"/>
  <c r="Q2240" i="6"/>
  <c r="P2240" i="6"/>
  <c r="O2240" i="6"/>
  <c r="N2240" i="6"/>
  <c r="M2240" i="6"/>
  <c r="L2240" i="6"/>
  <c r="W2239" i="6"/>
  <c r="V2239" i="6"/>
  <c r="U2239" i="6"/>
  <c r="T2239" i="6"/>
  <c r="S2239" i="6"/>
  <c r="R2239" i="6"/>
  <c r="Q2239" i="6"/>
  <c r="P2239" i="6"/>
  <c r="O2239" i="6"/>
  <c r="N2239" i="6"/>
  <c r="M2239" i="6"/>
  <c r="L2239" i="6"/>
  <c r="W2238" i="6"/>
  <c r="V2238" i="6"/>
  <c r="U2238" i="6"/>
  <c r="T2238" i="6"/>
  <c r="S2238" i="6"/>
  <c r="R2238" i="6"/>
  <c r="Q2238" i="6"/>
  <c r="P2238" i="6"/>
  <c r="O2238" i="6"/>
  <c r="N2238" i="6"/>
  <c r="M2238" i="6"/>
  <c r="L2238" i="6"/>
  <c r="W2237" i="6"/>
  <c r="V2237" i="6"/>
  <c r="U2237" i="6"/>
  <c r="T2237" i="6"/>
  <c r="S2237" i="6"/>
  <c r="R2237" i="6"/>
  <c r="Q2237" i="6"/>
  <c r="P2237" i="6"/>
  <c r="O2237" i="6"/>
  <c r="N2237" i="6"/>
  <c r="M2237" i="6"/>
  <c r="L2237" i="6"/>
  <c r="W618" i="6"/>
  <c r="V618" i="6"/>
  <c r="U618" i="6"/>
  <c r="T618" i="6"/>
  <c r="S618" i="6"/>
  <c r="R618" i="6"/>
  <c r="Q618" i="6"/>
  <c r="P618" i="6"/>
  <c r="O618" i="6"/>
  <c r="N618" i="6"/>
  <c r="M618" i="6"/>
  <c r="L618" i="6"/>
  <c r="W617" i="6"/>
  <c r="V617" i="6"/>
  <c r="U617" i="6"/>
  <c r="T617" i="6"/>
  <c r="S617" i="6"/>
  <c r="R617" i="6"/>
  <c r="Q617" i="6"/>
  <c r="P617" i="6"/>
  <c r="O617" i="6"/>
  <c r="N617" i="6"/>
  <c r="M617" i="6"/>
  <c r="L617" i="6"/>
  <c r="W616" i="6"/>
  <c r="V616" i="6"/>
  <c r="U616" i="6"/>
  <c r="T616" i="6"/>
  <c r="S616" i="6"/>
  <c r="R616" i="6"/>
  <c r="Q616" i="6"/>
  <c r="P616" i="6"/>
  <c r="O616" i="6"/>
  <c r="N616" i="6"/>
  <c r="M616" i="6"/>
  <c r="L616" i="6"/>
  <c r="W615" i="6"/>
  <c r="V615" i="6"/>
  <c r="U615" i="6"/>
  <c r="T615" i="6"/>
  <c r="S615" i="6"/>
  <c r="R615" i="6"/>
  <c r="Q615" i="6"/>
  <c r="P615" i="6"/>
  <c r="O615" i="6"/>
  <c r="N615" i="6"/>
  <c r="M615" i="6"/>
  <c r="L615" i="6"/>
  <c r="W614" i="6"/>
  <c r="V614" i="6"/>
  <c r="U614" i="6"/>
  <c r="T614" i="6"/>
  <c r="S614" i="6"/>
  <c r="R614" i="6"/>
  <c r="Q614" i="6"/>
  <c r="P614" i="6"/>
  <c r="O614" i="6"/>
  <c r="N614" i="6"/>
  <c r="M614" i="6"/>
  <c r="L614" i="6"/>
  <c r="W613" i="6"/>
  <c r="V613" i="6"/>
  <c r="U613" i="6"/>
  <c r="T613" i="6"/>
  <c r="S613" i="6"/>
  <c r="R613" i="6"/>
  <c r="Q613" i="6"/>
  <c r="P613" i="6"/>
  <c r="O613" i="6"/>
  <c r="N613" i="6"/>
  <c r="M613" i="6"/>
  <c r="L613" i="6"/>
  <c r="W583" i="6"/>
  <c r="V583" i="6"/>
  <c r="U583" i="6"/>
  <c r="T583" i="6"/>
  <c r="S583" i="6"/>
  <c r="R583" i="6"/>
  <c r="Q583" i="6"/>
  <c r="P583" i="6"/>
  <c r="O583" i="6"/>
  <c r="N583" i="6"/>
  <c r="M583" i="6"/>
  <c r="L583" i="6"/>
  <c r="W582" i="6"/>
  <c r="V582" i="6"/>
  <c r="U582" i="6"/>
  <c r="T582" i="6"/>
  <c r="S582" i="6"/>
  <c r="R582" i="6"/>
  <c r="Q582" i="6"/>
  <c r="P582" i="6"/>
  <c r="O582" i="6"/>
  <c r="N582" i="6"/>
  <c r="M582" i="6"/>
  <c r="L582" i="6"/>
  <c r="W581" i="6"/>
  <c r="V581" i="6"/>
  <c r="U581" i="6"/>
  <c r="T581" i="6"/>
  <c r="S581" i="6"/>
  <c r="R581" i="6"/>
  <c r="Q581" i="6"/>
  <c r="P581" i="6"/>
  <c r="O581" i="6"/>
  <c r="N581" i="6"/>
  <c r="M581" i="6"/>
  <c r="L581" i="6"/>
  <c r="W580" i="6"/>
  <c r="V580" i="6"/>
  <c r="U580" i="6"/>
  <c r="T580" i="6"/>
  <c r="S580" i="6"/>
  <c r="R580" i="6"/>
  <c r="Q580" i="6"/>
  <c r="P580" i="6"/>
  <c r="O580" i="6"/>
  <c r="N580" i="6"/>
  <c r="M580" i="6"/>
  <c r="L580" i="6"/>
  <c r="W579" i="6"/>
  <c r="V579" i="6"/>
  <c r="U579" i="6"/>
  <c r="T579" i="6"/>
  <c r="S579" i="6"/>
  <c r="R579" i="6"/>
  <c r="Q579" i="6"/>
  <c r="P579" i="6"/>
  <c r="O579" i="6"/>
  <c r="N579" i="6"/>
  <c r="M579" i="6"/>
  <c r="L579" i="6"/>
  <c r="W578" i="6"/>
  <c r="V578" i="6"/>
  <c r="U578" i="6"/>
  <c r="T578" i="6"/>
  <c r="S578" i="6"/>
  <c r="R578" i="6"/>
  <c r="Q578" i="6"/>
  <c r="P578" i="6"/>
  <c r="O578" i="6"/>
  <c r="N578" i="6"/>
  <c r="M578" i="6"/>
  <c r="L578" i="6"/>
  <c r="W577" i="6"/>
  <c r="V577" i="6"/>
  <c r="U577" i="6"/>
  <c r="T577" i="6"/>
  <c r="S577" i="6"/>
  <c r="R577" i="6"/>
  <c r="Q577" i="6"/>
  <c r="P577" i="6"/>
  <c r="O577" i="6"/>
  <c r="N577" i="6"/>
  <c r="M577" i="6"/>
  <c r="L577" i="6"/>
  <c r="W576" i="6"/>
  <c r="V576" i="6"/>
  <c r="U576" i="6"/>
  <c r="T576" i="6"/>
  <c r="S576" i="6"/>
  <c r="R576" i="6"/>
  <c r="Q576" i="6"/>
  <c r="P576" i="6"/>
  <c r="O576" i="6"/>
  <c r="N576" i="6"/>
  <c r="M576" i="6"/>
  <c r="L576" i="6"/>
  <c r="W575" i="6"/>
  <c r="V575" i="6"/>
  <c r="U575" i="6"/>
  <c r="T575" i="6"/>
  <c r="S575" i="6"/>
  <c r="R575" i="6"/>
  <c r="Q575" i="6"/>
  <c r="P575" i="6"/>
  <c r="O575" i="6"/>
  <c r="N575" i="6"/>
  <c r="M575" i="6"/>
  <c r="L575" i="6"/>
  <c r="W574" i="6"/>
  <c r="V574" i="6"/>
  <c r="U574" i="6"/>
  <c r="T574" i="6"/>
  <c r="S574" i="6"/>
  <c r="R574" i="6"/>
  <c r="Q574" i="6"/>
  <c r="P574" i="6"/>
  <c r="O574" i="6"/>
  <c r="N574" i="6"/>
  <c r="M574" i="6"/>
  <c r="L574" i="6"/>
  <c r="W94" i="6"/>
  <c r="V94" i="6"/>
  <c r="U94" i="6"/>
  <c r="T94" i="6"/>
  <c r="S94" i="6"/>
  <c r="R94" i="6"/>
  <c r="Q94" i="6"/>
  <c r="P94" i="6"/>
  <c r="O94" i="6"/>
  <c r="N94" i="6"/>
  <c r="M94" i="6"/>
  <c r="L94" i="6"/>
  <c r="W93" i="6"/>
  <c r="V93" i="6"/>
  <c r="U93" i="6"/>
  <c r="T93" i="6"/>
  <c r="S93" i="6"/>
  <c r="R93" i="6"/>
  <c r="Q93" i="6"/>
  <c r="P93" i="6"/>
  <c r="O93" i="6"/>
  <c r="N93" i="6"/>
  <c r="M93" i="6"/>
  <c r="L93" i="6"/>
  <c r="W1962" i="6"/>
  <c r="V1962" i="6"/>
  <c r="U1962" i="6"/>
  <c r="T1962" i="6"/>
  <c r="S1962" i="6"/>
  <c r="R1962" i="6"/>
  <c r="Q1962" i="6"/>
  <c r="P1962" i="6"/>
  <c r="O1962" i="6"/>
  <c r="N1962" i="6"/>
  <c r="M1962" i="6"/>
  <c r="L1962" i="6"/>
  <c r="W1961" i="6"/>
  <c r="V1961" i="6"/>
  <c r="U1961" i="6"/>
  <c r="T1961" i="6"/>
  <c r="S1961" i="6"/>
  <c r="R1961" i="6"/>
  <c r="Q1961" i="6"/>
  <c r="P1961" i="6"/>
  <c r="O1961" i="6"/>
  <c r="N1961" i="6"/>
  <c r="M1961" i="6"/>
  <c r="L1961" i="6"/>
  <c r="W1960" i="6"/>
  <c r="V1960" i="6"/>
  <c r="U1960" i="6"/>
  <c r="T1960" i="6"/>
  <c r="S1960" i="6"/>
  <c r="R1960" i="6"/>
  <c r="Q1960" i="6"/>
  <c r="P1960" i="6"/>
  <c r="O1960" i="6"/>
  <c r="N1960" i="6"/>
  <c r="M1960" i="6"/>
  <c r="L1960" i="6"/>
  <c r="W1959" i="6"/>
  <c r="V1959" i="6"/>
  <c r="U1959" i="6"/>
  <c r="T1959" i="6"/>
  <c r="S1959" i="6"/>
  <c r="R1959" i="6"/>
  <c r="Q1959" i="6"/>
  <c r="P1959" i="6"/>
  <c r="O1959" i="6"/>
  <c r="N1959" i="6"/>
  <c r="M1959" i="6"/>
  <c r="L1959" i="6"/>
  <c r="W1958" i="6"/>
  <c r="V1958" i="6"/>
  <c r="U1958" i="6"/>
  <c r="T1958" i="6"/>
  <c r="S1958" i="6"/>
  <c r="R1958" i="6"/>
  <c r="Q1958" i="6"/>
  <c r="P1958" i="6"/>
  <c r="O1958" i="6"/>
  <c r="N1958" i="6"/>
  <c r="M1958" i="6"/>
  <c r="L1958" i="6"/>
  <c r="W1957" i="6"/>
  <c r="V1957" i="6"/>
  <c r="U1957" i="6"/>
  <c r="T1957" i="6"/>
  <c r="S1957" i="6"/>
  <c r="R1957" i="6"/>
  <c r="Q1957" i="6"/>
  <c r="P1957" i="6"/>
  <c r="O1957" i="6"/>
  <c r="N1957" i="6"/>
  <c r="M1957" i="6"/>
  <c r="L1957" i="6"/>
  <c r="W1956" i="6"/>
  <c r="V1956" i="6"/>
  <c r="U1956" i="6"/>
  <c r="T1956" i="6"/>
  <c r="S1956" i="6"/>
  <c r="R1956" i="6"/>
  <c r="Q1956" i="6"/>
  <c r="P1956" i="6"/>
  <c r="O1956" i="6"/>
  <c r="N1956" i="6"/>
  <c r="M1956" i="6"/>
  <c r="L1956" i="6"/>
  <c r="W1955" i="6"/>
  <c r="V1955" i="6"/>
  <c r="U1955" i="6"/>
  <c r="T1955" i="6"/>
  <c r="S1955" i="6"/>
  <c r="R1955" i="6"/>
  <c r="Q1955" i="6"/>
  <c r="P1955" i="6"/>
  <c r="O1955" i="6"/>
  <c r="N1955" i="6"/>
  <c r="M1955" i="6"/>
  <c r="L1955" i="6"/>
  <c r="W1954" i="6"/>
  <c r="V1954" i="6"/>
  <c r="U1954" i="6"/>
  <c r="T1954" i="6"/>
  <c r="S1954" i="6"/>
  <c r="R1954" i="6"/>
  <c r="Q1954" i="6"/>
  <c r="P1954" i="6"/>
  <c r="O1954" i="6"/>
  <c r="N1954" i="6"/>
  <c r="M1954" i="6"/>
  <c r="L1954" i="6"/>
  <c r="W1953" i="6"/>
  <c r="V1953" i="6"/>
  <c r="U1953" i="6"/>
  <c r="T1953" i="6"/>
  <c r="S1953" i="6"/>
  <c r="R1953" i="6"/>
  <c r="Q1953" i="6"/>
  <c r="P1953" i="6"/>
  <c r="O1953" i="6"/>
  <c r="N1953" i="6"/>
  <c r="M1953" i="6"/>
  <c r="L1953" i="6"/>
  <c r="W1952" i="6"/>
  <c r="V1952" i="6"/>
  <c r="U1952" i="6"/>
  <c r="T1952" i="6"/>
  <c r="S1952" i="6"/>
  <c r="R1952" i="6"/>
  <c r="Q1952" i="6"/>
  <c r="P1952" i="6"/>
  <c r="O1952" i="6"/>
  <c r="N1952" i="6"/>
  <c r="M1952" i="6"/>
  <c r="L1952" i="6"/>
  <c r="W1951" i="6"/>
  <c r="V1951" i="6"/>
  <c r="U1951" i="6"/>
  <c r="T1951" i="6"/>
  <c r="S1951" i="6"/>
  <c r="R1951" i="6"/>
  <c r="Q1951" i="6"/>
  <c r="P1951" i="6"/>
  <c r="O1951" i="6"/>
  <c r="N1951" i="6"/>
  <c r="M1951" i="6"/>
  <c r="L1951" i="6"/>
  <c r="W1950" i="6"/>
  <c r="V1950" i="6"/>
  <c r="U1950" i="6"/>
  <c r="T1950" i="6"/>
  <c r="S1950" i="6"/>
  <c r="R1950" i="6"/>
  <c r="Q1950" i="6"/>
  <c r="P1950" i="6"/>
  <c r="O1950" i="6"/>
  <c r="N1950" i="6"/>
  <c r="M1950" i="6"/>
  <c r="L1950" i="6"/>
  <c r="W1949" i="6"/>
  <c r="V1949" i="6"/>
  <c r="U1949" i="6"/>
  <c r="T1949" i="6"/>
  <c r="S1949" i="6"/>
  <c r="R1949" i="6"/>
  <c r="Q1949" i="6"/>
  <c r="P1949" i="6"/>
  <c r="O1949" i="6"/>
  <c r="N1949" i="6"/>
  <c r="M1949" i="6"/>
  <c r="L1949" i="6"/>
  <c r="W1948" i="6"/>
  <c r="V1948" i="6"/>
  <c r="U1948" i="6"/>
  <c r="T1948" i="6"/>
  <c r="S1948" i="6"/>
  <c r="R1948" i="6"/>
  <c r="Q1948" i="6"/>
  <c r="P1948" i="6"/>
  <c r="O1948" i="6"/>
  <c r="N1948" i="6"/>
  <c r="M1948" i="6"/>
  <c r="L1948" i="6"/>
  <c r="W1947" i="6"/>
  <c r="V1947" i="6"/>
  <c r="U1947" i="6"/>
  <c r="T1947" i="6"/>
  <c r="S1947" i="6"/>
  <c r="R1947" i="6"/>
  <c r="Q1947" i="6"/>
  <c r="P1947" i="6"/>
  <c r="O1947" i="6"/>
  <c r="N1947" i="6"/>
  <c r="M1947" i="6"/>
  <c r="L1947" i="6"/>
  <c r="W1946" i="6"/>
  <c r="V1946" i="6"/>
  <c r="U1946" i="6"/>
  <c r="T1946" i="6"/>
  <c r="S1946" i="6"/>
  <c r="R1946" i="6"/>
  <c r="Q1946" i="6"/>
  <c r="P1946" i="6"/>
  <c r="O1946" i="6"/>
  <c r="N1946" i="6"/>
  <c r="M1946" i="6"/>
  <c r="L1946" i="6"/>
  <c r="W1945" i="6"/>
  <c r="V1945" i="6"/>
  <c r="U1945" i="6"/>
  <c r="T1945" i="6"/>
  <c r="S1945" i="6"/>
  <c r="R1945" i="6"/>
  <c r="Q1945" i="6"/>
  <c r="P1945" i="6"/>
  <c r="O1945" i="6"/>
  <c r="N1945" i="6"/>
  <c r="M1945" i="6"/>
  <c r="L1945" i="6"/>
  <c r="W1944" i="6"/>
  <c r="V1944" i="6"/>
  <c r="U1944" i="6"/>
  <c r="T1944" i="6"/>
  <c r="S1944" i="6"/>
  <c r="R1944" i="6"/>
  <c r="Q1944" i="6"/>
  <c r="P1944" i="6"/>
  <c r="O1944" i="6"/>
  <c r="N1944" i="6"/>
  <c r="M1944" i="6"/>
  <c r="L1944" i="6"/>
  <c r="W1943" i="6"/>
  <c r="V1943" i="6"/>
  <c r="U1943" i="6"/>
  <c r="T1943" i="6"/>
  <c r="S1943" i="6"/>
  <c r="R1943" i="6"/>
  <c r="Q1943" i="6"/>
  <c r="P1943" i="6"/>
  <c r="O1943" i="6"/>
  <c r="N1943" i="6"/>
  <c r="M1943" i="6"/>
  <c r="L1943" i="6"/>
  <c r="W1942" i="6"/>
  <c r="V1942" i="6"/>
  <c r="U1942" i="6"/>
  <c r="T1942" i="6"/>
  <c r="S1942" i="6"/>
  <c r="R1942" i="6"/>
  <c r="Q1942" i="6"/>
  <c r="P1942" i="6"/>
  <c r="O1942" i="6"/>
  <c r="N1942" i="6"/>
  <c r="M1942" i="6"/>
  <c r="L1942" i="6"/>
  <c r="W1941" i="6"/>
  <c r="V1941" i="6"/>
  <c r="U1941" i="6"/>
  <c r="T1941" i="6"/>
  <c r="S1941" i="6"/>
  <c r="R1941" i="6"/>
  <c r="Q1941" i="6"/>
  <c r="P1941" i="6"/>
  <c r="O1941" i="6"/>
  <c r="N1941" i="6"/>
  <c r="M1941" i="6"/>
  <c r="L1941" i="6"/>
  <c r="W1940" i="6"/>
  <c r="V1940" i="6"/>
  <c r="U1940" i="6"/>
  <c r="T1940" i="6"/>
  <c r="S1940" i="6"/>
  <c r="R1940" i="6"/>
  <c r="Q1940" i="6"/>
  <c r="P1940" i="6"/>
  <c r="O1940" i="6"/>
  <c r="N1940" i="6"/>
  <c r="M1940" i="6"/>
  <c r="L1940" i="6"/>
  <c r="W1939" i="6"/>
  <c r="V1939" i="6"/>
  <c r="U1939" i="6"/>
  <c r="T1939" i="6"/>
  <c r="S1939" i="6"/>
  <c r="R1939" i="6"/>
  <c r="Q1939" i="6"/>
  <c r="P1939" i="6"/>
  <c r="O1939" i="6"/>
  <c r="N1939" i="6"/>
  <c r="M1939" i="6"/>
  <c r="L1939" i="6"/>
  <c r="W1938" i="6"/>
  <c r="V1938" i="6"/>
  <c r="U1938" i="6"/>
  <c r="T1938" i="6"/>
  <c r="S1938" i="6"/>
  <c r="R1938" i="6"/>
  <c r="Q1938" i="6"/>
  <c r="P1938" i="6"/>
  <c r="O1938" i="6"/>
  <c r="N1938" i="6"/>
  <c r="M1938" i="6"/>
  <c r="L1938" i="6"/>
  <c r="W1937" i="6"/>
  <c r="V1937" i="6"/>
  <c r="U1937" i="6"/>
  <c r="T1937" i="6"/>
  <c r="S1937" i="6"/>
  <c r="R1937" i="6"/>
  <c r="Q1937" i="6"/>
  <c r="P1937" i="6"/>
  <c r="O1937" i="6"/>
  <c r="N1937" i="6"/>
  <c r="M1937" i="6"/>
  <c r="L1937" i="6"/>
  <c r="W1936" i="6"/>
  <c r="V1936" i="6"/>
  <c r="U1936" i="6"/>
  <c r="T1936" i="6"/>
  <c r="S1936" i="6"/>
  <c r="R1936" i="6"/>
  <c r="Q1936" i="6"/>
  <c r="P1936" i="6"/>
  <c r="O1936" i="6"/>
  <c r="N1936" i="6"/>
  <c r="M1936" i="6"/>
  <c r="L1936" i="6"/>
  <c r="W1935" i="6"/>
  <c r="V1935" i="6"/>
  <c r="U1935" i="6"/>
  <c r="T1935" i="6"/>
  <c r="S1935" i="6"/>
  <c r="R1935" i="6"/>
  <c r="Q1935" i="6"/>
  <c r="P1935" i="6"/>
  <c r="O1935" i="6"/>
  <c r="N1935" i="6"/>
  <c r="M1935" i="6"/>
  <c r="L1935" i="6"/>
  <c r="W1934" i="6"/>
  <c r="V1934" i="6"/>
  <c r="U1934" i="6"/>
  <c r="T1934" i="6"/>
  <c r="S1934" i="6"/>
  <c r="R1934" i="6"/>
  <c r="Q1934" i="6"/>
  <c r="P1934" i="6"/>
  <c r="O1934" i="6"/>
  <c r="N1934" i="6"/>
  <c r="M1934" i="6"/>
  <c r="L1934" i="6"/>
  <c r="W1933" i="6"/>
  <c r="V1933" i="6"/>
  <c r="U1933" i="6"/>
  <c r="T1933" i="6"/>
  <c r="S1933" i="6"/>
  <c r="R1933" i="6"/>
  <c r="Q1933" i="6"/>
  <c r="P1933" i="6"/>
  <c r="O1933" i="6"/>
  <c r="N1933" i="6"/>
  <c r="M1933" i="6"/>
  <c r="L1933" i="6"/>
  <c r="W1932" i="6"/>
  <c r="V1932" i="6"/>
  <c r="U1932" i="6"/>
  <c r="T1932" i="6"/>
  <c r="S1932" i="6"/>
  <c r="R1932" i="6"/>
  <c r="Q1932" i="6"/>
  <c r="P1932" i="6"/>
  <c r="O1932" i="6"/>
  <c r="N1932" i="6"/>
  <c r="M1932" i="6"/>
  <c r="L1932" i="6"/>
  <c r="W1931" i="6"/>
  <c r="V1931" i="6"/>
  <c r="U1931" i="6"/>
  <c r="T1931" i="6"/>
  <c r="S1931" i="6"/>
  <c r="R1931" i="6"/>
  <c r="Q1931" i="6"/>
  <c r="P1931" i="6"/>
  <c r="O1931" i="6"/>
  <c r="N1931" i="6"/>
  <c r="M1931" i="6"/>
  <c r="L1931" i="6"/>
  <c r="W1930" i="6"/>
  <c r="V1930" i="6"/>
  <c r="U1930" i="6"/>
  <c r="T1930" i="6"/>
  <c r="S1930" i="6"/>
  <c r="R1930" i="6"/>
  <c r="Q1930" i="6"/>
  <c r="P1930" i="6"/>
  <c r="O1930" i="6"/>
  <c r="N1930" i="6"/>
  <c r="M1930" i="6"/>
  <c r="L1930" i="6"/>
  <c r="W1929" i="6"/>
  <c r="V1929" i="6"/>
  <c r="U1929" i="6"/>
  <c r="T1929" i="6"/>
  <c r="S1929" i="6"/>
  <c r="R1929" i="6"/>
  <c r="Q1929" i="6"/>
  <c r="P1929" i="6"/>
  <c r="O1929" i="6"/>
  <c r="N1929" i="6"/>
  <c r="M1929" i="6"/>
  <c r="L1929" i="6"/>
  <c r="W1928" i="6"/>
  <c r="V1928" i="6"/>
  <c r="U1928" i="6"/>
  <c r="T1928" i="6"/>
  <c r="S1928" i="6"/>
  <c r="R1928" i="6"/>
  <c r="Q1928" i="6"/>
  <c r="P1928" i="6"/>
  <c r="O1928" i="6"/>
  <c r="N1928" i="6"/>
  <c r="M1928" i="6"/>
  <c r="L1928" i="6"/>
  <c r="W1927" i="6"/>
  <c r="V1927" i="6"/>
  <c r="U1927" i="6"/>
  <c r="T1927" i="6"/>
  <c r="S1927" i="6"/>
  <c r="R1927" i="6"/>
  <c r="Q1927" i="6"/>
  <c r="P1927" i="6"/>
  <c r="O1927" i="6"/>
  <c r="N1927" i="6"/>
  <c r="M1927" i="6"/>
  <c r="L1927" i="6"/>
  <c r="W1926" i="6"/>
  <c r="V1926" i="6"/>
  <c r="U1926" i="6"/>
  <c r="T1926" i="6"/>
  <c r="S1926" i="6"/>
  <c r="R1926" i="6"/>
  <c r="Q1926" i="6"/>
  <c r="P1926" i="6"/>
  <c r="O1926" i="6"/>
  <c r="N1926" i="6"/>
  <c r="M1926" i="6"/>
  <c r="L1926" i="6"/>
  <c r="W1925" i="6"/>
  <c r="V1925" i="6"/>
  <c r="U1925" i="6"/>
  <c r="T1925" i="6"/>
  <c r="S1925" i="6"/>
  <c r="R1925" i="6"/>
  <c r="Q1925" i="6"/>
  <c r="P1925" i="6"/>
  <c r="O1925" i="6"/>
  <c r="N1925" i="6"/>
  <c r="M1925" i="6"/>
  <c r="L1925" i="6"/>
  <c r="W1924" i="6"/>
  <c r="V1924" i="6"/>
  <c r="U1924" i="6"/>
  <c r="T1924" i="6"/>
  <c r="S1924" i="6"/>
  <c r="R1924" i="6"/>
  <c r="Q1924" i="6"/>
  <c r="P1924" i="6"/>
  <c r="O1924" i="6"/>
  <c r="N1924" i="6"/>
  <c r="M1924" i="6"/>
  <c r="L1924" i="6"/>
  <c r="W1923" i="6"/>
  <c r="V1923" i="6"/>
  <c r="U1923" i="6"/>
  <c r="T1923" i="6"/>
  <c r="S1923" i="6"/>
  <c r="R1923" i="6"/>
  <c r="Q1923" i="6"/>
  <c r="P1923" i="6"/>
  <c r="O1923" i="6"/>
  <c r="N1923" i="6"/>
  <c r="M1923" i="6"/>
  <c r="L1923" i="6"/>
  <c r="W1922" i="6"/>
  <c r="V1922" i="6"/>
  <c r="U1922" i="6"/>
  <c r="T1922" i="6"/>
  <c r="S1922" i="6"/>
  <c r="R1922" i="6"/>
  <c r="Q1922" i="6"/>
  <c r="P1922" i="6"/>
  <c r="O1922" i="6"/>
  <c r="N1922" i="6"/>
  <c r="M1922" i="6"/>
  <c r="L1922" i="6"/>
  <c r="W1921" i="6"/>
  <c r="V1921" i="6"/>
  <c r="U1921" i="6"/>
  <c r="T1921" i="6"/>
  <c r="S1921" i="6"/>
  <c r="R1921" i="6"/>
  <c r="Q1921" i="6"/>
  <c r="P1921" i="6"/>
  <c r="O1921" i="6"/>
  <c r="N1921" i="6"/>
  <c r="M1921" i="6"/>
  <c r="L1921" i="6"/>
  <c r="W1920" i="6"/>
  <c r="V1920" i="6"/>
  <c r="U1920" i="6"/>
  <c r="T1920" i="6"/>
  <c r="S1920" i="6"/>
  <c r="R1920" i="6"/>
  <c r="Q1920" i="6"/>
  <c r="P1920" i="6"/>
  <c r="O1920" i="6"/>
  <c r="N1920" i="6"/>
  <c r="M1920" i="6"/>
  <c r="L1920" i="6"/>
  <c r="W1919" i="6"/>
  <c r="V1919" i="6"/>
  <c r="U1919" i="6"/>
  <c r="T1919" i="6"/>
  <c r="S1919" i="6"/>
  <c r="R1919" i="6"/>
  <c r="Q1919" i="6"/>
  <c r="P1919" i="6"/>
  <c r="O1919" i="6"/>
  <c r="N1919" i="6"/>
  <c r="M1919" i="6"/>
  <c r="L1919" i="6"/>
  <c r="W1918" i="6"/>
  <c r="V1918" i="6"/>
  <c r="U1918" i="6"/>
  <c r="T1918" i="6"/>
  <c r="S1918" i="6"/>
  <c r="R1918" i="6"/>
  <c r="Q1918" i="6"/>
  <c r="P1918" i="6"/>
  <c r="O1918" i="6"/>
  <c r="N1918" i="6"/>
  <c r="M1918" i="6"/>
  <c r="L1918" i="6"/>
  <c r="W1917" i="6"/>
  <c r="V1917" i="6"/>
  <c r="U1917" i="6"/>
  <c r="T1917" i="6"/>
  <c r="S1917" i="6"/>
  <c r="R1917" i="6"/>
  <c r="Q1917" i="6"/>
  <c r="P1917" i="6"/>
  <c r="O1917" i="6"/>
  <c r="N1917" i="6"/>
  <c r="M1917" i="6"/>
  <c r="L1917" i="6"/>
  <c r="W1916" i="6"/>
  <c r="V1916" i="6"/>
  <c r="U1916" i="6"/>
  <c r="T1916" i="6"/>
  <c r="S1916" i="6"/>
  <c r="R1916" i="6"/>
  <c r="Q1916" i="6"/>
  <c r="P1916" i="6"/>
  <c r="O1916" i="6"/>
  <c r="N1916" i="6"/>
  <c r="M1916" i="6"/>
  <c r="L1916" i="6"/>
  <c r="W1915" i="6"/>
  <c r="V1915" i="6"/>
  <c r="U1915" i="6"/>
  <c r="T1915" i="6"/>
  <c r="S1915" i="6"/>
  <c r="R1915" i="6"/>
  <c r="Q1915" i="6"/>
  <c r="P1915" i="6"/>
  <c r="O1915" i="6"/>
  <c r="N1915" i="6"/>
  <c r="M1915" i="6"/>
  <c r="L1915" i="6"/>
  <c r="W1914" i="6"/>
  <c r="V1914" i="6"/>
  <c r="U1914" i="6"/>
  <c r="T1914" i="6"/>
  <c r="S1914" i="6"/>
  <c r="R1914" i="6"/>
  <c r="Q1914" i="6"/>
  <c r="P1914" i="6"/>
  <c r="O1914" i="6"/>
  <c r="N1914" i="6"/>
  <c r="M1914" i="6"/>
  <c r="L1914" i="6"/>
  <c r="W1913" i="6"/>
  <c r="V1913" i="6"/>
  <c r="U1913" i="6"/>
  <c r="T1913" i="6"/>
  <c r="S1913" i="6"/>
  <c r="R1913" i="6"/>
  <c r="Q1913" i="6"/>
  <c r="P1913" i="6"/>
  <c r="O1913" i="6"/>
  <c r="N1913" i="6"/>
  <c r="M1913" i="6"/>
  <c r="L1913" i="6"/>
  <c r="W1912" i="6"/>
  <c r="V1912" i="6"/>
  <c r="U1912" i="6"/>
  <c r="T1912" i="6"/>
  <c r="S1912" i="6"/>
  <c r="R1912" i="6"/>
  <c r="Q1912" i="6"/>
  <c r="P1912" i="6"/>
  <c r="O1912" i="6"/>
  <c r="N1912" i="6"/>
  <c r="M1912" i="6"/>
  <c r="L1912" i="6"/>
  <c r="W1911" i="6"/>
  <c r="V1911" i="6"/>
  <c r="U1911" i="6"/>
  <c r="T1911" i="6"/>
  <c r="S1911" i="6"/>
  <c r="R1911" i="6"/>
  <c r="Q1911" i="6"/>
  <c r="P1911" i="6"/>
  <c r="O1911" i="6"/>
  <c r="N1911" i="6"/>
  <c r="M1911" i="6"/>
  <c r="L1911" i="6"/>
  <c r="W1910" i="6"/>
  <c r="V1910" i="6"/>
  <c r="U1910" i="6"/>
  <c r="T1910" i="6"/>
  <c r="S1910" i="6"/>
  <c r="R1910" i="6"/>
  <c r="Q1910" i="6"/>
  <c r="P1910" i="6"/>
  <c r="O1910" i="6"/>
  <c r="N1910" i="6"/>
  <c r="M1910" i="6"/>
  <c r="L1910" i="6"/>
  <c r="W1909" i="6"/>
  <c r="V1909" i="6"/>
  <c r="U1909" i="6"/>
  <c r="T1909" i="6"/>
  <c r="S1909" i="6"/>
  <c r="R1909" i="6"/>
  <c r="Q1909" i="6"/>
  <c r="P1909" i="6"/>
  <c r="O1909" i="6"/>
  <c r="N1909" i="6"/>
  <c r="M1909" i="6"/>
  <c r="L1909" i="6"/>
  <c r="W1908" i="6"/>
  <c r="V1908" i="6"/>
  <c r="U1908" i="6"/>
  <c r="T1908" i="6"/>
  <c r="S1908" i="6"/>
  <c r="R1908" i="6"/>
  <c r="Q1908" i="6"/>
  <c r="P1908" i="6"/>
  <c r="O1908" i="6"/>
  <c r="N1908" i="6"/>
  <c r="M1908" i="6"/>
  <c r="L1908" i="6"/>
  <c r="W1907" i="6"/>
  <c r="V1907" i="6"/>
  <c r="U1907" i="6"/>
  <c r="T1907" i="6"/>
  <c r="S1907" i="6"/>
  <c r="R1907" i="6"/>
  <c r="Q1907" i="6"/>
  <c r="P1907" i="6"/>
  <c r="O1907" i="6"/>
  <c r="N1907" i="6"/>
  <c r="M1907" i="6"/>
  <c r="L1907" i="6"/>
  <c r="W1906" i="6"/>
  <c r="V1906" i="6"/>
  <c r="U1906" i="6"/>
  <c r="T1906" i="6"/>
  <c r="S1906" i="6"/>
  <c r="R1906" i="6"/>
  <c r="Q1906" i="6"/>
  <c r="P1906" i="6"/>
  <c r="O1906" i="6"/>
  <c r="N1906" i="6"/>
  <c r="M1906" i="6"/>
  <c r="L1906" i="6"/>
  <c r="W1905" i="6"/>
  <c r="V1905" i="6"/>
  <c r="U1905" i="6"/>
  <c r="T1905" i="6"/>
  <c r="S1905" i="6"/>
  <c r="R1905" i="6"/>
  <c r="Q1905" i="6"/>
  <c r="P1905" i="6"/>
  <c r="O1905" i="6"/>
  <c r="N1905" i="6"/>
  <c r="M1905" i="6"/>
  <c r="L1905" i="6"/>
  <c r="W1904" i="6"/>
  <c r="V1904" i="6"/>
  <c r="U1904" i="6"/>
  <c r="T1904" i="6"/>
  <c r="S1904" i="6"/>
  <c r="R1904" i="6"/>
  <c r="Q1904" i="6"/>
  <c r="P1904" i="6"/>
  <c r="O1904" i="6"/>
  <c r="N1904" i="6"/>
  <c r="M1904" i="6"/>
  <c r="L1904" i="6"/>
  <c r="W1903" i="6"/>
  <c r="V1903" i="6"/>
  <c r="U1903" i="6"/>
  <c r="T1903" i="6"/>
  <c r="S1903" i="6"/>
  <c r="R1903" i="6"/>
  <c r="Q1903" i="6"/>
  <c r="P1903" i="6"/>
  <c r="O1903" i="6"/>
  <c r="N1903" i="6"/>
  <c r="M1903" i="6"/>
  <c r="L1903" i="6"/>
  <c r="W1902" i="6"/>
  <c r="V1902" i="6"/>
  <c r="U1902" i="6"/>
  <c r="T1902" i="6"/>
  <c r="S1902" i="6"/>
  <c r="R1902" i="6"/>
  <c r="Q1902" i="6"/>
  <c r="P1902" i="6"/>
  <c r="O1902" i="6"/>
  <c r="N1902" i="6"/>
  <c r="M1902" i="6"/>
  <c r="L1902" i="6"/>
  <c r="W1901" i="6"/>
  <c r="V1901" i="6"/>
  <c r="U1901" i="6"/>
  <c r="T1901" i="6"/>
  <c r="S1901" i="6"/>
  <c r="R1901" i="6"/>
  <c r="Q1901" i="6"/>
  <c r="P1901" i="6"/>
  <c r="O1901" i="6"/>
  <c r="N1901" i="6"/>
  <c r="M1901" i="6"/>
  <c r="L1901" i="6"/>
  <c r="W1900" i="6"/>
  <c r="V1900" i="6"/>
  <c r="U1900" i="6"/>
  <c r="T1900" i="6"/>
  <c r="S1900" i="6"/>
  <c r="R1900" i="6"/>
  <c r="Q1900" i="6"/>
  <c r="P1900" i="6"/>
  <c r="O1900" i="6"/>
  <c r="N1900" i="6"/>
  <c r="M1900" i="6"/>
  <c r="L1900" i="6"/>
  <c r="W1899" i="6"/>
  <c r="V1899" i="6"/>
  <c r="U1899" i="6"/>
  <c r="T1899" i="6"/>
  <c r="S1899" i="6"/>
  <c r="R1899" i="6"/>
  <c r="Q1899" i="6"/>
  <c r="P1899" i="6"/>
  <c r="O1899" i="6"/>
  <c r="N1899" i="6"/>
  <c r="M1899" i="6"/>
  <c r="L1899" i="6"/>
  <c r="W1898" i="6"/>
  <c r="V1898" i="6"/>
  <c r="U1898" i="6"/>
  <c r="T1898" i="6"/>
  <c r="S1898" i="6"/>
  <c r="R1898" i="6"/>
  <c r="Q1898" i="6"/>
  <c r="P1898" i="6"/>
  <c r="O1898" i="6"/>
  <c r="N1898" i="6"/>
  <c r="M1898" i="6"/>
  <c r="L1898" i="6"/>
  <c r="W1897" i="6"/>
  <c r="V1897" i="6"/>
  <c r="U1897" i="6"/>
  <c r="T1897" i="6"/>
  <c r="S1897" i="6"/>
  <c r="R1897" i="6"/>
  <c r="Q1897" i="6"/>
  <c r="P1897" i="6"/>
  <c r="O1897" i="6"/>
  <c r="N1897" i="6"/>
  <c r="M1897" i="6"/>
  <c r="L1897" i="6"/>
  <c r="W1896" i="6"/>
  <c r="V1896" i="6"/>
  <c r="U1896" i="6"/>
  <c r="T1896" i="6"/>
  <c r="S1896" i="6"/>
  <c r="R1896" i="6"/>
  <c r="Q1896" i="6"/>
  <c r="P1896" i="6"/>
  <c r="O1896" i="6"/>
  <c r="N1896" i="6"/>
  <c r="M1896" i="6"/>
  <c r="L1896" i="6"/>
  <c r="W1895" i="6"/>
  <c r="V1895" i="6"/>
  <c r="U1895" i="6"/>
  <c r="T1895" i="6"/>
  <c r="S1895" i="6"/>
  <c r="R1895" i="6"/>
  <c r="Q1895" i="6"/>
  <c r="P1895" i="6"/>
  <c r="O1895" i="6"/>
  <c r="N1895" i="6"/>
  <c r="M1895" i="6"/>
  <c r="L1895" i="6"/>
  <c r="W1894" i="6"/>
  <c r="V1894" i="6"/>
  <c r="U1894" i="6"/>
  <c r="T1894" i="6"/>
  <c r="S1894" i="6"/>
  <c r="R1894" i="6"/>
  <c r="Q1894" i="6"/>
  <c r="P1894" i="6"/>
  <c r="O1894" i="6"/>
  <c r="N1894" i="6"/>
  <c r="M1894" i="6"/>
  <c r="L1894" i="6"/>
  <c r="W1893" i="6"/>
  <c r="V1893" i="6"/>
  <c r="U1893" i="6"/>
  <c r="T1893" i="6"/>
  <c r="S1893" i="6"/>
  <c r="R1893" i="6"/>
  <c r="Q1893" i="6"/>
  <c r="P1893" i="6"/>
  <c r="O1893" i="6"/>
  <c r="N1893" i="6"/>
  <c r="M1893" i="6"/>
  <c r="L1893" i="6"/>
  <c r="W1892" i="6"/>
  <c r="V1892" i="6"/>
  <c r="U1892" i="6"/>
  <c r="T1892" i="6"/>
  <c r="S1892" i="6"/>
  <c r="R1892" i="6"/>
  <c r="Q1892" i="6"/>
  <c r="P1892" i="6"/>
  <c r="O1892" i="6"/>
  <c r="N1892" i="6"/>
  <c r="M1892" i="6"/>
  <c r="L1892" i="6"/>
  <c r="W1891" i="6"/>
  <c r="V1891" i="6"/>
  <c r="U1891" i="6"/>
  <c r="T1891" i="6"/>
  <c r="S1891" i="6"/>
  <c r="R1891" i="6"/>
  <c r="Q1891" i="6"/>
  <c r="P1891" i="6"/>
  <c r="O1891" i="6"/>
  <c r="N1891" i="6"/>
  <c r="M1891" i="6"/>
  <c r="L1891" i="6"/>
  <c r="W1890" i="6"/>
  <c r="V1890" i="6"/>
  <c r="U1890" i="6"/>
  <c r="T1890" i="6"/>
  <c r="S1890" i="6"/>
  <c r="R1890" i="6"/>
  <c r="Q1890" i="6"/>
  <c r="P1890" i="6"/>
  <c r="O1890" i="6"/>
  <c r="N1890" i="6"/>
  <c r="M1890" i="6"/>
  <c r="L1890" i="6"/>
  <c r="W1889" i="6"/>
  <c r="V1889" i="6"/>
  <c r="U1889" i="6"/>
  <c r="T1889" i="6"/>
  <c r="S1889" i="6"/>
  <c r="R1889" i="6"/>
  <c r="Q1889" i="6"/>
  <c r="P1889" i="6"/>
  <c r="O1889" i="6"/>
  <c r="N1889" i="6"/>
  <c r="M1889" i="6"/>
  <c r="L1889" i="6"/>
  <c r="W1888" i="6"/>
  <c r="V1888" i="6"/>
  <c r="U1888" i="6"/>
  <c r="T1888" i="6"/>
  <c r="S1888" i="6"/>
  <c r="R1888" i="6"/>
  <c r="Q1888" i="6"/>
  <c r="P1888" i="6"/>
  <c r="O1888" i="6"/>
  <c r="N1888" i="6"/>
  <c r="M1888" i="6"/>
  <c r="L1888" i="6"/>
  <c r="W1887" i="6"/>
  <c r="V1887" i="6"/>
  <c r="U1887" i="6"/>
  <c r="T1887" i="6"/>
  <c r="S1887" i="6"/>
  <c r="R1887" i="6"/>
  <c r="Q1887" i="6"/>
  <c r="P1887" i="6"/>
  <c r="O1887" i="6"/>
  <c r="N1887" i="6"/>
  <c r="M1887" i="6"/>
  <c r="L1887" i="6"/>
  <c r="W1886" i="6"/>
  <c r="V1886" i="6"/>
  <c r="U1886" i="6"/>
  <c r="T1886" i="6"/>
  <c r="S1886" i="6"/>
  <c r="R1886" i="6"/>
  <c r="Q1886" i="6"/>
  <c r="P1886" i="6"/>
  <c r="O1886" i="6"/>
  <c r="N1886" i="6"/>
  <c r="M1886" i="6"/>
  <c r="L1886" i="6"/>
  <c r="W1885" i="6"/>
  <c r="V1885" i="6"/>
  <c r="U1885" i="6"/>
  <c r="T1885" i="6"/>
  <c r="S1885" i="6"/>
  <c r="R1885" i="6"/>
  <c r="Q1885" i="6"/>
  <c r="P1885" i="6"/>
  <c r="O1885" i="6"/>
  <c r="N1885" i="6"/>
  <c r="M1885" i="6"/>
  <c r="L1885" i="6"/>
  <c r="W1884" i="6"/>
  <c r="V1884" i="6"/>
  <c r="U1884" i="6"/>
  <c r="T1884" i="6"/>
  <c r="S1884" i="6"/>
  <c r="R1884" i="6"/>
  <c r="Q1884" i="6"/>
  <c r="P1884" i="6"/>
  <c r="O1884" i="6"/>
  <c r="N1884" i="6"/>
  <c r="M1884" i="6"/>
  <c r="L1884" i="6"/>
  <c r="W1883" i="6"/>
  <c r="V1883" i="6"/>
  <c r="U1883" i="6"/>
  <c r="T1883" i="6"/>
  <c r="S1883" i="6"/>
  <c r="R1883" i="6"/>
  <c r="Q1883" i="6"/>
  <c r="P1883" i="6"/>
  <c r="O1883" i="6"/>
  <c r="N1883" i="6"/>
  <c r="M1883" i="6"/>
  <c r="L1883" i="6"/>
  <c r="W1882" i="6"/>
  <c r="V1882" i="6"/>
  <c r="U1882" i="6"/>
  <c r="T1882" i="6"/>
  <c r="S1882" i="6"/>
  <c r="R1882" i="6"/>
  <c r="Q1882" i="6"/>
  <c r="P1882" i="6"/>
  <c r="O1882" i="6"/>
  <c r="N1882" i="6"/>
  <c r="M1882" i="6"/>
  <c r="L1882" i="6"/>
  <c r="W1881" i="6"/>
  <c r="V1881" i="6"/>
  <c r="U1881" i="6"/>
  <c r="T1881" i="6"/>
  <c r="S1881" i="6"/>
  <c r="R1881" i="6"/>
  <c r="Q1881" i="6"/>
  <c r="P1881" i="6"/>
  <c r="O1881" i="6"/>
  <c r="N1881" i="6"/>
  <c r="M1881" i="6"/>
  <c r="L1881" i="6"/>
  <c r="W1880" i="6"/>
  <c r="V1880" i="6"/>
  <c r="U1880" i="6"/>
  <c r="T1880" i="6"/>
  <c r="S1880" i="6"/>
  <c r="R1880" i="6"/>
  <c r="Q1880" i="6"/>
  <c r="P1880" i="6"/>
  <c r="O1880" i="6"/>
  <c r="N1880" i="6"/>
  <c r="M1880" i="6"/>
  <c r="L1880" i="6"/>
  <c r="W1879" i="6"/>
  <c r="V1879" i="6"/>
  <c r="U1879" i="6"/>
  <c r="T1879" i="6"/>
  <c r="S1879" i="6"/>
  <c r="R1879" i="6"/>
  <c r="Q1879" i="6"/>
  <c r="P1879" i="6"/>
  <c r="O1879" i="6"/>
  <c r="N1879" i="6"/>
  <c r="M1879" i="6"/>
  <c r="L1879" i="6"/>
  <c r="W1878" i="6"/>
  <c r="V1878" i="6"/>
  <c r="U1878" i="6"/>
  <c r="T1878" i="6"/>
  <c r="S1878" i="6"/>
  <c r="R1878" i="6"/>
  <c r="Q1878" i="6"/>
  <c r="P1878" i="6"/>
  <c r="O1878" i="6"/>
  <c r="N1878" i="6"/>
  <c r="M1878" i="6"/>
  <c r="L1878" i="6"/>
  <c r="W1877" i="6"/>
  <c r="V1877" i="6"/>
  <c r="U1877" i="6"/>
  <c r="T1877" i="6"/>
  <c r="S1877" i="6"/>
  <c r="R1877" i="6"/>
  <c r="Q1877" i="6"/>
  <c r="P1877" i="6"/>
  <c r="O1877" i="6"/>
  <c r="N1877" i="6"/>
  <c r="M1877" i="6"/>
  <c r="L1877" i="6"/>
  <c r="W1876" i="6"/>
  <c r="V1876" i="6"/>
  <c r="U1876" i="6"/>
  <c r="T1876" i="6"/>
  <c r="S1876" i="6"/>
  <c r="R1876" i="6"/>
  <c r="Q1876" i="6"/>
  <c r="P1876" i="6"/>
  <c r="O1876" i="6"/>
  <c r="N1876" i="6"/>
  <c r="M1876" i="6"/>
  <c r="L1876" i="6"/>
  <c r="W1875" i="6"/>
  <c r="V1875" i="6"/>
  <c r="U1875" i="6"/>
  <c r="T1875" i="6"/>
  <c r="S1875" i="6"/>
  <c r="R1875" i="6"/>
  <c r="Q1875" i="6"/>
  <c r="P1875" i="6"/>
  <c r="O1875" i="6"/>
  <c r="N1875" i="6"/>
  <c r="M1875" i="6"/>
  <c r="L1875" i="6"/>
  <c r="W1874" i="6"/>
  <c r="V1874" i="6"/>
  <c r="U1874" i="6"/>
  <c r="T1874" i="6"/>
  <c r="S1874" i="6"/>
  <c r="R1874" i="6"/>
  <c r="Q1874" i="6"/>
  <c r="P1874" i="6"/>
  <c r="O1874" i="6"/>
  <c r="N1874" i="6"/>
  <c r="M1874" i="6"/>
  <c r="L1874" i="6"/>
  <c r="W1873" i="6"/>
  <c r="V1873" i="6"/>
  <c r="U1873" i="6"/>
  <c r="T1873" i="6"/>
  <c r="S1873" i="6"/>
  <c r="R1873" i="6"/>
  <c r="Q1873" i="6"/>
  <c r="P1873" i="6"/>
  <c r="O1873" i="6"/>
  <c r="N1873" i="6"/>
  <c r="M1873" i="6"/>
  <c r="L1873" i="6"/>
  <c r="W1872" i="6"/>
  <c r="V1872" i="6"/>
  <c r="U1872" i="6"/>
  <c r="T1872" i="6"/>
  <c r="S1872" i="6"/>
  <c r="R1872" i="6"/>
  <c r="Q1872" i="6"/>
  <c r="P1872" i="6"/>
  <c r="O1872" i="6"/>
  <c r="N1872" i="6"/>
  <c r="M1872" i="6"/>
  <c r="L1872" i="6"/>
  <c r="W1871" i="6"/>
  <c r="V1871" i="6"/>
  <c r="U1871" i="6"/>
  <c r="T1871" i="6"/>
  <c r="S1871" i="6"/>
  <c r="R1871" i="6"/>
  <c r="Q1871" i="6"/>
  <c r="P1871" i="6"/>
  <c r="O1871" i="6"/>
  <c r="N1871" i="6"/>
  <c r="M1871" i="6"/>
  <c r="L1871" i="6"/>
  <c r="W1870" i="6"/>
  <c r="V1870" i="6"/>
  <c r="U1870" i="6"/>
  <c r="T1870" i="6"/>
  <c r="S1870" i="6"/>
  <c r="R1870" i="6"/>
  <c r="Q1870" i="6"/>
  <c r="P1870" i="6"/>
  <c r="O1870" i="6"/>
  <c r="N1870" i="6"/>
  <c r="M1870" i="6"/>
  <c r="L1870" i="6"/>
  <c r="W1869" i="6"/>
  <c r="V1869" i="6"/>
  <c r="U1869" i="6"/>
  <c r="T1869" i="6"/>
  <c r="S1869" i="6"/>
  <c r="R1869" i="6"/>
  <c r="Q1869" i="6"/>
  <c r="P1869" i="6"/>
  <c r="O1869" i="6"/>
  <c r="N1869" i="6"/>
  <c r="M1869" i="6"/>
  <c r="L1869" i="6"/>
  <c r="W1868" i="6"/>
  <c r="V1868" i="6"/>
  <c r="U1868" i="6"/>
  <c r="T1868" i="6"/>
  <c r="S1868" i="6"/>
  <c r="R1868" i="6"/>
  <c r="Q1868" i="6"/>
  <c r="P1868" i="6"/>
  <c r="O1868" i="6"/>
  <c r="N1868" i="6"/>
  <c r="M1868" i="6"/>
  <c r="L1868" i="6"/>
  <c r="W1867" i="6"/>
  <c r="V1867" i="6"/>
  <c r="U1867" i="6"/>
  <c r="T1867" i="6"/>
  <c r="S1867" i="6"/>
  <c r="R1867" i="6"/>
  <c r="Q1867" i="6"/>
  <c r="P1867" i="6"/>
  <c r="O1867" i="6"/>
  <c r="N1867" i="6"/>
  <c r="M1867" i="6"/>
  <c r="L1867" i="6"/>
  <c r="W1866" i="6"/>
  <c r="V1866" i="6"/>
  <c r="U1866" i="6"/>
  <c r="T1866" i="6"/>
  <c r="S1866" i="6"/>
  <c r="R1866" i="6"/>
  <c r="Q1866" i="6"/>
  <c r="P1866" i="6"/>
  <c r="O1866" i="6"/>
  <c r="N1866" i="6"/>
  <c r="M1866" i="6"/>
  <c r="L1866" i="6"/>
  <c r="W1865" i="6"/>
  <c r="V1865" i="6"/>
  <c r="U1865" i="6"/>
  <c r="T1865" i="6"/>
  <c r="S1865" i="6"/>
  <c r="R1865" i="6"/>
  <c r="Q1865" i="6"/>
  <c r="P1865" i="6"/>
  <c r="O1865" i="6"/>
  <c r="N1865" i="6"/>
  <c r="M1865" i="6"/>
  <c r="L1865" i="6"/>
  <c r="W1864" i="6"/>
  <c r="V1864" i="6"/>
  <c r="U1864" i="6"/>
  <c r="T1864" i="6"/>
  <c r="S1864" i="6"/>
  <c r="R1864" i="6"/>
  <c r="Q1864" i="6"/>
  <c r="P1864" i="6"/>
  <c r="O1864" i="6"/>
  <c r="N1864" i="6"/>
  <c r="M1864" i="6"/>
  <c r="L1864" i="6"/>
  <c r="W1863" i="6"/>
  <c r="V1863" i="6"/>
  <c r="U1863" i="6"/>
  <c r="T1863" i="6"/>
  <c r="S1863" i="6"/>
  <c r="R1863" i="6"/>
  <c r="Q1863" i="6"/>
  <c r="P1863" i="6"/>
  <c r="O1863" i="6"/>
  <c r="N1863" i="6"/>
  <c r="M1863" i="6"/>
  <c r="L1863" i="6"/>
  <c r="W1862" i="6"/>
  <c r="V1862" i="6"/>
  <c r="U1862" i="6"/>
  <c r="T1862" i="6"/>
  <c r="S1862" i="6"/>
  <c r="R1862" i="6"/>
  <c r="Q1862" i="6"/>
  <c r="P1862" i="6"/>
  <c r="O1862" i="6"/>
  <c r="N1862" i="6"/>
  <c r="M1862" i="6"/>
  <c r="L1862" i="6"/>
  <c r="W1861" i="6"/>
  <c r="V1861" i="6"/>
  <c r="U1861" i="6"/>
  <c r="T1861" i="6"/>
  <c r="S1861" i="6"/>
  <c r="R1861" i="6"/>
  <c r="Q1861" i="6"/>
  <c r="P1861" i="6"/>
  <c r="O1861" i="6"/>
  <c r="N1861" i="6"/>
  <c r="M1861" i="6"/>
  <c r="L1861" i="6"/>
  <c r="W1860" i="6"/>
  <c r="V1860" i="6"/>
  <c r="U1860" i="6"/>
  <c r="T1860" i="6"/>
  <c r="S1860" i="6"/>
  <c r="R1860" i="6"/>
  <c r="Q1860" i="6"/>
  <c r="P1860" i="6"/>
  <c r="O1860" i="6"/>
  <c r="N1860" i="6"/>
  <c r="M1860" i="6"/>
  <c r="L1860" i="6"/>
  <c r="W1859" i="6"/>
  <c r="V1859" i="6"/>
  <c r="U1859" i="6"/>
  <c r="T1859" i="6"/>
  <c r="S1859" i="6"/>
  <c r="R1859" i="6"/>
  <c r="Q1859" i="6"/>
  <c r="P1859" i="6"/>
  <c r="O1859" i="6"/>
  <c r="N1859" i="6"/>
  <c r="M1859" i="6"/>
  <c r="L1859" i="6"/>
  <c r="W1858" i="6"/>
  <c r="V1858" i="6"/>
  <c r="U1858" i="6"/>
  <c r="T1858" i="6"/>
  <c r="S1858" i="6"/>
  <c r="R1858" i="6"/>
  <c r="Q1858" i="6"/>
  <c r="P1858" i="6"/>
  <c r="O1858" i="6"/>
  <c r="N1858" i="6"/>
  <c r="M1858" i="6"/>
  <c r="L1858" i="6"/>
  <c r="W1857" i="6"/>
  <c r="V1857" i="6"/>
  <c r="U1857" i="6"/>
  <c r="T1857" i="6"/>
  <c r="S1857" i="6"/>
  <c r="R1857" i="6"/>
  <c r="Q1857" i="6"/>
  <c r="P1857" i="6"/>
  <c r="O1857" i="6"/>
  <c r="N1857" i="6"/>
  <c r="M1857" i="6"/>
  <c r="L1857" i="6"/>
  <c r="W1856" i="6"/>
  <c r="V1856" i="6"/>
  <c r="U1856" i="6"/>
  <c r="T1856" i="6"/>
  <c r="S1856" i="6"/>
  <c r="R1856" i="6"/>
  <c r="Q1856" i="6"/>
  <c r="P1856" i="6"/>
  <c r="O1856" i="6"/>
  <c r="N1856" i="6"/>
  <c r="M1856" i="6"/>
  <c r="L1856" i="6"/>
  <c r="W1855" i="6"/>
  <c r="V1855" i="6"/>
  <c r="U1855" i="6"/>
  <c r="T1855" i="6"/>
  <c r="S1855" i="6"/>
  <c r="R1855" i="6"/>
  <c r="Q1855" i="6"/>
  <c r="P1855" i="6"/>
  <c r="O1855" i="6"/>
  <c r="N1855" i="6"/>
  <c r="M1855" i="6"/>
  <c r="L1855" i="6"/>
  <c r="W1854" i="6"/>
  <c r="V1854" i="6"/>
  <c r="U1854" i="6"/>
  <c r="T1854" i="6"/>
  <c r="S1854" i="6"/>
  <c r="R1854" i="6"/>
  <c r="Q1854" i="6"/>
  <c r="P1854" i="6"/>
  <c r="O1854" i="6"/>
  <c r="N1854" i="6"/>
  <c r="M1854" i="6"/>
  <c r="L1854" i="6"/>
  <c r="W2781" i="6"/>
  <c r="V2781" i="6"/>
  <c r="U2781" i="6"/>
  <c r="T2781" i="6"/>
  <c r="S2781" i="6"/>
  <c r="R2781" i="6"/>
  <c r="Q2781" i="6"/>
  <c r="P2781" i="6"/>
  <c r="O2781" i="6"/>
  <c r="N2781" i="6"/>
  <c r="M2781" i="6"/>
  <c r="L2781" i="6"/>
  <c r="W2768" i="6"/>
  <c r="V2768" i="6"/>
  <c r="U2768" i="6"/>
  <c r="T2768" i="6"/>
  <c r="S2768" i="6"/>
  <c r="R2768" i="6"/>
  <c r="Q2768" i="6"/>
  <c r="P2768" i="6"/>
  <c r="O2768" i="6"/>
  <c r="N2768" i="6"/>
  <c r="M2768" i="6"/>
  <c r="L2768" i="6"/>
  <c r="W2744" i="6"/>
  <c r="V2744" i="6"/>
  <c r="U2744" i="6"/>
  <c r="T2744" i="6"/>
  <c r="S2744" i="6"/>
  <c r="R2744" i="6"/>
  <c r="Q2744" i="6"/>
  <c r="P2744" i="6"/>
  <c r="O2744" i="6"/>
  <c r="N2744" i="6"/>
  <c r="M2744" i="6"/>
  <c r="L2744" i="6"/>
  <c r="W2724" i="6"/>
  <c r="V2724" i="6"/>
  <c r="U2724" i="6"/>
  <c r="T2724" i="6"/>
  <c r="S2724" i="6"/>
  <c r="R2724" i="6"/>
  <c r="Q2724" i="6"/>
  <c r="P2724" i="6"/>
  <c r="O2724" i="6"/>
  <c r="N2724" i="6"/>
  <c r="M2724" i="6"/>
  <c r="L2724" i="6"/>
  <c r="W2362" i="6"/>
  <c r="V2362" i="6"/>
  <c r="U2362" i="6"/>
  <c r="T2362" i="6"/>
  <c r="S2362" i="6"/>
  <c r="R2362" i="6"/>
  <c r="Q2362" i="6"/>
  <c r="P2362" i="6"/>
  <c r="O2362" i="6"/>
  <c r="N2362" i="6"/>
  <c r="M2362" i="6"/>
  <c r="L2362" i="6"/>
  <c r="W1839" i="6"/>
  <c r="V1839" i="6"/>
  <c r="U1839" i="6"/>
  <c r="T1839" i="6"/>
  <c r="S1839" i="6"/>
  <c r="R1839" i="6"/>
  <c r="Q1839" i="6"/>
  <c r="P1839" i="6"/>
  <c r="O1839" i="6"/>
  <c r="N1839" i="6"/>
  <c r="M1839" i="6"/>
  <c r="L1839" i="6"/>
  <c r="W1411" i="6"/>
  <c r="V1411" i="6"/>
  <c r="U1411" i="6"/>
  <c r="T1411" i="6"/>
  <c r="S1411" i="6"/>
  <c r="R1411" i="6"/>
  <c r="Q1411" i="6"/>
  <c r="P1411" i="6"/>
  <c r="O1411" i="6"/>
  <c r="N1411" i="6"/>
  <c r="M1411" i="6"/>
  <c r="L1411" i="6"/>
  <c r="W1226" i="6"/>
  <c r="V1226" i="6"/>
  <c r="U1226" i="6"/>
  <c r="T1226" i="6"/>
  <c r="S1226" i="6"/>
  <c r="R1226" i="6"/>
  <c r="Q1226" i="6"/>
  <c r="P1226" i="6"/>
  <c r="O1226" i="6"/>
  <c r="N1226" i="6"/>
  <c r="M1226" i="6"/>
  <c r="L1226" i="6"/>
  <c r="W2780" i="6"/>
  <c r="V2780" i="6"/>
  <c r="U2780" i="6"/>
  <c r="T2780" i="6"/>
  <c r="S2780" i="6"/>
  <c r="R2780" i="6"/>
  <c r="Q2780" i="6"/>
  <c r="P2780" i="6"/>
  <c r="O2780" i="6"/>
  <c r="N2780" i="6"/>
  <c r="M2780" i="6"/>
  <c r="L2780" i="6"/>
  <c r="W2767" i="6"/>
  <c r="V2767" i="6"/>
  <c r="U2767" i="6"/>
  <c r="T2767" i="6"/>
  <c r="S2767" i="6"/>
  <c r="R2767" i="6"/>
  <c r="Q2767" i="6"/>
  <c r="P2767" i="6"/>
  <c r="O2767" i="6"/>
  <c r="N2767" i="6"/>
  <c r="M2767" i="6"/>
  <c r="L2767" i="6"/>
  <c r="W2743" i="6"/>
  <c r="V2743" i="6"/>
  <c r="U2743" i="6"/>
  <c r="T2743" i="6"/>
  <c r="S2743" i="6"/>
  <c r="R2743" i="6"/>
  <c r="Q2743" i="6"/>
  <c r="P2743" i="6"/>
  <c r="O2743" i="6"/>
  <c r="N2743" i="6"/>
  <c r="M2743" i="6"/>
  <c r="L2743" i="6"/>
  <c r="W2723" i="6"/>
  <c r="V2723" i="6"/>
  <c r="U2723" i="6"/>
  <c r="T2723" i="6"/>
  <c r="S2723" i="6"/>
  <c r="R2723" i="6"/>
  <c r="Q2723" i="6"/>
  <c r="P2723" i="6"/>
  <c r="O2723" i="6"/>
  <c r="N2723" i="6"/>
  <c r="M2723" i="6"/>
  <c r="L2723" i="6"/>
  <c r="W2320" i="6"/>
  <c r="V2320" i="6"/>
  <c r="U2320" i="6"/>
  <c r="T2320" i="6"/>
  <c r="S2320" i="6"/>
  <c r="R2320" i="6"/>
  <c r="Q2320" i="6"/>
  <c r="P2320" i="6"/>
  <c r="O2320" i="6"/>
  <c r="N2320" i="6"/>
  <c r="M2320" i="6"/>
  <c r="L2320" i="6"/>
  <c r="W1838" i="6"/>
  <c r="V1838" i="6"/>
  <c r="U1838" i="6"/>
  <c r="T1838" i="6"/>
  <c r="S1838" i="6"/>
  <c r="R1838" i="6"/>
  <c r="Q1838" i="6"/>
  <c r="P1838" i="6"/>
  <c r="O1838" i="6"/>
  <c r="N1838" i="6"/>
  <c r="M1838" i="6"/>
  <c r="L1838" i="6"/>
  <c r="W1410" i="6"/>
  <c r="V1410" i="6"/>
  <c r="U1410" i="6"/>
  <c r="T1410" i="6"/>
  <c r="S1410" i="6"/>
  <c r="R1410" i="6"/>
  <c r="Q1410" i="6"/>
  <c r="P1410" i="6"/>
  <c r="O1410" i="6"/>
  <c r="N1410" i="6"/>
  <c r="M1410" i="6"/>
  <c r="L1410" i="6"/>
  <c r="W1192" i="6"/>
  <c r="V1192" i="6"/>
  <c r="U1192" i="6"/>
  <c r="T1192" i="6"/>
  <c r="S1192" i="6"/>
  <c r="R1192" i="6"/>
  <c r="Q1192" i="6"/>
  <c r="P1192" i="6"/>
  <c r="O1192" i="6"/>
  <c r="N1192" i="6"/>
  <c r="M1192" i="6"/>
  <c r="L1192" i="6"/>
  <c r="W985" i="6"/>
  <c r="V985" i="6"/>
  <c r="U985" i="6"/>
  <c r="T985" i="6"/>
  <c r="S985" i="6"/>
  <c r="R985" i="6"/>
  <c r="Q985" i="6"/>
  <c r="P985" i="6"/>
  <c r="O985" i="6"/>
  <c r="N985" i="6"/>
  <c r="M985" i="6"/>
  <c r="L985" i="6"/>
  <c r="W711" i="6"/>
  <c r="V711" i="6"/>
  <c r="U711" i="6"/>
  <c r="T711" i="6"/>
  <c r="S711" i="6"/>
  <c r="R711" i="6"/>
  <c r="Q711" i="6"/>
  <c r="P711" i="6"/>
  <c r="O711" i="6"/>
  <c r="N711" i="6"/>
  <c r="M711" i="6"/>
  <c r="L711" i="6"/>
  <c r="W473" i="6"/>
  <c r="V473" i="6"/>
  <c r="U473" i="6"/>
  <c r="T473" i="6"/>
  <c r="S473" i="6"/>
  <c r="R473" i="6"/>
  <c r="Q473" i="6"/>
  <c r="P473" i="6"/>
  <c r="O473" i="6"/>
  <c r="N473" i="6"/>
  <c r="M473" i="6"/>
  <c r="L473" i="6"/>
  <c r="W1834" i="6"/>
  <c r="V1834" i="6"/>
  <c r="U1834" i="6"/>
  <c r="T1834" i="6"/>
  <c r="S1834" i="6"/>
  <c r="R1834" i="6"/>
  <c r="Q1834" i="6"/>
  <c r="P1834" i="6"/>
  <c r="O1834" i="6"/>
  <c r="N1834" i="6"/>
  <c r="M1834" i="6"/>
  <c r="L1834" i="6"/>
  <c r="W1833" i="6"/>
  <c r="V1833" i="6"/>
  <c r="U1833" i="6"/>
  <c r="T1833" i="6"/>
  <c r="S1833" i="6"/>
  <c r="R1833" i="6"/>
  <c r="Q1833" i="6"/>
  <c r="P1833" i="6"/>
  <c r="O1833" i="6"/>
  <c r="N1833" i="6"/>
  <c r="M1833" i="6"/>
  <c r="L1833" i="6"/>
  <c r="W1832" i="6"/>
  <c r="V1832" i="6"/>
  <c r="U1832" i="6"/>
  <c r="T1832" i="6"/>
  <c r="S1832" i="6"/>
  <c r="R1832" i="6"/>
  <c r="Q1832" i="6"/>
  <c r="P1832" i="6"/>
  <c r="O1832" i="6"/>
  <c r="N1832" i="6"/>
  <c r="M1832" i="6"/>
  <c r="L1832" i="6"/>
  <c r="W1831" i="6"/>
  <c r="V1831" i="6"/>
  <c r="U1831" i="6"/>
  <c r="T1831" i="6"/>
  <c r="S1831" i="6"/>
  <c r="R1831" i="6"/>
  <c r="Q1831" i="6"/>
  <c r="P1831" i="6"/>
  <c r="O1831" i="6"/>
  <c r="N1831" i="6"/>
  <c r="M1831" i="6"/>
  <c r="L1831" i="6"/>
  <c r="W1830" i="6"/>
  <c r="V1830" i="6"/>
  <c r="U1830" i="6"/>
  <c r="T1830" i="6"/>
  <c r="S1830" i="6"/>
  <c r="R1830" i="6"/>
  <c r="Q1830" i="6"/>
  <c r="P1830" i="6"/>
  <c r="O1830" i="6"/>
  <c r="N1830" i="6"/>
  <c r="M1830" i="6"/>
  <c r="L1830" i="6"/>
  <c r="W1829" i="6"/>
  <c r="V1829" i="6"/>
  <c r="U1829" i="6"/>
  <c r="T1829" i="6"/>
  <c r="S1829" i="6"/>
  <c r="R1829" i="6"/>
  <c r="Q1829" i="6"/>
  <c r="P1829" i="6"/>
  <c r="O1829" i="6"/>
  <c r="N1829" i="6"/>
  <c r="M1829" i="6"/>
  <c r="L1829" i="6"/>
  <c r="W1828" i="6"/>
  <c r="V1828" i="6"/>
  <c r="U1828" i="6"/>
  <c r="T1828" i="6"/>
  <c r="S1828" i="6"/>
  <c r="R1828" i="6"/>
  <c r="Q1828" i="6"/>
  <c r="P1828" i="6"/>
  <c r="O1828" i="6"/>
  <c r="N1828" i="6"/>
  <c r="M1828" i="6"/>
  <c r="L1828" i="6"/>
  <c r="W1827" i="6"/>
  <c r="V1827" i="6"/>
  <c r="U1827" i="6"/>
  <c r="T1827" i="6"/>
  <c r="S1827" i="6"/>
  <c r="R1827" i="6"/>
  <c r="Q1827" i="6"/>
  <c r="P1827" i="6"/>
  <c r="O1827" i="6"/>
  <c r="N1827" i="6"/>
  <c r="M1827" i="6"/>
  <c r="L1827" i="6"/>
  <c r="W1826" i="6"/>
  <c r="V1826" i="6"/>
  <c r="U1826" i="6"/>
  <c r="T1826" i="6"/>
  <c r="S1826" i="6"/>
  <c r="R1826" i="6"/>
  <c r="Q1826" i="6"/>
  <c r="P1826" i="6"/>
  <c r="O1826" i="6"/>
  <c r="N1826" i="6"/>
  <c r="M1826" i="6"/>
  <c r="L1826" i="6"/>
  <c r="W1825" i="6"/>
  <c r="V1825" i="6"/>
  <c r="U1825" i="6"/>
  <c r="T1825" i="6"/>
  <c r="S1825" i="6"/>
  <c r="R1825" i="6"/>
  <c r="Q1825" i="6"/>
  <c r="P1825" i="6"/>
  <c r="O1825" i="6"/>
  <c r="N1825" i="6"/>
  <c r="M1825" i="6"/>
  <c r="L1825" i="6"/>
  <c r="W1824" i="6"/>
  <c r="V1824" i="6"/>
  <c r="U1824" i="6"/>
  <c r="T1824" i="6"/>
  <c r="S1824" i="6"/>
  <c r="R1824" i="6"/>
  <c r="Q1824" i="6"/>
  <c r="P1824" i="6"/>
  <c r="O1824" i="6"/>
  <c r="N1824" i="6"/>
  <c r="M1824" i="6"/>
  <c r="L1824" i="6"/>
  <c r="W1823" i="6"/>
  <c r="V1823" i="6"/>
  <c r="U1823" i="6"/>
  <c r="T1823" i="6"/>
  <c r="S1823" i="6"/>
  <c r="R1823" i="6"/>
  <c r="Q1823" i="6"/>
  <c r="P1823" i="6"/>
  <c r="O1823" i="6"/>
  <c r="N1823" i="6"/>
  <c r="M1823" i="6"/>
  <c r="L1823" i="6"/>
  <c r="W1822" i="6"/>
  <c r="V1822" i="6"/>
  <c r="U1822" i="6"/>
  <c r="T1822" i="6"/>
  <c r="S1822" i="6"/>
  <c r="R1822" i="6"/>
  <c r="Q1822" i="6"/>
  <c r="P1822" i="6"/>
  <c r="O1822" i="6"/>
  <c r="N1822" i="6"/>
  <c r="M1822" i="6"/>
  <c r="L1822" i="6"/>
  <c r="W1821" i="6"/>
  <c r="V1821" i="6"/>
  <c r="U1821" i="6"/>
  <c r="T1821" i="6"/>
  <c r="S1821" i="6"/>
  <c r="R1821" i="6"/>
  <c r="Q1821" i="6"/>
  <c r="P1821" i="6"/>
  <c r="O1821" i="6"/>
  <c r="N1821" i="6"/>
  <c r="M1821" i="6"/>
  <c r="L1821" i="6"/>
  <c r="W1820" i="6"/>
  <c r="V1820" i="6"/>
  <c r="U1820" i="6"/>
  <c r="T1820" i="6"/>
  <c r="S1820" i="6"/>
  <c r="R1820" i="6"/>
  <c r="Q1820" i="6"/>
  <c r="P1820" i="6"/>
  <c r="O1820" i="6"/>
  <c r="N1820" i="6"/>
  <c r="M1820" i="6"/>
  <c r="L1820" i="6"/>
  <c r="W1819" i="6"/>
  <c r="V1819" i="6"/>
  <c r="U1819" i="6"/>
  <c r="T1819" i="6"/>
  <c r="S1819" i="6"/>
  <c r="R1819" i="6"/>
  <c r="Q1819" i="6"/>
  <c r="P1819" i="6"/>
  <c r="O1819" i="6"/>
  <c r="N1819" i="6"/>
  <c r="M1819" i="6"/>
  <c r="L1819" i="6"/>
  <c r="W1818" i="6"/>
  <c r="V1818" i="6"/>
  <c r="U1818" i="6"/>
  <c r="T1818" i="6"/>
  <c r="S1818" i="6"/>
  <c r="R1818" i="6"/>
  <c r="Q1818" i="6"/>
  <c r="P1818" i="6"/>
  <c r="O1818" i="6"/>
  <c r="N1818" i="6"/>
  <c r="M1818" i="6"/>
  <c r="L1818" i="6"/>
  <c r="W1817" i="6"/>
  <c r="V1817" i="6"/>
  <c r="U1817" i="6"/>
  <c r="T1817" i="6"/>
  <c r="S1817" i="6"/>
  <c r="R1817" i="6"/>
  <c r="Q1817" i="6"/>
  <c r="P1817" i="6"/>
  <c r="O1817" i="6"/>
  <c r="N1817" i="6"/>
  <c r="M1817" i="6"/>
  <c r="L1817" i="6"/>
  <c r="W1816" i="6"/>
  <c r="V1816" i="6"/>
  <c r="U1816" i="6"/>
  <c r="T1816" i="6"/>
  <c r="S1816" i="6"/>
  <c r="R1816" i="6"/>
  <c r="Q1816" i="6"/>
  <c r="P1816" i="6"/>
  <c r="O1816" i="6"/>
  <c r="N1816" i="6"/>
  <c r="M1816" i="6"/>
  <c r="L1816" i="6"/>
  <c r="W1815" i="6"/>
  <c r="V1815" i="6"/>
  <c r="U1815" i="6"/>
  <c r="T1815" i="6"/>
  <c r="S1815" i="6"/>
  <c r="R1815" i="6"/>
  <c r="Q1815" i="6"/>
  <c r="P1815" i="6"/>
  <c r="O1815" i="6"/>
  <c r="N1815" i="6"/>
  <c r="M1815" i="6"/>
  <c r="L1815" i="6"/>
  <c r="W1814" i="6"/>
  <c r="V1814" i="6"/>
  <c r="U1814" i="6"/>
  <c r="T1814" i="6"/>
  <c r="S1814" i="6"/>
  <c r="R1814" i="6"/>
  <c r="Q1814" i="6"/>
  <c r="P1814" i="6"/>
  <c r="O1814" i="6"/>
  <c r="N1814" i="6"/>
  <c r="M1814" i="6"/>
  <c r="L1814" i="6"/>
  <c r="W1813" i="6"/>
  <c r="V1813" i="6"/>
  <c r="U1813" i="6"/>
  <c r="T1813" i="6"/>
  <c r="S1813" i="6"/>
  <c r="R1813" i="6"/>
  <c r="Q1813" i="6"/>
  <c r="P1813" i="6"/>
  <c r="O1813" i="6"/>
  <c r="N1813" i="6"/>
  <c r="M1813" i="6"/>
  <c r="L1813" i="6"/>
  <c r="W1812" i="6"/>
  <c r="V1812" i="6"/>
  <c r="U1812" i="6"/>
  <c r="T1812" i="6"/>
  <c r="S1812" i="6"/>
  <c r="R1812" i="6"/>
  <c r="Q1812" i="6"/>
  <c r="P1812" i="6"/>
  <c r="O1812" i="6"/>
  <c r="N1812" i="6"/>
  <c r="M1812" i="6"/>
  <c r="L1812" i="6"/>
  <c r="W1811" i="6"/>
  <c r="V1811" i="6"/>
  <c r="U1811" i="6"/>
  <c r="T1811" i="6"/>
  <c r="S1811" i="6"/>
  <c r="R1811" i="6"/>
  <c r="Q1811" i="6"/>
  <c r="P1811" i="6"/>
  <c r="O1811" i="6"/>
  <c r="N1811" i="6"/>
  <c r="M1811" i="6"/>
  <c r="L1811" i="6"/>
  <c r="W1810" i="6"/>
  <c r="V1810" i="6"/>
  <c r="U1810" i="6"/>
  <c r="T1810" i="6"/>
  <c r="S1810" i="6"/>
  <c r="R1810" i="6"/>
  <c r="Q1810" i="6"/>
  <c r="P1810" i="6"/>
  <c r="O1810" i="6"/>
  <c r="N1810" i="6"/>
  <c r="M1810" i="6"/>
  <c r="L1810" i="6"/>
  <c r="W1809" i="6"/>
  <c r="V1809" i="6"/>
  <c r="U1809" i="6"/>
  <c r="T1809" i="6"/>
  <c r="S1809" i="6"/>
  <c r="R1809" i="6"/>
  <c r="Q1809" i="6"/>
  <c r="P1809" i="6"/>
  <c r="O1809" i="6"/>
  <c r="N1809" i="6"/>
  <c r="M1809" i="6"/>
  <c r="L1809" i="6"/>
  <c r="W1808" i="6"/>
  <c r="V1808" i="6"/>
  <c r="U1808" i="6"/>
  <c r="T1808" i="6"/>
  <c r="S1808" i="6"/>
  <c r="R1808" i="6"/>
  <c r="Q1808" i="6"/>
  <c r="P1808" i="6"/>
  <c r="O1808" i="6"/>
  <c r="N1808" i="6"/>
  <c r="M1808" i="6"/>
  <c r="L1808" i="6"/>
  <c r="W1807" i="6"/>
  <c r="V1807" i="6"/>
  <c r="U1807" i="6"/>
  <c r="T1807" i="6"/>
  <c r="S1807" i="6"/>
  <c r="R1807" i="6"/>
  <c r="Q1807" i="6"/>
  <c r="P1807" i="6"/>
  <c r="O1807" i="6"/>
  <c r="N1807" i="6"/>
  <c r="M1807" i="6"/>
  <c r="L1807" i="6"/>
  <c r="W1806" i="6"/>
  <c r="V1806" i="6"/>
  <c r="U1806" i="6"/>
  <c r="T1806" i="6"/>
  <c r="S1806" i="6"/>
  <c r="R1806" i="6"/>
  <c r="Q1806" i="6"/>
  <c r="P1806" i="6"/>
  <c r="O1806" i="6"/>
  <c r="N1806" i="6"/>
  <c r="M1806" i="6"/>
  <c r="L1806" i="6"/>
  <c r="W1805" i="6"/>
  <c r="V1805" i="6"/>
  <c r="U1805" i="6"/>
  <c r="T1805" i="6"/>
  <c r="S1805" i="6"/>
  <c r="R1805" i="6"/>
  <c r="Q1805" i="6"/>
  <c r="P1805" i="6"/>
  <c r="O1805" i="6"/>
  <c r="N1805" i="6"/>
  <c r="M1805" i="6"/>
  <c r="L1805" i="6"/>
  <c r="W1804" i="6"/>
  <c r="V1804" i="6"/>
  <c r="U1804" i="6"/>
  <c r="T1804" i="6"/>
  <c r="S1804" i="6"/>
  <c r="R1804" i="6"/>
  <c r="Q1804" i="6"/>
  <c r="P1804" i="6"/>
  <c r="O1804" i="6"/>
  <c r="N1804" i="6"/>
  <c r="M1804" i="6"/>
  <c r="L1804" i="6"/>
  <c r="W1803" i="6"/>
  <c r="V1803" i="6"/>
  <c r="U1803" i="6"/>
  <c r="T1803" i="6"/>
  <c r="S1803" i="6"/>
  <c r="R1803" i="6"/>
  <c r="Q1803" i="6"/>
  <c r="P1803" i="6"/>
  <c r="O1803" i="6"/>
  <c r="N1803" i="6"/>
  <c r="M1803" i="6"/>
  <c r="L1803" i="6"/>
  <c r="W1802" i="6"/>
  <c r="V1802" i="6"/>
  <c r="U1802" i="6"/>
  <c r="T1802" i="6"/>
  <c r="S1802" i="6"/>
  <c r="R1802" i="6"/>
  <c r="Q1802" i="6"/>
  <c r="P1802" i="6"/>
  <c r="O1802" i="6"/>
  <c r="N1802" i="6"/>
  <c r="M1802" i="6"/>
  <c r="L1802" i="6"/>
  <c r="W1801" i="6"/>
  <c r="V1801" i="6"/>
  <c r="U1801" i="6"/>
  <c r="T1801" i="6"/>
  <c r="S1801" i="6"/>
  <c r="R1801" i="6"/>
  <c r="Q1801" i="6"/>
  <c r="P1801" i="6"/>
  <c r="O1801" i="6"/>
  <c r="N1801" i="6"/>
  <c r="M1801" i="6"/>
  <c r="L1801" i="6"/>
  <c r="W1800" i="6"/>
  <c r="V1800" i="6"/>
  <c r="U1800" i="6"/>
  <c r="T1800" i="6"/>
  <c r="S1800" i="6"/>
  <c r="R1800" i="6"/>
  <c r="Q1800" i="6"/>
  <c r="P1800" i="6"/>
  <c r="O1800" i="6"/>
  <c r="N1800" i="6"/>
  <c r="M1800" i="6"/>
  <c r="L1800" i="6"/>
  <c r="W1799" i="6"/>
  <c r="V1799" i="6"/>
  <c r="U1799" i="6"/>
  <c r="T1799" i="6"/>
  <c r="S1799" i="6"/>
  <c r="R1799" i="6"/>
  <c r="Q1799" i="6"/>
  <c r="P1799" i="6"/>
  <c r="O1799" i="6"/>
  <c r="N1799" i="6"/>
  <c r="M1799" i="6"/>
  <c r="L1799" i="6"/>
  <c r="W1798" i="6"/>
  <c r="V1798" i="6"/>
  <c r="U1798" i="6"/>
  <c r="T1798" i="6"/>
  <c r="S1798" i="6"/>
  <c r="R1798" i="6"/>
  <c r="Q1798" i="6"/>
  <c r="P1798" i="6"/>
  <c r="O1798" i="6"/>
  <c r="N1798" i="6"/>
  <c r="M1798" i="6"/>
  <c r="L1798" i="6"/>
  <c r="W1797" i="6"/>
  <c r="V1797" i="6"/>
  <c r="U1797" i="6"/>
  <c r="T1797" i="6"/>
  <c r="S1797" i="6"/>
  <c r="R1797" i="6"/>
  <c r="Q1797" i="6"/>
  <c r="P1797" i="6"/>
  <c r="O1797" i="6"/>
  <c r="N1797" i="6"/>
  <c r="M1797" i="6"/>
  <c r="L1797" i="6"/>
  <c r="W2704" i="6"/>
  <c r="V2704" i="6"/>
  <c r="U2704" i="6"/>
  <c r="T2704" i="6"/>
  <c r="S2704" i="6"/>
  <c r="R2704" i="6"/>
  <c r="Q2704" i="6"/>
  <c r="P2704" i="6"/>
  <c r="O2704" i="6"/>
  <c r="N2704" i="6"/>
  <c r="M2704" i="6"/>
  <c r="L2704" i="6"/>
  <c r="W2110" i="6"/>
  <c r="V2110" i="6"/>
  <c r="U2110" i="6"/>
  <c r="T2110" i="6"/>
  <c r="S2110" i="6"/>
  <c r="R2110" i="6"/>
  <c r="Q2110" i="6"/>
  <c r="P2110" i="6"/>
  <c r="O2110" i="6"/>
  <c r="N2110" i="6"/>
  <c r="M2110" i="6"/>
  <c r="L2110" i="6"/>
  <c r="W1638" i="6"/>
  <c r="V1638" i="6"/>
  <c r="U1638" i="6"/>
  <c r="T1638" i="6"/>
  <c r="S1638" i="6"/>
  <c r="R1638" i="6"/>
  <c r="Q1638" i="6"/>
  <c r="P1638" i="6"/>
  <c r="O1638" i="6"/>
  <c r="N1638" i="6"/>
  <c r="M1638" i="6"/>
  <c r="L1638" i="6"/>
  <c r="W907" i="6"/>
  <c r="V907" i="6"/>
  <c r="U907" i="6"/>
  <c r="T907" i="6"/>
  <c r="S907" i="6"/>
  <c r="R907" i="6"/>
  <c r="Q907" i="6"/>
  <c r="P907" i="6"/>
  <c r="O907" i="6"/>
  <c r="N907" i="6"/>
  <c r="M907" i="6"/>
  <c r="L907" i="6"/>
  <c r="W437" i="6"/>
  <c r="V437" i="6"/>
  <c r="U437" i="6"/>
  <c r="T437" i="6"/>
  <c r="S437" i="6"/>
  <c r="R437" i="6"/>
  <c r="Q437" i="6"/>
  <c r="P437" i="6"/>
  <c r="O437" i="6"/>
  <c r="N437" i="6"/>
  <c r="M437" i="6"/>
  <c r="L437" i="6"/>
  <c r="W240" i="6"/>
  <c r="V240" i="6"/>
  <c r="U240" i="6"/>
  <c r="T240" i="6"/>
  <c r="S240" i="6"/>
  <c r="R240" i="6"/>
  <c r="Q240" i="6"/>
  <c r="P240" i="6"/>
  <c r="O240" i="6"/>
  <c r="N240" i="6"/>
  <c r="M240" i="6"/>
  <c r="L240" i="6"/>
  <c r="W2703" i="6"/>
  <c r="V2703" i="6"/>
  <c r="U2703" i="6"/>
  <c r="T2703" i="6"/>
  <c r="S2703" i="6"/>
  <c r="R2703" i="6"/>
  <c r="Q2703" i="6"/>
  <c r="P2703" i="6"/>
  <c r="O2703" i="6"/>
  <c r="N2703" i="6"/>
  <c r="M2703" i="6"/>
  <c r="L2703" i="6"/>
  <c r="W2109" i="6"/>
  <c r="V2109" i="6"/>
  <c r="U2109" i="6"/>
  <c r="T2109" i="6"/>
  <c r="S2109" i="6"/>
  <c r="R2109" i="6"/>
  <c r="Q2109" i="6"/>
  <c r="P2109" i="6"/>
  <c r="O2109" i="6"/>
  <c r="N2109" i="6"/>
  <c r="M2109" i="6"/>
  <c r="L2109" i="6"/>
  <c r="W1637" i="6"/>
  <c r="V1637" i="6"/>
  <c r="U1637" i="6"/>
  <c r="T1637" i="6"/>
  <c r="S1637" i="6"/>
  <c r="R1637" i="6"/>
  <c r="Q1637" i="6"/>
  <c r="P1637" i="6"/>
  <c r="O1637" i="6"/>
  <c r="N1637" i="6"/>
  <c r="M1637" i="6"/>
  <c r="L1637" i="6"/>
  <c r="W906" i="6"/>
  <c r="V906" i="6"/>
  <c r="U906" i="6"/>
  <c r="T906" i="6"/>
  <c r="S906" i="6"/>
  <c r="R906" i="6"/>
  <c r="Q906" i="6"/>
  <c r="P906" i="6"/>
  <c r="O906" i="6"/>
  <c r="N906" i="6"/>
  <c r="M906" i="6"/>
  <c r="L906" i="6"/>
  <c r="W436" i="6"/>
  <c r="V436" i="6"/>
  <c r="U436" i="6"/>
  <c r="T436" i="6"/>
  <c r="S436" i="6"/>
  <c r="R436" i="6"/>
  <c r="Q436" i="6"/>
  <c r="P436" i="6"/>
  <c r="O436" i="6"/>
  <c r="N436" i="6"/>
  <c r="M436" i="6"/>
  <c r="L436" i="6"/>
  <c r="W239" i="6"/>
  <c r="V239" i="6"/>
  <c r="U239" i="6"/>
  <c r="T239" i="6"/>
  <c r="S239" i="6"/>
  <c r="R239" i="6"/>
  <c r="Q239" i="6"/>
  <c r="P239" i="6"/>
  <c r="O239" i="6"/>
  <c r="N239" i="6"/>
  <c r="M239" i="6"/>
  <c r="L239" i="6"/>
  <c r="W1784" i="6"/>
  <c r="V1784" i="6"/>
  <c r="U1784" i="6"/>
  <c r="T1784" i="6"/>
  <c r="S1784" i="6"/>
  <c r="R1784" i="6"/>
  <c r="Q1784" i="6"/>
  <c r="P1784" i="6"/>
  <c r="O1784" i="6"/>
  <c r="N1784" i="6"/>
  <c r="M1784" i="6"/>
  <c r="L1784" i="6"/>
  <c r="W1783" i="6"/>
  <c r="V1783" i="6"/>
  <c r="U1783" i="6"/>
  <c r="T1783" i="6"/>
  <c r="S1783" i="6"/>
  <c r="R1783" i="6"/>
  <c r="Q1783" i="6"/>
  <c r="P1783" i="6"/>
  <c r="O1783" i="6"/>
  <c r="N1783" i="6"/>
  <c r="M1783" i="6"/>
  <c r="L1783" i="6"/>
  <c r="W1782" i="6"/>
  <c r="V1782" i="6"/>
  <c r="U1782" i="6"/>
  <c r="T1782" i="6"/>
  <c r="S1782" i="6"/>
  <c r="R1782" i="6"/>
  <c r="Q1782" i="6"/>
  <c r="P1782" i="6"/>
  <c r="O1782" i="6"/>
  <c r="N1782" i="6"/>
  <c r="M1782" i="6"/>
  <c r="L1782" i="6"/>
  <c r="W1781" i="6"/>
  <c r="V1781" i="6"/>
  <c r="U1781" i="6"/>
  <c r="T1781" i="6"/>
  <c r="S1781" i="6"/>
  <c r="R1781" i="6"/>
  <c r="Q1781" i="6"/>
  <c r="P1781" i="6"/>
  <c r="O1781" i="6"/>
  <c r="N1781" i="6"/>
  <c r="M1781" i="6"/>
  <c r="L1781" i="6"/>
  <c r="W1780" i="6"/>
  <c r="V1780" i="6"/>
  <c r="U1780" i="6"/>
  <c r="T1780" i="6"/>
  <c r="S1780" i="6"/>
  <c r="R1780" i="6"/>
  <c r="Q1780" i="6"/>
  <c r="P1780" i="6"/>
  <c r="O1780" i="6"/>
  <c r="N1780" i="6"/>
  <c r="M1780" i="6"/>
  <c r="L1780" i="6"/>
  <c r="W1779" i="6"/>
  <c r="V1779" i="6"/>
  <c r="U1779" i="6"/>
  <c r="T1779" i="6"/>
  <c r="S1779" i="6"/>
  <c r="R1779" i="6"/>
  <c r="Q1779" i="6"/>
  <c r="P1779" i="6"/>
  <c r="O1779" i="6"/>
  <c r="N1779" i="6"/>
  <c r="M1779" i="6"/>
  <c r="L1779" i="6"/>
  <c r="W1778" i="6"/>
  <c r="V1778" i="6"/>
  <c r="U1778" i="6"/>
  <c r="T1778" i="6"/>
  <c r="S1778" i="6"/>
  <c r="R1778" i="6"/>
  <c r="Q1778" i="6"/>
  <c r="P1778" i="6"/>
  <c r="O1778" i="6"/>
  <c r="N1778" i="6"/>
  <c r="M1778" i="6"/>
  <c r="L1778" i="6"/>
  <c r="W1777" i="6"/>
  <c r="V1777" i="6"/>
  <c r="U1777" i="6"/>
  <c r="T1777" i="6"/>
  <c r="S1777" i="6"/>
  <c r="R1777" i="6"/>
  <c r="Q1777" i="6"/>
  <c r="P1777" i="6"/>
  <c r="O1777" i="6"/>
  <c r="N1777" i="6"/>
  <c r="M1777" i="6"/>
  <c r="L1777" i="6"/>
  <c r="W1776" i="6"/>
  <c r="V1776" i="6"/>
  <c r="U1776" i="6"/>
  <c r="T1776" i="6"/>
  <c r="S1776" i="6"/>
  <c r="R1776" i="6"/>
  <c r="Q1776" i="6"/>
  <c r="P1776" i="6"/>
  <c r="O1776" i="6"/>
  <c r="N1776" i="6"/>
  <c r="M1776" i="6"/>
  <c r="L1776" i="6"/>
  <c r="W1775" i="6"/>
  <c r="V1775" i="6"/>
  <c r="U1775" i="6"/>
  <c r="T1775" i="6"/>
  <c r="S1775" i="6"/>
  <c r="R1775" i="6"/>
  <c r="Q1775" i="6"/>
  <c r="P1775" i="6"/>
  <c r="O1775" i="6"/>
  <c r="N1775" i="6"/>
  <c r="M1775" i="6"/>
  <c r="L1775" i="6"/>
  <c r="W1774" i="6"/>
  <c r="V1774" i="6"/>
  <c r="U1774" i="6"/>
  <c r="T1774" i="6"/>
  <c r="S1774" i="6"/>
  <c r="R1774" i="6"/>
  <c r="Q1774" i="6"/>
  <c r="P1774" i="6"/>
  <c r="O1774" i="6"/>
  <c r="N1774" i="6"/>
  <c r="M1774" i="6"/>
  <c r="L1774" i="6"/>
  <c r="W1773" i="6"/>
  <c r="V1773" i="6"/>
  <c r="U1773" i="6"/>
  <c r="T1773" i="6"/>
  <c r="S1773" i="6"/>
  <c r="R1773" i="6"/>
  <c r="Q1773" i="6"/>
  <c r="P1773" i="6"/>
  <c r="O1773" i="6"/>
  <c r="N1773" i="6"/>
  <c r="M1773" i="6"/>
  <c r="L1773" i="6"/>
  <c r="W1772" i="6"/>
  <c r="V1772" i="6"/>
  <c r="U1772" i="6"/>
  <c r="T1772" i="6"/>
  <c r="S1772" i="6"/>
  <c r="R1772" i="6"/>
  <c r="Q1772" i="6"/>
  <c r="P1772" i="6"/>
  <c r="O1772" i="6"/>
  <c r="N1772" i="6"/>
  <c r="M1772" i="6"/>
  <c r="L1772" i="6"/>
  <c r="W1771" i="6"/>
  <c r="V1771" i="6"/>
  <c r="U1771" i="6"/>
  <c r="T1771" i="6"/>
  <c r="S1771" i="6"/>
  <c r="R1771" i="6"/>
  <c r="Q1771" i="6"/>
  <c r="P1771" i="6"/>
  <c r="O1771" i="6"/>
  <c r="N1771" i="6"/>
  <c r="M1771" i="6"/>
  <c r="L1771" i="6"/>
  <c r="W1770" i="6"/>
  <c r="V1770" i="6"/>
  <c r="U1770" i="6"/>
  <c r="T1770" i="6"/>
  <c r="S1770" i="6"/>
  <c r="R1770" i="6"/>
  <c r="Q1770" i="6"/>
  <c r="P1770" i="6"/>
  <c r="O1770" i="6"/>
  <c r="N1770" i="6"/>
  <c r="M1770" i="6"/>
  <c r="L1770" i="6"/>
  <c r="W1769" i="6"/>
  <c r="V1769" i="6"/>
  <c r="U1769" i="6"/>
  <c r="T1769" i="6"/>
  <c r="S1769" i="6"/>
  <c r="R1769" i="6"/>
  <c r="Q1769" i="6"/>
  <c r="P1769" i="6"/>
  <c r="O1769" i="6"/>
  <c r="N1769" i="6"/>
  <c r="M1769" i="6"/>
  <c r="L1769" i="6"/>
  <c r="W1768" i="6"/>
  <c r="V1768" i="6"/>
  <c r="U1768" i="6"/>
  <c r="T1768" i="6"/>
  <c r="S1768" i="6"/>
  <c r="R1768" i="6"/>
  <c r="Q1768" i="6"/>
  <c r="P1768" i="6"/>
  <c r="O1768" i="6"/>
  <c r="N1768" i="6"/>
  <c r="M1768" i="6"/>
  <c r="L1768" i="6"/>
  <c r="W1767" i="6"/>
  <c r="V1767" i="6"/>
  <c r="U1767" i="6"/>
  <c r="T1767" i="6"/>
  <c r="S1767" i="6"/>
  <c r="R1767" i="6"/>
  <c r="Q1767" i="6"/>
  <c r="P1767" i="6"/>
  <c r="O1767" i="6"/>
  <c r="N1767" i="6"/>
  <c r="M1767" i="6"/>
  <c r="L1767" i="6"/>
  <c r="W1766" i="6"/>
  <c r="V1766" i="6"/>
  <c r="U1766" i="6"/>
  <c r="T1766" i="6"/>
  <c r="S1766" i="6"/>
  <c r="R1766" i="6"/>
  <c r="Q1766" i="6"/>
  <c r="P1766" i="6"/>
  <c r="O1766" i="6"/>
  <c r="N1766" i="6"/>
  <c r="M1766" i="6"/>
  <c r="L1766" i="6"/>
  <c r="W1765" i="6"/>
  <c r="V1765" i="6"/>
  <c r="U1765" i="6"/>
  <c r="T1765" i="6"/>
  <c r="S1765" i="6"/>
  <c r="R1765" i="6"/>
  <c r="Q1765" i="6"/>
  <c r="P1765" i="6"/>
  <c r="O1765" i="6"/>
  <c r="N1765" i="6"/>
  <c r="M1765" i="6"/>
  <c r="L1765" i="6"/>
  <c r="W1764" i="6"/>
  <c r="V1764" i="6"/>
  <c r="U1764" i="6"/>
  <c r="T1764" i="6"/>
  <c r="S1764" i="6"/>
  <c r="R1764" i="6"/>
  <c r="Q1764" i="6"/>
  <c r="P1764" i="6"/>
  <c r="O1764" i="6"/>
  <c r="N1764" i="6"/>
  <c r="M1764" i="6"/>
  <c r="L1764" i="6"/>
  <c r="W1763" i="6"/>
  <c r="V1763" i="6"/>
  <c r="U1763" i="6"/>
  <c r="T1763" i="6"/>
  <c r="S1763" i="6"/>
  <c r="R1763" i="6"/>
  <c r="Q1763" i="6"/>
  <c r="P1763" i="6"/>
  <c r="O1763" i="6"/>
  <c r="N1763" i="6"/>
  <c r="M1763" i="6"/>
  <c r="L1763" i="6"/>
  <c r="W1762" i="6"/>
  <c r="V1762" i="6"/>
  <c r="U1762" i="6"/>
  <c r="T1762" i="6"/>
  <c r="S1762" i="6"/>
  <c r="R1762" i="6"/>
  <c r="Q1762" i="6"/>
  <c r="P1762" i="6"/>
  <c r="O1762" i="6"/>
  <c r="N1762" i="6"/>
  <c r="M1762" i="6"/>
  <c r="L1762" i="6"/>
  <c r="W1761" i="6"/>
  <c r="V1761" i="6"/>
  <c r="U1761" i="6"/>
  <c r="T1761" i="6"/>
  <c r="S1761" i="6"/>
  <c r="R1761" i="6"/>
  <c r="Q1761" i="6"/>
  <c r="P1761" i="6"/>
  <c r="O1761" i="6"/>
  <c r="N1761" i="6"/>
  <c r="M1761" i="6"/>
  <c r="L1761" i="6"/>
  <c r="W1760" i="6"/>
  <c r="V1760" i="6"/>
  <c r="U1760" i="6"/>
  <c r="T1760" i="6"/>
  <c r="S1760" i="6"/>
  <c r="R1760" i="6"/>
  <c r="Q1760" i="6"/>
  <c r="P1760" i="6"/>
  <c r="O1760" i="6"/>
  <c r="N1760" i="6"/>
  <c r="M1760" i="6"/>
  <c r="L1760" i="6"/>
  <c r="W1759" i="6"/>
  <c r="V1759" i="6"/>
  <c r="U1759" i="6"/>
  <c r="T1759" i="6"/>
  <c r="S1759" i="6"/>
  <c r="R1759" i="6"/>
  <c r="Q1759" i="6"/>
  <c r="P1759" i="6"/>
  <c r="O1759" i="6"/>
  <c r="N1759" i="6"/>
  <c r="M1759" i="6"/>
  <c r="L1759" i="6"/>
  <c r="W1758" i="6"/>
  <c r="V1758" i="6"/>
  <c r="U1758" i="6"/>
  <c r="T1758" i="6"/>
  <c r="S1758" i="6"/>
  <c r="R1758" i="6"/>
  <c r="Q1758" i="6"/>
  <c r="P1758" i="6"/>
  <c r="O1758" i="6"/>
  <c r="N1758" i="6"/>
  <c r="M1758" i="6"/>
  <c r="L1758" i="6"/>
  <c r="W1757" i="6"/>
  <c r="V1757" i="6"/>
  <c r="U1757" i="6"/>
  <c r="T1757" i="6"/>
  <c r="S1757" i="6"/>
  <c r="R1757" i="6"/>
  <c r="Q1757" i="6"/>
  <c r="P1757" i="6"/>
  <c r="O1757" i="6"/>
  <c r="N1757" i="6"/>
  <c r="M1757" i="6"/>
  <c r="L1757" i="6"/>
  <c r="W1756" i="6"/>
  <c r="V1756" i="6"/>
  <c r="U1756" i="6"/>
  <c r="T1756" i="6"/>
  <c r="S1756" i="6"/>
  <c r="R1756" i="6"/>
  <c r="Q1756" i="6"/>
  <c r="P1756" i="6"/>
  <c r="O1756" i="6"/>
  <c r="N1756" i="6"/>
  <c r="M1756" i="6"/>
  <c r="L1756" i="6"/>
  <c r="W1755" i="6"/>
  <c r="V1755" i="6"/>
  <c r="U1755" i="6"/>
  <c r="T1755" i="6"/>
  <c r="S1755" i="6"/>
  <c r="R1755" i="6"/>
  <c r="Q1755" i="6"/>
  <c r="P1755" i="6"/>
  <c r="O1755" i="6"/>
  <c r="N1755" i="6"/>
  <c r="M1755" i="6"/>
  <c r="L1755" i="6"/>
  <c r="W1754" i="6"/>
  <c r="V1754" i="6"/>
  <c r="U1754" i="6"/>
  <c r="T1754" i="6"/>
  <c r="S1754" i="6"/>
  <c r="R1754" i="6"/>
  <c r="Q1754" i="6"/>
  <c r="P1754" i="6"/>
  <c r="O1754" i="6"/>
  <c r="N1754" i="6"/>
  <c r="M1754" i="6"/>
  <c r="L1754" i="6"/>
  <c r="W1753" i="6"/>
  <c r="V1753" i="6"/>
  <c r="U1753" i="6"/>
  <c r="T1753" i="6"/>
  <c r="S1753" i="6"/>
  <c r="R1753" i="6"/>
  <c r="Q1753" i="6"/>
  <c r="P1753" i="6"/>
  <c r="O1753" i="6"/>
  <c r="N1753" i="6"/>
  <c r="M1753" i="6"/>
  <c r="L1753" i="6"/>
  <c r="W1752" i="6"/>
  <c r="V1752" i="6"/>
  <c r="U1752" i="6"/>
  <c r="T1752" i="6"/>
  <c r="S1752" i="6"/>
  <c r="R1752" i="6"/>
  <c r="Q1752" i="6"/>
  <c r="P1752" i="6"/>
  <c r="O1752" i="6"/>
  <c r="N1752" i="6"/>
  <c r="M1752" i="6"/>
  <c r="L1752" i="6"/>
  <c r="W1751" i="6"/>
  <c r="V1751" i="6"/>
  <c r="U1751" i="6"/>
  <c r="T1751" i="6"/>
  <c r="S1751" i="6"/>
  <c r="R1751" i="6"/>
  <c r="Q1751" i="6"/>
  <c r="P1751" i="6"/>
  <c r="O1751" i="6"/>
  <c r="N1751" i="6"/>
  <c r="M1751" i="6"/>
  <c r="L1751" i="6"/>
  <c r="W1750" i="6"/>
  <c r="V1750" i="6"/>
  <c r="U1750" i="6"/>
  <c r="T1750" i="6"/>
  <c r="S1750" i="6"/>
  <c r="R1750" i="6"/>
  <c r="Q1750" i="6"/>
  <c r="P1750" i="6"/>
  <c r="O1750" i="6"/>
  <c r="N1750" i="6"/>
  <c r="M1750" i="6"/>
  <c r="L1750" i="6"/>
  <c r="W1749" i="6"/>
  <c r="V1749" i="6"/>
  <c r="U1749" i="6"/>
  <c r="T1749" i="6"/>
  <c r="S1749" i="6"/>
  <c r="R1749" i="6"/>
  <c r="Q1749" i="6"/>
  <c r="P1749" i="6"/>
  <c r="O1749" i="6"/>
  <c r="N1749" i="6"/>
  <c r="M1749" i="6"/>
  <c r="L1749" i="6"/>
  <c r="W1748" i="6"/>
  <c r="V1748" i="6"/>
  <c r="U1748" i="6"/>
  <c r="T1748" i="6"/>
  <c r="S1748" i="6"/>
  <c r="R1748" i="6"/>
  <c r="Q1748" i="6"/>
  <c r="P1748" i="6"/>
  <c r="O1748" i="6"/>
  <c r="N1748" i="6"/>
  <c r="M1748" i="6"/>
  <c r="L1748" i="6"/>
  <c r="W1747" i="6"/>
  <c r="V1747" i="6"/>
  <c r="U1747" i="6"/>
  <c r="T1747" i="6"/>
  <c r="S1747" i="6"/>
  <c r="R1747" i="6"/>
  <c r="Q1747" i="6"/>
  <c r="P1747" i="6"/>
  <c r="O1747" i="6"/>
  <c r="N1747" i="6"/>
  <c r="M1747" i="6"/>
  <c r="L1747" i="6"/>
  <c r="W1746" i="6"/>
  <c r="V1746" i="6"/>
  <c r="U1746" i="6"/>
  <c r="T1746" i="6"/>
  <c r="S1746" i="6"/>
  <c r="R1746" i="6"/>
  <c r="Q1746" i="6"/>
  <c r="P1746" i="6"/>
  <c r="O1746" i="6"/>
  <c r="N1746" i="6"/>
  <c r="M1746" i="6"/>
  <c r="L1746" i="6"/>
  <c r="W1745" i="6"/>
  <c r="V1745" i="6"/>
  <c r="U1745" i="6"/>
  <c r="T1745" i="6"/>
  <c r="S1745" i="6"/>
  <c r="R1745" i="6"/>
  <c r="Q1745" i="6"/>
  <c r="P1745" i="6"/>
  <c r="O1745" i="6"/>
  <c r="N1745" i="6"/>
  <c r="M1745" i="6"/>
  <c r="L1745" i="6"/>
  <c r="W1744" i="6"/>
  <c r="V1744" i="6"/>
  <c r="U1744" i="6"/>
  <c r="T1744" i="6"/>
  <c r="S1744" i="6"/>
  <c r="R1744" i="6"/>
  <c r="Q1744" i="6"/>
  <c r="P1744" i="6"/>
  <c r="O1744" i="6"/>
  <c r="N1744" i="6"/>
  <c r="M1744" i="6"/>
  <c r="L1744" i="6"/>
  <c r="W1743" i="6"/>
  <c r="V1743" i="6"/>
  <c r="U1743" i="6"/>
  <c r="T1743" i="6"/>
  <c r="S1743" i="6"/>
  <c r="R1743" i="6"/>
  <c r="Q1743" i="6"/>
  <c r="P1743" i="6"/>
  <c r="O1743" i="6"/>
  <c r="N1743" i="6"/>
  <c r="M1743" i="6"/>
  <c r="L1743" i="6"/>
  <c r="W1742" i="6"/>
  <c r="V1742" i="6"/>
  <c r="U1742" i="6"/>
  <c r="T1742" i="6"/>
  <c r="S1742" i="6"/>
  <c r="R1742" i="6"/>
  <c r="Q1742" i="6"/>
  <c r="P1742" i="6"/>
  <c r="O1742" i="6"/>
  <c r="N1742" i="6"/>
  <c r="M1742" i="6"/>
  <c r="L1742" i="6"/>
  <c r="W1741" i="6"/>
  <c r="V1741" i="6"/>
  <c r="U1741" i="6"/>
  <c r="T1741" i="6"/>
  <c r="S1741" i="6"/>
  <c r="R1741" i="6"/>
  <c r="Q1741" i="6"/>
  <c r="P1741" i="6"/>
  <c r="O1741" i="6"/>
  <c r="N1741" i="6"/>
  <c r="M1741" i="6"/>
  <c r="L1741" i="6"/>
  <c r="W1740" i="6"/>
  <c r="V1740" i="6"/>
  <c r="U1740" i="6"/>
  <c r="T1740" i="6"/>
  <c r="S1740" i="6"/>
  <c r="R1740" i="6"/>
  <c r="Q1740" i="6"/>
  <c r="P1740" i="6"/>
  <c r="O1740" i="6"/>
  <c r="N1740" i="6"/>
  <c r="M1740" i="6"/>
  <c r="L1740" i="6"/>
  <c r="W1739" i="6"/>
  <c r="V1739" i="6"/>
  <c r="U1739" i="6"/>
  <c r="T1739" i="6"/>
  <c r="S1739" i="6"/>
  <c r="R1739" i="6"/>
  <c r="Q1739" i="6"/>
  <c r="P1739" i="6"/>
  <c r="O1739" i="6"/>
  <c r="N1739" i="6"/>
  <c r="M1739" i="6"/>
  <c r="L1739" i="6"/>
  <c r="W1738" i="6"/>
  <c r="V1738" i="6"/>
  <c r="U1738" i="6"/>
  <c r="T1738" i="6"/>
  <c r="S1738" i="6"/>
  <c r="R1738" i="6"/>
  <c r="Q1738" i="6"/>
  <c r="P1738" i="6"/>
  <c r="O1738" i="6"/>
  <c r="N1738" i="6"/>
  <c r="M1738" i="6"/>
  <c r="L1738" i="6"/>
  <c r="W1737" i="6"/>
  <c r="V1737" i="6"/>
  <c r="U1737" i="6"/>
  <c r="T1737" i="6"/>
  <c r="S1737" i="6"/>
  <c r="R1737" i="6"/>
  <c r="Q1737" i="6"/>
  <c r="P1737" i="6"/>
  <c r="O1737" i="6"/>
  <c r="N1737" i="6"/>
  <c r="M1737" i="6"/>
  <c r="L1737" i="6"/>
  <c r="W472" i="6"/>
  <c r="V472" i="6"/>
  <c r="U472" i="6"/>
  <c r="T472" i="6"/>
  <c r="S472" i="6"/>
  <c r="R472" i="6"/>
  <c r="Q472" i="6"/>
  <c r="P472" i="6"/>
  <c r="O472" i="6"/>
  <c r="N472" i="6"/>
  <c r="M472" i="6"/>
  <c r="L472" i="6"/>
  <c r="W1735" i="6"/>
  <c r="V1735" i="6"/>
  <c r="U1735" i="6"/>
  <c r="T1735" i="6"/>
  <c r="S1735" i="6"/>
  <c r="R1735" i="6"/>
  <c r="Q1735" i="6"/>
  <c r="P1735" i="6"/>
  <c r="O1735" i="6"/>
  <c r="N1735" i="6"/>
  <c r="M1735" i="6"/>
  <c r="L1735" i="6"/>
  <c r="W1734" i="6"/>
  <c r="V1734" i="6"/>
  <c r="U1734" i="6"/>
  <c r="T1734" i="6"/>
  <c r="S1734" i="6"/>
  <c r="R1734" i="6"/>
  <c r="Q1734" i="6"/>
  <c r="P1734" i="6"/>
  <c r="O1734" i="6"/>
  <c r="N1734" i="6"/>
  <c r="M1734" i="6"/>
  <c r="L1734" i="6"/>
  <c r="W1733" i="6"/>
  <c r="V1733" i="6"/>
  <c r="U1733" i="6"/>
  <c r="T1733" i="6"/>
  <c r="S1733" i="6"/>
  <c r="R1733" i="6"/>
  <c r="Q1733" i="6"/>
  <c r="P1733" i="6"/>
  <c r="O1733" i="6"/>
  <c r="N1733" i="6"/>
  <c r="M1733" i="6"/>
  <c r="L1733" i="6"/>
  <c r="W1732" i="6"/>
  <c r="V1732" i="6"/>
  <c r="U1732" i="6"/>
  <c r="T1732" i="6"/>
  <c r="S1732" i="6"/>
  <c r="R1732" i="6"/>
  <c r="Q1732" i="6"/>
  <c r="P1732" i="6"/>
  <c r="O1732" i="6"/>
  <c r="N1732" i="6"/>
  <c r="M1732" i="6"/>
  <c r="L1732" i="6"/>
  <c r="W1731" i="6"/>
  <c r="V1731" i="6"/>
  <c r="U1731" i="6"/>
  <c r="T1731" i="6"/>
  <c r="S1731" i="6"/>
  <c r="R1731" i="6"/>
  <c r="Q1731" i="6"/>
  <c r="P1731" i="6"/>
  <c r="O1731" i="6"/>
  <c r="N1731" i="6"/>
  <c r="M1731" i="6"/>
  <c r="L1731" i="6"/>
  <c r="W1730" i="6"/>
  <c r="V1730" i="6"/>
  <c r="U1730" i="6"/>
  <c r="T1730" i="6"/>
  <c r="S1730" i="6"/>
  <c r="R1730" i="6"/>
  <c r="Q1730" i="6"/>
  <c r="P1730" i="6"/>
  <c r="O1730" i="6"/>
  <c r="N1730" i="6"/>
  <c r="M1730" i="6"/>
  <c r="L1730" i="6"/>
  <c r="W1729" i="6"/>
  <c r="V1729" i="6"/>
  <c r="U1729" i="6"/>
  <c r="T1729" i="6"/>
  <c r="S1729" i="6"/>
  <c r="R1729" i="6"/>
  <c r="Q1729" i="6"/>
  <c r="P1729" i="6"/>
  <c r="O1729" i="6"/>
  <c r="N1729" i="6"/>
  <c r="M1729" i="6"/>
  <c r="L1729" i="6"/>
  <c r="W1728" i="6"/>
  <c r="V1728" i="6"/>
  <c r="U1728" i="6"/>
  <c r="T1728" i="6"/>
  <c r="S1728" i="6"/>
  <c r="R1728" i="6"/>
  <c r="Q1728" i="6"/>
  <c r="P1728" i="6"/>
  <c r="O1728" i="6"/>
  <c r="N1728" i="6"/>
  <c r="M1728" i="6"/>
  <c r="L1728" i="6"/>
  <c r="W1727" i="6"/>
  <c r="V1727" i="6"/>
  <c r="U1727" i="6"/>
  <c r="T1727" i="6"/>
  <c r="S1727" i="6"/>
  <c r="R1727" i="6"/>
  <c r="Q1727" i="6"/>
  <c r="P1727" i="6"/>
  <c r="O1727" i="6"/>
  <c r="N1727" i="6"/>
  <c r="M1727" i="6"/>
  <c r="L1727" i="6"/>
  <c r="W1726" i="6"/>
  <c r="V1726" i="6"/>
  <c r="U1726" i="6"/>
  <c r="T1726" i="6"/>
  <c r="S1726" i="6"/>
  <c r="R1726" i="6"/>
  <c r="Q1726" i="6"/>
  <c r="P1726" i="6"/>
  <c r="O1726" i="6"/>
  <c r="N1726" i="6"/>
  <c r="M1726" i="6"/>
  <c r="L1726" i="6"/>
  <c r="W1725" i="6"/>
  <c r="V1725" i="6"/>
  <c r="U1725" i="6"/>
  <c r="T1725" i="6"/>
  <c r="S1725" i="6"/>
  <c r="R1725" i="6"/>
  <c r="Q1725" i="6"/>
  <c r="P1725" i="6"/>
  <c r="O1725" i="6"/>
  <c r="N1725" i="6"/>
  <c r="M1725" i="6"/>
  <c r="L1725" i="6"/>
  <c r="W1724" i="6"/>
  <c r="V1724" i="6"/>
  <c r="U1724" i="6"/>
  <c r="T1724" i="6"/>
  <c r="S1724" i="6"/>
  <c r="R1724" i="6"/>
  <c r="Q1724" i="6"/>
  <c r="P1724" i="6"/>
  <c r="O1724" i="6"/>
  <c r="N1724" i="6"/>
  <c r="M1724" i="6"/>
  <c r="L1724" i="6"/>
  <c r="W1723" i="6"/>
  <c r="V1723" i="6"/>
  <c r="U1723" i="6"/>
  <c r="T1723" i="6"/>
  <c r="S1723" i="6"/>
  <c r="R1723" i="6"/>
  <c r="Q1723" i="6"/>
  <c r="P1723" i="6"/>
  <c r="O1723" i="6"/>
  <c r="N1723" i="6"/>
  <c r="M1723" i="6"/>
  <c r="L1723" i="6"/>
  <c r="W1722" i="6"/>
  <c r="V1722" i="6"/>
  <c r="U1722" i="6"/>
  <c r="T1722" i="6"/>
  <c r="S1722" i="6"/>
  <c r="R1722" i="6"/>
  <c r="Q1722" i="6"/>
  <c r="P1722" i="6"/>
  <c r="O1722" i="6"/>
  <c r="N1722" i="6"/>
  <c r="M1722" i="6"/>
  <c r="L1722" i="6"/>
  <c r="W1721" i="6"/>
  <c r="V1721" i="6"/>
  <c r="U1721" i="6"/>
  <c r="T1721" i="6"/>
  <c r="S1721" i="6"/>
  <c r="R1721" i="6"/>
  <c r="Q1721" i="6"/>
  <c r="P1721" i="6"/>
  <c r="O1721" i="6"/>
  <c r="N1721" i="6"/>
  <c r="M1721" i="6"/>
  <c r="L1721" i="6"/>
  <c r="W1720" i="6"/>
  <c r="V1720" i="6"/>
  <c r="U1720" i="6"/>
  <c r="T1720" i="6"/>
  <c r="S1720" i="6"/>
  <c r="R1720" i="6"/>
  <c r="Q1720" i="6"/>
  <c r="P1720" i="6"/>
  <c r="O1720" i="6"/>
  <c r="N1720" i="6"/>
  <c r="M1720" i="6"/>
  <c r="L1720" i="6"/>
  <c r="W1719" i="6"/>
  <c r="V1719" i="6"/>
  <c r="U1719" i="6"/>
  <c r="T1719" i="6"/>
  <c r="S1719" i="6"/>
  <c r="R1719" i="6"/>
  <c r="Q1719" i="6"/>
  <c r="P1719" i="6"/>
  <c r="O1719" i="6"/>
  <c r="N1719" i="6"/>
  <c r="M1719" i="6"/>
  <c r="L1719" i="6"/>
  <c r="W1718" i="6"/>
  <c r="V1718" i="6"/>
  <c r="U1718" i="6"/>
  <c r="T1718" i="6"/>
  <c r="S1718" i="6"/>
  <c r="R1718" i="6"/>
  <c r="Q1718" i="6"/>
  <c r="P1718" i="6"/>
  <c r="O1718" i="6"/>
  <c r="N1718" i="6"/>
  <c r="M1718" i="6"/>
  <c r="L1718" i="6"/>
  <c r="W1717" i="6"/>
  <c r="V1717" i="6"/>
  <c r="U1717" i="6"/>
  <c r="T1717" i="6"/>
  <c r="S1717" i="6"/>
  <c r="R1717" i="6"/>
  <c r="Q1717" i="6"/>
  <c r="P1717" i="6"/>
  <c r="O1717" i="6"/>
  <c r="N1717" i="6"/>
  <c r="M1717" i="6"/>
  <c r="L1717" i="6"/>
  <c r="W1716" i="6"/>
  <c r="V1716" i="6"/>
  <c r="U1716" i="6"/>
  <c r="T1716" i="6"/>
  <c r="S1716" i="6"/>
  <c r="R1716" i="6"/>
  <c r="Q1716" i="6"/>
  <c r="P1716" i="6"/>
  <c r="O1716" i="6"/>
  <c r="N1716" i="6"/>
  <c r="M1716" i="6"/>
  <c r="L1716" i="6"/>
  <c r="W1715" i="6"/>
  <c r="V1715" i="6"/>
  <c r="U1715" i="6"/>
  <c r="T1715" i="6"/>
  <c r="S1715" i="6"/>
  <c r="R1715" i="6"/>
  <c r="Q1715" i="6"/>
  <c r="P1715" i="6"/>
  <c r="O1715" i="6"/>
  <c r="N1715" i="6"/>
  <c r="M1715" i="6"/>
  <c r="L1715" i="6"/>
  <c r="W1714" i="6"/>
  <c r="V1714" i="6"/>
  <c r="U1714" i="6"/>
  <c r="T1714" i="6"/>
  <c r="S1714" i="6"/>
  <c r="R1714" i="6"/>
  <c r="Q1714" i="6"/>
  <c r="P1714" i="6"/>
  <c r="O1714" i="6"/>
  <c r="N1714" i="6"/>
  <c r="M1714" i="6"/>
  <c r="L1714" i="6"/>
  <c r="W1713" i="6"/>
  <c r="V1713" i="6"/>
  <c r="U1713" i="6"/>
  <c r="T1713" i="6"/>
  <c r="S1713" i="6"/>
  <c r="R1713" i="6"/>
  <c r="Q1713" i="6"/>
  <c r="P1713" i="6"/>
  <c r="O1713" i="6"/>
  <c r="N1713" i="6"/>
  <c r="M1713" i="6"/>
  <c r="L1713" i="6"/>
  <c r="W1712" i="6"/>
  <c r="V1712" i="6"/>
  <c r="U1712" i="6"/>
  <c r="T1712" i="6"/>
  <c r="S1712" i="6"/>
  <c r="R1712" i="6"/>
  <c r="Q1712" i="6"/>
  <c r="P1712" i="6"/>
  <c r="O1712" i="6"/>
  <c r="N1712" i="6"/>
  <c r="M1712" i="6"/>
  <c r="L1712" i="6"/>
  <c r="W1711" i="6"/>
  <c r="V1711" i="6"/>
  <c r="U1711" i="6"/>
  <c r="T1711" i="6"/>
  <c r="S1711" i="6"/>
  <c r="R1711" i="6"/>
  <c r="Q1711" i="6"/>
  <c r="P1711" i="6"/>
  <c r="O1711" i="6"/>
  <c r="N1711" i="6"/>
  <c r="M1711" i="6"/>
  <c r="L1711" i="6"/>
  <c r="W1710" i="6"/>
  <c r="V1710" i="6"/>
  <c r="U1710" i="6"/>
  <c r="T1710" i="6"/>
  <c r="S1710" i="6"/>
  <c r="R1710" i="6"/>
  <c r="Q1710" i="6"/>
  <c r="P1710" i="6"/>
  <c r="O1710" i="6"/>
  <c r="N1710" i="6"/>
  <c r="M1710" i="6"/>
  <c r="L1710" i="6"/>
  <c r="W1709" i="6"/>
  <c r="V1709" i="6"/>
  <c r="U1709" i="6"/>
  <c r="T1709" i="6"/>
  <c r="S1709" i="6"/>
  <c r="R1709" i="6"/>
  <c r="Q1709" i="6"/>
  <c r="P1709" i="6"/>
  <c r="O1709" i="6"/>
  <c r="N1709" i="6"/>
  <c r="M1709" i="6"/>
  <c r="L1709" i="6"/>
  <c r="W1708" i="6"/>
  <c r="V1708" i="6"/>
  <c r="U1708" i="6"/>
  <c r="T1708" i="6"/>
  <c r="S1708" i="6"/>
  <c r="R1708" i="6"/>
  <c r="Q1708" i="6"/>
  <c r="P1708" i="6"/>
  <c r="O1708" i="6"/>
  <c r="N1708" i="6"/>
  <c r="M1708" i="6"/>
  <c r="L1708" i="6"/>
  <c r="W1707" i="6"/>
  <c r="V1707" i="6"/>
  <c r="U1707" i="6"/>
  <c r="T1707" i="6"/>
  <c r="S1707" i="6"/>
  <c r="R1707" i="6"/>
  <c r="Q1707" i="6"/>
  <c r="P1707" i="6"/>
  <c r="O1707" i="6"/>
  <c r="N1707" i="6"/>
  <c r="M1707" i="6"/>
  <c r="L1707" i="6"/>
  <c r="W2702" i="6"/>
  <c r="V2702" i="6"/>
  <c r="U2702" i="6"/>
  <c r="T2702" i="6"/>
  <c r="S2702" i="6"/>
  <c r="R2702" i="6"/>
  <c r="Q2702" i="6"/>
  <c r="P2702" i="6"/>
  <c r="O2702" i="6"/>
  <c r="N2702" i="6"/>
  <c r="M2702" i="6"/>
  <c r="L2702" i="6"/>
  <c r="W2108" i="6"/>
  <c r="V2108" i="6"/>
  <c r="U2108" i="6"/>
  <c r="T2108" i="6"/>
  <c r="S2108" i="6"/>
  <c r="R2108" i="6"/>
  <c r="Q2108" i="6"/>
  <c r="P2108" i="6"/>
  <c r="O2108" i="6"/>
  <c r="N2108" i="6"/>
  <c r="M2108" i="6"/>
  <c r="L2108" i="6"/>
  <c r="W1636" i="6"/>
  <c r="V1636" i="6"/>
  <c r="U1636" i="6"/>
  <c r="T1636" i="6"/>
  <c r="S1636" i="6"/>
  <c r="R1636" i="6"/>
  <c r="Q1636" i="6"/>
  <c r="P1636" i="6"/>
  <c r="O1636" i="6"/>
  <c r="N1636" i="6"/>
  <c r="M1636" i="6"/>
  <c r="L1636" i="6"/>
  <c r="W675" i="6"/>
  <c r="V675" i="6"/>
  <c r="U675" i="6"/>
  <c r="T675" i="6"/>
  <c r="S675" i="6"/>
  <c r="R675" i="6"/>
  <c r="Q675" i="6"/>
  <c r="P675" i="6"/>
  <c r="O675" i="6"/>
  <c r="N675" i="6"/>
  <c r="M675" i="6"/>
  <c r="L675" i="6"/>
  <c r="W435" i="6"/>
  <c r="V435" i="6"/>
  <c r="U435" i="6"/>
  <c r="T435" i="6"/>
  <c r="S435" i="6"/>
  <c r="R435" i="6"/>
  <c r="Q435" i="6"/>
  <c r="P435" i="6"/>
  <c r="O435" i="6"/>
  <c r="N435" i="6"/>
  <c r="M435" i="6"/>
  <c r="L435" i="6"/>
  <c r="W238" i="6"/>
  <c r="V238" i="6"/>
  <c r="U238" i="6"/>
  <c r="T238" i="6"/>
  <c r="S238" i="6"/>
  <c r="R238" i="6"/>
  <c r="Q238" i="6"/>
  <c r="P238" i="6"/>
  <c r="O238" i="6"/>
  <c r="N238" i="6"/>
  <c r="M238" i="6"/>
  <c r="L238" i="6"/>
  <c r="W1700" i="6"/>
  <c r="V1700" i="6"/>
  <c r="U1700" i="6"/>
  <c r="T1700" i="6"/>
  <c r="S1700" i="6"/>
  <c r="R1700" i="6"/>
  <c r="Q1700" i="6"/>
  <c r="P1700" i="6"/>
  <c r="O1700" i="6"/>
  <c r="N1700" i="6"/>
  <c r="M1700" i="6"/>
  <c r="L1700" i="6"/>
  <c r="W1699" i="6"/>
  <c r="V1699" i="6"/>
  <c r="U1699" i="6"/>
  <c r="T1699" i="6"/>
  <c r="S1699" i="6"/>
  <c r="R1699" i="6"/>
  <c r="Q1699" i="6"/>
  <c r="P1699" i="6"/>
  <c r="O1699" i="6"/>
  <c r="N1699" i="6"/>
  <c r="M1699" i="6"/>
  <c r="L1699" i="6"/>
  <c r="W1698" i="6"/>
  <c r="V1698" i="6"/>
  <c r="U1698" i="6"/>
  <c r="T1698" i="6"/>
  <c r="S1698" i="6"/>
  <c r="R1698" i="6"/>
  <c r="Q1698" i="6"/>
  <c r="P1698" i="6"/>
  <c r="O1698" i="6"/>
  <c r="N1698" i="6"/>
  <c r="M1698" i="6"/>
  <c r="L1698" i="6"/>
  <c r="W1697" i="6"/>
  <c r="V1697" i="6"/>
  <c r="U1697" i="6"/>
  <c r="T1697" i="6"/>
  <c r="S1697" i="6"/>
  <c r="R1697" i="6"/>
  <c r="Q1697" i="6"/>
  <c r="P1697" i="6"/>
  <c r="O1697" i="6"/>
  <c r="N1697" i="6"/>
  <c r="M1697" i="6"/>
  <c r="L1697" i="6"/>
  <c r="W1696" i="6"/>
  <c r="V1696" i="6"/>
  <c r="U1696" i="6"/>
  <c r="T1696" i="6"/>
  <c r="S1696" i="6"/>
  <c r="R1696" i="6"/>
  <c r="Q1696" i="6"/>
  <c r="P1696" i="6"/>
  <c r="O1696" i="6"/>
  <c r="N1696" i="6"/>
  <c r="M1696" i="6"/>
  <c r="L1696" i="6"/>
  <c r="W1695" i="6"/>
  <c r="V1695" i="6"/>
  <c r="U1695" i="6"/>
  <c r="T1695" i="6"/>
  <c r="S1695" i="6"/>
  <c r="R1695" i="6"/>
  <c r="Q1695" i="6"/>
  <c r="P1695" i="6"/>
  <c r="O1695" i="6"/>
  <c r="N1695" i="6"/>
  <c r="M1695" i="6"/>
  <c r="L1695" i="6"/>
  <c r="W1694" i="6"/>
  <c r="V1694" i="6"/>
  <c r="U1694" i="6"/>
  <c r="T1694" i="6"/>
  <c r="S1694" i="6"/>
  <c r="R1694" i="6"/>
  <c r="Q1694" i="6"/>
  <c r="P1694" i="6"/>
  <c r="O1694" i="6"/>
  <c r="N1694" i="6"/>
  <c r="M1694" i="6"/>
  <c r="L1694" i="6"/>
  <c r="W1693" i="6"/>
  <c r="V1693" i="6"/>
  <c r="U1693" i="6"/>
  <c r="T1693" i="6"/>
  <c r="S1693" i="6"/>
  <c r="R1693" i="6"/>
  <c r="Q1693" i="6"/>
  <c r="P1693" i="6"/>
  <c r="O1693" i="6"/>
  <c r="N1693" i="6"/>
  <c r="M1693" i="6"/>
  <c r="L1693" i="6"/>
  <c r="W1692" i="6"/>
  <c r="V1692" i="6"/>
  <c r="U1692" i="6"/>
  <c r="T1692" i="6"/>
  <c r="S1692" i="6"/>
  <c r="R1692" i="6"/>
  <c r="Q1692" i="6"/>
  <c r="P1692" i="6"/>
  <c r="O1692" i="6"/>
  <c r="N1692" i="6"/>
  <c r="M1692" i="6"/>
  <c r="L1692" i="6"/>
  <c r="W1691" i="6"/>
  <c r="V1691" i="6"/>
  <c r="U1691" i="6"/>
  <c r="T1691" i="6"/>
  <c r="S1691" i="6"/>
  <c r="R1691" i="6"/>
  <c r="Q1691" i="6"/>
  <c r="P1691" i="6"/>
  <c r="O1691" i="6"/>
  <c r="N1691" i="6"/>
  <c r="M1691" i="6"/>
  <c r="L1691" i="6"/>
  <c r="W1690" i="6"/>
  <c r="V1690" i="6"/>
  <c r="U1690" i="6"/>
  <c r="T1690" i="6"/>
  <c r="S1690" i="6"/>
  <c r="R1690" i="6"/>
  <c r="Q1690" i="6"/>
  <c r="P1690" i="6"/>
  <c r="O1690" i="6"/>
  <c r="N1690" i="6"/>
  <c r="M1690" i="6"/>
  <c r="L1690" i="6"/>
  <c r="W1689" i="6"/>
  <c r="V1689" i="6"/>
  <c r="U1689" i="6"/>
  <c r="T1689" i="6"/>
  <c r="S1689" i="6"/>
  <c r="R1689" i="6"/>
  <c r="Q1689" i="6"/>
  <c r="P1689" i="6"/>
  <c r="O1689" i="6"/>
  <c r="N1689" i="6"/>
  <c r="M1689" i="6"/>
  <c r="L1689" i="6"/>
  <c r="W1688" i="6"/>
  <c r="V1688" i="6"/>
  <c r="U1688" i="6"/>
  <c r="T1688" i="6"/>
  <c r="S1688" i="6"/>
  <c r="R1688" i="6"/>
  <c r="Q1688" i="6"/>
  <c r="P1688" i="6"/>
  <c r="O1688" i="6"/>
  <c r="N1688" i="6"/>
  <c r="M1688" i="6"/>
  <c r="L1688" i="6"/>
  <c r="W1687" i="6"/>
  <c r="V1687" i="6"/>
  <c r="U1687" i="6"/>
  <c r="T1687" i="6"/>
  <c r="S1687" i="6"/>
  <c r="R1687" i="6"/>
  <c r="Q1687" i="6"/>
  <c r="P1687" i="6"/>
  <c r="O1687" i="6"/>
  <c r="N1687" i="6"/>
  <c r="M1687" i="6"/>
  <c r="L1687" i="6"/>
  <c r="W1686" i="6"/>
  <c r="V1686" i="6"/>
  <c r="U1686" i="6"/>
  <c r="T1686" i="6"/>
  <c r="S1686" i="6"/>
  <c r="R1686" i="6"/>
  <c r="Q1686" i="6"/>
  <c r="P1686" i="6"/>
  <c r="O1686" i="6"/>
  <c r="N1686" i="6"/>
  <c r="M1686" i="6"/>
  <c r="L1686" i="6"/>
  <c r="W1685" i="6"/>
  <c r="V1685" i="6"/>
  <c r="U1685" i="6"/>
  <c r="T1685" i="6"/>
  <c r="S1685" i="6"/>
  <c r="R1685" i="6"/>
  <c r="Q1685" i="6"/>
  <c r="P1685" i="6"/>
  <c r="O1685" i="6"/>
  <c r="N1685" i="6"/>
  <c r="M1685" i="6"/>
  <c r="L1685" i="6"/>
  <c r="W1684" i="6"/>
  <c r="V1684" i="6"/>
  <c r="U1684" i="6"/>
  <c r="T1684" i="6"/>
  <c r="S1684" i="6"/>
  <c r="R1684" i="6"/>
  <c r="Q1684" i="6"/>
  <c r="P1684" i="6"/>
  <c r="O1684" i="6"/>
  <c r="N1684" i="6"/>
  <c r="M1684" i="6"/>
  <c r="L1684" i="6"/>
  <c r="W1683" i="6"/>
  <c r="V1683" i="6"/>
  <c r="U1683" i="6"/>
  <c r="T1683" i="6"/>
  <c r="S1683" i="6"/>
  <c r="R1683" i="6"/>
  <c r="Q1683" i="6"/>
  <c r="P1683" i="6"/>
  <c r="O1683" i="6"/>
  <c r="N1683" i="6"/>
  <c r="M1683" i="6"/>
  <c r="L1683" i="6"/>
  <c r="W1682" i="6"/>
  <c r="V1682" i="6"/>
  <c r="U1682" i="6"/>
  <c r="T1682" i="6"/>
  <c r="S1682" i="6"/>
  <c r="R1682" i="6"/>
  <c r="Q1682" i="6"/>
  <c r="P1682" i="6"/>
  <c r="O1682" i="6"/>
  <c r="N1682" i="6"/>
  <c r="M1682" i="6"/>
  <c r="L1682" i="6"/>
  <c r="W1681" i="6"/>
  <c r="V1681" i="6"/>
  <c r="U1681" i="6"/>
  <c r="T1681" i="6"/>
  <c r="S1681" i="6"/>
  <c r="R1681" i="6"/>
  <c r="Q1681" i="6"/>
  <c r="P1681" i="6"/>
  <c r="O1681" i="6"/>
  <c r="N1681" i="6"/>
  <c r="M1681" i="6"/>
  <c r="L1681" i="6"/>
  <c r="W1680" i="6"/>
  <c r="V1680" i="6"/>
  <c r="U1680" i="6"/>
  <c r="T1680" i="6"/>
  <c r="S1680" i="6"/>
  <c r="R1680" i="6"/>
  <c r="Q1680" i="6"/>
  <c r="P1680" i="6"/>
  <c r="O1680" i="6"/>
  <c r="N1680" i="6"/>
  <c r="M1680" i="6"/>
  <c r="L1680" i="6"/>
  <c r="W1679" i="6"/>
  <c r="V1679" i="6"/>
  <c r="U1679" i="6"/>
  <c r="T1679" i="6"/>
  <c r="S1679" i="6"/>
  <c r="R1679" i="6"/>
  <c r="Q1679" i="6"/>
  <c r="P1679" i="6"/>
  <c r="O1679" i="6"/>
  <c r="N1679" i="6"/>
  <c r="M1679" i="6"/>
  <c r="L1679" i="6"/>
  <c r="W1678" i="6"/>
  <c r="V1678" i="6"/>
  <c r="U1678" i="6"/>
  <c r="T1678" i="6"/>
  <c r="S1678" i="6"/>
  <c r="R1678" i="6"/>
  <c r="Q1678" i="6"/>
  <c r="P1678" i="6"/>
  <c r="O1678" i="6"/>
  <c r="N1678" i="6"/>
  <c r="M1678" i="6"/>
  <c r="L1678" i="6"/>
  <c r="W1677" i="6"/>
  <c r="V1677" i="6"/>
  <c r="U1677" i="6"/>
  <c r="T1677" i="6"/>
  <c r="S1677" i="6"/>
  <c r="R1677" i="6"/>
  <c r="Q1677" i="6"/>
  <c r="P1677" i="6"/>
  <c r="O1677" i="6"/>
  <c r="N1677" i="6"/>
  <c r="M1677" i="6"/>
  <c r="L1677" i="6"/>
  <c r="W1676" i="6"/>
  <c r="V1676" i="6"/>
  <c r="U1676" i="6"/>
  <c r="T1676" i="6"/>
  <c r="S1676" i="6"/>
  <c r="R1676" i="6"/>
  <c r="Q1676" i="6"/>
  <c r="P1676" i="6"/>
  <c r="O1676" i="6"/>
  <c r="N1676" i="6"/>
  <c r="M1676" i="6"/>
  <c r="L1676" i="6"/>
  <c r="W1675" i="6"/>
  <c r="V1675" i="6"/>
  <c r="U1675" i="6"/>
  <c r="T1675" i="6"/>
  <c r="S1675" i="6"/>
  <c r="R1675" i="6"/>
  <c r="Q1675" i="6"/>
  <c r="P1675" i="6"/>
  <c r="O1675" i="6"/>
  <c r="N1675" i="6"/>
  <c r="M1675" i="6"/>
  <c r="L1675" i="6"/>
  <c r="W1674" i="6"/>
  <c r="V1674" i="6"/>
  <c r="U1674" i="6"/>
  <c r="T1674" i="6"/>
  <c r="S1674" i="6"/>
  <c r="R1674" i="6"/>
  <c r="Q1674" i="6"/>
  <c r="P1674" i="6"/>
  <c r="O1674" i="6"/>
  <c r="N1674" i="6"/>
  <c r="M1674" i="6"/>
  <c r="L1674" i="6"/>
  <c r="W1673" i="6"/>
  <c r="V1673" i="6"/>
  <c r="U1673" i="6"/>
  <c r="T1673" i="6"/>
  <c r="S1673" i="6"/>
  <c r="R1673" i="6"/>
  <c r="Q1673" i="6"/>
  <c r="P1673" i="6"/>
  <c r="O1673" i="6"/>
  <c r="N1673" i="6"/>
  <c r="M1673" i="6"/>
  <c r="L1673" i="6"/>
  <c r="W1672" i="6"/>
  <c r="V1672" i="6"/>
  <c r="U1672" i="6"/>
  <c r="T1672" i="6"/>
  <c r="S1672" i="6"/>
  <c r="R1672" i="6"/>
  <c r="Q1672" i="6"/>
  <c r="P1672" i="6"/>
  <c r="O1672" i="6"/>
  <c r="N1672" i="6"/>
  <c r="M1672" i="6"/>
  <c r="L1672" i="6"/>
  <c r="W1671" i="6"/>
  <c r="V1671" i="6"/>
  <c r="U1671" i="6"/>
  <c r="T1671" i="6"/>
  <c r="S1671" i="6"/>
  <c r="R1671" i="6"/>
  <c r="Q1671" i="6"/>
  <c r="P1671" i="6"/>
  <c r="O1671" i="6"/>
  <c r="N1671" i="6"/>
  <c r="M1671" i="6"/>
  <c r="L1671" i="6"/>
  <c r="W1670" i="6"/>
  <c r="V1670" i="6"/>
  <c r="U1670" i="6"/>
  <c r="T1670" i="6"/>
  <c r="S1670" i="6"/>
  <c r="R1670" i="6"/>
  <c r="Q1670" i="6"/>
  <c r="P1670" i="6"/>
  <c r="O1670" i="6"/>
  <c r="N1670" i="6"/>
  <c r="M1670" i="6"/>
  <c r="L1670" i="6"/>
  <c r="W1669" i="6"/>
  <c r="V1669" i="6"/>
  <c r="U1669" i="6"/>
  <c r="T1669" i="6"/>
  <c r="S1669" i="6"/>
  <c r="R1669" i="6"/>
  <c r="Q1669" i="6"/>
  <c r="P1669" i="6"/>
  <c r="O1669" i="6"/>
  <c r="N1669" i="6"/>
  <c r="M1669" i="6"/>
  <c r="L1669" i="6"/>
  <c r="W1668" i="6"/>
  <c r="V1668" i="6"/>
  <c r="U1668" i="6"/>
  <c r="T1668" i="6"/>
  <c r="S1668" i="6"/>
  <c r="R1668" i="6"/>
  <c r="Q1668" i="6"/>
  <c r="P1668" i="6"/>
  <c r="O1668" i="6"/>
  <c r="N1668" i="6"/>
  <c r="M1668" i="6"/>
  <c r="L1668" i="6"/>
  <c r="W1667" i="6"/>
  <c r="V1667" i="6"/>
  <c r="U1667" i="6"/>
  <c r="T1667" i="6"/>
  <c r="S1667" i="6"/>
  <c r="R1667" i="6"/>
  <c r="Q1667" i="6"/>
  <c r="P1667" i="6"/>
  <c r="O1667" i="6"/>
  <c r="N1667" i="6"/>
  <c r="M1667" i="6"/>
  <c r="L1667" i="6"/>
  <c r="W1666" i="6"/>
  <c r="V1666" i="6"/>
  <c r="U1666" i="6"/>
  <c r="T1666" i="6"/>
  <c r="S1666" i="6"/>
  <c r="R1666" i="6"/>
  <c r="Q1666" i="6"/>
  <c r="P1666" i="6"/>
  <c r="O1666" i="6"/>
  <c r="N1666" i="6"/>
  <c r="M1666" i="6"/>
  <c r="L1666" i="6"/>
  <c r="W1665" i="6"/>
  <c r="V1665" i="6"/>
  <c r="U1665" i="6"/>
  <c r="T1665" i="6"/>
  <c r="S1665" i="6"/>
  <c r="R1665" i="6"/>
  <c r="Q1665" i="6"/>
  <c r="P1665" i="6"/>
  <c r="O1665" i="6"/>
  <c r="N1665" i="6"/>
  <c r="M1665" i="6"/>
  <c r="L1665" i="6"/>
  <c r="W471" i="6"/>
  <c r="V471" i="6"/>
  <c r="U471" i="6"/>
  <c r="T471" i="6"/>
  <c r="S471" i="6"/>
  <c r="R471" i="6"/>
  <c r="Q471" i="6"/>
  <c r="P471" i="6"/>
  <c r="O471" i="6"/>
  <c r="N471" i="6"/>
  <c r="M471" i="6"/>
  <c r="L471" i="6"/>
  <c r="W1663" i="6"/>
  <c r="V1663" i="6"/>
  <c r="U1663" i="6"/>
  <c r="T1663" i="6"/>
  <c r="S1663" i="6"/>
  <c r="R1663" i="6"/>
  <c r="Q1663" i="6"/>
  <c r="P1663" i="6"/>
  <c r="O1663" i="6"/>
  <c r="N1663" i="6"/>
  <c r="M1663" i="6"/>
  <c r="L1663" i="6"/>
  <c r="W1662" i="6"/>
  <c r="V1662" i="6"/>
  <c r="U1662" i="6"/>
  <c r="T1662" i="6"/>
  <c r="S1662" i="6"/>
  <c r="R1662" i="6"/>
  <c r="Q1662" i="6"/>
  <c r="P1662" i="6"/>
  <c r="O1662" i="6"/>
  <c r="N1662" i="6"/>
  <c r="M1662" i="6"/>
  <c r="L1662" i="6"/>
  <c r="W1661" i="6"/>
  <c r="V1661" i="6"/>
  <c r="U1661" i="6"/>
  <c r="T1661" i="6"/>
  <c r="S1661" i="6"/>
  <c r="R1661" i="6"/>
  <c r="Q1661" i="6"/>
  <c r="P1661" i="6"/>
  <c r="O1661" i="6"/>
  <c r="N1661" i="6"/>
  <c r="M1661" i="6"/>
  <c r="L1661" i="6"/>
  <c r="W1660" i="6"/>
  <c r="V1660" i="6"/>
  <c r="U1660" i="6"/>
  <c r="T1660" i="6"/>
  <c r="S1660" i="6"/>
  <c r="R1660" i="6"/>
  <c r="Q1660" i="6"/>
  <c r="P1660" i="6"/>
  <c r="O1660" i="6"/>
  <c r="N1660" i="6"/>
  <c r="M1660" i="6"/>
  <c r="L1660" i="6"/>
  <c r="W1659" i="6"/>
  <c r="V1659" i="6"/>
  <c r="U1659" i="6"/>
  <c r="T1659" i="6"/>
  <c r="S1659" i="6"/>
  <c r="R1659" i="6"/>
  <c r="Q1659" i="6"/>
  <c r="P1659" i="6"/>
  <c r="O1659" i="6"/>
  <c r="N1659" i="6"/>
  <c r="M1659" i="6"/>
  <c r="L1659" i="6"/>
  <c r="W1658" i="6"/>
  <c r="V1658" i="6"/>
  <c r="U1658" i="6"/>
  <c r="T1658" i="6"/>
  <c r="S1658" i="6"/>
  <c r="R1658" i="6"/>
  <c r="Q1658" i="6"/>
  <c r="P1658" i="6"/>
  <c r="O1658" i="6"/>
  <c r="N1658" i="6"/>
  <c r="M1658" i="6"/>
  <c r="L1658" i="6"/>
  <c r="W1657" i="6"/>
  <c r="V1657" i="6"/>
  <c r="U1657" i="6"/>
  <c r="T1657" i="6"/>
  <c r="S1657" i="6"/>
  <c r="R1657" i="6"/>
  <c r="Q1657" i="6"/>
  <c r="P1657" i="6"/>
  <c r="O1657" i="6"/>
  <c r="N1657" i="6"/>
  <c r="M1657" i="6"/>
  <c r="L1657" i="6"/>
  <c r="W1656" i="6"/>
  <c r="V1656" i="6"/>
  <c r="U1656" i="6"/>
  <c r="T1656" i="6"/>
  <c r="S1656" i="6"/>
  <c r="R1656" i="6"/>
  <c r="Q1656" i="6"/>
  <c r="P1656" i="6"/>
  <c r="O1656" i="6"/>
  <c r="N1656" i="6"/>
  <c r="M1656" i="6"/>
  <c r="L1656" i="6"/>
  <c r="W1655" i="6"/>
  <c r="V1655" i="6"/>
  <c r="U1655" i="6"/>
  <c r="T1655" i="6"/>
  <c r="S1655" i="6"/>
  <c r="R1655" i="6"/>
  <c r="Q1655" i="6"/>
  <c r="P1655" i="6"/>
  <c r="O1655" i="6"/>
  <c r="N1655" i="6"/>
  <c r="M1655" i="6"/>
  <c r="L1655" i="6"/>
  <c r="W1654" i="6"/>
  <c r="V1654" i="6"/>
  <c r="U1654" i="6"/>
  <c r="T1654" i="6"/>
  <c r="S1654" i="6"/>
  <c r="R1654" i="6"/>
  <c r="Q1654" i="6"/>
  <c r="P1654" i="6"/>
  <c r="O1654" i="6"/>
  <c r="N1654" i="6"/>
  <c r="M1654" i="6"/>
  <c r="L1654" i="6"/>
  <c r="W1653" i="6"/>
  <c r="V1653" i="6"/>
  <c r="U1653" i="6"/>
  <c r="T1653" i="6"/>
  <c r="S1653" i="6"/>
  <c r="R1653" i="6"/>
  <c r="Q1653" i="6"/>
  <c r="P1653" i="6"/>
  <c r="O1653" i="6"/>
  <c r="N1653" i="6"/>
  <c r="M1653" i="6"/>
  <c r="L1653" i="6"/>
  <c r="W1652" i="6"/>
  <c r="V1652" i="6"/>
  <c r="U1652" i="6"/>
  <c r="T1652" i="6"/>
  <c r="S1652" i="6"/>
  <c r="R1652" i="6"/>
  <c r="Q1652" i="6"/>
  <c r="P1652" i="6"/>
  <c r="O1652" i="6"/>
  <c r="N1652" i="6"/>
  <c r="M1652" i="6"/>
  <c r="L1652" i="6"/>
  <c r="W1651" i="6"/>
  <c r="V1651" i="6"/>
  <c r="U1651" i="6"/>
  <c r="T1651" i="6"/>
  <c r="S1651" i="6"/>
  <c r="R1651" i="6"/>
  <c r="Q1651" i="6"/>
  <c r="P1651" i="6"/>
  <c r="O1651" i="6"/>
  <c r="N1651" i="6"/>
  <c r="M1651" i="6"/>
  <c r="L1651" i="6"/>
  <c r="W1650" i="6"/>
  <c r="V1650" i="6"/>
  <c r="U1650" i="6"/>
  <c r="T1650" i="6"/>
  <c r="S1650" i="6"/>
  <c r="R1650" i="6"/>
  <c r="Q1650" i="6"/>
  <c r="P1650" i="6"/>
  <c r="O1650" i="6"/>
  <c r="N1650" i="6"/>
  <c r="M1650" i="6"/>
  <c r="L1650" i="6"/>
  <c r="W1649" i="6"/>
  <c r="V1649" i="6"/>
  <c r="U1649" i="6"/>
  <c r="T1649" i="6"/>
  <c r="S1649" i="6"/>
  <c r="R1649" i="6"/>
  <c r="Q1649" i="6"/>
  <c r="P1649" i="6"/>
  <c r="O1649" i="6"/>
  <c r="N1649" i="6"/>
  <c r="M1649" i="6"/>
  <c r="L1649" i="6"/>
  <c r="W1648" i="6"/>
  <c r="V1648" i="6"/>
  <c r="U1648" i="6"/>
  <c r="T1648" i="6"/>
  <c r="S1648" i="6"/>
  <c r="R1648" i="6"/>
  <c r="Q1648" i="6"/>
  <c r="P1648" i="6"/>
  <c r="O1648" i="6"/>
  <c r="N1648" i="6"/>
  <c r="M1648" i="6"/>
  <c r="L1648" i="6"/>
  <c r="W1647" i="6"/>
  <c r="V1647" i="6"/>
  <c r="U1647" i="6"/>
  <c r="T1647" i="6"/>
  <c r="S1647" i="6"/>
  <c r="R1647" i="6"/>
  <c r="Q1647" i="6"/>
  <c r="P1647" i="6"/>
  <c r="O1647" i="6"/>
  <c r="N1647" i="6"/>
  <c r="M1647" i="6"/>
  <c r="L1647" i="6"/>
  <c r="W1646" i="6"/>
  <c r="V1646" i="6"/>
  <c r="U1646" i="6"/>
  <c r="T1646" i="6"/>
  <c r="S1646" i="6"/>
  <c r="R1646" i="6"/>
  <c r="Q1646" i="6"/>
  <c r="P1646" i="6"/>
  <c r="O1646" i="6"/>
  <c r="N1646" i="6"/>
  <c r="M1646" i="6"/>
  <c r="L1646" i="6"/>
  <c r="W1645" i="6"/>
  <c r="V1645" i="6"/>
  <c r="U1645" i="6"/>
  <c r="T1645" i="6"/>
  <c r="S1645" i="6"/>
  <c r="R1645" i="6"/>
  <c r="Q1645" i="6"/>
  <c r="P1645" i="6"/>
  <c r="O1645" i="6"/>
  <c r="N1645" i="6"/>
  <c r="M1645" i="6"/>
  <c r="L1645" i="6"/>
  <c r="W1644" i="6"/>
  <c r="V1644" i="6"/>
  <c r="U1644" i="6"/>
  <c r="T1644" i="6"/>
  <c r="S1644" i="6"/>
  <c r="R1644" i="6"/>
  <c r="Q1644" i="6"/>
  <c r="P1644" i="6"/>
  <c r="O1644" i="6"/>
  <c r="N1644" i="6"/>
  <c r="M1644" i="6"/>
  <c r="L1644" i="6"/>
  <c r="W1643" i="6"/>
  <c r="V1643" i="6"/>
  <c r="U1643" i="6"/>
  <c r="T1643" i="6"/>
  <c r="S1643" i="6"/>
  <c r="R1643" i="6"/>
  <c r="Q1643" i="6"/>
  <c r="P1643" i="6"/>
  <c r="O1643" i="6"/>
  <c r="N1643" i="6"/>
  <c r="M1643" i="6"/>
  <c r="L1643" i="6"/>
  <c r="W1642" i="6"/>
  <c r="V1642" i="6"/>
  <c r="U1642" i="6"/>
  <c r="T1642" i="6"/>
  <c r="S1642" i="6"/>
  <c r="R1642" i="6"/>
  <c r="Q1642" i="6"/>
  <c r="P1642" i="6"/>
  <c r="O1642" i="6"/>
  <c r="N1642" i="6"/>
  <c r="M1642" i="6"/>
  <c r="L1642" i="6"/>
  <c r="W1641" i="6"/>
  <c r="V1641" i="6"/>
  <c r="U1641" i="6"/>
  <c r="T1641" i="6"/>
  <c r="S1641" i="6"/>
  <c r="R1641" i="6"/>
  <c r="Q1641" i="6"/>
  <c r="P1641" i="6"/>
  <c r="O1641" i="6"/>
  <c r="N1641" i="6"/>
  <c r="M1641" i="6"/>
  <c r="L1641" i="6"/>
  <c r="W1640" i="6"/>
  <c r="V1640" i="6"/>
  <c r="U1640" i="6"/>
  <c r="T1640" i="6"/>
  <c r="S1640" i="6"/>
  <c r="R1640" i="6"/>
  <c r="Q1640" i="6"/>
  <c r="P1640" i="6"/>
  <c r="O1640" i="6"/>
  <c r="N1640" i="6"/>
  <c r="M1640" i="6"/>
  <c r="L1640" i="6"/>
  <c r="W1639" i="6"/>
  <c r="V1639" i="6"/>
  <c r="U1639" i="6"/>
  <c r="T1639" i="6"/>
  <c r="S1639" i="6"/>
  <c r="R1639" i="6"/>
  <c r="Q1639" i="6"/>
  <c r="P1639" i="6"/>
  <c r="O1639" i="6"/>
  <c r="N1639" i="6"/>
  <c r="M1639" i="6"/>
  <c r="L1639" i="6"/>
  <c r="W2701" i="6"/>
  <c r="V2701" i="6"/>
  <c r="U2701" i="6"/>
  <c r="T2701" i="6"/>
  <c r="S2701" i="6"/>
  <c r="R2701" i="6"/>
  <c r="Q2701" i="6"/>
  <c r="P2701" i="6"/>
  <c r="O2701" i="6"/>
  <c r="N2701" i="6"/>
  <c r="M2701" i="6"/>
  <c r="L2701" i="6"/>
  <c r="W2107" i="6"/>
  <c r="V2107" i="6"/>
  <c r="U2107" i="6"/>
  <c r="T2107" i="6"/>
  <c r="S2107" i="6"/>
  <c r="R2107" i="6"/>
  <c r="Q2107" i="6"/>
  <c r="P2107" i="6"/>
  <c r="O2107" i="6"/>
  <c r="N2107" i="6"/>
  <c r="M2107" i="6"/>
  <c r="L2107" i="6"/>
  <c r="W1635" i="6"/>
  <c r="V1635" i="6"/>
  <c r="U1635" i="6"/>
  <c r="T1635" i="6"/>
  <c r="S1635" i="6"/>
  <c r="R1635" i="6"/>
  <c r="Q1635" i="6"/>
  <c r="P1635" i="6"/>
  <c r="O1635" i="6"/>
  <c r="N1635" i="6"/>
  <c r="M1635" i="6"/>
  <c r="L1635" i="6"/>
  <c r="W674" i="6"/>
  <c r="V674" i="6"/>
  <c r="U674" i="6"/>
  <c r="T674" i="6"/>
  <c r="S674" i="6"/>
  <c r="R674" i="6"/>
  <c r="Q674" i="6"/>
  <c r="P674" i="6"/>
  <c r="O674" i="6"/>
  <c r="N674" i="6"/>
  <c r="M674" i="6"/>
  <c r="L674" i="6"/>
  <c r="W434" i="6"/>
  <c r="V434" i="6"/>
  <c r="U434" i="6"/>
  <c r="T434" i="6"/>
  <c r="S434" i="6"/>
  <c r="R434" i="6"/>
  <c r="Q434" i="6"/>
  <c r="P434" i="6"/>
  <c r="O434" i="6"/>
  <c r="N434" i="6"/>
  <c r="M434" i="6"/>
  <c r="L434" i="6"/>
  <c r="W237" i="6"/>
  <c r="V237" i="6"/>
  <c r="U237" i="6"/>
  <c r="T237" i="6"/>
  <c r="S237" i="6"/>
  <c r="R237" i="6"/>
  <c r="Q237" i="6"/>
  <c r="P237" i="6"/>
  <c r="O237" i="6"/>
  <c r="N237" i="6"/>
  <c r="M237" i="6"/>
  <c r="L237" i="6"/>
  <c r="W1632" i="6"/>
  <c r="V1632" i="6"/>
  <c r="U1632" i="6"/>
  <c r="T1632" i="6"/>
  <c r="S1632" i="6"/>
  <c r="R1632" i="6"/>
  <c r="Q1632" i="6"/>
  <c r="P1632" i="6"/>
  <c r="O1632" i="6"/>
  <c r="N1632" i="6"/>
  <c r="M1632" i="6"/>
  <c r="L1632" i="6"/>
  <c r="W1631" i="6"/>
  <c r="V1631" i="6"/>
  <c r="U1631" i="6"/>
  <c r="T1631" i="6"/>
  <c r="S1631" i="6"/>
  <c r="R1631" i="6"/>
  <c r="Q1631" i="6"/>
  <c r="P1631" i="6"/>
  <c r="O1631" i="6"/>
  <c r="N1631" i="6"/>
  <c r="M1631" i="6"/>
  <c r="L1631" i="6"/>
  <c r="W1630" i="6"/>
  <c r="V1630" i="6"/>
  <c r="U1630" i="6"/>
  <c r="T1630" i="6"/>
  <c r="S1630" i="6"/>
  <c r="R1630" i="6"/>
  <c r="Q1630" i="6"/>
  <c r="P1630" i="6"/>
  <c r="O1630" i="6"/>
  <c r="N1630" i="6"/>
  <c r="M1630" i="6"/>
  <c r="L1630" i="6"/>
  <c r="W1629" i="6"/>
  <c r="V1629" i="6"/>
  <c r="U1629" i="6"/>
  <c r="T1629" i="6"/>
  <c r="S1629" i="6"/>
  <c r="R1629" i="6"/>
  <c r="Q1629" i="6"/>
  <c r="P1629" i="6"/>
  <c r="O1629" i="6"/>
  <c r="N1629" i="6"/>
  <c r="M1629" i="6"/>
  <c r="L1629" i="6"/>
  <c r="W1628" i="6"/>
  <c r="V1628" i="6"/>
  <c r="U1628" i="6"/>
  <c r="T1628" i="6"/>
  <c r="S1628" i="6"/>
  <c r="R1628" i="6"/>
  <c r="Q1628" i="6"/>
  <c r="P1628" i="6"/>
  <c r="O1628" i="6"/>
  <c r="N1628" i="6"/>
  <c r="M1628" i="6"/>
  <c r="L1628" i="6"/>
  <c r="W1627" i="6"/>
  <c r="V1627" i="6"/>
  <c r="U1627" i="6"/>
  <c r="T1627" i="6"/>
  <c r="S1627" i="6"/>
  <c r="R1627" i="6"/>
  <c r="Q1627" i="6"/>
  <c r="P1627" i="6"/>
  <c r="O1627" i="6"/>
  <c r="N1627" i="6"/>
  <c r="M1627" i="6"/>
  <c r="L1627" i="6"/>
  <c r="W1626" i="6"/>
  <c r="V1626" i="6"/>
  <c r="U1626" i="6"/>
  <c r="T1626" i="6"/>
  <c r="S1626" i="6"/>
  <c r="R1626" i="6"/>
  <c r="Q1626" i="6"/>
  <c r="P1626" i="6"/>
  <c r="O1626" i="6"/>
  <c r="N1626" i="6"/>
  <c r="M1626" i="6"/>
  <c r="L1626" i="6"/>
  <c r="W1625" i="6"/>
  <c r="V1625" i="6"/>
  <c r="U1625" i="6"/>
  <c r="T1625" i="6"/>
  <c r="S1625" i="6"/>
  <c r="R1625" i="6"/>
  <c r="Q1625" i="6"/>
  <c r="P1625" i="6"/>
  <c r="O1625" i="6"/>
  <c r="N1625" i="6"/>
  <c r="M1625" i="6"/>
  <c r="L1625" i="6"/>
  <c r="W1624" i="6"/>
  <c r="V1624" i="6"/>
  <c r="U1624" i="6"/>
  <c r="T1624" i="6"/>
  <c r="S1624" i="6"/>
  <c r="R1624" i="6"/>
  <c r="Q1624" i="6"/>
  <c r="P1624" i="6"/>
  <c r="O1624" i="6"/>
  <c r="N1624" i="6"/>
  <c r="M1624" i="6"/>
  <c r="L1624" i="6"/>
  <c r="W1623" i="6"/>
  <c r="V1623" i="6"/>
  <c r="U1623" i="6"/>
  <c r="T1623" i="6"/>
  <c r="S1623" i="6"/>
  <c r="R1623" i="6"/>
  <c r="Q1623" i="6"/>
  <c r="P1623" i="6"/>
  <c r="O1623" i="6"/>
  <c r="N1623" i="6"/>
  <c r="M1623" i="6"/>
  <c r="L1623" i="6"/>
  <c r="W1622" i="6"/>
  <c r="V1622" i="6"/>
  <c r="U1622" i="6"/>
  <c r="T1622" i="6"/>
  <c r="S1622" i="6"/>
  <c r="R1622" i="6"/>
  <c r="Q1622" i="6"/>
  <c r="P1622" i="6"/>
  <c r="O1622" i="6"/>
  <c r="N1622" i="6"/>
  <c r="M1622" i="6"/>
  <c r="L1622" i="6"/>
  <c r="W1621" i="6"/>
  <c r="V1621" i="6"/>
  <c r="U1621" i="6"/>
  <c r="T1621" i="6"/>
  <c r="S1621" i="6"/>
  <c r="R1621" i="6"/>
  <c r="Q1621" i="6"/>
  <c r="P1621" i="6"/>
  <c r="O1621" i="6"/>
  <c r="N1621" i="6"/>
  <c r="M1621" i="6"/>
  <c r="L1621" i="6"/>
  <c r="W1620" i="6"/>
  <c r="V1620" i="6"/>
  <c r="U1620" i="6"/>
  <c r="T1620" i="6"/>
  <c r="S1620" i="6"/>
  <c r="R1620" i="6"/>
  <c r="Q1620" i="6"/>
  <c r="P1620" i="6"/>
  <c r="O1620" i="6"/>
  <c r="N1620" i="6"/>
  <c r="M1620" i="6"/>
  <c r="L1620" i="6"/>
  <c r="W1619" i="6"/>
  <c r="V1619" i="6"/>
  <c r="U1619" i="6"/>
  <c r="T1619" i="6"/>
  <c r="S1619" i="6"/>
  <c r="R1619" i="6"/>
  <c r="Q1619" i="6"/>
  <c r="P1619" i="6"/>
  <c r="O1619" i="6"/>
  <c r="N1619" i="6"/>
  <c r="M1619" i="6"/>
  <c r="L1619" i="6"/>
  <c r="W1618" i="6"/>
  <c r="V1618" i="6"/>
  <c r="U1618" i="6"/>
  <c r="T1618" i="6"/>
  <c r="S1618" i="6"/>
  <c r="R1618" i="6"/>
  <c r="Q1618" i="6"/>
  <c r="P1618" i="6"/>
  <c r="O1618" i="6"/>
  <c r="N1618" i="6"/>
  <c r="M1618" i="6"/>
  <c r="L1618" i="6"/>
  <c r="W1617" i="6"/>
  <c r="V1617" i="6"/>
  <c r="U1617" i="6"/>
  <c r="T1617" i="6"/>
  <c r="S1617" i="6"/>
  <c r="R1617" i="6"/>
  <c r="Q1617" i="6"/>
  <c r="P1617" i="6"/>
  <c r="O1617" i="6"/>
  <c r="N1617" i="6"/>
  <c r="M1617" i="6"/>
  <c r="L1617" i="6"/>
  <c r="W1616" i="6"/>
  <c r="V1616" i="6"/>
  <c r="U1616" i="6"/>
  <c r="T1616" i="6"/>
  <c r="S1616" i="6"/>
  <c r="R1616" i="6"/>
  <c r="Q1616" i="6"/>
  <c r="P1616" i="6"/>
  <c r="O1616" i="6"/>
  <c r="N1616" i="6"/>
  <c r="M1616" i="6"/>
  <c r="L1616" i="6"/>
  <c r="W1615" i="6"/>
  <c r="V1615" i="6"/>
  <c r="U1615" i="6"/>
  <c r="T1615" i="6"/>
  <c r="S1615" i="6"/>
  <c r="R1615" i="6"/>
  <c r="Q1615" i="6"/>
  <c r="P1615" i="6"/>
  <c r="O1615" i="6"/>
  <c r="N1615" i="6"/>
  <c r="M1615" i="6"/>
  <c r="L1615" i="6"/>
  <c r="W1614" i="6"/>
  <c r="V1614" i="6"/>
  <c r="U1614" i="6"/>
  <c r="T1614" i="6"/>
  <c r="S1614" i="6"/>
  <c r="R1614" i="6"/>
  <c r="Q1614" i="6"/>
  <c r="P1614" i="6"/>
  <c r="O1614" i="6"/>
  <c r="N1614" i="6"/>
  <c r="M1614" i="6"/>
  <c r="L1614" i="6"/>
  <c r="W2700" i="6"/>
  <c r="V2700" i="6"/>
  <c r="U2700" i="6"/>
  <c r="T2700" i="6"/>
  <c r="S2700" i="6"/>
  <c r="R2700" i="6"/>
  <c r="Q2700" i="6"/>
  <c r="P2700" i="6"/>
  <c r="O2700" i="6"/>
  <c r="N2700" i="6"/>
  <c r="M2700" i="6"/>
  <c r="L2700" i="6"/>
  <c r="W2106" i="6"/>
  <c r="V2106" i="6"/>
  <c r="U2106" i="6"/>
  <c r="T2106" i="6"/>
  <c r="S2106" i="6"/>
  <c r="R2106" i="6"/>
  <c r="Q2106" i="6"/>
  <c r="P2106" i="6"/>
  <c r="O2106" i="6"/>
  <c r="N2106" i="6"/>
  <c r="M2106" i="6"/>
  <c r="L2106" i="6"/>
  <c r="W1634" i="6"/>
  <c r="V1634" i="6"/>
  <c r="U1634" i="6"/>
  <c r="T1634" i="6"/>
  <c r="S1634" i="6"/>
  <c r="R1634" i="6"/>
  <c r="Q1634" i="6"/>
  <c r="P1634" i="6"/>
  <c r="O1634" i="6"/>
  <c r="N1634" i="6"/>
  <c r="M1634" i="6"/>
  <c r="L1634" i="6"/>
  <c r="W419" i="6"/>
  <c r="V419" i="6"/>
  <c r="U419" i="6"/>
  <c r="T419" i="6"/>
  <c r="S419" i="6"/>
  <c r="R419" i="6"/>
  <c r="Q419" i="6"/>
  <c r="P419" i="6"/>
  <c r="O419" i="6"/>
  <c r="N419" i="6"/>
  <c r="M419" i="6"/>
  <c r="L419" i="6"/>
  <c r="W144" i="6"/>
  <c r="V144" i="6"/>
  <c r="U144" i="6"/>
  <c r="T144" i="6"/>
  <c r="S144" i="6"/>
  <c r="R144" i="6"/>
  <c r="Q144" i="6"/>
  <c r="P144" i="6"/>
  <c r="O144" i="6"/>
  <c r="N144" i="6"/>
  <c r="M144" i="6"/>
  <c r="L144" i="6"/>
  <c r="W1608" i="6"/>
  <c r="V1608" i="6"/>
  <c r="U1608" i="6"/>
  <c r="T1608" i="6"/>
  <c r="S1608" i="6"/>
  <c r="R1608" i="6"/>
  <c r="Q1608" i="6"/>
  <c r="P1608" i="6"/>
  <c r="O1608" i="6"/>
  <c r="N1608" i="6"/>
  <c r="M1608" i="6"/>
  <c r="L1608" i="6"/>
  <c r="W1607" i="6"/>
  <c r="V1607" i="6"/>
  <c r="U1607" i="6"/>
  <c r="T1607" i="6"/>
  <c r="S1607" i="6"/>
  <c r="R1607" i="6"/>
  <c r="Q1607" i="6"/>
  <c r="P1607" i="6"/>
  <c r="O1607" i="6"/>
  <c r="N1607" i="6"/>
  <c r="M1607" i="6"/>
  <c r="L1607" i="6"/>
  <c r="W1836" i="6"/>
  <c r="V1836" i="6"/>
  <c r="U1836" i="6"/>
  <c r="T1836" i="6"/>
  <c r="S1836" i="6"/>
  <c r="R1836" i="6"/>
  <c r="Q1836" i="6"/>
  <c r="P1836" i="6"/>
  <c r="O1836" i="6"/>
  <c r="N1836" i="6"/>
  <c r="M1836" i="6"/>
  <c r="L1836" i="6"/>
  <c r="W1406" i="6"/>
  <c r="V1406" i="6"/>
  <c r="U1406" i="6"/>
  <c r="T1406" i="6"/>
  <c r="S1406" i="6"/>
  <c r="R1406" i="6"/>
  <c r="Q1406" i="6"/>
  <c r="P1406" i="6"/>
  <c r="O1406" i="6"/>
  <c r="N1406" i="6"/>
  <c r="M1406" i="6"/>
  <c r="L1406" i="6"/>
  <c r="W2286" i="6"/>
  <c r="V2286" i="6"/>
  <c r="U2286" i="6"/>
  <c r="T2286" i="6"/>
  <c r="S2286" i="6"/>
  <c r="R2286" i="6"/>
  <c r="Q2286" i="6"/>
  <c r="P2286" i="6"/>
  <c r="O2286" i="6"/>
  <c r="N2286" i="6"/>
  <c r="M2286" i="6"/>
  <c r="L2286" i="6"/>
  <c r="W2721" i="6"/>
  <c r="V2721" i="6"/>
  <c r="U2721" i="6"/>
  <c r="T2721" i="6"/>
  <c r="S2721" i="6"/>
  <c r="R2721" i="6"/>
  <c r="Q2721" i="6"/>
  <c r="P2721" i="6"/>
  <c r="O2721" i="6"/>
  <c r="N2721" i="6"/>
  <c r="M2721" i="6"/>
  <c r="L2721" i="6"/>
  <c r="W2469" i="6"/>
  <c r="V2469" i="6"/>
  <c r="U2469" i="6"/>
  <c r="T2469" i="6"/>
  <c r="S2469" i="6"/>
  <c r="R2469" i="6"/>
  <c r="Q2469" i="6"/>
  <c r="P2469" i="6"/>
  <c r="O2469" i="6"/>
  <c r="N2469" i="6"/>
  <c r="M2469" i="6"/>
  <c r="L2469" i="6"/>
  <c r="W2468" i="6"/>
  <c r="V2468" i="6"/>
  <c r="U2468" i="6"/>
  <c r="T2468" i="6"/>
  <c r="S2468" i="6"/>
  <c r="R2468" i="6"/>
  <c r="Q2468" i="6"/>
  <c r="P2468" i="6"/>
  <c r="O2468" i="6"/>
  <c r="N2468" i="6"/>
  <c r="M2468" i="6"/>
  <c r="L2468" i="6"/>
  <c r="W2053" i="6"/>
  <c r="V2053" i="6"/>
  <c r="U2053" i="6"/>
  <c r="T2053" i="6"/>
  <c r="S2053" i="6"/>
  <c r="R2053" i="6"/>
  <c r="Q2053" i="6"/>
  <c r="P2053" i="6"/>
  <c r="O2053" i="6"/>
  <c r="N2053" i="6"/>
  <c r="M2053" i="6"/>
  <c r="L2053" i="6"/>
  <c r="W223" i="6"/>
  <c r="V223" i="6"/>
  <c r="U223" i="6"/>
  <c r="T223" i="6"/>
  <c r="S223" i="6"/>
  <c r="R223" i="6"/>
  <c r="Q223" i="6"/>
  <c r="P223" i="6"/>
  <c r="O223" i="6"/>
  <c r="N223" i="6"/>
  <c r="M223" i="6"/>
  <c r="L223" i="6"/>
  <c r="W2354" i="6"/>
  <c r="V2354" i="6"/>
  <c r="U2354" i="6"/>
  <c r="T2354" i="6"/>
  <c r="S2354" i="6"/>
  <c r="R2354" i="6"/>
  <c r="Q2354" i="6"/>
  <c r="P2354" i="6"/>
  <c r="O2354" i="6"/>
  <c r="N2354" i="6"/>
  <c r="M2354" i="6"/>
  <c r="L2354" i="6"/>
  <c r="W92" i="6"/>
  <c r="V92" i="6"/>
  <c r="U92" i="6"/>
  <c r="T92" i="6"/>
  <c r="S92" i="6"/>
  <c r="R92" i="6"/>
  <c r="Q92" i="6"/>
  <c r="P92" i="6"/>
  <c r="O92" i="6"/>
  <c r="N92" i="6"/>
  <c r="M92" i="6"/>
  <c r="L92" i="6"/>
  <c r="W91" i="6"/>
  <c r="V91" i="6"/>
  <c r="U91" i="6"/>
  <c r="T91" i="6"/>
  <c r="S91" i="6"/>
  <c r="R91" i="6"/>
  <c r="Q91" i="6"/>
  <c r="P91" i="6"/>
  <c r="O91" i="6"/>
  <c r="N91" i="6"/>
  <c r="M91" i="6"/>
  <c r="L91" i="6"/>
  <c r="W1595" i="6"/>
  <c r="V1595" i="6"/>
  <c r="U1595" i="6"/>
  <c r="T1595" i="6"/>
  <c r="S1595" i="6"/>
  <c r="R1595" i="6"/>
  <c r="Q1595" i="6"/>
  <c r="P1595" i="6"/>
  <c r="O1595" i="6"/>
  <c r="N1595" i="6"/>
  <c r="M1595" i="6"/>
  <c r="L1595" i="6"/>
  <c r="W1594" i="6"/>
  <c r="V1594" i="6"/>
  <c r="U1594" i="6"/>
  <c r="T1594" i="6"/>
  <c r="S1594" i="6"/>
  <c r="R1594" i="6"/>
  <c r="Q1594" i="6"/>
  <c r="P1594" i="6"/>
  <c r="O1594" i="6"/>
  <c r="N1594" i="6"/>
  <c r="M1594" i="6"/>
  <c r="L1594" i="6"/>
  <c r="W1593" i="6"/>
  <c r="V1593" i="6"/>
  <c r="U1593" i="6"/>
  <c r="T1593" i="6"/>
  <c r="S1593" i="6"/>
  <c r="R1593" i="6"/>
  <c r="Q1593" i="6"/>
  <c r="P1593" i="6"/>
  <c r="O1593" i="6"/>
  <c r="N1593" i="6"/>
  <c r="M1593" i="6"/>
  <c r="L1593" i="6"/>
  <c r="W1592" i="6"/>
  <c r="V1592" i="6"/>
  <c r="U1592" i="6"/>
  <c r="T1592" i="6"/>
  <c r="S1592" i="6"/>
  <c r="R1592" i="6"/>
  <c r="Q1592" i="6"/>
  <c r="P1592" i="6"/>
  <c r="O1592" i="6"/>
  <c r="N1592" i="6"/>
  <c r="M1592" i="6"/>
  <c r="L1592" i="6"/>
  <c r="W1591" i="6"/>
  <c r="V1591" i="6"/>
  <c r="U1591" i="6"/>
  <c r="T1591" i="6"/>
  <c r="S1591" i="6"/>
  <c r="R1591" i="6"/>
  <c r="Q1591" i="6"/>
  <c r="P1591" i="6"/>
  <c r="O1591" i="6"/>
  <c r="N1591" i="6"/>
  <c r="M1591" i="6"/>
  <c r="L1591" i="6"/>
  <c r="W1590" i="6"/>
  <c r="V1590" i="6"/>
  <c r="U1590" i="6"/>
  <c r="T1590" i="6"/>
  <c r="S1590" i="6"/>
  <c r="R1590" i="6"/>
  <c r="Q1590" i="6"/>
  <c r="P1590" i="6"/>
  <c r="O1590" i="6"/>
  <c r="N1590" i="6"/>
  <c r="M1590" i="6"/>
  <c r="L1590" i="6"/>
  <c r="W1589" i="6"/>
  <c r="V1589" i="6"/>
  <c r="U1589" i="6"/>
  <c r="T1589" i="6"/>
  <c r="S1589" i="6"/>
  <c r="R1589" i="6"/>
  <c r="Q1589" i="6"/>
  <c r="P1589" i="6"/>
  <c r="O1589" i="6"/>
  <c r="N1589" i="6"/>
  <c r="M1589" i="6"/>
  <c r="L1589" i="6"/>
  <c r="W1588" i="6"/>
  <c r="V1588" i="6"/>
  <c r="U1588" i="6"/>
  <c r="T1588" i="6"/>
  <c r="S1588" i="6"/>
  <c r="R1588" i="6"/>
  <c r="Q1588" i="6"/>
  <c r="P1588" i="6"/>
  <c r="O1588" i="6"/>
  <c r="N1588" i="6"/>
  <c r="M1588" i="6"/>
  <c r="L1588" i="6"/>
  <c r="W1587" i="6"/>
  <c r="V1587" i="6"/>
  <c r="U1587" i="6"/>
  <c r="T1587" i="6"/>
  <c r="S1587" i="6"/>
  <c r="R1587" i="6"/>
  <c r="Q1587" i="6"/>
  <c r="P1587" i="6"/>
  <c r="O1587" i="6"/>
  <c r="N1587" i="6"/>
  <c r="M1587" i="6"/>
  <c r="L1587" i="6"/>
  <c r="W1586" i="6"/>
  <c r="V1586" i="6"/>
  <c r="U1586" i="6"/>
  <c r="T1586" i="6"/>
  <c r="S1586" i="6"/>
  <c r="R1586" i="6"/>
  <c r="Q1586" i="6"/>
  <c r="P1586" i="6"/>
  <c r="O1586" i="6"/>
  <c r="N1586" i="6"/>
  <c r="M1586" i="6"/>
  <c r="L1586" i="6"/>
  <c r="W1585" i="6"/>
  <c r="V1585" i="6"/>
  <c r="U1585" i="6"/>
  <c r="T1585" i="6"/>
  <c r="S1585" i="6"/>
  <c r="R1585" i="6"/>
  <c r="Q1585" i="6"/>
  <c r="P1585" i="6"/>
  <c r="O1585" i="6"/>
  <c r="N1585" i="6"/>
  <c r="M1585" i="6"/>
  <c r="L1585" i="6"/>
  <c r="W1584" i="6"/>
  <c r="V1584" i="6"/>
  <c r="U1584" i="6"/>
  <c r="T1584" i="6"/>
  <c r="S1584" i="6"/>
  <c r="R1584" i="6"/>
  <c r="Q1584" i="6"/>
  <c r="P1584" i="6"/>
  <c r="O1584" i="6"/>
  <c r="N1584" i="6"/>
  <c r="M1584" i="6"/>
  <c r="L1584" i="6"/>
  <c r="W2741" i="6"/>
  <c r="V2741" i="6"/>
  <c r="U2741" i="6"/>
  <c r="T2741" i="6"/>
  <c r="S2741" i="6"/>
  <c r="R2741" i="6"/>
  <c r="Q2741" i="6"/>
  <c r="P2741" i="6"/>
  <c r="O2741" i="6"/>
  <c r="N2741" i="6"/>
  <c r="M2741" i="6"/>
  <c r="L2741" i="6"/>
  <c r="W2720" i="6"/>
  <c r="V2720" i="6"/>
  <c r="U2720" i="6"/>
  <c r="T2720" i="6"/>
  <c r="S2720" i="6"/>
  <c r="R2720" i="6"/>
  <c r="Q2720" i="6"/>
  <c r="P2720" i="6"/>
  <c r="O2720" i="6"/>
  <c r="N2720" i="6"/>
  <c r="M2720" i="6"/>
  <c r="L2720" i="6"/>
  <c r="W2285" i="6"/>
  <c r="V2285" i="6"/>
  <c r="U2285" i="6"/>
  <c r="T2285" i="6"/>
  <c r="S2285" i="6"/>
  <c r="R2285" i="6"/>
  <c r="Q2285" i="6"/>
  <c r="P2285" i="6"/>
  <c r="O2285" i="6"/>
  <c r="N2285" i="6"/>
  <c r="M2285" i="6"/>
  <c r="L2285" i="6"/>
  <c r="W1835" i="6"/>
  <c r="V1835" i="6"/>
  <c r="U1835" i="6"/>
  <c r="T1835" i="6"/>
  <c r="S1835" i="6"/>
  <c r="R1835" i="6"/>
  <c r="Q1835" i="6"/>
  <c r="P1835" i="6"/>
  <c r="O1835" i="6"/>
  <c r="N1835" i="6"/>
  <c r="M1835" i="6"/>
  <c r="L1835" i="6"/>
  <c r="W1405" i="6"/>
  <c r="V1405" i="6"/>
  <c r="U1405" i="6"/>
  <c r="T1405" i="6"/>
  <c r="S1405" i="6"/>
  <c r="R1405" i="6"/>
  <c r="Q1405" i="6"/>
  <c r="P1405" i="6"/>
  <c r="O1405" i="6"/>
  <c r="N1405" i="6"/>
  <c r="M1405" i="6"/>
  <c r="L1405" i="6"/>
  <c r="W2740" i="6"/>
  <c r="V2740" i="6"/>
  <c r="U2740" i="6"/>
  <c r="T2740" i="6"/>
  <c r="S2740" i="6"/>
  <c r="R2740" i="6"/>
  <c r="Q2740" i="6"/>
  <c r="P2740" i="6"/>
  <c r="O2740" i="6"/>
  <c r="N2740" i="6"/>
  <c r="M2740" i="6"/>
  <c r="L2740" i="6"/>
  <c r="W2719" i="6"/>
  <c r="V2719" i="6"/>
  <c r="U2719" i="6"/>
  <c r="T2719" i="6"/>
  <c r="S2719" i="6"/>
  <c r="R2719" i="6"/>
  <c r="Q2719" i="6"/>
  <c r="P2719" i="6"/>
  <c r="O2719" i="6"/>
  <c r="N2719" i="6"/>
  <c r="M2719" i="6"/>
  <c r="L2719" i="6"/>
  <c r="W2281" i="6"/>
  <c r="V2281" i="6"/>
  <c r="U2281" i="6"/>
  <c r="T2281" i="6"/>
  <c r="S2281" i="6"/>
  <c r="R2281" i="6"/>
  <c r="Q2281" i="6"/>
  <c r="P2281" i="6"/>
  <c r="O2281" i="6"/>
  <c r="N2281" i="6"/>
  <c r="M2281" i="6"/>
  <c r="L2281" i="6"/>
  <c r="W1736" i="6"/>
  <c r="V1736" i="6"/>
  <c r="U1736" i="6"/>
  <c r="T1736" i="6"/>
  <c r="S1736" i="6"/>
  <c r="R1736" i="6"/>
  <c r="Q1736" i="6"/>
  <c r="P1736" i="6"/>
  <c r="O1736" i="6"/>
  <c r="N1736" i="6"/>
  <c r="M1736" i="6"/>
  <c r="L1736" i="6"/>
  <c r="W1574" i="6"/>
  <c r="V1574" i="6"/>
  <c r="U1574" i="6"/>
  <c r="T1574" i="6"/>
  <c r="S1574" i="6"/>
  <c r="R1574" i="6"/>
  <c r="Q1574" i="6"/>
  <c r="P1574" i="6"/>
  <c r="O1574" i="6"/>
  <c r="N1574" i="6"/>
  <c r="M1574" i="6"/>
  <c r="L1574" i="6"/>
  <c r="W1573" i="6"/>
  <c r="V1573" i="6"/>
  <c r="U1573" i="6"/>
  <c r="T1573" i="6"/>
  <c r="S1573" i="6"/>
  <c r="R1573" i="6"/>
  <c r="Q1573" i="6"/>
  <c r="P1573" i="6"/>
  <c r="O1573" i="6"/>
  <c r="N1573" i="6"/>
  <c r="M1573" i="6"/>
  <c r="L1573" i="6"/>
  <c r="W1572" i="6"/>
  <c r="V1572" i="6"/>
  <c r="U1572" i="6"/>
  <c r="T1572" i="6"/>
  <c r="S1572" i="6"/>
  <c r="R1572" i="6"/>
  <c r="Q1572" i="6"/>
  <c r="P1572" i="6"/>
  <c r="O1572" i="6"/>
  <c r="N1572" i="6"/>
  <c r="M1572" i="6"/>
  <c r="L1572" i="6"/>
  <c r="W1571" i="6"/>
  <c r="V1571" i="6"/>
  <c r="U1571" i="6"/>
  <c r="T1571" i="6"/>
  <c r="S1571" i="6"/>
  <c r="R1571" i="6"/>
  <c r="Q1571" i="6"/>
  <c r="P1571" i="6"/>
  <c r="O1571" i="6"/>
  <c r="N1571" i="6"/>
  <c r="M1571" i="6"/>
  <c r="L1571" i="6"/>
  <c r="W1570" i="6"/>
  <c r="V1570" i="6"/>
  <c r="U1570" i="6"/>
  <c r="T1570" i="6"/>
  <c r="S1570" i="6"/>
  <c r="R1570" i="6"/>
  <c r="Q1570" i="6"/>
  <c r="P1570" i="6"/>
  <c r="O1570" i="6"/>
  <c r="N1570" i="6"/>
  <c r="M1570" i="6"/>
  <c r="L1570" i="6"/>
  <c r="W1569" i="6"/>
  <c r="V1569" i="6"/>
  <c r="U1569" i="6"/>
  <c r="T1569" i="6"/>
  <c r="S1569" i="6"/>
  <c r="R1569" i="6"/>
  <c r="Q1569" i="6"/>
  <c r="P1569" i="6"/>
  <c r="O1569" i="6"/>
  <c r="N1569" i="6"/>
  <c r="M1569" i="6"/>
  <c r="L1569" i="6"/>
  <c r="W1568" i="6"/>
  <c r="V1568" i="6"/>
  <c r="U1568" i="6"/>
  <c r="T1568" i="6"/>
  <c r="S1568" i="6"/>
  <c r="R1568" i="6"/>
  <c r="Q1568" i="6"/>
  <c r="P1568" i="6"/>
  <c r="O1568" i="6"/>
  <c r="N1568" i="6"/>
  <c r="M1568" i="6"/>
  <c r="L1568" i="6"/>
  <c r="W1567" i="6"/>
  <c r="V1567" i="6"/>
  <c r="U1567" i="6"/>
  <c r="T1567" i="6"/>
  <c r="S1567" i="6"/>
  <c r="R1567" i="6"/>
  <c r="Q1567" i="6"/>
  <c r="P1567" i="6"/>
  <c r="O1567" i="6"/>
  <c r="N1567" i="6"/>
  <c r="M1567" i="6"/>
  <c r="L1567" i="6"/>
  <c r="W1566" i="6"/>
  <c r="V1566" i="6"/>
  <c r="U1566" i="6"/>
  <c r="T1566" i="6"/>
  <c r="S1566" i="6"/>
  <c r="R1566" i="6"/>
  <c r="Q1566" i="6"/>
  <c r="P1566" i="6"/>
  <c r="O1566" i="6"/>
  <c r="N1566" i="6"/>
  <c r="M1566" i="6"/>
  <c r="L1566" i="6"/>
  <c r="W1565" i="6"/>
  <c r="V1565" i="6"/>
  <c r="U1565" i="6"/>
  <c r="T1565" i="6"/>
  <c r="S1565" i="6"/>
  <c r="R1565" i="6"/>
  <c r="Q1565" i="6"/>
  <c r="P1565" i="6"/>
  <c r="O1565" i="6"/>
  <c r="N1565" i="6"/>
  <c r="M1565" i="6"/>
  <c r="L1565" i="6"/>
  <c r="W1564" i="6"/>
  <c r="V1564" i="6"/>
  <c r="U1564" i="6"/>
  <c r="T1564" i="6"/>
  <c r="S1564" i="6"/>
  <c r="R1564" i="6"/>
  <c r="Q1564" i="6"/>
  <c r="P1564" i="6"/>
  <c r="O1564" i="6"/>
  <c r="N1564" i="6"/>
  <c r="M1564" i="6"/>
  <c r="L1564" i="6"/>
  <c r="W1563" i="6"/>
  <c r="V1563" i="6"/>
  <c r="U1563" i="6"/>
  <c r="T1563" i="6"/>
  <c r="S1563" i="6"/>
  <c r="R1563" i="6"/>
  <c r="Q1563" i="6"/>
  <c r="P1563" i="6"/>
  <c r="O1563" i="6"/>
  <c r="N1563" i="6"/>
  <c r="M1563" i="6"/>
  <c r="L1563" i="6"/>
  <c r="W1562" i="6"/>
  <c r="V1562" i="6"/>
  <c r="U1562" i="6"/>
  <c r="T1562" i="6"/>
  <c r="S1562" i="6"/>
  <c r="R1562" i="6"/>
  <c r="Q1562" i="6"/>
  <c r="P1562" i="6"/>
  <c r="O1562" i="6"/>
  <c r="N1562" i="6"/>
  <c r="M1562" i="6"/>
  <c r="L1562" i="6"/>
  <c r="W1561" i="6"/>
  <c r="V1561" i="6"/>
  <c r="U1561" i="6"/>
  <c r="T1561" i="6"/>
  <c r="S1561" i="6"/>
  <c r="R1561" i="6"/>
  <c r="Q1561" i="6"/>
  <c r="P1561" i="6"/>
  <c r="O1561" i="6"/>
  <c r="N1561" i="6"/>
  <c r="M1561" i="6"/>
  <c r="L1561" i="6"/>
  <c r="W1560" i="6"/>
  <c r="V1560" i="6"/>
  <c r="U1560" i="6"/>
  <c r="T1560" i="6"/>
  <c r="S1560" i="6"/>
  <c r="R1560" i="6"/>
  <c r="Q1560" i="6"/>
  <c r="P1560" i="6"/>
  <c r="O1560" i="6"/>
  <c r="N1560" i="6"/>
  <c r="M1560" i="6"/>
  <c r="L1560" i="6"/>
  <c r="W1559" i="6"/>
  <c r="V1559" i="6"/>
  <c r="U1559" i="6"/>
  <c r="T1559" i="6"/>
  <c r="S1559" i="6"/>
  <c r="R1559" i="6"/>
  <c r="Q1559" i="6"/>
  <c r="P1559" i="6"/>
  <c r="O1559" i="6"/>
  <c r="N1559" i="6"/>
  <c r="M1559" i="6"/>
  <c r="L1559" i="6"/>
  <c r="W1558" i="6"/>
  <c r="V1558" i="6"/>
  <c r="U1558" i="6"/>
  <c r="T1558" i="6"/>
  <c r="S1558" i="6"/>
  <c r="R1558" i="6"/>
  <c r="Q1558" i="6"/>
  <c r="P1558" i="6"/>
  <c r="O1558" i="6"/>
  <c r="N1558" i="6"/>
  <c r="M1558" i="6"/>
  <c r="L1558" i="6"/>
  <c r="W1557" i="6"/>
  <c r="V1557" i="6"/>
  <c r="U1557" i="6"/>
  <c r="T1557" i="6"/>
  <c r="S1557" i="6"/>
  <c r="R1557" i="6"/>
  <c r="Q1557" i="6"/>
  <c r="P1557" i="6"/>
  <c r="O1557" i="6"/>
  <c r="N1557" i="6"/>
  <c r="M1557" i="6"/>
  <c r="L1557" i="6"/>
  <c r="W1556" i="6"/>
  <c r="V1556" i="6"/>
  <c r="U1556" i="6"/>
  <c r="T1556" i="6"/>
  <c r="S1556" i="6"/>
  <c r="R1556" i="6"/>
  <c r="Q1556" i="6"/>
  <c r="P1556" i="6"/>
  <c r="O1556" i="6"/>
  <c r="N1556" i="6"/>
  <c r="M1556" i="6"/>
  <c r="L1556" i="6"/>
  <c r="W1555" i="6"/>
  <c r="V1555" i="6"/>
  <c r="U1555" i="6"/>
  <c r="T1555" i="6"/>
  <c r="S1555" i="6"/>
  <c r="R1555" i="6"/>
  <c r="Q1555" i="6"/>
  <c r="P1555" i="6"/>
  <c r="O1555" i="6"/>
  <c r="N1555" i="6"/>
  <c r="M1555" i="6"/>
  <c r="L1555" i="6"/>
  <c r="W1554" i="6"/>
  <c r="V1554" i="6"/>
  <c r="U1554" i="6"/>
  <c r="T1554" i="6"/>
  <c r="S1554" i="6"/>
  <c r="R1554" i="6"/>
  <c r="Q1554" i="6"/>
  <c r="P1554" i="6"/>
  <c r="O1554" i="6"/>
  <c r="N1554" i="6"/>
  <c r="M1554" i="6"/>
  <c r="L1554" i="6"/>
  <c r="W1553" i="6"/>
  <c r="V1553" i="6"/>
  <c r="U1553" i="6"/>
  <c r="T1553" i="6"/>
  <c r="S1553" i="6"/>
  <c r="R1553" i="6"/>
  <c r="Q1553" i="6"/>
  <c r="P1553" i="6"/>
  <c r="O1553" i="6"/>
  <c r="N1553" i="6"/>
  <c r="M1553" i="6"/>
  <c r="L1553" i="6"/>
  <c r="W1552" i="6"/>
  <c r="V1552" i="6"/>
  <c r="U1552" i="6"/>
  <c r="T1552" i="6"/>
  <c r="S1552" i="6"/>
  <c r="R1552" i="6"/>
  <c r="Q1552" i="6"/>
  <c r="P1552" i="6"/>
  <c r="O1552" i="6"/>
  <c r="N1552" i="6"/>
  <c r="M1552" i="6"/>
  <c r="L1552" i="6"/>
  <c r="W1551" i="6"/>
  <c r="V1551" i="6"/>
  <c r="U1551" i="6"/>
  <c r="T1551" i="6"/>
  <c r="S1551" i="6"/>
  <c r="R1551" i="6"/>
  <c r="Q1551" i="6"/>
  <c r="P1551" i="6"/>
  <c r="O1551" i="6"/>
  <c r="N1551" i="6"/>
  <c r="M1551" i="6"/>
  <c r="L1551" i="6"/>
  <c r="W1550" i="6"/>
  <c r="V1550" i="6"/>
  <c r="U1550" i="6"/>
  <c r="T1550" i="6"/>
  <c r="S1550" i="6"/>
  <c r="R1550" i="6"/>
  <c r="Q1550" i="6"/>
  <c r="P1550" i="6"/>
  <c r="O1550" i="6"/>
  <c r="N1550" i="6"/>
  <c r="M1550" i="6"/>
  <c r="L1550" i="6"/>
  <c r="W1549" i="6"/>
  <c r="V1549" i="6"/>
  <c r="U1549" i="6"/>
  <c r="T1549" i="6"/>
  <c r="S1549" i="6"/>
  <c r="R1549" i="6"/>
  <c r="Q1549" i="6"/>
  <c r="P1549" i="6"/>
  <c r="O1549" i="6"/>
  <c r="N1549" i="6"/>
  <c r="M1549" i="6"/>
  <c r="L1549" i="6"/>
  <c r="W1796" i="6"/>
  <c r="V1796" i="6"/>
  <c r="U1796" i="6"/>
  <c r="T1796" i="6"/>
  <c r="S1796" i="6"/>
  <c r="R1796" i="6"/>
  <c r="Q1796" i="6"/>
  <c r="P1796" i="6"/>
  <c r="O1796" i="6"/>
  <c r="N1796" i="6"/>
  <c r="M1796" i="6"/>
  <c r="L1796" i="6"/>
  <c r="W1788" i="6"/>
  <c r="V1788" i="6"/>
  <c r="U1788" i="6"/>
  <c r="T1788" i="6"/>
  <c r="S1788" i="6"/>
  <c r="R1788" i="6"/>
  <c r="Q1788" i="6"/>
  <c r="P1788" i="6"/>
  <c r="O1788" i="6"/>
  <c r="N1788" i="6"/>
  <c r="M1788" i="6"/>
  <c r="L1788" i="6"/>
  <c r="W2693" i="6"/>
  <c r="V2693" i="6"/>
  <c r="U2693" i="6"/>
  <c r="T2693" i="6"/>
  <c r="S2693" i="6"/>
  <c r="R2693" i="6"/>
  <c r="Q2693" i="6"/>
  <c r="P2693" i="6"/>
  <c r="O2693" i="6"/>
  <c r="N2693" i="6"/>
  <c r="M2693" i="6"/>
  <c r="L2693" i="6"/>
  <c r="W1545" i="6"/>
  <c r="V1545" i="6"/>
  <c r="U1545" i="6"/>
  <c r="T1545" i="6"/>
  <c r="S1545" i="6"/>
  <c r="R1545" i="6"/>
  <c r="Q1545" i="6"/>
  <c r="P1545" i="6"/>
  <c r="O1545" i="6"/>
  <c r="N1545" i="6"/>
  <c r="M1545" i="6"/>
  <c r="L1545" i="6"/>
  <c r="W1544" i="6"/>
  <c r="V1544" i="6"/>
  <c r="U1544" i="6"/>
  <c r="T1544" i="6"/>
  <c r="S1544" i="6"/>
  <c r="R1544" i="6"/>
  <c r="Q1544" i="6"/>
  <c r="P1544" i="6"/>
  <c r="O1544" i="6"/>
  <c r="N1544" i="6"/>
  <c r="M1544" i="6"/>
  <c r="L1544" i="6"/>
  <c r="W2698" i="6"/>
  <c r="V2698" i="6"/>
  <c r="U2698" i="6"/>
  <c r="T2698" i="6"/>
  <c r="S2698" i="6"/>
  <c r="R2698" i="6"/>
  <c r="Q2698" i="6"/>
  <c r="P2698" i="6"/>
  <c r="O2698" i="6"/>
  <c r="N2698" i="6"/>
  <c r="M2698" i="6"/>
  <c r="L2698" i="6"/>
  <c r="W2102" i="6"/>
  <c r="V2102" i="6"/>
  <c r="U2102" i="6"/>
  <c r="T2102" i="6"/>
  <c r="S2102" i="6"/>
  <c r="R2102" i="6"/>
  <c r="Q2102" i="6"/>
  <c r="P2102" i="6"/>
  <c r="O2102" i="6"/>
  <c r="N2102" i="6"/>
  <c r="M2102" i="6"/>
  <c r="L2102" i="6"/>
  <c r="W1792" i="6"/>
  <c r="V1792" i="6"/>
  <c r="U1792" i="6"/>
  <c r="T1792" i="6"/>
  <c r="S1792" i="6"/>
  <c r="R1792" i="6"/>
  <c r="Q1792" i="6"/>
  <c r="P1792" i="6"/>
  <c r="O1792" i="6"/>
  <c r="N1792" i="6"/>
  <c r="M1792" i="6"/>
  <c r="L1792" i="6"/>
  <c r="W2697" i="6"/>
  <c r="V2697" i="6"/>
  <c r="U2697" i="6"/>
  <c r="T2697" i="6"/>
  <c r="S2697" i="6"/>
  <c r="R2697" i="6"/>
  <c r="Q2697" i="6"/>
  <c r="P2697" i="6"/>
  <c r="O2697" i="6"/>
  <c r="N2697" i="6"/>
  <c r="M2697" i="6"/>
  <c r="L2697" i="6"/>
  <c r="W2101" i="6"/>
  <c r="V2101" i="6"/>
  <c r="U2101" i="6"/>
  <c r="T2101" i="6"/>
  <c r="S2101" i="6"/>
  <c r="R2101" i="6"/>
  <c r="Q2101" i="6"/>
  <c r="P2101" i="6"/>
  <c r="O2101" i="6"/>
  <c r="N2101" i="6"/>
  <c r="M2101" i="6"/>
  <c r="L2101" i="6"/>
  <c r="W1538" i="6"/>
  <c r="V1538" i="6"/>
  <c r="U1538" i="6"/>
  <c r="T1538" i="6"/>
  <c r="S1538" i="6"/>
  <c r="R1538" i="6"/>
  <c r="Q1538" i="6"/>
  <c r="P1538" i="6"/>
  <c r="O1538" i="6"/>
  <c r="N1538" i="6"/>
  <c r="M1538" i="6"/>
  <c r="L1538" i="6"/>
  <c r="W1537" i="6"/>
  <c r="V1537" i="6"/>
  <c r="U1537" i="6"/>
  <c r="T1537" i="6"/>
  <c r="S1537" i="6"/>
  <c r="R1537" i="6"/>
  <c r="Q1537" i="6"/>
  <c r="P1537" i="6"/>
  <c r="O1537" i="6"/>
  <c r="N1537" i="6"/>
  <c r="M1537" i="6"/>
  <c r="L1537" i="6"/>
  <c r="W2696" i="6"/>
  <c r="V2696" i="6"/>
  <c r="U2696" i="6"/>
  <c r="T2696" i="6"/>
  <c r="S2696" i="6"/>
  <c r="R2696" i="6"/>
  <c r="Q2696" i="6"/>
  <c r="P2696" i="6"/>
  <c r="O2696" i="6"/>
  <c r="N2696" i="6"/>
  <c r="M2696" i="6"/>
  <c r="L2696" i="6"/>
  <c r="W2100" i="6"/>
  <c r="V2100" i="6"/>
  <c r="U2100" i="6"/>
  <c r="T2100" i="6"/>
  <c r="S2100" i="6"/>
  <c r="R2100" i="6"/>
  <c r="Q2100" i="6"/>
  <c r="P2100" i="6"/>
  <c r="O2100" i="6"/>
  <c r="N2100" i="6"/>
  <c r="M2100" i="6"/>
  <c r="L2100" i="6"/>
  <c r="W1791" i="6"/>
  <c r="V1791" i="6"/>
  <c r="U1791" i="6"/>
  <c r="T1791" i="6"/>
  <c r="S1791" i="6"/>
  <c r="R1791" i="6"/>
  <c r="Q1791" i="6"/>
  <c r="P1791" i="6"/>
  <c r="O1791" i="6"/>
  <c r="N1791" i="6"/>
  <c r="M1791" i="6"/>
  <c r="L1791" i="6"/>
  <c r="W1533" i="6"/>
  <c r="V1533" i="6"/>
  <c r="U1533" i="6"/>
  <c r="T1533" i="6"/>
  <c r="S1533" i="6"/>
  <c r="R1533" i="6"/>
  <c r="Q1533" i="6"/>
  <c r="P1533" i="6"/>
  <c r="O1533" i="6"/>
  <c r="N1533" i="6"/>
  <c r="M1533" i="6"/>
  <c r="L1533" i="6"/>
  <c r="W1532" i="6"/>
  <c r="V1532" i="6"/>
  <c r="U1532" i="6"/>
  <c r="T1532" i="6"/>
  <c r="S1532" i="6"/>
  <c r="R1532" i="6"/>
  <c r="Q1532" i="6"/>
  <c r="P1532" i="6"/>
  <c r="O1532" i="6"/>
  <c r="N1532" i="6"/>
  <c r="M1532" i="6"/>
  <c r="L1532" i="6"/>
  <c r="W1531" i="6"/>
  <c r="V1531" i="6"/>
  <c r="U1531" i="6"/>
  <c r="T1531" i="6"/>
  <c r="S1531" i="6"/>
  <c r="R1531" i="6"/>
  <c r="Q1531" i="6"/>
  <c r="P1531" i="6"/>
  <c r="O1531" i="6"/>
  <c r="N1531" i="6"/>
  <c r="M1531" i="6"/>
  <c r="L1531" i="6"/>
  <c r="W2695" i="6"/>
  <c r="V2695" i="6"/>
  <c r="U2695" i="6"/>
  <c r="T2695" i="6"/>
  <c r="S2695" i="6"/>
  <c r="R2695" i="6"/>
  <c r="Q2695" i="6"/>
  <c r="P2695" i="6"/>
  <c r="O2695" i="6"/>
  <c r="N2695" i="6"/>
  <c r="M2695" i="6"/>
  <c r="L2695" i="6"/>
  <c r="W2099" i="6"/>
  <c r="V2099" i="6"/>
  <c r="U2099" i="6"/>
  <c r="T2099" i="6"/>
  <c r="S2099" i="6"/>
  <c r="R2099" i="6"/>
  <c r="Q2099" i="6"/>
  <c r="P2099" i="6"/>
  <c r="O2099" i="6"/>
  <c r="N2099" i="6"/>
  <c r="M2099" i="6"/>
  <c r="L2099" i="6"/>
  <c r="W1790" i="6"/>
  <c r="V1790" i="6"/>
  <c r="U1790" i="6"/>
  <c r="T1790" i="6"/>
  <c r="S1790" i="6"/>
  <c r="R1790" i="6"/>
  <c r="Q1790" i="6"/>
  <c r="P1790" i="6"/>
  <c r="O1790" i="6"/>
  <c r="N1790" i="6"/>
  <c r="M1790" i="6"/>
  <c r="L1790" i="6"/>
  <c r="W1527" i="6"/>
  <c r="V1527" i="6"/>
  <c r="U1527" i="6"/>
  <c r="T1527" i="6"/>
  <c r="S1527" i="6"/>
  <c r="R1527" i="6"/>
  <c r="Q1527" i="6"/>
  <c r="P1527" i="6"/>
  <c r="O1527" i="6"/>
  <c r="N1527" i="6"/>
  <c r="M1527" i="6"/>
  <c r="L1527" i="6"/>
  <c r="W1526" i="6"/>
  <c r="V1526" i="6"/>
  <c r="U1526" i="6"/>
  <c r="T1526" i="6"/>
  <c r="S1526" i="6"/>
  <c r="R1526" i="6"/>
  <c r="Q1526" i="6"/>
  <c r="P1526" i="6"/>
  <c r="O1526" i="6"/>
  <c r="N1526" i="6"/>
  <c r="M1526" i="6"/>
  <c r="L1526" i="6"/>
  <c r="W2694" i="6"/>
  <c r="V2694" i="6"/>
  <c r="U2694" i="6"/>
  <c r="T2694" i="6"/>
  <c r="S2694" i="6"/>
  <c r="R2694" i="6"/>
  <c r="Q2694" i="6"/>
  <c r="P2694" i="6"/>
  <c r="O2694" i="6"/>
  <c r="N2694" i="6"/>
  <c r="M2694" i="6"/>
  <c r="L2694" i="6"/>
  <c r="W1789" i="6"/>
  <c r="V1789" i="6"/>
  <c r="U1789" i="6"/>
  <c r="T1789" i="6"/>
  <c r="S1789" i="6"/>
  <c r="R1789" i="6"/>
  <c r="Q1789" i="6"/>
  <c r="P1789" i="6"/>
  <c r="O1789" i="6"/>
  <c r="N1789" i="6"/>
  <c r="M1789" i="6"/>
  <c r="L1789" i="6"/>
  <c r="W694" i="6"/>
  <c r="V694" i="6"/>
  <c r="U694" i="6"/>
  <c r="T694" i="6"/>
  <c r="S694" i="6"/>
  <c r="R694" i="6"/>
  <c r="Q694" i="6"/>
  <c r="P694" i="6"/>
  <c r="O694" i="6"/>
  <c r="N694" i="6"/>
  <c r="M694" i="6"/>
  <c r="L694" i="6"/>
  <c r="W693" i="6"/>
  <c r="V693" i="6"/>
  <c r="U693" i="6"/>
  <c r="T693" i="6"/>
  <c r="S693" i="6"/>
  <c r="R693" i="6"/>
  <c r="Q693" i="6"/>
  <c r="P693" i="6"/>
  <c r="O693" i="6"/>
  <c r="N693" i="6"/>
  <c r="M693" i="6"/>
  <c r="L693" i="6"/>
  <c r="W692" i="6"/>
  <c r="V692" i="6"/>
  <c r="U692" i="6"/>
  <c r="T692" i="6"/>
  <c r="S692" i="6"/>
  <c r="R692" i="6"/>
  <c r="Q692" i="6"/>
  <c r="P692" i="6"/>
  <c r="O692" i="6"/>
  <c r="N692" i="6"/>
  <c r="M692" i="6"/>
  <c r="L692" i="6"/>
  <c r="W691" i="6"/>
  <c r="V691" i="6"/>
  <c r="U691" i="6"/>
  <c r="T691" i="6"/>
  <c r="S691" i="6"/>
  <c r="R691" i="6"/>
  <c r="Q691" i="6"/>
  <c r="P691" i="6"/>
  <c r="O691" i="6"/>
  <c r="N691" i="6"/>
  <c r="M691" i="6"/>
  <c r="L691" i="6"/>
  <c r="W690" i="6"/>
  <c r="V690" i="6"/>
  <c r="U690" i="6"/>
  <c r="T690" i="6"/>
  <c r="S690" i="6"/>
  <c r="R690" i="6"/>
  <c r="Q690" i="6"/>
  <c r="P690" i="6"/>
  <c r="O690" i="6"/>
  <c r="N690" i="6"/>
  <c r="M690" i="6"/>
  <c r="L690" i="6"/>
  <c r="W2151" i="6"/>
  <c r="V2151" i="6"/>
  <c r="U2151" i="6"/>
  <c r="T2151" i="6"/>
  <c r="S2151" i="6"/>
  <c r="R2151" i="6"/>
  <c r="Q2151" i="6"/>
  <c r="P2151" i="6"/>
  <c r="O2151" i="6"/>
  <c r="N2151" i="6"/>
  <c r="M2151" i="6"/>
  <c r="L2151" i="6"/>
  <c r="W2150" i="6"/>
  <c r="V2150" i="6"/>
  <c r="U2150" i="6"/>
  <c r="T2150" i="6"/>
  <c r="S2150" i="6"/>
  <c r="R2150" i="6"/>
  <c r="Q2150" i="6"/>
  <c r="P2150" i="6"/>
  <c r="O2150" i="6"/>
  <c r="N2150" i="6"/>
  <c r="M2150" i="6"/>
  <c r="L2150" i="6"/>
  <c r="W846" i="6"/>
  <c r="V846" i="6"/>
  <c r="U846" i="6"/>
  <c r="T846" i="6"/>
  <c r="S846" i="6"/>
  <c r="R846" i="6"/>
  <c r="Q846" i="6"/>
  <c r="P846" i="6"/>
  <c r="O846" i="6"/>
  <c r="N846" i="6"/>
  <c r="M846" i="6"/>
  <c r="L846" i="6"/>
  <c r="W1515" i="6"/>
  <c r="V1515" i="6"/>
  <c r="U1515" i="6"/>
  <c r="T1515" i="6"/>
  <c r="S1515" i="6"/>
  <c r="R1515" i="6"/>
  <c r="Q1515" i="6"/>
  <c r="P1515" i="6"/>
  <c r="O1515" i="6"/>
  <c r="N1515" i="6"/>
  <c r="M1515" i="6"/>
  <c r="L1515" i="6"/>
  <c r="W1514" i="6"/>
  <c r="V1514" i="6"/>
  <c r="U1514" i="6"/>
  <c r="T1514" i="6"/>
  <c r="S1514" i="6"/>
  <c r="R1514" i="6"/>
  <c r="Q1514" i="6"/>
  <c r="P1514" i="6"/>
  <c r="O1514" i="6"/>
  <c r="N1514" i="6"/>
  <c r="M1514" i="6"/>
  <c r="L1514" i="6"/>
  <c r="W1513" i="6"/>
  <c r="V1513" i="6"/>
  <c r="U1513" i="6"/>
  <c r="T1513" i="6"/>
  <c r="S1513" i="6"/>
  <c r="R1513" i="6"/>
  <c r="Q1513" i="6"/>
  <c r="P1513" i="6"/>
  <c r="O1513" i="6"/>
  <c r="N1513" i="6"/>
  <c r="M1513" i="6"/>
  <c r="L1513" i="6"/>
  <c r="W1512" i="6"/>
  <c r="V1512" i="6"/>
  <c r="U1512" i="6"/>
  <c r="T1512" i="6"/>
  <c r="S1512" i="6"/>
  <c r="R1512" i="6"/>
  <c r="Q1512" i="6"/>
  <c r="P1512" i="6"/>
  <c r="O1512" i="6"/>
  <c r="N1512" i="6"/>
  <c r="M1512" i="6"/>
  <c r="L1512" i="6"/>
  <c r="W1511" i="6"/>
  <c r="V1511" i="6"/>
  <c r="U1511" i="6"/>
  <c r="T1511" i="6"/>
  <c r="S1511" i="6"/>
  <c r="R1511" i="6"/>
  <c r="Q1511" i="6"/>
  <c r="P1511" i="6"/>
  <c r="O1511" i="6"/>
  <c r="N1511" i="6"/>
  <c r="M1511" i="6"/>
  <c r="L1511" i="6"/>
  <c r="W1510" i="6"/>
  <c r="V1510" i="6"/>
  <c r="U1510" i="6"/>
  <c r="T1510" i="6"/>
  <c r="S1510" i="6"/>
  <c r="R1510" i="6"/>
  <c r="Q1510" i="6"/>
  <c r="P1510" i="6"/>
  <c r="O1510" i="6"/>
  <c r="N1510" i="6"/>
  <c r="M1510" i="6"/>
  <c r="L1510" i="6"/>
  <c r="W1509" i="6"/>
  <c r="V1509" i="6"/>
  <c r="U1509" i="6"/>
  <c r="T1509" i="6"/>
  <c r="S1509" i="6"/>
  <c r="R1509" i="6"/>
  <c r="Q1509" i="6"/>
  <c r="P1509" i="6"/>
  <c r="O1509" i="6"/>
  <c r="N1509" i="6"/>
  <c r="M1509" i="6"/>
  <c r="L1509" i="6"/>
  <c r="W1508" i="6"/>
  <c r="V1508" i="6"/>
  <c r="U1508" i="6"/>
  <c r="T1508" i="6"/>
  <c r="S1508" i="6"/>
  <c r="R1508" i="6"/>
  <c r="Q1508" i="6"/>
  <c r="P1508" i="6"/>
  <c r="O1508" i="6"/>
  <c r="N1508" i="6"/>
  <c r="M1508" i="6"/>
  <c r="L1508" i="6"/>
  <c r="W1507" i="6"/>
  <c r="V1507" i="6"/>
  <c r="U1507" i="6"/>
  <c r="T1507" i="6"/>
  <c r="S1507" i="6"/>
  <c r="R1507" i="6"/>
  <c r="Q1507" i="6"/>
  <c r="P1507" i="6"/>
  <c r="O1507" i="6"/>
  <c r="N1507" i="6"/>
  <c r="M1507" i="6"/>
  <c r="L1507" i="6"/>
  <c r="W1506" i="6"/>
  <c r="V1506" i="6"/>
  <c r="U1506" i="6"/>
  <c r="T1506" i="6"/>
  <c r="S1506" i="6"/>
  <c r="R1506" i="6"/>
  <c r="Q1506" i="6"/>
  <c r="P1506" i="6"/>
  <c r="O1506" i="6"/>
  <c r="N1506" i="6"/>
  <c r="M1506" i="6"/>
  <c r="L1506" i="6"/>
  <c r="W1505" i="6"/>
  <c r="V1505" i="6"/>
  <c r="U1505" i="6"/>
  <c r="T1505" i="6"/>
  <c r="S1505" i="6"/>
  <c r="R1505" i="6"/>
  <c r="Q1505" i="6"/>
  <c r="P1505" i="6"/>
  <c r="O1505" i="6"/>
  <c r="N1505" i="6"/>
  <c r="M1505" i="6"/>
  <c r="L1505" i="6"/>
  <c r="W1504" i="6"/>
  <c r="V1504" i="6"/>
  <c r="U1504" i="6"/>
  <c r="T1504" i="6"/>
  <c r="S1504" i="6"/>
  <c r="R1504" i="6"/>
  <c r="Q1504" i="6"/>
  <c r="P1504" i="6"/>
  <c r="O1504" i="6"/>
  <c r="N1504" i="6"/>
  <c r="M1504" i="6"/>
  <c r="L1504" i="6"/>
  <c r="W1503" i="6"/>
  <c r="V1503" i="6"/>
  <c r="U1503" i="6"/>
  <c r="T1503" i="6"/>
  <c r="S1503" i="6"/>
  <c r="R1503" i="6"/>
  <c r="Q1503" i="6"/>
  <c r="P1503" i="6"/>
  <c r="O1503" i="6"/>
  <c r="N1503" i="6"/>
  <c r="M1503" i="6"/>
  <c r="L1503" i="6"/>
  <c r="W1502" i="6"/>
  <c r="V1502" i="6"/>
  <c r="U1502" i="6"/>
  <c r="T1502" i="6"/>
  <c r="S1502" i="6"/>
  <c r="R1502" i="6"/>
  <c r="Q1502" i="6"/>
  <c r="P1502" i="6"/>
  <c r="O1502" i="6"/>
  <c r="N1502" i="6"/>
  <c r="M1502" i="6"/>
  <c r="L1502" i="6"/>
  <c r="W1501" i="6"/>
  <c r="V1501" i="6"/>
  <c r="U1501" i="6"/>
  <c r="T1501" i="6"/>
  <c r="S1501" i="6"/>
  <c r="R1501" i="6"/>
  <c r="Q1501" i="6"/>
  <c r="P1501" i="6"/>
  <c r="O1501" i="6"/>
  <c r="N1501" i="6"/>
  <c r="M1501" i="6"/>
  <c r="L1501" i="6"/>
  <c r="W1500" i="6"/>
  <c r="V1500" i="6"/>
  <c r="U1500" i="6"/>
  <c r="T1500" i="6"/>
  <c r="S1500" i="6"/>
  <c r="R1500" i="6"/>
  <c r="Q1500" i="6"/>
  <c r="P1500" i="6"/>
  <c r="O1500" i="6"/>
  <c r="N1500" i="6"/>
  <c r="M1500" i="6"/>
  <c r="L1500" i="6"/>
  <c r="W1499" i="6"/>
  <c r="V1499" i="6"/>
  <c r="U1499" i="6"/>
  <c r="T1499" i="6"/>
  <c r="S1499" i="6"/>
  <c r="R1499" i="6"/>
  <c r="Q1499" i="6"/>
  <c r="P1499" i="6"/>
  <c r="O1499" i="6"/>
  <c r="N1499" i="6"/>
  <c r="M1499" i="6"/>
  <c r="L1499" i="6"/>
  <c r="W1498" i="6"/>
  <c r="V1498" i="6"/>
  <c r="U1498" i="6"/>
  <c r="T1498" i="6"/>
  <c r="S1498" i="6"/>
  <c r="R1498" i="6"/>
  <c r="Q1498" i="6"/>
  <c r="P1498" i="6"/>
  <c r="O1498" i="6"/>
  <c r="N1498" i="6"/>
  <c r="M1498" i="6"/>
  <c r="L1498" i="6"/>
  <c r="W1497" i="6"/>
  <c r="V1497" i="6"/>
  <c r="U1497" i="6"/>
  <c r="T1497" i="6"/>
  <c r="S1497" i="6"/>
  <c r="R1497" i="6"/>
  <c r="Q1497" i="6"/>
  <c r="P1497" i="6"/>
  <c r="O1497" i="6"/>
  <c r="N1497" i="6"/>
  <c r="M1497" i="6"/>
  <c r="L1497" i="6"/>
  <c r="W1496" i="6"/>
  <c r="V1496" i="6"/>
  <c r="U1496" i="6"/>
  <c r="T1496" i="6"/>
  <c r="S1496" i="6"/>
  <c r="R1496" i="6"/>
  <c r="Q1496" i="6"/>
  <c r="P1496" i="6"/>
  <c r="O1496" i="6"/>
  <c r="N1496" i="6"/>
  <c r="M1496" i="6"/>
  <c r="L1496" i="6"/>
  <c r="W1495" i="6"/>
  <c r="V1495" i="6"/>
  <c r="U1495" i="6"/>
  <c r="T1495" i="6"/>
  <c r="S1495" i="6"/>
  <c r="R1495" i="6"/>
  <c r="Q1495" i="6"/>
  <c r="P1495" i="6"/>
  <c r="O1495" i="6"/>
  <c r="N1495" i="6"/>
  <c r="M1495" i="6"/>
  <c r="L1495" i="6"/>
  <c r="W1494" i="6"/>
  <c r="V1494" i="6"/>
  <c r="U1494" i="6"/>
  <c r="T1494" i="6"/>
  <c r="S1494" i="6"/>
  <c r="R1494" i="6"/>
  <c r="Q1494" i="6"/>
  <c r="P1494" i="6"/>
  <c r="O1494" i="6"/>
  <c r="N1494" i="6"/>
  <c r="M1494" i="6"/>
  <c r="L1494" i="6"/>
  <c r="W303" i="6"/>
  <c r="V303" i="6"/>
  <c r="U303" i="6"/>
  <c r="T303" i="6"/>
  <c r="S303" i="6"/>
  <c r="R303" i="6"/>
  <c r="Q303" i="6"/>
  <c r="P303" i="6"/>
  <c r="O303" i="6"/>
  <c r="N303" i="6"/>
  <c r="M303" i="6"/>
  <c r="L303" i="6"/>
  <c r="W689" i="6"/>
  <c r="V689" i="6"/>
  <c r="U689" i="6"/>
  <c r="T689" i="6"/>
  <c r="S689" i="6"/>
  <c r="R689" i="6"/>
  <c r="Q689" i="6"/>
  <c r="P689" i="6"/>
  <c r="O689" i="6"/>
  <c r="N689" i="6"/>
  <c r="M689" i="6"/>
  <c r="W688" i="6"/>
  <c r="V688" i="6"/>
  <c r="U688" i="6"/>
  <c r="T688" i="6"/>
  <c r="S688" i="6"/>
  <c r="R688" i="6"/>
  <c r="Q688" i="6"/>
  <c r="P688" i="6"/>
  <c r="O688" i="6"/>
  <c r="N688" i="6"/>
  <c r="M688" i="6"/>
  <c r="W639" i="6"/>
  <c r="V639" i="6"/>
  <c r="U639" i="6"/>
  <c r="T639" i="6"/>
  <c r="S639" i="6"/>
  <c r="R639" i="6"/>
  <c r="Q639" i="6"/>
  <c r="P639" i="6"/>
  <c r="O639" i="6"/>
  <c r="N639" i="6"/>
  <c r="M639" i="6"/>
  <c r="W638" i="6"/>
  <c r="V638" i="6"/>
  <c r="U638" i="6"/>
  <c r="T638" i="6"/>
  <c r="S638" i="6"/>
  <c r="R638" i="6"/>
  <c r="Q638" i="6"/>
  <c r="P638" i="6"/>
  <c r="O638" i="6"/>
  <c r="N638" i="6"/>
  <c r="M638" i="6"/>
  <c r="W637" i="6"/>
  <c r="V637" i="6"/>
  <c r="U637" i="6"/>
  <c r="T637" i="6"/>
  <c r="S637" i="6"/>
  <c r="R637" i="6"/>
  <c r="Q637" i="6"/>
  <c r="P637" i="6"/>
  <c r="O637" i="6"/>
  <c r="N637" i="6"/>
  <c r="M637" i="6"/>
  <c r="W503" i="6"/>
  <c r="V503" i="6"/>
  <c r="U503" i="6"/>
  <c r="T503" i="6"/>
  <c r="S503" i="6"/>
  <c r="R503" i="6"/>
  <c r="Q503" i="6"/>
  <c r="P503" i="6"/>
  <c r="O503" i="6"/>
  <c r="N503" i="6"/>
  <c r="M503" i="6"/>
  <c r="W502" i="6"/>
  <c r="V502" i="6"/>
  <c r="U502" i="6"/>
  <c r="T502" i="6"/>
  <c r="S502" i="6"/>
  <c r="R502" i="6"/>
  <c r="Q502" i="6"/>
  <c r="P502" i="6"/>
  <c r="O502" i="6"/>
  <c r="N502" i="6"/>
  <c r="M502" i="6"/>
  <c r="W501" i="6"/>
  <c r="V501" i="6"/>
  <c r="U501" i="6"/>
  <c r="T501" i="6"/>
  <c r="S501" i="6"/>
  <c r="R501" i="6"/>
  <c r="Q501" i="6"/>
  <c r="P501" i="6"/>
  <c r="O501" i="6"/>
  <c r="N501" i="6"/>
  <c r="M501" i="6"/>
  <c r="W108" i="6"/>
  <c r="V108" i="6"/>
  <c r="U108" i="6"/>
  <c r="T108" i="6"/>
  <c r="S108" i="6"/>
  <c r="R108" i="6"/>
  <c r="Q108" i="6"/>
  <c r="P108" i="6"/>
  <c r="O108" i="6"/>
  <c r="N108" i="6"/>
  <c r="M108" i="6"/>
  <c r="W107" i="6"/>
  <c r="V107" i="6"/>
  <c r="U107" i="6"/>
  <c r="T107" i="6"/>
  <c r="S107" i="6"/>
  <c r="R107" i="6"/>
  <c r="Q107" i="6"/>
  <c r="P107" i="6"/>
  <c r="O107" i="6"/>
  <c r="N107" i="6"/>
  <c r="M107" i="6"/>
  <c r="W106" i="6"/>
  <c r="V106" i="6"/>
  <c r="U106" i="6"/>
  <c r="T106" i="6"/>
  <c r="S106" i="6"/>
  <c r="R106" i="6"/>
  <c r="Q106" i="6"/>
  <c r="P106" i="6"/>
  <c r="O106" i="6"/>
  <c r="N106" i="6"/>
  <c r="M106" i="6"/>
  <c r="W105" i="6"/>
  <c r="V105" i="6"/>
  <c r="U105" i="6"/>
  <c r="T105" i="6"/>
  <c r="S105" i="6"/>
  <c r="R105" i="6"/>
  <c r="Q105" i="6"/>
  <c r="P105" i="6"/>
  <c r="O105" i="6"/>
  <c r="N105" i="6"/>
  <c r="M105" i="6"/>
  <c r="W104" i="6"/>
  <c r="V104" i="6"/>
  <c r="U104" i="6"/>
  <c r="T104" i="6"/>
  <c r="S104" i="6"/>
  <c r="R104" i="6"/>
  <c r="Q104" i="6"/>
  <c r="P104" i="6"/>
  <c r="O104" i="6"/>
  <c r="N104" i="6"/>
  <c r="M104" i="6"/>
  <c r="W103" i="6"/>
  <c r="V103" i="6"/>
  <c r="U103" i="6"/>
  <c r="T103" i="6"/>
  <c r="S103" i="6"/>
  <c r="R103" i="6"/>
  <c r="Q103" i="6"/>
  <c r="P103" i="6"/>
  <c r="O103" i="6"/>
  <c r="N103" i="6"/>
  <c r="M103" i="6"/>
  <c r="W1344" i="6"/>
  <c r="V1344" i="6"/>
  <c r="U1344" i="6"/>
  <c r="T1344" i="6"/>
  <c r="S1344" i="6"/>
  <c r="R1344" i="6"/>
  <c r="Q1344" i="6"/>
  <c r="P1344" i="6"/>
  <c r="O1344" i="6"/>
  <c r="N1344" i="6"/>
  <c r="M1344" i="6"/>
  <c r="W1343" i="6"/>
  <c r="V1343" i="6"/>
  <c r="U1343" i="6"/>
  <c r="T1343" i="6"/>
  <c r="S1343" i="6"/>
  <c r="R1343" i="6"/>
  <c r="Q1343" i="6"/>
  <c r="P1343" i="6"/>
  <c r="O1343" i="6"/>
  <c r="N1343" i="6"/>
  <c r="M1343" i="6"/>
  <c r="W1342" i="6"/>
  <c r="V1342" i="6"/>
  <c r="U1342" i="6"/>
  <c r="T1342" i="6"/>
  <c r="S1342" i="6"/>
  <c r="R1342" i="6"/>
  <c r="Q1342" i="6"/>
  <c r="P1342" i="6"/>
  <c r="O1342" i="6"/>
  <c r="N1342" i="6"/>
  <c r="M1342" i="6"/>
  <c r="W1341" i="6"/>
  <c r="V1341" i="6"/>
  <c r="U1341" i="6"/>
  <c r="T1341" i="6"/>
  <c r="S1341" i="6"/>
  <c r="R1341" i="6"/>
  <c r="Q1341" i="6"/>
  <c r="P1341" i="6"/>
  <c r="O1341" i="6"/>
  <c r="N1341" i="6"/>
  <c r="M1341" i="6"/>
  <c r="W1340" i="6"/>
  <c r="V1340" i="6"/>
  <c r="U1340" i="6"/>
  <c r="T1340" i="6"/>
  <c r="S1340" i="6"/>
  <c r="R1340" i="6"/>
  <c r="Q1340" i="6"/>
  <c r="P1340" i="6"/>
  <c r="O1340" i="6"/>
  <c r="N1340" i="6"/>
  <c r="M1340" i="6"/>
  <c r="W1339" i="6"/>
  <c r="V1339" i="6"/>
  <c r="U1339" i="6"/>
  <c r="T1339" i="6"/>
  <c r="S1339" i="6"/>
  <c r="R1339" i="6"/>
  <c r="Q1339" i="6"/>
  <c r="P1339" i="6"/>
  <c r="O1339" i="6"/>
  <c r="N1339" i="6"/>
  <c r="M1339" i="6"/>
  <c r="W2467" i="6"/>
  <c r="V2467" i="6"/>
  <c r="U2467" i="6"/>
  <c r="T2467" i="6"/>
  <c r="S2467" i="6"/>
  <c r="R2467" i="6"/>
  <c r="Q2467" i="6"/>
  <c r="P2467" i="6"/>
  <c r="O2467" i="6"/>
  <c r="N2467" i="6"/>
  <c r="M2467" i="6"/>
  <c r="W2466" i="6"/>
  <c r="V2466" i="6"/>
  <c r="U2466" i="6"/>
  <c r="T2466" i="6"/>
  <c r="S2466" i="6"/>
  <c r="R2466" i="6"/>
  <c r="Q2466" i="6"/>
  <c r="P2466" i="6"/>
  <c r="O2466" i="6"/>
  <c r="N2466" i="6"/>
  <c r="M2466" i="6"/>
  <c r="W2465" i="6"/>
  <c r="V2465" i="6"/>
  <c r="U2465" i="6"/>
  <c r="T2465" i="6"/>
  <c r="S2465" i="6"/>
  <c r="R2465" i="6"/>
  <c r="Q2465" i="6"/>
  <c r="P2465" i="6"/>
  <c r="O2465" i="6"/>
  <c r="N2465" i="6"/>
  <c r="M2465" i="6"/>
  <c r="W2464" i="6"/>
  <c r="V2464" i="6"/>
  <c r="U2464" i="6"/>
  <c r="T2464" i="6"/>
  <c r="S2464" i="6"/>
  <c r="R2464" i="6"/>
  <c r="Q2464" i="6"/>
  <c r="P2464" i="6"/>
  <c r="O2464" i="6"/>
  <c r="N2464" i="6"/>
  <c r="M2464" i="6"/>
  <c r="W2463" i="6"/>
  <c r="V2463" i="6"/>
  <c r="U2463" i="6"/>
  <c r="T2463" i="6"/>
  <c r="S2463" i="6"/>
  <c r="R2463" i="6"/>
  <c r="Q2463" i="6"/>
  <c r="P2463" i="6"/>
  <c r="O2463" i="6"/>
  <c r="N2463" i="6"/>
  <c r="M2463" i="6"/>
  <c r="W2462" i="6"/>
  <c r="V2462" i="6"/>
  <c r="U2462" i="6"/>
  <c r="T2462" i="6"/>
  <c r="S2462" i="6"/>
  <c r="R2462" i="6"/>
  <c r="Q2462" i="6"/>
  <c r="P2462" i="6"/>
  <c r="O2462" i="6"/>
  <c r="N2462" i="6"/>
  <c r="M2462" i="6"/>
  <c r="W2461" i="6"/>
  <c r="V2461" i="6"/>
  <c r="U2461" i="6"/>
  <c r="T2461" i="6"/>
  <c r="S2461" i="6"/>
  <c r="R2461" i="6"/>
  <c r="Q2461" i="6"/>
  <c r="P2461" i="6"/>
  <c r="O2461" i="6"/>
  <c r="N2461" i="6"/>
  <c r="M2461" i="6"/>
  <c r="W2460" i="6"/>
  <c r="V2460" i="6"/>
  <c r="U2460" i="6"/>
  <c r="T2460" i="6"/>
  <c r="S2460" i="6"/>
  <c r="R2460" i="6"/>
  <c r="Q2460" i="6"/>
  <c r="P2460" i="6"/>
  <c r="O2460" i="6"/>
  <c r="N2460" i="6"/>
  <c r="M2460" i="6"/>
  <c r="W2459" i="6"/>
  <c r="V2459" i="6"/>
  <c r="U2459" i="6"/>
  <c r="T2459" i="6"/>
  <c r="S2459" i="6"/>
  <c r="R2459" i="6"/>
  <c r="Q2459" i="6"/>
  <c r="P2459" i="6"/>
  <c r="O2459" i="6"/>
  <c r="N2459" i="6"/>
  <c r="M2459" i="6"/>
  <c r="W2458" i="6"/>
  <c r="V2458" i="6"/>
  <c r="U2458" i="6"/>
  <c r="T2458" i="6"/>
  <c r="S2458" i="6"/>
  <c r="R2458" i="6"/>
  <c r="Q2458" i="6"/>
  <c r="P2458" i="6"/>
  <c r="O2458" i="6"/>
  <c r="N2458" i="6"/>
  <c r="M2458" i="6"/>
  <c r="W1442" i="6"/>
  <c r="V1442" i="6"/>
  <c r="U1442" i="6"/>
  <c r="T1442" i="6"/>
  <c r="S1442" i="6"/>
  <c r="R1442" i="6"/>
  <c r="Q1442" i="6"/>
  <c r="P1442" i="6"/>
  <c r="O1442" i="6"/>
  <c r="N1442" i="6"/>
  <c r="M1442" i="6"/>
  <c r="W1441" i="6"/>
  <c r="V1441" i="6"/>
  <c r="U1441" i="6"/>
  <c r="T1441" i="6"/>
  <c r="S1441" i="6"/>
  <c r="R1441" i="6"/>
  <c r="Q1441" i="6"/>
  <c r="P1441" i="6"/>
  <c r="O1441" i="6"/>
  <c r="N1441" i="6"/>
  <c r="M1441" i="6"/>
  <c r="W222" i="6"/>
  <c r="V222" i="6"/>
  <c r="U222" i="6"/>
  <c r="T222" i="6"/>
  <c r="S222" i="6"/>
  <c r="R222" i="6"/>
  <c r="Q222" i="6"/>
  <c r="P222" i="6"/>
  <c r="O222" i="6"/>
  <c r="N222" i="6"/>
  <c r="M222" i="6"/>
  <c r="W221" i="6"/>
  <c r="V221" i="6"/>
  <c r="U221" i="6"/>
  <c r="T221" i="6"/>
  <c r="S221" i="6"/>
  <c r="R221" i="6"/>
  <c r="Q221" i="6"/>
  <c r="P221" i="6"/>
  <c r="O221" i="6"/>
  <c r="N221" i="6"/>
  <c r="M221" i="6"/>
  <c r="W2353" i="6"/>
  <c r="V2353" i="6"/>
  <c r="U2353" i="6"/>
  <c r="T2353" i="6"/>
  <c r="S2353" i="6"/>
  <c r="R2353" i="6"/>
  <c r="Q2353" i="6"/>
  <c r="P2353" i="6"/>
  <c r="O2353" i="6"/>
  <c r="N2353" i="6"/>
  <c r="M2353" i="6"/>
  <c r="W2352" i="6"/>
  <c r="V2352" i="6"/>
  <c r="U2352" i="6"/>
  <c r="T2352" i="6"/>
  <c r="S2352" i="6"/>
  <c r="R2352" i="6"/>
  <c r="Q2352" i="6"/>
  <c r="P2352" i="6"/>
  <c r="O2352" i="6"/>
  <c r="N2352" i="6"/>
  <c r="M2352" i="6"/>
  <c r="W2351" i="6"/>
  <c r="V2351" i="6"/>
  <c r="U2351" i="6"/>
  <c r="T2351" i="6"/>
  <c r="S2351" i="6"/>
  <c r="R2351" i="6"/>
  <c r="Q2351" i="6"/>
  <c r="P2351" i="6"/>
  <c r="O2351" i="6"/>
  <c r="N2351" i="6"/>
  <c r="M2351" i="6"/>
  <c r="W1391" i="6"/>
  <c r="V1391" i="6"/>
  <c r="U1391" i="6"/>
  <c r="T1391" i="6"/>
  <c r="S1391" i="6"/>
  <c r="R1391" i="6"/>
  <c r="Q1391" i="6"/>
  <c r="P1391" i="6"/>
  <c r="O1391" i="6"/>
  <c r="N1391" i="6"/>
  <c r="M1391" i="6"/>
  <c r="W2149" i="6"/>
  <c r="V2149" i="6"/>
  <c r="U2149" i="6"/>
  <c r="T2149" i="6"/>
  <c r="S2149" i="6"/>
  <c r="R2149" i="6"/>
  <c r="Q2149" i="6"/>
  <c r="P2149" i="6"/>
  <c r="O2149" i="6"/>
  <c r="N2149" i="6"/>
  <c r="M2149" i="6"/>
  <c r="W1486" i="6"/>
  <c r="V1486" i="6"/>
  <c r="U1486" i="6"/>
  <c r="T1486" i="6"/>
  <c r="S1486" i="6"/>
  <c r="R1486" i="6"/>
  <c r="Q1486" i="6"/>
  <c r="P1486" i="6"/>
  <c r="O1486" i="6"/>
  <c r="N1486" i="6"/>
  <c r="M1486" i="6"/>
  <c r="W1485" i="6"/>
  <c r="V1485" i="6"/>
  <c r="U1485" i="6"/>
  <c r="T1485" i="6"/>
  <c r="S1485" i="6"/>
  <c r="R1485" i="6"/>
  <c r="Q1485" i="6"/>
  <c r="P1485" i="6"/>
  <c r="O1485" i="6"/>
  <c r="N1485" i="6"/>
  <c r="M1485" i="6"/>
  <c r="W1484" i="6"/>
  <c r="V1484" i="6"/>
  <c r="U1484" i="6"/>
  <c r="T1484" i="6"/>
  <c r="S1484" i="6"/>
  <c r="R1484" i="6"/>
  <c r="Q1484" i="6"/>
  <c r="P1484" i="6"/>
  <c r="O1484" i="6"/>
  <c r="N1484" i="6"/>
  <c r="M1484" i="6"/>
  <c r="W1483" i="6"/>
  <c r="V1483" i="6"/>
  <c r="U1483" i="6"/>
  <c r="T1483" i="6"/>
  <c r="S1483" i="6"/>
  <c r="R1483" i="6"/>
  <c r="Q1483" i="6"/>
  <c r="P1483" i="6"/>
  <c r="O1483" i="6"/>
  <c r="N1483" i="6"/>
  <c r="M1483" i="6"/>
  <c r="W1482" i="6"/>
  <c r="V1482" i="6"/>
  <c r="U1482" i="6"/>
  <c r="T1482" i="6"/>
  <c r="S1482" i="6"/>
  <c r="R1482" i="6"/>
  <c r="Q1482" i="6"/>
  <c r="P1482" i="6"/>
  <c r="O1482" i="6"/>
  <c r="N1482" i="6"/>
  <c r="M1482" i="6"/>
  <c r="W1481" i="6"/>
  <c r="V1481" i="6"/>
  <c r="U1481" i="6"/>
  <c r="T1481" i="6"/>
  <c r="S1481" i="6"/>
  <c r="R1481" i="6"/>
  <c r="Q1481" i="6"/>
  <c r="P1481" i="6"/>
  <c r="O1481" i="6"/>
  <c r="N1481" i="6"/>
  <c r="M1481" i="6"/>
  <c r="W1480" i="6"/>
  <c r="V1480" i="6"/>
  <c r="U1480" i="6"/>
  <c r="T1480" i="6"/>
  <c r="S1480" i="6"/>
  <c r="R1480" i="6"/>
  <c r="Q1480" i="6"/>
  <c r="P1480" i="6"/>
  <c r="O1480" i="6"/>
  <c r="N1480" i="6"/>
  <c r="M1480" i="6"/>
  <c r="W845" i="6"/>
  <c r="V845" i="6"/>
  <c r="U845" i="6"/>
  <c r="T845" i="6"/>
  <c r="S845" i="6"/>
  <c r="R845" i="6"/>
  <c r="Q845" i="6"/>
  <c r="P845" i="6"/>
  <c r="O845" i="6"/>
  <c r="N845" i="6"/>
  <c r="M845" i="6"/>
  <c r="W1596" i="6"/>
  <c r="V1596" i="6"/>
  <c r="U1596" i="6"/>
  <c r="T1596" i="6"/>
  <c r="S1596" i="6"/>
  <c r="R1596" i="6"/>
  <c r="Q1596" i="6"/>
  <c r="P1596" i="6"/>
  <c r="O1596" i="6"/>
  <c r="N1596" i="6"/>
  <c r="M1596" i="6"/>
  <c r="W2236" i="6"/>
  <c r="V2236" i="6"/>
  <c r="U2236" i="6"/>
  <c r="T2236" i="6"/>
  <c r="S2236" i="6"/>
  <c r="R2236" i="6"/>
  <c r="Q2236" i="6"/>
  <c r="P2236" i="6"/>
  <c r="O2236" i="6"/>
  <c r="N2236" i="6"/>
  <c r="M2236" i="6"/>
  <c r="W2235" i="6"/>
  <c r="V2235" i="6"/>
  <c r="U2235" i="6"/>
  <c r="T2235" i="6"/>
  <c r="S2235" i="6"/>
  <c r="R2235" i="6"/>
  <c r="Q2235" i="6"/>
  <c r="P2235" i="6"/>
  <c r="O2235" i="6"/>
  <c r="N2235" i="6"/>
  <c r="M2235" i="6"/>
  <c r="W2234" i="6"/>
  <c r="V2234" i="6"/>
  <c r="U2234" i="6"/>
  <c r="T2234" i="6"/>
  <c r="S2234" i="6"/>
  <c r="R2234" i="6"/>
  <c r="Q2234" i="6"/>
  <c r="P2234" i="6"/>
  <c r="O2234" i="6"/>
  <c r="N2234" i="6"/>
  <c r="M2234" i="6"/>
  <c r="W2228" i="6"/>
  <c r="V2228" i="6"/>
  <c r="U2228" i="6"/>
  <c r="T2228" i="6"/>
  <c r="S2228" i="6"/>
  <c r="R2228" i="6"/>
  <c r="Q2228" i="6"/>
  <c r="P2228" i="6"/>
  <c r="O2228" i="6"/>
  <c r="N2228" i="6"/>
  <c r="M2228" i="6"/>
  <c r="W2227" i="6"/>
  <c r="V2227" i="6"/>
  <c r="U2227" i="6"/>
  <c r="T2227" i="6"/>
  <c r="S2227" i="6"/>
  <c r="R2227" i="6"/>
  <c r="Q2227" i="6"/>
  <c r="P2227" i="6"/>
  <c r="O2227" i="6"/>
  <c r="N2227" i="6"/>
  <c r="M2227" i="6"/>
  <c r="W2226" i="6"/>
  <c r="V2226" i="6"/>
  <c r="U2226" i="6"/>
  <c r="T2226" i="6"/>
  <c r="S2226" i="6"/>
  <c r="R2226" i="6"/>
  <c r="Q2226" i="6"/>
  <c r="P2226" i="6"/>
  <c r="O2226" i="6"/>
  <c r="N2226" i="6"/>
  <c r="M2226" i="6"/>
  <c r="W2225" i="6"/>
  <c r="V2225" i="6"/>
  <c r="U2225" i="6"/>
  <c r="T2225" i="6"/>
  <c r="S2225" i="6"/>
  <c r="R2225" i="6"/>
  <c r="Q2225" i="6"/>
  <c r="P2225" i="6"/>
  <c r="O2225" i="6"/>
  <c r="N2225" i="6"/>
  <c r="M2225" i="6"/>
  <c r="W2224" i="6"/>
  <c r="V2224" i="6"/>
  <c r="U2224" i="6"/>
  <c r="T2224" i="6"/>
  <c r="S2224" i="6"/>
  <c r="R2224" i="6"/>
  <c r="Q2224" i="6"/>
  <c r="P2224" i="6"/>
  <c r="O2224" i="6"/>
  <c r="N2224" i="6"/>
  <c r="M2224" i="6"/>
  <c r="W2223" i="6"/>
  <c r="V2223" i="6"/>
  <c r="U2223" i="6"/>
  <c r="T2223" i="6"/>
  <c r="S2223" i="6"/>
  <c r="R2223" i="6"/>
  <c r="Q2223" i="6"/>
  <c r="P2223" i="6"/>
  <c r="O2223" i="6"/>
  <c r="N2223" i="6"/>
  <c r="M2223" i="6"/>
  <c r="W2222" i="6"/>
  <c r="V2222" i="6"/>
  <c r="U2222" i="6"/>
  <c r="T2222" i="6"/>
  <c r="S2222" i="6"/>
  <c r="R2222" i="6"/>
  <c r="Q2222" i="6"/>
  <c r="P2222" i="6"/>
  <c r="O2222" i="6"/>
  <c r="N2222" i="6"/>
  <c r="M2222" i="6"/>
  <c r="W612" i="6"/>
  <c r="V612" i="6"/>
  <c r="U612" i="6"/>
  <c r="T612" i="6"/>
  <c r="S612" i="6"/>
  <c r="R612" i="6"/>
  <c r="Q612" i="6"/>
  <c r="P612" i="6"/>
  <c r="O612" i="6"/>
  <c r="N612" i="6"/>
  <c r="M612" i="6"/>
  <c r="W573" i="6"/>
  <c r="V573" i="6"/>
  <c r="U573" i="6"/>
  <c r="T573" i="6"/>
  <c r="S573" i="6"/>
  <c r="R573" i="6"/>
  <c r="Q573" i="6"/>
  <c r="P573" i="6"/>
  <c r="O573" i="6"/>
  <c r="N573" i="6"/>
  <c r="M573" i="6"/>
  <c r="W572" i="6"/>
  <c r="V572" i="6"/>
  <c r="U572" i="6"/>
  <c r="T572" i="6"/>
  <c r="S572" i="6"/>
  <c r="R572" i="6"/>
  <c r="Q572" i="6"/>
  <c r="P572" i="6"/>
  <c r="O572" i="6"/>
  <c r="N572" i="6"/>
  <c r="M572" i="6"/>
  <c r="W571" i="6"/>
  <c r="V571" i="6"/>
  <c r="U571" i="6"/>
  <c r="T571" i="6"/>
  <c r="S571" i="6"/>
  <c r="R571" i="6"/>
  <c r="Q571" i="6"/>
  <c r="P571" i="6"/>
  <c r="O571" i="6"/>
  <c r="N571" i="6"/>
  <c r="M571" i="6"/>
  <c r="W570" i="6"/>
  <c r="V570" i="6"/>
  <c r="U570" i="6"/>
  <c r="T570" i="6"/>
  <c r="S570" i="6"/>
  <c r="R570" i="6"/>
  <c r="Q570" i="6"/>
  <c r="P570" i="6"/>
  <c r="O570" i="6"/>
  <c r="N570" i="6"/>
  <c r="M570" i="6"/>
  <c r="W569" i="6"/>
  <c r="V569" i="6"/>
  <c r="U569" i="6"/>
  <c r="T569" i="6"/>
  <c r="S569" i="6"/>
  <c r="R569" i="6"/>
  <c r="Q569" i="6"/>
  <c r="P569" i="6"/>
  <c r="O569" i="6"/>
  <c r="N569" i="6"/>
  <c r="M569" i="6"/>
  <c r="W567" i="6"/>
  <c r="V567" i="6"/>
  <c r="U567" i="6"/>
  <c r="T567" i="6"/>
  <c r="S567" i="6"/>
  <c r="R567" i="6"/>
  <c r="Q567" i="6"/>
  <c r="P567" i="6"/>
  <c r="O567" i="6"/>
  <c r="N567" i="6"/>
  <c r="M567" i="6"/>
  <c r="W1524" i="6"/>
  <c r="V1524" i="6"/>
  <c r="U1524" i="6"/>
  <c r="T1524" i="6"/>
  <c r="S1524" i="6"/>
  <c r="R1524" i="6"/>
  <c r="Q1524" i="6"/>
  <c r="P1524" i="6"/>
  <c r="O1524" i="6"/>
  <c r="N1524" i="6"/>
  <c r="M1524" i="6"/>
  <c r="W1426" i="6"/>
  <c r="V1426" i="6"/>
  <c r="U1426" i="6"/>
  <c r="T1426" i="6"/>
  <c r="S1426" i="6"/>
  <c r="R1426" i="6"/>
  <c r="Q1426" i="6"/>
  <c r="P1426" i="6"/>
  <c r="O1426" i="6"/>
  <c r="N1426" i="6"/>
  <c r="M1426" i="6"/>
  <c r="L1426" i="6"/>
  <c r="W1425" i="6"/>
  <c r="V1425" i="6"/>
  <c r="U1425" i="6"/>
  <c r="T1425" i="6"/>
  <c r="S1425" i="6"/>
  <c r="R1425" i="6"/>
  <c r="Q1425" i="6"/>
  <c r="P1425" i="6"/>
  <c r="O1425" i="6"/>
  <c r="N1425" i="6"/>
  <c r="M1425" i="6"/>
  <c r="L1425" i="6"/>
  <c r="W1424" i="6"/>
  <c r="V1424" i="6"/>
  <c r="U1424" i="6"/>
  <c r="T1424" i="6"/>
  <c r="S1424" i="6"/>
  <c r="R1424" i="6"/>
  <c r="Q1424" i="6"/>
  <c r="P1424" i="6"/>
  <c r="O1424" i="6"/>
  <c r="N1424" i="6"/>
  <c r="M1424" i="6"/>
  <c r="L1424" i="6"/>
  <c r="W1423" i="6"/>
  <c r="V1423" i="6"/>
  <c r="U1423" i="6"/>
  <c r="T1423" i="6"/>
  <c r="S1423" i="6"/>
  <c r="R1423" i="6"/>
  <c r="Q1423" i="6"/>
  <c r="P1423" i="6"/>
  <c r="O1423" i="6"/>
  <c r="N1423" i="6"/>
  <c r="M1423" i="6"/>
  <c r="L1423" i="6"/>
  <c r="W1422" i="6"/>
  <c r="V1422" i="6"/>
  <c r="U1422" i="6"/>
  <c r="T1422" i="6"/>
  <c r="S1422" i="6"/>
  <c r="R1422" i="6"/>
  <c r="Q1422" i="6"/>
  <c r="P1422" i="6"/>
  <c r="O1422" i="6"/>
  <c r="N1422" i="6"/>
  <c r="M1422" i="6"/>
  <c r="L1422" i="6"/>
  <c r="W1421" i="6"/>
  <c r="V1421" i="6"/>
  <c r="U1421" i="6"/>
  <c r="T1421" i="6"/>
  <c r="S1421" i="6"/>
  <c r="R1421" i="6"/>
  <c r="Q1421" i="6"/>
  <c r="P1421" i="6"/>
  <c r="O1421" i="6"/>
  <c r="N1421" i="6"/>
  <c r="M1421" i="6"/>
  <c r="L1421" i="6"/>
  <c r="W1420" i="6"/>
  <c r="V1420" i="6"/>
  <c r="U1420" i="6"/>
  <c r="T1420" i="6"/>
  <c r="S1420" i="6"/>
  <c r="R1420" i="6"/>
  <c r="Q1420" i="6"/>
  <c r="P1420" i="6"/>
  <c r="O1420" i="6"/>
  <c r="N1420" i="6"/>
  <c r="M1420" i="6"/>
  <c r="L1420" i="6"/>
  <c r="W2280" i="6"/>
  <c r="V2280" i="6"/>
  <c r="U2280" i="6"/>
  <c r="T2280" i="6"/>
  <c r="S2280" i="6"/>
  <c r="R2280" i="6"/>
  <c r="Q2280" i="6"/>
  <c r="P2280" i="6"/>
  <c r="O2280" i="6"/>
  <c r="N2280" i="6"/>
  <c r="M2280" i="6"/>
  <c r="L2280" i="6"/>
  <c r="W2765" i="6"/>
  <c r="V2765" i="6"/>
  <c r="U2765" i="6"/>
  <c r="T2765" i="6"/>
  <c r="S2765" i="6"/>
  <c r="R2765" i="6"/>
  <c r="Q2765" i="6"/>
  <c r="P2765" i="6"/>
  <c r="O2765" i="6"/>
  <c r="N2765" i="6"/>
  <c r="M2765" i="6"/>
  <c r="L2765" i="6"/>
  <c r="W2779" i="6"/>
  <c r="V2779" i="6"/>
  <c r="U2779" i="6"/>
  <c r="T2779" i="6"/>
  <c r="S2779" i="6"/>
  <c r="R2779" i="6"/>
  <c r="Q2779" i="6"/>
  <c r="P2779" i="6"/>
  <c r="O2779" i="6"/>
  <c r="N2779" i="6"/>
  <c r="M2779" i="6"/>
  <c r="L2779" i="6"/>
  <c r="W2764" i="6"/>
  <c r="V2764" i="6"/>
  <c r="U2764" i="6"/>
  <c r="T2764" i="6"/>
  <c r="S2764" i="6"/>
  <c r="R2764" i="6"/>
  <c r="Q2764" i="6"/>
  <c r="P2764" i="6"/>
  <c r="O2764" i="6"/>
  <c r="N2764" i="6"/>
  <c r="M2764" i="6"/>
  <c r="L2764" i="6"/>
  <c r="W2739" i="6"/>
  <c r="V2739" i="6"/>
  <c r="U2739" i="6"/>
  <c r="T2739" i="6"/>
  <c r="S2739" i="6"/>
  <c r="R2739" i="6"/>
  <c r="Q2739" i="6"/>
  <c r="P2739" i="6"/>
  <c r="O2739" i="6"/>
  <c r="N2739" i="6"/>
  <c r="M2739" i="6"/>
  <c r="L2739" i="6"/>
  <c r="W2763" i="6"/>
  <c r="V2763" i="6"/>
  <c r="U2763" i="6"/>
  <c r="T2763" i="6"/>
  <c r="S2763" i="6"/>
  <c r="R2763" i="6"/>
  <c r="Q2763" i="6"/>
  <c r="P2763" i="6"/>
  <c r="O2763" i="6"/>
  <c r="N2763" i="6"/>
  <c r="M2763" i="6"/>
  <c r="L2763" i="6"/>
  <c r="W2249" i="6"/>
  <c r="V2249" i="6"/>
  <c r="U2249" i="6"/>
  <c r="T2249" i="6"/>
  <c r="S2249" i="6"/>
  <c r="R2249" i="6"/>
  <c r="Q2249" i="6"/>
  <c r="P2249" i="6"/>
  <c r="O2249" i="6"/>
  <c r="N2249" i="6"/>
  <c r="M2249" i="6"/>
  <c r="L2249" i="6"/>
  <c r="W1217" i="6"/>
  <c r="V1217" i="6"/>
  <c r="U1217" i="6"/>
  <c r="T1217" i="6"/>
  <c r="S1217" i="6"/>
  <c r="R1217" i="6"/>
  <c r="Q1217" i="6"/>
  <c r="P1217" i="6"/>
  <c r="O1217" i="6"/>
  <c r="N1217" i="6"/>
  <c r="M1217" i="6"/>
  <c r="L1217" i="6"/>
  <c r="W1043" i="6"/>
  <c r="V1043" i="6"/>
  <c r="U1043" i="6"/>
  <c r="T1043" i="6"/>
  <c r="S1043" i="6"/>
  <c r="R1043" i="6"/>
  <c r="Q1043" i="6"/>
  <c r="P1043" i="6"/>
  <c r="O1043" i="6"/>
  <c r="N1043" i="6"/>
  <c r="M1043" i="6"/>
  <c r="L1043" i="6"/>
  <c r="W984" i="6"/>
  <c r="V984" i="6"/>
  <c r="U984" i="6"/>
  <c r="T984" i="6"/>
  <c r="S984" i="6"/>
  <c r="R984" i="6"/>
  <c r="Q984" i="6"/>
  <c r="P984" i="6"/>
  <c r="O984" i="6"/>
  <c r="N984" i="6"/>
  <c r="M984" i="6"/>
  <c r="L984" i="6"/>
  <c r="W417" i="6"/>
  <c r="V417" i="6"/>
  <c r="U417" i="6"/>
  <c r="T417" i="6"/>
  <c r="S417" i="6"/>
  <c r="R417" i="6"/>
  <c r="Q417" i="6"/>
  <c r="P417" i="6"/>
  <c r="O417" i="6"/>
  <c r="N417" i="6"/>
  <c r="M417" i="6"/>
  <c r="L417" i="6"/>
  <c r="W1408" i="6"/>
  <c r="V1408" i="6"/>
  <c r="U1408" i="6"/>
  <c r="T1408" i="6"/>
  <c r="S1408" i="6"/>
  <c r="R1408" i="6"/>
  <c r="Q1408" i="6"/>
  <c r="P1408" i="6"/>
  <c r="O1408" i="6"/>
  <c r="N1408" i="6"/>
  <c r="M1408" i="6"/>
  <c r="L1408" i="6"/>
  <c r="W1216" i="6"/>
  <c r="V1216" i="6"/>
  <c r="U1216" i="6"/>
  <c r="T1216" i="6"/>
  <c r="S1216" i="6"/>
  <c r="R1216" i="6"/>
  <c r="Q1216" i="6"/>
  <c r="P1216" i="6"/>
  <c r="O1216" i="6"/>
  <c r="N1216" i="6"/>
  <c r="M1216" i="6"/>
  <c r="L1216" i="6"/>
  <c r="W1042" i="6"/>
  <c r="V1042" i="6"/>
  <c r="U1042" i="6"/>
  <c r="T1042" i="6"/>
  <c r="S1042" i="6"/>
  <c r="R1042" i="6"/>
  <c r="Q1042" i="6"/>
  <c r="P1042" i="6"/>
  <c r="O1042" i="6"/>
  <c r="N1042" i="6"/>
  <c r="M1042" i="6"/>
  <c r="L1042" i="6"/>
  <c r="W983" i="6"/>
  <c r="V983" i="6"/>
  <c r="U983" i="6"/>
  <c r="T983" i="6"/>
  <c r="S983" i="6"/>
  <c r="R983" i="6"/>
  <c r="Q983" i="6"/>
  <c r="P983" i="6"/>
  <c r="O983" i="6"/>
  <c r="N983" i="6"/>
  <c r="M983" i="6"/>
  <c r="L983" i="6"/>
  <c r="W1404" i="6"/>
  <c r="V1404" i="6"/>
  <c r="U1404" i="6"/>
  <c r="T1404" i="6"/>
  <c r="S1404" i="6"/>
  <c r="R1404" i="6"/>
  <c r="Q1404" i="6"/>
  <c r="P1404" i="6"/>
  <c r="O1404" i="6"/>
  <c r="N1404" i="6"/>
  <c r="M1404" i="6"/>
  <c r="L1404" i="6"/>
  <c r="W1215" i="6"/>
  <c r="V1215" i="6"/>
  <c r="U1215" i="6"/>
  <c r="T1215" i="6"/>
  <c r="S1215" i="6"/>
  <c r="R1215" i="6"/>
  <c r="Q1215" i="6"/>
  <c r="P1215" i="6"/>
  <c r="O1215" i="6"/>
  <c r="N1215" i="6"/>
  <c r="M1215" i="6"/>
  <c r="L1215" i="6"/>
  <c r="W1402" i="6"/>
  <c r="V1402" i="6"/>
  <c r="U1402" i="6"/>
  <c r="T1402" i="6"/>
  <c r="S1402" i="6"/>
  <c r="R1402" i="6"/>
  <c r="Q1402" i="6"/>
  <c r="P1402" i="6"/>
  <c r="O1402" i="6"/>
  <c r="N1402" i="6"/>
  <c r="M1402" i="6"/>
  <c r="L1402" i="6"/>
  <c r="W1401" i="6"/>
  <c r="V1401" i="6"/>
  <c r="U1401" i="6"/>
  <c r="T1401" i="6"/>
  <c r="S1401" i="6"/>
  <c r="R1401" i="6"/>
  <c r="Q1401" i="6"/>
  <c r="P1401" i="6"/>
  <c r="O1401" i="6"/>
  <c r="N1401" i="6"/>
  <c r="M1401" i="6"/>
  <c r="L1401" i="6"/>
  <c r="W220" i="6"/>
  <c r="V220" i="6"/>
  <c r="U220" i="6"/>
  <c r="T220" i="6"/>
  <c r="S220" i="6"/>
  <c r="R220" i="6"/>
  <c r="Q220" i="6"/>
  <c r="P220" i="6"/>
  <c r="O220" i="6"/>
  <c r="N220" i="6"/>
  <c r="M220" i="6"/>
  <c r="L220" i="6"/>
  <c r="W1399" i="6"/>
  <c r="V1399" i="6"/>
  <c r="U1399" i="6"/>
  <c r="T1399" i="6"/>
  <c r="S1399" i="6"/>
  <c r="R1399" i="6"/>
  <c r="Q1399" i="6"/>
  <c r="P1399" i="6"/>
  <c r="O1399" i="6"/>
  <c r="N1399" i="6"/>
  <c r="M1399" i="6"/>
  <c r="L1399" i="6"/>
  <c r="W844" i="6"/>
  <c r="V844" i="6"/>
  <c r="U844" i="6"/>
  <c r="T844" i="6"/>
  <c r="S844" i="6"/>
  <c r="R844" i="6"/>
  <c r="Q844" i="6"/>
  <c r="P844" i="6"/>
  <c r="O844" i="6"/>
  <c r="N844" i="6"/>
  <c r="M844" i="6"/>
  <c r="W500" i="6"/>
  <c r="V500" i="6"/>
  <c r="U500" i="6"/>
  <c r="T500" i="6"/>
  <c r="S500" i="6"/>
  <c r="R500" i="6"/>
  <c r="Q500" i="6"/>
  <c r="P500" i="6"/>
  <c r="O500" i="6"/>
  <c r="N500" i="6"/>
  <c r="M500" i="6"/>
  <c r="W499" i="6"/>
  <c r="V499" i="6"/>
  <c r="U499" i="6"/>
  <c r="T499" i="6"/>
  <c r="S499" i="6"/>
  <c r="R499" i="6"/>
  <c r="Q499" i="6"/>
  <c r="P499" i="6"/>
  <c r="O499" i="6"/>
  <c r="N499" i="6"/>
  <c r="M499" i="6"/>
  <c r="W498" i="6"/>
  <c r="V498" i="6"/>
  <c r="U498" i="6"/>
  <c r="T498" i="6"/>
  <c r="S498" i="6"/>
  <c r="R498" i="6"/>
  <c r="Q498" i="6"/>
  <c r="P498" i="6"/>
  <c r="O498" i="6"/>
  <c r="N498" i="6"/>
  <c r="M498" i="6"/>
  <c r="W497" i="6"/>
  <c r="V497" i="6"/>
  <c r="U497" i="6"/>
  <c r="T497" i="6"/>
  <c r="S497" i="6"/>
  <c r="R497" i="6"/>
  <c r="Q497" i="6"/>
  <c r="P497" i="6"/>
  <c r="O497" i="6"/>
  <c r="N497" i="6"/>
  <c r="M497" i="6"/>
  <c r="W496" i="6"/>
  <c r="V496" i="6"/>
  <c r="U496" i="6"/>
  <c r="T496" i="6"/>
  <c r="S496" i="6"/>
  <c r="R496" i="6"/>
  <c r="Q496" i="6"/>
  <c r="P496" i="6"/>
  <c r="O496" i="6"/>
  <c r="N496" i="6"/>
  <c r="M496" i="6"/>
  <c r="W1440" i="6"/>
  <c r="V1440" i="6"/>
  <c r="U1440" i="6"/>
  <c r="T1440" i="6"/>
  <c r="S1440" i="6"/>
  <c r="R1440" i="6"/>
  <c r="Q1440" i="6"/>
  <c r="P1440" i="6"/>
  <c r="O1440" i="6"/>
  <c r="N1440" i="6"/>
  <c r="M1440" i="6"/>
  <c r="W1439" i="6"/>
  <c r="V1439" i="6"/>
  <c r="U1439" i="6"/>
  <c r="T1439" i="6"/>
  <c r="S1439" i="6"/>
  <c r="R1439" i="6"/>
  <c r="Q1439" i="6"/>
  <c r="P1439" i="6"/>
  <c r="O1439" i="6"/>
  <c r="N1439" i="6"/>
  <c r="M1439" i="6"/>
  <c r="W1438" i="6"/>
  <c r="V1438" i="6"/>
  <c r="U1438" i="6"/>
  <c r="T1438" i="6"/>
  <c r="S1438" i="6"/>
  <c r="R1438" i="6"/>
  <c r="Q1438" i="6"/>
  <c r="P1438" i="6"/>
  <c r="O1438" i="6"/>
  <c r="N1438" i="6"/>
  <c r="M1438" i="6"/>
  <c r="W1437" i="6"/>
  <c r="V1437" i="6"/>
  <c r="U1437" i="6"/>
  <c r="T1437" i="6"/>
  <c r="S1437" i="6"/>
  <c r="R1437" i="6"/>
  <c r="Q1437" i="6"/>
  <c r="P1437" i="6"/>
  <c r="O1437" i="6"/>
  <c r="N1437" i="6"/>
  <c r="M1437" i="6"/>
  <c r="W1436" i="6"/>
  <c r="V1436" i="6"/>
  <c r="U1436" i="6"/>
  <c r="T1436" i="6"/>
  <c r="S1436" i="6"/>
  <c r="R1436" i="6"/>
  <c r="Q1436" i="6"/>
  <c r="P1436" i="6"/>
  <c r="O1436" i="6"/>
  <c r="N1436" i="6"/>
  <c r="M1436" i="6"/>
  <c r="W1435" i="6"/>
  <c r="V1435" i="6"/>
  <c r="U1435" i="6"/>
  <c r="T1435" i="6"/>
  <c r="S1435" i="6"/>
  <c r="R1435" i="6"/>
  <c r="Q1435" i="6"/>
  <c r="P1435" i="6"/>
  <c r="O1435" i="6"/>
  <c r="N1435" i="6"/>
  <c r="M1435" i="6"/>
  <c r="W2052" i="6"/>
  <c r="V2052" i="6"/>
  <c r="U2052" i="6"/>
  <c r="T2052" i="6"/>
  <c r="S2052" i="6"/>
  <c r="R2052" i="6"/>
  <c r="Q2052" i="6"/>
  <c r="P2052" i="6"/>
  <c r="O2052" i="6"/>
  <c r="N2052" i="6"/>
  <c r="M2052" i="6"/>
  <c r="W2051" i="6"/>
  <c r="V2051" i="6"/>
  <c r="U2051" i="6"/>
  <c r="T2051" i="6"/>
  <c r="S2051" i="6"/>
  <c r="R2051" i="6"/>
  <c r="Q2051" i="6"/>
  <c r="P2051" i="6"/>
  <c r="O2051" i="6"/>
  <c r="N2051" i="6"/>
  <c r="M2051" i="6"/>
  <c r="W2050" i="6"/>
  <c r="V2050" i="6"/>
  <c r="U2050" i="6"/>
  <c r="T2050" i="6"/>
  <c r="S2050" i="6"/>
  <c r="R2050" i="6"/>
  <c r="Q2050" i="6"/>
  <c r="P2050" i="6"/>
  <c r="O2050" i="6"/>
  <c r="N2050" i="6"/>
  <c r="M2050" i="6"/>
  <c r="W2049" i="6"/>
  <c r="V2049" i="6"/>
  <c r="U2049" i="6"/>
  <c r="T2049" i="6"/>
  <c r="S2049" i="6"/>
  <c r="R2049" i="6"/>
  <c r="Q2049" i="6"/>
  <c r="P2049" i="6"/>
  <c r="O2049" i="6"/>
  <c r="N2049" i="6"/>
  <c r="M2049" i="6"/>
  <c r="W2048" i="6"/>
  <c r="V2048" i="6"/>
  <c r="U2048" i="6"/>
  <c r="T2048" i="6"/>
  <c r="S2048" i="6"/>
  <c r="R2048" i="6"/>
  <c r="Q2048" i="6"/>
  <c r="P2048" i="6"/>
  <c r="O2048" i="6"/>
  <c r="N2048" i="6"/>
  <c r="M2048" i="6"/>
  <c r="W2047" i="6"/>
  <c r="V2047" i="6"/>
  <c r="U2047" i="6"/>
  <c r="T2047" i="6"/>
  <c r="S2047" i="6"/>
  <c r="R2047" i="6"/>
  <c r="Q2047" i="6"/>
  <c r="P2047" i="6"/>
  <c r="O2047" i="6"/>
  <c r="N2047" i="6"/>
  <c r="M2047" i="6"/>
  <c r="W1986" i="6"/>
  <c r="V1986" i="6"/>
  <c r="U1986" i="6"/>
  <c r="T1986" i="6"/>
  <c r="S1986" i="6"/>
  <c r="R1986" i="6"/>
  <c r="Q1986" i="6"/>
  <c r="P1986" i="6"/>
  <c r="O1986" i="6"/>
  <c r="N1986" i="6"/>
  <c r="M1986" i="6"/>
  <c r="W1985" i="6"/>
  <c r="V1985" i="6"/>
  <c r="U1985" i="6"/>
  <c r="T1985" i="6"/>
  <c r="S1985" i="6"/>
  <c r="R1985" i="6"/>
  <c r="Q1985" i="6"/>
  <c r="P1985" i="6"/>
  <c r="O1985" i="6"/>
  <c r="N1985" i="6"/>
  <c r="M1985" i="6"/>
  <c r="W1984" i="6"/>
  <c r="V1984" i="6"/>
  <c r="U1984" i="6"/>
  <c r="T1984" i="6"/>
  <c r="S1984" i="6"/>
  <c r="R1984" i="6"/>
  <c r="Q1984" i="6"/>
  <c r="P1984" i="6"/>
  <c r="O1984" i="6"/>
  <c r="N1984" i="6"/>
  <c r="M1984" i="6"/>
  <c r="W1479" i="6"/>
  <c r="V1479" i="6"/>
  <c r="U1479" i="6"/>
  <c r="T1479" i="6"/>
  <c r="S1479" i="6"/>
  <c r="R1479" i="6"/>
  <c r="Q1479" i="6"/>
  <c r="P1479" i="6"/>
  <c r="O1479" i="6"/>
  <c r="N1479" i="6"/>
  <c r="M1479" i="6"/>
  <c r="W1548" i="6"/>
  <c r="V1548" i="6"/>
  <c r="U1548" i="6"/>
  <c r="T1548" i="6"/>
  <c r="S1548" i="6"/>
  <c r="R1548" i="6"/>
  <c r="Q1548" i="6"/>
  <c r="P1548" i="6"/>
  <c r="O1548" i="6"/>
  <c r="N1548" i="6"/>
  <c r="M1548" i="6"/>
  <c r="W1547" i="6"/>
  <c r="V1547" i="6"/>
  <c r="U1547" i="6"/>
  <c r="T1547" i="6"/>
  <c r="S1547" i="6"/>
  <c r="R1547" i="6"/>
  <c r="Q1547" i="6"/>
  <c r="P1547" i="6"/>
  <c r="O1547" i="6"/>
  <c r="N1547" i="6"/>
  <c r="M1547" i="6"/>
  <c r="W2221" i="6"/>
  <c r="V2221" i="6"/>
  <c r="U2221" i="6"/>
  <c r="T2221" i="6"/>
  <c r="S2221" i="6"/>
  <c r="R2221" i="6"/>
  <c r="Q2221" i="6"/>
  <c r="P2221" i="6"/>
  <c r="O2221" i="6"/>
  <c r="N2221" i="6"/>
  <c r="M2221" i="6"/>
  <c r="W2220" i="6"/>
  <c r="V2220" i="6"/>
  <c r="U2220" i="6"/>
  <c r="T2220" i="6"/>
  <c r="S2220" i="6"/>
  <c r="R2220" i="6"/>
  <c r="Q2220" i="6"/>
  <c r="P2220" i="6"/>
  <c r="O2220" i="6"/>
  <c r="N2220" i="6"/>
  <c r="M2220" i="6"/>
  <c r="W611" i="6"/>
  <c r="V611" i="6"/>
  <c r="U611" i="6"/>
  <c r="T611" i="6"/>
  <c r="S611" i="6"/>
  <c r="R611" i="6"/>
  <c r="Q611" i="6"/>
  <c r="P611" i="6"/>
  <c r="O611" i="6"/>
  <c r="N611" i="6"/>
  <c r="M611" i="6"/>
  <c r="W610" i="6"/>
  <c r="V610" i="6"/>
  <c r="U610" i="6"/>
  <c r="T610" i="6"/>
  <c r="S610" i="6"/>
  <c r="R610" i="6"/>
  <c r="Q610" i="6"/>
  <c r="P610" i="6"/>
  <c r="O610" i="6"/>
  <c r="N610" i="6"/>
  <c r="M610" i="6"/>
  <c r="W609" i="6"/>
  <c r="V609" i="6"/>
  <c r="U609" i="6"/>
  <c r="T609" i="6"/>
  <c r="S609" i="6"/>
  <c r="R609" i="6"/>
  <c r="Q609" i="6"/>
  <c r="P609" i="6"/>
  <c r="O609" i="6"/>
  <c r="N609" i="6"/>
  <c r="M609" i="6"/>
  <c r="W608" i="6"/>
  <c r="V608" i="6"/>
  <c r="U608" i="6"/>
  <c r="T608" i="6"/>
  <c r="S608" i="6"/>
  <c r="R608" i="6"/>
  <c r="Q608" i="6"/>
  <c r="P608" i="6"/>
  <c r="O608" i="6"/>
  <c r="N608" i="6"/>
  <c r="M608" i="6"/>
  <c r="W607" i="6"/>
  <c r="V607" i="6"/>
  <c r="U607" i="6"/>
  <c r="T607" i="6"/>
  <c r="S607" i="6"/>
  <c r="R607" i="6"/>
  <c r="Q607" i="6"/>
  <c r="P607" i="6"/>
  <c r="O607" i="6"/>
  <c r="N607" i="6"/>
  <c r="M607" i="6"/>
  <c r="W606" i="6"/>
  <c r="V606" i="6"/>
  <c r="U606" i="6"/>
  <c r="T606" i="6"/>
  <c r="S606" i="6"/>
  <c r="R606" i="6"/>
  <c r="Q606" i="6"/>
  <c r="P606" i="6"/>
  <c r="O606" i="6"/>
  <c r="N606" i="6"/>
  <c r="M606" i="6"/>
  <c r="W605" i="6"/>
  <c r="V605" i="6"/>
  <c r="U605" i="6"/>
  <c r="T605" i="6"/>
  <c r="S605" i="6"/>
  <c r="R605" i="6"/>
  <c r="Q605" i="6"/>
  <c r="P605" i="6"/>
  <c r="O605" i="6"/>
  <c r="N605" i="6"/>
  <c r="M605" i="6"/>
  <c r="W604" i="6"/>
  <c r="V604" i="6"/>
  <c r="U604" i="6"/>
  <c r="T604" i="6"/>
  <c r="S604" i="6"/>
  <c r="R604" i="6"/>
  <c r="Q604" i="6"/>
  <c r="P604" i="6"/>
  <c r="O604" i="6"/>
  <c r="N604" i="6"/>
  <c r="M604" i="6"/>
  <c r="W603" i="6"/>
  <c r="V603" i="6"/>
  <c r="U603" i="6"/>
  <c r="T603" i="6"/>
  <c r="S603" i="6"/>
  <c r="R603" i="6"/>
  <c r="Q603" i="6"/>
  <c r="P603" i="6"/>
  <c r="O603" i="6"/>
  <c r="N603" i="6"/>
  <c r="M603" i="6"/>
  <c r="W602" i="6"/>
  <c r="V602" i="6"/>
  <c r="U602" i="6"/>
  <c r="T602" i="6"/>
  <c r="S602" i="6"/>
  <c r="R602" i="6"/>
  <c r="Q602" i="6"/>
  <c r="P602" i="6"/>
  <c r="O602" i="6"/>
  <c r="N602" i="6"/>
  <c r="M602" i="6"/>
  <c r="W566" i="6"/>
  <c r="V566" i="6"/>
  <c r="U566" i="6"/>
  <c r="T566" i="6"/>
  <c r="S566" i="6"/>
  <c r="R566" i="6"/>
  <c r="Q566" i="6"/>
  <c r="P566" i="6"/>
  <c r="O566" i="6"/>
  <c r="N566" i="6"/>
  <c r="M566" i="6"/>
  <c r="W2751" i="6"/>
  <c r="V2751" i="6"/>
  <c r="U2751" i="6"/>
  <c r="T2751" i="6"/>
  <c r="S2751" i="6"/>
  <c r="R2751" i="6"/>
  <c r="Q2751" i="6"/>
  <c r="P2751" i="6"/>
  <c r="O2751" i="6"/>
  <c r="N2751" i="6"/>
  <c r="M2751" i="6"/>
  <c r="L2751" i="6"/>
  <c r="W2728" i="6"/>
  <c r="V2728" i="6"/>
  <c r="U2728" i="6"/>
  <c r="T2728" i="6"/>
  <c r="S2728" i="6"/>
  <c r="R2728" i="6"/>
  <c r="Q2728" i="6"/>
  <c r="P2728" i="6"/>
  <c r="O2728" i="6"/>
  <c r="N2728" i="6"/>
  <c r="M2728" i="6"/>
  <c r="L2728" i="6"/>
  <c r="W2750" i="6"/>
  <c r="V2750" i="6"/>
  <c r="U2750" i="6"/>
  <c r="T2750" i="6"/>
  <c r="S2750" i="6"/>
  <c r="R2750" i="6"/>
  <c r="Q2750" i="6"/>
  <c r="P2750" i="6"/>
  <c r="O2750" i="6"/>
  <c r="N2750" i="6"/>
  <c r="M2750" i="6"/>
  <c r="L2750" i="6"/>
  <c r="W2727" i="6"/>
  <c r="V2727" i="6"/>
  <c r="U2727" i="6"/>
  <c r="T2727" i="6"/>
  <c r="S2727" i="6"/>
  <c r="R2727" i="6"/>
  <c r="Q2727" i="6"/>
  <c r="P2727" i="6"/>
  <c r="O2727" i="6"/>
  <c r="N2727" i="6"/>
  <c r="M2727" i="6"/>
  <c r="L2727" i="6"/>
  <c r="W422" i="6"/>
  <c r="V422" i="6"/>
  <c r="U422" i="6"/>
  <c r="T422" i="6"/>
  <c r="S422" i="6"/>
  <c r="R422" i="6"/>
  <c r="Q422" i="6"/>
  <c r="P422" i="6"/>
  <c r="O422" i="6"/>
  <c r="N422" i="6"/>
  <c r="M422" i="6"/>
  <c r="L422" i="6"/>
  <c r="W2737" i="6"/>
  <c r="V2737" i="6"/>
  <c r="U2737" i="6"/>
  <c r="T2737" i="6"/>
  <c r="S2737" i="6"/>
  <c r="R2737" i="6"/>
  <c r="Q2737" i="6"/>
  <c r="P2737" i="6"/>
  <c r="O2737" i="6"/>
  <c r="N2737" i="6"/>
  <c r="M2737" i="6"/>
  <c r="W350" i="6"/>
  <c r="V350" i="6"/>
  <c r="U350" i="6"/>
  <c r="T350" i="6"/>
  <c r="S350" i="6"/>
  <c r="R350" i="6"/>
  <c r="Q350" i="6"/>
  <c r="P350" i="6"/>
  <c r="O350" i="6"/>
  <c r="N350" i="6"/>
  <c r="M350" i="6"/>
  <c r="L350" i="6"/>
  <c r="W349" i="6"/>
  <c r="V349" i="6"/>
  <c r="U349" i="6"/>
  <c r="T349" i="6"/>
  <c r="S349" i="6"/>
  <c r="R349" i="6"/>
  <c r="Q349" i="6"/>
  <c r="P349" i="6"/>
  <c r="O349" i="6"/>
  <c r="N349" i="6"/>
  <c r="M349" i="6"/>
  <c r="L349" i="6"/>
  <c r="W1434" i="6"/>
  <c r="V1434" i="6"/>
  <c r="U1434" i="6"/>
  <c r="T1434" i="6"/>
  <c r="S1434" i="6"/>
  <c r="R1434" i="6"/>
  <c r="Q1434" i="6"/>
  <c r="P1434" i="6"/>
  <c r="O1434" i="6"/>
  <c r="N1434" i="6"/>
  <c r="M1434" i="6"/>
  <c r="L1434" i="6"/>
  <c r="W1433" i="6"/>
  <c r="V1433" i="6"/>
  <c r="U1433" i="6"/>
  <c r="T1433" i="6"/>
  <c r="S1433" i="6"/>
  <c r="R1433" i="6"/>
  <c r="Q1433" i="6"/>
  <c r="P1433" i="6"/>
  <c r="O1433" i="6"/>
  <c r="N1433" i="6"/>
  <c r="M1433" i="6"/>
  <c r="L1433" i="6"/>
  <c r="W1432" i="6"/>
  <c r="V1432" i="6"/>
  <c r="U1432" i="6"/>
  <c r="T1432" i="6"/>
  <c r="S1432" i="6"/>
  <c r="R1432" i="6"/>
  <c r="Q1432" i="6"/>
  <c r="P1432" i="6"/>
  <c r="O1432" i="6"/>
  <c r="N1432" i="6"/>
  <c r="M1432" i="6"/>
  <c r="L1432" i="6"/>
  <c r="W1431" i="6"/>
  <c r="V1431" i="6"/>
  <c r="U1431" i="6"/>
  <c r="T1431" i="6"/>
  <c r="S1431" i="6"/>
  <c r="R1431" i="6"/>
  <c r="Q1431" i="6"/>
  <c r="P1431" i="6"/>
  <c r="O1431" i="6"/>
  <c r="N1431" i="6"/>
  <c r="M1431" i="6"/>
  <c r="L1431" i="6"/>
  <c r="W1430" i="6"/>
  <c r="V1430" i="6"/>
  <c r="U1430" i="6"/>
  <c r="T1430" i="6"/>
  <c r="S1430" i="6"/>
  <c r="R1430" i="6"/>
  <c r="Q1430" i="6"/>
  <c r="P1430" i="6"/>
  <c r="O1430" i="6"/>
  <c r="N1430" i="6"/>
  <c r="M1430" i="6"/>
  <c r="L1430" i="6"/>
  <c r="W1429" i="6"/>
  <c r="V1429" i="6"/>
  <c r="U1429" i="6"/>
  <c r="T1429" i="6"/>
  <c r="S1429" i="6"/>
  <c r="R1429" i="6"/>
  <c r="Q1429" i="6"/>
  <c r="P1429" i="6"/>
  <c r="O1429" i="6"/>
  <c r="N1429" i="6"/>
  <c r="M1429" i="6"/>
  <c r="L1429" i="6"/>
  <c r="W1428" i="6"/>
  <c r="V1428" i="6"/>
  <c r="U1428" i="6"/>
  <c r="T1428" i="6"/>
  <c r="S1428" i="6"/>
  <c r="R1428" i="6"/>
  <c r="Q1428" i="6"/>
  <c r="P1428" i="6"/>
  <c r="O1428" i="6"/>
  <c r="N1428" i="6"/>
  <c r="M1428" i="6"/>
  <c r="L1428" i="6"/>
  <c r="W1427" i="6"/>
  <c r="V1427" i="6"/>
  <c r="U1427" i="6"/>
  <c r="T1427" i="6"/>
  <c r="S1427" i="6"/>
  <c r="R1427" i="6"/>
  <c r="Q1427" i="6"/>
  <c r="P1427" i="6"/>
  <c r="O1427" i="6"/>
  <c r="N1427" i="6"/>
  <c r="M1427" i="6"/>
  <c r="L1427" i="6"/>
  <c r="W1419" i="6"/>
  <c r="V1419" i="6"/>
  <c r="U1419" i="6"/>
  <c r="T1419" i="6"/>
  <c r="S1419" i="6"/>
  <c r="R1419" i="6"/>
  <c r="Q1419" i="6"/>
  <c r="P1419" i="6"/>
  <c r="O1419" i="6"/>
  <c r="N1419" i="6"/>
  <c r="M1419" i="6"/>
  <c r="L1419" i="6"/>
  <c r="W2046" i="6"/>
  <c r="V2046" i="6"/>
  <c r="U2046" i="6"/>
  <c r="T2046" i="6"/>
  <c r="S2046" i="6"/>
  <c r="R2046" i="6"/>
  <c r="Q2046" i="6"/>
  <c r="P2046" i="6"/>
  <c r="O2046" i="6"/>
  <c r="N2046" i="6"/>
  <c r="M2046" i="6"/>
  <c r="L2046" i="6"/>
  <c r="W1546" i="6"/>
  <c r="V1546" i="6"/>
  <c r="U1546" i="6"/>
  <c r="T1546" i="6"/>
  <c r="S1546" i="6"/>
  <c r="R1546" i="6"/>
  <c r="Q1546" i="6"/>
  <c r="P1546" i="6"/>
  <c r="O1546" i="6"/>
  <c r="N1546" i="6"/>
  <c r="M1546" i="6"/>
  <c r="L1546" i="6"/>
  <c r="W1523" i="6"/>
  <c r="V1523" i="6"/>
  <c r="U1523" i="6"/>
  <c r="T1523" i="6"/>
  <c r="S1523" i="6"/>
  <c r="R1523" i="6"/>
  <c r="Q1523" i="6"/>
  <c r="P1523" i="6"/>
  <c r="O1523" i="6"/>
  <c r="N1523" i="6"/>
  <c r="M1523" i="6"/>
  <c r="L1523" i="6"/>
  <c r="W1522" i="6"/>
  <c r="V1522" i="6"/>
  <c r="U1522" i="6"/>
  <c r="T1522" i="6"/>
  <c r="S1522" i="6"/>
  <c r="R1522" i="6"/>
  <c r="Q1522" i="6"/>
  <c r="P1522" i="6"/>
  <c r="O1522" i="6"/>
  <c r="N1522" i="6"/>
  <c r="M1522" i="6"/>
  <c r="L1522" i="6"/>
  <c r="W1521" i="6"/>
  <c r="V1521" i="6"/>
  <c r="U1521" i="6"/>
  <c r="T1521" i="6"/>
  <c r="S1521" i="6"/>
  <c r="R1521" i="6"/>
  <c r="Q1521" i="6"/>
  <c r="P1521" i="6"/>
  <c r="O1521" i="6"/>
  <c r="N1521" i="6"/>
  <c r="M1521" i="6"/>
  <c r="L1521" i="6"/>
  <c r="W1520" i="6"/>
  <c r="V1520" i="6"/>
  <c r="U1520" i="6"/>
  <c r="T1520" i="6"/>
  <c r="S1520" i="6"/>
  <c r="R1520" i="6"/>
  <c r="Q1520" i="6"/>
  <c r="P1520" i="6"/>
  <c r="O1520" i="6"/>
  <c r="N1520" i="6"/>
  <c r="M1520" i="6"/>
  <c r="L1520" i="6"/>
  <c r="W1519" i="6"/>
  <c r="V1519" i="6"/>
  <c r="U1519" i="6"/>
  <c r="T1519" i="6"/>
  <c r="S1519" i="6"/>
  <c r="R1519" i="6"/>
  <c r="Q1519" i="6"/>
  <c r="P1519" i="6"/>
  <c r="O1519" i="6"/>
  <c r="N1519" i="6"/>
  <c r="M1519" i="6"/>
  <c r="L1519" i="6"/>
  <c r="W1518" i="6"/>
  <c r="V1518" i="6"/>
  <c r="U1518" i="6"/>
  <c r="T1518" i="6"/>
  <c r="S1518" i="6"/>
  <c r="R1518" i="6"/>
  <c r="Q1518" i="6"/>
  <c r="P1518" i="6"/>
  <c r="O1518" i="6"/>
  <c r="N1518" i="6"/>
  <c r="M1518" i="6"/>
  <c r="L1518" i="6"/>
  <c r="W2219" i="6"/>
  <c r="V2219" i="6"/>
  <c r="U2219" i="6"/>
  <c r="T2219" i="6"/>
  <c r="S2219" i="6"/>
  <c r="R2219" i="6"/>
  <c r="Q2219" i="6"/>
  <c r="P2219" i="6"/>
  <c r="O2219" i="6"/>
  <c r="N2219" i="6"/>
  <c r="M2219" i="6"/>
  <c r="L2219" i="6"/>
  <c r="W601" i="6"/>
  <c r="V601" i="6"/>
  <c r="U601" i="6"/>
  <c r="T601" i="6"/>
  <c r="S601" i="6"/>
  <c r="R601" i="6"/>
  <c r="Q601" i="6"/>
  <c r="P601" i="6"/>
  <c r="O601" i="6"/>
  <c r="N601" i="6"/>
  <c r="M601" i="6"/>
  <c r="L601" i="6"/>
  <c r="W565" i="6"/>
  <c r="V565" i="6"/>
  <c r="U565" i="6"/>
  <c r="T565" i="6"/>
  <c r="S565" i="6"/>
  <c r="R565" i="6"/>
  <c r="Q565" i="6"/>
  <c r="P565" i="6"/>
  <c r="O565" i="6"/>
  <c r="N565" i="6"/>
  <c r="M565" i="6"/>
  <c r="L565" i="6"/>
  <c r="W564" i="6"/>
  <c r="V564" i="6"/>
  <c r="U564" i="6"/>
  <c r="T564" i="6"/>
  <c r="S564" i="6"/>
  <c r="R564" i="6"/>
  <c r="Q564" i="6"/>
  <c r="P564" i="6"/>
  <c r="O564" i="6"/>
  <c r="N564" i="6"/>
  <c r="M564" i="6"/>
  <c r="L564" i="6"/>
  <c r="W563" i="6"/>
  <c r="V563" i="6"/>
  <c r="U563" i="6"/>
  <c r="T563" i="6"/>
  <c r="S563" i="6"/>
  <c r="R563" i="6"/>
  <c r="Q563" i="6"/>
  <c r="P563" i="6"/>
  <c r="O563" i="6"/>
  <c r="N563" i="6"/>
  <c r="M563" i="6"/>
  <c r="L563" i="6"/>
  <c r="W90" i="6"/>
  <c r="V90" i="6"/>
  <c r="U90" i="6"/>
  <c r="T90" i="6"/>
  <c r="S90" i="6"/>
  <c r="R90" i="6"/>
  <c r="Q90" i="6"/>
  <c r="P90" i="6"/>
  <c r="O90" i="6"/>
  <c r="N90" i="6"/>
  <c r="M90" i="6"/>
  <c r="L90" i="6"/>
  <c r="W89" i="6"/>
  <c r="V89" i="6"/>
  <c r="U89" i="6"/>
  <c r="T89" i="6"/>
  <c r="S89" i="6"/>
  <c r="R89" i="6"/>
  <c r="Q89" i="6"/>
  <c r="P89" i="6"/>
  <c r="O89" i="6"/>
  <c r="N89" i="6"/>
  <c r="M89" i="6"/>
  <c r="L89" i="6"/>
  <c r="W88" i="6"/>
  <c r="V88" i="6"/>
  <c r="U88" i="6"/>
  <c r="T88" i="6"/>
  <c r="S88" i="6"/>
  <c r="R88" i="6"/>
  <c r="Q88" i="6"/>
  <c r="P88" i="6"/>
  <c r="O88" i="6"/>
  <c r="N88" i="6"/>
  <c r="M88" i="6"/>
  <c r="L88" i="6"/>
  <c r="W87" i="6"/>
  <c r="V87" i="6"/>
  <c r="U87" i="6"/>
  <c r="T87" i="6"/>
  <c r="S87" i="6"/>
  <c r="R87" i="6"/>
  <c r="Q87" i="6"/>
  <c r="P87" i="6"/>
  <c r="O87" i="6"/>
  <c r="N87" i="6"/>
  <c r="M87" i="6"/>
  <c r="L87" i="6"/>
  <c r="W86" i="6"/>
  <c r="V86" i="6"/>
  <c r="U86" i="6"/>
  <c r="T86" i="6"/>
  <c r="S86" i="6"/>
  <c r="R86" i="6"/>
  <c r="Q86" i="6"/>
  <c r="P86" i="6"/>
  <c r="O86" i="6"/>
  <c r="N86" i="6"/>
  <c r="M86" i="6"/>
  <c r="L86" i="6"/>
  <c r="W85" i="6"/>
  <c r="V85" i="6"/>
  <c r="U85" i="6"/>
  <c r="T85" i="6"/>
  <c r="S85" i="6"/>
  <c r="R85" i="6"/>
  <c r="Q85" i="6"/>
  <c r="P85" i="6"/>
  <c r="O85" i="6"/>
  <c r="N85" i="6"/>
  <c r="M85" i="6"/>
  <c r="L85" i="6"/>
  <c r="W1325" i="6"/>
  <c r="V1325" i="6"/>
  <c r="U1325" i="6"/>
  <c r="T1325" i="6"/>
  <c r="S1325" i="6"/>
  <c r="R1325" i="6"/>
  <c r="Q1325" i="6"/>
  <c r="P1325" i="6"/>
  <c r="O1325" i="6"/>
  <c r="N1325" i="6"/>
  <c r="M1325" i="6"/>
  <c r="L1325" i="6"/>
  <c r="W1324" i="6"/>
  <c r="V1324" i="6"/>
  <c r="U1324" i="6"/>
  <c r="T1324" i="6"/>
  <c r="S1324" i="6"/>
  <c r="R1324" i="6"/>
  <c r="Q1324" i="6"/>
  <c r="P1324" i="6"/>
  <c r="O1324" i="6"/>
  <c r="N1324" i="6"/>
  <c r="M1324" i="6"/>
  <c r="L1324" i="6"/>
  <c r="W1323" i="6"/>
  <c r="V1323" i="6"/>
  <c r="U1323" i="6"/>
  <c r="T1323" i="6"/>
  <c r="S1323" i="6"/>
  <c r="R1323" i="6"/>
  <c r="Q1323" i="6"/>
  <c r="P1323" i="6"/>
  <c r="O1323" i="6"/>
  <c r="N1323" i="6"/>
  <c r="M1323" i="6"/>
  <c r="L1323" i="6"/>
  <c r="W1322" i="6"/>
  <c r="V1322" i="6"/>
  <c r="U1322" i="6"/>
  <c r="T1322" i="6"/>
  <c r="S1322" i="6"/>
  <c r="R1322" i="6"/>
  <c r="Q1322" i="6"/>
  <c r="P1322" i="6"/>
  <c r="O1322" i="6"/>
  <c r="N1322" i="6"/>
  <c r="M1322" i="6"/>
  <c r="L1322" i="6"/>
  <c r="W1321" i="6"/>
  <c r="V1321" i="6"/>
  <c r="U1321" i="6"/>
  <c r="T1321" i="6"/>
  <c r="S1321" i="6"/>
  <c r="R1321" i="6"/>
  <c r="Q1321" i="6"/>
  <c r="P1321" i="6"/>
  <c r="O1321" i="6"/>
  <c r="N1321" i="6"/>
  <c r="M1321" i="6"/>
  <c r="L1321" i="6"/>
  <c r="W1320" i="6"/>
  <c r="V1320" i="6"/>
  <c r="U1320" i="6"/>
  <c r="T1320" i="6"/>
  <c r="S1320" i="6"/>
  <c r="R1320" i="6"/>
  <c r="Q1320" i="6"/>
  <c r="P1320" i="6"/>
  <c r="O1320" i="6"/>
  <c r="N1320" i="6"/>
  <c r="M1320" i="6"/>
  <c r="L1320" i="6"/>
  <c r="W1319" i="6"/>
  <c r="V1319" i="6"/>
  <c r="U1319" i="6"/>
  <c r="T1319" i="6"/>
  <c r="S1319" i="6"/>
  <c r="R1319" i="6"/>
  <c r="Q1319" i="6"/>
  <c r="P1319" i="6"/>
  <c r="O1319" i="6"/>
  <c r="N1319" i="6"/>
  <c r="M1319" i="6"/>
  <c r="L1319" i="6"/>
  <c r="W1318" i="6"/>
  <c r="V1318" i="6"/>
  <c r="U1318" i="6"/>
  <c r="T1318" i="6"/>
  <c r="S1318" i="6"/>
  <c r="R1318" i="6"/>
  <c r="Q1318" i="6"/>
  <c r="P1318" i="6"/>
  <c r="O1318" i="6"/>
  <c r="N1318" i="6"/>
  <c r="M1318" i="6"/>
  <c r="L1318" i="6"/>
  <c r="W1317" i="6"/>
  <c r="V1317" i="6"/>
  <c r="U1317" i="6"/>
  <c r="T1317" i="6"/>
  <c r="S1317" i="6"/>
  <c r="R1317" i="6"/>
  <c r="Q1317" i="6"/>
  <c r="P1317" i="6"/>
  <c r="O1317" i="6"/>
  <c r="N1317" i="6"/>
  <c r="M1317" i="6"/>
  <c r="L1317" i="6"/>
  <c r="W1316" i="6"/>
  <c r="V1316" i="6"/>
  <c r="U1316" i="6"/>
  <c r="T1316" i="6"/>
  <c r="S1316" i="6"/>
  <c r="R1316" i="6"/>
  <c r="Q1316" i="6"/>
  <c r="P1316" i="6"/>
  <c r="O1316" i="6"/>
  <c r="N1316" i="6"/>
  <c r="M1316" i="6"/>
  <c r="L1316" i="6"/>
  <c r="W1315" i="6"/>
  <c r="V1315" i="6"/>
  <c r="U1315" i="6"/>
  <c r="T1315" i="6"/>
  <c r="S1315" i="6"/>
  <c r="R1315" i="6"/>
  <c r="Q1315" i="6"/>
  <c r="P1315" i="6"/>
  <c r="O1315" i="6"/>
  <c r="N1315" i="6"/>
  <c r="M1315" i="6"/>
  <c r="L1315" i="6"/>
  <c r="W1314" i="6"/>
  <c r="V1314" i="6"/>
  <c r="U1314" i="6"/>
  <c r="T1314" i="6"/>
  <c r="S1314" i="6"/>
  <c r="R1314" i="6"/>
  <c r="Q1314" i="6"/>
  <c r="P1314" i="6"/>
  <c r="O1314" i="6"/>
  <c r="N1314" i="6"/>
  <c r="M1314" i="6"/>
  <c r="L1314" i="6"/>
  <c r="W1313" i="6"/>
  <c r="V1313" i="6"/>
  <c r="U1313" i="6"/>
  <c r="T1313" i="6"/>
  <c r="S1313" i="6"/>
  <c r="R1313" i="6"/>
  <c r="Q1313" i="6"/>
  <c r="P1313" i="6"/>
  <c r="O1313" i="6"/>
  <c r="N1313" i="6"/>
  <c r="M1313" i="6"/>
  <c r="L1313" i="6"/>
  <c r="W1312" i="6"/>
  <c r="V1312" i="6"/>
  <c r="U1312" i="6"/>
  <c r="T1312" i="6"/>
  <c r="S1312" i="6"/>
  <c r="R1312" i="6"/>
  <c r="Q1312" i="6"/>
  <c r="P1312" i="6"/>
  <c r="O1312" i="6"/>
  <c r="N1312" i="6"/>
  <c r="M1312" i="6"/>
  <c r="L1312" i="6"/>
  <c r="W1311" i="6"/>
  <c r="V1311" i="6"/>
  <c r="U1311" i="6"/>
  <c r="T1311" i="6"/>
  <c r="S1311" i="6"/>
  <c r="R1311" i="6"/>
  <c r="Q1311" i="6"/>
  <c r="P1311" i="6"/>
  <c r="O1311" i="6"/>
  <c r="N1311" i="6"/>
  <c r="M1311" i="6"/>
  <c r="L1311" i="6"/>
  <c r="W1310" i="6"/>
  <c r="V1310" i="6"/>
  <c r="U1310" i="6"/>
  <c r="T1310" i="6"/>
  <c r="S1310" i="6"/>
  <c r="R1310" i="6"/>
  <c r="Q1310" i="6"/>
  <c r="P1310" i="6"/>
  <c r="O1310" i="6"/>
  <c r="N1310" i="6"/>
  <c r="M1310" i="6"/>
  <c r="L1310" i="6"/>
  <c r="W1309" i="6"/>
  <c r="V1309" i="6"/>
  <c r="U1309" i="6"/>
  <c r="T1309" i="6"/>
  <c r="S1309" i="6"/>
  <c r="R1309" i="6"/>
  <c r="Q1309" i="6"/>
  <c r="P1309" i="6"/>
  <c r="O1309" i="6"/>
  <c r="N1309" i="6"/>
  <c r="M1309" i="6"/>
  <c r="L1309" i="6"/>
  <c r="W1308" i="6"/>
  <c r="V1308" i="6"/>
  <c r="U1308" i="6"/>
  <c r="T1308" i="6"/>
  <c r="S1308" i="6"/>
  <c r="R1308" i="6"/>
  <c r="Q1308" i="6"/>
  <c r="P1308" i="6"/>
  <c r="O1308" i="6"/>
  <c r="N1308" i="6"/>
  <c r="M1308" i="6"/>
  <c r="L1308" i="6"/>
  <c r="W1307" i="6"/>
  <c r="V1307" i="6"/>
  <c r="U1307" i="6"/>
  <c r="T1307" i="6"/>
  <c r="S1307" i="6"/>
  <c r="R1307" i="6"/>
  <c r="Q1307" i="6"/>
  <c r="P1307" i="6"/>
  <c r="O1307" i="6"/>
  <c r="N1307" i="6"/>
  <c r="M1307" i="6"/>
  <c r="L1307" i="6"/>
  <c r="W1306" i="6"/>
  <c r="V1306" i="6"/>
  <c r="U1306" i="6"/>
  <c r="T1306" i="6"/>
  <c r="S1306" i="6"/>
  <c r="R1306" i="6"/>
  <c r="Q1306" i="6"/>
  <c r="P1306" i="6"/>
  <c r="O1306" i="6"/>
  <c r="N1306" i="6"/>
  <c r="M1306" i="6"/>
  <c r="L1306" i="6"/>
  <c r="W1305" i="6"/>
  <c r="V1305" i="6"/>
  <c r="U1305" i="6"/>
  <c r="T1305" i="6"/>
  <c r="S1305" i="6"/>
  <c r="R1305" i="6"/>
  <c r="Q1305" i="6"/>
  <c r="P1305" i="6"/>
  <c r="O1305" i="6"/>
  <c r="N1305" i="6"/>
  <c r="M1305" i="6"/>
  <c r="L1305" i="6"/>
  <c r="W1304" i="6"/>
  <c r="V1304" i="6"/>
  <c r="U1304" i="6"/>
  <c r="T1304" i="6"/>
  <c r="S1304" i="6"/>
  <c r="R1304" i="6"/>
  <c r="Q1304" i="6"/>
  <c r="P1304" i="6"/>
  <c r="O1304" i="6"/>
  <c r="N1304" i="6"/>
  <c r="M1304" i="6"/>
  <c r="L1304" i="6"/>
  <c r="W1303" i="6"/>
  <c r="V1303" i="6"/>
  <c r="U1303" i="6"/>
  <c r="T1303" i="6"/>
  <c r="S1303" i="6"/>
  <c r="R1303" i="6"/>
  <c r="Q1303" i="6"/>
  <c r="P1303" i="6"/>
  <c r="O1303" i="6"/>
  <c r="N1303" i="6"/>
  <c r="M1303" i="6"/>
  <c r="L1303" i="6"/>
  <c r="W1302" i="6"/>
  <c r="V1302" i="6"/>
  <c r="U1302" i="6"/>
  <c r="T1302" i="6"/>
  <c r="S1302" i="6"/>
  <c r="R1302" i="6"/>
  <c r="Q1302" i="6"/>
  <c r="P1302" i="6"/>
  <c r="O1302" i="6"/>
  <c r="N1302" i="6"/>
  <c r="M1302" i="6"/>
  <c r="L1302" i="6"/>
  <c r="W1301" i="6"/>
  <c r="V1301" i="6"/>
  <c r="U1301" i="6"/>
  <c r="T1301" i="6"/>
  <c r="S1301" i="6"/>
  <c r="R1301" i="6"/>
  <c r="Q1301" i="6"/>
  <c r="P1301" i="6"/>
  <c r="O1301" i="6"/>
  <c r="N1301" i="6"/>
  <c r="M1301" i="6"/>
  <c r="L1301" i="6"/>
  <c r="W1300" i="6"/>
  <c r="V1300" i="6"/>
  <c r="U1300" i="6"/>
  <c r="T1300" i="6"/>
  <c r="S1300" i="6"/>
  <c r="R1300" i="6"/>
  <c r="Q1300" i="6"/>
  <c r="P1300" i="6"/>
  <c r="O1300" i="6"/>
  <c r="N1300" i="6"/>
  <c r="M1300" i="6"/>
  <c r="L1300" i="6"/>
  <c r="W1299" i="6"/>
  <c r="V1299" i="6"/>
  <c r="U1299" i="6"/>
  <c r="T1299" i="6"/>
  <c r="S1299" i="6"/>
  <c r="R1299" i="6"/>
  <c r="Q1299" i="6"/>
  <c r="P1299" i="6"/>
  <c r="O1299" i="6"/>
  <c r="N1299" i="6"/>
  <c r="M1299" i="6"/>
  <c r="L1299" i="6"/>
  <c r="W1298" i="6"/>
  <c r="V1298" i="6"/>
  <c r="U1298" i="6"/>
  <c r="T1298" i="6"/>
  <c r="S1298" i="6"/>
  <c r="R1298" i="6"/>
  <c r="Q1298" i="6"/>
  <c r="P1298" i="6"/>
  <c r="O1298" i="6"/>
  <c r="N1298" i="6"/>
  <c r="M1298" i="6"/>
  <c r="L1298" i="6"/>
  <c r="W1297" i="6"/>
  <c r="V1297" i="6"/>
  <c r="U1297" i="6"/>
  <c r="T1297" i="6"/>
  <c r="S1297" i="6"/>
  <c r="R1297" i="6"/>
  <c r="Q1297" i="6"/>
  <c r="P1297" i="6"/>
  <c r="O1297" i="6"/>
  <c r="N1297" i="6"/>
  <c r="M1297" i="6"/>
  <c r="L1297" i="6"/>
  <c r="W1296" i="6"/>
  <c r="V1296" i="6"/>
  <c r="U1296" i="6"/>
  <c r="T1296" i="6"/>
  <c r="S1296" i="6"/>
  <c r="R1296" i="6"/>
  <c r="Q1296" i="6"/>
  <c r="P1296" i="6"/>
  <c r="O1296" i="6"/>
  <c r="N1296" i="6"/>
  <c r="M1296" i="6"/>
  <c r="L1296" i="6"/>
  <c r="W1295" i="6"/>
  <c r="V1295" i="6"/>
  <c r="U1295" i="6"/>
  <c r="T1295" i="6"/>
  <c r="S1295" i="6"/>
  <c r="R1295" i="6"/>
  <c r="Q1295" i="6"/>
  <c r="P1295" i="6"/>
  <c r="O1295" i="6"/>
  <c r="N1295" i="6"/>
  <c r="M1295" i="6"/>
  <c r="L1295" i="6"/>
  <c r="W1294" i="6"/>
  <c r="V1294" i="6"/>
  <c r="U1294" i="6"/>
  <c r="T1294" i="6"/>
  <c r="S1294" i="6"/>
  <c r="R1294" i="6"/>
  <c r="Q1294" i="6"/>
  <c r="P1294" i="6"/>
  <c r="O1294" i="6"/>
  <c r="N1294" i="6"/>
  <c r="M1294" i="6"/>
  <c r="L1294" i="6"/>
  <c r="W1293" i="6"/>
  <c r="V1293" i="6"/>
  <c r="U1293" i="6"/>
  <c r="T1293" i="6"/>
  <c r="S1293" i="6"/>
  <c r="R1293" i="6"/>
  <c r="Q1293" i="6"/>
  <c r="P1293" i="6"/>
  <c r="O1293" i="6"/>
  <c r="N1293" i="6"/>
  <c r="M1293" i="6"/>
  <c r="L1293" i="6"/>
  <c r="W1292" i="6"/>
  <c r="V1292" i="6"/>
  <c r="U1292" i="6"/>
  <c r="T1292" i="6"/>
  <c r="S1292" i="6"/>
  <c r="R1292" i="6"/>
  <c r="Q1292" i="6"/>
  <c r="P1292" i="6"/>
  <c r="O1292" i="6"/>
  <c r="N1292" i="6"/>
  <c r="M1292" i="6"/>
  <c r="L1292" i="6"/>
  <c r="W1291" i="6"/>
  <c r="V1291" i="6"/>
  <c r="U1291" i="6"/>
  <c r="T1291" i="6"/>
  <c r="S1291" i="6"/>
  <c r="R1291" i="6"/>
  <c r="Q1291" i="6"/>
  <c r="P1291" i="6"/>
  <c r="O1291" i="6"/>
  <c r="N1291" i="6"/>
  <c r="M1291" i="6"/>
  <c r="L1291" i="6"/>
  <c r="W1290" i="6"/>
  <c r="V1290" i="6"/>
  <c r="U1290" i="6"/>
  <c r="T1290" i="6"/>
  <c r="S1290" i="6"/>
  <c r="R1290" i="6"/>
  <c r="Q1290" i="6"/>
  <c r="P1290" i="6"/>
  <c r="O1290" i="6"/>
  <c r="N1290" i="6"/>
  <c r="M1290" i="6"/>
  <c r="L1290" i="6"/>
  <c r="W1289" i="6"/>
  <c r="V1289" i="6"/>
  <c r="U1289" i="6"/>
  <c r="T1289" i="6"/>
  <c r="S1289" i="6"/>
  <c r="R1289" i="6"/>
  <c r="Q1289" i="6"/>
  <c r="P1289" i="6"/>
  <c r="O1289" i="6"/>
  <c r="N1289" i="6"/>
  <c r="M1289" i="6"/>
  <c r="L1289" i="6"/>
  <c r="W1288" i="6"/>
  <c r="V1288" i="6"/>
  <c r="U1288" i="6"/>
  <c r="T1288" i="6"/>
  <c r="S1288" i="6"/>
  <c r="R1288" i="6"/>
  <c r="Q1288" i="6"/>
  <c r="P1288" i="6"/>
  <c r="O1288" i="6"/>
  <c r="N1288" i="6"/>
  <c r="M1288" i="6"/>
  <c r="L1288" i="6"/>
  <c r="W1287" i="6"/>
  <c r="V1287" i="6"/>
  <c r="U1287" i="6"/>
  <c r="T1287" i="6"/>
  <c r="S1287" i="6"/>
  <c r="R1287" i="6"/>
  <c r="Q1287" i="6"/>
  <c r="P1287" i="6"/>
  <c r="O1287" i="6"/>
  <c r="N1287" i="6"/>
  <c r="M1287" i="6"/>
  <c r="L1287" i="6"/>
  <c r="W1286" i="6"/>
  <c r="V1286" i="6"/>
  <c r="U1286" i="6"/>
  <c r="T1286" i="6"/>
  <c r="S1286" i="6"/>
  <c r="R1286" i="6"/>
  <c r="Q1286" i="6"/>
  <c r="P1286" i="6"/>
  <c r="O1286" i="6"/>
  <c r="N1286" i="6"/>
  <c r="M1286" i="6"/>
  <c r="L1286" i="6"/>
  <c r="W1285" i="6"/>
  <c r="V1285" i="6"/>
  <c r="U1285" i="6"/>
  <c r="T1285" i="6"/>
  <c r="S1285" i="6"/>
  <c r="R1285" i="6"/>
  <c r="Q1285" i="6"/>
  <c r="P1285" i="6"/>
  <c r="O1285" i="6"/>
  <c r="N1285" i="6"/>
  <c r="M1285" i="6"/>
  <c r="L1285" i="6"/>
  <c r="W1284" i="6"/>
  <c r="V1284" i="6"/>
  <c r="U1284" i="6"/>
  <c r="T1284" i="6"/>
  <c r="S1284" i="6"/>
  <c r="R1284" i="6"/>
  <c r="Q1284" i="6"/>
  <c r="P1284" i="6"/>
  <c r="O1284" i="6"/>
  <c r="N1284" i="6"/>
  <c r="M1284" i="6"/>
  <c r="L1284" i="6"/>
  <c r="W1283" i="6"/>
  <c r="V1283" i="6"/>
  <c r="U1283" i="6"/>
  <c r="T1283" i="6"/>
  <c r="S1283" i="6"/>
  <c r="R1283" i="6"/>
  <c r="Q1283" i="6"/>
  <c r="P1283" i="6"/>
  <c r="O1283" i="6"/>
  <c r="N1283" i="6"/>
  <c r="M1283" i="6"/>
  <c r="L1283" i="6"/>
  <c r="W1282" i="6"/>
  <c r="V1282" i="6"/>
  <c r="U1282" i="6"/>
  <c r="T1282" i="6"/>
  <c r="S1282" i="6"/>
  <c r="R1282" i="6"/>
  <c r="Q1282" i="6"/>
  <c r="P1282" i="6"/>
  <c r="O1282" i="6"/>
  <c r="N1282" i="6"/>
  <c r="M1282" i="6"/>
  <c r="L1282" i="6"/>
  <c r="W1281" i="6"/>
  <c r="V1281" i="6"/>
  <c r="U1281" i="6"/>
  <c r="T1281" i="6"/>
  <c r="S1281" i="6"/>
  <c r="R1281" i="6"/>
  <c r="Q1281" i="6"/>
  <c r="P1281" i="6"/>
  <c r="O1281" i="6"/>
  <c r="N1281" i="6"/>
  <c r="M1281" i="6"/>
  <c r="L1281" i="6"/>
  <c r="W1280" i="6"/>
  <c r="V1280" i="6"/>
  <c r="U1280" i="6"/>
  <c r="T1280" i="6"/>
  <c r="S1280" i="6"/>
  <c r="R1280" i="6"/>
  <c r="Q1280" i="6"/>
  <c r="P1280" i="6"/>
  <c r="O1280" i="6"/>
  <c r="N1280" i="6"/>
  <c r="M1280" i="6"/>
  <c r="L1280" i="6"/>
  <c r="W1279" i="6"/>
  <c r="V1279" i="6"/>
  <c r="U1279" i="6"/>
  <c r="T1279" i="6"/>
  <c r="S1279" i="6"/>
  <c r="R1279" i="6"/>
  <c r="Q1279" i="6"/>
  <c r="P1279" i="6"/>
  <c r="O1279" i="6"/>
  <c r="N1279" i="6"/>
  <c r="M1279" i="6"/>
  <c r="L1279" i="6"/>
  <c r="W1278" i="6"/>
  <c r="V1278" i="6"/>
  <c r="U1278" i="6"/>
  <c r="T1278" i="6"/>
  <c r="S1278" i="6"/>
  <c r="R1278" i="6"/>
  <c r="Q1278" i="6"/>
  <c r="P1278" i="6"/>
  <c r="O1278" i="6"/>
  <c r="N1278" i="6"/>
  <c r="M1278" i="6"/>
  <c r="L1278" i="6"/>
  <c r="W1277" i="6"/>
  <c r="V1277" i="6"/>
  <c r="U1277" i="6"/>
  <c r="T1277" i="6"/>
  <c r="S1277" i="6"/>
  <c r="R1277" i="6"/>
  <c r="Q1277" i="6"/>
  <c r="P1277" i="6"/>
  <c r="O1277" i="6"/>
  <c r="N1277" i="6"/>
  <c r="M1277" i="6"/>
  <c r="L1277" i="6"/>
  <c r="W1276" i="6"/>
  <c r="V1276" i="6"/>
  <c r="U1276" i="6"/>
  <c r="T1276" i="6"/>
  <c r="S1276" i="6"/>
  <c r="R1276" i="6"/>
  <c r="Q1276" i="6"/>
  <c r="P1276" i="6"/>
  <c r="O1276" i="6"/>
  <c r="N1276" i="6"/>
  <c r="M1276" i="6"/>
  <c r="L1276" i="6"/>
  <c r="W1275" i="6"/>
  <c r="V1275" i="6"/>
  <c r="U1275" i="6"/>
  <c r="T1275" i="6"/>
  <c r="S1275" i="6"/>
  <c r="R1275" i="6"/>
  <c r="Q1275" i="6"/>
  <c r="P1275" i="6"/>
  <c r="O1275" i="6"/>
  <c r="N1275" i="6"/>
  <c r="M1275" i="6"/>
  <c r="L1275" i="6"/>
  <c r="W1274" i="6"/>
  <c r="V1274" i="6"/>
  <c r="U1274" i="6"/>
  <c r="T1274" i="6"/>
  <c r="S1274" i="6"/>
  <c r="R1274" i="6"/>
  <c r="Q1274" i="6"/>
  <c r="P1274" i="6"/>
  <c r="O1274" i="6"/>
  <c r="N1274" i="6"/>
  <c r="M1274" i="6"/>
  <c r="L1274" i="6"/>
  <c r="W1273" i="6"/>
  <c r="V1273" i="6"/>
  <c r="U1273" i="6"/>
  <c r="T1273" i="6"/>
  <c r="S1273" i="6"/>
  <c r="R1273" i="6"/>
  <c r="Q1273" i="6"/>
  <c r="P1273" i="6"/>
  <c r="O1273" i="6"/>
  <c r="N1273" i="6"/>
  <c r="M1273" i="6"/>
  <c r="L1273" i="6"/>
  <c r="W1272" i="6"/>
  <c r="V1272" i="6"/>
  <c r="U1272" i="6"/>
  <c r="T1272" i="6"/>
  <c r="S1272" i="6"/>
  <c r="R1272" i="6"/>
  <c r="Q1272" i="6"/>
  <c r="P1272" i="6"/>
  <c r="O1272" i="6"/>
  <c r="N1272" i="6"/>
  <c r="M1272" i="6"/>
  <c r="L1272" i="6"/>
  <c r="W1271" i="6"/>
  <c r="V1271" i="6"/>
  <c r="U1271" i="6"/>
  <c r="T1271" i="6"/>
  <c r="S1271" i="6"/>
  <c r="R1271" i="6"/>
  <c r="Q1271" i="6"/>
  <c r="P1271" i="6"/>
  <c r="O1271" i="6"/>
  <c r="N1271" i="6"/>
  <c r="M1271" i="6"/>
  <c r="L1271" i="6"/>
  <c r="W1270" i="6"/>
  <c r="V1270" i="6"/>
  <c r="U1270" i="6"/>
  <c r="T1270" i="6"/>
  <c r="S1270" i="6"/>
  <c r="R1270" i="6"/>
  <c r="Q1270" i="6"/>
  <c r="P1270" i="6"/>
  <c r="O1270" i="6"/>
  <c r="N1270" i="6"/>
  <c r="M1270" i="6"/>
  <c r="L1270" i="6"/>
  <c r="W1269" i="6"/>
  <c r="V1269" i="6"/>
  <c r="U1269" i="6"/>
  <c r="T1269" i="6"/>
  <c r="S1269" i="6"/>
  <c r="R1269" i="6"/>
  <c r="Q1269" i="6"/>
  <c r="P1269" i="6"/>
  <c r="O1269" i="6"/>
  <c r="N1269" i="6"/>
  <c r="M1269" i="6"/>
  <c r="L1269" i="6"/>
  <c r="W1268" i="6"/>
  <c r="V1268" i="6"/>
  <c r="U1268" i="6"/>
  <c r="T1268" i="6"/>
  <c r="S1268" i="6"/>
  <c r="R1268" i="6"/>
  <c r="Q1268" i="6"/>
  <c r="P1268" i="6"/>
  <c r="O1268" i="6"/>
  <c r="N1268" i="6"/>
  <c r="M1268" i="6"/>
  <c r="L1268" i="6"/>
  <c r="W1267" i="6"/>
  <c r="V1267" i="6"/>
  <c r="U1267" i="6"/>
  <c r="T1267" i="6"/>
  <c r="S1267" i="6"/>
  <c r="R1267" i="6"/>
  <c r="Q1267" i="6"/>
  <c r="P1267" i="6"/>
  <c r="O1267" i="6"/>
  <c r="N1267" i="6"/>
  <c r="M1267" i="6"/>
  <c r="L1267" i="6"/>
  <c r="W1266" i="6"/>
  <c r="V1266" i="6"/>
  <c r="U1266" i="6"/>
  <c r="T1266" i="6"/>
  <c r="S1266" i="6"/>
  <c r="R1266" i="6"/>
  <c r="Q1266" i="6"/>
  <c r="P1266" i="6"/>
  <c r="O1266" i="6"/>
  <c r="N1266" i="6"/>
  <c r="M1266" i="6"/>
  <c r="L1266" i="6"/>
  <c r="W1265" i="6"/>
  <c r="V1265" i="6"/>
  <c r="U1265" i="6"/>
  <c r="T1265" i="6"/>
  <c r="S1265" i="6"/>
  <c r="R1265" i="6"/>
  <c r="Q1265" i="6"/>
  <c r="P1265" i="6"/>
  <c r="O1265" i="6"/>
  <c r="N1265" i="6"/>
  <c r="M1265" i="6"/>
  <c r="L1265" i="6"/>
  <c r="W1264" i="6"/>
  <c r="V1264" i="6"/>
  <c r="U1264" i="6"/>
  <c r="T1264" i="6"/>
  <c r="S1264" i="6"/>
  <c r="R1264" i="6"/>
  <c r="Q1264" i="6"/>
  <c r="P1264" i="6"/>
  <c r="O1264" i="6"/>
  <c r="N1264" i="6"/>
  <c r="M1264" i="6"/>
  <c r="L1264" i="6"/>
  <c r="W1263" i="6"/>
  <c r="V1263" i="6"/>
  <c r="U1263" i="6"/>
  <c r="T1263" i="6"/>
  <c r="S1263" i="6"/>
  <c r="R1263" i="6"/>
  <c r="Q1263" i="6"/>
  <c r="P1263" i="6"/>
  <c r="O1263" i="6"/>
  <c r="N1263" i="6"/>
  <c r="M1263" i="6"/>
  <c r="L1263" i="6"/>
  <c r="W1262" i="6"/>
  <c r="V1262" i="6"/>
  <c r="U1262" i="6"/>
  <c r="T1262" i="6"/>
  <c r="S1262" i="6"/>
  <c r="R1262" i="6"/>
  <c r="Q1262" i="6"/>
  <c r="P1262" i="6"/>
  <c r="O1262" i="6"/>
  <c r="N1262" i="6"/>
  <c r="M1262" i="6"/>
  <c r="L1262" i="6"/>
  <c r="W1261" i="6"/>
  <c r="V1261" i="6"/>
  <c r="U1261" i="6"/>
  <c r="T1261" i="6"/>
  <c r="S1261" i="6"/>
  <c r="R1261" i="6"/>
  <c r="Q1261" i="6"/>
  <c r="P1261" i="6"/>
  <c r="O1261" i="6"/>
  <c r="N1261" i="6"/>
  <c r="M1261" i="6"/>
  <c r="L1261" i="6"/>
  <c r="W1260" i="6"/>
  <c r="V1260" i="6"/>
  <c r="U1260" i="6"/>
  <c r="T1260" i="6"/>
  <c r="S1260" i="6"/>
  <c r="R1260" i="6"/>
  <c r="Q1260" i="6"/>
  <c r="P1260" i="6"/>
  <c r="O1260" i="6"/>
  <c r="N1260" i="6"/>
  <c r="M1260" i="6"/>
  <c r="L1260" i="6"/>
  <c r="W1259" i="6"/>
  <c r="V1259" i="6"/>
  <c r="U1259" i="6"/>
  <c r="T1259" i="6"/>
  <c r="S1259" i="6"/>
  <c r="R1259" i="6"/>
  <c r="Q1259" i="6"/>
  <c r="P1259" i="6"/>
  <c r="O1259" i="6"/>
  <c r="N1259" i="6"/>
  <c r="M1259" i="6"/>
  <c r="L1259" i="6"/>
  <c r="W400" i="6"/>
  <c r="V400" i="6"/>
  <c r="U400" i="6"/>
  <c r="T400" i="6"/>
  <c r="S400" i="6"/>
  <c r="R400" i="6"/>
  <c r="Q400" i="6"/>
  <c r="P400" i="6"/>
  <c r="O400" i="6"/>
  <c r="N400" i="6"/>
  <c r="M400" i="6"/>
  <c r="L400" i="6"/>
  <c r="W348" i="6"/>
  <c r="V348" i="6"/>
  <c r="U348" i="6"/>
  <c r="T348" i="6"/>
  <c r="S348" i="6"/>
  <c r="R348" i="6"/>
  <c r="Q348" i="6"/>
  <c r="P348" i="6"/>
  <c r="O348" i="6"/>
  <c r="N348" i="6"/>
  <c r="M348" i="6"/>
  <c r="L348" i="6"/>
  <c r="W1983" i="6"/>
  <c r="V1983" i="6"/>
  <c r="U1983" i="6"/>
  <c r="T1983" i="6"/>
  <c r="S1983" i="6"/>
  <c r="R1983" i="6"/>
  <c r="Q1983" i="6"/>
  <c r="P1983" i="6"/>
  <c r="O1983" i="6"/>
  <c r="N1983" i="6"/>
  <c r="M1983" i="6"/>
  <c r="L1983" i="6"/>
  <c r="W1255" i="6"/>
  <c r="V1255" i="6"/>
  <c r="U1255" i="6"/>
  <c r="T1255" i="6"/>
  <c r="S1255" i="6"/>
  <c r="R1255" i="6"/>
  <c r="Q1255" i="6"/>
  <c r="P1255" i="6"/>
  <c r="O1255" i="6"/>
  <c r="N1255" i="6"/>
  <c r="M1255" i="6"/>
  <c r="L1255" i="6"/>
  <c r="W416" i="6"/>
  <c r="V416" i="6"/>
  <c r="U416" i="6"/>
  <c r="T416" i="6"/>
  <c r="S416" i="6"/>
  <c r="R416" i="6"/>
  <c r="Q416" i="6"/>
  <c r="P416" i="6"/>
  <c r="O416" i="6"/>
  <c r="N416" i="6"/>
  <c r="M416" i="6"/>
  <c r="L416" i="6"/>
  <c r="W415" i="6"/>
  <c r="V415" i="6"/>
  <c r="U415" i="6"/>
  <c r="T415" i="6"/>
  <c r="S415" i="6"/>
  <c r="R415" i="6"/>
  <c r="Q415" i="6"/>
  <c r="P415" i="6"/>
  <c r="O415" i="6"/>
  <c r="N415" i="6"/>
  <c r="M415" i="6"/>
  <c r="L415" i="6"/>
  <c r="W1252" i="6"/>
  <c r="V1252" i="6"/>
  <c r="U1252" i="6"/>
  <c r="T1252" i="6"/>
  <c r="S1252" i="6"/>
  <c r="R1252" i="6"/>
  <c r="Q1252" i="6"/>
  <c r="P1252" i="6"/>
  <c r="O1252" i="6"/>
  <c r="N1252" i="6"/>
  <c r="M1252" i="6"/>
  <c r="L1252" i="6"/>
  <c r="W1251" i="6"/>
  <c r="V1251" i="6"/>
  <c r="U1251" i="6"/>
  <c r="T1251" i="6"/>
  <c r="S1251" i="6"/>
  <c r="R1251" i="6"/>
  <c r="Q1251" i="6"/>
  <c r="P1251" i="6"/>
  <c r="O1251" i="6"/>
  <c r="N1251" i="6"/>
  <c r="M1251" i="6"/>
  <c r="L1251" i="6"/>
  <c r="W1250" i="6"/>
  <c r="V1250" i="6"/>
  <c r="U1250" i="6"/>
  <c r="T1250" i="6"/>
  <c r="S1250" i="6"/>
  <c r="R1250" i="6"/>
  <c r="Q1250" i="6"/>
  <c r="P1250" i="6"/>
  <c r="O1250" i="6"/>
  <c r="N1250" i="6"/>
  <c r="M1250" i="6"/>
  <c r="L1250" i="6"/>
  <c r="W1249" i="6"/>
  <c r="V1249" i="6"/>
  <c r="U1249" i="6"/>
  <c r="T1249" i="6"/>
  <c r="S1249" i="6"/>
  <c r="R1249" i="6"/>
  <c r="Q1249" i="6"/>
  <c r="P1249" i="6"/>
  <c r="O1249" i="6"/>
  <c r="N1249" i="6"/>
  <c r="M1249" i="6"/>
  <c r="L1249" i="6"/>
  <c r="W414" i="6"/>
  <c r="V414" i="6"/>
  <c r="U414" i="6"/>
  <c r="T414" i="6"/>
  <c r="S414" i="6"/>
  <c r="R414" i="6"/>
  <c r="Q414" i="6"/>
  <c r="P414" i="6"/>
  <c r="O414" i="6"/>
  <c r="N414" i="6"/>
  <c r="M414" i="6"/>
  <c r="L414" i="6"/>
  <c r="W1247" i="6"/>
  <c r="V1247" i="6"/>
  <c r="U1247" i="6"/>
  <c r="T1247" i="6"/>
  <c r="S1247" i="6"/>
  <c r="R1247" i="6"/>
  <c r="Q1247" i="6"/>
  <c r="P1247" i="6"/>
  <c r="O1247" i="6"/>
  <c r="N1247" i="6"/>
  <c r="M1247" i="6"/>
  <c r="L1247" i="6"/>
  <c r="W1246" i="6"/>
  <c r="V1246" i="6"/>
  <c r="U1246" i="6"/>
  <c r="T1246" i="6"/>
  <c r="S1246" i="6"/>
  <c r="R1246" i="6"/>
  <c r="Q1246" i="6"/>
  <c r="P1246" i="6"/>
  <c r="O1246" i="6"/>
  <c r="N1246" i="6"/>
  <c r="M1246" i="6"/>
  <c r="L1246" i="6"/>
  <c r="W1245" i="6"/>
  <c r="V1245" i="6"/>
  <c r="U1245" i="6"/>
  <c r="T1245" i="6"/>
  <c r="S1245" i="6"/>
  <c r="R1245" i="6"/>
  <c r="Q1245" i="6"/>
  <c r="P1245" i="6"/>
  <c r="O1245" i="6"/>
  <c r="N1245" i="6"/>
  <c r="M1245" i="6"/>
  <c r="L1245" i="6"/>
  <c r="W1244" i="6"/>
  <c r="V1244" i="6"/>
  <c r="U1244" i="6"/>
  <c r="T1244" i="6"/>
  <c r="S1244" i="6"/>
  <c r="R1244" i="6"/>
  <c r="Q1244" i="6"/>
  <c r="P1244" i="6"/>
  <c r="O1244" i="6"/>
  <c r="N1244" i="6"/>
  <c r="M1244" i="6"/>
  <c r="L1244" i="6"/>
  <c r="W1243" i="6"/>
  <c r="V1243" i="6"/>
  <c r="U1243" i="6"/>
  <c r="T1243" i="6"/>
  <c r="S1243" i="6"/>
  <c r="R1243" i="6"/>
  <c r="Q1243" i="6"/>
  <c r="P1243" i="6"/>
  <c r="O1243" i="6"/>
  <c r="N1243" i="6"/>
  <c r="M1243" i="6"/>
  <c r="L1243" i="6"/>
  <c r="W402" i="6"/>
  <c r="V402" i="6"/>
  <c r="U402" i="6"/>
  <c r="T402" i="6"/>
  <c r="S402" i="6"/>
  <c r="R402" i="6"/>
  <c r="Q402" i="6"/>
  <c r="P402" i="6"/>
  <c r="O402" i="6"/>
  <c r="N402" i="6"/>
  <c r="M402" i="6"/>
  <c r="L402" i="6"/>
  <c r="W1241" i="6"/>
  <c r="V1241" i="6"/>
  <c r="U1241" i="6"/>
  <c r="T1241" i="6"/>
  <c r="S1241" i="6"/>
  <c r="R1241" i="6"/>
  <c r="Q1241" i="6"/>
  <c r="P1241" i="6"/>
  <c r="O1241" i="6"/>
  <c r="N1241" i="6"/>
  <c r="M1241" i="6"/>
  <c r="L1241" i="6"/>
  <c r="W1240" i="6"/>
  <c r="V1240" i="6"/>
  <c r="U1240" i="6"/>
  <c r="T1240" i="6"/>
  <c r="S1240" i="6"/>
  <c r="R1240" i="6"/>
  <c r="Q1240" i="6"/>
  <c r="P1240" i="6"/>
  <c r="O1240" i="6"/>
  <c r="N1240" i="6"/>
  <c r="M1240" i="6"/>
  <c r="L1240" i="6"/>
  <c r="W1239" i="6"/>
  <c r="V1239" i="6"/>
  <c r="U1239" i="6"/>
  <c r="T1239" i="6"/>
  <c r="S1239" i="6"/>
  <c r="R1239" i="6"/>
  <c r="Q1239" i="6"/>
  <c r="P1239" i="6"/>
  <c r="O1239" i="6"/>
  <c r="N1239" i="6"/>
  <c r="M1239" i="6"/>
  <c r="L1239" i="6"/>
  <c r="W1238" i="6"/>
  <c r="V1238" i="6"/>
  <c r="U1238" i="6"/>
  <c r="T1238" i="6"/>
  <c r="S1238" i="6"/>
  <c r="R1238" i="6"/>
  <c r="Q1238" i="6"/>
  <c r="P1238" i="6"/>
  <c r="O1238" i="6"/>
  <c r="N1238" i="6"/>
  <c r="M1238" i="6"/>
  <c r="L1238" i="6"/>
  <c r="W401" i="6"/>
  <c r="V401" i="6"/>
  <c r="U401" i="6"/>
  <c r="T401" i="6"/>
  <c r="S401" i="6"/>
  <c r="R401" i="6"/>
  <c r="Q401" i="6"/>
  <c r="P401" i="6"/>
  <c r="O401" i="6"/>
  <c r="N401" i="6"/>
  <c r="M401" i="6"/>
  <c r="L401" i="6"/>
  <c r="W399" i="6"/>
  <c r="V399" i="6"/>
  <c r="U399" i="6"/>
  <c r="T399" i="6"/>
  <c r="S399" i="6"/>
  <c r="R399" i="6"/>
  <c r="Q399" i="6"/>
  <c r="P399" i="6"/>
  <c r="O399" i="6"/>
  <c r="N399" i="6"/>
  <c r="M399" i="6"/>
  <c r="L399" i="6"/>
  <c r="W659" i="6"/>
  <c r="V659" i="6"/>
  <c r="U659" i="6"/>
  <c r="T659" i="6"/>
  <c r="S659" i="6"/>
  <c r="R659" i="6"/>
  <c r="Q659" i="6"/>
  <c r="P659" i="6"/>
  <c r="O659" i="6"/>
  <c r="N659" i="6"/>
  <c r="M659" i="6"/>
  <c r="L659" i="6"/>
  <c r="W171" i="6"/>
  <c r="V171" i="6"/>
  <c r="U171" i="6"/>
  <c r="T171" i="6"/>
  <c r="S171" i="6"/>
  <c r="R171" i="6"/>
  <c r="Q171" i="6"/>
  <c r="P171" i="6"/>
  <c r="O171" i="6"/>
  <c r="N171" i="6"/>
  <c r="M171" i="6"/>
  <c r="L171" i="6"/>
  <c r="W1196" i="6"/>
  <c r="V1196" i="6"/>
  <c r="U1196" i="6"/>
  <c r="T1196" i="6"/>
  <c r="S1196" i="6"/>
  <c r="R1196" i="6"/>
  <c r="Q1196" i="6"/>
  <c r="P1196" i="6"/>
  <c r="O1196" i="6"/>
  <c r="N1196" i="6"/>
  <c r="M1196" i="6"/>
  <c r="L1196" i="6"/>
  <c r="W1191" i="6"/>
  <c r="V1191" i="6"/>
  <c r="U1191" i="6"/>
  <c r="T1191" i="6"/>
  <c r="S1191" i="6"/>
  <c r="R1191" i="6"/>
  <c r="Q1191" i="6"/>
  <c r="P1191" i="6"/>
  <c r="O1191" i="6"/>
  <c r="N1191" i="6"/>
  <c r="M1191" i="6"/>
  <c r="L1191" i="6"/>
  <c r="W1183" i="6"/>
  <c r="V1183" i="6"/>
  <c r="U1183" i="6"/>
  <c r="T1183" i="6"/>
  <c r="S1183" i="6"/>
  <c r="R1183" i="6"/>
  <c r="Q1183" i="6"/>
  <c r="P1183" i="6"/>
  <c r="O1183" i="6"/>
  <c r="N1183" i="6"/>
  <c r="M1183" i="6"/>
  <c r="L1183" i="6"/>
  <c r="W981" i="6"/>
  <c r="V981" i="6"/>
  <c r="U981" i="6"/>
  <c r="T981" i="6"/>
  <c r="S981" i="6"/>
  <c r="R981" i="6"/>
  <c r="Q981" i="6"/>
  <c r="P981" i="6"/>
  <c r="O981" i="6"/>
  <c r="N981" i="6"/>
  <c r="M981" i="6"/>
  <c r="L981" i="6"/>
  <c r="W709" i="6"/>
  <c r="V709" i="6"/>
  <c r="U709" i="6"/>
  <c r="T709" i="6"/>
  <c r="S709" i="6"/>
  <c r="R709" i="6"/>
  <c r="Q709" i="6"/>
  <c r="P709" i="6"/>
  <c r="O709" i="6"/>
  <c r="N709" i="6"/>
  <c r="M709" i="6"/>
  <c r="L709" i="6"/>
  <c r="W469" i="6"/>
  <c r="V469" i="6"/>
  <c r="U469" i="6"/>
  <c r="T469" i="6"/>
  <c r="S469" i="6"/>
  <c r="R469" i="6"/>
  <c r="Q469" i="6"/>
  <c r="P469" i="6"/>
  <c r="O469" i="6"/>
  <c r="N469" i="6"/>
  <c r="M469" i="6"/>
  <c r="L469" i="6"/>
  <c r="W128" i="6"/>
  <c r="V128" i="6"/>
  <c r="U128" i="6"/>
  <c r="T128" i="6"/>
  <c r="S128" i="6"/>
  <c r="R128" i="6"/>
  <c r="Q128" i="6"/>
  <c r="P128" i="6"/>
  <c r="O128" i="6"/>
  <c r="N128" i="6"/>
  <c r="M128" i="6"/>
  <c r="L128" i="6"/>
  <c r="W2045" i="6"/>
  <c r="V2045" i="6"/>
  <c r="U2045" i="6"/>
  <c r="T2045" i="6"/>
  <c r="S2045" i="6"/>
  <c r="R2045" i="6"/>
  <c r="Q2045" i="6"/>
  <c r="P2045" i="6"/>
  <c r="O2045" i="6"/>
  <c r="N2045" i="6"/>
  <c r="M2045" i="6"/>
  <c r="L2045" i="6"/>
  <c r="W2044" i="6"/>
  <c r="V2044" i="6"/>
  <c r="U2044" i="6"/>
  <c r="T2044" i="6"/>
  <c r="S2044" i="6"/>
  <c r="R2044" i="6"/>
  <c r="Q2044" i="6"/>
  <c r="P2044" i="6"/>
  <c r="O2044" i="6"/>
  <c r="N2044" i="6"/>
  <c r="M2044" i="6"/>
  <c r="L2044" i="6"/>
  <c r="W2043" i="6"/>
  <c r="V2043" i="6"/>
  <c r="U2043" i="6"/>
  <c r="T2043" i="6"/>
  <c r="S2043" i="6"/>
  <c r="R2043" i="6"/>
  <c r="Q2043" i="6"/>
  <c r="P2043" i="6"/>
  <c r="O2043" i="6"/>
  <c r="N2043" i="6"/>
  <c r="M2043" i="6"/>
  <c r="L2043" i="6"/>
  <c r="W2042" i="6"/>
  <c r="V2042" i="6"/>
  <c r="U2042" i="6"/>
  <c r="T2042" i="6"/>
  <c r="S2042" i="6"/>
  <c r="R2042" i="6"/>
  <c r="Q2042" i="6"/>
  <c r="P2042" i="6"/>
  <c r="O2042" i="6"/>
  <c r="N2042" i="6"/>
  <c r="M2042" i="6"/>
  <c r="L2042" i="6"/>
  <c r="W2041" i="6"/>
  <c r="V2041" i="6"/>
  <c r="U2041" i="6"/>
  <c r="T2041" i="6"/>
  <c r="S2041" i="6"/>
  <c r="R2041" i="6"/>
  <c r="Q2041" i="6"/>
  <c r="P2041" i="6"/>
  <c r="O2041" i="6"/>
  <c r="N2041" i="6"/>
  <c r="M2041" i="6"/>
  <c r="L2041" i="6"/>
  <c r="W2040" i="6"/>
  <c r="V2040" i="6"/>
  <c r="U2040" i="6"/>
  <c r="T2040" i="6"/>
  <c r="S2040" i="6"/>
  <c r="R2040" i="6"/>
  <c r="Q2040" i="6"/>
  <c r="P2040" i="6"/>
  <c r="O2040" i="6"/>
  <c r="N2040" i="6"/>
  <c r="M2040" i="6"/>
  <c r="L2040" i="6"/>
  <c r="W1982" i="6"/>
  <c r="V1982" i="6"/>
  <c r="U1982" i="6"/>
  <c r="T1982" i="6"/>
  <c r="S1982" i="6"/>
  <c r="R1982" i="6"/>
  <c r="Q1982" i="6"/>
  <c r="P1982" i="6"/>
  <c r="O1982" i="6"/>
  <c r="N1982" i="6"/>
  <c r="M1982" i="6"/>
  <c r="L1982" i="6"/>
  <c r="W1981" i="6"/>
  <c r="V1981" i="6"/>
  <c r="U1981" i="6"/>
  <c r="T1981" i="6"/>
  <c r="S1981" i="6"/>
  <c r="R1981" i="6"/>
  <c r="Q1981" i="6"/>
  <c r="P1981" i="6"/>
  <c r="O1981" i="6"/>
  <c r="N1981" i="6"/>
  <c r="M1981" i="6"/>
  <c r="L1981" i="6"/>
  <c r="W1980" i="6"/>
  <c r="V1980" i="6"/>
  <c r="U1980" i="6"/>
  <c r="T1980" i="6"/>
  <c r="S1980" i="6"/>
  <c r="R1980" i="6"/>
  <c r="Q1980" i="6"/>
  <c r="P1980" i="6"/>
  <c r="O1980" i="6"/>
  <c r="N1980" i="6"/>
  <c r="M1980" i="6"/>
  <c r="L1980" i="6"/>
  <c r="W1979" i="6"/>
  <c r="V1979" i="6"/>
  <c r="U1979" i="6"/>
  <c r="T1979" i="6"/>
  <c r="S1979" i="6"/>
  <c r="R1979" i="6"/>
  <c r="Q1979" i="6"/>
  <c r="P1979" i="6"/>
  <c r="O1979" i="6"/>
  <c r="N1979" i="6"/>
  <c r="M1979" i="6"/>
  <c r="L1979" i="6"/>
  <c r="W1978" i="6"/>
  <c r="V1978" i="6"/>
  <c r="U1978" i="6"/>
  <c r="T1978" i="6"/>
  <c r="S1978" i="6"/>
  <c r="R1978" i="6"/>
  <c r="Q1978" i="6"/>
  <c r="P1978" i="6"/>
  <c r="O1978" i="6"/>
  <c r="N1978" i="6"/>
  <c r="M1978" i="6"/>
  <c r="L1978" i="6"/>
  <c r="W1977" i="6"/>
  <c r="V1977" i="6"/>
  <c r="U1977" i="6"/>
  <c r="T1977" i="6"/>
  <c r="S1977" i="6"/>
  <c r="R1977" i="6"/>
  <c r="Q1977" i="6"/>
  <c r="P1977" i="6"/>
  <c r="O1977" i="6"/>
  <c r="N1977" i="6"/>
  <c r="M1977" i="6"/>
  <c r="L1977" i="6"/>
  <c r="W1976" i="6"/>
  <c r="V1976" i="6"/>
  <c r="U1976" i="6"/>
  <c r="T1976" i="6"/>
  <c r="S1976" i="6"/>
  <c r="R1976" i="6"/>
  <c r="Q1976" i="6"/>
  <c r="P1976" i="6"/>
  <c r="O1976" i="6"/>
  <c r="N1976" i="6"/>
  <c r="M1976" i="6"/>
  <c r="L1976" i="6"/>
  <c r="W2148" i="6"/>
  <c r="V2148" i="6"/>
  <c r="U2148" i="6"/>
  <c r="T2148" i="6"/>
  <c r="S2148" i="6"/>
  <c r="R2148" i="6"/>
  <c r="Q2148" i="6"/>
  <c r="P2148" i="6"/>
  <c r="O2148" i="6"/>
  <c r="N2148" i="6"/>
  <c r="M2148" i="6"/>
  <c r="L2148" i="6"/>
  <c r="W2147" i="6"/>
  <c r="V2147" i="6"/>
  <c r="U2147" i="6"/>
  <c r="T2147" i="6"/>
  <c r="S2147" i="6"/>
  <c r="R2147" i="6"/>
  <c r="Q2147" i="6"/>
  <c r="P2147" i="6"/>
  <c r="O2147" i="6"/>
  <c r="N2147" i="6"/>
  <c r="M2147" i="6"/>
  <c r="L2147" i="6"/>
  <c r="W2124" i="6"/>
  <c r="V2124" i="6"/>
  <c r="U2124" i="6"/>
  <c r="T2124" i="6"/>
  <c r="S2124" i="6"/>
  <c r="R2124" i="6"/>
  <c r="Q2124" i="6"/>
  <c r="P2124" i="6"/>
  <c r="O2124" i="6"/>
  <c r="N2124" i="6"/>
  <c r="M2124" i="6"/>
  <c r="L2124" i="6"/>
  <c r="W2123" i="6"/>
  <c r="V2123" i="6"/>
  <c r="U2123" i="6"/>
  <c r="T2123" i="6"/>
  <c r="S2123" i="6"/>
  <c r="R2123" i="6"/>
  <c r="Q2123" i="6"/>
  <c r="P2123" i="6"/>
  <c r="O2123" i="6"/>
  <c r="N2123" i="6"/>
  <c r="M2123" i="6"/>
  <c r="L2123" i="6"/>
  <c r="W2121" i="6"/>
  <c r="V2121" i="6"/>
  <c r="U2121" i="6"/>
  <c r="T2121" i="6"/>
  <c r="S2121" i="6"/>
  <c r="R2121" i="6"/>
  <c r="Q2121" i="6"/>
  <c r="P2121" i="6"/>
  <c r="O2121" i="6"/>
  <c r="N2121" i="6"/>
  <c r="M2121" i="6"/>
  <c r="L2121" i="6"/>
  <c r="W2120" i="6"/>
  <c r="V2120" i="6"/>
  <c r="U2120" i="6"/>
  <c r="T2120" i="6"/>
  <c r="S2120" i="6"/>
  <c r="R2120" i="6"/>
  <c r="Q2120" i="6"/>
  <c r="P2120" i="6"/>
  <c r="O2120" i="6"/>
  <c r="N2120" i="6"/>
  <c r="M2120" i="6"/>
  <c r="L2120" i="6"/>
  <c r="Y2113" i="6"/>
  <c r="W2113" i="6"/>
  <c r="V2113" i="6"/>
  <c r="U2113" i="6"/>
  <c r="T2113" i="6"/>
  <c r="S2113" i="6"/>
  <c r="R2113" i="6"/>
  <c r="Q2113" i="6"/>
  <c r="P2113" i="6"/>
  <c r="O2113" i="6"/>
  <c r="N2113" i="6"/>
  <c r="M2113" i="6"/>
  <c r="L2113" i="6"/>
  <c r="W2112" i="6"/>
  <c r="V2112" i="6"/>
  <c r="U2112" i="6"/>
  <c r="T2112" i="6"/>
  <c r="S2112" i="6"/>
  <c r="R2112" i="6"/>
  <c r="Q2112" i="6"/>
  <c r="P2112" i="6"/>
  <c r="O2112" i="6"/>
  <c r="N2112" i="6"/>
  <c r="M2112" i="6"/>
  <c r="L2112" i="6"/>
  <c r="W2020" i="6"/>
  <c r="V2020" i="6"/>
  <c r="U2020" i="6"/>
  <c r="T2020" i="6"/>
  <c r="S2020" i="6"/>
  <c r="R2020" i="6"/>
  <c r="Q2020" i="6"/>
  <c r="P2020" i="6"/>
  <c r="O2020" i="6"/>
  <c r="N2020" i="6"/>
  <c r="M2020" i="6"/>
  <c r="L2020" i="6"/>
  <c r="W2019" i="6"/>
  <c r="V2019" i="6"/>
  <c r="U2019" i="6"/>
  <c r="T2019" i="6"/>
  <c r="S2019" i="6"/>
  <c r="R2019" i="6"/>
  <c r="Q2019" i="6"/>
  <c r="P2019" i="6"/>
  <c r="O2019" i="6"/>
  <c r="N2019" i="6"/>
  <c r="M2019" i="6"/>
  <c r="L2019" i="6"/>
  <c r="W2018" i="6"/>
  <c r="V2018" i="6"/>
  <c r="U2018" i="6"/>
  <c r="T2018" i="6"/>
  <c r="S2018" i="6"/>
  <c r="R2018" i="6"/>
  <c r="Q2018" i="6"/>
  <c r="P2018" i="6"/>
  <c r="O2018" i="6"/>
  <c r="N2018" i="6"/>
  <c r="M2018" i="6"/>
  <c r="L2018" i="6"/>
  <c r="W2017" i="6"/>
  <c r="V2017" i="6"/>
  <c r="U2017" i="6"/>
  <c r="T2017" i="6"/>
  <c r="S2017" i="6"/>
  <c r="R2017" i="6"/>
  <c r="Q2017" i="6"/>
  <c r="P2017" i="6"/>
  <c r="O2017" i="6"/>
  <c r="N2017" i="6"/>
  <c r="M2017" i="6"/>
  <c r="L2017" i="6"/>
  <c r="W2016" i="6"/>
  <c r="V2016" i="6"/>
  <c r="U2016" i="6"/>
  <c r="T2016" i="6"/>
  <c r="S2016" i="6"/>
  <c r="R2016" i="6"/>
  <c r="Q2016" i="6"/>
  <c r="P2016" i="6"/>
  <c r="O2016" i="6"/>
  <c r="N2016" i="6"/>
  <c r="M2016" i="6"/>
  <c r="L2016" i="6"/>
  <c r="W2015" i="6"/>
  <c r="V2015" i="6"/>
  <c r="U2015" i="6"/>
  <c r="T2015" i="6"/>
  <c r="S2015" i="6"/>
  <c r="R2015" i="6"/>
  <c r="Q2015" i="6"/>
  <c r="P2015" i="6"/>
  <c r="O2015" i="6"/>
  <c r="N2015" i="6"/>
  <c r="M2015" i="6"/>
  <c r="L2015" i="6"/>
  <c r="W2014" i="6"/>
  <c r="V2014" i="6"/>
  <c r="U2014" i="6"/>
  <c r="T2014" i="6"/>
  <c r="S2014" i="6"/>
  <c r="R2014" i="6"/>
  <c r="Q2014" i="6"/>
  <c r="P2014" i="6"/>
  <c r="O2014" i="6"/>
  <c r="N2014" i="6"/>
  <c r="M2014" i="6"/>
  <c r="L2014" i="6"/>
  <c r="W2013" i="6"/>
  <c r="V2013" i="6"/>
  <c r="U2013" i="6"/>
  <c r="T2013" i="6"/>
  <c r="S2013" i="6"/>
  <c r="R2013" i="6"/>
  <c r="Q2013" i="6"/>
  <c r="P2013" i="6"/>
  <c r="O2013" i="6"/>
  <c r="N2013" i="6"/>
  <c r="M2013" i="6"/>
  <c r="L2013" i="6"/>
  <c r="W2339" i="6"/>
  <c r="V2339" i="6"/>
  <c r="U2339" i="6"/>
  <c r="T2339" i="6"/>
  <c r="S2339" i="6"/>
  <c r="R2339" i="6"/>
  <c r="Q2339" i="6"/>
  <c r="P2339" i="6"/>
  <c r="O2339" i="6"/>
  <c r="N2339" i="6"/>
  <c r="M2339" i="6"/>
  <c r="L2339" i="6"/>
  <c r="W2338" i="6"/>
  <c r="V2338" i="6"/>
  <c r="U2338" i="6"/>
  <c r="T2338" i="6"/>
  <c r="S2338" i="6"/>
  <c r="R2338" i="6"/>
  <c r="Q2338" i="6"/>
  <c r="P2338" i="6"/>
  <c r="O2338" i="6"/>
  <c r="N2338" i="6"/>
  <c r="M2338" i="6"/>
  <c r="L2338" i="6"/>
  <c r="W2337" i="6"/>
  <c r="V2337" i="6"/>
  <c r="U2337" i="6"/>
  <c r="T2337" i="6"/>
  <c r="S2337" i="6"/>
  <c r="R2337" i="6"/>
  <c r="Q2337" i="6"/>
  <c r="P2337" i="6"/>
  <c r="O2337" i="6"/>
  <c r="N2337" i="6"/>
  <c r="M2337" i="6"/>
  <c r="L2337" i="6"/>
  <c r="W2336" i="6"/>
  <c r="V2336" i="6"/>
  <c r="U2336" i="6"/>
  <c r="T2336" i="6"/>
  <c r="S2336" i="6"/>
  <c r="R2336" i="6"/>
  <c r="Q2336" i="6"/>
  <c r="P2336" i="6"/>
  <c r="O2336" i="6"/>
  <c r="N2336" i="6"/>
  <c r="M2336" i="6"/>
  <c r="L2336" i="6"/>
  <c r="W2335" i="6"/>
  <c r="V2335" i="6"/>
  <c r="U2335" i="6"/>
  <c r="T2335" i="6"/>
  <c r="S2335" i="6"/>
  <c r="R2335" i="6"/>
  <c r="Q2335" i="6"/>
  <c r="P2335" i="6"/>
  <c r="O2335" i="6"/>
  <c r="N2335" i="6"/>
  <c r="M2335" i="6"/>
  <c r="L2335" i="6"/>
  <c r="W2334" i="6"/>
  <c r="V2334" i="6"/>
  <c r="U2334" i="6"/>
  <c r="T2334" i="6"/>
  <c r="S2334" i="6"/>
  <c r="R2334" i="6"/>
  <c r="Q2334" i="6"/>
  <c r="P2334" i="6"/>
  <c r="O2334" i="6"/>
  <c r="N2334" i="6"/>
  <c r="M2334" i="6"/>
  <c r="L2334" i="6"/>
  <c r="W2333" i="6"/>
  <c r="V2333" i="6"/>
  <c r="U2333" i="6"/>
  <c r="T2333" i="6"/>
  <c r="S2333" i="6"/>
  <c r="R2333" i="6"/>
  <c r="Q2333" i="6"/>
  <c r="P2333" i="6"/>
  <c r="O2333" i="6"/>
  <c r="N2333" i="6"/>
  <c r="M2333" i="6"/>
  <c r="L2333" i="6"/>
  <c r="W2332" i="6"/>
  <c r="V2332" i="6"/>
  <c r="U2332" i="6"/>
  <c r="T2332" i="6"/>
  <c r="S2332" i="6"/>
  <c r="R2332" i="6"/>
  <c r="Q2332" i="6"/>
  <c r="P2332" i="6"/>
  <c r="O2332" i="6"/>
  <c r="N2332" i="6"/>
  <c r="M2332" i="6"/>
  <c r="L2332" i="6"/>
  <c r="W2331" i="6"/>
  <c r="V2331" i="6"/>
  <c r="U2331" i="6"/>
  <c r="T2331" i="6"/>
  <c r="S2331" i="6"/>
  <c r="R2331" i="6"/>
  <c r="Q2331" i="6"/>
  <c r="P2331" i="6"/>
  <c r="O2331" i="6"/>
  <c r="N2331" i="6"/>
  <c r="M2331" i="6"/>
  <c r="L2331" i="6"/>
  <c r="W2327" i="6"/>
  <c r="V2327" i="6"/>
  <c r="U2327" i="6"/>
  <c r="T2327" i="6"/>
  <c r="S2327" i="6"/>
  <c r="R2327" i="6"/>
  <c r="Q2327" i="6"/>
  <c r="P2327" i="6"/>
  <c r="O2327" i="6"/>
  <c r="N2327" i="6"/>
  <c r="M2327" i="6"/>
  <c r="L2327" i="6"/>
  <c r="W1390" i="6"/>
  <c r="V1390" i="6"/>
  <c r="U1390" i="6"/>
  <c r="T1390" i="6"/>
  <c r="S1390" i="6"/>
  <c r="R1390" i="6"/>
  <c r="Q1390" i="6"/>
  <c r="P1390" i="6"/>
  <c r="O1390" i="6"/>
  <c r="N1390" i="6"/>
  <c r="M1390" i="6"/>
  <c r="L1390" i="6"/>
  <c r="W1389" i="6"/>
  <c r="V1389" i="6"/>
  <c r="U1389" i="6"/>
  <c r="T1389" i="6"/>
  <c r="S1389" i="6"/>
  <c r="R1389" i="6"/>
  <c r="Q1389" i="6"/>
  <c r="P1389" i="6"/>
  <c r="O1389" i="6"/>
  <c r="N1389" i="6"/>
  <c r="M1389" i="6"/>
  <c r="L1389" i="6"/>
  <c r="W1388" i="6"/>
  <c r="V1388" i="6"/>
  <c r="U1388" i="6"/>
  <c r="T1388" i="6"/>
  <c r="S1388" i="6"/>
  <c r="R1388" i="6"/>
  <c r="Q1388" i="6"/>
  <c r="P1388" i="6"/>
  <c r="O1388" i="6"/>
  <c r="N1388" i="6"/>
  <c r="M1388" i="6"/>
  <c r="L1388" i="6"/>
  <c r="Y1387" i="6"/>
  <c r="W1387" i="6"/>
  <c r="V1387" i="6"/>
  <c r="U1387" i="6"/>
  <c r="T1387" i="6"/>
  <c r="S1387" i="6"/>
  <c r="R1387" i="6"/>
  <c r="Q1387" i="6"/>
  <c r="P1387" i="6"/>
  <c r="O1387" i="6"/>
  <c r="N1387" i="6"/>
  <c r="M1387" i="6"/>
  <c r="L1387" i="6"/>
  <c r="W1386" i="6"/>
  <c r="V1386" i="6"/>
  <c r="U1386" i="6"/>
  <c r="T1386" i="6"/>
  <c r="S1386" i="6"/>
  <c r="R1386" i="6"/>
  <c r="Q1386" i="6"/>
  <c r="P1386" i="6"/>
  <c r="O1386" i="6"/>
  <c r="N1386" i="6"/>
  <c r="M1386" i="6"/>
  <c r="L1386" i="6"/>
  <c r="W1385" i="6"/>
  <c r="V1385" i="6"/>
  <c r="U1385" i="6"/>
  <c r="T1385" i="6"/>
  <c r="S1385" i="6"/>
  <c r="R1385" i="6"/>
  <c r="Q1385" i="6"/>
  <c r="P1385" i="6"/>
  <c r="O1385" i="6"/>
  <c r="N1385" i="6"/>
  <c r="M1385" i="6"/>
  <c r="L1385" i="6"/>
  <c r="W1384" i="6"/>
  <c r="V1384" i="6"/>
  <c r="U1384" i="6"/>
  <c r="T1384" i="6"/>
  <c r="S1384" i="6"/>
  <c r="R1384" i="6"/>
  <c r="Q1384" i="6"/>
  <c r="P1384" i="6"/>
  <c r="O1384" i="6"/>
  <c r="N1384" i="6"/>
  <c r="M1384" i="6"/>
  <c r="L1384" i="6"/>
  <c r="W1478" i="6"/>
  <c r="V1478" i="6"/>
  <c r="U1478" i="6"/>
  <c r="T1478" i="6"/>
  <c r="S1478" i="6"/>
  <c r="R1478" i="6"/>
  <c r="Q1478" i="6"/>
  <c r="P1478" i="6"/>
  <c r="O1478" i="6"/>
  <c r="N1478" i="6"/>
  <c r="M1478" i="6"/>
  <c r="L1478" i="6"/>
  <c r="W1477" i="6"/>
  <c r="V1477" i="6"/>
  <c r="U1477" i="6"/>
  <c r="T1477" i="6"/>
  <c r="S1477" i="6"/>
  <c r="R1477" i="6"/>
  <c r="Q1477" i="6"/>
  <c r="P1477" i="6"/>
  <c r="O1477" i="6"/>
  <c r="N1477" i="6"/>
  <c r="M1477" i="6"/>
  <c r="L1477" i="6"/>
  <c r="W1476" i="6"/>
  <c r="V1476" i="6"/>
  <c r="U1476" i="6"/>
  <c r="T1476" i="6"/>
  <c r="S1476" i="6"/>
  <c r="R1476" i="6"/>
  <c r="Q1476" i="6"/>
  <c r="P1476" i="6"/>
  <c r="O1476" i="6"/>
  <c r="N1476" i="6"/>
  <c r="M1476" i="6"/>
  <c r="L1476" i="6"/>
  <c r="W1475" i="6"/>
  <c r="V1475" i="6"/>
  <c r="U1475" i="6"/>
  <c r="T1475" i="6"/>
  <c r="S1475" i="6"/>
  <c r="R1475" i="6"/>
  <c r="Q1475" i="6"/>
  <c r="P1475" i="6"/>
  <c r="O1475" i="6"/>
  <c r="N1475" i="6"/>
  <c r="M1475" i="6"/>
  <c r="L1475" i="6"/>
  <c r="W1474" i="6"/>
  <c r="V1474" i="6"/>
  <c r="U1474" i="6"/>
  <c r="T1474" i="6"/>
  <c r="S1474" i="6"/>
  <c r="R1474" i="6"/>
  <c r="Q1474" i="6"/>
  <c r="P1474" i="6"/>
  <c r="O1474" i="6"/>
  <c r="N1474" i="6"/>
  <c r="M1474" i="6"/>
  <c r="L1474" i="6"/>
  <c r="W1473" i="6"/>
  <c r="V1473" i="6"/>
  <c r="U1473" i="6"/>
  <c r="T1473" i="6"/>
  <c r="S1473" i="6"/>
  <c r="R1473" i="6"/>
  <c r="Q1473" i="6"/>
  <c r="P1473" i="6"/>
  <c r="O1473" i="6"/>
  <c r="N1473" i="6"/>
  <c r="M1473" i="6"/>
  <c r="L1473" i="6"/>
  <c r="W1472" i="6"/>
  <c r="V1472" i="6"/>
  <c r="U1472" i="6"/>
  <c r="T1472" i="6"/>
  <c r="S1472" i="6"/>
  <c r="R1472" i="6"/>
  <c r="Q1472" i="6"/>
  <c r="P1472" i="6"/>
  <c r="O1472" i="6"/>
  <c r="N1472" i="6"/>
  <c r="M1472" i="6"/>
  <c r="L1472" i="6"/>
  <c r="W843" i="6"/>
  <c r="V843" i="6"/>
  <c r="U843" i="6"/>
  <c r="T843" i="6"/>
  <c r="S843" i="6"/>
  <c r="R843" i="6"/>
  <c r="Q843" i="6"/>
  <c r="P843" i="6"/>
  <c r="O843" i="6"/>
  <c r="N843" i="6"/>
  <c r="M843" i="6"/>
  <c r="L843" i="6"/>
  <c r="W842" i="6"/>
  <c r="V842" i="6"/>
  <c r="U842" i="6"/>
  <c r="T842" i="6"/>
  <c r="S842" i="6"/>
  <c r="R842" i="6"/>
  <c r="Q842" i="6"/>
  <c r="P842" i="6"/>
  <c r="O842" i="6"/>
  <c r="N842" i="6"/>
  <c r="M842" i="6"/>
  <c r="L842" i="6"/>
  <c r="W841" i="6"/>
  <c r="V841" i="6"/>
  <c r="U841" i="6"/>
  <c r="T841" i="6"/>
  <c r="S841" i="6"/>
  <c r="R841" i="6"/>
  <c r="Q841" i="6"/>
  <c r="P841" i="6"/>
  <c r="O841" i="6"/>
  <c r="N841" i="6"/>
  <c r="M841" i="6"/>
  <c r="L841" i="6"/>
  <c r="W840" i="6"/>
  <c r="V840" i="6"/>
  <c r="U840" i="6"/>
  <c r="T840" i="6"/>
  <c r="S840" i="6"/>
  <c r="R840" i="6"/>
  <c r="Q840" i="6"/>
  <c r="P840" i="6"/>
  <c r="O840" i="6"/>
  <c r="N840" i="6"/>
  <c r="M840" i="6"/>
  <c r="L840" i="6"/>
  <c r="W839" i="6"/>
  <c r="V839" i="6"/>
  <c r="U839" i="6"/>
  <c r="T839" i="6"/>
  <c r="S839" i="6"/>
  <c r="R839" i="6"/>
  <c r="Q839" i="6"/>
  <c r="P839" i="6"/>
  <c r="O839" i="6"/>
  <c r="N839" i="6"/>
  <c r="M839" i="6"/>
  <c r="L839" i="6"/>
  <c r="W1168" i="6"/>
  <c r="V1168" i="6"/>
  <c r="U1168" i="6"/>
  <c r="T1168" i="6"/>
  <c r="S1168" i="6"/>
  <c r="R1168" i="6"/>
  <c r="Q1168" i="6"/>
  <c r="P1168" i="6"/>
  <c r="O1168" i="6"/>
  <c r="N1168" i="6"/>
  <c r="M1168" i="6"/>
  <c r="L1168" i="6"/>
  <c r="W1167" i="6"/>
  <c r="V1167" i="6"/>
  <c r="U1167" i="6"/>
  <c r="T1167" i="6"/>
  <c r="S1167" i="6"/>
  <c r="R1167" i="6"/>
  <c r="Q1167" i="6"/>
  <c r="P1167" i="6"/>
  <c r="O1167" i="6"/>
  <c r="N1167" i="6"/>
  <c r="M1167" i="6"/>
  <c r="L1167" i="6"/>
  <c r="W1166" i="6"/>
  <c r="V1166" i="6"/>
  <c r="U1166" i="6"/>
  <c r="T1166" i="6"/>
  <c r="S1166" i="6"/>
  <c r="R1166" i="6"/>
  <c r="Q1166" i="6"/>
  <c r="P1166" i="6"/>
  <c r="O1166" i="6"/>
  <c r="N1166" i="6"/>
  <c r="M1166" i="6"/>
  <c r="L1166" i="6"/>
  <c r="W1165" i="6"/>
  <c r="V1165" i="6"/>
  <c r="U1165" i="6"/>
  <c r="T1165" i="6"/>
  <c r="S1165" i="6"/>
  <c r="R1165" i="6"/>
  <c r="Q1165" i="6"/>
  <c r="P1165" i="6"/>
  <c r="O1165" i="6"/>
  <c r="N1165" i="6"/>
  <c r="M1165" i="6"/>
  <c r="L1165" i="6"/>
  <c r="W1164" i="6"/>
  <c r="V1164" i="6"/>
  <c r="U1164" i="6"/>
  <c r="T1164" i="6"/>
  <c r="S1164" i="6"/>
  <c r="R1164" i="6"/>
  <c r="Q1164" i="6"/>
  <c r="P1164" i="6"/>
  <c r="O1164" i="6"/>
  <c r="N1164" i="6"/>
  <c r="M1164" i="6"/>
  <c r="L1164" i="6"/>
  <c r="W1163" i="6"/>
  <c r="V1163" i="6"/>
  <c r="U1163" i="6"/>
  <c r="T1163" i="6"/>
  <c r="S1163" i="6"/>
  <c r="R1163" i="6"/>
  <c r="Q1163" i="6"/>
  <c r="P1163" i="6"/>
  <c r="O1163" i="6"/>
  <c r="N1163" i="6"/>
  <c r="M1163" i="6"/>
  <c r="L1163" i="6"/>
  <c r="W1162" i="6"/>
  <c r="V1162" i="6"/>
  <c r="U1162" i="6"/>
  <c r="T1162" i="6"/>
  <c r="S1162" i="6"/>
  <c r="R1162" i="6"/>
  <c r="Q1162" i="6"/>
  <c r="P1162" i="6"/>
  <c r="O1162" i="6"/>
  <c r="N1162" i="6"/>
  <c r="M1162" i="6"/>
  <c r="L1162" i="6"/>
  <c r="W1161" i="6"/>
  <c r="V1161" i="6"/>
  <c r="U1161" i="6"/>
  <c r="T1161" i="6"/>
  <c r="S1161" i="6"/>
  <c r="R1161" i="6"/>
  <c r="Q1161" i="6"/>
  <c r="P1161" i="6"/>
  <c r="O1161" i="6"/>
  <c r="N1161" i="6"/>
  <c r="M1161" i="6"/>
  <c r="L1161" i="6"/>
  <c r="W1160" i="6"/>
  <c r="V1160" i="6"/>
  <c r="U1160" i="6"/>
  <c r="T1160" i="6"/>
  <c r="S1160" i="6"/>
  <c r="R1160" i="6"/>
  <c r="Q1160" i="6"/>
  <c r="P1160" i="6"/>
  <c r="O1160" i="6"/>
  <c r="N1160" i="6"/>
  <c r="M1160" i="6"/>
  <c r="L1160" i="6"/>
  <c r="W1159" i="6"/>
  <c r="V1159" i="6"/>
  <c r="U1159" i="6"/>
  <c r="T1159" i="6"/>
  <c r="S1159" i="6"/>
  <c r="R1159" i="6"/>
  <c r="Q1159" i="6"/>
  <c r="P1159" i="6"/>
  <c r="O1159" i="6"/>
  <c r="N1159" i="6"/>
  <c r="M1159" i="6"/>
  <c r="L1159" i="6"/>
  <c r="W1158" i="6"/>
  <c r="V1158" i="6"/>
  <c r="U1158" i="6"/>
  <c r="T1158" i="6"/>
  <c r="S1158" i="6"/>
  <c r="R1158" i="6"/>
  <c r="Q1158" i="6"/>
  <c r="P1158" i="6"/>
  <c r="O1158" i="6"/>
  <c r="N1158" i="6"/>
  <c r="M1158" i="6"/>
  <c r="L1158" i="6"/>
  <c r="W1157" i="6"/>
  <c r="V1157" i="6"/>
  <c r="U1157" i="6"/>
  <c r="T1157" i="6"/>
  <c r="S1157" i="6"/>
  <c r="R1157" i="6"/>
  <c r="Q1157" i="6"/>
  <c r="P1157" i="6"/>
  <c r="O1157" i="6"/>
  <c r="N1157" i="6"/>
  <c r="M1157" i="6"/>
  <c r="L1157" i="6"/>
  <c r="W1156" i="6"/>
  <c r="V1156" i="6"/>
  <c r="U1156" i="6"/>
  <c r="T1156" i="6"/>
  <c r="S1156" i="6"/>
  <c r="R1156" i="6"/>
  <c r="Q1156" i="6"/>
  <c r="P1156" i="6"/>
  <c r="O1156" i="6"/>
  <c r="N1156" i="6"/>
  <c r="M1156" i="6"/>
  <c r="L1156" i="6"/>
  <c r="W1155" i="6"/>
  <c r="V1155" i="6"/>
  <c r="U1155" i="6"/>
  <c r="T1155" i="6"/>
  <c r="S1155" i="6"/>
  <c r="R1155" i="6"/>
  <c r="Q1155" i="6"/>
  <c r="P1155" i="6"/>
  <c r="O1155" i="6"/>
  <c r="N1155" i="6"/>
  <c r="M1155" i="6"/>
  <c r="L1155" i="6"/>
  <c r="W1154" i="6"/>
  <c r="V1154" i="6"/>
  <c r="U1154" i="6"/>
  <c r="T1154" i="6"/>
  <c r="S1154" i="6"/>
  <c r="R1154" i="6"/>
  <c r="Q1154" i="6"/>
  <c r="P1154" i="6"/>
  <c r="O1154" i="6"/>
  <c r="N1154" i="6"/>
  <c r="M1154" i="6"/>
  <c r="L1154" i="6"/>
  <c r="Y1153" i="6"/>
  <c r="W1153" i="6"/>
  <c r="V1153" i="6"/>
  <c r="U1153" i="6"/>
  <c r="T1153" i="6"/>
  <c r="S1153" i="6"/>
  <c r="R1153" i="6"/>
  <c r="Q1153" i="6"/>
  <c r="P1153" i="6"/>
  <c r="O1153" i="6"/>
  <c r="N1153" i="6"/>
  <c r="M1153" i="6"/>
  <c r="L1153" i="6"/>
  <c r="W1152" i="6"/>
  <c r="V1152" i="6"/>
  <c r="U1152" i="6"/>
  <c r="T1152" i="6"/>
  <c r="S1152" i="6"/>
  <c r="R1152" i="6"/>
  <c r="Q1152" i="6"/>
  <c r="P1152" i="6"/>
  <c r="O1152" i="6"/>
  <c r="N1152" i="6"/>
  <c r="M1152" i="6"/>
  <c r="L1152" i="6"/>
  <c r="W1151" i="6"/>
  <c r="V1151" i="6"/>
  <c r="U1151" i="6"/>
  <c r="T1151" i="6"/>
  <c r="S1151" i="6"/>
  <c r="R1151" i="6"/>
  <c r="Q1151" i="6"/>
  <c r="P1151" i="6"/>
  <c r="O1151" i="6"/>
  <c r="N1151" i="6"/>
  <c r="M1151" i="6"/>
  <c r="L1151" i="6"/>
  <c r="W1150" i="6"/>
  <c r="V1150" i="6"/>
  <c r="U1150" i="6"/>
  <c r="T1150" i="6"/>
  <c r="S1150" i="6"/>
  <c r="R1150" i="6"/>
  <c r="Q1150" i="6"/>
  <c r="P1150" i="6"/>
  <c r="O1150" i="6"/>
  <c r="N1150" i="6"/>
  <c r="M1150" i="6"/>
  <c r="L1150" i="6"/>
  <c r="W1149" i="6"/>
  <c r="V1149" i="6"/>
  <c r="U1149" i="6"/>
  <c r="T1149" i="6"/>
  <c r="S1149" i="6"/>
  <c r="R1149" i="6"/>
  <c r="Q1149" i="6"/>
  <c r="P1149" i="6"/>
  <c r="O1149" i="6"/>
  <c r="N1149" i="6"/>
  <c r="M1149" i="6"/>
  <c r="L1149" i="6"/>
  <c r="W1148" i="6"/>
  <c r="V1148" i="6"/>
  <c r="U1148" i="6"/>
  <c r="T1148" i="6"/>
  <c r="S1148" i="6"/>
  <c r="R1148" i="6"/>
  <c r="Q1148" i="6"/>
  <c r="P1148" i="6"/>
  <c r="O1148" i="6"/>
  <c r="N1148" i="6"/>
  <c r="M1148" i="6"/>
  <c r="L1148" i="6"/>
  <c r="W1147" i="6"/>
  <c r="V1147" i="6"/>
  <c r="U1147" i="6"/>
  <c r="T1147" i="6"/>
  <c r="S1147" i="6"/>
  <c r="R1147" i="6"/>
  <c r="Q1147" i="6"/>
  <c r="P1147" i="6"/>
  <c r="O1147" i="6"/>
  <c r="N1147" i="6"/>
  <c r="M1147" i="6"/>
  <c r="L1147" i="6"/>
  <c r="W1146" i="6"/>
  <c r="V1146" i="6"/>
  <c r="U1146" i="6"/>
  <c r="T1146" i="6"/>
  <c r="S1146" i="6"/>
  <c r="R1146" i="6"/>
  <c r="Q1146" i="6"/>
  <c r="P1146" i="6"/>
  <c r="O1146" i="6"/>
  <c r="N1146" i="6"/>
  <c r="M1146" i="6"/>
  <c r="L1146" i="6"/>
  <c r="W1145" i="6"/>
  <c r="V1145" i="6"/>
  <c r="U1145" i="6"/>
  <c r="T1145" i="6"/>
  <c r="S1145" i="6"/>
  <c r="R1145" i="6"/>
  <c r="Q1145" i="6"/>
  <c r="P1145" i="6"/>
  <c r="O1145" i="6"/>
  <c r="N1145" i="6"/>
  <c r="M1145" i="6"/>
  <c r="L1145" i="6"/>
  <c r="W1144" i="6"/>
  <c r="V1144" i="6"/>
  <c r="U1144" i="6"/>
  <c r="T1144" i="6"/>
  <c r="S1144" i="6"/>
  <c r="R1144" i="6"/>
  <c r="Q1144" i="6"/>
  <c r="P1144" i="6"/>
  <c r="O1144" i="6"/>
  <c r="N1144" i="6"/>
  <c r="M1144" i="6"/>
  <c r="L1144" i="6"/>
  <c r="W1143" i="6"/>
  <c r="V1143" i="6"/>
  <c r="U1143" i="6"/>
  <c r="T1143" i="6"/>
  <c r="S1143" i="6"/>
  <c r="R1143" i="6"/>
  <c r="Q1143" i="6"/>
  <c r="P1143" i="6"/>
  <c r="O1143" i="6"/>
  <c r="N1143" i="6"/>
  <c r="M1143" i="6"/>
  <c r="L1143" i="6"/>
  <c r="W1142" i="6"/>
  <c r="V1142" i="6"/>
  <c r="U1142" i="6"/>
  <c r="T1142" i="6"/>
  <c r="S1142" i="6"/>
  <c r="R1142" i="6"/>
  <c r="Q1142" i="6"/>
  <c r="P1142" i="6"/>
  <c r="O1142" i="6"/>
  <c r="N1142" i="6"/>
  <c r="M1142" i="6"/>
  <c r="L1142" i="6"/>
  <c r="W1141" i="6"/>
  <c r="V1141" i="6"/>
  <c r="U1141" i="6"/>
  <c r="T1141" i="6"/>
  <c r="S1141" i="6"/>
  <c r="R1141" i="6"/>
  <c r="Q1141" i="6"/>
  <c r="P1141" i="6"/>
  <c r="O1141" i="6"/>
  <c r="N1141" i="6"/>
  <c r="M1141" i="6"/>
  <c r="L1141" i="6"/>
  <c r="W1140" i="6"/>
  <c r="V1140" i="6"/>
  <c r="U1140" i="6"/>
  <c r="T1140" i="6"/>
  <c r="S1140" i="6"/>
  <c r="R1140" i="6"/>
  <c r="Q1140" i="6"/>
  <c r="P1140" i="6"/>
  <c r="O1140" i="6"/>
  <c r="N1140" i="6"/>
  <c r="M1140" i="6"/>
  <c r="L1140" i="6"/>
  <c r="W1139" i="6"/>
  <c r="V1139" i="6"/>
  <c r="U1139" i="6"/>
  <c r="T1139" i="6"/>
  <c r="S1139" i="6"/>
  <c r="R1139" i="6"/>
  <c r="Q1139" i="6"/>
  <c r="P1139" i="6"/>
  <c r="O1139" i="6"/>
  <c r="N1139" i="6"/>
  <c r="M1139" i="6"/>
  <c r="L1139" i="6"/>
  <c r="W1138" i="6"/>
  <c r="V1138" i="6"/>
  <c r="U1138" i="6"/>
  <c r="T1138" i="6"/>
  <c r="S1138" i="6"/>
  <c r="R1138" i="6"/>
  <c r="Q1138" i="6"/>
  <c r="P1138" i="6"/>
  <c r="O1138" i="6"/>
  <c r="N1138" i="6"/>
  <c r="M1138" i="6"/>
  <c r="L1138" i="6"/>
  <c r="W1137" i="6"/>
  <c r="V1137" i="6"/>
  <c r="U1137" i="6"/>
  <c r="T1137" i="6"/>
  <c r="S1137" i="6"/>
  <c r="R1137" i="6"/>
  <c r="Q1137" i="6"/>
  <c r="P1137" i="6"/>
  <c r="O1137" i="6"/>
  <c r="N1137" i="6"/>
  <c r="M1137" i="6"/>
  <c r="L1137" i="6"/>
  <c r="W1136" i="6"/>
  <c r="V1136" i="6"/>
  <c r="U1136" i="6"/>
  <c r="T1136" i="6"/>
  <c r="S1136" i="6"/>
  <c r="R1136" i="6"/>
  <c r="Q1136" i="6"/>
  <c r="P1136" i="6"/>
  <c r="O1136" i="6"/>
  <c r="N1136" i="6"/>
  <c r="M1136" i="6"/>
  <c r="L1136" i="6"/>
  <c r="W1135" i="6"/>
  <c r="V1135" i="6"/>
  <c r="U1135" i="6"/>
  <c r="T1135" i="6"/>
  <c r="S1135" i="6"/>
  <c r="R1135" i="6"/>
  <c r="Q1135" i="6"/>
  <c r="P1135" i="6"/>
  <c r="O1135" i="6"/>
  <c r="N1135" i="6"/>
  <c r="M1135" i="6"/>
  <c r="L1135" i="6"/>
  <c r="W1134" i="6"/>
  <c r="V1134" i="6"/>
  <c r="U1134" i="6"/>
  <c r="T1134" i="6"/>
  <c r="S1134" i="6"/>
  <c r="R1134" i="6"/>
  <c r="Q1134" i="6"/>
  <c r="P1134" i="6"/>
  <c r="O1134" i="6"/>
  <c r="N1134" i="6"/>
  <c r="M1134" i="6"/>
  <c r="L1134" i="6"/>
  <c r="W1133" i="6"/>
  <c r="V1133" i="6"/>
  <c r="U1133" i="6"/>
  <c r="T1133" i="6"/>
  <c r="S1133" i="6"/>
  <c r="R1133" i="6"/>
  <c r="Q1133" i="6"/>
  <c r="P1133" i="6"/>
  <c r="O1133" i="6"/>
  <c r="N1133" i="6"/>
  <c r="M1133" i="6"/>
  <c r="L1133" i="6"/>
  <c r="W1132" i="6"/>
  <c r="V1132" i="6"/>
  <c r="U1132" i="6"/>
  <c r="T1132" i="6"/>
  <c r="S1132" i="6"/>
  <c r="R1132" i="6"/>
  <c r="Q1132" i="6"/>
  <c r="P1132" i="6"/>
  <c r="O1132" i="6"/>
  <c r="N1132" i="6"/>
  <c r="M1132" i="6"/>
  <c r="L1132" i="6"/>
  <c r="W1131" i="6"/>
  <c r="V1131" i="6"/>
  <c r="U1131" i="6"/>
  <c r="T1131" i="6"/>
  <c r="S1131" i="6"/>
  <c r="R1131" i="6"/>
  <c r="Q1131" i="6"/>
  <c r="P1131" i="6"/>
  <c r="O1131" i="6"/>
  <c r="N1131" i="6"/>
  <c r="M1131" i="6"/>
  <c r="L1131" i="6"/>
  <c r="W1130" i="6"/>
  <c r="V1130" i="6"/>
  <c r="U1130" i="6"/>
  <c r="T1130" i="6"/>
  <c r="S1130" i="6"/>
  <c r="R1130" i="6"/>
  <c r="Q1130" i="6"/>
  <c r="P1130" i="6"/>
  <c r="O1130" i="6"/>
  <c r="N1130" i="6"/>
  <c r="M1130" i="6"/>
  <c r="L1130" i="6"/>
  <c r="W1129" i="6"/>
  <c r="V1129" i="6"/>
  <c r="U1129" i="6"/>
  <c r="T1129" i="6"/>
  <c r="S1129" i="6"/>
  <c r="R1129" i="6"/>
  <c r="Q1129" i="6"/>
  <c r="P1129" i="6"/>
  <c r="O1129" i="6"/>
  <c r="N1129" i="6"/>
  <c r="M1129" i="6"/>
  <c r="L1129" i="6"/>
  <c r="W1128" i="6"/>
  <c r="V1128" i="6"/>
  <c r="U1128" i="6"/>
  <c r="T1128" i="6"/>
  <c r="S1128" i="6"/>
  <c r="R1128" i="6"/>
  <c r="Q1128" i="6"/>
  <c r="P1128" i="6"/>
  <c r="O1128" i="6"/>
  <c r="N1128" i="6"/>
  <c r="M1128" i="6"/>
  <c r="L1128" i="6"/>
  <c r="W1127" i="6"/>
  <c r="V1127" i="6"/>
  <c r="U1127" i="6"/>
  <c r="T1127" i="6"/>
  <c r="S1127" i="6"/>
  <c r="R1127" i="6"/>
  <c r="Q1127" i="6"/>
  <c r="P1127" i="6"/>
  <c r="O1127" i="6"/>
  <c r="N1127" i="6"/>
  <c r="M1127" i="6"/>
  <c r="L1127" i="6"/>
  <c r="W1126" i="6"/>
  <c r="V1126" i="6"/>
  <c r="U1126" i="6"/>
  <c r="T1126" i="6"/>
  <c r="S1126" i="6"/>
  <c r="R1126" i="6"/>
  <c r="Q1126" i="6"/>
  <c r="P1126" i="6"/>
  <c r="O1126" i="6"/>
  <c r="N1126" i="6"/>
  <c r="M1126" i="6"/>
  <c r="L1126" i="6"/>
  <c r="W1125" i="6"/>
  <c r="V1125" i="6"/>
  <c r="U1125" i="6"/>
  <c r="T1125" i="6"/>
  <c r="S1125" i="6"/>
  <c r="R1125" i="6"/>
  <c r="Q1125" i="6"/>
  <c r="P1125" i="6"/>
  <c r="O1125" i="6"/>
  <c r="N1125" i="6"/>
  <c r="M1125" i="6"/>
  <c r="L1125" i="6"/>
  <c r="W1124" i="6"/>
  <c r="V1124" i="6"/>
  <c r="U1124" i="6"/>
  <c r="T1124" i="6"/>
  <c r="S1124" i="6"/>
  <c r="R1124" i="6"/>
  <c r="Q1124" i="6"/>
  <c r="P1124" i="6"/>
  <c r="O1124" i="6"/>
  <c r="N1124" i="6"/>
  <c r="M1124" i="6"/>
  <c r="L1124" i="6"/>
  <c r="W1123" i="6"/>
  <c r="V1123" i="6"/>
  <c r="U1123" i="6"/>
  <c r="T1123" i="6"/>
  <c r="S1123" i="6"/>
  <c r="R1123" i="6"/>
  <c r="Q1123" i="6"/>
  <c r="P1123" i="6"/>
  <c r="O1123" i="6"/>
  <c r="N1123" i="6"/>
  <c r="M1123" i="6"/>
  <c r="L1123" i="6"/>
  <c r="W1122" i="6"/>
  <c r="V1122" i="6"/>
  <c r="U1122" i="6"/>
  <c r="T1122" i="6"/>
  <c r="S1122" i="6"/>
  <c r="R1122" i="6"/>
  <c r="Q1122" i="6"/>
  <c r="P1122" i="6"/>
  <c r="O1122" i="6"/>
  <c r="N1122" i="6"/>
  <c r="M1122" i="6"/>
  <c r="L1122" i="6"/>
  <c r="W1121" i="6"/>
  <c r="V1121" i="6"/>
  <c r="U1121" i="6"/>
  <c r="T1121" i="6"/>
  <c r="S1121" i="6"/>
  <c r="R1121" i="6"/>
  <c r="Q1121" i="6"/>
  <c r="P1121" i="6"/>
  <c r="O1121" i="6"/>
  <c r="N1121" i="6"/>
  <c r="M1121" i="6"/>
  <c r="L1121" i="6"/>
  <c r="W1120" i="6"/>
  <c r="V1120" i="6"/>
  <c r="U1120" i="6"/>
  <c r="T1120" i="6"/>
  <c r="S1120" i="6"/>
  <c r="R1120" i="6"/>
  <c r="Q1120" i="6"/>
  <c r="P1120" i="6"/>
  <c r="O1120" i="6"/>
  <c r="N1120" i="6"/>
  <c r="M1120" i="6"/>
  <c r="L1120" i="6"/>
  <c r="W1119" i="6"/>
  <c r="V1119" i="6"/>
  <c r="U1119" i="6"/>
  <c r="T1119" i="6"/>
  <c r="S1119" i="6"/>
  <c r="R1119" i="6"/>
  <c r="Q1119" i="6"/>
  <c r="P1119" i="6"/>
  <c r="O1119" i="6"/>
  <c r="N1119" i="6"/>
  <c r="M1119" i="6"/>
  <c r="L1119" i="6"/>
  <c r="W1118" i="6"/>
  <c r="V1118" i="6"/>
  <c r="U1118" i="6"/>
  <c r="T1118" i="6"/>
  <c r="S1118" i="6"/>
  <c r="R1118" i="6"/>
  <c r="Q1118" i="6"/>
  <c r="P1118" i="6"/>
  <c r="O1118" i="6"/>
  <c r="N1118" i="6"/>
  <c r="M1118" i="6"/>
  <c r="L1118" i="6"/>
  <c r="W1117" i="6"/>
  <c r="V1117" i="6"/>
  <c r="U1117" i="6"/>
  <c r="T1117" i="6"/>
  <c r="S1117" i="6"/>
  <c r="R1117" i="6"/>
  <c r="Q1117" i="6"/>
  <c r="P1117" i="6"/>
  <c r="O1117" i="6"/>
  <c r="N1117" i="6"/>
  <c r="M1117" i="6"/>
  <c r="L1117" i="6"/>
  <c r="W1116" i="6"/>
  <c r="V1116" i="6"/>
  <c r="U1116" i="6"/>
  <c r="T1116" i="6"/>
  <c r="S1116" i="6"/>
  <c r="R1116" i="6"/>
  <c r="Q1116" i="6"/>
  <c r="P1116" i="6"/>
  <c r="O1116" i="6"/>
  <c r="N1116" i="6"/>
  <c r="M1116" i="6"/>
  <c r="L1116" i="6"/>
  <c r="W1115" i="6"/>
  <c r="V1115" i="6"/>
  <c r="U1115" i="6"/>
  <c r="T1115" i="6"/>
  <c r="S1115" i="6"/>
  <c r="R1115" i="6"/>
  <c r="Q1115" i="6"/>
  <c r="P1115" i="6"/>
  <c r="O1115" i="6"/>
  <c r="N1115" i="6"/>
  <c r="M1115" i="6"/>
  <c r="L1115" i="6"/>
  <c r="W1114" i="6"/>
  <c r="V1114" i="6"/>
  <c r="U1114" i="6"/>
  <c r="T1114" i="6"/>
  <c r="S1114" i="6"/>
  <c r="R1114" i="6"/>
  <c r="Q1114" i="6"/>
  <c r="P1114" i="6"/>
  <c r="O1114" i="6"/>
  <c r="N1114" i="6"/>
  <c r="M1114" i="6"/>
  <c r="L1114" i="6"/>
  <c r="W1113" i="6"/>
  <c r="V1113" i="6"/>
  <c r="U1113" i="6"/>
  <c r="T1113" i="6"/>
  <c r="S1113" i="6"/>
  <c r="R1113" i="6"/>
  <c r="Q1113" i="6"/>
  <c r="P1113" i="6"/>
  <c r="O1113" i="6"/>
  <c r="N1113" i="6"/>
  <c r="M1113" i="6"/>
  <c r="L1113" i="6"/>
  <c r="W1112" i="6"/>
  <c r="V1112" i="6"/>
  <c r="U1112" i="6"/>
  <c r="T1112" i="6"/>
  <c r="S1112" i="6"/>
  <c r="R1112" i="6"/>
  <c r="Q1112" i="6"/>
  <c r="P1112" i="6"/>
  <c r="O1112" i="6"/>
  <c r="N1112" i="6"/>
  <c r="M1112" i="6"/>
  <c r="L1112" i="6"/>
  <c r="W1111" i="6"/>
  <c r="V1111" i="6"/>
  <c r="U1111" i="6"/>
  <c r="T1111" i="6"/>
  <c r="S1111" i="6"/>
  <c r="R1111" i="6"/>
  <c r="Q1111" i="6"/>
  <c r="P1111" i="6"/>
  <c r="O1111" i="6"/>
  <c r="N1111" i="6"/>
  <c r="M1111" i="6"/>
  <c r="L1111" i="6"/>
  <c r="W1110" i="6"/>
  <c r="V1110" i="6"/>
  <c r="U1110" i="6"/>
  <c r="T1110" i="6"/>
  <c r="S1110" i="6"/>
  <c r="R1110" i="6"/>
  <c r="Q1110" i="6"/>
  <c r="P1110" i="6"/>
  <c r="O1110" i="6"/>
  <c r="N1110" i="6"/>
  <c r="M1110" i="6"/>
  <c r="L1110" i="6"/>
  <c r="W1109" i="6"/>
  <c r="V1109" i="6"/>
  <c r="U1109" i="6"/>
  <c r="T1109" i="6"/>
  <c r="S1109" i="6"/>
  <c r="R1109" i="6"/>
  <c r="Q1109" i="6"/>
  <c r="P1109" i="6"/>
  <c r="O1109" i="6"/>
  <c r="N1109" i="6"/>
  <c r="M1109" i="6"/>
  <c r="L1109" i="6"/>
  <c r="W1108" i="6"/>
  <c r="V1108" i="6"/>
  <c r="U1108" i="6"/>
  <c r="T1108" i="6"/>
  <c r="S1108" i="6"/>
  <c r="R1108" i="6"/>
  <c r="Q1108" i="6"/>
  <c r="P1108" i="6"/>
  <c r="O1108" i="6"/>
  <c r="N1108" i="6"/>
  <c r="M1108" i="6"/>
  <c r="L1108" i="6"/>
  <c r="W1107" i="6"/>
  <c r="V1107" i="6"/>
  <c r="U1107" i="6"/>
  <c r="T1107" i="6"/>
  <c r="S1107" i="6"/>
  <c r="R1107" i="6"/>
  <c r="Q1107" i="6"/>
  <c r="P1107" i="6"/>
  <c r="O1107" i="6"/>
  <c r="N1107" i="6"/>
  <c r="M1107" i="6"/>
  <c r="L1107" i="6"/>
  <c r="Y1106" i="6"/>
  <c r="W1106" i="6"/>
  <c r="V1106" i="6"/>
  <c r="U1106" i="6"/>
  <c r="T1106" i="6"/>
  <c r="S1106" i="6"/>
  <c r="R1106" i="6"/>
  <c r="Q1106" i="6"/>
  <c r="P1106" i="6"/>
  <c r="O1106" i="6"/>
  <c r="N1106" i="6"/>
  <c r="M1106" i="6"/>
  <c r="L1106" i="6"/>
  <c r="W1105" i="6"/>
  <c r="V1105" i="6"/>
  <c r="U1105" i="6"/>
  <c r="T1105" i="6"/>
  <c r="S1105" i="6"/>
  <c r="R1105" i="6"/>
  <c r="Q1105" i="6"/>
  <c r="P1105" i="6"/>
  <c r="O1105" i="6"/>
  <c r="N1105" i="6"/>
  <c r="M1105" i="6"/>
  <c r="L1105" i="6"/>
  <c r="W1104" i="6"/>
  <c r="V1104" i="6"/>
  <c r="U1104" i="6"/>
  <c r="T1104" i="6"/>
  <c r="S1104" i="6"/>
  <c r="R1104" i="6"/>
  <c r="Q1104" i="6"/>
  <c r="P1104" i="6"/>
  <c r="O1104" i="6"/>
  <c r="N1104" i="6"/>
  <c r="M1104" i="6"/>
  <c r="L1104" i="6"/>
  <c r="W1103" i="6"/>
  <c r="V1103" i="6"/>
  <c r="U1103" i="6"/>
  <c r="T1103" i="6"/>
  <c r="S1103" i="6"/>
  <c r="R1103" i="6"/>
  <c r="Q1103" i="6"/>
  <c r="P1103" i="6"/>
  <c r="O1103" i="6"/>
  <c r="N1103" i="6"/>
  <c r="M1103" i="6"/>
  <c r="L1103" i="6"/>
  <c r="W1102" i="6"/>
  <c r="V1102" i="6"/>
  <c r="U1102" i="6"/>
  <c r="T1102" i="6"/>
  <c r="S1102" i="6"/>
  <c r="R1102" i="6"/>
  <c r="Q1102" i="6"/>
  <c r="P1102" i="6"/>
  <c r="O1102" i="6"/>
  <c r="N1102" i="6"/>
  <c r="M1102" i="6"/>
  <c r="L1102" i="6"/>
  <c r="W1101" i="6"/>
  <c r="V1101" i="6"/>
  <c r="U1101" i="6"/>
  <c r="T1101" i="6"/>
  <c r="S1101" i="6"/>
  <c r="R1101" i="6"/>
  <c r="Q1101" i="6"/>
  <c r="P1101" i="6"/>
  <c r="O1101" i="6"/>
  <c r="N1101" i="6"/>
  <c r="M1101" i="6"/>
  <c r="L1101" i="6"/>
  <c r="W1100" i="6"/>
  <c r="V1100" i="6"/>
  <c r="U1100" i="6"/>
  <c r="T1100" i="6"/>
  <c r="S1100" i="6"/>
  <c r="R1100" i="6"/>
  <c r="Q1100" i="6"/>
  <c r="P1100" i="6"/>
  <c r="O1100" i="6"/>
  <c r="N1100" i="6"/>
  <c r="M1100" i="6"/>
  <c r="L1100" i="6"/>
  <c r="W1099" i="6"/>
  <c r="V1099" i="6"/>
  <c r="U1099" i="6"/>
  <c r="T1099" i="6"/>
  <c r="S1099" i="6"/>
  <c r="R1099" i="6"/>
  <c r="Q1099" i="6"/>
  <c r="P1099" i="6"/>
  <c r="O1099" i="6"/>
  <c r="N1099" i="6"/>
  <c r="M1099" i="6"/>
  <c r="L1099" i="6"/>
  <c r="Y1098" i="6"/>
  <c r="W1098" i="6"/>
  <c r="V1098" i="6"/>
  <c r="U1098" i="6"/>
  <c r="T1098" i="6"/>
  <c r="S1098" i="6"/>
  <c r="R1098" i="6"/>
  <c r="Q1098" i="6"/>
  <c r="P1098" i="6"/>
  <c r="O1098" i="6"/>
  <c r="N1098" i="6"/>
  <c r="M1098" i="6"/>
  <c r="L1098" i="6"/>
  <c r="W1097" i="6"/>
  <c r="V1097" i="6"/>
  <c r="U1097" i="6"/>
  <c r="T1097" i="6"/>
  <c r="S1097" i="6"/>
  <c r="R1097" i="6"/>
  <c r="Q1097" i="6"/>
  <c r="P1097" i="6"/>
  <c r="O1097" i="6"/>
  <c r="N1097" i="6"/>
  <c r="M1097" i="6"/>
  <c r="L1097" i="6"/>
  <c r="W1096" i="6"/>
  <c r="V1096" i="6"/>
  <c r="U1096" i="6"/>
  <c r="T1096" i="6"/>
  <c r="S1096" i="6"/>
  <c r="R1096" i="6"/>
  <c r="Q1096" i="6"/>
  <c r="P1096" i="6"/>
  <c r="O1096" i="6"/>
  <c r="N1096" i="6"/>
  <c r="M1096" i="6"/>
  <c r="L1096" i="6"/>
  <c r="W1095" i="6"/>
  <c r="V1095" i="6"/>
  <c r="U1095" i="6"/>
  <c r="T1095" i="6"/>
  <c r="S1095" i="6"/>
  <c r="R1095" i="6"/>
  <c r="Q1095" i="6"/>
  <c r="P1095" i="6"/>
  <c r="O1095" i="6"/>
  <c r="N1095" i="6"/>
  <c r="M1095" i="6"/>
  <c r="L1095" i="6"/>
  <c r="W1094" i="6"/>
  <c r="V1094" i="6"/>
  <c r="U1094" i="6"/>
  <c r="T1094" i="6"/>
  <c r="S1094" i="6"/>
  <c r="R1094" i="6"/>
  <c r="Q1094" i="6"/>
  <c r="P1094" i="6"/>
  <c r="O1094" i="6"/>
  <c r="N1094" i="6"/>
  <c r="M1094" i="6"/>
  <c r="L1094" i="6"/>
  <c r="W1093" i="6"/>
  <c r="V1093" i="6"/>
  <c r="U1093" i="6"/>
  <c r="T1093" i="6"/>
  <c r="S1093" i="6"/>
  <c r="R1093" i="6"/>
  <c r="Q1093" i="6"/>
  <c r="P1093" i="6"/>
  <c r="O1093" i="6"/>
  <c r="N1093" i="6"/>
  <c r="M1093" i="6"/>
  <c r="L1093" i="6"/>
  <c r="W1092" i="6"/>
  <c r="V1092" i="6"/>
  <c r="U1092" i="6"/>
  <c r="T1092" i="6"/>
  <c r="S1092" i="6"/>
  <c r="R1092" i="6"/>
  <c r="Q1092" i="6"/>
  <c r="P1092" i="6"/>
  <c r="O1092" i="6"/>
  <c r="N1092" i="6"/>
  <c r="M1092" i="6"/>
  <c r="L1092" i="6"/>
  <c r="W1091" i="6"/>
  <c r="V1091" i="6"/>
  <c r="U1091" i="6"/>
  <c r="T1091" i="6"/>
  <c r="S1091" i="6"/>
  <c r="R1091" i="6"/>
  <c r="Q1091" i="6"/>
  <c r="P1091" i="6"/>
  <c r="O1091" i="6"/>
  <c r="N1091" i="6"/>
  <c r="M1091" i="6"/>
  <c r="L1091" i="6"/>
  <c r="W1090" i="6"/>
  <c r="V1090" i="6"/>
  <c r="U1090" i="6"/>
  <c r="T1090" i="6"/>
  <c r="S1090" i="6"/>
  <c r="R1090" i="6"/>
  <c r="Q1090" i="6"/>
  <c r="P1090" i="6"/>
  <c r="O1090" i="6"/>
  <c r="N1090" i="6"/>
  <c r="M1090" i="6"/>
  <c r="L1090" i="6"/>
  <c r="W1089" i="6"/>
  <c r="V1089" i="6"/>
  <c r="U1089" i="6"/>
  <c r="T1089" i="6"/>
  <c r="S1089" i="6"/>
  <c r="R1089" i="6"/>
  <c r="Q1089" i="6"/>
  <c r="P1089" i="6"/>
  <c r="O1089" i="6"/>
  <c r="N1089" i="6"/>
  <c r="M1089" i="6"/>
  <c r="L1089" i="6"/>
  <c r="W1088" i="6"/>
  <c r="V1088" i="6"/>
  <c r="U1088" i="6"/>
  <c r="T1088" i="6"/>
  <c r="S1088" i="6"/>
  <c r="R1088" i="6"/>
  <c r="Q1088" i="6"/>
  <c r="P1088" i="6"/>
  <c r="O1088" i="6"/>
  <c r="N1088" i="6"/>
  <c r="M1088" i="6"/>
  <c r="L1088" i="6"/>
  <c r="W1087" i="6"/>
  <c r="V1087" i="6"/>
  <c r="U1087" i="6"/>
  <c r="T1087" i="6"/>
  <c r="S1087" i="6"/>
  <c r="R1087" i="6"/>
  <c r="Q1087" i="6"/>
  <c r="P1087" i="6"/>
  <c r="O1087" i="6"/>
  <c r="N1087" i="6"/>
  <c r="M1087" i="6"/>
  <c r="L1087" i="6"/>
  <c r="W1086" i="6"/>
  <c r="V1086" i="6"/>
  <c r="U1086" i="6"/>
  <c r="T1086" i="6"/>
  <c r="S1086" i="6"/>
  <c r="R1086" i="6"/>
  <c r="Q1086" i="6"/>
  <c r="P1086" i="6"/>
  <c r="O1086" i="6"/>
  <c r="N1086" i="6"/>
  <c r="M1086" i="6"/>
  <c r="L1086" i="6"/>
  <c r="Y1085" i="6"/>
  <c r="W1085" i="6"/>
  <c r="V1085" i="6"/>
  <c r="U1085" i="6"/>
  <c r="T1085" i="6"/>
  <c r="S1085" i="6"/>
  <c r="R1085" i="6"/>
  <c r="Q1085" i="6"/>
  <c r="P1085" i="6"/>
  <c r="O1085" i="6"/>
  <c r="N1085" i="6"/>
  <c r="M1085" i="6"/>
  <c r="L1085" i="6"/>
  <c r="W1084" i="6"/>
  <c r="V1084" i="6"/>
  <c r="U1084" i="6"/>
  <c r="T1084" i="6"/>
  <c r="S1084" i="6"/>
  <c r="R1084" i="6"/>
  <c r="Q1084" i="6"/>
  <c r="P1084" i="6"/>
  <c r="O1084" i="6"/>
  <c r="N1084" i="6"/>
  <c r="M1084" i="6"/>
  <c r="L1084" i="6"/>
  <c r="W1083" i="6"/>
  <c r="V1083" i="6"/>
  <c r="U1083" i="6"/>
  <c r="T1083" i="6"/>
  <c r="S1083" i="6"/>
  <c r="R1083" i="6"/>
  <c r="Q1083" i="6"/>
  <c r="P1083" i="6"/>
  <c r="O1083" i="6"/>
  <c r="N1083" i="6"/>
  <c r="M1083" i="6"/>
  <c r="L1083" i="6"/>
  <c r="W1082" i="6"/>
  <c r="V1082" i="6"/>
  <c r="U1082" i="6"/>
  <c r="T1082" i="6"/>
  <c r="S1082" i="6"/>
  <c r="R1082" i="6"/>
  <c r="Q1082" i="6"/>
  <c r="P1082" i="6"/>
  <c r="O1082" i="6"/>
  <c r="N1082" i="6"/>
  <c r="M1082" i="6"/>
  <c r="L1082" i="6"/>
  <c r="W1081" i="6"/>
  <c r="V1081" i="6"/>
  <c r="U1081" i="6"/>
  <c r="T1081" i="6"/>
  <c r="S1081" i="6"/>
  <c r="R1081" i="6"/>
  <c r="Q1081" i="6"/>
  <c r="P1081" i="6"/>
  <c r="O1081" i="6"/>
  <c r="N1081" i="6"/>
  <c r="M1081" i="6"/>
  <c r="L1081" i="6"/>
  <c r="W1080" i="6"/>
  <c r="V1080" i="6"/>
  <c r="U1080" i="6"/>
  <c r="T1080" i="6"/>
  <c r="S1080" i="6"/>
  <c r="R1080" i="6"/>
  <c r="Q1080" i="6"/>
  <c r="P1080" i="6"/>
  <c r="O1080" i="6"/>
  <c r="N1080" i="6"/>
  <c r="M1080" i="6"/>
  <c r="L1080" i="6"/>
  <c r="W1079" i="6"/>
  <c r="V1079" i="6"/>
  <c r="U1079" i="6"/>
  <c r="T1079" i="6"/>
  <c r="S1079" i="6"/>
  <c r="R1079" i="6"/>
  <c r="Q1079" i="6"/>
  <c r="P1079" i="6"/>
  <c r="O1079" i="6"/>
  <c r="N1079" i="6"/>
  <c r="M1079" i="6"/>
  <c r="L1079" i="6"/>
  <c r="W1078" i="6"/>
  <c r="V1078" i="6"/>
  <c r="U1078" i="6"/>
  <c r="T1078" i="6"/>
  <c r="S1078" i="6"/>
  <c r="R1078" i="6"/>
  <c r="Q1078" i="6"/>
  <c r="P1078" i="6"/>
  <c r="O1078" i="6"/>
  <c r="N1078" i="6"/>
  <c r="M1078" i="6"/>
  <c r="L1078" i="6"/>
  <c r="W1077" i="6"/>
  <c r="V1077" i="6"/>
  <c r="U1077" i="6"/>
  <c r="T1077" i="6"/>
  <c r="S1077" i="6"/>
  <c r="R1077" i="6"/>
  <c r="Q1077" i="6"/>
  <c r="P1077" i="6"/>
  <c r="O1077" i="6"/>
  <c r="N1077" i="6"/>
  <c r="M1077" i="6"/>
  <c r="L1077" i="6"/>
  <c r="W1076" i="6"/>
  <c r="V1076" i="6"/>
  <c r="U1076" i="6"/>
  <c r="T1076" i="6"/>
  <c r="S1076" i="6"/>
  <c r="R1076" i="6"/>
  <c r="Q1076" i="6"/>
  <c r="P1076" i="6"/>
  <c r="O1076" i="6"/>
  <c r="N1076" i="6"/>
  <c r="M1076" i="6"/>
  <c r="L1076" i="6"/>
  <c r="W1075" i="6"/>
  <c r="V1075" i="6"/>
  <c r="U1075" i="6"/>
  <c r="T1075" i="6"/>
  <c r="S1075" i="6"/>
  <c r="R1075" i="6"/>
  <c r="Q1075" i="6"/>
  <c r="P1075" i="6"/>
  <c r="O1075" i="6"/>
  <c r="N1075" i="6"/>
  <c r="M1075" i="6"/>
  <c r="L1075" i="6"/>
  <c r="W1074" i="6"/>
  <c r="V1074" i="6"/>
  <c r="U1074" i="6"/>
  <c r="T1074" i="6"/>
  <c r="S1074" i="6"/>
  <c r="R1074" i="6"/>
  <c r="Q1074" i="6"/>
  <c r="P1074" i="6"/>
  <c r="O1074" i="6"/>
  <c r="N1074" i="6"/>
  <c r="M1074" i="6"/>
  <c r="L1074" i="6"/>
  <c r="W1073" i="6"/>
  <c r="V1073" i="6"/>
  <c r="U1073" i="6"/>
  <c r="T1073" i="6"/>
  <c r="S1073" i="6"/>
  <c r="R1073" i="6"/>
  <c r="Q1073" i="6"/>
  <c r="P1073" i="6"/>
  <c r="O1073" i="6"/>
  <c r="N1073" i="6"/>
  <c r="M1073" i="6"/>
  <c r="L1073" i="6"/>
  <c r="W1072" i="6"/>
  <c r="V1072" i="6"/>
  <c r="U1072" i="6"/>
  <c r="T1072" i="6"/>
  <c r="S1072" i="6"/>
  <c r="R1072" i="6"/>
  <c r="Q1072" i="6"/>
  <c r="P1072" i="6"/>
  <c r="O1072" i="6"/>
  <c r="N1072" i="6"/>
  <c r="M1072" i="6"/>
  <c r="L1072" i="6"/>
  <c r="W1071" i="6"/>
  <c r="V1071" i="6"/>
  <c r="U1071" i="6"/>
  <c r="T1071" i="6"/>
  <c r="S1071" i="6"/>
  <c r="R1071" i="6"/>
  <c r="Q1071" i="6"/>
  <c r="P1071" i="6"/>
  <c r="O1071" i="6"/>
  <c r="N1071" i="6"/>
  <c r="M1071" i="6"/>
  <c r="L1071" i="6"/>
  <c r="W1070" i="6"/>
  <c r="V1070" i="6"/>
  <c r="U1070" i="6"/>
  <c r="T1070" i="6"/>
  <c r="S1070" i="6"/>
  <c r="R1070" i="6"/>
  <c r="Q1070" i="6"/>
  <c r="P1070" i="6"/>
  <c r="O1070" i="6"/>
  <c r="N1070" i="6"/>
  <c r="M1070" i="6"/>
  <c r="L1070" i="6"/>
  <c r="W1069" i="6"/>
  <c r="V1069" i="6"/>
  <c r="U1069" i="6"/>
  <c r="T1069" i="6"/>
  <c r="S1069" i="6"/>
  <c r="R1069" i="6"/>
  <c r="Q1069" i="6"/>
  <c r="P1069" i="6"/>
  <c r="O1069" i="6"/>
  <c r="N1069" i="6"/>
  <c r="M1069" i="6"/>
  <c r="L1069" i="6"/>
  <c r="W1068" i="6"/>
  <c r="V1068" i="6"/>
  <c r="U1068" i="6"/>
  <c r="T1068" i="6"/>
  <c r="S1068" i="6"/>
  <c r="R1068" i="6"/>
  <c r="Q1068" i="6"/>
  <c r="P1068" i="6"/>
  <c r="O1068" i="6"/>
  <c r="N1068" i="6"/>
  <c r="M1068" i="6"/>
  <c r="L1068" i="6"/>
  <c r="W1067" i="6"/>
  <c r="V1067" i="6"/>
  <c r="U1067" i="6"/>
  <c r="T1067" i="6"/>
  <c r="S1067" i="6"/>
  <c r="R1067" i="6"/>
  <c r="Q1067" i="6"/>
  <c r="P1067" i="6"/>
  <c r="O1067" i="6"/>
  <c r="N1067" i="6"/>
  <c r="M1067" i="6"/>
  <c r="L1067" i="6"/>
  <c r="W1066" i="6"/>
  <c r="V1066" i="6"/>
  <c r="U1066" i="6"/>
  <c r="T1066" i="6"/>
  <c r="S1066" i="6"/>
  <c r="R1066" i="6"/>
  <c r="Q1066" i="6"/>
  <c r="P1066" i="6"/>
  <c r="O1066" i="6"/>
  <c r="N1066" i="6"/>
  <c r="M1066" i="6"/>
  <c r="L1066" i="6"/>
  <c r="W1065" i="6"/>
  <c r="V1065" i="6"/>
  <c r="U1065" i="6"/>
  <c r="T1065" i="6"/>
  <c r="S1065" i="6"/>
  <c r="R1065" i="6"/>
  <c r="Q1065" i="6"/>
  <c r="P1065" i="6"/>
  <c r="O1065" i="6"/>
  <c r="N1065" i="6"/>
  <c r="M1065" i="6"/>
  <c r="L1065" i="6"/>
  <c r="W1064" i="6"/>
  <c r="V1064" i="6"/>
  <c r="U1064" i="6"/>
  <c r="T1064" i="6"/>
  <c r="S1064" i="6"/>
  <c r="R1064" i="6"/>
  <c r="Q1064" i="6"/>
  <c r="P1064" i="6"/>
  <c r="O1064" i="6"/>
  <c r="N1064" i="6"/>
  <c r="M1064" i="6"/>
  <c r="L1064" i="6"/>
  <c r="W1063" i="6"/>
  <c r="V1063" i="6"/>
  <c r="U1063" i="6"/>
  <c r="T1063" i="6"/>
  <c r="S1063" i="6"/>
  <c r="R1063" i="6"/>
  <c r="Q1063" i="6"/>
  <c r="P1063" i="6"/>
  <c r="O1063" i="6"/>
  <c r="N1063" i="6"/>
  <c r="M1063" i="6"/>
  <c r="L1063" i="6"/>
  <c r="W1062" i="6"/>
  <c r="V1062" i="6"/>
  <c r="U1062" i="6"/>
  <c r="T1062" i="6"/>
  <c r="S1062" i="6"/>
  <c r="R1062" i="6"/>
  <c r="Q1062" i="6"/>
  <c r="P1062" i="6"/>
  <c r="O1062" i="6"/>
  <c r="N1062" i="6"/>
  <c r="M1062" i="6"/>
  <c r="L1062" i="6"/>
  <c r="W1061" i="6"/>
  <c r="V1061" i="6"/>
  <c r="U1061" i="6"/>
  <c r="T1061" i="6"/>
  <c r="S1061" i="6"/>
  <c r="R1061" i="6"/>
  <c r="Q1061" i="6"/>
  <c r="P1061" i="6"/>
  <c r="O1061" i="6"/>
  <c r="N1061" i="6"/>
  <c r="M1061" i="6"/>
  <c r="L1061" i="6"/>
  <c r="W1060" i="6"/>
  <c r="V1060" i="6"/>
  <c r="U1060" i="6"/>
  <c r="T1060" i="6"/>
  <c r="S1060" i="6"/>
  <c r="R1060" i="6"/>
  <c r="Q1060" i="6"/>
  <c r="P1060" i="6"/>
  <c r="O1060" i="6"/>
  <c r="N1060" i="6"/>
  <c r="M1060" i="6"/>
  <c r="L1060" i="6"/>
  <c r="W1059" i="6"/>
  <c r="V1059" i="6"/>
  <c r="U1059" i="6"/>
  <c r="T1059" i="6"/>
  <c r="S1059" i="6"/>
  <c r="R1059" i="6"/>
  <c r="Q1059" i="6"/>
  <c r="P1059" i="6"/>
  <c r="O1059" i="6"/>
  <c r="N1059" i="6"/>
  <c r="M1059" i="6"/>
  <c r="L1059" i="6"/>
  <c r="W1058" i="6"/>
  <c r="V1058" i="6"/>
  <c r="U1058" i="6"/>
  <c r="T1058" i="6"/>
  <c r="S1058" i="6"/>
  <c r="R1058" i="6"/>
  <c r="Q1058" i="6"/>
  <c r="P1058" i="6"/>
  <c r="O1058" i="6"/>
  <c r="N1058" i="6"/>
  <c r="M1058" i="6"/>
  <c r="L1058" i="6"/>
  <c r="W1057" i="6"/>
  <c r="V1057" i="6"/>
  <c r="U1057" i="6"/>
  <c r="T1057" i="6"/>
  <c r="S1057" i="6"/>
  <c r="R1057" i="6"/>
  <c r="Q1057" i="6"/>
  <c r="P1057" i="6"/>
  <c r="O1057" i="6"/>
  <c r="N1057" i="6"/>
  <c r="M1057" i="6"/>
  <c r="L1057" i="6"/>
  <c r="W1056" i="6"/>
  <c r="V1056" i="6"/>
  <c r="U1056" i="6"/>
  <c r="T1056" i="6"/>
  <c r="S1056" i="6"/>
  <c r="R1056" i="6"/>
  <c r="Q1056" i="6"/>
  <c r="P1056" i="6"/>
  <c r="O1056" i="6"/>
  <c r="N1056" i="6"/>
  <c r="M1056" i="6"/>
  <c r="L1056" i="6"/>
  <c r="W1055" i="6"/>
  <c r="V1055" i="6"/>
  <c r="U1055" i="6"/>
  <c r="T1055" i="6"/>
  <c r="S1055" i="6"/>
  <c r="R1055" i="6"/>
  <c r="Q1055" i="6"/>
  <c r="P1055" i="6"/>
  <c r="O1055" i="6"/>
  <c r="N1055" i="6"/>
  <c r="M1055" i="6"/>
  <c r="L1055" i="6"/>
  <c r="W1054" i="6"/>
  <c r="V1054" i="6"/>
  <c r="U1054" i="6"/>
  <c r="T1054" i="6"/>
  <c r="S1054" i="6"/>
  <c r="R1054" i="6"/>
  <c r="Q1054" i="6"/>
  <c r="P1054" i="6"/>
  <c r="O1054" i="6"/>
  <c r="N1054" i="6"/>
  <c r="M1054" i="6"/>
  <c r="L1054" i="6"/>
  <c r="W1053" i="6"/>
  <c r="V1053" i="6"/>
  <c r="U1053" i="6"/>
  <c r="T1053" i="6"/>
  <c r="S1053" i="6"/>
  <c r="R1053" i="6"/>
  <c r="Q1053" i="6"/>
  <c r="P1053" i="6"/>
  <c r="O1053" i="6"/>
  <c r="N1053" i="6"/>
  <c r="M1053" i="6"/>
  <c r="L1053" i="6"/>
  <c r="W1052" i="6"/>
  <c r="V1052" i="6"/>
  <c r="U1052" i="6"/>
  <c r="T1052" i="6"/>
  <c r="S1052" i="6"/>
  <c r="R1052" i="6"/>
  <c r="Q1052" i="6"/>
  <c r="P1052" i="6"/>
  <c r="O1052" i="6"/>
  <c r="N1052" i="6"/>
  <c r="M1052" i="6"/>
  <c r="L1052" i="6"/>
  <c r="W1051" i="6"/>
  <c r="V1051" i="6"/>
  <c r="U1051" i="6"/>
  <c r="T1051" i="6"/>
  <c r="S1051" i="6"/>
  <c r="R1051" i="6"/>
  <c r="Q1051" i="6"/>
  <c r="P1051" i="6"/>
  <c r="O1051" i="6"/>
  <c r="N1051" i="6"/>
  <c r="M1051" i="6"/>
  <c r="L1051" i="6"/>
  <c r="W1050" i="6"/>
  <c r="V1050" i="6"/>
  <c r="U1050" i="6"/>
  <c r="T1050" i="6"/>
  <c r="S1050" i="6"/>
  <c r="R1050" i="6"/>
  <c r="Q1050" i="6"/>
  <c r="P1050" i="6"/>
  <c r="O1050" i="6"/>
  <c r="N1050" i="6"/>
  <c r="M1050" i="6"/>
  <c r="L1050" i="6"/>
  <c r="W1049" i="6"/>
  <c r="V1049" i="6"/>
  <c r="U1049" i="6"/>
  <c r="T1049" i="6"/>
  <c r="S1049" i="6"/>
  <c r="R1049" i="6"/>
  <c r="Q1049" i="6"/>
  <c r="P1049" i="6"/>
  <c r="O1049" i="6"/>
  <c r="N1049" i="6"/>
  <c r="M1049" i="6"/>
  <c r="L1049" i="6"/>
  <c r="W2761" i="6"/>
  <c r="V2761" i="6"/>
  <c r="U2761" i="6"/>
  <c r="T2761" i="6"/>
  <c r="S2761" i="6"/>
  <c r="R2761" i="6"/>
  <c r="Q2761" i="6"/>
  <c r="P2761" i="6"/>
  <c r="O2761" i="6"/>
  <c r="N2761" i="6"/>
  <c r="M2761" i="6"/>
  <c r="L2761" i="6"/>
  <c r="W2760" i="6"/>
  <c r="V2760" i="6"/>
  <c r="U2760" i="6"/>
  <c r="T2760" i="6"/>
  <c r="S2760" i="6"/>
  <c r="R2760" i="6"/>
  <c r="Q2760" i="6"/>
  <c r="P2760" i="6"/>
  <c r="O2760" i="6"/>
  <c r="N2760" i="6"/>
  <c r="M2760" i="6"/>
  <c r="L2760" i="6"/>
  <c r="W2736" i="6"/>
  <c r="V2736" i="6"/>
  <c r="U2736" i="6"/>
  <c r="T2736" i="6"/>
  <c r="S2736" i="6"/>
  <c r="R2736" i="6"/>
  <c r="Q2736" i="6"/>
  <c r="P2736" i="6"/>
  <c r="O2736" i="6"/>
  <c r="N2736" i="6"/>
  <c r="M2736" i="6"/>
  <c r="L2736" i="6"/>
  <c r="W1664" i="6"/>
  <c r="V1664" i="6"/>
  <c r="U1664" i="6"/>
  <c r="T1664" i="6"/>
  <c r="S1664" i="6"/>
  <c r="R1664" i="6"/>
  <c r="Q1664" i="6"/>
  <c r="P1664" i="6"/>
  <c r="O1664" i="6"/>
  <c r="N1664" i="6"/>
  <c r="M1664" i="6"/>
  <c r="L1664" i="6"/>
  <c r="W1256" i="6"/>
  <c r="V1256" i="6"/>
  <c r="U1256" i="6"/>
  <c r="T1256" i="6"/>
  <c r="S1256" i="6"/>
  <c r="R1256" i="6"/>
  <c r="Q1256" i="6"/>
  <c r="P1256" i="6"/>
  <c r="O1256" i="6"/>
  <c r="N1256" i="6"/>
  <c r="M1256" i="6"/>
  <c r="L1256" i="6"/>
  <c r="W1224" i="6"/>
  <c r="V1224" i="6"/>
  <c r="U1224" i="6"/>
  <c r="T1224" i="6"/>
  <c r="S1224" i="6"/>
  <c r="R1224" i="6"/>
  <c r="Q1224" i="6"/>
  <c r="P1224" i="6"/>
  <c r="O1224" i="6"/>
  <c r="N1224" i="6"/>
  <c r="M1224" i="6"/>
  <c r="L1224" i="6"/>
  <c r="W260" i="6"/>
  <c r="V260" i="6"/>
  <c r="U260" i="6"/>
  <c r="T260" i="6"/>
  <c r="S260" i="6"/>
  <c r="R260" i="6"/>
  <c r="Q260" i="6"/>
  <c r="P260" i="6"/>
  <c r="O260" i="6"/>
  <c r="N260" i="6"/>
  <c r="M260" i="6"/>
  <c r="L260" i="6"/>
  <c r="W170" i="6"/>
  <c r="V170" i="6"/>
  <c r="U170" i="6"/>
  <c r="T170" i="6"/>
  <c r="S170" i="6"/>
  <c r="R170" i="6"/>
  <c r="Q170" i="6"/>
  <c r="P170" i="6"/>
  <c r="O170" i="6"/>
  <c r="N170" i="6"/>
  <c r="M170" i="6"/>
  <c r="L170" i="6"/>
  <c r="W1214" i="6"/>
  <c r="V1214" i="6"/>
  <c r="U1214" i="6"/>
  <c r="T1214" i="6"/>
  <c r="S1214" i="6"/>
  <c r="R1214" i="6"/>
  <c r="Q1214" i="6"/>
  <c r="P1214" i="6"/>
  <c r="O1214" i="6"/>
  <c r="N1214" i="6"/>
  <c r="M1214" i="6"/>
  <c r="L1214" i="6"/>
  <c r="W1195" i="6"/>
  <c r="V1195" i="6"/>
  <c r="U1195" i="6"/>
  <c r="T1195" i="6"/>
  <c r="S1195" i="6"/>
  <c r="R1195" i="6"/>
  <c r="Q1195" i="6"/>
  <c r="P1195" i="6"/>
  <c r="O1195" i="6"/>
  <c r="N1195" i="6"/>
  <c r="M1195" i="6"/>
  <c r="L1195" i="6"/>
  <c r="W1190" i="6"/>
  <c r="V1190" i="6"/>
  <c r="U1190" i="6"/>
  <c r="T1190" i="6"/>
  <c r="S1190" i="6"/>
  <c r="R1190" i="6"/>
  <c r="Q1190" i="6"/>
  <c r="P1190" i="6"/>
  <c r="O1190" i="6"/>
  <c r="N1190" i="6"/>
  <c r="M1190" i="6"/>
  <c r="L1190" i="6"/>
  <c r="W1182" i="6"/>
  <c r="V1182" i="6"/>
  <c r="U1182" i="6"/>
  <c r="T1182" i="6"/>
  <c r="S1182" i="6"/>
  <c r="R1182" i="6"/>
  <c r="Q1182" i="6"/>
  <c r="P1182" i="6"/>
  <c r="O1182" i="6"/>
  <c r="N1182" i="6"/>
  <c r="M1182" i="6"/>
  <c r="L1182" i="6"/>
  <c r="W1040" i="6"/>
  <c r="V1040" i="6"/>
  <c r="U1040" i="6"/>
  <c r="T1040" i="6"/>
  <c r="S1040" i="6"/>
  <c r="R1040" i="6"/>
  <c r="Q1040" i="6"/>
  <c r="P1040" i="6"/>
  <c r="O1040" i="6"/>
  <c r="N1040" i="6"/>
  <c r="M1040" i="6"/>
  <c r="L1040" i="6"/>
  <c r="W946" i="6"/>
  <c r="V946" i="6"/>
  <c r="U946" i="6"/>
  <c r="T946" i="6"/>
  <c r="S946" i="6"/>
  <c r="R946" i="6"/>
  <c r="Q946" i="6"/>
  <c r="P946" i="6"/>
  <c r="O946" i="6"/>
  <c r="N946" i="6"/>
  <c r="M946" i="6"/>
  <c r="L946" i="6"/>
  <c r="W708" i="6"/>
  <c r="V708" i="6"/>
  <c r="U708" i="6"/>
  <c r="T708" i="6"/>
  <c r="S708" i="6"/>
  <c r="R708" i="6"/>
  <c r="Q708" i="6"/>
  <c r="P708" i="6"/>
  <c r="O708" i="6"/>
  <c r="N708" i="6"/>
  <c r="M708" i="6"/>
  <c r="L708" i="6"/>
  <c r="W468" i="6"/>
  <c r="V468" i="6"/>
  <c r="U468" i="6"/>
  <c r="T468" i="6"/>
  <c r="S468" i="6"/>
  <c r="R468" i="6"/>
  <c r="Q468" i="6"/>
  <c r="P468" i="6"/>
  <c r="O468" i="6"/>
  <c r="N468" i="6"/>
  <c r="M468" i="6"/>
  <c r="L468" i="6"/>
  <c r="W127" i="6"/>
  <c r="V127" i="6"/>
  <c r="U127" i="6"/>
  <c r="T127" i="6"/>
  <c r="S127" i="6"/>
  <c r="R127" i="6"/>
  <c r="Q127" i="6"/>
  <c r="P127" i="6"/>
  <c r="O127" i="6"/>
  <c r="N127" i="6"/>
  <c r="M127" i="6"/>
  <c r="L127" i="6"/>
  <c r="W1031" i="6"/>
  <c r="V1031" i="6"/>
  <c r="U1031" i="6"/>
  <c r="T1031" i="6"/>
  <c r="S1031" i="6"/>
  <c r="R1031" i="6"/>
  <c r="Q1031" i="6"/>
  <c r="P1031" i="6"/>
  <c r="O1031" i="6"/>
  <c r="N1031" i="6"/>
  <c r="M1031" i="6"/>
  <c r="L1031" i="6"/>
  <c r="W1030" i="6"/>
  <c r="V1030" i="6"/>
  <c r="U1030" i="6"/>
  <c r="T1030" i="6"/>
  <c r="S1030" i="6"/>
  <c r="R1030" i="6"/>
  <c r="Q1030" i="6"/>
  <c r="P1030" i="6"/>
  <c r="O1030" i="6"/>
  <c r="N1030" i="6"/>
  <c r="M1030" i="6"/>
  <c r="L1030" i="6"/>
  <c r="W1029" i="6"/>
  <c r="V1029" i="6"/>
  <c r="U1029" i="6"/>
  <c r="T1029" i="6"/>
  <c r="S1029" i="6"/>
  <c r="R1029" i="6"/>
  <c r="Q1029" i="6"/>
  <c r="P1029" i="6"/>
  <c r="O1029" i="6"/>
  <c r="N1029" i="6"/>
  <c r="M1029" i="6"/>
  <c r="L1029" i="6"/>
  <c r="W1028" i="6"/>
  <c r="V1028" i="6"/>
  <c r="U1028" i="6"/>
  <c r="T1028" i="6"/>
  <c r="S1028" i="6"/>
  <c r="R1028" i="6"/>
  <c r="Q1028" i="6"/>
  <c r="P1028" i="6"/>
  <c r="O1028" i="6"/>
  <c r="N1028" i="6"/>
  <c r="M1028" i="6"/>
  <c r="L1028" i="6"/>
  <c r="W672" i="6"/>
  <c r="V672" i="6"/>
  <c r="U672" i="6"/>
  <c r="T672" i="6"/>
  <c r="S672" i="6"/>
  <c r="R672" i="6"/>
  <c r="Q672" i="6"/>
  <c r="P672" i="6"/>
  <c r="O672" i="6"/>
  <c r="N672" i="6"/>
  <c r="M672" i="6"/>
  <c r="L672" i="6"/>
  <c r="W671" i="6"/>
  <c r="V671" i="6"/>
  <c r="U671" i="6"/>
  <c r="T671" i="6"/>
  <c r="S671" i="6"/>
  <c r="R671" i="6"/>
  <c r="Q671" i="6"/>
  <c r="P671" i="6"/>
  <c r="O671" i="6"/>
  <c r="N671" i="6"/>
  <c r="M671" i="6"/>
  <c r="L671" i="6"/>
  <c r="W1025" i="6"/>
  <c r="V1025" i="6"/>
  <c r="U1025" i="6"/>
  <c r="T1025" i="6"/>
  <c r="S1025" i="6"/>
  <c r="R1025" i="6"/>
  <c r="Q1025" i="6"/>
  <c r="P1025" i="6"/>
  <c r="O1025" i="6"/>
  <c r="N1025" i="6"/>
  <c r="M1025" i="6"/>
  <c r="L1025" i="6"/>
  <c r="W1024" i="6"/>
  <c r="V1024" i="6"/>
  <c r="U1024" i="6"/>
  <c r="T1024" i="6"/>
  <c r="S1024" i="6"/>
  <c r="R1024" i="6"/>
  <c r="Q1024" i="6"/>
  <c r="P1024" i="6"/>
  <c r="O1024" i="6"/>
  <c r="N1024" i="6"/>
  <c r="M1024" i="6"/>
  <c r="L1024" i="6"/>
  <c r="W1023" i="6"/>
  <c r="V1023" i="6"/>
  <c r="U1023" i="6"/>
  <c r="T1023" i="6"/>
  <c r="S1023" i="6"/>
  <c r="R1023" i="6"/>
  <c r="Q1023" i="6"/>
  <c r="P1023" i="6"/>
  <c r="O1023" i="6"/>
  <c r="N1023" i="6"/>
  <c r="M1023" i="6"/>
  <c r="L1023" i="6"/>
  <c r="W1022" i="6"/>
  <c r="V1022" i="6"/>
  <c r="U1022" i="6"/>
  <c r="T1022" i="6"/>
  <c r="S1022" i="6"/>
  <c r="R1022" i="6"/>
  <c r="Q1022" i="6"/>
  <c r="P1022" i="6"/>
  <c r="O1022" i="6"/>
  <c r="N1022" i="6"/>
  <c r="M1022" i="6"/>
  <c r="L1022" i="6"/>
  <c r="W1021" i="6"/>
  <c r="V1021" i="6"/>
  <c r="U1021" i="6"/>
  <c r="T1021" i="6"/>
  <c r="S1021" i="6"/>
  <c r="R1021" i="6"/>
  <c r="Q1021" i="6"/>
  <c r="P1021" i="6"/>
  <c r="O1021" i="6"/>
  <c r="N1021" i="6"/>
  <c r="M1021" i="6"/>
  <c r="L1021" i="6"/>
  <c r="W1020" i="6"/>
  <c r="V1020" i="6"/>
  <c r="U1020" i="6"/>
  <c r="T1020" i="6"/>
  <c r="S1020" i="6"/>
  <c r="R1020" i="6"/>
  <c r="Q1020" i="6"/>
  <c r="P1020" i="6"/>
  <c r="O1020" i="6"/>
  <c r="N1020" i="6"/>
  <c r="M1020" i="6"/>
  <c r="L1020" i="6"/>
  <c r="W1019" i="6"/>
  <c r="V1019" i="6"/>
  <c r="U1019" i="6"/>
  <c r="T1019" i="6"/>
  <c r="S1019" i="6"/>
  <c r="R1019" i="6"/>
  <c r="Q1019" i="6"/>
  <c r="P1019" i="6"/>
  <c r="O1019" i="6"/>
  <c r="N1019" i="6"/>
  <c r="M1019" i="6"/>
  <c r="L1019" i="6"/>
  <c r="W1018" i="6"/>
  <c r="V1018" i="6"/>
  <c r="U1018" i="6"/>
  <c r="T1018" i="6"/>
  <c r="S1018" i="6"/>
  <c r="R1018" i="6"/>
  <c r="Q1018" i="6"/>
  <c r="P1018" i="6"/>
  <c r="O1018" i="6"/>
  <c r="N1018" i="6"/>
  <c r="M1018" i="6"/>
  <c r="L1018" i="6"/>
  <c r="W1017" i="6"/>
  <c r="V1017" i="6"/>
  <c r="U1017" i="6"/>
  <c r="T1017" i="6"/>
  <c r="S1017" i="6"/>
  <c r="R1017" i="6"/>
  <c r="Q1017" i="6"/>
  <c r="P1017" i="6"/>
  <c r="O1017" i="6"/>
  <c r="N1017" i="6"/>
  <c r="M1017" i="6"/>
  <c r="L1017" i="6"/>
  <c r="W1016" i="6"/>
  <c r="V1016" i="6"/>
  <c r="U1016" i="6"/>
  <c r="T1016" i="6"/>
  <c r="S1016" i="6"/>
  <c r="R1016" i="6"/>
  <c r="Q1016" i="6"/>
  <c r="P1016" i="6"/>
  <c r="O1016" i="6"/>
  <c r="N1016" i="6"/>
  <c r="M1016" i="6"/>
  <c r="L1016" i="6"/>
  <c r="W1015" i="6"/>
  <c r="V1015" i="6"/>
  <c r="U1015" i="6"/>
  <c r="T1015" i="6"/>
  <c r="S1015" i="6"/>
  <c r="R1015" i="6"/>
  <c r="Q1015" i="6"/>
  <c r="P1015" i="6"/>
  <c r="O1015" i="6"/>
  <c r="N1015" i="6"/>
  <c r="M1015" i="6"/>
  <c r="L1015" i="6"/>
  <c r="W1014" i="6"/>
  <c r="V1014" i="6"/>
  <c r="U1014" i="6"/>
  <c r="T1014" i="6"/>
  <c r="S1014" i="6"/>
  <c r="R1014" i="6"/>
  <c r="Q1014" i="6"/>
  <c r="P1014" i="6"/>
  <c r="O1014" i="6"/>
  <c r="N1014" i="6"/>
  <c r="M1014" i="6"/>
  <c r="L1014" i="6"/>
  <c r="W1013" i="6"/>
  <c r="V1013" i="6"/>
  <c r="U1013" i="6"/>
  <c r="T1013" i="6"/>
  <c r="S1013" i="6"/>
  <c r="R1013" i="6"/>
  <c r="Q1013" i="6"/>
  <c r="P1013" i="6"/>
  <c r="O1013" i="6"/>
  <c r="N1013" i="6"/>
  <c r="M1013" i="6"/>
  <c r="L1013" i="6"/>
  <c r="W1012" i="6"/>
  <c r="V1012" i="6"/>
  <c r="U1012" i="6"/>
  <c r="T1012" i="6"/>
  <c r="S1012" i="6"/>
  <c r="R1012" i="6"/>
  <c r="Q1012" i="6"/>
  <c r="P1012" i="6"/>
  <c r="O1012" i="6"/>
  <c r="N1012" i="6"/>
  <c r="M1012" i="6"/>
  <c r="L1012" i="6"/>
  <c r="W1011" i="6"/>
  <c r="V1011" i="6"/>
  <c r="U1011" i="6"/>
  <c r="T1011" i="6"/>
  <c r="S1011" i="6"/>
  <c r="R1011" i="6"/>
  <c r="Q1011" i="6"/>
  <c r="P1011" i="6"/>
  <c r="O1011" i="6"/>
  <c r="N1011" i="6"/>
  <c r="M1011" i="6"/>
  <c r="L1011" i="6"/>
  <c r="W1010" i="6"/>
  <c r="V1010" i="6"/>
  <c r="U1010" i="6"/>
  <c r="T1010" i="6"/>
  <c r="S1010" i="6"/>
  <c r="R1010" i="6"/>
  <c r="Q1010" i="6"/>
  <c r="P1010" i="6"/>
  <c r="O1010" i="6"/>
  <c r="N1010" i="6"/>
  <c r="M1010" i="6"/>
  <c r="L1010" i="6"/>
  <c r="W1009" i="6"/>
  <c r="V1009" i="6"/>
  <c r="U1009" i="6"/>
  <c r="T1009" i="6"/>
  <c r="S1009" i="6"/>
  <c r="R1009" i="6"/>
  <c r="Q1009" i="6"/>
  <c r="P1009" i="6"/>
  <c r="O1009" i="6"/>
  <c r="N1009" i="6"/>
  <c r="M1009" i="6"/>
  <c r="L1009" i="6"/>
  <c r="W1008" i="6"/>
  <c r="V1008" i="6"/>
  <c r="U1008" i="6"/>
  <c r="T1008" i="6"/>
  <c r="S1008" i="6"/>
  <c r="R1008" i="6"/>
  <c r="Q1008" i="6"/>
  <c r="P1008" i="6"/>
  <c r="O1008" i="6"/>
  <c r="N1008" i="6"/>
  <c r="M1008" i="6"/>
  <c r="L1008" i="6"/>
  <c r="W1007" i="6"/>
  <c r="V1007" i="6"/>
  <c r="U1007" i="6"/>
  <c r="T1007" i="6"/>
  <c r="S1007" i="6"/>
  <c r="R1007" i="6"/>
  <c r="Q1007" i="6"/>
  <c r="P1007" i="6"/>
  <c r="O1007" i="6"/>
  <c r="N1007" i="6"/>
  <c r="M1007" i="6"/>
  <c r="L1007" i="6"/>
  <c r="W1006" i="6"/>
  <c r="V1006" i="6"/>
  <c r="U1006" i="6"/>
  <c r="T1006" i="6"/>
  <c r="S1006" i="6"/>
  <c r="R1006" i="6"/>
  <c r="Q1006" i="6"/>
  <c r="P1006" i="6"/>
  <c r="O1006" i="6"/>
  <c r="N1006" i="6"/>
  <c r="M1006" i="6"/>
  <c r="L1006" i="6"/>
  <c r="W1005" i="6"/>
  <c r="V1005" i="6"/>
  <c r="U1005" i="6"/>
  <c r="T1005" i="6"/>
  <c r="S1005" i="6"/>
  <c r="R1005" i="6"/>
  <c r="Q1005" i="6"/>
  <c r="P1005" i="6"/>
  <c r="O1005" i="6"/>
  <c r="N1005" i="6"/>
  <c r="M1005" i="6"/>
  <c r="L1005" i="6"/>
  <c r="W1004" i="6"/>
  <c r="V1004" i="6"/>
  <c r="U1004" i="6"/>
  <c r="T1004" i="6"/>
  <c r="S1004" i="6"/>
  <c r="R1004" i="6"/>
  <c r="Q1004" i="6"/>
  <c r="P1004" i="6"/>
  <c r="O1004" i="6"/>
  <c r="N1004" i="6"/>
  <c r="M1004" i="6"/>
  <c r="L1004" i="6"/>
  <c r="W1003" i="6"/>
  <c r="V1003" i="6"/>
  <c r="U1003" i="6"/>
  <c r="T1003" i="6"/>
  <c r="S1003" i="6"/>
  <c r="R1003" i="6"/>
  <c r="Q1003" i="6"/>
  <c r="P1003" i="6"/>
  <c r="O1003" i="6"/>
  <c r="N1003" i="6"/>
  <c r="M1003" i="6"/>
  <c r="L1003" i="6"/>
  <c r="W1002" i="6"/>
  <c r="V1002" i="6"/>
  <c r="U1002" i="6"/>
  <c r="T1002" i="6"/>
  <c r="S1002" i="6"/>
  <c r="R1002" i="6"/>
  <c r="Q1002" i="6"/>
  <c r="P1002" i="6"/>
  <c r="O1002" i="6"/>
  <c r="N1002" i="6"/>
  <c r="M1002" i="6"/>
  <c r="L1002" i="6"/>
  <c r="W1001" i="6"/>
  <c r="V1001" i="6"/>
  <c r="U1001" i="6"/>
  <c r="T1001" i="6"/>
  <c r="S1001" i="6"/>
  <c r="R1001" i="6"/>
  <c r="Q1001" i="6"/>
  <c r="P1001" i="6"/>
  <c r="O1001" i="6"/>
  <c r="N1001" i="6"/>
  <c r="M1001" i="6"/>
  <c r="L1001" i="6"/>
  <c r="W1000" i="6"/>
  <c r="V1000" i="6"/>
  <c r="U1000" i="6"/>
  <c r="T1000" i="6"/>
  <c r="S1000" i="6"/>
  <c r="R1000" i="6"/>
  <c r="Q1000" i="6"/>
  <c r="P1000" i="6"/>
  <c r="O1000" i="6"/>
  <c r="N1000" i="6"/>
  <c r="M1000" i="6"/>
  <c r="L1000" i="6"/>
  <c r="W999" i="6"/>
  <c r="V999" i="6"/>
  <c r="U999" i="6"/>
  <c r="T999" i="6"/>
  <c r="S999" i="6"/>
  <c r="R999" i="6"/>
  <c r="Q999" i="6"/>
  <c r="P999" i="6"/>
  <c r="O999" i="6"/>
  <c r="N999" i="6"/>
  <c r="M999" i="6"/>
  <c r="L999" i="6"/>
  <c r="W998" i="6"/>
  <c r="V998" i="6"/>
  <c r="U998" i="6"/>
  <c r="T998" i="6"/>
  <c r="S998" i="6"/>
  <c r="R998" i="6"/>
  <c r="Q998" i="6"/>
  <c r="P998" i="6"/>
  <c r="O998" i="6"/>
  <c r="N998" i="6"/>
  <c r="M998" i="6"/>
  <c r="L998" i="6"/>
  <c r="W997" i="6"/>
  <c r="V997" i="6"/>
  <c r="U997" i="6"/>
  <c r="T997" i="6"/>
  <c r="S997" i="6"/>
  <c r="R997" i="6"/>
  <c r="Q997" i="6"/>
  <c r="P997" i="6"/>
  <c r="O997" i="6"/>
  <c r="N997" i="6"/>
  <c r="M997" i="6"/>
  <c r="L997" i="6"/>
  <c r="W996" i="6"/>
  <c r="V996" i="6"/>
  <c r="U996" i="6"/>
  <c r="T996" i="6"/>
  <c r="S996" i="6"/>
  <c r="R996" i="6"/>
  <c r="Q996" i="6"/>
  <c r="P996" i="6"/>
  <c r="O996" i="6"/>
  <c r="N996" i="6"/>
  <c r="M996" i="6"/>
  <c r="L996" i="6"/>
  <c r="W995" i="6"/>
  <c r="V995" i="6"/>
  <c r="U995" i="6"/>
  <c r="T995" i="6"/>
  <c r="S995" i="6"/>
  <c r="R995" i="6"/>
  <c r="Q995" i="6"/>
  <c r="P995" i="6"/>
  <c r="O995" i="6"/>
  <c r="N995" i="6"/>
  <c r="M995" i="6"/>
  <c r="L995" i="6"/>
  <c r="W994" i="6"/>
  <c r="V994" i="6"/>
  <c r="U994" i="6"/>
  <c r="T994" i="6"/>
  <c r="S994" i="6"/>
  <c r="R994" i="6"/>
  <c r="Q994" i="6"/>
  <c r="P994" i="6"/>
  <c r="O994" i="6"/>
  <c r="N994" i="6"/>
  <c r="M994" i="6"/>
  <c r="L994" i="6"/>
  <c r="W993" i="6"/>
  <c r="V993" i="6"/>
  <c r="U993" i="6"/>
  <c r="T993" i="6"/>
  <c r="S993" i="6"/>
  <c r="R993" i="6"/>
  <c r="Q993" i="6"/>
  <c r="P993" i="6"/>
  <c r="O993" i="6"/>
  <c r="N993" i="6"/>
  <c r="M993" i="6"/>
  <c r="L993" i="6"/>
  <c r="W992" i="6"/>
  <c r="V992" i="6"/>
  <c r="U992" i="6"/>
  <c r="T992" i="6"/>
  <c r="S992" i="6"/>
  <c r="R992" i="6"/>
  <c r="Q992" i="6"/>
  <c r="P992" i="6"/>
  <c r="O992" i="6"/>
  <c r="N992" i="6"/>
  <c r="M992" i="6"/>
  <c r="L992" i="6"/>
  <c r="W259" i="6"/>
  <c r="V259" i="6"/>
  <c r="U259" i="6"/>
  <c r="T259" i="6"/>
  <c r="S259" i="6"/>
  <c r="R259" i="6"/>
  <c r="Q259" i="6"/>
  <c r="P259" i="6"/>
  <c r="O259" i="6"/>
  <c r="N259" i="6"/>
  <c r="M259" i="6"/>
  <c r="L259" i="6"/>
  <c r="W169" i="6"/>
  <c r="V169" i="6"/>
  <c r="U169" i="6"/>
  <c r="T169" i="6"/>
  <c r="S169" i="6"/>
  <c r="R169" i="6"/>
  <c r="Q169" i="6"/>
  <c r="P169" i="6"/>
  <c r="O169" i="6"/>
  <c r="N169" i="6"/>
  <c r="M169" i="6"/>
  <c r="L169" i="6"/>
  <c r="W1213" i="6"/>
  <c r="V1213" i="6"/>
  <c r="U1213" i="6"/>
  <c r="T1213" i="6"/>
  <c r="S1213" i="6"/>
  <c r="R1213" i="6"/>
  <c r="Q1213" i="6"/>
  <c r="P1213" i="6"/>
  <c r="O1213" i="6"/>
  <c r="N1213" i="6"/>
  <c r="M1213" i="6"/>
  <c r="L1213" i="6"/>
  <c r="W1194" i="6"/>
  <c r="V1194" i="6"/>
  <c r="U1194" i="6"/>
  <c r="T1194" i="6"/>
  <c r="S1194" i="6"/>
  <c r="R1194" i="6"/>
  <c r="Q1194" i="6"/>
  <c r="P1194" i="6"/>
  <c r="O1194" i="6"/>
  <c r="N1194" i="6"/>
  <c r="M1194" i="6"/>
  <c r="L1194" i="6"/>
  <c r="W1189" i="6"/>
  <c r="V1189" i="6"/>
  <c r="U1189" i="6"/>
  <c r="T1189" i="6"/>
  <c r="S1189" i="6"/>
  <c r="R1189" i="6"/>
  <c r="Q1189" i="6"/>
  <c r="P1189" i="6"/>
  <c r="O1189" i="6"/>
  <c r="N1189" i="6"/>
  <c r="M1189" i="6"/>
  <c r="L1189" i="6"/>
  <c r="W1181" i="6"/>
  <c r="V1181" i="6"/>
  <c r="U1181" i="6"/>
  <c r="T1181" i="6"/>
  <c r="S1181" i="6"/>
  <c r="R1181" i="6"/>
  <c r="Q1181" i="6"/>
  <c r="P1181" i="6"/>
  <c r="O1181" i="6"/>
  <c r="N1181" i="6"/>
  <c r="M1181" i="6"/>
  <c r="L1181" i="6"/>
  <c r="W1039" i="6"/>
  <c r="V1039" i="6"/>
  <c r="U1039" i="6"/>
  <c r="T1039" i="6"/>
  <c r="S1039" i="6"/>
  <c r="R1039" i="6"/>
  <c r="Q1039" i="6"/>
  <c r="P1039" i="6"/>
  <c r="O1039" i="6"/>
  <c r="N1039" i="6"/>
  <c r="M1039" i="6"/>
  <c r="L1039" i="6"/>
  <c r="W945" i="6"/>
  <c r="V945" i="6"/>
  <c r="U945" i="6"/>
  <c r="T945" i="6"/>
  <c r="S945" i="6"/>
  <c r="R945" i="6"/>
  <c r="Q945" i="6"/>
  <c r="P945" i="6"/>
  <c r="O945" i="6"/>
  <c r="N945" i="6"/>
  <c r="M945" i="6"/>
  <c r="L945" i="6"/>
  <c r="W707" i="6"/>
  <c r="V707" i="6"/>
  <c r="U707" i="6"/>
  <c r="T707" i="6"/>
  <c r="S707" i="6"/>
  <c r="R707" i="6"/>
  <c r="Q707" i="6"/>
  <c r="P707" i="6"/>
  <c r="O707" i="6"/>
  <c r="N707" i="6"/>
  <c r="M707" i="6"/>
  <c r="L707" i="6"/>
  <c r="W467" i="6"/>
  <c r="V467" i="6"/>
  <c r="U467" i="6"/>
  <c r="T467" i="6"/>
  <c r="S467" i="6"/>
  <c r="R467" i="6"/>
  <c r="Q467" i="6"/>
  <c r="P467" i="6"/>
  <c r="O467" i="6"/>
  <c r="N467" i="6"/>
  <c r="M467" i="6"/>
  <c r="L467" i="6"/>
  <c r="W116" i="6"/>
  <c r="V116" i="6"/>
  <c r="U116" i="6"/>
  <c r="T116" i="6"/>
  <c r="S116" i="6"/>
  <c r="R116" i="6"/>
  <c r="Q116" i="6"/>
  <c r="P116" i="6"/>
  <c r="O116" i="6"/>
  <c r="N116" i="6"/>
  <c r="M116" i="6"/>
  <c r="L116" i="6"/>
  <c r="W980" i="6"/>
  <c r="V980" i="6"/>
  <c r="U980" i="6"/>
  <c r="T980" i="6"/>
  <c r="S980" i="6"/>
  <c r="R980" i="6"/>
  <c r="Q980" i="6"/>
  <c r="P980" i="6"/>
  <c r="O980" i="6"/>
  <c r="N980" i="6"/>
  <c r="M980" i="6"/>
  <c r="L980" i="6"/>
  <c r="W979" i="6"/>
  <c r="V979" i="6"/>
  <c r="U979" i="6"/>
  <c r="T979" i="6"/>
  <c r="S979" i="6"/>
  <c r="R979" i="6"/>
  <c r="Q979" i="6"/>
  <c r="P979" i="6"/>
  <c r="O979" i="6"/>
  <c r="N979" i="6"/>
  <c r="M979" i="6"/>
  <c r="L979" i="6"/>
  <c r="W978" i="6"/>
  <c r="V978" i="6"/>
  <c r="U978" i="6"/>
  <c r="T978" i="6"/>
  <c r="S978" i="6"/>
  <c r="R978" i="6"/>
  <c r="Q978" i="6"/>
  <c r="P978" i="6"/>
  <c r="O978" i="6"/>
  <c r="N978" i="6"/>
  <c r="M978" i="6"/>
  <c r="L978" i="6"/>
  <c r="W977" i="6"/>
  <c r="V977" i="6"/>
  <c r="U977" i="6"/>
  <c r="T977" i="6"/>
  <c r="S977" i="6"/>
  <c r="R977" i="6"/>
  <c r="Q977" i="6"/>
  <c r="P977" i="6"/>
  <c r="O977" i="6"/>
  <c r="N977" i="6"/>
  <c r="M977" i="6"/>
  <c r="L977" i="6"/>
  <c r="W976" i="6"/>
  <c r="V976" i="6"/>
  <c r="U976" i="6"/>
  <c r="T976" i="6"/>
  <c r="S976" i="6"/>
  <c r="R976" i="6"/>
  <c r="Q976" i="6"/>
  <c r="P976" i="6"/>
  <c r="O976" i="6"/>
  <c r="N976" i="6"/>
  <c r="M976" i="6"/>
  <c r="L976" i="6"/>
  <c r="W975" i="6"/>
  <c r="V975" i="6"/>
  <c r="U975" i="6"/>
  <c r="T975" i="6"/>
  <c r="S975" i="6"/>
  <c r="R975" i="6"/>
  <c r="Q975" i="6"/>
  <c r="P975" i="6"/>
  <c r="O975" i="6"/>
  <c r="N975" i="6"/>
  <c r="M975" i="6"/>
  <c r="L975" i="6"/>
  <c r="W974" i="6"/>
  <c r="V974" i="6"/>
  <c r="U974" i="6"/>
  <c r="T974" i="6"/>
  <c r="S974" i="6"/>
  <c r="R974" i="6"/>
  <c r="Q974" i="6"/>
  <c r="P974" i="6"/>
  <c r="O974" i="6"/>
  <c r="N974" i="6"/>
  <c r="M974" i="6"/>
  <c r="L974" i="6"/>
  <c r="Y973" i="6"/>
  <c r="W973" i="6"/>
  <c r="V973" i="6"/>
  <c r="U973" i="6"/>
  <c r="T973" i="6"/>
  <c r="S973" i="6"/>
  <c r="R973" i="6"/>
  <c r="Q973" i="6"/>
  <c r="P973" i="6"/>
  <c r="O973" i="6"/>
  <c r="N973" i="6"/>
  <c r="M973" i="6"/>
  <c r="L973" i="6"/>
  <c r="W972" i="6"/>
  <c r="V972" i="6"/>
  <c r="U972" i="6"/>
  <c r="T972" i="6"/>
  <c r="S972" i="6"/>
  <c r="R972" i="6"/>
  <c r="Q972" i="6"/>
  <c r="P972" i="6"/>
  <c r="O972" i="6"/>
  <c r="N972" i="6"/>
  <c r="M972" i="6"/>
  <c r="L972" i="6"/>
  <c r="W971" i="6"/>
  <c r="V971" i="6"/>
  <c r="U971" i="6"/>
  <c r="T971" i="6"/>
  <c r="S971" i="6"/>
  <c r="R971" i="6"/>
  <c r="Q971" i="6"/>
  <c r="P971" i="6"/>
  <c r="O971" i="6"/>
  <c r="N971" i="6"/>
  <c r="M971" i="6"/>
  <c r="L971" i="6"/>
  <c r="W970" i="6"/>
  <c r="V970" i="6"/>
  <c r="U970" i="6"/>
  <c r="T970" i="6"/>
  <c r="S970" i="6"/>
  <c r="R970" i="6"/>
  <c r="Q970" i="6"/>
  <c r="P970" i="6"/>
  <c r="O970" i="6"/>
  <c r="N970" i="6"/>
  <c r="M970" i="6"/>
  <c r="L970" i="6"/>
  <c r="W969" i="6"/>
  <c r="V969" i="6"/>
  <c r="U969" i="6"/>
  <c r="T969" i="6"/>
  <c r="S969" i="6"/>
  <c r="R969" i="6"/>
  <c r="Q969" i="6"/>
  <c r="P969" i="6"/>
  <c r="O969" i="6"/>
  <c r="N969" i="6"/>
  <c r="M969" i="6"/>
  <c r="L969" i="6"/>
  <c r="W968" i="6"/>
  <c r="V968" i="6"/>
  <c r="U968" i="6"/>
  <c r="T968" i="6"/>
  <c r="S968" i="6"/>
  <c r="R968" i="6"/>
  <c r="Q968" i="6"/>
  <c r="P968" i="6"/>
  <c r="O968" i="6"/>
  <c r="N968" i="6"/>
  <c r="M968" i="6"/>
  <c r="L968" i="6"/>
  <c r="W967" i="6"/>
  <c r="V967" i="6"/>
  <c r="U967" i="6"/>
  <c r="T967" i="6"/>
  <c r="S967" i="6"/>
  <c r="R967" i="6"/>
  <c r="Q967" i="6"/>
  <c r="P967" i="6"/>
  <c r="O967" i="6"/>
  <c r="N967" i="6"/>
  <c r="M967" i="6"/>
  <c r="L967" i="6"/>
  <c r="W966" i="6"/>
  <c r="V966" i="6"/>
  <c r="U966" i="6"/>
  <c r="T966" i="6"/>
  <c r="S966" i="6"/>
  <c r="R966" i="6"/>
  <c r="Q966" i="6"/>
  <c r="P966" i="6"/>
  <c r="O966" i="6"/>
  <c r="N966" i="6"/>
  <c r="M966" i="6"/>
  <c r="L966" i="6"/>
  <c r="W965" i="6"/>
  <c r="V965" i="6"/>
  <c r="U965" i="6"/>
  <c r="T965" i="6"/>
  <c r="S965" i="6"/>
  <c r="R965" i="6"/>
  <c r="Q965" i="6"/>
  <c r="P965" i="6"/>
  <c r="O965" i="6"/>
  <c r="N965" i="6"/>
  <c r="M965" i="6"/>
  <c r="L965" i="6"/>
  <c r="W964" i="6"/>
  <c r="V964" i="6"/>
  <c r="U964" i="6"/>
  <c r="T964" i="6"/>
  <c r="S964" i="6"/>
  <c r="R964" i="6"/>
  <c r="Q964" i="6"/>
  <c r="P964" i="6"/>
  <c r="O964" i="6"/>
  <c r="N964" i="6"/>
  <c r="M964" i="6"/>
  <c r="L964" i="6"/>
  <c r="W963" i="6"/>
  <c r="V963" i="6"/>
  <c r="U963" i="6"/>
  <c r="T963" i="6"/>
  <c r="S963" i="6"/>
  <c r="R963" i="6"/>
  <c r="Q963" i="6"/>
  <c r="P963" i="6"/>
  <c r="O963" i="6"/>
  <c r="N963" i="6"/>
  <c r="M963" i="6"/>
  <c r="L963" i="6"/>
  <c r="W962" i="6"/>
  <c r="V962" i="6"/>
  <c r="U962" i="6"/>
  <c r="T962" i="6"/>
  <c r="S962" i="6"/>
  <c r="R962" i="6"/>
  <c r="Q962" i="6"/>
  <c r="P962" i="6"/>
  <c r="O962" i="6"/>
  <c r="N962" i="6"/>
  <c r="M962" i="6"/>
  <c r="L962" i="6"/>
  <c r="W961" i="6"/>
  <c r="V961" i="6"/>
  <c r="U961" i="6"/>
  <c r="T961" i="6"/>
  <c r="S961" i="6"/>
  <c r="R961" i="6"/>
  <c r="Q961" i="6"/>
  <c r="P961" i="6"/>
  <c r="O961" i="6"/>
  <c r="N961" i="6"/>
  <c r="M961" i="6"/>
  <c r="L961" i="6"/>
  <c r="Y960" i="6"/>
  <c r="W960" i="6"/>
  <c r="V960" i="6"/>
  <c r="U960" i="6"/>
  <c r="T960" i="6"/>
  <c r="S960" i="6"/>
  <c r="R960" i="6"/>
  <c r="Q960" i="6"/>
  <c r="P960" i="6"/>
  <c r="O960" i="6"/>
  <c r="N960" i="6"/>
  <c r="M960" i="6"/>
  <c r="L960" i="6"/>
  <c r="W959" i="6"/>
  <c r="V959" i="6"/>
  <c r="U959" i="6"/>
  <c r="T959" i="6"/>
  <c r="S959" i="6"/>
  <c r="R959" i="6"/>
  <c r="Q959" i="6"/>
  <c r="P959" i="6"/>
  <c r="O959" i="6"/>
  <c r="N959" i="6"/>
  <c r="M959" i="6"/>
  <c r="L959" i="6"/>
  <c r="W958" i="6"/>
  <c r="V958" i="6"/>
  <c r="U958" i="6"/>
  <c r="T958" i="6"/>
  <c r="S958" i="6"/>
  <c r="R958" i="6"/>
  <c r="Q958" i="6"/>
  <c r="P958" i="6"/>
  <c r="O958" i="6"/>
  <c r="N958" i="6"/>
  <c r="M958" i="6"/>
  <c r="L958" i="6"/>
  <c r="Y957" i="6"/>
  <c r="W957" i="6"/>
  <c r="V957" i="6"/>
  <c r="U957" i="6"/>
  <c r="T957" i="6"/>
  <c r="S957" i="6"/>
  <c r="R957" i="6"/>
  <c r="Q957" i="6"/>
  <c r="P957" i="6"/>
  <c r="O957" i="6"/>
  <c r="N957" i="6"/>
  <c r="M957" i="6"/>
  <c r="L957" i="6"/>
  <c r="W956" i="6"/>
  <c r="V956" i="6"/>
  <c r="U956" i="6"/>
  <c r="T956" i="6"/>
  <c r="S956" i="6"/>
  <c r="R956" i="6"/>
  <c r="Q956" i="6"/>
  <c r="P956" i="6"/>
  <c r="O956" i="6"/>
  <c r="N956" i="6"/>
  <c r="M956" i="6"/>
  <c r="L956" i="6"/>
  <c r="W955" i="6"/>
  <c r="V955" i="6"/>
  <c r="U955" i="6"/>
  <c r="T955" i="6"/>
  <c r="S955" i="6"/>
  <c r="R955" i="6"/>
  <c r="Q955" i="6"/>
  <c r="P955" i="6"/>
  <c r="O955" i="6"/>
  <c r="N955" i="6"/>
  <c r="M955" i="6"/>
  <c r="L955" i="6"/>
  <c r="W954" i="6"/>
  <c r="V954" i="6"/>
  <c r="U954" i="6"/>
  <c r="T954" i="6"/>
  <c r="S954" i="6"/>
  <c r="R954" i="6"/>
  <c r="Q954" i="6"/>
  <c r="P954" i="6"/>
  <c r="O954" i="6"/>
  <c r="N954" i="6"/>
  <c r="M954" i="6"/>
  <c r="L954" i="6"/>
  <c r="W953" i="6"/>
  <c r="V953" i="6"/>
  <c r="U953" i="6"/>
  <c r="T953" i="6"/>
  <c r="S953" i="6"/>
  <c r="R953" i="6"/>
  <c r="Q953" i="6"/>
  <c r="P953" i="6"/>
  <c r="O953" i="6"/>
  <c r="N953" i="6"/>
  <c r="M953" i="6"/>
  <c r="L953" i="6"/>
  <c r="W952" i="6"/>
  <c r="V952" i="6"/>
  <c r="U952" i="6"/>
  <c r="T952" i="6"/>
  <c r="S952" i="6"/>
  <c r="R952" i="6"/>
  <c r="Q952" i="6"/>
  <c r="P952" i="6"/>
  <c r="O952" i="6"/>
  <c r="N952" i="6"/>
  <c r="M952" i="6"/>
  <c r="L952" i="6"/>
  <c r="W951" i="6"/>
  <c r="V951" i="6"/>
  <c r="U951" i="6"/>
  <c r="T951" i="6"/>
  <c r="S951" i="6"/>
  <c r="R951" i="6"/>
  <c r="Q951" i="6"/>
  <c r="P951" i="6"/>
  <c r="O951" i="6"/>
  <c r="N951" i="6"/>
  <c r="M951" i="6"/>
  <c r="L951" i="6"/>
  <c r="W950" i="6"/>
  <c r="V950" i="6"/>
  <c r="U950" i="6"/>
  <c r="T950" i="6"/>
  <c r="S950" i="6"/>
  <c r="R950" i="6"/>
  <c r="Q950" i="6"/>
  <c r="P950" i="6"/>
  <c r="O950" i="6"/>
  <c r="N950" i="6"/>
  <c r="M950" i="6"/>
  <c r="L950" i="6"/>
  <c r="Y949" i="6"/>
  <c r="W949" i="6"/>
  <c r="V949" i="6"/>
  <c r="U949" i="6"/>
  <c r="T949" i="6"/>
  <c r="S949" i="6"/>
  <c r="R949" i="6"/>
  <c r="Q949" i="6"/>
  <c r="P949" i="6"/>
  <c r="O949" i="6"/>
  <c r="N949" i="6"/>
  <c r="M949" i="6"/>
  <c r="L949" i="6"/>
  <c r="W948" i="6"/>
  <c r="V948" i="6"/>
  <c r="U948" i="6"/>
  <c r="T948" i="6"/>
  <c r="S948" i="6"/>
  <c r="R948" i="6"/>
  <c r="Q948" i="6"/>
  <c r="P948" i="6"/>
  <c r="O948" i="6"/>
  <c r="N948" i="6"/>
  <c r="M948" i="6"/>
  <c r="L948" i="6"/>
  <c r="W947" i="6"/>
  <c r="V947" i="6"/>
  <c r="U947" i="6"/>
  <c r="T947" i="6"/>
  <c r="S947" i="6"/>
  <c r="R947" i="6"/>
  <c r="Q947" i="6"/>
  <c r="P947" i="6"/>
  <c r="O947" i="6"/>
  <c r="N947" i="6"/>
  <c r="M947" i="6"/>
  <c r="L947" i="6"/>
  <c r="Y258" i="6"/>
  <c r="W258" i="6"/>
  <c r="V258" i="6"/>
  <c r="U258" i="6"/>
  <c r="T258" i="6"/>
  <c r="S258" i="6"/>
  <c r="R258" i="6"/>
  <c r="Q258" i="6"/>
  <c r="P258" i="6"/>
  <c r="O258" i="6"/>
  <c r="N258" i="6"/>
  <c r="M258" i="6"/>
  <c r="L258" i="6"/>
  <c r="W168" i="6"/>
  <c r="V168" i="6"/>
  <c r="U168" i="6"/>
  <c r="T168" i="6"/>
  <c r="S168" i="6"/>
  <c r="R168" i="6"/>
  <c r="Q168" i="6"/>
  <c r="P168" i="6"/>
  <c r="O168" i="6"/>
  <c r="N168" i="6"/>
  <c r="M168" i="6"/>
  <c r="L168" i="6"/>
  <c r="W1212" i="6"/>
  <c r="V1212" i="6"/>
  <c r="U1212" i="6"/>
  <c r="T1212" i="6"/>
  <c r="S1212" i="6"/>
  <c r="R1212" i="6"/>
  <c r="Q1212" i="6"/>
  <c r="P1212" i="6"/>
  <c r="O1212" i="6"/>
  <c r="N1212" i="6"/>
  <c r="M1212" i="6"/>
  <c r="L1212" i="6"/>
  <c r="W1188" i="6"/>
  <c r="V1188" i="6"/>
  <c r="U1188" i="6"/>
  <c r="T1188" i="6"/>
  <c r="S1188" i="6"/>
  <c r="R1188" i="6"/>
  <c r="Q1188" i="6"/>
  <c r="P1188" i="6"/>
  <c r="O1188" i="6"/>
  <c r="N1188" i="6"/>
  <c r="M1188" i="6"/>
  <c r="L1188" i="6"/>
  <c r="W1180" i="6"/>
  <c r="V1180" i="6"/>
  <c r="U1180" i="6"/>
  <c r="T1180" i="6"/>
  <c r="S1180" i="6"/>
  <c r="R1180" i="6"/>
  <c r="Q1180" i="6"/>
  <c r="P1180" i="6"/>
  <c r="O1180" i="6"/>
  <c r="N1180" i="6"/>
  <c r="M1180" i="6"/>
  <c r="L1180" i="6"/>
  <c r="W1038" i="6"/>
  <c r="V1038" i="6"/>
  <c r="U1038" i="6"/>
  <c r="T1038" i="6"/>
  <c r="S1038" i="6"/>
  <c r="R1038" i="6"/>
  <c r="Q1038" i="6"/>
  <c r="P1038" i="6"/>
  <c r="O1038" i="6"/>
  <c r="N1038" i="6"/>
  <c r="M1038" i="6"/>
  <c r="L1038" i="6"/>
  <c r="W944" i="6"/>
  <c r="V944" i="6"/>
  <c r="U944" i="6"/>
  <c r="T944" i="6"/>
  <c r="S944" i="6"/>
  <c r="R944" i="6"/>
  <c r="Q944" i="6"/>
  <c r="P944" i="6"/>
  <c r="O944" i="6"/>
  <c r="N944" i="6"/>
  <c r="M944" i="6"/>
  <c r="L944" i="6"/>
  <c r="W706" i="6"/>
  <c r="V706" i="6"/>
  <c r="U706" i="6"/>
  <c r="T706" i="6"/>
  <c r="S706" i="6"/>
  <c r="R706" i="6"/>
  <c r="Q706" i="6"/>
  <c r="P706" i="6"/>
  <c r="O706" i="6"/>
  <c r="N706" i="6"/>
  <c r="M706" i="6"/>
  <c r="L706" i="6"/>
  <c r="Y466" i="6"/>
  <c r="W466" i="6"/>
  <c r="V466" i="6"/>
  <c r="U466" i="6"/>
  <c r="T466" i="6"/>
  <c r="S466" i="6"/>
  <c r="R466" i="6"/>
  <c r="Q466" i="6"/>
  <c r="P466" i="6"/>
  <c r="O466" i="6"/>
  <c r="N466" i="6"/>
  <c r="M466" i="6"/>
  <c r="L466" i="6"/>
  <c r="W115" i="6"/>
  <c r="V115" i="6"/>
  <c r="U115" i="6"/>
  <c r="T115" i="6"/>
  <c r="S115" i="6"/>
  <c r="R115" i="6"/>
  <c r="Q115" i="6"/>
  <c r="P115" i="6"/>
  <c r="O115" i="6"/>
  <c r="N115" i="6"/>
  <c r="M115" i="6"/>
  <c r="L115" i="6"/>
  <c r="W661" i="6"/>
  <c r="V661" i="6"/>
  <c r="U661" i="6"/>
  <c r="T661" i="6"/>
  <c r="S661" i="6"/>
  <c r="R661" i="6"/>
  <c r="Q661" i="6"/>
  <c r="P661" i="6"/>
  <c r="O661" i="6"/>
  <c r="N661" i="6"/>
  <c r="M661" i="6"/>
  <c r="L661" i="6"/>
  <c r="W935" i="6"/>
  <c r="V935" i="6"/>
  <c r="U935" i="6"/>
  <c r="T935" i="6"/>
  <c r="S935" i="6"/>
  <c r="R935" i="6"/>
  <c r="Q935" i="6"/>
  <c r="P935" i="6"/>
  <c r="O935" i="6"/>
  <c r="N935" i="6"/>
  <c r="M935" i="6"/>
  <c r="L935" i="6"/>
  <c r="W934" i="6"/>
  <c r="V934" i="6"/>
  <c r="U934" i="6"/>
  <c r="T934" i="6"/>
  <c r="S934" i="6"/>
  <c r="R934" i="6"/>
  <c r="Q934" i="6"/>
  <c r="P934" i="6"/>
  <c r="O934" i="6"/>
  <c r="N934" i="6"/>
  <c r="M934" i="6"/>
  <c r="L934" i="6"/>
  <c r="W933" i="6"/>
  <c r="V933" i="6"/>
  <c r="U933" i="6"/>
  <c r="T933" i="6"/>
  <c r="S933" i="6"/>
  <c r="R933" i="6"/>
  <c r="Q933" i="6"/>
  <c r="P933" i="6"/>
  <c r="O933" i="6"/>
  <c r="N933" i="6"/>
  <c r="M933" i="6"/>
  <c r="L933" i="6"/>
  <c r="W932" i="6"/>
  <c r="V932" i="6"/>
  <c r="U932" i="6"/>
  <c r="T932" i="6"/>
  <c r="S932" i="6"/>
  <c r="R932" i="6"/>
  <c r="Q932" i="6"/>
  <c r="P932" i="6"/>
  <c r="O932" i="6"/>
  <c r="N932" i="6"/>
  <c r="M932" i="6"/>
  <c r="L932" i="6"/>
  <c r="W931" i="6"/>
  <c r="V931" i="6"/>
  <c r="U931" i="6"/>
  <c r="T931" i="6"/>
  <c r="S931" i="6"/>
  <c r="R931" i="6"/>
  <c r="Q931" i="6"/>
  <c r="P931" i="6"/>
  <c r="O931" i="6"/>
  <c r="N931" i="6"/>
  <c r="M931" i="6"/>
  <c r="L931" i="6"/>
  <c r="W930" i="6"/>
  <c r="V930" i="6"/>
  <c r="U930" i="6"/>
  <c r="T930" i="6"/>
  <c r="S930" i="6"/>
  <c r="R930" i="6"/>
  <c r="Q930" i="6"/>
  <c r="P930" i="6"/>
  <c r="O930" i="6"/>
  <c r="N930" i="6"/>
  <c r="M930" i="6"/>
  <c r="L930" i="6"/>
  <c r="W929" i="6"/>
  <c r="V929" i="6"/>
  <c r="U929" i="6"/>
  <c r="T929" i="6"/>
  <c r="S929" i="6"/>
  <c r="R929" i="6"/>
  <c r="Q929" i="6"/>
  <c r="P929" i="6"/>
  <c r="O929" i="6"/>
  <c r="N929" i="6"/>
  <c r="M929" i="6"/>
  <c r="L929" i="6"/>
  <c r="W928" i="6"/>
  <c r="V928" i="6"/>
  <c r="U928" i="6"/>
  <c r="T928" i="6"/>
  <c r="S928" i="6"/>
  <c r="R928" i="6"/>
  <c r="Q928" i="6"/>
  <c r="P928" i="6"/>
  <c r="O928" i="6"/>
  <c r="N928" i="6"/>
  <c r="M928" i="6"/>
  <c r="L928" i="6"/>
  <c r="Y927" i="6"/>
  <c r="W927" i="6"/>
  <c r="V927" i="6"/>
  <c r="U927" i="6"/>
  <c r="T927" i="6"/>
  <c r="S927" i="6"/>
  <c r="R927" i="6"/>
  <c r="Q927" i="6"/>
  <c r="P927" i="6"/>
  <c r="O927" i="6"/>
  <c r="N927" i="6"/>
  <c r="M927" i="6"/>
  <c r="L927" i="6"/>
  <c r="W926" i="6"/>
  <c r="V926" i="6"/>
  <c r="U926" i="6"/>
  <c r="T926" i="6"/>
  <c r="S926" i="6"/>
  <c r="R926" i="6"/>
  <c r="Q926" i="6"/>
  <c r="P926" i="6"/>
  <c r="O926" i="6"/>
  <c r="N926" i="6"/>
  <c r="M926" i="6"/>
  <c r="L926" i="6"/>
  <c r="W925" i="6"/>
  <c r="V925" i="6"/>
  <c r="U925" i="6"/>
  <c r="T925" i="6"/>
  <c r="S925" i="6"/>
  <c r="R925" i="6"/>
  <c r="Q925" i="6"/>
  <c r="P925" i="6"/>
  <c r="O925" i="6"/>
  <c r="N925" i="6"/>
  <c r="M925" i="6"/>
  <c r="L925" i="6"/>
  <c r="Y924" i="6"/>
  <c r="W924" i="6"/>
  <c r="V924" i="6"/>
  <c r="U924" i="6"/>
  <c r="T924" i="6"/>
  <c r="S924" i="6"/>
  <c r="R924" i="6"/>
  <c r="Q924" i="6"/>
  <c r="P924" i="6"/>
  <c r="O924" i="6"/>
  <c r="N924" i="6"/>
  <c r="M924" i="6"/>
  <c r="L924" i="6"/>
  <c r="W923" i="6"/>
  <c r="V923" i="6"/>
  <c r="U923" i="6"/>
  <c r="T923" i="6"/>
  <c r="S923" i="6"/>
  <c r="R923" i="6"/>
  <c r="Q923" i="6"/>
  <c r="P923" i="6"/>
  <c r="O923" i="6"/>
  <c r="N923" i="6"/>
  <c r="M923" i="6"/>
  <c r="L923" i="6"/>
  <c r="W922" i="6"/>
  <c r="V922" i="6"/>
  <c r="U922" i="6"/>
  <c r="T922" i="6"/>
  <c r="S922" i="6"/>
  <c r="R922" i="6"/>
  <c r="Q922" i="6"/>
  <c r="P922" i="6"/>
  <c r="O922" i="6"/>
  <c r="N922" i="6"/>
  <c r="M922" i="6"/>
  <c r="L922" i="6"/>
  <c r="W921" i="6"/>
  <c r="V921" i="6"/>
  <c r="U921" i="6"/>
  <c r="T921" i="6"/>
  <c r="S921" i="6"/>
  <c r="R921" i="6"/>
  <c r="Q921" i="6"/>
  <c r="P921" i="6"/>
  <c r="O921" i="6"/>
  <c r="N921" i="6"/>
  <c r="M921" i="6"/>
  <c r="L921" i="6"/>
  <c r="W920" i="6"/>
  <c r="V920" i="6"/>
  <c r="U920" i="6"/>
  <c r="T920" i="6"/>
  <c r="S920" i="6"/>
  <c r="R920" i="6"/>
  <c r="Q920" i="6"/>
  <c r="P920" i="6"/>
  <c r="O920" i="6"/>
  <c r="N920" i="6"/>
  <c r="M920" i="6"/>
  <c r="L920" i="6"/>
  <c r="W919" i="6"/>
  <c r="V919" i="6"/>
  <c r="U919" i="6"/>
  <c r="T919" i="6"/>
  <c r="S919" i="6"/>
  <c r="R919" i="6"/>
  <c r="Q919" i="6"/>
  <c r="P919" i="6"/>
  <c r="O919" i="6"/>
  <c r="N919" i="6"/>
  <c r="M919" i="6"/>
  <c r="L919" i="6"/>
  <c r="W918" i="6"/>
  <c r="V918" i="6"/>
  <c r="U918" i="6"/>
  <c r="T918" i="6"/>
  <c r="S918" i="6"/>
  <c r="R918" i="6"/>
  <c r="Q918" i="6"/>
  <c r="P918" i="6"/>
  <c r="O918" i="6"/>
  <c r="N918" i="6"/>
  <c r="M918" i="6"/>
  <c r="L918" i="6"/>
  <c r="W917" i="6"/>
  <c r="V917" i="6"/>
  <c r="U917" i="6"/>
  <c r="T917" i="6"/>
  <c r="S917" i="6"/>
  <c r="R917" i="6"/>
  <c r="Q917" i="6"/>
  <c r="P917" i="6"/>
  <c r="O917" i="6"/>
  <c r="N917" i="6"/>
  <c r="M917" i="6"/>
  <c r="L917" i="6"/>
  <c r="W916" i="6"/>
  <c r="V916" i="6"/>
  <c r="U916" i="6"/>
  <c r="T916" i="6"/>
  <c r="S916" i="6"/>
  <c r="R916" i="6"/>
  <c r="Q916" i="6"/>
  <c r="P916" i="6"/>
  <c r="O916" i="6"/>
  <c r="N916" i="6"/>
  <c r="M916" i="6"/>
  <c r="L916" i="6"/>
  <c r="W915" i="6"/>
  <c r="V915" i="6"/>
  <c r="U915" i="6"/>
  <c r="T915" i="6"/>
  <c r="S915" i="6"/>
  <c r="R915" i="6"/>
  <c r="Q915" i="6"/>
  <c r="P915" i="6"/>
  <c r="O915" i="6"/>
  <c r="N915" i="6"/>
  <c r="M915" i="6"/>
  <c r="L915" i="6"/>
  <c r="W914" i="6"/>
  <c r="V914" i="6"/>
  <c r="U914" i="6"/>
  <c r="T914" i="6"/>
  <c r="S914" i="6"/>
  <c r="R914" i="6"/>
  <c r="Q914" i="6"/>
  <c r="P914" i="6"/>
  <c r="O914" i="6"/>
  <c r="N914" i="6"/>
  <c r="M914" i="6"/>
  <c r="L914" i="6"/>
  <c r="W913" i="6"/>
  <c r="V913" i="6"/>
  <c r="U913" i="6"/>
  <c r="T913" i="6"/>
  <c r="S913" i="6"/>
  <c r="R913" i="6"/>
  <c r="Q913" i="6"/>
  <c r="P913" i="6"/>
  <c r="O913" i="6"/>
  <c r="N913" i="6"/>
  <c r="M913" i="6"/>
  <c r="L913" i="6"/>
  <c r="W660" i="6"/>
  <c r="V660" i="6"/>
  <c r="U660" i="6"/>
  <c r="T660" i="6"/>
  <c r="S660" i="6"/>
  <c r="R660" i="6"/>
  <c r="Q660" i="6"/>
  <c r="P660" i="6"/>
  <c r="O660" i="6"/>
  <c r="N660" i="6"/>
  <c r="M660" i="6"/>
  <c r="L660" i="6"/>
  <c r="W1253" i="6"/>
  <c r="V1253" i="6"/>
  <c r="U1253" i="6"/>
  <c r="T1253" i="6"/>
  <c r="S1253" i="6"/>
  <c r="R1253" i="6"/>
  <c r="Q1253" i="6"/>
  <c r="P1253" i="6"/>
  <c r="O1253" i="6"/>
  <c r="N1253" i="6"/>
  <c r="M1253" i="6"/>
  <c r="L1253" i="6"/>
  <c r="Y1248" i="6"/>
  <c r="W1248" i="6"/>
  <c r="V1248" i="6"/>
  <c r="U1248" i="6"/>
  <c r="T1248" i="6"/>
  <c r="S1248" i="6"/>
  <c r="R1248" i="6"/>
  <c r="Q1248" i="6"/>
  <c r="P1248" i="6"/>
  <c r="O1248" i="6"/>
  <c r="N1248" i="6"/>
  <c r="M1248" i="6"/>
  <c r="L1248" i="6"/>
  <c r="W1242" i="6"/>
  <c r="V1242" i="6"/>
  <c r="U1242" i="6"/>
  <c r="T1242" i="6"/>
  <c r="S1242" i="6"/>
  <c r="R1242" i="6"/>
  <c r="Q1242" i="6"/>
  <c r="P1242" i="6"/>
  <c r="O1242" i="6"/>
  <c r="N1242" i="6"/>
  <c r="M1242" i="6"/>
  <c r="L1242" i="6"/>
  <c r="W908" i="6"/>
  <c r="V908" i="6"/>
  <c r="U908" i="6"/>
  <c r="T908" i="6"/>
  <c r="S908" i="6"/>
  <c r="R908" i="6"/>
  <c r="Q908" i="6"/>
  <c r="P908" i="6"/>
  <c r="O908" i="6"/>
  <c r="N908" i="6"/>
  <c r="M908" i="6"/>
  <c r="L908" i="6"/>
  <c r="W1237" i="6"/>
  <c r="V1237" i="6"/>
  <c r="U1237" i="6"/>
  <c r="T1237" i="6"/>
  <c r="S1237" i="6"/>
  <c r="R1237" i="6"/>
  <c r="Q1237" i="6"/>
  <c r="P1237" i="6"/>
  <c r="O1237" i="6"/>
  <c r="N1237" i="6"/>
  <c r="M1237" i="6"/>
  <c r="L1237" i="6"/>
  <c r="W1236" i="6"/>
  <c r="V1236" i="6"/>
  <c r="U1236" i="6"/>
  <c r="T1236" i="6"/>
  <c r="S1236" i="6"/>
  <c r="R1236" i="6"/>
  <c r="Q1236" i="6"/>
  <c r="P1236" i="6"/>
  <c r="O1236" i="6"/>
  <c r="N1236" i="6"/>
  <c r="M1236" i="6"/>
  <c r="L1236" i="6"/>
  <c r="W636" i="6"/>
  <c r="V636" i="6"/>
  <c r="U636" i="6"/>
  <c r="T636" i="6"/>
  <c r="S636" i="6"/>
  <c r="R636" i="6"/>
  <c r="Q636" i="6"/>
  <c r="P636" i="6"/>
  <c r="O636" i="6"/>
  <c r="N636" i="6"/>
  <c r="M636" i="6"/>
  <c r="L636" i="6"/>
  <c r="W904" i="6"/>
  <c r="V904" i="6"/>
  <c r="U904" i="6"/>
  <c r="T904" i="6"/>
  <c r="S904" i="6"/>
  <c r="R904" i="6"/>
  <c r="Q904" i="6"/>
  <c r="P904" i="6"/>
  <c r="O904" i="6"/>
  <c r="N904" i="6"/>
  <c r="M904" i="6"/>
  <c r="L904" i="6"/>
  <c r="W903" i="6"/>
  <c r="V903" i="6"/>
  <c r="U903" i="6"/>
  <c r="T903" i="6"/>
  <c r="S903" i="6"/>
  <c r="R903" i="6"/>
  <c r="Q903" i="6"/>
  <c r="P903" i="6"/>
  <c r="O903" i="6"/>
  <c r="N903" i="6"/>
  <c r="M903" i="6"/>
  <c r="L903" i="6"/>
  <c r="W902" i="6"/>
  <c r="V902" i="6"/>
  <c r="U902" i="6"/>
  <c r="T902" i="6"/>
  <c r="S902" i="6"/>
  <c r="R902" i="6"/>
  <c r="Q902" i="6"/>
  <c r="P902" i="6"/>
  <c r="O902" i="6"/>
  <c r="N902" i="6"/>
  <c r="M902" i="6"/>
  <c r="L902" i="6"/>
  <c r="W901" i="6"/>
  <c r="V901" i="6"/>
  <c r="U901" i="6"/>
  <c r="T901" i="6"/>
  <c r="S901" i="6"/>
  <c r="R901" i="6"/>
  <c r="Q901" i="6"/>
  <c r="P901" i="6"/>
  <c r="O901" i="6"/>
  <c r="N901" i="6"/>
  <c r="M901" i="6"/>
  <c r="L901" i="6"/>
  <c r="W900" i="6"/>
  <c r="V900" i="6"/>
  <c r="U900" i="6"/>
  <c r="T900" i="6"/>
  <c r="S900" i="6"/>
  <c r="R900" i="6"/>
  <c r="Q900" i="6"/>
  <c r="P900" i="6"/>
  <c r="O900" i="6"/>
  <c r="N900" i="6"/>
  <c r="M900" i="6"/>
  <c r="L900" i="6"/>
  <c r="W899" i="6"/>
  <c r="V899" i="6"/>
  <c r="U899" i="6"/>
  <c r="T899" i="6"/>
  <c r="S899" i="6"/>
  <c r="R899" i="6"/>
  <c r="Q899" i="6"/>
  <c r="P899" i="6"/>
  <c r="O899" i="6"/>
  <c r="N899" i="6"/>
  <c r="M899" i="6"/>
  <c r="L899" i="6"/>
  <c r="W898" i="6"/>
  <c r="V898" i="6"/>
  <c r="U898" i="6"/>
  <c r="T898" i="6"/>
  <c r="S898" i="6"/>
  <c r="R898" i="6"/>
  <c r="Q898" i="6"/>
  <c r="P898" i="6"/>
  <c r="O898" i="6"/>
  <c r="N898" i="6"/>
  <c r="M898" i="6"/>
  <c r="L898" i="6"/>
  <c r="W897" i="6"/>
  <c r="V897" i="6"/>
  <c r="U897" i="6"/>
  <c r="T897" i="6"/>
  <c r="S897" i="6"/>
  <c r="R897" i="6"/>
  <c r="Q897" i="6"/>
  <c r="P897" i="6"/>
  <c r="O897" i="6"/>
  <c r="N897" i="6"/>
  <c r="M897" i="6"/>
  <c r="L897" i="6"/>
  <c r="W896" i="6"/>
  <c r="V896" i="6"/>
  <c r="U896" i="6"/>
  <c r="T896" i="6"/>
  <c r="S896" i="6"/>
  <c r="R896" i="6"/>
  <c r="Q896" i="6"/>
  <c r="P896" i="6"/>
  <c r="O896" i="6"/>
  <c r="N896" i="6"/>
  <c r="M896" i="6"/>
  <c r="L896" i="6"/>
  <c r="W895" i="6"/>
  <c r="V895" i="6"/>
  <c r="U895" i="6"/>
  <c r="T895" i="6"/>
  <c r="S895" i="6"/>
  <c r="R895" i="6"/>
  <c r="Q895" i="6"/>
  <c r="P895" i="6"/>
  <c r="O895" i="6"/>
  <c r="N895" i="6"/>
  <c r="M895" i="6"/>
  <c r="L895" i="6"/>
  <c r="W894" i="6"/>
  <c r="V894" i="6"/>
  <c r="U894" i="6"/>
  <c r="T894" i="6"/>
  <c r="S894" i="6"/>
  <c r="R894" i="6"/>
  <c r="Q894" i="6"/>
  <c r="P894" i="6"/>
  <c r="O894" i="6"/>
  <c r="N894" i="6"/>
  <c r="M894" i="6"/>
  <c r="L894" i="6"/>
  <c r="W893" i="6"/>
  <c r="V893" i="6"/>
  <c r="U893" i="6"/>
  <c r="T893" i="6"/>
  <c r="S893" i="6"/>
  <c r="R893" i="6"/>
  <c r="Q893" i="6"/>
  <c r="P893" i="6"/>
  <c r="O893" i="6"/>
  <c r="N893" i="6"/>
  <c r="M893" i="6"/>
  <c r="L893" i="6"/>
  <c r="W892" i="6"/>
  <c r="V892" i="6"/>
  <c r="U892" i="6"/>
  <c r="T892" i="6"/>
  <c r="S892" i="6"/>
  <c r="R892" i="6"/>
  <c r="Q892" i="6"/>
  <c r="P892" i="6"/>
  <c r="O892" i="6"/>
  <c r="N892" i="6"/>
  <c r="M892" i="6"/>
  <c r="L892" i="6"/>
  <c r="W891" i="6"/>
  <c r="V891" i="6"/>
  <c r="U891" i="6"/>
  <c r="T891" i="6"/>
  <c r="S891" i="6"/>
  <c r="R891" i="6"/>
  <c r="Q891" i="6"/>
  <c r="P891" i="6"/>
  <c r="O891" i="6"/>
  <c r="N891" i="6"/>
  <c r="M891" i="6"/>
  <c r="L891" i="6"/>
  <c r="W890" i="6"/>
  <c r="V890" i="6"/>
  <c r="U890" i="6"/>
  <c r="T890" i="6"/>
  <c r="S890" i="6"/>
  <c r="R890" i="6"/>
  <c r="Q890" i="6"/>
  <c r="P890" i="6"/>
  <c r="O890" i="6"/>
  <c r="N890" i="6"/>
  <c r="M890" i="6"/>
  <c r="L890" i="6"/>
  <c r="W889" i="6"/>
  <c r="V889" i="6"/>
  <c r="U889" i="6"/>
  <c r="T889" i="6"/>
  <c r="S889" i="6"/>
  <c r="R889" i="6"/>
  <c r="Q889" i="6"/>
  <c r="P889" i="6"/>
  <c r="O889" i="6"/>
  <c r="N889" i="6"/>
  <c r="M889" i="6"/>
  <c r="L889" i="6"/>
  <c r="W888" i="6"/>
  <c r="V888" i="6"/>
  <c r="U888" i="6"/>
  <c r="T888" i="6"/>
  <c r="S888" i="6"/>
  <c r="R888" i="6"/>
  <c r="Q888" i="6"/>
  <c r="P888" i="6"/>
  <c r="O888" i="6"/>
  <c r="N888" i="6"/>
  <c r="M888" i="6"/>
  <c r="L888" i="6"/>
  <c r="W887" i="6"/>
  <c r="V887" i="6"/>
  <c r="U887" i="6"/>
  <c r="T887" i="6"/>
  <c r="S887" i="6"/>
  <c r="R887" i="6"/>
  <c r="Q887" i="6"/>
  <c r="P887" i="6"/>
  <c r="O887" i="6"/>
  <c r="N887" i="6"/>
  <c r="M887" i="6"/>
  <c r="L887" i="6"/>
  <c r="W886" i="6"/>
  <c r="V886" i="6"/>
  <c r="U886" i="6"/>
  <c r="T886" i="6"/>
  <c r="S886" i="6"/>
  <c r="R886" i="6"/>
  <c r="Q886" i="6"/>
  <c r="P886" i="6"/>
  <c r="O886" i="6"/>
  <c r="N886" i="6"/>
  <c r="M886" i="6"/>
  <c r="L886" i="6"/>
  <c r="W885" i="6"/>
  <c r="V885" i="6"/>
  <c r="U885" i="6"/>
  <c r="T885" i="6"/>
  <c r="S885" i="6"/>
  <c r="R885" i="6"/>
  <c r="Q885" i="6"/>
  <c r="P885" i="6"/>
  <c r="O885" i="6"/>
  <c r="N885" i="6"/>
  <c r="M885" i="6"/>
  <c r="L885" i="6"/>
  <c r="W884" i="6"/>
  <c r="V884" i="6"/>
  <c r="U884" i="6"/>
  <c r="T884" i="6"/>
  <c r="S884" i="6"/>
  <c r="R884" i="6"/>
  <c r="Q884" i="6"/>
  <c r="P884" i="6"/>
  <c r="O884" i="6"/>
  <c r="N884" i="6"/>
  <c r="M884" i="6"/>
  <c r="L884" i="6"/>
  <c r="W883" i="6"/>
  <c r="V883" i="6"/>
  <c r="U883" i="6"/>
  <c r="T883" i="6"/>
  <c r="S883" i="6"/>
  <c r="R883" i="6"/>
  <c r="Q883" i="6"/>
  <c r="P883" i="6"/>
  <c r="O883" i="6"/>
  <c r="N883" i="6"/>
  <c r="M883" i="6"/>
  <c r="L883" i="6"/>
  <c r="W882" i="6"/>
  <c r="V882" i="6"/>
  <c r="U882" i="6"/>
  <c r="T882" i="6"/>
  <c r="S882" i="6"/>
  <c r="R882" i="6"/>
  <c r="Q882" i="6"/>
  <c r="P882" i="6"/>
  <c r="O882" i="6"/>
  <c r="N882" i="6"/>
  <c r="M882" i="6"/>
  <c r="L882" i="6"/>
  <c r="W881" i="6"/>
  <c r="V881" i="6"/>
  <c r="U881" i="6"/>
  <c r="T881" i="6"/>
  <c r="S881" i="6"/>
  <c r="R881" i="6"/>
  <c r="Q881" i="6"/>
  <c r="P881" i="6"/>
  <c r="O881" i="6"/>
  <c r="N881" i="6"/>
  <c r="M881" i="6"/>
  <c r="L881" i="6"/>
  <c r="W880" i="6"/>
  <c r="V880" i="6"/>
  <c r="U880" i="6"/>
  <c r="T880" i="6"/>
  <c r="S880" i="6"/>
  <c r="R880" i="6"/>
  <c r="Q880" i="6"/>
  <c r="P880" i="6"/>
  <c r="O880" i="6"/>
  <c r="N880" i="6"/>
  <c r="M880" i="6"/>
  <c r="L880" i="6"/>
  <c r="W879" i="6"/>
  <c r="V879" i="6"/>
  <c r="U879" i="6"/>
  <c r="T879" i="6"/>
  <c r="S879" i="6"/>
  <c r="R879" i="6"/>
  <c r="Q879" i="6"/>
  <c r="P879" i="6"/>
  <c r="O879" i="6"/>
  <c r="N879" i="6"/>
  <c r="M879" i="6"/>
  <c r="L879" i="6"/>
  <c r="W878" i="6"/>
  <c r="V878" i="6"/>
  <c r="U878" i="6"/>
  <c r="T878" i="6"/>
  <c r="S878" i="6"/>
  <c r="R878" i="6"/>
  <c r="Q878" i="6"/>
  <c r="P878" i="6"/>
  <c r="O878" i="6"/>
  <c r="N878" i="6"/>
  <c r="M878" i="6"/>
  <c r="L878" i="6"/>
  <c r="W877" i="6"/>
  <c r="V877" i="6"/>
  <c r="U877" i="6"/>
  <c r="T877" i="6"/>
  <c r="S877" i="6"/>
  <c r="R877" i="6"/>
  <c r="Q877" i="6"/>
  <c r="P877" i="6"/>
  <c r="O877" i="6"/>
  <c r="N877" i="6"/>
  <c r="M877" i="6"/>
  <c r="L877" i="6"/>
  <c r="W876" i="6"/>
  <c r="V876" i="6"/>
  <c r="U876" i="6"/>
  <c r="T876" i="6"/>
  <c r="S876" i="6"/>
  <c r="R876" i="6"/>
  <c r="Q876" i="6"/>
  <c r="P876" i="6"/>
  <c r="O876" i="6"/>
  <c r="N876" i="6"/>
  <c r="M876" i="6"/>
  <c r="L876" i="6"/>
  <c r="W875" i="6"/>
  <c r="V875" i="6"/>
  <c r="U875" i="6"/>
  <c r="T875" i="6"/>
  <c r="S875" i="6"/>
  <c r="R875" i="6"/>
  <c r="Q875" i="6"/>
  <c r="P875" i="6"/>
  <c r="O875" i="6"/>
  <c r="N875" i="6"/>
  <c r="M875" i="6"/>
  <c r="L875" i="6"/>
  <c r="W874" i="6"/>
  <c r="V874" i="6"/>
  <c r="U874" i="6"/>
  <c r="T874" i="6"/>
  <c r="S874" i="6"/>
  <c r="R874" i="6"/>
  <c r="Q874" i="6"/>
  <c r="P874" i="6"/>
  <c r="O874" i="6"/>
  <c r="N874" i="6"/>
  <c r="M874" i="6"/>
  <c r="L874" i="6"/>
  <c r="W873" i="6"/>
  <c r="V873" i="6"/>
  <c r="U873" i="6"/>
  <c r="T873" i="6"/>
  <c r="S873" i="6"/>
  <c r="R873" i="6"/>
  <c r="Q873" i="6"/>
  <c r="P873" i="6"/>
  <c r="O873" i="6"/>
  <c r="N873" i="6"/>
  <c r="M873" i="6"/>
  <c r="L873" i="6"/>
  <c r="W872" i="6"/>
  <c r="V872" i="6"/>
  <c r="U872" i="6"/>
  <c r="T872" i="6"/>
  <c r="S872" i="6"/>
  <c r="R872" i="6"/>
  <c r="Q872" i="6"/>
  <c r="P872" i="6"/>
  <c r="O872" i="6"/>
  <c r="N872" i="6"/>
  <c r="M872" i="6"/>
  <c r="L872" i="6"/>
  <c r="W2111" i="6"/>
  <c r="V2111" i="6"/>
  <c r="U2111" i="6"/>
  <c r="T2111" i="6"/>
  <c r="S2111" i="6"/>
  <c r="R2111" i="6"/>
  <c r="Q2111" i="6"/>
  <c r="P2111" i="6"/>
  <c r="O2111" i="6"/>
  <c r="N2111" i="6"/>
  <c r="M2111" i="6"/>
  <c r="W2098" i="6"/>
  <c r="V2098" i="6"/>
  <c r="U2098" i="6"/>
  <c r="T2098" i="6"/>
  <c r="S2098" i="6"/>
  <c r="R2098" i="6"/>
  <c r="Q2098" i="6"/>
  <c r="P2098" i="6"/>
  <c r="O2098" i="6"/>
  <c r="N2098" i="6"/>
  <c r="M2098" i="6"/>
  <c r="W2097" i="6"/>
  <c r="V2097" i="6"/>
  <c r="U2097" i="6"/>
  <c r="T2097" i="6"/>
  <c r="S2097" i="6"/>
  <c r="R2097" i="6"/>
  <c r="Q2097" i="6"/>
  <c r="P2097" i="6"/>
  <c r="O2097" i="6"/>
  <c r="N2097" i="6"/>
  <c r="M2097" i="6"/>
  <c r="W2096" i="6"/>
  <c r="V2096" i="6"/>
  <c r="U2096" i="6"/>
  <c r="T2096" i="6"/>
  <c r="S2096" i="6"/>
  <c r="R2096" i="6"/>
  <c r="Q2096" i="6"/>
  <c r="P2096" i="6"/>
  <c r="O2096" i="6"/>
  <c r="N2096" i="6"/>
  <c r="M2096" i="6"/>
  <c r="W2012" i="6"/>
  <c r="V2012" i="6"/>
  <c r="U2012" i="6"/>
  <c r="T2012" i="6"/>
  <c r="S2012" i="6"/>
  <c r="R2012" i="6"/>
  <c r="Q2012" i="6"/>
  <c r="P2012" i="6"/>
  <c r="O2012" i="6"/>
  <c r="N2012" i="6"/>
  <c r="M2012" i="6"/>
  <c r="W2011" i="6"/>
  <c r="V2011" i="6"/>
  <c r="U2011" i="6"/>
  <c r="T2011" i="6"/>
  <c r="S2011" i="6"/>
  <c r="R2011" i="6"/>
  <c r="Q2011" i="6"/>
  <c r="P2011" i="6"/>
  <c r="O2011" i="6"/>
  <c r="N2011" i="6"/>
  <c r="M2011" i="6"/>
  <c r="W2321" i="6"/>
  <c r="V2321" i="6"/>
  <c r="U2321" i="6"/>
  <c r="T2321" i="6"/>
  <c r="S2321" i="6"/>
  <c r="R2321" i="6"/>
  <c r="Q2321" i="6"/>
  <c r="P2321" i="6"/>
  <c r="O2321" i="6"/>
  <c r="N2321" i="6"/>
  <c r="M2321" i="6"/>
  <c r="W2318" i="6"/>
  <c r="V2318" i="6"/>
  <c r="U2318" i="6"/>
  <c r="T2318" i="6"/>
  <c r="S2318" i="6"/>
  <c r="R2318" i="6"/>
  <c r="Q2318" i="6"/>
  <c r="P2318" i="6"/>
  <c r="O2318" i="6"/>
  <c r="N2318" i="6"/>
  <c r="M2318" i="6"/>
  <c r="W2317" i="6"/>
  <c r="V2317" i="6"/>
  <c r="U2317" i="6"/>
  <c r="T2317" i="6"/>
  <c r="S2317" i="6"/>
  <c r="R2317" i="6"/>
  <c r="Q2317" i="6"/>
  <c r="P2317" i="6"/>
  <c r="O2317" i="6"/>
  <c r="N2317" i="6"/>
  <c r="M2317" i="6"/>
  <c r="W2316" i="6"/>
  <c r="V2316" i="6"/>
  <c r="U2316" i="6"/>
  <c r="T2316" i="6"/>
  <c r="S2316" i="6"/>
  <c r="R2316" i="6"/>
  <c r="Q2316" i="6"/>
  <c r="P2316" i="6"/>
  <c r="O2316" i="6"/>
  <c r="N2316" i="6"/>
  <c r="M2316" i="6"/>
  <c r="W2315" i="6"/>
  <c r="V2315" i="6"/>
  <c r="U2315" i="6"/>
  <c r="T2315" i="6"/>
  <c r="S2315" i="6"/>
  <c r="R2315" i="6"/>
  <c r="Q2315" i="6"/>
  <c r="P2315" i="6"/>
  <c r="O2315" i="6"/>
  <c r="N2315" i="6"/>
  <c r="M2315" i="6"/>
  <c r="W2314" i="6"/>
  <c r="V2314" i="6"/>
  <c r="U2314" i="6"/>
  <c r="T2314" i="6"/>
  <c r="S2314" i="6"/>
  <c r="R2314" i="6"/>
  <c r="Q2314" i="6"/>
  <c r="P2314" i="6"/>
  <c r="O2314" i="6"/>
  <c r="N2314" i="6"/>
  <c r="M2314" i="6"/>
  <c r="W2313" i="6"/>
  <c r="V2313" i="6"/>
  <c r="U2313" i="6"/>
  <c r="T2313" i="6"/>
  <c r="S2313" i="6"/>
  <c r="R2313" i="6"/>
  <c r="Q2313" i="6"/>
  <c r="P2313" i="6"/>
  <c r="O2313" i="6"/>
  <c r="N2313" i="6"/>
  <c r="M2313" i="6"/>
  <c r="W2312" i="6"/>
  <c r="V2312" i="6"/>
  <c r="U2312" i="6"/>
  <c r="T2312" i="6"/>
  <c r="S2312" i="6"/>
  <c r="R2312" i="6"/>
  <c r="Q2312" i="6"/>
  <c r="P2312" i="6"/>
  <c r="O2312" i="6"/>
  <c r="N2312" i="6"/>
  <c r="M2312" i="6"/>
  <c r="W1383" i="6"/>
  <c r="V1383" i="6"/>
  <c r="U1383" i="6"/>
  <c r="T1383" i="6"/>
  <c r="S1383" i="6"/>
  <c r="R1383" i="6"/>
  <c r="Q1383" i="6"/>
  <c r="P1383" i="6"/>
  <c r="O1383" i="6"/>
  <c r="N1383" i="6"/>
  <c r="M1383" i="6"/>
  <c r="W1382" i="6"/>
  <c r="V1382" i="6"/>
  <c r="U1382" i="6"/>
  <c r="T1382" i="6"/>
  <c r="S1382" i="6"/>
  <c r="R1382" i="6"/>
  <c r="Q1382" i="6"/>
  <c r="P1382" i="6"/>
  <c r="O1382" i="6"/>
  <c r="N1382" i="6"/>
  <c r="M1382" i="6"/>
  <c r="W1381" i="6"/>
  <c r="V1381" i="6"/>
  <c r="U1381" i="6"/>
  <c r="T1381" i="6"/>
  <c r="S1381" i="6"/>
  <c r="R1381" i="6"/>
  <c r="Q1381" i="6"/>
  <c r="P1381" i="6"/>
  <c r="O1381" i="6"/>
  <c r="N1381" i="6"/>
  <c r="M1381" i="6"/>
  <c r="W1380" i="6"/>
  <c r="V1380" i="6"/>
  <c r="U1380" i="6"/>
  <c r="T1380" i="6"/>
  <c r="S1380" i="6"/>
  <c r="R1380" i="6"/>
  <c r="Q1380" i="6"/>
  <c r="P1380" i="6"/>
  <c r="O1380" i="6"/>
  <c r="N1380" i="6"/>
  <c r="M1380" i="6"/>
  <c r="W1379" i="6"/>
  <c r="V1379" i="6"/>
  <c r="U1379" i="6"/>
  <c r="T1379" i="6"/>
  <c r="S1379" i="6"/>
  <c r="R1379" i="6"/>
  <c r="Q1379" i="6"/>
  <c r="P1379" i="6"/>
  <c r="O1379" i="6"/>
  <c r="N1379" i="6"/>
  <c r="M1379" i="6"/>
  <c r="W1378" i="6"/>
  <c r="V1378" i="6"/>
  <c r="U1378" i="6"/>
  <c r="T1378" i="6"/>
  <c r="S1378" i="6"/>
  <c r="R1378" i="6"/>
  <c r="Q1378" i="6"/>
  <c r="P1378" i="6"/>
  <c r="O1378" i="6"/>
  <c r="N1378" i="6"/>
  <c r="M1378" i="6"/>
  <c r="W1377" i="6"/>
  <c r="V1377" i="6"/>
  <c r="U1377" i="6"/>
  <c r="T1377" i="6"/>
  <c r="S1377" i="6"/>
  <c r="R1377" i="6"/>
  <c r="Q1377" i="6"/>
  <c r="P1377" i="6"/>
  <c r="O1377" i="6"/>
  <c r="N1377" i="6"/>
  <c r="M1377" i="6"/>
  <c r="W1471" i="6"/>
  <c r="V1471" i="6"/>
  <c r="U1471" i="6"/>
  <c r="T1471" i="6"/>
  <c r="S1471" i="6"/>
  <c r="R1471" i="6"/>
  <c r="Q1471" i="6"/>
  <c r="P1471" i="6"/>
  <c r="O1471" i="6"/>
  <c r="N1471" i="6"/>
  <c r="M1471" i="6"/>
  <c r="W1470" i="6"/>
  <c r="V1470" i="6"/>
  <c r="U1470" i="6"/>
  <c r="T1470" i="6"/>
  <c r="S1470" i="6"/>
  <c r="R1470" i="6"/>
  <c r="Q1470" i="6"/>
  <c r="P1470" i="6"/>
  <c r="O1470" i="6"/>
  <c r="N1470" i="6"/>
  <c r="M1470" i="6"/>
  <c r="W1469" i="6"/>
  <c r="V1469" i="6"/>
  <c r="U1469" i="6"/>
  <c r="T1469" i="6"/>
  <c r="S1469" i="6"/>
  <c r="R1469" i="6"/>
  <c r="Q1469" i="6"/>
  <c r="P1469" i="6"/>
  <c r="O1469" i="6"/>
  <c r="N1469" i="6"/>
  <c r="M1469" i="6"/>
  <c r="W1468" i="6"/>
  <c r="V1468" i="6"/>
  <c r="U1468" i="6"/>
  <c r="T1468" i="6"/>
  <c r="S1468" i="6"/>
  <c r="R1468" i="6"/>
  <c r="Q1468" i="6"/>
  <c r="P1468" i="6"/>
  <c r="O1468" i="6"/>
  <c r="N1468" i="6"/>
  <c r="M1468" i="6"/>
  <c r="W1467" i="6"/>
  <c r="V1467" i="6"/>
  <c r="U1467" i="6"/>
  <c r="T1467" i="6"/>
  <c r="S1467" i="6"/>
  <c r="R1467" i="6"/>
  <c r="Q1467" i="6"/>
  <c r="P1467" i="6"/>
  <c r="O1467" i="6"/>
  <c r="N1467" i="6"/>
  <c r="M1467" i="6"/>
  <c r="W1466" i="6"/>
  <c r="V1466" i="6"/>
  <c r="U1466" i="6"/>
  <c r="T1466" i="6"/>
  <c r="S1466" i="6"/>
  <c r="R1466" i="6"/>
  <c r="Q1466" i="6"/>
  <c r="P1466" i="6"/>
  <c r="O1466" i="6"/>
  <c r="N1466" i="6"/>
  <c r="M1466" i="6"/>
  <c r="W1465" i="6"/>
  <c r="V1465" i="6"/>
  <c r="U1465" i="6"/>
  <c r="T1465" i="6"/>
  <c r="S1465" i="6"/>
  <c r="R1465" i="6"/>
  <c r="Q1465" i="6"/>
  <c r="P1465" i="6"/>
  <c r="O1465" i="6"/>
  <c r="N1465" i="6"/>
  <c r="M1465" i="6"/>
  <c r="W1464" i="6"/>
  <c r="V1464" i="6"/>
  <c r="U1464" i="6"/>
  <c r="T1464" i="6"/>
  <c r="S1464" i="6"/>
  <c r="R1464" i="6"/>
  <c r="Q1464" i="6"/>
  <c r="P1464" i="6"/>
  <c r="O1464" i="6"/>
  <c r="N1464" i="6"/>
  <c r="M1464" i="6"/>
  <c r="W1463" i="6"/>
  <c r="V1463" i="6"/>
  <c r="U1463" i="6"/>
  <c r="T1463" i="6"/>
  <c r="S1463" i="6"/>
  <c r="R1463" i="6"/>
  <c r="Q1463" i="6"/>
  <c r="P1463" i="6"/>
  <c r="O1463" i="6"/>
  <c r="N1463" i="6"/>
  <c r="M1463" i="6"/>
  <c r="W838" i="6"/>
  <c r="V838" i="6"/>
  <c r="U838" i="6"/>
  <c r="T838" i="6"/>
  <c r="S838" i="6"/>
  <c r="R838" i="6"/>
  <c r="Q838" i="6"/>
  <c r="P838" i="6"/>
  <c r="O838" i="6"/>
  <c r="N838" i="6"/>
  <c r="M838" i="6"/>
  <c r="Y1338" i="6"/>
  <c r="W1338" i="6"/>
  <c r="V1338" i="6"/>
  <c r="U1338" i="6"/>
  <c r="T1338" i="6"/>
  <c r="S1338" i="6"/>
  <c r="R1338" i="6"/>
  <c r="Q1338" i="6"/>
  <c r="P1338" i="6"/>
  <c r="O1338" i="6"/>
  <c r="N1338" i="6"/>
  <c r="M1338" i="6"/>
  <c r="L1338" i="6"/>
  <c r="Y1337" i="6"/>
  <c r="W1337" i="6"/>
  <c r="V1337" i="6"/>
  <c r="U1337" i="6"/>
  <c r="T1337" i="6"/>
  <c r="S1337" i="6"/>
  <c r="R1337" i="6"/>
  <c r="Q1337" i="6"/>
  <c r="P1337" i="6"/>
  <c r="O1337" i="6"/>
  <c r="N1337" i="6"/>
  <c r="M1337" i="6"/>
  <c r="L1337" i="6"/>
  <c r="Y1336" i="6"/>
  <c r="W1336" i="6"/>
  <c r="V1336" i="6"/>
  <c r="U1336" i="6"/>
  <c r="T1336" i="6"/>
  <c r="S1336" i="6"/>
  <c r="R1336" i="6"/>
  <c r="Q1336" i="6"/>
  <c r="P1336" i="6"/>
  <c r="O1336" i="6"/>
  <c r="N1336" i="6"/>
  <c r="M1336" i="6"/>
  <c r="L1336" i="6"/>
  <c r="Y1418" i="6"/>
  <c r="W1418" i="6"/>
  <c r="V1418" i="6"/>
  <c r="U1418" i="6"/>
  <c r="T1418" i="6"/>
  <c r="S1418" i="6"/>
  <c r="R1418" i="6"/>
  <c r="Q1418" i="6"/>
  <c r="P1418" i="6"/>
  <c r="O1418" i="6"/>
  <c r="N1418" i="6"/>
  <c r="M1418" i="6"/>
  <c r="L1418" i="6"/>
  <c r="Y1400" i="6"/>
  <c r="W1400" i="6"/>
  <c r="V1400" i="6"/>
  <c r="U1400" i="6"/>
  <c r="T1400" i="6"/>
  <c r="S1400" i="6"/>
  <c r="R1400" i="6"/>
  <c r="Q1400" i="6"/>
  <c r="P1400" i="6"/>
  <c r="O1400" i="6"/>
  <c r="N1400" i="6"/>
  <c r="M1400" i="6"/>
  <c r="L1400" i="6"/>
  <c r="Y1398" i="6"/>
  <c r="W1398" i="6"/>
  <c r="V1398" i="6"/>
  <c r="U1398" i="6"/>
  <c r="T1398" i="6"/>
  <c r="S1398" i="6"/>
  <c r="R1398" i="6"/>
  <c r="Q1398" i="6"/>
  <c r="P1398" i="6"/>
  <c r="O1398" i="6"/>
  <c r="N1398" i="6"/>
  <c r="M1398" i="6"/>
  <c r="L1398" i="6"/>
  <c r="Y2039" i="6"/>
  <c r="W2039" i="6"/>
  <c r="V2039" i="6"/>
  <c r="U2039" i="6"/>
  <c r="T2039" i="6"/>
  <c r="S2039" i="6"/>
  <c r="R2039" i="6"/>
  <c r="Q2039" i="6"/>
  <c r="P2039" i="6"/>
  <c r="O2039" i="6"/>
  <c r="N2039" i="6"/>
  <c r="M2039" i="6"/>
  <c r="L2039" i="6"/>
  <c r="Y2038" i="6"/>
  <c r="W2038" i="6"/>
  <c r="V2038" i="6"/>
  <c r="U2038" i="6"/>
  <c r="T2038" i="6"/>
  <c r="S2038" i="6"/>
  <c r="R2038" i="6"/>
  <c r="Q2038" i="6"/>
  <c r="P2038" i="6"/>
  <c r="O2038" i="6"/>
  <c r="N2038" i="6"/>
  <c r="M2038" i="6"/>
  <c r="L2038" i="6"/>
  <c r="Y1975" i="6"/>
  <c r="W1975" i="6"/>
  <c r="V1975" i="6"/>
  <c r="U1975" i="6"/>
  <c r="T1975" i="6"/>
  <c r="S1975" i="6"/>
  <c r="R1975" i="6"/>
  <c r="Q1975" i="6"/>
  <c r="P1975" i="6"/>
  <c r="O1975" i="6"/>
  <c r="N1975" i="6"/>
  <c r="M1975" i="6"/>
  <c r="L1975" i="6"/>
  <c r="Y1974" i="6"/>
  <c r="W1974" i="6"/>
  <c r="V1974" i="6"/>
  <c r="U1974" i="6"/>
  <c r="T1974" i="6"/>
  <c r="S1974" i="6"/>
  <c r="R1974" i="6"/>
  <c r="Q1974" i="6"/>
  <c r="P1974" i="6"/>
  <c r="O1974" i="6"/>
  <c r="N1974" i="6"/>
  <c r="M1974" i="6"/>
  <c r="L1974" i="6"/>
  <c r="Y1973" i="6"/>
  <c r="W1973" i="6"/>
  <c r="V1973" i="6"/>
  <c r="U1973" i="6"/>
  <c r="T1973" i="6"/>
  <c r="S1973" i="6"/>
  <c r="R1973" i="6"/>
  <c r="Q1973" i="6"/>
  <c r="P1973" i="6"/>
  <c r="O1973" i="6"/>
  <c r="N1973" i="6"/>
  <c r="M1973" i="6"/>
  <c r="L1973" i="6"/>
  <c r="Y1972" i="6"/>
  <c r="W1972" i="6"/>
  <c r="V1972" i="6"/>
  <c r="U1972" i="6"/>
  <c r="T1972" i="6"/>
  <c r="S1972" i="6"/>
  <c r="R1972" i="6"/>
  <c r="Q1972" i="6"/>
  <c r="P1972" i="6"/>
  <c r="O1972" i="6"/>
  <c r="N1972" i="6"/>
  <c r="M1972" i="6"/>
  <c r="L1972" i="6"/>
  <c r="Y2095" i="6"/>
  <c r="W2095" i="6"/>
  <c r="V2095" i="6"/>
  <c r="U2095" i="6"/>
  <c r="T2095" i="6"/>
  <c r="S2095" i="6"/>
  <c r="R2095" i="6"/>
  <c r="Q2095" i="6"/>
  <c r="P2095" i="6"/>
  <c r="O2095" i="6"/>
  <c r="N2095" i="6"/>
  <c r="M2095" i="6"/>
  <c r="L2095" i="6"/>
  <c r="Y2311" i="6"/>
  <c r="W2311" i="6"/>
  <c r="V2311" i="6"/>
  <c r="U2311" i="6"/>
  <c r="T2311" i="6"/>
  <c r="S2311" i="6"/>
  <c r="R2311" i="6"/>
  <c r="Q2311" i="6"/>
  <c r="P2311" i="6"/>
  <c r="O2311" i="6"/>
  <c r="N2311" i="6"/>
  <c r="M2311" i="6"/>
  <c r="L2311" i="6"/>
  <c r="Y1376" i="6"/>
  <c r="W1376" i="6"/>
  <c r="V1376" i="6"/>
  <c r="U1376" i="6"/>
  <c r="T1376" i="6"/>
  <c r="S1376" i="6"/>
  <c r="R1376" i="6"/>
  <c r="Q1376" i="6"/>
  <c r="P1376" i="6"/>
  <c r="O1376" i="6"/>
  <c r="N1376" i="6"/>
  <c r="M1376" i="6"/>
  <c r="L1376" i="6"/>
  <c r="Y1375" i="6"/>
  <c r="W1375" i="6"/>
  <c r="V1375" i="6"/>
  <c r="U1375" i="6"/>
  <c r="T1375" i="6"/>
  <c r="S1375" i="6"/>
  <c r="R1375" i="6"/>
  <c r="Q1375" i="6"/>
  <c r="P1375" i="6"/>
  <c r="O1375" i="6"/>
  <c r="N1375" i="6"/>
  <c r="M1375" i="6"/>
  <c r="L1375" i="6"/>
  <c r="Y1374" i="6"/>
  <c r="W1374" i="6"/>
  <c r="V1374" i="6"/>
  <c r="U1374" i="6"/>
  <c r="T1374" i="6"/>
  <c r="S1374" i="6"/>
  <c r="R1374" i="6"/>
  <c r="Q1374" i="6"/>
  <c r="P1374" i="6"/>
  <c r="O1374" i="6"/>
  <c r="N1374" i="6"/>
  <c r="M1374" i="6"/>
  <c r="L1374" i="6"/>
  <c r="Y1373" i="6"/>
  <c r="W1373" i="6"/>
  <c r="V1373" i="6"/>
  <c r="U1373" i="6"/>
  <c r="T1373" i="6"/>
  <c r="S1373" i="6"/>
  <c r="R1373" i="6"/>
  <c r="Q1373" i="6"/>
  <c r="P1373" i="6"/>
  <c r="O1373" i="6"/>
  <c r="N1373" i="6"/>
  <c r="M1373" i="6"/>
  <c r="L1373" i="6"/>
  <c r="W1335" i="6"/>
  <c r="V1335" i="6"/>
  <c r="U1335" i="6"/>
  <c r="T1335" i="6"/>
  <c r="S1335" i="6"/>
  <c r="R1335" i="6"/>
  <c r="Q1335" i="6"/>
  <c r="P1335" i="6"/>
  <c r="O1335" i="6"/>
  <c r="N1335" i="6"/>
  <c r="M1335" i="6"/>
  <c r="L1335" i="6"/>
  <c r="W1334" i="6"/>
  <c r="V1334" i="6"/>
  <c r="U1334" i="6"/>
  <c r="T1334" i="6"/>
  <c r="S1334" i="6"/>
  <c r="R1334" i="6"/>
  <c r="Q1334" i="6"/>
  <c r="P1334" i="6"/>
  <c r="O1334" i="6"/>
  <c r="N1334" i="6"/>
  <c r="M1334" i="6"/>
  <c r="L1334" i="6"/>
  <c r="W820" i="6"/>
  <c r="V820" i="6"/>
  <c r="U820" i="6"/>
  <c r="T820" i="6"/>
  <c r="S820" i="6"/>
  <c r="R820" i="6"/>
  <c r="Q820" i="6"/>
  <c r="P820" i="6"/>
  <c r="O820" i="6"/>
  <c r="N820" i="6"/>
  <c r="M820" i="6"/>
  <c r="L820" i="6"/>
  <c r="W819" i="6"/>
  <c r="V819" i="6"/>
  <c r="U819" i="6"/>
  <c r="T819" i="6"/>
  <c r="S819" i="6"/>
  <c r="R819" i="6"/>
  <c r="Q819" i="6"/>
  <c r="P819" i="6"/>
  <c r="O819" i="6"/>
  <c r="N819" i="6"/>
  <c r="M819" i="6"/>
  <c r="L819" i="6"/>
  <c r="W818" i="6"/>
  <c r="V818" i="6"/>
  <c r="U818" i="6"/>
  <c r="T818" i="6"/>
  <c r="S818" i="6"/>
  <c r="R818" i="6"/>
  <c r="Q818" i="6"/>
  <c r="P818" i="6"/>
  <c r="O818" i="6"/>
  <c r="N818" i="6"/>
  <c r="M818" i="6"/>
  <c r="L818" i="6"/>
  <c r="W817" i="6"/>
  <c r="V817" i="6"/>
  <c r="U817" i="6"/>
  <c r="T817" i="6"/>
  <c r="S817" i="6"/>
  <c r="R817" i="6"/>
  <c r="Q817" i="6"/>
  <c r="P817" i="6"/>
  <c r="O817" i="6"/>
  <c r="N817" i="6"/>
  <c r="M817" i="6"/>
  <c r="L817" i="6"/>
  <c r="W816" i="6"/>
  <c r="V816" i="6"/>
  <c r="U816" i="6"/>
  <c r="T816" i="6"/>
  <c r="S816" i="6"/>
  <c r="R816" i="6"/>
  <c r="Q816" i="6"/>
  <c r="P816" i="6"/>
  <c r="O816" i="6"/>
  <c r="N816" i="6"/>
  <c r="M816" i="6"/>
  <c r="L816" i="6"/>
  <c r="W815" i="6"/>
  <c r="V815" i="6"/>
  <c r="U815" i="6"/>
  <c r="T815" i="6"/>
  <c r="S815" i="6"/>
  <c r="R815" i="6"/>
  <c r="Q815" i="6"/>
  <c r="P815" i="6"/>
  <c r="O815" i="6"/>
  <c r="N815" i="6"/>
  <c r="M815" i="6"/>
  <c r="L815" i="6"/>
  <c r="W814" i="6"/>
  <c r="V814" i="6"/>
  <c r="U814" i="6"/>
  <c r="T814" i="6"/>
  <c r="S814" i="6"/>
  <c r="R814" i="6"/>
  <c r="Q814" i="6"/>
  <c r="P814" i="6"/>
  <c r="O814" i="6"/>
  <c r="N814" i="6"/>
  <c r="M814" i="6"/>
  <c r="L814" i="6"/>
  <c r="W347" i="6"/>
  <c r="V347" i="6"/>
  <c r="U347" i="6"/>
  <c r="T347" i="6"/>
  <c r="S347" i="6"/>
  <c r="R347" i="6"/>
  <c r="Q347" i="6"/>
  <c r="P347" i="6"/>
  <c r="O347" i="6"/>
  <c r="N347" i="6"/>
  <c r="M347" i="6"/>
  <c r="L347" i="6"/>
  <c r="W812" i="6"/>
  <c r="V812" i="6"/>
  <c r="U812" i="6"/>
  <c r="T812" i="6"/>
  <c r="S812" i="6"/>
  <c r="R812" i="6"/>
  <c r="Q812" i="6"/>
  <c r="P812" i="6"/>
  <c r="O812" i="6"/>
  <c r="N812" i="6"/>
  <c r="M812" i="6"/>
  <c r="L812" i="6"/>
  <c r="W811" i="6"/>
  <c r="V811" i="6"/>
  <c r="U811" i="6"/>
  <c r="T811" i="6"/>
  <c r="S811" i="6"/>
  <c r="R811" i="6"/>
  <c r="Q811" i="6"/>
  <c r="P811" i="6"/>
  <c r="O811" i="6"/>
  <c r="N811" i="6"/>
  <c r="M811" i="6"/>
  <c r="L811" i="6"/>
  <c r="W810" i="6"/>
  <c r="V810" i="6"/>
  <c r="U810" i="6"/>
  <c r="T810" i="6"/>
  <c r="S810" i="6"/>
  <c r="R810" i="6"/>
  <c r="Q810" i="6"/>
  <c r="P810" i="6"/>
  <c r="O810" i="6"/>
  <c r="N810" i="6"/>
  <c r="M810" i="6"/>
  <c r="L810" i="6"/>
  <c r="W809" i="6"/>
  <c r="V809" i="6"/>
  <c r="U809" i="6"/>
  <c r="T809" i="6"/>
  <c r="S809" i="6"/>
  <c r="R809" i="6"/>
  <c r="Q809" i="6"/>
  <c r="P809" i="6"/>
  <c r="O809" i="6"/>
  <c r="N809" i="6"/>
  <c r="M809" i="6"/>
  <c r="L809" i="6"/>
  <c r="W808" i="6"/>
  <c r="V808" i="6"/>
  <c r="U808" i="6"/>
  <c r="T808" i="6"/>
  <c r="S808" i="6"/>
  <c r="R808" i="6"/>
  <c r="Q808" i="6"/>
  <c r="P808" i="6"/>
  <c r="O808" i="6"/>
  <c r="N808" i="6"/>
  <c r="M808" i="6"/>
  <c r="L808" i="6"/>
  <c r="W807" i="6"/>
  <c r="V807" i="6"/>
  <c r="U807" i="6"/>
  <c r="T807" i="6"/>
  <c r="S807" i="6"/>
  <c r="R807" i="6"/>
  <c r="Q807" i="6"/>
  <c r="P807" i="6"/>
  <c r="O807" i="6"/>
  <c r="N807" i="6"/>
  <c r="M807" i="6"/>
  <c r="L807" i="6"/>
  <c r="W806" i="6"/>
  <c r="V806" i="6"/>
  <c r="U806" i="6"/>
  <c r="T806" i="6"/>
  <c r="S806" i="6"/>
  <c r="R806" i="6"/>
  <c r="Q806" i="6"/>
  <c r="P806" i="6"/>
  <c r="O806" i="6"/>
  <c r="N806" i="6"/>
  <c r="M806" i="6"/>
  <c r="L806" i="6"/>
  <c r="W805" i="6"/>
  <c r="V805" i="6"/>
  <c r="U805" i="6"/>
  <c r="T805" i="6"/>
  <c r="S805" i="6"/>
  <c r="R805" i="6"/>
  <c r="Q805" i="6"/>
  <c r="P805" i="6"/>
  <c r="O805" i="6"/>
  <c r="N805" i="6"/>
  <c r="M805" i="6"/>
  <c r="L805" i="6"/>
  <c r="W804" i="6"/>
  <c r="V804" i="6"/>
  <c r="U804" i="6"/>
  <c r="T804" i="6"/>
  <c r="S804" i="6"/>
  <c r="R804" i="6"/>
  <c r="Q804" i="6"/>
  <c r="P804" i="6"/>
  <c r="O804" i="6"/>
  <c r="N804" i="6"/>
  <c r="M804" i="6"/>
  <c r="L804" i="6"/>
  <c r="W803" i="6"/>
  <c r="V803" i="6"/>
  <c r="U803" i="6"/>
  <c r="T803" i="6"/>
  <c r="S803" i="6"/>
  <c r="R803" i="6"/>
  <c r="Q803" i="6"/>
  <c r="P803" i="6"/>
  <c r="O803" i="6"/>
  <c r="N803" i="6"/>
  <c r="M803" i="6"/>
  <c r="L803" i="6"/>
  <c r="W802" i="6"/>
  <c r="V802" i="6"/>
  <c r="U802" i="6"/>
  <c r="T802" i="6"/>
  <c r="S802" i="6"/>
  <c r="R802" i="6"/>
  <c r="Q802" i="6"/>
  <c r="P802" i="6"/>
  <c r="O802" i="6"/>
  <c r="N802" i="6"/>
  <c r="M802" i="6"/>
  <c r="L802" i="6"/>
  <c r="W801" i="6"/>
  <c r="V801" i="6"/>
  <c r="U801" i="6"/>
  <c r="T801" i="6"/>
  <c r="S801" i="6"/>
  <c r="R801" i="6"/>
  <c r="Q801" i="6"/>
  <c r="P801" i="6"/>
  <c r="O801" i="6"/>
  <c r="N801" i="6"/>
  <c r="M801" i="6"/>
  <c r="L801" i="6"/>
  <c r="W800" i="6"/>
  <c r="V800" i="6"/>
  <c r="U800" i="6"/>
  <c r="T800" i="6"/>
  <c r="S800" i="6"/>
  <c r="R800" i="6"/>
  <c r="Q800" i="6"/>
  <c r="P800" i="6"/>
  <c r="O800" i="6"/>
  <c r="N800" i="6"/>
  <c r="M800" i="6"/>
  <c r="L800" i="6"/>
  <c r="W799" i="6"/>
  <c r="V799" i="6"/>
  <c r="U799" i="6"/>
  <c r="T799" i="6"/>
  <c r="S799" i="6"/>
  <c r="R799" i="6"/>
  <c r="Q799" i="6"/>
  <c r="P799" i="6"/>
  <c r="O799" i="6"/>
  <c r="N799" i="6"/>
  <c r="M799" i="6"/>
  <c r="L799" i="6"/>
  <c r="W798" i="6"/>
  <c r="V798" i="6"/>
  <c r="U798" i="6"/>
  <c r="T798" i="6"/>
  <c r="S798" i="6"/>
  <c r="R798" i="6"/>
  <c r="Q798" i="6"/>
  <c r="P798" i="6"/>
  <c r="O798" i="6"/>
  <c r="N798" i="6"/>
  <c r="M798" i="6"/>
  <c r="L798" i="6"/>
  <c r="W797" i="6"/>
  <c r="V797" i="6"/>
  <c r="U797" i="6"/>
  <c r="T797" i="6"/>
  <c r="S797" i="6"/>
  <c r="R797" i="6"/>
  <c r="Q797" i="6"/>
  <c r="P797" i="6"/>
  <c r="O797" i="6"/>
  <c r="N797" i="6"/>
  <c r="M797" i="6"/>
  <c r="L797" i="6"/>
  <c r="W796" i="6"/>
  <c r="V796" i="6"/>
  <c r="U796" i="6"/>
  <c r="T796" i="6"/>
  <c r="S796" i="6"/>
  <c r="R796" i="6"/>
  <c r="Q796" i="6"/>
  <c r="P796" i="6"/>
  <c r="O796" i="6"/>
  <c r="N796" i="6"/>
  <c r="M796" i="6"/>
  <c r="L796" i="6"/>
  <c r="W795" i="6"/>
  <c r="V795" i="6"/>
  <c r="U795" i="6"/>
  <c r="T795" i="6"/>
  <c r="S795" i="6"/>
  <c r="R795" i="6"/>
  <c r="Q795" i="6"/>
  <c r="P795" i="6"/>
  <c r="O795" i="6"/>
  <c r="N795" i="6"/>
  <c r="M795" i="6"/>
  <c r="L795" i="6"/>
  <c r="W794" i="6"/>
  <c r="V794" i="6"/>
  <c r="U794" i="6"/>
  <c r="T794" i="6"/>
  <c r="S794" i="6"/>
  <c r="R794" i="6"/>
  <c r="Q794" i="6"/>
  <c r="P794" i="6"/>
  <c r="O794" i="6"/>
  <c r="N794" i="6"/>
  <c r="M794" i="6"/>
  <c r="L794" i="6"/>
  <c r="W793" i="6"/>
  <c r="V793" i="6"/>
  <c r="U793" i="6"/>
  <c r="T793" i="6"/>
  <c r="S793" i="6"/>
  <c r="R793" i="6"/>
  <c r="Q793" i="6"/>
  <c r="P793" i="6"/>
  <c r="O793" i="6"/>
  <c r="N793" i="6"/>
  <c r="M793" i="6"/>
  <c r="L793" i="6"/>
  <c r="W792" i="6"/>
  <c r="V792" i="6"/>
  <c r="U792" i="6"/>
  <c r="T792" i="6"/>
  <c r="S792" i="6"/>
  <c r="R792" i="6"/>
  <c r="Q792" i="6"/>
  <c r="P792" i="6"/>
  <c r="O792" i="6"/>
  <c r="N792" i="6"/>
  <c r="M792" i="6"/>
  <c r="L792" i="6"/>
  <c r="W791" i="6"/>
  <c r="V791" i="6"/>
  <c r="U791" i="6"/>
  <c r="T791" i="6"/>
  <c r="S791" i="6"/>
  <c r="R791" i="6"/>
  <c r="Q791" i="6"/>
  <c r="P791" i="6"/>
  <c r="O791" i="6"/>
  <c r="N791" i="6"/>
  <c r="M791" i="6"/>
  <c r="L791" i="6"/>
  <c r="W790" i="6"/>
  <c r="V790" i="6"/>
  <c r="U790" i="6"/>
  <c r="T790" i="6"/>
  <c r="S790" i="6"/>
  <c r="R790" i="6"/>
  <c r="Q790" i="6"/>
  <c r="P790" i="6"/>
  <c r="O790" i="6"/>
  <c r="N790" i="6"/>
  <c r="M790" i="6"/>
  <c r="L790" i="6"/>
  <c r="W789" i="6"/>
  <c r="V789" i="6"/>
  <c r="U789" i="6"/>
  <c r="T789" i="6"/>
  <c r="S789" i="6"/>
  <c r="R789" i="6"/>
  <c r="Q789" i="6"/>
  <c r="P789" i="6"/>
  <c r="O789" i="6"/>
  <c r="N789" i="6"/>
  <c r="M789" i="6"/>
  <c r="L789" i="6"/>
  <c r="W788" i="6"/>
  <c r="V788" i="6"/>
  <c r="U788" i="6"/>
  <c r="T788" i="6"/>
  <c r="S788" i="6"/>
  <c r="R788" i="6"/>
  <c r="Q788" i="6"/>
  <c r="P788" i="6"/>
  <c r="O788" i="6"/>
  <c r="N788" i="6"/>
  <c r="M788" i="6"/>
  <c r="L788" i="6"/>
  <c r="W787" i="6"/>
  <c r="V787" i="6"/>
  <c r="U787" i="6"/>
  <c r="T787" i="6"/>
  <c r="S787" i="6"/>
  <c r="R787" i="6"/>
  <c r="Q787" i="6"/>
  <c r="P787" i="6"/>
  <c r="O787" i="6"/>
  <c r="N787" i="6"/>
  <c r="M787" i="6"/>
  <c r="L787" i="6"/>
  <c r="X786" i="6"/>
  <c r="W786" i="6"/>
  <c r="V786" i="6"/>
  <c r="U786" i="6"/>
  <c r="T786" i="6"/>
  <c r="S786" i="6"/>
  <c r="R786" i="6"/>
  <c r="Q786" i="6"/>
  <c r="P786" i="6"/>
  <c r="O786" i="6"/>
  <c r="N786" i="6"/>
  <c r="M786" i="6"/>
  <c r="L786" i="6"/>
  <c r="W785" i="6"/>
  <c r="V785" i="6"/>
  <c r="U785" i="6"/>
  <c r="T785" i="6"/>
  <c r="S785" i="6"/>
  <c r="R785" i="6"/>
  <c r="Q785" i="6"/>
  <c r="P785" i="6"/>
  <c r="O785" i="6"/>
  <c r="N785" i="6"/>
  <c r="M785" i="6"/>
  <c r="L785" i="6"/>
  <c r="W784" i="6"/>
  <c r="V784" i="6"/>
  <c r="U784" i="6"/>
  <c r="T784" i="6"/>
  <c r="S784" i="6"/>
  <c r="R784" i="6"/>
  <c r="Q784" i="6"/>
  <c r="P784" i="6"/>
  <c r="O784" i="6"/>
  <c r="N784" i="6"/>
  <c r="M784" i="6"/>
  <c r="L784" i="6"/>
  <c r="W783" i="6"/>
  <c r="V783" i="6"/>
  <c r="U783" i="6"/>
  <c r="T783" i="6"/>
  <c r="S783" i="6"/>
  <c r="R783" i="6"/>
  <c r="Q783" i="6"/>
  <c r="P783" i="6"/>
  <c r="O783" i="6"/>
  <c r="N783" i="6"/>
  <c r="M783" i="6"/>
  <c r="L783" i="6"/>
  <c r="W782" i="6"/>
  <c r="V782" i="6"/>
  <c r="U782" i="6"/>
  <c r="T782" i="6"/>
  <c r="S782" i="6"/>
  <c r="R782" i="6"/>
  <c r="Q782" i="6"/>
  <c r="P782" i="6"/>
  <c r="O782" i="6"/>
  <c r="N782" i="6"/>
  <c r="M782" i="6"/>
  <c r="L782" i="6"/>
  <c r="W781" i="6"/>
  <c r="V781" i="6"/>
  <c r="U781" i="6"/>
  <c r="T781" i="6"/>
  <c r="S781" i="6"/>
  <c r="R781" i="6"/>
  <c r="Q781" i="6"/>
  <c r="P781" i="6"/>
  <c r="O781" i="6"/>
  <c r="N781" i="6"/>
  <c r="M781" i="6"/>
  <c r="L781" i="6"/>
  <c r="W780" i="6"/>
  <c r="V780" i="6"/>
  <c r="U780" i="6"/>
  <c r="T780" i="6"/>
  <c r="S780" i="6"/>
  <c r="R780" i="6"/>
  <c r="Q780" i="6"/>
  <c r="P780" i="6"/>
  <c r="O780" i="6"/>
  <c r="N780" i="6"/>
  <c r="M780" i="6"/>
  <c r="L780" i="6"/>
  <c r="W779" i="6"/>
  <c r="V779" i="6"/>
  <c r="U779" i="6"/>
  <c r="T779" i="6"/>
  <c r="S779" i="6"/>
  <c r="R779" i="6"/>
  <c r="Q779" i="6"/>
  <c r="P779" i="6"/>
  <c r="O779" i="6"/>
  <c r="N779" i="6"/>
  <c r="M779" i="6"/>
  <c r="L779" i="6"/>
  <c r="W778" i="6"/>
  <c r="V778" i="6"/>
  <c r="U778" i="6"/>
  <c r="T778" i="6"/>
  <c r="S778" i="6"/>
  <c r="R778" i="6"/>
  <c r="Q778" i="6"/>
  <c r="P778" i="6"/>
  <c r="O778" i="6"/>
  <c r="N778" i="6"/>
  <c r="M778" i="6"/>
  <c r="L778" i="6"/>
  <c r="W777" i="6"/>
  <c r="V777" i="6"/>
  <c r="U777" i="6"/>
  <c r="T777" i="6"/>
  <c r="S777" i="6"/>
  <c r="R777" i="6"/>
  <c r="Q777" i="6"/>
  <c r="P777" i="6"/>
  <c r="O777" i="6"/>
  <c r="N777" i="6"/>
  <c r="M777" i="6"/>
  <c r="L777" i="6"/>
  <c r="W776" i="6"/>
  <c r="V776" i="6"/>
  <c r="U776" i="6"/>
  <c r="T776" i="6"/>
  <c r="S776" i="6"/>
  <c r="R776" i="6"/>
  <c r="Q776" i="6"/>
  <c r="P776" i="6"/>
  <c r="O776" i="6"/>
  <c r="N776" i="6"/>
  <c r="M776" i="6"/>
  <c r="L776" i="6"/>
  <c r="W775" i="6"/>
  <c r="V775" i="6"/>
  <c r="U775" i="6"/>
  <c r="T775" i="6"/>
  <c r="S775" i="6"/>
  <c r="R775" i="6"/>
  <c r="Q775" i="6"/>
  <c r="P775" i="6"/>
  <c r="O775" i="6"/>
  <c r="N775" i="6"/>
  <c r="M775" i="6"/>
  <c r="L775" i="6"/>
  <c r="W774" i="6"/>
  <c r="V774" i="6"/>
  <c r="U774" i="6"/>
  <c r="T774" i="6"/>
  <c r="S774" i="6"/>
  <c r="R774" i="6"/>
  <c r="Q774" i="6"/>
  <c r="P774" i="6"/>
  <c r="O774" i="6"/>
  <c r="N774" i="6"/>
  <c r="M774" i="6"/>
  <c r="L774" i="6"/>
  <c r="W773" i="6"/>
  <c r="V773" i="6"/>
  <c r="U773" i="6"/>
  <c r="T773" i="6"/>
  <c r="S773" i="6"/>
  <c r="R773" i="6"/>
  <c r="Q773" i="6"/>
  <c r="P773" i="6"/>
  <c r="O773" i="6"/>
  <c r="N773" i="6"/>
  <c r="M773" i="6"/>
  <c r="L773" i="6"/>
  <c r="W772" i="6"/>
  <c r="V772" i="6"/>
  <c r="U772" i="6"/>
  <c r="T772" i="6"/>
  <c r="S772" i="6"/>
  <c r="R772" i="6"/>
  <c r="Q772" i="6"/>
  <c r="P772" i="6"/>
  <c r="O772" i="6"/>
  <c r="N772" i="6"/>
  <c r="M772" i="6"/>
  <c r="L772" i="6"/>
  <c r="W771" i="6"/>
  <c r="V771" i="6"/>
  <c r="U771" i="6"/>
  <c r="T771" i="6"/>
  <c r="S771" i="6"/>
  <c r="R771" i="6"/>
  <c r="Q771" i="6"/>
  <c r="P771" i="6"/>
  <c r="O771" i="6"/>
  <c r="N771" i="6"/>
  <c r="M771" i="6"/>
  <c r="L771" i="6"/>
  <c r="W770" i="6"/>
  <c r="V770" i="6"/>
  <c r="U770" i="6"/>
  <c r="T770" i="6"/>
  <c r="S770" i="6"/>
  <c r="R770" i="6"/>
  <c r="Q770" i="6"/>
  <c r="P770" i="6"/>
  <c r="O770" i="6"/>
  <c r="N770" i="6"/>
  <c r="M770" i="6"/>
  <c r="L770" i="6"/>
  <c r="W769" i="6"/>
  <c r="V769" i="6"/>
  <c r="U769" i="6"/>
  <c r="T769" i="6"/>
  <c r="S769" i="6"/>
  <c r="R769" i="6"/>
  <c r="Q769" i="6"/>
  <c r="P769" i="6"/>
  <c r="O769" i="6"/>
  <c r="N769" i="6"/>
  <c r="M769" i="6"/>
  <c r="L769" i="6"/>
  <c r="W768" i="6"/>
  <c r="V768" i="6"/>
  <c r="U768" i="6"/>
  <c r="T768" i="6"/>
  <c r="S768" i="6"/>
  <c r="R768" i="6"/>
  <c r="Q768" i="6"/>
  <c r="P768" i="6"/>
  <c r="O768" i="6"/>
  <c r="N768" i="6"/>
  <c r="M768" i="6"/>
  <c r="L768" i="6"/>
  <c r="W767" i="6"/>
  <c r="V767" i="6"/>
  <c r="U767" i="6"/>
  <c r="T767" i="6"/>
  <c r="S767" i="6"/>
  <c r="R767" i="6"/>
  <c r="Q767" i="6"/>
  <c r="P767" i="6"/>
  <c r="O767" i="6"/>
  <c r="N767" i="6"/>
  <c r="M767" i="6"/>
  <c r="L767" i="6"/>
  <c r="W766" i="6"/>
  <c r="V766" i="6"/>
  <c r="U766" i="6"/>
  <c r="T766" i="6"/>
  <c r="S766" i="6"/>
  <c r="R766" i="6"/>
  <c r="Q766" i="6"/>
  <c r="P766" i="6"/>
  <c r="O766" i="6"/>
  <c r="N766" i="6"/>
  <c r="M766" i="6"/>
  <c r="L766" i="6"/>
  <c r="W765" i="6"/>
  <c r="V765" i="6"/>
  <c r="U765" i="6"/>
  <c r="T765" i="6"/>
  <c r="S765" i="6"/>
  <c r="R765" i="6"/>
  <c r="Q765" i="6"/>
  <c r="P765" i="6"/>
  <c r="O765" i="6"/>
  <c r="N765" i="6"/>
  <c r="M765" i="6"/>
  <c r="L765" i="6"/>
  <c r="W764" i="6"/>
  <c r="V764" i="6"/>
  <c r="U764" i="6"/>
  <c r="T764" i="6"/>
  <c r="S764" i="6"/>
  <c r="R764" i="6"/>
  <c r="Q764" i="6"/>
  <c r="P764" i="6"/>
  <c r="O764" i="6"/>
  <c r="N764" i="6"/>
  <c r="M764" i="6"/>
  <c r="L764" i="6"/>
  <c r="W763" i="6"/>
  <c r="V763" i="6"/>
  <c r="U763" i="6"/>
  <c r="T763" i="6"/>
  <c r="S763" i="6"/>
  <c r="R763" i="6"/>
  <c r="Q763" i="6"/>
  <c r="P763" i="6"/>
  <c r="O763" i="6"/>
  <c r="N763" i="6"/>
  <c r="M763" i="6"/>
  <c r="L763" i="6"/>
  <c r="W762" i="6"/>
  <c r="V762" i="6"/>
  <c r="U762" i="6"/>
  <c r="T762" i="6"/>
  <c r="S762" i="6"/>
  <c r="R762" i="6"/>
  <c r="Q762" i="6"/>
  <c r="P762" i="6"/>
  <c r="O762" i="6"/>
  <c r="N762" i="6"/>
  <c r="M762" i="6"/>
  <c r="L762" i="6"/>
  <c r="W761" i="6"/>
  <c r="V761" i="6"/>
  <c r="U761" i="6"/>
  <c r="T761" i="6"/>
  <c r="S761" i="6"/>
  <c r="R761" i="6"/>
  <c r="Q761" i="6"/>
  <c r="P761" i="6"/>
  <c r="O761" i="6"/>
  <c r="N761" i="6"/>
  <c r="M761" i="6"/>
  <c r="L761" i="6"/>
  <c r="W760" i="6"/>
  <c r="V760" i="6"/>
  <c r="U760" i="6"/>
  <c r="T760" i="6"/>
  <c r="S760" i="6"/>
  <c r="R760" i="6"/>
  <c r="Q760" i="6"/>
  <c r="P760" i="6"/>
  <c r="O760" i="6"/>
  <c r="N760" i="6"/>
  <c r="M760" i="6"/>
  <c r="L760" i="6"/>
  <c r="W759" i="6"/>
  <c r="V759" i="6"/>
  <c r="U759" i="6"/>
  <c r="T759" i="6"/>
  <c r="S759" i="6"/>
  <c r="R759" i="6"/>
  <c r="Q759" i="6"/>
  <c r="P759" i="6"/>
  <c r="O759" i="6"/>
  <c r="N759" i="6"/>
  <c r="M759" i="6"/>
  <c r="L759" i="6"/>
  <c r="W758" i="6"/>
  <c r="V758" i="6"/>
  <c r="U758" i="6"/>
  <c r="T758" i="6"/>
  <c r="S758" i="6"/>
  <c r="R758" i="6"/>
  <c r="Q758" i="6"/>
  <c r="P758" i="6"/>
  <c r="O758" i="6"/>
  <c r="N758" i="6"/>
  <c r="M758" i="6"/>
  <c r="L758" i="6"/>
  <c r="X757" i="6"/>
  <c r="W757" i="6"/>
  <c r="V757" i="6"/>
  <c r="U757" i="6"/>
  <c r="T757" i="6"/>
  <c r="S757" i="6"/>
  <c r="R757" i="6"/>
  <c r="Q757" i="6"/>
  <c r="P757" i="6"/>
  <c r="O757" i="6"/>
  <c r="N757" i="6"/>
  <c r="M757" i="6"/>
  <c r="L757" i="6"/>
  <c r="W756" i="6"/>
  <c r="V756" i="6"/>
  <c r="U756" i="6"/>
  <c r="T756" i="6"/>
  <c r="S756" i="6"/>
  <c r="R756" i="6"/>
  <c r="Q756" i="6"/>
  <c r="P756" i="6"/>
  <c r="O756" i="6"/>
  <c r="N756" i="6"/>
  <c r="M756" i="6"/>
  <c r="L756" i="6"/>
  <c r="W755" i="6"/>
  <c r="V755" i="6"/>
  <c r="U755" i="6"/>
  <c r="T755" i="6"/>
  <c r="S755" i="6"/>
  <c r="R755" i="6"/>
  <c r="Q755" i="6"/>
  <c r="P755" i="6"/>
  <c r="O755" i="6"/>
  <c r="N755" i="6"/>
  <c r="M755" i="6"/>
  <c r="L755" i="6"/>
  <c r="W754" i="6"/>
  <c r="V754" i="6"/>
  <c r="U754" i="6"/>
  <c r="T754" i="6"/>
  <c r="S754" i="6"/>
  <c r="R754" i="6"/>
  <c r="Q754" i="6"/>
  <c r="P754" i="6"/>
  <c r="O754" i="6"/>
  <c r="N754" i="6"/>
  <c r="M754" i="6"/>
  <c r="L754" i="6"/>
  <c r="W753" i="6"/>
  <c r="V753" i="6"/>
  <c r="U753" i="6"/>
  <c r="T753" i="6"/>
  <c r="S753" i="6"/>
  <c r="R753" i="6"/>
  <c r="Q753" i="6"/>
  <c r="P753" i="6"/>
  <c r="O753" i="6"/>
  <c r="N753" i="6"/>
  <c r="M753" i="6"/>
  <c r="L753" i="6"/>
  <c r="W752" i="6"/>
  <c r="V752" i="6"/>
  <c r="U752" i="6"/>
  <c r="T752" i="6"/>
  <c r="S752" i="6"/>
  <c r="R752" i="6"/>
  <c r="Q752" i="6"/>
  <c r="P752" i="6"/>
  <c r="O752" i="6"/>
  <c r="N752" i="6"/>
  <c r="M752" i="6"/>
  <c r="L752" i="6"/>
  <c r="W751" i="6"/>
  <c r="V751" i="6"/>
  <c r="U751" i="6"/>
  <c r="T751" i="6"/>
  <c r="S751" i="6"/>
  <c r="R751" i="6"/>
  <c r="Q751" i="6"/>
  <c r="P751" i="6"/>
  <c r="O751" i="6"/>
  <c r="N751" i="6"/>
  <c r="M751" i="6"/>
  <c r="L751" i="6"/>
  <c r="W750" i="6"/>
  <c r="V750" i="6"/>
  <c r="U750" i="6"/>
  <c r="T750" i="6"/>
  <c r="S750" i="6"/>
  <c r="R750" i="6"/>
  <c r="Q750" i="6"/>
  <c r="P750" i="6"/>
  <c r="O750" i="6"/>
  <c r="N750" i="6"/>
  <c r="M750" i="6"/>
  <c r="L750" i="6"/>
  <c r="W749" i="6"/>
  <c r="V749" i="6"/>
  <c r="U749" i="6"/>
  <c r="T749" i="6"/>
  <c r="S749" i="6"/>
  <c r="R749" i="6"/>
  <c r="Q749" i="6"/>
  <c r="P749" i="6"/>
  <c r="O749" i="6"/>
  <c r="N749" i="6"/>
  <c r="M749" i="6"/>
  <c r="L749" i="6"/>
  <c r="W748" i="6"/>
  <c r="V748" i="6"/>
  <c r="U748" i="6"/>
  <c r="T748" i="6"/>
  <c r="S748" i="6"/>
  <c r="R748" i="6"/>
  <c r="Q748" i="6"/>
  <c r="P748" i="6"/>
  <c r="O748" i="6"/>
  <c r="N748" i="6"/>
  <c r="M748" i="6"/>
  <c r="L748" i="6"/>
  <c r="W747" i="6"/>
  <c r="V747" i="6"/>
  <c r="U747" i="6"/>
  <c r="T747" i="6"/>
  <c r="S747" i="6"/>
  <c r="R747" i="6"/>
  <c r="Q747" i="6"/>
  <c r="P747" i="6"/>
  <c r="O747" i="6"/>
  <c r="N747" i="6"/>
  <c r="M747" i="6"/>
  <c r="L747" i="6"/>
  <c r="W746" i="6"/>
  <c r="V746" i="6"/>
  <c r="U746" i="6"/>
  <c r="T746" i="6"/>
  <c r="S746" i="6"/>
  <c r="R746" i="6"/>
  <c r="Q746" i="6"/>
  <c r="P746" i="6"/>
  <c r="O746" i="6"/>
  <c r="N746" i="6"/>
  <c r="M746" i="6"/>
  <c r="L746" i="6"/>
  <c r="W745" i="6"/>
  <c r="V745" i="6"/>
  <c r="U745" i="6"/>
  <c r="T745" i="6"/>
  <c r="S745" i="6"/>
  <c r="R745" i="6"/>
  <c r="Q745" i="6"/>
  <c r="P745" i="6"/>
  <c r="O745" i="6"/>
  <c r="N745" i="6"/>
  <c r="M745" i="6"/>
  <c r="L745" i="6"/>
  <c r="W744" i="6"/>
  <c r="V744" i="6"/>
  <c r="U744" i="6"/>
  <c r="T744" i="6"/>
  <c r="S744" i="6"/>
  <c r="R744" i="6"/>
  <c r="Q744" i="6"/>
  <c r="P744" i="6"/>
  <c r="O744" i="6"/>
  <c r="N744" i="6"/>
  <c r="M744" i="6"/>
  <c r="L744" i="6"/>
  <c r="W743" i="6"/>
  <c r="V743" i="6"/>
  <c r="U743" i="6"/>
  <c r="T743" i="6"/>
  <c r="S743" i="6"/>
  <c r="R743" i="6"/>
  <c r="Q743" i="6"/>
  <c r="P743" i="6"/>
  <c r="O743" i="6"/>
  <c r="N743" i="6"/>
  <c r="M743" i="6"/>
  <c r="L743" i="6"/>
  <c r="W742" i="6"/>
  <c r="V742" i="6"/>
  <c r="U742" i="6"/>
  <c r="T742" i="6"/>
  <c r="S742" i="6"/>
  <c r="R742" i="6"/>
  <c r="Q742" i="6"/>
  <c r="P742" i="6"/>
  <c r="O742" i="6"/>
  <c r="N742" i="6"/>
  <c r="M742" i="6"/>
  <c r="L742" i="6"/>
  <c r="W741" i="6"/>
  <c r="V741" i="6"/>
  <c r="U741" i="6"/>
  <c r="T741" i="6"/>
  <c r="S741" i="6"/>
  <c r="R741" i="6"/>
  <c r="Q741" i="6"/>
  <c r="P741" i="6"/>
  <c r="O741" i="6"/>
  <c r="N741" i="6"/>
  <c r="M741" i="6"/>
  <c r="L741" i="6"/>
  <c r="W2094" i="6"/>
  <c r="V2094" i="6"/>
  <c r="U2094" i="6"/>
  <c r="T2094" i="6"/>
  <c r="S2094" i="6"/>
  <c r="R2094" i="6"/>
  <c r="Q2094" i="6"/>
  <c r="P2094" i="6"/>
  <c r="O2094" i="6"/>
  <c r="N2094" i="6"/>
  <c r="M2094" i="6"/>
  <c r="L2094" i="6"/>
  <c r="W2308" i="6"/>
  <c r="V2308" i="6"/>
  <c r="U2308" i="6"/>
  <c r="T2308" i="6"/>
  <c r="S2308" i="6"/>
  <c r="R2308" i="6"/>
  <c r="Q2308" i="6"/>
  <c r="P2308" i="6"/>
  <c r="O2308" i="6"/>
  <c r="N2308" i="6"/>
  <c r="M2308" i="6"/>
  <c r="L2308" i="6"/>
  <c r="W837" i="6"/>
  <c r="V837" i="6"/>
  <c r="U837" i="6"/>
  <c r="T837" i="6"/>
  <c r="S837" i="6"/>
  <c r="R837" i="6"/>
  <c r="Q837" i="6"/>
  <c r="P837" i="6"/>
  <c r="O837" i="6"/>
  <c r="N837" i="6"/>
  <c r="M837" i="6"/>
  <c r="L837" i="6"/>
  <c r="W836" i="6"/>
  <c r="V836" i="6"/>
  <c r="U836" i="6"/>
  <c r="T836" i="6"/>
  <c r="S836" i="6"/>
  <c r="R836" i="6"/>
  <c r="Q836" i="6"/>
  <c r="P836" i="6"/>
  <c r="O836" i="6"/>
  <c r="N836" i="6"/>
  <c r="M836" i="6"/>
  <c r="L836" i="6"/>
  <c r="W736" i="6"/>
  <c r="V736" i="6"/>
  <c r="U736" i="6"/>
  <c r="T736" i="6"/>
  <c r="S736" i="6"/>
  <c r="R736" i="6"/>
  <c r="Q736" i="6"/>
  <c r="P736" i="6"/>
  <c r="O736" i="6"/>
  <c r="N736" i="6"/>
  <c r="M736" i="6"/>
  <c r="L736" i="6"/>
  <c r="W735" i="6"/>
  <c r="V735" i="6"/>
  <c r="U735" i="6"/>
  <c r="T735" i="6"/>
  <c r="S735" i="6"/>
  <c r="R735" i="6"/>
  <c r="Q735" i="6"/>
  <c r="P735" i="6"/>
  <c r="O735" i="6"/>
  <c r="N735" i="6"/>
  <c r="M735" i="6"/>
  <c r="L735" i="6"/>
  <c r="Y734" i="6"/>
  <c r="W734" i="6"/>
  <c r="V734" i="6"/>
  <c r="U734" i="6"/>
  <c r="T734" i="6"/>
  <c r="S734" i="6"/>
  <c r="R734" i="6"/>
  <c r="Q734" i="6"/>
  <c r="P734" i="6"/>
  <c r="O734" i="6"/>
  <c r="N734" i="6"/>
  <c r="M734" i="6"/>
  <c r="L734" i="6"/>
  <c r="W733" i="6"/>
  <c r="V733" i="6"/>
  <c r="U733" i="6"/>
  <c r="T733" i="6"/>
  <c r="S733" i="6"/>
  <c r="R733" i="6"/>
  <c r="Q733" i="6"/>
  <c r="P733" i="6"/>
  <c r="O733" i="6"/>
  <c r="N733" i="6"/>
  <c r="M733" i="6"/>
  <c r="L733" i="6"/>
  <c r="W732" i="6"/>
  <c r="V732" i="6"/>
  <c r="U732" i="6"/>
  <c r="T732" i="6"/>
  <c r="S732" i="6"/>
  <c r="R732" i="6"/>
  <c r="Q732" i="6"/>
  <c r="P732" i="6"/>
  <c r="O732" i="6"/>
  <c r="N732" i="6"/>
  <c r="M732" i="6"/>
  <c r="L732" i="6"/>
  <c r="W731" i="6"/>
  <c r="V731" i="6"/>
  <c r="U731" i="6"/>
  <c r="T731" i="6"/>
  <c r="S731" i="6"/>
  <c r="R731" i="6"/>
  <c r="Q731" i="6"/>
  <c r="P731" i="6"/>
  <c r="O731" i="6"/>
  <c r="N731" i="6"/>
  <c r="M731" i="6"/>
  <c r="L731" i="6"/>
  <c r="W730" i="6"/>
  <c r="V730" i="6"/>
  <c r="U730" i="6"/>
  <c r="T730" i="6"/>
  <c r="S730" i="6"/>
  <c r="R730" i="6"/>
  <c r="Q730" i="6"/>
  <c r="P730" i="6"/>
  <c r="O730" i="6"/>
  <c r="N730" i="6"/>
  <c r="M730" i="6"/>
  <c r="L730" i="6"/>
  <c r="W729" i="6"/>
  <c r="V729" i="6"/>
  <c r="U729" i="6"/>
  <c r="T729" i="6"/>
  <c r="S729" i="6"/>
  <c r="R729" i="6"/>
  <c r="Q729" i="6"/>
  <c r="P729" i="6"/>
  <c r="O729" i="6"/>
  <c r="N729" i="6"/>
  <c r="M729" i="6"/>
  <c r="L729" i="6"/>
  <c r="W728" i="6"/>
  <c r="V728" i="6"/>
  <c r="U728" i="6"/>
  <c r="T728" i="6"/>
  <c r="S728" i="6"/>
  <c r="R728" i="6"/>
  <c r="Q728" i="6"/>
  <c r="P728" i="6"/>
  <c r="O728" i="6"/>
  <c r="N728" i="6"/>
  <c r="M728" i="6"/>
  <c r="L728" i="6"/>
  <c r="W727" i="6"/>
  <c r="V727" i="6"/>
  <c r="U727" i="6"/>
  <c r="T727" i="6"/>
  <c r="S727" i="6"/>
  <c r="R727" i="6"/>
  <c r="Q727" i="6"/>
  <c r="P727" i="6"/>
  <c r="O727" i="6"/>
  <c r="N727" i="6"/>
  <c r="M727" i="6"/>
  <c r="L727" i="6"/>
  <c r="W1234" i="6"/>
  <c r="V1234" i="6"/>
  <c r="U1234" i="6"/>
  <c r="T1234" i="6"/>
  <c r="S1234" i="6"/>
  <c r="R1234" i="6"/>
  <c r="Q1234" i="6"/>
  <c r="P1234" i="6"/>
  <c r="O1234" i="6"/>
  <c r="N1234" i="6"/>
  <c r="M1234" i="6"/>
  <c r="L1234" i="6"/>
  <c r="W1223" i="6"/>
  <c r="V1223" i="6"/>
  <c r="U1223" i="6"/>
  <c r="T1223" i="6"/>
  <c r="S1223" i="6"/>
  <c r="R1223" i="6"/>
  <c r="Q1223" i="6"/>
  <c r="P1223" i="6"/>
  <c r="O1223" i="6"/>
  <c r="N1223" i="6"/>
  <c r="M1223" i="6"/>
  <c r="L1223" i="6"/>
  <c r="W2777" i="6"/>
  <c r="V2777" i="6"/>
  <c r="U2777" i="6"/>
  <c r="T2777" i="6"/>
  <c r="S2777" i="6"/>
  <c r="R2777" i="6"/>
  <c r="Q2777" i="6"/>
  <c r="P2777" i="6"/>
  <c r="O2777" i="6"/>
  <c r="N2777" i="6"/>
  <c r="M2777" i="6"/>
  <c r="L2777" i="6"/>
  <c r="W151" i="6"/>
  <c r="V151" i="6"/>
  <c r="U151" i="6"/>
  <c r="T151" i="6"/>
  <c r="S151" i="6"/>
  <c r="R151" i="6"/>
  <c r="Q151" i="6"/>
  <c r="P151" i="6"/>
  <c r="O151" i="6"/>
  <c r="N151" i="6"/>
  <c r="M151" i="6"/>
  <c r="L151" i="6"/>
  <c r="W1210" i="6"/>
  <c r="V1210" i="6"/>
  <c r="U1210" i="6"/>
  <c r="T1210" i="6"/>
  <c r="S1210" i="6"/>
  <c r="R1210" i="6"/>
  <c r="Q1210" i="6"/>
  <c r="P1210" i="6"/>
  <c r="O1210" i="6"/>
  <c r="N1210" i="6"/>
  <c r="M1210" i="6"/>
  <c r="L1210" i="6"/>
  <c r="W2457" i="6"/>
  <c r="V2457" i="6"/>
  <c r="U2457" i="6"/>
  <c r="T2457" i="6"/>
  <c r="S2457" i="6"/>
  <c r="R2457" i="6"/>
  <c r="Q2457" i="6"/>
  <c r="P2457" i="6"/>
  <c r="O2457" i="6"/>
  <c r="N2457" i="6"/>
  <c r="M2457" i="6"/>
  <c r="L2457" i="6"/>
  <c r="W1971" i="6"/>
  <c r="V1971" i="6"/>
  <c r="U1971" i="6"/>
  <c r="T1971" i="6"/>
  <c r="S1971" i="6"/>
  <c r="R1971" i="6"/>
  <c r="Q1971" i="6"/>
  <c r="P1971" i="6"/>
  <c r="O1971" i="6"/>
  <c r="N1971" i="6"/>
  <c r="M1971" i="6"/>
  <c r="L1971" i="6"/>
  <c r="W219" i="6"/>
  <c r="V219" i="6"/>
  <c r="U219" i="6"/>
  <c r="T219" i="6"/>
  <c r="S219" i="6"/>
  <c r="R219" i="6"/>
  <c r="Q219" i="6"/>
  <c r="P219" i="6"/>
  <c r="O219" i="6"/>
  <c r="N219" i="6"/>
  <c r="M219" i="6"/>
  <c r="L219" i="6"/>
  <c r="W218" i="6"/>
  <c r="V218" i="6"/>
  <c r="U218" i="6"/>
  <c r="T218" i="6"/>
  <c r="S218" i="6"/>
  <c r="R218" i="6"/>
  <c r="Q218" i="6"/>
  <c r="P218" i="6"/>
  <c r="O218" i="6"/>
  <c r="N218" i="6"/>
  <c r="M218" i="6"/>
  <c r="L218" i="6"/>
  <c r="W217" i="6"/>
  <c r="V217" i="6"/>
  <c r="U217" i="6"/>
  <c r="T217" i="6"/>
  <c r="S217" i="6"/>
  <c r="R217" i="6"/>
  <c r="Q217" i="6"/>
  <c r="P217" i="6"/>
  <c r="O217" i="6"/>
  <c r="N217" i="6"/>
  <c r="M217" i="6"/>
  <c r="L217" i="6"/>
  <c r="W716" i="6"/>
  <c r="V716" i="6"/>
  <c r="U716" i="6"/>
  <c r="T716" i="6"/>
  <c r="S716" i="6"/>
  <c r="R716" i="6"/>
  <c r="Q716" i="6"/>
  <c r="P716" i="6"/>
  <c r="O716" i="6"/>
  <c r="N716" i="6"/>
  <c r="M716" i="6"/>
  <c r="L716" i="6"/>
  <c r="W715" i="6"/>
  <c r="V715" i="6"/>
  <c r="U715" i="6"/>
  <c r="T715" i="6"/>
  <c r="S715" i="6"/>
  <c r="R715" i="6"/>
  <c r="Q715" i="6"/>
  <c r="P715" i="6"/>
  <c r="O715" i="6"/>
  <c r="N715" i="6"/>
  <c r="M715" i="6"/>
  <c r="L715" i="6"/>
  <c r="W714" i="6"/>
  <c r="V714" i="6"/>
  <c r="U714" i="6"/>
  <c r="T714" i="6"/>
  <c r="S714" i="6"/>
  <c r="R714" i="6"/>
  <c r="Q714" i="6"/>
  <c r="P714" i="6"/>
  <c r="O714" i="6"/>
  <c r="N714" i="6"/>
  <c r="M714" i="6"/>
  <c r="L714" i="6"/>
  <c r="W713" i="6"/>
  <c r="V713" i="6"/>
  <c r="U713" i="6"/>
  <c r="T713" i="6"/>
  <c r="S713" i="6"/>
  <c r="R713" i="6"/>
  <c r="Q713" i="6"/>
  <c r="P713" i="6"/>
  <c r="O713" i="6"/>
  <c r="N713" i="6"/>
  <c r="M713" i="6"/>
  <c r="L713" i="6"/>
  <c r="W712" i="6"/>
  <c r="V712" i="6"/>
  <c r="U712" i="6"/>
  <c r="T712" i="6"/>
  <c r="S712" i="6"/>
  <c r="R712" i="6"/>
  <c r="Q712" i="6"/>
  <c r="P712" i="6"/>
  <c r="O712" i="6"/>
  <c r="N712" i="6"/>
  <c r="M712" i="6"/>
  <c r="L712" i="6"/>
  <c r="W2776" i="6"/>
  <c r="V2776" i="6"/>
  <c r="U2776" i="6"/>
  <c r="T2776" i="6"/>
  <c r="S2776" i="6"/>
  <c r="R2776" i="6"/>
  <c r="Q2776" i="6"/>
  <c r="P2776" i="6"/>
  <c r="O2776" i="6"/>
  <c r="N2776" i="6"/>
  <c r="M2776" i="6"/>
  <c r="L2776" i="6"/>
  <c r="W2133" i="6"/>
  <c r="V2133" i="6"/>
  <c r="U2133" i="6"/>
  <c r="T2133" i="6"/>
  <c r="S2133" i="6"/>
  <c r="R2133" i="6"/>
  <c r="Q2133" i="6"/>
  <c r="P2133" i="6"/>
  <c r="O2133" i="6"/>
  <c r="N2133" i="6"/>
  <c r="M2133" i="6"/>
  <c r="L2133" i="6"/>
  <c r="W2775" i="6"/>
  <c r="V2775" i="6"/>
  <c r="U2775" i="6"/>
  <c r="T2775" i="6"/>
  <c r="S2775" i="6"/>
  <c r="R2775" i="6"/>
  <c r="Q2775" i="6"/>
  <c r="P2775" i="6"/>
  <c r="O2775" i="6"/>
  <c r="N2775" i="6"/>
  <c r="M2775" i="6"/>
  <c r="L2775" i="6"/>
  <c r="W1233" i="6"/>
  <c r="V1233" i="6"/>
  <c r="U1233" i="6"/>
  <c r="T1233" i="6"/>
  <c r="S1233" i="6"/>
  <c r="R1233" i="6"/>
  <c r="Q1233" i="6"/>
  <c r="P1233" i="6"/>
  <c r="O1233" i="6"/>
  <c r="N1233" i="6"/>
  <c r="M1233" i="6"/>
  <c r="L1233" i="6"/>
  <c r="W150" i="6"/>
  <c r="V150" i="6"/>
  <c r="U150" i="6"/>
  <c r="T150" i="6"/>
  <c r="S150" i="6"/>
  <c r="R150" i="6"/>
  <c r="Q150" i="6"/>
  <c r="P150" i="6"/>
  <c r="O150" i="6"/>
  <c r="N150" i="6"/>
  <c r="M150" i="6"/>
  <c r="L150" i="6"/>
  <c r="W1209" i="6"/>
  <c r="V1209" i="6"/>
  <c r="U1209" i="6"/>
  <c r="T1209" i="6"/>
  <c r="S1209" i="6"/>
  <c r="R1209" i="6"/>
  <c r="Q1209" i="6"/>
  <c r="P1209" i="6"/>
  <c r="O1209" i="6"/>
  <c r="N1209" i="6"/>
  <c r="M1209" i="6"/>
  <c r="L1209" i="6"/>
  <c r="W464" i="6"/>
  <c r="V464" i="6"/>
  <c r="U464" i="6"/>
  <c r="T464" i="6"/>
  <c r="S464" i="6"/>
  <c r="R464" i="6"/>
  <c r="Q464" i="6"/>
  <c r="P464" i="6"/>
  <c r="O464" i="6"/>
  <c r="N464" i="6"/>
  <c r="M464" i="6"/>
  <c r="L464" i="6"/>
  <c r="Y704" i="6"/>
  <c r="W704" i="6"/>
  <c r="V704" i="6"/>
  <c r="U704" i="6"/>
  <c r="T704" i="6"/>
  <c r="S704" i="6"/>
  <c r="R704" i="6"/>
  <c r="Q704" i="6"/>
  <c r="P704" i="6"/>
  <c r="O704" i="6"/>
  <c r="N704" i="6"/>
  <c r="M704" i="6"/>
  <c r="L704" i="6"/>
  <c r="W703" i="6"/>
  <c r="V703" i="6"/>
  <c r="U703" i="6"/>
  <c r="T703" i="6"/>
  <c r="S703" i="6"/>
  <c r="R703" i="6"/>
  <c r="Q703" i="6"/>
  <c r="P703" i="6"/>
  <c r="O703" i="6"/>
  <c r="N703" i="6"/>
  <c r="M703" i="6"/>
  <c r="L703" i="6"/>
  <c r="W702" i="6"/>
  <c r="V702" i="6"/>
  <c r="U702" i="6"/>
  <c r="T702" i="6"/>
  <c r="S702" i="6"/>
  <c r="R702" i="6"/>
  <c r="Q702" i="6"/>
  <c r="P702" i="6"/>
  <c r="O702" i="6"/>
  <c r="N702" i="6"/>
  <c r="M702" i="6"/>
  <c r="L702" i="6"/>
  <c r="W149" i="6"/>
  <c r="V149" i="6"/>
  <c r="U149" i="6"/>
  <c r="T149" i="6"/>
  <c r="S149" i="6"/>
  <c r="R149" i="6"/>
  <c r="Q149" i="6"/>
  <c r="P149" i="6"/>
  <c r="O149" i="6"/>
  <c r="N149" i="6"/>
  <c r="M149" i="6"/>
  <c r="L149" i="6"/>
  <c r="W1208" i="6"/>
  <c r="V1208" i="6"/>
  <c r="U1208" i="6"/>
  <c r="T1208" i="6"/>
  <c r="S1208" i="6"/>
  <c r="R1208" i="6"/>
  <c r="Q1208" i="6"/>
  <c r="P1208" i="6"/>
  <c r="O1208" i="6"/>
  <c r="N1208" i="6"/>
  <c r="M1208" i="6"/>
  <c r="L1208" i="6"/>
  <c r="W1179" i="6"/>
  <c r="V1179" i="6"/>
  <c r="U1179" i="6"/>
  <c r="T1179" i="6"/>
  <c r="S1179" i="6"/>
  <c r="R1179" i="6"/>
  <c r="Q1179" i="6"/>
  <c r="P1179" i="6"/>
  <c r="O1179" i="6"/>
  <c r="N1179" i="6"/>
  <c r="M1179" i="6"/>
  <c r="L1179" i="6"/>
  <c r="W698" i="6"/>
  <c r="V698" i="6"/>
  <c r="U698" i="6"/>
  <c r="T698" i="6"/>
  <c r="S698" i="6"/>
  <c r="R698" i="6"/>
  <c r="Q698" i="6"/>
  <c r="P698" i="6"/>
  <c r="O698" i="6"/>
  <c r="N698" i="6"/>
  <c r="M698" i="6"/>
  <c r="L698" i="6"/>
  <c r="W697" i="6"/>
  <c r="V697" i="6"/>
  <c r="U697" i="6"/>
  <c r="T697" i="6"/>
  <c r="S697" i="6"/>
  <c r="R697" i="6"/>
  <c r="Q697" i="6"/>
  <c r="P697" i="6"/>
  <c r="O697" i="6"/>
  <c r="N697" i="6"/>
  <c r="M697" i="6"/>
  <c r="L697" i="6"/>
  <c r="W148" i="6"/>
  <c r="V148" i="6"/>
  <c r="U148" i="6"/>
  <c r="T148" i="6"/>
  <c r="S148" i="6"/>
  <c r="R148" i="6"/>
  <c r="Q148" i="6"/>
  <c r="P148" i="6"/>
  <c r="O148" i="6"/>
  <c r="N148" i="6"/>
  <c r="M148" i="6"/>
  <c r="L148" i="6"/>
  <c r="W695" i="6"/>
  <c r="V695" i="6"/>
  <c r="U695" i="6"/>
  <c r="T695" i="6"/>
  <c r="S695" i="6"/>
  <c r="R695" i="6"/>
  <c r="Q695" i="6"/>
  <c r="P695" i="6"/>
  <c r="O695" i="6"/>
  <c r="N695" i="6"/>
  <c r="M695" i="6"/>
  <c r="L695" i="6"/>
  <c r="W641" i="6"/>
  <c r="V641" i="6"/>
  <c r="U641" i="6"/>
  <c r="T641" i="6"/>
  <c r="S641" i="6"/>
  <c r="R641" i="6"/>
  <c r="Q641" i="6"/>
  <c r="P641" i="6"/>
  <c r="O641" i="6"/>
  <c r="N641" i="6"/>
  <c r="M641" i="6"/>
  <c r="L641" i="6"/>
  <c r="W339" i="6"/>
  <c r="V339" i="6"/>
  <c r="U339" i="6"/>
  <c r="T339" i="6"/>
  <c r="S339" i="6"/>
  <c r="R339" i="6"/>
  <c r="Q339" i="6"/>
  <c r="P339" i="6"/>
  <c r="O339" i="6"/>
  <c r="N339" i="6"/>
  <c r="M339" i="6"/>
  <c r="L339" i="6"/>
  <c r="W1582" i="6"/>
  <c r="V1582" i="6"/>
  <c r="U1582" i="6"/>
  <c r="T1582" i="6"/>
  <c r="S1582" i="6"/>
  <c r="R1582" i="6"/>
  <c r="Q1582" i="6"/>
  <c r="P1582" i="6"/>
  <c r="O1582" i="6"/>
  <c r="N1582" i="6"/>
  <c r="M1582" i="6"/>
  <c r="L1582" i="6"/>
  <c r="W1852" i="6"/>
  <c r="V1852" i="6"/>
  <c r="U1852" i="6"/>
  <c r="T1852" i="6"/>
  <c r="S1852" i="6"/>
  <c r="R1852" i="6"/>
  <c r="Q1852" i="6"/>
  <c r="P1852" i="6"/>
  <c r="O1852" i="6"/>
  <c r="N1852" i="6"/>
  <c r="M1852" i="6"/>
  <c r="L1852" i="6"/>
  <c r="W1333" i="6"/>
  <c r="V1333" i="6"/>
  <c r="U1333" i="6"/>
  <c r="T1333" i="6"/>
  <c r="S1333" i="6"/>
  <c r="R1333" i="6"/>
  <c r="Q1333" i="6"/>
  <c r="P1333" i="6"/>
  <c r="O1333" i="6"/>
  <c r="N1333" i="6"/>
  <c r="M1333" i="6"/>
  <c r="L1333" i="6"/>
  <c r="W2306" i="6"/>
  <c r="V2306" i="6"/>
  <c r="U2306" i="6"/>
  <c r="T2306" i="6"/>
  <c r="S2306" i="6"/>
  <c r="R2306" i="6"/>
  <c r="Q2306" i="6"/>
  <c r="P2306" i="6"/>
  <c r="O2306" i="6"/>
  <c r="N2306" i="6"/>
  <c r="M2306" i="6"/>
  <c r="L2306" i="6"/>
  <c r="W1462" i="6"/>
  <c r="V1462" i="6"/>
  <c r="U1462" i="6"/>
  <c r="T1462" i="6"/>
  <c r="S1462" i="6"/>
  <c r="R1462" i="6"/>
  <c r="Q1462" i="6"/>
  <c r="P1462" i="6"/>
  <c r="O1462" i="6"/>
  <c r="N1462" i="6"/>
  <c r="M1462" i="6"/>
  <c r="L1462" i="6"/>
  <c r="W687" i="6"/>
  <c r="V687" i="6"/>
  <c r="U687" i="6"/>
  <c r="T687" i="6"/>
  <c r="S687" i="6"/>
  <c r="R687" i="6"/>
  <c r="Q687" i="6"/>
  <c r="P687" i="6"/>
  <c r="O687" i="6"/>
  <c r="N687" i="6"/>
  <c r="M687" i="6"/>
  <c r="L687" i="6"/>
  <c r="W686" i="6"/>
  <c r="V686" i="6"/>
  <c r="U686" i="6"/>
  <c r="T686" i="6"/>
  <c r="S686" i="6"/>
  <c r="R686" i="6"/>
  <c r="Q686" i="6"/>
  <c r="P686" i="6"/>
  <c r="O686" i="6"/>
  <c r="N686" i="6"/>
  <c r="M686" i="6"/>
  <c r="L686" i="6"/>
  <c r="W685" i="6"/>
  <c r="V685" i="6"/>
  <c r="U685" i="6"/>
  <c r="T685" i="6"/>
  <c r="S685" i="6"/>
  <c r="R685" i="6"/>
  <c r="Q685" i="6"/>
  <c r="P685" i="6"/>
  <c r="O685" i="6"/>
  <c r="N685" i="6"/>
  <c r="M685" i="6"/>
  <c r="L685" i="6"/>
  <c r="W684" i="6"/>
  <c r="V684" i="6"/>
  <c r="U684" i="6"/>
  <c r="T684" i="6"/>
  <c r="S684" i="6"/>
  <c r="R684" i="6"/>
  <c r="Q684" i="6"/>
  <c r="P684" i="6"/>
  <c r="O684" i="6"/>
  <c r="N684" i="6"/>
  <c r="M684" i="6"/>
  <c r="L684" i="6"/>
  <c r="W683" i="6"/>
  <c r="V683" i="6"/>
  <c r="U683" i="6"/>
  <c r="T683" i="6"/>
  <c r="S683" i="6"/>
  <c r="R683" i="6"/>
  <c r="Q683" i="6"/>
  <c r="P683" i="6"/>
  <c r="O683" i="6"/>
  <c r="N683" i="6"/>
  <c r="M683" i="6"/>
  <c r="L683" i="6"/>
  <c r="W1851" i="6"/>
  <c r="V1851" i="6"/>
  <c r="U1851" i="6"/>
  <c r="T1851" i="6"/>
  <c r="S1851" i="6"/>
  <c r="R1851" i="6"/>
  <c r="Q1851" i="6"/>
  <c r="P1851" i="6"/>
  <c r="O1851" i="6"/>
  <c r="N1851" i="6"/>
  <c r="M1851" i="6"/>
  <c r="L1851" i="6"/>
  <c r="W1581" i="6"/>
  <c r="V1581" i="6"/>
  <c r="U1581" i="6"/>
  <c r="T1581" i="6"/>
  <c r="S1581" i="6"/>
  <c r="R1581" i="6"/>
  <c r="Q1581" i="6"/>
  <c r="P1581" i="6"/>
  <c r="O1581" i="6"/>
  <c r="N1581" i="6"/>
  <c r="M1581" i="6"/>
  <c r="L1581" i="6"/>
  <c r="W1850" i="6"/>
  <c r="V1850" i="6"/>
  <c r="U1850" i="6"/>
  <c r="T1850" i="6"/>
  <c r="S1850" i="6"/>
  <c r="R1850" i="6"/>
  <c r="Q1850" i="6"/>
  <c r="P1850" i="6"/>
  <c r="O1850" i="6"/>
  <c r="N1850" i="6"/>
  <c r="M1850" i="6"/>
  <c r="L1850" i="6"/>
  <c r="W1580" i="6"/>
  <c r="V1580" i="6"/>
  <c r="U1580" i="6"/>
  <c r="T1580" i="6"/>
  <c r="S1580" i="6"/>
  <c r="R1580" i="6"/>
  <c r="Q1580" i="6"/>
  <c r="P1580" i="6"/>
  <c r="O1580" i="6"/>
  <c r="N1580" i="6"/>
  <c r="M1580" i="6"/>
  <c r="L1580" i="6"/>
  <c r="W1037" i="6"/>
  <c r="V1037" i="6"/>
  <c r="U1037" i="6"/>
  <c r="T1037" i="6"/>
  <c r="S1037" i="6"/>
  <c r="R1037" i="6"/>
  <c r="Q1037" i="6"/>
  <c r="P1037" i="6"/>
  <c r="O1037" i="6"/>
  <c r="N1037" i="6"/>
  <c r="M1037" i="6"/>
  <c r="L1037" i="6"/>
  <c r="W705" i="6"/>
  <c r="V705" i="6"/>
  <c r="U705" i="6"/>
  <c r="T705" i="6"/>
  <c r="S705" i="6"/>
  <c r="R705" i="6"/>
  <c r="Q705" i="6"/>
  <c r="P705" i="6"/>
  <c r="O705" i="6"/>
  <c r="N705" i="6"/>
  <c r="M705" i="6"/>
  <c r="L705" i="6"/>
  <c r="W676" i="6"/>
  <c r="V676" i="6"/>
  <c r="U676" i="6"/>
  <c r="T676" i="6"/>
  <c r="S676" i="6"/>
  <c r="R676" i="6"/>
  <c r="Q676" i="6"/>
  <c r="P676" i="6"/>
  <c r="O676" i="6"/>
  <c r="N676" i="6"/>
  <c r="M676" i="6"/>
  <c r="L676" i="6"/>
  <c r="W1611" i="6"/>
  <c r="V1611" i="6"/>
  <c r="U1611" i="6"/>
  <c r="T1611" i="6"/>
  <c r="S1611" i="6"/>
  <c r="R1611" i="6"/>
  <c r="Q1611" i="6"/>
  <c r="P1611" i="6"/>
  <c r="O1611" i="6"/>
  <c r="N1611" i="6"/>
  <c r="M1611" i="6"/>
  <c r="L1611" i="6"/>
  <c r="W397" i="6"/>
  <c r="V397" i="6"/>
  <c r="U397" i="6"/>
  <c r="T397" i="6"/>
  <c r="S397" i="6"/>
  <c r="R397" i="6"/>
  <c r="Q397" i="6"/>
  <c r="P397" i="6"/>
  <c r="O397" i="6"/>
  <c r="N397" i="6"/>
  <c r="M397" i="6"/>
  <c r="L397" i="6"/>
  <c r="W1610" i="6"/>
  <c r="V1610" i="6"/>
  <c r="U1610" i="6"/>
  <c r="T1610" i="6"/>
  <c r="S1610" i="6"/>
  <c r="R1610" i="6"/>
  <c r="Q1610" i="6"/>
  <c r="P1610" i="6"/>
  <c r="O1610" i="6"/>
  <c r="N1610" i="6"/>
  <c r="M1610" i="6"/>
  <c r="L1610" i="6"/>
  <c r="W652" i="6"/>
  <c r="V652" i="6"/>
  <c r="U652" i="6"/>
  <c r="T652" i="6"/>
  <c r="S652" i="6"/>
  <c r="R652" i="6"/>
  <c r="Q652" i="6"/>
  <c r="P652" i="6"/>
  <c r="O652" i="6"/>
  <c r="N652" i="6"/>
  <c r="M652" i="6"/>
  <c r="L652" i="6"/>
  <c r="W343" i="6"/>
  <c r="V343" i="6"/>
  <c r="U343" i="6"/>
  <c r="T343" i="6"/>
  <c r="S343" i="6"/>
  <c r="R343" i="6"/>
  <c r="Q343" i="6"/>
  <c r="P343" i="6"/>
  <c r="O343" i="6"/>
  <c r="N343" i="6"/>
  <c r="M343" i="6"/>
  <c r="L343" i="6"/>
  <c r="W670" i="6"/>
  <c r="V670" i="6"/>
  <c r="U670" i="6"/>
  <c r="T670" i="6"/>
  <c r="S670" i="6"/>
  <c r="R670" i="6"/>
  <c r="Q670" i="6"/>
  <c r="P670" i="6"/>
  <c r="O670" i="6"/>
  <c r="N670" i="6"/>
  <c r="M670" i="6"/>
  <c r="L670" i="6"/>
  <c r="W669" i="6"/>
  <c r="V669" i="6"/>
  <c r="U669" i="6"/>
  <c r="T669" i="6"/>
  <c r="S669" i="6"/>
  <c r="R669" i="6"/>
  <c r="Q669" i="6"/>
  <c r="P669" i="6"/>
  <c r="O669" i="6"/>
  <c r="N669" i="6"/>
  <c r="M669" i="6"/>
  <c r="L669" i="6"/>
  <c r="W668" i="6"/>
  <c r="V668" i="6"/>
  <c r="U668" i="6"/>
  <c r="T668" i="6"/>
  <c r="S668" i="6"/>
  <c r="R668" i="6"/>
  <c r="Q668" i="6"/>
  <c r="P668" i="6"/>
  <c r="O668" i="6"/>
  <c r="N668" i="6"/>
  <c r="M668" i="6"/>
  <c r="L668" i="6"/>
  <c r="W667" i="6"/>
  <c r="V667" i="6"/>
  <c r="U667" i="6"/>
  <c r="T667" i="6"/>
  <c r="S667" i="6"/>
  <c r="R667" i="6"/>
  <c r="Q667" i="6"/>
  <c r="P667" i="6"/>
  <c r="O667" i="6"/>
  <c r="N667" i="6"/>
  <c r="M667" i="6"/>
  <c r="L667" i="6"/>
  <c r="W666" i="6"/>
  <c r="V666" i="6"/>
  <c r="U666" i="6"/>
  <c r="T666" i="6"/>
  <c r="S666" i="6"/>
  <c r="R666" i="6"/>
  <c r="Q666" i="6"/>
  <c r="P666" i="6"/>
  <c r="O666" i="6"/>
  <c r="N666" i="6"/>
  <c r="M666" i="6"/>
  <c r="L666" i="6"/>
  <c r="W665" i="6"/>
  <c r="V665" i="6"/>
  <c r="U665" i="6"/>
  <c r="T665" i="6"/>
  <c r="S665" i="6"/>
  <c r="R665" i="6"/>
  <c r="Q665" i="6"/>
  <c r="P665" i="6"/>
  <c r="O665" i="6"/>
  <c r="N665" i="6"/>
  <c r="M665" i="6"/>
  <c r="L665" i="6"/>
  <c r="W664" i="6"/>
  <c r="V664" i="6"/>
  <c r="U664" i="6"/>
  <c r="T664" i="6"/>
  <c r="S664" i="6"/>
  <c r="R664" i="6"/>
  <c r="Q664" i="6"/>
  <c r="P664" i="6"/>
  <c r="O664" i="6"/>
  <c r="N664" i="6"/>
  <c r="M664" i="6"/>
  <c r="L664" i="6"/>
  <c r="W663" i="6"/>
  <c r="V663" i="6"/>
  <c r="U663" i="6"/>
  <c r="T663" i="6"/>
  <c r="S663" i="6"/>
  <c r="R663" i="6"/>
  <c r="Q663" i="6"/>
  <c r="P663" i="6"/>
  <c r="O663" i="6"/>
  <c r="N663" i="6"/>
  <c r="M663" i="6"/>
  <c r="L663" i="6"/>
  <c r="W662" i="6"/>
  <c r="V662" i="6"/>
  <c r="U662" i="6"/>
  <c r="T662" i="6"/>
  <c r="S662" i="6"/>
  <c r="R662" i="6"/>
  <c r="Q662" i="6"/>
  <c r="P662" i="6"/>
  <c r="O662" i="6"/>
  <c r="N662" i="6"/>
  <c r="M662" i="6"/>
  <c r="L662" i="6"/>
  <c r="W1609" i="6"/>
  <c r="V1609" i="6"/>
  <c r="U1609" i="6"/>
  <c r="T1609" i="6"/>
  <c r="S1609" i="6"/>
  <c r="R1609" i="6"/>
  <c r="Q1609" i="6"/>
  <c r="P1609" i="6"/>
  <c r="O1609" i="6"/>
  <c r="N1609" i="6"/>
  <c r="M1609" i="6"/>
  <c r="L1609" i="6"/>
  <c r="W1027" i="6"/>
  <c r="V1027" i="6"/>
  <c r="U1027" i="6"/>
  <c r="T1027" i="6"/>
  <c r="S1027" i="6"/>
  <c r="R1027" i="6"/>
  <c r="Q1027" i="6"/>
  <c r="P1027" i="6"/>
  <c r="O1027" i="6"/>
  <c r="N1027" i="6"/>
  <c r="M1027" i="6"/>
  <c r="L1027" i="6"/>
  <c r="W651" i="6"/>
  <c r="V651" i="6"/>
  <c r="U651" i="6"/>
  <c r="T651" i="6"/>
  <c r="S651" i="6"/>
  <c r="R651" i="6"/>
  <c r="Q651" i="6"/>
  <c r="P651" i="6"/>
  <c r="O651" i="6"/>
  <c r="N651" i="6"/>
  <c r="M651" i="6"/>
  <c r="L651" i="6"/>
  <c r="W342" i="6"/>
  <c r="V342" i="6"/>
  <c r="U342" i="6"/>
  <c r="T342" i="6"/>
  <c r="S342" i="6"/>
  <c r="R342" i="6"/>
  <c r="Q342" i="6"/>
  <c r="P342" i="6"/>
  <c r="O342" i="6"/>
  <c r="N342" i="6"/>
  <c r="M342" i="6"/>
  <c r="L342" i="6"/>
  <c r="W657" i="6"/>
  <c r="V657" i="6"/>
  <c r="U657" i="6"/>
  <c r="T657" i="6"/>
  <c r="S657" i="6"/>
  <c r="R657" i="6"/>
  <c r="Q657" i="6"/>
  <c r="P657" i="6"/>
  <c r="O657" i="6"/>
  <c r="N657" i="6"/>
  <c r="M657" i="6"/>
  <c r="L657" i="6"/>
  <c r="W656" i="6"/>
  <c r="V656" i="6"/>
  <c r="U656" i="6"/>
  <c r="T656" i="6"/>
  <c r="S656" i="6"/>
  <c r="R656" i="6"/>
  <c r="Q656" i="6"/>
  <c r="P656" i="6"/>
  <c r="O656" i="6"/>
  <c r="N656" i="6"/>
  <c r="M656" i="6"/>
  <c r="L656" i="6"/>
  <c r="W655" i="6"/>
  <c r="V655" i="6"/>
  <c r="U655" i="6"/>
  <c r="T655" i="6"/>
  <c r="S655" i="6"/>
  <c r="R655" i="6"/>
  <c r="Q655" i="6"/>
  <c r="P655" i="6"/>
  <c r="O655" i="6"/>
  <c r="N655" i="6"/>
  <c r="M655" i="6"/>
  <c r="L655" i="6"/>
  <c r="W654" i="6"/>
  <c r="V654" i="6"/>
  <c r="U654" i="6"/>
  <c r="T654" i="6"/>
  <c r="S654" i="6"/>
  <c r="R654" i="6"/>
  <c r="Q654" i="6"/>
  <c r="P654" i="6"/>
  <c r="O654" i="6"/>
  <c r="N654" i="6"/>
  <c r="M654" i="6"/>
  <c r="L654" i="6"/>
  <c r="W1543" i="6"/>
  <c r="V1543" i="6"/>
  <c r="U1543" i="6"/>
  <c r="T1543" i="6"/>
  <c r="S1543" i="6"/>
  <c r="R1543" i="6"/>
  <c r="Q1543" i="6"/>
  <c r="P1543" i="6"/>
  <c r="O1543" i="6"/>
  <c r="N1543" i="6"/>
  <c r="M1543" i="6"/>
  <c r="L1543" i="6"/>
  <c r="W1026" i="6"/>
  <c r="V1026" i="6"/>
  <c r="U1026" i="6"/>
  <c r="T1026" i="6"/>
  <c r="S1026" i="6"/>
  <c r="R1026" i="6"/>
  <c r="Q1026" i="6"/>
  <c r="P1026" i="6"/>
  <c r="O1026" i="6"/>
  <c r="N1026" i="6"/>
  <c r="M1026" i="6"/>
  <c r="L1026" i="6"/>
  <c r="W650" i="6"/>
  <c r="V650" i="6"/>
  <c r="U650" i="6"/>
  <c r="T650" i="6"/>
  <c r="S650" i="6"/>
  <c r="R650" i="6"/>
  <c r="Q650" i="6"/>
  <c r="P650" i="6"/>
  <c r="O650" i="6"/>
  <c r="N650" i="6"/>
  <c r="M650" i="6"/>
  <c r="L650" i="6"/>
  <c r="W341" i="6"/>
  <c r="V341" i="6"/>
  <c r="U341" i="6"/>
  <c r="T341" i="6"/>
  <c r="S341" i="6"/>
  <c r="R341" i="6"/>
  <c r="Q341" i="6"/>
  <c r="P341" i="6"/>
  <c r="O341" i="6"/>
  <c r="N341" i="6"/>
  <c r="M341" i="6"/>
  <c r="L341" i="6"/>
  <c r="W649" i="6"/>
  <c r="V649" i="6"/>
  <c r="U649" i="6"/>
  <c r="T649" i="6"/>
  <c r="S649" i="6"/>
  <c r="R649" i="6"/>
  <c r="Q649" i="6"/>
  <c r="P649" i="6"/>
  <c r="O649" i="6"/>
  <c r="N649" i="6"/>
  <c r="M649" i="6"/>
  <c r="L649" i="6"/>
  <c r="W648" i="6"/>
  <c r="V648" i="6"/>
  <c r="U648" i="6"/>
  <c r="T648" i="6"/>
  <c r="S648" i="6"/>
  <c r="R648" i="6"/>
  <c r="Q648" i="6"/>
  <c r="P648" i="6"/>
  <c r="O648" i="6"/>
  <c r="N648" i="6"/>
  <c r="M648" i="6"/>
  <c r="L648" i="6"/>
  <c r="W647" i="6"/>
  <c r="V647" i="6"/>
  <c r="U647" i="6"/>
  <c r="T647" i="6"/>
  <c r="S647" i="6"/>
  <c r="R647" i="6"/>
  <c r="Q647" i="6"/>
  <c r="P647" i="6"/>
  <c r="O647" i="6"/>
  <c r="N647" i="6"/>
  <c r="M647" i="6"/>
  <c r="L647" i="6"/>
  <c r="W646" i="6"/>
  <c r="V646" i="6"/>
  <c r="U646" i="6"/>
  <c r="T646" i="6"/>
  <c r="S646" i="6"/>
  <c r="R646" i="6"/>
  <c r="Q646" i="6"/>
  <c r="P646" i="6"/>
  <c r="O646" i="6"/>
  <c r="N646" i="6"/>
  <c r="M646" i="6"/>
  <c r="L646" i="6"/>
  <c r="W645" i="6"/>
  <c r="V645" i="6"/>
  <c r="U645" i="6"/>
  <c r="T645" i="6"/>
  <c r="S645" i="6"/>
  <c r="R645" i="6"/>
  <c r="Q645" i="6"/>
  <c r="P645" i="6"/>
  <c r="O645" i="6"/>
  <c r="N645" i="6"/>
  <c r="M645" i="6"/>
  <c r="L645" i="6"/>
  <c r="Y644" i="6"/>
  <c r="W644" i="6"/>
  <c r="V644" i="6"/>
  <c r="U644" i="6"/>
  <c r="T644" i="6"/>
  <c r="S644" i="6"/>
  <c r="R644" i="6"/>
  <c r="Q644" i="6"/>
  <c r="P644" i="6"/>
  <c r="O644" i="6"/>
  <c r="N644" i="6"/>
  <c r="M644" i="6"/>
  <c r="L644" i="6"/>
  <c r="W643" i="6"/>
  <c r="V643" i="6"/>
  <c r="U643" i="6"/>
  <c r="T643" i="6"/>
  <c r="S643" i="6"/>
  <c r="R643" i="6"/>
  <c r="Q643" i="6"/>
  <c r="P643" i="6"/>
  <c r="O643" i="6"/>
  <c r="N643" i="6"/>
  <c r="M643" i="6"/>
  <c r="L643" i="6"/>
  <c r="W936" i="6"/>
  <c r="V936" i="6"/>
  <c r="U936" i="6"/>
  <c r="T936" i="6"/>
  <c r="S936" i="6"/>
  <c r="R936" i="6"/>
  <c r="Q936" i="6"/>
  <c r="P936" i="6"/>
  <c r="O936" i="6"/>
  <c r="N936" i="6"/>
  <c r="M936" i="6"/>
  <c r="L936" i="6"/>
  <c r="W642" i="6"/>
  <c r="V642" i="6"/>
  <c r="U642" i="6"/>
  <c r="T642" i="6"/>
  <c r="S642" i="6"/>
  <c r="R642" i="6"/>
  <c r="Q642" i="6"/>
  <c r="P642" i="6"/>
  <c r="O642" i="6"/>
  <c r="N642" i="6"/>
  <c r="M642" i="6"/>
  <c r="L642" i="6"/>
  <c r="W340" i="6"/>
  <c r="V340" i="6"/>
  <c r="U340" i="6"/>
  <c r="T340" i="6"/>
  <c r="S340" i="6"/>
  <c r="R340" i="6"/>
  <c r="Q340" i="6"/>
  <c r="P340" i="6"/>
  <c r="O340" i="6"/>
  <c r="N340" i="6"/>
  <c r="M340" i="6"/>
  <c r="L340" i="6"/>
  <c r="W635" i="6"/>
  <c r="V635" i="6"/>
  <c r="U635" i="6"/>
  <c r="T635" i="6"/>
  <c r="S635" i="6"/>
  <c r="R635" i="6"/>
  <c r="Q635" i="6"/>
  <c r="P635" i="6"/>
  <c r="O635" i="6"/>
  <c r="N635" i="6"/>
  <c r="M635" i="6"/>
  <c r="W1970" i="6"/>
  <c r="V1970" i="6"/>
  <c r="U1970" i="6"/>
  <c r="T1970" i="6"/>
  <c r="S1970" i="6"/>
  <c r="R1970" i="6"/>
  <c r="Q1970" i="6"/>
  <c r="P1970" i="6"/>
  <c r="O1970" i="6"/>
  <c r="N1970" i="6"/>
  <c r="M1970" i="6"/>
  <c r="W2010" i="6"/>
  <c r="V2010" i="6"/>
  <c r="U2010" i="6"/>
  <c r="T2010" i="6"/>
  <c r="S2010" i="6"/>
  <c r="R2010" i="6"/>
  <c r="Q2010" i="6"/>
  <c r="P2010" i="6"/>
  <c r="O2010" i="6"/>
  <c r="N2010" i="6"/>
  <c r="M2010" i="6"/>
  <c r="W2009" i="6"/>
  <c r="V2009" i="6"/>
  <c r="U2009" i="6"/>
  <c r="T2009" i="6"/>
  <c r="S2009" i="6"/>
  <c r="R2009" i="6"/>
  <c r="Q2009" i="6"/>
  <c r="P2009" i="6"/>
  <c r="O2009" i="6"/>
  <c r="N2009" i="6"/>
  <c r="M2009" i="6"/>
  <c r="W524" i="6"/>
  <c r="V524" i="6"/>
  <c r="U524" i="6"/>
  <c r="T524" i="6"/>
  <c r="S524" i="6"/>
  <c r="R524" i="6"/>
  <c r="Q524" i="6"/>
  <c r="P524" i="6"/>
  <c r="O524" i="6"/>
  <c r="N524" i="6"/>
  <c r="M524" i="6"/>
  <c r="W523" i="6"/>
  <c r="V523" i="6"/>
  <c r="U523" i="6"/>
  <c r="T523" i="6"/>
  <c r="S523" i="6"/>
  <c r="R523" i="6"/>
  <c r="Q523" i="6"/>
  <c r="P523" i="6"/>
  <c r="O523" i="6"/>
  <c r="N523" i="6"/>
  <c r="M523" i="6"/>
  <c r="W337" i="6"/>
  <c r="V337" i="6"/>
  <c r="U337" i="6"/>
  <c r="T337" i="6"/>
  <c r="S337" i="6"/>
  <c r="R337" i="6"/>
  <c r="Q337" i="6"/>
  <c r="P337" i="6"/>
  <c r="O337" i="6"/>
  <c r="N337" i="6"/>
  <c r="M337" i="6"/>
  <c r="L337" i="6"/>
  <c r="W632" i="6"/>
  <c r="V632" i="6"/>
  <c r="U632" i="6"/>
  <c r="T632" i="6"/>
  <c r="S632" i="6"/>
  <c r="R632" i="6"/>
  <c r="Q632" i="6"/>
  <c r="P632" i="6"/>
  <c r="O632" i="6"/>
  <c r="N632" i="6"/>
  <c r="M632" i="6"/>
  <c r="L632" i="6"/>
  <c r="W634" i="6"/>
  <c r="V634" i="6"/>
  <c r="U634" i="6"/>
  <c r="T634" i="6"/>
  <c r="S634" i="6"/>
  <c r="R634" i="6"/>
  <c r="Q634" i="6"/>
  <c r="P634" i="6"/>
  <c r="O634" i="6"/>
  <c r="N634" i="6"/>
  <c r="M634" i="6"/>
  <c r="W631" i="6"/>
  <c r="V631" i="6"/>
  <c r="U631" i="6"/>
  <c r="T631" i="6"/>
  <c r="S631" i="6"/>
  <c r="R631" i="6"/>
  <c r="Q631" i="6"/>
  <c r="P631" i="6"/>
  <c r="O631" i="6"/>
  <c r="N631" i="6"/>
  <c r="M631" i="6"/>
  <c r="W630" i="6"/>
  <c r="V630" i="6"/>
  <c r="U630" i="6"/>
  <c r="T630" i="6"/>
  <c r="S630" i="6"/>
  <c r="R630" i="6"/>
  <c r="Q630" i="6"/>
  <c r="P630" i="6"/>
  <c r="O630" i="6"/>
  <c r="N630" i="6"/>
  <c r="M630" i="6"/>
  <c r="W629" i="6"/>
  <c r="V629" i="6"/>
  <c r="U629" i="6"/>
  <c r="T629" i="6"/>
  <c r="S629" i="6"/>
  <c r="R629" i="6"/>
  <c r="Q629" i="6"/>
  <c r="P629" i="6"/>
  <c r="O629" i="6"/>
  <c r="N629" i="6"/>
  <c r="M629" i="6"/>
  <c r="W628" i="6"/>
  <c r="V628" i="6"/>
  <c r="U628" i="6"/>
  <c r="T628" i="6"/>
  <c r="S628" i="6"/>
  <c r="R628" i="6"/>
  <c r="Q628" i="6"/>
  <c r="P628" i="6"/>
  <c r="O628" i="6"/>
  <c r="N628" i="6"/>
  <c r="M628" i="6"/>
  <c r="W1332" i="6"/>
  <c r="V1332" i="6"/>
  <c r="U1332" i="6"/>
  <c r="T1332" i="6"/>
  <c r="S1332" i="6"/>
  <c r="R1332" i="6"/>
  <c r="Q1332" i="6"/>
  <c r="P1332" i="6"/>
  <c r="O1332" i="6"/>
  <c r="N1332" i="6"/>
  <c r="M1332" i="6"/>
  <c r="W1331" i="6"/>
  <c r="V1331" i="6"/>
  <c r="U1331" i="6"/>
  <c r="T1331" i="6"/>
  <c r="S1331" i="6"/>
  <c r="R1331" i="6"/>
  <c r="Q1331" i="6"/>
  <c r="P1331" i="6"/>
  <c r="O1331" i="6"/>
  <c r="N1331" i="6"/>
  <c r="M1331" i="6"/>
  <c r="W1330" i="6"/>
  <c r="V1330" i="6"/>
  <c r="U1330" i="6"/>
  <c r="T1330" i="6"/>
  <c r="S1330" i="6"/>
  <c r="R1330" i="6"/>
  <c r="Q1330" i="6"/>
  <c r="P1330" i="6"/>
  <c r="O1330" i="6"/>
  <c r="N1330" i="6"/>
  <c r="M1330" i="6"/>
  <c r="W1329" i="6"/>
  <c r="V1329" i="6"/>
  <c r="U1329" i="6"/>
  <c r="T1329" i="6"/>
  <c r="S1329" i="6"/>
  <c r="R1329" i="6"/>
  <c r="Q1329" i="6"/>
  <c r="P1329" i="6"/>
  <c r="O1329" i="6"/>
  <c r="N1329" i="6"/>
  <c r="M1329" i="6"/>
  <c r="W1328" i="6"/>
  <c r="V1328" i="6"/>
  <c r="U1328" i="6"/>
  <c r="T1328" i="6"/>
  <c r="S1328" i="6"/>
  <c r="R1328" i="6"/>
  <c r="Q1328" i="6"/>
  <c r="P1328" i="6"/>
  <c r="O1328" i="6"/>
  <c r="N1328" i="6"/>
  <c r="M1328" i="6"/>
  <c r="W1327" i="6"/>
  <c r="V1327" i="6"/>
  <c r="U1327" i="6"/>
  <c r="T1327" i="6"/>
  <c r="S1327" i="6"/>
  <c r="R1327" i="6"/>
  <c r="Q1327" i="6"/>
  <c r="P1327" i="6"/>
  <c r="O1327" i="6"/>
  <c r="N1327" i="6"/>
  <c r="M1327" i="6"/>
  <c r="W1397" i="6"/>
  <c r="V1397" i="6"/>
  <c r="U1397" i="6"/>
  <c r="T1397" i="6"/>
  <c r="S1397" i="6"/>
  <c r="R1397" i="6"/>
  <c r="Q1397" i="6"/>
  <c r="P1397" i="6"/>
  <c r="O1397" i="6"/>
  <c r="N1397" i="6"/>
  <c r="M1397" i="6"/>
  <c r="W1396" i="6"/>
  <c r="V1396" i="6"/>
  <c r="U1396" i="6"/>
  <c r="T1396" i="6"/>
  <c r="S1396" i="6"/>
  <c r="R1396" i="6"/>
  <c r="Q1396" i="6"/>
  <c r="P1396" i="6"/>
  <c r="O1396" i="6"/>
  <c r="N1396" i="6"/>
  <c r="M1396" i="6"/>
  <c r="W2037" i="6"/>
  <c r="V2037" i="6"/>
  <c r="U2037" i="6"/>
  <c r="T2037" i="6"/>
  <c r="S2037" i="6"/>
  <c r="R2037" i="6"/>
  <c r="Q2037" i="6"/>
  <c r="P2037" i="6"/>
  <c r="O2037" i="6"/>
  <c r="N2037" i="6"/>
  <c r="M2037" i="6"/>
  <c r="W216" i="6"/>
  <c r="V216" i="6"/>
  <c r="U216" i="6"/>
  <c r="T216" i="6"/>
  <c r="S216" i="6"/>
  <c r="R216" i="6"/>
  <c r="Q216" i="6"/>
  <c r="P216" i="6"/>
  <c r="O216" i="6"/>
  <c r="N216" i="6"/>
  <c r="M216" i="6"/>
  <c r="W215" i="6"/>
  <c r="V215" i="6"/>
  <c r="U215" i="6"/>
  <c r="T215" i="6"/>
  <c r="S215" i="6"/>
  <c r="R215" i="6"/>
  <c r="Q215" i="6"/>
  <c r="P215" i="6"/>
  <c r="O215" i="6"/>
  <c r="N215" i="6"/>
  <c r="M215" i="6"/>
  <c r="W214" i="6"/>
  <c r="V214" i="6"/>
  <c r="U214" i="6"/>
  <c r="T214" i="6"/>
  <c r="S214" i="6"/>
  <c r="R214" i="6"/>
  <c r="Q214" i="6"/>
  <c r="P214" i="6"/>
  <c r="O214" i="6"/>
  <c r="N214" i="6"/>
  <c r="M214" i="6"/>
  <c r="W213" i="6"/>
  <c r="V213" i="6"/>
  <c r="U213" i="6"/>
  <c r="T213" i="6"/>
  <c r="S213" i="6"/>
  <c r="R213" i="6"/>
  <c r="Q213" i="6"/>
  <c r="P213" i="6"/>
  <c r="O213" i="6"/>
  <c r="N213" i="6"/>
  <c r="M213" i="6"/>
  <c r="W2093" i="6"/>
  <c r="V2093" i="6"/>
  <c r="U2093" i="6"/>
  <c r="T2093" i="6"/>
  <c r="S2093" i="6"/>
  <c r="R2093" i="6"/>
  <c r="Q2093" i="6"/>
  <c r="P2093" i="6"/>
  <c r="O2093" i="6"/>
  <c r="N2093" i="6"/>
  <c r="M2093" i="6"/>
  <c r="W2092" i="6"/>
  <c r="V2092" i="6"/>
  <c r="U2092" i="6"/>
  <c r="T2092" i="6"/>
  <c r="S2092" i="6"/>
  <c r="R2092" i="6"/>
  <c r="Q2092" i="6"/>
  <c r="P2092" i="6"/>
  <c r="O2092" i="6"/>
  <c r="N2092" i="6"/>
  <c r="M2092" i="6"/>
  <c r="W2091" i="6"/>
  <c r="V2091" i="6"/>
  <c r="U2091" i="6"/>
  <c r="T2091" i="6"/>
  <c r="S2091" i="6"/>
  <c r="R2091" i="6"/>
  <c r="Q2091" i="6"/>
  <c r="P2091" i="6"/>
  <c r="O2091" i="6"/>
  <c r="N2091" i="6"/>
  <c r="M2091" i="6"/>
  <c r="W2090" i="6"/>
  <c r="V2090" i="6"/>
  <c r="U2090" i="6"/>
  <c r="T2090" i="6"/>
  <c r="S2090" i="6"/>
  <c r="R2090" i="6"/>
  <c r="Q2090" i="6"/>
  <c r="P2090" i="6"/>
  <c r="O2090" i="6"/>
  <c r="N2090" i="6"/>
  <c r="M2090" i="6"/>
  <c r="W2089" i="6"/>
  <c r="V2089" i="6"/>
  <c r="U2089" i="6"/>
  <c r="T2089" i="6"/>
  <c r="S2089" i="6"/>
  <c r="R2089" i="6"/>
  <c r="Q2089" i="6"/>
  <c r="P2089" i="6"/>
  <c r="O2089" i="6"/>
  <c r="N2089" i="6"/>
  <c r="M2089" i="6"/>
  <c r="W2088" i="6"/>
  <c r="V2088" i="6"/>
  <c r="U2088" i="6"/>
  <c r="T2088" i="6"/>
  <c r="S2088" i="6"/>
  <c r="R2088" i="6"/>
  <c r="Q2088" i="6"/>
  <c r="P2088" i="6"/>
  <c r="O2088" i="6"/>
  <c r="N2088" i="6"/>
  <c r="M2088" i="6"/>
  <c r="W2087" i="6"/>
  <c r="V2087" i="6"/>
  <c r="U2087" i="6"/>
  <c r="T2087" i="6"/>
  <c r="S2087" i="6"/>
  <c r="R2087" i="6"/>
  <c r="Q2087" i="6"/>
  <c r="P2087" i="6"/>
  <c r="O2087" i="6"/>
  <c r="N2087" i="6"/>
  <c r="M2087" i="6"/>
  <c r="W2068" i="6"/>
  <c r="V2068" i="6"/>
  <c r="U2068" i="6"/>
  <c r="T2068" i="6"/>
  <c r="S2068" i="6"/>
  <c r="R2068" i="6"/>
  <c r="Q2068" i="6"/>
  <c r="P2068" i="6"/>
  <c r="O2068" i="6"/>
  <c r="N2068" i="6"/>
  <c r="M2068" i="6"/>
  <c r="W2008" i="6"/>
  <c r="V2008" i="6"/>
  <c r="U2008" i="6"/>
  <c r="T2008" i="6"/>
  <c r="S2008" i="6"/>
  <c r="R2008" i="6"/>
  <c r="Q2008" i="6"/>
  <c r="P2008" i="6"/>
  <c r="O2008" i="6"/>
  <c r="N2008" i="6"/>
  <c r="M2008" i="6"/>
  <c r="W2007" i="6"/>
  <c r="V2007" i="6"/>
  <c r="U2007" i="6"/>
  <c r="T2007" i="6"/>
  <c r="S2007" i="6"/>
  <c r="R2007" i="6"/>
  <c r="Q2007" i="6"/>
  <c r="P2007" i="6"/>
  <c r="O2007" i="6"/>
  <c r="N2007" i="6"/>
  <c r="M2007" i="6"/>
  <c r="W2006" i="6"/>
  <c r="V2006" i="6"/>
  <c r="U2006" i="6"/>
  <c r="T2006" i="6"/>
  <c r="S2006" i="6"/>
  <c r="R2006" i="6"/>
  <c r="Q2006" i="6"/>
  <c r="P2006" i="6"/>
  <c r="O2006" i="6"/>
  <c r="N2006" i="6"/>
  <c r="M2006" i="6"/>
  <c r="W2005" i="6"/>
  <c r="V2005" i="6"/>
  <c r="U2005" i="6"/>
  <c r="T2005" i="6"/>
  <c r="S2005" i="6"/>
  <c r="R2005" i="6"/>
  <c r="Q2005" i="6"/>
  <c r="P2005" i="6"/>
  <c r="O2005" i="6"/>
  <c r="N2005" i="6"/>
  <c r="M2005" i="6"/>
  <c r="W2004" i="6"/>
  <c r="V2004" i="6"/>
  <c r="U2004" i="6"/>
  <c r="T2004" i="6"/>
  <c r="S2004" i="6"/>
  <c r="R2004" i="6"/>
  <c r="Q2004" i="6"/>
  <c r="P2004" i="6"/>
  <c r="O2004" i="6"/>
  <c r="N2004" i="6"/>
  <c r="M2004" i="6"/>
  <c r="W2003" i="6"/>
  <c r="V2003" i="6"/>
  <c r="U2003" i="6"/>
  <c r="T2003" i="6"/>
  <c r="S2003" i="6"/>
  <c r="R2003" i="6"/>
  <c r="Q2003" i="6"/>
  <c r="P2003" i="6"/>
  <c r="O2003" i="6"/>
  <c r="N2003" i="6"/>
  <c r="M2003" i="6"/>
  <c r="W2002" i="6"/>
  <c r="V2002" i="6"/>
  <c r="U2002" i="6"/>
  <c r="T2002" i="6"/>
  <c r="S2002" i="6"/>
  <c r="R2002" i="6"/>
  <c r="Q2002" i="6"/>
  <c r="P2002" i="6"/>
  <c r="O2002" i="6"/>
  <c r="N2002" i="6"/>
  <c r="M2002" i="6"/>
  <c r="W2001" i="6"/>
  <c r="V2001" i="6"/>
  <c r="U2001" i="6"/>
  <c r="T2001" i="6"/>
  <c r="S2001" i="6"/>
  <c r="R2001" i="6"/>
  <c r="Q2001" i="6"/>
  <c r="P2001" i="6"/>
  <c r="O2001" i="6"/>
  <c r="N2001" i="6"/>
  <c r="M2001" i="6"/>
  <c r="W2000" i="6"/>
  <c r="V2000" i="6"/>
  <c r="U2000" i="6"/>
  <c r="T2000" i="6"/>
  <c r="S2000" i="6"/>
  <c r="R2000" i="6"/>
  <c r="Q2000" i="6"/>
  <c r="P2000" i="6"/>
  <c r="O2000" i="6"/>
  <c r="N2000" i="6"/>
  <c r="M2000" i="6"/>
  <c r="W1999" i="6"/>
  <c r="V1999" i="6"/>
  <c r="U1999" i="6"/>
  <c r="T1999" i="6"/>
  <c r="S1999" i="6"/>
  <c r="R1999" i="6"/>
  <c r="Q1999" i="6"/>
  <c r="P1999" i="6"/>
  <c r="O1999" i="6"/>
  <c r="N1999" i="6"/>
  <c r="M1999" i="6"/>
  <c r="W1372" i="6"/>
  <c r="V1372" i="6"/>
  <c r="U1372" i="6"/>
  <c r="T1372" i="6"/>
  <c r="S1372" i="6"/>
  <c r="R1372" i="6"/>
  <c r="Q1372" i="6"/>
  <c r="P1372" i="6"/>
  <c r="O1372" i="6"/>
  <c r="N1372" i="6"/>
  <c r="M1372" i="6"/>
  <c r="W1371" i="6"/>
  <c r="V1371" i="6"/>
  <c r="U1371" i="6"/>
  <c r="T1371" i="6"/>
  <c r="S1371" i="6"/>
  <c r="R1371" i="6"/>
  <c r="Q1371" i="6"/>
  <c r="P1371" i="6"/>
  <c r="O1371" i="6"/>
  <c r="N1371" i="6"/>
  <c r="M1371" i="6"/>
  <c r="W1370" i="6"/>
  <c r="V1370" i="6"/>
  <c r="U1370" i="6"/>
  <c r="T1370" i="6"/>
  <c r="S1370" i="6"/>
  <c r="R1370" i="6"/>
  <c r="Q1370" i="6"/>
  <c r="P1370" i="6"/>
  <c r="O1370" i="6"/>
  <c r="N1370" i="6"/>
  <c r="M1370" i="6"/>
  <c r="W1369" i="6"/>
  <c r="V1369" i="6"/>
  <c r="U1369" i="6"/>
  <c r="T1369" i="6"/>
  <c r="S1369" i="6"/>
  <c r="R1369" i="6"/>
  <c r="Q1369" i="6"/>
  <c r="P1369" i="6"/>
  <c r="O1369" i="6"/>
  <c r="N1369" i="6"/>
  <c r="M1369" i="6"/>
  <c r="W1368" i="6"/>
  <c r="V1368" i="6"/>
  <c r="U1368" i="6"/>
  <c r="T1368" i="6"/>
  <c r="S1368" i="6"/>
  <c r="R1368" i="6"/>
  <c r="Q1368" i="6"/>
  <c r="P1368" i="6"/>
  <c r="O1368" i="6"/>
  <c r="N1368" i="6"/>
  <c r="M1368" i="6"/>
  <c r="W1461" i="6"/>
  <c r="V1461" i="6"/>
  <c r="U1461" i="6"/>
  <c r="T1461" i="6"/>
  <c r="S1461" i="6"/>
  <c r="R1461" i="6"/>
  <c r="Q1461" i="6"/>
  <c r="P1461" i="6"/>
  <c r="O1461" i="6"/>
  <c r="N1461" i="6"/>
  <c r="M1461" i="6"/>
  <c r="W835" i="6"/>
  <c r="V835" i="6"/>
  <c r="U835" i="6"/>
  <c r="T835" i="6"/>
  <c r="S835" i="6"/>
  <c r="R835" i="6"/>
  <c r="Q835" i="6"/>
  <c r="P835" i="6"/>
  <c r="O835" i="6"/>
  <c r="N835" i="6"/>
  <c r="M835" i="6"/>
  <c r="W834" i="6"/>
  <c r="V834" i="6"/>
  <c r="U834" i="6"/>
  <c r="T834" i="6"/>
  <c r="S834" i="6"/>
  <c r="R834" i="6"/>
  <c r="Q834" i="6"/>
  <c r="P834" i="6"/>
  <c r="O834" i="6"/>
  <c r="N834" i="6"/>
  <c r="M834" i="6"/>
  <c r="W833" i="6"/>
  <c r="V833" i="6"/>
  <c r="U833" i="6"/>
  <c r="T833" i="6"/>
  <c r="S833" i="6"/>
  <c r="R833" i="6"/>
  <c r="Q833" i="6"/>
  <c r="P833" i="6"/>
  <c r="O833" i="6"/>
  <c r="N833" i="6"/>
  <c r="M833" i="6"/>
  <c r="W832" i="6"/>
  <c r="V832" i="6"/>
  <c r="U832" i="6"/>
  <c r="T832" i="6"/>
  <c r="S832" i="6"/>
  <c r="R832" i="6"/>
  <c r="Q832" i="6"/>
  <c r="P832" i="6"/>
  <c r="O832" i="6"/>
  <c r="N832" i="6"/>
  <c r="M832" i="6"/>
  <c r="W2218" i="6"/>
  <c r="V2218" i="6"/>
  <c r="U2218" i="6"/>
  <c r="T2218" i="6"/>
  <c r="S2218" i="6"/>
  <c r="R2218" i="6"/>
  <c r="Q2218" i="6"/>
  <c r="P2218" i="6"/>
  <c r="O2218" i="6"/>
  <c r="N2218" i="6"/>
  <c r="M2218" i="6"/>
  <c r="W600" i="6"/>
  <c r="V600" i="6"/>
  <c r="U600" i="6"/>
  <c r="T600" i="6"/>
  <c r="S600" i="6"/>
  <c r="R600" i="6"/>
  <c r="Q600" i="6"/>
  <c r="P600" i="6"/>
  <c r="O600" i="6"/>
  <c r="N600" i="6"/>
  <c r="M600" i="6"/>
  <c r="W599" i="6"/>
  <c r="V599" i="6"/>
  <c r="U599" i="6"/>
  <c r="T599" i="6"/>
  <c r="S599" i="6"/>
  <c r="R599" i="6"/>
  <c r="Q599" i="6"/>
  <c r="P599" i="6"/>
  <c r="O599" i="6"/>
  <c r="N599" i="6"/>
  <c r="M599" i="6"/>
  <c r="W598" i="6"/>
  <c r="V598" i="6"/>
  <c r="U598" i="6"/>
  <c r="T598" i="6"/>
  <c r="S598" i="6"/>
  <c r="R598" i="6"/>
  <c r="Q598" i="6"/>
  <c r="P598" i="6"/>
  <c r="O598" i="6"/>
  <c r="N598" i="6"/>
  <c r="M598" i="6"/>
  <c r="W597" i="6"/>
  <c r="V597" i="6"/>
  <c r="U597" i="6"/>
  <c r="T597" i="6"/>
  <c r="S597" i="6"/>
  <c r="R597" i="6"/>
  <c r="Q597" i="6"/>
  <c r="P597" i="6"/>
  <c r="O597" i="6"/>
  <c r="N597" i="6"/>
  <c r="M597" i="6"/>
  <c r="W596" i="6"/>
  <c r="V596" i="6"/>
  <c r="U596" i="6"/>
  <c r="T596" i="6"/>
  <c r="S596" i="6"/>
  <c r="R596" i="6"/>
  <c r="Q596" i="6"/>
  <c r="P596" i="6"/>
  <c r="O596" i="6"/>
  <c r="N596" i="6"/>
  <c r="M596" i="6"/>
  <c r="W595" i="6"/>
  <c r="V595" i="6"/>
  <c r="U595" i="6"/>
  <c r="T595" i="6"/>
  <c r="S595" i="6"/>
  <c r="R595" i="6"/>
  <c r="Q595" i="6"/>
  <c r="P595" i="6"/>
  <c r="O595" i="6"/>
  <c r="N595" i="6"/>
  <c r="M595" i="6"/>
  <c r="W594" i="6"/>
  <c r="V594" i="6"/>
  <c r="U594" i="6"/>
  <c r="T594" i="6"/>
  <c r="S594" i="6"/>
  <c r="R594" i="6"/>
  <c r="Q594" i="6"/>
  <c r="P594" i="6"/>
  <c r="O594" i="6"/>
  <c r="N594" i="6"/>
  <c r="M594" i="6"/>
  <c r="W593" i="6"/>
  <c r="V593" i="6"/>
  <c r="U593" i="6"/>
  <c r="T593" i="6"/>
  <c r="S593" i="6"/>
  <c r="R593" i="6"/>
  <c r="Q593" i="6"/>
  <c r="P593" i="6"/>
  <c r="O593" i="6"/>
  <c r="N593" i="6"/>
  <c r="M593" i="6"/>
  <c r="W592" i="6"/>
  <c r="V592" i="6"/>
  <c r="U592" i="6"/>
  <c r="T592" i="6"/>
  <c r="S592" i="6"/>
  <c r="R592" i="6"/>
  <c r="Q592" i="6"/>
  <c r="P592" i="6"/>
  <c r="O592" i="6"/>
  <c r="N592" i="6"/>
  <c r="M592" i="6"/>
  <c r="W591" i="6"/>
  <c r="V591" i="6"/>
  <c r="U591" i="6"/>
  <c r="T591" i="6"/>
  <c r="S591" i="6"/>
  <c r="R591" i="6"/>
  <c r="Q591" i="6"/>
  <c r="P591" i="6"/>
  <c r="O591" i="6"/>
  <c r="N591" i="6"/>
  <c r="M591" i="6"/>
  <c r="W522" i="6"/>
  <c r="V522" i="6"/>
  <c r="U522" i="6"/>
  <c r="T522" i="6"/>
  <c r="S522" i="6"/>
  <c r="R522" i="6"/>
  <c r="Q522" i="6"/>
  <c r="P522" i="6"/>
  <c r="O522" i="6"/>
  <c r="N522" i="6"/>
  <c r="M522" i="6"/>
  <c r="W521" i="6"/>
  <c r="V521" i="6"/>
  <c r="U521" i="6"/>
  <c r="T521" i="6"/>
  <c r="S521" i="6"/>
  <c r="R521" i="6"/>
  <c r="Q521" i="6"/>
  <c r="P521" i="6"/>
  <c r="O521" i="6"/>
  <c r="N521" i="6"/>
  <c r="M521" i="6"/>
  <c r="W520" i="6"/>
  <c r="V520" i="6"/>
  <c r="U520" i="6"/>
  <c r="T520" i="6"/>
  <c r="S520" i="6"/>
  <c r="R520" i="6"/>
  <c r="Q520" i="6"/>
  <c r="P520" i="6"/>
  <c r="O520" i="6"/>
  <c r="N520" i="6"/>
  <c r="M520" i="6"/>
  <c r="W519" i="6"/>
  <c r="V519" i="6"/>
  <c r="U519" i="6"/>
  <c r="T519" i="6"/>
  <c r="S519" i="6"/>
  <c r="R519" i="6"/>
  <c r="Q519" i="6"/>
  <c r="P519" i="6"/>
  <c r="O519" i="6"/>
  <c r="N519" i="6"/>
  <c r="M519" i="6"/>
  <c r="W518" i="6"/>
  <c r="V518" i="6"/>
  <c r="U518" i="6"/>
  <c r="T518" i="6"/>
  <c r="S518" i="6"/>
  <c r="R518" i="6"/>
  <c r="Q518" i="6"/>
  <c r="P518" i="6"/>
  <c r="O518" i="6"/>
  <c r="N518" i="6"/>
  <c r="M518" i="6"/>
  <c r="W517" i="6"/>
  <c r="V517" i="6"/>
  <c r="U517" i="6"/>
  <c r="T517" i="6"/>
  <c r="S517" i="6"/>
  <c r="R517" i="6"/>
  <c r="Q517" i="6"/>
  <c r="P517" i="6"/>
  <c r="O517" i="6"/>
  <c r="N517" i="6"/>
  <c r="M517" i="6"/>
  <c r="W568" i="6"/>
  <c r="V568" i="6"/>
  <c r="U568" i="6"/>
  <c r="T568" i="6"/>
  <c r="S568" i="6"/>
  <c r="R568" i="6"/>
  <c r="Q568" i="6"/>
  <c r="P568" i="6"/>
  <c r="O568" i="6"/>
  <c r="N568" i="6"/>
  <c r="M568" i="6"/>
  <c r="L568" i="6"/>
  <c r="W2036" i="6"/>
  <c r="V2036" i="6"/>
  <c r="U2036" i="6"/>
  <c r="T2036" i="6"/>
  <c r="S2036" i="6"/>
  <c r="R2036" i="6"/>
  <c r="Q2036" i="6"/>
  <c r="P2036" i="6"/>
  <c r="O2036" i="6"/>
  <c r="N2036" i="6"/>
  <c r="M2036" i="6"/>
  <c r="L2036" i="6"/>
  <c r="W212" i="6"/>
  <c r="V212" i="6"/>
  <c r="U212" i="6"/>
  <c r="T212" i="6"/>
  <c r="S212" i="6"/>
  <c r="R212" i="6"/>
  <c r="Q212" i="6"/>
  <c r="P212" i="6"/>
  <c r="O212" i="6"/>
  <c r="N212" i="6"/>
  <c r="M212" i="6"/>
  <c r="L212" i="6"/>
  <c r="W831" i="6"/>
  <c r="V831" i="6"/>
  <c r="U831" i="6"/>
  <c r="T831" i="6"/>
  <c r="S831" i="6"/>
  <c r="R831" i="6"/>
  <c r="Q831" i="6"/>
  <c r="P831" i="6"/>
  <c r="O831" i="6"/>
  <c r="N831" i="6"/>
  <c r="M831" i="6"/>
  <c r="L831" i="6"/>
  <c r="W84" i="6"/>
  <c r="V84" i="6"/>
  <c r="U84" i="6"/>
  <c r="T84" i="6"/>
  <c r="S84" i="6"/>
  <c r="R84" i="6"/>
  <c r="Q84" i="6"/>
  <c r="P84" i="6"/>
  <c r="O84" i="6"/>
  <c r="N84" i="6"/>
  <c r="M84" i="6"/>
  <c r="L84" i="6"/>
  <c r="W83" i="6"/>
  <c r="V83" i="6"/>
  <c r="U83" i="6"/>
  <c r="T83" i="6"/>
  <c r="S83" i="6"/>
  <c r="R83" i="6"/>
  <c r="Q83" i="6"/>
  <c r="P83" i="6"/>
  <c r="O83" i="6"/>
  <c r="N83" i="6"/>
  <c r="M83" i="6"/>
  <c r="L83" i="6"/>
  <c r="W562" i="6"/>
  <c r="V562" i="6"/>
  <c r="U562" i="6"/>
  <c r="T562" i="6"/>
  <c r="S562" i="6"/>
  <c r="R562" i="6"/>
  <c r="Q562" i="6"/>
  <c r="P562" i="6"/>
  <c r="O562" i="6"/>
  <c r="N562" i="6"/>
  <c r="M562" i="6"/>
  <c r="L562" i="6"/>
  <c r="W561" i="6"/>
  <c r="V561" i="6"/>
  <c r="U561" i="6"/>
  <c r="T561" i="6"/>
  <c r="S561" i="6"/>
  <c r="R561" i="6"/>
  <c r="Q561" i="6"/>
  <c r="P561" i="6"/>
  <c r="O561" i="6"/>
  <c r="N561" i="6"/>
  <c r="M561" i="6"/>
  <c r="L561" i="6"/>
  <c r="W560" i="6"/>
  <c r="V560" i="6"/>
  <c r="U560" i="6"/>
  <c r="T560" i="6"/>
  <c r="S560" i="6"/>
  <c r="R560" i="6"/>
  <c r="Q560" i="6"/>
  <c r="P560" i="6"/>
  <c r="O560" i="6"/>
  <c r="N560" i="6"/>
  <c r="M560" i="6"/>
  <c r="L560" i="6"/>
  <c r="W559" i="6"/>
  <c r="V559" i="6"/>
  <c r="U559" i="6"/>
  <c r="T559" i="6"/>
  <c r="S559" i="6"/>
  <c r="R559" i="6"/>
  <c r="Q559" i="6"/>
  <c r="P559" i="6"/>
  <c r="O559" i="6"/>
  <c r="N559" i="6"/>
  <c r="M559" i="6"/>
  <c r="L559" i="6"/>
  <c r="W558" i="6"/>
  <c r="V558" i="6"/>
  <c r="U558" i="6"/>
  <c r="T558" i="6"/>
  <c r="S558" i="6"/>
  <c r="R558" i="6"/>
  <c r="Q558" i="6"/>
  <c r="P558" i="6"/>
  <c r="O558" i="6"/>
  <c r="N558" i="6"/>
  <c r="M558" i="6"/>
  <c r="L558" i="6"/>
  <c r="W557" i="6"/>
  <c r="V557" i="6"/>
  <c r="U557" i="6"/>
  <c r="T557" i="6"/>
  <c r="S557" i="6"/>
  <c r="R557" i="6"/>
  <c r="Q557" i="6"/>
  <c r="P557" i="6"/>
  <c r="O557" i="6"/>
  <c r="N557" i="6"/>
  <c r="M557" i="6"/>
  <c r="L557" i="6"/>
  <c r="Y556" i="6"/>
  <c r="W556" i="6"/>
  <c r="V556" i="6"/>
  <c r="U556" i="6"/>
  <c r="T556" i="6"/>
  <c r="S556" i="6"/>
  <c r="R556" i="6"/>
  <c r="Q556" i="6"/>
  <c r="P556" i="6"/>
  <c r="O556" i="6"/>
  <c r="N556" i="6"/>
  <c r="M556" i="6"/>
  <c r="L556" i="6"/>
  <c r="W555" i="6"/>
  <c r="V555" i="6"/>
  <c r="U555" i="6"/>
  <c r="T555" i="6"/>
  <c r="S555" i="6"/>
  <c r="R555" i="6"/>
  <c r="Q555" i="6"/>
  <c r="P555" i="6"/>
  <c r="O555" i="6"/>
  <c r="N555" i="6"/>
  <c r="M555" i="6"/>
  <c r="L555" i="6"/>
  <c r="W554" i="6"/>
  <c r="V554" i="6"/>
  <c r="U554" i="6"/>
  <c r="T554" i="6"/>
  <c r="S554" i="6"/>
  <c r="R554" i="6"/>
  <c r="Q554" i="6"/>
  <c r="P554" i="6"/>
  <c r="O554" i="6"/>
  <c r="N554" i="6"/>
  <c r="M554" i="6"/>
  <c r="L554" i="6"/>
  <c r="W1578" i="6"/>
  <c r="V1578" i="6"/>
  <c r="U1578" i="6"/>
  <c r="T1578" i="6"/>
  <c r="S1578" i="6"/>
  <c r="R1578" i="6"/>
  <c r="Q1578" i="6"/>
  <c r="P1578" i="6"/>
  <c r="O1578" i="6"/>
  <c r="N1578" i="6"/>
  <c r="M1578" i="6"/>
  <c r="L1578" i="6"/>
  <c r="W1577" i="6"/>
  <c r="V1577" i="6"/>
  <c r="U1577" i="6"/>
  <c r="T1577" i="6"/>
  <c r="S1577" i="6"/>
  <c r="R1577" i="6"/>
  <c r="Q1577" i="6"/>
  <c r="P1577" i="6"/>
  <c r="O1577" i="6"/>
  <c r="N1577" i="6"/>
  <c r="M1577" i="6"/>
  <c r="L1577" i="6"/>
  <c r="W551" i="6"/>
  <c r="V551" i="6"/>
  <c r="U551" i="6"/>
  <c r="T551" i="6"/>
  <c r="S551" i="6"/>
  <c r="R551" i="6"/>
  <c r="Q551" i="6"/>
  <c r="P551" i="6"/>
  <c r="O551" i="6"/>
  <c r="N551" i="6"/>
  <c r="M551" i="6"/>
  <c r="L551" i="6"/>
  <c r="W550" i="6"/>
  <c r="V550" i="6"/>
  <c r="U550" i="6"/>
  <c r="T550" i="6"/>
  <c r="S550" i="6"/>
  <c r="R550" i="6"/>
  <c r="Q550" i="6"/>
  <c r="P550" i="6"/>
  <c r="O550" i="6"/>
  <c r="N550" i="6"/>
  <c r="M550" i="6"/>
  <c r="L550" i="6"/>
  <c r="W549" i="6"/>
  <c r="V549" i="6"/>
  <c r="U549" i="6"/>
  <c r="T549" i="6"/>
  <c r="S549" i="6"/>
  <c r="R549" i="6"/>
  <c r="Q549" i="6"/>
  <c r="P549" i="6"/>
  <c r="O549" i="6"/>
  <c r="N549" i="6"/>
  <c r="M549" i="6"/>
  <c r="L549" i="6"/>
  <c r="W548" i="6"/>
  <c r="V548" i="6"/>
  <c r="U548" i="6"/>
  <c r="T548" i="6"/>
  <c r="S548" i="6"/>
  <c r="R548" i="6"/>
  <c r="Q548" i="6"/>
  <c r="P548" i="6"/>
  <c r="O548" i="6"/>
  <c r="N548" i="6"/>
  <c r="M548" i="6"/>
  <c r="L548" i="6"/>
  <c r="W547" i="6"/>
  <c r="V547" i="6"/>
  <c r="U547" i="6"/>
  <c r="T547" i="6"/>
  <c r="S547" i="6"/>
  <c r="R547" i="6"/>
  <c r="Q547" i="6"/>
  <c r="P547" i="6"/>
  <c r="O547" i="6"/>
  <c r="N547" i="6"/>
  <c r="M547" i="6"/>
  <c r="L547" i="6"/>
  <c r="W546" i="6"/>
  <c r="V546" i="6"/>
  <c r="U546" i="6"/>
  <c r="T546" i="6"/>
  <c r="S546" i="6"/>
  <c r="R546" i="6"/>
  <c r="Q546" i="6"/>
  <c r="P546" i="6"/>
  <c r="O546" i="6"/>
  <c r="N546" i="6"/>
  <c r="M546" i="6"/>
  <c r="L546" i="6"/>
  <c r="W545" i="6"/>
  <c r="V545" i="6"/>
  <c r="U545" i="6"/>
  <c r="T545" i="6"/>
  <c r="S545" i="6"/>
  <c r="R545" i="6"/>
  <c r="Q545" i="6"/>
  <c r="P545" i="6"/>
  <c r="O545" i="6"/>
  <c r="N545" i="6"/>
  <c r="M545" i="6"/>
  <c r="L545" i="6"/>
  <c r="W544" i="6"/>
  <c r="V544" i="6"/>
  <c r="U544" i="6"/>
  <c r="T544" i="6"/>
  <c r="S544" i="6"/>
  <c r="R544" i="6"/>
  <c r="Q544" i="6"/>
  <c r="P544" i="6"/>
  <c r="O544" i="6"/>
  <c r="N544" i="6"/>
  <c r="M544" i="6"/>
  <c r="L544" i="6"/>
  <c r="W543" i="6"/>
  <c r="V543" i="6"/>
  <c r="U543" i="6"/>
  <c r="T543" i="6"/>
  <c r="S543" i="6"/>
  <c r="R543" i="6"/>
  <c r="Q543" i="6"/>
  <c r="P543" i="6"/>
  <c r="O543" i="6"/>
  <c r="N543" i="6"/>
  <c r="M543" i="6"/>
  <c r="L543" i="6"/>
  <c r="W542" i="6"/>
  <c r="V542" i="6"/>
  <c r="U542" i="6"/>
  <c r="T542" i="6"/>
  <c r="S542" i="6"/>
  <c r="R542" i="6"/>
  <c r="Q542" i="6"/>
  <c r="P542" i="6"/>
  <c r="O542" i="6"/>
  <c r="N542" i="6"/>
  <c r="M542" i="6"/>
  <c r="L542" i="6"/>
  <c r="W541" i="6"/>
  <c r="V541" i="6"/>
  <c r="U541" i="6"/>
  <c r="T541" i="6"/>
  <c r="S541" i="6"/>
  <c r="R541" i="6"/>
  <c r="Q541" i="6"/>
  <c r="P541" i="6"/>
  <c r="O541" i="6"/>
  <c r="N541" i="6"/>
  <c r="M541" i="6"/>
  <c r="L541" i="6"/>
  <c r="W540" i="6"/>
  <c r="V540" i="6"/>
  <c r="U540" i="6"/>
  <c r="T540" i="6"/>
  <c r="S540" i="6"/>
  <c r="R540" i="6"/>
  <c r="Q540" i="6"/>
  <c r="P540" i="6"/>
  <c r="O540" i="6"/>
  <c r="N540" i="6"/>
  <c r="M540" i="6"/>
  <c r="L540" i="6"/>
  <c r="W539" i="6"/>
  <c r="V539" i="6"/>
  <c r="U539" i="6"/>
  <c r="T539" i="6"/>
  <c r="S539" i="6"/>
  <c r="R539" i="6"/>
  <c r="Q539" i="6"/>
  <c r="P539" i="6"/>
  <c r="O539" i="6"/>
  <c r="N539" i="6"/>
  <c r="M539" i="6"/>
  <c r="L539" i="6"/>
  <c r="W538" i="6"/>
  <c r="V538" i="6"/>
  <c r="U538" i="6"/>
  <c r="T538" i="6"/>
  <c r="S538" i="6"/>
  <c r="R538" i="6"/>
  <c r="Q538" i="6"/>
  <c r="P538" i="6"/>
  <c r="O538" i="6"/>
  <c r="N538" i="6"/>
  <c r="M538" i="6"/>
  <c r="L538" i="6"/>
  <c r="W537" i="6"/>
  <c r="V537" i="6"/>
  <c r="U537" i="6"/>
  <c r="T537" i="6"/>
  <c r="S537" i="6"/>
  <c r="R537" i="6"/>
  <c r="Q537" i="6"/>
  <c r="P537" i="6"/>
  <c r="O537" i="6"/>
  <c r="N537" i="6"/>
  <c r="M537" i="6"/>
  <c r="L537" i="6"/>
  <c r="W536" i="6"/>
  <c r="V536" i="6"/>
  <c r="U536" i="6"/>
  <c r="T536" i="6"/>
  <c r="S536" i="6"/>
  <c r="R536" i="6"/>
  <c r="Q536" i="6"/>
  <c r="P536" i="6"/>
  <c r="O536" i="6"/>
  <c r="N536" i="6"/>
  <c r="M536" i="6"/>
  <c r="L536" i="6"/>
  <c r="W535" i="6"/>
  <c r="V535" i="6"/>
  <c r="U535" i="6"/>
  <c r="T535" i="6"/>
  <c r="S535" i="6"/>
  <c r="R535" i="6"/>
  <c r="Q535" i="6"/>
  <c r="P535" i="6"/>
  <c r="O535" i="6"/>
  <c r="N535" i="6"/>
  <c r="M535" i="6"/>
  <c r="L535" i="6"/>
  <c r="W534" i="6"/>
  <c r="V534" i="6"/>
  <c r="U534" i="6"/>
  <c r="T534" i="6"/>
  <c r="S534" i="6"/>
  <c r="R534" i="6"/>
  <c r="Q534" i="6"/>
  <c r="P534" i="6"/>
  <c r="O534" i="6"/>
  <c r="N534" i="6"/>
  <c r="M534" i="6"/>
  <c r="L534" i="6"/>
  <c r="W533" i="6"/>
  <c r="V533" i="6"/>
  <c r="U533" i="6"/>
  <c r="T533" i="6"/>
  <c r="S533" i="6"/>
  <c r="R533" i="6"/>
  <c r="Q533" i="6"/>
  <c r="P533" i="6"/>
  <c r="O533" i="6"/>
  <c r="N533" i="6"/>
  <c r="M533" i="6"/>
  <c r="L533" i="6"/>
  <c r="W532" i="6"/>
  <c r="V532" i="6"/>
  <c r="U532" i="6"/>
  <c r="T532" i="6"/>
  <c r="S532" i="6"/>
  <c r="R532" i="6"/>
  <c r="Q532" i="6"/>
  <c r="P532" i="6"/>
  <c r="O532" i="6"/>
  <c r="N532" i="6"/>
  <c r="M532" i="6"/>
  <c r="L532" i="6"/>
  <c r="W531" i="6"/>
  <c r="V531" i="6"/>
  <c r="U531" i="6"/>
  <c r="T531" i="6"/>
  <c r="S531" i="6"/>
  <c r="R531" i="6"/>
  <c r="Q531" i="6"/>
  <c r="P531" i="6"/>
  <c r="O531" i="6"/>
  <c r="N531" i="6"/>
  <c r="M531" i="6"/>
  <c r="L531" i="6"/>
  <c r="W530" i="6"/>
  <c r="V530" i="6"/>
  <c r="U530" i="6"/>
  <c r="T530" i="6"/>
  <c r="S530" i="6"/>
  <c r="R530" i="6"/>
  <c r="Q530" i="6"/>
  <c r="P530" i="6"/>
  <c r="O530" i="6"/>
  <c r="N530" i="6"/>
  <c r="M530" i="6"/>
  <c r="L530" i="6"/>
  <c r="W529" i="6"/>
  <c r="V529" i="6"/>
  <c r="U529" i="6"/>
  <c r="T529" i="6"/>
  <c r="S529" i="6"/>
  <c r="R529" i="6"/>
  <c r="Q529" i="6"/>
  <c r="P529" i="6"/>
  <c r="O529" i="6"/>
  <c r="N529" i="6"/>
  <c r="M529" i="6"/>
  <c r="L529" i="6"/>
  <c r="W528" i="6"/>
  <c r="V528" i="6"/>
  <c r="U528" i="6"/>
  <c r="T528" i="6"/>
  <c r="S528" i="6"/>
  <c r="R528" i="6"/>
  <c r="Q528" i="6"/>
  <c r="P528" i="6"/>
  <c r="O528" i="6"/>
  <c r="N528" i="6"/>
  <c r="M528" i="6"/>
  <c r="L528" i="6"/>
  <c r="W527" i="6"/>
  <c r="V527" i="6"/>
  <c r="U527" i="6"/>
  <c r="T527" i="6"/>
  <c r="S527" i="6"/>
  <c r="R527" i="6"/>
  <c r="Q527" i="6"/>
  <c r="P527" i="6"/>
  <c r="O527" i="6"/>
  <c r="N527" i="6"/>
  <c r="M527" i="6"/>
  <c r="L527" i="6"/>
  <c r="W526" i="6"/>
  <c r="V526" i="6"/>
  <c r="U526" i="6"/>
  <c r="T526" i="6"/>
  <c r="S526" i="6"/>
  <c r="R526" i="6"/>
  <c r="Q526" i="6"/>
  <c r="P526" i="6"/>
  <c r="O526" i="6"/>
  <c r="N526" i="6"/>
  <c r="M526" i="6"/>
  <c r="L526" i="6"/>
  <c r="W525" i="6"/>
  <c r="V525" i="6"/>
  <c r="U525" i="6"/>
  <c r="T525" i="6"/>
  <c r="S525" i="6"/>
  <c r="R525" i="6"/>
  <c r="Q525" i="6"/>
  <c r="P525" i="6"/>
  <c r="O525" i="6"/>
  <c r="N525" i="6"/>
  <c r="M525" i="6"/>
  <c r="L525" i="6"/>
  <c r="W1535" i="6"/>
  <c r="V1535" i="6"/>
  <c r="U1535" i="6"/>
  <c r="T1535" i="6"/>
  <c r="S1535" i="6"/>
  <c r="R1535" i="6"/>
  <c r="Q1535" i="6"/>
  <c r="P1535" i="6"/>
  <c r="O1535" i="6"/>
  <c r="N1535" i="6"/>
  <c r="M1535" i="6"/>
  <c r="L1535" i="6"/>
  <c r="W1703" i="6"/>
  <c r="V1703" i="6"/>
  <c r="U1703" i="6"/>
  <c r="T1703" i="6"/>
  <c r="S1703" i="6"/>
  <c r="R1703" i="6"/>
  <c r="Q1703" i="6"/>
  <c r="P1703" i="6"/>
  <c r="O1703" i="6"/>
  <c r="N1703" i="6"/>
  <c r="M1703" i="6"/>
  <c r="L1703" i="6"/>
  <c r="W911" i="6"/>
  <c r="V911" i="6"/>
  <c r="U911" i="6"/>
  <c r="T911" i="6"/>
  <c r="S911" i="6"/>
  <c r="R911" i="6"/>
  <c r="Q911" i="6"/>
  <c r="P911" i="6"/>
  <c r="O911" i="6"/>
  <c r="N911" i="6"/>
  <c r="M911" i="6"/>
  <c r="L911" i="6"/>
  <c r="W269" i="6"/>
  <c r="V269" i="6"/>
  <c r="U269" i="6"/>
  <c r="T269" i="6"/>
  <c r="S269" i="6"/>
  <c r="R269" i="6"/>
  <c r="Q269" i="6"/>
  <c r="P269" i="6"/>
  <c r="O269" i="6"/>
  <c r="N269" i="6"/>
  <c r="M269" i="6"/>
  <c r="L269" i="6"/>
  <c r="W1575" i="6"/>
  <c r="V1575" i="6"/>
  <c r="U1575" i="6"/>
  <c r="T1575" i="6"/>
  <c r="S1575" i="6"/>
  <c r="R1575" i="6"/>
  <c r="Q1575" i="6"/>
  <c r="P1575" i="6"/>
  <c r="O1575" i="6"/>
  <c r="N1575" i="6"/>
  <c r="M1575" i="6"/>
  <c r="L1575" i="6"/>
  <c r="W1231" i="6"/>
  <c r="V1231" i="6"/>
  <c r="U1231" i="6"/>
  <c r="T1231" i="6"/>
  <c r="S1231" i="6"/>
  <c r="R1231" i="6"/>
  <c r="Q1231" i="6"/>
  <c r="P1231" i="6"/>
  <c r="O1231" i="6"/>
  <c r="N1231" i="6"/>
  <c r="M1231" i="6"/>
  <c r="L1231" i="6"/>
  <c r="W1222" i="6"/>
  <c r="V1222" i="6"/>
  <c r="U1222" i="6"/>
  <c r="T1222" i="6"/>
  <c r="S1222" i="6"/>
  <c r="R1222" i="6"/>
  <c r="Q1222" i="6"/>
  <c r="P1222" i="6"/>
  <c r="O1222" i="6"/>
  <c r="N1222" i="6"/>
  <c r="M1222" i="6"/>
  <c r="L1222" i="6"/>
  <c r="W2773" i="6"/>
  <c r="V2773" i="6"/>
  <c r="U2773" i="6"/>
  <c r="T2773" i="6"/>
  <c r="S2773" i="6"/>
  <c r="R2773" i="6"/>
  <c r="Q2773" i="6"/>
  <c r="P2773" i="6"/>
  <c r="O2773" i="6"/>
  <c r="N2773" i="6"/>
  <c r="M2773" i="6"/>
  <c r="L2773" i="6"/>
  <c r="W2718" i="6"/>
  <c r="V2718" i="6"/>
  <c r="U2718" i="6"/>
  <c r="T2718" i="6"/>
  <c r="S2718" i="6"/>
  <c r="R2718" i="6"/>
  <c r="Q2718" i="6"/>
  <c r="P2718" i="6"/>
  <c r="O2718" i="6"/>
  <c r="N2718" i="6"/>
  <c r="M2718" i="6"/>
  <c r="L2718" i="6"/>
  <c r="W2759" i="6"/>
  <c r="V2759" i="6"/>
  <c r="U2759" i="6"/>
  <c r="T2759" i="6"/>
  <c r="S2759" i="6"/>
  <c r="R2759" i="6"/>
  <c r="Q2759" i="6"/>
  <c r="P2759" i="6"/>
  <c r="O2759" i="6"/>
  <c r="N2759" i="6"/>
  <c r="M2759" i="6"/>
  <c r="L2759" i="6"/>
  <c r="W179" i="6"/>
  <c r="V179" i="6"/>
  <c r="U179" i="6"/>
  <c r="T179" i="6"/>
  <c r="S179" i="6"/>
  <c r="R179" i="6"/>
  <c r="Q179" i="6"/>
  <c r="P179" i="6"/>
  <c r="O179" i="6"/>
  <c r="N179" i="6"/>
  <c r="M179" i="6"/>
  <c r="L179" i="6"/>
  <c r="W1206" i="6"/>
  <c r="V1206" i="6"/>
  <c r="U1206" i="6"/>
  <c r="T1206" i="6"/>
  <c r="S1206" i="6"/>
  <c r="R1206" i="6"/>
  <c r="Q1206" i="6"/>
  <c r="P1206" i="6"/>
  <c r="O1206" i="6"/>
  <c r="N1206" i="6"/>
  <c r="M1206" i="6"/>
  <c r="L1206" i="6"/>
  <c r="W18" i="6"/>
  <c r="V18" i="6"/>
  <c r="U18" i="6"/>
  <c r="T18" i="6"/>
  <c r="S18" i="6"/>
  <c r="R18" i="6"/>
  <c r="Q18" i="6"/>
  <c r="P18" i="6"/>
  <c r="O18" i="6"/>
  <c r="N18" i="6"/>
  <c r="M18" i="6"/>
  <c r="L18" i="6"/>
  <c r="W1969" i="6"/>
  <c r="V1969" i="6"/>
  <c r="U1969" i="6"/>
  <c r="T1969" i="6"/>
  <c r="S1969" i="6"/>
  <c r="R1969" i="6"/>
  <c r="Q1969" i="6"/>
  <c r="P1969" i="6"/>
  <c r="O1969" i="6"/>
  <c r="N1969" i="6"/>
  <c r="M1969" i="6"/>
  <c r="L1969" i="6"/>
  <c r="W1968" i="6"/>
  <c r="V1968" i="6"/>
  <c r="U1968" i="6"/>
  <c r="T1968" i="6"/>
  <c r="S1968" i="6"/>
  <c r="R1968" i="6"/>
  <c r="Q1968" i="6"/>
  <c r="P1968" i="6"/>
  <c r="O1968" i="6"/>
  <c r="N1968" i="6"/>
  <c r="M1968" i="6"/>
  <c r="L1968" i="6"/>
  <c r="W211" i="6"/>
  <c r="V211" i="6"/>
  <c r="U211" i="6"/>
  <c r="T211" i="6"/>
  <c r="S211" i="6"/>
  <c r="R211" i="6"/>
  <c r="Q211" i="6"/>
  <c r="P211" i="6"/>
  <c r="O211" i="6"/>
  <c r="N211" i="6"/>
  <c r="M211" i="6"/>
  <c r="L211" i="6"/>
  <c r="W2305" i="6"/>
  <c r="V2305" i="6"/>
  <c r="U2305" i="6"/>
  <c r="T2305" i="6"/>
  <c r="S2305" i="6"/>
  <c r="R2305" i="6"/>
  <c r="Q2305" i="6"/>
  <c r="P2305" i="6"/>
  <c r="O2305" i="6"/>
  <c r="N2305" i="6"/>
  <c r="M2305" i="6"/>
  <c r="L2305" i="6"/>
  <c r="W2300" i="6"/>
  <c r="V2300" i="6"/>
  <c r="U2300" i="6"/>
  <c r="T2300" i="6"/>
  <c r="S2300" i="6"/>
  <c r="R2300" i="6"/>
  <c r="Q2300" i="6"/>
  <c r="P2300" i="6"/>
  <c r="O2300" i="6"/>
  <c r="N2300" i="6"/>
  <c r="M2300" i="6"/>
  <c r="L2300" i="6"/>
  <c r="W2295" i="6"/>
  <c r="V2295" i="6"/>
  <c r="U2295" i="6"/>
  <c r="T2295" i="6"/>
  <c r="S2295" i="6"/>
  <c r="R2295" i="6"/>
  <c r="Q2295" i="6"/>
  <c r="P2295" i="6"/>
  <c r="O2295" i="6"/>
  <c r="N2295" i="6"/>
  <c r="M2295" i="6"/>
  <c r="L2295" i="6"/>
  <c r="W1367" i="6"/>
  <c r="V1367" i="6"/>
  <c r="U1367" i="6"/>
  <c r="T1367" i="6"/>
  <c r="S1367" i="6"/>
  <c r="R1367" i="6"/>
  <c r="Q1367" i="6"/>
  <c r="P1367" i="6"/>
  <c r="O1367" i="6"/>
  <c r="N1367" i="6"/>
  <c r="M1367" i="6"/>
  <c r="L1367" i="6"/>
  <c r="W1366" i="6"/>
  <c r="V1366" i="6"/>
  <c r="U1366" i="6"/>
  <c r="T1366" i="6"/>
  <c r="S1366" i="6"/>
  <c r="R1366" i="6"/>
  <c r="Q1366" i="6"/>
  <c r="P1366" i="6"/>
  <c r="O1366" i="6"/>
  <c r="N1366" i="6"/>
  <c r="M1366" i="6"/>
  <c r="L1366" i="6"/>
  <c r="W1365" i="6"/>
  <c r="V1365" i="6"/>
  <c r="U1365" i="6"/>
  <c r="T1365" i="6"/>
  <c r="S1365" i="6"/>
  <c r="R1365" i="6"/>
  <c r="Q1365" i="6"/>
  <c r="P1365" i="6"/>
  <c r="O1365" i="6"/>
  <c r="N1365" i="6"/>
  <c r="M1365" i="6"/>
  <c r="L1365" i="6"/>
  <c r="W1364" i="6"/>
  <c r="V1364" i="6"/>
  <c r="U1364" i="6"/>
  <c r="T1364" i="6"/>
  <c r="S1364" i="6"/>
  <c r="R1364" i="6"/>
  <c r="Q1364" i="6"/>
  <c r="P1364" i="6"/>
  <c r="O1364" i="6"/>
  <c r="N1364" i="6"/>
  <c r="M1364" i="6"/>
  <c r="L1364" i="6"/>
  <c r="W1363" i="6"/>
  <c r="V1363" i="6"/>
  <c r="U1363" i="6"/>
  <c r="T1363" i="6"/>
  <c r="S1363" i="6"/>
  <c r="R1363" i="6"/>
  <c r="Q1363" i="6"/>
  <c r="P1363" i="6"/>
  <c r="O1363" i="6"/>
  <c r="N1363" i="6"/>
  <c r="M1363" i="6"/>
  <c r="L1363" i="6"/>
  <c r="W830" i="6"/>
  <c r="V830" i="6"/>
  <c r="U830" i="6"/>
  <c r="T830" i="6"/>
  <c r="S830" i="6"/>
  <c r="R830" i="6"/>
  <c r="Q830" i="6"/>
  <c r="P830" i="6"/>
  <c r="O830" i="6"/>
  <c r="N830" i="6"/>
  <c r="M830" i="6"/>
  <c r="L830" i="6"/>
  <c r="W829" i="6"/>
  <c r="V829" i="6"/>
  <c r="U829" i="6"/>
  <c r="T829" i="6"/>
  <c r="S829" i="6"/>
  <c r="R829" i="6"/>
  <c r="Q829" i="6"/>
  <c r="P829" i="6"/>
  <c r="O829" i="6"/>
  <c r="N829" i="6"/>
  <c r="M829" i="6"/>
  <c r="L829" i="6"/>
  <c r="W828" i="6"/>
  <c r="V828" i="6"/>
  <c r="U828" i="6"/>
  <c r="T828" i="6"/>
  <c r="S828" i="6"/>
  <c r="R828" i="6"/>
  <c r="Q828" i="6"/>
  <c r="P828" i="6"/>
  <c r="O828" i="6"/>
  <c r="N828" i="6"/>
  <c r="M828" i="6"/>
  <c r="L828" i="6"/>
  <c r="W827" i="6"/>
  <c r="V827" i="6"/>
  <c r="U827" i="6"/>
  <c r="T827" i="6"/>
  <c r="S827" i="6"/>
  <c r="R827" i="6"/>
  <c r="Q827" i="6"/>
  <c r="P827" i="6"/>
  <c r="O827" i="6"/>
  <c r="N827" i="6"/>
  <c r="M827" i="6"/>
  <c r="L827" i="6"/>
  <c r="W826" i="6"/>
  <c r="V826" i="6"/>
  <c r="U826" i="6"/>
  <c r="T826" i="6"/>
  <c r="S826" i="6"/>
  <c r="R826" i="6"/>
  <c r="Q826" i="6"/>
  <c r="P826" i="6"/>
  <c r="O826" i="6"/>
  <c r="N826" i="6"/>
  <c r="M826" i="6"/>
  <c r="L826" i="6"/>
  <c r="W495" i="6"/>
  <c r="V495" i="6"/>
  <c r="U495" i="6"/>
  <c r="T495" i="6"/>
  <c r="S495" i="6"/>
  <c r="R495" i="6"/>
  <c r="Q495" i="6"/>
  <c r="P495" i="6"/>
  <c r="O495" i="6"/>
  <c r="N495" i="6"/>
  <c r="M495" i="6"/>
  <c r="L495" i="6"/>
  <c r="W494" i="6"/>
  <c r="V494" i="6"/>
  <c r="U494" i="6"/>
  <c r="T494" i="6"/>
  <c r="S494" i="6"/>
  <c r="R494" i="6"/>
  <c r="Q494" i="6"/>
  <c r="P494" i="6"/>
  <c r="O494" i="6"/>
  <c r="N494" i="6"/>
  <c r="M494" i="6"/>
  <c r="L494" i="6"/>
  <c r="W493" i="6"/>
  <c r="V493" i="6"/>
  <c r="U493" i="6"/>
  <c r="T493" i="6"/>
  <c r="S493" i="6"/>
  <c r="R493" i="6"/>
  <c r="Q493" i="6"/>
  <c r="P493" i="6"/>
  <c r="O493" i="6"/>
  <c r="N493" i="6"/>
  <c r="M493" i="6"/>
  <c r="L493" i="6"/>
  <c r="W492" i="6"/>
  <c r="V492" i="6"/>
  <c r="U492" i="6"/>
  <c r="T492" i="6"/>
  <c r="S492" i="6"/>
  <c r="R492" i="6"/>
  <c r="Q492" i="6"/>
  <c r="P492" i="6"/>
  <c r="O492" i="6"/>
  <c r="N492" i="6"/>
  <c r="M492" i="6"/>
  <c r="L492" i="6"/>
  <c r="W491" i="6"/>
  <c r="V491" i="6"/>
  <c r="U491" i="6"/>
  <c r="T491" i="6"/>
  <c r="S491" i="6"/>
  <c r="R491" i="6"/>
  <c r="Q491" i="6"/>
  <c r="P491" i="6"/>
  <c r="O491" i="6"/>
  <c r="N491" i="6"/>
  <c r="M491" i="6"/>
  <c r="L491" i="6"/>
  <c r="W490" i="6"/>
  <c r="V490" i="6"/>
  <c r="U490" i="6"/>
  <c r="T490" i="6"/>
  <c r="S490" i="6"/>
  <c r="R490" i="6"/>
  <c r="Q490" i="6"/>
  <c r="P490" i="6"/>
  <c r="O490" i="6"/>
  <c r="N490" i="6"/>
  <c r="M490" i="6"/>
  <c r="L490" i="6"/>
  <c r="W489" i="6"/>
  <c r="V489" i="6"/>
  <c r="U489" i="6"/>
  <c r="T489" i="6"/>
  <c r="S489" i="6"/>
  <c r="R489" i="6"/>
  <c r="Q489" i="6"/>
  <c r="P489" i="6"/>
  <c r="O489" i="6"/>
  <c r="N489" i="6"/>
  <c r="M489" i="6"/>
  <c r="L489" i="6"/>
  <c r="W488" i="6"/>
  <c r="V488" i="6"/>
  <c r="U488" i="6"/>
  <c r="T488" i="6"/>
  <c r="S488" i="6"/>
  <c r="R488" i="6"/>
  <c r="Q488" i="6"/>
  <c r="P488" i="6"/>
  <c r="O488" i="6"/>
  <c r="N488" i="6"/>
  <c r="M488" i="6"/>
  <c r="L488" i="6"/>
  <c r="W487" i="6"/>
  <c r="V487" i="6"/>
  <c r="U487" i="6"/>
  <c r="T487" i="6"/>
  <c r="S487" i="6"/>
  <c r="R487" i="6"/>
  <c r="Q487" i="6"/>
  <c r="P487" i="6"/>
  <c r="O487" i="6"/>
  <c r="N487" i="6"/>
  <c r="M487" i="6"/>
  <c r="L487" i="6"/>
  <c r="W486" i="6"/>
  <c r="V486" i="6"/>
  <c r="U486" i="6"/>
  <c r="T486" i="6"/>
  <c r="S486" i="6"/>
  <c r="R486" i="6"/>
  <c r="Q486" i="6"/>
  <c r="P486" i="6"/>
  <c r="O486" i="6"/>
  <c r="N486" i="6"/>
  <c r="M486" i="6"/>
  <c r="L486" i="6"/>
  <c r="W485" i="6"/>
  <c r="V485" i="6"/>
  <c r="U485" i="6"/>
  <c r="T485" i="6"/>
  <c r="S485" i="6"/>
  <c r="R485" i="6"/>
  <c r="Q485" i="6"/>
  <c r="P485" i="6"/>
  <c r="O485" i="6"/>
  <c r="N485" i="6"/>
  <c r="M485" i="6"/>
  <c r="L485" i="6"/>
  <c r="W484" i="6"/>
  <c r="V484" i="6"/>
  <c r="U484" i="6"/>
  <c r="T484" i="6"/>
  <c r="S484" i="6"/>
  <c r="R484" i="6"/>
  <c r="Q484" i="6"/>
  <c r="P484" i="6"/>
  <c r="O484" i="6"/>
  <c r="N484" i="6"/>
  <c r="M484" i="6"/>
  <c r="L484" i="6"/>
  <c r="W483" i="6"/>
  <c r="V483" i="6"/>
  <c r="U483" i="6"/>
  <c r="T483" i="6"/>
  <c r="S483" i="6"/>
  <c r="R483" i="6"/>
  <c r="Q483" i="6"/>
  <c r="P483" i="6"/>
  <c r="O483" i="6"/>
  <c r="N483" i="6"/>
  <c r="M483" i="6"/>
  <c r="L483" i="6"/>
  <c r="W482" i="6"/>
  <c r="V482" i="6"/>
  <c r="U482" i="6"/>
  <c r="T482" i="6"/>
  <c r="S482" i="6"/>
  <c r="R482" i="6"/>
  <c r="Q482" i="6"/>
  <c r="P482" i="6"/>
  <c r="O482" i="6"/>
  <c r="N482" i="6"/>
  <c r="M482" i="6"/>
  <c r="L482" i="6"/>
  <c r="W481" i="6"/>
  <c r="V481" i="6"/>
  <c r="U481" i="6"/>
  <c r="T481" i="6"/>
  <c r="S481" i="6"/>
  <c r="R481" i="6"/>
  <c r="Q481" i="6"/>
  <c r="P481" i="6"/>
  <c r="O481" i="6"/>
  <c r="N481" i="6"/>
  <c r="M481" i="6"/>
  <c r="L481" i="6"/>
  <c r="W480" i="6"/>
  <c r="V480" i="6"/>
  <c r="U480" i="6"/>
  <c r="T480" i="6"/>
  <c r="S480" i="6"/>
  <c r="R480" i="6"/>
  <c r="Q480" i="6"/>
  <c r="P480" i="6"/>
  <c r="O480" i="6"/>
  <c r="N480" i="6"/>
  <c r="M480" i="6"/>
  <c r="L480" i="6"/>
  <c r="W479" i="6"/>
  <c r="V479" i="6"/>
  <c r="U479" i="6"/>
  <c r="T479" i="6"/>
  <c r="S479" i="6"/>
  <c r="R479" i="6"/>
  <c r="Q479" i="6"/>
  <c r="P479" i="6"/>
  <c r="O479" i="6"/>
  <c r="N479" i="6"/>
  <c r="M479" i="6"/>
  <c r="L479" i="6"/>
  <c r="W478" i="6"/>
  <c r="V478" i="6"/>
  <c r="U478" i="6"/>
  <c r="T478" i="6"/>
  <c r="S478" i="6"/>
  <c r="R478" i="6"/>
  <c r="Q478" i="6"/>
  <c r="P478" i="6"/>
  <c r="O478" i="6"/>
  <c r="N478" i="6"/>
  <c r="M478" i="6"/>
  <c r="L478" i="6"/>
  <c r="W477" i="6"/>
  <c r="V477" i="6"/>
  <c r="U477" i="6"/>
  <c r="T477" i="6"/>
  <c r="S477" i="6"/>
  <c r="R477" i="6"/>
  <c r="Q477" i="6"/>
  <c r="P477" i="6"/>
  <c r="O477" i="6"/>
  <c r="N477" i="6"/>
  <c r="M477" i="6"/>
  <c r="L477" i="6"/>
  <c r="W476" i="6"/>
  <c r="V476" i="6"/>
  <c r="U476" i="6"/>
  <c r="T476" i="6"/>
  <c r="S476" i="6"/>
  <c r="R476" i="6"/>
  <c r="Q476" i="6"/>
  <c r="P476" i="6"/>
  <c r="O476" i="6"/>
  <c r="N476" i="6"/>
  <c r="M476" i="6"/>
  <c r="L476" i="6"/>
  <c r="W475" i="6"/>
  <c r="V475" i="6"/>
  <c r="U475" i="6"/>
  <c r="T475" i="6"/>
  <c r="S475" i="6"/>
  <c r="R475" i="6"/>
  <c r="Q475" i="6"/>
  <c r="P475" i="6"/>
  <c r="O475" i="6"/>
  <c r="N475" i="6"/>
  <c r="M475" i="6"/>
  <c r="L475" i="6"/>
  <c r="W474" i="6"/>
  <c r="V474" i="6"/>
  <c r="U474" i="6"/>
  <c r="T474" i="6"/>
  <c r="S474" i="6"/>
  <c r="R474" i="6"/>
  <c r="Q474" i="6"/>
  <c r="P474" i="6"/>
  <c r="O474" i="6"/>
  <c r="N474" i="6"/>
  <c r="M474" i="6"/>
  <c r="L474" i="6"/>
  <c r="W2772" i="6"/>
  <c r="V2772" i="6"/>
  <c r="U2772" i="6"/>
  <c r="T2772" i="6"/>
  <c r="S2772" i="6"/>
  <c r="R2772" i="6"/>
  <c r="Q2772" i="6"/>
  <c r="P2772" i="6"/>
  <c r="O2772" i="6"/>
  <c r="N2772" i="6"/>
  <c r="M2772" i="6"/>
  <c r="L2772" i="6"/>
  <c r="W2717" i="6"/>
  <c r="V2717" i="6"/>
  <c r="U2717" i="6"/>
  <c r="T2717" i="6"/>
  <c r="S2717" i="6"/>
  <c r="R2717" i="6"/>
  <c r="Q2717" i="6"/>
  <c r="P2717" i="6"/>
  <c r="O2717" i="6"/>
  <c r="N2717" i="6"/>
  <c r="M2717" i="6"/>
  <c r="L2717" i="6"/>
  <c r="W1848" i="6"/>
  <c r="V1848" i="6"/>
  <c r="U1848" i="6"/>
  <c r="T1848" i="6"/>
  <c r="S1848" i="6"/>
  <c r="R1848" i="6"/>
  <c r="Q1848" i="6"/>
  <c r="P1848" i="6"/>
  <c r="O1848" i="6"/>
  <c r="N1848" i="6"/>
  <c r="M1848" i="6"/>
  <c r="L1848" i="6"/>
  <c r="W1493" i="6"/>
  <c r="V1493" i="6"/>
  <c r="U1493" i="6"/>
  <c r="T1493" i="6"/>
  <c r="S1493" i="6"/>
  <c r="R1493" i="6"/>
  <c r="Q1493" i="6"/>
  <c r="P1493" i="6"/>
  <c r="O1493" i="6"/>
  <c r="N1493" i="6"/>
  <c r="M1493" i="6"/>
  <c r="L1493" i="6"/>
  <c r="W1361" i="6"/>
  <c r="V1361" i="6"/>
  <c r="U1361" i="6"/>
  <c r="T1361" i="6"/>
  <c r="S1361" i="6"/>
  <c r="R1361" i="6"/>
  <c r="Q1361" i="6"/>
  <c r="P1361" i="6"/>
  <c r="O1361" i="6"/>
  <c r="N1361" i="6"/>
  <c r="M1361" i="6"/>
  <c r="L1361" i="6"/>
  <c r="W1230" i="6"/>
  <c r="V1230" i="6"/>
  <c r="U1230" i="6"/>
  <c r="T1230" i="6"/>
  <c r="S1230" i="6"/>
  <c r="R1230" i="6"/>
  <c r="Q1230" i="6"/>
  <c r="P1230" i="6"/>
  <c r="O1230" i="6"/>
  <c r="N1230" i="6"/>
  <c r="M1230" i="6"/>
  <c r="L1230" i="6"/>
  <c r="W2771" i="6"/>
  <c r="V2771" i="6"/>
  <c r="U2771" i="6"/>
  <c r="T2771" i="6"/>
  <c r="S2771" i="6"/>
  <c r="R2771" i="6"/>
  <c r="Q2771" i="6"/>
  <c r="P2771" i="6"/>
  <c r="O2771" i="6"/>
  <c r="N2771" i="6"/>
  <c r="M2771" i="6"/>
  <c r="L2771" i="6"/>
  <c r="W1847" i="6"/>
  <c r="V1847" i="6"/>
  <c r="U1847" i="6"/>
  <c r="T1847" i="6"/>
  <c r="S1847" i="6"/>
  <c r="R1847" i="6"/>
  <c r="Q1847" i="6"/>
  <c r="P1847" i="6"/>
  <c r="O1847" i="6"/>
  <c r="N1847" i="6"/>
  <c r="M1847" i="6"/>
  <c r="L1847" i="6"/>
  <c r="W1417" i="6"/>
  <c r="V1417" i="6"/>
  <c r="U1417" i="6"/>
  <c r="T1417" i="6"/>
  <c r="S1417" i="6"/>
  <c r="R1417" i="6"/>
  <c r="Q1417" i="6"/>
  <c r="P1417" i="6"/>
  <c r="O1417" i="6"/>
  <c r="N1417" i="6"/>
  <c r="M1417" i="6"/>
  <c r="L1417" i="6"/>
  <c r="W1360" i="6"/>
  <c r="V1360" i="6"/>
  <c r="U1360" i="6"/>
  <c r="T1360" i="6"/>
  <c r="S1360" i="6"/>
  <c r="R1360" i="6"/>
  <c r="Q1360" i="6"/>
  <c r="P1360" i="6"/>
  <c r="O1360" i="6"/>
  <c r="N1360" i="6"/>
  <c r="M1360" i="6"/>
  <c r="L1360" i="6"/>
  <c r="W1229" i="6"/>
  <c r="V1229" i="6"/>
  <c r="U1229" i="6"/>
  <c r="T1229" i="6"/>
  <c r="S1229" i="6"/>
  <c r="R1229" i="6"/>
  <c r="Q1229" i="6"/>
  <c r="P1229" i="6"/>
  <c r="O1229" i="6"/>
  <c r="N1229" i="6"/>
  <c r="M1229" i="6"/>
  <c r="L1229" i="6"/>
  <c r="W178" i="6"/>
  <c r="V178" i="6"/>
  <c r="U178" i="6"/>
  <c r="T178" i="6"/>
  <c r="S178" i="6"/>
  <c r="R178" i="6"/>
  <c r="Q178" i="6"/>
  <c r="P178" i="6"/>
  <c r="O178" i="6"/>
  <c r="N178" i="6"/>
  <c r="M178" i="6"/>
  <c r="L178" i="6"/>
  <c r="W461" i="6"/>
  <c r="V461" i="6"/>
  <c r="U461" i="6"/>
  <c r="T461" i="6"/>
  <c r="S461" i="6"/>
  <c r="R461" i="6"/>
  <c r="Q461" i="6"/>
  <c r="P461" i="6"/>
  <c r="O461" i="6"/>
  <c r="N461" i="6"/>
  <c r="M461" i="6"/>
  <c r="L461" i="6"/>
  <c r="W460" i="6"/>
  <c r="V460" i="6"/>
  <c r="U460" i="6"/>
  <c r="T460" i="6"/>
  <c r="S460" i="6"/>
  <c r="R460" i="6"/>
  <c r="Q460" i="6"/>
  <c r="P460" i="6"/>
  <c r="O460" i="6"/>
  <c r="N460" i="6"/>
  <c r="M460" i="6"/>
  <c r="L460" i="6"/>
  <c r="W459" i="6"/>
  <c r="V459" i="6"/>
  <c r="U459" i="6"/>
  <c r="T459" i="6"/>
  <c r="S459" i="6"/>
  <c r="R459" i="6"/>
  <c r="Q459" i="6"/>
  <c r="P459" i="6"/>
  <c r="O459" i="6"/>
  <c r="N459" i="6"/>
  <c r="M459" i="6"/>
  <c r="L459" i="6"/>
  <c r="W458" i="6"/>
  <c r="V458" i="6"/>
  <c r="U458" i="6"/>
  <c r="T458" i="6"/>
  <c r="S458" i="6"/>
  <c r="R458" i="6"/>
  <c r="Q458" i="6"/>
  <c r="P458" i="6"/>
  <c r="O458" i="6"/>
  <c r="N458" i="6"/>
  <c r="M458" i="6"/>
  <c r="L458" i="6"/>
  <c r="W1786" i="6"/>
  <c r="V1786" i="6"/>
  <c r="U1786" i="6"/>
  <c r="T1786" i="6"/>
  <c r="S1786" i="6"/>
  <c r="R1786" i="6"/>
  <c r="Q1786" i="6"/>
  <c r="P1786" i="6"/>
  <c r="O1786" i="6"/>
  <c r="N1786" i="6"/>
  <c r="M1786" i="6"/>
  <c r="L1786" i="6"/>
  <c r="W1541" i="6"/>
  <c r="V1541" i="6"/>
  <c r="U1541" i="6"/>
  <c r="T1541" i="6"/>
  <c r="S1541" i="6"/>
  <c r="R1541" i="6"/>
  <c r="Q1541" i="6"/>
  <c r="P1541" i="6"/>
  <c r="O1541" i="6"/>
  <c r="N1541" i="6"/>
  <c r="M1541" i="6"/>
  <c r="L1541" i="6"/>
  <c r="W282" i="6"/>
  <c r="V282" i="6"/>
  <c r="U282" i="6"/>
  <c r="T282" i="6"/>
  <c r="S282" i="6"/>
  <c r="R282" i="6"/>
  <c r="Q282" i="6"/>
  <c r="P282" i="6"/>
  <c r="O282" i="6"/>
  <c r="N282" i="6"/>
  <c r="M282" i="6"/>
  <c r="L282" i="6"/>
  <c r="W1785" i="6"/>
  <c r="V1785" i="6"/>
  <c r="U1785" i="6"/>
  <c r="T1785" i="6"/>
  <c r="S1785" i="6"/>
  <c r="R1785" i="6"/>
  <c r="Q1785" i="6"/>
  <c r="P1785" i="6"/>
  <c r="O1785" i="6"/>
  <c r="N1785" i="6"/>
  <c r="M1785" i="6"/>
  <c r="L1785" i="6"/>
  <c r="W281" i="6"/>
  <c r="V281" i="6"/>
  <c r="U281" i="6"/>
  <c r="T281" i="6"/>
  <c r="S281" i="6"/>
  <c r="R281" i="6"/>
  <c r="Q281" i="6"/>
  <c r="P281" i="6"/>
  <c r="O281" i="6"/>
  <c r="N281" i="6"/>
  <c r="M281" i="6"/>
  <c r="L281" i="6"/>
  <c r="W452" i="6"/>
  <c r="V452" i="6"/>
  <c r="U452" i="6"/>
  <c r="T452" i="6"/>
  <c r="S452" i="6"/>
  <c r="R452" i="6"/>
  <c r="Q452" i="6"/>
  <c r="P452" i="6"/>
  <c r="O452" i="6"/>
  <c r="N452" i="6"/>
  <c r="M452" i="6"/>
  <c r="L452" i="6"/>
  <c r="W451" i="6"/>
  <c r="V451" i="6"/>
  <c r="U451" i="6"/>
  <c r="T451" i="6"/>
  <c r="S451" i="6"/>
  <c r="R451" i="6"/>
  <c r="Q451" i="6"/>
  <c r="P451" i="6"/>
  <c r="O451" i="6"/>
  <c r="N451" i="6"/>
  <c r="M451" i="6"/>
  <c r="L451" i="6"/>
  <c r="W450" i="6"/>
  <c r="V450" i="6"/>
  <c r="U450" i="6"/>
  <c r="T450" i="6"/>
  <c r="S450" i="6"/>
  <c r="R450" i="6"/>
  <c r="Q450" i="6"/>
  <c r="P450" i="6"/>
  <c r="O450" i="6"/>
  <c r="N450" i="6"/>
  <c r="M450" i="6"/>
  <c r="L450" i="6"/>
  <c r="W449" i="6"/>
  <c r="V449" i="6"/>
  <c r="U449" i="6"/>
  <c r="T449" i="6"/>
  <c r="S449" i="6"/>
  <c r="R449" i="6"/>
  <c r="Q449" i="6"/>
  <c r="P449" i="6"/>
  <c r="O449" i="6"/>
  <c r="N449" i="6"/>
  <c r="M449" i="6"/>
  <c r="L449" i="6"/>
  <c r="W448" i="6"/>
  <c r="V448" i="6"/>
  <c r="U448" i="6"/>
  <c r="T448" i="6"/>
  <c r="S448" i="6"/>
  <c r="R448" i="6"/>
  <c r="Q448" i="6"/>
  <c r="P448" i="6"/>
  <c r="O448" i="6"/>
  <c r="N448" i="6"/>
  <c r="M448" i="6"/>
  <c r="L448" i="6"/>
  <c r="W447" i="6"/>
  <c r="V447" i="6"/>
  <c r="U447" i="6"/>
  <c r="T447" i="6"/>
  <c r="S447" i="6"/>
  <c r="R447" i="6"/>
  <c r="Q447" i="6"/>
  <c r="P447" i="6"/>
  <c r="O447" i="6"/>
  <c r="N447" i="6"/>
  <c r="M447" i="6"/>
  <c r="L447" i="6"/>
  <c r="W446" i="6"/>
  <c r="V446" i="6"/>
  <c r="U446" i="6"/>
  <c r="T446" i="6"/>
  <c r="S446" i="6"/>
  <c r="R446" i="6"/>
  <c r="Q446" i="6"/>
  <c r="P446" i="6"/>
  <c r="O446" i="6"/>
  <c r="N446" i="6"/>
  <c r="M446" i="6"/>
  <c r="L446" i="6"/>
  <c r="W445" i="6"/>
  <c r="V445" i="6"/>
  <c r="U445" i="6"/>
  <c r="T445" i="6"/>
  <c r="S445" i="6"/>
  <c r="R445" i="6"/>
  <c r="Q445" i="6"/>
  <c r="P445" i="6"/>
  <c r="O445" i="6"/>
  <c r="N445" i="6"/>
  <c r="M445" i="6"/>
  <c r="L445" i="6"/>
  <c r="W444" i="6"/>
  <c r="V444" i="6"/>
  <c r="U444" i="6"/>
  <c r="T444" i="6"/>
  <c r="S444" i="6"/>
  <c r="R444" i="6"/>
  <c r="Q444" i="6"/>
  <c r="P444" i="6"/>
  <c r="O444" i="6"/>
  <c r="N444" i="6"/>
  <c r="M444" i="6"/>
  <c r="L444" i="6"/>
  <c r="W443" i="6"/>
  <c r="V443" i="6"/>
  <c r="U443" i="6"/>
  <c r="T443" i="6"/>
  <c r="S443" i="6"/>
  <c r="R443" i="6"/>
  <c r="Q443" i="6"/>
  <c r="P443" i="6"/>
  <c r="O443" i="6"/>
  <c r="N443" i="6"/>
  <c r="M443" i="6"/>
  <c r="L443" i="6"/>
  <c r="W442" i="6"/>
  <c r="V442" i="6"/>
  <c r="U442" i="6"/>
  <c r="T442" i="6"/>
  <c r="S442" i="6"/>
  <c r="R442" i="6"/>
  <c r="Q442" i="6"/>
  <c r="P442" i="6"/>
  <c r="O442" i="6"/>
  <c r="N442" i="6"/>
  <c r="M442" i="6"/>
  <c r="L442" i="6"/>
  <c r="W177" i="6"/>
  <c r="V177" i="6"/>
  <c r="U177" i="6"/>
  <c r="T177" i="6"/>
  <c r="S177" i="6"/>
  <c r="R177" i="6"/>
  <c r="Q177" i="6"/>
  <c r="P177" i="6"/>
  <c r="O177" i="6"/>
  <c r="N177" i="6"/>
  <c r="M177" i="6"/>
  <c r="L177" i="6"/>
  <c r="W1205" i="6"/>
  <c r="V1205" i="6"/>
  <c r="U1205" i="6"/>
  <c r="T1205" i="6"/>
  <c r="S1205" i="6"/>
  <c r="R1205" i="6"/>
  <c r="Q1205" i="6"/>
  <c r="P1205" i="6"/>
  <c r="O1205" i="6"/>
  <c r="N1205" i="6"/>
  <c r="M1205" i="6"/>
  <c r="L1205" i="6"/>
  <c r="W1177" i="6"/>
  <c r="V1177" i="6"/>
  <c r="U1177" i="6"/>
  <c r="T1177" i="6"/>
  <c r="S1177" i="6"/>
  <c r="R1177" i="6"/>
  <c r="Q1177" i="6"/>
  <c r="P1177" i="6"/>
  <c r="O1177" i="6"/>
  <c r="N1177" i="6"/>
  <c r="M1177" i="6"/>
  <c r="L1177" i="6"/>
  <c r="W17" i="6"/>
  <c r="V17" i="6"/>
  <c r="U17" i="6"/>
  <c r="T17" i="6"/>
  <c r="S17" i="6"/>
  <c r="R17" i="6"/>
  <c r="Q17" i="6"/>
  <c r="P17" i="6"/>
  <c r="O17" i="6"/>
  <c r="N17" i="6"/>
  <c r="M17" i="6"/>
  <c r="L17" i="6"/>
  <c r="W2692" i="6"/>
  <c r="V2692" i="6"/>
  <c r="U2692" i="6"/>
  <c r="T2692" i="6"/>
  <c r="S2692" i="6"/>
  <c r="R2692" i="6"/>
  <c r="Q2692" i="6"/>
  <c r="P2692" i="6"/>
  <c r="O2692" i="6"/>
  <c r="N2692" i="6"/>
  <c r="M2692" i="6"/>
  <c r="L2692" i="6"/>
  <c r="W1706" i="6"/>
  <c r="V1706" i="6"/>
  <c r="U1706" i="6"/>
  <c r="T1706" i="6"/>
  <c r="S1706" i="6"/>
  <c r="R1706" i="6"/>
  <c r="Q1706" i="6"/>
  <c r="P1706" i="6"/>
  <c r="O1706" i="6"/>
  <c r="N1706" i="6"/>
  <c r="M1706" i="6"/>
  <c r="L1706" i="6"/>
  <c r="W1540" i="6"/>
  <c r="V1540" i="6"/>
  <c r="U1540" i="6"/>
  <c r="T1540" i="6"/>
  <c r="S1540" i="6"/>
  <c r="R1540" i="6"/>
  <c r="Q1540" i="6"/>
  <c r="P1540" i="6"/>
  <c r="O1540" i="6"/>
  <c r="N1540" i="6"/>
  <c r="M1540" i="6"/>
  <c r="L1540" i="6"/>
  <c r="W280" i="6"/>
  <c r="V280" i="6"/>
  <c r="U280" i="6"/>
  <c r="T280" i="6"/>
  <c r="S280" i="6"/>
  <c r="R280" i="6"/>
  <c r="Q280" i="6"/>
  <c r="P280" i="6"/>
  <c r="O280" i="6"/>
  <c r="N280" i="6"/>
  <c r="M280" i="6"/>
  <c r="L280" i="6"/>
  <c r="W433" i="6"/>
  <c r="V433" i="6"/>
  <c r="U433" i="6"/>
  <c r="T433" i="6"/>
  <c r="S433" i="6"/>
  <c r="R433" i="6"/>
  <c r="Q433" i="6"/>
  <c r="P433" i="6"/>
  <c r="O433" i="6"/>
  <c r="N433" i="6"/>
  <c r="M433" i="6"/>
  <c r="L433" i="6"/>
  <c r="W432" i="6"/>
  <c r="V432" i="6"/>
  <c r="U432" i="6"/>
  <c r="T432" i="6"/>
  <c r="S432" i="6"/>
  <c r="R432" i="6"/>
  <c r="Q432" i="6"/>
  <c r="P432" i="6"/>
  <c r="O432" i="6"/>
  <c r="N432" i="6"/>
  <c r="M432" i="6"/>
  <c r="L432" i="6"/>
  <c r="W431" i="6"/>
  <c r="V431" i="6"/>
  <c r="U431" i="6"/>
  <c r="T431" i="6"/>
  <c r="S431" i="6"/>
  <c r="R431" i="6"/>
  <c r="Q431" i="6"/>
  <c r="P431" i="6"/>
  <c r="O431" i="6"/>
  <c r="N431" i="6"/>
  <c r="M431" i="6"/>
  <c r="L431" i="6"/>
  <c r="W430" i="6"/>
  <c r="V430" i="6"/>
  <c r="U430" i="6"/>
  <c r="T430" i="6"/>
  <c r="S430" i="6"/>
  <c r="R430" i="6"/>
  <c r="Q430" i="6"/>
  <c r="P430" i="6"/>
  <c r="O430" i="6"/>
  <c r="N430" i="6"/>
  <c r="M430" i="6"/>
  <c r="L430" i="6"/>
  <c r="W429" i="6"/>
  <c r="V429" i="6"/>
  <c r="U429" i="6"/>
  <c r="T429" i="6"/>
  <c r="S429" i="6"/>
  <c r="R429" i="6"/>
  <c r="Q429" i="6"/>
  <c r="P429" i="6"/>
  <c r="O429" i="6"/>
  <c r="N429" i="6"/>
  <c r="M429" i="6"/>
  <c r="L429" i="6"/>
  <c r="W428" i="6"/>
  <c r="V428" i="6"/>
  <c r="U428" i="6"/>
  <c r="T428" i="6"/>
  <c r="S428" i="6"/>
  <c r="R428" i="6"/>
  <c r="Q428" i="6"/>
  <c r="P428" i="6"/>
  <c r="O428" i="6"/>
  <c r="N428" i="6"/>
  <c r="M428" i="6"/>
  <c r="L428" i="6"/>
  <c r="W427" i="6"/>
  <c r="V427" i="6"/>
  <c r="U427" i="6"/>
  <c r="T427" i="6"/>
  <c r="S427" i="6"/>
  <c r="R427" i="6"/>
  <c r="Q427" i="6"/>
  <c r="P427" i="6"/>
  <c r="O427" i="6"/>
  <c r="N427" i="6"/>
  <c r="M427" i="6"/>
  <c r="L427" i="6"/>
  <c r="W426" i="6"/>
  <c r="V426" i="6"/>
  <c r="U426" i="6"/>
  <c r="T426" i="6"/>
  <c r="S426" i="6"/>
  <c r="R426" i="6"/>
  <c r="Q426" i="6"/>
  <c r="P426" i="6"/>
  <c r="O426" i="6"/>
  <c r="N426" i="6"/>
  <c r="M426" i="6"/>
  <c r="L426" i="6"/>
  <c r="W425" i="6"/>
  <c r="V425" i="6"/>
  <c r="U425" i="6"/>
  <c r="T425" i="6"/>
  <c r="S425" i="6"/>
  <c r="R425" i="6"/>
  <c r="Q425" i="6"/>
  <c r="P425" i="6"/>
  <c r="O425" i="6"/>
  <c r="N425" i="6"/>
  <c r="M425" i="6"/>
  <c r="L425" i="6"/>
  <c r="W424" i="6"/>
  <c r="V424" i="6"/>
  <c r="U424" i="6"/>
  <c r="T424" i="6"/>
  <c r="S424" i="6"/>
  <c r="R424" i="6"/>
  <c r="Q424" i="6"/>
  <c r="P424" i="6"/>
  <c r="O424" i="6"/>
  <c r="N424" i="6"/>
  <c r="M424" i="6"/>
  <c r="L424" i="6"/>
  <c r="W423" i="6"/>
  <c r="V423" i="6"/>
  <c r="U423" i="6"/>
  <c r="T423" i="6"/>
  <c r="S423" i="6"/>
  <c r="R423" i="6"/>
  <c r="Q423" i="6"/>
  <c r="P423" i="6"/>
  <c r="O423" i="6"/>
  <c r="N423" i="6"/>
  <c r="M423" i="6"/>
  <c r="L423" i="6"/>
  <c r="W176" i="6"/>
  <c r="V176" i="6"/>
  <c r="U176" i="6"/>
  <c r="T176" i="6"/>
  <c r="S176" i="6"/>
  <c r="R176" i="6"/>
  <c r="Q176" i="6"/>
  <c r="P176" i="6"/>
  <c r="O176" i="6"/>
  <c r="N176" i="6"/>
  <c r="M176" i="6"/>
  <c r="L176" i="6"/>
  <c r="W1204" i="6"/>
  <c r="V1204" i="6"/>
  <c r="U1204" i="6"/>
  <c r="T1204" i="6"/>
  <c r="S1204" i="6"/>
  <c r="R1204" i="6"/>
  <c r="Q1204" i="6"/>
  <c r="P1204" i="6"/>
  <c r="O1204" i="6"/>
  <c r="N1204" i="6"/>
  <c r="M1204" i="6"/>
  <c r="L1204" i="6"/>
  <c r="W16" i="6"/>
  <c r="V16" i="6"/>
  <c r="U16" i="6"/>
  <c r="T16" i="6"/>
  <c r="S16" i="6"/>
  <c r="R16" i="6"/>
  <c r="Q16" i="6"/>
  <c r="P16" i="6"/>
  <c r="O16" i="6"/>
  <c r="N16" i="6"/>
  <c r="M16" i="6"/>
  <c r="L16" i="6"/>
  <c r="W243" i="6"/>
  <c r="V243" i="6"/>
  <c r="U243" i="6"/>
  <c r="T243" i="6"/>
  <c r="S243" i="6"/>
  <c r="R243" i="6"/>
  <c r="Q243" i="6"/>
  <c r="P243" i="6"/>
  <c r="O243" i="6"/>
  <c r="N243" i="6"/>
  <c r="M243" i="6"/>
  <c r="L243" i="6"/>
  <c r="W2691" i="6"/>
  <c r="V2691" i="6"/>
  <c r="U2691" i="6"/>
  <c r="T2691" i="6"/>
  <c r="S2691" i="6"/>
  <c r="R2691" i="6"/>
  <c r="Q2691" i="6"/>
  <c r="P2691" i="6"/>
  <c r="O2691" i="6"/>
  <c r="N2691" i="6"/>
  <c r="M2691" i="6"/>
  <c r="L2691" i="6"/>
  <c r="W1795" i="6"/>
  <c r="V1795" i="6"/>
  <c r="U1795" i="6"/>
  <c r="T1795" i="6"/>
  <c r="S1795" i="6"/>
  <c r="R1795" i="6"/>
  <c r="Q1795" i="6"/>
  <c r="P1795" i="6"/>
  <c r="O1795" i="6"/>
  <c r="N1795" i="6"/>
  <c r="M1795" i="6"/>
  <c r="L1795" i="6"/>
  <c r="W1705" i="6"/>
  <c r="V1705" i="6"/>
  <c r="U1705" i="6"/>
  <c r="T1705" i="6"/>
  <c r="S1705" i="6"/>
  <c r="R1705" i="6"/>
  <c r="Q1705" i="6"/>
  <c r="P1705" i="6"/>
  <c r="O1705" i="6"/>
  <c r="N1705" i="6"/>
  <c r="M1705" i="6"/>
  <c r="L1705" i="6"/>
  <c r="W1539" i="6"/>
  <c r="V1539" i="6"/>
  <c r="U1539" i="6"/>
  <c r="T1539" i="6"/>
  <c r="S1539" i="6"/>
  <c r="R1539" i="6"/>
  <c r="Q1539" i="6"/>
  <c r="P1539" i="6"/>
  <c r="O1539" i="6"/>
  <c r="N1539" i="6"/>
  <c r="M1539" i="6"/>
  <c r="L1539" i="6"/>
  <c r="W279" i="6"/>
  <c r="V279" i="6"/>
  <c r="U279" i="6"/>
  <c r="T279" i="6"/>
  <c r="S279" i="6"/>
  <c r="R279" i="6"/>
  <c r="Q279" i="6"/>
  <c r="P279" i="6"/>
  <c r="O279" i="6"/>
  <c r="N279" i="6"/>
  <c r="M279" i="6"/>
  <c r="L279" i="6"/>
  <c r="W413" i="6"/>
  <c r="V413" i="6"/>
  <c r="U413" i="6"/>
  <c r="T413" i="6"/>
  <c r="S413" i="6"/>
  <c r="R413" i="6"/>
  <c r="Q413" i="6"/>
  <c r="P413" i="6"/>
  <c r="O413" i="6"/>
  <c r="N413" i="6"/>
  <c r="M413" i="6"/>
  <c r="L413" i="6"/>
  <c r="W412" i="6"/>
  <c r="V412" i="6"/>
  <c r="U412" i="6"/>
  <c r="T412" i="6"/>
  <c r="S412" i="6"/>
  <c r="R412" i="6"/>
  <c r="Q412" i="6"/>
  <c r="P412" i="6"/>
  <c r="O412" i="6"/>
  <c r="N412" i="6"/>
  <c r="M412" i="6"/>
  <c r="L412" i="6"/>
  <c r="W411" i="6"/>
  <c r="V411" i="6"/>
  <c r="U411" i="6"/>
  <c r="T411" i="6"/>
  <c r="S411" i="6"/>
  <c r="R411" i="6"/>
  <c r="Q411" i="6"/>
  <c r="P411" i="6"/>
  <c r="O411" i="6"/>
  <c r="N411" i="6"/>
  <c r="M411" i="6"/>
  <c r="L411" i="6"/>
  <c r="W410" i="6"/>
  <c r="V410" i="6"/>
  <c r="U410" i="6"/>
  <c r="T410" i="6"/>
  <c r="S410" i="6"/>
  <c r="R410" i="6"/>
  <c r="Q410" i="6"/>
  <c r="P410" i="6"/>
  <c r="O410" i="6"/>
  <c r="N410" i="6"/>
  <c r="M410" i="6"/>
  <c r="L410" i="6"/>
  <c r="W409" i="6"/>
  <c r="V409" i="6"/>
  <c r="U409" i="6"/>
  <c r="T409" i="6"/>
  <c r="S409" i="6"/>
  <c r="R409" i="6"/>
  <c r="Q409" i="6"/>
  <c r="P409" i="6"/>
  <c r="O409" i="6"/>
  <c r="N409" i="6"/>
  <c r="M409" i="6"/>
  <c r="L409" i="6"/>
  <c r="W408" i="6"/>
  <c r="V408" i="6"/>
  <c r="U408" i="6"/>
  <c r="T408" i="6"/>
  <c r="S408" i="6"/>
  <c r="R408" i="6"/>
  <c r="Q408" i="6"/>
  <c r="P408" i="6"/>
  <c r="O408" i="6"/>
  <c r="N408" i="6"/>
  <c r="M408" i="6"/>
  <c r="L408" i="6"/>
  <c r="W407" i="6"/>
  <c r="V407" i="6"/>
  <c r="U407" i="6"/>
  <c r="T407" i="6"/>
  <c r="S407" i="6"/>
  <c r="R407" i="6"/>
  <c r="Q407" i="6"/>
  <c r="P407" i="6"/>
  <c r="O407" i="6"/>
  <c r="N407" i="6"/>
  <c r="M407" i="6"/>
  <c r="L407" i="6"/>
  <c r="W406" i="6"/>
  <c r="V406" i="6"/>
  <c r="U406" i="6"/>
  <c r="T406" i="6"/>
  <c r="S406" i="6"/>
  <c r="R406" i="6"/>
  <c r="Q406" i="6"/>
  <c r="P406" i="6"/>
  <c r="O406" i="6"/>
  <c r="N406" i="6"/>
  <c r="M406" i="6"/>
  <c r="L406" i="6"/>
  <c r="W405" i="6"/>
  <c r="V405" i="6"/>
  <c r="U405" i="6"/>
  <c r="T405" i="6"/>
  <c r="S405" i="6"/>
  <c r="R405" i="6"/>
  <c r="Q405" i="6"/>
  <c r="P405" i="6"/>
  <c r="O405" i="6"/>
  <c r="N405" i="6"/>
  <c r="M405" i="6"/>
  <c r="L405" i="6"/>
  <c r="W404" i="6"/>
  <c r="V404" i="6"/>
  <c r="U404" i="6"/>
  <c r="T404" i="6"/>
  <c r="S404" i="6"/>
  <c r="R404" i="6"/>
  <c r="Q404" i="6"/>
  <c r="P404" i="6"/>
  <c r="O404" i="6"/>
  <c r="N404" i="6"/>
  <c r="M404" i="6"/>
  <c r="L404" i="6"/>
  <c r="W403" i="6"/>
  <c r="V403" i="6"/>
  <c r="U403" i="6"/>
  <c r="T403" i="6"/>
  <c r="S403" i="6"/>
  <c r="R403" i="6"/>
  <c r="Q403" i="6"/>
  <c r="P403" i="6"/>
  <c r="O403" i="6"/>
  <c r="N403" i="6"/>
  <c r="M403" i="6"/>
  <c r="L403" i="6"/>
  <c r="W242" i="6"/>
  <c r="V242" i="6"/>
  <c r="U242" i="6"/>
  <c r="T242" i="6"/>
  <c r="S242" i="6"/>
  <c r="R242" i="6"/>
  <c r="Q242" i="6"/>
  <c r="P242" i="6"/>
  <c r="O242" i="6"/>
  <c r="N242" i="6"/>
  <c r="M242" i="6"/>
  <c r="L242" i="6"/>
  <c r="W2690" i="6"/>
  <c r="V2690" i="6"/>
  <c r="U2690" i="6"/>
  <c r="T2690" i="6"/>
  <c r="S2690" i="6"/>
  <c r="R2690" i="6"/>
  <c r="Q2690" i="6"/>
  <c r="P2690" i="6"/>
  <c r="O2690" i="6"/>
  <c r="N2690" i="6"/>
  <c r="M2690" i="6"/>
  <c r="L2690" i="6"/>
  <c r="W1794" i="6"/>
  <c r="V1794" i="6"/>
  <c r="U1794" i="6"/>
  <c r="T1794" i="6"/>
  <c r="S1794" i="6"/>
  <c r="R1794" i="6"/>
  <c r="Q1794" i="6"/>
  <c r="P1794" i="6"/>
  <c r="O1794" i="6"/>
  <c r="N1794" i="6"/>
  <c r="M1794" i="6"/>
  <c r="L1794" i="6"/>
  <c r="W1704" i="6"/>
  <c r="V1704" i="6"/>
  <c r="U1704" i="6"/>
  <c r="T1704" i="6"/>
  <c r="S1704" i="6"/>
  <c r="R1704" i="6"/>
  <c r="Q1704" i="6"/>
  <c r="P1704" i="6"/>
  <c r="O1704" i="6"/>
  <c r="N1704" i="6"/>
  <c r="M1704" i="6"/>
  <c r="L1704" i="6"/>
  <c r="W1536" i="6"/>
  <c r="V1536" i="6"/>
  <c r="U1536" i="6"/>
  <c r="T1536" i="6"/>
  <c r="S1536" i="6"/>
  <c r="R1536" i="6"/>
  <c r="Q1536" i="6"/>
  <c r="P1536" i="6"/>
  <c r="O1536" i="6"/>
  <c r="N1536" i="6"/>
  <c r="M1536" i="6"/>
  <c r="L1536" i="6"/>
  <c r="W278" i="6"/>
  <c r="V278" i="6"/>
  <c r="U278" i="6"/>
  <c r="T278" i="6"/>
  <c r="S278" i="6"/>
  <c r="R278" i="6"/>
  <c r="Q278" i="6"/>
  <c r="P278" i="6"/>
  <c r="O278" i="6"/>
  <c r="N278" i="6"/>
  <c r="M278" i="6"/>
  <c r="L278" i="6"/>
  <c r="W396" i="6"/>
  <c r="V396" i="6"/>
  <c r="U396" i="6"/>
  <c r="T396" i="6"/>
  <c r="S396" i="6"/>
  <c r="R396" i="6"/>
  <c r="Q396" i="6"/>
  <c r="P396" i="6"/>
  <c r="O396" i="6"/>
  <c r="N396" i="6"/>
  <c r="M396" i="6"/>
  <c r="L396" i="6"/>
  <c r="W395" i="6"/>
  <c r="V395" i="6"/>
  <c r="U395" i="6"/>
  <c r="T395" i="6"/>
  <c r="S395" i="6"/>
  <c r="R395" i="6"/>
  <c r="Q395" i="6"/>
  <c r="P395" i="6"/>
  <c r="O395" i="6"/>
  <c r="N395" i="6"/>
  <c r="M395" i="6"/>
  <c r="L395" i="6"/>
  <c r="W394" i="6"/>
  <c r="V394" i="6"/>
  <c r="U394" i="6"/>
  <c r="T394" i="6"/>
  <c r="S394" i="6"/>
  <c r="R394" i="6"/>
  <c r="Q394" i="6"/>
  <c r="P394" i="6"/>
  <c r="O394" i="6"/>
  <c r="N394" i="6"/>
  <c r="M394" i="6"/>
  <c r="L394" i="6"/>
  <c r="W393" i="6"/>
  <c r="V393" i="6"/>
  <c r="U393" i="6"/>
  <c r="T393" i="6"/>
  <c r="S393" i="6"/>
  <c r="R393" i="6"/>
  <c r="Q393" i="6"/>
  <c r="P393" i="6"/>
  <c r="O393" i="6"/>
  <c r="N393" i="6"/>
  <c r="M393" i="6"/>
  <c r="L393" i="6"/>
  <c r="W392" i="6"/>
  <c r="V392" i="6"/>
  <c r="U392" i="6"/>
  <c r="T392" i="6"/>
  <c r="S392" i="6"/>
  <c r="R392" i="6"/>
  <c r="Q392" i="6"/>
  <c r="P392" i="6"/>
  <c r="O392" i="6"/>
  <c r="N392" i="6"/>
  <c r="M392" i="6"/>
  <c r="L392" i="6"/>
  <c r="W391" i="6"/>
  <c r="V391" i="6"/>
  <c r="U391" i="6"/>
  <c r="T391" i="6"/>
  <c r="S391" i="6"/>
  <c r="R391" i="6"/>
  <c r="Q391" i="6"/>
  <c r="P391" i="6"/>
  <c r="O391" i="6"/>
  <c r="N391" i="6"/>
  <c r="M391" i="6"/>
  <c r="L391" i="6"/>
  <c r="W390" i="6"/>
  <c r="V390" i="6"/>
  <c r="U390" i="6"/>
  <c r="T390" i="6"/>
  <c r="S390" i="6"/>
  <c r="R390" i="6"/>
  <c r="Q390" i="6"/>
  <c r="P390" i="6"/>
  <c r="O390" i="6"/>
  <c r="N390" i="6"/>
  <c r="M390" i="6"/>
  <c r="L390" i="6"/>
  <c r="W389" i="6"/>
  <c r="V389" i="6"/>
  <c r="U389" i="6"/>
  <c r="T389" i="6"/>
  <c r="S389" i="6"/>
  <c r="R389" i="6"/>
  <c r="Q389" i="6"/>
  <c r="P389" i="6"/>
  <c r="O389" i="6"/>
  <c r="N389" i="6"/>
  <c r="M389" i="6"/>
  <c r="L389" i="6"/>
  <c r="W388" i="6"/>
  <c r="V388" i="6"/>
  <c r="U388" i="6"/>
  <c r="T388" i="6"/>
  <c r="S388" i="6"/>
  <c r="R388" i="6"/>
  <c r="Q388" i="6"/>
  <c r="P388" i="6"/>
  <c r="O388" i="6"/>
  <c r="N388" i="6"/>
  <c r="M388" i="6"/>
  <c r="L388" i="6"/>
  <c r="X387" i="6"/>
  <c r="W387" i="6"/>
  <c r="V387" i="6"/>
  <c r="U387" i="6"/>
  <c r="T387" i="6"/>
  <c r="S387" i="6"/>
  <c r="R387" i="6"/>
  <c r="Q387" i="6"/>
  <c r="P387" i="6"/>
  <c r="O387" i="6"/>
  <c r="N387" i="6"/>
  <c r="M387" i="6"/>
  <c r="L387" i="6"/>
  <c r="W386" i="6"/>
  <c r="V386" i="6"/>
  <c r="U386" i="6"/>
  <c r="T386" i="6"/>
  <c r="S386" i="6"/>
  <c r="R386" i="6"/>
  <c r="Q386" i="6"/>
  <c r="P386" i="6"/>
  <c r="O386" i="6"/>
  <c r="N386" i="6"/>
  <c r="M386" i="6"/>
  <c r="L386" i="6"/>
  <c r="W385" i="6"/>
  <c r="V385" i="6"/>
  <c r="U385" i="6"/>
  <c r="T385" i="6"/>
  <c r="S385" i="6"/>
  <c r="R385" i="6"/>
  <c r="Q385" i="6"/>
  <c r="P385" i="6"/>
  <c r="O385" i="6"/>
  <c r="N385" i="6"/>
  <c r="M385" i="6"/>
  <c r="L385" i="6"/>
  <c r="W384" i="6"/>
  <c r="V384" i="6"/>
  <c r="U384" i="6"/>
  <c r="T384" i="6"/>
  <c r="S384" i="6"/>
  <c r="R384" i="6"/>
  <c r="Q384" i="6"/>
  <c r="P384" i="6"/>
  <c r="O384" i="6"/>
  <c r="N384" i="6"/>
  <c r="M384" i="6"/>
  <c r="L384" i="6"/>
  <c r="W383" i="6"/>
  <c r="V383" i="6"/>
  <c r="U383" i="6"/>
  <c r="T383" i="6"/>
  <c r="S383" i="6"/>
  <c r="R383" i="6"/>
  <c r="Q383" i="6"/>
  <c r="P383" i="6"/>
  <c r="O383" i="6"/>
  <c r="N383" i="6"/>
  <c r="M383" i="6"/>
  <c r="L383" i="6"/>
  <c r="W382" i="6"/>
  <c r="V382" i="6"/>
  <c r="U382" i="6"/>
  <c r="T382" i="6"/>
  <c r="S382" i="6"/>
  <c r="R382" i="6"/>
  <c r="Q382" i="6"/>
  <c r="P382" i="6"/>
  <c r="O382" i="6"/>
  <c r="N382" i="6"/>
  <c r="M382" i="6"/>
  <c r="L382" i="6"/>
  <c r="W381" i="6"/>
  <c r="V381" i="6"/>
  <c r="U381" i="6"/>
  <c r="T381" i="6"/>
  <c r="S381" i="6"/>
  <c r="R381" i="6"/>
  <c r="Q381" i="6"/>
  <c r="P381" i="6"/>
  <c r="O381" i="6"/>
  <c r="N381" i="6"/>
  <c r="M381" i="6"/>
  <c r="L381" i="6"/>
  <c r="W380" i="6"/>
  <c r="V380" i="6"/>
  <c r="U380" i="6"/>
  <c r="T380" i="6"/>
  <c r="S380" i="6"/>
  <c r="R380" i="6"/>
  <c r="Q380" i="6"/>
  <c r="P380" i="6"/>
  <c r="O380" i="6"/>
  <c r="N380" i="6"/>
  <c r="M380" i="6"/>
  <c r="L380" i="6"/>
  <c r="W379" i="6"/>
  <c r="V379" i="6"/>
  <c r="U379" i="6"/>
  <c r="T379" i="6"/>
  <c r="S379" i="6"/>
  <c r="R379" i="6"/>
  <c r="Q379" i="6"/>
  <c r="P379" i="6"/>
  <c r="O379" i="6"/>
  <c r="N379" i="6"/>
  <c r="M379" i="6"/>
  <c r="L379" i="6"/>
  <c r="W378" i="6"/>
  <c r="V378" i="6"/>
  <c r="U378" i="6"/>
  <c r="T378" i="6"/>
  <c r="S378" i="6"/>
  <c r="R378" i="6"/>
  <c r="Q378" i="6"/>
  <c r="P378" i="6"/>
  <c r="O378" i="6"/>
  <c r="N378" i="6"/>
  <c r="M378" i="6"/>
  <c r="L378" i="6"/>
  <c r="W377" i="6"/>
  <c r="V377" i="6"/>
  <c r="U377" i="6"/>
  <c r="T377" i="6"/>
  <c r="S377" i="6"/>
  <c r="R377" i="6"/>
  <c r="Q377" i="6"/>
  <c r="P377" i="6"/>
  <c r="O377" i="6"/>
  <c r="N377" i="6"/>
  <c r="M377" i="6"/>
  <c r="L377" i="6"/>
  <c r="W376" i="6"/>
  <c r="V376" i="6"/>
  <c r="U376" i="6"/>
  <c r="T376" i="6"/>
  <c r="S376" i="6"/>
  <c r="R376" i="6"/>
  <c r="Q376" i="6"/>
  <c r="P376" i="6"/>
  <c r="O376" i="6"/>
  <c r="N376" i="6"/>
  <c r="M376" i="6"/>
  <c r="L376" i="6"/>
  <c r="W375" i="6"/>
  <c r="V375" i="6"/>
  <c r="U375" i="6"/>
  <c r="T375" i="6"/>
  <c r="S375" i="6"/>
  <c r="R375" i="6"/>
  <c r="Q375" i="6"/>
  <c r="P375" i="6"/>
  <c r="O375" i="6"/>
  <c r="N375" i="6"/>
  <c r="M375" i="6"/>
  <c r="L375" i="6"/>
  <c r="W374" i="6"/>
  <c r="V374" i="6"/>
  <c r="U374" i="6"/>
  <c r="T374" i="6"/>
  <c r="S374" i="6"/>
  <c r="R374" i="6"/>
  <c r="Q374" i="6"/>
  <c r="P374" i="6"/>
  <c r="O374" i="6"/>
  <c r="N374" i="6"/>
  <c r="M374" i="6"/>
  <c r="L374" i="6"/>
  <c r="W373" i="6"/>
  <c r="V373" i="6"/>
  <c r="U373" i="6"/>
  <c r="T373" i="6"/>
  <c r="S373" i="6"/>
  <c r="R373" i="6"/>
  <c r="Q373" i="6"/>
  <c r="P373" i="6"/>
  <c r="O373" i="6"/>
  <c r="N373" i="6"/>
  <c r="M373" i="6"/>
  <c r="L373" i="6"/>
  <c r="W372" i="6"/>
  <c r="V372" i="6"/>
  <c r="U372" i="6"/>
  <c r="T372" i="6"/>
  <c r="S372" i="6"/>
  <c r="R372" i="6"/>
  <c r="Q372" i="6"/>
  <c r="P372" i="6"/>
  <c r="O372" i="6"/>
  <c r="N372" i="6"/>
  <c r="M372" i="6"/>
  <c r="L372" i="6"/>
  <c r="W371" i="6"/>
  <c r="V371" i="6"/>
  <c r="U371" i="6"/>
  <c r="T371" i="6"/>
  <c r="S371" i="6"/>
  <c r="R371" i="6"/>
  <c r="Q371" i="6"/>
  <c r="P371" i="6"/>
  <c r="O371" i="6"/>
  <c r="N371" i="6"/>
  <c r="M371" i="6"/>
  <c r="L371" i="6"/>
  <c r="W370" i="6"/>
  <c r="V370" i="6"/>
  <c r="U370" i="6"/>
  <c r="T370" i="6"/>
  <c r="S370" i="6"/>
  <c r="R370" i="6"/>
  <c r="Q370" i="6"/>
  <c r="P370" i="6"/>
  <c r="O370" i="6"/>
  <c r="N370" i="6"/>
  <c r="M370" i="6"/>
  <c r="L370" i="6"/>
  <c r="W369" i="6"/>
  <c r="V369" i="6"/>
  <c r="U369" i="6"/>
  <c r="T369" i="6"/>
  <c r="S369" i="6"/>
  <c r="R369" i="6"/>
  <c r="Q369" i="6"/>
  <c r="P369" i="6"/>
  <c r="O369" i="6"/>
  <c r="N369" i="6"/>
  <c r="M369" i="6"/>
  <c r="L369" i="6"/>
  <c r="W368" i="6"/>
  <c r="V368" i="6"/>
  <c r="U368" i="6"/>
  <c r="T368" i="6"/>
  <c r="S368" i="6"/>
  <c r="R368" i="6"/>
  <c r="Q368" i="6"/>
  <c r="P368" i="6"/>
  <c r="O368" i="6"/>
  <c r="N368" i="6"/>
  <c r="M368" i="6"/>
  <c r="L368" i="6"/>
  <c r="W367" i="6"/>
  <c r="V367" i="6"/>
  <c r="U367" i="6"/>
  <c r="T367" i="6"/>
  <c r="S367" i="6"/>
  <c r="R367" i="6"/>
  <c r="Q367" i="6"/>
  <c r="P367" i="6"/>
  <c r="O367" i="6"/>
  <c r="N367" i="6"/>
  <c r="M367" i="6"/>
  <c r="L367" i="6"/>
  <c r="W366" i="6"/>
  <c r="V366" i="6"/>
  <c r="U366" i="6"/>
  <c r="T366" i="6"/>
  <c r="S366" i="6"/>
  <c r="R366" i="6"/>
  <c r="Q366" i="6"/>
  <c r="P366" i="6"/>
  <c r="O366" i="6"/>
  <c r="N366" i="6"/>
  <c r="M366" i="6"/>
  <c r="L366" i="6"/>
  <c r="W365" i="6"/>
  <c r="V365" i="6"/>
  <c r="U365" i="6"/>
  <c r="T365" i="6"/>
  <c r="S365" i="6"/>
  <c r="R365" i="6"/>
  <c r="Q365" i="6"/>
  <c r="P365" i="6"/>
  <c r="O365" i="6"/>
  <c r="N365" i="6"/>
  <c r="M365" i="6"/>
  <c r="L365" i="6"/>
  <c r="W364" i="6"/>
  <c r="V364" i="6"/>
  <c r="U364" i="6"/>
  <c r="T364" i="6"/>
  <c r="S364" i="6"/>
  <c r="R364" i="6"/>
  <c r="Q364" i="6"/>
  <c r="P364" i="6"/>
  <c r="O364" i="6"/>
  <c r="N364" i="6"/>
  <c r="M364" i="6"/>
  <c r="L364" i="6"/>
  <c r="W363" i="6"/>
  <c r="V363" i="6"/>
  <c r="U363" i="6"/>
  <c r="T363" i="6"/>
  <c r="S363" i="6"/>
  <c r="R363" i="6"/>
  <c r="Q363" i="6"/>
  <c r="P363" i="6"/>
  <c r="O363" i="6"/>
  <c r="N363" i="6"/>
  <c r="M363" i="6"/>
  <c r="L363" i="6"/>
  <c r="W362" i="6"/>
  <c r="V362" i="6"/>
  <c r="U362" i="6"/>
  <c r="T362" i="6"/>
  <c r="S362" i="6"/>
  <c r="R362" i="6"/>
  <c r="Q362" i="6"/>
  <c r="P362" i="6"/>
  <c r="O362" i="6"/>
  <c r="N362" i="6"/>
  <c r="M362" i="6"/>
  <c r="L362" i="6"/>
  <c r="W361" i="6"/>
  <c r="V361" i="6"/>
  <c r="U361" i="6"/>
  <c r="T361" i="6"/>
  <c r="S361" i="6"/>
  <c r="R361" i="6"/>
  <c r="Q361" i="6"/>
  <c r="P361" i="6"/>
  <c r="O361" i="6"/>
  <c r="N361" i="6"/>
  <c r="M361" i="6"/>
  <c r="L361" i="6"/>
  <c r="W360" i="6"/>
  <c r="V360" i="6"/>
  <c r="U360" i="6"/>
  <c r="T360" i="6"/>
  <c r="S360" i="6"/>
  <c r="R360" i="6"/>
  <c r="Q360" i="6"/>
  <c r="P360" i="6"/>
  <c r="O360" i="6"/>
  <c r="N360" i="6"/>
  <c r="M360" i="6"/>
  <c r="L360" i="6"/>
  <c r="W359" i="6"/>
  <c r="V359" i="6"/>
  <c r="U359" i="6"/>
  <c r="T359" i="6"/>
  <c r="S359" i="6"/>
  <c r="R359" i="6"/>
  <c r="Q359" i="6"/>
  <c r="P359" i="6"/>
  <c r="O359" i="6"/>
  <c r="N359" i="6"/>
  <c r="M359" i="6"/>
  <c r="L359" i="6"/>
  <c r="W358" i="6"/>
  <c r="V358" i="6"/>
  <c r="U358" i="6"/>
  <c r="T358" i="6"/>
  <c r="S358" i="6"/>
  <c r="R358" i="6"/>
  <c r="Q358" i="6"/>
  <c r="P358" i="6"/>
  <c r="O358" i="6"/>
  <c r="N358" i="6"/>
  <c r="M358" i="6"/>
  <c r="L358" i="6"/>
  <c r="W357" i="6"/>
  <c r="V357" i="6"/>
  <c r="U357" i="6"/>
  <c r="T357" i="6"/>
  <c r="S357" i="6"/>
  <c r="R357" i="6"/>
  <c r="Q357" i="6"/>
  <c r="P357" i="6"/>
  <c r="O357" i="6"/>
  <c r="N357" i="6"/>
  <c r="M357" i="6"/>
  <c r="L357" i="6"/>
  <c r="W356" i="6"/>
  <c r="V356" i="6"/>
  <c r="U356" i="6"/>
  <c r="T356" i="6"/>
  <c r="S356" i="6"/>
  <c r="R356" i="6"/>
  <c r="Q356" i="6"/>
  <c r="P356" i="6"/>
  <c r="O356" i="6"/>
  <c r="N356" i="6"/>
  <c r="M356" i="6"/>
  <c r="L356" i="6"/>
  <c r="W355" i="6"/>
  <c r="V355" i="6"/>
  <c r="U355" i="6"/>
  <c r="T355" i="6"/>
  <c r="S355" i="6"/>
  <c r="R355" i="6"/>
  <c r="Q355" i="6"/>
  <c r="P355" i="6"/>
  <c r="O355" i="6"/>
  <c r="N355" i="6"/>
  <c r="M355" i="6"/>
  <c r="L355" i="6"/>
  <c r="W354" i="6"/>
  <c r="V354" i="6"/>
  <c r="U354" i="6"/>
  <c r="T354" i="6"/>
  <c r="S354" i="6"/>
  <c r="R354" i="6"/>
  <c r="Q354" i="6"/>
  <c r="P354" i="6"/>
  <c r="O354" i="6"/>
  <c r="N354" i="6"/>
  <c r="M354" i="6"/>
  <c r="L354" i="6"/>
  <c r="W353" i="6"/>
  <c r="V353" i="6"/>
  <c r="U353" i="6"/>
  <c r="T353" i="6"/>
  <c r="S353" i="6"/>
  <c r="R353" i="6"/>
  <c r="Q353" i="6"/>
  <c r="P353" i="6"/>
  <c r="O353" i="6"/>
  <c r="N353" i="6"/>
  <c r="M353" i="6"/>
  <c r="L353" i="6"/>
  <c r="W352" i="6"/>
  <c r="V352" i="6"/>
  <c r="U352" i="6"/>
  <c r="T352" i="6"/>
  <c r="S352" i="6"/>
  <c r="R352" i="6"/>
  <c r="Q352" i="6"/>
  <c r="P352" i="6"/>
  <c r="O352" i="6"/>
  <c r="N352" i="6"/>
  <c r="M352" i="6"/>
  <c r="L352" i="6"/>
  <c r="W351" i="6"/>
  <c r="V351" i="6"/>
  <c r="U351" i="6"/>
  <c r="T351" i="6"/>
  <c r="S351" i="6"/>
  <c r="R351" i="6"/>
  <c r="Q351" i="6"/>
  <c r="P351" i="6"/>
  <c r="O351" i="6"/>
  <c r="N351" i="6"/>
  <c r="M351" i="6"/>
  <c r="L351" i="6"/>
  <c r="W627" i="6"/>
  <c r="V627" i="6"/>
  <c r="U627" i="6"/>
  <c r="T627" i="6"/>
  <c r="S627" i="6"/>
  <c r="R627" i="6"/>
  <c r="Q627" i="6"/>
  <c r="P627" i="6"/>
  <c r="O627" i="6"/>
  <c r="N627" i="6"/>
  <c r="M627" i="6"/>
  <c r="L627" i="6"/>
  <c r="W346" i="6"/>
  <c r="V346" i="6"/>
  <c r="U346" i="6"/>
  <c r="T346" i="6"/>
  <c r="S346" i="6"/>
  <c r="R346" i="6"/>
  <c r="Q346" i="6"/>
  <c r="P346" i="6"/>
  <c r="O346" i="6"/>
  <c r="N346" i="6"/>
  <c r="M346" i="6"/>
  <c r="L346" i="6"/>
  <c r="W345" i="6"/>
  <c r="V345" i="6"/>
  <c r="U345" i="6"/>
  <c r="T345" i="6"/>
  <c r="S345" i="6"/>
  <c r="R345" i="6"/>
  <c r="Q345" i="6"/>
  <c r="P345" i="6"/>
  <c r="O345" i="6"/>
  <c r="N345" i="6"/>
  <c r="M345" i="6"/>
  <c r="L345" i="6"/>
  <c r="W344" i="6"/>
  <c r="V344" i="6"/>
  <c r="U344" i="6"/>
  <c r="T344" i="6"/>
  <c r="S344" i="6"/>
  <c r="R344" i="6"/>
  <c r="Q344" i="6"/>
  <c r="P344" i="6"/>
  <c r="O344" i="6"/>
  <c r="N344" i="6"/>
  <c r="M344" i="6"/>
  <c r="L344" i="6"/>
  <c r="W102" i="6"/>
  <c r="V102" i="6"/>
  <c r="U102" i="6"/>
  <c r="T102" i="6"/>
  <c r="S102" i="6"/>
  <c r="R102" i="6"/>
  <c r="Q102" i="6"/>
  <c r="P102" i="6"/>
  <c r="O102" i="6"/>
  <c r="N102" i="6"/>
  <c r="M102" i="6"/>
  <c r="L102" i="6"/>
  <c r="W101" i="6"/>
  <c r="V101" i="6"/>
  <c r="U101" i="6"/>
  <c r="T101" i="6"/>
  <c r="S101" i="6"/>
  <c r="R101" i="6"/>
  <c r="Q101" i="6"/>
  <c r="P101" i="6"/>
  <c r="O101" i="6"/>
  <c r="N101" i="6"/>
  <c r="M101" i="6"/>
  <c r="L101" i="6"/>
  <c r="W210" i="6"/>
  <c r="V210" i="6"/>
  <c r="U210" i="6"/>
  <c r="T210" i="6"/>
  <c r="S210" i="6"/>
  <c r="R210" i="6"/>
  <c r="Q210" i="6"/>
  <c r="P210" i="6"/>
  <c r="O210" i="6"/>
  <c r="N210" i="6"/>
  <c r="M210" i="6"/>
  <c r="L210" i="6"/>
  <c r="W2067" i="6"/>
  <c r="V2067" i="6"/>
  <c r="U2067" i="6"/>
  <c r="T2067" i="6"/>
  <c r="S2067" i="6"/>
  <c r="R2067" i="6"/>
  <c r="Q2067" i="6"/>
  <c r="P2067" i="6"/>
  <c r="O2067" i="6"/>
  <c r="N2067" i="6"/>
  <c r="M2067" i="6"/>
  <c r="L2067" i="6"/>
  <c r="W868" i="6"/>
  <c r="V868" i="6"/>
  <c r="U868" i="6"/>
  <c r="T868" i="6"/>
  <c r="S868" i="6"/>
  <c r="R868" i="6"/>
  <c r="Q868" i="6"/>
  <c r="P868" i="6"/>
  <c r="O868" i="6"/>
  <c r="N868" i="6"/>
  <c r="M868" i="6"/>
  <c r="L868" i="6"/>
  <c r="W867" i="6"/>
  <c r="V867" i="6"/>
  <c r="U867" i="6"/>
  <c r="T867" i="6"/>
  <c r="S867" i="6"/>
  <c r="R867" i="6"/>
  <c r="Q867" i="6"/>
  <c r="P867" i="6"/>
  <c r="O867" i="6"/>
  <c r="N867" i="6"/>
  <c r="M867" i="6"/>
  <c r="L867" i="6"/>
  <c r="W866" i="6"/>
  <c r="V866" i="6"/>
  <c r="U866" i="6"/>
  <c r="T866" i="6"/>
  <c r="S866" i="6"/>
  <c r="R866" i="6"/>
  <c r="Q866" i="6"/>
  <c r="P866" i="6"/>
  <c r="O866" i="6"/>
  <c r="N866" i="6"/>
  <c r="M866" i="6"/>
  <c r="L866" i="6"/>
  <c r="W2217" i="6"/>
  <c r="V2217" i="6"/>
  <c r="U2217" i="6"/>
  <c r="T2217" i="6"/>
  <c r="S2217" i="6"/>
  <c r="R2217" i="6"/>
  <c r="Q2217" i="6"/>
  <c r="P2217" i="6"/>
  <c r="O2217" i="6"/>
  <c r="N2217" i="6"/>
  <c r="M2217" i="6"/>
  <c r="L2217" i="6"/>
  <c r="W516" i="6"/>
  <c r="V516" i="6"/>
  <c r="U516" i="6"/>
  <c r="T516" i="6"/>
  <c r="S516" i="6"/>
  <c r="R516" i="6"/>
  <c r="Q516" i="6"/>
  <c r="P516" i="6"/>
  <c r="O516" i="6"/>
  <c r="N516" i="6"/>
  <c r="M516" i="6"/>
  <c r="L516" i="6"/>
  <c r="W515" i="6"/>
  <c r="V515" i="6"/>
  <c r="U515" i="6"/>
  <c r="T515" i="6"/>
  <c r="S515" i="6"/>
  <c r="R515" i="6"/>
  <c r="Q515" i="6"/>
  <c r="P515" i="6"/>
  <c r="O515" i="6"/>
  <c r="N515" i="6"/>
  <c r="M515" i="6"/>
  <c r="L515" i="6"/>
  <c r="W82" i="6"/>
  <c r="V82" i="6"/>
  <c r="U82" i="6"/>
  <c r="T82" i="6"/>
  <c r="S82" i="6"/>
  <c r="R82" i="6"/>
  <c r="Q82" i="6"/>
  <c r="P82" i="6"/>
  <c r="O82" i="6"/>
  <c r="N82" i="6"/>
  <c r="M82" i="6"/>
  <c r="L82" i="6"/>
  <c r="W335" i="6"/>
  <c r="V335" i="6"/>
  <c r="U335" i="6"/>
  <c r="T335" i="6"/>
  <c r="S335" i="6"/>
  <c r="R335" i="6"/>
  <c r="Q335" i="6"/>
  <c r="P335" i="6"/>
  <c r="O335" i="6"/>
  <c r="N335" i="6"/>
  <c r="M335" i="6"/>
  <c r="L335" i="6"/>
  <c r="W334" i="6"/>
  <c r="V334" i="6"/>
  <c r="U334" i="6"/>
  <c r="T334" i="6"/>
  <c r="S334" i="6"/>
  <c r="R334" i="6"/>
  <c r="Q334" i="6"/>
  <c r="P334" i="6"/>
  <c r="O334" i="6"/>
  <c r="N334" i="6"/>
  <c r="M334" i="6"/>
  <c r="L334" i="6"/>
  <c r="W333" i="6"/>
  <c r="V333" i="6"/>
  <c r="U333" i="6"/>
  <c r="T333" i="6"/>
  <c r="S333" i="6"/>
  <c r="R333" i="6"/>
  <c r="Q333" i="6"/>
  <c r="P333" i="6"/>
  <c r="O333" i="6"/>
  <c r="N333" i="6"/>
  <c r="M333" i="6"/>
  <c r="L333" i="6"/>
  <c r="W332" i="6"/>
  <c r="V332" i="6"/>
  <c r="U332" i="6"/>
  <c r="T332" i="6"/>
  <c r="S332" i="6"/>
  <c r="R332" i="6"/>
  <c r="Q332" i="6"/>
  <c r="P332" i="6"/>
  <c r="O332" i="6"/>
  <c r="N332" i="6"/>
  <c r="M332" i="6"/>
  <c r="L332" i="6"/>
  <c r="W331" i="6"/>
  <c r="V331" i="6"/>
  <c r="U331" i="6"/>
  <c r="T331" i="6"/>
  <c r="S331" i="6"/>
  <c r="R331" i="6"/>
  <c r="Q331" i="6"/>
  <c r="P331" i="6"/>
  <c r="O331" i="6"/>
  <c r="N331" i="6"/>
  <c r="M331" i="6"/>
  <c r="L331" i="6"/>
  <c r="W330" i="6"/>
  <c r="V330" i="6"/>
  <c r="U330" i="6"/>
  <c r="T330" i="6"/>
  <c r="S330" i="6"/>
  <c r="R330" i="6"/>
  <c r="Q330" i="6"/>
  <c r="P330" i="6"/>
  <c r="O330" i="6"/>
  <c r="N330" i="6"/>
  <c r="M330" i="6"/>
  <c r="L330" i="6"/>
  <c r="W329" i="6"/>
  <c r="V329" i="6"/>
  <c r="U329" i="6"/>
  <c r="T329" i="6"/>
  <c r="S329" i="6"/>
  <c r="R329" i="6"/>
  <c r="Q329" i="6"/>
  <c r="P329" i="6"/>
  <c r="O329" i="6"/>
  <c r="N329" i="6"/>
  <c r="M329" i="6"/>
  <c r="L329" i="6"/>
  <c r="W328" i="6"/>
  <c r="V328" i="6"/>
  <c r="U328" i="6"/>
  <c r="T328" i="6"/>
  <c r="S328" i="6"/>
  <c r="R328" i="6"/>
  <c r="Q328" i="6"/>
  <c r="P328" i="6"/>
  <c r="O328" i="6"/>
  <c r="N328" i="6"/>
  <c r="M328" i="6"/>
  <c r="L328" i="6"/>
  <c r="W327" i="6"/>
  <c r="V327" i="6"/>
  <c r="U327" i="6"/>
  <c r="T327" i="6"/>
  <c r="S327" i="6"/>
  <c r="R327" i="6"/>
  <c r="Q327" i="6"/>
  <c r="P327" i="6"/>
  <c r="O327" i="6"/>
  <c r="N327" i="6"/>
  <c r="M327" i="6"/>
  <c r="L327" i="6"/>
  <c r="W326" i="6"/>
  <c r="V326" i="6"/>
  <c r="U326" i="6"/>
  <c r="T326" i="6"/>
  <c r="S326" i="6"/>
  <c r="R326" i="6"/>
  <c r="Q326" i="6"/>
  <c r="P326" i="6"/>
  <c r="O326" i="6"/>
  <c r="N326" i="6"/>
  <c r="M326" i="6"/>
  <c r="L326" i="6"/>
  <c r="W325" i="6"/>
  <c r="V325" i="6"/>
  <c r="U325" i="6"/>
  <c r="T325" i="6"/>
  <c r="S325" i="6"/>
  <c r="R325" i="6"/>
  <c r="Q325" i="6"/>
  <c r="P325" i="6"/>
  <c r="O325" i="6"/>
  <c r="N325" i="6"/>
  <c r="M325" i="6"/>
  <c r="L325" i="6"/>
  <c r="W324" i="6"/>
  <c r="V324" i="6"/>
  <c r="U324" i="6"/>
  <c r="T324" i="6"/>
  <c r="S324" i="6"/>
  <c r="R324" i="6"/>
  <c r="Q324" i="6"/>
  <c r="P324" i="6"/>
  <c r="O324" i="6"/>
  <c r="N324" i="6"/>
  <c r="M324" i="6"/>
  <c r="L324" i="6"/>
  <c r="W323" i="6"/>
  <c r="V323" i="6"/>
  <c r="U323" i="6"/>
  <c r="T323" i="6"/>
  <c r="S323" i="6"/>
  <c r="R323" i="6"/>
  <c r="Q323" i="6"/>
  <c r="P323" i="6"/>
  <c r="O323" i="6"/>
  <c r="N323" i="6"/>
  <c r="M323" i="6"/>
  <c r="L323" i="6"/>
  <c r="Y322" i="6"/>
  <c r="W322" i="6"/>
  <c r="V322" i="6"/>
  <c r="U322" i="6"/>
  <c r="T322" i="6"/>
  <c r="S322" i="6"/>
  <c r="R322" i="6"/>
  <c r="Q322" i="6"/>
  <c r="P322" i="6"/>
  <c r="O322" i="6"/>
  <c r="N322" i="6"/>
  <c r="M322" i="6"/>
  <c r="L322" i="6"/>
  <c r="W321" i="6"/>
  <c r="V321" i="6"/>
  <c r="U321" i="6"/>
  <c r="T321" i="6"/>
  <c r="S321" i="6"/>
  <c r="R321" i="6"/>
  <c r="Q321" i="6"/>
  <c r="P321" i="6"/>
  <c r="O321" i="6"/>
  <c r="N321" i="6"/>
  <c r="M321" i="6"/>
  <c r="L321" i="6"/>
  <c r="W320" i="6"/>
  <c r="V320" i="6"/>
  <c r="U320" i="6"/>
  <c r="T320" i="6"/>
  <c r="S320" i="6"/>
  <c r="R320" i="6"/>
  <c r="Q320" i="6"/>
  <c r="P320" i="6"/>
  <c r="O320" i="6"/>
  <c r="N320" i="6"/>
  <c r="M320" i="6"/>
  <c r="L320" i="6"/>
  <c r="W319" i="6"/>
  <c r="V319" i="6"/>
  <c r="U319" i="6"/>
  <c r="T319" i="6"/>
  <c r="S319" i="6"/>
  <c r="R319" i="6"/>
  <c r="Q319" i="6"/>
  <c r="P319" i="6"/>
  <c r="O319" i="6"/>
  <c r="N319" i="6"/>
  <c r="M319" i="6"/>
  <c r="L319" i="6"/>
  <c r="W318" i="6"/>
  <c r="V318" i="6"/>
  <c r="U318" i="6"/>
  <c r="T318" i="6"/>
  <c r="S318" i="6"/>
  <c r="R318" i="6"/>
  <c r="Q318" i="6"/>
  <c r="P318" i="6"/>
  <c r="O318" i="6"/>
  <c r="N318" i="6"/>
  <c r="M318" i="6"/>
  <c r="L318" i="6"/>
  <c r="W317" i="6"/>
  <c r="V317" i="6"/>
  <c r="U317" i="6"/>
  <c r="T317" i="6"/>
  <c r="S317" i="6"/>
  <c r="R317" i="6"/>
  <c r="Q317" i="6"/>
  <c r="P317" i="6"/>
  <c r="O317" i="6"/>
  <c r="N317" i="6"/>
  <c r="M317" i="6"/>
  <c r="L317" i="6"/>
  <c r="W316" i="6"/>
  <c r="V316" i="6"/>
  <c r="U316" i="6"/>
  <c r="T316" i="6"/>
  <c r="S316" i="6"/>
  <c r="R316" i="6"/>
  <c r="Q316" i="6"/>
  <c r="P316" i="6"/>
  <c r="O316" i="6"/>
  <c r="N316" i="6"/>
  <c r="M316" i="6"/>
  <c r="L316" i="6"/>
  <c r="Y315" i="6"/>
  <c r="W315" i="6"/>
  <c r="V315" i="6"/>
  <c r="U315" i="6"/>
  <c r="T315" i="6"/>
  <c r="S315" i="6"/>
  <c r="R315" i="6"/>
  <c r="Q315" i="6"/>
  <c r="P315" i="6"/>
  <c r="O315" i="6"/>
  <c r="N315" i="6"/>
  <c r="M315" i="6"/>
  <c r="L315" i="6"/>
  <c r="W314" i="6"/>
  <c r="V314" i="6"/>
  <c r="U314" i="6"/>
  <c r="T314" i="6"/>
  <c r="S314" i="6"/>
  <c r="R314" i="6"/>
  <c r="Q314" i="6"/>
  <c r="P314" i="6"/>
  <c r="O314" i="6"/>
  <c r="N314" i="6"/>
  <c r="M314" i="6"/>
  <c r="L314" i="6"/>
  <c r="W313" i="6"/>
  <c r="V313" i="6"/>
  <c r="U313" i="6"/>
  <c r="T313" i="6"/>
  <c r="S313" i="6"/>
  <c r="R313" i="6"/>
  <c r="Q313" i="6"/>
  <c r="P313" i="6"/>
  <c r="O313" i="6"/>
  <c r="N313" i="6"/>
  <c r="M313" i="6"/>
  <c r="L313" i="6"/>
  <c r="W312" i="6"/>
  <c r="V312" i="6"/>
  <c r="U312" i="6"/>
  <c r="T312" i="6"/>
  <c r="S312" i="6"/>
  <c r="R312" i="6"/>
  <c r="Q312" i="6"/>
  <c r="P312" i="6"/>
  <c r="O312" i="6"/>
  <c r="N312" i="6"/>
  <c r="M312" i="6"/>
  <c r="L312" i="6"/>
  <c r="W311" i="6"/>
  <c r="V311" i="6"/>
  <c r="U311" i="6"/>
  <c r="T311" i="6"/>
  <c r="S311" i="6"/>
  <c r="R311" i="6"/>
  <c r="Q311" i="6"/>
  <c r="P311" i="6"/>
  <c r="O311" i="6"/>
  <c r="N311" i="6"/>
  <c r="M311" i="6"/>
  <c r="L311" i="6"/>
  <c r="W310" i="6"/>
  <c r="V310" i="6"/>
  <c r="U310" i="6"/>
  <c r="T310" i="6"/>
  <c r="S310" i="6"/>
  <c r="R310" i="6"/>
  <c r="Q310" i="6"/>
  <c r="P310" i="6"/>
  <c r="O310" i="6"/>
  <c r="N310" i="6"/>
  <c r="M310" i="6"/>
  <c r="L310" i="6"/>
  <c r="W309" i="6"/>
  <c r="V309" i="6"/>
  <c r="U309" i="6"/>
  <c r="T309" i="6"/>
  <c r="S309" i="6"/>
  <c r="R309" i="6"/>
  <c r="Q309" i="6"/>
  <c r="P309" i="6"/>
  <c r="O309" i="6"/>
  <c r="N309" i="6"/>
  <c r="M309" i="6"/>
  <c r="L309" i="6"/>
  <c r="W308" i="6"/>
  <c r="V308" i="6"/>
  <c r="U308" i="6"/>
  <c r="T308" i="6"/>
  <c r="S308" i="6"/>
  <c r="R308" i="6"/>
  <c r="Q308" i="6"/>
  <c r="P308" i="6"/>
  <c r="O308" i="6"/>
  <c r="N308" i="6"/>
  <c r="M308" i="6"/>
  <c r="L308" i="6"/>
  <c r="W307" i="6"/>
  <c r="V307" i="6"/>
  <c r="U307" i="6"/>
  <c r="T307" i="6"/>
  <c r="S307" i="6"/>
  <c r="R307" i="6"/>
  <c r="Q307" i="6"/>
  <c r="P307" i="6"/>
  <c r="O307" i="6"/>
  <c r="N307" i="6"/>
  <c r="M307" i="6"/>
  <c r="L307" i="6"/>
  <c r="W306" i="6"/>
  <c r="V306" i="6"/>
  <c r="U306" i="6"/>
  <c r="T306" i="6"/>
  <c r="S306" i="6"/>
  <c r="R306" i="6"/>
  <c r="Q306" i="6"/>
  <c r="P306" i="6"/>
  <c r="O306" i="6"/>
  <c r="N306" i="6"/>
  <c r="M306" i="6"/>
  <c r="L306" i="6"/>
  <c r="W305" i="6"/>
  <c r="V305" i="6"/>
  <c r="U305" i="6"/>
  <c r="T305" i="6"/>
  <c r="S305" i="6"/>
  <c r="R305" i="6"/>
  <c r="Q305" i="6"/>
  <c r="P305" i="6"/>
  <c r="O305" i="6"/>
  <c r="N305" i="6"/>
  <c r="M305" i="6"/>
  <c r="L305" i="6"/>
  <c r="W304" i="6"/>
  <c r="V304" i="6"/>
  <c r="U304" i="6"/>
  <c r="T304" i="6"/>
  <c r="S304" i="6"/>
  <c r="R304" i="6"/>
  <c r="Q304" i="6"/>
  <c r="P304" i="6"/>
  <c r="O304" i="6"/>
  <c r="N304" i="6"/>
  <c r="M304" i="6"/>
  <c r="L304" i="6"/>
  <c r="W1187" i="6"/>
  <c r="V1187" i="6"/>
  <c r="U1187" i="6"/>
  <c r="T1187" i="6"/>
  <c r="S1187" i="6"/>
  <c r="R1187" i="6"/>
  <c r="Q1187" i="6"/>
  <c r="P1187" i="6"/>
  <c r="O1187" i="6"/>
  <c r="N1187" i="6"/>
  <c r="M1187" i="6"/>
  <c r="L1187" i="6"/>
  <c r="W302" i="6"/>
  <c r="V302" i="6"/>
  <c r="U302" i="6"/>
  <c r="T302" i="6"/>
  <c r="S302" i="6"/>
  <c r="R302" i="6"/>
  <c r="Q302" i="6"/>
  <c r="P302" i="6"/>
  <c r="O302" i="6"/>
  <c r="N302" i="6"/>
  <c r="M302" i="6"/>
  <c r="L302" i="6"/>
  <c r="W301" i="6"/>
  <c r="V301" i="6"/>
  <c r="U301" i="6"/>
  <c r="T301" i="6"/>
  <c r="S301" i="6"/>
  <c r="R301" i="6"/>
  <c r="Q301" i="6"/>
  <c r="P301" i="6"/>
  <c r="O301" i="6"/>
  <c r="N301" i="6"/>
  <c r="M301" i="6"/>
  <c r="L301" i="6"/>
  <c r="W300" i="6"/>
  <c r="V300" i="6"/>
  <c r="U300" i="6"/>
  <c r="T300" i="6"/>
  <c r="S300" i="6"/>
  <c r="R300" i="6"/>
  <c r="Q300" i="6"/>
  <c r="P300" i="6"/>
  <c r="O300" i="6"/>
  <c r="N300" i="6"/>
  <c r="M300" i="6"/>
  <c r="L300" i="6"/>
  <c r="W299" i="6"/>
  <c r="V299" i="6"/>
  <c r="U299" i="6"/>
  <c r="T299" i="6"/>
  <c r="S299" i="6"/>
  <c r="R299" i="6"/>
  <c r="Q299" i="6"/>
  <c r="P299" i="6"/>
  <c r="O299" i="6"/>
  <c r="N299" i="6"/>
  <c r="M299" i="6"/>
  <c r="L299" i="6"/>
  <c r="Y298" i="6"/>
  <c r="W298" i="6"/>
  <c r="V298" i="6"/>
  <c r="U298" i="6"/>
  <c r="T298" i="6"/>
  <c r="S298" i="6"/>
  <c r="R298" i="6"/>
  <c r="Q298" i="6"/>
  <c r="P298" i="6"/>
  <c r="O298" i="6"/>
  <c r="N298" i="6"/>
  <c r="M298" i="6"/>
  <c r="L298" i="6"/>
  <c r="W297" i="6"/>
  <c r="V297" i="6"/>
  <c r="U297" i="6"/>
  <c r="T297" i="6"/>
  <c r="S297" i="6"/>
  <c r="R297" i="6"/>
  <c r="Q297" i="6"/>
  <c r="P297" i="6"/>
  <c r="O297" i="6"/>
  <c r="N297" i="6"/>
  <c r="M297" i="6"/>
  <c r="L297" i="6"/>
  <c r="W296" i="6"/>
  <c r="V296" i="6"/>
  <c r="U296" i="6"/>
  <c r="T296" i="6"/>
  <c r="S296" i="6"/>
  <c r="R296" i="6"/>
  <c r="Q296" i="6"/>
  <c r="P296" i="6"/>
  <c r="O296" i="6"/>
  <c r="N296" i="6"/>
  <c r="M296" i="6"/>
  <c r="L296" i="6"/>
  <c r="W295" i="6"/>
  <c r="V295" i="6"/>
  <c r="U295" i="6"/>
  <c r="T295" i="6"/>
  <c r="S295" i="6"/>
  <c r="R295" i="6"/>
  <c r="Q295" i="6"/>
  <c r="P295" i="6"/>
  <c r="O295" i="6"/>
  <c r="N295" i="6"/>
  <c r="M295" i="6"/>
  <c r="L295" i="6"/>
  <c r="W294" i="6"/>
  <c r="V294" i="6"/>
  <c r="U294" i="6"/>
  <c r="T294" i="6"/>
  <c r="S294" i="6"/>
  <c r="R294" i="6"/>
  <c r="Q294" i="6"/>
  <c r="P294" i="6"/>
  <c r="O294" i="6"/>
  <c r="N294" i="6"/>
  <c r="M294" i="6"/>
  <c r="L294" i="6"/>
  <c r="W293" i="6"/>
  <c r="V293" i="6"/>
  <c r="U293" i="6"/>
  <c r="T293" i="6"/>
  <c r="S293" i="6"/>
  <c r="R293" i="6"/>
  <c r="Q293" i="6"/>
  <c r="P293" i="6"/>
  <c r="O293" i="6"/>
  <c r="N293" i="6"/>
  <c r="M293" i="6"/>
  <c r="L293" i="6"/>
  <c r="W292" i="6"/>
  <c r="V292" i="6"/>
  <c r="U292" i="6"/>
  <c r="T292" i="6"/>
  <c r="S292" i="6"/>
  <c r="R292" i="6"/>
  <c r="Q292" i="6"/>
  <c r="P292" i="6"/>
  <c r="O292" i="6"/>
  <c r="N292" i="6"/>
  <c r="M292" i="6"/>
  <c r="L292" i="6"/>
  <c r="W291" i="6"/>
  <c r="V291" i="6"/>
  <c r="U291" i="6"/>
  <c r="T291" i="6"/>
  <c r="S291" i="6"/>
  <c r="R291" i="6"/>
  <c r="Q291" i="6"/>
  <c r="P291" i="6"/>
  <c r="O291" i="6"/>
  <c r="N291" i="6"/>
  <c r="M291" i="6"/>
  <c r="L291" i="6"/>
  <c r="W290" i="6"/>
  <c r="V290" i="6"/>
  <c r="U290" i="6"/>
  <c r="T290" i="6"/>
  <c r="S290" i="6"/>
  <c r="R290" i="6"/>
  <c r="Q290" i="6"/>
  <c r="P290" i="6"/>
  <c r="O290" i="6"/>
  <c r="N290" i="6"/>
  <c r="M290" i="6"/>
  <c r="L290" i="6"/>
  <c r="W289" i="6"/>
  <c r="V289" i="6"/>
  <c r="U289" i="6"/>
  <c r="T289" i="6"/>
  <c r="S289" i="6"/>
  <c r="R289" i="6"/>
  <c r="Q289" i="6"/>
  <c r="P289" i="6"/>
  <c r="O289" i="6"/>
  <c r="N289" i="6"/>
  <c r="M289" i="6"/>
  <c r="L289" i="6"/>
  <c r="W288" i="6"/>
  <c r="V288" i="6"/>
  <c r="U288" i="6"/>
  <c r="T288" i="6"/>
  <c r="S288" i="6"/>
  <c r="R288" i="6"/>
  <c r="Q288" i="6"/>
  <c r="P288" i="6"/>
  <c r="O288" i="6"/>
  <c r="N288" i="6"/>
  <c r="M288" i="6"/>
  <c r="L288" i="6"/>
  <c r="W287" i="6"/>
  <c r="V287" i="6"/>
  <c r="U287" i="6"/>
  <c r="T287" i="6"/>
  <c r="S287" i="6"/>
  <c r="R287" i="6"/>
  <c r="Q287" i="6"/>
  <c r="P287" i="6"/>
  <c r="O287" i="6"/>
  <c r="N287" i="6"/>
  <c r="M287" i="6"/>
  <c r="L287" i="6"/>
  <c r="W286" i="6"/>
  <c r="V286" i="6"/>
  <c r="U286" i="6"/>
  <c r="T286" i="6"/>
  <c r="S286" i="6"/>
  <c r="R286" i="6"/>
  <c r="Q286" i="6"/>
  <c r="P286" i="6"/>
  <c r="O286" i="6"/>
  <c r="N286" i="6"/>
  <c r="M286" i="6"/>
  <c r="L286" i="6"/>
  <c r="W285" i="6"/>
  <c r="V285" i="6"/>
  <c r="U285" i="6"/>
  <c r="T285" i="6"/>
  <c r="S285" i="6"/>
  <c r="R285" i="6"/>
  <c r="Q285" i="6"/>
  <c r="P285" i="6"/>
  <c r="O285" i="6"/>
  <c r="N285" i="6"/>
  <c r="M285" i="6"/>
  <c r="L285" i="6"/>
  <c r="W284" i="6"/>
  <c r="V284" i="6"/>
  <c r="U284" i="6"/>
  <c r="T284" i="6"/>
  <c r="S284" i="6"/>
  <c r="R284" i="6"/>
  <c r="Q284" i="6"/>
  <c r="P284" i="6"/>
  <c r="O284" i="6"/>
  <c r="N284" i="6"/>
  <c r="M284" i="6"/>
  <c r="L284" i="6"/>
  <c r="W283" i="6"/>
  <c r="V283" i="6"/>
  <c r="U283" i="6"/>
  <c r="T283" i="6"/>
  <c r="S283" i="6"/>
  <c r="R283" i="6"/>
  <c r="Q283" i="6"/>
  <c r="P283" i="6"/>
  <c r="O283" i="6"/>
  <c r="N283" i="6"/>
  <c r="M283" i="6"/>
  <c r="L283" i="6"/>
  <c r="W1326" i="6"/>
  <c r="V1326" i="6"/>
  <c r="U1326" i="6"/>
  <c r="T1326" i="6"/>
  <c r="S1326" i="6"/>
  <c r="R1326" i="6"/>
  <c r="Q1326" i="6"/>
  <c r="P1326" i="6"/>
  <c r="O1326" i="6"/>
  <c r="N1326" i="6"/>
  <c r="M1326" i="6"/>
  <c r="W1967" i="6"/>
  <c r="V1967" i="6"/>
  <c r="U1967" i="6"/>
  <c r="T1967" i="6"/>
  <c r="S1967" i="6"/>
  <c r="R1967" i="6"/>
  <c r="Q1967" i="6"/>
  <c r="P1967" i="6"/>
  <c r="O1967" i="6"/>
  <c r="N1967" i="6"/>
  <c r="M1967" i="6"/>
  <c r="L1967" i="6"/>
  <c r="W2294" i="6"/>
  <c r="V2294" i="6"/>
  <c r="U2294" i="6"/>
  <c r="T2294" i="6"/>
  <c r="S2294" i="6"/>
  <c r="R2294" i="6"/>
  <c r="Q2294" i="6"/>
  <c r="P2294" i="6"/>
  <c r="O2294" i="6"/>
  <c r="N2294" i="6"/>
  <c r="M2294" i="6"/>
  <c r="L2294" i="6"/>
  <c r="W2292" i="6"/>
  <c r="V2292" i="6"/>
  <c r="U2292" i="6"/>
  <c r="T2292" i="6"/>
  <c r="S2292" i="6"/>
  <c r="R2292" i="6"/>
  <c r="Q2292" i="6"/>
  <c r="P2292" i="6"/>
  <c r="O2292" i="6"/>
  <c r="N2292" i="6"/>
  <c r="M2292" i="6"/>
  <c r="L2292" i="6"/>
  <c r="W2291" i="6"/>
  <c r="V2291" i="6"/>
  <c r="U2291" i="6"/>
  <c r="T2291" i="6"/>
  <c r="S2291" i="6"/>
  <c r="R2291" i="6"/>
  <c r="Q2291" i="6"/>
  <c r="P2291" i="6"/>
  <c r="O2291" i="6"/>
  <c r="N2291" i="6"/>
  <c r="M2291" i="6"/>
  <c r="L2291" i="6"/>
  <c r="W277" i="6"/>
  <c r="V277" i="6"/>
  <c r="U277" i="6"/>
  <c r="T277" i="6"/>
  <c r="S277" i="6"/>
  <c r="R277" i="6"/>
  <c r="Q277" i="6"/>
  <c r="P277" i="6"/>
  <c r="O277" i="6"/>
  <c r="N277" i="6"/>
  <c r="M277" i="6"/>
  <c r="L277" i="6"/>
  <c r="W276" i="6"/>
  <c r="V276" i="6"/>
  <c r="U276" i="6"/>
  <c r="T276" i="6"/>
  <c r="S276" i="6"/>
  <c r="R276" i="6"/>
  <c r="Q276" i="6"/>
  <c r="P276" i="6"/>
  <c r="O276" i="6"/>
  <c r="N276" i="6"/>
  <c r="M276" i="6"/>
  <c r="L276" i="6"/>
  <c r="W275" i="6"/>
  <c r="V275" i="6"/>
  <c r="U275" i="6"/>
  <c r="T275" i="6"/>
  <c r="S275" i="6"/>
  <c r="R275" i="6"/>
  <c r="Q275" i="6"/>
  <c r="P275" i="6"/>
  <c r="O275" i="6"/>
  <c r="N275" i="6"/>
  <c r="M275" i="6"/>
  <c r="L275" i="6"/>
  <c r="W274" i="6"/>
  <c r="V274" i="6"/>
  <c r="U274" i="6"/>
  <c r="T274" i="6"/>
  <c r="S274" i="6"/>
  <c r="R274" i="6"/>
  <c r="Q274" i="6"/>
  <c r="P274" i="6"/>
  <c r="O274" i="6"/>
  <c r="N274" i="6"/>
  <c r="M274" i="6"/>
  <c r="L274" i="6"/>
  <c r="W273" i="6"/>
  <c r="V273" i="6"/>
  <c r="U273" i="6"/>
  <c r="T273" i="6"/>
  <c r="S273" i="6"/>
  <c r="R273" i="6"/>
  <c r="Q273" i="6"/>
  <c r="P273" i="6"/>
  <c r="O273" i="6"/>
  <c r="N273" i="6"/>
  <c r="M273" i="6"/>
  <c r="L273" i="6"/>
  <c r="W272" i="6"/>
  <c r="V272" i="6"/>
  <c r="U272" i="6"/>
  <c r="T272" i="6"/>
  <c r="S272" i="6"/>
  <c r="R272" i="6"/>
  <c r="Q272" i="6"/>
  <c r="P272" i="6"/>
  <c r="O272" i="6"/>
  <c r="N272" i="6"/>
  <c r="M272" i="6"/>
  <c r="L272" i="6"/>
  <c r="W271" i="6"/>
  <c r="V271" i="6"/>
  <c r="U271" i="6"/>
  <c r="T271" i="6"/>
  <c r="S271" i="6"/>
  <c r="R271" i="6"/>
  <c r="Q271" i="6"/>
  <c r="P271" i="6"/>
  <c r="O271" i="6"/>
  <c r="N271" i="6"/>
  <c r="M271" i="6"/>
  <c r="L271" i="6"/>
  <c r="W270" i="6"/>
  <c r="V270" i="6"/>
  <c r="U270" i="6"/>
  <c r="T270" i="6"/>
  <c r="S270" i="6"/>
  <c r="R270" i="6"/>
  <c r="Q270" i="6"/>
  <c r="P270" i="6"/>
  <c r="O270" i="6"/>
  <c r="N270" i="6"/>
  <c r="M270" i="6"/>
  <c r="L270" i="6"/>
  <c r="W250" i="6"/>
  <c r="V250" i="6"/>
  <c r="U250" i="6"/>
  <c r="T250" i="6"/>
  <c r="S250" i="6"/>
  <c r="R250" i="6"/>
  <c r="Q250" i="6"/>
  <c r="P250" i="6"/>
  <c r="O250" i="6"/>
  <c r="N250" i="6"/>
  <c r="M250" i="6"/>
  <c r="L250" i="6"/>
  <c r="W2757" i="6"/>
  <c r="V2757" i="6"/>
  <c r="U2757" i="6"/>
  <c r="T2757" i="6"/>
  <c r="S2757" i="6"/>
  <c r="R2757" i="6"/>
  <c r="Q2757" i="6"/>
  <c r="P2757" i="6"/>
  <c r="O2757" i="6"/>
  <c r="N2757" i="6"/>
  <c r="M2757" i="6"/>
  <c r="L2757" i="6"/>
  <c r="W2733" i="6"/>
  <c r="V2733" i="6"/>
  <c r="U2733" i="6"/>
  <c r="T2733" i="6"/>
  <c r="S2733" i="6"/>
  <c r="R2733" i="6"/>
  <c r="Q2733" i="6"/>
  <c r="P2733" i="6"/>
  <c r="O2733" i="6"/>
  <c r="N2733" i="6"/>
  <c r="M2733" i="6"/>
  <c r="L2733" i="6"/>
  <c r="W1517" i="6"/>
  <c r="V1517" i="6"/>
  <c r="U1517" i="6"/>
  <c r="T1517" i="6"/>
  <c r="S1517" i="6"/>
  <c r="R1517" i="6"/>
  <c r="Q1517" i="6"/>
  <c r="P1517" i="6"/>
  <c r="O1517" i="6"/>
  <c r="N1517" i="6"/>
  <c r="M1517" i="6"/>
  <c r="L1517" i="6"/>
  <c r="W265" i="6"/>
  <c r="V265" i="6"/>
  <c r="U265" i="6"/>
  <c r="T265" i="6"/>
  <c r="S265" i="6"/>
  <c r="R265" i="6"/>
  <c r="Q265" i="6"/>
  <c r="P265" i="6"/>
  <c r="O265" i="6"/>
  <c r="N265" i="6"/>
  <c r="M265" i="6"/>
  <c r="L265" i="6"/>
  <c r="W264" i="6"/>
  <c r="V264" i="6"/>
  <c r="U264" i="6"/>
  <c r="T264" i="6"/>
  <c r="S264" i="6"/>
  <c r="R264" i="6"/>
  <c r="Q264" i="6"/>
  <c r="P264" i="6"/>
  <c r="O264" i="6"/>
  <c r="N264" i="6"/>
  <c r="M264" i="6"/>
  <c r="L264" i="6"/>
  <c r="W263" i="6"/>
  <c r="V263" i="6"/>
  <c r="U263" i="6"/>
  <c r="T263" i="6"/>
  <c r="S263" i="6"/>
  <c r="R263" i="6"/>
  <c r="Q263" i="6"/>
  <c r="P263" i="6"/>
  <c r="O263" i="6"/>
  <c r="N263" i="6"/>
  <c r="M263" i="6"/>
  <c r="L263" i="6"/>
  <c r="W262" i="6"/>
  <c r="V262" i="6"/>
  <c r="U262" i="6"/>
  <c r="T262" i="6"/>
  <c r="S262" i="6"/>
  <c r="R262" i="6"/>
  <c r="Q262" i="6"/>
  <c r="P262" i="6"/>
  <c r="O262" i="6"/>
  <c r="N262" i="6"/>
  <c r="M262" i="6"/>
  <c r="L262" i="6"/>
  <c r="W261" i="6"/>
  <c r="V261" i="6"/>
  <c r="U261" i="6"/>
  <c r="T261" i="6"/>
  <c r="S261" i="6"/>
  <c r="R261" i="6"/>
  <c r="Q261" i="6"/>
  <c r="P261" i="6"/>
  <c r="O261" i="6"/>
  <c r="N261" i="6"/>
  <c r="M261" i="6"/>
  <c r="L261" i="6"/>
  <c r="W2756" i="6"/>
  <c r="V2756" i="6"/>
  <c r="U2756" i="6"/>
  <c r="T2756" i="6"/>
  <c r="S2756" i="6"/>
  <c r="R2756" i="6"/>
  <c r="Q2756" i="6"/>
  <c r="P2756" i="6"/>
  <c r="O2756" i="6"/>
  <c r="N2756" i="6"/>
  <c r="M2756" i="6"/>
  <c r="L2756" i="6"/>
  <c r="W2732" i="6"/>
  <c r="V2732" i="6"/>
  <c r="U2732" i="6"/>
  <c r="T2732" i="6"/>
  <c r="S2732" i="6"/>
  <c r="R2732" i="6"/>
  <c r="Q2732" i="6"/>
  <c r="P2732" i="6"/>
  <c r="O2732" i="6"/>
  <c r="N2732" i="6"/>
  <c r="M2732" i="6"/>
  <c r="L2732" i="6"/>
  <c r="W2755" i="6"/>
  <c r="V2755" i="6"/>
  <c r="U2755" i="6"/>
  <c r="T2755" i="6"/>
  <c r="S2755" i="6"/>
  <c r="R2755" i="6"/>
  <c r="Q2755" i="6"/>
  <c r="P2755" i="6"/>
  <c r="O2755" i="6"/>
  <c r="N2755" i="6"/>
  <c r="M2755" i="6"/>
  <c r="L2755" i="6"/>
  <c r="W2731" i="6"/>
  <c r="V2731" i="6"/>
  <c r="U2731" i="6"/>
  <c r="T2731" i="6"/>
  <c r="S2731" i="6"/>
  <c r="R2731" i="6"/>
  <c r="Q2731" i="6"/>
  <c r="P2731" i="6"/>
  <c r="O2731" i="6"/>
  <c r="N2731" i="6"/>
  <c r="M2731" i="6"/>
  <c r="L2731" i="6"/>
  <c r="W256" i="6"/>
  <c r="V256" i="6"/>
  <c r="U256" i="6"/>
  <c r="T256" i="6"/>
  <c r="S256" i="6"/>
  <c r="R256" i="6"/>
  <c r="Q256" i="6"/>
  <c r="P256" i="6"/>
  <c r="O256" i="6"/>
  <c r="N256" i="6"/>
  <c r="M256" i="6"/>
  <c r="L256" i="6"/>
  <c r="W910" i="6"/>
  <c r="V910" i="6"/>
  <c r="U910" i="6"/>
  <c r="T910" i="6"/>
  <c r="S910" i="6"/>
  <c r="R910" i="6"/>
  <c r="Q910" i="6"/>
  <c r="P910" i="6"/>
  <c r="O910" i="6"/>
  <c r="N910" i="6"/>
  <c r="M910" i="6"/>
  <c r="L910" i="6"/>
  <c r="W267" i="6"/>
  <c r="V267" i="6"/>
  <c r="U267" i="6"/>
  <c r="T267" i="6"/>
  <c r="S267" i="6"/>
  <c r="R267" i="6"/>
  <c r="Q267" i="6"/>
  <c r="P267" i="6"/>
  <c r="O267" i="6"/>
  <c r="N267" i="6"/>
  <c r="M267" i="6"/>
  <c r="L267" i="6"/>
  <c r="W253" i="6"/>
  <c r="V253" i="6"/>
  <c r="U253" i="6"/>
  <c r="T253" i="6"/>
  <c r="S253" i="6"/>
  <c r="R253" i="6"/>
  <c r="Q253" i="6"/>
  <c r="P253" i="6"/>
  <c r="O253" i="6"/>
  <c r="N253" i="6"/>
  <c r="M253" i="6"/>
  <c r="L253" i="6"/>
  <c r="W252" i="6"/>
  <c r="V252" i="6"/>
  <c r="U252" i="6"/>
  <c r="T252" i="6"/>
  <c r="S252" i="6"/>
  <c r="R252" i="6"/>
  <c r="Q252" i="6"/>
  <c r="P252" i="6"/>
  <c r="O252" i="6"/>
  <c r="N252" i="6"/>
  <c r="M252" i="6"/>
  <c r="L252" i="6"/>
  <c r="W251" i="6"/>
  <c r="V251" i="6"/>
  <c r="U251" i="6"/>
  <c r="T251" i="6"/>
  <c r="S251" i="6"/>
  <c r="R251" i="6"/>
  <c r="Q251" i="6"/>
  <c r="P251" i="6"/>
  <c r="O251" i="6"/>
  <c r="N251" i="6"/>
  <c r="M251" i="6"/>
  <c r="L251" i="6"/>
  <c r="W266" i="6"/>
  <c r="V266" i="6"/>
  <c r="U266" i="6"/>
  <c r="T266" i="6"/>
  <c r="S266" i="6"/>
  <c r="R266" i="6"/>
  <c r="Q266" i="6"/>
  <c r="P266" i="6"/>
  <c r="O266" i="6"/>
  <c r="N266" i="6"/>
  <c r="M266" i="6"/>
  <c r="L266" i="6"/>
  <c r="W249" i="6"/>
  <c r="V249" i="6"/>
  <c r="U249" i="6"/>
  <c r="T249" i="6"/>
  <c r="S249" i="6"/>
  <c r="R249" i="6"/>
  <c r="Q249" i="6"/>
  <c r="P249" i="6"/>
  <c r="O249" i="6"/>
  <c r="N249" i="6"/>
  <c r="M249" i="6"/>
  <c r="L249" i="6"/>
  <c r="W248" i="6"/>
  <c r="V248" i="6"/>
  <c r="U248" i="6"/>
  <c r="T248" i="6"/>
  <c r="S248" i="6"/>
  <c r="R248" i="6"/>
  <c r="Q248" i="6"/>
  <c r="P248" i="6"/>
  <c r="O248" i="6"/>
  <c r="N248" i="6"/>
  <c r="M248" i="6"/>
  <c r="L248" i="6"/>
  <c r="W247" i="6"/>
  <c r="V247" i="6"/>
  <c r="U247" i="6"/>
  <c r="T247" i="6"/>
  <c r="S247" i="6"/>
  <c r="R247" i="6"/>
  <c r="Q247" i="6"/>
  <c r="P247" i="6"/>
  <c r="O247" i="6"/>
  <c r="N247" i="6"/>
  <c r="M247" i="6"/>
  <c r="L247" i="6"/>
  <c r="W255" i="6"/>
  <c r="V255" i="6"/>
  <c r="U255" i="6"/>
  <c r="T255" i="6"/>
  <c r="S255" i="6"/>
  <c r="R255" i="6"/>
  <c r="Q255" i="6"/>
  <c r="P255" i="6"/>
  <c r="O255" i="6"/>
  <c r="N255" i="6"/>
  <c r="M255" i="6"/>
  <c r="L255" i="6"/>
  <c r="W245" i="6"/>
  <c r="V245" i="6"/>
  <c r="U245" i="6"/>
  <c r="T245" i="6"/>
  <c r="S245" i="6"/>
  <c r="R245" i="6"/>
  <c r="Q245" i="6"/>
  <c r="P245" i="6"/>
  <c r="O245" i="6"/>
  <c r="N245" i="6"/>
  <c r="M245" i="6"/>
  <c r="L245" i="6"/>
  <c r="W254" i="6"/>
  <c r="V254" i="6"/>
  <c r="U254" i="6"/>
  <c r="T254" i="6"/>
  <c r="S254" i="6"/>
  <c r="R254" i="6"/>
  <c r="Q254" i="6"/>
  <c r="P254" i="6"/>
  <c r="O254" i="6"/>
  <c r="N254" i="6"/>
  <c r="M254" i="6"/>
  <c r="L254" i="6"/>
  <c r="W2035" i="6"/>
  <c r="V2035" i="6"/>
  <c r="U2035" i="6"/>
  <c r="T2035" i="6"/>
  <c r="S2035" i="6"/>
  <c r="R2035" i="6"/>
  <c r="Q2035" i="6"/>
  <c r="P2035" i="6"/>
  <c r="O2035" i="6"/>
  <c r="N2035" i="6"/>
  <c r="M2035" i="6"/>
  <c r="L2035" i="6"/>
  <c r="W2034" i="6"/>
  <c r="V2034" i="6"/>
  <c r="U2034" i="6"/>
  <c r="T2034" i="6"/>
  <c r="S2034" i="6"/>
  <c r="R2034" i="6"/>
  <c r="Q2034" i="6"/>
  <c r="P2034" i="6"/>
  <c r="O2034" i="6"/>
  <c r="N2034" i="6"/>
  <c r="M2034" i="6"/>
  <c r="L2034" i="6"/>
  <c r="W2033" i="6"/>
  <c r="V2033" i="6"/>
  <c r="U2033" i="6"/>
  <c r="T2033" i="6"/>
  <c r="S2033" i="6"/>
  <c r="R2033" i="6"/>
  <c r="Q2033" i="6"/>
  <c r="P2033" i="6"/>
  <c r="O2033" i="6"/>
  <c r="N2033" i="6"/>
  <c r="M2033" i="6"/>
  <c r="L2033" i="6"/>
  <c r="W2032" i="6"/>
  <c r="V2032" i="6"/>
  <c r="U2032" i="6"/>
  <c r="T2032" i="6"/>
  <c r="S2032" i="6"/>
  <c r="R2032" i="6"/>
  <c r="Q2032" i="6"/>
  <c r="P2032" i="6"/>
  <c r="O2032" i="6"/>
  <c r="N2032" i="6"/>
  <c r="M2032" i="6"/>
  <c r="L2032" i="6"/>
  <c r="W2031" i="6"/>
  <c r="V2031" i="6"/>
  <c r="U2031" i="6"/>
  <c r="T2031" i="6"/>
  <c r="S2031" i="6"/>
  <c r="R2031" i="6"/>
  <c r="Q2031" i="6"/>
  <c r="P2031" i="6"/>
  <c r="O2031" i="6"/>
  <c r="N2031" i="6"/>
  <c r="M2031" i="6"/>
  <c r="L2031" i="6"/>
  <c r="W2279" i="6"/>
  <c r="V2279" i="6"/>
  <c r="U2279" i="6"/>
  <c r="T2279" i="6"/>
  <c r="S2279" i="6"/>
  <c r="R2279" i="6"/>
  <c r="Q2279" i="6"/>
  <c r="P2279" i="6"/>
  <c r="O2279" i="6"/>
  <c r="N2279" i="6"/>
  <c r="M2279" i="6"/>
  <c r="L2279" i="6"/>
  <c r="Y2278" i="6"/>
  <c r="W2278" i="6"/>
  <c r="V2278" i="6"/>
  <c r="U2278" i="6"/>
  <c r="T2278" i="6"/>
  <c r="S2278" i="6"/>
  <c r="R2278" i="6"/>
  <c r="Q2278" i="6"/>
  <c r="P2278" i="6"/>
  <c r="O2278" i="6"/>
  <c r="N2278" i="6"/>
  <c r="M2278" i="6"/>
  <c r="L2278" i="6"/>
  <c r="W2277" i="6"/>
  <c r="V2277" i="6"/>
  <c r="U2277" i="6"/>
  <c r="T2277" i="6"/>
  <c r="S2277" i="6"/>
  <c r="R2277" i="6"/>
  <c r="Q2277" i="6"/>
  <c r="P2277" i="6"/>
  <c r="O2277" i="6"/>
  <c r="N2277" i="6"/>
  <c r="M2277" i="6"/>
  <c r="L2277" i="6"/>
  <c r="W2276" i="6"/>
  <c r="V2276" i="6"/>
  <c r="U2276" i="6"/>
  <c r="T2276" i="6"/>
  <c r="S2276" i="6"/>
  <c r="R2276" i="6"/>
  <c r="Q2276" i="6"/>
  <c r="P2276" i="6"/>
  <c r="O2276" i="6"/>
  <c r="N2276" i="6"/>
  <c r="M2276" i="6"/>
  <c r="L2276" i="6"/>
  <c r="Y825" i="6"/>
  <c r="W825" i="6"/>
  <c r="V825" i="6"/>
  <c r="U825" i="6"/>
  <c r="T825" i="6"/>
  <c r="S825" i="6"/>
  <c r="R825" i="6"/>
  <c r="Q825" i="6"/>
  <c r="P825" i="6"/>
  <c r="O825" i="6"/>
  <c r="N825" i="6"/>
  <c r="M825" i="6"/>
  <c r="L825" i="6"/>
  <c r="Y824" i="6"/>
  <c r="W824" i="6"/>
  <c r="V824" i="6"/>
  <c r="U824" i="6"/>
  <c r="T824" i="6"/>
  <c r="S824" i="6"/>
  <c r="R824" i="6"/>
  <c r="Q824" i="6"/>
  <c r="P824" i="6"/>
  <c r="O824" i="6"/>
  <c r="N824" i="6"/>
  <c r="M824" i="6"/>
  <c r="L824" i="6"/>
  <c r="W823" i="6"/>
  <c r="V823" i="6"/>
  <c r="U823" i="6"/>
  <c r="T823" i="6"/>
  <c r="S823" i="6"/>
  <c r="R823" i="6"/>
  <c r="Q823" i="6"/>
  <c r="P823" i="6"/>
  <c r="O823" i="6"/>
  <c r="N823" i="6"/>
  <c r="M823" i="6"/>
  <c r="L823" i="6"/>
  <c r="Y822" i="6"/>
  <c r="W822" i="6"/>
  <c r="V822" i="6"/>
  <c r="U822" i="6"/>
  <c r="T822" i="6"/>
  <c r="S822" i="6"/>
  <c r="R822" i="6"/>
  <c r="Q822" i="6"/>
  <c r="P822" i="6"/>
  <c r="O822" i="6"/>
  <c r="N822" i="6"/>
  <c r="M822" i="6"/>
  <c r="L822" i="6"/>
  <c r="Y821" i="6"/>
  <c r="W821" i="6"/>
  <c r="V821" i="6"/>
  <c r="U821" i="6"/>
  <c r="T821" i="6"/>
  <c r="S821" i="6"/>
  <c r="R821" i="6"/>
  <c r="Q821" i="6"/>
  <c r="P821" i="6"/>
  <c r="O821" i="6"/>
  <c r="N821" i="6"/>
  <c r="M821" i="6"/>
  <c r="L821" i="6"/>
  <c r="W813" i="6"/>
  <c r="V813" i="6"/>
  <c r="U813" i="6"/>
  <c r="T813" i="6"/>
  <c r="S813" i="6"/>
  <c r="R813" i="6"/>
  <c r="Q813" i="6"/>
  <c r="P813" i="6"/>
  <c r="O813" i="6"/>
  <c r="N813" i="6"/>
  <c r="M813" i="6"/>
  <c r="L813" i="6"/>
  <c r="W228" i="6"/>
  <c r="V228" i="6"/>
  <c r="U228" i="6"/>
  <c r="T228" i="6"/>
  <c r="S228" i="6"/>
  <c r="R228" i="6"/>
  <c r="Q228" i="6"/>
  <c r="P228" i="6"/>
  <c r="O228" i="6"/>
  <c r="N228" i="6"/>
  <c r="M228" i="6"/>
  <c r="L228" i="6"/>
  <c r="W227" i="6"/>
  <c r="V227" i="6"/>
  <c r="U227" i="6"/>
  <c r="T227" i="6"/>
  <c r="S227" i="6"/>
  <c r="R227" i="6"/>
  <c r="Q227" i="6"/>
  <c r="P227" i="6"/>
  <c r="O227" i="6"/>
  <c r="N227" i="6"/>
  <c r="M227" i="6"/>
  <c r="L227" i="6"/>
  <c r="W1415" i="6"/>
  <c r="V1415" i="6"/>
  <c r="U1415" i="6"/>
  <c r="T1415" i="6"/>
  <c r="S1415" i="6"/>
  <c r="R1415" i="6"/>
  <c r="Q1415" i="6"/>
  <c r="P1415" i="6"/>
  <c r="O1415" i="6"/>
  <c r="N1415" i="6"/>
  <c r="M1415" i="6"/>
  <c r="L1415" i="6"/>
  <c r="W1844" i="6"/>
  <c r="V1844" i="6"/>
  <c r="U1844" i="6"/>
  <c r="T1844" i="6"/>
  <c r="S1844" i="6"/>
  <c r="R1844" i="6"/>
  <c r="Q1844" i="6"/>
  <c r="P1844" i="6"/>
  <c r="O1844" i="6"/>
  <c r="N1844" i="6"/>
  <c r="M1844" i="6"/>
  <c r="L1844" i="6"/>
  <c r="W2715" i="6"/>
  <c r="V2715" i="6"/>
  <c r="U2715" i="6"/>
  <c r="T2715" i="6"/>
  <c r="S2715" i="6"/>
  <c r="R2715" i="6"/>
  <c r="Q2715" i="6"/>
  <c r="P2715" i="6"/>
  <c r="O2715" i="6"/>
  <c r="N2715" i="6"/>
  <c r="M2715" i="6"/>
  <c r="L2715" i="6"/>
  <c r="W133" i="6"/>
  <c r="V133" i="6"/>
  <c r="U133" i="6"/>
  <c r="T133" i="6"/>
  <c r="S133" i="6"/>
  <c r="R133" i="6"/>
  <c r="Q133" i="6"/>
  <c r="P133" i="6"/>
  <c r="O133" i="6"/>
  <c r="N133" i="6"/>
  <c r="M133" i="6"/>
  <c r="L133" i="6"/>
  <c r="W1202" i="6"/>
  <c r="V1202" i="6"/>
  <c r="U1202" i="6"/>
  <c r="T1202" i="6"/>
  <c r="S1202" i="6"/>
  <c r="R1202" i="6"/>
  <c r="Q1202" i="6"/>
  <c r="P1202" i="6"/>
  <c r="O1202" i="6"/>
  <c r="N1202" i="6"/>
  <c r="M1202" i="6"/>
  <c r="L1202" i="6"/>
  <c r="W1186" i="6"/>
  <c r="V1186" i="6"/>
  <c r="U1186" i="6"/>
  <c r="T1186" i="6"/>
  <c r="S1186" i="6"/>
  <c r="R1186" i="6"/>
  <c r="Q1186" i="6"/>
  <c r="P1186" i="6"/>
  <c r="O1186" i="6"/>
  <c r="N1186" i="6"/>
  <c r="M1186" i="6"/>
  <c r="L1186" i="6"/>
  <c r="W1035" i="6"/>
  <c r="V1035" i="6"/>
  <c r="U1035" i="6"/>
  <c r="T1035" i="6"/>
  <c r="S1035" i="6"/>
  <c r="R1035" i="6"/>
  <c r="Q1035" i="6"/>
  <c r="P1035" i="6"/>
  <c r="O1035" i="6"/>
  <c r="N1035" i="6"/>
  <c r="M1035" i="6"/>
  <c r="L1035" i="6"/>
  <c r="W943" i="6"/>
  <c r="V943" i="6"/>
  <c r="U943" i="6"/>
  <c r="T943" i="6"/>
  <c r="S943" i="6"/>
  <c r="R943" i="6"/>
  <c r="Q943" i="6"/>
  <c r="P943" i="6"/>
  <c r="O943" i="6"/>
  <c r="N943" i="6"/>
  <c r="M943" i="6"/>
  <c r="L943" i="6"/>
  <c r="W700" i="6"/>
  <c r="V700" i="6"/>
  <c r="U700" i="6"/>
  <c r="T700" i="6"/>
  <c r="S700" i="6"/>
  <c r="R700" i="6"/>
  <c r="Q700" i="6"/>
  <c r="P700" i="6"/>
  <c r="O700" i="6"/>
  <c r="N700" i="6"/>
  <c r="M700" i="6"/>
  <c r="L700" i="6"/>
  <c r="W462" i="6"/>
  <c r="V462" i="6"/>
  <c r="U462" i="6"/>
  <c r="T462" i="6"/>
  <c r="S462" i="6"/>
  <c r="R462" i="6"/>
  <c r="Q462" i="6"/>
  <c r="P462" i="6"/>
  <c r="O462" i="6"/>
  <c r="N462" i="6"/>
  <c r="M462" i="6"/>
  <c r="L462" i="6"/>
  <c r="W6" i="6"/>
  <c r="V6" i="6"/>
  <c r="U6" i="6"/>
  <c r="T6" i="6"/>
  <c r="S6" i="6"/>
  <c r="R6" i="6"/>
  <c r="Q6" i="6"/>
  <c r="P6" i="6"/>
  <c r="O6" i="6"/>
  <c r="N6" i="6"/>
  <c r="M6" i="6"/>
  <c r="L6" i="6"/>
  <c r="W1966" i="6"/>
  <c r="V1966" i="6"/>
  <c r="U1966" i="6"/>
  <c r="T1966" i="6"/>
  <c r="S1966" i="6"/>
  <c r="R1966" i="6"/>
  <c r="Q1966" i="6"/>
  <c r="P1966" i="6"/>
  <c r="O1966" i="6"/>
  <c r="N1966" i="6"/>
  <c r="M1966" i="6"/>
  <c r="L1966" i="6"/>
  <c r="W2066" i="6"/>
  <c r="V2066" i="6"/>
  <c r="U2066" i="6"/>
  <c r="T2066" i="6"/>
  <c r="S2066" i="6"/>
  <c r="R2066" i="6"/>
  <c r="Q2066" i="6"/>
  <c r="P2066" i="6"/>
  <c r="O2066" i="6"/>
  <c r="N2066" i="6"/>
  <c r="M2066" i="6"/>
  <c r="L2066" i="6"/>
  <c r="W2275" i="6"/>
  <c r="V2275" i="6"/>
  <c r="U2275" i="6"/>
  <c r="T2275" i="6"/>
  <c r="S2275" i="6"/>
  <c r="R2275" i="6"/>
  <c r="Q2275" i="6"/>
  <c r="P2275" i="6"/>
  <c r="O2275" i="6"/>
  <c r="N2275" i="6"/>
  <c r="M2275" i="6"/>
  <c r="L2275" i="6"/>
  <c r="W2250" i="6"/>
  <c r="V2250" i="6"/>
  <c r="U2250" i="6"/>
  <c r="T2250" i="6"/>
  <c r="S2250" i="6"/>
  <c r="R2250" i="6"/>
  <c r="Q2250" i="6"/>
  <c r="P2250" i="6"/>
  <c r="O2250" i="6"/>
  <c r="N2250" i="6"/>
  <c r="M2250" i="6"/>
  <c r="L2250" i="6"/>
  <c r="W1362" i="6"/>
  <c r="V1362" i="6"/>
  <c r="U1362" i="6"/>
  <c r="T1362" i="6"/>
  <c r="S1362" i="6"/>
  <c r="R1362" i="6"/>
  <c r="Q1362" i="6"/>
  <c r="P1362" i="6"/>
  <c r="O1362" i="6"/>
  <c r="N1362" i="6"/>
  <c r="M1362" i="6"/>
  <c r="L1362" i="6"/>
  <c r="W1356" i="6"/>
  <c r="V1356" i="6"/>
  <c r="U1356" i="6"/>
  <c r="T1356" i="6"/>
  <c r="S1356" i="6"/>
  <c r="R1356" i="6"/>
  <c r="Q1356" i="6"/>
  <c r="P1356" i="6"/>
  <c r="O1356" i="6"/>
  <c r="N1356" i="6"/>
  <c r="M1356" i="6"/>
  <c r="L1356" i="6"/>
  <c r="W1460" i="6"/>
  <c r="V1460" i="6"/>
  <c r="U1460" i="6"/>
  <c r="T1460" i="6"/>
  <c r="S1460" i="6"/>
  <c r="R1460" i="6"/>
  <c r="Q1460" i="6"/>
  <c r="P1460" i="6"/>
  <c r="O1460" i="6"/>
  <c r="N1460" i="6"/>
  <c r="M1460" i="6"/>
  <c r="L1460" i="6"/>
  <c r="W740" i="6"/>
  <c r="V740" i="6"/>
  <c r="U740" i="6"/>
  <c r="T740" i="6"/>
  <c r="S740" i="6"/>
  <c r="R740" i="6"/>
  <c r="Q740" i="6"/>
  <c r="P740" i="6"/>
  <c r="O740" i="6"/>
  <c r="N740" i="6"/>
  <c r="M740" i="6"/>
  <c r="L740" i="6"/>
  <c r="W1516" i="6"/>
  <c r="V1516" i="6"/>
  <c r="U1516" i="6"/>
  <c r="T1516" i="6"/>
  <c r="S1516" i="6"/>
  <c r="R1516" i="6"/>
  <c r="Q1516" i="6"/>
  <c r="P1516" i="6"/>
  <c r="O1516" i="6"/>
  <c r="N1516" i="6"/>
  <c r="M1516" i="6"/>
  <c r="L1516" i="6"/>
  <c r="W2216" i="6"/>
  <c r="V2216" i="6"/>
  <c r="U2216" i="6"/>
  <c r="T2216" i="6"/>
  <c r="S2216" i="6"/>
  <c r="R2216" i="6"/>
  <c r="Q2216" i="6"/>
  <c r="P2216" i="6"/>
  <c r="O2216" i="6"/>
  <c r="N2216" i="6"/>
  <c r="M2216" i="6"/>
  <c r="L2216" i="6"/>
  <c r="W205" i="6"/>
  <c r="V205" i="6"/>
  <c r="U205" i="6"/>
  <c r="T205" i="6"/>
  <c r="S205" i="6"/>
  <c r="R205" i="6"/>
  <c r="Q205" i="6"/>
  <c r="P205" i="6"/>
  <c r="O205" i="6"/>
  <c r="N205" i="6"/>
  <c r="M205" i="6"/>
  <c r="L205" i="6"/>
  <c r="W204" i="6"/>
  <c r="V204" i="6"/>
  <c r="U204" i="6"/>
  <c r="T204" i="6"/>
  <c r="S204" i="6"/>
  <c r="R204" i="6"/>
  <c r="Q204" i="6"/>
  <c r="P204" i="6"/>
  <c r="O204" i="6"/>
  <c r="N204" i="6"/>
  <c r="M204" i="6"/>
  <c r="L204" i="6"/>
  <c r="W203" i="6"/>
  <c r="V203" i="6"/>
  <c r="U203" i="6"/>
  <c r="T203" i="6"/>
  <c r="S203" i="6"/>
  <c r="R203" i="6"/>
  <c r="Q203" i="6"/>
  <c r="P203" i="6"/>
  <c r="O203" i="6"/>
  <c r="N203" i="6"/>
  <c r="M203" i="6"/>
  <c r="L203" i="6"/>
  <c r="W202" i="6"/>
  <c r="V202" i="6"/>
  <c r="U202" i="6"/>
  <c r="T202" i="6"/>
  <c r="S202" i="6"/>
  <c r="R202" i="6"/>
  <c r="Q202" i="6"/>
  <c r="P202" i="6"/>
  <c r="O202" i="6"/>
  <c r="N202" i="6"/>
  <c r="M202" i="6"/>
  <c r="L202" i="6"/>
  <c r="W201" i="6"/>
  <c r="V201" i="6"/>
  <c r="U201" i="6"/>
  <c r="T201" i="6"/>
  <c r="S201" i="6"/>
  <c r="R201" i="6"/>
  <c r="Q201" i="6"/>
  <c r="P201" i="6"/>
  <c r="O201" i="6"/>
  <c r="N201" i="6"/>
  <c r="M201" i="6"/>
  <c r="L201" i="6"/>
  <c r="W200" i="6"/>
  <c r="V200" i="6"/>
  <c r="U200" i="6"/>
  <c r="T200" i="6"/>
  <c r="S200" i="6"/>
  <c r="R200" i="6"/>
  <c r="Q200" i="6"/>
  <c r="P200" i="6"/>
  <c r="O200" i="6"/>
  <c r="N200" i="6"/>
  <c r="M200" i="6"/>
  <c r="L200" i="6"/>
  <c r="W199" i="6"/>
  <c r="V199" i="6"/>
  <c r="U199" i="6"/>
  <c r="T199" i="6"/>
  <c r="S199" i="6"/>
  <c r="R199" i="6"/>
  <c r="Q199" i="6"/>
  <c r="P199" i="6"/>
  <c r="O199" i="6"/>
  <c r="N199" i="6"/>
  <c r="M199" i="6"/>
  <c r="L199" i="6"/>
  <c r="W198" i="6"/>
  <c r="V198" i="6"/>
  <c r="U198" i="6"/>
  <c r="T198" i="6"/>
  <c r="S198" i="6"/>
  <c r="R198" i="6"/>
  <c r="Q198" i="6"/>
  <c r="P198" i="6"/>
  <c r="O198" i="6"/>
  <c r="N198" i="6"/>
  <c r="M198" i="6"/>
  <c r="L198" i="6"/>
  <c r="W197" i="6"/>
  <c r="V197" i="6"/>
  <c r="U197" i="6"/>
  <c r="T197" i="6"/>
  <c r="S197" i="6"/>
  <c r="R197" i="6"/>
  <c r="Q197" i="6"/>
  <c r="P197" i="6"/>
  <c r="O197" i="6"/>
  <c r="N197" i="6"/>
  <c r="M197" i="6"/>
  <c r="L197" i="6"/>
  <c r="W196" i="6"/>
  <c r="V196" i="6"/>
  <c r="U196" i="6"/>
  <c r="T196" i="6"/>
  <c r="S196" i="6"/>
  <c r="R196" i="6"/>
  <c r="Q196" i="6"/>
  <c r="P196" i="6"/>
  <c r="O196" i="6"/>
  <c r="N196" i="6"/>
  <c r="M196" i="6"/>
  <c r="L196" i="6"/>
  <c r="W195" i="6"/>
  <c r="V195" i="6"/>
  <c r="U195" i="6"/>
  <c r="T195" i="6"/>
  <c r="S195" i="6"/>
  <c r="R195" i="6"/>
  <c r="Q195" i="6"/>
  <c r="P195" i="6"/>
  <c r="O195" i="6"/>
  <c r="N195" i="6"/>
  <c r="M195" i="6"/>
  <c r="L195" i="6"/>
  <c r="W194" i="6"/>
  <c r="V194" i="6"/>
  <c r="U194" i="6"/>
  <c r="T194" i="6"/>
  <c r="S194" i="6"/>
  <c r="R194" i="6"/>
  <c r="Q194" i="6"/>
  <c r="P194" i="6"/>
  <c r="O194" i="6"/>
  <c r="N194" i="6"/>
  <c r="M194" i="6"/>
  <c r="L194" i="6"/>
  <c r="W193" i="6"/>
  <c r="V193" i="6"/>
  <c r="U193" i="6"/>
  <c r="T193" i="6"/>
  <c r="S193" i="6"/>
  <c r="R193" i="6"/>
  <c r="Q193" i="6"/>
  <c r="P193" i="6"/>
  <c r="O193" i="6"/>
  <c r="N193" i="6"/>
  <c r="M193" i="6"/>
  <c r="L193" i="6"/>
  <c r="W192" i="6"/>
  <c r="V192" i="6"/>
  <c r="U192" i="6"/>
  <c r="T192" i="6"/>
  <c r="S192" i="6"/>
  <c r="R192" i="6"/>
  <c r="Q192" i="6"/>
  <c r="P192" i="6"/>
  <c r="O192" i="6"/>
  <c r="N192" i="6"/>
  <c r="M192" i="6"/>
  <c r="L192" i="6"/>
  <c r="W191" i="6"/>
  <c r="V191" i="6"/>
  <c r="U191" i="6"/>
  <c r="T191" i="6"/>
  <c r="S191" i="6"/>
  <c r="R191" i="6"/>
  <c r="Q191" i="6"/>
  <c r="P191" i="6"/>
  <c r="O191" i="6"/>
  <c r="N191" i="6"/>
  <c r="M191" i="6"/>
  <c r="L191" i="6"/>
  <c r="W190" i="6"/>
  <c r="V190" i="6"/>
  <c r="U190" i="6"/>
  <c r="T190" i="6"/>
  <c r="S190" i="6"/>
  <c r="R190" i="6"/>
  <c r="Q190" i="6"/>
  <c r="P190" i="6"/>
  <c r="O190" i="6"/>
  <c r="N190" i="6"/>
  <c r="M190" i="6"/>
  <c r="L190" i="6"/>
  <c r="W189" i="6"/>
  <c r="V189" i="6"/>
  <c r="U189" i="6"/>
  <c r="T189" i="6"/>
  <c r="S189" i="6"/>
  <c r="R189" i="6"/>
  <c r="Q189" i="6"/>
  <c r="P189" i="6"/>
  <c r="O189" i="6"/>
  <c r="N189" i="6"/>
  <c r="M189" i="6"/>
  <c r="L189" i="6"/>
  <c r="W188" i="6"/>
  <c r="V188" i="6"/>
  <c r="U188" i="6"/>
  <c r="T188" i="6"/>
  <c r="S188" i="6"/>
  <c r="R188" i="6"/>
  <c r="Q188" i="6"/>
  <c r="P188" i="6"/>
  <c r="O188" i="6"/>
  <c r="N188" i="6"/>
  <c r="M188" i="6"/>
  <c r="L188" i="6"/>
  <c r="W187" i="6"/>
  <c r="V187" i="6"/>
  <c r="U187" i="6"/>
  <c r="T187" i="6"/>
  <c r="S187" i="6"/>
  <c r="R187" i="6"/>
  <c r="Q187" i="6"/>
  <c r="P187" i="6"/>
  <c r="O187" i="6"/>
  <c r="N187" i="6"/>
  <c r="M187" i="6"/>
  <c r="L187" i="6"/>
  <c r="W186" i="6"/>
  <c r="V186" i="6"/>
  <c r="U186" i="6"/>
  <c r="T186" i="6"/>
  <c r="S186" i="6"/>
  <c r="R186" i="6"/>
  <c r="Q186" i="6"/>
  <c r="P186" i="6"/>
  <c r="O186" i="6"/>
  <c r="N186" i="6"/>
  <c r="M186" i="6"/>
  <c r="L186" i="6"/>
  <c r="W185" i="6"/>
  <c r="V185" i="6"/>
  <c r="U185" i="6"/>
  <c r="T185" i="6"/>
  <c r="S185" i="6"/>
  <c r="R185" i="6"/>
  <c r="Q185" i="6"/>
  <c r="P185" i="6"/>
  <c r="O185" i="6"/>
  <c r="N185" i="6"/>
  <c r="M185" i="6"/>
  <c r="L185" i="6"/>
  <c r="W184" i="6"/>
  <c r="V184" i="6"/>
  <c r="U184" i="6"/>
  <c r="T184" i="6"/>
  <c r="S184" i="6"/>
  <c r="R184" i="6"/>
  <c r="Q184" i="6"/>
  <c r="P184" i="6"/>
  <c r="O184" i="6"/>
  <c r="N184" i="6"/>
  <c r="M184" i="6"/>
  <c r="L184" i="6"/>
  <c r="W183" i="6"/>
  <c r="V183" i="6"/>
  <c r="U183" i="6"/>
  <c r="T183" i="6"/>
  <c r="S183" i="6"/>
  <c r="R183" i="6"/>
  <c r="Q183" i="6"/>
  <c r="P183" i="6"/>
  <c r="O183" i="6"/>
  <c r="N183" i="6"/>
  <c r="M183" i="6"/>
  <c r="L183" i="6"/>
  <c r="W182" i="6"/>
  <c r="V182" i="6"/>
  <c r="U182" i="6"/>
  <c r="T182" i="6"/>
  <c r="S182" i="6"/>
  <c r="R182" i="6"/>
  <c r="Q182" i="6"/>
  <c r="P182" i="6"/>
  <c r="O182" i="6"/>
  <c r="N182" i="6"/>
  <c r="M182" i="6"/>
  <c r="L182" i="6"/>
  <c r="W181" i="6"/>
  <c r="V181" i="6"/>
  <c r="U181" i="6"/>
  <c r="T181" i="6"/>
  <c r="S181" i="6"/>
  <c r="R181" i="6"/>
  <c r="Q181" i="6"/>
  <c r="P181" i="6"/>
  <c r="O181" i="6"/>
  <c r="N181" i="6"/>
  <c r="M181" i="6"/>
  <c r="L181" i="6"/>
  <c r="W180" i="6"/>
  <c r="V180" i="6"/>
  <c r="U180" i="6"/>
  <c r="T180" i="6"/>
  <c r="S180" i="6"/>
  <c r="R180" i="6"/>
  <c r="Q180" i="6"/>
  <c r="P180" i="6"/>
  <c r="O180" i="6"/>
  <c r="N180" i="6"/>
  <c r="M180" i="6"/>
  <c r="L180" i="6"/>
  <c r="W2714" i="6"/>
  <c r="V2714" i="6"/>
  <c r="U2714" i="6"/>
  <c r="T2714" i="6"/>
  <c r="S2714" i="6"/>
  <c r="R2714" i="6"/>
  <c r="Q2714" i="6"/>
  <c r="P2714" i="6"/>
  <c r="O2714" i="6"/>
  <c r="N2714" i="6"/>
  <c r="M2714" i="6"/>
  <c r="L2714" i="6"/>
  <c r="W1843" i="6"/>
  <c r="V1843" i="6"/>
  <c r="U1843" i="6"/>
  <c r="T1843" i="6"/>
  <c r="S1843" i="6"/>
  <c r="R1843" i="6"/>
  <c r="Q1843" i="6"/>
  <c r="P1843" i="6"/>
  <c r="O1843" i="6"/>
  <c r="N1843" i="6"/>
  <c r="M1843" i="6"/>
  <c r="L1843" i="6"/>
  <c r="W1414" i="6"/>
  <c r="V1414" i="6"/>
  <c r="U1414" i="6"/>
  <c r="T1414" i="6"/>
  <c r="S1414" i="6"/>
  <c r="R1414" i="6"/>
  <c r="Q1414" i="6"/>
  <c r="P1414" i="6"/>
  <c r="O1414" i="6"/>
  <c r="N1414" i="6"/>
  <c r="M1414" i="6"/>
  <c r="L1414" i="6"/>
  <c r="W1358" i="6"/>
  <c r="V1358" i="6"/>
  <c r="U1358" i="6"/>
  <c r="T1358" i="6"/>
  <c r="S1358" i="6"/>
  <c r="R1358" i="6"/>
  <c r="Q1358" i="6"/>
  <c r="P1358" i="6"/>
  <c r="O1358" i="6"/>
  <c r="N1358" i="6"/>
  <c r="M1358" i="6"/>
  <c r="L1358" i="6"/>
  <c r="W2374" i="6"/>
  <c r="V2374" i="6"/>
  <c r="U2374" i="6"/>
  <c r="T2374" i="6"/>
  <c r="S2374" i="6"/>
  <c r="R2374" i="6"/>
  <c r="Q2374" i="6"/>
  <c r="P2374" i="6"/>
  <c r="O2374" i="6"/>
  <c r="N2374" i="6"/>
  <c r="M2374" i="6"/>
  <c r="L2374" i="6"/>
  <c r="W1842" i="6"/>
  <c r="V1842" i="6"/>
  <c r="U1842" i="6"/>
  <c r="T1842" i="6"/>
  <c r="S1842" i="6"/>
  <c r="R1842" i="6"/>
  <c r="Q1842" i="6"/>
  <c r="P1842" i="6"/>
  <c r="O1842" i="6"/>
  <c r="N1842" i="6"/>
  <c r="M1842" i="6"/>
  <c r="L1842" i="6"/>
  <c r="W1413" i="6"/>
  <c r="V1413" i="6"/>
  <c r="U1413" i="6"/>
  <c r="T1413" i="6"/>
  <c r="S1413" i="6"/>
  <c r="R1413" i="6"/>
  <c r="Q1413" i="6"/>
  <c r="P1413" i="6"/>
  <c r="O1413" i="6"/>
  <c r="N1413" i="6"/>
  <c r="M1413" i="6"/>
  <c r="L1413" i="6"/>
  <c r="W1357" i="6"/>
  <c r="V1357" i="6"/>
  <c r="U1357" i="6"/>
  <c r="T1357" i="6"/>
  <c r="S1357" i="6"/>
  <c r="R1357" i="6"/>
  <c r="Q1357" i="6"/>
  <c r="P1357" i="6"/>
  <c r="O1357" i="6"/>
  <c r="N1357" i="6"/>
  <c r="M1357" i="6"/>
  <c r="L1357" i="6"/>
  <c r="W132" i="6"/>
  <c r="V132" i="6"/>
  <c r="U132" i="6"/>
  <c r="T132" i="6"/>
  <c r="S132" i="6"/>
  <c r="R132" i="6"/>
  <c r="Q132" i="6"/>
  <c r="P132" i="6"/>
  <c r="O132" i="6"/>
  <c r="N132" i="6"/>
  <c r="M132" i="6"/>
  <c r="L132" i="6"/>
  <c r="W1201" i="6"/>
  <c r="V1201" i="6"/>
  <c r="U1201" i="6"/>
  <c r="T1201" i="6"/>
  <c r="S1201" i="6"/>
  <c r="R1201" i="6"/>
  <c r="Q1201" i="6"/>
  <c r="P1201" i="6"/>
  <c r="O1201" i="6"/>
  <c r="N1201" i="6"/>
  <c r="M1201" i="6"/>
  <c r="L1201" i="6"/>
  <c r="W1034" i="6"/>
  <c r="V1034" i="6"/>
  <c r="U1034" i="6"/>
  <c r="T1034" i="6"/>
  <c r="S1034" i="6"/>
  <c r="R1034" i="6"/>
  <c r="Q1034" i="6"/>
  <c r="P1034" i="6"/>
  <c r="O1034" i="6"/>
  <c r="N1034" i="6"/>
  <c r="M1034" i="6"/>
  <c r="L1034" i="6"/>
  <c r="W699" i="6"/>
  <c r="V699" i="6"/>
  <c r="U699" i="6"/>
  <c r="T699" i="6"/>
  <c r="S699" i="6"/>
  <c r="R699" i="6"/>
  <c r="Q699" i="6"/>
  <c r="P699" i="6"/>
  <c r="O699" i="6"/>
  <c r="N699" i="6"/>
  <c r="M699" i="6"/>
  <c r="L699" i="6"/>
  <c r="W441" i="6"/>
  <c r="V441" i="6"/>
  <c r="U441" i="6"/>
  <c r="T441" i="6"/>
  <c r="S441" i="6"/>
  <c r="R441" i="6"/>
  <c r="Q441" i="6"/>
  <c r="P441" i="6"/>
  <c r="O441" i="6"/>
  <c r="N441" i="6"/>
  <c r="M441" i="6"/>
  <c r="L441" i="6"/>
  <c r="W166" i="6"/>
  <c r="V166" i="6"/>
  <c r="U166" i="6"/>
  <c r="T166" i="6"/>
  <c r="S166" i="6"/>
  <c r="R166" i="6"/>
  <c r="Q166" i="6"/>
  <c r="P166" i="6"/>
  <c r="O166" i="6"/>
  <c r="N166" i="6"/>
  <c r="M166" i="6"/>
  <c r="L166" i="6"/>
  <c r="W165" i="6"/>
  <c r="V165" i="6"/>
  <c r="U165" i="6"/>
  <c r="T165" i="6"/>
  <c r="S165" i="6"/>
  <c r="R165" i="6"/>
  <c r="Q165" i="6"/>
  <c r="P165" i="6"/>
  <c r="O165" i="6"/>
  <c r="N165" i="6"/>
  <c r="M165" i="6"/>
  <c r="L165" i="6"/>
  <c r="W164" i="6"/>
  <c r="V164" i="6"/>
  <c r="U164" i="6"/>
  <c r="T164" i="6"/>
  <c r="S164" i="6"/>
  <c r="R164" i="6"/>
  <c r="Q164" i="6"/>
  <c r="P164" i="6"/>
  <c r="O164" i="6"/>
  <c r="N164" i="6"/>
  <c r="M164" i="6"/>
  <c r="L164" i="6"/>
  <c r="W163" i="6"/>
  <c r="V163" i="6"/>
  <c r="U163" i="6"/>
  <c r="T163" i="6"/>
  <c r="S163" i="6"/>
  <c r="R163" i="6"/>
  <c r="Q163" i="6"/>
  <c r="P163" i="6"/>
  <c r="O163" i="6"/>
  <c r="N163" i="6"/>
  <c r="M163" i="6"/>
  <c r="L163" i="6"/>
  <c r="W162" i="6"/>
  <c r="V162" i="6"/>
  <c r="U162" i="6"/>
  <c r="T162" i="6"/>
  <c r="S162" i="6"/>
  <c r="R162" i="6"/>
  <c r="Q162" i="6"/>
  <c r="P162" i="6"/>
  <c r="O162" i="6"/>
  <c r="N162" i="6"/>
  <c r="M162" i="6"/>
  <c r="L162" i="6"/>
  <c r="W161" i="6"/>
  <c r="V161" i="6"/>
  <c r="U161" i="6"/>
  <c r="T161" i="6"/>
  <c r="S161" i="6"/>
  <c r="R161" i="6"/>
  <c r="Q161" i="6"/>
  <c r="P161" i="6"/>
  <c r="O161" i="6"/>
  <c r="N161" i="6"/>
  <c r="M161" i="6"/>
  <c r="L161" i="6"/>
  <c r="W160" i="6"/>
  <c r="V160" i="6"/>
  <c r="U160" i="6"/>
  <c r="T160" i="6"/>
  <c r="S160" i="6"/>
  <c r="R160" i="6"/>
  <c r="Q160" i="6"/>
  <c r="P160" i="6"/>
  <c r="O160" i="6"/>
  <c r="N160" i="6"/>
  <c r="M160" i="6"/>
  <c r="L160" i="6"/>
  <c r="W159" i="6"/>
  <c r="V159" i="6"/>
  <c r="U159" i="6"/>
  <c r="T159" i="6"/>
  <c r="S159" i="6"/>
  <c r="R159" i="6"/>
  <c r="Q159" i="6"/>
  <c r="P159" i="6"/>
  <c r="O159" i="6"/>
  <c r="N159" i="6"/>
  <c r="M159" i="6"/>
  <c r="L159" i="6"/>
  <c r="W158" i="6"/>
  <c r="V158" i="6"/>
  <c r="U158" i="6"/>
  <c r="T158" i="6"/>
  <c r="S158" i="6"/>
  <c r="R158" i="6"/>
  <c r="Q158" i="6"/>
  <c r="P158" i="6"/>
  <c r="O158" i="6"/>
  <c r="N158" i="6"/>
  <c r="M158" i="6"/>
  <c r="L158" i="6"/>
  <c r="W157" i="6"/>
  <c r="V157" i="6"/>
  <c r="U157" i="6"/>
  <c r="T157" i="6"/>
  <c r="S157" i="6"/>
  <c r="R157" i="6"/>
  <c r="Q157" i="6"/>
  <c r="P157" i="6"/>
  <c r="O157" i="6"/>
  <c r="N157" i="6"/>
  <c r="M157" i="6"/>
  <c r="L157" i="6"/>
  <c r="W156" i="6"/>
  <c r="V156" i="6"/>
  <c r="U156" i="6"/>
  <c r="T156" i="6"/>
  <c r="S156" i="6"/>
  <c r="R156" i="6"/>
  <c r="Q156" i="6"/>
  <c r="P156" i="6"/>
  <c r="O156" i="6"/>
  <c r="N156" i="6"/>
  <c r="M156" i="6"/>
  <c r="L156" i="6"/>
  <c r="W155" i="6"/>
  <c r="V155" i="6"/>
  <c r="U155" i="6"/>
  <c r="T155" i="6"/>
  <c r="S155" i="6"/>
  <c r="R155" i="6"/>
  <c r="Q155" i="6"/>
  <c r="P155" i="6"/>
  <c r="O155" i="6"/>
  <c r="N155" i="6"/>
  <c r="M155" i="6"/>
  <c r="L155" i="6"/>
  <c r="W154" i="6"/>
  <c r="V154" i="6"/>
  <c r="U154" i="6"/>
  <c r="T154" i="6"/>
  <c r="S154" i="6"/>
  <c r="R154" i="6"/>
  <c r="Q154" i="6"/>
  <c r="P154" i="6"/>
  <c r="O154" i="6"/>
  <c r="N154" i="6"/>
  <c r="M154" i="6"/>
  <c r="L154" i="6"/>
  <c r="W153" i="6"/>
  <c r="V153" i="6"/>
  <c r="U153" i="6"/>
  <c r="T153" i="6"/>
  <c r="S153" i="6"/>
  <c r="R153" i="6"/>
  <c r="Q153" i="6"/>
  <c r="P153" i="6"/>
  <c r="O153" i="6"/>
  <c r="N153" i="6"/>
  <c r="M153" i="6"/>
  <c r="L153" i="6"/>
  <c r="W152" i="6"/>
  <c r="V152" i="6"/>
  <c r="U152" i="6"/>
  <c r="T152" i="6"/>
  <c r="S152" i="6"/>
  <c r="R152" i="6"/>
  <c r="Q152" i="6"/>
  <c r="P152" i="6"/>
  <c r="O152" i="6"/>
  <c r="N152" i="6"/>
  <c r="M152" i="6"/>
  <c r="L152" i="6"/>
  <c r="W1200" i="6"/>
  <c r="V1200" i="6"/>
  <c r="U1200" i="6"/>
  <c r="T1200" i="6"/>
  <c r="S1200" i="6"/>
  <c r="R1200" i="6"/>
  <c r="Q1200" i="6"/>
  <c r="P1200" i="6"/>
  <c r="O1200" i="6"/>
  <c r="N1200" i="6"/>
  <c r="M1200" i="6"/>
  <c r="L1200" i="6"/>
  <c r="W1033" i="6"/>
  <c r="V1033" i="6"/>
  <c r="U1033" i="6"/>
  <c r="T1033" i="6"/>
  <c r="S1033" i="6"/>
  <c r="R1033" i="6"/>
  <c r="Q1033" i="6"/>
  <c r="P1033" i="6"/>
  <c r="O1033" i="6"/>
  <c r="N1033" i="6"/>
  <c r="M1033" i="6"/>
  <c r="L1033" i="6"/>
  <c r="W942" i="6"/>
  <c r="V942" i="6"/>
  <c r="U942" i="6"/>
  <c r="T942" i="6"/>
  <c r="S942" i="6"/>
  <c r="R942" i="6"/>
  <c r="Q942" i="6"/>
  <c r="P942" i="6"/>
  <c r="O942" i="6"/>
  <c r="N942" i="6"/>
  <c r="M942" i="6"/>
  <c r="L942" i="6"/>
  <c r="W696" i="6"/>
  <c r="V696" i="6"/>
  <c r="U696" i="6"/>
  <c r="T696" i="6"/>
  <c r="S696" i="6"/>
  <c r="R696" i="6"/>
  <c r="Q696" i="6"/>
  <c r="P696" i="6"/>
  <c r="O696" i="6"/>
  <c r="N696" i="6"/>
  <c r="M696" i="6"/>
  <c r="L696" i="6"/>
  <c r="W440" i="6"/>
  <c r="V440" i="6"/>
  <c r="U440" i="6"/>
  <c r="T440" i="6"/>
  <c r="S440" i="6"/>
  <c r="R440" i="6"/>
  <c r="Q440" i="6"/>
  <c r="P440" i="6"/>
  <c r="O440" i="6"/>
  <c r="N440" i="6"/>
  <c r="M440" i="6"/>
  <c r="L440" i="6"/>
  <c r="W5" i="6"/>
  <c r="V5" i="6"/>
  <c r="U5" i="6"/>
  <c r="T5" i="6"/>
  <c r="S5" i="6"/>
  <c r="R5" i="6"/>
  <c r="Q5" i="6"/>
  <c r="P5" i="6"/>
  <c r="O5" i="6"/>
  <c r="N5" i="6"/>
  <c r="M5" i="6"/>
  <c r="L5" i="6"/>
  <c r="W145" i="6"/>
  <c r="V145" i="6"/>
  <c r="U145" i="6"/>
  <c r="T145" i="6"/>
  <c r="S145" i="6"/>
  <c r="R145" i="6"/>
  <c r="Q145" i="6"/>
  <c r="P145" i="6"/>
  <c r="O145" i="6"/>
  <c r="N145" i="6"/>
  <c r="M145" i="6"/>
  <c r="L145" i="6"/>
  <c r="W244" i="6"/>
  <c r="V244" i="6"/>
  <c r="U244" i="6"/>
  <c r="T244" i="6"/>
  <c r="S244" i="6"/>
  <c r="R244" i="6"/>
  <c r="Q244" i="6"/>
  <c r="P244" i="6"/>
  <c r="O244" i="6"/>
  <c r="N244" i="6"/>
  <c r="M244" i="6"/>
  <c r="L244" i="6"/>
  <c r="W143" i="6"/>
  <c r="V143" i="6"/>
  <c r="U143" i="6"/>
  <c r="T143" i="6"/>
  <c r="S143" i="6"/>
  <c r="R143" i="6"/>
  <c r="Q143" i="6"/>
  <c r="P143" i="6"/>
  <c r="O143" i="6"/>
  <c r="N143" i="6"/>
  <c r="M143" i="6"/>
  <c r="L143" i="6"/>
  <c r="W142" i="6"/>
  <c r="V142" i="6"/>
  <c r="U142" i="6"/>
  <c r="T142" i="6"/>
  <c r="S142" i="6"/>
  <c r="R142" i="6"/>
  <c r="Q142" i="6"/>
  <c r="P142" i="6"/>
  <c r="O142" i="6"/>
  <c r="N142" i="6"/>
  <c r="M142" i="6"/>
  <c r="L142" i="6"/>
  <c r="W141" i="6"/>
  <c r="V141" i="6"/>
  <c r="U141" i="6"/>
  <c r="T141" i="6"/>
  <c r="S141" i="6"/>
  <c r="R141" i="6"/>
  <c r="Q141" i="6"/>
  <c r="P141" i="6"/>
  <c r="O141" i="6"/>
  <c r="N141" i="6"/>
  <c r="M141" i="6"/>
  <c r="L141" i="6"/>
  <c r="W140" i="6"/>
  <c r="V140" i="6"/>
  <c r="U140" i="6"/>
  <c r="T140" i="6"/>
  <c r="S140" i="6"/>
  <c r="R140" i="6"/>
  <c r="Q140" i="6"/>
  <c r="P140" i="6"/>
  <c r="O140" i="6"/>
  <c r="N140" i="6"/>
  <c r="M140" i="6"/>
  <c r="L140" i="6"/>
  <c r="W139" i="6"/>
  <c r="V139" i="6"/>
  <c r="U139" i="6"/>
  <c r="T139" i="6"/>
  <c r="S139" i="6"/>
  <c r="R139" i="6"/>
  <c r="Q139" i="6"/>
  <c r="P139" i="6"/>
  <c r="O139" i="6"/>
  <c r="N139" i="6"/>
  <c r="M139" i="6"/>
  <c r="L139" i="6"/>
  <c r="W138" i="6"/>
  <c r="V138" i="6"/>
  <c r="U138" i="6"/>
  <c r="T138" i="6"/>
  <c r="S138" i="6"/>
  <c r="R138" i="6"/>
  <c r="Q138" i="6"/>
  <c r="P138" i="6"/>
  <c r="O138" i="6"/>
  <c r="N138" i="6"/>
  <c r="M138" i="6"/>
  <c r="L138" i="6"/>
  <c r="W137" i="6"/>
  <c r="V137" i="6"/>
  <c r="U137" i="6"/>
  <c r="T137" i="6"/>
  <c r="S137" i="6"/>
  <c r="R137" i="6"/>
  <c r="Q137" i="6"/>
  <c r="P137" i="6"/>
  <c r="O137" i="6"/>
  <c r="N137" i="6"/>
  <c r="M137" i="6"/>
  <c r="L137" i="6"/>
  <c r="W136" i="6"/>
  <c r="V136" i="6"/>
  <c r="U136" i="6"/>
  <c r="T136" i="6"/>
  <c r="S136" i="6"/>
  <c r="R136" i="6"/>
  <c r="Q136" i="6"/>
  <c r="P136" i="6"/>
  <c r="O136" i="6"/>
  <c r="N136" i="6"/>
  <c r="M136" i="6"/>
  <c r="L136" i="6"/>
  <c r="W135" i="6"/>
  <c r="V135" i="6"/>
  <c r="U135" i="6"/>
  <c r="T135" i="6"/>
  <c r="S135" i="6"/>
  <c r="R135" i="6"/>
  <c r="Q135" i="6"/>
  <c r="P135" i="6"/>
  <c r="O135" i="6"/>
  <c r="N135" i="6"/>
  <c r="M135" i="6"/>
  <c r="L135" i="6"/>
  <c r="W134" i="6"/>
  <c r="V134" i="6"/>
  <c r="U134" i="6"/>
  <c r="T134" i="6"/>
  <c r="S134" i="6"/>
  <c r="R134" i="6"/>
  <c r="Q134" i="6"/>
  <c r="P134" i="6"/>
  <c r="O134" i="6"/>
  <c r="N134" i="6"/>
  <c r="M134" i="6"/>
  <c r="L134" i="6"/>
  <c r="W1199" i="6"/>
  <c r="V1199" i="6"/>
  <c r="U1199" i="6"/>
  <c r="T1199" i="6"/>
  <c r="S1199" i="6"/>
  <c r="R1199" i="6"/>
  <c r="Q1199" i="6"/>
  <c r="P1199" i="6"/>
  <c r="O1199" i="6"/>
  <c r="N1199" i="6"/>
  <c r="M1199" i="6"/>
  <c r="L1199" i="6"/>
  <c r="W1185" i="6"/>
  <c r="V1185" i="6"/>
  <c r="U1185" i="6"/>
  <c r="T1185" i="6"/>
  <c r="S1185" i="6"/>
  <c r="R1185" i="6"/>
  <c r="Q1185" i="6"/>
  <c r="P1185" i="6"/>
  <c r="O1185" i="6"/>
  <c r="N1185" i="6"/>
  <c r="M1185" i="6"/>
  <c r="L1185" i="6"/>
  <c r="W1176" i="6"/>
  <c r="V1176" i="6"/>
  <c r="U1176" i="6"/>
  <c r="T1176" i="6"/>
  <c r="S1176" i="6"/>
  <c r="R1176" i="6"/>
  <c r="Q1176" i="6"/>
  <c r="P1176" i="6"/>
  <c r="O1176" i="6"/>
  <c r="N1176" i="6"/>
  <c r="M1176" i="6"/>
  <c r="L1176" i="6"/>
  <c r="W1032" i="6"/>
  <c r="V1032" i="6"/>
  <c r="U1032" i="6"/>
  <c r="T1032" i="6"/>
  <c r="S1032" i="6"/>
  <c r="R1032" i="6"/>
  <c r="Q1032" i="6"/>
  <c r="P1032" i="6"/>
  <c r="O1032" i="6"/>
  <c r="N1032" i="6"/>
  <c r="M1032" i="6"/>
  <c r="L1032" i="6"/>
  <c r="W941" i="6"/>
  <c r="V941" i="6"/>
  <c r="U941" i="6"/>
  <c r="T941" i="6"/>
  <c r="S941" i="6"/>
  <c r="R941" i="6"/>
  <c r="Q941" i="6"/>
  <c r="P941" i="6"/>
  <c r="O941" i="6"/>
  <c r="N941" i="6"/>
  <c r="M941" i="6"/>
  <c r="L941" i="6"/>
  <c r="W682" i="6"/>
  <c r="V682" i="6"/>
  <c r="U682" i="6"/>
  <c r="T682" i="6"/>
  <c r="S682" i="6"/>
  <c r="R682" i="6"/>
  <c r="Q682" i="6"/>
  <c r="P682" i="6"/>
  <c r="O682" i="6"/>
  <c r="N682" i="6"/>
  <c r="M682" i="6"/>
  <c r="L682" i="6"/>
  <c r="W439" i="6"/>
  <c r="V439" i="6"/>
  <c r="U439" i="6"/>
  <c r="T439" i="6"/>
  <c r="S439" i="6"/>
  <c r="R439" i="6"/>
  <c r="Q439" i="6"/>
  <c r="P439" i="6"/>
  <c r="O439" i="6"/>
  <c r="N439" i="6"/>
  <c r="M439" i="6"/>
  <c r="L439" i="6"/>
  <c r="W126" i="6"/>
  <c r="V126" i="6"/>
  <c r="U126" i="6"/>
  <c r="T126" i="6"/>
  <c r="S126" i="6"/>
  <c r="R126" i="6"/>
  <c r="Q126" i="6"/>
  <c r="P126" i="6"/>
  <c r="O126" i="6"/>
  <c r="N126" i="6"/>
  <c r="M126" i="6"/>
  <c r="L126" i="6"/>
  <c r="Y125" i="6"/>
  <c r="W125" i="6"/>
  <c r="V125" i="6"/>
  <c r="U125" i="6"/>
  <c r="T125" i="6"/>
  <c r="S125" i="6"/>
  <c r="R125" i="6"/>
  <c r="Q125" i="6"/>
  <c r="P125" i="6"/>
  <c r="O125" i="6"/>
  <c r="N125" i="6"/>
  <c r="M125" i="6"/>
  <c r="L125" i="6"/>
  <c r="W124" i="6"/>
  <c r="V124" i="6"/>
  <c r="U124" i="6"/>
  <c r="T124" i="6"/>
  <c r="S124" i="6"/>
  <c r="R124" i="6"/>
  <c r="Q124" i="6"/>
  <c r="P124" i="6"/>
  <c r="O124" i="6"/>
  <c r="N124" i="6"/>
  <c r="M124" i="6"/>
  <c r="L124" i="6"/>
  <c r="W123" i="6"/>
  <c r="V123" i="6"/>
  <c r="U123" i="6"/>
  <c r="T123" i="6"/>
  <c r="S123" i="6"/>
  <c r="R123" i="6"/>
  <c r="Q123" i="6"/>
  <c r="P123" i="6"/>
  <c r="O123" i="6"/>
  <c r="N123" i="6"/>
  <c r="M123" i="6"/>
  <c r="L123" i="6"/>
  <c r="W122" i="6"/>
  <c r="V122" i="6"/>
  <c r="U122" i="6"/>
  <c r="T122" i="6"/>
  <c r="S122" i="6"/>
  <c r="R122" i="6"/>
  <c r="Q122" i="6"/>
  <c r="P122" i="6"/>
  <c r="O122" i="6"/>
  <c r="N122" i="6"/>
  <c r="M122" i="6"/>
  <c r="L122" i="6"/>
  <c r="W121" i="6"/>
  <c r="V121" i="6"/>
  <c r="U121" i="6"/>
  <c r="T121" i="6"/>
  <c r="S121" i="6"/>
  <c r="R121" i="6"/>
  <c r="Q121" i="6"/>
  <c r="P121" i="6"/>
  <c r="O121" i="6"/>
  <c r="N121" i="6"/>
  <c r="M121" i="6"/>
  <c r="L121" i="6"/>
  <c r="W120" i="6"/>
  <c r="V120" i="6"/>
  <c r="U120" i="6"/>
  <c r="T120" i="6"/>
  <c r="S120" i="6"/>
  <c r="R120" i="6"/>
  <c r="Q120" i="6"/>
  <c r="P120" i="6"/>
  <c r="O120" i="6"/>
  <c r="N120" i="6"/>
  <c r="M120" i="6"/>
  <c r="L120" i="6"/>
  <c r="W119" i="6"/>
  <c r="V119" i="6"/>
  <c r="U119" i="6"/>
  <c r="T119" i="6"/>
  <c r="S119" i="6"/>
  <c r="R119" i="6"/>
  <c r="Q119" i="6"/>
  <c r="P119" i="6"/>
  <c r="O119" i="6"/>
  <c r="N119" i="6"/>
  <c r="M119" i="6"/>
  <c r="L119" i="6"/>
  <c r="W118" i="6"/>
  <c r="V118" i="6"/>
  <c r="U118" i="6"/>
  <c r="T118" i="6"/>
  <c r="S118" i="6"/>
  <c r="R118" i="6"/>
  <c r="Q118" i="6"/>
  <c r="P118" i="6"/>
  <c r="O118" i="6"/>
  <c r="N118" i="6"/>
  <c r="M118" i="6"/>
  <c r="L118" i="6"/>
  <c r="W117" i="6"/>
  <c r="V117" i="6"/>
  <c r="U117" i="6"/>
  <c r="T117" i="6"/>
  <c r="S117" i="6"/>
  <c r="R117" i="6"/>
  <c r="Q117" i="6"/>
  <c r="P117" i="6"/>
  <c r="O117" i="6"/>
  <c r="N117" i="6"/>
  <c r="M117" i="6"/>
  <c r="L117" i="6"/>
  <c r="W990" i="6"/>
  <c r="V990" i="6"/>
  <c r="U990" i="6"/>
  <c r="T990" i="6"/>
  <c r="S990" i="6"/>
  <c r="R990" i="6"/>
  <c r="Q990" i="6"/>
  <c r="P990" i="6"/>
  <c r="O990" i="6"/>
  <c r="N990" i="6"/>
  <c r="M990" i="6"/>
  <c r="L990" i="6"/>
  <c r="W939" i="6"/>
  <c r="V939" i="6"/>
  <c r="U939" i="6"/>
  <c r="T939" i="6"/>
  <c r="S939" i="6"/>
  <c r="R939" i="6"/>
  <c r="Q939" i="6"/>
  <c r="P939" i="6"/>
  <c r="O939" i="6"/>
  <c r="N939" i="6"/>
  <c r="M939" i="6"/>
  <c r="L939" i="6"/>
  <c r="W680" i="6"/>
  <c r="V680" i="6"/>
  <c r="U680" i="6"/>
  <c r="T680" i="6"/>
  <c r="S680" i="6"/>
  <c r="R680" i="6"/>
  <c r="Q680" i="6"/>
  <c r="P680" i="6"/>
  <c r="O680" i="6"/>
  <c r="N680" i="6"/>
  <c r="M680" i="6"/>
  <c r="L680" i="6"/>
  <c r="W175" i="6"/>
  <c r="V175" i="6"/>
  <c r="U175" i="6"/>
  <c r="T175" i="6"/>
  <c r="S175" i="6"/>
  <c r="R175" i="6"/>
  <c r="Q175" i="6"/>
  <c r="P175" i="6"/>
  <c r="O175" i="6"/>
  <c r="N175" i="6"/>
  <c r="M175" i="6"/>
  <c r="L175" i="6"/>
  <c r="W4" i="6"/>
  <c r="V4" i="6"/>
  <c r="U4" i="6"/>
  <c r="T4" i="6"/>
  <c r="S4" i="6"/>
  <c r="R4" i="6"/>
  <c r="Q4" i="6"/>
  <c r="P4" i="6"/>
  <c r="O4" i="6"/>
  <c r="N4" i="6"/>
  <c r="M4" i="6"/>
  <c r="L4" i="6"/>
  <c r="W1965" i="6"/>
  <c r="V1965" i="6"/>
  <c r="U1965" i="6"/>
  <c r="T1965" i="6"/>
  <c r="S1965" i="6"/>
  <c r="R1965" i="6"/>
  <c r="Q1965" i="6"/>
  <c r="P1965" i="6"/>
  <c r="O1965" i="6"/>
  <c r="N1965" i="6"/>
  <c r="M1965" i="6"/>
  <c r="L1965" i="6"/>
  <c r="W2065" i="6"/>
  <c r="V2065" i="6"/>
  <c r="U2065" i="6"/>
  <c r="T2065" i="6"/>
  <c r="S2065" i="6"/>
  <c r="R2065" i="6"/>
  <c r="Q2065" i="6"/>
  <c r="P2065" i="6"/>
  <c r="O2065" i="6"/>
  <c r="N2065" i="6"/>
  <c r="M2065" i="6"/>
  <c r="L2065" i="6"/>
  <c r="W2064" i="6"/>
  <c r="V2064" i="6"/>
  <c r="U2064" i="6"/>
  <c r="T2064" i="6"/>
  <c r="S2064" i="6"/>
  <c r="R2064" i="6"/>
  <c r="Q2064" i="6"/>
  <c r="P2064" i="6"/>
  <c r="O2064" i="6"/>
  <c r="N2064" i="6"/>
  <c r="M2064" i="6"/>
  <c r="L2064" i="6"/>
  <c r="W2063" i="6"/>
  <c r="V2063" i="6"/>
  <c r="U2063" i="6"/>
  <c r="T2063" i="6"/>
  <c r="S2063" i="6"/>
  <c r="R2063" i="6"/>
  <c r="Q2063" i="6"/>
  <c r="P2063" i="6"/>
  <c r="O2063" i="6"/>
  <c r="N2063" i="6"/>
  <c r="M2063" i="6"/>
  <c r="L2063" i="6"/>
  <c r="W2062" i="6"/>
  <c r="V2062" i="6"/>
  <c r="U2062" i="6"/>
  <c r="T2062" i="6"/>
  <c r="S2062" i="6"/>
  <c r="R2062" i="6"/>
  <c r="Q2062" i="6"/>
  <c r="P2062" i="6"/>
  <c r="O2062" i="6"/>
  <c r="N2062" i="6"/>
  <c r="M2062" i="6"/>
  <c r="L2062" i="6"/>
  <c r="W2061" i="6"/>
  <c r="V2061" i="6"/>
  <c r="U2061" i="6"/>
  <c r="T2061" i="6"/>
  <c r="S2061" i="6"/>
  <c r="R2061" i="6"/>
  <c r="Q2061" i="6"/>
  <c r="P2061" i="6"/>
  <c r="O2061" i="6"/>
  <c r="N2061" i="6"/>
  <c r="M2061" i="6"/>
  <c r="L2061" i="6"/>
  <c r="W1998" i="6"/>
  <c r="V1998" i="6"/>
  <c r="U1998" i="6"/>
  <c r="T1998" i="6"/>
  <c r="S1998" i="6"/>
  <c r="R1998" i="6"/>
  <c r="Q1998" i="6"/>
  <c r="P1998" i="6"/>
  <c r="O1998" i="6"/>
  <c r="N1998" i="6"/>
  <c r="M1998" i="6"/>
  <c r="L1998" i="6"/>
  <c r="W1997" i="6"/>
  <c r="V1997" i="6"/>
  <c r="U1997" i="6"/>
  <c r="T1997" i="6"/>
  <c r="S1997" i="6"/>
  <c r="R1997" i="6"/>
  <c r="Q1997" i="6"/>
  <c r="P1997" i="6"/>
  <c r="O1997" i="6"/>
  <c r="N1997" i="6"/>
  <c r="M1997" i="6"/>
  <c r="L1997" i="6"/>
  <c r="W1996" i="6"/>
  <c r="V1996" i="6"/>
  <c r="U1996" i="6"/>
  <c r="T1996" i="6"/>
  <c r="S1996" i="6"/>
  <c r="R1996" i="6"/>
  <c r="Q1996" i="6"/>
  <c r="P1996" i="6"/>
  <c r="O1996" i="6"/>
  <c r="N1996" i="6"/>
  <c r="M1996" i="6"/>
  <c r="L1996" i="6"/>
  <c r="W1995" i="6"/>
  <c r="V1995" i="6"/>
  <c r="U1995" i="6"/>
  <c r="T1995" i="6"/>
  <c r="S1995" i="6"/>
  <c r="R1995" i="6"/>
  <c r="Q1995" i="6"/>
  <c r="P1995" i="6"/>
  <c r="O1995" i="6"/>
  <c r="N1995" i="6"/>
  <c r="M1995" i="6"/>
  <c r="L1995" i="6"/>
  <c r="W1994" i="6"/>
  <c r="V1994" i="6"/>
  <c r="U1994" i="6"/>
  <c r="T1994" i="6"/>
  <c r="S1994" i="6"/>
  <c r="R1994" i="6"/>
  <c r="Q1994" i="6"/>
  <c r="P1994" i="6"/>
  <c r="O1994" i="6"/>
  <c r="N1994" i="6"/>
  <c r="M1994" i="6"/>
  <c r="L1994" i="6"/>
  <c r="W1993" i="6"/>
  <c r="V1993" i="6"/>
  <c r="U1993" i="6"/>
  <c r="T1993" i="6"/>
  <c r="S1993" i="6"/>
  <c r="R1993" i="6"/>
  <c r="Q1993" i="6"/>
  <c r="P1993" i="6"/>
  <c r="O1993" i="6"/>
  <c r="N1993" i="6"/>
  <c r="M1993" i="6"/>
  <c r="L1993" i="6"/>
  <c r="W1992" i="6"/>
  <c r="V1992" i="6"/>
  <c r="U1992" i="6"/>
  <c r="T1992" i="6"/>
  <c r="S1992" i="6"/>
  <c r="R1992" i="6"/>
  <c r="Q1992" i="6"/>
  <c r="P1992" i="6"/>
  <c r="O1992" i="6"/>
  <c r="N1992" i="6"/>
  <c r="M1992" i="6"/>
  <c r="L1992" i="6"/>
  <c r="W1991" i="6"/>
  <c r="V1991" i="6"/>
  <c r="U1991" i="6"/>
  <c r="T1991" i="6"/>
  <c r="S1991" i="6"/>
  <c r="R1991" i="6"/>
  <c r="Q1991" i="6"/>
  <c r="P1991" i="6"/>
  <c r="O1991" i="6"/>
  <c r="N1991" i="6"/>
  <c r="M1991" i="6"/>
  <c r="L1991" i="6"/>
  <c r="W2248" i="6"/>
  <c r="V2248" i="6"/>
  <c r="U2248" i="6"/>
  <c r="T2248" i="6"/>
  <c r="S2248" i="6"/>
  <c r="R2248" i="6"/>
  <c r="Q2248" i="6"/>
  <c r="P2248" i="6"/>
  <c r="O2248" i="6"/>
  <c r="N2248" i="6"/>
  <c r="M2248" i="6"/>
  <c r="L2248" i="6"/>
  <c r="W2247" i="6"/>
  <c r="V2247" i="6"/>
  <c r="U2247" i="6"/>
  <c r="T2247" i="6"/>
  <c r="S2247" i="6"/>
  <c r="R2247" i="6"/>
  <c r="Q2247" i="6"/>
  <c r="P2247" i="6"/>
  <c r="O2247" i="6"/>
  <c r="N2247" i="6"/>
  <c r="M2247" i="6"/>
  <c r="L2247" i="6"/>
  <c r="W2246" i="6"/>
  <c r="V2246" i="6"/>
  <c r="U2246" i="6"/>
  <c r="T2246" i="6"/>
  <c r="S2246" i="6"/>
  <c r="R2246" i="6"/>
  <c r="Q2246" i="6"/>
  <c r="P2246" i="6"/>
  <c r="O2246" i="6"/>
  <c r="N2246" i="6"/>
  <c r="M2246" i="6"/>
  <c r="L2246" i="6"/>
  <c r="W2245" i="6"/>
  <c r="V2245" i="6"/>
  <c r="U2245" i="6"/>
  <c r="T2245" i="6"/>
  <c r="S2245" i="6"/>
  <c r="R2245" i="6"/>
  <c r="Q2245" i="6"/>
  <c r="P2245" i="6"/>
  <c r="O2245" i="6"/>
  <c r="N2245" i="6"/>
  <c r="M2245" i="6"/>
  <c r="L2245" i="6"/>
  <c r="W2244" i="6"/>
  <c r="V2244" i="6"/>
  <c r="U2244" i="6"/>
  <c r="T2244" i="6"/>
  <c r="S2244" i="6"/>
  <c r="R2244" i="6"/>
  <c r="Q2244" i="6"/>
  <c r="P2244" i="6"/>
  <c r="O2244" i="6"/>
  <c r="N2244" i="6"/>
  <c r="M2244" i="6"/>
  <c r="L2244" i="6"/>
  <c r="W2243" i="6"/>
  <c r="V2243" i="6"/>
  <c r="U2243" i="6"/>
  <c r="T2243" i="6"/>
  <c r="S2243" i="6"/>
  <c r="R2243" i="6"/>
  <c r="Q2243" i="6"/>
  <c r="P2243" i="6"/>
  <c r="O2243" i="6"/>
  <c r="N2243" i="6"/>
  <c r="M2243" i="6"/>
  <c r="L2243" i="6"/>
  <c r="W2242" i="6"/>
  <c r="V2242" i="6"/>
  <c r="U2242" i="6"/>
  <c r="T2242" i="6"/>
  <c r="S2242" i="6"/>
  <c r="R2242" i="6"/>
  <c r="Q2242" i="6"/>
  <c r="P2242" i="6"/>
  <c r="O2242" i="6"/>
  <c r="N2242" i="6"/>
  <c r="M2242" i="6"/>
  <c r="L2242" i="6"/>
  <c r="W2241" i="6"/>
  <c r="V2241" i="6"/>
  <c r="U2241" i="6"/>
  <c r="T2241" i="6"/>
  <c r="S2241" i="6"/>
  <c r="R2241" i="6"/>
  <c r="Q2241" i="6"/>
  <c r="P2241" i="6"/>
  <c r="O2241" i="6"/>
  <c r="N2241" i="6"/>
  <c r="M2241" i="6"/>
  <c r="L2241" i="6"/>
  <c r="W2060" i="6"/>
  <c r="V2060" i="6"/>
  <c r="U2060" i="6"/>
  <c r="T2060" i="6"/>
  <c r="S2060" i="6"/>
  <c r="R2060" i="6"/>
  <c r="Q2060" i="6"/>
  <c r="P2060" i="6"/>
  <c r="O2060" i="6"/>
  <c r="N2060" i="6"/>
  <c r="M2060" i="6"/>
  <c r="L2060" i="6"/>
  <c r="W1459" i="6"/>
  <c r="V1459" i="6"/>
  <c r="U1459" i="6"/>
  <c r="T1459" i="6"/>
  <c r="S1459" i="6"/>
  <c r="R1459" i="6"/>
  <c r="Q1459" i="6"/>
  <c r="P1459" i="6"/>
  <c r="O1459" i="6"/>
  <c r="N1459" i="6"/>
  <c r="M1459" i="6"/>
  <c r="L1459" i="6"/>
  <c r="W1458" i="6"/>
  <c r="V1458" i="6"/>
  <c r="U1458" i="6"/>
  <c r="T1458" i="6"/>
  <c r="S1458" i="6"/>
  <c r="R1458" i="6"/>
  <c r="Q1458" i="6"/>
  <c r="P1458" i="6"/>
  <c r="O1458" i="6"/>
  <c r="N1458" i="6"/>
  <c r="M1458" i="6"/>
  <c r="L1458" i="6"/>
  <c r="W1457" i="6"/>
  <c r="V1457" i="6"/>
  <c r="U1457" i="6"/>
  <c r="T1457" i="6"/>
  <c r="S1457" i="6"/>
  <c r="R1457" i="6"/>
  <c r="Q1457" i="6"/>
  <c r="P1457" i="6"/>
  <c r="O1457" i="6"/>
  <c r="N1457" i="6"/>
  <c r="M1457" i="6"/>
  <c r="L1457" i="6"/>
  <c r="W1456" i="6"/>
  <c r="V1456" i="6"/>
  <c r="U1456" i="6"/>
  <c r="T1456" i="6"/>
  <c r="S1456" i="6"/>
  <c r="R1456" i="6"/>
  <c r="Q1456" i="6"/>
  <c r="P1456" i="6"/>
  <c r="O1456" i="6"/>
  <c r="N1456" i="6"/>
  <c r="M1456" i="6"/>
  <c r="L1456" i="6"/>
  <c r="W1455" i="6"/>
  <c r="V1455" i="6"/>
  <c r="U1455" i="6"/>
  <c r="T1455" i="6"/>
  <c r="S1455" i="6"/>
  <c r="R1455" i="6"/>
  <c r="Q1455" i="6"/>
  <c r="P1455" i="6"/>
  <c r="O1455" i="6"/>
  <c r="N1455" i="6"/>
  <c r="M1455" i="6"/>
  <c r="L1455" i="6"/>
  <c r="W1454" i="6"/>
  <c r="V1454" i="6"/>
  <c r="U1454" i="6"/>
  <c r="T1454" i="6"/>
  <c r="S1454" i="6"/>
  <c r="R1454" i="6"/>
  <c r="Q1454" i="6"/>
  <c r="P1454" i="6"/>
  <c r="O1454" i="6"/>
  <c r="N1454" i="6"/>
  <c r="M1454" i="6"/>
  <c r="L1454" i="6"/>
  <c r="W739" i="6"/>
  <c r="V739" i="6"/>
  <c r="U739" i="6"/>
  <c r="T739" i="6"/>
  <c r="S739" i="6"/>
  <c r="R739" i="6"/>
  <c r="Q739" i="6"/>
  <c r="P739" i="6"/>
  <c r="O739" i="6"/>
  <c r="N739" i="6"/>
  <c r="M739" i="6"/>
  <c r="L739" i="6"/>
  <c r="W81" i="6"/>
  <c r="V81" i="6"/>
  <c r="U81" i="6"/>
  <c r="T81" i="6"/>
  <c r="S81" i="6"/>
  <c r="R81" i="6"/>
  <c r="Q81" i="6"/>
  <c r="P81" i="6"/>
  <c r="O81" i="6"/>
  <c r="N81" i="6"/>
  <c r="M81" i="6"/>
  <c r="L81" i="6"/>
  <c r="W80" i="6"/>
  <c r="V80" i="6"/>
  <c r="U80" i="6"/>
  <c r="T80" i="6"/>
  <c r="S80" i="6"/>
  <c r="R80" i="6"/>
  <c r="Q80" i="6"/>
  <c r="P80" i="6"/>
  <c r="O80" i="6"/>
  <c r="N80" i="6"/>
  <c r="M80" i="6"/>
  <c r="L80" i="6"/>
  <c r="W79" i="6"/>
  <c r="V79" i="6"/>
  <c r="U79" i="6"/>
  <c r="T79" i="6"/>
  <c r="S79" i="6"/>
  <c r="R79" i="6"/>
  <c r="Q79" i="6"/>
  <c r="P79" i="6"/>
  <c r="O79" i="6"/>
  <c r="N79" i="6"/>
  <c r="M79" i="6"/>
  <c r="L79" i="6"/>
  <c r="W78" i="6"/>
  <c r="V78" i="6"/>
  <c r="U78" i="6"/>
  <c r="T78" i="6"/>
  <c r="S78" i="6"/>
  <c r="R78" i="6"/>
  <c r="Q78" i="6"/>
  <c r="P78" i="6"/>
  <c r="O78" i="6"/>
  <c r="N78" i="6"/>
  <c r="M78" i="6"/>
  <c r="L78" i="6"/>
  <c r="W77" i="6"/>
  <c r="V77" i="6"/>
  <c r="U77" i="6"/>
  <c r="T77" i="6"/>
  <c r="S77" i="6"/>
  <c r="R77" i="6"/>
  <c r="Q77" i="6"/>
  <c r="P77" i="6"/>
  <c r="O77" i="6"/>
  <c r="N77" i="6"/>
  <c r="M77" i="6"/>
  <c r="L77" i="6"/>
  <c r="W76" i="6"/>
  <c r="V76" i="6"/>
  <c r="U76" i="6"/>
  <c r="T76" i="6"/>
  <c r="S76" i="6"/>
  <c r="R76" i="6"/>
  <c r="Q76" i="6"/>
  <c r="P76" i="6"/>
  <c r="O76" i="6"/>
  <c r="N76" i="6"/>
  <c r="M76" i="6"/>
  <c r="L76" i="6"/>
  <c r="W75" i="6"/>
  <c r="V75" i="6"/>
  <c r="U75" i="6"/>
  <c r="T75" i="6"/>
  <c r="S75" i="6"/>
  <c r="R75" i="6"/>
  <c r="Q75" i="6"/>
  <c r="P75" i="6"/>
  <c r="O75" i="6"/>
  <c r="N75" i="6"/>
  <c r="M75" i="6"/>
  <c r="L75" i="6"/>
  <c r="W74" i="6"/>
  <c r="V74" i="6"/>
  <c r="U74" i="6"/>
  <c r="T74" i="6"/>
  <c r="S74" i="6"/>
  <c r="R74" i="6"/>
  <c r="Q74" i="6"/>
  <c r="P74" i="6"/>
  <c r="O74" i="6"/>
  <c r="N74" i="6"/>
  <c r="M74" i="6"/>
  <c r="L74" i="6"/>
  <c r="W73" i="6"/>
  <c r="V73" i="6"/>
  <c r="U73" i="6"/>
  <c r="T73" i="6"/>
  <c r="S73" i="6"/>
  <c r="R73" i="6"/>
  <c r="Q73" i="6"/>
  <c r="P73" i="6"/>
  <c r="O73" i="6"/>
  <c r="N73" i="6"/>
  <c r="M73" i="6"/>
  <c r="L73" i="6"/>
  <c r="W72" i="6"/>
  <c r="V72" i="6"/>
  <c r="U72" i="6"/>
  <c r="T72" i="6"/>
  <c r="S72" i="6"/>
  <c r="R72" i="6"/>
  <c r="Q72" i="6"/>
  <c r="P72" i="6"/>
  <c r="O72" i="6"/>
  <c r="N72" i="6"/>
  <c r="M72" i="6"/>
  <c r="L72" i="6"/>
  <c r="W71" i="6"/>
  <c r="V71" i="6"/>
  <c r="U71" i="6"/>
  <c r="T71" i="6"/>
  <c r="S71" i="6"/>
  <c r="R71" i="6"/>
  <c r="Q71" i="6"/>
  <c r="P71" i="6"/>
  <c r="O71" i="6"/>
  <c r="N71" i="6"/>
  <c r="M71" i="6"/>
  <c r="L71" i="6"/>
  <c r="W70" i="6"/>
  <c r="V70" i="6"/>
  <c r="U70" i="6"/>
  <c r="T70" i="6"/>
  <c r="S70" i="6"/>
  <c r="R70" i="6"/>
  <c r="Q70" i="6"/>
  <c r="P70" i="6"/>
  <c r="O70" i="6"/>
  <c r="N70" i="6"/>
  <c r="M70" i="6"/>
  <c r="L70" i="6"/>
  <c r="W69" i="6"/>
  <c r="V69" i="6"/>
  <c r="U69" i="6"/>
  <c r="T69" i="6"/>
  <c r="S69" i="6"/>
  <c r="R69" i="6"/>
  <c r="Q69" i="6"/>
  <c r="P69" i="6"/>
  <c r="O69" i="6"/>
  <c r="N69" i="6"/>
  <c r="M69" i="6"/>
  <c r="L69" i="6"/>
  <c r="W68" i="6"/>
  <c r="V68" i="6"/>
  <c r="U68" i="6"/>
  <c r="T68" i="6"/>
  <c r="S68" i="6"/>
  <c r="R68" i="6"/>
  <c r="Q68" i="6"/>
  <c r="P68" i="6"/>
  <c r="O68" i="6"/>
  <c r="N68" i="6"/>
  <c r="M68" i="6"/>
  <c r="L68" i="6"/>
  <c r="W67" i="6"/>
  <c r="V67" i="6"/>
  <c r="U67" i="6"/>
  <c r="T67" i="6"/>
  <c r="S67" i="6"/>
  <c r="R67" i="6"/>
  <c r="Q67" i="6"/>
  <c r="P67" i="6"/>
  <c r="O67" i="6"/>
  <c r="N67" i="6"/>
  <c r="M67" i="6"/>
  <c r="L67" i="6"/>
  <c r="W66" i="6"/>
  <c r="V66" i="6"/>
  <c r="U66" i="6"/>
  <c r="T66" i="6"/>
  <c r="S66" i="6"/>
  <c r="R66" i="6"/>
  <c r="Q66" i="6"/>
  <c r="P66" i="6"/>
  <c r="O66" i="6"/>
  <c r="N66" i="6"/>
  <c r="M66" i="6"/>
  <c r="L66" i="6"/>
  <c r="W65" i="6"/>
  <c r="V65" i="6"/>
  <c r="U65" i="6"/>
  <c r="T65" i="6"/>
  <c r="S65" i="6"/>
  <c r="R65" i="6"/>
  <c r="Q65" i="6"/>
  <c r="P65" i="6"/>
  <c r="O65" i="6"/>
  <c r="N65" i="6"/>
  <c r="M65" i="6"/>
  <c r="L65" i="6"/>
  <c r="W64" i="6"/>
  <c r="V64" i="6"/>
  <c r="U64" i="6"/>
  <c r="T64" i="6"/>
  <c r="S64" i="6"/>
  <c r="R64" i="6"/>
  <c r="Q64" i="6"/>
  <c r="P64" i="6"/>
  <c r="O64" i="6"/>
  <c r="N64" i="6"/>
  <c r="M64" i="6"/>
  <c r="L64" i="6"/>
  <c r="W63" i="6"/>
  <c r="V63" i="6"/>
  <c r="U63" i="6"/>
  <c r="T63" i="6"/>
  <c r="S63" i="6"/>
  <c r="R63" i="6"/>
  <c r="Q63" i="6"/>
  <c r="P63" i="6"/>
  <c r="O63" i="6"/>
  <c r="N63" i="6"/>
  <c r="M63" i="6"/>
  <c r="L63" i="6"/>
  <c r="W62" i="6"/>
  <c r="V62" i="6"/>
  <c r="U62" i="6"/>
  <c r="T62" i="6"/>
  <c r="S62" i="6"/>
  <c r="R62" i="6"/>
  <c r="Q62" i="6"/>
  <c r="P62" i="6"/>
  <c r="O62" i="6"/>
  <c r="N62" i="6"/>
  <c r="M62" i="6"/>
  <c r="L62" i="6"/>
  <c r="W61" i="6"/>
  <c r="V61" i="6"/>
  <c r="U61" i="6"/>
  <c r="T61" i="6"/>
  <c r="S61" i="6"/>
  <c r="R61" i="6"/>
  <c r="Q61" i="6"/>
  <c r="P61" i="6"/>
  <c r="O61" i="6"/>
  <c r="N61" i="6"/>
  <c r="M61" i="6"/>
  <c r="L61" i="6"/>
  <c r="W60" i="6"/>
  <c r="V60" i="6"/>
  <c r="U60" i="6"/>
  <c r="T60" i="6"/>
  <c r="S60" i="6"/>
  <c r="R60" i="6"/>
  <c r="Q60" i="6"/>
  <c r="P60" i="6"/>
  <c r="O60" i="6"/>
  <c r="N60" i="6"/>
  <c r="M60" i="6"/>
  <c r="L60" i="6"/>
  <c r="W59" i="6"/>
  <c r="V59" i="6"/>
  <c r="U59" i="6"/>
  <c r="T59" i="6"/>
  <c r="S59" i="6"/>
  <c r="R59" i="6"/>
  <c r="Q59" i="6"/>
  <c r="P59" i="6"/>
  <c r="O59" i="6"/>
  <c r="N59" i="6"/>
  <c r="M59" i="6"/>
  <c r="L59" i="6"/>
  <c r="W58" i="6"/>
  <c r="V58" i="6"/>
  <c r="U58" i="6"/>
  <c r="T58" i="6"/>
  <c r="S58" i="6"/>
  <c r="R58" i="6"/>
  <c r="Q58" i="6"/>
  <c r="P58" i="6"/>
  <c r="O58" i="6"/>
  <c r="N58" i="6"/>
  <c r="M58" i="6"/>
  <c r="L58" i="6"/>
  <c r="W57" i="6"/>
  <c r="V57" i="6"/>
  <c r="U57" i="6"/>
  <c r="T57" i="6"/>
  <c r="S57" i="6"/>
  <c r="R57" i="6"/>
  <c r="Q57" i="6"/>
  <c r="P57" i="6"/>
  <c r="O57" i="6"/>
  <c r="N57" i="6"/>
  <c r="M57" i="6"/>
  <c r="L57" i="6"/>
  <c r="W56" i="6"/>
  <c r="V56" i="6"/>
  <c r="U56" i="6"/>
  <c r="T56" i="6"/>
  <c r="S56" i="6"/>
  <c r="R56" i="6"/>
  <c r="Q56" i="6"/>
  <c r="P56" i="6"/>
  <c r="O56" i="6"/>
  <c r="N56" i="6"/>
  <c r="M56" i="6"/>
  <c r="L56" i="6"/>
  <c r="W55" i="6"/>
  <c r="V55" i="6"/>
  <c r="U55" i="6"/>
  <c r="T55" i="6"/>
  <c r="S55" i="6"/>
  <c r="R55" i="6"/>
  <c r="Q55" i="6"/>
  <c r="P55" i="6"/>
  <c r="O55" i="6"/>
  <c r="N55" i="6"/>
  <c r="M55" i="6"/>
  <c r="L55" i="6"/>
  <c r="W54" i="6"/>
  <c r="V54" i="6"/>
  <c r="U54" i="6"/>
  <c r="T54" i="6"/>
  <c r="S54" i="6"/>
  <c r="R54" i="6"/>
  <c r="Q54" i="6"/>
  <c r="P54" i="6"/>
  <c r="O54" i="6"/>
  <c r="N54" i="6"/>
  <c r="M54" i="6"/>
  <c r="L54" i="6"/>
  <c r="W53" i="6"/>
  <c r="V53" i="6"/>
  <c r="U53" i="6"/>
  <c r="T53" i="6"/>
  <c r="S53" i="6"/>
  <c r="R53" i="6"/>
  <c r="Q53" i="6"/>
  <c r="P53" i="6"/>
  <c r="O53" i="6"/>
  <c r="N53" i="6"/>
  <c r="M53" i="6"/>
  <c r="L53" i="6"/>
  <c r="W52" i="6"/>
  <c r="V52" i="6"/>
  <c r="U52" i="6"/>
  <c r="T52" i="6"/>
  <c r="S52" i="6"/>
  <c r="R52" i="6"/>
  <c r="Q52" i="6"/>
  <c r="P52" i="6"/>
  <c r="O52" i="6"/>
  <c r="N52" i="6"/>
  <c r="M52" i="6"/>
  <c r="L52" i="6"/>
  <c r="W51" i="6"/>
  <c r="V51" i="6"/>
  <c r="U51" i="6"/>
  <c r="T51" i="6"/>
  <c r="S51" i="6"/>
  <c r="R51" i="6"/>
  <c r="Q51" i="6"/>
  <c r="P51" i="6"/>
  <c r="O51" i="6"/>
  <c r="N51" i="6"/>
  <c r="M51" i="6"/>
  <c r="L51" i="6"/>
  <c r="W50" i="6"/>
  <c r="V50" i="6"/>
  <c r="U50" i="6"/>
  <c r="T50" i="6"/>
  <c r="S50" i="6"/>
  <c r="R50" i="6"/>
  <c r="Q50" i="6"/>
  <c r="P50" i="6"/>
  <c r="O50" i="6"/>
  <c r="N50" i="6"/>
  <c r="M50" i="6"/>
  <c r="L50" i="6"/>
  <c r="W49" i="6"/>
  <c r="V49" i="6"/>
  <c r="U49" i="6"/>
  <c r="T49" i="6"/>
  <c r="S49" i="6"/>
  <c r="R49" i="6"/>
  <c r="Q49" i="6"/>
  <c r="P49" i="6"/>
  <c r="O49" i="6"/>
  <c r="N49" i="6"/>
  <c r="M49" i="6"/>
  <c r="L49" i="6"/>
  <c r="W48" i="6"/>
  <c r="V48" i="6"/>
  <c r="U48" i="6"/>
  <c r="T48" i="6"/>
  <c r="S48" i="6"/>
  <c r="R48" i="6"/>
  <c r="Q48" i="6"/>
  <c r="P48" i="6"/>
  <c r="O48" i="6"/>
  <c r="N48" i="6"/>
  <c r="M48" i="6"/>
  <c r="L48" i="6"/>
  <c r="W47" i="6"/>
  <c r="V47" i="6"/>
  <c r="U47" i="6"/>
  <c r="T47" i="6"/>
  <c r="S47" i="6"/>
  <c r="R47" i="6"/>
  <c r="Q47" i="6"/>
  <c r="P47" i="6"/>
  <c r="O47" i="6"/>
  <c r="N47" i="6"/>
  <c r="M47" i="6"/>
  <c r="L47" i="6"/>
  <c r="W46" i="6"/>
  <c r="V46" i="6"/>
  <c r="U46" i="6"/>
  <c r="T46" i="6"/>
  <c r="S46" i="6"/>
  <c r="R46" i="6"/>
  <c r="Q46" i="6"/>
  <c r="P46" i="6"/>
  <c r="O46" i="6"/>
  <c r="N46" i="6"/>
  <c r="M46" i="6"/>
  <c r="L46" i="6"/>
  <c r="W45" i="6"/>
  <c r="V45" i="6"/>
  <c r="U45" i="6"/>
  <c r="T45" i="6"/>
  <c r="S45" i="6"/>
  <c r="R45" i="6"/>
  <c r="Q45" i="6"/>
  <c r="P45" i="6"/>
  <c r="O45" i="6"/>
  <c r="N45" i="6"/>
  <c r="M45" i="6"/>
  <c r="L45" i="6"/>
  <c r="W44" i="6"/>
  <c r="V44" i="6"/>
  <c r="U44" i="6"/>
  <c r="T44" i="6"/>
  <c r="S44" i="6"/>
  <c r="R44" i="6"/>
  <c r="Q44" i="6"/>
  <c r="P44" i="6"/>
  <c r="O44" i="6"/>
  <c r="N44" i="6"/>
  <c r="M44" i="6"/>
  <c r="L44" i="6"/>
  <c r="W43" i="6"/>
  <c r="V43" i="6"/>
  <c r="U43" i="6"/>
  <c r="T43" i="6"/>
  <c r="S43" i="6"/>
  <c r="R43" i="6"/>
  <c r="Q43" i="6"/>
  <c r="P43" i="6"/>
  <c r="O43" i="6"/>
  <c r="N43" i="6"/>
  <c r="M43" i="6"/>
  <c r="L43" i="6"/>
  <c r="W42" i="6"/>
  <c r="V42" i="6"/>
  <c r="U42" i="6"/>
  <c r="T42" i="6"/>
  <c r="S42" i="6"/>
  <c r="R42" i="6"/>
  <c r="Q42" i="6"/>
  <c r="P42" i="6"/>
  <c r="O42" i="6"/>
  <c r="N42" i="6"/>
  <c r="M42" i="6"/>
  <c r="L42" i="6"/>
  <c r="W41" i="6"/>
  <c r="V41" i="6"/>
  <c r="U41" i="6"/>
  <c r="T41" i="6"/>
  <c r="S41" i="6"/>
  <c r="R41" i="6"/>
  <c r="Q41" i="6"/>
  <c r="P41" i="6"/>
  <c r="O41" i="6"/>
  <c r="N41" i="6"/>
  <c r="M41" i="6"/>
  <c r="L41" i="6"/>
  <c r="W40" i="6"/>
  <c r="V40" i="6"/>
  <c r="U40" i="6"/>
  <c r="T40" i="6"/>
  <c r="S40" i="6"/>
  <c r="R40" i="6"/>
  <c r="Q40" i="6"/>
  <c r="P40" i="6"/>
  <c r="O40" i="6"/>
  <c r="N40" i="6"/>
  <c r="M40" i="6"/>
  <c r="L40" i="6"/>
  <c r="W39" i="6"/>
  <c r="V39" i="6"/>
  <c r="U39" i="6"/>
  <c r="T39" i="6"/>
  <c r="S39" i="6"/>
  <c r="R39" i="6"/>
  <c r="Q39" i="6"/>
  <c r="P39" i="6"/>
  <c r="O39" i="6"/>
  <c r="N39" i="6"/>
  <c r="M39" i="6"/>
  <c r="L39" i="6"/>
  <c r="W38" i="6"/>
  <c r="V38" i="6"/>
  <c r="U38" i="6"/>
  <c r="T38" i="6"/>
  <c r="S38" i="6"/>
  <c r="R38" i="6"/>
  <c r="Q38" i="6"/>
  <c r="P38" i="6"/>
  <c r="O38" i="6"/>
  <c r="N38" i="6"/>
  <c r="M38" i="6"/>
  <c r="L38" i="6"/>
  <c r="W37" i="6"/>
  <c r="V37" i="6"/>
  <c r="U37" i="6"/>
  <c r="T37" i="6"/>
  <c r="S37" i="6"/>
  <c r="R37" i="6"/>
  <c r="Q37" i="6"/>
  <c r="P37" i="6"/>
  <c r="O37" i="6"/>
  <c r="N37" i="6"/>
  <c r="M37" i="6"/>
  <c r="L37" i="6"/>
  <c r="W36" i="6"/>
  <c r="V36" i="6"/>
  <c r="U36" i="6"/>
  <c r="T36" i="6"/>
  <c r="S36" i="6"/>
  <c r="R36" i="6"/>
  <c r="Q36" i="6"/>
  <c r="P36" i="6"/>
  <c r="O36" i="6"/>
  <c r="N36" i="6"/>
  <c r="M36" i="6"/>
  <c r="L36" i="6"/>
  <c r="W35" i="6"/>
  <c r="V35" i="6"/>
  <c r="U35" i="6"/>
  <c r="T35" i="6"/>
  <c r="S35" i="6"/>
  <c r="R35" i="6"/>
  <c r="Q35" i="6"/>
  <c r="P35" i="6"/>
  <c r="O35" i="6"/>
  <c r="N35" i="6"/>
  <c r="M35" i="6"/>
  <c r="L35" i="6"/>
  <c r="W34" i="6"/>
  <c r="V34" i="6"/>
  <c r="U34" i="6"/>
  <c r="T34" i="6"/>
  <c r="S34" i="6"/>
  <c r="R34" i="6"/>
  <c r="Q34" i="6"/>
  <c r="P34" i="6"/>
  <c r="O34" i="6"/>
  <c r="N34" i="6"/>
  <c r="M34" i="6"/>
  <c r="L34" i="6"/>
  <c r="W33" i="6"/>
  <c r="V33" i="6"/>
  <c r="U33" i="6"/>
  <c r="T33" i="6"/>
  <c r="S33" i="6"/>
  <c r="R33" i="6"/>
  <c r="Q33" i="6"/>
  <c r="P33" i="6"/>
  <c r="O33" i="6"/>
  <c r="N33" i="6"/>
  <c r="M33" i="6"/>
  <c r="L33" i="6"/>
  <c r="W32" i="6"/>
  <c r="V32" i="6"/>
  <c r="U32" i="6"/>
  <c r="T32" i="6"/>
  <c r="S32" i="6"/>
  <c r="R32" i="6"/>
  <c r="Q32" i="6"/>
  <c r="P32" i="6"/>
  <c r="O32" i="6"/>
  <c r="N32" i="6"/>
  <c r="M32" i="6"/>
  <c r="L32" i="6"/>
  <c r="W31" i="6"/>
  <c r="V31" i="6"/>
  <c r="U31" i="6"/>
  <c r="T31" i="6"/>
  <c r="S31" i="6"/>
  <c r="R31" i="6"/>
  <c r="Q31" i="6"/>
  <c r="P31" i="6"/>
  <c r="O31" i="6"/>
  <c r="N31" i="6"/>
  <c r="M31" i="6"/>
  <c r="L31" i="6"/>
  <c r="W30" i="6"/>
  <c r="V30" i="6"/>
  <c r="U30" i="6"/>
  <c r="T30" i="6"/>
  <c r="S30" i="6"/>
  <c r="R30" i="6"/>
  <c r="Q30" i="6"/>
  <c r="P30" i="6"/>
  <c r="O30" i="6"/>
  <c r="N30" i="6"/>
  <c r="M30" i="6"/>
  <c r="L30" i="6"/>
  <c r="W29" i="6"/>
  <c r="V29" i="6"/>
  <c r="U29" i="6"/>
  <c r="T29" i="6"/>
  <c r="S29" i="6"/>
  <c r="R29" i="6"/>
  <c r="Q29" i="6"/>
  <c r="P29" i="6"/>
  <c r="O29" i="6"/>
  <c r="N29" i="6"/>
  <c r="M29" i="6"/>
  <c r="L29" i="6"/>
  <c r="W28" i="6"/>
  <c r="V28" i="6"/>
  <c r="U28" i="6"/>
  <c r="T28" i="6"/>
  <c r="S28" i="6"/>
  <c r="R28" i="6"/>
  <c r="Q28" i="6"/>
  <c r="P28" i="6"/>
  <c r="O28" i="6"/>
  <c r="N28" i="6"/>
  <c r="M28" i="6"/>
  <c r="L28" i="6"/>
  <c r="W27" i="6"/>
  <c r="V27" i="6"/>
  <c r="U27" i="6"/>
  <c r="T27" i="6"/>
  <c r="S27" i="6"/>
  <c r="R27" i="6"/>
  <c r="Q27" i="6"/>
  <c r="P27" i="6"/>
  <c r="O27" i="6"/>
  <c r="N27" i="6"/>
  <c r="M27" i="6"/>
  <c r="L27" i="6"/>
  <c r="W26" i="6"/>
  <c r="V26" i="6"/>
  <c r="U26" i="6"/>
  <c r="T26" i="6"/>
  <c r="S26" i="6"/>
  <c r="R26" i="6"/>
  <c r="Q26" i="6"/>
  <c r="P26" i="6"/>
  <c r="O26" i="6"/>
  <c r="N26" i="6"/>
  <c r="M26" i="6"/>
  <c r="L26" i="6"/>
  <c r="W25" i="6"/>
  <c r="V25" i="6"/>
  <c r="U25" i="6"/>
  <c r="T25" i="6"/>
  <c r="S25" i="6"/>
  <c r="R25" i="6"/>
  <c r="Q25" i="6"/>
  <c r="P25" i="6"/>
  <c r="O25" i="6"/>
  <c r="N25" i="6"/>
  <c r="M25" i="6"/>
  <c r="L25" i="6"/>
  <c r="W24" i="6"/>
  <c r="V24" i="6"/>
  <c r="U24" i="6"/>
  <c r="T24" i="6"/>
  <c r="S24" i="6"/>
  <c r="R24" i="6"/>
  <c r="Q24" i="6"/>
  <c r="P24" i="6"/>
  <c r="O24" i="6"/>
  <c r="N24" i="6"/>
  <c r="M24" i="6"/>
  <c r="L24" i="6"/>
  <c r="W23" i="6"/>
  <c r="V23" i="6"/>
  <c r="U23" i="6"/>
  <c r="T23" i="6"/>
  <c r="S23" i="6"/>
  <c r="R23" i="6"/>
  <c r="Q23" i="6"/>
  <c r="P23" i="6"/>
  <c r="O23" i="6"/>
  <c r="N23" i="6"/>
  <c r="M23" i="6"/>
  <c r="L23" i="6"/>
  <c r="W22" i="6"/>
  <c r="V22" i="6"/>
  <c r="U22" i="6"/>
  <c r="T22" i="6"/>
  <c r="S22" i="6"/>
  <c r="R22" i="6"/>
  <c r="Q22" i="6"/>
  <c r="P22" i="6"/>
  <c r="O22" i="6"/>
  <c r="N22" i="6"/>
  <c r="M22" i="6"/>
  <c r="L22" i="6"/>
  <c r="W21" i="6"/>
  <c r="V21" i="6"/>
  <c r="U21" i="6"/>
  <c r="T21" i="6"/>
  <c r="S21" i="6"/>
  <c r="R21" i="6"/>
  <c r="Q21" i="6"/>
  <c r="P21" i="6"/>
  <c r="O21" i="6"/>
  <c r="N21" i="6"/>
  <c r="M21" i="6"/>
  <c r="L21" i="6"/>
  <c r="W20" i="6"/>
  <c r="V20" i="6"/>
  <c r="U20" i="6"/>
  <c r="T20" i="6"/>
  <c r="S20" i="6"/>
  <c r="R20" i="6"/>
  <c r="Q20" i="6"/>
  <c r="P20" i="6"/>
  <c r="O20" i="6"/>
  <c r="N20" i="6"/>
  <c r="M20" i="6"/>
  <c r="L20" i="6"/>
  <c r="W19" i="6"/>
  <c r="V19" i="6"/>
  <c r="U19" i="6"/>
  <c r="T19" i="6"/>
  <c r="S19" i="6"/>
  <c r="R19" i="6"/>
  <c r="Q19" i="6"/>
  <c r="P19" i="6"/>
  <c r="O19" i="6"/>
  <c r="N19" i="6"/>
  <c r="M19" i="6"/>
  <c r="L19" i="6"/>
  <c r="W1220" i="6"/>
  <c r="V1220" i="6"/>
  <c r="U1220" i="6"/>
  <c r="T1220" i="6"/>
  <c r="S1220" i="6"/>
  <c r="R1220" i="6"/>
  <c r="Q1220" i="6"/>
  <c r="P1220" i="6"/>
  <c r="O1220" i="6"/>
  <c r="N1220" i="6"/>
  <c r="M1220" i="6"/>
  <c r="L1220" i="6"/>
  <c r="W131" i="6"/>
  <c r="V131" i="6"/>
  <c r="U131" i="6"/>
  <c r="T131" i="6"/>
  <c r="S131" i="6"/>
  <c r="R131" i="6"/>
  <c r="Q131" i="6"/>
  <c r="P131" i="6"/>
  <c r="O131" i="6"/>
  <c r="N131" i="6"/>
  <c r="M131" i="6"/>
  <c r="L131" i="6"/>
  <c r="W1174" i="6"/>
  <c r="V1174" i="6"/>
  <c r="U1174" i="6"/>
  <c r="T1174" i="6"/>
  <c r="S1174" i="6"/>
  <c r="R1174" i="6"/>
  <c r="Q1174" i="6"/>
  <c r="P1174" i="6"/>
  <c r="O1174" i="6"/>
  <c r="N1174" i="6"/>
  <c r="M1174" i="6"/>
  <c r="L1174" i="6"/>
  <c r="W3" i="6"/>
  <c r="V3" i="6"/>
  <c r="U3" i="6"/>
  <c r="T3" i="6"/>
  <c r="S3" i="6"/>
  <c r="R3" i="6"/>
  <c r="Q3" i="6"/>
  <c r="P3" i="6"/>
  <c r="O3" i="6"/>
  <c r="N3" i="6"/>
  <c r="M3" i="6"/>
  <c r="L3" i="6"/>
  <c r="W14" i="6"/>
  <c r="V14" i="6"/>
  <c r="U14" i="6"/>
  <c r="T14" i="6"/>
  <c r="S14" i="6"/>
  <c r="R14" i="6"/>
  <c r="Q14" i="6"/>
  <c r="P14" i="6"/>
  <c r="O14" i="6"/>
  <c r="N14" i="6"/>
  <c r="M14" i="6"/>
  <c r="L14" i="6"/>
  <c r="W13" i="6"/>
  <c r="V13" i="6"/>
  <c r="U13" i="6"/>
  <c r="T13" i="6"/>
  <c r="S13" i="6"/>
  <c r="R13" i="6"/>
  <c r="Q13" i="6"/>
  <c r="P13" i="6"/>
  <c r="O13" i="6"/>
  <c r="N13" i="6"/>
  <c r="M13" i="6"/>
  <c r="L13" i="6"/>
  <c r="W12" i="6"/>
  <c r="V12" i="6"/>
  <c r="U12" i="6"/>
  <c r="T12" i="6"/>
  <c r="S12" i="6"/>
  <c r="R12" i="6"/>
  <c r="Q12" i="6"/>
  <c r="P12" i="6"/>
  <c r="O12" i="6"/>
  <c r="N12" i="6"/>
  <c r="M12" i="6"/>
  <c r="L12" i="6"/>
  <c r="W11" i="6"/>
  <c r="V11" i="6"/>
  <c r="U11" i="6"/>
  <c r="T11" i="6"/>
  <c r="S11" i="6"/>
  <c r="R11" i="6"/>
  <c r="Q11" i="6"/>
  <c r="P11" i="6"/>
  <c r="O11" i="6"/>
  <c r="N11" i="6"/>
  <c r="M11" i="6"/>
  <c r="L11" i="6"/>
  <c r="W10" i="6"/>
  <c r="V10" i="6"/>
  <c r="U10" i="6"/>
  <c r="T10" i="6"/>
  <c r="S10" i="6"/>
  <c r="R10" i="6"/>
  <c r="Q10" i="6"/>
  <c r="P10" i="6"/>
  <c r="O10" i="6"/>
  <c r="N10" i="6"/>
  <c r="M10" i="6"/>
  <c r="L10" i="6"/>
  <c r="W9" i="6"/>
  <c r="V9" i="6"/>
  <c r="U9" i="6"/>
  <c r="T9" i="6"/>
  <c r="S9" i="6"/>
  <c r="R9" i="6"/>
  <c r="Q9" i="6"/>
  <c r="P9" i="6"/>
  <c r="O9" i="6"/>
  <c r="N9" i="6"/>
  <c r="M9" i="6"/>
  <c r="L9" i="6"/>
  <c r="W8" i="6"/>
  <c r="V8" i="6"/>
  <c r="U8" i="6"/>
  <c r="T8" i="6"/>
  <c r="S8" i="6"/>
  <c r="R8" i="6"/>
  <c r="Q8" i="6"/>
  <c r="P8" i="6"/>
  <c r="O8" i="6"/>
  <c r="N8" i="6"/>
  <c r="M8" i="6"/>
  <c r="L8" i="6"/>
  <c r="W7" i="6"/>
  <c r="V7" i="6"/>
  <c r="U7" i="6"/>
  <c r="T7" i="6"/>
  <c r="S7" i="6"/>
  <c r="R7" i="6"/>
  <c r="Q7" i="6"/>
  <c r="P7" i="6"/>
  <c r="O7" i="6"/>
  <c r="N7" i="6"/>
  <c r="M7" i="6"/>
  <c r="L7" i="6"/>
  <c r="W174" i="6"/>
  <c r="V174" i="6"/>
  <c r="U174" i="6"/>
  <c r="T174" i="6"/>
  <c r="S174" i="6"/>
  <c r="R174" i="6"/>
  <c r="Q174" i="6"/>
  <c r="P174" i="6"/>
  <c r="O174" i="6"/>
  <c r="N174" i="6"/>
  <c r="M174" i="6"/>
  <c r="L174" i="6"/>
  <c r="W130" i="6"/>
  <c r="V130" i="6"/>
  <c r="U130" i="6"/>
  <c r="T130" i="6"/>
  <c r="S130" i="6"/>
  <c r="R130" i="6"/>
  <c r="Q130" i="6"/>
  <c r="P130" i="6"/>
  <c r="O130" i="6"/>
  <c r="N130" i="6"/>
  <c r="M130" i="6"/>
  <c r="L130" i="6"/>
  <c r="W1173" i="6"/>
  <c r="V1173" i="6"/>
  <c r="U1173" i="6"/>
  <c r="T1173" i="6"/>
  <c r="S1173" i="6"/>
  <c r="R1173" i="6"/>
  <c r="Q1173" i="6"/>
  <c r="P1173" i="6"/>
  <c r="O1173" i="6"/>
  <c r="N1173" i="6"/>
  <c r="M1173" i="6"/>
  <c r="L1173" i="6"/>
  <c r="W937" i="6"/>
  <c r="V937" i="6"/>
  <c r="U937" i="6"/>
  <c r="T937" i="6"/>
  <c r="S937" i="6"/>
  <c r="R937" i="6"/>
  <c r="Q937" i="6"/>
  <c r="P937" i="6"/>
  <c r="O937" i="6"/>
  <c r="N937" i="6"/>
  <c r="M937" i="6"/>
  <c r="L937" i="6"/>
  <c r="W1702" i="6"/>
  <c r="V1702" i="6"/>
  <c r="U1702" i="6"/>
  <c r="T1702" i="6"/>
  <c r="S1702" i="6"/>
  <c r="R1702" i="6"/>
  <c r="Q1702" i="6"/>
  <c r="P1702" i="6"/>
  <c r="O1702" i="6"/>
  <c r="N1702" i="6"/>
  <c r="M1702" i="6"/>
  <c r="L1702" i="6"/>
  <c r="Q6" i="5"/>
  <c r="Y2291" i="6"/>
  <c r="Q7" i="5"/>
  <c r="Y318" i="6"/>
  <c r="Q8" i="5"/>
  <c r="Q9" i="5"/>
  <c r="Q10" i="5"/>
  <c r="Y396" i="6"/>
  <c r="Q11" i="5"/>
  <c r="Y2772" i="6"/>
  <c r="Q12" i="5"/>
  <c r="Y548" i="6"/>
  <c r="Q13" i="5"/>
  <c r="Y568" i="6"/>
  <c r="Q14" i="5"/>
  <c r="Y632" i="6"/>
  <c r="Q15" i="5"/>
  <c r="Y1037" i="6"/>
  <c r="Q16" i="5"/>
  <c r="Y148" i="6"/>
  <c r="Q17" i="5"/>
  <c r="Q18" i="5"/>
  <c r="Q19" i="5"/>
  <c r="Y794" i="6"/>
  <c r="Q20" i="5"/>
  <c r="Y797" i="6"/>
  <c r="Q21" i="5"/>
  <c r="Y814" i="6"/>
  <c r="Q22" i="5"/>
  <c r="Q23" i="5"/>
  <c r="Y897" i="6"/>
  <c r="Q24" i="5"/>
  <c r="Y908" i="6"/>
  <c r="Q25" i="5"/>
  <c r="Y2507" i="6"/>
  <c r="Q26" i="5"/>
  <c r="Y399" i="6"/>
  <c r="Q27" i="5"/>
  <c r="Y2495" i="6"/>
  <c r="Q28" i="5"/>
  <c r="Y1289" i="6"/>
  <c r="Q29" i="5"/>
  <c r="Q30" i="5"/>
  <c r="Q31" i="5"/>
  <c r="Y1425" i="6"/>
  <c r="Q32" i="5"/>
  <c r="Q33" i="5"/>
  <c r="Q34" i="5"/>
  <c r="Q35" i="5"/>
  <c r="Q36" i="5"/>
  <c r="Q37" i="5"/>
  <c r="Y2078" i="6"/>
  <c r="Q38" i="5"/>
  <c r="Q39" i="5"/>
  <c r="Y2118" i="6"/>
  <c r="Q40" i="5"/>
  <c r="Q41" i="5"/>
  <c r="Q42" i="5"/>
  <c r="Y2162" i="6"/>
  <c r="Q43" i="5"/>
  <c r="Q44" i="5"/>
  <c r="Y2229" i="6"/>
  <c r="Q45" i="5"/>
  <c r="Y2266" i="6"/>
  <c r="Q46" i="5"/>
  <c r="Q47" i="5"/>
  <c r="Q48" i="5"/>
  <c r="Q49" i="5"/>
  <c r="Q50" i="5"/>
  <c r="Q51" i="5"/>
  <c r="Q52" i="5"/>
  <c r="Q53" i="5"/>
  <c r="Q54" i="5"/>
  <c r="Y2787" i="6"/>
  <c r="Q55" i="5"/>
  <c r="Q56" i="5"/>
  <c r="Q57" i="5"/>
  <c r="Y2293" i="6"/>
  <c r="Q58" i="5"/>
  <c r="Q59" i="5"/>
  <c r="Q60" i="5"/>
  <c r="Y2307" i="6"/>
  <c r="Q61" i="5"/>
  <c r="Q62" i="5"/>
  <c r="Q3" i="5"/>
  <c r="Y142" i="6"/>
  <c r="Q4" i="5"/>
  <c r="Y228" i="6"/>
  <c r="Q5" i="5"/>
  <c r="Q2" i="5"/>
  <c r="Y2248" i="6"/>
  <c r="O71" i="5"/>
  <c r="B64" i="5"/>
  <c r="B65" i="5"/>
  <c r="B66" i="5"/>
  <c r="B67" i="5"/>
  <c r="Q67" i="5"/>
  <c r="B68" i="5"/>
  <c r="O68" i="5"/>
  <c r="B69" i="5"/>
  <c r="B70" i="5"/>
  <c r="O70" i="5"/>
  <c r="X2749" i="6"/>
  <c r="B71" i="5"/>
  <c r="Q71" i="5"/>
  <c r="B72" i="5"/>
  <c r="L844" i="6"/>
  <c r="B73" i="5"/>
  <c r="O73" i="5"/>
  <c r="B63" i="5"/>
  <c r="O63" i="5"/>
  <c r="X1326" i="6"/>
  <c r="O3" i="5"/>
  <c r="X1176" i="6"/>
  <c r="O4" i="5"/>
  <c r="X227" i="6"/>
  <c r="O5" i="5"/>
  <c r="X248" i="6"/>
  <c r="O6" i="5"/>
  <c r="O7" i="5"/>
  <c r="X292" i="6"/>
  <c r="O8" i="5"/>
  <c r="X358" i="6"/>
  <c r="O9" i="5"/>
  <c r="X379" i="6"/>
  <c r="O10" i="5"/>
  <c r="X396" i="6"/>
  <c r="O11" i="5"/>
  <c r="O12" i="5"/>
  <c r="O13" i="5"/>
  <c r="X568" i="6"/>
  <c r="O14" i="5"/>
  <c r="X632" i="6"/>
  <c r="O15" i="5"/>
  <c r="O16" i="5"/>
  <c r="X2777" i="6"/>
  <c r="O17" i="5"/>
  <c r="X731" i="6"/>
  <c r="O18" i="5"/>
  <c r="X749" i="6"/>
  <c r="O19" i="5"/>
  <c r="X794" i="6"/>
  <c r="O20" i="5"/>
  <c r="X811" i="6"/>
  <c r="O21" i="5"/>
  <c r="O22" i="5"/>
  <c r="O23" i="5"/>
  <c r="X884" i="6"/>
  <c r="O24" i="5"/>
  <c r="O25" i="5"/>
  <c r="X1145" i="6"/>
  <c r="O26" i="5"/>
  <c r="X399" i="6"/>
  <c r="O27" i="5"/>
  <c r="O28" i="5"/>
  <c r="X1286" i="6"/>
  <c r="O29" i="5"/>
  <c r="X220" i="6"/>
  <c r="O30" i="5"/>
  <c r="O31" i="5"/>
  <c r="O32" i="5"/>
  <c r="O33" i="5"/>
  <c r="O34" i="5"/>
  <c r="O35" i="5"/>
  <c r="X1608" i="6"/>
  <c r="O36" i="5"/>
  <c r="O37" i="5"/>
  <c r="X2748" i="6"/>
  <c r="O38" i="5"/>
  <c r="O39" i="5"/>
  <c r="O40" i="5"/>
  <c r="O41" i="5"/>
  <c r="O42" i="5"/>
  <c r="O43" i="5"/>
  <c r="O44" i="5"/>
  <c r="X2229" i="6"/>
  <c r="O45" i="5"/>
  <c r="O46" i="5"/>
  <c r="O47" i="5"/>
  <c r="O48" i="5"/>
  <c r="X2454" i="6"/>
  <c r="O49" i="5"/>
  <c r="O50" i="5"/>
  <c r="O51" i="5"/>
  <c r="O52" i="5"/>
  <c r="O53" i="5"/>
  <c r="O54" i="5"/>
  <c r="O55" i="5"/>
  <c r="O56" i="5"/>
  <c r="O57" i="5"/>
  <c r="O58" i="5"/>
  <c r="O59" i="5"/>
  <c r="X1846" i="6"/>
  <c r="O60" i="5"/>
  <c r="O61" i="5"/>
  <c r="O62" i="5"/>
  <c r="O2" i="5"/>
  <c r="X2062" i="6"/>
  <c r="G191" i="4"/>
  <c r="G190" i="4"/>
  <c r="G189" i="4"/>
  <c r="G188" i="4"/>
  <c r="G187" i="4"/>
  <c r="G186" i="4"/>
  <c r="G185" i="4"/>
  <c r="G184" i="4"/>
  <c r="G183" i="4"/>
  <c r="G182" i="4"/>
  <c r="G181" i="4"/>
  <c r="G180" i="4"/>
  <c r="G179" i="4"/>
  <c r="G178" i="4"/>
  <c r="G177" i="4"/>
  <c r="G176" i="4"/>
  <c r="G175" i="4"/>
  <c r="G174" i="4"/>
  <c r="G173" i="4"/>
  <c r="G172" i="4"/>
  <c r="G171" i="4"/>
  <c r="G170" i="4"/>
  <c r="G169" i="4"/>
  <c r="G168" i="4"/>
  <c r="G167" i="4"/>
  <c r="G166" i="4"/>
  <c r="G165" i="4"/>
  <c r="G164" i="4"/>
  <c r="G163" i="4"/>
  <c r="G162" i="4"/>
  <c r="G161" i="4"/>
  <c r="G160" i="4"/>
  <c r="G159" i="4"/>
  <c r="G158" i="4"/>
  <c r="G157" i="4"/>
  <c r="G156" i="4"/>
  <c r="G155" i="4"/>
  <c r="G154" i="4"/>
  <c r="G153" i="4"/>
  <c r="G152" i="4"/>
  <c r="P191" i="4"/>
  <c r="P190" i="4"/>
  <c r="P189" i="4"/>
  <c r="P188" i="4"/>
  <c r="P187" i="4"/>
  <c r="P186" i="4"/>
  <c r="P185" i="4"/>
  <c r="P184" i="4"/>
  <c r="P183" i="4"/>
  <c r="P182" i="4"/>
  <c r="G613" i="4"/>
  <c r="G612" i="4"/>
  <c r="G611" i="4"/>
  <c r="G610" i="4"/>
  <c r="G609" i="4"/>
  <c r="G608" i="4"/>
  <c r="G607" i="4"/>
  <c r="G606" i="4"/>
  <c r="G605" i="4"/>
  <c r="G604" i="4"/>
  <c r="G603" i="4"/>
  <c r="G602" i="4"/>
  <c r="G601" i="4"/>
  <c r="G600" i="4"/>
  <c r="G599" i="4"/>
  <c r="G598" i="4"/>
  <c r="G597" i="4"/>
  <c r="G596" i="4"/>
  <c r="G595" i="4"/>
  <c r="G594" i="4"/>
  <c r="G593" i="4"/>
  <c r="G592" i="4"/>
  <c r="G591" i="4"/>
  <c r="G590" i="4"/>
  <c r="G589" i="4"/>
  <c r="G588" i="4"/>
  <c r="G587" i="4"/>
  <c r="P613" i="4"/>
  <c r="P612" i="4"/>
  <c r="P611" i="4"/>
  <c r="P610" i="4"/>
  <c r="P609" i="4"/>
  <c r="P608" i="4"/>
  <c r="P607" i="4"/>
  <c r="P606" i="4"/>
  <c r="P605" i="4"/>
  <c r="P581" i="4"/>
  <c r="G586" i="4"/>
  <c r="G585" i="4"/>
  <c r="G584" i="4"/>
  <c r="G583"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9" i="4"/>
  <c r="G548" i="4"/>
  <c r="G547" i="4"/>
  <c r="G546" i="4"/>
  <c r="G545" i="4"/>
  <c r="G544" i="4"/>
  <c r="G543" i="4"/>
  <c r="P586" i="4"/>
  <c r="P585" i="4"/>
  <c r="P584" i="4"/>
  <c r="P583" i="4"/>
  <c r="P582" i="4"/>
  <c r="P580" i="4"/>
  <c r="P579" i="4"/>
  <c r="P578" i="4"/>
  <c r="P577" i="4"/>
  <c r="P576" i="4"/>
  <c r="M12" i="12"/>
  <c r="M10" i="12"/>
  <c r="M8" i="12"/>
  <c r="M11" i="12"/>
  <c r="M7" i="12"/>
  <c r="M29" i="12"/>
  <c r="M25" i="12"/>
  <c r="M30" i="12"/>
  <c r="M23" i="12"/>
  <c r="M24" i="12"/>
  <c r="M26" i="12"/>
  <c r="M28" i="12"/>
  <c r="M20" i="12"/>
  <c r="M27" i="12"/>
  <c r="M18" i="12"/>
  <c r="M21" i="12"/>
  <c r="M22" i="12"/>
  <c r="M19" i="12"/>
  <c r="M34" i="12"/>
  <c r="M31" i="12"/>
  <c r="M33" i="12"/>
  <c r="M32" i="12"/>
  <c r="M37" i="12"/>
  <c r="M35" i="12"/>
  <c r="M36" i="12"/>
  <c r="M9" i="12"/>
  <c r="P379" i="4"/>
  <c r="P380" i="4"/>
  <c r="P381" i="4"/>
  <c r="G69" i="4"/>
  <c r="G80" i="4"/>
  <c r="G81" i="4"/>
  <c r="G82" i="4"/>
  <c r="G222" i="4"/>
  <c r="G223" i="4"/>
  <c r="G224" i="4"/>
  <c r="G225" i="4"/>
  <c r="G226" i="4"/>
  <c r="G227" i="4"/>
  <c r="G228" i="4"/>
  <c r="G229" i="4"/>
  <c r="G230" i="4"/>
  <c r="G231" i="4"/>
  <c r="G372" i="4"/>
  <c r="G373" i="4"/>
  <c r="G374" i="4"/>
  <c r="G375" i="4"/>
  <c r="G376" i="4"/>
  <c r="G377" i="4"/>
  <c r="G378" i="4"/>
  <c r="G379" i="4"/>
  <c r="G380" i="4"/>
  <c r="G381" i="4"/>
  <c r="P378" i="4"/>
  <c r="P377" i="4"/>
  <c r="P376" i="4"/>
  <c r="P375" i="4"/>
  <c r="P374" i="4"/>
  <c r="P373" i="4"/>
  <c r="P372" i="4"/>
  <c r="P231" i="4"/>
  <c r="P230" i="4"/>
  <c r="P229" i="4"/>
  <c r="P228" i="4"/>
  <c r="P227" i="4"/>
  <c r="P226" i="4"/>
  <c r="P225" i="4"/>
  <c r="P224" i="4"/>
  <c r="P223" i="4"/>
  <c r="P222" i="4"/>
  <c r="P82" i="4"/>
  <c r="P81" i="4"/>
  <c r="P80" i="4"/>
  <c r="P79" i="4"/>
  <c r="P78" i="4"/>
  <c r="P77" i="4"/>
  <c r="P76" i="4"/>
  <c r="P75" i="4"/>
  <c r="P431" i="4"/>
  <c r="P430" i="4"/>
  <c r="P429" i="4"/>
  <c r="P428" i="4"/>
  <c r="P427" i="4"/>
  <c r="P426" i="4"/>
  <c r="P425" i="4"/>
  <c r="P424" i="4"/>
  <c r="P423" i="4"/>
  <c r="P422" i="4"/>
  <c r="P663" i="4"/>
  <c r="P662" i="4"/>
  <c r="P661" i="4"/>
  <c r="P660" i="4"/>
  <c r="P659" i="4"/>
  <c r="P658" i="4"/>
  <c r="P657" i="4"/>
  <c r="P656" i="4"/>
  <c r="P655" i="4"/>
  <c r="P654" i="4"/>
  <c r="P1223" i="4"/>
  <c r="P1222" i="4"/>
  <c r="P1221" i="4"/>
  <c r="P1220" i="4"/>
  <c r="P1219" i="4"/>
  <c r="P1218" i="4"/>
  <c r="P1217" i="4"/>
  <c r="P1216" i="4"/>
  <c r="P1215" i="4"/>
  <c r="P1214" i="4"/>
  <c r="P733" i="4"/>
  <c r="P732" i="4"/>
  <c r="P731" i="4"/>
  <c r="P730" i="4"/>
  <c r="P729" i="4"/>
  <c r="P728" i="4"/>
  <c r="P727" i="4"/>
  <c r="P726" i="4"/>
  <c r="P725" i="4"/>
  <c r="P724" i="4"/>
  <c r="P1050" i="4"/>
  <c r="P1049" i="4"/>
  <c r="P1057" i="4"/>
  <c r="P1054" i="4"/>
  <c r="P1052" i="4"/>
  <c r="P1053" i="4"/>
  <c r="P1056" i="4"/>
  <c r="P1051" i="4"/>
  <c r="P1058" i="4"/>
  <c r="P1055" i="4"/>
  <c r="P937" i="4"/>
  <c r="P936" i="4"/>
  <c r="P938" i="4"/>
  <c r="P941" i="4"/>
  <c r="P939" i="4"/>
  <c r="P940" i="4"/>
  <c r="P934" i="4"/>
  <c r="P935" i="4"/>
  <c r="P933" i="4"/>
  <c r="P932" i="4"/>
  <c r="P118" i="4"/>
  <c r="P117" i="4"/>
  <c r="P116" i="4"/>
  <c r="P115" i="4"/>
  <c r="P114" i="4"/>
  <c r="P119" i="4"/>
  <c r="P120" i="4"/>
  <c r="P113" i="4"/>
  <c r="P112" i="4"/>
  <c r="P121" i="4"/>
  <c r="P1080" i="4"/>
  <c r="P1081" i="4"/>
  <c r="P1079" i="4"/>
  <c r="P1083" i="4"/>
  <c r="P1082" i="4"/>
  <c r="P1088" i="4"/>
  <c r="P1086" i="4"/>
  <c r="P1085" i="4"/>
  <c r="P1084" i="4"/>
  <c r="G79" i="4"/>
  <c r="G78" i="4"/>
  <c r="G77" i="4"/>
  <c r="G76" i="4"/>
  <c r="G75" i="4"/>
  <c r="G431" i="4"/>
  <c r="G430" i="4"/>
  <c r="G429" i="4"/>
  <c r="G428" i="4"/>
  <c r="G427" i="4"/>
  <c r="G426" i="4"/>
  <c r="G425" i="4"/>
  <c r="G424" i="4"/>
  <c r="G423" i="4"/>
  <c r="G422" i="4"/>
  <c r="G663" i="4"/>
  <c r="G662" i="4"/>
  <c r="G661" i="4"/>
  <c r="G660" i="4"/>
  <c r="G659" i="4"/>
  <c r="G658" i="4"/>
  <c r="G657" i="4"/>
  <c r="G656" i="4"/>
  <c r="G655" i="4"/>
  <c r="G654" i="4"/>
  <c r="G1223" i="4"/>
  <c r="G1222" i="4"/>
  <c r="G1221" i="4"/>
  <c r="G1220" i="4"/>
  <c r="G1219" i="4"/>
  <c r="G1218" i="4"/>
  <c r="G1217" i="4"/>
  <c r="G1216" i="4"/>
  <c r="G1215" i="4"/>
  <c r="G1214" i="4"/>
  <c r="G733" i="4"/>
  <c r="G732" i="4"/>
  <c r="G731" i="4"/>
  <c r="G730" i="4"/>
  <c r="G729" i="4"/>
  <c r="G728" i="4"/>
  <c r="G727" i="4"/>
  <c r="G726" i="4"/>
  <c r="G725" i="4"/>
  <c r="G724" i="4"/>
  <c r="G1050" i="4"/>
  <c r="G1049" i="4"/>
  <c r="G1057" i="4"/>
  <c r="G1054" i="4"/>
  <c r="G1052" i="4"/>
  <c r="G1053" i="4"/>
  <c r="G1056" i="4"/>
  <c r="G1051" i="4"/>
  <c r="G1058" i="4"/>
  <c r="G1055" i="4"/>
  <c r="G937" i="4"/>
  <c r="G936" i="4"/>
  <c r="G938" i="4"/>
  <c r="G941" i="4"/>
  <c r="G939" i="4"/>
  <c r="G940" i="4"/>
  <c r="G934" i="4"/>
  <c r="G935" i="4"/>
  <c r="G933" i="4"/>
  <c r="G932" i="4"/>
  <c r="G118" i="4"/>
  <c r="G117" i="4"/>
  <c r="G116" i="4"/>
  <c r="G115" i="4"/>
  <c r="G114" i="4"/>
  <c r="G119" i="4"/>
  <c r="G120" i="4"/>
  <c r="G113" i="4"/>
  <c r="G112" i="4"/>
  <c r="G121" i="4"/>
  <c r="G1080" i="4"/>
  <c r="G1081" i="4"/>
  <c r="G1079" i="4"/>
  <c r="G1083" i="4"/>
  <c r="G1082" i="4"/>
  <c r="G1088" i="4"/>
  <c r="G1086" i="4"/>
  <c r="G1085" i="4"/>
  <c r="G1084" i="4"/>
  <c r="P980" i="4"/>
  <c r="P979" i="4"/>
  <c r="P976" i="4"/>
  <c r="P973" i="4"/>
  <c r="P978" i="4"/>
  <c r="P977" i="4"/>
  <c r="P975" i="4"/>
  <c r="P974" i="4"/>
  <c r="P981" i="4"/>
  <c r="P972" i="4"/>
  <c r="G980" i="4"/>
  <c r="G979" i="4"/>
  <c r="G976" i="4"/>
  <c r="G973" i="4"/>
  <c r="G978" i="4"/>
  <c r="G977" i="4"/>
  <c r="G975" i="4"/>
  <c r="G974" i="4"/>
  <c r="G981" i="4"/>
  <c r="G972" i="4"/>
  <c r="P1157" i="4"/>
  <c r="P1154" i="4"/>
  <c r="P1153" i="4"/>
  <c r="P1152" i="4"/>
  <c r="P1156" i="4"/>
  <c r="P1155" i="4"/>
  <c r="P1151" i="4"/>
  <c r="P1149" i="4"/>
  <c r="P1150" i="4"/>
  <c r="P1158" i="4"/>
  <c r="G1157" i="4"/>
  <c r="G1154" i="4"/>
  <c r="G1153" i="4"/>
  <c r="G1152" i="4"/>
  <c r="G1156" i="4"/>
  <c r="G1155" i="4"/>
  <c r="G1151" i="4"/>
  <c r="G1149" i="4"/>
  <c r="G1150" i="4"/>
  <c r="G1158" i="4"/>
  <c r="P711" i="4"/>
  <c r="P709" i="4"/>
  <c r="P713" i="4"/>
  <c r="P712" i="4"/>
  <c r="P710" i="4"/>
  <c r="P708" i="4"/>
  <c r="P704" i="4"/>
  <c r="P706" i="4"/>
  <c r="P707" i="4"/>
  <c r="P705" i="4"/>
  <c r="G711" i="4"/>
  <c r="G709" i="4"/>
  <c r="G713" i="4"/>
  <c r="G712" i="4"/>
  <c r="G710" i="4"/>
  <c r="G708" i="4"/>
  <c r="G704" i="4"/>
  <c r="G706" i="4"/>
  <c r="G707" i="4"/>
  <c r="G705" i="4"/>
  <c r="P1087" i="4"/>
  <c r="G1087" i="4"/>
  <c r="P784" i="4"/>
  <c r="P785" i="4"/>
  <c r="P786" i="4"/>
  <c r="P787" i="4"/>
  <c r="P788" i="4"/>
  <c r="P789" i="4"/>
  <c r="P790" i="4"/>
  <c r="P791" i="4"/>
  <c r="P792" i="4"/>
  <c r="P793" i="4"/>
  <c r="G784" i="4"/>
  <c r="G785" i="4"/>
  <c r="G786" i="4"/>
  <c r="G787" i="4"/>
  <c r="G788" i="4"/>
  <c r="G789" i="4"/>
  <c r="G790" i="4"/>
  <c r="G791" i="4"/>
  <c r="G792" i="4"/>
  <c r="G793" i="4"/>
  <c r="P512" i="4"/>
  <c r="P513" i="4"/>
  <c r="P514" i="4"/>
  <c r="P515" i="4"/>
  <c r="P516" i="4"/>
  <c r="P517" i="4"/>
  <c r="P518" i="4"/>
  <c r="P519" i="4"/>
  <c r="P520" i="4"/>
  <c r="P521" i="4"/>
  <c r="G521" i="4"/>
  <c r="G512" i="4"/>
  <c r="G513" i="4"/>
  <c r="G514" i="4"/>
  <c r="G515" i="4"/>
  <c r="G516" i="4"/>
  <c r="G517" i="4"/>
  <c r="G518" i="4"/>
  <c r="G519" i="4"/>
  <c r="G520" i="4"/>
  <c r="P452" i="4"/>
  <c r="P453" i="4"/>
  <c r="P454" i="4"/>
  <c r="P455" i="4"/>
  <c r="P456" i="4"/>
  <c r="P457" i="4"/>
  <c r="P458" i="4"/>
  <c r="P459" i="4"/>
  <c r="P460" i="4"/>
  <c r="P461" i="4"/>
  <c r="G452" i="4"/>
  <c r="G453" i="4"/>
  <c r="G454" i="4"/>
  <c r="G455" i="4"/>
  <c r="G456" i="4"/>
  <c r="G457" i="4"/>
  <c r="G459" i="4"/>
  <c r="G460" i="4"/>
  <c r="G461" i="4"/>
  <c r="P832" i="4"/>
  <c r="P833" i="4"/>
  <c r="P834" i="4"/>
  <c r="P835" i="4"/>
  <c r="P836" i="4"/>
  <c r="P837" i="4"/>
  <c r="P838" i="4"/>
  <c r="P839" i="4"/>
  <c r="P840" i="4"/>
  <c r="P841" i="4"/>
  <c r="G832" i="4"/>
  <c r="G833" i="4"/>
  <c r="G834" i="4"/>
  <c r="G835" i="4"/>
  <c r="G836" i="4"/>
  <c r="G837" i="4"/>
  <c r="G838" i="4"/>
  <c r="G839" i="4"/>
  <c r="G840" i="4"/>
  <c r="G841" i="4"/>
  <c r="P1119" i="4"/>
  <c r="P1120" i="4"/>
  <c r="P1121" i="4"/>
  <c r="P1122" i="4"/>
  <c r="P1123" i="4"/>
  <c r="P1124" i="4"/>
  <c r="P1125" i="4"/>
  <c r="P1126" i="4"/>
  <c r="P1127" i="4"/>
  <c r="P1128" i="4"/>
  <c r="G1119" i="4"/>
  <c r="G1120" i="4"/>
  <c r="G1121" i="4"/>
  <c r="G1122" i="4"/>
  <c r="G1123" i="4"/>
  <c r="G1124" i="4"/>
  <c r="G1125" i="4"/>
  <c r="G1126" i="4"/>
  <c r="G1127" i="4"/>
  <c r="G1128" i="4"/>
  <c r="P322" i="4"/>
  <c r="P323" i="4"/>
  <c r="P324" i="4"/>
  <c r="P325" i="4"/>
  <c r="P326" i="4"/>
  <c r="P327" i="4"/>
  <c r="P328" i="4"/>
  <c r="P329" i="4"/>
  <c r="P330" i="4"/>
  <c r="P331" i="4"/>
  <c r="G322" i="4"/>
  <c r="G323" i="4"/>
  <c r="G324" i="4"/>
  <c r="G325" i="4"/>
  <c r="G326" i="4"/>
  <c r="G327" i="4"/>
  <c r="G328" i="4"/>
  <c r="G329" i="4"/>
  <c r="G330" i="4"/>
  <c r="G331" i="4"/>
  <c r="P272" i="4"/>
  <c r="P273" i="4"/>
  <c r="P274" i="4"/>
  <c r="P275" i="4"/>
  <c r="P276" i="4"/>
  <c r="P277" i="4"/>
  <c r="P278" i="4"/>
  <c r="P279" i="4"/>
  <c r="P280" i="4"/>
  <c r="P281" i="4"/>
  <c r="G272" i="4"/>
  <c r="G273" i="4"/>
  <c r="G274" i="4"/>
  <c r="G275" i="4"/>
  <c r="G276" i="4"/>
  <c r="G277" i="4"/>
  <c r="G278" i="4"/>
  <c r="G279" i="4"/>
  <c r="G280" i="4"/>
  <c r="G281" i="4"/>
  <c r="P42" i="4"/>
  <c r="P43" i="4"/>
  <c r="P45" i="4"/>
  <c r="P48" i="4"/>
  <c r="P50" i="4"/>
  <c r="P41" i="4"/>
  <c r="P47" i="4"/>
  <c r="P44" i="4"/>
  <c r="P49" i="4"/>
  <c r="P46" i="4"/>
  <c r="G42" i="4"/>
  <c r="G43" i="4"/>
  <c r="G45" i="4"/>
  <c r="G48" i="4"/>
  <c r="G50" i="4"/>
  <c r="G41" i="4"/>
  <c r="G47" i="4"/>
  <c r="G44" i="4"/>
  <c r="G49" i="4"/>
  <c r="G46" i="4"/>
  <c r="F337" i="6"/>
  <c r="P181" i="4"/>
  <c r="P180" i="4"/>
  <c r="P179" i="4"/>
  <c r="P178" i="4"/>
  <c r="P177" i="4"/>
  <c r="P176" i="4"/>
  <c r="P175" i="4"/>
  <c r="P174" i="4"/>
  <c r="P173" i="4"/>
  <c r="P172" i="4"/>
  <c r="P575" i="4"/>
  <c r="P574" i="4"/>
  <c r="P573" i="4"/>
  <c r="P572" i="4"/>
  <c r="P571" i="4"/>
  <c r="P570" i="4"/>
  <c r="P569" i="4"/>
  <c r="P568" i="4"/>
  <c r="P567" i="4"/>
  <c r="P566" i="4"/>
  <c r="P565" i="4"/>
  <c r="P604" i="4"/>
  <c r="P603" i="4"/>
  <c r="P602" i="4"/>
  <c r="P601" i="4"/>
  <c r="P600" i="4"/>
  <c r="P599" i="4"/>
  <c r="P598" i="4"/>
  <c r="P597" i="4"/>
  <c r="P596" i="4"/>
  <c r="X1436" i="6"/>
  <c r="X2557" i="6"/>
  <c r="X2487" i="6"/>
  <c r="X2554" i="6"/>
  <c r="X2534" i="6"/>
  <c r="X2641" i="6"/>
  <c r="X2561" i="6"/>
  <c r="X2491" i="6"/>
  <c r="X2481" i="6"/>
  <c r="X2548" i="6"/>
  <c r="X2636" i="6"/>
  <c r="X2576" i="6"/>
  <c r="X2566" i="6"/>
  <c r="X2540" i="6"/>
  <c r="X2737" i="6"/>
  <c r="X2762" i="6"/>
  <c r="X2738" i="6"/>
  <c r="X68" i="6"/>
  <c r="X1991" i="6"/>
  <c r="Y2537" i="6"/>
  <c r="Y863" i="6"/>
  <c r="Y1394" i="6"/>
  <c r="Y2551" i="6"/>
  <c r="Y2542" i="6"/>
  <c r="Y2233" i="6"/>
  <c r="Y1393" i="6"/>
  <c r="Y2029" i="6"/>
  <c r="Y2709" i="6"/>
  <c r="Y1525" i="6"/>
  <c r="Y2713" i="6"/>
  <c r="Y751" i="6"/>
  <c r="Y774" i="6"/>
  <c r="Y766" i="6"/>
  <c r="Y777" i="6"/>
  <c r="Y791" i="6"/>
  <c r="Y788" i="6"/>
  <c r="Y769" i="6"/>
  <c r="Y758" i="6"/>
  <c r="Y780" i="6"/>
  <c r="Y746" i="6"/>
  <c r="Y757" i="6"/>
  <c r="Y749" i="6"/>
  <c r="X28" i="6"/>
  <c r="Y31" i="6"/>
  <c r="X51" i="6"/>
  <c r="Y65" i="6"/>
  <c r="Y68" i="6"/>
  <c r="X71" i="6"/>
  <c r="X2246" i="6"/>
  <c r="Y1991" i="6"/>
  <c r="Y1994" i="6"/>
  <c r="Y2064" i="6"/>
  <c r="Y4" i="6"/>
  <c r="X1844" i="6"/>
  <c r="X295" i="6"/>
  <c r="Y319" i="6"/>
  <c r="X345" i="6"/>
  <c r="X361" i="6"/>
  <c r="Y2775" i="6"/>
  <c r="Y786" i="6"/>
  <c r="X957" i="6"/>
  <c r="X1289" i="6"/>
  <c r="X670" i="6"/>
  <c r="X650" i="6"/>
  <c r="X1612" i="6"/>
  <c r="X643" i="6"/>
  <c r="X1853" i="6"/>
  <c r="X1851" i="6"/>
  <c r="X646" i="6"/>
  <c r="X1026" i="6"/>
  <c r="X649" i="6"/>
  <c r="X1850" i="6"/>
  <c r="X705" i="6"/>
  <c r="X1609" i="6"/>
  <c r="X642" i="6"/>
  <c r="X1613" i="6"/>
  <c r="X664" i="6"/>
  <c r="X1583" i="6"/>
  <c r="X398" i="6"/>
  <c r="X686" i="6"/>
  <c r="X658" i="6"/>
  <c r="X653" i="6"/>
  <c r="X936" i="6"/>
  <c r="L2314" i="6"/>
  <c r="L2097" i="6"/>
  <c r="L1378" i="6"/>
  <c r="L2313" i="6"/>
  <c r="X2657" i="6"/>
  <c r="X2567" i="6"/>
  <c r="X2547" i="6"/>
  <c r="X2574" i="6"/>
  <c r="X2681" i="6"/>
  <c r="X2661" i="6"/>
  <c r="X2601" i="6"/>
  <c r="X2685" i="6"/>
  <c r="X2665" i="6"/>
  <c r="X2625" i="6"/>
  <c r="X2615" i="6"/>
  <c r="X2555" i="6"/>
  <c r="X2572" i="6"/>
  <c r="X2552" i="6"/>
  <c r="X2569" i="6"/>
  <c r="X2559" i="6"/>
  <c r="X2656" i="6"/>
  <c r="X2355" i="6"/>
  <c r="X2403" i="6"/>
  <c r="X2673" i="6"/>
  <c r="X2663" i="6"/>
  <c r="X2563" i="6"/>
  <c r="X2660" i="6"/>
  <c r="X2610" i="6"/>
  <c r="X2104" i="6"/>
  <c r="X2103" i="6"/>
  <c r="X1793" i="6"/>
  <c r="X1791" i="6"/>
  <c r="L524" i="6"/>
  <c r="L2647" i="6"/>
  <c r="L2637" i="6"/>
  <c r="L2607" i="6"/>
  <c r="L2674" i="6"/>
  <c r="L2688" i="6"/>
  <c r="L2678" i="6"/>
  <c r="X2624" i="6"/>
  <c r="X2608" i="6"/>
  <c r="X2605" i="6"/>
  <c r="X2612" i="6"/>
  <c r="X2619" i="6"/>
  <c r="X2600" i="6"/>
  <c r="L214" i="6"/>
  <c r="L2545" i="6"/>
  <c r="L2622" i="6"/>
  <c r="L2549" i="6"/>
  <c r="L2499" i="6"/>
  <c r="L2626" i="6"/>
  <c r="L2586" i="6"/>
  <c r="L2613" i="6"/>
  <c r="L2583" i="6"/>
  <c r="L2590" i="6"/>
  <c r="L2560" i="6"/>
  <c r="L2617" i="6"/>
  <c r="L2587" i="6"/>
  <c r="L2577" i="6"/>
  <c r="L2604" i="6"/>
  <c r="L2564" i="6"/>
  <c r="L2621" i="6"/>
  <c r="L2581" i="6"/>
  <c r="L2558" i="6"/>
  <c r="Y40" i="6"/>
  <c r="Y739" i="6"/>
  <c r="X4" i="6"/>
  <c r="X2484" i="6"/>
  <c r="X2480" i="6"/>
  <c r="X1232" i="6"/>
  <c r="X2735" i="6"/>
  <c r="X1576" i="6"/>
  <c r="X1178" i="6"/>
  <c r="X114" i="6"/>
  <c r="X1542" i="6"/>
  <c r="X912" i="6"/>
  <c r="X147" i="6"/>
  <c r="X2774" i="6"/>
  <c r="X336" i="6"/>
  <c r="X1207" i="6"/>
  <c r="X2506" i="6"/>
  <c r="X2496" i="6"/>
  <c r="X257" i="6"/>
  <c r="X1849" i="6"/>
  <c r="X1403" i="6"/>
  <c r="X1787" i="6"/>
  <c r="X2490" i="6"/>
  <c r="X1218" i="6"/>
  <c r="X2654" i="6"/>
  <c r="X172" i="6"/>
  <c r="X2766" i="6"/>
  <c r="X2629" i="6"/>
  <c r="X470" i="6"/>
  <c r="X2633" i="6"/>
  <c r="X2630" i="6"/>
  <c r="O72" i="5"/>
  <c r="X844" i="6"/>
  <c r="Y2748" i="6"/>
  <c r="Y2086" i="6"/>
  <c r="Y2069" i="6"/>
  <c r="Y837" i="6"/>
  <c r="Y731" i="6"/>
  <c r="Y2094" i="6"/>
  <c r="Y729" i="6"/>
  <c r="X11" i="6"/>
  <c r="X25" i="6"/>
  <c r="Y28" i="6"/>
  <c r="Y48" i="6"/>
  <c r="Y51" i="6"/>
  <c r="Y1458" i="6"/>
  <c r="Y2246" i="6"/>
  <c r="X462" i="6"/>
  <c r="Y295" i="6"/>
  <c r="X1607" i="6"/>
  <c r="Y2083" i="6"/>
  <c r="Y1880" i="6"/>
  <c r="Y553" i="6"/>
  <c r="Y2726" i="6"/>
  <c r="Y2687" i="6"/>
  <c r="Y2517" i="6"/>
  <c r="Y718" i="6"/>
  <c r="Y1950" i="6"/>
  <c r="Y1672" i="6"/>
  <c r="Y1649" i="6"/>
  <c r="Y1690" i="6"/>
  <c r="Y2783" i="6"/>
  <c r="Y2705" i="6"/>
  <c r="Y909" i="6"/>
  <c r="Y2684" i="6"/>
  <c r="Y2614" i="6"/>
  <c r="Y2544" i="6"/>
  <c r="Y1833" i="6"/>
  <c r="Y472" i="6"/>
  <c r="Y1652" i="6"/>
  <c r="Y1412" i="6"/>
  <c r="Y2131" i="6"/>
  <c r="Y2591" i="6"/>
  <c r="Y2571" i="6"/>
  <c r="Y1813" i="6"/>
  <c r="Y1693" i="6"/>
  <c r="Y1948" i="6"/>
  <c r="Y1892" i="6"/>
  <c r="Y1864" i="6"/>
  <c r="Y1767" i="6"/>
  <c r="Y1632" i="6"/>
  <c r="Y1841" i="6"/>
  <c r="Y2668" i="6"/>
  <c r="Y2628" i="6"/>
  <c r="Y2618" i="6"/>
  <c r="Y2598" i="6"/>
  <c r="Y2578" i="6"/>
  <c r="Y2450" i="6"/>
  <c r="Y1660" i="6"/>
  <c r="Y1350" i="6"/>
  <c r="Y869" i="6"/>
  <c r="Y1956" i="6"/>
  <c r="Y1696" i="6"/>
  <c r="Y2675" i="6"/>
  <c r="Y2635" i="6"/>
  <c r="Y1770" i="6"/>
  <c r="Y2746" i="6"/>
  <c r="Y2706" i="6"/>
  <c r="Y2632" i="6"/>
  <c r="Y2602" i="6"/>
  <c r="Y2592" i="6"/>
  <c r="Y436" i="6"/>
  <c r="Y2769" i="6"/>
  <c r="Y241" i="6"/>
  <c r="Y2679" i="6"/>
  <c r="Y2659" i="6"/>
  <c r="Y2649" i="6"/>
  <c r="Y2639" i="6"/>
  <c r="Y2609" i="6"/>
  <c r="Y2529" i="6"/>
  <c r="Y2519" i="6"/>
  <c r="Y2479" i="6"/>
  <c r="Y985" i="6"/>
  <c r="Y1615" i="6"/>
  <c r="Y507" i="6"/>
  <c r="Y615" i="6"/>
  <c r="Y1228" i="6"/>
  <c r="Y2686" i="6"/>
  <c r="Y2676" i="6"/>
  <c r="Y2606" i="6"/>
  <c r="Y2596" i="6"/>
  <c r="Y2526" i="6"/>
  <c r="Y2516" i="6"/>
  <c r="Y1916" i="6"/>
  <c r="Y1883" i="6"/>
  <c r="Y1838" i="6"/>
  <c r="Y2513" i="6"/>
  <c r="Y2483" i="6"/>
  <c r="Y618" i="6"/>
  <c r="Y1743" i="6"/>
  <c r="Y2054" i="6"/>
  <c r="Y1924" i="6"/>
  <c r="Y1669" i="6"/>
  <c r="Y1701" i="6"/>
  <c r="Y2680" i="6"/>
  <c r="Y2650" i="6"/>
  <c r="Y2640" i="6"/>
  <c r="Y2520" i="6"/>
  <c r="Y2500" i="6"/>
  <c r="Y2781" i="6"/>
  <c r="Y1774" i="6"/>
  <c r="Y1766" i="6"/>
  <c r="Y1621" i="6"/>
  <c r="Y1937" i="6"/>
  <c r="Y1830" i="6"/>
  <c r="Y1756" i="6"/>
  <c r="Y1677" i="6"/>
  <c r="Y697" i="6"/>
  <c r="Y716" i="6"/>
  <c r="Y714" i="6"/>
  <c r="Y1235" i="6"/>
  <c r="Y1211" i="6"/>
  <c r="Y465" i="6"/>
  <c r="Y2172" i="6"/>
  <c r="Y1234" i="6"/>
  <c r="Y2579" i="6"/>
  <c r="Y1179" i="6"/>
  <c r="Y218" i="6"/>
  <c r="Y702" i="6"/>
  <c r="Y2457" i="6"/>
  <c r="Y2778" i="6"/>
  <c r="Y2503" i="6"/>
  <c r="Y2777" i="6"/>
  <c r="Y167" i="6"/>
  <c r="X130" i="6"/>
  <c r="X8" i="6"/>
  <c r="Y11" i="6"/>
  <c r="Y25" i="6"/>
  <c r="X696" i="6"/>
  <c r="X132" i="6"/>
  <c r="X251" i="6"/>
  <c r="Y149" i="6"/>
  <c r="Y727" i="6"/>
  <c r="L1470" i="6"/>
  <c r="X1276" i="6"/>
  <c r="Y351" i="6"/>
  <c r="Y1846" i="6"/>
  <c r="X1994" i="6"/>
  <c r="X2730" i="6"/>
  <c r="X2785" i="6"/>
  <c r="X377" i="6"/>
  <c r="X374" i="6"/>
  <c r="X371" i="6"/>
  <c r="X363" i="6"/>
  <c r="X391" i="6"/>
  <c r="X360" i="6"/>
  <c r="X394" i="6"/>
  <c r="X381" i="6"/>
  <c r="X384" i="6"/>
  <c r="X376" i="6"/>
  <c r="Y1852" i="6"/>
  <c r="Y1612" i="6"/>
  <c r="Y643" i="6"/>
  <c r="Y1853" i="6"/>
  <c r="Y1851" i="6"/>
  <c r="Y1580" i="6"/>
  <c r="Y646" i="6"/>
  <c r="Y1333" i="6"/>
  <c r="Y343" i="6"/>
  <c r="Y1026" i="6"/>
  <c r="Y649" i="6"/>
  <c r="Y1609" i="6"/>
  <c r="Y642" i="6"/>
  <c r="Y1613" i="6"/>
  <c r="Y664" i="6"/>
  <c r="Y1543" i="6"/>
  <c r="Y1583" i="6"/>
  <c r="Y398" i="6"/>
  <c r="Y686" i="6"/>
  <c r="Y667" i="6"/>
  <c r="Y656" i="6"/>
  <c r="Y658" i="6"/>
  <c r="Y653" i="6"/>
  <c r="Y662" i="6"/>
  <c r="Y665" i="6"/>
  <c r="Y650" i="6"/>
  <c r="Y648" i="6"/>
  <c r="Y130" i="6"/>
  <c r="Y8" i="6"/>
  <c r="Y45" i="6"/>
  <c r="Y2243" i="6"/>
  <c r="Y696" i="6"/>
  <c r="X1202" i="6"/>
  <c r="Y292" i="6"/>
  <c r="X392" i="6"/>
  <c r="X1558" i="6"/>
  <c r="X1837" i="6"/>
  <c r="X2644" i="6"/>
  <c r="X2742" i="6"/>
  <c r="X2651" i="6"/>
  <c r="X2631" i="6"/>
  <c r="X223" i="6"/>
  <c r="X2595" i="6"/>
  <c r="X1407" i="6"/>
  <c r="X1549" i="6"/>
  <c r="X2722" i="6"/>
  <c r="X1406" i="6"/>
  <c r="X2319" i="6"/>
  <c r="X1570" i="6"/>
  <c r="X2658" i="6"/>
  <c r="X2670" i="6"/>
  <c r="X527" i="6"/>
  <c r="X2488" i="6"/>
  <c r="X1579" i="6"/>
  <c r="X65" i="6"/>
  <c r="X1319" i="6"/>
  <c r="X1288" i="6"/>
  <c r="X89" i="6"/>
  <c r="X1304" i="6"/>
  <c r="X2521" i="6"/>
  <c r="X1519" i="6"/>
  <c r="X1432" i="6"/>
  <c r="X1273" i="6"/>
  <c r="X2568" i="6"/>
  <c r="X2528" i="6"/>
  <c r="X2575" i="6"/>
  <c r="X2565" i="6"/>
  <c r="X2525" i="6"/>
  <c r="X2562" i="6"/>
  <c r="X2532" i="6"/>
  <c r="X1292" i="6"/>
  <c r="X1520" i="6"/>
  <c r="X1279" i="6"/>
  <c r="X2539" i="6"/>
  <c r="X1318" i="6"/>
  <c r="X1321" i="6"/>
  <c r="X1295" i="6"/>
  <c r="X2556" i="6"/>
  <c r="X2546" i="6"/>
  <c r="X2536" i="6"/>
  <c r="X1259" i="6"/>
  <c r="X2573" i="6"/>
  <c r="X2553" i="6"/>
  <c r="X1316" i="6"/>
  <c r="X2570" i="6"/>
  <c r="X2550" i="6"/>
  <c r="X356" i="6"/>
  <c r="X352" i="6"/>
  <c r="X355" i="6"/>
  <c r="X353" i="6"/>
  <c r="Y1837" i="6"/>
  <c r="Y1555" i="6"/>
  <c r="Y2644" i="6"/>
  <c r="Y2742" i="6"/>
  <c r="Y2651" i="6"/>
  <c r="Y2631" i="6"/>
  <c r="Y2595" i="6"/>
  <c r="Y1407" i="6"/>
  <c r="Y2722" i="6"/>
  <c r="Y1562" i="6"/>
  <c r="Y2319" i="6"/>
  <c r="Y1590" i="6"/>
  <c r="Y19" i="6"/>
  <c r="Y22" i="6"/>
  <c r="Y1460" i="6"/>
  <c r="Y2292" i="6"/>
  <c r="X389" i="6"/>
  <c r="Y936" i="6"/>
  <c r="X339" i="6"/>
  <c r="X349" i="6"/>
  <c r="Y1737" i="6"/>
  <c r="X1247" i="6"/>
  <c r="X1255" i="6"/>
  <c r="X2495" i="6"/>
  <c r="X1244" i="6"/>
  <c r="X346" i="6"/>
  <c r="X2067" i="6"/>
  <c r="X866" i="6"/>
  <c r="X515" i="6"/>
  <c r="X305" i="6"/>
  <c r="X285" i="6"/>
  <c r="X2677" i="6"/>
  <c r="X2667" i="6"/>
  <c r="X308" i="6"/>
  <c r="X291" i="6"/>
  <c r="X288" i="6"/>
  <c r="X311" i="6"/>
  <c r="X2664" i="6"/>
  <c r="X323" i="6"/>
  <c r="X320" i="6"/>
  <c r="X297" i="6"/>
  <c r="X317" i="6"/>
  <c r="X300" i="6"/>
  <c r="X332" i="6"/>
  <c r="X1187" i="6"/>
  <c r="X283" i="6"/>
  <c r="X335" i="6"/>
  <c r="X2672" i="6"/>
  <c r="X2662" i="6"/>
  <c r="X2512" i="6"/>
  <c r="X333" i="6"/>
  <c r="X330" i="6"/>
  <c r="X301" i="6"/>
  <c r="X327" i="6"/>
  <c r="X2599" i="6"/>
  <c r="X868" i="6"/>
  <c r="X293" i="6"/>
  <c r="X290" i="6"/>
  <c r="X287" i="6"/>
  <c r="X2666" i="6"/>
  <c r="X101" i="6"/>
  <c r="X313" i="6"/>
  <c r="X310" i="6"/>
  <c r="X307" i="6"/>
  <c r="X2683" i="6"/>
  <c r="X2510" i="6"/>
  <c r="O67" i="5"/>
  <c r="Y2657" i="6"/>
  <c r="Y2567" i="6"/>
  <c r="Y2547" i="6"/>
  <c r="Y2376" i="6"/>
  <c r="Y2574" i="6"/>
  <c r="Y2681" i="6"/>
  <c r="Y2661" i="6"/>
  <c r="Y2601" i="6"/>
  <c r="Y1453" i="6"/>
  <c r="Y2685" i="6"/>
  <c r="Y2665" i="6"/>
  <c r="Y2625" i="6"/>
  <c r="Y2615" i="6"/>
  <c r="Y2555" i="6"/>
  <c r="Y2572" i="6"/>
  <c r="Y2552" i="6"/>
  <c r="Y2569" i="6"/>
  <c r="Y2559" i="6"/>
  <c r="Y1449" i="6"/>
  <c r="Y2656" i="6"/>
  <c r="Y2423" i="6"/>
  <c r="Y2403" i="6"/>
  <c r="Y2673" i="6"/>
  <c r="Y2663" i="6"/>
  <c r="Y2563" i="6"/>
  <c r="Y2660" i="6"/>
  <c r="Y2610" i="6"/>
  <c r="Y514" i="6"/>
  <c r="Y2104" i="6"/>
  <c r="Y2103" i="6"/>
  <c r="Y1793" i="6"/>
  <c r="Y1702" i="6"/>
  <c r="Y39" i="6"/>
  <c r="X67" i="6"/>
  <c r="Y145" i="6"/>
  <c r="X699" i="6"/>
  <c r="Y227" i="6"/>
  <c r="Y289" i="6"/>
  <c r="X321" i="6"/>
  <c r="X627" i="6"/>
  <c r="X801" i="6"/>
  <c r="X2728" i="6"/>
  <c r="X2634" i="6"/>
  <c r="X2648" i="6"/>
  <c r="X2682" i="6"/>
  <c r="X2642" i="6"/>
  <c r="X2669" i="6"/>
  <c r="X2646" i="6"/>
  <c r="X2643" i="6"/>
  <c r="X2770" i="6"/>
  <c r="X2753" i="6"/>
  <c r="X271" i="6"/>
  <c r="X2504" i="6"/>
  <c r="X277" i="6"/>
  <c r="X1967" i="6"/>
  <c r="O66" i="5"/>
  <c r="X2514" i="6"/>
  <c r="X2511" i="6"/>
  <c r="X2518" i="6"/>
  <c r="X2515" i="6"/>
  <c r="X2509" i="6"/>
  <c r="X709" i="6"/>
  <c r="X1110" i="6"/>
  <c r="X1094" i="6"/>
  <c r="X923" i="6"/>
  <c r="X2507" i="6"/>
  <c r="X2497" i="6"/>
  <c r="X1061" i="6"/>
  <c r="X2761" i="6"/>
  <c r="X926" i="6"/>
  <c r="X1064" i="6"/>
  <c r="X929" i="6"/>
  <c r="X1126" i="6"/>
  <c r="X1100" i="6"/>
  <c r="X951" i="6"/>
  <c r="X932" i="6"/>
  <c r="X710" i="6"/>
  <c r="X2501" i="6"/>
  <c r="X1150" i="6"/>
  <c r="X1129" i="6"/>
  <c r="X944" i="6"/>
  <c r="X954" i="6"/>
  <c r="X1188" i="6"/>
  <c r="X1041" i="6"/>
  <c r="X2508" i="6"/>
  <c r="X1225" i="6"/>
  <c r="X2505" i="6"/>
  <c r="X2492" i="6"/>
  <c r="X1982" i="6"/>
  <c r="X2042" i="6"/>
  <c r="X2486" i="6"/>
  <c r="X1019" i="6"/>
  <c r="X1189" i="6"/>
  <c r="X1197" i="6"/>
  <c r="X982" i="6"/>
  <c r="X2493" i="6"/>
  <c r="X998" i="6"/>
  <c r="X169" i="6"/>
  <c r="X914" i="6"/>
  <c r="X1006" i="6"/>
  <c r="X917" i="6"/>
  <c r="X1058" i="6"/>
  <c r="X1009" i="6"/>
  <c r="X993" i="6"/>
  <c r="X920" i="6"/>
  <c r="X2733" i="6"/>
  <c r="X2756" i="6"/>
  <c r="X2731" i="6"/>
  <c r="X268" i="6"/>
  <c r="X2734" i="6"/>
  <c r="X2758" i="6"/>
  <c r="X245" i="6"/>
  <c r="O65" i="5"/>
  <c r="Y2658" i="6"/>
  <c r="Y2670" i="6"/>
  <c r="Y2624" i="6"/>
  <c r="Y2608" i="6"/>
  <c r="Y2605" i="6"/>
  <c r="Y2612" i="6"/>
  <c r="Y2619" i="6"/>
  <c r="Y2600" i="6"/>
  <c r="Y542" i="6"/>
  <c r="Y2488" i="6"/>
  <c r="Y1578" i="6"/>
  <c r="Y1579" i="6"/>
  <c r="Y559" i="6"/>
  <c r="Y551" i="6"/>
  <c r="Y533" i="6"/>
  <c r="Y554" i="6"/>
  <c r="Y562" i="6"/>
  <c r="Y536" i="6"/>
  <c r="X42" i="6"/>
  <c r="Y67" i="6"/>
  <c r="X70" i="6"/>
  <c r="X1993" i="6"/>
  <c r="X318" i="6"/>
  <c r="X386" i="6"/>
  <c r="Y836" i="6"/>
  <c r="Y760" i="6"/>
  <c r="Y1636" i="6"/>
  <c r="Y2061" i="6"/>
  <c r="Y1221" i="6"/>
  <c r="Y1998" i="6"/>
  <c r="Y79" i="6"/>
  <c r="Y50" i="6"/>
  <c r="Y47" i="6"/>
  <c r="Y21" i="6"/>
  <c r="Y9" i="6"/>
  <c r="Y1965" i="6"/>
  <c r="Y2063" i="6"/>
  <c r="Y2242" i="6"/>
  <c r="Y1459" i="6"/>
  <c r="Y62" i="6"/>
  <c r="Y71" i="6"/>
  <c r="Y59" i="6"/>
  <c r="Y42" i="6"/>
  <c r="Y30" i="6"/>
  <c r="Y1993" i="6"/>
  <c r="Y938" i="6"/>
  <c r="Y1184" i="6"/>
  <c r="Y2060" i="6"/>
  <c r="Y72" i="6"/>
  <c r="Y81" i="6"/>
  <c r="Y78" i="6"/>
  <c r="Y1175" i="6"/>
  <c r="Y679" i="6"/>
  <c r="Y2484" i="6"/>
  <c r="Y2480" i="6"/>
  <c r="Y829" i="6"/>
  <c r="Y1232" i="6"/>
  <c r="Y476" i="6"/>
  <c r="Y2735" i="6"/>
  <c r="Y1576" i="6"/>
  <c r="Y281" i="6"/>
  <c r="Y176" i="6"/>
  <c r="Y484" i="6"/>
  <c r="Y1178" i="6"/>
  <c r="Y1541" i="6"/>
  <c r="Y242" i="6"/>
  <c r="Y114" i="6"/>
  <c r="Y1542" i="6"/>
  <c r="Y1360" i="6"/>
  <c r="Y278" i="6"/>
  <c r="Y912" i="6"/>
  <c r="Y147" i="6"/>
  <c r="Y2774" i="6"/>
  <c r="Y336" i="6"/>
  <c r="Y178" i="6"/>
  <c r="Y1177" i="6"/>
  <c r="Y431" i="6"/>
  <c r="Y408" i="6"/>
  <c r="Y1703" i="6"/>
  <c r="Y1207" i="6"/>
  <c r="Y2506" i="6"/>
  <c r="Y2496" i="6"/>
  <c r="Y493" i="6"/>
  <c r="Y280" i="6"/>
  <c r="Y442" i="6"/>
  <c r="Y411" i="6"/>
  <c r="Y257" i="6"/>
  <c r="Y1849" i="6"/>
  <c r="Y1403" i="6"/>
  <c r="Y1787" i="6"/>
  <c r="Y2490" i="6"/>
  <c r="Y27" i="6"/>
  <c r="X30" i="6"/>
  <c r="X50" i="6"/>
  <c r="Y70" i="6"/>
  <c r="X142" i="6"/>
  <c r="X344" i="6"/>
  <c r="X373" i="6"/>
  <c r="Y1850" i="6"/>
  <c r="Y811" i="6"/>
  <c r="X1132" i="6"/>
  <c r="X1522" i="6"/>
  <c r="Y1714" i="6"/>
  <c r="Y1517" i="6"/>
  <c r="Y252" i="6"/>
  <c r="Y249" i="6"/>
  <c r="Y250" i="6"/>
  <c r="Y910" i="6"/>
  <c r="Y261" i="6"/>
  <c r="Y2755" i="6"/>
  <c r="Y268" i="6"/>
  <c r="Y2733" i="6"/>
  <c r="Y2734" i="6"/>
  <c r="Y262" i="6"/>
  <c r="Y2732" i="6"/>
  <c r="Y2758" i="6"/>
  <c r="Y245" i="6"/>
  <c r="Y251" i="6"/>
  <c r="Y248" i="6"/>
  <c r="Y2756" i="6"/>
  <c r="Y2731" i="6"/>
  <c r="Y1218" i="6"/>
  <c r="Y2654" i="6"/>
  <c r="Y172" i="6"/>
  <c r="Y2766" i="6"/>
  <c r="Y2629" i="6"/>
  <c r="Y470" i="6"/>
  <c r="Y2633" i="6"/>
  <c r="Y2630" i="6"/>
  <c r="X7" i="6"/>
  <c r="Y10" i="6"/>
  <c r="X47" i="6"/>
  <c r="X160" i="6"/>
  <c r="Y2757" i="6"/>
  <c r="X302" i="6"/>
  <c r="X315" i="6"/>
  <c r="X734" i="6"/>
  <c r="X2693" i="6"/>
  <c r="Y7" i="6"/>
  <c r="X188" i="6"/>
  <c r="Y266" i="6"/>
  <c r="Y705" i="6"/>
  <c r="Y900" i="6"/>
  <c r="Y2730" i="6"/>
  <c r="Y2785" i="6"/>
  <c r="X61" i="6"/>
  <c r="X338" i="6"/>
  <c r="X337" i="6"/>
  <c r="X987" i="6"/>
  <c r="X633" i="6"/>
  <c r="X1045" i="6"/>
  <c r="X2135" i="6"/>
  <c r="X814" i="6"/>
  <c r="X1334" i="6"/>
  <c r="X1335" i="6"/>
  <c r="X817" i="6"/>
  <c r="X820" i="6"/>
  <c r="L1437" i="6"/>
  <c r="L2636" i="6"/>
  <c r="L2576" i="6"/>
  <c r="L2566" i="6"/>
  <c r="L2540" i="6"/>
  <c r="L2049" i="6"/>
  <c r="L2557" i="6"/>
  <c r="L2487" i="6"/>
  <c r="L500" i="6"/>
  <c r="L2047" i="6"/>
  <c r="L2554" i="6"/>
  <c r="L2534" i="6"/>
  <c r="L1436" i="6"/>
  <c r="L2641" i="6"/>
  <c r="L2561" i="6"/>
  <c r="L2491" i="6"/>
  <c r="L2481" i="6"/>
  <c r="L2548" i="6"/>
  <c r="Y1427" i="6"/>
  <c r="Y86" i="6"/>
  <c r="Y89" i="6"/>
  <c r="Y2521" i="6"/>
  <c r="Y2568" i="6"/>
  <c r="Y2528" i="6"/>
  <c r="Y2575" i="6"/>
  <c r="Y2565" i="6"/>
  <c r="Y2525" i="6"/>
  <c r="Y2562" i="6"/>
  <c r="Y2532" i="6"/>
  <c r="Y2539" i="6"/>
  <c r="Y2556" i="6"/>
  <c r="Y2546" i="6"/>
  <c r="Y2536" i="6"/>
  <c r="Y2573" i="6"/>
  <c r="Y2553" i="6"/>
  <c r="Y1298" i="6"/>
  <c r="Y2570" i="6"/>
  <c r="Y2550" i="6"/>
  <c r="Y563" i="6"/>
  <c r="Y1319" i="6"/>
  <c r="Y352" i="6"/>
  <c r="Y357" i="6"/>
  <c r="X58" i="6"/>
  <c r="Y61" i="6"/>
  <c r="Y75" i="6"/>
  <c r="X312" i="6"/>
  <c r="X365" i="6"/>
  <c r="Y1834" i="6"/>
  <c r="Y308" i="6"/>
  <c r="Y2677" i="6"/>
  <c r="Y2667" i="6"/>
  <c r="Y288" i="6"/>
  <c r="Y2664" i="6"/>
  <c r="Y317" i="6"/>
  <c r="Y332" i="6"/>
  <c r="Y329" i="6"/>
  <c r="Y335" i="6"/>
  <c r="Y516" i="6"/>
  <c r="Y2672" i="6"/>
  <c r="Y2662" i="6"/>
  <c r="Y2512" i="6"/>
  <c r="Y327" i="6"/>
  <c r="Y2599" i="6"/>
  <c r="Y868" i="6"/>
  <c r="Y2217" i="6"/>
  <c r="Y2666" i="6"/>
  <c r="Y101" i="6"/>
  <c r="Y307" i="6"/>
  <c r="Y345" i="6"/>
  <c r="Y2683" i="6"/>
  <c r="Y2510" i="6"/>
  <c r="Y285" i="6"/>
  <c r="Y1220" i="6"/>
  <c r="X21" i="6"/>
  <c r="X35" i="6"/>
  <c r="X38" i="6"/>
  <c r="X55" i="6"/>
  <c r="Y58" i="6"/>
  <c r="X180" i="6"/>
  <c r="Y247" i="6"/>
  <c r="Y265" i="6"/>
  <c r="Y312" i="6"/>
  <c r="Y459" i="6"/>
  <c r="Y651" i="6"/>
  <c r="X1533" i="6"/>
  <c r="Y583" i="6"/>
  <c r="X1409" i="6"/>
  <c r="X1254" i="6"/>
  <c r="X1253" i="6"/>
  <c r="Q72" i="5"/>
  <c r="Y844" i="6"/>
  <c r="Y276" i="6"/>
  <c r="Y2504" i="6"/>
  <c r="Y277" i="6"/>
  <c r="Y2294" i="6"/>
  <c r="Y272" i="6"/>
  <c r="Y270" i="6"/>
  <c r="Y3" i="6"/>
  <c r="Y35" i="6"/>
  <c r="Y38" i="6"/>
  <c r="X41" i="6"/>
  <c r="Y55" i="6"/>
  <c r="X185" i="6"/>
  <c r="X331" i="6"/>
  <c r="X375" i="6"/>
  <c r="Y397" i="6"/>
  <c r="X2113" i="6"/>
  <c r="Y389" i="6"/>
  <c r="Y368" i="6"/>
  <c r="Y374" i="6"/>
  <c r="Y371" i="6"/>
  <c r="Y391" i="6"/>
  <c r="Y360" i="6"/>
  <c r="Y394" i="6"/>
  <c r="Y384" i="6"/>
  <c r="Y387" i="6"/>
  <c r="Y373" i="6"/>
  <c r="Y370" i="6"/>
  <c r="Y362" i="6"/>
  <c r="Y421" i="6"/>
  <c r="Y2634" i="6"/>
  <c r="Y2648" i="6"/>
  <c r="Y2682" i="6"/>
  <c r="Y2642" i="6"/>
  <c r="Y2669" i="6"/>
  <c r="Y422" i="6"/>
  <c r="Y2646" i="6"/>
  <c r="Y2643" i="6"/>
  <c r="Y2728" i="6"/>
  <c r="Y2752" i="6"/>
  <c r="Y2770" i="6"/>
  <c r="Y2753" i="6"/>
  <c r="X2230" i="6"/>
  <c r="X2537" i="6"/>
  <c r="X2059" i="6"/>
  <c r="X2551" i="6"/>
  <c r="X2542" i="6"/>
  <c r="X2233" i="6"/>
  <c r="X1393" i="6"/>
  <c r="X1530" i="6"/>
  <c r="X2713" i="6"/>
  <c r="X787" i="6"/>
  <c r="X774" i="6"/>
  <c r="X744" i="6"/>
  <c r="X766" i="6"/>
  <c r="X747" i="6"/>
  <c r="X777" i="6"/>
  <c r="X791" i="6"/>
  <c r="X769" i="6"/>
  <c r="X761" i="6"/>
  <c r="X780" i="6"/>
  <c r="X783" i="6"/>
  <c r="X772" i="6"/>
  <c r="X743" i="6"/>
  <c r="X746" i="6"/>
  <c r="X760" i="6"/>
  <c r="X782" i="6"/>
  <c r="X763" i="6"/>
  <c r="X752" i="6"/>
  <c r="X741" i="6"/>
  <c r="Y2514" i="6"/>
  <c r="Y2260" i="6"/>
  <c r="Y2511" i="6"/>
  <c r="Y2518" i="6"/>
  <c r="Y2515" i="6"/>
  <c r="Y2253" i="6"/>
  <c r="Y2509" i="6"/>
  <c r="X32" i="6"/>
  <c r="Y41" i="6"/>
  <c r="Y69" i="6"/>
  <c r="X72" i="6"/>
  <c r="X80" i="6"/>
  <c r="Y1992" i="6"/>
  <c r="Y1995" i="6"/>
  <c r="X2065" i="6"/>
  <c r="Y309" i="6"/>
  <c r="X362" i="6"/>
  <c r="Y544" i="6"/>
  <c r="Y1843" i="6"/>
  <c r="Y1036" i="6"/>
  <c r="Y15" i="6"/>
  <c r="Y700" i="6"/>
  <c r="Y1966" i="6"/>
  <c r="Y1203" i="6"/>
  <c r="Y463" i="6"/>
  <c r="Y119" i="6"/>
  <c r="Y2754" i="6"/>
  <c r="Y197" i="6"/>
  <c r="Y189" i="6"/>
  <c r="Y165" i="6"/>
  <c r="Y157" i="6"/>
  <c r="Y122" i="6"/>
  <c r="Y192" i="6"/>
  <c r="Y699" i="6"/>
  <c r="Y2716" i="6"/>
  <c r="Y2482" i="6"/>
  <c r="Y139" i="6"/>
  <c r="Y701" i="6"/>
  <c r="Y146" i="6"/>
  <c r="Y1845" i="6"/>
  <c r="Y1359" i="6"/>
  <c r="Y2489" i="6"/>
  <c r="Y1414" i="6"/>
  <c r="Y462" i="6"/>
  <c r="Y1416" i="6"/>
  <c r="Y246" i="6"/>
  <c r="Y2530" i="6"/>
  <c r="Y2250" i="6"/>
  <c r="X797" i="6"/>
  <c r="X807" i="6"/>
  <c r="X803" i="6"/>
  <c r="X806" i="6"/>
  <c r="X812" i="6"/>
  <c r="X809" i="6"/>
  <c r="X804" i="6"/>
  <c r="Q73" i="5"/>
  <c r="X836" i="6"/>
  <c r="X2094" i="6"/>
  <c r="X727" i="6"/>
  <c r="L2655" i="6"/>
  <c r="L2585" i="6"/>
  <c r="L2535" i="6"/>
  <c r="L1486" i="6"/>
  <c r="L2582" i="6"/>
  <c r="L2522" i="6"/>
  <c r="L2589" i="6"/>
  <c r="L2616" i="6"/>
  <c r="L2653" i="6"/>
  <c r="L2623" i="6"/>
  <c r="L2603" i="6"/>
  <c r="L2593" i="6"/>
  <c r="L2543" i="6"/>
  <c r="L2533" i="6"/>
  <c r="L2523" i="6"/>
  <c r="L2620" i="6"/>
  <c r="L2580" i="6"/>
  <c r="L2627" i="6"/>
  <c r="L2597" i="6"/>
  <c r="L2527" i="6"/>
  <c r="L2235" i="6"/>
  <c r="L2594" i="6"/>
  <c r="L2584" i="6"/>
  <c r="L2524" i="6"/>
  <c r="L2228" i="6"/>
  <c r="L2611" i="6"/>
  <c r="L2541" i="6"/>
  <c r="L2531" i="6"/>
  <c r="L1481" i="6"/>
  <c r="L570" i="6"/>
  <c r="L2638" i="6"/>
  <c r="L2588" i="6"/>
  <c r="L2538" i="6"/>
  <c r="Q70" i="5"/>
  <c r="Y29" i="6"/>
  <c r="Y32" i="6"/>
  <c r="Y49" i="6"/>
  <c r="Y52" i="6"/>
  <c r="Y80" i="6"/>
  <c r="Y2065" i="6"/>
  <c r="Y275" i="6"/>
  <c r="X328" i="6"/>
  <c r="X867" i="6"/>
  <c r="Y1706" i="6"/>
  <c r="L569" i="6"/>
  <c r="X2787" i="6"/>
  <c r="X2364" i="6"/>
  <c r="X739" i="6"/>
  <c r="X12" i="6"/>
  <c r="X1221" i="6"/>
  <c r="X1456" i="6"/>
  <c r="X1220" i="6"/>
  <c r="X3" i="6"/>
  <c r="X2242" i="6"/>
  <c r="X1459" i="6"/>
  <c r="X62" i="6"/>
  <c r="X938" i="6"/>
  <c r="X1184" i="6"/>
  <c r="X2243" i="6"/>
  <c r="X1175" i="6"/>
  <c r="X679" i="6"/>
  <c r="X2174" i="6"/>
  <c r="X2192" i="6"/>
  <c r="X887" i="6"/>
  <c r="X890" i="6"/>
  <c r="X2250" i="6"/>
  <c r="X191" i="6"/>
  <c r="X441" i="6"/>
  <c r="X1036" i="6"/>
  <c r="X15" i="6"/>
  <c r="X1201" i="6"/>
  <c r="X135" i="6"/>
  <c r="X700" i="6"/>
  <c r="X1966" i="6"/>
  <c r="X202" i="6"/>
  <c r="X439" i="6"/>
  <c r="X1203" i="6"/>
  <c r="X463" i="6"/>
  <c r="X1186" i="6"/>
  <c r="X162" i="6"/>
  <c r="X1032" i="6"/>
  <c r="X138" i="6"/>
  <c r="X2754" i="6"/>
  <c r="X197" i="6"/>
  <c r="X165" i="6"/>
  <c r="X157" i="6"/>
  <c r="X141" i="6"/>
  <c r="X122" i="6"/>
  <c r="X2716" i="6"/>
  <c r="X2482" i="6"/>
  <c r="X187" i="6"/>
  <c r="X701" i="6"/>
  <c r="X146" i="6"/>
  <c r="X1845" i="6"/>
  <c r="X1359" i="6"/>
  <c r="X2489" i="6"/>
  <c r="X1414" i="6"/>
  <c r="X145" i="6"/>
  <c r="X1416" i="6"/>
  <c r="X246" i="6"/>
  <c r="X2530" i="6"/>
  <c r="X1200" i="6"/>
  <c r="X990" i="6"/>
  <c r="X681" i="6"/>
  <c r="X940" i="6"/>
  <c r="X991" i="6"/>
  <c r="X2153" i="6"/>
  <c r="X587" i="6"/>
  <c r="X873" i="6"/>
  <c r="X879" i="6"/>
  <c r="X872" i="6"/>
  <c r="X1932" i="6"/>
  <c r="X1866" i="6"/>
  <c r="X1733" i="6"/>
  <c r="X553" i="6"/>
  <c r="X2726" i="6"/>
  <c r="X2687" i="6"/>
  <c r="X2517" i="6"/>
  <c r="X1690" i="6"/>
  <c r="X2783" i="6"/>
  <c r="X2705" i="6"/>
  <c r="X909" i="6"/>
  <c r="X2684" i="6"/>
  <c r="X2614" i="6"/>
  <c r="X2544" i="6"/>
  <c r="X472" i="6"/>
  <c r="X1412" i="6"/>
  <c r="X2131" i="6"/>
  <c r="X2591" i="6"/>
  <c r="X2571" i="6"/>
  <c r="X1813" i="6"/>
  <c r="X1892" i="6"/>
  <c r="X1841" i="6"/>
  <c r="X2668" i="6"/>
  <c r="X2628" i="6"/>
  <c r="X2618" i="6"/>
  <c r="X2598" i="6"/>
  <c r="X2578" i="6"/>
  <c r="X1905" i="6"/>
  <c r="X2675" i="6"/>
  <c r="X2635" i="6"/>
  <c r="X2746" i="6"/>
  <c r="X2706" i="6"/>
  <c r="X2632" i="6"/>
  <c r="X2602" i="6"/>
  <c r="X2592" i="6"/>
  <c r="X436" i="6"/>
  <c r="X2769" i="6"/>
  <c r="X241" i="6"/>
  <c r="X2679" i="6"/>
  <c r="X2659" i="6"/>
  <c r="X2649" i="6"/>
  <c r="X2639" i="6"/>
  <c r="X2609" i="6"/>
  <c r="X2529" i="6"/>
  <c r="X2519" i="6"/>
  <c r="X2479" i="6"/>
  <c r="X1804" i="6"/>
  <c r="X1228" i="6"/>
  <c r="X2686" i="6"/>
  <c r="X2676" i="6"/>
  <c r="X2606" i="6"/>
  <c r="X2596" i="6"/>
  <c r="X2526" i="6"/>
  <c r="X2516" i="6"/>
  <c r="X2470" i="6"/>
  <c r="X2513" i="6"/>
  <c r="X2483" i="6"/>
  <c r="X111" i="6"/>
  <c r="X1942" i="6"/>
  <c r="X1924" i="6"/>
  <c r="X1701" i="6"/>
  <c r="X2680" i="6"/>
  <c r="X2650" i="6"/>
  <c r="X2640" i="6"/>
  <c r="X2520" i="6"/>
  <c r="X2500" i="6"/>
  <c r="X1774" i="6"/>
  <c r="X1621" i="6"/>
  <c r="X151" i="6"/>
  <c r="X1235" i="6"/>
  <c r="X1211" i="6"/>
  <c r="X465" i="6"/>
  <c r="X2172" i="6"/>
  <c r="X148" i="6"/>
  <c r="X2579" i="6"/>
  <c r="X1179" i="6"/>
  <c r="X218" i="6"/>
  <c r="X702" i="6"/>
  <c r="X2778" i="6"/>
  <c r="X2503" i="6"/>
  <c r="X167" i="6"/>
  <c r="L2737" i="6"/>
  <c r="L2738" i="6"/>
  <c r="L2762" i="6"/>
  <c r="Q63" i="5"/>
  <c r="Y1326" i="6"/>
  <c r="Y904" i="6"/>
  <c r="Y891" i="6"/>
  <c r="Y894" i="6"/>
  <c r="Y887" i="6"/>
  <c r="Y12" i="6"/>
  <c r="X77" i="6"/>
  <c r="Y2062" i="6"/>
  <c r="X200" i="6"/>
  <c r="Y328" i="6"/>
  <c r="X1971" i="6"/>
  <c r="X792" i="6"/>
  <c r="Y884" i="6"/>
  <c r="X2019" i="6"/>
  <c r="X2372" i="6"/>
  <c r="Y939" i="6"/>
  <c r="Y681" i="6"/>
  <c r="Y940" i="6"/>
  <c r="Y991" i="6"/>
  <c r="Y60" i="6"/>
  <c r="Y77" i="6"/>
  <c r="Y1456" i="6"/>
  <c r="X682" i="6"/>
  <c r="X325" i="6"/>
  <c r="Y428" i="6"/>
  <c r="Y84" i="6"/>
  <c r="Y1971" i="6"/>
  <c r="X756" i="6"/>
  <c r="X876" i="6"/>
  <c r="Y337" i="6"/>
  <c r="Y338" i="6"/>
  <c r="Y2144" i="6"/>
  <c r="Y987" i="6"/>
  <c r="Y633" i="6"/>
  <c r="Y1045" i="6"/>
  <c r="X131" i="6"/>
  <c r="X20" i="6"/>
  <c r="X37" i="6"/>
  <c r="Y57" i="6"/>
  <c r="X939" i="6"/>
  <c r="Y682" i="6"/>
  <c r="X272" i="6"/>
  <c r="Y325" i="6"/>
  <c r="X516" i="6"/>
  <c r="X390" i="6"/>
  <c r="Y433" i="6"/>
  <c r="Y712" i="6"/>
  <c r="X789" i="6"/>
  <c r="X881" i="6"/>
  <c r="Y1783" i="6"/>
  <c r="Y2127" i="6"/>
  <c r="Y2129" i="6"/>
  <c r="Y800" i="6"/>
  <c r="Y798" i="6"/>
  <c r="Y809" i="6"/>
  <c r="Y131" i="6"/>
  <c r="Y20" i="6"/>
  <c r="Y37" i="6"/>
  <c r="X40" i="6"/>
  <c r="Y2241" i="6"/>
  <c r="X125" i="6"/>
  <c r="X192" i="6"/>
  <c r="X1035" i="6"/>
  <c r="X298" i="6"/>
  <c r="X322" i="6"/>
  <c r="X351" i="6"/>
  <c r="Y390" i="6"/>
  <c r="Y342" i="6"/>
  <c r="Y217" i="6"/>
  <c r="Y789" i="6"/>
  <c r="X1307" i="6"/>
  <c r="Y2032" i="6"/>
  <c r="Y964" i="6"/>
  <c r="Y1094" i="6"/>
  <c r="Y1120" i="6"/>
  <c r="Y1157" i="6"/>
  <c r="Y1473" i="6"/>
  <c r="Y709" i="6"/>
  <c r="L2498" i="6"/>
  <c r="Y920" i="6"/>
  <c r="Y993" i="6"/>
  <c r="Y1664" i="6"/>
  <c r="Y1058" i="6"/>
  <c r="Y1128" i="6"/>
  <c r="Y917" i="6"/>
  <c r="Y931" i="6"/>
  <c r="Y950" i="6"/>
  <c r="Y961" i="6"/>
  <c r="Y969" i="6"/>
  <c r="Y1006" i="6"/>
  <c r="Y914" i="6"/>
  <c r="Y169" i="6"/>
  <c r="Y998" i="6"/>
  <c r="Y1055" i="6"/>
  <c r="Y842" i="6"/>
  <c r="Y2045" i="6"/>
  <c r="Y2493" i="6"/>
  <c r="Y982" i="6"/>
  <c r="Y1197" i="6"/>
  <c r="Y947" i="6"/>
  <c r="L2494" i="6"/>
  <c r="Y1253" i="6"/>
  <c r="Y1189" i="6"/>
  <c r="Y1011" i="6"/>
  <c r="Y1159" i="6"/>
  <c r="L1524" i="6"/>
  <c r="Y2486" i="6"/>
  <c r="Y1254" i="6"/>
  <c r="Y2034" i="6"/>
  <c r="Y1212" i="6"/>
  <c r="Y839" i="6"/>
  <c r="Y2042" i="6"/>
  <c r="Y2031" i="6"/>
  <c r="Y963" i="6"/>
  <c r="Y945" i="6"/>
  <c r="Y1008" i="6"/>
  <c r="Y1016" i="6"/>
  <c r="Y1143" i="6"/>
  <c r="Y2277" i="6"/>
  <c r="Y916" i="6"/>
  <c r="Y1038" i="6"/>
  <c r="Y1000" i="6"/>
  <c r="Y2492" i="6"/>
  <c r="Y2502" i="6"/>
  <c r="Y2505" i="6"/>
  <c r="Y1225" i="6"/>
  <c r="Y2033" i="6"/>
  <c r="Y1103" i="6"/>
  <c r="Y1121" i="6"/>
  <c r="Y1145" i="6"/>
  <c r="Y1384" i="6"/>
  <c r="Y2019" i="6"/>
  <c r="Y2498" i="6"/>
  <c r="Y2508" i="6"/>
  <c r="Y1409" i="6"/>
  <c r="Y1041" i="6"/>
  <c r="Y2279" i="6"/>
  <c r="Y1237" i="6"/>
  <c r="Y921" i="6"/>
  <c r="Y954" i="6"/>
  <c r="Y1015" i="6"/>
  <c r="Y1023" i="6"/>
  <c r="Y1142" i="6"/>
  <c r="Y2276" i="6"/>
  <c r="Y918" i="6"/>
  <c r="Y944" i="6"/>
  <c r="Y970" i="6"/>
  <c r="Y1129" i="6"/>
  <c r="Y2501" i="6"/>
  <c r="Y710" i="6"/>
  <c r="Y823" i="6"/>
  <c r="Y115" i="6"/>
  <c r="Y951" i="6"/>
  <c r="Y1028" i="6"/>
  <c r="Y1100" i="6"/>
  <c r="Y1126" i="6"/>
  <c r="L2502" i="6"/>
  <c r="Y813" i="6"/>
  <c r="Y929" i="6"/>
  <c r="Y967" i="6"/>
  <c r="Y975" i="6"/>
  <c r="Y1020" i="6"/>
  <c r="Y1064" i="6"/>
  <c r="Y1097" i="6"/>
  <c r="Y1139" i="6"/>
  <c r="Y926" i="6"/>
  <c r="Y980" i="6"/>
  <c r="Y1123" i="6"/>
  <c r="Y1386" i="6"/>
  <c r="Y1025" i="6"/>
  <c r="Y1061" i="6"/>
  <c r="Y2497" i="6"/>
  <c r="Y875" i="6"/>
  <c r="Y872" i="6"/>
  <c r="Y873" i="6"/>
  <c r="Y879" i="6"/>
  <c r="Y881" i="6"/>
  <c r="X532" i="6"/>
  <c r="X1421" i="6"/>
  <c r="X1423" i="6"/>
  <c r="X1424" i="6"/>
  <c r="X1425" i="6"/>
  <c r="X1420" i="6"/>
  <c r="X1575" i="6"/>
  <c r="X1968" i="6"/>
  <c r="X830" i="6"/>
  <c r="X490" i="6"/>
  <c r="X480" i="6"/>
  <c r="X1493" i="6"/>
  <c r="X460" i="6"/>
  <c r="X450" i="6"/>
  <c r="X1205" i="6"/>
  <c r="X430" i="6"/>
  <c r="X16" i="6"/>
  <c r="X410" i="6"/>
  <c r="X1794" i="6"/>
  <c r="X1222" i="6"/>
  <c r="X2305" i="6"/>
  <c r="X828" i="6"/>
  <c r="X488" i="6"/>
  <c r="X478" i="6"/>
  <c r="X1230" i="6"/>
  <c r="X458" i="6"/>
  <c r="X448" i="6"/>
  <c r="X17" i="6"/>
  <c r="X428" i="6"/>
  <c r="X2691" i="6"/>
  <c r="X408" i="6"/>
  <c r="X1536" i="6"/>
  <c r="X2759" i="6"/>
  <c r="X475" i="6"/>
  <c r="X1540" i="6"/>
  <c r="X407" i="6"/>
  <c r="X485" i="6"/>
  <c r="X445" i="6"/>
  <c r="X269" i="6"/>
  <c r="X481" i="6"/>
  <c r="X177" i="6"/>
  <c r="X404" i="6"/>
  <c r="X1785" i="6"/>
  <c r="X18" i="6"/>
  <c r="X211" i="6"/>
  <c r="X2295" i="6"/>
  <c r="X2717" i="6"/>
  <c r="X1361" i="6"/>
  <c r="X1847" i="6"/>
  <c r="X432" i="6"/>
  <c r="X429" i="6"/>
  <c r="X426" i="6"/>
  <c r="X494" i="6"/>
  <c r="X1365" i="6"/>
  <c r="X827" i="6"/>
  <c r="X1229" i="6"/>
  <c r="X1786" i="6"/>
  <c r="X423" i="6"/>
  <c r="X2690" i="6"/>
  <c r="X1795" i="6"/>
  <c r="X279" i="6"/>
  <c r="X1366" i="6"/>
  <c r="X1360" i="6"/>
  <c r="X424" i="6"/>
  <c r="X242" i="6"/>
  <c r="X1704" i="6"/>
  <c r="X1363" i="6"/>
  <c r="X461" i="6"/>
  <c r="X1204" i="6"/>
  <c r="X1539" i="6"/>
  <c r="X495" i="6"/>
  <c r="X282" i="6"/>
  <c r="X554" i="6"/>
  <c r="L216" i="6"/>
  <c r="X1491" i="6"/>
  <c r="X2326" i="6"/>
  <c r="X2323" i="6"/>
  <c r="X2325" i="6"/>
  <c r="X2322" i="6"/>
  <c r="X2764" i="6"/>
  <c r="X2765" i="6"/>
  <c r="X2739" i="6"/>
  <c r="X1217" i="6"/>
  <c r="X417" i="6"/>
  <c r="X984" i="6"/>
  <c r="X1216" i="6"/>
  <c r="X1404" i="6"/>
  <c r="X2249" i="6"/>
  <c r="X983" i="6"/>
  <c r="X1402" i="6"/>
  <c r="X1408" i="6"/>
  <c r="X1215" i="6"/>
  <c r="X1043" i="6"/>
  <c r="X2280" i="6"/>
  <c r="X1042" i="6"/>
  <c r="X2779" i="6"/>
  <c r="X278" i="6"/>
  <c r="X529" i="6"/>
  <c r="X1439" i="6"/>
  <c r="X1177" i="6"/>
  <c r="L519" i="6"/>
  <c r="L597" i="6"/>
  <c r="L2091" i="6"/>
  <c r="X2294" i="6"/>
  <c r="X492" i="6"/>
  <c r="X1172" i="6"/>
  <c r="X2269" i="6"/>
  <c r="X2259" i="6"/>
  <c r="X1170" i="6"/>
  <c r="X2267" i="6"/>
  <c r="X2257" i="6"/>
  <c r="X2271" i="6"/>
  <c r="X2261" i="6"/>
  <c r="X2251" i="6"/>
  <c r="X1171" i="6"/>
  <c r="X2268" i="6"/>
  <c r="X2258" i="6"/>
  <c r="X1169" i="6"/>
  <c r="X905" i="6"/>
  <c r="X2272" i="6"/>
  <c r="X2264" i="6"/>
  <c r="X2255" i="6"/>
  <c r="X2252" i="6"/>
  <c r="X2274" i="6"/>
  <c r="X2254" i="6"/>
  <c r="X2270" i="6"/>
  <c r="X2256" i="6"/>
  <c r="X2273" i="6"/>
  <c r="X2265" i="6"/>
  <c r="X2262" i="6"/>
  <c r="X2260" i="6"/>
  <c r="X2263" i="6"/>
  <c r="X1969" i="6"/>
  <c r="X1008" i="6"/>
  <c r="X2266" i="6"/>
  <c r="X908" i="6"/>
  <c r="X1242" i="6"/>
  <c r="X1236" i="6"/>
  <c r="Y2373" i="6"/>
  <c r="Y2364" i="6"/>
  <c r="Y2786" i="6"/>
  <c r="Y2286" i="6"/>
  <c r="Y1594" i="6"/>
  <c r="Y1584" i="6"/>
  <c r="Y1574" i="6"/>
  <c r="Y1564" i="6"/>
  <c r="Y1554" i="6"/>
  <c r="Y223" i="6"/>
  <c r="Y1589" i="6"/>
  <c r="Y1405" i="6"/>
  <c r="Y1569" i="6"/>
  <c r="Y1559" i="6"/>
  <c r="Y1549" i="6"/>
  <c r="Y1836" i="6"/>
  <c r="Y91" i="6"/>
  <c r="Y1586" i="6"/>
  <c r="Y2281" i="6"/>
  <c r="Y1566" i="6"/>
  <c r="Y1556" i="6"/>
  <c r="Y2741" i="6"/>
  <c r="Y1558" i="6"/>
  <c r="Y1588" i="6"/>
  <c r="Y1563" i="6"/>
  <c r="Y1585" i="6"/>
  <c r="Y1560" i="6"/>
  <c r="Y2354" i="6"/>
  <c r="Y1595" i="6"/>
  <c r="Y1592" i="6"/>
  <c r="Y1557" i="6"/>
  <c r="Y2285" i="6"/>
  <c r="Y1551" i="6"/>
  <c r="Y2719" i="6"/>
  <c r="Y1568" i="6"/>
  <c r="Y92" i="6"/>
  <c r="Y1571" i="6"/>
  <c r="Y2721" i="6"/>
  <c r="Y2053" i="6"/>
  <c r="Y1553" i="6"/>
  <c r="Y1550" i="6"/>
  <c r="Y1567" i="6"/>
  <c r="Y1587" i="6"/>
  <c r="Y1570" i="6"/>
  <c r="Y2468" i="6"/>
  <c r="Y1552" i="6"/>
  <c r="Y1561" i="6"/>
  <c r="Y1593" i="6"/>
  <c r="Y1835" i="6"/>
  <c r="Y2740" i="6"/>
  <c r="Y1591" i="6"/>
  <c r="Y1736" i="6"/>
  <c r="Y1572" i="6"/>
  <c r="Y1573" i="6"/>
  <c r="Y1565" i="6"/>
  <c r="Y2469" i="6"/>
  <c r="Y1406" i="6"/>
  <c r="Y439" i="6"/>
  <c r="Y159" i="6"/>
  <c r="Y162" i="6"/>
  <c r="Y185" i="6"/>
  <c r="Y188" i="6"/>
  <c r="X266" i="6"/>
  <c r="Y1704" i="6"/>
  <c r="Y243" i="6"/>
  <c r="X489" i="6"/>
  <c r="Y1969" i="6"/>
  <c r="Y179" i="6"/>
  <c r="L1368" i="6"/>
  <c r="X1120" i="6"/>
  <c r="Y2720" i="6"/>
  <c r="X2253" i="6"/>
  <c r="X2064" i="6"/>
  <c r="X1992" i="6"/>
  <c r="X2060" i="6"/>
  <c r="X79" i="6"/>
  <c r="X69" i="6"/>
  <c r="X59" i="6"/>
  <c r="X49" i="6"/>
  <c r="X39" i="6"/>
  <c r="X29" i="6"/>
  <c r="X19" i="6"/>
  <c r="X9" i="6"/>
  <c r="X175" i="6"/>
  <c r="X1996" i="6"/>
  <c r="X2244" i="6"/>
  <c r="X53" i="6"/>
  <c r="X43" i="6"/>
  <c r="X63" i="6"/>
  <c r="X23" i="6"/>
  <c r="X2061" i="6"/>
  <c r="X2247" i="6"/>
  <c r="X1457" i="6"/>
  <c r="X76" i="6"/>
  <c r="X66" i="6"/>
  <c r="X56" i="6"/>
  <c r="X46" i="6"/>
  <c r="X36" i="6"/>
  <c r="X26" i="6"/>
  <c r="X1174" i="6"/>
  <c r="X174" i="6"/>
  <c r="X1454" i="6"/>
  <c r="X73" i="6"/>
  <c r="X33" i="6"/>
  <c r="X13" i="6"/>
  <c r="X937" i="6"/>
  <c r="X1997" i="6"/>
  <c r="X2245" i="6"/>
  <c r="X1455" i="6"/>
  <c r="X74" i="6"/>
  <c r="X64" i="6"/>
  <c r="X54" i="6"/>
  <c r="X44" i="6"/>
  <c r="X34" i="6"/>
  <c r="X24" i="6"/>
  <c r="X14" i="6"/>
  <c r="X1173" i="6"/>
  <c r="X2028" i="6"/>
  <c r="X861" i="6"/>
  <c r="X2199" i="6"/>
  <c r="X2189" i="6"/>
  <c r="X2179" i="6"/>
  <c r="X2209" i="6"/>
  <c r="X2026" i="6"/>
  <c r="X859" i="6"/>
  <c r="X2197" i="6"/>
  <c r="X2187" i="6"/>
  <c r="X2177" i="6"/>
  <c r="X2168" i="6"/>
  <c r="X2166" i="6"/>
  <c r="X2201" i="6"/>
  <c r="X2191" i="6"/>
  <c r="X2181" i="6"/>
  <c r="X2210" i="6"/>
  <c r="X2027" i="6"/>
  <c r="X860" i="6"/>
  <c r="X2198" i="6"/>
  <c r="X2188" i="6"/>
  <c r="X2178" i="6"/>
  <c r="X2170" i="6"/>
  <c r="X2167" i="6"/>
  <c r="X2023" i="6"/>
  <c r="X2205" i="6"/>
  <c r="X2176" i="6"/>
  <c r="X2182" i="6"/>
  <c r="X2173" i="6"/>
  <c r="X2207" i="6"/>
  <c r="X2021" i="6"/>
  <c r="X2202" i="6"/>
  <c r="X1198" i="6"/>
  <c r="X2171" i="6"/>
  <c r="X862" i="6"/>
  <c r="X2175" i="6"/>
  <c r="X2200" i="6"/>
  <c r="X2024" i="6"/>
  <c r="X2208" i="6"/>
  <c r="X2196" i="6"/>
  <c r="X2193" i="6"/>
  <c r="X2190" i="6"/>
  <c r="X2184" i="6"/>
  <c r="X2022" i="6"/>
  <c r="X2180" i="6"/>
  <c r="X2194" i="6"/>
  <c r="X2186" i="6"/>
  <c r="X2203" i="6"/>
  <c r="X2185" i="6"/>
  <c r="X2206" i="6"/>
  <c r="X2169" i="6"/>
  <c r="X2204" i="6"/>
  <c r="X2195" i="6"/>
  <c r="X898" i="6"/>
  <c r="X888" i="6"/>
  <c r="X636" i="6"/>
  <c r="X895" i="6"/>
  <c r="X885" i="6"/>
  <c r="X902" i="6"/>
  <c r="X899" i="6"/>
  <c r="X893" i="6"/>
  <c r="X897" i="6"/>
  <c r="X894" i="6"/>
  <c r="X891" i="6"/>
  <c r="X882" i="6"/>
  <c r="X903" i="6"/>
  <c r="X900" i="6"/>
  <c r="X883" i="6"/>
  <c r="X892" i="6"/>
  <c r="X889" i="6"/>
  <c r="X886" i="6"/>
  <c r="X896" i="6"/>
  <c r="X943" i="6"/>
  <c r="X1460" i="6"/>
  <c r="X199" i="6"/>
  <c r="X189" i="6"/>
  <c r="X2714" i="6"/>
  <c r="X1034" i="6"/>
  <c r="X159" i="6"/>
  <c r="X942" i="6"/>
  <c r="X139" i="6"/>
  <c r="X941" i="6"/>
  <c r="X119" i="6"/>
  <c r="X133" i="6"/>
  <c r="X203" i="6"/>
  <c r="X153" i="6"/>
  <c r="X1199" i="6"/>
  <c r="X2275" i="6"/>
  <c r="X193" i="6"/>
  <c r="X143" i="6"/>
  <c r="X1415" i="6"/>
  <c r="X6" i="6"/>
  <c r="X2216" i="6"/>
  <c r="X196" i="6"/>
  <c r="X186" i="6"/>
  <c r="X1358" i="6"/>
  <c r="X166" i="6"/>
  <c r="X156" i="6"/>
  <c r="X5" i="6"/>
  <c r="X136" i="6"/>
  <c r="X126" i="6"/>
  <c r="X1413" i="6"/>
  <c r="X163" i="6"/>
  <c r="X183" i="6"/>
  <c r="X123" i="6"/>
  <c r="X2715" i="6"/>
  <c r="X2066" i="6"/>
  <c r="X204" i="6"/>
  <c r="X194" i="6"/>
  <c r="X184" i="6"/>
  <c r="X1842" i="6"/>
  <c r="X164" i="6"/>
  <c r="X154" i="6"/>
  <c r="X244" i="6"/>
  <c r="X134" i="6"/>
  <c r="X124" i="6"/>
  <c r="Y737" i="6"/>
  <c r="Y1452" i="6"/>
  <c r="Y626" i="6"/>
  <c r="Y96" i="6"/>
  <c r="Y2441" i="6"/>
  <c r="Y2431" i="6"/>
  <c r="Y2421" i="6"/>
  <c r="Y2411" i="6"/>
  <c r="Y2401" i="6"/>
  <c r="Y2391" i="6"/>
  <c r="Y2381" i="6"/>
  <c r="Y2371" i="6"/>
  <c r="Y2361" i="6"/>
  <c r="Y738" i="6"/>
  <c r="Y725" i="6"/>
  <c r="Y2215" i="6"/>
  <c r="Y100" i="6"/>
  <c r="Y2445" i="6"/>
  <c r="Y2435" i="6"/>
  <c r="Y2425" i="6"/>
  <c r="Y2415" i="6"/>
  <c r="Y2405" i="6"/>
  <c r="Y2395" i="6"/>
  <c r="Y2385" i="6"/>
  <c r="Y2375" i="6"/>
  <c r="Y2365" i="6"/>
  <c r="Y2355" i="6"/>
  <c r="Y1450" i="6"/>
  <c r="Y624" i="6"/>
  <c r="Y2449" i="6"/>
  <c r="Y2439" i="6"/>
  <c r="Y2429" i="6"/>
  <c r="Y2419" i="6"/>
  <c r="Y2409" i="6"/>
  <c r="Y2399" i="6"/>
  <c r="Y2389" i="6"/>
  <c r="Y2379" i="6"/>
  <c r="Y2369" i="6"/>
  <c r="Y2359" i="6"/>
  <c r="Y1447" i="6"/>
  <c r="Y2213" i="6"/>
  <c r="Y625" i="6"/>
  <c r="Y2437" i="6"/>
  <c r="Y2434" i="6"/>
  <c r="Y2408" i="6"/>
  <c r="Y2402" i="6"/>
  <c r="Y726" i="6"/>
  <c r="Y209" i="6"/>
  <c r="Y1451" i="6"/>
  <c r="Y2447" i="6"/>
  <c r="Y2444" i="6"/>
  <c r="Y2418" i="6"/>
  <c r="Y2412" i="6"/>
  <c r="Y2366" i="6"/>
  <c r="Y678" i="6"/>
  <c r="Y2360" i="6"/>
  <c r="Y2436" i="6"/>
  <c r="Y2416" i="6"/>
  <c r="Y2388" i="6"/>
  <c r="Y2384" i="6"/>
  <c r="Y2356" i="6"/>
  <c r="Y2432" i="6"/>
  <c r="Y2404" i="6"/>
  <c r="Y2387" i="6"/>
  <c r="Y2370" i="6"/>
  <c r="Y2214" i="6"/>
  <c r="Y95" i="6"/>
  <c r="Y2414" i="6"/>
  <c r="Y2406" i="6"/>
  <c r="Y1448" i="6"/>
  <c r="Y98" i="6"/>
  <c r="Y2398" i="6"/>
  <c r="Y2392" i="6"/>
  <c r="Y621" i="6"/>
  <c r="Y2442" i="6"/>
  <c r="Y2417" i="6"/>
  <c r="Y989" i="6"/>
  <c r="Y2427" i="6"/>
  <c r="Y2424" i="6"/>
  <c r="Y2380" i="6"/>
  <c r="Y2440" i="6"/>
  <c r="Y2413" i="6"/>
  <c r="Y2443" i="6"/>
  <c r="Y2400" i="6"/>
  <c r="Y1492" i="6"/>
  <c r="Y2357" i="6"/>
  <c r="Y2438" i="6"/>
  <c r="Y2430" i="6"/>
  <c r="Y2390" i="6"/>
  <c r="Y2382" i="6"/>
  <c r="Y99" i="6"/>
  <c r="Y2446" i="6"/>
  <c r="Y2393" i="6"/>
  <c r="Y1048" i="6"/>
  <c r="Y2433" i="6"/>
  <c r="Y2383" i="6"/>
  <c r="Y2367" i="6"/>
  <c r="Y2428" i="6"/>
  <c r="Y2378" i="6"/>
  <c r="Y2407" i="6"/>
  <c r="Y2386" i="6"/>
  <c r="Y622" i="6"/>
  <c r="Y2420" i="6"/>
  <c r="Y129" i="6"/>
  <c r="Y2426" i="6"/>
  <c r="Y2377" i="6"/>
  <c r="Y623" i="6"/>
  <c r="Y2396" i="6"/>
  <c r="Y2368" i="6"/>
  <c r="Y97" i="6"/>
  <c r="Y2394" i="6"/>
  <c r="Y2358" i="6"/>
  <c r="Y2448" i="6"/>
  <c r="Y2397" i="6"/>
  <c r="Y1544" i="6"/>
  <c r="Y1791" i="6"/>
  <c r="Y1789" i="6"/>
  <c r="Y2101" i="6"/>
  <c r="Y2099" i="6"/>
  <c r="Y2693" i="6"/>
  <c r="Y2696" i="6"/>
  <c r="Y1526" i="6"/>
  <c r="Y1533" i="6"/>
  <c r="Y1538" i="6"/>
  <c r="Y2100" i="6"/>
  <c r="Y1545" i="6"/>
  <c r="Y1527" i="6"/>
  <c r="Y2102" i="6"/>
  <c r="Y1537" i="6"/>
  <c r="Y2697" i="6"/>
  <c r="Y1788" i="6"/>
  <c r="Y2694" i="6"/>
  <c r="Y1531" i="6"/>
  <c r="Y1790" i="6"/>
  <c r="Y1792" i="6"/>
  <c r="Y2695" i="6"/>
  <c r="Y1796" i="6"/>
  <c r="Y2698" i="6"/>
  <c r="X1702" i="6"/>
  <c r="X440" i="6"/>
  <c r="X182" i="6"/>
  <c r="X205" i="6"/>
  <c r="X740" i="6"/>
  <c r="X1362" i="6"/>
  <c r="X262" i="6"/>
  <c r="X1705" i="6"/>
  <c r="X427" i="6"/>
  <c r="X447" i="6"/>
  <c r="X539" i="6"/>
  <c r="X2036" i="6"/>
  <c r="X2012" i="6"/>
  <c r="Y878" i="6"/>
  <c r="X421" i="6"/>
  <c r="Y1395" i="6"/>
  <c r="Y2341" i="6"/>
  <c r="Y2345" i="6"/>
  <c r="Y2349" i="6"/>
  <c r="Y2346" i="6"/>
  <c r="Y2343" i="6"/>
  <c r="Y2340" i="6"/>
  <c r="Y207" i="6"/>
  <c r="Y2350" i="6"/>
  <c r="Y2347" i="6"/>
  <c r="Y2348" i="6"/>
  <c r="Y2478" i="6"/>
  <c r="Y2344" i="6"/>
  <c r="Y208" i="6"/>
  <c r="Y2342" i="6"/>
  <c r="Y1514" i="6"/>
  <c r="Y1504" i="6"/>
  <c r="Y1494" i="6"/>
  <c r="Y690" i="6"/>
  <c r="Y1509" i="6"/>
  <c r="Y1499" i="6"/>
  <c r="Y846" i="6"/>
  <c r="Y1506" i="6"/>
  <c r="Y1496" i="6"/>
  <c r="Y1508" i="6"/>
  <c r="Y1513" i="6"/>
  <c r="Y1510" i="6"/>
  <c r="Y1495" i="6"/>
  <c r="Y692" i="6"/>
  <c r="Y1512" i="6"/>
  <c r="Y1500" i="6"/>
  <c r="Y1507" i="6"/>
  <c r="Y1501" i="6"/>
  <c r="Y1498" i="6"/>
  <c r="Y1511" i="6"/>
  <c r="Y1503" i="6"/>
  <c r="Y694" i="6"/>
  <c r="Y691" i="6"/>
  <c r="Y2150" i="6"/>
  <c r="Y303" i="6"/>
  <c r="Y2151" i="6"/>
  <c r="Y1502" i="6"/>
  <c r="Y693" i="6"/>
  <c r="Y1515" i="6"/>
  <c r="Y1497" i="6"/>
  <c r="Y1505" i="6"/>
  <c r="Y560" i="6"/>
  <c r="Y550" i="6"/>
  <c r="Y540" i="6"/>
  <c r="Y530" i="6"/>
  <c r="Y2036" i="6"/>
  <c r="Y557" i="6"/>
  <c r="Y547" i="6"/>
  <c r="Y537" i="6"/>
  <c r="Y527" i="6"/>
  <c r="Y831" i="6"/>
  <c r="Y555" i="6"/>
  <c r="Y545" i="6"/>
  <c r="Y535" i="6"/>
  <c r="Y525" i="6"/>
  <c r="Y561" i="6"/>
  <c r="Y558" i="6"/>
  <c r="Y1577" i="6"/>
  <c r="Y549" i="6"/>
  <c r="Y546" i="6"/>
  <c r="Y528" i="6"/>
  <c r="Y543" i="6"/>
  <c r="Y534" i="6"/>
  <c r="Y531" i="6"/>
  <c r="Y212" i="6"/>
  <c r="Y83" i="6"/>
  <c r="Y541" i="6"/>
  <c r="Y538" i="6"/>
  <c r="Y532" i="6"/>
  <c r="Y529" i="6"/>
  <c r="Y526" i="6"/>
  <c r="X2248" i="6"/>
  <c r="X118" i="6"/>
  <c r="X121" i="6"/>
  <c r="Y440" i="6"/>
  <c r="X1033" i="6"/>
  <c r="Y2714" i="6"/>
  <c r="Y182" i="6"/>
  <c r="Y205" i="6"/>
  <c r="Y740" i="6"/>
  <c r="Y297" i="6"/>
  <c r="Y344" i="6"/>
  <c r="Y1705" i="6"/>
  <c r="X444" i="6"/>
  <c r="X483" i="6"/>
  <c r="X486" i="6"/>
  <c r="Y2305" i="6"/>
  <c r="X911" i="6"/>
  <c r="Y539" i="6"/>
  <c r="X953" i="6"/>
  <c r="X1131" i="6"/>
  <c r="X1981" i="6"/>
  <c r="Y1292" i="6"/>
  <c r="X606" i="6"/>
  <c r="X677" i="6"/>
  <c r="X2324" i="6"/>
  <c r="Y513" i="6"/>
  <c r="Y2161" i="6"/>
  <c r="Y586" i="6"/>
  <c r="Y2155" i="6"/>
  <c r="Y512" i="6"/>
  <c r="Y588" i="6"/>
  <c r="Y2164" i="6"/>
  <c r="Y2158" i="6"/>
  <c r="Y2157" i="6"/>
  <c r="Y2156" i="6"/>
  <c r="Y2153" i="6"/>
  <c r="Y590" i="6"/>
  <c r="Y2154" i="6"/>
  <c r="Y589" i="6"/>
  <c r="Y2160" i="6"/>
  <c r="Y2163" i="6"/>
  <c r="Y587" i="6"/>
  <c r="Y2159" i="6"/>
  <c r="Y815" i="6"/>
  <c r="Y1335" i="6"/>
  <c r="Y819" i="6"/>
  <c r="Y816" i="6"/>
  <c r="Y820" i="6"/>
  <c r="Y817" i="6"/>
  <c r="L522" i="6"/>
  <c r="L1328" i="6"/>
  <c r="X442" i="6"/>
  <c r="X2771" i="6"/>
  <c r="X484" i="6"/>
  <c r="X526" i="6"/>
  <c r="X176" i="6"/>
  <c r="X1706" i="6"/>
  <c r="X281" i="6"/>
  <c r="X2289" i="6"/>
  <c r="X2287" i="6"/>
  <c r="X438" i="6"/>
  <c r="X420" i="6"/>
  <c r="X2288" i="6"/>
  <c r="X1047" i="6"/>
  <c r="X2752" i="6"/>
  <c r="X2727" i="6"/>
  <c r="X2284" i="6"/>
  <c r="X1046" i="6"/>
  <c r="X2750" i="6"/>
  <c r="X2751" i="6"/>
  <c r="X2290" i="6"/>
  <c r="X2282" i="6"/>
  <c r="X2283" i="6"/>
  <c r="X2292" i="6"/>
  <c r="X273" i="6"/>
  <c r="X276" i="6"/>
  <c r="X274" i="6"/>
  <c r="X559" i="6"/>
  <c r="X2098" i="6"/>
  <c r="X247" i="6"/>
  <c r="X2757" i="6"/>
  <c r="X1578" i="6"/>
  <c r="Y1424" i="6"/>
  <c r="Y1426" i="6"/>
  <c r="Y1421" i="6"/>
  <c r="Y1422" i="6"/>
  <c r="Y1423" i="6"/>
  <c r="Y1420" i="6"/>
  <c r="X228" i="6"/>
  <c r="X413" i="6"/>
  <c r="Y424" i="6"/>
  <c r="X2316" i="6"/>
  <c r="X1386" i="6"/>
  <c r="X452" i="6"/>
  <c r="X2010" i="6"/>
  <c r="Y619" i="6"/>
  <c r="Y2474" i="6"/>
  <c r="Y2729" i="6"/>
  <c r="Y234" i="6"/>
  <c r="Y2310" i="6"/>
  <c r="Y2475" i="6"/>
  <c r="Y233" i="6"/>
  <c r="Y620" i="6"/>
  <c r="Y2784" i="6"/>
  <c r="Y2309" i="6"/>
  <c r="X474" i="6"/>
  <c r="X1206" i="6"/>
  <c r="Y1231" i="6"/>
  <c r="X1478" i="6"/>
  <c r="X52" i="6"/>
  <c r="X1185" i="6"/>
  <c r="Y1202" i="6"/>
  <c r="X2755" i="6"/>
  <c r="Y1848" i="6"/>
  <c r="Y2718" i="6"/>
  <c r="X1463" i="6"/>
  <c r="X1098" i="6"/>
  <c r="X1219" i="6"/>
  <c r="X2293" i="6"/>
  <c r="X173" i="6"/>
  <c r="X851" i="6"/>
  <c r="X2079" i="6"/>
  <c r="X2069" i="6"/>
  <c r="X2747" i="6"/>
  <c r="X849" i="6"/>
  <c r="X2077" i="6"/>
  <c r="X853" i="6"/>
  <c r="X2081" i="6"/>
  <c r="X2071" i="6"/>
  <c r="X1258" i="6"/>
  <c r="X850" i="6"/>
  <c r="X2078" i="6"/>
  <c r="X856" i="6"/>
  <c r="X2085" i="6"/>
  <c r="X2082" i="6"/>
  <c r="X2073" i="6"/>
  <c r="X2070" i="6"/>
  <c r="X855" i="6"/>
  <c r="X852" i="6"/>
  <c r="X2086" i="6"/>
  <c r="X2083" i="6"/>
  <c r="X858" i="6"/>
  <c r="X854" i="6"/>
  <c r="X857" i="6"/>
  <c r="X2076" i="6"/>
  <c r="X2074" i="6"/>
  <c r="X2080" i="6"/>
  <c r="X2072" i="6"/>
  <c r="X2084" i="6"/>
  <c r="X2075" i="6"/>
  <c r="X837" i="6"/>
  <c r="X735" i="6"/>
  <c r="X2308" i="6"/>
  <c r="X733" i="6"/>
  <c r="X736" i="6"/>
  <c r="X730" i="6"/>
  <c r="X728" i="6"/>
  <c r="X732" i="6"/>
  <c r="X729" i="6"/>
  <c r="L639" i="6"/>
  <c r="L104" i="6"/>
  <c r="L2465" i="6"/>
  <c r="L222" i="6"/>
  <c r="L1341" i="6"/>
  <c r="L2467" i="6"/>
  <c r="L2464" i="6"/>
  <c r="L1480" i="6"/>
  <c r="L2236" i="6"/>
  <c r="L567" i="6"/>
  <c r="L107" i="6"/>
  <c r="L1482" i="6"/>
  <c r="L1343" i="6"/>
  <c r="L1340" i="6"/>
  <c r="L845" i="6"/>
  <c r="L106" i="6"/>
  <c r="L638" i="6"/>
  <c r="L502" i="6"/>
  <c r="L2352" i="6"/>
  <c r="L637" i="6"/>
  <c r="L2227" i="6"/>
  <c r="L612" i="6"/>
  <c r="L2224" i="6"/>
  <c r="L571" i="6"/>
  <c r="L1485" i="6"/>
  <c r="L2223" i="6"/>
  <c r="L1391" i="6"/>
  <c r="L2226" i="6"/>
  <c r="L2353" i="6"/>
  <c r="L2234" i="6"/>
  <c r="L2459" i="6"/>
  <c r="L1441" i="6"/>
  <c r="L1442" i="6"/>
  <c r="L2149" i="6"/>
  <c r="L688" i="6"/>
  <c r="L105" i="6"/>
  <c r="L1342" i="6"/>
  <c r="L2463" i="6"/>
  <c r="L2460" i="6"/>
  <c r="L2466" i="6"/>
  <c r="L503" i="6"/>
  <c r="L2461" i="6"/>
  <c r="L1596" i="6"/>
  <c r="L501" i="6"/>
  <c r="L1483" i="6"/>
  <c r="L689" i="6"/>
  <c r="L2225" i="6"/>
  <c r="L573" i="6"/>
  <c r="L103" i="6"/>
  <c r="L221" i="6"/>
  <c r="L1339" i="6"/>
  <c r="L2351" i="6"/>
  <c r="L1484" i="6"/>
  <c r="L1344" i="6"/>
  <c r="L572" i="6"/>
  <c r="O69" i="5"/>
  <c r="L2462" i="6"/>
  <c r="Y400" i="6"/>
  <c r="Y414" i="6"/>
  <c r="Y1238" i="6"/>
  <c r="Y1250" i="6"/>
  <c r="Y1240" i="6"/>
  <c r="Y1249" i="6"/>
  <c r="Y1246" i="6"/>
  <c r="Y1243" i="6"/>
  <c r="Y1983" i="6"/>
  <c r="Y401" i="6"/>
  <c r="Y348" i="6"/>
  <c r="Y1239" i="6"/>
  <c r="Y416" i="6"/>
  <c r="Y1251" i="6"/>
  <c r="Y415" i="6"/>
  <c r="Y402" i="6"/>
  <c r="Y1245" i="6"/>
  <c r="Y1241" i="6"/>
  <c r="Y1244" i="6"/>
  <c r="X584" i="6"/>
  <c r="X2122" i="6"/>
  <c r="X585" i="6"/>
  <c r="X2782" i="6"/>
  <c r="X718" i="6"/>
  <c r="X206" i="6"/>
  <c r="X1347" i="6"/>
  <c r="X2055" i="6"/>
  <c r="X226" i="6"/>
  <c r="X869" i="6"/>
  <c r="X1601" i="6"/>
  <c r="X617" i="6"/>
  <c r="X578" i="6"/>
  <c r="X1959" i="6"/>
  <c r="X1949" i="6"/>
  <c r="X1939" i="6"/>
  <c r="X1929" i="6"/>
  <c r="X1919" i="6"/>
  <c r="X1909" i="6"/>
  <c r="X1899" i="6"/>
  <c r="X1889" i="6"/>
  <c r="X1879" i="6"/>
  <c r="X1869" i="6"/>
  <c r="X1859" i="6"/>
  <c r="X2362" i="6"/>
  <c r="X1410" i="6"/>
  <c r="X1829" i="6"/>
  <c r="X1819" i="6"/>
  <c r="X1809" i="6"/>
  <c r="X1799" i="6"/>
  <c r="X2109" i="6"/>
  <c r="X1779" i="6"/>
  <c r="X1769" i="6"/>
  <c r="X1759" i="6"/>
  <c r="X1749" i="6"/>
  <c r="X1739" i="6"/>
  <c r="X1729" i="6"/>
  <c r="X1719" i="6"/>
  <c r="X1709" i="6"/>
  <c r="X1699" i="6"/>
  <c r="X1689" i="6"/>
  <c r="X1679" i="6"/>
  <c r="X1669" i="6"/>
  <c r="X1659" i="6"/>
  <c r="X1649" i="6"/>
  <c r="X2105" i="6"/>
  <c r="X2725" i="6"/>
  <c r="X511" i="6"/>
  <c r="X112" i="6"/>
  <c r="X1345" i="6"/>
  <c r="X1990" i="6"/>
  <c r="X224" i="6"/>
  <c r="X847" i="6"/>
  <c r="X1599" i="6"/>
  <c r="X615" i="6"/>
  <c r="X576" i="6"/>
  <c r="X1957" i="6"/>
  <c r="X1947" i="6"/>
  <c r="X1937" i="6"/>
  <c r="X1927" i="6"/>
  <c r="X1917" i="6"/>
  <c r="X1907" i="6"/>
  <c r="X1897" i="6"/>
  <c r="X1887" i="6"/>
  <c r="X1877" i="6"/>
  <c r="X1867" i="6"/>
  <c r="X1857" i="6"/>
  <c r="X1411" i="6"/>
  <c r="X985" i="6"/>
  <c r="X1827" i="6"/>
  <c r="X1817" i="6"/>
  <c r="X1807" i="6"/>
  <c r="X1797" i="6"/>
  <c r="X906" i="6"/>
  <c r="X1777" i="6"/>
  <c r="X1767" i="6"/>
  <c r="X1757" i="6"/>
  <c r="X1747" i="6"/>
  <c r="X1737" i="6"/>
  <c r="X1727" i="6"/>
  <c r="X1717" i="6"/>
  <c r="X1707" i="6"/>
  <c r="X1697" i="6"/>
  <c r="X1687" i="6"/>
  <c r="X1677" i="6"/>
  <c r="X1667" i="6"/>
  <c r="X1657" i="6"/>
  <c r="X1647" i="6"/>
  <c r="X1257" i="6"/>
  <c r="X720" i="6"/>
  <c r="X505" i="6"/>
  <c r="X1349" i="6"/>
  <c r="X1443" i="6"/>
  <c r="X230" i="6"/>
  <c r="X871" i="6"/>
  <c r="X1603" i="6"/>
  <c r="X2237" i="6"/>
  <c r="X580" i="6"/>
  <c r="X1961" i="6"/>
  <c r="X1951" i="6"/>
  <c r="X1941" i="6"/>
  <c r="X1931" i="6"/>
  <c r="X1921" i="6"/>
  <c r="X1911" i="6"/>
  <c r="X1901" i="6"/>
  <c r="X1891" i="6"/>
  <c r="X1881" i="6"/>
  <c r="X1871" i="6"/>
  <c r="X1861" i="6"/>
  <c r="X2744" i="6"/>
  <c r="X2320" i="6"/>
  <c r="X1831" i="6"/>
  <c r="X1821" i="6"/>
  <c r="X1811" i="6"/>
  <c r="X1801" i="6"/>
  <c r="X240" i="6"/>
  <c r="X1781" i="6"/>
  <c r="X1771" i="6"/>
  <c r="X1761" i="6"/>
  <c r="X1751" i="6"/>
  <c r="X1741" i="6"/>
  <c r="X1731" i="6"/>
  <c r="X1721" i="6"/>
  <c r="X1711" i="6"/>
  <c r="X238" i="6"/>
  <c r="X1691" i="6"/>
  <c r="X1681" i="6"/>
  <c r="X1671" i="6"/>
  <c r="X1661" i="6"/>
  <c r="X1651" i="6"/>
  <c r="X1633" i="6"/>
  <c r="X2363" i="6"/>
  <c r="X717" i="6"/>
  <c r="X113" i="6"/>
  <c r="X1346" i="6"/>
  <c r="X2054" i="6"/>
  <c r="X225" i="6"/>
  <c r="X848" i="6"/>
  <c r="X1600" i="6"/>
  <c r="X616" i="6"/>
  <c r="X577" i="6"/>
  <c r="X1958" i="6"/>
  <c r="X1948" i="6"/>
  <c r="X1938" i="6"/>
  <c r="X1928" i="6"/>
  <c r="X1918" i="6"/>
  <c r="X1908" i="6"/>
  <c r="X1898" i="6"/>
  <c r="X1888" i="6"/>
  <c r="X1878" i="6"/>
  <c r="X1868" i="6"/>
  <c r="X1858" i="6"/>
  <c r="X1839" i="6"/>
  <c r="X1192" i="6"/>
  <c r="X1828" i="6"/>
  <c r="X1818" i="6"/>
  <c r="X1808" i="6"/>
  <c r="X1798" i="6"/>
  <c r="X1637" i="6"/>
  <c r="X1778" i="6"/>
  <c r="X1768" i="6"/>
  <c r="X1758" i="6"/>
  <c r="X1748" i="6"/>
  <c r="X1738" i="6"/>
  <c r="X1728" i="6"/>
  <c r="X1718" i="6"/>
  <c r="X1708" i="6"/>
  <c r="X1698" i="6"/>
  <c r="X1688" i="6"/>
  <c r="X1678" i="6"/>
  <c r="X1668" i="6"/>
  <c r="X1658" i="6"/>
  <c r="X1648" i="6"/>
  <c r="X1840" i="6"/>
  <c r="X722" i="6"/>
  <c r="X719" i="6"/>
  <c r="X508" i="6"/>
  <c r="X110" i="6"/>
  <c r="X1962" i="6"/>
  <c r="X1953" i="6"/>
  <c r="X1950" i="6"/>
  <c r="X1944" i="6"/>
  <c r="X1935" i="6"/>
  <c r="X1862" i="6"/>
  <c r="X2781" i="6"/>
  <c r="X2724" i="6"/>
  <c r="X2767" i="6"/>
  <c r="X473" i="6"/>
  <c r="X1762" i="6"/>
  <c r="X1753" i="6"/>
  <c r="X1750" i="6"/>
  <c r="X1744" i="6"/>
  <c r="X1735" i="6"/>
  <c r="X1662" i="6"/>
  <c r="X1653" i="6"/>
  <c r="X1650" i="6"/>
  <c r="X2152" i="6"/>
  <c r="X1906" i="6"/>
  <c r="X1806" i="6"/>
  <c r="X2702" i="6"/>
  <c r="X1642" i="6"/>
  <c r="X1632" i="6"/>
  <c r="X1622" i="6"/>
  <c r="X2106" i="6"/>
  <c r="X231" i="6"/>
  <c r="X1392" i="6"/>
  <c r="X870" i="6"/>
  <c r="X1606" i="6"/>
  <c r="X1597" i="6"/>
  <c r="X1912" i="6"/>
  <c r="X1903" i="6"/>
  <c r="X1900" i="6"/>
  <c r="X1894" i="6"/>
  <c r="X1885" i="6"/>
  <c r="X1812" i="6"/>
  <c r="X1803" i="6"/>
  <c r="X1800" i="6"/>
  <c r="X1638" i="6"/>
  <c r="X239" i="6"/>
  <c r="X1712" i="6"/>
  <c r="X675" i="6"/>
  <c r="X1700" i="6"/>
  <c r="X1694" i="6"/>
  <c r="X1685" i="6"/>
  <c r="X2" i="6"/>
  <c r="X552" i="6"/>
  <c r="X2238" i="6"/>
  <c r="X582" i="6"/>
  <c r="X579" i="6"/>
  <c r="X94" i="6"/>
  <c r="X1955" i="6"/>
  <c r="X1882" i="6"/>
  <c r="X1873" i="6"/>
  <c r="X1870" i="6"/>
  <c r="X1864" i="6"/>
  <c r="X1855" i="6"/>
  <c r="X1782" i="6"/>
  <c r="X1773" i="6"/>
  <c r="X1770" i="6"/>
  <c r="X1764" i="6"/>
  <c r="X1755" i="6"/>
  <c r="X1682" i="6"/>
  <c r="X1673" i="6"/>
  <c r="X1670" i="6"/>
  <c r="X471" i="6"/>
  <c r="X1655" i="6"/>
  <c r="X2473" i="6"/>
  <c r="X574" i="6"/>
  <c r="X1936" i="6"/>
  <c r="X1933" i="6"/>
  <c r="X1930" i="6"/>
  <c r="X1875" i="6"/>
  <c r="X1226" i="6"/>
  <c r="X2743" i="6"/>
  <c r="X1838" i="6"/>
  <c r="X1686" i="6"/>
  <c r="X1683" i="6"/>
  <c r="X1654" i="6"/>
  <c r="X1635" i="6"/>
  <c r="X1634" i="6"/>
  <c r="X723" i="6"/>
  <c r="X1605" i="6"/>
  <c r="X1602" i="6"/>
  <c r="X1926" i="6"/>
  <c r="X1865" i="6"/>
  <c r="X711" i="6"/>
  <c r="X1833" i="6"/>
  <c r="X1830" i="6"/>
  <c r="X1775" i="6"/>
  <c r="X1746" i="6"/>
  <c r="X1743" i="6"/>
  <c r="X1740" i="6"/>
  <c r="X1641" i="6"/>
  <c r="X1616" i="6"/>
  <c r="X2472" i="6"/>
  <c r="X229" i="6"/>
  <c r="X1964" i="6"/>
  <c r="X1923" i="6"/>
  <c r="X1920" i="6"/>
  <c r="X1914" i="6"/>
  <c r="X2780" i="6"/>
  <c r="X1772" i="6"/>
  <c r="X2108" i="6"/>
  <c r="X435" i="6"/>
  <c r="X2701" i="6"/>
  <c r="X2700" i="6"/>
  <c r="X509" i="6"/>
  <c r="X618" i="6"/>
  <c r="X93" i="6"/>
  <c r="X1946" i="6"/>
  <c r="X1943" i="6"/>
  <c r="X1940" i="6"/>
  <c r="X1915" i="6"/>
  <c r="X2704" i="6"/>
  <c r="X1665" i="6"/>
  <c r="X506" i="6"/>
  <c r="X1598" i="6"/>
  <c r="X2239" i="6"/>
  <c r="X1884" i="6"/>
  <c r="X1825" i="6"/>
  <c r="X1810" i="6"/>
  <c r="X1765" i="6"/>
  <c r="X1725" i="6"/>
  <c r="X1710" i="6"/>
  <c r="X434" i="6"/>
  <c r="X1631" i="6"/>
  <c r="X1350" i="6"/>
  <c r="X2450" i="6"/>
  <c r="X614" i="6"/>
  <c r="X1752" i="6"/>
  <c r="X1617" i="6"/>
  <c r="X1987" i="6"/>
  <c r="X1904" i="6"/>
  <c r="X1876" i="6"/>
  <c r="X1776" i="6"/>
  <c r="X1714" i="6"/>
  <c r="X1656" i="6"/>
  <c r="X1645" i="6"/>
  <c r="X1639" i="6"/>
  <c r="X419" i="6"/>
  <c r="X1954" i="6"/>
  <c r="X1893" i="6"/>
  <c r="X1890" i="6"/>
  <c r="X1854" i="6"/>
  <c r="X1832" i="6"/>
  <c r="X2703" i="6"/>
  <c r="X1726" i="6"/>
  <c r="X1723" i="6"/>
  <c r="X1720" i="6"/>
  <c r="X1684" i="6"/>
  <c r="X1628" i="6"/>
  <c r="X2745" i="6"/>
  <c r="X1896" i="6"/>
  <c r="X907" i="6"/>
  <c r="X1754" i="6"/>
  <c r="X1625" i="6"/>
  <c r="X109" i="6"/>
  <c r="X1960" i="6"/>
  <c r="X1910" i="6"/>
  <c r="X1860" i="6"/>
  <c r="X1815" i="6"/>
  <c r="X1732" i="6"/>
  <c r="X1676" i="6"/>
  <c r="X1619" i="6"/>
  <c r="X1604" i="6"/>
  <c r="X1895" i="6"/>
  <c r="X1675" i="6"/>
  <c r="X1614" i="6"/>
  <c r="X721" i="6"/>
  <c r="X1963" i="6"/>
  <c r="X2768" i="6"/>
  <c r="X1822" i="6"/>
  <c r="X1724" i="6"/>
  <c r="X1227" i="6"/>
  <c r="X1348" i="6"/>
  <c r="X1952" i="6"/>
  <c r="X2110" i="6"/>
  <c r="X1716" i="6"/>
  <c r="X1713" i="6"/>
  <c r="X2107" i="6"/>
  <c r="X1623" i="6"/>
  <c r="X1620" i="6"/>
  <c r="X1351" i="6"/>
  <c r="X1874" i="6"/>
  <c r="X1863" i="6"/>
  <c r="X1626" i="6"/>
  <c r="X144" i="6"/>
  <c r="X2699" i="6"/>
  <c r="X1444" i="6"/>
  <c r="X1925" i="6"/>
  <c r="X1922" i="6"/>
  <c r="X1640" i="6"/>
  <c r="X1629" i="6"/>
  <c r="X2451" i="6"/>
  <c r="X1886" i="6"/>
  <c r="X1814" i="6"/>
  <c r="X1766" i="6"/>
  <c r="X1715" i="6"/>
  <c r="X2240" i="6"/>
  <c r="X1643" i="6"/>
  <c r="X1627" i="6"/>
  <c r="X232" i="6"/>
  <c r="X1742" i="6"/>
  <c r="X1646" i="6"/>
  <c r="X673" i="6"/>
  <c r="X2471" i="6"/>
  <c r="X1989" i="6"/>
  <c r="X1902" i="6"/>
  <c r="X1745" i="6"/>
  <c r="X1630" i="6"/>
  <c r="X510" i="6"/>
  <c r="X1916" i="6"/>
  <c r="X1660" i="6"/>
  <c r="X2056" i="6"/>
  <c r="X1624" i="6"/>
  <c r="X1487" i="6"/>
  <c r="X1913" i="6"/>
  <c r="X1663" i="6"/>
  <c r="X1988" i="6"/>
  <c r="X1934" i="6"/>
  <c r="X1856" i="6"/>
  <c r="X1674" i="6"/>
  <c r="X1956" i="6"/>
  <c r="X1820" i="6"/>
  <c r="X1730" i="6"/>
  <c r="X237" i="6"/>
  <c r="X613" i="6"/>
  <c r="X581" i="6"/>
  <c r="X1883" i="6"/>
  <c r="X1826" i="6"/>
  <c r="X1872" i="6"/>
  <c r="X1802" i="6"/>
  <c r="X1784" i="6"/>
  <c r="X1695" i="6"/>
  <c r="X1692" i="6"/>
  <c r="X437" i="6"/>
  <c r="X1760" i="6"/>
  <c r="X674" i="6"/>
  <c r="X1763" i="6"/>
  <c r="X1880" i="6"/>
  <c r="X1823" i="6"/>
  <c r="X1805" i="6"/>
  <c r="X1734" i="6"/>
  <c r="X1666" i="6"/>
  <c r="X418" i="6"/>
  <c r="X1945" i="6"/>
  <c r="X1636" i="6"/>
  <c r="X1672" i="6"/>
  <c r="X1615" i="6"/>
  <c r="X1618" i="6"/>
  <c r="X504" i="6"/>
  <c r="X1824" i="6"/>
  <c r="X1722" i="6"/>
  <c r="X1680" i="6"/>
  <c r="X507" i="6"/>
  <c r="X575" i="6"/>
  <c r="X1780" i="6"/>
  <c r="X1756" i="6"/>
  <c r="X1644" i="6"/>
  <c r="X1223" i="6"/>
  <c r="X715" i="6"/>
  <c r="X464" i="6"/>
  <c r="X695" i="6"/>
  <c r="X217" i="6"/>
  <c r="X714" i="6"/>
  <c r="X698" i="6"/>
  <c r="X2776" i="6"/>
  <c r="X2775" i="6"/>
  <c r="X1210" i="6"/>
  <c r="X703" i="6"/>
  <c r="X1209" i="6"/>
  <c r="X1234" i="6"/>
  <c r="X2457" i="6"/>
  <c r="X1208" i="6"/>
  <c r="X697" i="6"/>
  <c r="X712" i="6"/>
  <c r="X704" i="6"/>
  <c r="X149" i="6"/>
  <c r="X713" i="6"/>
  <c r="X2133" i="6"/>
  <c r="X150" i="6"/>
  <c r="X219" i="6"/>
  <c r="Q69" i="5"/>
  <c r="X117" i="6"/>
  <c r="X152" i="6"/>
  <c r="X2374" i="6"/>
  <c r="X1843" i="6"/>
  <c r="X181" i="6"/>
  <c r="Y1516" i="6"/>
  <c r="X1356" i="6"/>
  <c r="X252" i="6"/>
  <c r="Y305" i="6"/>
  <c r="X443" i="6"/>
  <c r="X446" i="6"/>
  <c r="Y1230" i="6"/>
  <c r="X482" i="6"/>
  <c r="L1461" i="6"/>
  <c r="X523" i="6"/>
  <c r="L1381" i="6"/>
  <c r="Y877" i="6"/>
  <c r="X170" i="6"/>
  <c r="Y1247" i="6"/>
  <c r="Y1291" i="6"/>
  <c r="Y1307" i="6"/>
  <c r="Y349" i="6"/>
  <c r="X2763" i="6"/>
  <c r="L108" i="6"/>
  <c r="X1783" i="6"/>
  <c r="L629" i="6"/>
  <c r="L2037" i="6"/>
  <c r="L2088" i="6"/>
  <c r="L2001" i="6"/>
  <c r="L834" i="6"/>
  <c r="L594" i="6"/>
  <c r="L1332" i="6"/>
  <c r="L215" i="6"/>
  <c r="L2068" i="6"/>
  <c r="L1999" i="6"/>
  <c r="L832" i="6"/>
  <c r="L592" i="6"/>
  <c r="L1329" i="6"/>
  <c r="L2093" i="6"/>
  <c r="L2006" i="6"/>
  <c r="L1370" i="6"/>
  <c r="L599" i="6"/>
  <c r="L1372" i="6"/>
  <c r="L2087" i="6"/>
  <c r="L2004" i="6"/>
  <c r="L517" i="6"/>
  <c r="L1330" i="6"/>
  <c r="L1369" i="6"/>
  <c r="L835" i="6"/>
  <c r="O64" i="5"/>
  <c r="L2090" i="6"/>
  <c r="L600" i="6"/>
  <c r="L628" i="6"/>
  <c r="L1327" i="6"/>
  <c r="L591" i="6"/>
  <c r="L631" i="6"/>
  <c r="L2007" i="6"/>
  <c r="L520" i="6"/>
  <c r="L2008" i="6"/>
  <c r="Q64" i="5"/>
  <c r="L2218" i="6"/>
  <c r="L213" i="6"/>
  <c r="L598" i="6"/>
  <c r="L595" i="6"/>
  <c r="L2005" i="6"/>
  <c r="L2002" i="6"/>
  <c r="L521" i="6"/>
  <c r="L518" i="6"/>
  <c r="L634" i="6"/>
  <c r="X2329" i="6"/>
  <c r="X1354" i="6"/>
  <c r="X235" i="6"/>
  <c r="X1355" i="6"/>
  <c r="X2328" i="6"/>
  <c r="X2330" i="6"/>
  <c r="X1353" i="6"/>
  <c r="X2476" i="6"/>
  <c r="X1352" i="6"/>
  <c r="X236" i="6"/>
  <c r="X2477" i="6"/>
  <c r="X498" i="6"/>
  <c r="X1548" i="6"/>
  <c r="X2047" i="6"/>
  <c r="X608" i="6"/>
  <c r="X2049" i="6"/>
  <c r="X610" i="6"/>
  <c r="X500" i="6"/>
  <c r="X2051" i="6"/>
  <c r="X2048" i="6"/>
  <c r="X604" i="6"/>
  <c r="X566" i="6"/>
  <c r="X2221" i="6"/>
  <c r="X607" i="6"/>
  <c r="X1986" i="6"/>
  <c r="X1440" i="6"/>
  <c r="X1437" i="6"/>
  <c r="X2052" i="6"/>
  <c r="X611" i="6"/>
  <c r="X603" i="6"/>
  <c r="X1547" i="6"/>
  <c r="X1984" i="6"/>
  <c r="X2220" i="6"/>
  <c r="X1985" i="6"/>
  <c r="X1438" i="6"/>
  <c r="X609" i="6"/>
  <c r="X602" i="6"/>
  <c r="X497" i="6"/>
  <c r="X2050" i="6"/>
  <c r="X1479" i="6"/>
  <c r="X605" i="6"/>
  <c r="X496" i="6"/>
  <c r="X459" i="6"/>
  <c r="X551" i="6"/>
  <c r="X557" i="6"/>
  <c r="X411" i="6"/>
  <c r="X1426" i="6"/>
  <c r="X405" i="6"/>
  <c r="L1396" i="6"/>
  <c r="X433" i="6"/>
  <c r="X2096" i="6"/>
  <c r="X2312" i="6"/>
  <c r="X1469" i="6"/>
  <c r="X2321" i="6"/>
  <c r="X1381" i="6"/>
  <c r="X1466" i="6"/>
  <c r="X2313" i="6"/>
  <c r="X1468" i="6"/>
  <c r="X1382" i="6"/>
  <c r="X1378" i="6"/>
  <c r="X2111" i="6"/>
  <c r="X1464" i="6"/>
  <c r="X1467" i="6"/>
  <c r="X2314" i="6"/>
  <c r="X1383" i="6"/>
  <c r="X1470" i="6"/>
  <c r="X2317" i="6"/>
  <c r="X1465" i="6"/>
  <c r="X1471" i="6"/>
  <c r="X1379" i="6"/>
  <c r="X2318" i="6"/>
  <c r="X545" i="6"/>
  <c r="X469" i="6"/>
  <c r="X1980" i="6"/>
  <c r="X2120" i="6"/>
  <c r="X2013" i="6"/>
  <c r="X2327" i="6"/>
  <c r="X1476" i="6"/>
  <c r="X1168" i="6"/>
  <c r="X1158" i="6"/>
  <c r="X1148" i="6"/>
  <c r="X1138" i="6"/>
  <c r="X1128" i="6"/>
  <c r="X1196" i="6"/>
  <c r="X1976" i="6"/>
  <c r="X2337" i="6"/>
  <c r="X1477" i="6"/>
  <c r="X1474" i="6"/>
  <c r="X1160" i="6"/>
  <c r="X1157" i="6"/>
  <c r="X1125" i="6"/>
  <c r="X1115" i="6"/>
  <c r="X1105" i="6"/>
  <c r="X1095" i="6"/>
  <c r="X1085" i="6"/>
  <c r="X1075" i="6"/>
  <c r="X1065" i="6"/>
  <c r="X1055" i="6"/>
  <c r="X1664" i="6"/>
  <c r="X946" i="6"/>
  <c r="X1025" i="6"/>
  <c r="X1015" i="6"/>
  <c r="X1005" i="6"/>
  <c r="X981" i="6"/>
  <c r="X128" i="6"/>
  <c r="X1141" i="6"/>
  <c r="X2124" i="6"/>
  <c r="X2334" i="6"/>
  <c r="X843" i="6"/>
  <c r="X1154" i="6"/>
  <c r="X1135" i="6"/>
  <c r="X1122" i="6"/>
  <c r="X1112" i="6"/>
  <c r="X1102" i="6"/>
  <c r="X1092" i="6"/>
  <c r="X1082" i="6"/>
  <c r="X1072" i="6"/>
  <c r="X1062" i="6"/>
  <c r="X1052" i="6"/>
  <c r="X260" i="6"/>
  <c r="X127" i="6"/>
  <c r="X1022" i="6"/>
  <c r="X1012" i="6"/>
  <c r="X1002" i="6"/>
  <c r="X2043" i="6"/>
  <c r="X2020" i="6"/>
  <c r="X2331" i="6"/>
  <c r="X1389" i="6"/>
  <c r="X840" i="6"/>
  <c r="X1167" i="6"/>
  <c r="X1124" i="6"/>
  <c r="X1121" i="6"/>
  <c r="X1074" i="6"/>
  <c r="X1071" i="6"/>
  <c r="X2040" i="6"/>
  <c r="X1388" i="6"/>
  <c r="X1118" i="6"/>
  <c r="X1096" i="6"/>
  <c r="X1068" i="6"/>
  <c r="X1977" i="6"/>
  <c r="X2121" i="6"/>
  <c r="X2112" i="6"/>
  <c r="X2018" i="6"/>
  <c r="X1164" i="6"/>
  <c r="X1093" i="6"/>
  <c r="X1090" i="6"/>
  <c r="X1224" i="6"/>
  <c r="X1214" i="6"/>
  <c r="X2147" i="6"/>
  <c r="X2015" i="6"/>
  <c r="X2339" i="6"/>
  <c r="X1385" i="6"/>
  <c r="X1155" i="6"/>
  <c r="X1152" i="6"/>
  <c r="X1149" i="6"/>
  <c r="X1146" i="6"/>
  <c r="X1109" i="6"/>
  <c r="X1087" i="6"/>
  <c r="X1059" i="6"/>
  <c r="X1182" i="6"/>
  <c r="X2336" i="6"/>
  <c r="X2333" i="6"/>
  <c r="X1161" i="6"/>
  <c r="X2123" i="6"/>
  <c r="X2338" i="6"/>
  <c r="X1142" i="6"/>
  <c r="X1097" i="6"/>
  <c r="X1016" i="6"/>
  <c r="X945" i="6"/>
  <c r="X971" i="6"/>
  <c r="X948" i="6"/>
  <c r="X466" i="6"/>
  <c r="X928" i="6"/>
  <c r="X918" i="6"/>
  <c r="X1165" i="6"/>
  <c r="X1162" i="6"/>
  <c r="X1151" i="6"/>
  <c r="X1080" i="6"/>
  <c r="X1013" i="6"/>
  <c r="X1010" i="6"/>
  <c r="X994" i="6"/>
  <c r="X116" i="6"/>
  <c r="X958" i="6"/>
  <c r="X2017" i="6"/>
  <c r="X2014" i="6"/>
  <c r="X1089" i="6"/>
  <c r="X1086" i="6"/>
  <c r="X1083" i="6"/>
  <c r="X1077" i="6"/>
  <c r="X1056" i="6"/>
  <c r="X1029" i="6"/>
  <c r="X1007" i="6"/>
  <c r="X259" i="6"/>
  <c r="X968" i="6"/>
  <c r="X168" i="6"/>
  <c r="X935" i="6"/>
  <c r="X925" i="6"/>
  <c r="X915" i="6"/>
  <c r="X2148" i="6"/>
  <c r="X1475" i="6"/>
  <c r="X1472" i="6"/>
  <c r="X841" i="6"/>
  <c r="X1134" i="6"/>
  <c r="X1053" i="6"/>
  <c r="X1050" i="6"/>
  <c r="X1004" i="6"/>
  <c r="X1001" i="6"/>
  <c r="X978" i="6"/>
  <c r="X955" i="6"/>
  <c r="X1473" i="6"/>
  <c r="X842" i="6"/>
  <c r="X839" i="6"/>
  <c r="X1054" i="6"/>
  <c r="X1051" i="6"/>
  <c r="X1030" i="6"/>
  <c r="X979" i="6"/>
  <c r="X956" i="6"/>
  <c r="X1111" i="6"/>
  <c r="X1023" i="6"/>
  <c r="X1020" i="6"/>
  <c r="X1000" i="6"/>
  <c r="X1180" i="6"/>
  <c r="X1137" i="6"/>
  <c r="X1088" i="6"/>
  <c r="X1017" i="6"/>
  <c r="X1014" i="6"/>
  <c r="X1194" i="6"/>
  <c r="X1140" i="6"/>
  <c r="X1114" i="6"/>
  <c r="X1069" i="6"/>
  <c r="X1066" i="6"/>
  <c r="X1063" i="6"/>
  <c r="X1060" i="6"/>
  <c r="X1057" i="6"/>
  <c r="X1049" i="6"/>
  <c r="X2736" i="6"/>
  <c r="X1003" i="6"/>
  <c r="X997" i="6"/>
  <c r="X976" i="6"/>
  <c r="X706" i="6"/>
  <c r="X933" i="6"/>
  <c r="X2044" i="6"/>
  <c r="X2041" i="6"/>
  <c r="X1070" i="6"/>
  <c r="X1256" i="6"/>
  <c r="X468" i="6"/>
  <c r="X992" i="6"/>
  <c r="X1181" i="6"/>
  <c r="X980" i="6"/>
  <c r="X115" i="6"/>
  <c r="X934" i="6"/>
  <c r="X931" i="6"/>
  <c r="X1166" i="6"/>
  <c r="X1147" i="6"/>
  <c r="X1144" i="6"/>
  <c r="X995" i="6"/>
  <c r="X707" i="6"/>
  <c r="X974" i="6"/>
  <c r="X965" i="6"/>
  <c r="X922" i="6"/>
  <c r="X171" i="6"/>
  <c r="X1183" i="6"/>
  <c r="X2016" i="6"/>
  <c r="X2335" i="6"/>
  <c r="X1107" i="6"/>
  <c r="X1084" i="6"/>
  <c r="X1073" i="6"/>
  <c r="X1040" i="6"/>
  <c r="X962" i="6"/>
  <c r="X1387" i="6"/>
  <c r="X1384" i="6"/>
  <c r="X1130" i="6"/>
  <c r="X467" i="6"/>
  <c r="X950" i="6"/>
  <c r="X947" i="6"/>
  <c r="X1212" i="6"/>
  <c r="X930" i="6"/>
  <c r="X927" i="6"/>
  <c r="X924" i="6"/>
  <c r="X1139" i="6"/>
  <c r="X1191" i="6"/>
  <c r="X1133" i="6"/>
  <c r="X1127" i="6"/>
  <c r="X1113" i="6"/>
  <c r="X1099" i="6"/>
  <c r="X1067" i="6"/>
  <c r="X1021" i="6"/>
  <c r="X1018" i="6"/>
  <c r="X999" i="6"/>
  <c r="X996" i="6"/>
  <c r="X959" i="6"/>
  <c r="X1116" i="6"/>
  <c r="X1078" i="6"/>
  <c r="X1978" i="6"/>
  <c r="X1081" i="6"/>
  <c r="X1390" i="6"/>
  <c r="X1163" i="6"/>
  <c r="X672" i="6"/>
  <c r="X1024" i="6"/>
  <c r="X1039" i="6"/>
  <c r="X2332" i="6"/>
  <c r="X661" i="6"/>
  <c r="X659" i="6"/>
  <c r="X1136" i="6"/>
  <c r="X1108" i="6"/>
  <c r="X1091" i="6"/>
  <c r="X977" i="6"/>
  <c r="X1190" i="6"/>
  <c r="X1153" i="6"/>
  <c r="X1106" i="6"/>
  <c r="X1103" i="6"/>
  <c r="X1028" i="6"/>
  <c r="X1011" i="6"/>
  <c r="X975" i="6"/>
  <c r="X1156" i="6"/>
  <c r="X2760" i="6"/>
  <c r="X1195" i="6"/>
  <c r="X1159" i="6"/>
  <c r="X1079" i="6"/>
  <c r="X1076" i="6"/>
  <c r="X1031" i="6"/>
  <c r="X1213" i="6"/>
  <c r="X1117" i="6"/>
  <c r="X1979" i="6"/>
  <c r="X952" i="6"/>
  <c r="X243" i="6"/>
  <c r="X2773" i="6"/>
  <c r="Y1575" i="6"/>
  <c r="Y1968" i="6"/>
  <c r="Y830" i="6"/>
  <c r="Y490" i="6"/>
  <c r="Y480" i="6"/>
  <c r="Y1493" i="6"/>
  <c r="Y460" i="6"/>
  <c r="Y450" i="6"/>
  <c r="Y1205" i="6"/>
  <c r="Y430" i="6"/>
  <c r="Y16" i="6"/>
  <c r="Y410" i="6"/>
  <c r="Y1794" i="6"/>
  <c r="Y2773" i="6"/>
  <c r="Y2300" i="6"/>
  <c r="Y827" i="6"/>
  <c r="Y487" i="6"/>
  <c r="Y477" i="6"/>
  <c r="Y2771" i="6"/>
  <c r="Y1786" i="6"/>
  <c r="Y447" i="6"/>
  <c r="Y2692" i="6"/>
  <c r="Y427" i="6"/>
  <c r="Y2759" i="6"/>
  <c r="Y1367" i="6"/>
  <c r="Y495" i="6"/>
  <c r="Y485" i="6"/>
  <c r="Y475" i="6"/>
  <c r="Y1417" i="6"/>
  <c r="Y282" i="6"/>
  <c r="Y445" i="6"/>
  <c r="Y1540" i="6"/>
  <c r="Y425" i="6"/>
  <c r="Y1539" i="6"/>
  <c r="Y405" i="6"/>
  <c r="Y269" i="6"/>
  <c r="Y1222" i="6"/>
  <c r="Y481" i="6"/>
  <c r="Y478" i="6"/>
  <c r="Y177" i="6"/>
  <c r="Y17" i="6"/>
  <c r="Y404" i="6"/>
  <c r="Y491" i="6"/>
  <c r="Y18" i="6"/>
  <c r="Y211" i="6"/>
  <c r="Y2295" i="6"/>
  <c r="Y2717" i="6"/>
  <c r="Y1361" i="6"/>
  <c r="Y1847" i="6"/>
  <c r="Y432" i="6"/>
  <c r="Y429" i="6"/>
  <c r="Y426" i="6"/>
  <c r="Y1365" i="6"/>
  <c r="Y1229" i="6"/>
  <c r="Y423" i="6"/>
  <c r="Y2690" i="6"/>
  <c r="Y1536" i="6"/>
  <c r="Y279" i="6"/>
  <c r="Y494" i="6"/>
  <c r="Y1785" i="6"/>
  <c r="Y1795" i="6"/>
  <c r="Y488" i="6"/>
  <c r="Y451" i="6"/>
  <c r="Y448" i="6"/>
  <c r="Y492" i="6"/>
  <c r="Y489" i="6"/>
  <c r="Y486" i="6"/>
  <c r="Y1363" i="6"/>
  <c r="Y828" i="6"/>
  <c r="Y461" i="6"/>
  <c r="Y458" i="6"/>
  <c r="Y1204" i="6"/>
  <c r="Y2691" i="6"/>
  <c r="Y452" i="6"/>
  <c r="Y449" i="6"/>
  <c r="Y446" i="6"/>
  <c r="Y407" i="6"/>
  <c r="X1248" i="6"/>
  <c r="X973" i="6"/>
  <c r="X708" i="6"/>
  <c r="Y2325" i="6"/>
  <c r="Y2323" i="6"/>
  <c r="Y2326" i="6"/>
  <c r="Y2322" i="6"/>
  <c r="Y1491" i="6"/>
  <c r="Y2324" i="6"/>
  <c r="X1367" i="6"/>
  <c r="X913" i="6"/>
  <c r="X967" i="6"/>
  <c r="X970" i="6"/>
  <c r="X477" i="6"/>
  <c r="X1364" i="6"/>
  <c r="X2718" i="6"/>
  <c r="L596" i="6"/>
  <c r="X1237" i="6"/>
  <c r="X671" i="6"/>
  <c r="X1435" i="6"/>
  <c r="Y2372" i="6"/>
  <c r="Y2410" i="6"/>
  <c r="Y2301" i="6"/>
  <c r="Y2454" i="6"/>
  <c r="Y2304" i="6"/>
  <c r="Y2303" i="6"/>
  <c r="Y2455" i="6"/>
  <c r="Y2302" i="6"/>
  <c r="X158" i="6"/>
  <c r="Y187" i="6"/>
  <c r="X270" i="6"/>
  <c r="Y358" i="6"/>
  <c r="X449" i="6"/>
  <c r="Y1206" i="6"/>
  <c r="Y627" i="6"/>
  <c r="Y102" i="6"/>
  <c r="Y82" i="6"/>
  <c r="Y326" i="6"/>
  <c r="Y316" i="6"/>
  <c r="Y306" i="6"/>
  <c r="Y296" i="6"/>
  <c r="Y286" i="6"/>
  <c r="Y330" i="6"/>
  <c r="Y320" i="6"/>
  <c r="Y290" i="6"/>
  <c r="Y2067" i="6"/>
  <c r="Y333" i="6"/>
  <c r="Y323" i="6"/>
  <c r="Y313" i="6"/>
  <c r="Y1187" i="6"/>
  <c r="Y293" i="6"/>
  <c r="Y283" i="6"/>
  <c r="Y866" i="6"/>
  <c r="Y310" i="6"/>
  <c r="Y300" i="6"/>
  <c r="Y210" i="6"/>
  <c r="Y334" i="6"/>
  <c r="Y324" i="6"/>
  <c r="Y314" i="6"/>
  <c r="Y304" i="6"/>
  <c r="Y294" i="6"/>
  <c r="Y284" i="6"/>
  <c r="Y331" i="6"/>
  <c r="Y301" i="6"/>
  <c r="Y867" i="6"/>
  <c r="Y321" i="6"/>
  <c r="Y311" i="6"/>
  <c r="Y291" i="6"/>
  <c r="Y941" i="6"/>
  <c r="Y1185" i="6"/>
  <c r="X829" i="6"/>
  <c r="Y880" i="6"/>
  <c r="X904" i="6"/>
  <c r="X1119" i="6"/>
  <c r="Y1255" i="6"/>
  <c r="X2025" i="6"/>
  <c r="X2299" i="6"/>
  <c r="X2298" i="6"/>
  <c r="X865" i="6"/>
  <c r="Q68" i="5"/>
  <c r="X1458" i="6"/>
  <c r="X1998" i="6"/>
  <c r="X2063" i="6"/>
  <c r="Y117" i="6"/>
  <c r="X120" i="6"/>
  <c r="Y942" i="6"/>
  <c r="Y152" i="6"/>
  <c r="Y2374" i="6"/>
  <c r="Y299" i="6"/>
  <c r="Y302" i="6"/>
  <c r="Y346" i="6"/>
  <c r="X406" i="6"/>
  <c r="X409" i="6"/>
  <c r="X412" i="6"/>
  <c r="Y443" i="6"/>
  <c r="Y482" i="6"/>
  <c r="X826" i="6"/>
  <c r="X2300" i="6"/>
  <c r="L593" i="6"/>
  <c r="L2003" i="6"/>
  <c r="L2092" i="6"/>
  <c r="Y874" i="6"/>
  <c r="X949" i="6"/>
  <c r="Y1252" i="6"/>
  <c r="Y1299" i="6"/>
  <c r="L2222" i="6"/>
  <c r="X1696" i="6"/>
  <c r="X2183" i="6"/>
  <c r="X2349" i="6"/>
  <c r="X2350" i="6"/>
  <c r="X2340" i="6"/>
  <c r="X2347" i="6"/>
  <c r="X208" i="6"/>
  <c r="X2344" i="6"/>
  <c r="X1395" i="6"/>
  <c r="X2341" i="6"/>
  <c r="X2348" i="6"/>
  <c r="X207" i="6"/>
  <c r="X2478" i="6"/>
  <c r="X2346" i="6"/>
  <c r="X2343" i="6"/>
  <c r="X2342" i="6"/>
  <c r="X693" i="6"/>
  <c r="X1512" i="6"/>
  <c r="X1502" i="6"/>
  <c r="X1511" i="6"/>
  <c r="X846" i="6"/>
  <c r="X1513" i="6"/>
  <c r="X690" i="6"/>
  <c r="X1498" i="6"/>
  <c r="X1495" i="6"/>
  <c r="X1503" i="6"/>
  <c r="X1510" i="6"/>
  <c r="X1507" i="6"/>
  <c r="X1504" i="6"/>
  <c r="X1501" i="6"/>
  <c r="X1500" i="6"/>
  <c r="X1514" i="6"/>
  <c r="X1506" i="6"/>
  <c r="X694" i="6"/>
  <c r="X691" i="6"/>
  <c r="X2150" i="6"/>
  <c r="X1509" i="6"/>
  <c r="X1496" i="6"/>
  <c r="X1499" i="6"/>
  <c r="X692" i="6"/>
  <c r="X1508" i="6"/>
  <c r="X303" i="6"/>
  <c r="X1505" i="6"/>
  <c r="X1515" i="6"/>
  <c r="X1497" i="6"/>
  <c r="X2151" i="6"/>
  <c r="X560" i="6"/>
  <c r="X550" i="6"/>
  <c r="X540" i="6"/>
  <c r="X530" i="6"/>
  <c r="X558" i="6"/>
  <c r="X548" i="6"/>
  <c r="X538" i="6"/>
  <c r="X528" i="6"/>
  <c r="X555" i="6"/>
  <c r="X561" i="6"/>
  <c r="X831" i="6"/>
  <c r="X1577" i="6"/>
  <c r="X549" i="6"/>
  <c r="X546" i="6"/>
  <c r="X534" i="6"/>
  <c r="X543" i="6"/>
  <c r="X537" i="6"/>
  <c r="X525" i="6"/>
  <c r="X544" i="6"/>
  <c r="X541" i="6"/>
  <c r="X535" i="6"/>
  <c r="X212" i="6"/>
  <c r="Y1044" i="6"/>
  <c r="Y457" i="6"/>
  <c r="Y454" i="6"/>
  <c r="Y2145" i="6"/>
  <c r="Y2135" i="6"/>
  <c r="Y2146" i="6"/>
  <c r="Y986" i="6"/>
  <c r="Y1488" i="6"/>
  <c r="Y2136" i="6"/>
  <c r="Y1193" i="6"/>
  <c r="Y1489" i="6"/>
  <c r="Y2134" i="6"/>
  <c r="Y2139" i="6"/>
  <c r="Y2142" i="6"/>
  <c r="Y2138" i="6"/>
  <c r="Y1490" i="6"/>
  <c r="Y453" i="6"/>
  <c r="Y456" i="6"/>
  <c r="Y455" i="6"/>
  <c r="Y2140" i="6"/>
  <c r="Y876" i="6"/>
  <c r="X1703" i="6"/>
  <c r="X250" i="6"/>
  <c r="X2732" i="6"/>
  <c r="X249" i="6"/>
  <c r="X1517" i="6"/>
  <c r="X256" i="6"/>
  <c r="X255" i="6"/>
  <c r="X263" i="6"/>
  <c r="X253" i="6"/>
  <c r="X264" i="6"/>
  <c r="X267" i="6"/>
  <c r="X254" i="6"/>
  <c r="X265" i="6"/>
  <c r="X179" i="6"/>
  <c r="X556" i="6"/>
  <c r="X1123" i="6"/>
  <c r="Y200" i="6"/>
  <c r="Y1201" i="6"/>
  <c r="Y120" i="6"/>
  <c r="Y1415" i="6"/>
  <c r="Y6" i="6"/>
  <c r="Y2216" i="6"/>
  <c r="Y196" i="6"/>
  <c r="Y186" i="6"/>
  <c r="Y1358" i="6"/>
  <c r="Y166" i="6"/>
  <c r="Y156" i="6"/>
  <c r="Y5" i="6"/>
  <c r="Y136" i="6"/>
  <c r="Y126" i="6"/>
  <c r="Y160" i="6"/>
  <c r="Y1033" i="6"/>
  <c r="Y1032" i="6"/>
  <c r="Y133" i="6"/>
  <c r="Y2275" i="6"/>
  <c r="Y203" i="6"/>
  <c r="Y193" i="6"/>
  <c r="Y183" i="6"/>
  <c r="Y1413" i="6"/>
  <c r="Y163" i="6"/>
  <c r="Y153" i="6"/>
  <c r="Y143" i="6"/>
  <c r="Y1199" i="6"/>
  <c r="Y123" i="6"/>
  <c r="Y1035" i="6"/>
  <c r="Y1356" i="6"/>
  <c r="Y190" i="6"/>
  <c r="Y180" i="6"/>
  <c r="Y140" i="6"/>
  <c r="Y2715" i="6"/>
  <c r="Y2066" i="6"/>
  <c r="Y204" i="6"/>
  <c r="Y194" i="6"/>
  <c r="Y184" i="6"/>
  <c r="Y1842" i="6"/>
  <c r="Y164" i="6"/>
  <c r="Y154" i="6"/>
  <c r="Y244" i="6"/>
  <c r="Y134" i="6"/>
  <c r="Y124" i="6"/>
  <c r="Y1362" i="6"/>
  <c r="Y1200" i="6"/>
  <c r="Y141" i="6"/>
  <c r="Y1176" i="6"/>
  <c r="Y121" i="6"/>
  <c r="Y1186" i="6"/>
  <c r="Y201" i="6"/>
  <c r="Y191" i="6"/>
  <c r="Y181" i="6"/>
  <c r="Y132" i="6"/>
  <c r="Y161" i="6"/>
  <c r="Y483" i="6"/>
  <c r="X547" i="6"/>
  <c r="Y2763" i="6"/>
  <c r="Y1404" i="6"/>
  <c r="Y2280" i="6"/>
  <c r="Y417" i="6"/>
  <c r="Y2764" i="6"/>
  <c r="Y1042" i="6"/>
  <c r="Y1043" i="6"/>
  <c r="Y2249" i="6"/>
  <c r="Y2765" i="6"/>
  <c r="Y2739" i="6"/>
  <c r="Y1217" i="6"/>
  <c r="Y984" i="6"/>
  <c r="Y1216" i="6"/>
  <c r="Y1401" i="6"/>
  <c r="Y983" i="6"/>
  <c r="Y1402" i="6"/>
  <c r="Y1408" i="6"/>
  <c r="Y2779" i="6"/>
  <c r="Y1215" i="6"/>
  <c r="Y199" i="6"/>
  <c r="X1231" i="6"/>
  <c r="X919" i="6"/>
  <c r="X422" i="6"/>
  <c r="Y2143" i="6"/>
  <c r="Y1399" i="6"/>
  <c r="Y220" i="6"/>
  <c r="Y138" i="6"/>
  <c r="X1848" i="6"/>
  <c r="X491" i="6"/>
  <c r="Y355" i="6"/>
  <c r="Y356" i="6"/>
  <c r="Y353" i="6"/>
  <c r="Y354" i="6"/>
  <c r="X10" i="6"/>
  <c r="X31" i="6"/>
  <c r="X155" i="6"/>
  <c r="X161" i="6"/>
  <c r="X190" i="6"/>
  <c r="Y943" i="6"/>
  <c r="X910" i="6"/>
  <c r="Y378" i="6"/>
  <c r="Y474" i="6"/>
  <c r="Y1364" i="6"/>
  <c r="X1380" i="6"/>
  <c r="X1038" i="6"/>
  <c r="X1101" i="6"/>
  <c r="Y2297" i="6"/>
  <c r="Y2296" i="6"/>
  <c r="X22" i="6"/>
  <c r="Y155" i="6"/>
  <c r="Y158" i="6"/>
  <c r="X1516" i="6"/>
  <c r="X261" i="6"/>
  <c r="Y988" i="6"/>
  <c r="X685" i="6"/>
  <c r="X1611" i="6"/>
  <c r="X665" i="6"/>
  <c r="X1580" i="6"/>
  <c r="X1582" i="6"/>
  <c r="X1610" i="6"/>
  <c r="X1027" i="6"/>
  <c r="X341" i="6"/>
  <c r="X340" i="6"/>
  <c r="X676" i="6"/>
  <c r="X1333" i="6"/>
  <c r="X343" i="6"/>
  <c r="X342" i="6"/>
  <c r="X648" i="6"/>
  <c r="X687" i="6"/>
  <c r="X684" i="6"/>
  <c r="X668" i="6"/>
  <c r="X655" i="6"/>
  <c r="X645" i="6"/>
  <c r="X1543" i="6"/>
  <c r="X644" i="6"/>
  <c r="X683" i="6"/>
  <c r="X397" i="6"/>
  <c r="X662" i="6"/>
  <c r="X656" i="6"/>
  <c r="X647" i="6"/>
  <c r="X1852" i="6"/>
  <c r="X1462" i="6"/>
  <c r="X641" i="6"/>
  <c r="X651" i="6"/>
  <c r="X663" i="6"/>
  <c r="X654" i="6"/>
  <c r="X652" i="6"/>
  <c r="X669" i="6"/>
  <c r="X666" i="6"/>
  <c r="X657" i="6"/>
  <c r="X1581" i="6"/>
  <c r="X2786" i="6"/>
  <c r="X2373" i="6"/>
  <c r="X2469" i="6"/>
  <c r="X1592" i="6"/>
  <c r="X2720" i="6"/>
  <c r="X1572" i="6"/>
  <c r="X1562" i="6"/>
  <c r="X1552" i="6"/>
  <c r="X1586" i="6"/>
  <c r="X1561" i="6"/>
  <c r="X1591" i="6"/>
  <c r="X1566" i="6"/>
  <c r="X1588" i="6"/>
  <c r="X1563" i="6"/>
  <c r="X1567" i="6"/>
  <c r="X1593" i="6"/>
  <c r="X1590" i="6"/>
  <c r="X1569" i="6"/>
  <c r="X2468" i="6"/>
  <c r="X1589" i="6"/>
  <c r="X1571" i="6"/>
  <c r="X1568" i="6"/>
  <c r="X2354" i="6"/>
  <c r="X1595" i="6"/>
  <c r="X1560" i="6"/>
  <c r="X1557" i="6"/>
  <c r="X1554" i="6"/>
  <c r="X1594" i="6"/>
  <c r="X2741" i="6"/>
  <c r="X1835" i="6"/>
  <c r="X2719" i="6"/>
  <c r="X1574" i="6"/>
  <c r="X1836" i="6"/>
  <c r="X92" i="6"/>
  <c r="X2721" i="6"/>
  <c r="X2053" i="6"/>
  <c r="X2285" i="6"/>
  <c r="X2740" i="6"/>
  <c r="X1564" i="6"/>
  <c r="X1556" i="6"/>
  <c r="X1553" i="6"/>
  <c r="X1550" i="6"/>
  <c r="X1584" i="6"/>
  <c r="X1559" i="6"/>
  <c r="X1585" i="6"/>
  <c r="X1405" i="6"/>
  <c r="X1587" i="6"/>
  <c r="X91" i="6"/>
  <c r="X2286" i="6"/>
  <c r="X1736" i="6"/>
  <c r="X1551" i="6"/>
  <c r="X2281" i="6"/>
  <c r="X1573" i="6"/>
  <c r="X1565" i="6"/>
  <c r="L2011" i="6"/>
  <c r="L1382" i="6"/>
  <c r="L1467" i="6"/>
  <c r="L2317" i="6"/>
  <c r="L1379" i="6"/>
  <c r="L1464" i="6"/>
  <c r="L2316" i="6"/>
  <c r="L838" i="6"/>
  <c r="L2111" i="6"/>
  <c r="L2321" i="6"/>
  <c r="L1471" i="6"/>
  <c r="L1465" i="6"/>
  <c r="L2315" i="6"/>
  <c r="L2312" i="6"/>
  <c r="L2098" i="6"/>
  <c r="L1463" i="6"/>
  <c r="L2012" i="6"/>
  <c r="L1468" i="6"/>
  <c r="L2318" i="6"/>
  <c r="L1377" i="6"/>
  <c r="L1469" i="6"/>
  <c r="L1380" i="6"/>
  <c r="L2096" i="6"/>
  <c r="Q66" i="5"/>
  <c r="X57" i="6"/>
  <c r="X75" i="6"/>
  <c r="X78" i="6"/>
  <c r="X2241" i="6"/>
  <c r="X1965" i="6"/>
  <c r="X137" i="6"/>
  <c r="X1357" i="6"/>
  <c r="X195" i="6"/>
  <c r="X198" i="6"/>
  <c r="X201" i="6"/>
  <c r="Y287" i="6"/>
  <c r="Y515" i="6"/>
  <c r="Y383" i="6"/>
  <c r="Y386" i="6"/>
  <c r="X403" i="6"/>
  <c r="Y406" i="6"/>
  <c r="Y409" i="6"/>
  <c r="Y412" i="6"/>
  <c r="X1417" i="6"/>
  <c r="X479" i="6"/>
  <c r="Y826" i="6"/>
  <c r="X1535" i="6"/>
  <c r="X83" i="6"/>
  <c r="L1397" i="6"/>
  <c r="L1331" i="6"/>
  <c r="X1037" i="6"/>
  <c r="X1233" i="6"/>
  <c r="X716" i="6"/>
  <c r="Y1334" i="6"/>
  <c r="L1466" i="6"/>
  <c r="X1377" i="6"/>
  <c r="X901" i="6"/>
  <c r="X258" i="6"/>
  <c r="X969" i="6"/>
  <c r="X972" i="6"/>
  <c r="X1143" i="6"/>
  <c r="X2045" i="6"/>
  <c r="L2458" i="6"/>
  <c r="Y1532" i="6"/>
  <c r="X1834" i="6"/>
  <c r="X2723" i="6"/>
  <c r="Y2422" i="6"/>
  <c r="Y990" i="6"/>
  <c r="Y680" i="6"/>
  <c r="L833" i="6"/>
  <c r="L2089" i="6"/>
  <c r="L2000" i="6"/>
  <c r="X1494" i="6"/>
  <c r="X1541" i="6"/>
  <c r="X487" i="6"/>
  <c r="X425" i="6"/>
  <c r="X562" i="6"/>
  <c r="L630" i="6"/>
  <c r="L1371" i="6"/>
  <c r="X2345" i="6"/>
  <c r="X1970" i="6"/>
  <c r="X524" i="6"/>
  <c r="X2009" i="6"/>
  <c r="X531" i="6"/>
  <c r="X542" i="6"/>
  <c r="Y235" i="6"/>
  <c r="Y1352" i="6"/>
  <c r="Y236" i="6"/>
  <c r="Y2329" i="6"/>
  <c r="Y1354" i="6"/>
  <c r="Y2477" i="6"/>
  <c r="Y1353" i="6"/>
  <c r="Y2476" i="6"/>
  <c r="Y1355" i="6"/>
  <c r="Y2330" i="6"/>
  <c r="Y2328" i="6"/>
  <c r="Y118" i="6"/>
  <c r="Y444" i="6"/>
  <c r="Y911" i="6"/>
  <c r="X536" i="6"/>
  <c r="X84" i="6"/>
  <c r="X916" i="6"/>
  <c r="Y497" i="6"/>
  <c r="Y2050" i="6"/>
  <c r="Y2221" i="6"/>
  <c r="Y1437" i="6"/>
  <c r="Y1985" i="6"/>
  <c r="Y499" i="6"/>
  <c r="Y2052" i="6"/>
  <c r="Y1548" i="6"/>
  <c r="Y1440" i="6"/>
  <c r="Y2220" i="6"/>
  <c r="Y500" i="6"/>
  <c r="Y1984" i="6"/>
  <c r="Y604" i="6"/>
  <c r="Y605" i="6"/>
  <c r="Y1479" i="6"/>
  <c r="Y566" i="6"/>
  <c r="Y607" i="6"/>
  <c r="Y610" i="6"/>
  <c r="Y608" i="6"/>
  <c r="Y2049" i="6"/>
  <c r="Y611" i="6"/>
  <c r="Y603" i="6"/>
  <c r="Y498" i="6"/>
  <c r="Y1547" i="6"/>
  <c r="Y606" i="6"/>
  <c r="Y1435" i="6"/>
  <c r="Y2047" i="6"/>
  <c r="Y496" i="6"/>
  <c r="Y2048" i="6"/>
  <c r="Y609" i="6"/>
  <c r="Y1436" i="6"/>
  <c r="Y441" i="6"/>
  <c r="Y202" i="6"/>
  <c r="Y1844" i="6"/>
  <c r="Y413" i="6"/>
  <c r="X1104" i="6"/>
  <c r="Y395" i="6"/>
  <c r="Y385" i="6"/>
  <c r="Y375" i="6"/>
  <c r="Y365" i="6"/>
  <c r="Y388" i="6"/>
  <c r="Y372" i="6"/>
  <c r="Y359" i="6"/>
  <c r="Y379" i="6"/>
  <c r="Y376" i="6"/>
  <c r="Y382" i="6"/>
  <c r="Y369" i="6"/>
  <c r="Y392" i="6"/>
  <c r="Y363" i="6"/>
  <c r="Y366" i="6"/>
  <c r="Y367" i="6"/>
  <c r="Y377" i="6"/>
  <c r="Y393" i="6"/>
  <c r="Y380" i="6"/>
  <c r="Y364" i="6"/>
  <c r="Y135" i="6"/>
  <c r="Y381" i="6"/>
  <c r="X533" i="6"/>
  <c r="X2097" i="6"/>
  <c r="X961" i="6"/>
  <c r="X964" i="6"/>
  <c r="X1422" i="6"/>
  <c r="Y1434" i="6"/>
  <c r="Y1546" i="6"/>
  <c r="Y564" i="6"/>
  <c r="Y350" i="6"/>
  <c r="Y1419" i="6"/>
  <c r="Y601" i="6"/>
  <c r="Y1325" i="6"/>
  <c r="Y1315" i="6"/>
  <c r="Y1305" i="6"/>
  <c r="Y1295" i="6"/>
  <c r="Y1285" i="6"/>
  <c r="Y1324" i="6"/>
  <c r="Y1301" i="6"/>
  <c r="Y1278" i="6"/>
  <c r="Y1268" i="6"/>
  <c r="Y1431" i="6"/>
  <c r="Y1518" i="6"/>
  <c r="Y1311" i="6"/>
  <c r="Y1288" i="6"/>
  <c r="Y1316" i="6"/>
  <c r="Y1303" i="6"/>
  <c r="Y1280" i="6"/>
  <c r="Y1270" i="6"/>
  <c r="Y1260" i="6"/>
  <c r="Y565" i="6"/>
  <c r="Y1309" i="6"/>
  <c r="Y1284" i="6"/>
  <c r="Y1265" i="6"/>
  <c r="Y90" i="6"/>
  <c r="Y1300" i="6"/>
  <c r="Y87" i="6"/>
  <c r="Y1322" i="6"/>
  <c r="Y1306" i="6"/>
  <c r="Y1281" i="6"/>
  <c r="Y1262" i="6"/>
  <c r="Y1297" i="6"/>
  <c r="Y1275" i="6"/>
  <c r="Y1259" i="6"/>
  <c r="Y1521" i="6"/>
  <c r="Y1296" i="6"/>
  <c r="Y1323" i="6"/>
  <c r="Y1320" i="6"/>
  <c r="Y1302" i="6"/>
  <c r="Y1293" i="6"/>
  <c r="Y1290" i="6"/>
  <c r="Y1308" i="6"/>
  <c r="Y1287" i="6"/>
  <c r="Y1272" i="6"/>
  <c r="Y1269" i="6"/>
  <c r="Y1266" i="6"/>
  <c r="Y1263" i="6"/>
  <c r="Y85" i="6"/>
  <c r="Y1317" i="6"/>
  <c r="Y1314" i="6"/>
  <c r="Y1264" i="6"/>
  <c r="Y1433" i="6"/>
  <c r="Y1430" i="6"/>
  <c r="Y1312" i="6"/>
  <c r="Y1267" i="6"/>
  <c r="Y1522" i="6"/>
  <c r="Y1519" i="6"/>
  <c r="Y1313" i="6"/>
  <c r="Y1429" i="6"/>
  <c r="Y1523" i="6"/>
  <c r="Y1432" i="6"/>
  <c r="Y1304" i="6"/>
  <c r="Y1279" i="6"/>
  <c r="Y1276" i="6"/>
  <c r="Y1273" i="6"/>
  <c r="Y1283" i="6"/>
  <c r="Y1261" i="6"/>
  <c r="Y2046" i="6"/>
  <c r="Y1271" i="6"/>
  <c r="Y1428" i="6"/>
  <c r="Y2219" i="6"/>
  <c r="Y1282" i="6"/>
  <c r="Y1274" i="6"/>
  <c r="Y1520" i="6"/>
  <c r="Y1277" i="6"/>
  <c r="Y1294" i="6"/>
  <c r="Y88" i="6"/>
  <c r="Y1321" i="6"/>
  <c r="Y1318" i="6"/>
  <c r="Y1310" i="6"/>
  <c r="Y1286" i="6"/>
  <c r="Y361" i="6"/>
  <c r="X1450" i="6"/>
  <c r="X624" i="6"/>
  <c r="X2449" i="6"/>
  <c r="X2439" i="6"/>
  <c r="X2429" i="6"/>
  <c r="X2419" i="6"/>
  <c r="X2409" i="6"/>
  <c r="X2399" i="6"/>
  <c r="X2389" i="6"/>
  <c r="X2379" i="6"/>
  <c r="X2369" i="6"/>
  <c r="X2359" i="6"/>
  <c r="X1451" i="6"/>
  <c r="X625" i="6"/>
  <c r="X95" i="6"/>
  <c r="X2440" i="6"/>
  <c r="X2430" i="6"/>
  <c r="X2420" i="6"/>
  <c r="X2410" i="6"/>
  <c r="X2400" i="6"/>
  <c r="X2390" i="6"/>
  <c r="X2380" i="6"/>
  <c r="X2370" i="6"/>
  <c r="X2360" i="6"/>
  <c r="X737" i="6"/>
  <c r="X1448" i="6"/>
  <c r="X622" i="6"/>
  <c r="X2447" i="6"/>
  <c r="X2437" i="6"/>
  <c r="X2427" i="6"/>
  <c r="X2417" i="6"/>
  <c r="X2407" i="6"/>
  <c r="X2397" i="6"/>
  <c r="X2387" i="6"/>
  <c r="X2377" i="6"/>
  <c r="X2367" i="6"/>
  <c r="X2357" i="6"/>
  <c r="X514" i="6"/>
  <c r="X2214" i="6"/>
  <c r="X99" i="6"/>
  <c r="X2444" i="6"/>
  <c r="X2434" i="6"/>
  <c r="X2424" i="6"/>
  <c r="X2414" i="6"/>
  <c r="X2404" i="6"/>
  <c r="X2394" i="6"/>
  <c r="X2384" i="6"/>
  <c r="X1048" i="6"/>
  <c r="X988" i="6"/>
  <c r="X1452" i="6"/>
  <c r="X626" i="6"/>
  <c r="X96" i="6"/>
  <c r="X2441" i="6"/>
  <c r="X2431" i="6"/>
  <c r="X2421" i="6"/>
  <c r="X2411" i="6"/>
  <c r="X2401" i="6"/>
  <c r="X2391" i="6"/>
  <c r="X2381" i="6"/>
  <c r="X2371" i="6"/>
  <c r="X2361" i="6"/>
  <c r="X738" i="6"/>
  <c r="X1449" i="6"/>
  <c r="X623" i="6"/>
  <c r="X2448" i="6"/>
  <c r="X2438" i="6"/>
  <c r="X2428" i="6"/>
  <c r="X2418" i="6"/>
  <c r="X2408" i="6"/>
  <c r="X2398" i="6"/>
  <c r="X2388" i="6"/>
  <c r="X2378" i="6"/>
  <c r="X2368" i="6"/>
  <c r="X2358" i="6"/>
  <c r="X2405" i="6"/>
  <c r="X2376" i="6"/>
  <c r="X989" i="6"/>
  <c r="X2415" i="6"/>
  <c r="X2386" i="6"/>
  <c r="X2383" i="6"/>
  <c r="X726" i="6"/>
  <c r="X209" i="6"/>
  <c r="X2412" i="6"/>
  <c r="X621" i="6"/>
  <c r="X98" i="6"/>
  <c r="X2392" i="6"/>
  <c r="X1453" i="6"/>
  <c r="X2433" i="6"/>
  <c r="X2413" i="6"/>
  <c r="X2402" i="6"/>
  <c r="X2446" i="6"/>
  <c r="X2356" i="6"/>
  <c r="X2422" i="6"/>
  <c r="X725" i="6"/>
  <c r="X2406" i="6"/>
  <c r="X2395" i="6"/>
  <c r="X2432" i="6"/>
  <c r="X2443" i="6"/>
  <c r="X2435" i="6"/>
  <c r="X1492" i="6"/>
  <c r="X2382" i="6"/>
  <c r="X2385" i="6"/>
  <c r="X678" i="6"/>
  <c r="X2425" i="6"/>
  <c r="X2396" i="6"/>
  <c r="X2375" i="6"/>
  <c r="X2436" i="6"/>
  <c r="X100" i="6"/>
  <c r="X2423" i="6"/>
  <c r="X2426" i="6"/>
  <c r="X2393" i="6"/>
  <c r="X2213" i="6"/>
  <c r="X129" i="6"/>
  <c r="X2445" i="6"/>
  <c r="X2416" i="6"/>
  <c r="X2215" i="6"/>
  <c r="X2442" i="6"/>
  <c r="X97" i="6"/>
  <c r="X2365" i="6"/>
  <c r="X2366" i="6"/>
  <c r="X1447" i="6"/>
  <c r="X2102" i="6"/>
  <c r="X1532" i="6"/>
  <c r="X2696" i="6"/>
  <c r="X1792" i="6"/>
  <c r="X1538" i="6"/>
  <c r="X2698" i="6"/>
  <c r="X2697" i="6"/>
  <c r="X1796" i="6"/>
  <c r="X1527" i="6"/>
  <c r="X1789" i="6"/>
  <c r="X2695" i="6"/>
  <c r="X2101" i="6"/>
  <c r="X1537" i="6"/>
  <c r="X1526" i="6"/>
  <c r="X1544" i="6"/>
  <c r="X1788" i="6"/>
  <c r="X2694" i="6"/>
  <c r="X1545" i="6"/>
  <c r="X2099" i="6"/>
  <c r="X2100" i="6"/>
  <c r="X1790" i="6"/>
  <c r="X1531" i="6"/>
  <c r="L1970" i="6"/>
  <c r="L2009" i="6"/>
  <c r="L635" i="6"/>
  <c r="L523" i="6"/>
  <c r="Q65" i="5"/>
  <c r="L2010" i="6"/>
  <c r="Y2168" i="6"/>
  <c r="Y2166" i="6"/>
  <c r="Y2201" i="6"/>
  <c r="Y2191" i="6"/>
  <c r="Y2181" i="6"/>
  <c r="Y2207" i="6"/>
  <c r="Y2024" i="6"/>
  <c r="Y2205" i="6"/>
  <c r="Y2195" i="6"/>
  <c r="Y2185" i="6"/>
  <c r="Y2175" i="6"/>
  <c r="Y860" i="6"/>
  <c r="Y2196" i="6"/>
  <c r="Y2182" i="6"/>
  <c r="Y2179" i="6"/>
  <c r="Y2173" i="6"/>
  <c r="Y2210" i="6"/>
  <c r="Y2025" i="6"/>
  <c r="Y2027" i="6"/>
  <c r="Y2174" i="6"/>
  <c r="Y2023" i="6"/>
  <c r="Y2026" i="6"/>
  <c r="Y2171" i="6"/>
  <c r="Y862" i="6"/>
  <c r="Y2209" i="6"/>
  <c r="Y2022" i="6"/>
  <c r="Y2206" i="6"/>
  <c r="Y2203" i="6"/>
  <c r="Y2208" i="6"/>
  <c r="Y859" i="6"/>
  <c r="Y2178" i="6"/>
  <c r="Y2193" i="6"/>
  <c r="Y2190" i="6"/>
  <c r="Y2187" i="6"/>
  <c r="Y2184" i="6"/>
  <c r="Y2199" i="6"/>
  <c r="Y2188" i="6"/>
  <c r="Y2177" i="6"/>
  <c r="Y2202" i="6"/>
  <c r="Y2180" i="6"/>
  <c r="Y2194" i="6"/>
  <c r="Y1198" i="6"/>
  <c r="Y2183" i="6"/>
  <c r="Y2197" i="6"/>
  <c r="Y2189" i="6"/>
  <c r="Y2176" i="6"/>
  <c r="Y2200" i="6"/>
  <c r="Y2192" i="6"/>
  <c r="Y2169" i="6"/>
  <c r="Y2198" i="6"/>
  <c r="Y2028" i="6"/>
  <c r="Y2167" i="6"/>
  <c r="Y2170" i="6"/>
  <c r="Y861" i="6"/>
  <c r="Y2204" i="6"/>
  <c r="Y2186" i="6"/>
  <c r="Y2021" i="6"/>
  <c r="Y636" i="6"/>
  <c r="Y895" i="6"/>
  <c r="Y885" i="6"/>
  <c r="Y902" i="6"/>
  <c r="Y892" i="6"/>
  <c r="Y882" i="6"/>
  <c r="Y903" i="6"/>
  <c r="Y893" i="6"/>
  <c r="Y883" i="6"/>
  <c r="Y899" i="6"/>
  <c r="Y896" i="6"/>
  <c r="Y890" i="6"/>
  <c r="Y888" i="6"/>
  <c r="Y889" i="6"/>
  <c r="Y886" i="6"/>
  <c r="Y901" i="6"/>
  <c r="Y898" i="6"/>
  <c r="X27" i="6"/>
  <c r="X45" i="6"/>
  <c r="X48" i="6"/>
  <c r="X60" i="6"/>
  <c r="X81" i="6"/>
  <c r="X1995" i="6"/>
  <c r="Y137" i="6"/>
  <c r="X140" i="6"/>
  <c r="Y1034" i="6"/>
  <c r="Y1357" i="6"/>
  <c r="Y195" i="6"/>
  <c r="Y198" i="6"/>
  <c r="X275" i="6"/>
  <c r="X2291" i="6"/>
  <c r="Y403" i="6"/>
  <c r="X431" i="6"/>
  <c r="X280" i="6"/>
  <c r="X2692" i="6"/>
  <c r="X451" i="6"/>
  <c r="X178" i="6"/>
  <c r="X2772" i="6"/>
  <c r="X476" i="6"/>
  <c r="Y479" i="6"/>
  <c r="X493" i="6"/>
  <c r="Y1366" i="6"/>
  <c r="Y1535" i="6"/>
  <c r="X667" i="6"/>
  <c r="X2306" i="6"/>
  <c r="Y818" i="6"/>
  <c r="L1383" i="6"/>
  <c r="X2315" i="6"/>
  <c r="X660" i="6"/>
  <c r="X921" i="6"/>
  <c r="X960" i="6"/>
  <c r="X963" i="6"/>
  <c r="X966" i="6"/>
  <c r="X499" i="6"/>
  <c r="X1401" i="6"/>
  <c r="X1555" i="6"/>
  <c r="X1652" i="6"/>
  <c r="X1693" i="6"/>
  <c r="X1816" i="6"/>
  <c r="X583" i="6"/>
  <c r="X2309" i="6"/>
  <c r="X2729" i="6"/>
  <c r="X619" i="6"/>
  <c r="X2784" i="6"/>
  <c r="X620" i="6"/>
  <c r="X234" i="6"/>
  <c r="X2310" i="6"/>
  <c r="X2474" i="6"/>
  <c r="X388" i="6"/>
  <c r="X378" i="6"/>
  <c r="X368" i="6"/>
  <c r="Y271" i="6"/>
  <c r="X364" i="6"/>
  <c r="X393" i="6"/>
  <c r="X754" i="6"/>
  <c r="Y2271" i="6"/>
  <c r="Y2261" i="6"/>
  <c r="Y2251" i="6"/>
  <c r="Y905" i="6"/>
  <c r="Y2265" i="6"/>
  <c r="Y2255" i="6"/>
  <c r="Y1169" i="6"/>
  <c r="Y1172" i="6"/>
  <c r="Y2273" i="6"/>
  <c r="Y2270" i="6"/>
  <c r="Y2267" i="6"/>
  <c r="Y2264" i="6"/>
  <c r="Y2252" i="6"/>
  <c r="Y2272" i="6"/>
  <c r="Y2258" i="6"/>
  <c r="Y1171" i="6"/>
  <c r="Y2268" i="6"/>
  <c r="Y2254" i="6"/>
  <c r="Y2257" i="6"/>
  <c r="Y2256" i="6"/>
  <c r="Y2262" i="6"/>
  <c r="Y2259" i="6"/>
  <c r="Y1170" i="6"/>
  <c r="Y2263" i="6"/>
  <c r="Y469" i="6"/>
  <c r="Y1980" i="6"/>
  <c r="Y2120" i="6"/>
  <c r="Y2013" i="6"/>
  <c r="Y2327" i="6"/>
  <c r="Y1476" i="6"/>
  <c r="Y1168" i="6"/>
  <c r="Y1158" i="6"/>
  <c r="Y1148" i="6"/>
  <c r="Y1138" i="6"/>
  <c r="Y981" i="6"/>
  <c r="Y1982" i="6"/>
  <c r="Y2123" i="6"/>
  <c r="Y2015" i="6"/>
  <c r="Y2332" i="6"/>
  <c r="Y1478" i="6"/>
  <c r="Y840" i="6"/>
  <c r="Y1160" i="6"/>
  <c r="Y1150" i="6"/>
  <c r="Y1140" i="6"/>
  <c r="Y1130" i="6"/>
  <c r="Y128" i="6"/>
  <c r="Y1141" i="6"/>
  <c r="Y2124" i="6"/>
  <c r="Y2334" i="6"/>
  <c r="Y843" i="6"/>
  <c r="Y1154" i="6"/>
  <c r="Y1135" i="6"/>
  <c r="Y1122" i="6"/>
  <c r="Y1112" i="6"/>
  <c r="Y1102" i="6"/>
  <c r="Y1092" i="6"/>
  <c r="Y1082" i="6"/>
  <c r="Y1072" i="6"/>
  <c r="Y1062" i="6"/>
  <c r="Y1052" i="6"/>
  <c r="Y260" i="6"/>
  <c r="Y127" i="6"/>
  <c r="Y1022" i="6"/>
  <c r="Y1012" i="6"/>
  <c r="Y1002" i="6"/>
  <c r="Y992" i="6"/>
  <c r="Y467" i="6"/>
  <c r="Y972" i="6"/>
  <c r="Y962" i="6"/>
  <c r="Y952" i="6"/>
  <c r="Y2043" i="6"/>
  <c r="Y2020" i="6"/>
  <c r="Y2331" i="6"/>
  <c r="Y1389" i="6"/>
  <c r="Y1167" i="6"/>
  <c r="Y1151" i="6"/>
  <c r="Y1132" i="6"/>
  <c r="Y1119" i="6"/>
  <c r="Y1109" i="6"/>
  <c r="Y1099" i="6"/>
  <c r="Y1089" i="6"/>
  <c r="Y1079" i="6"/>
  <c r="Y1069" i="6"/>
  <c r="Y1059" i="6"/>
  <c r="Y1049" i="6"/>
  <c r="Y1195" i="6"/>
  <c r="Y1029" i="6"/>
  <c r="Y1019" i="6"/>
  <c r="Y1009" i="6"/>
  <c r="Y2040" i="6"/>
  <c r="Y1388" i="6"/>
  <c r="Y1118" i="6"/>
  <c r="Y1096" i="6"/>
  <c r="Y1068" i="6"/>
  <c r="Y1196" i="6"/>
  <c r="Y1977" i="6"/>
  <c r="Y2121" i="6"/>
  <c r="Y2112" i="6"/>
  <c r="Y2018" i="6"/>
  <c r="Y1164" i="6"/>
  <c r="Y1093" i="6"/>
  <c r="Y1090" i="6"/>
  <c r="Y2147" i="6"/>
  <c r="Y2339" i="6"/>
  <c r="Y1385" i="6"/>
  <c r="Y1474" i="6"/>
  <c r="Y1155" i="6"/>
  <c r="Y1152" i="6"/>
  <c r="Y1149" i="6"/>
  <c r="Y1146" i="6"/>
  <c r="Y1115" i="6"/>
  <c r="Y1087" i="6"/>
  <c r="Y1065" i="6"/>
  <c r="Y1182" i="6"/>
  <c r="Y2336" i="6"/>
  <c r="Y2333" i="6"/>
  <c r="Y1477" i="6"/>
  <c r="Y1161" i="6"/>
  <c r="Y1137" i="6"/>
  <c r="Y1134" i="6"/>
  <c r="Y1084" i="6"/>
  <c r="Y1081" i="6"/>
  <c r="Y708" i="6"/>
  <c r="Y1031" i="6"/>
  <c r="Y1165" i="6"/>
  <c r="Y1162" i="6"/>
  <c r="Y1080" i="6"/>
  <c r="Y1013" i="6"/>
  <c r="Y1010" i="6"/>
  <c r="Y994" i="6"/>
  <c r="Y116" i="6"/>
  <c r="Y958" i="6"/>
  <c r="Y2017" i="6"/>
  <c r="Y2014" i="6"/>
  <c r="Y1086" i="6"/>
  <c r="Y1083" i="6"/>
  <c r="Y1077" i="6"/>
  <c r="Y1071" i="6"/>
  <c r="Y1056" i="6"/>
  <c r="Y1007" i="6"/>
  <c r="Y259" i="6"/>
  <c r="Y968" i="6"/>
  <c r="Y168" i="6"/>
  <c r="Y935" i="6"/>
  <c r="Y925" i="6"/>
  <c r="Y915" i="6"/>
  <c r="Y2148" i="6"/>
  <c r="Y1475" i="6"/>
  <c r="Y1472" i="6"/>
  <c r="Y841" i="6"/>
  <c r="Y1074" i="6"/>
  <c r="Y1053" i="6"/>
  <c r="Y1050" i="6"/>
  <c r="Y1004" i="6"/>
  <c r="Y1001" i="6"/>
  <c r="Y978" i="6"/>
  <c r="Y955" i="6"/>
  <c r="Y1981" i="6"/>
  <c r="Y1978" i="6"/>
  <c r="Y1131" i="6"/>
  <c r="Y1116" i="6"/>
  <c r="Y1113" i="6"/>
  <c r="Y1110" i="6"/>
  <c r="Y1107" i="6"/>
  <c r="Y2760" i="6"/>
  <c r="Y170" i="6"/>
  <c r="Y1190" i="6"/>
  <c r="Y946" i="6"/>
  <c r="Y671" i="6"/>
  <c r="Y1194" i="6"/>
  <c r="Y965" i="6"/>
  <c r="Y1180" i="6"/>
  <c r="Y932" i="6"/>
  <c r="Y922" i="6"/>
  <c r="Y660" i="6"/>
  <c r="Y1979" i="6"/>
  <c r="Y1976" i="6"/>
  <c r="Y1117" i="6"/>
  <c r="Y1114" i="6"/>
  <c r="Y1111" i="6"/>
  <c r="Y1108" i="6"/>
  <c r="Y1075" i="6"/>
  <c r="Y2761" i="6"/>
  <c r="Y1040" i="6"/>
  <c r="Y468" i="6"/>
  <c r="Y672" i="6"/>
  <c r="Y1005" i="6"/>
  <c r="Y1213" i="6"/>
  <c r="Y966" i="6"/>
  <c r="Y1188" i="6"/>
  <c r="Y933" i="6"/>
  <c r="Y923" i="6"/>
  <c r="Y913" i="6"/>
  <c r="Y1125" i="6"/>
  <c r="Y1088" i="6"/>
  <c r="Y1054" i="6"/>
  <c r="Y1214" i="6"/>
  <c r="Y1017" i="6"/>
  <c r="Y1014" i="6"/>
  <c r="Y948" i="6"/>
  <c r="Y1066" i="6"/>
  <c r="Y1063" i="6"/>
  <c r="Y1060" i="6"/>
  <c r="Y1057" i="6"/>
  <c r="Y2736" i="6"/>
  <c r="Y1003" i="6"/>
  <c r="Y997" i="6"/>
  <c r="Y976" i="6"/>
  <c r="Y706" i="6"/>
  <c r="Y1091" i="6"/>
  <c r="Y1224" i="6"/>
  <c r="Y1039" i="6"/>
  <c r="Y979" i="6"/>
  <c r="Y661" i="6"/>
  <c r="Y930" i="6"/>
  <c r="Y1166" i="6"/>
  <c r="Y1147" i="6"/>
  <c r="Y1144" i="6"/>
  <c r="Y995" i="6"/>
  <c r="Y707" i="6"/>
  <c r="Y974" i="6"/>
  <c r="Y171" i="6"/>
  <c r="Y1183" i="6"/>
  <c r="Y2016" i="6"/>
  <c r="Y2335" i="6"/>
  <c r="Y1073" i="6"/>
  <c r="Y971" i="6"/>
  <c r="Y928" i="6"/>
  <c r="Y1104" i="6"/>
  <c r="Y1101" i="6"/>
  <c r="Y1095" i="6"/>
  <c r="Y953" i="6"/>
  <c r="Y919" i="6"/>
  <c r="X680" i="6"/>
  <c r="L1326" i="6"/>
  <c r="X284" i="6"/>
  <c r="X294" i="6"/>
  <c r="X304" i="6"/>
  <c r="X314" i="6"/>
  <c r="X324" i="6"/>
  <c r="X334" i="6"/>
  <c r="X210" i="6"/>
  <c r="X354" i="6"/>
  <c r="X367" i="6"/>
  <c r="Y654" i="6"/>
  <c r="Y666" i="6"/>
  <c r="Y669" i="6"/>
  <c r="Y652" i="6"/>
  <c r="Y150" i="6"/>
  <c r="Y2133" i="6"/>
  <c r="X742" i="6"/>
  <c r="Y748" i="6"/>
  <c r="X751" i="6"/>
  <c r="Y754" i="6"/>
  <c r="Y771" i="6"/>
  <c r="X800" i="6"/>
  <c r="Y1156" i="6"/>
  <c r="Y2338" i="6"/>
  <c r="Y2044" i="6"/>
  <c r="Y1618" i="6"/>
  <c r="Y1699" i="6"/>
  <c r="Y1764" i="6"/>
  <c r="Y1953" i="6"/>
  <c r="Y1528" i="6"/>
  <c r="Y806" i="6"/>
  <c r="Y438" i="6"/>
  <c r="Y420" i="6"/>
  <c r="Y1047" i="6"/>
  <c r="Y2288" i="6"/>
  <c r="Y2282" i="6"/>
  <c r="Y2750" i="6"/>
  <c r="Y2284" i="6"/>
  <c r="Y2287" i="6"/>
  <c r="Y2290" i="6"/>
  <c r="Y1046" i="6"/>
  <c r="Y2751" i="6"/>
  <c r="Y2283" i="6"/>
  <c r="Y2289" i="6"/>
  <c r="Y1967" i="6"/>
  <c r="X380" i="6"/>
  <c r="X771" i="6"/>
  <c r="X2301" i="6"/>
  <c r="X2303" i="6"/>
  <c r="X2302" i="6"/>
  <c r="X2304" i="6"/>
  <c r="X2455" i="6"/>
  <c r="X1434" i="6"/>
  <c r="X1521" i="6"/>
  <c r="X86" i="6"/>
  <c r="X1314" i="6"/>
  <c r="X1291" i="6"/>
  <c r="X1324" i="6"/>
  <c r="X1301" i="6"/>
  <c r="X1278" i="6"/>
  <c r="X1268" i="6"/>
  <c r="X1523" i="6"/>
  <c r="X88" i="6"/>
  <c r="X1306" i="6"/>
  <c r="X1293" i="6"/>
  <c r="X1518" i="6"/>
  <c r="X1312" i="6"/>
  <c r="X1287" i="6"/>
  <c r="X1271" i="6"/>
  <c r="X565" i="6"/>
  <c r="X1309" i="6"/>
  <c r="X1284" i="6"/>
  <c r="X1265" i="6"/>
  <c r="X90" i="6"/>
  <c r="X1303" i="6"/>
  <c r="X1300" i="6"/>
  <c r="X1431" i="6"/>
  <c r="X87" i="6"/>
  <c r="X1325" i="6"/>
  <c r="X1322" i="6"/>
  <c r="X1281" i="6"/>
  <c r="X1262" i="6"/>
  <c r="X1427" i="6"/>
  <c r="X1546" i="6"/>
  <c r="X1299" i="6"/>
  <c r="X1296" i="6"/>
  <c r="X1275" i="6"/>
  <c r="X1323" i="6"/>
  <c r="X1320" i="6"/>
  <c r="X1305" i="6"/>
  <c r="X1302" i="6"/>
  <c r="X1290" i="6"/>
  <c r="X1260" i="6"/>
  <c r="X1311" i="6"/>
  <c r="X1308" i="6"/>
  <c r="X1272" i="6"/>
  <c r="X1269" i="6"/>
  <c r="X1266" i="6"/>
  <c r="X1263" i="6"/>
  <c r="X85" i="6"/>
  <c r="X1317" i="6"/>
  <c r="X1298" i="6"/>
  <c r="X1261" i="6"/>
  <c r="X1264" i="6"/>
  <c r="X350" i="6"/>
  <c r="X1433" i="6"/>
  <c r="X1430" i="6"/>
  <c r="X601" i="6"/>
  <c r="X1310" i="6"/>
  <c r="X1285" i="6"/>
  <c r="X1282" i="6"/>
  <c r="X1429" i="6"/>
  <c r="X1419" i="6"/>
  <c r="X1270" i="6"/>
  <c r="X563" i="6"/>
  <c r="X1294" i="6"/>
  <c r="X1280" i="6"/>
  <c r="X1277" i="6"/>
  <c r="X1274" i="6"/>
  <c r="X1313" i="6"/>
  <c r="X1297" i="6"/>
  <c r="X1283" i="6"/>
  <c r="X2297" i="6"/>
  <c r="X2296" i="6"/>
  <c r="X400" i="6"/>
  <c r="X414" i="6"/>
  <c r="X1238" i="6"/>
  <c r="X1252" i="6"/>
  <c r="X1249" i="6"/>
  <c r="X1246" i="6"/>
  <c r="X1243" i="6"/>
  <c r="X1245" i="6"/>
  <c r="X402" i="6"/>
  <c r="X348" i="6"/>
  <c r="X1239" i="6"/>
  <c r="X416" i="6"/>
  <c r="X1251" i="6"/>
  <c r="X1250" i="6"/>
  <c r="X1983" i="6"/>
  <c r="X415" i="6"/>
  <c r="X1240" i="6"/>
  <c r="X1241" i="6"/>
  <c r="X401" i="6"/>
  <c r="Y1173" i="6"/>
  <c r="Y14" i="6"/>
  <c r="Y24" i="6"/>
  <c r="Y34" i="6"/>
  <c r="Y44" i="6"/>
  <c r="Y54" i="6"/>
  <c r="Y64" i="6"/>
  <c r="Y74" i="6"/>
  <c r="Y1455" i="6"/>
  <c r="Y2245" i="6"/>
  <c r="Y1997" i="6"/>
  <c r="Y254" i="6"/>
  <c r="Y267" i="6"/>
  <c r="Y264" i="6"/>
  <c r="Y274" i="6"/>
  <c r="X357" i="6"/>
  <c r="X370" i="6"/>
  <c r="X383" i="6"/>
  <c r="Y698" i="6"/>
  <c r="Y934" i="6"/>
  <c r="Y1181" i="6"/>
  <c r="Y1256" i="6"/>
  <c r="Y1076" i="6"/>
  <c r="Y2041" i="6"/>
  <c r="X1267" i="6"/>
  <c r="X1315" i="6"/>
  <c r="Y1641" i="6"/>
  <c r="Y1680" i="6"/>
  <c r="Y1722" i="6"/>
  <c r="Y1927" i="6"/>
  <c r="Y1601" i="6"/>
  <c r="Y504" i="6"/>
  <c r="Y805" i="6"/>
  <c r="Y812" i="6"/>
  <c r="Y802" i="6"/>
  <c r="Y347" i="6"/>
  <c r="Y803" i="6"/>
  <c r="Y810" i="6"/>
  <c r="Y807" i="6"/>
  <c r="Y804" i="6"/>
  <c r="Y801" i="6"/>
  <c r="Y808" i="6"/>
  <c r="Y799" i="6"/>
  <c r="Y796" i="6"/>
  <c r="Y795" i="6"/>
  <c r="Y792" i="6"/>
  <c r="Y793" i="6"/>
  <c r="X366" i="6"/>
  <c r="Y2727" i="6"/>
  <c r="X2475" i="6"/>
  <c r="X1490" i="6"/>
  <c r="X2139" i="6"/>
  <c r="X1488" i="6"/>
  <c r="X456" i="6"/>
  <c r="X1044" i="6"/>
  <c r="X457" i="6"/>
  <c r="X454" i="6"/>
  <c r="X1489" i="6"/>
  <c r="X2138" i="6"/>
  <c r="X455" i="6"/>
  <c r="X453" i="6"/>
  <c r="X2143" i="6"/>
  <c r="X2140" i="6"/>
  <c r="X2134" i="6"/>
  <c r="X2144" i="6"/>
  <c r="X986" i="6"/>
  <c r="X2145" i="6"/>
  <c r="X2142" i="6"/>
  <c r="X2136" i="6"/>
  <c r="X2146" i="6"/>
  <c r="X1193" i="6"/>
  <c r="X818" i="6"/>
  <c r="X815" i="6"/>
  <c r="X819" i="6"/>
  <c r="X816" i="6"/>
  <c r="L498" i="6"/>
  <c r="L1548" i="6"/>
  <c r="L606" i="6"/>
  <c r="L1440" i="6"/>
  <c r="L603" i="6"/>
  <c r="L608" i="6"/>
  <c r="L602" i="6"/>
  <c r="L605" i="6"/>
  <c r="L1547" i="6"/>
  <c r="L611" i="6"/>
  <c r="L496" i="6"/>
  <c r="L1438" i="6"/>
  <c r="L2050" i="6"/>
  <c r="L2220" i="6"/>
  <c r="L604" i="6"/>
  <c r="L499" i="6"/>
  <c r="L1435" i="6"/>
  <c r="L607" i="6"/>
  <c r="L1985" i="6"/>
  <c r="L2221" i="6"/>
  <c r="L566" i="6"/>
  <c r="L2048" i="6"/>
  <c r="L1439" i="6"/>
  <c r="L1479" i="6"/>
  <c r="L609" i="6"/>
  <c r="L497" i="6"/>
  <c r="L2052" i="6"/>
  <c r="Y2211" i="6"/>
  <c r="Y2231" i="6"/>
  <c r="Y2059" i="6"/>
  <c r="Y864" i="6"/>
  <c r="Y1445" i="6"/>
  <c r="Y1446" i="6"/>
  <c r="Y2030" i="6"/>
  <c r="Y2057" i="6"/>
  <c r="Y2058" i="6"/>
  <c r="Y724" i="6"/>
  <c r="Y2453" i="6"/>
  <c r="Y2232" i="6"/>
  <c r="Y2212" i="6"/>
  <c r="Y2707" i="6"/>
  <c r="Y2708" i="6"/>
  <c r="Y1530" i="6"/>
  <c r="Y2132" i="6"/>
  <c r="Y2711" i="6"/>
  <c r="Y2141" i="6"/>
  <c r="Y2137" i="6"/>
  <c r="Y2712" i="6"/>
  <c r="Y2689" i="6"/>
  <c r="Y2710" i="6"/>
  <c r="Y1534" i="6"/>
  <c r="Y1529" i="6"/>
  <c r="Y785" i="6"/>
  <c r="Y775" i="6"/>
  <c r="Y765" i="6"/>
  <c r="Y755" i="6"/>
  <c r="Y745" i="6"/>
  <c r="Y782" i="6"/>
  <c r="Y772" i="6"/>
  <c r="Y762" i="6"/>
  <c r="Y752" i="6"/>
  <c r="Y742" i="6"/>
  <c r="Y783" i="6"/>
  <c r="Y773" i="6"/>
  <c r="Y763" i="6"/>
  <c r="Y753" i="6"/>
  <c r="Y743" i="6"/>
  <c r="Y779" i="6"/>
  <c r="Y776" i="6"/>
  <c r="Y770" i="6"/>
  <c r="Y767" i="6"/>
  <c r="Y764" i="6"/>
  <c r="Y761" i="6"/>
  <c r="Y768" i="6"/>
  <c r="Y759" i="6"/>
  <c r="Y790" i="6"/>
  <c r="Y756" i="6"/>
  <c r="Y750" i="6"/>
  <c r="Y937" i="6"/>
  <c r="Y13" i="6"/>
  <c r="Y23" i="6"/>
  <c r="Y33" i="6"/>
  <c r="Y43" i="6"/>
  <c r="Y53" i="6"/>
  <c r="Y63" i="6"/>
  <c r="Y73" i="6"/>
  <c r="Y1454" i="6"/>
  <c r="Y2244" i="6"/>
  <c r="Y1996" i="6"/>
  <c r="Y175" i="6"/>
  <c r="Y253" i="6"/>
  <c r="Y263" i="6"/>
  <c r="Y273" i="6"/>
  <c r="X369" i="6"/>
  <c r="X382" i="6"/>
  <c r="X395" i="6"/>
  <c r="Y741" i="6"/>
  <c r="Y744" i="6"/>
  <c r="Y747" i="6"/>
  <c r="X750" i="6"/>
  <c r="Y1030" i="6"/>
  <c r="Y1070" i="6"/>
  <c r="Y1078" i="6"/>
  <c r="Y2337" i="6"/>
  <c r="X2219" i="6"/>
  <c r="L1984" i="6"/>
  <c r="Y1763" i="6"/>
  <c r="Y579" i="6"/>
  <c r="Y616" i="6"/>
  <c r="Y2230" i="6"/>
  <c r="Y2115" i="6"/>
  <c r="Y2117" i="6"/>
  <c r="Y2114" i="6"/>
  <c r="Y2116" i="6"/>
  <c r="Y2119" i="6"/>
  <c r="X2307" i="6"/>
  <c r="X2456" i="6"/>
  <c r="X2129" i="6"/>
  <c r="X2127" i="6"/>
  <c r="X2128" i="6"/>
  <c r="X2125" i="6"/>
  <c r="X2130" i="6"/>
  <c r="X2126" i="6"/>
  <c r="X808" i="6"/>
  <c r="X798" i="6"/>
  <c r="X805" i="6"/>
  <c r="X347" i="6"/>
  <c r="X810" i="6"/>
  <c r="X802" i="6"/>
  <c r="X799" i="6"/>
  <c r="Y173" i="6"/>
  <c r="Y1219" i="6"/>
  <c r="Y853" i="6"/>
  <c r="Y2081" i="6"/>
  <c r="Y2071" i="6"/>
  <c r="Y857" i="6"/>
  <c r="Y2085" i="6"/>
  <c r="Y2075" i="6"/>
  <c r="Y2747" i="6"/>
  <c r="Y856" i="6"/>
  <c r="Y850" i="6"/>
  <c r="Y2076" i="6"/>
  <c r="Y858" i="6"/>
  <c r="Y854" i="6"/>
  <c r="Y851" i="6"/>
  <c r="Y2084" i="6"/>
  <c r="Y849" i="6"/>
  <c r="Y2070" i="6"/>
  <c r="Y2073" i="6"/>
  <c r="Y852" i="6"/>
  <c r="Y2079" i="6"/>
  <c r="Y2082" i="6"/>
  <c r="Y2074" i="6"/>
  <c r="Y1258" i="6"/>
  <c r="Y855" i="6"/>
  <c r="Y2077" i="6"/>
  <c r="Y2080" i="6"/>
  <c r="Y2072" i="6"/>
  <c r="Y735" i="6"/>
  <c r="Y732" i="6"/>
  <c r="Y733" i="6"/>
  <c r="Y2308" i="6"/>
  <c r="Y736" i="6"/>
  <c r="Y730" i="6"/>
  <c r="Y728" i="6"/>
  <c r="X286" i="6"/>
  <c r="X296" i="6"/>
  <c r="X306" i="6"/>
  <c r="X316" i="6"/>
  <c r="X326" i="6"/>
  <c r="X82" i="6"/>
  <c r="X102" i="6"/>
  <c r="Y641" i="6"/>
  <c r="X767" i="6"/>
  <c r="X796" i="6"/>
  <c r="Y977" i="6"/>
  <c r="Y1105" i="6"/>
  <c r="Y1136" i="6"/>
  <c r="Y659" i="6"/>
  <c r="X1428" i="6"/>
  <c r="L610" i="6"/>
  <c r="Y1747" i="6"/>
  <c r="Y2456" i="6"/>
  <c r="X590" i="6"/>
  <c r="X2159" i="6"/>
  <c r="X588" i="6"/>
  <c r="X2157" i="6"/>
  <c r="X513" i="6"/>
  <c r="X2161" i="6"/>
  <c r="X589" i="6"/>
  <c r="X2158" i="6"/>
  <c r="X512" i="6"/>
  <c r="X2164" i="6"/>
  <c r="X2155" i="6"/>
  <c r="X2154" i="6"/>
  <c r="X2156" i="6"/>
  <c r="X586" i="6"/>
  <c r="X2162" i="6"/>
  <c r="X2160" i="6"/>
  <c r="X2163" i="6"/>
  <c r="X878" i="6"/>
  <c r="X875" i="6"/>
  <c r="X2119" i="6"/>
  <c r="X2117" i="6"/>
  <c r="X2118" i="6"/>
  <c r="X2114" i="6"/>
  <c r="X2116" i="6"/>
  <c r="X2115" i="6"/>
  <c r="X795" i="6"/>
  <c r="X793" i="6"/>
  <c r="Y2122" i="6"/>
  <c r="Y585" i="6"/>
  <c r="Y584" i="6"/>
  <c r="Y1257" i="6"/>
  <c r="Y720" i="6"/>
  <c r="Y505" i="6"/>
  <c r="Y1349" i="6"/>
  <c r="Y1443" i="6"/>
  <c r="Y230" i="6"/>
  <c r="Y871" i="6"/>
  <c r="Y1603" i="6"/>
  <c r="Y2237" i="6"/>
  <c r="Y580" i="6"/>
  <c r="Y1961" i="6"/>
  <c r="Y1951" i="6"/>
  <c r="Y1941" i="6"/>
  <c r="Y1931" i="6"/>
  <c r="Y1921" i="6"/>
  <c r="Y1911" i="6"/>
  <c r="Y1901" i="6"/>
  <c r="Y1891" i="6"/>
  <c r="Y1881" i="6"/>
  <c r="Y1871" i="6"/>
  <c r="Y1861" i="6"/>
  <c r="Y2744" i="6"/>
  <c r="Y2320" i="6"/>
  <c r="Y1831" i="6"/>
  <c r="Y1821" i="6"/>
  <c r="Y1811" i="6"/>
  <c r="Y1801" i="6"/>
  <c r="Y240" i="6"/>
  <c r="Y1781" i="6"/>
  <c r="Y1771" i="6"/>
  <c r="Y1761" i="6"/>
  <c r="Y1751" i="6"/>
  <c r="Y1741" i="6"/>
  <c r="Y1731" i="6"/>
  <c r="Y1721" i="6"/>
  <c r="Y1711" i="6"/>
  <c r="Y238" i="6"/>
  <c r="Y1691" i="6"/>
  <c r="Y1681" i="6"/>
  <c r="Y1671" i="6"/>
  <c r="Y1661" i="6"/>
  <c r="Y1651" i="6"/>
  <c r="Y418" i="6"/>
  <c r="Y552" i="6"/>
  <c r="Y509" i="6"/>
  <c r="Y110" i="6"/>
  <c r="Y2472" i="6"/>
  <c r="Y1988" i="6"/>
  <c r="Y2451" i="6"/>
  <c r="Y1963" i="6"/>
  <c r="Y1597" i="6"/>
  <c r="Y613" i="6"/>
  <c r="Y574" i="6"/>
  <c r="Y1955" i="6"/>
  <c r="Y1945" i="6"/>
  <c r="Y1935" i="6"/>
  <c r="Y1925" i="6"/>
  <c r="Y1915" i="6"/>
  <c r="Y1905" i="6"/>
  <c r="Y1895" i="6"/>
  <c r="Y1885" i="6"/>
  <c r="Y1875" i="6"/>
  <c r="Y1865" i="6"/>
  <c r="Y1855" i="6"/>
  <c r="Y2780" i="6"/>
  <c r="Y473" i="6"/>
  <c r="Y1825" i="6"/>
  <c r="Y1815" i="6"/>
  <c r="Y1805" i="6"/>
  <c r="Y2110" i="6"/>
  <c r="Y239" i="6"/>
  <c r="Y1775" i="6"/>
  <c r="Y1765" i="6"/>
  <c r="Y1755" i="6"/>
  <c r="Y1745" i="6"/>
  <c r="Y1735" i="6"/>
  <c r="Y1725" i="6"/>
  <c r="Y1715" i="6"/>
  <c r="Y2108" i="6"/>
  <c r="Y1695" i="6"/>
  <c r="Y1685" i="6"/>
  <c r="Y1675" i="6"/>
  <c r="Y1665" i="6"/>
  <c r="Y1655" i="6"/>
  <c r="Y113" i="6"/>
  <c r="Y2473" i="6"/>
  <c r="Y1938" i="6"/>
  <c r="Y1926" i="6"/>
  <c r="Y1192" i="6"/>
  <c r="Y1826" i="6"/>
  <c r="Y1738" i="6"/>
  <c r="Y1726" i="6"/>
  <c r="Y1644" i="6"/>
  <c r="Y434" i="6"/>
  <c r="Y1624" i="6"/>
  <c r="Y1614" i="6"/>
  <c r="Y231" i="6"/>
  <c r="Y226" i="6"/>
  <c r="Y1392" i="6"/>
  <c r="Y870" i="6"/>
  <c r="Y847" i="6"/>
  <c r="Y1606" i="6"/>
  <c r="Y1912" i="6"/>
  <c r="Y1909" i="6"/>
  <c r="Y1903" i="6"/>
  <c r="Y1900" i="6"/>
  <c r="Y1897" i="6"/>
  <c r="Y1894" i="6"/>
  <c r="Y1812" i="6"/>
  <c r="Y1809" i="6"/>
  <c r="Y1803" i="6"/>
  <c r="Y1800" i="6"/>
  <c r="Y1797" i="6"/>
  <c r="Y1638" i="6"/>
  <c r="Y1712" i="6"/>
  <c r="Y1709" i="6"/>
  <c r="Y675" i="6"/>
  <c r="Y1700" i="6"/>
  <c r="Y1697" i="6"/>
  <c r="Y1694" i="6"/>
  <c r="Y1600" i="6"/>
  <c r="Y614" i="6"/>
  <c r="Y1888" i="6"/>
  <c r="Y1876" i="6"/>
  <c r="Y1637" i="6"/>
  <c r="Y1776" i="6"/>
  <c r="Y1688" i="6"/>
  <c r="Y1676" i="6"/>
  <c r="Y1639" i="6"/>
  <c r="Y1629" i="6"/>
  <c r="Y1619" i="6"/>
  <c r="Y144" i="6"/>
  <c r="Y2363" i="6"/>
  <c r="Y510" i="6"/>
  <c r="Y1958" i="6"/>
  <c r="Y1946" i="6"/>
  <c r="Y1858" i="6"/>
  <c r="Y1226" i="6"/>
  <c r="Y1758" i="6"/>
  <c r="Y1746" i="6"/>
  <c r="Y1658" i="6"/>
  <c r="Y1646" i="6"/>
  <c r="Y1635" i="6"/>
  <c r="Y1626" i="6"/>
  <c r="Y1616" i="6"/>
  <c r="Y2470" i="6"/>
  <c r="Y2056" i="6"/>
  <c r="Y1990" i="6"/>
  <c r="Y1987" i="6"/>
  <c r="Y577" i="6"/>
  <c r="Y1962" i="6"/>
  <c r="Y1872" i="6"/>
  <c r="Y1802" i="6"/>
  <c r="Y1779" i="6"/>
  <c r="Y1750" i="6"/>
  <c r="Y2702" i="6"/>
  <c r="Y1657" i="6"/>
  <c r="Y237" i="6"/>
  <c r="Y2725" i="6"/>
  <c r="Y229" i="6"/>
  <c r="Y1964" i="6"/>
  <c r="Y1923" i="6"/>
  <c r="Y1920" i="6"/>
  <c r="Y1917" i="6"/>
  <c r="Y1914" i="6"/>
  <c r="Y1868" i="6"/>
  <c r="Y1862" i="6"/>
  <c r="Y1772" i="6"/>
  <c r="Y435" i="6"/>
  <c r="Y1679" i="6"/>
  <c r="Y1650" i="6"/>
  <c r="Y2701" i="6"/>
  <c r="Y2700" i="6"/>
  <c r="Y1227" i="6"/>
  <c r="Y109" i="6"/>
  <c r="Y1989" i="6"/>
  <c r="Y576" i="6"/>
  <c r="Y94" i="6"/>
  <c r="Y1932" i="6"/>
  <c r="Y1929" i="6"/>
  <c r="Y1874" i="6"/>
  <c r="Y2723" i="6"/>
  <c r="Y1410" i="6"/>
  <c r="Y1784" i="6"/>
  <c r="Y1778" i="6"/>
  <c r="Y1749" i="6"/>
  <c r="Y1682" i="6"/>
  <c r="Y1656" i="6"/>
  <c r="Y1653" i="6"/>
  <c r="Y674" i="6"/>
  <c r="Y419" i="6"/>
  <c r="Y2782" i="6"/>
  <c r="Y506" i="6"/>
  <c r="Y206" i="6"/>
  <c r="Y2055" i="6"/>
  <c r="Y1598" i="6"/>
  <c r="Y2239" i="6"/>
  <c r="Y1884" i="6"/>
  <c r="Y1878" i="6"/>
  <c r="Y1867" i="6"/>
  <c r="Y1411" i="6"/>
  <c r="Y1810" i="6"/>
  <c r="Y1759" i="6"/>
  <c r="Y1710" i="6"/>
  <c r="Y1668" i="6"/>
  <c r="Y1662" i="6"/>
  <c r="Y1631" i="6"/>
  <c r="Y717" i="6"/>
  <c r="Y1444" i="6"/>
  <c r="Y575" i="6"/>
  <c r="Y1949" i="6"/>
  <c r="Y1918" i="6"/>
  <c r="Y1904" i="6"/>
  <c r="Y1887" i="6"/>
  <c r="Y2724" i="6"/>
  <c r="Y1816" i="6"/>
  <c r="Y1799" i="6"/>
  <c r="Y1768" i="6"/>
  <c r="Y1762" i="6"/>
  <c r="Y1748" i="6"/>
  <c r="Y1734" i="6"/>
  <c r="Y1716" i="6"/>
  <c r="Y1674" i="6"/>
  <c r="Y1654" i="6"/>
  <c r="Y1628" i="6"/>
  <c r="Y224" i="6"/>
  <c r="Y582" i="6"/>
  <c r="Y1863" i="6"/>
  <c r="Y1806" i="6"/>
  <c r="Y437" i="6"/>
  <c r="Y2109" i="6"/>
  <c r="Y1744" i="6"/>
  <c r="Y1684" i="6"/>
  <c r="Y2105" i="6"/>
  <c r="Y2" i="6"/>
  <c r="Y722" i="6"/>
  <c r="Y2152" i="6"/>
  <c r="Y1954" i="6"/>
  <c r="Y1893" i="6"/>
  <c r="Y1890" i="6"/>
  <c r="Y1854" i="6"/>
  <c r="Y2743" i="6"/>
  <c r="Y1832" i="6"/>
  <c r="Y2703" i="6"/>
  <c r="Y1723" i="6"/>
  <c r="Y1720" i="6"/>
  <c r="Y1717" i="6"/>
  <c r="Y1698" i="6"/>
  <c r="Y1648" i="6"/>
  <c r="Y1642" i="6"/>
  <c r="Y2745" i="6"/>
  <c r="Y1599" i="6"/>
  <c r="Y1957" i="6"/>
  <c r="Y1940" i="6"/>
  <c r="Y1907" i="6"/>
  <c r="Y1896" i="6"/>
  <c r="Y1857" i="6"/>
  <c r="Y907" i="6"/>
  <c r="Y1754" i="6"/>
  <c r="Y1670" i="6"/>
  <c r="Y1625" i="6"/>
  <c r="Y1346" i="6"/>
  <c r="Y848" i="6"/>
  <c r="Y617" i="6"/>
  <c r="Y1960" i="6"/>
  <c r="Y1943" i="6"/>
  <c r="Y1910" i="6"/>
  <c r="Y1879" i="6"/>
  <c r="Y1860" i="6"/>
  <c r="Y1757" i="6"/>
  <c r="Y1732" i="6"/>
  <c r="Y1729" i="6"/>
  <c r="Y1673" i="6"/>
  <c r="Y1622" i="6"/>
  <c r="Y1602" i="6"/>
  <c r="Y1899" i="6"/>
  <c r="Y1882" i="6"/>
  <c r="Y1824" i="6"/>
  <c r="Y1804" i="6"/>
  <c r="Y2704" i="6"/>
  <c r="Y1687" i="6"/>
  <c r="Y1659" i="6"/>
  <c r="Y721" i="6"/>
  <c r="Y1345" i="6"/>
  <c r="Y2768" i="6"/>
  <c r="Y2767" i="6"/>
  <c r="Y711" i="6"/>
  <c r="Y1822" i="6"/>
  <c r="Y1819" i="6"/>
  <c r="Y1808" i="6"/>
  <c r="Y906" i="6"/>
  <c r="Y1773" i="6"/>
  <c r="Y1724" i="6"/>
  <c r="Y471" i="6"/>
  <c r="Y1348" i="6"/>
  <c r="Y1952" i="6"/>
  <c r="Y1930" i="6"/>
  <c r="Y1919" i="6"/>
  <c r="Y1713" i="6"/>
  <c r="Y1667" i="6"/>
  <c r="Y2107" i="6"/>
  <c r="Y1623" i="6"/>
  <c r="Y1620" i="6"/>
  <c r="Y1617" i="6"/>
  <c r="Y508" i="6"/>
  <c r="Y1351" i="6"/>
  <c r="Y1828" i="6"/>
  <c r="Y1686" i="6"/>
  <c r="Y1678" i="6"/>
  <c r="Y2699" i="6"/>
  <c r="Y1944" i="6"/>
  <c r="Y1933" i="6"/>
  <c r="Y1922" i="6"/>
  <c r="Y1906" i="6"/>
  <c r="Y1898" i="6"/>
  <c r="Y1727" i="6"/>
  <c r="Y1708" i="6"/>
  <c r="Y1640" i="6"/>
  <c r="Y673" i="6"/>
  <c r="Y511" i="6"/>
  <c r="Y111" i="6"/>
  <c r="Y2238" i="6"/>
  <c r="Y93" i="6"/>
  <c r="Y1936" i="6"/>
  <c r="Y1866" i="6"/>
  <c r="Y1814" i="6"/>
  <c r="Y1730" i="6"/>
  <c r="Y1719" i="6"/>
  <c r="Y1643" i="6"/>
  <c r="Y2240" i="6"/>
  <c r="Y1928" i="6"/>
  <c r="Y1870" i="6"/>
  <c r="Y2362" i="6"/>
  <c r="Y1739" i="6"/>
  <c r="Y1728" i="6"/>
  <c r="Y1683" i="6"/>
  <c r="Y1627" i="6"/>
  <c r="Y1347" i="6"/>
  <c r="Y232" i="6"/>
  <c r="Y1777" i="6"/>
  <c r="Y1769" i="6"/>
  <c r="Y1742" i="6"/>
  <c r="Y112" i="6"/>
  <c r="Y2471" i="6"/>
  <c r="Y1604" i="6"/>
  <c r="Y1902" i="6"/>
  <c r="Y1889" i="6"/>
  <c r="Y1873" i="6"/>
  <c r="Y1817" i="6"/>
  <c r="Y1630" i="6"/>
  <c r="Y1634" i="6"/>
  <c r="Y225" i="6"/>
  <c r="Y1947" i="6"/>
  <c r="Y1939" i="6"/>
  <c r="Y1820" i="6"/>
  <c r="Y1780" i="6"/>
  <c r="Y1718" i="6"/>
  <c r="Y1605" i="6"/>
  <c r="Y1829" i="6"/>
  <c r="Y1818" i="6"/>
  <c r="Y1647" i="6"/>
  <c r="Y2106" i="6"/>
  <c r="Y1487" i="6"/>
  <c r="Y1913" i="6"/>
  <c r="Y1839" i="6"/>
  <c r="Y1827" i="6"/>
  <c r="Y1782" i="6"/>
  <c r="Y1663" i="6"/>
  <c r="Y1934" i="6"/>
  <c r="Y1869" i="6"/>
  <c r="Y1856" i="6"/>
  <c r="Y1798" i="6"/>
  <c r="Y723" i="6"/>
  <c r="Y1942" i="6"/>
  <c r="Y1908" i="6"/>
  <c r="Y1753" i="6"/>
  <c r="Y1740" i="6"/>
  <c r="Y1666" i="6"/>
  <c r="Y1645" i="6"/>
  <c r="Y578" i="6"/>
  <c r="Y1807" i="6"/>
  <c r="Y1707" i="6"/>
  <c r="Y581" i="6"/>
  <c r="Y1886" i="6"/>
  <c r="Y1633" i="6"/>
  <c r="Y719" i="6"/>
  <c r="Y1959" i="6"/>
  <c r="Y1823" i="6"/>
  <c r="Y1733" i="6"/>
  <c r="Y1223" i="6"/>
  <c r="Y715" i="6"/>
  <c r="Y464" i="6"/>
  <c r="Y695" i="6"/>
  <c r="Y1210" i="6"/>
  <c r="Y151" i="6"/>
  <c r="Y713" i="6"/>
  <c r="Y703" i="6"/>
  <c r="Y2776" i="6"/>
  <c r="Y1233" i="6"/>
  <c r="Y1209" i="6"/>
  <c r="Y219" i="6"/>
  <c r="Y1208" i="6"/>
  <c r="Y174" i="6"/>
  <c r="Y1174" i="6"/>
  <c r="Y26" i="6"/>
  <c r="Y36" i="6"/>
  <c r="Y46" i="6"/>
  <c r="Y56" i="6"/>
  <c r="Y66" i="6"/>
  <c r="Y76" i="6"/>
  <c r="Y1457" i="6"/>
  <c r="Y2247" i="6"/>
  <c r="Y255" i="6"/>
  <c r="Y256" i="6"/>
  <c r="X359" i="6"/>
  <c r="X372" i="6"/>
  <c r="X385" i="6"/>
  <c r="Y1462" i="6"/>
  <c r="X764" i="6"/>
  <c r="X781" i="6"/>
  <c r="X784" i="6"/>
  <c r="Y1024" i="6"/>
  <c r="Y1051" i="6"/>
  <c r="Y1163" i="6"/>
  <c r="Y1390" i="6"/>
  <c r="X2046" i="6"/>
  <c r="X1399" i="6"/>
  <c r="Y1752" i="6"/>
  <c r="Y1760" i="6"/>
  <c r="Y1840" i="6"/>
  <c r="Y2269" i="6"/>
  <c r="X233" i="6"/>
  <c r="Y2125" i="6"/>
  <c r="Y2128" i="6"/>
  <c r="Y2130" i="6"/>
  <c r="Y2126" i="6"/>
  <c r="X2029" i="6"/>
  <c r="X1446" i="6"/>
  <c r="X1394" i="6"/>
  <c r="X2211" i="6"/>
  <c r="X2231" i="6"/>
  <c r="X724" i="6"/>
  <c r="X2453" i="6"/>
  <c r="X2232" i="6"/>
  <c r="X2057" i="6"/>
  <c r="X2030" i="6"/>
  <c r="X863" i="6"/>
  <c r="X2058" i="6"/>
  <c r="X1445" i="6"/>
  <c r="X864" i="6"/>
  <c r="X2212" i="6"/>
  <c r="X2711" i="6"/>
  <c r="X1528" i="6"/>
  <c r="X2710" i="6"/>
  <c r="X2707" i="6"/>
  <c r="X2708" i="6"/>
  <c r="X1534" i="6"/>
  <c r="X2689" i="6"/>
  <c r="X2132" i="6"/>
  <c r="X2141" i="6"/>
  <c r="X2137" i="6"/>
  <c r="X2709" i="6"/>
  <c r="X1525" i="6"/>
  <c r="X2712" i="6"/>
  <c r="X1529" i="6"/>
  <c r="X788" i="6"/>
  <c r="X778" i="6"/>
  <c r="X768" i="6"/>
  <c r="X758" i="6"/>
  <c r="X748" i="6"/>
  <c r="X785" i="6"/>
  <c r="X775" i="6"/>
  <c r="X765" i="6"/>
  <c r="X755" i="6"/>
  <c r="X745" i="6"/>
  <c r="X779" i="6"/>
  <c r="X773" i="6"/>
  <c r="X776" i="6"/>
  <c r="X770" i="6"/>
  <c r="X762" i="6"/>
  <c r="X759" i="6"/>
  <c r="X753" i="6"/>
  <c r="L2749" i="6"/>
  <c r="L677" i="6"/>
  <c r="Y2299" i="6"/>
  <c r="Y2298" i="6"/>
  <c r="Y1608" i="6"/>
  <c r="Y1607" i="6"/>
  <c r="Y685" i="6"/>
  <c r="Y1611" i="6"/>
  <c r="Y339" i="6"/>
  <c r="Y683" i="6"/>
  <c r="Y1610" i="6"/>
  <c r="Y663" i="6"/>
  <c r="Y1582" i="6"/>
  <c r="Y1027" i="6"/>
  <c r="Y341" i="6"/>
  <c r="Y340" i="6"/>
  <c r="Y676" i="6"/>
  <c r="Y2306" i="6"/>
  <c r="Y670" i="6"/>
  <c r="Y657" i="6"/>
  <c r="Y647" i="6"/>
  <c r="Y687" i="6"/>
  <c r="Y684" i="6"/>
  <c r="Y668" i="6"/>
  <c r="Y655" i="6"/>
  <c r="Y645" i="6"/>
  <c r="Y1581" i="6"/>
  <c r="X289" i="6"/>
  <c r="X299" i="6"/>
  <c r="X309" i="6"/>
  <c r="X319" i="6"/>
  <c r="X329" i="6"/>
  <c r="X2217" i="6"/>
  <c r="Y778" i="6"/>
  <c r="Y781" i="6"/>
  <c r="Y784" i="6"/>
  <c r="Y787" i="6"/>
  <c r="X790" i="6"/>
  <c r="X874" i="6"/>
  <c r="X877" i="6"/>
  <c r="X880" i="6"/>
  <c r="Y1236" i="6"/>
  <c r="Y1242" i="6"/>
  <c r="Y956" i="6"/>
  <c r="Y959" i="6"/>
  <c r="Y996" i="6"/>
  <c r="Y999" i="6"/>
  <c r="Y1018" i="6"/>
  <c r="Y1021" i="6"/>
  <c r="Y1067" i="6"/>
  <c r="Y1124" i="6"/>
  <c r="Y1127" i="6"/>
  <c r="Y1133" i="6"/>
  <c r="Y1191" i="6"/>
  <c r="X564" i="6"/>
  <c r="L1986" i="6"/>
  <c r="L2051" i="6"/>
  <c r="Y1689" i="6"/>
  <c r="Y1692" i="6"/>
  <c r="Y1859" i="6"/>
  <c r="Y1877" i="6"/>
  <c r="Y2274" i="6"/>
  <c r="Y865" i="6"/>
  <c r="O74" i="5"/>
  <c r="O75" i="5"/>
  <c r="X1524" i="6"/>
  <c r="O76" i="5"/>
  <c r="O77" i="5"/>
  <c r="G337" i="6"/>
  <c r="P1213" i="4"/>
  <c r="G1213" i="4"/>
  <c r="P1212" i="4"/>
  <c r="G1212" i="4"/>
  <c r="P1211" i="4"/>
  <c r="G1211" i="4"/>
  <c r="P1210" i="4"/>
  <c r="G1210" i="4"/>
  <c r="G1209" i="4"/>
  <c r="P1208" i="4"/>
  <c r="G1208" i="4"/>
  <c r="P1207" i="4"/>
  <c r="G1207" i="4"/>
  <c r="P1206" i="4"/>
  <c r="G1206" i="4"/>
  <c r="P1205" i="4"/>
  <c r="G1205" i="4"/>
  <c r="P1204" i="4"/>
  <c r="G1204" i="4"/>
  <c r="G717" i="4"/>
  <c r="G720" i="4"/>
  <c r="G722" i="4"/>
  <c r="G721" i="4"/>
  <c r="G718" i="4"/>
  <c r="G714" i="4"/>
  <c r="G719" i="4"/>
  <c r="G723" i="4"/>
  <c r="G716" i="4"/>
  <c r="G715" i="4"/>
  <c r="P74" i="4"/>
  <c r="G74" i="4"/>
  <c r="P73" i="4"/>
  <c r="G73" i="4"/>
  <c r="P72" i="4"/>
  <c r="G72" i="4"/>
  <c r="P71" i="4"/>
  <c r="G71" i="4"/>
  <c r="P70" i="4"/>
  <c r="G70" i="4"/>
  <c r="P69" i="4"/>
  <c r="P68" i="4"/>
  <c r="G68" i="4"/>
  <c r="P67" i="4"/>
  <c r="G67" i="4"/>
  <c r="P421" i="4"/>
  <c r="G421" i="4"/>
  <c r="P420" i="4"/>
  <c r="G420" i="4"/>
  <c r="P419" i="4"/>
  <c r="G419" i="4"/>
  <c r="P418" i="4"/>
  <c r="G418" i="4"/>
  <c r="P417" i="4"/>
  <c r="G417" i="4"/>
  <c r="P416" i="4"/>
  <c r="G416" i="4"/>
  <c r="P415" i="4"/>
  <c r="G415" i="4"/>
  <c r="P414" i="4"/>
  <c r="G414" i="4"/>
  <c r="P413" i="4"/>
  <c r="G413" i="4"/>
  <c r="P412" i="4"/>
  <c r="G412" i="4"/>
  <c r="G432" i="4"/>
  <c r="P432" i="4"/>
  <c r="G433" i="4"/>
  <c r="P433" i="4"/>
  <c r="G434" i="4"/>
  <c r="P434" i="4"/>
  <c r="G435" i="4"/>
  <c r="P435" i="4"/>
  <c r="G436" i="4"/>
  <c r="P436" i="4"/>
  <c r="G437" i="4"/>
  <c r="P437" i="4"/>
  <c r="G438" i="4"/>
  <c r="P438" i="4"/>
  <c r="G439" i="4"/>
  <c r="P439" i="4"/>
  <c r="G440" i="4"/>
  <c r="P440" i="4"/>
  <c r="G441" i="4"/>
  <c r="P441" i="4"/>
  <c r="P703" i="4"/>
  <c r="G703" i="4"/>
  <c r="P702" i="4"/>
  <c r="G702" i="4"/>
  <c r="P701" i="4"/>
  <c r="G701" i="4"/>
  <c r="P700" i="4"/>
  <c r="G700" i="4"/>
  <c r="P699" i="4"/>
  <c r="G699" i="4"/>
  <c r="P698" i="4"/>
  <c r="G698" i="4"/>
  <c r="P697" i="4"/>
  <c r="G697" i="4"/>
  <c r="P696" i="4"/>
  <c r="G696" i="4"/>
  <c r="P695" i="4"/>
  <c r="G695" i="4"/>
  <c r="P694" i="4"/>
  <c r="G694" i="4"/>
  <c r="G1039" i="4"/>
  <c r="P1048" i="4"/>
  <c r="G1048" i="4"/>
  <c r="P1047" i="4"/>
  <c r="G1047" i="4"/>
  <c r="P1046" i="4"/>
  <c r="G1046" i="4"/>
  <c r="P1045" i="4"/>
  <c r="G1045" i="4"/>
  <c r="P1044" i="4"/>
  <c r="G1044" i="4"/>
  <c r="P1043" i="4"/>
  <c r="G1043" i="4"/>
  <c r="P1042" i="4"/>
  <c r="G1042" i="4"/>
  <c r="P1041" i="4"/>
  <c r="G1041" i="4"/>
  <c r="P1040" i="4"/>
  <c r="G1040" i="4"/>
  <c r="P1039" i="4"/>
  <c r="P1038" i="4"/>
  <c r="G1038" i="4"/>
  <c r="P1037" i="4"/>
  <c r="G1037" i="4"/>
  <c r="P221" i="4"/>
  <c r="G221" i="4"/>
  <c r="P220" i="4"/>
  <c r="G220" i="4"/>
  <c r="P219" i="4"/>
  <c r="G219" i="4"/>
  <c r="P218" i="4"/>
  <c r="G218" i="4"/>
  <c r="P217" i="4"/>
  <c r="G217" i="4"/>
  <c r="P216" i="4"/>
  <c r="G216" i="4"/>
  <c r="P215" i="4"/>
  <c r="G215" i="4"/>
  <c r="P214" i="4"/>
  <c r="G214" i="4"/>
  <c r="P213" i="4"/>
  <c r="G213" i="4"/>
  <c r="P212" i="4"/>
  <c r="G212" i="4"/>
  <c r="P653" i="4"/>
  <c r="G653" i="4"/>
  <c r="P652" i="4"/>
  <c r="G652" i="4"/>
  <c r="P651" i="4"/>
  <c r="G651" i="4"/>
  <c r="P650" i="4"/>
  <c r="G650" i="4"/>
  <c r="P649" i="4"/>
  <c r="G649" i="4"/>
  <c r="P648" i="4"/>
  <c r="G648" i="4"/>
  <c r="P647" i="4"/>
  <c r="G647" i="4"/>
  <c r="P646" i="4"/>
  <c r="G646" i="4"/>
  <c r="P645" i="4"/>
  <c r="G645" i="4"/>
  <c r="P644" i="4"/>
  <c r="G644" i="4"/>
  <c r="P111" i="4"/>
  <c r="G111" i="4"/>
  <c r="P110" i="4"/>
  <c r="G110" i="4"/>
  <c r="P109" i="4"/>
  <c r="G109" i="4"/>
  <c r="P108" i="4"/>
  <c r="G108" i="4"/>
  <c r="P107" i="4"/>
  <c r="G107" i="4"/>
  <c r="P106" i="4"/>
  <c r="G106" i="4"/>
  <c r="P105" i="4"/>
  <c r="G105" i="4"/>
  <c r="P104" i="4"/>
  <c r="G104" i="4"/>
  <c r="P103" i="4"/>
  <c r="G103" i="4"/>
  <c r="P102" i="4"/>
  <c r="G102" i="4"/>
  <c r="P1143" i="4"/>
  <c r="G1143" i="4"/>
  <c r="P1142" i="4"/>
  <c r="G1142" i="4"/>
  <c r="P1141" i="4"/>
  <c r="G1141" i="4"/>
  <c r="P1139" i="4"/>
  <c r="G1139" i="4"/>
  <c r="P1148" i="4"/>
  <c r="G1148" i="4"/>
  <c r="P1147" i="4"/>
  <c r="G1147" i="4"/>
  <c r="P1146" i="4"/>
  <c r="G1146" i="4"/>
  <c r="P1145" i="4"/>
  <c r="G1145" i="4"/>
  <c r="P1144" i="4"/>
  <c r="G1144" i="4"/>
  <c r="P1140" i="4"/>
  <c r="G1140" i="4"/>
  <c r="P931" i="4"/>
  <c r="G931" i="4"/>
  <c r="P930" i="4"/>
  <c r="G930" i="4"/>
  <c r="P929" i="4"/>
  <c r="G929" i="4"/>
  <c r="P928" i="4"/>
  <c r="G928" i="4"/>
  <c r="P927" i="4"/>
  <c r="G927" i="4"/>
  <c r="P926" i="4"/>
  <c r="G926" i="4"/>
  <c r="P925" i="4"/>
  <c r="G925" i="4"/>
  <c r="P924" i="4"/>
  <c r="G924" i="4"/>
  <c r="P923" i="4"/>
  <c r="G923" i="4"/>
  <c r="P922" i="4"/>
  <c r="G922" i="4"/>
  <c r="G365" i="4"/>
  <c r="G364" i="4"/>
  <c r="G371" i="4"/>
  <c r="G370" i="4"/>
  <c r="G363" i="4"/>
  <c r="G362" i="4"/>
  <c r="G366" i="4"/>
  <c r="G369" i="4"/>
  <c r="G368" i="4"/>
  <c r="G367" i="4"/>
  <c r="G320" i="4"/>
  <c r="G319" i="4"/>
  <c r="G312" i="4"/>
  <c r="G316" i="4"/>
  <c r="G317" i="4"/>
  <c r="G318" i="4"/>
  <c r="G321" i="4"/>
  <c r="G315" i="4"/>
  <c r="G314" i="4"/>
  <c r="G313" i="4"/>
  <c r="P717" i="4"/>
  <c r="P720" i="4"/>
  <c r="P722" i="4"/>
  <c r="P721" i="4"/>
  <c r="P718" i="4"/>
  <c r="P714" i="4"/>
  <c r="P719" i="4"/>
  <c r="P723" i="4"/>
  <c r="P716" i="4"/>
  <c r="P715" i="4"/>
  <c r="P365" i="4"/>
  <c r="P364" i="4"/>
  <c r="P371" i="4"/>
  <c r="P370" i="4"/>
  <c r="P363" i="4"/>
  <c r="P362" i="4"/>
  <c r="P366" i="4"/>
  <c r="P369" i="4"/>
  <c r="P368" i="4"/>
  <c r="P367" i="4"/>
  <c r="P320" i="4"/>
  <c r="P319" i="4"/>
  <c r="P312" i="4"/>
  <c r="P316" i="4"/>
  <c r="P317" i="4"/>
  <c r="P318" i="4"/>
  <c r="P321" i="4"/>
  <c r="P315" i="4"/>
  <c r="P314" i="4"/>
  <c r="P313" i="4"/>
  <c r="P270" i="4"/>
  <c r="G270" i="4"/>
  <c r="G269" i="4"/>
  <c r="P268" i="4"/>
  <c r="G268" i="4"/>
  <c r="P271" i="4"/>
  <c r="G271" i="4"/>
  <c r="P266" i="4"/>
  <c r="G266" i="4"/>
  <c r="P265" i="4"/>
  <c r="G265" i="4"/>
  <c r="G267" i="4"/>
  <c r="G263" i="4"/>
  <c r="G264" i="4"/>
  <c r="G262" i="4"/>
  <c r="G964" i="4"/>
  <c r="G965" i="4"/>
  <c r="G966" i="4"/>
  <c r="G967" i="4"/>
  <c r="G968" i="4"/>
  <c r="G969" i="4"/>
  <c r="G970" i="4"/>
  <c r="G971" i="4"/>
  <c r="G963" i="4"/>
  <c r="P964" i="4"/>
  <c r="P965" i="4"/>
  <c r="P966" i="4"/>
  <c r="P967" i="4"/>
  <c r="P968" i="4"/>
  <c r="P969" i="4"/>
  <c r="P970" i="4"/>
  <c r="P971" i="4"/>
  <c r="P963" i="4"/>
  <c r="P962" i="4"/>
  <c r="G962" i="4"/>
  <c r="P1109" i="4"/>
  <c r="P1110" i="4"/>
  <c r="P1111" i="4"/>
  <c r="P1118" i="4"/>
  <c r="P1114" i="4"/>
  <c r="P1115" i="4"/>
  <c r="P1113" i="4"/>
  <c r="P1116" i="4"/>
  <c r="P1117" i="4"/>
  <c r="P1112" i="4"/>
  <c r="G1109" i="4"/>
  <c r="G1110" i="4"/>
  <c r="G1111" i="4"/>
  <c r="G1118" i="4"/>
  <c r="G1114" i="4"/>
  <c r="G1115" i="4"/>
  <c r="G1113" i="4"/>
  <c r="G1116" i="4"/>
  <c r="G1117" i="4"/>
  <c r="G1112" i="4"/>
  <c r="P823" i="4"/>
  <c r="P831" i="4"/>
  <c r="P824" i="4"/>
  <c r="P829" i="4"/>
  <c r="P825" i="4"/>
  <c r="P826" i="4"/>
  <c r="P827" i="4"/>
  <c r="P828" i="4"/>
  <c r="P830" i="4"/>
  <c r="P822" i="4"/>
  <c r="G823" i="4"/>
  <c r="G831" i="4"/>
  <c r="G824" i="4"/>
  <c r="G829" i="4"/>
  <c r="G825" i="4"/>
  <c r="G826" i="4"/>
  <c r="G827" i="4"/>
  <c r="G828" i="4"/>
  <c r="G830" i="4"/>
  <c r="G822" i="4"/>
  <c r="Y1438" i="6"/>
  <c r="Y2557" i="6"/>
  <c r="Y2487" i="6"/>
  <c r="Y2554" i="6"/>
  <c r="Y2534" i="6"/>
  <c r="Y2641" i="6"/>
  <c r="Y2561" i="6"/>
  <c r="Y2491" i="6"/>
  <c r="Y2481" i="6"/>
  <c r="Y2548" i="6"/>
  <c r="Y2636" i="6"/>
  <c r="Y2576" i="6"/>
  <c r="Y2566" i="6"/>
  <c r="Y2540" i="6"/>
  <c r="Y1439" i="6"/>
  <c r="Y2647" i="6"/>
  <c r="Y2637" i="6"/>
  <c r="Y2607" i="6"/>
  <c r="Y2674" i="6"/>
  <c r="Y2688" i="6"/>
  <c r="Y2678" i="6"/>
  <c r="Y2749" i="6"/>
  <c r="Y677" i="6"/>
  <c r="Y1986" i="6"/>
  <c r="Y2627" i="6"/>
  <c r="Y2597" i="6"/>
  <c r="Y2527" i="6"/>
  <c r="Y2594" i="6"/>
  <c r="Y2584" i="6"/>
  <c r="Y2524" i="6"/>
  <c r="Y2611" i="6"/>
  <c r="Y2541" i="6"/>
  <c r="Y2531" i="6"/>
  <c r="Y2638" i="6"/>
  <c r="Y2588" i="6"/>
  <c r="Y2538" i="6"/>
  <c r="Y2655" i="6"/>
  <c r="Y2585" i="6"/>
  <c r="Y2535" i="6"/>
  <c r="Y2582" i="6"/>
  <c r="Y2522" i="6"/>
  <c r="Y2589" i="6"/>
  <c r="Y2616" i="6"/>
  <c r="Y2653" i="6"/>
  <c r="Y2623" i="6"/>
  <c r="Y2603" i="6"/>
  <c r="Y2593" i="6"/>
  <c r="Y2543" i="6"/>
  <c r="Y2533" i="6"/>
  <c r="Y2523" i="6"/>
  <c r="Y2620" i="6"/>
  <c r="Y2580" i="6"/>
  <c r="Y2051" i="6"/>
  <c r="Y602" i="6"/>
  <c r="X2011" i="6"/>
  <c r="X838" i="6"/>
  <c r="X2627" i="6"/>
  <c r="X2597" i="6"/>
  <c r="X2527" i="6"/>
  <c r="X2594" i="6"/>
  <c r="X2584" i="6"/>
  <c r="X2524" i="6"/>
  <c r="X2611" i="6"/>
  <c r="X2541" i="6"/>
  <c r="X2531" i="6"/>
  <c r="X2638" i="6"/>
  <c r="X2588" i="6"/>
  <c r="X2538" i="6"/>
  <c r="X2655" i="6"/>
  <c r="X2585" i="6"/>
  <c r="X2535" i="6"/>
  <c r="X2582" i="6"/>
  <c r="X2522" i="6"/>
  <c r="X2589" i="6"/>
  <c r="X2616" i="6"/>
  <c r="X2653" i="6"/>
  <c r="X2623" i="6"/>
  <c r="X2603" i="6"/>
  <c r="X2593" i="6"/>
  <c r="X2543" i="6"/>
  <c r="X2533" i="6"/>
  <c r="X2523" i="6"/>
  <c r="X2620" i="6"/>
  <c r="X2580" i="6"/>
  <c r="Y2617" i="6"/>
  <c r="Y2587" i="6"/>
  <c r="Y2577" i="6"/>
  <c r="Y2604" i="6"/>
  <c r="Y2564" i="6"/>
  <c r="Y2621" i="6"/>
  <c r="Y2581" i="6"/>
  <c r="Y2558" i="6"/>
  <c r="Y2545" i="6"/>
  <c r="Y2622" i="6"/>
  <c r="Y2549" i="6"/>
  <c r="Y2499" i="6"/>
  <c r="Y2626" i="6"/>
  <c r="Y2586" i="6"/>
  <c r="Y2613" i="6"/>
  <c r="Y2583" i="6"/>
  <c r="Y2590" i="6"/>
  <c r="Y2560" i="6"/>
  <c r="X635" i="6"/>
  <c r="X2647" i="6"/>
  <c r="X2637" i="6"/>
  <c r="X2607" i="6"/>
  <c r="X2674" i="6"/>
  <c r="X2688" i="6"/>
  <c r="X2678" i="6"/>
  <c r="Y2737" i="6"/>
  <c r="Y2762" i="6"/>
  <c r="Y2738" i="6"/>
  <c r="X2494" i="6"/>
  <c r="X2498" i="6"/>
  <c r="X2502" i="6"/>
  <c r="X2617" i="6"/>
  <c r="X2587" i="6"/>
  <c r="X2577" i="6"/>
  <c r="X2604" i="6"/>
  <c r="X2564" i="6"/>
  <c r="X2621" i="6"/>
  <c r="X2581" i="6"/>
  <c r="X2558" i="6"/>
  <c r="X2545" i="6"/>
  <c r="X2622" i="6"/>
  <c r="X2549" i="6"/>
  <c r="X2499" i="6"/>
  <c r="X2626" i="6"/>
  <c r="X2586" i="6"/>
  <c r="X2613" i="6"/>
  <c r="X2583" i="6"/>
  <c r="X2590" i="6"/>
  <c r="X2560" i="6"/>
  <c r="Y2321" i="6"/>
  <c r="Y1381" i="6"/>
  <c r="Y1466" i="6"/>
  <c r="Y2316" i="6"/>
  <c r="Y1378" i="6"/>
  <c r="Y1463" i="6"/>
  <c r="Y2317" i="6"/>
  <c r="Y1379" i="6"/>
  <c r="Y1464" i="6"/>
  <c r="Y2096" i="6"/>
  <c r="Y1382" i="6"/>
  <c r="Y2315" i="6"/>
  <c r="Y2314" i="6"/>
  <c r="Y1383" i="6"/>
  <c r="Y1470" i="6"/>
  <c r="Y1467" i="6"/>
  <c r="Y2318" i="6"/>
  <c r="Y1471" i="6"/>
  <c r="Y1468" i="6"/>
  <c r="Y2098" i="6"/>
  <c r="Y2012" i="6"/>
  <c r="Y1377" i="6"/>
  <c r="Y2312" i="6"/>
  <c r="Y2111" i="6"/>
  <c r="Y1380" i="6"/>
  <c r="Y2011" i="6"/>
  <c r="Y1465" i="6"/>
  <c r="Y2097" i="6"/>
  <c r="Y838" i="6"/>
  <c r="Y2313" i="6"/>
  <c r="Y1469" i="6"/>
  <c r="X631" i="6"/>
  <c r="X1397" i="6"/>
  <c r="X2090" i="6"/>
  <c r="X2003" i="6"/>
  <c r="X1461" i="6"/>
  <c r="X596" i="6"/>
  <c r="X518" i="6"/>
  <c r="X629" i="6"/>
  <c r="X2037" i="6"/>
  <c r="X2088" i="6"/>
  <c r="X2001" i="6"/>
  <c r="X834" i="6"/>
  <c r="X594" i="6"/>
  <c r="X1331" i="6"/>
  <c r="X214" i="6"/>
  <c r="X2008" i="6"/>
  <c r="X1372" i="6"/>
  <c r="X2218" i="6"/>
  <c r="X591" i="6"/>
  <c r="X213" i="6"/>
  <c r="X598" i="6"/>
  <c r="X595" i="6"/>
  <c r="X522" i="6"/>
  <c r="X630" i="6"/>
  <c r="X216" i="6"/>
  <c r="X2091" i="6"/>
  <c r="X1332" i="6"/>
  <c r="X593" i="6"/>
  <c r="X1371" i="6"/>
  <c r="X1329" i="6"/>
  <c r="X2000" i="6"/>
  <c r="X1368" i="6"/>
  <c r="X2006" i="6"/>
  <c r="X1330" i="6"/>
  <c r="X1369" i="6"/>
  <c r="X835" i="6"/>
  <c r="X2087" i="6"/>
  <c r="X628" i="6"/>
  <c r="X1327" i="6"/>
  <c r="X2007" i="6"/>
  <c r="X2004" i="6"/>
  <c r="X520" i="6"/>
  <c r="X517" i="6"/>
  <c r="X215" i="6"/>
  <c r="X1999" i="6"/>
  <c r="X521" i="6"/>
  <c r="X833" i="6"/>
  <c r="X2005" i="6"/>
  <c r="X634" i="6"/>
  <c r="X832" i="6"/>
  <c r="X1328" i="6"/>
  <c r="X2068" i="6"/>
  <c r="X597" i="6"/>
  <c r="X2002" i="6"/>
  <c r="X600" i="6"/>
  <c r="X592" i="6"/>
  <c r="X2089" i="6"/>
  <c r="X1370" i="6"/>
  <c r="X2093" i="6"/>
  <c r="X1396" i="6"/>
  <c r="X519" i="6"/>
  <c r="X2092" i="6"/>
  <c r="X599" i="6"/>
  <c r="X689" i="6"/>
  <c r="X106" i="6"/>
  <c r="X2467" i="6"/>
  <c r="X1442" i="6"/>
  <c r="X107" i="6"/>
  <c r="X1482" i="6"/>
  <c r="X688" i="6"/>
  <c r="X637" i="6"/>
  <c r="X2222" i="6"/>
  <c r="X501" i="6"/>
  <c r="X103" i="6"/>
  <c r="X1484" i="6"/>
  <c r="X638" i="6"/>
  <c r="X502" i="6"/>
  <c r="X1341" i="6"/>
  <c r="X1344" i="6"/>
  <c r="X1340" i="6"/>
  <c r="X2351" i="6"/>
  <c r="X2466" i="6"/>
  <c r="X2460" i="6"/>
  <c r="X221" i="6"/>
  <c r="X1486" i="6"/>
  <c r="X2234" i="6"/>
  <c r="X1596" i="6"/>
  <c r="X2226" i="6"/>
  <c r="X503" i="6"/>
  <c r="X1481" i="6"/>
  <c r="X2223" i="6"/>
  <c r="X573" i="6"/>
  <c r="X570" i="6"/>
  <c r="X108" i="6"/>
  <c r="X2149" i="6"/>
  <c r="X845" i="6"/>
  <c r="X2225" i="6"/>
  <c r="X2353" i="6"/>
  <c r="X2227" i="6"/>
  <c r="X104" i="6"/>
  <c r="X1441" i="6"/>
  <c r="X2235" i="6"/>
  <c r="X639" i="6"/>
  <c r="X2459" i="6"/>
  <c r="X105" i="6"/>
  <c r="X571" i="6"/>
  <c r="X2236" i="6"/>
  <c r="X569" i="6"/>
  <c r="X1391" i="6"/>
  <c r="X1483" i="6"/>
  <c r="X1339" i="6"/>
  <c r="X2463" i="6"/>
  <c r="X2228" i="6"/>
  <c r="X567" i="6"/>
  <c r="X1343" i="6"/>
  <c r="X222" i="6"/>
  <c r="X2465" i="6"/>
  <c r="X572" i="6"/>
  <c r="X2461" i="6"/>
  <c r="X2464" i="6"/>
  <c r="X2462" i="6"/>
  <c r="X2224" i="6"/>
  <c r="X1342" i="6"/>
  <c r="X612" i="6"/>
  <c r="X1480" i="6"/>
  <c r="X2458" i="6"/>
  <c r="X1485" i="6"/>
  <c r="X2352" i="6"/>
  <c r="X2031" i="6"/>
  <c r="X813" i="6"/>
  <c r="X824" i="6"/>
  <c r="X2277" i="6"/>
  <c r="X2035" i="6"/>
  <c r="X825" i="6"/>
  <c r="X823" i="6"/>
  <c r="X821" i="6"/>
  <c r="X2279" i="6"/>
  <c r="X2032" i="6"/>
  <c r="X2278" i="6"/>
  <c r="X822" i="6"/>
  <c r="X2033" i="6"/>
  <c r="X2276" i="6"/>
  <c r="X2034" i="6"/>
  <c r="X1336" i="6"/>
  <c r="X2095" i="6"/>
  <c r="X1398" i="6"/>
  <c r="X1375" i="6"/>
  <c r="X1975" i="6"/>
  <c r="X1973" i="6"/>
  <c r="X2311" i="6"/>
  <c r="X1338" i="6"/>
  <c r="X1418" i="6"/>
  <c r="X2039" i="6"/>
  <c r="X1974" i="6"/>
  <c r="X1373" i="6"/>
  <c r="X1972" i="6"/>
  <c r="X1376" i="6"/>
  <c r="X1337" i="6"/>
  <c r="X2038" i="6"/>
  <c r="X1374" i="6"/>
  <c r="X1400" i="6"/>
  <c r="Y108" i="6"/>
  <c r="Y1340" i="6"/>
  <c r="Y2459" i="6"/>
  <c r="Y2149" i="6"/>
  <c r="Y2236" i="6"/>
  <c r="Y612" i="6"/>
  <c r="Y638" i="6"/>
  <c r="Y103" i="6"/>
  <c r="Y2464" i="6"/>
  <c r="Y221" i="6"/>
  <c r="Y1482" i="6"/>
  <c r="Y2226" i="6"/>
  <c r="Y569" i="6"/>
  <c r="Y502" i="6"/>
  <c r="Y1342" i="6"/>
  <c r="Y2461" i="6"/>
  <c r="Y2351" i="6"/>
  <c r="Y845" i="6"/>
  <c r="Y2223" i="6"/>
  <c r="Y104" i="6"/>
  <c r="Y1343" i="6"/>
  <c r="Y570" i="6"/>
  <c r="Y501" i="6"/>
  <c r="Y1484" i="6"/>
  <c r="Y572" i="6"/>
  <c r="Y106" i="6"/>
  <c r="Y1481" i="6"/>
  <c r="Y1344" i="6"/>
  <c r="Y689" i="6"/>
  <c r="Y2235" i="6"/>
  <c r="Y1486" i="6"/>
  <c r="Y1483" i="6"/>
  <c r="Y1442" i="6"/>
  <c r="Y2234" i="6"/>
  <c r="Y1596" i="6"/>
  <c r="Y503" i="6"/>
  <c r="Y573" i="6"/>
  <c r="Y2466" i="6"/>
  <c r="Y2222" i="6"/>
  <c r="Y2225" i="6"/>
  <c r="Y2352" i="6"/>
  <c r="Y2228" i="6"/>
  <c r="Y2467" i="6"/>
  <c r="Y1441" i="6"/>
  <c r="Y639" i="6"/>
  <c r="Y1341" i="6"/>
  <c r="Y2462" i="6"/>
  <c r="Y688" i="6"/>
  <c r="Y2463" i="6"/>
  <c r="Y1339" i="6"/>
  <c r="Y2458" i="6"/>
  <c r="Y567" i="6"/>
  <c r="Y222" i="6"/>
  <c r="Y1391" i="6"/>
  <c r="Y2465" i="6"/>
  <c r="Y2460" i="6"/>
  <c r="Y571" i="6"/>
  <c r="Y2224" i="6"/>
  <c r="Y2353" i="6"/>
  <c r="Y637" i="6"/>
  <c r="Y1480" i="6"/>
  <c r="Y105" i="6"/>
  <c r="Y107" i="6"/>
  <c r="Y2227" i="6"/>
  <c r="Y1485" i="6"/>
  <c r="Y2010" i="6"/>
  <c r="Y524" i="6"/>
  <c r="Y635" i="6"/>
  <c r="Y2009" i="6"/>
  <c r="Y1970" i="6"/>
  <c r="Y523" i="6"/>
  <c r="Y631" i="6"/>
  <c r="Y1397" i="6"/>
  <c r="Y2090" i="6"/>
  <c r="Y2003" i="6"/>
  <c r="Y1461" i="6"/>
  <c r="Y596" i="6"/>
  <c r="Y518" i="6"/>
  <c r="Y628" i="6"/>
  <c r="Y216" i="6"/>
  <c r="Y2087" i="6"/>
  <c r="Y2000" i="6"/>
  <c r="Y833" i="6"/>
  <c r="Y593" i="6"/>
  <c r="Y1331" i="6"/>
  <c r="Y214" i="6"/>
  <c r="Y2008" i="6"/>
  <c r="Y1372" i="6"/>
  <c r="Y2218" i="6"/>
  <c r="Y591" i="6"/>
  <c r="Y2091" i="6"/>
  <c r="Y2088" i="6"/>
  <c r="Y2068" i="6"/>
  <c r="Y1371" i="6"/>
  <c r="Y1329" i="6"/>
  <c r="Y1368" i="6"/>
  <c r="Y834" i="6"/>
  <c r="Y1332" i="6"/>
  <c r="Y522" i="6"/>
  <c r="Y630" i="6"/>
  <c r="Y2006" i="6"/>
  <c r="Y519" i="6"/>
  <c r="Y1327" i="6"/>
  <c r="Y2037" i="6"/>
  <c r="Y600" i="6"/>
  <c r="Y2007" i="6"/>
  <c r="Y2004" i="6"/>
  <c r="Y2001" i="6"/>
  <c r="Y520" i="6"/>
  <c r="Y517" i="6"/>
  <c r="Y634" i="6"/>
  <c r="Y832" i="6"/>
  <c r="Y521" i="6"/>
  <c r="Y597" i="6"/>
  <c r="Y2089" i="6"/>
  <c r="Y2005" i="6"/>
  <c r="Y1369" i="6"/>
  <c r="Y629" i="6"/>
  <c r="Y215" i="6"/>
  <c r="Y1999" i="6"/>
  <c r="Y594" i="6"/>
  <c r="Y1330" i="6"/>
  <c r="Y1396" i="6"/>
  <c r="Y595" i="6"/>
  <c r="Y1370" i="6"/>
  <c r="Y2002" i="6"/>
  <c r="Y592" i="6"/>
  <c r="Y213" i="6"/>
  <c r="Y835" i="6"/>
  <c r="Y1328" i="6"/>
  <c r="Y599" i="6"/>
  <c r="Y2092" i="6"/>
  <c r="Y598" i="6"/>
  <c r="Y2093" i="6"/>
  <c r="P33" i="4"/>
  <c r="P31" i="4"/>
  <c r="P40" i="4"/>
  <c r="P34" i="4"/>
  <c r="P35" i="4"/>
  <c r="P36" i="4"/>
  <c r="P37" i="4"/>
  <c r="P38" i="4"/>
  <c r="P39" i="4"/>
  <c r="P32" i="4"/>
  <c r="G33" i="4"/>
  <c r="G31" i="4"/>
  <c r="G40" i="4"/>
  <c r="G34" i="4"/>
  <c r="G35" i="4"/>
  <c r="G36" i="4"/>
  <c r="G37" i="4"/>
  <c r="G38" i="4"/>
  <c r="G39" i="4"/>
  <c r="G32" i="4"/>
  <c r="P775" i="4"/>
  <c r="P776" i="4"/>
  <c r="P777" i="4"/>
  <c r="P778" i="4"/>
  <c r="P779" i="4"/>
  <c r="P780" i="4"/>
  <c r="P781" i="4"/>
  <c r="P782" i="4"/>
  <c r="P783" i="4"/>
  <c r="G775" i="4"/>
  <c r="G776" i="4"/>
  <c r="G777" i="4"/>
  <c r="G778" i="4"/>
  <c r="G779" i="4"/>
  <c r="G780" i="4"/>
  <c r="G781" i="4"/>
  <c r="G782" i="4"/>
  <c r="G783" i="4"/>
  <c r="P774" i="4"/>
  <c r="G774" i="4"/>
  <c r="P444" i="4"/>
  <c r="P445" i="4"/>
  <c r="P446" i="4"/>
  <c r="P447" i="4"/>
  <c r="P448" i="4"/>
  <c r="P449" i="4"/>
  <c r="P450" i="4"/>
  <c r="P451" i="4"/>
  <c r="P443" i="4"/>
  <c r="P442" i="4"/>
  <c r="G444" i="4"/>
  <c r="G445" i="4"/>
  <c r="G446" i="4"/>
  <c r="G447" i="4"/>
  <c r="G448" i="4"/>
  <c r="G449" i="4"/>
  <c r="G450" i="4"/>
  <c r="G451" i="4"/>
  <c r="G443" i="4"/>
  <c r="G442" i="4"/>
  <c r="P1069" i="4"/>
  <c r="P1072" i="4"/>
  <c r="P1073" i="4"/>
  <c r="P1074" i="4"/>
  <c r="P1075" i="4"/>
  <c r="P1076" i="4"/>
  <c r="P1077" i="4"/>
  <c r="P1078" i="4"/>
  <c r="P1070" i="4"/>
  <c r="P1071" i="4"/>
  <c r="G1071" i="4"/>
  <c r="G1072" i="4"/>
  <c r="G1073" i="4"/>
  <c r="G1074" i="4"/>
  <c r="G1075" i="4"/>
  <c r="G1076" i="4"/>
  <c r="G1077" i="4"/>
  <c r="G1078" i="4"/>
  <c r="G1070" i="4"/>
  <c r="G1069" i="4"/>
  <c r="P503" i="4"/>
  <c r="P504" i="4"/>
  <c r="P505" i="4"/>
  <c r="P506" i="4"/>
  <c r="P507" i="4"/>
  <c r="P508" i="4"/>
  <c r="P509" i="4"/>
  <c r="P502" i="4"/>
  <c r="G503" i="4"/>
  <c r="G504" i="4"/>
  <c r="G505" i="4"/>
  <c r="G506" i="4"/>
  <c r="G507" i="4"/>
  <c r="G508" i="4"/>
  <c r="G509" i="4"/>
  <c r="G502" i="4"/>
  <c r="N13" i="5"/>
  <c r="G808" i="5"/>
  <c r="P587" i="4"/>
  <c r="P588" i="4"/>
  <c r="P589" i="4"/>
  <c r="P590" i="4"/>
  <c r="P591" i="4"/>
  <c r="P592" i="4"/>
  <c r="P593" i="4"/>
  <c r="P594" i="4"/>
  <c r="P595" i="4"/>
  <c r="P162" i="4"/>
  <c r="P163" i="4"/>
  <c r="P164" i="4"/>
  <c r="P165" i="4"/>
  <c r="P166" i="4"/>
  <c r="P167" i="4"/>
  <c r="P168" i="4"/>
  <c r="P169" i="4"/>
  <c r="P170" i="4"/>
  <c r="P171" i="4"/>
  <c r="P554" i="4"/>
  <c r="P555" i="4"/>
  <c r="P556" i="4"/>
  <c r="P557" i="4"/>
  <c r="P558" i="4"/>
  <c r="P559" i="4"/>
  <c r="P560" i="4"/>
  <c r="P561" i="4"/>
  <c r="P562" i="4"/>
  <c r="P563" i="4"/>
  <c r="P564" i="4"/>
  <c r="P267" i="4"/>
  <c r="P263" i="4"/>
  <c r="P264" i="4"/>
  <c r="P262" i="4"/>
  <c r="P203" i="4"/>
  <c r="P202" i="4"/>
  <c r="P204" i="4"/>
  <c r="P211" i="4"/>
  <c r="P209" i="4"/>
  <c r="P208" i="4"/>
  <c r="P205" i="4"/>
  <c r="P207" i="4"/>
  <c r="P206" i="4"/>
  <c r="P210" i="4"/>
  <c r="P357" i="4"/>
  <c r="P356" i="4"/>
  <c r="P361" i="4"/>
  <c r="P360" i="4"/>
  <c r="P353" i="4"/>
  <c r="P352" i="4"/>
  <c r="P358" i="4"/>
  <c r="P354" i="4"/>
  <c r="P359" i="4"/>
  <c r="G203" i="4"/>
  <c r="G202" i="4"/>
  <c r="G204" i="4"/>
  <c r="G211" i="4"/>
  <c r="G209" i="4"/>
  <c r="G208" i="4"/>
  <c r="G205" i="4"/>
  <c r="G207" i="4"/>
  <c r="G206" i="4"/>
  <c r="G210" i="4"/>
  <c r="G357" i="4"/>
  <c r="G356" i="4"/>
  <c r="G361" i="4"/>
  <c r="G360" i="4"/>
  <c r="G353" i="4"/>
  <c r="G352" i="4"/>
  <c r="G358" i="4"/>
  <c r="G354" i="4"/>
  <c r="G359" i="4"/>
  <c r="P961" i="4"/>
  <c r="P355" i="4"/>
  <c r="P953" i="4"/>
  <c r="P960" i="4"/>
  <c r="P959" i="4"/>
  <c r="P958" i="4"/>
  <c r="P957" i="4"/>
  <c r="P956" i="4"/>
  <c r="P955" i="4"/>
  <c r="P954" i="4"/>
  <c r="P952" i="4"/>
  <c r="P1060" i="4"/>
  <c r="P1068" i="4"/>
  <c r="P1067" i="4"/>
  <c r="P1066" i="4"/>
  <c r="P1065" i="4"/>
  <c r="P1064" i="4"/>
  <c r="P1063" i="4"/>
  <c r="P1062" i="4"/>
  <c r="P1061" i="4"/>
  <c r="P1059" i="4"/>
  <c r="G355" i="4"/>
  <c r="G953" i="4"/>
  <c r="G961" i="4"/>
  <c r="G960" i="4"/>
  <c r="G959" i="4"/>
  <c r="G958" i="4"/>
  <c r="G957" i="4"/>
  <c r="G956" i="4"/>
  <c r="G955" i="4"/>
  <c r="G954" i="4"/>
  <c r="G952" i="4"/>
  <c r="G1060" i="4"/>
  <c r="G1068" i="4"/>
  <c r="G1067" i="4"/>
  <c r="G1066" i="4"/>
  <c r="G1065" i="4"/>
  <c r="G1064" i="4"/>
  <c r="G1063" i="4"/>
  <c r="G1062" i="4"/>
  <c r="G1061" i="4"/>
  <c r="G1059" i="4"/>
  <c r="P1161" i="4"/>
  <c r="P1168" i="4"/>
  <c r="P1167" i="4"/>
  <c r="P1166" i="4"/>
  <c r="P1159" i="4"/>
  <c r="P1164" i="4"/>
  <c r="P1165" i="4"/>
  <c r="P1163" i="4"/>
  <c r="P1162" i="4"/>
  <c r="P1160" i="4"/>
  <c r="P1036" i="4"/>
  <c r="P1035" i="4"/>
  <c r="P1034" i="4"/>
  <c r="P1033" i="4"/>
  <c r="P1032" i="4"/>
  <c r="P1031" i="4"/>
  <c r="P1030" i="4"/>
  <c r="P1029" i="4"/>
  <c r="P1028" i="4"/>
  <c r="P1027" i="4"/>
  <c r="P1026" i="4"/>
  <c r="P1025" i="4"/>
  <c r="P1024" i="4"/>
  <c r="G1161" i="4"/>
  <c r="G1168" i="4"/>
  <c r="G1167" i="4"/>
  <c r="G1166" i="4"/>
  <c r="G1159" i="4"/>
  <c r="G1164" i="4"/>
  <c r="G1165" i="4"/>
  <c r="G1163" i="4"/>
  <c r="G1162" i="4"/>
  <c r="G1160" i="4"/>
  <c r="G1036" i="4"/>
  <c r="G1035" i="4"/>
  <c r="G1034" i="4"/>
  <c r="G1033" i="4"/>
  <c r="G1032" i="4"/>
  <c r="G1031" i="4"/>
  <c r="G1030" i="4"/>
  <c r="G1029" i="4"/>
  <c r="G1028" i="4"/>
  <c r="G1027" i="4"/>
  <c r="G1026" i="4"/>
  <c r="G1025" i="4"/>
  <c r="G1024" i="4"/>
  <c r="P921" i="4"/>
  <c r="P920" i="4"/>
  <c r="P919" i="4"/>
  <c r="P918" i="4"/>
  <c r="P917" i="4"/>
  <c r="P916" i="4"/>
  <c r="P915" i="4"/>
  <c r="P914" i="4"/>
  <c r="P913" i="4"/>
  <c r="P912" i="4"/>
  <c r="G921" i="4"/>
  <c r="G920" i="4"/>
  <c r="G919" i="4"/>
  <c r="G918" i="4"/>
  <c r="G917" i="4"/>
  <c r="G916" i="4"/>
  <c r="G915" i="4"/>
  <c r="G914" i="4"/>
  <c r="G913" i="4"/>
  <c r="G912" i="4"/>
  <c r="P693" i="4"/>
  <c r="P692" i="4"/>
  <c r="P691" i="4"/>
  <c r="P690" i="4"/>
  <c r="P689" i="4"/>
  <c r="P688" i="4"/>
  <c r="P687" i="4"/>
  <c r="P686" i="4"/>
  <c r="P685" i="4"/>
  <c r="P684" i="4"/>
  <c r="G693" i="4"/>
  <c r="G692" i="4"/>
  <c r="G691" i="4"/>
  <c r="G690" i="4"/>
  <c r="G689" i="4"/>
  <c r="G688" i="4"/>
  <c r="G687" i="4"/>
  <c r="G686" i="4"/>
  <c r="G685" i="4"/>
  <c r="G684" i="4"/>
  <c r="P411" i="4"/>
  <c r="P410" i="4"/>
  <c r="P409" i="4"/>
  <c r="P408" i="4"/>
  <c r="P407" i="4"/>
  <c r="P406" i="4"/>
  <c r="P405" i="4"/>
  <c r="P404" i="4"/>
  <c r="P403" i="4"/>
  <c r="P402" i="4"/>
  <c r="G411" i="4"/>
  <c r="G410" i="4"/>
  <c r="G409" i="4"/>
  <c r="G408" i="4"/>
  <c r="G407" i="4"/>
  <c r="G406" i="4"/>
  <c r="G405" i="4"/>
  <c r="G404" i="4"/>
  <c r="G403" i="4"/>
  <c r="G402" i="4"/>
  <c r="P66" i="4"/>
  <c r="P65" i="4"/>
  <c r="P64" i="4"/>
  <c r="P63" i="4"/>
  <c r="P62" i="4"/>
  <c r="P61" i="4"/>
  <c r="P60" i="4"/>
  <c r="P59" i="4"/>
  <c r="G66" i="4"/>
  <c r="G65" i="4"/>
  <c r="G64" i="4"/>
  <c r="G63" i="4"/>
  <c r="G62" i="4"/>
  <c r="G61" i="4"/>
  <c r="G60" i="4"/>
  <c r="G59" i="4"/>
  <c r="P29" i="4"/>
  <c r="P28" i="4"/>
  <c r="P27" i="4"/>
  <c r="P26" i="4"/>
  <c r="P25" i="4"/>
  <c r="P24" i="4"/>
  <c r="P30" i="4"/>
  <c r="P23" i="4"/>
  <c r="P511" i="4"/>
  <c r="P510" i="4"/>
  <c r="G29" i="4"/>
  <c r="G28" i="4"/>
  <c r="G27" i="4"/>
  <c r="G26" i="4"/>
  <c r="G25" i="4"/>
  <c r="G24" i="4"/>
  <c r="G30" i="4"/>
  <c r="G23" i="4"/>
  <c r="G511" i="4"/>
  <c r="G510" i="4"/>
  <c r="P1130" i="4"/>
  <c r="P1138" i="4"/>
  <c r="P1137" i="4"/>
  <c r="P1136" i="4"/>
  <c r="P1135" i="4"/>
  <c r="P1134" i="4"/>
  <c r="P1133" i="4"/>
  <c r="P1132" i="4"/>
  <c r="P1131" i="4"/>
  <c r="P1129" i="4"/>
  <c r="G1130" i="4"/>
  <c r="G1138" i="4"/>
  <c r="G1137" i="4"/>
  <c r="G1136" i="4"/>
  <c r="G1135" i="4"/>
  <c r="G1134" i="4"/>
  <c r="G1133" i="4"/>
  <c r="G1132" i="4"/>
  <c r="G1131" i="4"/>
  <c r="G1129" i="4"/>
  <c r="P260" i="4"/>
  <c r="P259" i="4"/>
  <c r="P258" i="4"/>
  <c r="P257" i="4"/>
  <c r="P256" i="4"/>
  <c r="P255" i="4"/>
  <c r="P261" i="4"/>
  <c r="P253" i="4"/>
  <c r="P254" i="4"/>
  <c r="P252" i="4"/>
  <c r="G260" i="4"/>
  <c r="G259" i="4"/>
  <c r="G258" i="4"/>
  <c r="G257" i="4"/>
  <c r="G256" i="4"/>
  <c r="G255" i="4"/>
  <c r="G261" i="4"/>
  <c r="G253" i="4"/>
  <c r="G254" i="4"/>
  <c r="G252" i="4"/>
  <c r="P310" i="4"/>
  <c r="P309" i="4"/>
  <c r="P308" i="4"/>
  <c r="P307" i="4"/>
  <c r="P311" i="4"/>
  <c r="P305" i="4"/>
  <c r="P304" i="4"/>
  <c r="P303" i="4"/>
  <c r="P302" i="4"/>
  <c r="G310" i="4"/>
  <c r="G309" i="4"/>
  <c r="G306" i="4"/>
  <c r="G308" i="4"/>
  <c r="G307" i="4"/>
  <c r="G311" i="4"/>
  <c r="G305" i="4"/>
  <c r="G304" i="4"/>
  <c r="G303" i="4"/>
  <c r="G302" i="4"/>
  <c r="P1102" i="4"/>
  <c r="P1099" i="4"/>
  <c r="P1100" i="4"/>
  <c r="P1101" i="4"/>
  <c r="P1108" i="4"/>
  <c r="P1104" i="4"/>
  <c r="P1105" i="4"/>
  <c r="P1103" i="4"/>
  <c r="P1106" i="4"/>
  <c r="G1102" i="4"/>
  <c r="G1099" i="4"/>
  <c r="G1100" i="4"/>
  <c r="G1101" i="4"/>
  <c r="G1108" i="4"/>
  <c r="G1104" i="4"/>
  <c r="G1105" i="4"/>
  <c r="G1103" i="4"/>
  <c r="G1106" i="4"/>
  <c r="P812" i="4"/>
  <c r="P813" i="4"/>
  <c r="P821" i="4"/>
  <c r="P814" i="4"/>
  <c r="P819" i="4"/>
  <c r="P815" i="4"/>
  <c r="P816" i="4"/>
  <c r="P817" i="4"/>
  <c r="P818" i="4"/>
  <c r="P820" i="4"/>
  <c r="G812" i="4"/>
  <c r="G813" i="4"/>
  <c r="G821" i="4"/>
  <c r="G814" i="4"/>
  <c r="G819" i="4"/>
  <c r="G815" i="4"/>
  <c r="G816" i="4"/>
  <c r="G817" i="4"/>
  <c r="G818" i="4"/>
  <c r="G820" i="4"/>
  <c r="P634" i="4"/>
  <c r="P635" i="4"/>
  <c r="P636" i="4"/>
  <c r="P637" i="4"/>
  <c r="P638" i="4"/>
  <c r="P643" i="4"/>
  <c r="P640" i="4"/>
  <c r="P639" i="4"/>
  <c r="P641" i="4"/>
  <c r="P642" i="4"/>
  <c r="G634" i="4"/>
  <c r="G635" i="4"/>
  <c r="G636" i="4"/>
  <c r="G637" i="4"/>
  <c r="G638" i="4"/>
  <c r="G643" i="4"/>
  <c r="G640" i="4"/>
  <c r="G639" i="4"/>
  <c r="G641" i="4"/>
  <c r="G642" i="4"/>
  <c r="P1197" i="4"/>
  <c r="P1195" i="4"/>
  <c r="P1196" i="4"/>
  <c r="P1198" i="4"/>
  <c r="P1199" i="4"/>
  <c r="P1200" i="4"/>
  <c r="P1201" i="4"/>
  <c r="P1202" i="4"/>
  <c r="P1203" i="4"/>
  <c r="P1194" i="4"/>
  <c r="G1197" i="4"/>
  <c r="G1195" i="4"/>
  <c r="G1196" i="4"/>
  <c r="G1198" i="4"/>
  <c r="G1199" i="4"/>
  <c r="G1200" i="4"/>
  <c r="G1201" i="4"/>
  <c r="G1202" i="4"/>
  <c r="G1203" i="4"/>
  <c r="G1194" i="4"/>
  <c r="G1184" i="4"/>
  <c r="P92" i="4"/>
  <c r="P101" i="4"/>
  <c r="P100" i="4"/>
  <c r="P99" i="4"/>
  <c r="P98" i="4"/>
  <c r="P97" i="4"/>
  <c r="P96" i="4"/>
  <c r="P95" i="4"/>
  <c r="P94" i="4"/>
  <c r="G93" i="4"/>
  <c r="G94" i="4"/>
  <c r="G95" i="4"/>
  <c r="G96" i="4"/>
  <c r="G97" i="4"/>
  <c r="G98" i="4"/>
  <c r="G99" i="4"/>
  <c r="G100" i="4"/>
  <c r="G101" i="4"/>
  <c r="G92" i="4"/>
  <c r="P93" i="4"/>
  <c r="P765" i="4"/>
  <c r="P766" i="4"/>
  <c r="P767" i="4"/>
  <c r="P768" i="4"/>
  <c r="P769" i="4"/>
  <c r="P770" i="4"/>
  <c r="P771" i="4"/>
  <c r="P772" i="4"/>
  <c r="P773" i="4"/>
  <c r="P764" i="4"/>
  <c r="G765" i="4"/>
  <c r="G766" i="4"/>
  <c r="G767" i="4"/>
  <c r="G768" i="4"/>
  <c r="G769" i="4"/>
  <c r="G770" i="4"/>
  <c r="G771" i="4"/>
  <c r="G772" i="4"/>
  <c r="G773" i="4"/>
  <c r="G764" i="4"/>
  <c r="P493" i="4"/>
  <c r="P494" i="4"/>
  <c r="P495" i="4"/>
  <c r="P496" i="4"/>
  <c r="P497" i="4"/>
  <c r="P498" i="4"/>
  <c r="P499" i="4"/>
  <c r="P500" i="4"/>
  <c r="P501" i="4"/>
  <c r="G493" i="4"/>
  <c r="G494" i="4"/>
  <c r="G495" i="4"/>
  <c r="G496" i="4"/>
  <c r="G497" i="4"/>
  <c r="G498" i="4"/>
  <c r="G499" i="4"/>
  <c r="G500" i="4"/>
  <c r="G501" i="4"/>
  <c r="P492" i="4"/>
  <c r="G492" i="4"/>
  <c r="N25" i="5"/>
  <c r="N28" i="5"/>
  <c r="N32" i="5"/>
  <c r="N42" i="5"/>
  <c r="N43" i="5"/>
  <c r="N44" i="5"/>
  <c r="N47" i="5"/>
  <c r="N3" i="5"/>
  <c r="N4" i="5"/>
  <c r="N9" i="5"/>
  <c r="N10" i="5"/>
  <c r="N2" i="5"/>
  <c r="P3" i="4"/>
  <c r="P5" i="4"/>
  <c r="P4" i="4"/>
  <c r="P12" i="4"/>
  <c r="P8" i="4"/>
  <c r="P11" i="4"/>
  <c r="P10" i="4"/>
  <c r="P9" i="4"/>
  <c r="P7" i="4"/>
  <c r="P6" i="4"/>
  <c r="G3" i="4"/>
  <c r="G5" i="4"/>
  <c r="G4" i="4"/>
  <c r="G12" i="4"/>
  <c r="G8" i="4"/>
  <c r="G11" i="4"/>
  <c r="G10" i="4"/>
  <c r="G9" i="4"/>
  <c r="G7" i="4"/>
  <c r="G6" i="4"/>
  <c r="P239" i="4"/>
  <c r="P232" i="4"/>
  <c r="P233" i="4"/>
  <c r="P240" i="4"/>
  <c r="P234" i="4"/>
  <c r="P238" i="4"/>
  <c r="P237" i="4"/>
  <c r="P241" i="4"/>
  <c r="P236" i="4"/>
  <c r="P235" i="4"/>
  <c r="G239" i="4"/>
  <c r="G232" i="4"/>
  <c r="G233" i="4"/>
  <c r="G240" i="4"/>
  <c r="G234" i="4"/>
  <c r="G238" i="4"/>
  <c r="G237" i="4"/>
  <c r="G241" i="4"/>
  <c r="G236" i="4"/>
  <c r="G235" i="4"/>
  <c r="G1189" i="4"/>
  <c r="G863" i="4"/>
  <c r="G865" i="4"/>
  <c r="G866" i="4"/>
  <c r="G867" i="4"/>
  <c r="G868" i="4"/>
  <c r="G869" i="4"/>
  <c r="G870" i="4"/>
  <c r="G871" i="4"/>
  <c r="G853" i="4"/>
  <c r="G854" i="4"/>
  <c r="G855" i="4"/>
  <c r="G856" i="4"/>
  <c r="G857" i="4"/>
  <c r="G858" i="4"/>
  <c r="G859" i="4"/>
  <c r="G860" i="4"/>
  <c r="G861" i="4"/>
  <c r="G862" i="4"/>
  <c r="G864" i="4"/>
  <c r="G872" i="4"/>
  <c r="G883" i="4"/>
  <c r="G885" i="4"/>
  <c r="G887" i="4"/>
  <c r="G876" i="4"/>
  <c r="G881" i="4"/>
  <c r="G888" i="4"/>
  <c r="G879" i="4"/>
  <c r="G886" i="4"/>
  <c r="G889" i="4"/>
  <c r="G877" i="4"/>
  <c r="G878" i="4"/>
  <c r="G882" i="4"/>
  <c r="G890" i="4"/>
  <c r="G880" i="4"/>
  <c r="G884" i="4"/>
  <c r="G873" i="4"/>
  <c r="G891" i="4"/>
  <c r="G874" i="4"/>
  <c r="G875" i="4"/>
  <c r="G892" i="4"/>
  <c r="G903" i="4"/>
  <c r="G905" i="4"/>
  <c r="G907" i="4"/>
  <c r="G896" i="4"/>
  <c r="G901" i="4"/>
  <c r="G908" i="4"/>
  <c r="G899" i="4"/>
  <c r="G906" i="4"/>
  <c r="G909" i="4"/>
  <c r="G897" i="4"/>
  <c r="G898" i="4"/>
  <c r="G902" i="4"/>
  <c r="G910" i="4"/>
  <c r="G900" i="4"/>
  <c r="G904" i="4"/>
  <c r="G893" i="4"/>
  <c r="G911" i="4"/>
  <c r="G894" i="4"/>
  <c r="G895" i="4"/>
  <c r="G482" i="4"/>
  <c r="G484" i="4"/>
  <c r="G485" i="4"/>
  <c r="G486" i="4"/>
  <c r="G487" i="4"/>
  <c r="G488" i="4"/>
  <c r="G489" i="4"/>
  <c r="G490" i="4"/>
  <c r="G491" i="4"/>
  <c r="G483" i="4"/>
  <c r="G754" i="4"/>
  <c r="G756" i="4"/>
  <c r="G757" i="4"/>
  <c r="G758" i="4"/>
  <c r="G759" i="4"/>
  <c r="G760" i="4"/>
  <c r="G761" i="4"/>
  <c r="G762" i="4"/>
  <c r="G763" i="4"/>
  <c r="G755" i="4"/>
  <c r="G674" i="4"/>
  <c r="G676" i="4"/>
  <c r="G677" i="4"/>
  <c r="G678" i="4"/>
  <c r="G679" i="4"/>
  <c r="G680" i="4"/>
  <c r="G681" i="4"/>
  <c r="G682" i="4"/>
  <c r="G683" i="4"/>
  <c r="G675" i="4"/>
  <c r="G1019" i="4"/>
  <c r="G1012" i="4"/>
  <c r="G1018" i="4"/>
  <c r="G1020" i="4"/>
  <c r="G1021" i="4"/>
  <c r="G1013" i="4"/>
  <c r="G1015" i="4"/>
  <c r="G1017" i="4"/>
  <c r="G1014" i="4"/>
  <c r="G1016" i="4"/>
  <c r="G1022" i="4"/>
  <c r="G1010" i="4"/>
  <c r="G1011" i="4"/>
  <c r="G132" i="4"/>
  <c r="G134" i="4"/>
  <c r="G135" i="4"/>
  <c r="G136" i="4"/>
  <c r="G137" i="4"/>
  <c r="G138" i="4"/>
  <c r="G139" i="4"/>
  <c r="G140" i="4"/>
  <c r="G141" i="4"/>
  <c r="G133" i="4"/>
  <c r="G462" i="4"/>
  <c r="G467" i="4"/>
  <c r="G468" i="4"/>
  <c r="G470" i="4"/>
  <c r="G463" i="4"/>
  <c r="G464" i="4"/>
  <c r="G465" i="4"/>
  <c r="G466" i="4"/>
  <c r="G471" i="4"/>
  <c r="G469" i="4"/>
  <c r="G982" i="4"/>
  <c r="G988" i="4"/>
  <c r="G989" i="4"/>
  <c r="G990" i="4"/>
  <c r="G991" i="4"/>
  <c r="G992" i="4"/>
  <c r="G993" i="4"/>
  <c r="G994" i="4"/>
  <c r="G995" i="4"/>
  <c r="G983" i="4"/>
  <c r="G984" i="4"/>
  <c r="G985" i="4"/>
  <c r="G986" i="4"/>
  <c r="G987" i="4"/>
  <c r="G472" i="4"/>
  <c r="G474" i="4"/>
  <c r="G475" i="4"/>
  <c r="G476" i="4"/>
  <c r="G477" i="4"/>
  <c r="G478" i="4"/>
  <c r="G479" i="4"/>
  <c r="G480" i="4"/>
  <c r="G481" i="4"/>
  <c r="G473" i="4"/>
  <c r="G744" i="4"/>
  <c r="G746" i="4"/>
  <c r="G747" i="4"/>
  <c r="G748" i="4"/>
  <c r="G749" i="4"/>
  <c r="G750" i="4"/>
  <c r="G751" i="4"/>
  <c r="G752" i="4"/>
  <c r="G753" i="4"/>
  <c r="G745" i="4"/>
  <c r="G664" i="4"/>
  <c r="G666" i="4"/>
  <c r="G667" i="4"/>
  <c r="G668" i="4"/>
  <c r="G669" i="4"/>
  <c r="G670" i="4"/>
  <c r="G671" i="4"/>
  <c r="G672" i="4"/>
  <c r="G673" i="4"/>
  <c r="G665" i="4"/>
  <c r="G532" i="4"/>
  <c r="G535" i="4"/>
  <c r="G536" i="4"/>
  <c r="G537" i="4"/>
  <c r="G538" i="4"/>
  <c r="G539" i="4"/>
  <c r="G540" i="4"/>
  <c r="G541" i="4"/>
  <c r="G542" i="4"/>
  <c r="G533" i="4"/>
  <c r="G534" i="4"/>
  <c r="G1005" i="4"/>
  <c r="G1009" i="4"/>
  <c r="G998" i="4"/>
  <c r="G1004" i="4"/>
  <c r="G1006" i="4"/>
  <c r="G1007" i="4"/>
  <c r="G999" i="4"/>
  <c r="G1001" i="4"/>
  <c r="G1003" i="4"/>
  <c r="G1000" i="4"/>
  <c r="G1002" i="4"/>
  <c r="G1008" i="4"/>
  <c r="G996" i="4"/>
  <c r="G997" i="4"/>
  <c r="G142" i="4"/>
  <c r="G144" i="4"/>
  <c r="G145" i="4"/>
  <c r="G146" i="4"/>
  <c r="G147" i="4"/>
  <c r="G148" i="4"/>
  <c r="G149" i="4"/>
  <c r="G150" i="4"/>
  <c r="G151" i="4"/>
  <c r="G143" i="4"/>
  <c r="G395" i="4"/>
  <c r="G396" i="4"/>
  <c r="G397" i="4"/>
  <c r="G400" i="4"/>
  <c r="G392" i="4"/>
  <c r="G393" i="4"/>
  <c r="G394" i="4"/>
  <c r="G401" i="4"/>
  <c r="G398" i="4"/>
  <c r="G399" i="4"/>
  <c r="G89" i="4"/>
  <c r="G90" i="4"/>
  <c r="G91" i="4"/>
  <c r="G83" i="4"/>
  <c r="G84" i="4"/>
  <c r="G85" i="4"/>
  <c r="G86" i="4"/>
  <c r="G87" i="4"/>
  <c r="G88" i="4"/>
  <c r="G348" i="4"/>
  <c r="G349" i="4"/>
  <c r="G346" i="4"/>
  <c r="G347" i="4"/>
  <c r="G344" i="4"/>
  <c r="G342" i="4"/>
  <c r="G351" i="4"/>
  <c r="G350" i="4"/>
  <c r="G343" i="4"/>
  <c r="G345" i="4"/>
  <c r="G1192" i="4"/>
  <c r="G1193" i="4"/>
  <c r="G1190" i="4"/>
  <c r="G1191" i="4"/>
  <c r="G1185" i="4"/>
  <c r="G1186" i="4"/>
  <c r="G1187" i="4"/>
  <c r="G1188" i="4"/>
  <c r="G242" i="4"/>
  <c r="G250" i="4"/>
  <c r="G244" i="4"/>
  <c r="G243" i="4"/>
  <c r="G251" i="4"/>
  <c r="G246" i="4"/>
  <c r="G248" i="4"/>
  <c r="G249" i="4"/>
  <c r="G245" i="4"/>
  <c r="G247" i="4"/>
  <c r="G15" i="4"/>
  <c r="G14" i="4"/>
  <c r="G22" i="4"/>
  <c r="G19" i="4"/>
  <c r="G20" i="4"/>
  <c r="G17" i="4"/>
  <c r="G16" i="4"/>
  <c r="G21" i="4"/>
  <c r="G18" i="4"/>
  <c r="G13" i="4"/>
  <c r="G1091" i="4"/>
  <c r="G1089" i="4"/>
  <c r="G1092" i="4"/>
  <c r="G1090" i="4"/>
  <c r="G1094" i="4"/>
  <c r="G1098" i="4"/>
  <c r="G1093" i="4"/>
  <c r="G1095" i="4"/>
  <c r="G1097" i="4"/>
  <c r="G1096" i="4"/>
  <c r="G807" i="4"/>
  <c r="G808" i="4"/>
  <c r="G805" i="4"/>
  <c r="G806" i="4"/>
  <c r="G803" i="4"/>
  <c r="G810" i="4"/>
  <c r="G804" i="4"/>
  <c r="G802" i="4"/>
  <c r="G811" i="4"/>
  <c r="G809" i="4"/>
  <c r="G300" i="4"/>
  <c r="G301" i="4"/>
  <c r="G296" i="4"/>
  <c r="G298" i="4"/>
  <c r="G297" i="4"/>
  <c r="G299" i="4"/>
  <c r="G294" i="4"/>
  <c r="G295" i="4"/>
  <c r="G292" i="4"/>
  <c r="G293" i="4"/>
  <c r="G628" i="4"/>
  <c r="G627" i="4"/>
  <c r="G631" i="4"/>
  <c r="G632" i="4"/>
  <c r="G625" i="4"/>
  <c r="G630" i="4"/>
  <c r="G626" i="4"/>
  <c r="G624" i="4"/>
  <c r="G629" i="4"/>
  <c r="G633" i="4"/>
  <c r="G51" i="4"/>
  <c r="G52" i="4"/>
  <c r="G53" i="4"/>
  <c r="G54" i="4"/>
  <c r="G55" i="4"/>
  <c r="G56" i="4"/>
  <c r="G57" i="4"/>
  <c r="G58" i="4"/>
  <c r="G385" i="4"/>
  <c r="G386" i="4"/>
  <c r="G387" i="4"/>
  <c r="G388" i="4"/>
  <c r="G389" i="4"/>
  <c r="G390" i="4"/>
  <c r="G391" i="4"/>
  <c r="G383" i="4"/>
  <c r="G384" i="4"/>
  <c r="G382" i="4"/>
  <c r="G1180" i="4"/>
  <c r="G1182" i="4"/>
  <c r="G1183" i="4"/>
  <c r="G1177" i="4"/>
  <c r="G1178" i="4"/>
  <c r="G1174" i="4"/>
  <c r="G1181" i="4"/>
  <c r="G1179" i="4"/>
  <c r="G1176" i="4"/>
  <c r="G1175" i="4"/>
  <c r="G618" i="4"/>
  <c r="G616" i="4"/>
  <c r="G617" i="4"/>
  <c r="G614" i="4"/>
  <c r="G615" i="4"/>
  <c r="G621" i="4"/>
  <c r="G622" i="4"/>
  <c r="G620" i="4"/>
  <c r="G623" i="4"/>
  <c r="G619" i="4"/>
  <c r="G332" i="4"/>
  <c r="G333" i="4"/>
  <c r="G339" i="4"/>
  <c r="G336" i="4"/>
  <c r="G340" i="4"/>
  <c r="G341" i="4"/>
  <c r="G337" i="4"/>
  <c r="G334" i="4"/>
  <c r="G338" i="4"/>
  <c r="G335" i="4"/>
  <c r="G282" i="4"/>
  <c r="G285" i="4"/>
  <c r="G284" i="4"/>
  <c r="G287" i="4"/>
  <c r="G286" i="4"/>
  <c r="G283" i="4"/>
  <c r="G288" i="4"/>
  <c r="G290" i="4"/>
  <c r="G291" i="4"/>
  <c r="G289" i="4"/>
  <c r="G196" i="4"/>
  <c r="G197" i="4"/>
  <c r="G192" i="4"/>
  <c r="G193" i="4"/>
  <c r="G194" i="4"/>
  <c r="G198" i="4"/>
  <c r="G195" i="4"/>
  <c r="G200" i="4"/>
  <c r="G201" i="4"/>
  <c r="G199" i="4"/>
  <c r="G1172" i="4"/>
  <c r="G1173" i="4"/>
  <c r="G1170" i="4"/>
  <c r="G1171" i="4"/>
  <c r="G1169" i="4"/>
  <c r="G794" i="4"/>
  <c r="G795" i="4"/>
  <c r="G797" i="4"/>
  <c r="G796" i="4"/>
  <c r="G798" i="4"/>
  <c r="G801" i="4"/>
  <c r="G800" i="4"/>
  <c r="G799" i="4"/>
  <c r="G852" i="4"/>
  <c r="P872" i="4"/>
  <c r="P883" i="4"/>
  <c r="P885" i="4"/>
  <c r="P887" i="4"/>
  <c r="P876" i="4"/>
  <c r="P881" i="4"/>
  <c r="P888" i="4"/>
  <c r="P879" i="4"/>
  <c r="P886" i="4"/>
  <c r="P889" i="4"/>
  <c r="P877" i="4"/>
  <c r="P878" i="4"/>
  <c r="P882" i="4"/>
  <c r="P890" i="4"/>
  <c r="P880" i="4"/>
  <c r="P884" i="4"/>
  <c r="P873" i="4"/>
  <c r="P891" i="4"/>
  <c r="P874" i="4"/>
  <c r="P875" i="4"/>
  <c r="P892" i="4"/>
  <c r="P903" i="4"/>
  <c r="P905" i="4"/>
  <c r="P907" i="4"/>
  <c r="P896" i="4"/>
  <c r="P901" i="4"/>
  <c r="P908" i="4"/>
  <c r="P899" i="4"/>
  <c r="P906" i="4"/>
  <c r="P909" i="4"/>
  <c r="P897" i="4"/>
  <c r="P898" i="4"/>
  <c r="P902" i="4"/>
  <c r="P910" i="4"/>
  <c r="P900" i="4"/>
  <c r="P904" i="4"/>
  <c r="P893" i="4"/>
  <c r="P911" i="4"/>
  <c r="P894" i="4"/>
  <c r="P895" i="4"/>
  <c r="P482" i="4"/>
  <c r="P484" i="4"/>
  <c r="P485" i="4"/>
  <c r="P486" i="4"/>
  <c r="P487" i="4"/>
  <c r="P488" i="4"/>
  <c r="P489" i="4"/>
  <c r="P490" i="4"/>
  <c r="P491" i="4"/>
  <c r="P483" i="4"/>
  <c r="P754" i="4"/>
  <c r="P756" i="4"/>
  <c r="P757" i="4"/>
  <c r="P758" i="4"/>
  <c r="P759" i="4"/>
  <c r="P760" i="4"/>
  <c r="P761" i="4"/>
  <c r="P762" i="4"/>
  <c r="P763" i="4"/>
  <c r="P755" i="4"/>
  <c r="P674" i="4"/>
  <c r="P676" i="4"/>
  <c r="P677" i="4"/>
  <c r="P678" i="4"/>
  <c r="P679" i="4"/>
  <c r="P680" i="4"/>
  <c r="P681" i="4"/>
  <c r="P682" i="4"/>
  <c r="P683" i="4"/>
  <c r="P675" i="4"/>
  <c r="P1019" i="4"/>
  <c r="P1012" i="4"/>
  <c r="P1018" i="4"/>
  <c r="P1020" i="4"/>
  <c r="P1021" i="4"/>
  <c r="P1013" i="4"/>
  <c r="P1015" i="4"/>
  <c r="P1017" i="4"/>
  <c r="P1014" i="4"/>
  <c r="P1016" i="4"/>
  <c r="P1022" i="4"/>
  <c r="P1010" i="4"/>
  <c r="P1011" i="4"/>
  <c r="P132" i="4"/>
  <c r="P134" i="4"/>
  <c r="P135" i="4"/>
  <c r="P136" i="4"/>
  <c r="P137" i="4"/>
  <c r="P138" i="4"/>
  <c r="P139" i="4"/>
  <c r="P140" i="4"/>
  <c r="P133" i="4"/>
  <c r="P462" i="4"/>
  <c r="P467" i="4"/>
  <c r="P468" i="4"/>
  <c r="P470" i="4"/>
  <c r="P463" i="4"/>
  <c r="P464" i="4"/>
  <c r="P465" i="4"/>
  <c r="P466" i="4"/>
  <c r="P471" i="4"/>
  <c r="P469" i="4"/>
  <c r="P982" i="4"/>
  <c r="P988" i="4"/>
  <c r="P989" i="4"/>
  <c r="P990" i="4"/>
  <c r="P991" i="4"/>
  <c r="P992" i="4"/>
  <c r="P993" i="4"/>
  <c r="P994" i="4"/>
  <c r="P995" i="4"/>
  <c r="P983" i="4"/>
  <c r="P984" i="4"/>
  <c r="P985" i="4"/>
  <c r="P986" i="4"/>
  <c r="P987" i="4"/>
  <c r="P472" i="4"/>
  <c r="P474" i="4"/>
  <c r="P475" i="4"/>
  <c r="P476" i="4"/>
  <c r="P477" i="4"/>
  <c r="P478" i="4"/>
  <c r="P479" i="4"/>
  <c r="P480" i="4"/>
  <c r="P481" i="4"/>
  <c r="P473" i="4"/>
  <c r="P744" i="4"/>
  <c r="P746" i="4"/>
  <c r="P747" i="4"/>
  <c r="P748" i="4"/>
  <c r="P749" i="4"/>
  <c r="P750" i="4"/>
  <c r="P751" i="4"/>
  <c r="P752" i="4"/>
  <c r="P753" i="4"/>
  <c r="P745" i="4"/>
  <c r="P664" i="4"/>
  <c r="P666" i="4"/>
  <c r="P667" i="4"/>
  <c r="P668" i="4"/>
  <c r="P669" i="4"/>
  <c r="P670" i="4"/>
  <c r="P671" i="4"/>
  <c r="P672" i="4"/>
  <c r="P673" i="4"/>
  <c r="P665" i="4"/>
  <c r="P532" i="4"/>
  <c r="P535" i="4"/>
  <c r="P536" i="4"/>
  <c r="P537" i="4"/>
  <c r="P538" i="4"/>
  <c r="P539" i="4"/>
  <c r="P540" i="4"/>
  <c r="P541" i="4"/>
  <c r="P542" i="4"/>
  <c r="P533" i="4"/>
  <c r="P534" i="4"/>
  <c r="P1005" i="4"/>
  <c r="P1009" i="4"/>
  <c r="P998" i="4"/>
  <c r="P1004" i="4"/>
  <c r="P1006" i="4"/>
  <c r="P1007" i="4"/>
  <c r="P999" i="4"/>
  <c r="P1001" i="4"/>
  <c r="P1003" i="4"/>
  <c r="P1000" i="4"/>
  <c r="P1002" i="4"/>
  <c r="P1008" i="4"/>
  <c r="P996" i="4"/>
  <c r="P997" i="4"/>
  <c r="P142" i="4"/>
  <c r="P144" i="4"/>
  <c r="P145" i="4"/>
  <c r="P146" i="4"/>
  <c r="P147" i="4"/>
  <c r="P148" i="4"/>
  <c r="P149" i="4"/>
  <c r="P150" i="4"/>
  <c r="P151" i="4"/>
  <c r="P143" i="4"/>
  <c r="P395" i="4"/>
  <c r="P396" i="4"/>
  <c r="P397" i="4"/>
  <c r="P400" i="4"/>
  <c r="P392" i="4"/>
  <c r="P393" i="4"/>
  <c r="P394" i="4"/>
  <c r="P401" i="4"/>
  <c r="P398" i="4"/>
  <c r="P399" i="4"/>
  <c r="P89" i="4"/>
  <c r="P90" i="4"/>
  <c r="P91" i="4"/>
  <c r="P83" i="4"/>
  <c r="P84" i="4"/>
  <c r="P85" i="4"/>
  <c r="P86" i="4"/>
  <c r="P87" i="4"/>
  <c r="P88" i="4"/>
  <c r="P348" i="4"/>
  <c r="P349" i="4"/>
  <c r="P346" i="4"/>
  <c r="P347" i="4"/>
  <c r="P344" i="4"/>
  <c r="P342" i="4"/>
  <c r="P351" i="4"/>
  <c r="P350" i="4"/>
  <c r="P343" i="4"/>
  <c r="P345" i="4"/>
  <c r="P1192" i="4"/>
  <c r="P1193" i="4"/>
  <c r="P1190" i="4"/>
  <c r="P1191" i="4"/>
  <c r="P1185" i="4"/>
  <c r="P1186" i="4"/>
  <c r="P1184" i="4"/>
  <c r="P1187" i="4"/>
  <c r="P1188" i="4"/>
  <c r="P1189" i="4"/>
  <c r="P242" i="4"/>
  <c r="P250" i="4"/>
  <c r="P244" i="4"/>
  <c r="P243" i="4"/>
  <c r="P251" i="4"/>
  <c r="P246" i="4"/>
  <c r="P248" i="4"/>
  <c r="P249" i="4"/>
  <c r="P245" i="4"/>
  <c r="P247" i="4"/>
  <c r="P15" i="4"/>
  <c r="P14" i="4"/>
  <c r="P22" i="4"/>
  <c r="P19" i="4"/>
  <c r="P20" i="4"/>
  <c r="P17" i="4"/>
  <c r="P16" i="4"/>
  <c r="P21" i="4"/>
  <c r="P18" i="4"/>
  <c r="P13" i="4"/>
  <c r="P1091" i="4"/>
  <c r="P1089" i="4"/>
  <c r="P1092" i="4"/>
  <c r="P1090" i="4"/>
  <c r="P1094" i="4"/>
  <c r="P1098" i="4"/>
  <c r="P1093" i="4"/>
  <c r="P1095" i="4"/>
  <c r="P1097" i="4"/>
  <c r="P1096" i="4"/>
  <c r="P807" i="4"/>
  <c r="P808" i="4"/>
  <c r="P805" i="4"/>
  <c r="P806" i="4"/>
  <c r="P803" i="4"/>
  <c r="P810" i="4"/>
  <c r="P804" i="4"/>
  <c r="P802" i="4"/>
  <c r="P811" i="4"/>
  <c r="P809" i="4"/>
  <c r="P300" i="4"/>
  <c r="P301" i="4"/>
  <c r="P296" i="4"/>
  <c r="P298" i="4"/>
  <c r="P297" i="4"/>
  <c r="P299" i="4"/>
  <c r="P294" i="4"/>
  <c r="P295" i="4"/>
  <c r="P292" i="4"/>
  <c r="P293" i="4"/>
  <c r="P628" i="4"/>
  <c r="P627" i="4"/>
  <c r="P631" i="4"/>
  <c r="P632" i="4"/>
  <c r="P625" i="4"/>
  <c r="P630" i="4"/>
  <c r="P626" i="4"/>
  <c r="P624" i="4"/>
  <c r="P629" i="4"/>
  <c r="P633" i="4"/>
  <c r="P51" i="4"/>
  <c r="P52" i="4"/>
  <c r="P53" i="4"/>
  <c r="P54" i="4"/>
  <c r="P55" i="4"/>
  <c r="P56" i="4"/>
  <c r="P57" i="4"/>
  <c r="P58" i="4"/>
  <c r="P385" i="4"/>
  <c r="P386" i="4"/>
  <c r="P387" i="4"/>
  <c r="P388" i="4"/>
  <c r="P389" i="4"/>
  <c r="P390" i="4"/>
  <c r="P391" i="4"/>
  <c r="P383" i="4"/>
  <c r="P384" i="4"/>
  <c r="P382" i="4"/>
  <c r="P1180" i="4"/>
  <c r="P1182" i="4"/>
  <c r="P1183" i="4"/>
  <c r="P1177" i="4"/>
  <c r="P1178" i="4"/>
  <c r="P1174" i="4"/>
  <c r="P1181" i="4"/>
  <c r="P1179" i="4"/>
  <c r="P1176" i="4"/>
  <c r="P1175" i="4"/>
  <c r="P618" i="4"/>
  <c r="P616" i="4"/>
  <c r="P617" i="4"/>
  <c r="P614" i="4"/>
  <c r="P615" i="4"/>
  <c r="P621" i="4"/>
  <c r="P622" i="4"/>
  <c r="P620" i="4"/>
  <c r="P623" i="4"/>
  <c r="P619" i="4"/>
  <c r="P332" i="4"/>
  <c r="P333" i="4"/>
  <c r="P339" i="4"/>
  <c r="P336" i="4"/>
  <c r="P340" i="4"/>
  <c r="P341" i="4"/>
  <c r="P337" i="4"/>
  <c r="P334" i="4"/>
  <c r="P338" i="4"/>
  <c r="P335" i="4"/>
  <c r="P282" i="4"/>
  <c r="P285" i="4"/>
  <c r="P284" i="4"/>
  <c r="P287" i="4"/>
  <c r="P286" i="4"/>
  <c r="P283" i="4"/>
  <c r="P288" i="4"/>
  <c r="P290" i="4"/>
  <c r="P291" i="4"/>
  <c r="P289" i="4"/>
  <c r="P196" i="4"/>
  <c r="P197" i="4"/>
  <c r="P192" i="4"/>
  <c r="P193" i="4"/>
  <c r="P194" i="4"/>
  <c r="P198" i="4"/>
  <c r="P195" i="4"/>
  <c r="P200" i="4"/>
  <c r="P201" i="4"/>
  <c r="P199" i="4"/>
  <c r="P1172" i="4"/>
  <c r="P1173" i="4"/>
  <c r="P1170" i="4"/>
  <c r="P1171" i="4"/>
  <c r="P1169" i="4"/>
  <c r="P794" i="4"/>
  <c r="P795" i="4"/>
  <c r="P797" i="4"/>
  <c r="P796" i="4"/>
  <c r="P798" i="4"/>
  <c r="P801" i="4"/>
  <c r="P800" i="4"/>
  <c r="P799" i="4"/>
  <c r="P863" i="4"/>
  <c r="P865" i="4"/>
  <c r="P866" i="4"/>
  <c r="P867" i="4"/>
  <c r="P868" i="4"/>
  <c r="P869" i="4"/>
  <c r="P870" i="4"/>
  <c r="P871" i="4"/>
  <c r="P853" i="4"/>
  <c r="P854" i="4"/>
  <c r="P855" i="4"/>
  <c r="P856" i="4"/>
  <c r="P857" i="4"/>
  <c r="P858" i="4"/>
  <c r="P859" i="4"/>
  <c r="P860" i="4"/>
  <c r="P861" i="4"/>
  <c r="P862" i="4"/>
  <c r="P864" i="4"/>
  <c r="P852" i="4"/>
</calcChain>
</file>

<file path=xl/sharedStrings.xml><?xml version="1.0" encoding="utf-8"?>
<sst xmlns="http://schemas.openxmlformats.org/spreadsheetml/2006/main" count="26413" uniqueCount="2696">
  <si>
    <t>Region</t>
  </si>
  <si>
    <t>Kommune</t>
  </si>
  <si>
    <t>Lokalitet</t>
  </si>
  <si>
    <t>Naturtype</t>
  </si>
  <si>
    <t>Naturtype.tekst</t>
  </si>
  <si>
    <t>Skjøtsel</t>
  </si>
  <si>
    <t>SKJØTSEL - Statsforvalterens oversikt</t>
  </si>
  <si>
    <t>Periode</t>
  </si>
  <si>
    <t>NaturbaseID</t>
  </si>
  <si>
    <t>Merknad</t>
  </si>
  <si>
    <t>Tiltak</t>
  </si>
  <si>
    <t>Hadeland</t>
  </si>
  <si>
    <t>Gran</t>
  </si>
  <si>
    <t>Gjefsen</t>
  </si>
  <si>
    <t>T32-C-17</t>
  </si>
  <si>
    <t>Sterkt kalkrik tørreng med mindre hevdpreg</t>
  </si>
  <si>
    <t xml:space="preserve">Spor av brann - merkepinner og stubber har tydelige brannspor. Glissen vegetasjon, særlig på ryggen og ned mot veien. Vegetasjonen mot åkeren bærer preg av rydding (ryddesag? stubber, noe oppslag) mellom 2020 og 2021. </t>
  </si>
  <si>
    <t>-</t>
  </si>
  <si>
    <t>BN00093751</t>
  </si>
  <si>
    <t>Gjefsen øvre. Småbiotoper</t>
  </si>
  <si>
    <t>Gran sykehjem</t>
  </si>
  <si>
    <t>T32-C-18</t>
  </si>
  <si>
    <t>Sterkt kalkrik tørreng med klart hevdpreg</t>
  </si>
  <si>
    <t>Blir slått sent, etter frøspredning, sjekk kommunen</t>
  </si>
  <si>
    <t xml:space="preserve">Engslått </t>
  </si>
  <si>
    <t>2011-21</t>
  </si>
  <si>
    <t>BN00093686
NINFP1910003807</t>
  </si>
  <si>
    <t>Vår polygon dekker nedre del av naturbasepolygon</t>
  </si>
  <si>
    <t>Falang</t>
  </si>
  <si>
    <t>T32-C-21</t>
  </si>
  <si>
    <t>Svakt kalkrik eng med svakt preg av gjødsling</t>
  </si>
  <si>
    <t>Slår/rydder kratt årlig. Dels ryddesag, dels kantklipper. Prøver å holde buskas nede og hundekjeks unna</t>
  </si>
  <si>
    <t>Rydding</t>
  </si>
  <si>
    <t>BN00093706</t>
  </si>
  <si>
    <t>Lik avgrensing. Inngår i Larsen mfl. 2018</t>
  </si>
  <si>
    <t>Grindaker</t>
  </si>
  <si>
    <t>T32-C-15</t>
  </si>
  <si>
    <t>Svakt kalkrik tørreng med mindre hevdpreg</t>
  </si>
  <si>
    <t xml:space="preserve">Ingen skjøtsel, gikk dyr her inntil for 10 år siden. </t>
  </si>
  <si>
    <t>BN00093745</t>
  </si>
  <si>
    <t xml:space="preserve">Grindaker nordre. Småbiotoper. Liten del av denne. </t>
  </si>
  <si>
    <t>Jevnaker</t>
  </si>
  <si>
    <t>Aslaksrud</t>
  </si>
  <si>
    <t>T32-C-7</t>
  </si>
  <si>
    <t>Sterkt kalkrik eng med mindre hevdpreg</t>
  </si>
  <si>
    <t>Nei</t>
  </si>
  <si>
    <t>BN00093808</t>
  </si>
  <si>
    <t>Småbiotoper. Ligger ved siden av BN00101941 Åpen kalkmark Aslaksrud SV</t>
  </si>
  <si>
    <t>Oslo</t>
  </si>
  <si>
    <t>Asker</t>
  </si>
  <si>
    <t>Vendelenga</t>
  </si>
  <si>
    <t>T2-C7|8</t>
  </si>
  <si>
    <t>Åpen grunnlendt sterkt kalkrik lyng- og lavmark</t>
  </si>
  <si>
    <t>Høstslått, krattrydding</t>
  </si>
  <si>
    <t>nei, men se Karoline Bredlands mail</t>
  </si>
  <si>
    <t>BN00077939</t>
  </si>
  <si>
    <t>Vendelveien-Ostsundveien, Åpen grunnlendt kalkmark</t>
  </si>
  <si>
    <t>Spireodden</t>
  </si>
  <si>
    <t>T2-C-7</t>
  </si>
  <si>
    <t>Åpen sterkt kalkrik grunnlendt lyngmark</t>
  </si>
  <si>
    <t>Krattrydding, slått</t>
  </si>
  <si>
    <t>Bekjempelse, rydding</t>
  </si>
  <si>
    <t>2013, 2014, 2015, 2016, 2017, 2018, 2019, 2020</t>
  </si>
  <si>
    <t>BN00077036</t>
  </si>
  <si>
    <t>Viernbukta</t>
  </si>
  <si>
    <t>Åpen sterkt kalkrik grunnlendt lyng- og lavmark</t>
  </si>
  <si>
    <t>Deler av lokaliteten slått som plen</t>
  </si>
  <si>
    <t>BN00084516</t>
  </si>
  <si>
    <t>Overlapper ikke med NB-polygon og verneområde for GRUK, men med BN00084516 Strandeng og strandsump</t>
  </si>
  <si>
    <t>Bærum</t>
  </si>
  <si>
    <t>Kalvøya</t>
  </si>
  <si>
    <t>T2-C-7|8</t>
  </si>
  <si>
    <t>Åpen sterkt kalkrik grunnlendt mark</t>
  </si>
  <si>
    <t>Noe rydding av trær og kratt</t>
  </si>
  <si>
    <t>BN00046074</t>
  </si>
  <si>
    <t xml:space="preserve">Kalvøya, Båtbukta sør. Liten del av. </t>
  </si>
  <si>
    <t>Møllerenga</t>
  </si>
  <si>
    <t>Det har ikke vært foretatt skjøtsel her siden sist, og det er i ferd med å komme opp noe kratt, særlig i kanten mot sør</t>
  </si>
  <si>
    <t>BN00100190</t>
  </si>
  <si>
    <t xml:space="preserve">Møllerenga S. Slåttemark. </t>
  </si>
  <si>
    <t>Storøykilen</t>
  </si>
  <si>
    <t>T2-C7</t>
  </si>
  <si>
    <t>Åpen sterkt kalkrik grunnlendt lyngmark, noe lavmark innimellom</t>
  </si>
  <si>
    <t>Antar noe skjøtsel?</t>
  </si>
  <si>
    <t>BN00083487</t>
  </si>
  <si>
    <t xml:space="preserve">Storøykilen, kolle. </t>
  </si>
  <si>
    <t>Telenor</t>
  </si>
  <si>
    <t>Kulturmarkseng</t>
  </si>
  <si>
    <r>
      <t xml:space="preserve">Tror ikke det skjøttes på fast basis, "øy" mellom veier, går et par stier gjennom. Ser ut som det har vært fjernet noen småtrær på et tidspunkt. Og det virker som om det gjøres småskala forsøk med fjerning av fremmede arter (men ikke innenfor våre ruter). </t>
    </r>
    <r>
      <rPr>
        <sz val="11"/>
        <color rgb="FFFF0000"/>
        <rFont val="Calibri"/>
        <family val="2"/>
        <scheme val="minor"/>
      </rPr>
      <t>Oppdatert: det er skjøtselsplan for området (Langmo S. H. L., Olsen, O. &amp; Oldervik F. G. 2017. . Skjøtselsplan for Fornebuveien 80 i Bærum kommune, Akershus fylke. Bioreg AS rapport 2017 : 24. ISBN; 978-82-8215-345-4.)</t>
    </r>
  </si>
  <si>
    <t>BN00100175</t>
  </si>
  <si>
    <t xml:space="preserve">Fornebuveien 80, slåttemark. Deler av. </t>
  </si>
  <si>
    <t>Frogn</t>
  </si>
  <si>
    <t>Horgen</t>
  </si>
  <si>
    <t>T32-C-20</t>
  </si>
  <si>
    <t>Svakt kalkrik eng med klart hevdpreg</t>
  </si>
  <si>
    <t>Fjerning av noen trær i kanten mot jordet, ellers ingen skjøtsel.</t>
  </si>
  <si>
    <t>BN00050246</t>
  </si>
  <si>
    <t>Horgen. Småbiotoper</t>
  </si>
  <si>
    <t>Svartorseter</t>
  </si>
  <si>
    <t>T32-C-8</t>
  </si>
  <si>
    <t>Sterkt kalkrik eng med klart hevdpreg</t>
  </si>
  <si>
    <t>Slått på sensommeren, med fjerning av gras</t>
  </si>
  <si>
    <t>Engslått, rydding</t>
  </si>
  <si>
    <t>BN00064391</t>
  </si>
  <si>
    <t>Ekebergskråningen</t>
  </si>
  <si>
    <t>Noe krattrydding</t>
  </si>
  <si>
    <t>2011, 2018, 2019</t>
  </si>
  <si>
    <t>BN00065028</t>
  </si>
  <si>
    <t>Vår polygon dekker deler av NR</t>
  </si>
  <si>
    <t>Hovedøya</t>
  </si>
  <si>
    <t>Antakelig ikke beite, gjerde oppe, men ingen spor etter dyr. En einer felt ved rute H8.</t>
  </si>
  <si>
    <t>2011 - 2021</t>
  </si>
  <si>
    <t>BN00064356</t>
  </si>
  <si>
    <t>Vår polygon dekker deler av naturbasepolygon</t>
  </si>
  <si>
    <t>Hovedøya V</t>
  </si>
  <si>
    <t>Enkelte stubber. Eng/kantslått</t>
  </si>
  <si>
    <t xml:space="preserve">	BN00064337</t>
  </si>
  <si>
    <t>Heggholmen</t>
  </si>
  <si>
    <t xml:space="preserve">Krattrydding. Noe gåsebeite. </t>
  </si>
  <si>
    <t>Bekjempelse</t>
  </si>
  <si>
    <t>BN00064341</t>
  </si>
  <si>
    <t>Lik avgrensing</t>
  </si>
  <si>
    <t>Ringerike</t>
  </si>
  <si>
    <t>Hole</t>
  </si>
  <si>
    <t>Hurumåsen</t>
  </si>
  <si>
    <t>BN00106430</t>
  </si>
  <si>
    <t xml:space="preserve">Lik avgrensing. Bestemt til naturbeitemark, og med navn "Hurumgrenda" i Naturbase. Viken botaniske forening. </t>
  </si>
  <si>
    <t>Auren</t>
  </si>
  <si>
    <t>T32</t>
  </si>
  <si>
    <t>Kantslått</t>
  </si>
  <si>
    <t>2012-2021</t>
  </si>
  <si>
    <t>ikke i NB</t>
  </si>
  <si>
    <t>Statens veiveisen</t>
  </si>
  <si>
    <t>Haugsbygd, vestvendt vegskråning</t>
  </si>
  <si>
    <t>T32-C5</t>
  </si>
  <si>
    <t>Svakt kalkrik eng med mindre hevdpreg</t>
  </si>
  <si>
    <t>Eier har tidligere fortalt at han slår på sensommeren (i bevaringsøyemed)</t>
  </si>
  <si>
    <t>BN00106427</t>
  </si>
  <si>
    <t>Bølgenhøgda er navnet i Naturbase. Naturbeitemark</t>
  </si>
  <si>
    <t>Buss-stopp</t>
  </si>
  <si>
    <t>Stedvis noe krattrydding, ellers ingen</t>
  </si>
  <si>
    <t>2012 - 2021</t>
  </si>
  <si>
    <t>BN00106425</t>
  </si>
  <si>
    <t>Åsaveien nord er navnet i Naturbase. Småbiotoper. Vår polygon er en liten del av dette. I SFs fil heter den Tolpinrudsvingen, kantslått av Statens vegvesen</t>
  </si>
  <si>
    <t>Åsaporten NØ</t>
  </si>
  <si>
    <t>BN00084311</t>
  </si>
  <si>
    <t xml:space="preserve">Skjørvoll (Åsa-porten NØ). Bitteliten del av Naturbase-polygon, registrert som slåttemark. </t>
  </si>
  <si>
    <t>Nordre Ultvet</t>
  </si>
  <si>
    <t>Ingen, beite opphørt for lenge siden</t>
  </si>
  <si>
    <t>Ultvet SØ</t>
  </si>
  <si>
    <t>Lyngstad Vestre</t>
  </si>
  <si>
    <t>Ikke slått eller ryddet i senere tid. Tørt, litt gjødselspåvirket</t>
  </si>
  <si>
    <t>BN00093702</t>
  </si>
  <si>
    <t>Oversikten til SF viser beite, men det stemmer ikke.</t>
  </si>
  <si>
    <t>Mjøsa</t>
  </si>
  <si>
    <t>Østre Toten</t>
  </si>
  <si>
    <t>Kvennom</t>
  </si>
  <si>
    <t>BN00028459</t>
  </si>
  <si>
    <t>Innslag av T32-C-17 og T4-C-8</t>
  </si>
  <si>
    <t>Røyse</t>
  </si>
  <si>
    <t xml:space="preserve">Ryddet ifbm. et skjøtsels- og overvåkingsprosjekt av dragehode i Vest-Oppland </t>
  </si>
  <si>
    <t>BN00100221</t>
  </si>
  <si>
    <t>Gjengroing går seint, grunnlendt kalkknaus, innslag av T2-C-7</t>
  </si>
  <si>
    <t>Lillehammer</t>
  </si>
  <si>
    <t>Dampsaga</t>
  </si>
  <si>
    <t>Slått og rydding av lauvkratt</t>
  </si>
  <si>
    <t>Slått, rydding</t>
  </si>
  <si>
    <t>BN00099450</t>
  </si>
  <si>
    <t>Usikkert om arealet slås hvert år, rydding trolig med noen års mellomrom</t>
  </si>
  <si>
    <t>Fortsatt slått</t>
  </si>
  <si>
    <t>Gudbrandsdalen</t>
  </si>
  <si>
    <t>Storberget</t>
  </si>
  <si>
    <t>BN00099448</t>
  </si>
  <si>
    <t>Gjengroende slåttemark, grunnlendte partier T2-C-7</t>
  </si>
  <si>
    <t>Slått etter rydding</t>
  </si>
  <si>
    <t>Gausdal</t>
  </si>
  <si>
    <t>Solbakken</t>
  </si>
  <si>
    <t>Nei, muligens rydding i partier</t>
  </si>
  <si>
    <t>Rydding?</t>
  </si>
  <si>
    <t>BN00021949</t>
  </si>
  <si>
    <t>Skiferknaus med T2-C-7 i grunnlendte partier, T32-C-18 nedenfor knausen</t>
  </si>
  <si>
    <t>Rydding, evt. slått i partier</t>
  </si>
  <si>
    <t>Nord-Fron</t>
  </si>
  <si>
    <t>Syltbakkin</t>
  </si>
  <si>
    <t>BN00101651</t>
  </si>
  <si>
    <t>Vegkant utenfor det store beiteområdet i Syltbakkin, ved Lagestugu</t>
  </si>
  <si>
    <t>Høstbeite</t>
  </si>
  <si>
    <t>Ringsaker</t>
  </si>
  <si>
    <t>Jøråsen</t>
  </si>
  <si>
    <t>Vegkant langs gårdsveg, gammel hagemark/naturbeitemark</t>
  </si>
  <si>
    <t>Rydding, akutt behov</t>
  </si>
  <si>
    <t>Sør-Fron</t>
  </si>
  <si>
    <t>Steberg</t>
  </si>
  <si>
    <t>Gjengroende hagemark med hengebjørk</t>
  </si>
  <si>
    <t>Rydding, høstbeite</t>
  </si>
  <si>
    <t>Kvamsberget sør</t>
  </si>
  <si>
    <t>BN00082472</t>
  </si>
  <si>
    <t>Gjengroende åkerkant (mot plantet granskog)</t>
  </si>
  <si>
    <t>Rydding av rosebusker og lauvoppslag</t>
  </si>
  <si>
    <t>Sterud, Østre III</t>
  </si>
  <si>
    <t>BN00082482, NINFP2010038877</t>
  </si>
  <si>
    <t>Gjengroende åkerholme</t>
  </si>
  <si>
    <t>Rydding av rosebusker</t>
  </si>
  <si>
    <t>Valdres</t>
  </si>
  <si>
    <t>Nordre Land</t>
  </si>
  <si>
    <t>Brone</t>
  </si>
  <si>
    <t>Krattryddes ved behov (ca. hvert 5 år) i fbm. et skjøtsels- og overvåkingsprosjekt for dragehode i Vest-Oppland</t>
  </si>
  <si>
    <t>BN00099381, NINFP1910059542</t>
  </si>
  <si>
    <t>Innslag av grunnlendt knaus, vegskråning</t>
  </si>
  <si>
    <t>Enger</t>
  </si>
  <si>
    <t>Mindre del krattryddes ved behov (hvert 2-3 år) i fbm. et skjøtsels- og overvåkingsprosjekt for dragehode i Vest-Oppland</t>
  </si>
  <si>
    <t>BN00099377, NINFP1910019317</t>
  </si>
  <si>
    <t>Innslag av grunnlendt kalkknaus</t>
  </si>
  <si>
    <t>Etnedal</t>
  </si>
  <si>
    <t>Sørre Skrindsrud</t>
  </si>
  <si>
    <t xml:space="preserve">Nei </t>
  </si>
  <si>
    <t>BN00116906</t>
  </si>
  <si>
    <t>Innslag av grunnlendt knaus, delvis kalk</t>
  </si>
  <si>
    <t>Rydding av einer, stort behov</t>
  </si>
  <si>
    <t>Nord-Aurdal</t>
  </si>
  <si>
    <t>Ryparten, vegkant</t>
  </si>
  <si>
    <t>Sporadisk rydding i vegkant (kantslått)</t>
  </si>
  <si>
    <t>BN00099556, NINFP1910043810</t>
  </si>
  <si>
    <t xml:space="preserve">Innslag av grunnlendt kalkknaus, delvis vegkant. </t>
  </si>
  <si>
    <t>Forsiktig kantslått</t>
  </si>
  <si>
    <t>Bøseimarke</t>
  </si>
  <si>
    <t>BN00099567, NINFP19110022648</t>
  </si>
  <si>
    <t>Rydding av rosebusker, stort behov</t>
  </si>
  <si>
    <t>Variabel - skjøtsel</t>
  </si>
  <si>
    <t>Skjøtsel_binær</t>
  </si>
  <si>
    <t>Ja/nei</t>
  </si>
  <si>
    <t>Krattrydding_binær</t>
  </si>
  <si>
    <t>Krattrydding_frekvens</t>
  </si>
  <si>
    <t>3 = flere ganger årlig, 2 = årlig, 1 = med noen års mellomrom</t>
  </si>
  <si>
    <t>Krattrydding_intensitet</t>
  </si>
  <si>
    <t>2 = hele lokaliteten, 1 = spredt</t>
  </si>
  <si>
    <t>Slått_binær</t>
  </si>
  <si>
    <t>Slått_frekvens</t>
  </si>
  <si>
    <t>Slått_intensitet</t>
  </si>
  <si>
    <t>Slått_biomassefjerning</t>
  </si>
  <si>
    <t>1 = fjerning av biomasse, 0 = uten fjerning av biomasse</t>
  </si>
  <si>
    <t>Beite_binær</t>
  </si>
  <si>
    <t>Beite_beitedyr</t>
  </si>
  <si>
    <t>Ku, sau, geit, hest</t>
  </si>
  <si>
    <t>Beite_lengde_beitesesong</t>
  </si>
  <si>
    <t>1 = vår, 2 = sommer, 3 = høst, 4 = flere</t>
  </si>
  <si>
    <t>Beite_tetthet_av_dyr</t>
  </si>
  <si>
    <t xml:space="preserve">Antall dyr per ha. </t>
  </si>
  <si>
    <t>Fjerning_FA_binær</t>
  </si>
  <si>
    <t>Fjerning_art</t>
  </si>
  <si>
    <t>Artsnavn</t>
  </si>
  <si>
    <t>Fjerning_frekvens</t>
  </si>
  <si>
    <t>Fjerning_intensitet</t>
  </si>
  <si>
    <t>Brenning_binær</t>
  </si>
  <si>
    <t>Brenning_frekvens</t>
  </si>
  <si>
    <t>Brenning_intensitet</t>
  </si>
  <si>
    <t>År</t>
  </si>
  <si>
    <t>Dato</t>
  </si>
  <si>
    <t>Inventør</t>
  </si>
  <si>
    <t>Tidsbruk (timer), uten reise</t>
  </si>
  <si>
    <t>Design</t>
  </si>
  <si>
    <t>Lokalitetsbredde</t>
  </si>
  <si>
    <t>Beskrivelse midt</t>
  </si>
  <si>
    <t>Kommentar</t>
  </si>
  <si>
    <t>MK</t>
  </si>
  <si>
    <t>Rose</t>
  </si>
  <si>
    <t>Stolpe</t>
  </si>
  <si>
    <t>NA</t>
  </si>
  <si>
    <t>OES, MKB</t>
  </si>
  <si>
    <t>OES, ME</t>
  </si>
  <si>
    <t>Stolpe, ekstra bilder tatt 2020</t>
  </si>
  <si>
    <t xml:space="preserve">Mye sauegjerde i bakken og vanskelig å finne rør med metalldetektor. Satt ned noen gule pinner. </t>
  </si>
  <si>
    <t>ME, SLO</t>
  </si>
  <si>
    <t xml:space="preserve">RR, SLO </t>
  </si>
  <si>
    <t xml:space="preserve">Nei. Kun tråkk på sti som går gjennom lokaliteten. </t>
  </si>
  <si>
    <t>RR, UJ, ME</t>
  </si>
  <si>
    <t xml:space="preserve">Kan hende stien har blitt bredere, og det står en ny stor klump med dragehode på vestre side av stien - er den i spredning langs stien? Samtidig gror det veldig igjen på østsiden. </t>
  </si>
  <si>
    <t>Linje</t>
  </si>
  <si>
    <t xml:space="preserve">En del gjengroing i veiskråningen i 2020, men fant alle rutene. </t>
  </si>
  <si>
    <t>OES, LV</t>
  </si>
  <si>
    <t xml:space="preserve">Transektet følger et gjerde med strøm, men så ikke noen dyr i år heller. </t>
  </si>
  <si>
    <t>LV, YB</t>
  </si>
  <si>
    <t>Sannsynligvis noe beite på de innerste rutene, veikantslått på de ytterste</t>
  </si>
  <si>
    <t>Ja</t>
  </si>
  <si>
    <t>Usikker</t>
  </si>
  <si>
    <t>Stein Vest for furu og 2 bjørker</t>
  </si>
  <si>
    <t>T32 i gjenvoksning på kalkrygg, åskammen furuskog og åker nedafor</t>
  </si>
  <si>
    <t>OES, SLO</t>
  </si>
  <si>
    <t>Her var det bare lagt ut ni ruter i 2019, så vi la ut en ny rute i 2020</t>
  </si>
  <si>
    <t>LV, OES</t>
  </si>
  <si>
    <t>Stein øst for furu og 2 bjørker</t>
  </si>
  <si>
    <t>Stor populasjon men veldig skogpreget. Mye furunåler og strø</t>
  </si>
  <si>
    <t>ME, OS</t>
  </si>
  <si>
    <t>Kratt- og trerydding de seneste årene</t>
  </si>
  <si>
    <t>Startpunkt: stor furu med løse steiner ved foten</t>
  </si>
  <si>
    <t>Stor og sammensatt lokaliteter, flere NiN-typer, hovedinntrykket er T2-C-7|8, men innslag av nakent berg T1-C6,8 og skogsmark T4-C15-16.</t>
  </si>
  <si>
    <t>OS</t>
  </si>
  <si>
    <t> </t>
  </si>
  <si>
    <t>Spor av krattrydding (ikke helt ferske)</t>
  </si>
  <si>
    <t>Gamle spor av krattrydding</t>
  </si>
  <si>
    <t>Stiler. En del søppel.</t>
  </si>
  <si>
    <t>Litt krattrydding (osp) i nord, ved bålplass/benk (nær rute 9 og 10)</t>
  </si>
  <si>
    <t>Noe krattrydding i kant av vei</t>
  </si>
  <si>
    <t>Triangulering av midtpunkt: 58 grader, 3,80 m mot ask tre m høy, 146 grader, 6,30 m mot ask 5 m</t>
  </si>
  <si>
    <t xml:space="preserve">Lagt ut ruter på nytt, da vi har gjort flere forgjeves forsøk på å relokalisere rutene fra 2018. </t>
  </si>
  <si>
    <t>ME, LV</t>
  </si>
  <si>
    <t>Alt av trær var borte, og vi slet med å finne midtpunktet. Ca. 3 m fra rogn i vest. Bilde MIDT kl. 16.02 mot SV1 med midt foran</t>
  </si>
  <si>
    <t>Snakket med grunneier i 2021</t>
  </si>
  <si>
    <t>ME, UJ</t>
  </si>
  <si>
    <t>Ingen tegn til skjøtsel i år, ganske gjengrodd</t>
  </si>
  <si>
    <t xml:space="preserve">Satte ned nytt metallrør på midtpunkt og tok flere bilder. </t>
  </si>
  <si>
    <t xml:space="preserve">Stein </t>
  </si>
  <si>
    <t>OES, OS</t>
  </si>
  <si>
    <t xml:space="preserve">Mulig at deler av lokaliteten blir slått (eller brent?); vedplantene virker unge. Den delen som ligger ut mot jordet blir slått (med forhøster e.l.)? </t>
  </si>
  <si>
    <t>Stein med skorpelav</t>
  </si>
  <si>
    <t>?</t>
  </si>
  <si>
    <t>Ikke brent i år, men preg av noe skjøtsel</t>
  </si>
  <si>
    <t xml:space="preserve">Ikke så tørt som i fjor. En gd del dragehode. Utvidet lokaliteten noe pga. skjøtsel. </t>
  </si>
  <si>
    <t>OES, MK</t>
  </si>
  <si>
    <t>OS, OES</t>
  </si>
  <si>
    <t xml:space="preserve">Origo dårlig merket, er nå merket med liggende rør og spiker i et lite mosefelt. Det er veldig grunt her. Bilde tatt. </t>
  </si>
  <si>
    <t>Ser ut som om rute SV3 mangler fra 2020-datasettet</t>
  </si>
  <si>
    <t xml:space="preserve">Slått august. Da vi var der 26/8 lå slått gress på lokaliteten. Usikker på om det fjernes. </t>
  </si>
  <si>
    <t>De to siste rutene tatt 26/8-21 av OS og ME</t>
  </si>
  <si>
    <t>Slått</t>
  </si>
  <si>
    <t xml:space="preserve">Midtpunkt merket med hp-GPS. Frodig, ikke slått til nå i år. En del vårpengeurt, mye marianøkleblom, dragehode i fin blomst. En honningknoppurt. </t>
  </si>
  <si>
    <t>Valgt midtpunkt for å fange opp dragehode</t>
  </si>
  <si>
    <t>ME, OES</t>
  </si>
  <si>
    <t xml:space="preserve">Ingen god beskrivelse av midtpunkt. Rutene ligger tett og er vanskelige å finne. </t>
  </si>
  <si>
    <t>Hyggelig grunneier, kan tanke seg både brenning og rydding</t>
  </si>
  <si>
    <t xml:space="preserve">Ingen god beskrivelse av midtpunkt, men tatt nye bilder i 2021. </t>
  </si>
  <si>
    <t>Rutene her er ikke merket godt med GPS og feltkartet er dårlig. Gikk greit å finne rutene i 2021, men et bedre oversiktskart vil hjelpe</t>
  </si>
  <si>
    <t>Bjørk</t>
  </si>
  <si>
    <t>Grunneier fortalte at han slår området årlig, seint påsommeren</t>
  </si>
  <si>
    <t>Bjørk med flere stammer</t>
  </si>
  <si>
    <t>Notert som slått i 2022</t>
  </si>
  <si>
    <t>Anlagt grusvei som har fjernet en rute på transekt N</t>
  </si>
  <si>
    <t>Det er ryddet kratt her, flere av siktepunktene er borte. Samtidig noe veganlegging, noen av transektene er kortet ned</t>
  </si>
  <si>
    <t>SLO</t>
  </si>
  <si>
    <t xml:space="preserve">Kanskje noe rydding av kratt iblant (men ser ut til å være lenge siden nå), ellers ingen ting. Noe gåsebeite. </t>
  </si>
  <si>
    <t>Liten, flerstammet rogn</t>
  </si>
  <si>
    <t xml:space="preserve">Mye jordrotter --&gt; er redd at rør kan forsvinne… Burde kanskje utvidet polygonet mot NØ og inkludert kollen med flaggstanga og "plenen" nedenfor huset, men det er en overgangssone der med mye bringebær etc., så nåværende avgrensning virker naturlig. </t>
  </si>
  <si>
    <t>Krattrydding. Noe gåsebeite.</t>
  </si>
  <si>
    <r>
      <rPr>
        <sz val="11"/>
        <color rgb="FFFF0000"/>
        <rFont val="Calibri"/>
        <family val="2"/>
        <scheme val="minor"/>
      </rPr>
      <t xml:space="preserve">NB! Har skissert ny avgrensning for lokaliteten i feltkart-mappa! </t>
    </r>
    <r>
      <rPr>
        <sz val="11"/>
        <rFont val="Calibri"/>
        <family val="2"/>
        <scheme val="minor"/>
      </rPr>
      <t xml:space="preserve">Mye jordrotter, men det gikk greit å finne igjen rutene. </t>
    </r>
  </si>
  <si>
    <t>UJ, SLO</t>
  </si>
  <si>
    <r>
      <t xml:space="preserve">Ny avgrensning ble skissert i fjor (ligger i Feltkart-mappa), men årets kart er ikke oppdatert! Har hogd ned en furu og ryddet noe kratt siden i fjor. Noe gåsebeite. Mye jordrotter. </t>
    </r>
    <r>
      <rPr>
        <sz val="11"/>
        <rFont val="Calibri"/>
        <family val="2"/>
        <scheme val="minor"/>
      </rPr>
      <t>Kartet er oppdatert 2.1.23</t>
    </r>
  </si>
  <si>
    <t>SLO, OS</t>
  </si>
  <si>
    <t xml:space="preserve">Liten ask </t>
  </si>
  <si>
    <t>Minimalt</t>
  </si>
  <si>
    <t>Veldig tørt</t>
  </si>
  <si>
    <t>Ingen</t>
  </si>
  <si>
    <r>
      <t xml:space="preserve">Grunnlendte partier svært påvirket av fjorårets tørkesommer. Mye strø. Mye engtjæreblom og stemorsblomst. </t>
    </r>
    <r>
      <rPr>
        <sz val="11"/>
        <color rgb="FFFF0000"/>
        <rFont val="Calibri"/>
        <family val="2"/>
        <scheme val="minor"/>
      </rPr>
      <t xml:space="preserve">NB! Dette året ble det talt antall skudd istedenfor antall individer av dragehode. Det må korrigeres for i beregningene. </t>
    </r>
  </si>
  <si>
    <r>
      <t xml:space="preserve">Fremdeles tydelige spor av tørken i 2018 i form av tykke strølag. Årets sommer har også vært tørr, og dragehode bærer preg av det. </t>
    </r>
    <r>
      <rPr>
        <sz val="11"/>
        <color rgb="FFFF0000"/>
        <rFont val="Calibri"/>
        <family val="2"/>
        <scheme val="minor"/>
      </rPr>
      <t xml:space="preserve">NB! Dette året ble det talt antall skudd istedenfor antall individer av dragehode. Det må korrigeres for i beregningene. </t>
    </r>
  </si>
  <si>
    <r>
      <rPr>
        <sz val="11"/>
        <color rgb="FFFF0000"/>
        <rFont val="Calibri"/>
        <family val="2"/>
        <scheme val="minor"/>
      </rPr>
      <t xml:space="preserve">NB! Har skissert ny avgrensning for lokaliteten i feltkart-mappa! </t>
    </r>
    <r>
      <rPr>
        <sz val="11"/>
        <color theme="1"/>
        <rFont val="Calibri"/>
        <family val="2"/>
        <scheme val="minor"/>
      </rPr>
      <t xml:space="preserve">Fremdeles tydelige spor av tørken i 2018 i form av tykke strølag, men vedplantene er på full fart tilbake. Fin blomstring av dragehode. </t>
    </r>
  </si>
  <si>
    <r>
      <t xml:space="preserve">Ny avgrensning ble skissert i fjor (ligger i Feltkart-mappa), men årets kart er ikke oppdatert! NB, dobbeltsjekk punching av antall dragehode i HO8 og HO9 i 2021 --&gt; her er det ikke dragehode…  </t>
    </r>
    <r>
      <rPr>
        <sz val="11"/>
        <rFont val="Calibri"/>
        <family val="2"/>
        <scheme val="minor"/>
      </rPr>
      <t xml:space="preserve">GIS-fila virker å representere feltkartet. </t>
    </r>
  </si>
  <si>
    <t xml:space="preserve">Oslo </t>
  </si>
  <si>
    <t>SLO, RR</t>
  </si>
  <si>
    <t>Ganske vissent vegetasjon pga tørke</t>
  </si>
  <si>
    <t>Slått ned nye rør for H10</t>
  </si>
  <si>
    <t>OS, SLO, ME, OES, MK</t>
  </si>
  <si>
    <t>Sauebeite på midten av lokaliteten, dragehode stort sett i kanten (kantkratt, gjenvoksing)</t>
  </si>
  <si>
    <t>Liten naken knaus med en lønn, en ask og en mispel, rett S for stien</t>
  </si>
  <si>
    <t>Midt i lokaliteten</t>
  </si>
  <si>
    <t>sau</t>
  </si>
  <si>
    <t>Ikke beite, fortsatt tråkk langs stier, men mye mindre slitasje enn 2018 (også frodigere enn tørkesommeren 2018)</t>
  </si>
  <si>
    <t>Betydelig friskere enn 2018, og enda mer gjengrodd langs stier siden 2019. Fant få hjørnemerker, men bilder til god hjelp.</t>
  </si>
  <si>
    <t>Ryddet for kratt i fjor?</t>
  </si>
  <si>
    <t xml:space="preserve">Området ble ryddet for kratt i fjor (?), noen busker er på rask vei tilbake (spes. mispler - sprikemispel?). Dragehode observert mellom transektene Ø og NØ, ca. 20 m fra midtpunktet (foto 15.6.22). Stier utenfor gjerdet gror sakte igjen. </t>
  </si>
  <si>
    <t>Tostammet geitved, 5m fra sving i stien, ut mot kanten av skrenten, mellom to store furuer m/oransje merkepinner</t>
  </si>
  <si>
    <t>Sammensatt og variert lokalitet, med nakne kalkberg-skrenter, grunnlendte kalkrygger og overganger mot skog, eng og endret mark (ruiner, tun). Pragmatisk avgrenet ved at transektene ender der det blir betydelig avstand til neste habitatflekk (&gt;10m).</t>
  </si>
  <si>
    <t>Sti ser ut til å gro litt igjen</t>
  </si>
  <si>
    <t xml:space="preserve">Frisk vegetasjon, stien ser ut til å gro sakte igjen. Vrient å finne merkerør (fjernet?), bør vurdere å merke på nytt. </t>
  </si>
  <si>
    <t>Liten haug/tust</t>
  </si>
  <si>
    <t>Kjentmann fortalte at hele åsen var "snau" i hans barndom</t>
  </si>
  <si>
    <t xml:space="preserve">Mye frodigere enn i fjor, dragehodene frodige. Fant noen småplanter, men jeg tviler på om de er lenge. Grunneier fortalte at hele åsen var beitet i hans barndom (60-åra?) og nesten treløs. Hadde ingen forklaring på at denne flekken fortsatt er åpen bortsett fra at jordsmonnet er veldig tynt. </t>
  </si>
  <si>
    <t xml:space="preserve">Tørr lokalitet, mye lav i N del. Ryddet kratt de senere år - flere av buskene som er angitt som siktepunkter er borte. Tysk mure forekommer. Elgbeite. Tatt høypresisjons-GPS-punkter av midt- og endepunkter. </t>
  </si>
  <si>
    <t xml:space="preserve">Liten bergsprekk i berghylle ned mot grunnlendt knaus. </t>
  </si>
  <si>
    <t>Midt i populasjonen</t>
  </si>
  <si>
    <t>ME</t>
  </si>
  <si>
    <t xml:space="preserve">NBNB må lage felthefte på nytt, flere feile bilder. </t>
  </si>
  <si>
    <t xml:space="preserve">Denne er vanskelig. Vi tråkker ned mye dragehode. Rutene ligger tett og dels vanskelig tilgjengelig (brattkanter). Siktepunktene er ikke helt gode. </t>
  </si>
  <si>
    <t>Stor stein på ca. 1 m2. Ingen ruter på 0 m, bare stein</t>
  </si>
  <si>
    <t xml:space="preserve">Avgrenset rundt den store populasjonen. Noen spredte individer andre steder. </t>
  </si>
  <si>
    <t>Er det gått sau her? I så fall tidlig om våren eller i fjor høst?</t>
  </si>
  <si>
    <t>Utvidet litt noen steder pga bedre habitat</t>
  </si>
  <si>
    <t>SLO, OES</t>
  </si>
  <si>
    <t>Krattrydding og høstslått i forbindelse med golfbanedrift på hele arealet med unntak av "tarmen" lengst vest</t>
  </si>
  <si>
    <t xml:space="preserve">Midt på stien, på det høyeste punktet. Markert med spiker. Ingen ytterligere landemerker. </t>
  </si>
  <si>
    <t>Tørt</t>
  </si>
  <si>
    <t xml:space="preserve">I fjor fortalte golfbanemedarbeiderne at de rydder kratt og slår området om høsten (med unntak av "tarmen" lengst vest). Usikkert hvorvidt det ble gjort i fjor, da det er noe oppslag av kratt. </t>
  </si>
  <si>
    <r>
      <t xml:space="preserve">Tørt. </t>
    </r>
    <r>
      <rPr>
        <sz val="11"/>
        <color rgb="FFFF0000"/>
        <rFont val="Calibri"/>
        <family val="2"/>
        <scheme val="minor"/>
      </rPr>
      <t xml:space="preserve">NB! Dette året ble det talt antall skudd istedenfor antall individer av dragehode. Det må korrigeres for i beregningene. </t>
    </r>
  </si>
  <si>
    <r>
      <t xml:space="preserve">Årets sommer har vært tørr, og dragehode bærer preg av det. </t>
    </r>
    <r>
      <rPr>
        <sz val="11"/>
        <color rgb="FFFF0000"/>
        <rFont val="Calibri"/>
        <family val="2"/>
        <scheme val="minor"/>
      </rPr>
      <t xml:space="preserve">NB! Dette året ble det talt antall skudd istedenfor antall individer av dragehode. Det må korrigeres for i beregningene. </t>
    </r>
  </si>
  <si>
    <t>Det har ikke vært foretatt skjøtsel her siden sist, og det er i ferd med å komme opp en del kratt, særlig i kanten mot sør</t>
  </si>
  <si>
    <t xml:space="preserve">Har kopiert inn skjøtselsregimet fra tidligere, men tror ikke noen ting er gjort i år. </t>
  </si>
  <si>
    <t>Nedre Røykenvik</t>
  </si>
  <si>
    <t xml:space="preserve">Ask </t>
  </si>
  <si>
    <t>T32 i tidlig gjengroingsfase</t>
  </si>
  <si>
    <t>Himmelretningene stemmer ikke helt, men rutene lar seg gjenfinne likevel basert på bildene</t>
  </si>
  <si>
    <t xml:space="preserve">Husk å justere lokalitetsavgrensingen så det vestre punktet også inkluderes. </t>
  </si>
  <si>
    <r>
      <t xml:space="preserve">Veldig i gjengroing med rosekratt, men stor populasjon. Noe rådyrbeite? Et par planter avbeita knopper. Aktuelt å skjøtte. Et par av rutene bør remerkes, ta med merkerør. </t>
    </r>
    <r>
      <rPr>
        <sz val="11"/>
        <color rgb="FFFF0000"/>
        <rFont val="Calibri"/>
        <family val="2"/>
        <scheme val="minor"/>
      </rPr>
      <t xml:space="preserve">NB! V3 er siden 2020-ish lagt til V4. Nå er den endelig flyttet. </t>
    </r>
  </si>
  <si>
    <t>OS, SLO, ME</t>
  </si>
  <si>
    <t>Slått på områdene nærmest hytta, krattryddig på resten av lokaliteten</t>
  </si>
  <si>
    <t>Furu med parabolantenne</t>
  </si>
  <si>
    <t>Tre runder med datainnsamling: 2/6, 27/6 og 23 + 25/8</t>
  </si>
  <si>
    <t>Gravbergknapp</t>
  </si>
  <si>
    <t>Tørt, mindre blomstring enn i fjor.</t>
  </si>
  <si>
    <t>ME, MOK</t>
  </si>
  <si>
    <t>Redusert antall ruter til 10 ved å trekke 5 med og 5 uten tilfeldig fra 2019-datasettet. Fjernet gamle/ubrukte rør og spikere</t>
  </si>
  <si>
    <t>Vi droppet grundige registreringer langs transekter, var for tidkrevende</t>
  </si>
  <si>
    <t>ME, MG</t>
  </si>
  <si>
    <t>SLO, ME</t>
  </si>
  <si>
    <t xml:space="preserve">Antar noe skjøtsel? Deler er tråkkpåvirket. </t>
  </si>
  <si>
    <t>Liten stein med hvit skorpelav ca. 2.5 m fra kant av sti</t>
  </si>
  <si>
    <t xml:space="preserve">Skjøtselsplan fra 2008 anbefaler kanalisering av ferdsel og luking av kanadagullris. Sau/ku går på utsiden, men ikke på selve lok. Ser ikke ut som tiltak utføres.  </t>
  </si>
  <si>
    <t>Antar noe skjøtsel? Deler er tråkkpåvirket. Mindre slitasje i 2021 enn i 2020.</t>
  </si>
  <si>
    <t>RR, ME</t>
  </si>
  <si>
    <t>Kuttet en del trær i nedkant, kyr på utsiden. Se skjøtselslogg i Erics dokumenter</t>
  </si>
  <si>
    <t>Må oppdateres i 2022!!</t>
  </si>
  <si>
    <t>Stort rognetre</t>
  </si>
  <si>
    <t>Sv11 fra 2017 er feil - skal være NV4 ikke V10.</t>
  </si>
  <si>
    <t xml:space="preserve">SV9 utgår. Transektet er lagt feil, lagt mot selje på slåttemarka mellom her og huset, ikke slik opprinnelig tenkt. Rute 4 (SV11) beholdes, men resten av transektet droppes. </t>
  </si>
  <si>
    <t>Slått på sensommeren (ruddesag med trekantblad), med fjerning av gras</t>
  </si>
  <si>
    <t xml:space="preserve">Droppet rute SØ 0 = SV8. Tråkket i stykker, og vi har mange nok ruter her. </t>
  </si>
  <si>
    <t>Slått på sensommeren (ryddesag med trekantblad), med fjerning av gras</t>
  </si>
  <si>
    <t xml:space="preserve">Vi gikk NV-transektet (det riktige), selv om SV4 ikke ligger på det. Vi droppet rute SV7, sånn at vi nå har totatl 10 ruter her også. </t>
  </si>
  <si>
    <t>Tror ikke det skjøttes, "øy" mellom veier, går et par stier</t>
  </si>
  <si>
    <t>2,5 m nv for stein</t>
  </si>
  <si>
    <t xml:space="preserve">Vegkant/område mellom flere veier. En del gjengroing med næringskrevende arter i kantene, pluss en del trær og busker i øvre del. </t>
  </si>
  <si>
    <t>Tror ikke det skjøttes på fast basis, "øy" mellom veier, går et par stier gjennom. Ser ut som det har vært fjernet noen småtrær på et tidspunkt. Og det virker som om det gjøres småskala forsøk med fjerning av fremmede arter (men ikke innenfor våre ruter).</t>
  </si>
  <si>
    <t xml:space="preserve">Vegkant/område mellom flere veier. En del gjengroing med næringskrevende arter og fremmede arter i kantene, pluss en del trær og busker i øvre del. </t>
  </si>
  <si>
    <t>gravbergknapp</t>
  </si>
  <si>
    <t>Biofokus slår denne lokaliteten, sjekk Erics logg</t>
  </si>
  <si>
    <r>
      <t xml:space="preserve">2,5 m nv for stein. </t>
    </r>
    <r>
      <rPr>
        <sz val="11"/>
        <color rgb="FFFF0000"/>
        <rFont val="Calibri"/>
        <family val="2"/>
        <scheme val="minor"/>
      </rPr>
      <t xml:space="preserve">Steinen er nede på sletta. Tatt to nye bilder. </t>
    </r>
  </si>
  <si>
    <t>Ask ved strømstolpe</t>
  </si>
  <si>
    <t>Fant bare 9 ruter! SU.V7 mangler, og det er noe rot med bildene…</t>
  </si>
  <si>
    <t>Har lagt ut ny rute på SU.V7</t>
  </si>
  <si>
    <t>T32-C8|C18</t>
  </si>
  <si>
    <t>Sterkt kalkrik eng med klart hevdpreg|sterkt kalkrik tørreng med klart hevdpreg</t>
  </si>
  <si>
    <t>Ikke i bruk på lang tid, i gjengroing</t>
  </si>
  <si>
    <t>Tatt høypresisjons-GPS-punkter av midt- og endepunkter. Tatt nye bilder av siktepunkter.</t>
  </si>
  <si>
    <t>Stubbe av nedkuttet busk</t>
  </si>
  <si>
    <t xml:space="preserve">Grunneier Ole Martin Steien, tatt over hytta for tre år siden. Skjøtselsplan utarbeidet av Biofokus, for litt større område enn avgrenset her. Rydding av mispler (kryp, blank), noe syrin + plan om  hogst av noen trær. Noe luking av gravbergknapp. Slått m ljå om høsten. Dragehode konsentrert i NØ del av lokaliteten, midtpunktet forskjøvet dit. </t>
  </si>
  <si>
    <t xml:space="preserve">Gravbergknapp, blankmispel, krypmispel </t>
  </si>
  <si>
    <t>Slått med trekantsag/ryddesag høst 2020. Oppformert individer fra frø - utplanta i 2021, 3 stk, hvorav 1 i rute SØ6</t>
  </si>
  <si>
    <t>T2-C-8</t>
  </si>
  <si>
    <t>Åpen sterkt kalkrik grunnlendt lavmark</t>
  </si>
  <si>
    <t>Slått som plen</t>
  </si>
  <si>
    <t>Ikke etablert som lokalitet, fant ingen dragehodeplanter.</t>
  </si>
  <si>
    <t xml:space="preserve">Liten bar stein ved siden av stor. </t>
  </si>
  <si>
    <t>Øvre Røykenvik</t>
  </si>
  <si>
    <t>Hasseltre</t>
  </si>
  <si>
    <t>Store greiner lagt i haug over vestre del av lokaliteten --&gt; dekker flere ruter</t>
  </si>
  <si>
    <t>Ser ut som om det er ryddet skog siden sist</t>
  </si>
  <si>
    <t>Veldig liten lokalitet, dragehodepopulasjonen liten og klumpet rundt midten. Skogpreg.</t>
  </si>
  <si>
    <t>BHL</t>
  </si>
  <si>
    <t>Stein på bergsva</t>
  </si>
  <si>
    <t>Liten lokalitet, på øy i Lenaelva, halvåpent</t>
  </si>
  <si>
    <t>GHØ, BHL</t>
  </si>
  <si>
    <t>Rydding (sist i 2016)</t>
  </si>
  <si>
    <t>Mispel mellom rogn og bergnabb</t>
  </si>
  <si>
    <t>Kalkknaus, bratt østvendt</t>
  </si>
  <si>
    <t>ME, GHØ, BHL</t>
  </si>
  <si>
    <t>To steiner oppå hverandre på steinblokk, ca 1 m opp fra nedkant av blokka</t>
  </si>
  <si>
    <t>Nei, rydding i partier?</t>
  </si>
  <si>
    <t>Liten stein på bergsva, mellom to flåg</t>
  </si>
  <si>
    <t>Gammel slåttemark, kan se ut som det har blitt ryddet noe</t>
  </si>
  <si>
    <t>Rosekjerr på fjellhylle, vestre ende av kjerret</t>
  </si>
  <si>
    <t>Skiferknaus, gammel beitemark</t>
  </si>
  <si>
    <t>Ingen, beite inntil</t>
  </si>
  <si>
    <t>Tørrgran inntil lita gran ned mot vegkanten</t>
  </si>
  <si>
    <t>Beitet med sau inntil, lok. lligger utenfor gjerdet</t>
  </si>
  <si>
    <t>Tørr pinne satt ned, 3 m sør for lauvkratt</t>
  </si>
  <si>
    <t>Gjengroing truer populasjonen</t>
  </si>
  <si>
    <t>To tørre bjørkekvister satt opp mellom 2 skudd av osp (brukt nederste), nedkant av lite sva</t>
  </si>
  <si>
    <t>Gammel beitehage, gror igjen med lauv</t>
  </si>
  <si>
    <t>GHØ</t>
  </si>
  <si>
    <r>
      <t>Gammel gjerdestolp, stein lagt inntil (60,79292</t>
    </r>
    <r>
      <rPr>
        <sz val="11"/>
        <color theme="1"/>
        <rFont val="Calibri"/>
        <family val="2"/>
      </rPr>
      <t xml:space="preserve">˚N </t>
    </r>
    <r>
      <rPr>
        <sz val="11"/>
        <color theme="1"/>
        <rFont val="Calibri"/>
        <family val="2"/>
        <scheme val="minor"/>
      </rPr>
      <t xml:space="preserve"> 010,93350</t>
    </r>
    <r>
      <rPr>
        <sz val="11"/>
        <color theme="1"/>
        <rFont val="Calibri"/>
        <family val="2"/>
      </rPr>
      <t>˚</t>
    </r>
    <r>
      <rPr>
        <sz val="11.9"/>
        <color theme="1"/>
        <rFont val="Calibri"/>
        <family val="2"/>
      </rPr>
      <t>Ø)</t>
    </r>
  </si>
  <si>
    <t>Åkerkant i gjengroing med bl.a. rose</t>
  </si>
  <si>
    <t>Bergnabb</t>
  </si>
  <si>
    <t>Åkerholme i gjengroing med bl.a. rosebusker</t>
  </si>
  <si>
    <t>Noe rydding, bl.a. langs gardsveg</t>
  </si>
  <si>
    <t>Avflatet stein (226438, 6856763 (33V))</t>
  </si>
  <si>
    <t xml:space="preserve">Naturbeitemark/slåttemark i gjengroing, inneholder kantsone mot gardsveg. </t>
  </si>
  <si>
    <r>
      <t>Jernpål (</t>
    </r>
    <r>
      <rPr>
        <sz val="11"/>
        <color theme="1"/>
        <rFont val="Calibri"/>
        <family val="2"/>
        <scheme val="minor"/>
      </rPr>
      <t>60,84182</t>
    </r>
    <r>
      <rPr>
        <sz val="11"/>
        <color theme="1"/>
        <rFont val="Calibri"/>
        <family val="2"/>
      </rPr>
      <t>˚</t>
    </r>
    <r>
      <rPr>
        <sz val="11"/>
        <color theme="1"/>
        <rFont val="Calibri"/>
        <family val="2"/>
        <scheme val="minor"/>
      </rPr>
      <t>N 010,10408</t>
    </r>
    <r>
      <rPr>
        <sz val="11"/>
        <color theme="1"/>
        <rFont val="Calibri"/>
        <family val="2"/>
      </rPr>
      <t>˚</t>
    </r>
    <r>
      <rPr>
        <sz val="11"/>
        <color theme="1"/>
        <rFont val="Calibri"/>
        <family val="2"/>
        <scheme val="minor"/>
      </rPr>
      <t>Ø)</t>
    </r>
  </si>
  <si>
    <r>
      <t xml:space="preserve">Liten hylle på bergsva </t>
    </r>
    <r>
      <rPr>
        <sz val="11"/>
        <color theme="1"/>
        <rFont val="Calibri"/>
        <family val="2"/>
        <scheme val="minor"/>
      </rPr>
      <t>(61,05757</t>
    </r>
    <r>
      <rPr>
        <sz val="11"/>
        <color theme="1"/>
        <rFont val="Calibri"/>
        <family val="2"/>
      </rPr>
      <t>˚</t>
    </r>
    <r>
      <rPr>
        <sz val="11.9"/>
        <color theme="1"/>
        <rFont val="Calibri"/>
        <family val="2"/>
      </rPr>
      <t>N</t>
    </r>
    <r>
      <rPr>
        <sz val="11"/>
        <color theme="1"/>
        <rFont val="Calibri"/>
        <family val="2"/>
        <scheme val="minor"/>
      </rPr>
      <t xml:space="preserve"> 009,38702</t>
    </r>
    <r>
      <rPr>
        <sz val="11"/>
        <color theme="1"/>
        <rFont val="Calibri"/>
        <family val="2"/>
      </rPr>
      <t>˚</t>
    </r>
    <r>
      <rPr>
        <sz val="11.9"/>
        <color theme="1"/>
        <rFont val="Calibri"/>
        <family val="2"/>
      </rPr>
      <t>Ø</t>
    </r>
    <r>
      <rPr>
        <sz val="11"/>
        <color theme="1"/>
        <rFont val="Calibri"/>
        <family val="2"/>
        <scheme val="minor"/>
      </rPr>
      <t>)</t>
    </r>
  </si>
  <si>
    <t>Naturbeitemark i gjengroing. Inneholder bergskrent og grunnlendt mark</t>
  </si>
  <si>
    <r>
      <t>Bergpall (61,01976</t>
    </r>
    <r>
      <rPr>
        <sz val="11"/>
        <color theme="1"/>
        <rFont val="Calibri"/>
        <family val="2"/>
      </rPr>
      <t>˚</t>
    </r>
    <r>
      <rPr>
        <sz val="11.9"/>
        <color theme="1"/>
        <rFont val="Calibri"/>
        <family val="2"/>
      </rPr>
      <t>N</t>
    </r>
    <r>
      <rPr>
        <sz val="11"/>
        <color theme="1"/>
        <rFont val="Calibri"/>
        <family val="2"/>
        <scheme val="minor"/>
      </rPr>
      <t xml:space="preserve"> 009,22643</t>
    </r>
    <r>
      <rPr>
        <sz val="11"/>
        <color theme="1"/>
        <rFont val="Calibri"/>
        <family val="2"/>
      </rPr>
      <t>˚</t>
    </r>
    <r>
      <rPr>
        <sz val="11.9"/>
        <color theme="1"/>
        <rFont val="Calibri"/>
        <family val="2"/>
      </rPr>
      <t>Ø</t>
    </r>
    <r>
      <rPr>
        <sz val="11"/>
        <color theme="1"/>
        <rFont val="Calibri"/>
        <family val="2"/>
        <scheme val="minor"/>
      </rPr>
      <t>)</t>
    </r>
  </si>
  <si>
    <t xml:space="preserve">Naturbeitemark i gjengroing, inneholder kantsone mot gardsveg og bygdeveg. </t>
  </si>
  <si>
    <t xml:space="preserve">Valdres </t>
  </si>
  <si>
    <r>
      <t xml:space="preserve">Ved lita bjørk </t>
    </r>
    <r>
      <rPr>
        <sz val="11"/>
        <color theme="1"/>
        <rFont val="Calibri"/>
        <family val="2"/>
        <scheme val="minor"/>
      </rPr>
      <t>(60,98744</t>
    </r>
    <r>
      <rPr>
        <sz val="11"/>
        <color theme="1"/>
        <rFont val="Calibri"/>
        <family val="2"/>
      </rPr>
      <t>˚</t>
    </r>
    <r>
      <rPr>
        <sz val="11.9"/>
        <color theme="1"/>
        <rFont val="Calibri"/>
        <family val="2"/>
      </rPr>
      <t xml:space="preserve">N </t>
    </r>
    <r>
      <rPr>
        <sz val="11"/>
        <color theme="1"/>
        <rFont val="Calibri"/>
        <family val="2"/>
        <scheme val="minor"/>
      </rPr>
      <t>009,13974</t>
    </r>
    <r>
      <rPr>
        <sz val="11"/>
        <color theme="1"/>
        <rFont val="Calibri"/>
        <family val="2"/>
      </rPr>
      <t>˚</t>
    </r>
    <r>
      <rPr>
        <sz val="11.9"/>
        <color theme="1"/>
        <rFont val="Calibri"/>
        <family val="2"/>
      </rPr>
      <t>Ø</t>
    </r>
    <r>
      <rPr>
        <sz val="11"/>
        <color theme="1"/>
        <rFont val="Calibri"/>
        <family val="2"/>
        <scheme val="minor"/>
      </rPr>
      <t>)</t>
    </r>
  </si>
  <si>
    <t>Transekt</t>
  </si>
  <si>
    <t xml:space="preserve">Lengde </t>
  </si>
  <si>
    <t>Dragehode</t>
  </si>
  <si>
    <t xml:space="preserve">Siktepunkt </t>
  </si>
  <si>
    <t>Forekomst dragehode (m)</t>
  </si>
  <si>
    <t>N</t>
  </si>
  <si>
    <t>Høyre ende av stor rogn</t>
  </si>
  <si>
    <t>0,1</t>
  </si>
  <si>
    <t>gått opp på nytt</t>
  </si>
  <si>
    <r>
      <t xml:space="preserve">Høyre ende av stor rogn, </t>
    </r>
    <r>
      <rPr>
        <sz val="11"/>
        <color rgb="FFFF0000"/>
        <rFont val="Calibri"/>
        <family val="2"/>
        <scheme val="minor"/>
      </rPr>
      <t>foto tatt 16.04 (det andre)</t>
    </r>
  </si>
  <si>
    <t>NV</t>
  </si>
  <si>
    <t>Slank furu bak kratt på andre siden av "enga"</t>
  </si>
  <si>
    <r>
      <t>Slank furu (</t>
    </r>
    <r>
      <rPr>
        <sz val="11"/>
        <color rgb="FFFF0000"/>
        <rFont val="Calibri"/>
        <family val="2"/>
        <scheme val="minor"/>
      </rPr>
      <t>eller var det en gran?</t>
    </r>
    <r>
      <rPr>
        <sz val="11"/>
        <color theme="1"/>
        <rFont val="Calibri"/>
        <family val="2"/>
        <scheme val="minor"/>
      </rPr>
      <t>) bak kratt på andre siden av "enga"</t>
    </r>
  </si>
  <si>
    <t>Slank furu (eller var det en gran?) bak kratt på andre siden av "enga"</t>
  </si>
  <si>
    <t>0,3</t>
  </si>
  <si>
    <r>
      <t xml:space="preserve">Slank furu </t>
    </r>
    <r>
      <rPr>
        <sz val="11"/>
        <color rgb="FFFF0000"/>
        <rFont val="Calibri"/>
        <family val="2"/>
        <scheme val="minor"/>
      </rPr>
      <t>gran uten greiner</t>
    </r>
    <r>
      <rPr>
        <sz val="11"/>
        <rFont val="Calibri"/>
        <family val="2"/>
        <scheme val="minor"/>
      </rPr>
      <t xml:space="preserve"> bak kratt på andre siden av "enga". </t>
    </r>
    <r>
      <rPr>
        <sz val="11"/>
        <color rgb="FFFF0000"/>
        <rFont val="Calibri"/>
        <family val="2"/>
        <scheme val="minor"/>
      </rPr>
      <t>Forlenget en m</t>
    </r>
  </si>
  <si>
    <t>NØ</t>
  </si>
  <si>
    <t>0,1,2,3,4,5</t>
  </si>
  <si>
    <t>Sikte osp ved siden av stor furu</t>
  </si>
  <si>
    <r>
      <t xml:space="preserve">Sikte osp ved siden av stor </t>
    </r>
    <r>
      <rPr>
        <sz val="11"/>
        <color rgb="FFFF0000"/>
        <rFont val="Calibri"/>
        <family val="2"/>
        <scheme val="minor"/>
      </rPr>
      <t>gran</t>
    </r>
  </si>
  <si>
    <t>S</t>
  </si>
  <si>
    <t>Estimert fra kart</t>
  </si>
  <si>
    <t>Einerbusk, stammen</t>
  </si>
  <si>
    <t>ingen</t>
  </si>
  <si>
    <t>SV</t>
  </si>
  <si>
    <t>18,23,24,27,49</t>
  </si>
  <si>
    <t>0,1,2,3,4</t>
  </si>
  <si>
    <t>Glemte å ta siktepunkt. 85 m er feil</t>
  </si>
  <si>
    <t>Mot neste gjerdestolpe</t>
  </si>
  <si>
    <t>Har oppdatert transektlengden til 2 m</t>
  </si>
  <si>
    <t>SØ</t>
  </si>
  <si>
    <t>Rosekratt</t>
  </si>
  <si>
    <t>V</t>
  </si>
  <si>
    <t>Stor bjørk</t>
  </si>
  <si>
    <t>Ø</t>
  </si>
  <si>
    <t>1,3</t>
  </si>
  <si>
    <r>
      <t xml:space="preserve">Til venstre for stor einer, </t>
    </r>
    <r>
      <rPr>
        <sz val="11"/>
        <color rgb="FFFF0000"/>
        <rFont val="Calibri"/>
        <family val="2"/>
        <scheme val="minor"/>
      </rPr>
      <t>foto tatt 16.04 (det første)</t>
    </r>
  </si>
  <si>
    <t>Til venstre for stor einer</t>
  </si>
  <si>
    <t>0,1,2,3,6</t>
  </si>
  <si>
    <r>
      <t>Til venstre for stor einer.</t>
    </r>
    <r>
      <rPr>
        <sz val="11"/>
        <color rgb="FFFF0000"/>
        <rFont val="Calibri"/>
        <family val="2"/>
        <scheme val="minor"/>
      </rPr>
      <t xml:space="preserve"> Kortet ned, stoppet ved einer.</t>
    </r>
  </si>
  <si>
    <t>0,1,2,3,4,6</t>
  </si>
  <si>
    <r>
      <t>Mot lyktestolpe i svingen. Alle ruter på dette transektet gjennom minipopulasjonen, med kurs 238</t>
    </r>
    <r>
      <rPr>
        <sz val="11"/>
        <color theme="1"/>
        <rFont val="Calibri"/>
        <family val="2"/>
      </rPr>
      <t>°</t>
    </r>
  </si>
  <si>
    <t>0,4,7</t>
  </si>
  <si>
    <t>0,2,3,4,7</t>
  </si>
  <si>
    <t>Høyre del av einerkjerr</t>
  </si>
  <si>
    <t>0,1,2</t>
  </si>
  <si>
    <t>Mot stor maurtue</t>
  </si>
  <si>
    <t>Midt på tørr selje</t>
  </si>
  <si>
    <t>0,1,2,3,4,5,6</t>
  </si>
  <si>
    <t>Tue ved gulmaure</t>
  </si>
  <si>
    <t>Markert rosekjerr</t>
  </si>
  <si>
    <t>0,2 m øst for østre rosekjerr</t>
  </si>
  <si>
    <t>Rett mot hegg</t>
  </si>
  <si>
    <t>1 m nedenfor liten lønn</t>
  </si>
  <si>
    <t>0,1,2,3,4,5,6,7</t>
  </si>
  <si>
    <t>mot bjørk like V f tvillingfuru</t>
  </si>
  <si>
    <t>mot stor osp nede i lia</t>
  </si>
  <si>
    <t>Mot stor osp nede i lia</t>
  </si>
  <si>
    <t>like V f rognasalkratt</t>
  </si>
  <si>
    <t>7,8</t>
  </si>
  <si>
    <t>Like V f rognasalkratt</t>
  </si>
  <si>
    <t>Trekkes gjennom mangestammet rogn</t>
  </si>
  <si>
    <t>3,4,5,15,16,17,18,20,23,24,25</t>
  </si>
  <si>
    <t>Trekkes gjennom mangestammet asal</t>
  </si>
  <si>
    <t>2,4,5,16,17,18,20,21,23,24,25</t>
  </si>
  <si>
    <t>3,4,5,6,15,16,17,18,19,21,22,23,24,25,26</t>
  </si>
  <si>
    <t>3,4,5,15,16,17,18,19,20,22,23,24,25</t>
  </si>
  <si>
    <t xml:space="preserve">Mot tynn furu ca 7 m unna </t>
  </si>
  <si>
    <t>mot grønn topp på liten geitvedbusk på 5,5 m</t>
  </si>
  <si>
    <t>Mot grønn topp på liten geitvedbusk på 5,5 m</t>
  </si>
  <si>
    <t>mellom bjørk og furu, mot lita bjørk nede i lia</t>
  </si>
  <si>
    <t>Mellom bjørk og furu, mot lita bjørk nede i lia</t>
  </si>
  <si>
    <t>trafikkskilt på S-siden av veien</t>
  </si>
  <si>
    <t>Trafikkskilt på S-siden av veien</t>
  </si>
  <si>
    <t>Nedenfor kant bringebærkratt</t>
  </si>
  <si>
    <t>Venstre side av gran</t>
  </si>
  <si>
    <t>0,1,3</t>
  </si>
  <si>
    <t>Mot liten bjørk</t>
  </si>
  <si>
    <t>Mot bjørk</t>
  </si>
  <si>
    <t>0,1,2,3,4,5,7,8,13,14</t>
  </si>
  <si>
    <t>Mot frittstående gran</t>
  </si>
  <si>
    <t>0,1,2,3,4,5,6,7,8,9,10,11,12</t>
  </si>
  <si>
    <t>Kant av nypekjerr</t>
  </si>
  <si>
    <t>0,1,2,3,4,5,6,7,8,9,10,11,13,15</t>
  </si>
  <si>
    <t>Topp vegskråning</t>
  </si>
  <si>
    <t>1,2,3</t>
  </si>
  <si>
    <t>Mot den midterste store bjørka</t>
  </si>
  <si>
    <t>0,2,3,6</t>
  </si>
  <si>
    <t>Mellom lita bjørk og lita rogn, stopper i blankmispel</t>
  </si>
  <si>
    <t>9,13,14</t>
  </si>
  <si>
    <t>Lauvverk spisslønn, slutter i rosekjerr</t>
  </si>
  <si>
    <t>3,11,12,13,14,15</t>
  </si>
  <si>
    <t>Rogn med gammel grov stamme</t>
  </si>
  <si>
    <t>1,8</t>
  </si>
  <si>
    <t>Fjerde stolpe litt til venstre for den nederste bjørka i klynga</t>
  </si>
  <si>
    <t>1,2,3,4,5,6,7,8,9,10,14,15,16,18,19,20</t>
  </si>
  <si>
    <t>Gjerdestolpe på stein, rett mot kløftet bjørk</t>
  </si>
  <si>
    <t>5,6,7,8,9,10</t>
  </si>
  <si>
    <t>Spisslønn</t>
  </si>
  <si>
    <t>1,2,3,4,5,6,7,8,9,11,12,13</t>
  </si>
  <si>
    <t>Lita bjørk i gjerdet, S for rogn</t>
  </si>
  <si>
    <t>Tørr rogn , litt til venstre for</t>
  </si>
  <si>
    <t>3,4,5,6,7,8,9,10,11,12</t>
  </si>
  <si>
    <t>Stoppet ved 281, antakelig noen m til med dragehode før 300 m</t>
  </si>
  <si>
    <t>30,32,33,77,78,79,80,96,97,106,107,110,111,112,115,135,136,137,138,139,140,141,142,143,144,145,146,147,148,150,155,206,208,210,221,226,227,228,229,231,232,233,234,235,278,280,281</t>
  </si>
  <si>
    <t>30,32,33,77,78,79,80,96,97,107,110,111,112,113,115,135,136,137,138,139,140,141,142,143,144,145,146,147,148,150,155,206,208,210,221,226,227,228,229,231,232,233,234,278,280,281</t>
  </si>
  <si>
    <t>30,32,33,78,79,80,96,97,106,107,110,111,112,115,135,136,137,138,139,140,141,142,143,144,145,146,147,148,150,155,206,208,210,221,226,227,228,229,231,232,233,235,277,278,280,281</t>
  </si>
  <si>
    <t>30,32,33,78,79,80,97,106,107,110,111,112,115,135,136,137,138,139,140,141,142,143,144,145,146,147,148,150,155,206,208,210,221,226,227,228,229,231,232,233,234,277,278,279,280,281</t>
  </si>
  <si>
    <t>30,32,33,78,79,80,97,102,103,108,109,110,111,112,113,115,135,136,137,138,139,140,141,142,143,144,145,146,147,148,150,155,156,204,206,208,210,221,226,227,228,229,230,231,232,233,234,277,278,279,280</t>
  </si>
  <si>
    <t>6,7,8,31,32,79,80,84,96,97,106,110,111,112,113,114,116,135,136,137,138,139,140,141,142,143,144,145,146,147,148,150,151,155,201,202,203,204,205,209,225,226,227,228,229,230,2231,232,233,234,277,278,279,280,281</t>
  </si>
  <si>
    <t>Mot liten gran under kraftlinje</t>
  </si>
  <si>
    <t>Mot furu, stopper v kanten av hullet</t>
  </si>
  <si>
    <t>1,2,6</t>
  </si>
  <si>
    <t>Mot markert stein under kraftlinje</t>
  </si>
  <si>
    <t>0,1,2,3</t>
  </si>
  <si>
    <t>1,2,3,4,5,6</t>
  </si>
  <si>
    <t>Liten bjørk på topp vegskråning</t>
  </si>
  <si>
    <t>Mot stor osp</t>
  </si>
  <si>
    <t>0,1,8,9,10</t>
  </si>
  <si>
    <t>Mot høyeste punkt på trollhegg</t>
  </si>
  <si>
    <r>
      <t xml:space="preserve">Mot høyeste punkt på trollhegg, </t>
    </r>
    <r>
      <rPr>
        <sz val="11"/>
        <color rgb="FFFF0000"/>
        <rFont val="Calibri"/>
        <family val="2"/>
        <scheme val="minor"/>
      </rPr>
      <t>over død einer</t>
    </r>
  </si>
  <si>
    <t>Mot basis av einer</t>
  </si>
  <si>
    <t>Skjev liten ask under rogn</t>
  </si>
  <si>
    <t>3,6</t>
  </si>
  <si>
    <t>0,2</t>
  </si>
  <si>
    <t>Til venstre for ask, mot stammen på andre</t>
  </si>
  <si>
    <t>0,1,2,3,5,6,10</t>
  </si>
  <si>
    <t>0,1,2,4,5,6,10</t>
  </si>
  <si>
    <t>0,1,2,3,4,5,6,7,10</t>
  </si>
  <si>
    <t>0,1,3,4,5,6,7,10</t>
  </si>
  <si>
    <t>stort rognetre midt på</t>
  </si>
  <si>
    <t>Liten betongting på S-siden av veien</t>
  </si>
  <si>
    <t>0,1,2,7,8</t>
  </si>
  <si>
    <t>0,1,2,8</t>
  </si>
  <si>
    <t>Ytterste lille pinne under 3 m ask</t>
  </si>
  <si>
    <r>
      <t xml:space="preserve">Ytterste lille pinne under 3 m ask, </t>
    </r>
    <r>
      <rPr>
        <sz val="11"/>
        <color rgb="FFFF0000"/>
        <rFont val="Calibri"/>
        <family val="2"/>
        <scheme val="minor"/>
      </rPr>
      <t>mot midterste (død) stamme på andre siden av jordet</t>
    </r>
  </si>
  <si>
    <t>Mot gran borte på tunet</t>
  </si>
  <si>
    <t>Mot løvtre borte på tunet</t>
  </si>
  <si>
    <t>Slank rognestamme</t>
  </si>
  <si>
    <r>
      <t xml:space="preserve">Slank rognestamme, </t>
    </r>
    <r>
      <rPr>
        <sz val="11"/>
        <color rgb="FFFF0000"/>
        <rFont val="Calibri"/>
        <family val="2"/>
        <scheme val="minor"/>
      </rPr>
      <t>til rosekratt</t>
    </r>
  </si>
  <si>
    <t>Rett mot busk</t>
  </si>
  <si>
    <t>Rett mot busk (busken er kuttet, stubber/oppslag)</t>
  </si>
  <si>
    <r>
      <t xml:space="preserve">Rett mot busk (busken er kuttet, stubber/oppslag). </t>
    </r>
    <r>
      <rPr>
        <sz val="11"/>
        <color rgb="FFFF0000"/>
        <rFont val="Calibri"/>
        <family val="2"/>
        <scheme val="minor"/>
      </rPr>
      <t>Utvidet</t>
    </r>
    <r>
      <rPr>
        <sz val="11"/>
        <color theme="1"/>
        <rFont val="Calibri"/>
        <family val="2"/>
        <scheme val="minor"/>
      </rPr>
      <t xml:space="preserve"> </t>
    </r>
    <r>
      <rPr>
        <sz val="11"/>
        <color rgb="FFFF0000"/>
        <rFont val="Calibri"/>
        <family val="2"/>
        <scheme val="minor"/>
      </rPr>
      <t>til jordekant</t>
    </r>
  </si>
  <si>
    <t xml:space="preserve">Stor furu til h for hus, andre siden av jordekanten. </t>
  </si>
  <si>
    <t>Venstre bjørk</t>
  </si>
  <si>
    <r>
      <t xml:space="preserve">Venstre bjørk. </t>
    </r>
    <r>
      <rPr>
        <sz val="11"/>
        <color rgb="FFFF0000"/>
        <rFont val="Calibri"/>
        <family val="2"/>
        <scheme val="minor"/>
      </rPr>
      <t>Utvidet helt til bjørka</t>
    </r>
  </si>
  <si>
    <t>Lysstolpe</t>
  </si>
  <si>
    <t>3,2</t>
  </si>
  <si>
    <r>
      <t xml:space="preserve">Lysstolpe, </t>
    </r>
    <r>
      <rPr>
        <sz val="11"/>
        <color rgb="FFFF0000"/>
        <rFont val="Calibri"/>
        <family val="2"/>
        <scheme val="minor"/>
      </rPr>
      <t xml:space="preserve">foran gården langt oppi lia. </t>
    </r>
  </si>
  <si>
    <t>Toppen av det grønneste treet i treklyngen langt unna</t>
  </si>
  <si>
    <r>
      <t xml:space="preserve">Toppen av det grønneste treet i treklyngen langt unna. </t>
    </r>
    <r>
      <rPr>
        <sz val="11"/>
        <color rgb="FFFF0000"/>
        <rFont val="Calibri"/>
        <family val="2"/>
        <scheme val="minor"/>
      </rPr>
      <t>V side av heggbusk</t>
    </r>
  </si>
  <si>
    <t>0,2,3</t>
  </si>
  <si>
    <t>Strømstolpe ved kryss</t>
  </si>
  <si>
    <t>1,2,3,4</t>
  </si>
  <si>
    <t>Mellom trær over åker</t>
  </si>
  <si>
    <t>Vindu imellom dører</t>
  </si>
  <si>
    <t>Midt i einerbusk under tre</t>
  </si>
  <si>
    <t>Stubbe</t>
  </si>
  <si>
    <t>OBS feil i datafil, står som N</t>
  </si>
  <si>
    <t>Vanskelig å se dragehode, nyslått og sent</t>
  </si>
  <si>
    <t>0,1,5,6</t>
  </si>
  <si>
    <t>0,1,5</t>
  </si>
  <si>
    <t>En meter til venstre for lykt</t>
  </si>
  <si>
    <r>
      <rPr>
        <sz val="11"/>
        <color rgb="FFFF0000"/>
        <rFont val="Calibri"/>
        <family val="2"/>
        <scheme val="minor"/>
      </rPr>
      <t xml:space="preserve">Lykt er fjernet. </t>
    </r>
    <r>
      <rPr>
        <sz val="11"/>
        <color theme="1"/>
        <rFont val="Calibri"/>
        <family val="2"/>
        <scheme val="minor"/>
      </rPr>
      <t>Venstre kant av stor einer</t>
    </r>
  </si>
  <si>
    <t>Ende av terrasse på hvitt hus</t>
  </si>
  <si>
    <t>Til venstre for einerbusk til venstre stein under rogn</t>
  </si>
  <si>
    <t>0,2,3,5</t>
  </si>
  <si>
    <t>0,5</t>
  </si>
  <si>
    <t>1,5</t>
  </si>
  <si>
    <t>Til høyre av gress ot asfalt</t>
  </si>
  <si>
    <t>Til høyre av gress mot asfalt</t>
  </si>
  <si>
    <t>Rett til høyre for einerbusk</t>
  </si>
  <si>
    <t>0,3,4</t>
  </si>
  <si>
    <t>0,1,3,4</t>
  </si>
  <si>
    <t>Til høyre for rogn</t>
  </si>
  <si>
    <t>Mot hvitstammet bjørk til høyre for rogn</t>
  </si>
  <si>
    <t>0,7</t>
  </si>
  <si>
    <t>Rogn</t>
  </si>
  <si>
    <t>Stein forang rogngren med Xanthoria.</t>
  </si>
  <si>
    <t>Seljetre</t>
  </si>
  <si>
    <t xml:space="preserve">Er bare 4 m langt. </t>
  </si>
  <si>
    <t>De var store, ble nok glemt i 2018</t>
  </si>
  <si>
    <t>Er 10 m langt. Mot grov bjørkegadd</t>
  </si>
  <si>
    <t>Osp med Xanthoria på</t>
  </si>
  <si>
    <t>0,1,3,4,5</t>
  </si>
  <si>
    <r>
      <t xml:space="preserve">Osp med Xanthoria på. </t>
    </r>
    <r>
      <rPr>
        <sz val="11"/>
        <color rgb="FFFF0000"/>
        <rFont val="Calibri"/>
        <family val="2"/>
        <scheme val="minor"/>
      </rPr>
      <t>Rute 9 ligger på 8.5 og litt i feil vinkel</t>
    </r>
  </si>
  <si>
    <t>Flaggstang</t>
  </si>
  <si>
    <t>Stor gran på tunet</t>
  </si>
  <si>
    <t>Liten smal gran mellom to hustak, ikke nærmeste tun</t>
  </si>
  <si>
    <t>Høy bjørk</t>
  </si>
  <si>
    <t xml:space="preserve">Høy bjørk på andre siden av jordet. </t>
  </si>
  <si>
    <t>0,1,2,3,5</t>
  </si>
  <si>
    <t>Rød bygning?</t>
  </si>
  <si>
    <t>Ytterste del av selja, spjoten bjørk i bakgrunnen</t>
  </si>
  <si>
    <t>0,1,2,4</t>
  </si>
  <si>
    <t>Liten åpning i tresjikt på den andre siden av jordet</t>
  </si>
  <si>
    <t>0,1,2,3,4,7,9,10</t>
  </si>
  <si>
    <t>Stor furu</t>
  </si>
  <si>
    <r>
      <t xml:space="preserve">Stor furu. </t>
    </r>
    <r>
      <rPr>
        <sz val="11"/>
        <color rgb="FFFF0000"/>
        <rFont val="Calibri"/>
        <family val="2"/>
        <scheme val="minor"/>
      </rPr>
      <t>Anlagt grusvei på slutten av transektet</t>
    </r>
    <r>
      <rPr>
        <sz val="11"/>
        <color theme="1"/>
        <rFont val="Calibri"/>
        <family val="2"/>
        <scheme val="minor"/>
      </rPr>
      <t>.</t>
    </r>
    <r>
      <rPr>
        <sz val="11"/>
        <color rgb="FFFF0000"/>
        <rFont val="Calibri"/>
        <family val="2"/>
        <scheme val="minor"/>
      </rPr>
      <t xml:space="preserve"> En rute utgår</t>
    </r>
  </si>
  <si>
    <t>Slank, hvitstammet bjørk</t>
  </si>
  <si>
    <t>Slank, hvitstammet bjørk, den søndre, rett ved liten furu</t>
  </si>
  <si>
    <t>4,6</t>
  </si>
  <si>
    <t>Litt til høyre for to store bjørketrær</t>
  </si>
  <si>
    <t>Rett til venstre for stor bjørk, mot gran på andre siden av vegen. Til liljekonvall</t>
  </si>
  <si>
    <t>Mot ospen på andre siden av vegen</t>
  </si>
  <si>
    <t>Stor bjørk på andre siden av grusvei</t>
  </si>
  <si>
    <r>
      <t xml:space="preserve">Stor bjørk på andre siden av grusvei, </t>
    </r>
    <r>
      <rPr>
        <sz val="11"/>
        <color rgb="FFFF0000"/>
        <rFont val="Calibri"/>
        <family val="2"/>
        <scheme val="minor"/>
      </rPr>
      <t>+ ask</t>
    </r>
  </si>
  <si>
    <t>Takspiss på rødt hus</t>
  </si>
  <si>
    <t>Til stibbe. Stor bjørk på gårdsplass</t>
  </si>
  <si>
    <t>Til stubbe. Stor bjørk på gårdsplass</t>
  </si>
  <si>
    <t>Tre på andre siden av stor vei</t>
  </si>
  <si>
    <t>1,4</t>
  </si>
  <si>
    <t>1,2,4,5</t>
  </si>
  <si>
    <t>Tre på andre siden av stor vei, nær refleksstolpe</t>
  </si>
  <si>
    <t>1,2,3,4,5</t>
  </si>
  <si>
    <r>
      <t xml:space="preserve">Tre på andre siden av stor vei, nær refleksstolpe. </t>
    </r>
    <r>
      <rPr>
        <sz val="11"/>
        <color rgb="FFFF0000"/>
        <rFont val="Calibri"/>
        <family val="2"/>
        <scheme val="minor"/>
      </rPr>
      <t>(to store asketrær)</t>
    </r>
  </si>
  <si>
    <t>Mot stor furu/trapp på hus</t>
  </si>
  <si>
    <t>Gult hus på Lindøya. Transektet stopper ved kanten av skrenten.</t>
  </si>
  <si>
    <t>0,1,2,3,4,5,6,12</t>
  </si>
  <si>
    <t xml:space="preserve">Til høyre for berberis. </t>
  </si>
  <si>
    <t>Strømstolpe ved stien</t>
  </si>
  <si>
    <t>0,1,2,3,4,5,6,7,8</t>
  </si>
  <si>
    <t>0,1,2,3,4,5,6,7,8,9</t>
  </si>
  <si>
    <t>To små trær på Jakteskjær</t>
  </si>
  <si>
    <t>Osp ved huset</t>
  </si>
  <si>
    <t>0,1,2,5</t>
  </si>
  <si>
    <t>0,1,2,5,6</t>
  </si>
  <si>
    <t>Strømstolpe ved stranda</t>
  </si>
  <si>
    <t xml:space="preserve">Hjørnet på huset. Transektet stopper ved stien. </t>
  </si>
  <si>
    <t>Strømstolpe på Gressholmen</t>
  </si>
  <si>
    <t>Har endret transektlengden fra 31 til 34 m pga. krattrydding</t>
  </si>
  <si>
    <t xml:space="preserve">Heggholmen </t>
  </si>
  <si>
    <t>0,1,2,4,5,6</t>
  </si>
  <si>
    <t>Enden av transektet er ganske tett på huset…</t>
  </si>
  <si>
    <t>Stor rogn</t>
  </si>
  <si>
    <t>4,5</t>
  </si>
  <si>
    <t xml:space="preserve">Opprinnelig stor rogn. Denne er nå hogd. Nytt siktepunkt er til høyre for kirken. </t>
  </si>
  <si>
    <t>Har endret transektlengden fra 21 til 17 m</t>
  </si>
  <si>
    <t xml:space="preserve">Rett til høyre for stor eik </t>
  </si>
  <si>
    <t>Har endret transektlengden fra 22 til 17 m</t>
  </si>
  <si>
    <t>Rett til høyre for stor eik + til høyre for liten og mellomstor ask</t>
  </si>
  <si>
    <t>Rett til høyre for stor eik</t>
  </si>
  <si>
    <t>Den midterste av tre rogner, den nederst mot jordet</t>
  </si>
  <si>
    <t>3,7</t>
  </si>
  <si>
    <t>Opprinnelig den midterste av tre rogner, den nederst mot jordet. Den er nå hogd. Nytt siktepunkt er 1 m til venstre for gjenstående rogner, mellom to små eiker</t>
  </si>
  <si>
    <t>Har endret transektlengden fra 14 til 12 m</t>
  </si>
  <si>
    <t>3,7,8</t>
  </si>
  <si>
    <t xml:space="preserve">Først mot liten eik, deretter til høyre for eik med dobbel stamme </t>
  </si>
  <si>
    <t>0,6,7,8</t>
  </si>
  <si>
    <t>6,7,8</t>
  </si>
  <si>
    <t xml:space="preserve">Først mot liten eik, deretter til høyre for eik med dobbel stamme, og så mot stor eik borte ved bikubene. </t>
  </si>
  <si>
    <t xml:space="preserve">Har endret transektlengden fra 88 til 83 m. Bør trolig kuttes ned til 71 m. </t>
  </si>
  <si>
    <t>Først mot liten eik, deretter til høyre for eik med dobbel stamme</t>
  </si>
  <si>
    <t>0,5,6,7,8</t>
  </si>
  <si>
    <t>Halvstor eik</t>
  </si>
  <si>
    <t>Gult hus  på andre siden av jordet</t>
  </si>
  <si>
    <t>5,6,7,8</t>
  </si>
  <si>
    <t>5,6,7</t>
  </si>
  <si>
    <t>5,6,8</t>
  </si>
  <si>
    <t>3,5,6,7,8</t>
  </si>
  <si>
    <t xml:space="preserve">Stor stein </t>
  </si>
  <si>
    <t>1,2</t>
  </si>
  <si>
    <t>Stor osp ute på jordet</t>
  </si>
  <si>
    <t xml:space="preserve">Opprinnelig stor osp ute på jordet. Den er nå hogd. Nytt siktepunkt er til høyre for gjenstående osp. </t>
  </si>
  <si>
    <t>Stor einer, stopper ved einer (på venstre side)</t>
  </si>
  <si>
    <t>1) gjerdestolpe foran ask til høyre for morelltre, stopper ved skrent mot utedo.</t>
  </si>
  <si>
    <t>16,17,18</t>
  </si>
  <si>
    <t>16,17,18,19,20</t>
  </si>
  <si>
    <t>1) Høy Y-formet ask, 2) venstre kant av bergknaus utenfor gjerdet, ask rett i bakkant.</t>
  </si>
  <si>
    <t>Ask nede ved stranda</t>
  </si>
  <si>
    <t>Pent lite flerstammet almetre nedenfor veien.</t>
  </si>
  <si>
    <t>1) til venstre for liten ask i glenne, 2) ca. 2 m til høyre for ask med Y-formet greit. Stopp der stor kransmose begynner.</t>
  </si>
  <si>
    <t>1) mellom 2 geitved, 18 m, 2) ask ved plen, stor. Transektet går langs stien i del 2.</t>
  </si>
  <si>
    <t>20,26,28</t>
  </si>
  <si>
    <t>24,25</t>
  </si>
  <si>
    <t>Ung, høy og slang ask utenfor gjerdet. Trekkes ut til skrenten over A-hakk i berget.</t>
  </si>
  <si>
    <t>Aker brygge, båthavna; endepunkt: ask S for sti</t>
  </si>
  <si>
    <t>Frognerkilen, Dronningen, rutete høyblokk; endepunkt: seljekratt v/strand</t>
  </si>
  <si>
    <t>Alm</t>
  </si>
  <si>
    <t>To-stammet ask bak maurtue; endepunkt: to-stammet ask</t>
  </si>
  <si>
    <t>16,17</t>
  </si>
  <si>
    <t>Slank ask mellom furuer; endepunkt: slank ask</t>
  </si>
  <si>
    <t>Flerstammet rogn (10m fra midt), sti; endepunkt: tostammet ask SØ for stikryss</t>
  </si>
  <si>
    <t>Kirke på Bygdøy; endepunkt: slank furu</t>
  </si>
  <si>
    <t>Furu m/oransje merkepinne; endepunkt: ask bak rad av furuer</t>
  </si>
  <si>
    <t>3,5</t>
  </si>
  <si>
    <t>3,4,5</t>
  </si>
  <si>
    <t>Liten tust nedenfor einer</t>
  </si>
  <si>
    <t>3,4,5,6</t>
  </si>
  <si>
    <t>2,3,4,5,6</t>
  </si>
  <si>
    <t>Til v for berberis, stubbe rett bak. Kortet ned noe pga. lavmark.</t>
  </si>
  <si>
    <t>Til midten av berberis</t>
  </si>
  <si>
    <t>Til midten av berberis i skogkanten</t>
  </si>
  <si>
    <t>0,1,2,3,4,5,9</t>
  </si>
  <si>
    <r>
      <t xml:space="preserve">Til midten av berberis i skogkanten. </t>
    </r>
    <r>
      <rPr>
        <sz val="11"/>
        <color rgb="FFFF0000"/>
        <rFont val="Calibri"/>
        <family val="2"/>
        <scheme val="minor"/>
      </rPr>
      <t xml:space="preserve">Skrå stamme 1 m til v for der stien går ut. </t>
    </r>
  </si>
  <si>
    <t>0,1,2,3,4,5,7,8,9</t>
  </si>
  <si>
    <t>Einerbusk</t>
  </si>
  <si>
    <r>
      <t xml:space="preserve">Einerbusk, </t>
    </r>
    <r>
      <rPr>
        <sz val="11"/>
        <color rgb="FFFF0000"/>
        <rFont val="Calibri"/>
        <family val="2"/>
        <scheme val="minor"/>
      </rPr>
      <t>0.5 m til v for flerstammet spisslønn.</t>
    </r>
  </si>
  <si>
    <t>5,9</t>
  </si>
  <si>
    <t>Rett til venstre for lønn</t>
  </si>
  <si>
    <r>
      <t xml:space="preserve">Rett til venstre for lønn. </t>
    </r>
    <r>
      <rPr>
        <sz val="11"/>
        <color rgb="FFFF0000"/>
        <rFont val="Calibri"/>
        <family val="2"/>
        <scheme val="minor"/>
      </rPr>
      <t xml:space="preserve">Mot navneskilt på veg til v for postkassene. </t>
    </r>
  </si>
  <si>
    <t>Til rosekratt: mellom to høye busker</t>
  </si>
  <si>
    <t>Til rosekratt mellom to høye busker</t>
  </si>
  <si>
    <t>2,3</t>
  </si>
  <si>
    <r>
      <t xml:space="preserve">Til rosekratt mellom to høye busker. </t>
    </r>
    <r>
      <rPr>
        <sz val="11"/>
        <color rgb="FFFF0000"/>
        <rFont val="Calibri"/>
        <family val="2"/>
        <scheme val="minor"/>
      </rPr>
      <t>2 m til h for geitved med flere store greiner</t>
    </r>
  </si>
  <si>
    <t>Nordvesthjørnet av våningshus</t>
  </si>
  <si>
    <t>Pipa på det lille røde huset. Forlenget transektet helt til veien - krattrydding?</t>
  </si>
  <si>
    <t>Til heggbusker</t>
  </si>
  <si>
    <r>
      <t>Til heggbusker.</t>
    </r>
    <r>
      <rPr>
        <sz val="11"/>
        <color rgb="FFFF0000"/>
        <rFont val="Calibri"/>
        <family val="2"/>
        <scheme val="minor"/>
      </rPr>
      <t xml:space="preserve"> Går rett til v for død ask</t>
    </r>
  </si>
  <si>
    <t>Like til høyre for einer</t>
  </si>
  <si>
    <r>
      <t xml:space="preserve">Like til høyre for einer. </t>
    </r>
    <r>
      <rPr>
        <sz val="11"/>
        <color rgb="FFFF0000"/>
        <rFont val="Calibri"/>
        <family val="2"/>
        <scheme val="minor"/>
      </rPr>
      <t>Rute 4 ligger på kappet einer</t>
    </r>
  </si>
  <si>
    <t>Venstrekant av hasselkratt, kvisthaug n/gran og lønn</t>
  </si>
  <si>
    <t>Mellom lite hasselkratt og lite rognkratt</t>
  </si>
  <si>
    <t>Lita rogn øst for hasselkratt</t>
  </si>
  <si>
    <t>Delt granstubbe på andre siden av vegen</t>
  </si>
  <si>
    <t>Venstre kant av hasselkratt på andre siden av vegen</t>
  </si>
  <si>
    <t>Nedkant av lita spisslønn (0,5 m nedenfor)</t>
  </si>
  <si>
    <t>1 m NØ for rosekjerr, mellom det og ei spisslønn</t>
  </si>
  <si>
    <t>0,1,2,4,5</t>
  </si>
  <si>
    <t>Mellom to små spisslønn, inntil lita gran (nedkant)</t>
  </si>
  <si>
    <t>Hvit villa med funkis under. Båndet går til odden.</t>
  </si>
  <si>
    <t>Treklynge N for Kjørbo, midt mellom hvit søyle og E18.</t>
  </si>
  <si>
    <t>Askestubbe ved veien. Transektet stopper ved almekratt</t>
  </si>
  <si>
    <t>Liten bjørk 4 m foran geitved, 3 m til venstre for ask, ved slåpetornkratt</t>
  </si>
  <si>
    <r>
      <t>Gult uthus på andre siden av sundet. Stopp ved stup.</t>
    </r>
    <r>
      <rPr>
        <sz val="11"/>
        <color rgb="FFFF0000"/>
        <rFont val="Calibri"/>
        <family val="2"/>
        <scheme val="minor"/>
      </rPr>
      <t xml:space="preserve"> </t>
    </r>
  </si>
  <si>
    <r>
      <t>Gult uthus på andre siden av sundet. Stopp ved stup.</t>
    </r>
    <r>
      <rPr>
        <sz val="11"/>
        <color rgb="FFFF0000"/>
        <rFont val="Calibri"/>
        <family val="2"/>
        <scheme val="minor"/>
      </rPr>
      <t xml:space="preserve"> Uthus er revet. Bruk nybygg som siktepunkt.</t>
    </r>
  </si>
  <si>
    <t>Rødt uthus ved strand på andre siden av sundet</t>
  </si>
  <si>
    <t>Hasselbusk til venstre for stor furu.</t>
  </si>
  <si>
    <t>Flaggstang utenfor stort hvitt hus på andre siden av sundet.</t>
  </si>
  <si>
    <t>0,1,2,3,5,6,7,8</t>
  </si>
  <si>
    <t>0,1,2,4,6,7,8</t>
  </si>
  <si>
    <t>Høy slank furu foran furu på skrå. 10-12 m er vei, er ikke inkludert.</t>
  </si>
  <si>
    <t>Mot rogn i kantsona</t>
  </si>
  <si>
    <t>Frittstående  rogn</t>
  </si>
  <si>
    <t>Mot einerbusk</t>
  </si>
  <si>
    <t>2,4</t>
  </si>
  <si>
    <t>Mot hovedbygning, midt på bygningen</t>
  </si>
  <si>
    <t>Mot steinrøys</t>
  </si>
  <si>
    <t>Mot frittstående nypebusk</t>
  </si>
  <si>
    <t>Frittstående grantre</t>
  </si>
  <si>
    <t>Mot stein ved maurtue</t>
  </si>
  <si>
    <t>Østsida av spisslønn, mot rognkratt på kanten mot elva</t>
  </si>
  <si>
    <t>Rett mot nærmeste spisslønn, ender 1 m Ø for lita bjørk</t>
  </si>
  <si>
    <t>0,5 m vest for spisslønn</t>
  </si>
  <si>
    <t>Retning furu på andre sida av kløfta</t>
  </si>
  <si>
    <t>Mot bakerste furu på knausen</t>
  </si>
  <si>
    <t>Retning 1 m Ø for rognkjerr, SØ for rosekjerr</t>
  </si>
  <si>
    <t>Over stein 2 m Ø for stor furu</t>
  </si>
  <si>
    <t>Steinblokk, 1,5 m S for rogn</t>
  </si>
  <si>
    <t>høyre for liten osp</t>
  </si>
  <si>
    <t>3,4,5,6,7,8,9,10</t>
  </si>
  <si>
    <t>2,3,4,5,6,7,8,9,10,11</t>
  </si>
  <si>
    <t>1,2,3,4,5,6,7,8,9,10</t>
  </si>
  <si>
    <t>Venstre for rogn</t>
  </si>
  <si>
    <t>rett til høyre for steinen, til rosekratt</t>
  </si>
  <si>
    <t>1,3,7</t>
  </si>
  <si>
    <t>1,3,7,8</t>
  </si>
  <si>
    <t>Søkket på andre siden av veien</t>
  </si>
  <si>
    <r>
      <t xml:space="preserve">Søkket på andre siden av veien, </t>
    </r>
    <r>
      <rPr>
        <sz val="11"/>
        <color rgb="FFFF0000"/>
        <rFont val="Calibri"/>
        <family val="2"/>
        <scheme val="minor"/>
      </rPr>
      <t>over flat stein ca. 5 m ut</t>
    </r>
  </si>
  <si>
    <t>Høyre for åpning i jordet</t>
  </si>
  <si>
    <t>1 m ovenfor stor stein, ved einerkratt (høyre for rogn)</t>
  </si>
  <si>
    <t>1,5,8,9,10,12,14,16</t>
  </si>
  <si>
    <t>1,2,3,5,6,7,8,9,10,11,15,16,17</t>
  </si>
  <si>
    <t>1,2,3,5,7,8,9,10,11,12</t>
  </si>
  <si>
    <t>Hvit bjørk i horisont</t>
  </si>
  <si>
    <t>Utvidet transektet fra 9 til 11m pga egnet habitat</t>
  </si>
  <si>
    <t>rogn</t>
  </si>
  <si>
    <t>Mellom to furuer og en gran på den andre siden av golfbanen</t>
  </si>
  <si>
    <t>1,2,3,4,5,6,7,8,9,10,11,12</t>
  </si>
  <si>
    <t xml:space="preserve">Den fremste av tre graner på den andre siden av golfbanen </t>
  </si>
  <si>
    <t>1,2,3,4,5,6,7,8</t>
  </si>
  <si>
    <t>1,2,3,4,5,6,7,8,9</t>
  </si>
  <si>
    <t xml:space="preserve">Opprinnelig den fremste av tre graner på den andre siden av golfbanen. Den ene grana er nå hogd, så sikt mot grana lengst til høyre. </t>
  </si>
  <si>
    <t>1,2,3,4,5,6,7,8,9,11</t>
  </si>
  <si>
    <t xml:space="preserve">Ask med to stammer på den andre siden av golfbanen, bak utslaget </t>
  </si>
  <si>
    <t>9,10,11,14,15,16,17,18,19,20</t>
  </si>
  <si>
    <t>7,9,10,11,14,15,16,17,18,19,20</t>
  </si>
  <si>
    <t>2,7,10,11,13,14,15,16,17,18,19</t>
  </si>
  <si>
    <t>Stor einer, stammen lengst til venstre</t>
  </si>
  <si>
    <t>2,3,4,10,14</t>
  </si>
  <si>
    <t>1,2,3,4,6,7,10,14,15,17</t>
  </si>
  <si>
    <t>2,3,4,5,10,17</t>
  </si>
  <si>
    <t>Først mot lav geitved-busk på den andre siden av stien, deretter til venstre for trestammet ask i skogkanten mot hytta</t>
  </si>
  <si>
    <t xml:space="preserve">Stor bjørk (den høyre av to) bak "hekken" mot golfbanen </t>
  </si>
  <si>
    <t>3,4</t>
  </si>
  <si>
    <t>3,8,9</t>
  </si>
  <si>
    <t>Osp som står rett foran en annen osp</t>
  </si>
  <si>
    <t>2,3,4,5,6,7,8,9,10,11,12,13,14,15,16</t>
  </si>
  <si>
    <t>1,2,3,4,5,6,7,8,9,10,11,12,13,14,15,16</t>
  </si>
  <si>
    <t>Busk på skrå i kanten mot golfbanen og stor bjørk på den andre siden av golfbanen</t>
  </si>
  <si>
    <t>2,4,8</t>
  </si>
  <si>
    <t>2,3,4,5</t>
  </si>
  <si>
    <t xml:space="preserve">Møllerenga </t>
  </si>
  <si>
    <r>
      <t xml:space="preserve">Opprinnelig den fremste av tre graner på den andre siden av golfbanen. </t>
    </r>
    <r>
      <rPr>
        <sz val="11"/>
        <color rgb="FFFF0000"/>
        <rFont val="Calibri"/>
        <family val="2"/>
        <scheme val="minor"/>
      </rPr>
      <t xml:space="preserve">Her er flere trær hogd, så sikt midt mellom bjørk og furu ute på golfbanen. </t>
    </r>
  </si>
  <si>
    <t>0,1,2,3,4,5,6,7,8,9,10</t>
  </si>
  <si>
    <t xml:space="preserve">Opprinnelig den fremste av tre graner på den andre siden av golfbanen. Her er flere trær hogd, så sikt midt mellom bjørk og furu ute på golfbanen. </t>
  </si>
  <si>
    <t>7,10,11,13,15,16,17,18,19</t>
  </si>
  <si>
    <t>2,7,10,11,15,16,17,18,19</t>
  </si>
  <si>
    <t>2,3,4,5,6,10,17</t>
  </si>
  <si>
    <t>2,3,4,5,6,10,14,17</t>
  </si>
  <si>
    <t>Har endret transektlengden fra 18 til 17 m</t>
  </si>
  <si>
    <t>0,2,3,4,5,6,7,8,9,10,11,12,13,14,15,16</t>
  </si>
  <si>
    <t xml:space="preserve">Bør vurdere å kutte transektet på 11 m pga. tett slåpetorn kratt - men da mister vi også den ene ruta… </t>
  </si>
  <si>
    <t>Dødt tre ved rogn</t>
  </si>
  <si>
    <t>1,7</t>
  </si>
  <si>
    <t>Vestre vindu på blått hus</t>
  </si>
  <si>
    <t>Ende av hvitt trehus venstre side</t>
  </si>
  <si>
    <t>Mot død einer</t>
  </si>
  <si>
    <t>Mot lønn</t>
  </si>
  <si>
    <t>Har endret transektlengde fra 1 til 2 m</t>
  </si>
  <si>
    <t>3,4,6,7,8,9,11,12,13,14,15,16,17,18</t>
  </si>
  <si>
    <t>Mot traktorvei på andre siden av jordet</t>
  </si>
  <si>
    <t>2,3,4,5,6,7,8,9,11,12,13,14,15,16,17,18,19</t>
  </si>
  <si>
    <t>2,3,4,5,6,7,8,9,10,11,12,13,14,15,16,17,18</t>
  </si>
  <si>
    <t>2,3,4,5,6,7,8,9,10,11,12,13,14,15,16,17,18,19</t>
  </si>
  <si>
    <t>Rett til høyre for rosekratt på ca. 4 m</t>
  </si>
  <si>
    <t>8,9,10</t>
  </si>
  <si>
    <t>4,6,7,8,9,10</t>
  </si>
  <si>
    <t>6,7,8,9,10,11</t>
  </si>
  <si>
    <t>6,7,8,9,10</t>
  </si>
  <si>
    <t>8,9</t>
  </si>
  <si>
    <t>Mot stolpe på andre siden av jordet</t>
  </si>
  <si>
    <t>8,9,10,11,12</t>
  </si>
  <si>
    <t>0,8,9,10,12</t>
  </si>
  <si>
    <t>8,9,10,11,12,16</t>
  </si>
  <si>
    <t>Gjennom berberis-kratt</t>
  </si>
  <si>
    <t>Mot rødhyll</t>
  </si>
  <si>
    <t>Mellom rødhyll og rose</t>
  </si>
  <si>
    <t>Stor stein i rekkverk</t>
  </si>
  <si>
    <t>Mot øverste stolpe</t>
  </si>
  <si>
    <t>Enden på mur</t>
  </si>
  <si>
    <t>Mot bjørk i framkant vegskjæring</t>
  </si>
  <si>
    <t>0,2,3,4,5,6,10</t>
  </si>
  <si>
    <t>Toppen av bratt skrent</t>
  </si>
  <si>
    <t>0,2,3,4</t>
  </si>
  <si>
    <t>Mot liten rogn</t>
  </si>
  <si>
    <t>Toppunkt skrent</t>
  </si>
  <si>
    <t>Markert fjellnabb</t>
  </si>
  <si>
    <t>Topp av einer</t>
  </si>
  <si>
    <t>Kvisthaug</t>
  </si>
  <si>
    <t>Mellom to rosebusker</t>
  </si>
  <si>
    <t>Kantsone med spisslønn</t>
  </si>
  <si>
    <t>Nordkant mispel, gjennom liten spisslønn</t>
  </si>
  <si>
    <t>Mellom rogn og rosekjerr</t>
  </si>
  <si>
    <t>1,2,3,4,5,7,8</t>
  </si>
  <si>
    <t xml:space="preserve"> 2 m S for granstubbe</t>
  </si>
  <si>
    <t>Midt på rogn</t>
  </si>
  <si>
    <t>Østre bjørka på toppen</t>
  </si>
  <si>
    <t>0,5,6</t>
  </si>
  <si>
    <t>Over blåklokketue på sva (1,5 m o/einer), mellom to små graner bak</t>
  </si>
  <si>
    <t>Klynge med smågran i bakkant, til sva</t>
  </si>
  <si>
    <t>0,1,5,6,7,8,9,10</t>
  </si>
  <si>
    <t>Heggkjerr Ø for bjørk o/veien</t>
  </si>
  <si>
    <t>Mot heggkjerret Ø for de to bjørkene</t>
  </si>
  <si>
    <t>Mot stor bjørk bak kraftlinja, over svaet</t>
  </si>
  <si>
    <t>Mellom to små rognekjerr</t>
  </si>
  <si>
    <t>4,5,6,7,8,9</t>
  </si>
  <si>
    <t>Stor bjørk, festet i rensket rosekvist mot V</t>
  </si>
  <si>
    <t>Furu ved siden av gadd</t>
  </si>
  <si>
    <t>Furu ved siden av stubbe</t>
  </si>
  <si>
    <r>
      <t xml:space="preserve">Einerbusk (den er kuttet, men stammen står). </t>
    </r>
    <r>
      <rPr>
        <sz val="11"/>
        <color rgb="FFFF0000"/>
        <rFont val="Calibri"/>
        <family val="2"/>
        <scheme val="minor"/>
      </rPr>
      <t>Armert brygge/plattform mellom to asker, på andre siden av bukta</t>
    </r>
    <r>
      <rPr>
        <sz val="11"/>
        <color theme="1"/>
        <rFont val="Calibri"/>
        <family val="2"/>
        <scheme val="minor"/>
      </rPr>
      <t xml:space="preserve">. M </t>
    </r>
    <r>
      <rPr>
        <sz val="11"/>
        <color rgb="FFFF0000"/>
        <rFont val="Calibri"/>
        <family val="2"/>
        <scheme val="minor"/>
      </rPr>
      <t>12</t>
    </r>
    <r>
      <rPr>
        <sz val="11"/>
        <color theme="1"/>
        <rFont val="Calibri"/>
        <family val="2"/>
        <scheme val="minor"/>
      </rPr>
      <t>-29 er slått som plen og utgår</t>
    </r>
  </si>
  <si>
    <r>
      <t xml:space="preserve">Einerbusk (den er kuttet, men stammen står). </t>
    </r>
    <r>
      <rPr>
        <sz val="11"/>
        <color rgb="FFFF0000"/>
        <rFont val="Calibri"/>
        <family val="2"/>
        <scheme val="minor"/>
      </rPr>
      <t>Armert brygge/plattform mellom to asker, på andre siden av bukta</t>
    </r>
    <r>
      <rPr>
        <sz val="11"/>
        <color theme="1"/>
        <rFont val="Calibri"/>
        <family val="2"/>
        <scheme val="minor"/>
      </rPr>
      <t xml:space="preserve">. M </t>
    </r>
    <r>
      <rPr>
        <sz val="11"/>
        <color rgb="FFFF0000"/>
        <rFont val="Calibri"/>
        <family val="2"/>
        <scheme val="minor"/>
      </rPr>
      <t>18</t>
    </r>
    <r>
      <rPr>
        <sz val="11"/>
        <color theme="1"/>
        <rFont val="Calibri"/>
        <family val="2"/>
        <scheme val="minor"/>
      </rPr>
      <t>-29 er slått som plen og utgår</t>
    </r>
  </si>
  <si>
    <t>Einerbusk (den er kuttet, men stammen står). Armert brygge/plattform mellom to asker, på andre siden av bukta. M 18-29 er slått som plen og utgår</t>
  </si>
  <si>
    <t>15,38</t>
  </si>
  <si>
    <t>Gul hytte med hvit pipe</t>
  </si>
  <si>
    <t>29,32,33,34,35,36,37,38,39,40,41,42,51</t>
  </si>
  <si>
    <t>29,33,34,35,37,38,39,40,41,42,43,44,45,49</t>
  </si>
  <si>
    <t>29,30,33,34,35,36,37,38,39,40,41,42,43,44,45,71</t>
  </si>
  <si>
    <t>29,30,31,32,33,34,35,36,37,38,39,40,41,42,43</t>
  </si>
  <si>
    <t>28,29,30,33,34,35,36,37,38,39,40,41,42,43,44</t>
  </si>
  <si>
    <t>29,30,33,34,35,36,37,38,39,40,43,44,66,67,68,69,70</t>
  </si>
  <si>
    <t>29,30,31,32,33,34,35,36,37,38,39,40,42,43,67,68,69,70,71,82</t>
  </si>
  <si>
    <t>To furuer til venstre for eik</t>
  </si>
  <si>
    <r>
      <t xml:space="preserve">To furuer til venstre for eik, </t>
    </r>
    <r>
      <rPr>
        <sz val="11"/>
        <color rgb="FFFF0000"/>
        <rFont val="Calibri"/>
        <family val="2"/>
        <scheme val="minor"/>
      </rPr>
      <t>transektet går mellom furuene</t>
    </r>
  </si>
  <si>
    <t>14,15</t>
  </si>
  <si>
    <t>14,16,26</t>
  </si>
  <si>
    <t>Kraftig, men liten eik. Transektet går på høyre side av eika og ender i gjerdet</t>
  </si>
  <si>
    <t>18,20,23,24,25,26,27,28,30,34,51,52,53,54,62,63</t>
  </si>
  <si>
    <t>28,31,54,64,67</t>
  </si>
  <si>
    <t>14,18,23,24,25,28,30,53,54</t>
  </si>
  <si>
    <t>13,16,18,21,24,29,50,52,53,54,63</t>
  </si>
  <si>
    <t>14,16,17,18,19,20,21,23,24,25,26,27,28,29,31,49,50,53,54</t>
  </si>
  <si>
    <t>14,16,17,19,20,23,24,25,26,27,28,44,48,49,50,51,52,53</t>
  </si>
  <si>
    <t>Gul hytte i strandkanten på andre siden av vannet</t>
  </si>
  <si>
    <t>7,8,9,19,20,21,22,23,24,27</t>
  </si>
  <si>
    <t>7,8,9,20,21,22,23,32</t>
  </si>
  <si>
    <t>7,8,9,20,21,22,23,24</t>
  </si>
  <si>
    <t>7,8,9,10,20,21,22,23,24</t>
  </si>
  <si>
    <t>7,8,22,23</t>
  </si>
  <si>
    <t>7,8,9,20,21,22,23,24,25</t>
  </si>
  <si>
    <t>7,8,21,22,23,24,26,27,32</t>
  </si>
  <si>
    <t>Trær med huske. Transektet går bare fram til den slåtte delen av plenen (hagen)</t>
  </si>
  <si>
    <t>Blokkene på Nesodden. Transektet ender ved store steiner ved verneskilt.</t>
  </si>
  <si>
    <t>27,28,29,30,31,38,39,40,41,42</t>
  </si>
  <si>
    <t>24,25,27,28,29,39,40,41,42</t>
  </si>
  <si>
    <t>27,28,29,38,39,40,41,42</t>
  </si>
  <si>
    <t>21,24,25,29,30,39,41,42</t>
  </si>
  <si>
    <t>24,25,27,28,29,39,41</t>
  </si>
  <si>
    <t>24,25,26,27,32,29,40,41,42</t>
  </si>
  <si>
    <t>27,28,29,30,32,40</t>
  </si>
  <si>
    <t>Mot åpning mellom to heggkjerr</t>
  </si>
  <si>
    <t>Mot lita tørr osp</t>
  </si>
  <si>
    <t>Mellom to tørre ?? ( liggende bjørkekvist + rosekjerr bak)</t>
  </si>
  <si>
    <t>1,2,3,5</t>
  </si>
  <si>
    <t>3 m til venstre for hengebjrøk m/sprekkebark, til venstre for knekt osperenning</t>
  </si>
  <si>
    <t>Mot bakerste hengebjørk (0,5 m til høyre for), til osperenning, til venstre for steinene</t>
  </si>
  <si>
    <t>Mot største hengebjørka, venstre kant av stammen</t>
  </si>
  <si>
    <t>Mellom lutende bjørk og lita bjørk nedenfor (nærmest denne)</t>
  </si>
  <si>
    <t>2 m nedenfor rota til nederste ripskjerr</t>
  </si>
  <si>
    <t>Mot storhegg i bringebærkratt</t>
  </si>
  <si>
    <t>Ytterkant på stor hegg</t>
  </si>
  <si>
    <t>Sentralt i avgrenset bringebærkratt</t>
  </si>
  <si>
    <t>Heggekjerr ved stor stein</t>
  </si>
  <si>
    <t>Mot bardunering</t>
  </si>
  <si>
    <t>Nederst i skråning, mot stor stein</t>
  </si>
  <si>
    <t>Frittstående hyll</t>
  </si>
  <si>
    <t>Mot asketre</t>
  </si>
  <si>
    <t>Rett mot gran</t>
  </si>
  <si>
    <t>2 m nedenfor osp ved lita rot</t>
  </si>
  <si>
    <t>0,5 m Ø for spisslønn</t>
  </si>
  <si>
    <t>Nedkant av sva i retn Håkons hall</t>
  </si>
  <si>
    <t>1,5 m V for rødhyll</t>
  </si>
  <si>
    <t>Mot bjørk bak</t>
  </si>
  <si>
    <t>Mot hengebjørk (i øverkant)</t>
  </si>
  <si>
    <t>1 m nedenfor spisslønn bak</t>
  </si>
  <si>
    <t>Stort tre på andre siden av grusvei</t>
  </si>
  <si>
    <t>3,4,5,8,9,10,11,12,13,15,16,33</t>
  </si>
  <si>
    <t>3,4,7,9,10,11,12,13,16,17,18,19,30,33</t>
  </si>
  <si>
    <t>3,4,7,10,11,12,13,16,17,18,19,33</t>
  </si>
  <si>
    <t>10,12,13,31,32,33,34,35</t>
  </si>
  <si>
    <t>Stor lind, ca. stammebasis</t>
  </si>
  <si>
    <t>4,5,6,7,8,9,10,11</t>
  </si>
  <si>
    <t>Har endret transektlengden fra 11 til 12 m</t>
  </si>
  <si>
    <t>Kant av berg, til v for død ask</t>
  </si>
  <si>
    <t>Klynge av bjørk</t>
  </si>
  <si>
    <t>5,9,10,16,17,18,19,20,21,22</t>
  </si>
  <si>
    <t>5,6,9,10,11,13,17,18,19,20,21,22,23,24</t>
  </si>
  <si>
    <t>Har endret transektlengden fra 24 til 25 m</t>
  </si>
  <si>
    <t>5,6,7,10,11,12,17,18,19,20,21,22,23,24,25</t>
  </si>
  <si>
    <t>5,9,10,11,12,16,17,19,21,23</t>
  </si>
  <si>
    <t>Ved kant av rød hytte</t>
  </si>
  <si>
    <t>1,2,3,6,8,9,10,11,13,14,16,17,18,19,20,22</t>
  </si>
  <si>
    <t>1,2,3,4,5,6,7,8,9,10,11,12,13,14,15,16,17,18,19,20,21,22</t>
  </si>
  <si>
    <t>1,2,3,4,5,6,7,8,9,10,11,12,13,14,15,17,18,19,20,21,22</t>
  </si>
  <si>
    <t>Stort tre med slank stamme på andre siden av grusvei, maurtue</t>
  </si>
  <si>
    <t>8,7,13</t>
  </si>
  <si>
    <t>7,8,13</t>
  </si>
  <si>
    <t>7,8,12,13</t>
  </si>
  <si>
    <t>Til høyre for ytterste eika</t>
  </si>
  <si>
    <t>1,2,3,4,5,6,7,8,9,10,11,12,13,14,15,16,17,18,19</t>
  </si>
  <si>
    <t>2,3,4,5,6,7,8,9,10,11,12,13,14,15,17,18,19,20</t>
  </si>
  <si>
    <t>1,2,3,5,6,7,8,9,10,11,12,13,14,15,16,17,18</t>
  </si>
  <si>
    <t>2,3,4,5,6,7,8,9,10,11,12,13,14,15,18</t>
  </si>
  <si>
    <t>Til v for berberis</t>
  </si>
  <si>
    <t>Hvit bjørk mot skogkant på andre siden av veien</t>
  </si>
  <si>
    <t>17,18,19</t>
  </si>
  <si>
    <t>18,19</t>
  </si>
  <si>
    <r>
      <t>Den høyeste gjerdestolpen, mot selje på andre siden</t>
    </r>
    <r>
      <rPr>
        <sz val="11"/>
        <color rgb="FFFF0000"/>
        <rFont val="Calibri"/>
        <family val="2"/>
        <scheme val="minor"/>
      </rPr>
      <t xml:space="preserve"> NB dette transektet er lagt feil, lagt mot selje på slåttemarka mellom her og huset. Se bilde. Behold rute 4, men dropp resten av transektet. </t>
    </r>
  </si>
  <si>
    <r>
      <t>Den høyeste gjerdestolpen, mot selje på andre siden</t>
    </r>
    <r>
      <rPr>
        <sz val="11"/>
        <color rgb="FFFF0000"/>
        <rFont val="Calibri"/>
        <family val="2"/>
        <scheme val="minor"/>
      </rPr>
      <t>. Rute 4 ligger ikke på transektet, men vi gjorde forekomst-fravær likevel</t>
    </r>
  </si>
  <si>
    <t>Mot tostammet selje</t>
  </si>
  <si>
    <t>Lønn</t>
  </si>
  <si>
    <t>6,7,8,9</t>
  </si>
  <si>
    <t>7,8,9,10</t>
  </si>
  <si>
    <t>7,9</t>
  </si>
  <si>
    <t>6,8,9,11</t>
  </si>
  <si>
    <t>4,6,8,9,11</t>
  </si>
  <si>
    <t>3,8,9,10,11</t>
  </si>
  <si>
    <t>1 m N for gjerdestolpe, mot rødhyllkratt</t>
  </si>
  <si>
    <t>Rogn rett til venstre for seljeklynge</t>
  </si>
  <si>
    <t>Gammel gren på rogn rett på andre siden av gjerdestolpen</t>
  </si>
  <si>
    <t>Fremste gråor</t>
  </si>
  <si>
    <t>Plastgjerdestolpe på knaus</t>
  </si>
  <si>
    <t>1,2,4</t>
  </si>
  <si>
    <t>Skjev bjørk, på v. side</t>
  </si>
  <si>
    <t>Mot osp, 2 m Ø for gran på andre sida av vegen</t>
  </si>
  <si>
    <t>Bjørkestubbe rett i/kantsteinen, 1,5 m n/lita gran</t>
  </si>
  <si>
    <t>Stor gran på andre sida av vegen, på knauskanten</t>
  </si>
  <si>
    <t>Høyre tørrkvist på lutende bjørk</t>
  </si>
  <si>
    <t>Mot hengebjørk o/granklynge bak, 0,5 m n/lita rogn 2 m fra midtpkt (festet i brukket tørrkvist mot S)</t>
  </si>
  <si>
    <t>0,1,2,3,8,9,12,13,14</t>
  </si>
  <si>
    <t>Mot frittståend ebjørk</t>
  </si>
  <si>
    <t>Mot rogn i kant briskekjerr</t>
  </si>
  <si>
    <t>Tørr osp</t>
  </si>
  <si>
    <t>Ende piggtrådgjerde</t>
  </si>
  <si>
    <t>Kant bergepall</t>
  </si>
  <si>
    <t>Mot stor gran</t>
  </si>
  <si>
    <t>Mot bergnabb ved briskekjerr</t>
  </si>
  <si>
    <t xml:space="preserve">Mot liten ask </t>
  </si>
  <si>
    <t>Mot liten ask på toppen av haugen</t>
  </si>
  <si>
    <t>2,5,6</t>
  </si>
  <si>
    <t>0,1,2,3,5,6</t>
  </si>
  <si>
    <t>2,3,5,6,7</t>
  </si>
  <si>
    <t>Mot svartor, stopper i stormaureeng v sti</t>
  </si>
  <si>
    <t>4,5,13</t>
  </si>
  <si>
    <t>4,12</t>
  </si>
  <si>
    <t>Mot blankmispel, stopper ved stein i kvisthaug</t>
  </si>
  <si>
    <t>Midt under "bua" dannet av grein på lind, stopper i stormaureeng</t>
  </si>
  <si>
    <t>Utkant av rosebusk</t>
  </si>
  <si>
    <t>Mot fotgjengerfelt</t>
  </si>
  <si>
    <t xml:space="preserve">Her var det registrert dragehode i fjor. Den ble ikke gjenfunnet i år. </t>
  </si>
  <si>
    <t>mot vestre kant av stort tre</t>
  </si>
  <si>
    <t>1,5,6</t>
  </si>
  <si>
    <t>Til høyre for strømstolpe</t>
  </si>
  <si>
    <t>Foto mangler pga. noe usikker plassering</t>
  </si>
  <si>
    <t>Har endret transktlengden fra 7 til 10 m</t>
  </si>
  <si>
    <r>
      <t>Til høyre for strømstolpe</t>
    </r>
    <r>
      <rPr>
        <sz val="11"/>
        <color rgb="FFFF0000"/>
        <rFont val="Calibri"/>
        <family val="2"/>
        <scheme val="minor"/>
      </rPr>
      <t>, venstrekant av skogholtet ute på jordet</t>
    </r>
  </si>
  <si>
    <t>Mot rosekratt på andre siden av veien</t>
  </si>
  <si>
    <t>Lengde på transekt NV er ekskludert grusveien</t>
  </si>
  <si>
    <r>
      <t>Mot rosekratt på andre siden av veien</t>
    </r>
    <r>
      <rPr>
        <sz val="11"/>
        <color rgb="FFFF0000"/>
        <rFont val="Calibri"/>
        <family val="2"/>
        <scheme val="minor"/>
      </rPr>
      <t>. Rosekrattet er dødt</t>
    </r>
  </si>
  <si>
    <t>Mot hengende askegrein</t>
  </si>
  <si>
    <t>Til venstre for stor ask</t>
  </si>
  <si>
    <r>
      <t xml:space="preserve">Til venstre for stor ask. </t>
    </r>
    <r>
      <rPr>
        <sz val="11"/>
        <color rgb="FFFF0000"/>
        <rFont val="Calibri"/>
        <family val="2"/>
        <scheme val="minor"/>
      </rPr>
      <t>Transektet er kuttet i lengde</t>
    </r>
  </si>
  <si>
    <t>mot lysløype</t>
  </si>
  <si>
    <t>Mot strømstolpe</t>
  </si>
  <si>
    <t>0,4,5,6</t>
  </si>
  <si>
    <t>Mot rosekratt litt inne i skogen</t>
  </si>
  <si>
    <t>0,1,4,5,6</t>
  </si>
  <si>
    <t>Rett til h for rødhyll mot ask, se bilde</t>
  </si>
  <si>
    <t>2 m nord for jernstolpe</t>
  </si>
  <si>
    <t>0,1,10,11,12</t>
  </si>
  <si>
    <t>Mot liten ask litt inne i skogen</t>
  </si>
  <si>
    <t>Liten, nedkuttet gran</t>
  </si>
  <si>
    <t>Liten mispel foran stor berberis</t>
  </si>
  <si>
    <t>Furu</t>
  </si>
  <si>
    <t>Mot lønn til v for furu. Lite rogneskudd ved stor stein. Gå til h for stubbe</t>
  </si>
  <si>
    <t>Syrintre ved vei, mellom syrin og einer</t>
  </si>
  <si>
    <t>"Liten" furu</t>
  </si>
  <si>
    <t>Utplanta individ i SØ6 i 2021</t>
  </si>
  <si>
    <t>Nedkutta mispel foran slank rogn</t>
  </si>
  <si>
    <t>Vedstabel, 1 m til h for maurtue</t>
  </si>
  <si>
    <t>1,2,3,4,7</t>
  </si>
  <si>
    <t>Utplantet individer i m4 og m7</t>
  </si>
  <si>
    <t>Gjerdestolpe ved vannet på andre siden</t>
  </si>
  <si>
    <t>Gjerdestolpe i kant av strandeng</t>
  </si>
  <si>
    <t>0,1,2,7</t>
  </si>
  <si>
    <t>Spissen på odden på andre siden av bukta</t>
  </si>
  <si>
    <t>Svartor</t>
  </si>
  <si>
    <t>Pipa</t>
  </si>
  <si>
    <t>0,1,2,3,5,6,7,8,9,10,12,13,14,15,16</t>
  </si>
  <si>
    <t>Liten pipe på taket på hytta</t>
  </si>
  <si>
    <t>Midt på brygga</t>
  </si>
  <si>
    <t>Stein og rogn</t>
  </si>
  <si>
    <t>Stein</t>
  </si>
  <si>
    <t>Sikte høyre topp på haug</t>
  </si>
  <si>
    <t>Lønnetre</t>
  </si>
  <si>
    <t>Ca. 1,5 m til venstre for furu</t>
  </si>
  <si>
    <t>Ca. 1,5 m til høyre for furu</t>
  </si>
  <si>
    <t>Høyspentledning</t>
  </si>
  <si>
    <t>Høyspentmast</t>
  </si>
  <si>
    <t>Mot bjørk ved veien</t>
  </si>
  <si>
    <t>Tre</t>
  </si>
  <si>
    <t>Mot stor hasselbusk</t>
  </si>
  <si>
    <t>Den mindtre av tre furuer</t>
  </si>
  <si>
    <t>Furu (stor)</t>
  </si>
  <si>
    <t>Til venstre for busstoppskiltet</t>
  </si>
  <si>
    <t>RuteID</t>
  </si>
  <si>
    <t>Retn</t>
  </si>
  <si>
    <t>Avst</t>
  </si>
  <si>
    <t>Ant.DR</t>
  </si>
  <si>
    <t>Småplanter</t>
  </si>
  <si>
    <t>Veg.planter</t>
  </si>
  <si>
    <t>Fert.planter</t>
  </si>
  <si>
    <t>Feltsjikt</t>
  </si>
  <si>
    <t>Bunnsjikt</t>
  </si>
  <si>
    <t>Vedplanter i feltsjikt</t>
  </si>
  <si>
    <t>Busksjikt</t>
  </si>
  <si>
    <t>Tresjikt</t>
  </si>
  <si>
    <t>Veg.høyde</t>
  </si>
  <si>
    <t>Vh1</t>
  </si>
  <si>
    <t>Vh2</t>
  </si>
  <si>
    <t>Vh3</t>
  </si>
  <si>
    <t>Vh4</t>
  </si>
  <si>
    <t>RL.ant</t>
  </si>
  <si>
    <t>RL.dekn</t>
  </si>
  <si>
    <t>Vedpl.ant</t>
  </si>
  <si>
    <t>Vedpl.dekn</t>
  </si>
  <si>
    <t>Gjengr.ant</t>
  </si>
  <si>
    <t>Gjengr.dekn</t>
  </si>
  <si>
    <t>FA.ant</t>
  </si>
  <si>
    <t>FA.dekn</t>
  </si>
  <si>
    <t>Skjøtsel_rute</t>
  </si>
  <si>
    <t>Tråkk_rute</t>
  </si>
  <si>
    <t>Skjøtsel.komm</t>
  </si>
  <si>
    <t>Alternativ telling av dragehode (skudd istedenfor individer) til bruk i korrigeringer (kun SLO)</t>
  </si>
  <si>
    <t>AS.NV3</t>
  </si>
  <si>
    <t>sti, trakk</t>
  </si>
  <si>
    <t>AS.NØ1</t>
  </si>
  <si>
    <t>AS.NØ5</t>
  </si>
  <si>
    <t>AS.V0</t>
  </si>
  <si>
    <t>AS.V1</t>
  </si>
  <si>
    <t>AS.V11</t>
  </si>
  <si>
    <t>AS.V3</t>
  </si>
  <si>
    <t>sti, traakk</t>
  </si>
  <si>
    <t>AS.V6</t>
  </si>
  <si>
    <t>AS.V9</t>
  </si>
  <si>
    <t>AS.Ø2</t>
  </si>
  <si>
    <t>dumpet kvist</t>
  </si>
  <si>
    <t>Vegkant</t>
  </si>
  <si>
    <t>Dragehode rett utafor NV-hjørnet</t>
  </si>
  <si>
    <t>Fant ingen hjørner. Høy vegetasjon og nedgravd gjerde</t>
  </si>
  <si>
    <t>gammel driftsvei hvor bestanden er knyttet til gammelt nedfalt gjerde. Gjør metalldetektor umulig/vanskelig</t>
  </si>
  <si>
    <t>Vei</t>
  </si>
  <si>
    <t>nullpunktet var lett å finne</t>
  </si>
  <si>
    <t>Veg</t>
  </si>
  <si>
    <t>rydningsrøys like V f</t>
  </si>
  <si>
    <t>11.4 - 12.4 fra båndet . Øverst på skjema står "fant ikke disse"?</t>
  </si>
  <si>
    <t>hjulspor diagonalt i ruta</t>
  </si>
  <si>
    <t xml:space="preserve">båndet viser egentlig 3.5 m </t>
  </si>
  <si>
    <t>6,5-7.5 m på bånd</t>
  </si>
  <si>
    <t>gravd i N-kant</t>
  </si>
  <si>
    <t>9.4 - 10.4 fra båndet . Øverst på skjema står "fant ikke disse"?</t>
  </si>
  <si>
    <t>Fant ett rør på 2.5 m La ruta til 3.5 m</t>
  </si>
  <si>
    <t>Kant av gammel vei</t>
  </si>
  <si>
    <t>Antydning til beite (elg?)</t>
  </si>
  <si>
    <t>Satte to nye rør langs målebåndet. Egentlig ikke habitat. Steinur i NV hjørne</t>
  </si>
  <si>
    <t>Slitt sti i gammel vei</t>
  </si>
  <si>
    <t>Satt ned nye rør. Strengt tatt ikke habitat.</t>
  </si>
  <si>
    <t xml:space="preserve">Står SV2 i skjemaet. Fant ikke rørene, merket med gule pinner. </t>
  </si>
  <si>
    <t>Litt slitasje pga. stikant. Foto 15.36.</t>
  </si>
  <si>
    <t>Foto 15.49</t>
  </si>
  <si>
    <t>Foto 15.34x2</t>
  </si>
  <si>
    <t xml:space="preserve">Mange dragehodeindivider helt i kanten av ruta -&gt; litt vanskelig å vite hvilke som er inni og utenfor. Foto 15.07. </t>
  </si>
  <si>
    <t>Ruta ligger delvis i stien - slitasje pga. tråkk. Foto 15.20.</t>
  </si>
  <si>
    <t>Foto 15.16x2</t>
  </si>
  <si>
    <t>Slitasje (sti) ca. 30 %. Foto 15.21.</t>
  </si>
  <si>
    <t>Foto 15.08x2</t>
  </si>
  <si>
    <t>Foto 15.14x2</t>
  </si>
  <si>
    <t>Står igjen gule pinner. Foto 15.49x1.</t>
  </si>
  <si>
    <t>Ruta ligger i stien</t>
  </si>
  <si>
    <t xml:space="preserve">Mange dragehodeindivider helt i kanten av ruta -&gt; vanskelig å telle nøyaktig </t>
  </si>
  <si>
    <t xml:space="preserve">Mange dragehodeindivider helt i kanten av ruta -&gt; litt vanskelig å telle nøyaktig </t>
  </si>
  <si>
    <t>Sti midt i ruta</t>
  </si>
  <si>
    <t>Store deler av ruta ligger i stien (ca. 80 %)</t>
  </si>
  <si>
    <t>Usikker på om veg.høyde skal måles med eller uten busksjikt: uten busk 33 cm, med busk 115 cm</t>
  </si>
  <si>
    <t>AU.1</t>
  </si>
  <si>
    <t>beitemark, men ikke i år?</t>
  </si>
  <si>
    <t>AU.2</t>
  </si>
  <si>
    <t>beitemark, men utenfor gjerde i dag</t>
  </si>
  <si>
    <t>AU.3</t>
  </si>
  <si>
    <t>vegkant</t>
  </si>
  <si>
    <t>AU.4</t>
  </si>
  <si>
    <t>beitemark</t>
  </si>
  <si>
    <t>AU.5</t>
  </si>
  <si>
    <t>AU.6</t>
  </si>
  <si>
    <t>AU.7</t>
  </si>
  <si>
    <t>AU.8</t>
  </si>
  <si>
    <t>Vegkant, nesten grøft</t>
  </si>
  <si>
    <t>Er inngjerdet, evt. beite, men ikke dyr nå</t>
  </si>
  <si>
    <t xml:space="preserve">Usikker </t>
  </si>
  <si>
    <t>Beite? 80 %</t>
  </si>
  <si>
    <t>Fant bare to hjørner (innenfor gjerdet), satte ett nytt rør utenfor (øvre hjørnet)</t>
  </si>
  <si>
    <t xml:space="preserve">Beite?  </t>
  </si>
  <si>
    <t>Veikant, slås</t>
  </si>
  <si>
    <t>BS.NØ8</t>
  </si>
  <si>
    <t>BS.S14</t>
  </si>
  <si>
    <t>BS.S20</t>
  </si>
  <si>
    <t>BS.S22</t>
  </si>
  <si>
    <t>BS.S24</t>
  </si>
  <si>
    <t>BS.S25</t>
  </si>
  <si>
    <t>Ingen, mye forstyrrelse rundt lok.</t>
  </si>
  <si>
    <t>BS.SØ3</t>
  </si>
  <si>
    <t>BS.SØ5</t>
  </si>
  <si>
    <t>gml. Nesten død geitved midt i ruta brukes som siktepunkt fopr transektet</t>
  </si>
  <si>
    <t>BS.V1</t>
  </si>
  <si>
    <t>BS.N5</t>
  </si>
  <si>
    <t xml:space="preserve">Ny rute lagt ut i 2020. </t>
  </si>
  <si>
    <t xml:space="preserve">Den "gamle" dragehodeplanta fra 2019 ble dømt ut. </t>
  </si>
  <si>
    <t>Krattrydding?</t>
  </si>
  <si>
    <t>Krattrydding</t>
  </si>
  <si>
    <t>Skog</t>
  </si>
  <si>
    <t>EK1</t>
  </si>
  <si>
    <t xml:space="preserve">Rett nedenfir bergknaus med enslig furu, ovenfor akeleie-eng. Åpen glenne, sti gjennom. Ryddet kratt rundt, men ikke i ruta. </t>
  </si>
  <si>
    <t>EK10</t>
  </si>
  <si>
    <t>EK2</t>
  </si>
  <si>
    <t>Rett under krossved?? Stor busk, i rosekratt med slåpetorn. Har vært kuttet busker, men er kommet tilbake.</t>
  </si>
  <si>
    <t>EK3</t>
  </si>
  <si>
    <t xml:space="preserve">Kuttet furu. </t>
  </si>
  <si>
    <t>EK4</t>
  </si>
  <si>
    <t xml:space="preserve">I bratt berg/bergskrent. Dragehode rundt. </t>
  </si>
  <si>
    <t>EK5</t>
  </si>
  <si>
    <t>EK6</t>
  </si>
  <si>
    <t>Under stor furu</t>
  </si>
  <si>
    <t>EK7</t>
  </si>
  <si>
    <t>I nedkant av ospekratt. Merket med 3 rør/spikere</t>
  </si>
  <si>
    <t>EK8</t>
  </si>
  <si>
    <t xml:space="preserve">Rett nedenfor osp, over brattkant. Kappet busk et par m unna. </t>
  </si>
  <si>
    <t>EK9</t>
  </si>
  <si>
    <t>Vissent. Tråkk, sti i kant av ruta.</t>
  </si>
  <si>
    <t xml:space="preserve">Mange visne. </t>
  </si>
  <si>
    <t>Sti i kant</t>
  </si>
  <si>
    <t>Tråkk (sti)</t>
  </si>
  <si>
    <t>Noe krattrydding like ved</t>
  </si>
  <si>
    <t>Mye strø</t>
  </si>
  <si>
    <t>Visne. Tråkk i kant.</t>
  </si>
  <si>
    <t>små stubber 2m NV for ruta</t>
  </si>
  <si>
    <t>Tråkk/sti</t>
  </si>
  <si>
    <t>einer beskåret 2m V for ruta</t>
  </si>
  <si>
    <t>død osp</t>
  </si>
  <si>
    <t>Sti</t>
  </si>
  <si>
    <t>Død furu</t>
  </si>
  <si>
    <t>Vh3 og Vh4 målt på furu, bart under</t>
  </si>
  <si>
    <t>Busker høyere</t>
  </si>
  <si>
    <t>Osp ryddet (bruk til grillspyd?)</t>
  </si>
  <si>
    <t>FA.N0</t>
  </si>
  <si>
    <t>FA.N1</t>
  </si>
  <si>
    <t>FA.N5</t>
  </si>
  <si>
    <t>FA.NV4</t>
  </si>
  <si>
    <t>FA.S0</t>
  </si>
  <si>
    <t>FA.S1</t>
  </si>
  <si>
    <t>FA.SV1</t>
  </si>
  <si>
    <t>FA.SØ2</t>
  </si>
  <si>
    <t>FA.V0</t>
  </si>
  <si>
    <t>FA.V1</t>
  </si>
  <si>
    <t>merket med spiker i alle 4 hj</t>
  </si>
  <si>
    <t>FA.N4</t>
  </si>
  <si>
    <t>3 spiere, på 4 m langs båndet og 2 på andre siden</t>
  </si>
  <si>
    <t>FA.NØ3</t>
  </si>
  <si>
    <t>FA.S10</t>
  </si>
  <si>
    <t>Rør langs båndet, spiker på andre siden</t>
  </si>
  <si>
    <t>FA.S11</t>
  </si>
  <si>
    <t>FA.S3</t>
  </si>
  <si>
    <t xml:space="preserve">merket med spiker. En stor kladeis med dragehode som er vanskelig å telle individer av. </t>
  </si>
  <si>
    <t>FA.SV2</t>
  </si>
  <si>
    <t>FA.SØ4</t>
  </si>
  <si>
    <t>Satt ned nye spikere</t>
  </si>
  <si>
    <t>Ett svært skuddrikt individ, småskudd rundt</t>
  </si>
  <si>
    <t>Ingen tegn til skjøtsel i år</t>
  </si>
  <si>
    <t>GJ.N2</t>
  </si>
  <si>
    <t>GJ.NV0</t>
  </si>
  <si>
    <t>GJ.NØ2</t>
  </si>
  <si>
    <t>GJ.S2</t>
  </si>
  <si>
    <t>GJ.S3</t>
  </si>
  <si>
    <t>GJ.SØ1</t>
  </si>
  <si>
    <t>GJ.SØ4</t>
  </si>
  <si>
    <t>GJ.SØ5</t>
  </si>
  <si>
    <t>GJ.V7</t>
  </si>
  <si>
    <t>GJ.Ø0</t>
  </si>
  <si>
    <t>så rådyr noen m unna</t>
  </si>
  <si>
    <t>Ingen (brent?)</t>
  </si>
  <si>
    <t>nesten vegkant</t>
  </si>
  <si>
    <t>mot kant av grusvei</t>
  </si>
  <si>
    <t>fant gul pinne som var delvis brent</t>
  </si>
  <si>
    <t>Tidlig slått, rydding</t>
  </si>
  <si>
    <t>Brent</t>
  </si>
  <si>
    <t xml:space="preserve">Brent </t>
  </si>
  <si>
    <t>Brent. Tidlig slått, rydding?</t>
  </si>
  <si>
    <t>Brent + 75 % kantslått</t>
  </si>
  <si>
    <t>Mot veien</t>
  </si>
  <si>
    <t>Usikker brent. Noe rydding</t>
  </si>
  <si>
    <t>Usikker på skjøtselsregimet</t>
  </si>
  <si>
    <t>Her er det både nakkebær og markjordbær i ruta --&gt; kan ha feilestimert dekning av nakkebær</t>
  </si>
  <si>
    <t>Slått med beitepusser?</t>
  </si>
  <si>
    <t>GS.N2</t>
  </si>
  <si>
    <t>mulig slått</t>
  </si>
  <si>
    <t>GS.NØ0</t>
  </si>
  <si>
    <t>GS.NØ1</t>
  </si>
  <si>
    <t>GS.NØ2</t>
  </si>
  <si>
    <t>GS.SV3</t>
  </si>
  <si>
    <t>GS.SØ13</t>
  </si>
  <si>
    <t>GS.SØ5</t>
  </si>
  <si>
    <t>GS.V2</t>
  </si>
  <si>
    <t>GS.V5</t>
  </si>
  <si>
    <t>GS.Ø3</t>
  </si>
  <si>
    <t>Slått (park, vet ikke når slåtten gjøres, sannsynligvis i kommunal regi)</t>
  </si>
  <si>
    <t>slås seint</t>
  </si>
  <si>
    <t>Nyslått!!</t>
  </si>
  <si>
    <t xml:space="preserve">Teller teiebær som vedplante? Den er inkludert nå. </t>
  </si>
  <si>
    <t>GR.N0</t>
  </si>
  <si>
    <t>brent</t>
  </si>
  <si>
    <t>GR.N3</t>
  </si>
  <si>
    <t>GR.N7</t>
  </si>
  <si>
    <t>GR.NØ3</t>
  </si>
  <si>
    <t>GR.S1</t>
  </si>
  <si>
    <t>GR.S9</t>
  </si>
  <si>
    <t>GR.SV1</t>
  </si>
  <si>
    <t>GR.SØ1</t>
  </si>
  <si>
    <t>GR.V0</t>
  </si>
  <si>
    <t>GR.V2</t>
  </si>
  <si>
    <t>satte ned gule pinner i østkant, fant ikke rør her. Midtpunktet er ca. 1.5 m SØ for blåhegg</t>
  </si>
  <si>
    <t>Ingen, men brannspor. Mye forstyrrelse rundt lok.</t>
  </si>
  <si>
    <t>fant ingen hjørner, tok den på øyemål</t>
  </si>
  <si>
    <t>fant ikke ruta, merka ny med 2 gule pinner: 9m på båndet og diag.</t>
  </si>
  <si>
    <t>bare 90 cm fra øst-vest</t>
  </si>
  <si>
    <t>satte ned liten gul pinne merket Midt i origo</t>
  </si>
  <si>
    <t>fant rør i 3m og diagonalen for denne</t>
  </si>
  <si>
    <t>Vi satte ned nye spikre plassert på basis av foto</t>
  </si>
  <si>
    <t>Satte ned nye rør, definert på basis av bilde</t>
  </si>
  <si>
    <t>vi satte ned spikre i de to hjørnene bort fra målebånd</t>
  </si>
  <si>
    <t>Rådyrbeite?</t>
  </si>
  <si>
    <t>Sitter litt feil. Flyttet i 2020 eller 202 - litt skjeiv i forhold til transektet</t>
  </si>
  <si>
    <t>VV.N10</t>
  </si>
  <si>
    <t>slått ifølge eier</t>
  </si>
  <si>
    <t>VV.NV4</t>
  </si>
  <si>
    <t>VV.NV8</t>
  </si>
  <si>
    <t>VV.S0</t>
  </si>
  <si>
    <t>VV.S2</t>
  </si>
  <si>
    <t>VV.S5</t>
  </si>
  <si>
    <t>VV.SV2</t>
  </si>
  <si>
    <t>VV.SV4</t>
  </si>
  <si>
    <t>VV.V1</t>
  </si>
  <si>
    <t>VV.V4</t>
  </si>
  <si>
    <t>Eier slår området tidlig om våren og seint på høsten hvert år, obs på dragehode</t>
  </si>
  <si>
    <t>Eier slår området tidlig om våren og seint på høsten hvert år, obs på dragehode. Helt ute i veien, klipt i fjor</t>
  </si>
  <si>
    <t>1. hjørne er i grusveg, mangler spiker. Eier slår området tidlig om våren og seint på høsten hvert år, obs på dragehode</t>
  </si>
  <si>
    <t>stort sett naken grus</t>
  </si>
  <si>
    <t>Rett foran sittebenk. småplantene virker ikke unge</t>
  </si>
  <si>
    <t>Kantrute, usikker på i hvor stor grad den slås</t>
  </si>
  <si>
    <t>under bjørk</t>
  </si>
  <si>
    <t>Slås</t>
  </si>
  <si>
    <t>Slått?</t>
  </si>
  <si>
    <t>100% GRUSVEI</t>
  </si>
  <si>
    <t>TAS UT AV DATASETTET??</t>
  </si>
  <si>
    <t>nb TROR IKKE TYTTEBÆR OG BLÅBÆR ER REGNET TIDLIGERE ÅR. SJEKK OGSÅ ANDRE RUTER</t>
  </si>
  <si>
    <t>Grusvei dekker 15 %</t>
  </si>
  <si>
    <t>Raskant dekker 50 %</t>
  </si>
  <si>
    <t>HE1</t>
  </si>
  <si>
    <t>HE10</t>
  </si>
  <si>
    <t xml:space="preserve">Rør i 3 hjørner, spiker i 1 hjørne. Mye spor etter jordrotter. </t>
  </si>
  <si>
    <t>HE2</t>
  </si>
  <si>
    <t>Dragehode rett utenfor ruta på flere sider</t>
  </si>
  <si>
    <t>HE3</t>
  </si>
  <si>
    <t>Ruta ligger til venstre for nesten død berberis</t>
  </si>
  <si>
    <t>HE4</t>
  </si>
  <si>
    <t>Ruta ligger over stien. Dekning av feltsjikt er inkludert vegetasjonen i stien</t>
  </si>
  <si>
    <t>HE5</t>
  </si>
  <si>
    <t>Ruta ligger i gravbergknapp-matte ved furu</t>
  </si>
  <si>
    <t>HE6</t>
  </si>
  <si>
    <t>Ruta ligger til venstre for stien</t>
  </si>
  <si>
    <t>HE7</t>
  </si>
  <si>
    <t>Mye strø og bar jord</t>
  </si>
  <si>
    <t>HE8</t>
  </si>
  <si>
    <t>En del bar jord</t>
  </si>
  <si>
    <t>HE9</t>
  </si>
  <si>
    <t>Rør i 2 hjørner, spiker i 2 hjørner. Mye bar grus/berg.</t>
  </si>
  <si>
    <t>13 småplanter, 29 vegetative, 23 fertile</t>
  </si>
  <si>
    <t>4 småplanter, 28 vegetative, 7 fertile</t>
  </si>
  <si>
    <t>7 småplanter, 30 vegetative, 15 fertile</t>
  </si>
  <si>
    <t>7 småplanter, 28 vegetative, 3 fertile</t>
  </si>
  <si>
    <t>Gåsebeite 2 %</t>
  </si>
  <si>
    <t>Gåsebeite 0,1 %</t>
  </si>
  <si>
    <t>Sti går gjennom ruta. Gåsebeite ca. 20 %</t>
  </si>
  <si>
    <t xml:space="preserve">Tre hogd. </t>
  </si>
  <si>
    <t>HO1</t>
  </si>
  <si>
    <t>Tett, vanskelig å telle fertile</t>
  </si>
  <si>
    <t>HO10</t>
  </si>
  <si>
    <t>HO2</t>
  </si>
  <si>
    <t>HO3</t>
  </si>
  <si>
    <t>HO4</t>
  </si>
  <si>
    <t>HO5</t>
  </si>
  <si>
    <t>HO6</t>
  </si>
  <si>
    <t>HO7</t>
  </si>
  <si>
    <t>HO8</t>
  </si>
  <si>
    <t>HO9</t>
  </si>
  <si>
    <t xml:space="preserve">Alle dragehodeplanter tørket helt ut. Bringebær også tørket ut og kanskje døde? </t>
  </si>
  <si>
    <t>Fant 3 av 4 rør</t>
  </si>
  <si>
    <t>Fant bare de 2 rørene lengst til høyre. Mye strø.</t>
  </si>
  <si>
    <t>Fant bare de 2 nedre rørene. Mye strø</t>
  </si>
  <si>
    <t>Mye døde blader på eika --&gt; dekker lite</t>
  </si>
  <si>
    <t xml:space="preserve">Fant bare de 2 øverste rørene; de andre ligger for dypt. </t>
  </si>
  <si>
    <t>Mye strø.</t>
  </si>
  <si>
    <t>En god del strø.</t>
  </si>
  <si>
    <t>MYE strø.</t>
  </si>
  <si>
    <t xml:space="preserve">En del bar jord. </t>
  </si>
  <si>
    <t>8 småplanter, 12 vegetative, 16 fertile</t>
  </si>
  <si>
    <t>0 småplanter, 0 vegetative, 5 fertile</t>
  </si>
  <si>
    <t xml:space="preserve">Her var det ved en feil punchet masse dragehode. Dette er rettet opp 22.08.2022. </t>
  </si>
  <si>
    <t xml:space="preserve">Mye strø. Småplanter ser syke ut. </t>
  </si>
  <si>
    <t xml:space="preserve">Mye strø. </t>
  </si>
  <si>
    <t>Ruta ligger rundt liten eik</t>
  </si>
  <si>
    <t>H10</t>
  </si>
  <si>
    <t>H1</t>
  </si>
  <si>
    <t>Tråkk, sti gjennom ruta.</t>
  </si>
  <si>
    <t>Sti i hjørnet av ruta.</t>
  </si>
  <si>
    <t>H11</t>
  </si>
  <si>
    <t>Sti gjennom halve ruten.</t>
  </si>
  <si>
    <t>H2</t>
  </si>
  <si>
    <t>Sti gjennom</t>
  </si>
  <si>
    <t>H3</t>
  </si>
  <si>
    <t>H4</t>
  </si>
  <si>
    <t>H5</t>
  </si>
  <si>
    <t>H6</t>
  </si>
  <si>
    <t>H7</t>
  </si>
  <si>
    <t>H8</t>
  </si>
  <si>
    <t>I stikryss. Markert med spiker</t>
  </si>
  <si>
    <t>H9</t>
  </si>
  <si>
    <t>Høyden er målt på busker</t>
  </si>
  <si>
    <t>Fant plassering i fht stein på foto, ingen merker</t>
  </si>
  <si>
    <t>Trær/busker over ruta, ca 2m høye</t>
  </si>
  <si>
    <t>Einer felt 3m N for ruta</t>
  </si>
  <si>
    <t>Beite opphørt, lite tråkk</t>
  </si>
  <si>
    <t>Krattrydding. Ask v. hjørne av ruta klippet</t>
  </si>
  <si>
    <t>Krattrydding rundt. Lønn midtpunkt klippet</t>
  </si>
  <si>
    <t>Kraftig krattrydding</t>
  </si>
  <si>
    <t>Tidl. krattrydding. Gammel sauemøkk</t>
  </si>
  <si>
    <t xml:space="preserve">Tidl. krattrydding. </t>
  </si>
  <si>
    <t>HV1</t>
  </si>
  <si>
    <t>HV2</t>
  </si>
  <si>
    <t>tråkk, sti krysser hjørnet</t>
  </si>
  <si>
    <t>HV3</t>
  </si>
  <si>
    <t>HV4</t>
  </si>
  <si>
    <t>HV5</t>
  </si>
  <si>
    <t>HV6</t>
  </si>
  <si>
    <t>HV7</t>
  </si>
  <si>
    <t>Dumpet hageavfall?</t>
  </si>
  <si>
    <t>HV8</t>
  </si>
  <si>
    <t>HV9</t>
  </si>
  <si>
    <t>Gammel liten stubbe</t>
  </si>
  <si>
    <t>Kant av sti</t>
  </si>
  <si>
    <t>HU.N4</t>
  </si>
  <si>
    <t>HU.N5</t>
  </si>
  <si>
    <t>HU.NV11</t>
  </si>
  <si>
    <t>stor einer hogd 50</t>
  </si>
  <si>
    <t>HU.NV12</t>
  </si>
  <si>
    <t>HU.NV3</t>
  </si>
  <si>
    <t>HU.SV1</t>
  </si>
  <si>
    <t>HU.SV9</t>
  </si>
  <si>
    <t>HU.V2</t>
  </si>
  <si>
    <t>HU.V3</t>
  </si>
  <si>
    <t>hogd einer like ved 10</t>
  </si>
  <si>
    <t>HU.Ø4</t>
  </si>
  <si>
    <t>100% hogd einer</t>
  </si>
  <si>
    <t>2 hveteplanter i ruta :)</t>
  </si>
  <si>
    <t>det står SV1 i 2018</t>
  </si>
  <si>
    <t>HU.SØ1</t>
  </si>
  <si>
    <t xml:space="preserve">NB! Himmelretning rettet opp. </t>
  </si>
  <si>
    <t>KA1</t>
  </si>
  <si>
    <t>KA10</t>
  </si>
  <si>
    <t>Gammel krattrydding</t>
  </si>
  <si>
    <t>KA2</t>
  </si>
  <si>
    <t>Slitasje, tråkk. Alurør og spiker på 6 m, ingen merking på 5 m</t>
  </si>
  <si>
    <t>KA3</t>
  </si>
  <si>
    <t>Slitasje. Rør langs båndet, ikke på andre siden.</t>
  </si>
  <si>
    <t>KA4</t>
  </si>
  <si>
    <t>Sti i overkant</t>
  </si>
  <si>
    <t>KA5</t>
  </si>
  <si>
    <t>Slitasje, ligger i kant av sti. Usikker på bilde.</t>
  </si>
  <si>
    <t>KA6</t>
  </si>
  <si>
    <t>KA7</t>
  </si>
  <si>
    <t>Ryddet trær rett utenfor ruten</t>
  </si>
  <si>
    <t>KA8</t>
  </si>
  <si>
    <t>Slitasje</t>
  </si>
  <si>
    <t>KA9</t>
  </si>
  <si>
    <t>Nakent berg, furu høyt oppe</t>
  </si>
  <si>
    <t>Tråkkslitasje</t>
  </si>
  <si>
    <t>Furu er borte</t>
  </si>
  <si>
    <t>Utkant av sti, slitasje</t>
  </si>
  <si>
    <t>Tråkk, plenaktig</t>
  </si>
  <si>
    <t>Fant rør med detektor. Bilde er feil</t>
  </si>
  <si>
    <t>Satt ned spiker i tre hjørner</t>
  </si>
  <si>
    <t>under furu</t>
  </si>
  <si>
    <t>Målt i feltsjikt</t>
  </si>
  <si>
    <t>Tråkk i hjørnet (ca. 5 %)</t>
  </si>
  <si>
    <t>Litt</t>
  </si>
  <si>
    <t>i KANT AV TRÅKK</t>
  </si>
  <si>
    <t>LY.N10</t>
  </si>
  <si>
    <t>LY.NV18</t>
  </si>
  <si>
    <t>LY.NV20</t>
  </si>
  <si>
    <t>LY.NV7</t>
  </si>
  <si>
    <t>LY.NØ1</t>
  </si>
  <si>
    <t>LY.S7</t>
  </si>
  <si>
    <t>LY.V7</t>
  </si>
  <si>
    <t>LY.Ø1</t>
  </si>
  <si>
    <t>LY.Ø3</t>
  </si>
  <si>
    <t>LY.Ø4</t>
  </si>
  <si>
    <t>MØ1</t>
  </si>
  <si>
    <t>Spiker i to hjørner</t>
  </si>
  <si>
    <t>MØ10</t>
  </si>
  <si>
    <t>MØ2</t>
  </si>
  <si>
    <t>Busk-/tresjikt utgjøres av slåpetorn som henger inn i ruta</t>
  </si>
  <si>
    <t>MØ3</t>
  </si>
  <si>
    <t>Rose sp. henger inn</t>
  </si>
  <si>
    <t>MØ4</t>
  </si>
  <si>
    <t>MØ5</t>
  </si>
  <si>
    <t>I sti, helt nedtråkket</t>
  </si>
  <si>
    <t>MØ6</t>
  </si>
  <si>
    <t>MØ7</t>
  </si>
  <si>
    <t>MØ8</t>
  </si>
  <si>
    <t>MØ9</t>
  </si>
  <si>
    <t xml:space="preserve">Fant bare de 2 rørene lengst unna midtpunktet. </t>
  </si>
  <si>
    <t xml:space="preserve">Busksjikt utgjøres av slåpetorn som henger inn i ruta. </t>
  </si>
  <si>
    <t>I sti, holdes åpent</t>
  </si>
  <si>
    <t>Fant 3 av 4 spiker</t>
  </si>
  <si>
    <t>Fant de 2 rørene lengst unna midtpunktet</t>
  </si>
  <si>
    <t>Fant alle rørene!</t>
  </si>
  <si>
    <t>Fant de 2 spikerne nærmest midtpunktet</t>
  </si>
  <si>
    <t>Fant de 2 spikerne nærmest transektet</t>
  </si>
  <si>
    <t xml:space="preserve">Fant 2 rør. Deler av ruta er forstyrret. </t>
  </si>
  <si>
    <t>2 småplanter, 14 vegetative, 8 fertile</t>
  </si>
  <si>
    <t>Fant 3 rør.</t>
  </si>
  <si>
    <t>1 småplanter, 33 vegetative, 40 fertile</t>
  </si>
  <si>
    <t xml:space="preserve">Fant 1 rør. Busksjikt utgjøres av slåpetorn som henger inn i ruta. </t>
  </si>
  <si>
    <t>0 småplanter, 3 vegetative, 2 fertile</t>
  </si>
  <si>
    <t>Fant 4 rør.</t>
  </si>
  <si>
    <t xml:space="preserve">Holder på å gro igjen. Vanskelig å finne. </t>
  </si>
  <si>
    <t>I sti, men virker i ferd med å gro til.</t>
  </si>
  <si>
    <t>0 småplanter, 0 vegetative, 1 fertile</t>
  </si>
  <si>
    <t xml:space="preserve">Denne ruta ligger nå inne i et tett slåpetornkratt som er nesten umulig å komme inn i, langt mindre få lagt ned en rute. Dekningsdataene vil derfor være unøyaktige. Det er heller ikke tatt noe nytt bilde av ruta; bruk fjorårets. Vi bør vurdere å kutte ut denne. </t>
  </si>
  <si>
    <t>Ruta ligger i stien, helt nedtråkket</t>
  </si>
  <si>
    <t xml:space="preserve">Denne ruta ligger nå inne i et tett slåpetornkratt som er nesten umulig å komme inn i, langt mindre få lagt ned en rute. Dekningsdataene vil derfor være unøyaktige. Det er heller ikke tatt noe nytt bilde av ruta; bruk bilde fra tidligere år. Vi bør vurdere å kutte ut denne. </t>
  </si>
  <si>
    <t>Hele ruta ligger i stien og er nedtråkket</t>
  </si>
  <si>
    <t>NR.NV1</t>
  </si>
  <si>
    <t>NR.NV7</t>
  </si>
  <si>
    <t>NR.S0</t>
  </si>
  <si>
    <t>NR.S1</t>
  </si>
  <si>
    <t>NR.SV0</t>
  </si>
  <si>
    <t>NR.SØ2</t>
  </si>
  <si>
    <t>Mye jordrotter:foto:1900</t>
  </si>
  <si>
    <t>NR.V1</t>
  </si>
  <si>
    <t>NR.Ø5</t>
  </si>
  <si>
    <t>NU.NØ7</t>
  </si>
  <si>
    <t>Tidligere beite, nå i tidlig gjengroing</t>
  </si>
  <si>
    <t>NU.NØ8</t>
  </si>
  <si>
    <t>NU.S9</t>
  </si>
  <si>
    <t>NU.SV10</t>
  </si>
  <si>
    <t>NU.SV18</t>
  </si>
  <si>
    <t>NU.SV8</t>
  </si>
  <si>
    <t>NU.SV9</t>
  </si>
  <si>
    <t>NU.SØ4</t>
  </si>
  <si>
    <t>Litt av berberisbusken går inn i NØ-hjørnet av ruta</t>
  </si>
  <si>
    <t>kvisthaug ved siden av</t>
  </si>
  <si>
    <t>NU.Ø1</t>
  </si>
  <si>
    <t>Berberis fyller det ene hjørnet av ruta</t>
  </si>
  <si>
    <t>Mye dragehode i kanten av ruta --&gt; vanskelig å si hvilke som er inni og utenfor. Foto 9.50 (de to første)</t>
  </si>
  <si>
    <t>Foto 9.51x2</t>
  </si>
  <si>
    <t>Foto 10.59</t>
  </si>
  <si>
    <t>Foto 10.31</t>
  </si>
  <si>
    <t>Foto 10.40x2</t>
  </si>
  <si>
    <t>Foto 10.18</t>
  </si>
  <si>
    <t>Foto 10.19</t>
  </si>
  <si>
    <t>Foto 11.14  3</t>
  </si>
  <si>
    <t>Spor av brann (søppel). Foto 11.22x2</t>
  </si>
  <si>
    <t xml:space="preserve">Høy tresjiktsdekning, men solfylt. Foto 10.52x2. </t>
  </si>
  <si>
    <t xml:space="preserve">Her skulle det trolig vært registrert nakkebær istedenfor markjordbær --&gt; dobbeltsjekk neste år! </t>
  </si>
  <si>
    <t>Dobbeltsjekk for nakkebær neste år</t>
  </si>
  <si>
    <t>Brent / søppel og kvister</t>
  </si>
  <si>
    <t>Rådyr spist blomst av dragehode</t>
  </si>
  <si>
    <t>NU.V4</t>
  </si>
  <si>
    <t>SP1</t>
  </si>
  <si>
    <t>SP10</t>
  </si>
  <si>
    <t xml:space="preserve">Midt mellom furu og furu til venstre for to store furuer og høyre for steiner. </t>
  </si>
  <si>
    <t>SP11</t>
  </si>
  <si>
    <t>Krattrydding 1 m S for ruta - påvirker lysforhold</t>
  </si>
  <si>
    <t>SP12</t>
  </si>
  <si>
    <t>SP13</t>
  </si>
  <si>
    <t>Krattrydding, sporadisk slått</t>
  </si>
  <si>
    <t>SP14</t>
  </si>
  <si>
    <t>Sporadisk krattrydding - sprøyting?</t>
  </si>
  <si>
    <t>SP15</t>
  </si>
  <si>
    <t>Einer i ene enden av ruta -&gt; høy vegetasjon</t>
  </si>
  <si>
    <t>SP16</t>
  </si>
  <si>
    <t xml:space="preserve">Sporadisk krattrydding. </t>
  </si>
  <si>
    <t>Osp og einer -&gt; høy vegetasjon</t>
  </si>
  <si>
    <t>SP17</t>
  </si>
  <si>
    <t>Sporadisk krattrydding - sprøyting av syrin?</t>
  </si>
  <si>
    <t>SP18</t>
  </si>
  <si>
    <t>Sporadisk slått/rydding</t>
  </si>
  <si>
    <t>SP19</t>
  </si>
  <si>
    <t>En del beite på dragehode - brunsnegler?</t>
  </si>
  <si>
    <t>SP2</t>
  </si>
  <si>
    <t>1 rør, 3 spikre</t>
  </si>
  <si>
    <t>SP20</t>
  </si>
  <si>
    <t>Sprøyting av syrin? Ved siden av ruta</t>
  </si>
  <si>
    <t>SP3</t>
  </si>
  <si>
    <t>Knaus, SV for skilt. I kant av stien, klipt einer.</t>
  </si>
  <si>
    <t>SP4</t>
  </si>
  <si>
    <t>Høyt furutre</t>
  </si>
  <si>
    <t>SP5</t>
  </si>
  <si>
    <r>
      <t xml:space="preserve">Høyt furutre. </t>
    </r>
    <r>
      <rPr>
        <sz val="11"/>
        <color rgb="FFFF0000"/>
        <rFont val="Calibri"/>
        <family val="2"/>
        <scheme val="minor"/>
      </rPr>
      <t xml:space="preserve">Feilbestemt hvitmaure, ikke dragehode i ruta. </t>
    </r>
  </si>
  <si>
    <t>SP6</t>
  </si>
  <si>
    <t xml:space="preserve">Utenfor ryddet område. Mye strø. Ask henger inn. </t>
  </si>
  <si>
    <t>SP7</t>
  </si>
  <si>
    <t>Ved stien mot brygge/uteplass. Mye strø</t>
  </si>
  <si>
    <t>SP8</t>
  </si>
  <si>
    <t xml:space="preserve">Ved stien. Ser ut til at syrin er bekjempet - død syrin i ruta. </t>
  </si>
  <si>
    <t>SP9</t>
  </si>
  <si>
    <t>Einer midt i ruta, ca. 160 cm høy. Målt høyden på feltsjikt. Kappet grener pp furu. FANT 1 SMÅPLANTE 23/8 - SÅ BEHOLDER 4 I DATASETTET</t>
  </si>
  <si>
    <t xml:space="preserve">Ny sti gjennom ruta. </t>
  </si>
  <si>
    <t>Noe ryddet?</t>
  </si>
  <si>
    <t>Flere beitede/slåtte planter. En stor klump (se bilde) tatt skjønnsmessig til 2 ind.</t>
  </si>
  <si>
    <t>Død dvergmispel</t>
  </si>
  <si>
    <t>Under tre, buskdekning 15</t>
  </si>
  <si>
    <t>Slått, i utkant av plen</t>
  </si>
  <si>
    <t>Død, sprøytet berberis</t>
  </si>
  <si>
    <t>Dragehodeplantene var beitet på.</t>
  </si>
  <si>
    <t>Krattrydding, men lenge siden</t>
  </si>
  <si>
    <t xml:space="preserve">Slått </t>
  </si>
  <si>
    <t>Sti gjennom ruta</t>
  </si>
  <si>
    <t>Død einer</t>
  </si>
  <si>
    <t>Fant ikke rør, la etter bilde</t>
  </si>
  <si>
    <t>30 % av buskdekningen er rot i selve ruta</t>
  </si>
  <si>
    <t>Fant bare ett rør</t>
  </si>
  <si>
    <t>To nye skudd av syrin</t>
  </si>
  <si>
    <t>9 småplanter, 10 vegetative, 14 fertile</t>
  </si>
  <si>
    <t>84 småplanter, 112 vegetative, 25 fertile</t>
  </si>
  <si>
    <t>86 småplanter, 59 vegetative, 20 fertile</t>
  </si>
  <si>
    <t>30 småplanter, 37 vegetative, 12 fertile</t>
  </si>
  <si>
    <t>Målt høyde i feltsjikt</t>
  </si>
  <si>
    <t>5 småplanter, 5 vegetative, 3 fertile</t>
  </si>
  <si>
    <t>Kappet busker i toppen</t>
  </si>
  <si>
    <t>i KANT AV STI</t>
  </si>
  <si>
    <t>Mye dødt</t>
  </si>
  <si>
    <t>ST1</t>
  </si>
  <si>
    <t>slitasje fra ferdsel</t>
  </si>
  <si>
    <t>ST10</t>
  </si>
  <si>
    <t>sti gjennom ruta</t>
  </si>
  <si>
    <t>to spiker i stikant</t>
  </si>
  <si>
    <t>ST2</t>
  </si>
  <si>
    <t>ST3</t>
  </si>
  <si>
    <t>ST4</t>
  </si>
  <si>
    <t>noe slitasje fra ferdsel</t>
  </si>
  <si>
    <t>ST5</t>
  </si>
  <si>
    <t>spiker i 2 hjørner</t>
  </si>
  <si>
    <t>ST6</t>
  </si>
  <si>
    <t>ST7</t>
  </si>
  <si>
    <t>ST8</t>
  </si>
  <si>
    <t>lavmark, mye lav i bunn</t>
  </si>
  <si>
    <t>ST9</t>
  </si>
  <si>
    <t>Mye tråkk i hele ruta</t>
  </si>
  <si>
    <t>I stien</t>
  </si>
  <si>
    <t>Mye tråkk</t>
  </si>
  <si>
    <t>En del tråkk</t>
  </si>
  <si>
    <t>Noe tråkk</t>
  </si>
  <si>
    <t>1/3 AV RUTA I STI</t>
  </si>
  <si>
    <t xml:space="preserve">S </t>
  </si>
  <si>
    <t>SV1</t>
  </si>
  <si>
    <t>SV10</t>
  </si>
  <si>
    <t>MANGLER KOORDINATFESTING</t>
  </si>
  <si>
    <t>SV11</t>
  </si>
  <si>
    <t>Utplanting av dragehoder vår 2016, spirt inne vinter 2015/16. Mangler foto.</t>
  </si>
  <si>
    <t>SV12</t>
  </si>
  <si>
    <t>SV13</t>
  </si>
  <si>
    <t>SV14</t>
  </si>
  <si>
    <t>Vanskelig å telle nøyaktig</t>
  </si>
  <si>
    <t>SV2</t>
  </si>
  <si>
    <t>SV3</t>
  </si>
  <si>
    <t>SV4</t>
  </si>
  <si>
    <t>SV5</t>
  </si>
  <si>
    <t>SV6</t>
  </si>
  <si>
    <t>Frøplante. På berg i dagen. Dragehode rett utenfor.</t>
  </si>
  <si>
    <t>SV7</t>
  </si>
  <si>
    <t>SV8</t>
  </si>
  <si>
    <t>Ved midtpunkt. Kartet litt misvisende</t>
  </si>
  <si>
    <t>SV9</t>
  </si>
  <si>
    <t>1 m fra midtpunkt. Kartet litt misvisende</t>
  </si>
  <si>
    <t>Fertile rett utenfor. I såfeltet til R. Svartor</t>
  </si>
  <si>
    <t>Sjekk krattsoleie fra 2017 - er det denne ruta?</t>
  </si>
  <si>
    <t>Ballblom og primula</t>
  </si>
  <si>
    <t>Primula</t>
  </si>
  <si>
    <t>Vanskelig å skille individer</t>
  </si>
  <si>
    <t>Slått? (utkant av enga)</t>
  </si>
  <si>
    <t>Ikke målt. Se kommentar på transektskjema</t>
  </si>
  <si>
    <t>Bjørk 50</t>
  </si>
  <si>
    <t>Rogn 50</t>
  </si>
  <si>
    <t>under selje</t>
  </si>
  <si>
    <t>Usikker på om slås</t>
  </si>
  <si>
    <t xml:space="preserve">Rotet opp, stor tørr flekk. </t>
  </si>
  <si>
    <t>Rogn 60</t>
  </si>
  <si>
    <t>usikker på om slås</t>
  </si>
  <si>
    <t>Ett kjempestort individ</t>
  </si>
  <si>
    <t>Usikker på grunnen til at jeg kom til så mange færre i år.</t>
  </si>
  <si>
    <t>TE1</t>
  </si>
  <si>
    <t>Furu midt i ruta hogget ned</t>
  </si>
  <si>
    <t>TE10</t>
  </si>
  <si>
    <t>TE2</t>
  </si>
  <si>
    <t>2 småplanter, 0 vegetative, 0 fertile</t>
  </si>
  <si>
    <t>TE3</t>
  </si>
  <si>
    <t>3 småplanter, 1 vegetativ, 4 fertile</t>
  </si>
  <si>
    <t>TE4</t>
  </si>
  <si>
    <t>1 småplanter, 4 vegetative, 9 fertile</t>
  </si>
  <si>
    <t>TE5</t>
  </si>
  <si>
    <t>6 småplanter, 5 vegetative, 1 fertile</t>
  </si>
  <si>
    <t>TE6</t>
  </si>
  <si>
    <t>2 småplanter, 16 vegetative, 11 fertile</t>
  </si>
  <si>
    <t>TE7</t>
  </si>
  <si>
    <t>TE8</t>
  </si>
  <si>
    <t>TE9</t>
  </si>
  <si>
    <t>Gammel hogst (stubbe på 8.8 m)</t>
  </si>
  <si>
    <t>Har vært ryddet kratt, men det er lenge siden</t>
  </si>
  <si>
    <t>Dragehode står helt i kanten av ruta - vanskelig å vite hvilke som er innenfor og utenfor</t>
  </si>
  <si>
    <t>Mye tråkk i ruta - vanskelig å anslå dekning</t>
  </si>
  <si>
    <t>En del tråkk i ruta</t>
  </si>
  <si>
    <t>SU.NV0</t>
  </si>
  <si>
    <t>SU.NV19</t>
  </si>
  <si>
    <t>andre siden av veien, like S f rosebusk, ca 5 m fra sprøytet åker</t>
  </si>
  <si>
    <t>SU.NV7</t>
  </si>
  <si>
    <t>SU.NØ2</t>
  </si>
  <si>
    <t>SU.SV20</t>
  </si>
  <si>
    <t>SU.SØ0</t>
  </si>
  <si>
    <t>SU.SØ5</t>
  </si>
  <si>
    <t>SU.V1</t>
  </si>
  <si>
    <t>Ask henger inn</t>
  </si>
  <si>
    <t>SU.V7</t>
  </si>
  <si>
    <t>SU.Ø7</t>
  </si>
  <si>
    <t>Klarte ikke å finne denne!</t>
  </si>
  <si>
    <t>Foto 12.25x2</t>
  </si>
  <si>
    <t>Foto 12.37x2</t>
  </si>
  <si>
    <t>Foto 12.33x2</t>
  </si>
  <si>
    <t>Foto 13.07x2</t>
  </si>
  <si>
    <t>Foto 13.03</t>
  </si>
  <si>
    <t>Foto 12.24</t>
  </si>
  <si>
    <t>Foto 12.43</t>
  </si>
  <si>
    <t>Foto 13.23</t>
  </si>
  <si>
    <t>NB! Lagt ut nye rør; fant ikke i 2020. Foto 13.32.</t>
  </si>
  <si>
    <t>Foto 13.40</t>
  </si>
  <si>
    <t>Kanskje kantslått?</t>
  </si>
  <si>
    <t>Estimater for dekning av rødlistearter mangler</t>
  </si>
  <si>
    <t>NB, plotter var litt ødelagt pga. tråkk</t>
  </si>
  <si>
    <t>VE1</t>
  </si>
  <si>
    <t>VE10</t>
  </si>
  <si>
    <t>VE2</t>
  </si>
  <si>
    <t>VE3</t>
  </si>
  <si>
    <t>3 SPIKER, 1 RØR. Lavdekker 30% i bunnsjikt. Småplante står akkurat ved hjørnestolpe</t>
  </si>
  <si>
    <t>VE4</t>
  </si>
  <si>
    <t>VE5</t>
  </si>
  <si>
    <t>Lav dekker 10 %</t>
  </si>
  <si>
    <t>VE6</t>
  </si>
  <si>
    <t>VE7</t>
  </si>
  <si>
    <t>VE8</t>
  </si>
  <si>
    <t>VE9</t>
  </si>
  <si>
    <t>Lav dekker 5 %</t>
  </si>
  <si>
    <t>Lav dekker 20 %</t>
  </si>
  <si>
    <t>Utplanta individ i 2021</t>
  </si>
  <si>
    <t>Lav dekker 25 %</t>
  </si>
  <si>
    <t xml:space="preserve">VE1 </t>
  </si>
  <si>
    <t>V6</t>
  </si>
  <si>
    <t>Gressklipper</t>
  </si>
  <si>
    <t>Spiker i alle hjørner</t>
  </si>
  <si>
    <t>VI1</t>
  </si>
  <si>
    <t>Ett rør og to spiker</t>
  </si>
  <si>
    <t>VI10</t>
  </si>
  <si>
    <t>4 rør</t>
  </si>
  <si>
    <t>VI2</t>
  </si>
  <si>
    <t>i skygge av tre</t>
  </si>
  <si>
    <t>VI3</t>
  </si>
  <si>
    <t>VI4</t>
  </si>
  <si>
    <t>Halve ruta klippet (diagonal). Spiker i plenen, rør i de tre andre</t>
  </si>
  <si>
    <t>VI5</t>
  </si>
  <si>
    <t>VI7</t>
  </si>
  <si>
    <t>Spiker i alle hjørner. Vanskelig å skille småplanter og vegetative pga. klipping og små planter</t>
  </si>
  <si>
    <t>VI8</t>
  </si>
  <si>
    <t>Spiker i alle hjørner. Mye dragehode utenfor ruta, langs linja.</t>
  </si>
  <si>
    <t>VI9</t>
  </si>
  <si>
    <t xml:space="preserve">I kant, 80 % slått, 20 % uslått. </t>
  </si>
  <si>
    <t>ØR.N2</t>
  </si>
  <si>
    <t>sterkt beitet</t>
  </si>
  <si>
    <t>ØR.SV6</t>
  </si>
  <si>
    <t>ØR.SØ1</t>
  </si>
  <si>
    <t>ØR.V0</t>
  </si>
  <si>
    <t>ØR.V4</t>
  </si>
  <si>
    <t>ÅS.N1</t>
  </si>
  <si>
    <t>ÅS.NV1</t>
  </si>
  <si>
    <t>ÅS.NV4</t>
  </si>
  <si>
    <t>ÅS.NØ0</t>
  </si>
  <si>
    <t>ÅS.SV4</t>
  </si>
  <si>
    <t>Elgbeite</t>
  </si>
  <si>
    <t>ÅS.SV6</t>
  </si>
  <si>
    <t>ÅS.V0</t>
  </si>
  <si>
    <t>ÅS.V1</t>
  </si>
  <si>
    <t>ÅS.V2</t>
  </si>
  <si>
    <t>ÅS.V4</t>
  </si>
  <si>
    <t>ruta er noe over 2m til høyre for furu (ikke 1.5)</t>
  </si>
  <si>
    <t>mye naken jord, slitt</t>
  </si>
  <si>
    <t>litt langt inne i buskene, knapt habitat. Hassel og geitved henger over</t>
  </si>
  <si>
    <t>mye lav</t>
  </si>
  <si>
    <t>Påvirket av deponert furukvist</t>
  </si>
  <si>
    <t>Busk-/tresjikt utgjøres av arter som henger inn i ruta</t>
  </si>
  <si>
    <t xml:space="preserve">Furugreiner ligger over ruta. Mye strø. </t>
  </si>
  <si>
    <t>Sterkt påvirket av deponert furukvist</t>
  </si>
  <si>
    <t>ryddet skog?</t>
  </si>
  <si>
    <t>Ryddet skog? Slitasje 20 %</t>
  </si>
  <si>
    <t>Ryddet skog, kvisthaug 100 %</t>
  </si>
  <si>
    <t>RØ.SV2</t>
  </si>
  <si>
    <t>Ryddet sist i 2016</t>
  </si>
  <si>
    <t>Hogd stor gran på toppen i 2022/2023, stor kvisthaug utenfor forekomstareal</t>
  </si>
  <si>
    <t>RØ.V3</t>
  </si>
  <si>
    <t>RØ.V4</t>
  </si>
  <si>
    <t>RØ.S6</t>
  </si>
  <si>
    <t>RØ.N8</t>
  </si>
  <si>
    <t>RØ.NØ10</t>
  </si>
  <si>
    <t>RØ.Ø3</t>
  </si>
  <si>
    <t>RØ.Ø2</t>
  </si>
  <si>
    <t>RØ.SØ8</t>
  </si>
  <si>
    <t>RØ.SØ5</t>
  </si>
  <si>
    <t>DA.SV7</t>
  </si>
  <si>
    <t>DA.SØ3</t>
  </si>
  <si>
    <t>DA.SV6</t>
  </si>
  <si>
    <t>DA.Ø7</t>
  </si>
  <si>
    <t>DA.Ø8</t>
  </si>
  <si>
    <t>DA.NV10</t>
  </si>
  <si>
    <t>DA.NV2</t>
  </si>
  <si>
    <t>DA.Ø1</t>
  </si>
  <si>
    <t>DA.N6</t>
  </si>
  <si>
    <t>DA.N7</t>
  </si>
  <si>
    <t>BR.N4</t>
  </si>
  <si>
    <t>BR.N7</t>
  </si>
  <si>
    <t>BR.N8</t>
  </si>
  <si>
    <t>BR.NØ7</t>
  </si>
  <si>
    <t>BR.NV3</t>
  </si>
  <si>
    <t>BR.NV2</t>
  </si>
  <si>
    <t>BR.Ø5</t>
  </si>
  <si>
    <t>BR.Ø6</t>
  </si>
  <si>
    <t>BR.SØ0</t>
  </si>
  <si>
    <t>BR.SV3</t>
  </si>
  <si>
    <t xml:space="preserve"> Vh3 (100) målt hvor en rose var</t>
  </si>
  <si>
    <t xml:space="preserve">Fertile plantene var tørre </t>
  </si>
  <si>
    <t>Vh2 målt på furu</t>
  </si>
  <si>
    <t>Vh2, Vh3, og Vh4 målt på Osp</t>
  </si>
  <si>
    <t>Mispler kuttet</t>
  </si>
  <si>
    <t>Rydding av furu og kratt</t>
  </si>
  <si>
    <t>1 vegetativ dragehode like utenfor ruta mot S</t>
  </si>
  <si>
    <t>Rute</t>
  </si>
  <si>
    <t>Art</t>
  </si>
  <si>
    <t>Dekning</t>
  </si>
  <si>
    <t>RL</t>
  </si>
  <si>
    <t>FA</t>
  </si>
  <si>
    <t>Vedplante i feltsjikt (NY)</t>
  </si>
  <si>
    <t>Busk i busksjikt (NY)</t>
  </si>
  <si>
    <t>Gjengroing</t>
  </si>
  <si>
    <t>ScientificName</t>
  </si>
  <si>
    <t>LatinskNavnID</t>
  </si>
  <si>
    <t>TaksonID</t>
  </si>
  <si>
    <t>Kingdom</t>
  </si>
  <si>
    <t>Phylum</t>
  </si>
  <si>
    <t>Class</t>
  </si>
  <si>
    <t>Order</t>
  </si>
  <si>
    <t>Family</t>
  </si>
  <si>
    <t>Genus</t>
  </si>
  <si>
    <t>Species</t>
  </si>
  <si>
    <t>Subspecies</t>
  </si>
  <si>
    <t>Author</t>
  </si>
  <si>
    <t>RL.2021</t>
  </si>
  <si>
    <t>FA.2018</t>
  </si>
  <si>
    <t>Ek7</t>
  </si>
  <si>
    <t>Aksveronika</t>
  </si>
  <si>
    <t>VI6</t>
  </si>
  <si>
    <t>Bringebær</t>
  </si>
  <si>
    <t>Einer</t>
  </si>
  <si>
    <t>Krattsoleie</t>
  </si>
  <si>
    <t>Rose sp.</t>
  </si>
  <si>
    <t>Vårpengeurt</t>
  </si>
  <si>
    <t>Nakkebær</t>
  </si>
  <si>
    <t>Ask</t>
  </si>
  <si>
    <t>Haugsbygd</t>
  </si>
  <si>
    <t>K4</t>
  </si>
  <si>
    <t>K10</t>
  </si>
  <si>
    <t>Vinterkarse</t>
  </si>
  <si>
    <t>Dvergmispel</t>
  </si>
  <si>
    <t>Enghavre</t>
  </si>
  <si>
    <t>Geitved</t>
  </si>
  <si>
    <t>Melbær</t>
  </si>
  <si>
    <t>Bakkesøte</t>
  </si>
  <si>
    <t>Teiebær</t>
  </si>
  <si>
    <t>Tyttebær</t>
  </si>
  <si>
    <t>Berberis</t>
  </si>
  <si>
    <t>K6</t>
  </si>
  <si>
    <t>Knollmjødurt</t>
  </si>
  <si>
    <t>Krattalant</t>
  </si>
  <si>
    <t>Morell</t>
  </si>
  <si>
    <t>Osp</t>
  </si>
  <si>
    <t>Blankmispel</t>
  </si>
  <si>
    <t>Røsslyng</t>
  </si>
  <si>
    <t>Slåpetorn</t>
  </si>
  <si>
    <t>Villkornell ?</t>
  </si>
  <si>
    <t>Hegg</t>
  </si>
  <si>
    <t>Bulkemispel</t>
  </si>
  <si>
    <t>Bustnype</t>
  </si>
  <si>
    <t>Dvergforglemmegei</t>
  </si>
  <si>
    <t>Ek6</t>
  </si>
  <si>
    <t>Ek9</t>
  </si>
  <si>
    <t>K7</t>
  </si>
  <si>
    <t>K5</t>
  </si>
  <si>
    <t>Marianøkleblom</t>
  </si>
  <si>
    <t>Smalfrøstjerne</t>
  </si>
  <si>
    <t>Flekkgrisøre</t>
  </si>
  <si>
    <t>Enghaukeskjegg</t>
  </si>
  <si>
    <t>Sibirertebusk</t>
  </si>
  <si>
    <t>Regnes teiebær som vedplante?</t>
  </si>
  <si>
    <t>Ertebuskslekta</t>
  </si>
  <si>
    <t>Filtkorsved</t>
  </si>
  <si>
    <t>Kanelrose</t>
  </si>
  <si>
    <t>Ek3</t>
  </si>
  <si>
    <t>Ek5</t>
  </si>
  <si>
    <t>furu</t>
  </si>
  <si>
    <t>Nikkesmelle</t>
  </si>
  <si>
    <t>Snau bergskrinneblom</t>
  </si>
  <si>
    <t>Gul gåseblom</t>
  </si>
  <si>
    <t>Åsaporten</t>
  </si>
  <si>
    <t>Hassel</t>
  </si>
  <si>
    <t>Oppgitt som "lyng" - ombestemt til tyttebær på foto av ruta (kan være melbær også)</t>
  </si>
  <si>
    <t>Bakketimian</t>
  </si>
  <si>
    <t>Hengebjørk</t>
  </si>
  <si>
    <t>Henger inn</t>
  </si>
  <si>
    <t>Hjorterot</t>
  </si>
  <si>
    <t>Matkarse sp.</t>
  </si>
  <si>
    <t>Stankkarse eller markkarse</t>
  </si>
  <si>
    <t>Russesvalerot</t>
  </si>
  <si>
    <t>Smaltimotei</t>
  </si>
  <si>
    <t>Svartmispel</t>
  </si>
  <si>
    <t>Hundegras</t>
  </si>
  <si>
    <t>Sommereik</t>
  </si>
  <si>
    <t>Kirsebær</t>
  </si>
  <si>
    <t>Morell?</t>
  </si>
  <si>
    <t>K2</t>
  </si>
  <si>
    <t>K1</t>
  </si>
  <si>
    <t>K8</t>
  </si>
  <si>
    <t>Snøbær</t>
  </si>
  <si>
    <t>Sprikemispel</t>
  </si>
  <si>
    <t>Leddved</t>
  </si>
  <si>
    <t>mispelslekta</t>
  </si>
  <si>
    <t>Korsved</t>
  </si>
  <si>
    <t>Trollhegg</t>
  </si>
  <si>
    <t>Blåbær</t>
  </si>
  <si>
    <t>Hjertegras</t>
  </si>
  <si>
    <t>Mjødurt</t>
  </si>
  <si>
    <t>Tysk mure</t>
  </si>
  <si>
    <t>Ek8</t>
  </si>
  <si>
    <t>Mindre enn 1 %</t>
  </si>
  <si>
    <t>Rognasal</t>
  </si>
  <si>
    <t>Furu høyt over</t>
  </si>
  <si>
    <t>Stor futu i ruta</t>
  </si>
  <si>
    <t>Henger over</t>
  </si>
  <si>
    <t xml:space="preserve">Høyt over </t>
  </si>
  <si>
    <t>Over 50</t>
  </si>
  <si>
    <t>Inngår i feltsjiktet</t>
  </si>
  <si>
    <t>Over</t>
  </si>
  <si>
    <t>Selje</t>
  </si>
  <si>
    <t>Skogstorkenebb</t>
  </si>
  <si>
    <t>Sibirbergknapp</t>
  </si>
  <si>
    <t>Mangler estimat på dekning</t>
  </si>
  <si>
    <t>Smånøkkel</t>
  </si>
  <si>
    <t>Stjernetistel</t>
  </si>
  <si>
    <t>Syrin</t>
  </si>
  <si>
    <t>Takløk</t>
  </si>
  <si>
    <t>Dielsmispel</t>
  </si>
  <si>
    <t>enghavre</t>
  </si>
  <si>
    <t>Mispelslekta</t>
  </si>
  <si>
    <t>Ubest. fremmedart</t>
  </si>
  <si>
    <t>Ub.</t>
  </si>
  <si>
    <t>spisslønn</t>
  </si>
  <si>
    <t>Sum of Ant.DR</t>
  </si>
  <si>
    <t>Column Labels</t>
  </si>
  <si>
    <t>Row Labels</t>
  </si>
  <si>
    <t>Grand Total</t>
  </si>
  <si>
    <t>NorskNavn</t>
  </si>
  <si>
    <t>RL.2015</t>
  </si>
  <si>
    <t>Vedplante</t>
  </si>
  <si>
    <t>Artsgruppe</t>
  </si>
  <si>
    <t>aksveronika</t>
  </si>
  <si>
    <t>Veronica spicata</t>
  </si>
  <si>
    <t>102575</t>
  </si>
  <si>
    <t>144891</t>
  </si>
  <si>
    <t>Plantae</t>
  </si>
  <si>
    <t>Magnoliophyta</t>
  </si>
  <si>
    <t>Eudicots</t>
  </si>
  <si>
    <t>Lamiales</t>
  </si>
  <si>
    <t>Plantaginaceae</t>
  </si>
  <si>
    <t>Veronica</t>
  </si>
  <si>
    <t>spicata</t>
  </si>
  <si>
    <t>L.</t>
  </si>
  <si>
    <t>ask</t>
  </si>
  <si>
    <t>Fraxinus excelsior</t>
  </si>
  <si>
    <t>102409</t>
  </si>
  <si>
    <t>62369</t>
  </si>
  <si>
    <t>Oleaceae</t>
  </si>
  <si>
    <t>Fraxinus</t>
  </si>
  <si>
    <t>excelsior</t>
  </si>
  <si>
    <t>bakkesøte</t>
  </si>
  <si>
    <t>Gentianella campestris</t>
  </si>
  <si>
    <t>102188</t>
  </si>
  <si>
    <t>133432</t>
  </si>
  <si>
    <t>Gentianales</t>
  </si>
  <si>
    <t>Gentianaceae</t>
  </si>
  <si>
    <t>Gentianella</t>
  </si>
  <si>
    <t>campestris</t>
  </si>
  <si>
    <t>(L.) Börner</t>
  </si>
  <si>
    <t>berberis</t>
  </si>
  <si>
    <t>Berberis vulgaris</t>
  </si>
  <si>
    <t>102996</t>
  </si>
  <si>
    <t>62956</t>
  </si>
  <si>
    <t>Ranunculales</t>
  </si>
  <si>
    <t>Berberidaceae</t>
  </si>
  <si>
    <t>vulgaris</t>
  </si>
  <si>
    <t>blankmispel</t>
  </si>
  <si>
    <t>Cotoneaster lucidus</t>
  </si>
  <si>
    <t>103278</t>
  </si>
  <si>
    <t>132028</t>
  </si>
  <si>
    <t>Rosales</t>
  </si>
  <si>
    <t>Rosaceae</t>
  </si>
  <si>
    <t>Cotoneaster</t>
  </si>
  <si>
    <t>lucidus</t>
  </si>
  <si>
    <t>Schltdl.</t>
  </si>
  <si>
    <t>bringebær</t>
  </si>
  <si>
    <t>Rubus idaeus</t>
  </si>
  <si>
    <t>103427</t>
  </si>
  <si>
    <t>63387</t>
  </si>
  <si>
    <t>Rubus</t>
  </si>
  <si>
    <t>idaeus</t>
  </si>
  <si>
    <t>bustnype</t>
  </si>
  <si>
    <t>Rosa mollis</t>
  </si>
  <si>
    <t>103396</t>
  </si>
  <si>
    <t>136949</t>
  </si>
  <si>
    <t>Rosa</t>
  </si>
  <si>
    <t>mollis</t>
  </si>
  <si>
    <t>Sm.</t>
  </si>
  <si>
    <t>dragehode</t>
  </si>
  <si>
    <t>Dracocephalum ruyschiana</t>
  </si>
  <si>
    <t>102285</t>
  </si>
  <si>
    <t>62245</t>
  </si>
  <si>
    <t>Lamiaceae</t>
  </si>
  <si>
    <t>Dracocephalum</t>
  </si>
  <si>
    <t>ruyschiana</t>
  </si>
  <si>
    <t>dvergforglemmegei</t>
  </si>
  <si>
    <t>Myosotis stricta</t>
  </si>
  <si>
    <t>101032</t>
  </si>
  <si>
    <t>134739</t>
  </si>
  <si>
    <t>Boraginales</t>
  </si>
  <si>
    <t>Boraginaceae</t>
  </si>
  <si>
    <t>Myosotis</t>
  </si>
  <si>
    <t>stricta</t>
  </si>
  <si>
    <t>Link ex Roem. &amp; Schult.</t>
  </si>
  <si>
    <t>dvergmispel</t>
  </si>
  <si>
    <t>Cotoneaster integerrimus</t>
  </si>
  <si>
    <t>103276</t>
  </si>
  <si>
    <t>132025</t>
  </si>
  <si>
    <t>integerrimus</t>
  </si>
  <si>
    <t>Medik.</t>
  </si>
  <si>
    <t>einer</t>
  </si>
  <si>
    <t>Juniperus communis</t>
  </si>
  <si>
    <t>103785</t>
  </si>
  <si>
    <t>63745</t>
  </si>
  <si>
    <t>Pinophyta</t>
  </si>
  <si>
    <t>Pinopsida</t>
  </si>
  <si>
    <t>Pinales</t>
  </si>
  <si>
    <t>Cupressaceae</t>
  </si>
  <si>
    <t>Juniperus</t>
  </si>
  <si>
    <t>communis</t>
  </si>
  <si>
    <t>enghaukeskjegg</t>
  </si>
  <si>
    <t>Crepis praemorsa</t>
  </si>
  <si>
    <t>100541</t>
  </si>
  <si>
    <t>60501</t>
  </si>
  <si>
    <t>Asterales</t>
  </si>
  <si>
    <t>Asteraceae</t>
  </si>
  <si>
    <t>Crepis</t>
  </si>
  <si>
    <t>praemorsa</t>
  </si>
  <si>
    <t>(L.) Walther</t>
  </si>
  <si>
    <t>ertebuskslekta</t>
  </si>
  <si>
    <t>Caragana sp.</t>
  </si>
  <si>
    <t>101906</t>
  </si>
  <si>
    <t>61866</t>
  </si>
  <si>
    <t>Fabales</t>
  </si>
  <si>
    <t>Fabaceae</t>
  </si>
  <si>
    <t>Caragana</t>
  </si>
  <si>
    <t>Fabr.</t>
  </si>
  <si>
    <t>Pinus sylvestris</t>
  </si>
  <si>
    <t>103825</t>
  </si>
  <si>
    <t>135419</t>
  </si>
  <si>
    <t>Pinaceae</t>
  </si>
  <si>
    <t>Pinus</t>
  </si>
  <si>
    <t>sylvestris</t>
  </si>
  <si>
    <t>geitved</t>
  </si>
  <si>
    <t>Rhamnus cathartica</t>
  </si>
  <si>
    <t>141635</t>
  </si>
  <si>
    <t>100403</t>
  </si>
  <si>
    <t>Rhamnaceae</t>
  </si>
  <si>
    <t>Rhamnus</t>
  </si>
  <si>
    <t>cathartica</t>
  </si>
  <si>
    <t>Phedimus spurius</t>
  </si>
  <si>
    <t>103590</t>
  </si>
  <si>
    <t>135286</t>
  </si>
  <si>
    <t>Saxifragales</t>
  </si>
  <si>
    <t>Crassulaceae</t>
  </si>
  <si>
    <t>Phedimus</t>
  </si>
  <si>
    <t>spurius</t>
  </si>
  <si>
    <t>(M.Bieb.) t Hart</t>
  </si>
  <si>
    <t>gul gåseblom</t>
  </si>
  <si>
    <t>Cota tinctoria</t>
  </si>
  <si>
    <t>100530</t>
  </si>
  <si>
    <t>60490</t>
  </si>
  <si>
    <t>Cota</t>
  </si>
  <si>
    <t>tinctoria</t>
  </si>
  <si>
    <t>(L.) J.Gay</t>
  </si>
  <si>
    <t>hassel</t>
  </si>
  <si>
    <t>Corylus avellana</t>
  </si>
  <si>
    <t>102150</t>
  </si>
  <si>
    <t>62110</t>
  </si>
  <si>
    <t>Fagales</t>
  </si>
  <si>
    <t>Betulaceae</t>
  </si>
  <si>
    <t>Corylus</t>
  </si>
  <si>
    <t>avellana</t>
  </si>
  <si>
    <t>hegg</t>
  </si>
  <si>
    <t>Prunus padus</t>
  </si>
  <si>
    <t>103375</t>
  </si>
  <si>
    <t>135924</t>
  </si>
  <si>
    <t>Prunus</t>
  </si>
  <si>
    <t>padus</t>
  </si>
  <si>
    <t>hengebjørk</t>
  </si>
  <si>
    <t>Betula pendula</t>
  </si>
  <si>
    <t>102139</t>
  </si>
  <si>
    <t>144015</t>
  </si>
  <si>
    <t>Betula</t>
  </si>
  <si>
    <t>pendula</t>
  </si>
  <si>
    <t>Roth</t>
  </si>
  <si>
    <t>hundegras</t>
  </si>
  <si>
    <t>Dactylis glomerata</t>
  </si>
  <si>
    <t>99983</t>
  </si>
  <si>
    <t>145000</t>
  </si>
  <si>
    <t>Monocots</t>
  </si>
  <si>
    <t>Poales</t>
  </si>
  <si>
    <t>Poaceae</t>
  </si>
  <si>
    <t>Dactylis</t>
  </si>
  <si>
    <t>glomerata</t>
  </si>
  <si>
    <t>kanelrose</t>
  </si>
  <si>
    <t>Rosa majalis</t>
  </si>
  <si>
    <t>103393</t>
  </si>
  <si>
    <t>145339</t>
  </si>
  <si>
    <t>majalis</t>
  </si>
  <si>
    <t>Herrm.</t>
  </si>
  <si>
    <t>kirsebær</t>
  </si>
  <si>
    <t>Prunus cerasus</t>
  </si>
  <si>
    <t>103370</t>
  </si>
  <si>
    <t>135919</t>
  </si>
  <si>
    <t>cerasus</t>
  </si>
  <si>
    <t>knollmjødurt</t>
  </si>
  <si>
    <t>Filipendula vulgaris</t>
  </si>
  <si>
    <t>103311</t>
  </si>
  <si>
    <t>133275</t>
  </si>
  <si>
    <t>Filipendula</t>
  </si>
  <si>
    <t>Moench</t>
  </si>
  <si>
    <t>korsved</t>
  </si>
  <si>
    <t>Viburnum opulus</t>
  </si>
  <si>
    <t>101706</t>
  </si>
  <si>
    <t>61666</t>
  </si>
  <si>
    <t>Dipsacales</t>
  </si>
  <si>
    <t>Adoxaceae</t>
  </si>
  <si>
    <t>Viburnum</t>
  </si>
  <si>
    <t>opulus</t>
  </si>
  <si>
    <t>krattalant</t>
  </si>
  <si>
    <t>Inula salicina</t>
  </si>
  <si>
    <t>100715</t>
  </si>
  <si>
    <t>60675</t>
  </si>
  <si>
    <t>Inula</t>
  </si>
  <si>
    <t>salicina</t>
  </si>
  <si>
    <t>krattsoleie</t>
  </si>
  <si>
    <t>Ranunculus polyanthemos</t>
  </si>
  <si>
    <t>103162</t>
  </si>
  <si>
    <t>136513</t>
  </si>
  <si>
    <t>Ranunculaceae</t>
  </si>
  <si>
    <t>Ranunculus</t>
  </si>
  <si>
    <t>polyanthemos</t>
  </si>
  <si>
    <t>melbær</t>
  </si>
  <si>
    <t>Arctostaphylos uva-ursi</t>
  </si>
  <si>
    <t>101771</t>
  </si>
  <si>
    <t>144370</t>
  </si>
  <si>
    <t>Ericales</t>
  </si>
  <si>
    <t>Ericaceae</t>
  </si>
  <si>
    <t>Arctostaphylos</t>
  </si>
  <si>
    <t>uva-ursi</t>
  </si>
  <si>
    <t>(L.) Spreng.</t>
  </si>
  <si>
    <t>Cotoneaster sp.</t>
  </si>
  <si>
    <t>103268</t>
  </si>
  <si>
    <t>63228</t>
  </si>
  <si>
    <t>mjødurt</t>
  </si>
  <si>
    <t>Filipendula ulmaria</t>
  </si>
  <si>
    <t>103310</t>
  </si>
  <si>
    <t>133272</t>
  </si>
  <si>
    <t>ulmaria</t>
  </si>
  <si>
    <t>(L.) Maxim.</t>
  </si>
  <si>
    <t>nikkesmelle</t>
  </si>
  <si>
    <t>Silene nutans</t>
  </si>
  <si>
    <t>101565</t>
  </si>
  <si>
    <t>61525</t>
  </si>
  <si>
    <t>Caryophyllales</t>
  </si>
  <si>
    <t>Caryophyllaceae</t>
  </si>
  <si>
    <t>Silene</t>
  </si>
  <si>
    <t>nutans</t>
  </si>
  <si>
    <t>osp</t>
  </si>
  <si>
    <t>Populus tremula</t>
  </si>
  <si>
    <t>102641</t>
  </si>
  <si>
    <t>62601</t>
  </si>
  <si>
    <t>Malpighiales</t>
  </si>
  <si>
    <t>Salicaceae</t>
  </si>
  <si>
    <t>Populus</t>
  </si>
  <si>
    <t>tremula</t>
  </si>
  <si>
    <t>Sorbus aucuparia</t>
  </si>
  <si>
    <t>103483</t>
  </si>
  <si>
    <t>137885</t>
  </si>
  <si>
    <t>Sorbus</t>
  </si>
  <si>
    <t>aucuparia</t>
  </si>
  <si>
    <t>rognasal</t>
  </si>
  <si>
    <t>Sorbus hybrida</t>
  </si>
  <si>
    <t>103486</t>
  </si>
  <si>
    <t>137899</t>
  </si>
  <si>
    <t>hybrida</t>
  </si>
  <si>
    <t>rose sp.</t>
  </si>
  <si>
    <t>Rosa sp.</t>
  </si>
  <si>
    <t>103384</t>
  </si>
  <si>
    <t>63344</t>
  </si>
  <si>
    <t>russesvalerot</t>
  </si>
  <si>
    <t>Vincetoxicum rossicum</t>
  </si>
  <si>
    <t>102170</t>
  </si>
  <si>
    <t>138770</t>
  </si>
  <si>
    <t>Apocynaceae</t>
  </si>
  <si>
    <t>Vincetoxicum</t>
  </si>
  <si>
    <t>rossicum</t>
  </si>
  <si>
    <t>(Kleopow) Barbar.</t>
  </si>
  <si>
    <t>røsslyng</t>
  </si>
  <si>
    <t>Calluna vulgaris</t>
  </si>
  <si>
    <t>101775</t>
  </si>
  <si>
    <t>139068</t>
  </si>
  <si>
    <t>Calluna</t>
  </si>
  <si>
    <t>(L.) Hull</t>
  </si>
  <si>
    <t>selje</t>
  </si>
  <si>
    <t>Salix caprea</t>
  </si>
  <si>
    <t>102659</t>
  </si>
  <si>
    <t>62619</t>
  </si>
  <si>
    <t>Salix</t>
  </si>
  <si>
    <t>caprea</t>
  </si>
  <si>
    <t>skogstorkenebb</t>
  </si>
  <si>
    <t>Geranium sylvaticum</t>
  </si>
  <si>
    <t>102260</t>
  </si>
  <si>
    <t>146105</t>
  </si>
  <si>
    <t>Geraniales</t>
  </si>
  <si>
    <t>Geraniaceae</t>
  </si>
  <si>
    <t>Geranium</t>
  </si>
  <si>
    <t>sylvaticum</t>
  </si>
  <si>
    <t>slåpetorn</t>
  </si>
  <si>
    <t>Prunus spinosa</t>
  </si>
  <si>
    <t>103380</t>
  </si>
  <si>
    <t>63340</t>
  </si>
  <si>
    <t>spinosa</t>
  </si>
  <si>
    <t>smalfrøstjerne</t>
  </si>
  <si>
    <t>Thalictrum simplex subsp. simplex</t>
  </si>
  <si>
    <t>103188</t>
  </si>
  <si>
    <t>63148</t>
  </si>
  <si>
    <t>Thalictrum</t>
  </si>
  <si>
    <t>simplex</t>
  </si>
  <si>
    <t>smaltimotei</t>
  </si>
  <si>
    <t>Phleum phleoides</t>
  </si>
  <si>
    <t>100127</t>
  </si>
  <si>
    <t>135320</t>
  </si>
  <si>
    <t>Phleum</t>
  </si>
  <si>
    <t>phleoides</t>
  </si>
  <si>
    <t>(L.) H.Karst.</t>
  </si>
  <si>
    <t>smånøkkel</t>
  </si>
  <si>
    <t>Androsace septentrionalis</t>
  </si>
  <si>
    <t>101869</t>
  </si>
  <si>
    <t>130316</t>
  </si>
  <si>
    <t>Primulaceae</t>
  </si>
  <si>
    <t>Androsace</t>
  </si>
  <si>
    <t>septentrionalis</t>
  </si>
  <si>
    <t>sommereik</t>
  </si>
  <si>
    <t>Quercus robur</t>
  </si>
  <si>
    <t>102156</t>
  </si>
  <si>
    <t>136135</t>
  </si>
  <si>
    <t>Fagaceae</t>
  </si>
  <si>
    <t>Quercus</t>
  </si>
  <si>
    <t>robur</t>
  </si>
  <si>
    <t>Acer platanoides</t>
  </si>
  <si>
    <t>103559</t>
  </si>
  <si>
    <t>63519</t>
  </si>
  <si>
    <t>Sapindales</t>
  </si>
  <si>
    <t>Sapindaceae</t>
  </si>
  <si>
    <t>Acer</t>
  </si>
  <si>
    <t>platanoides</t>
  </si>
  <si>
    <t>stjernetistel</t>
  </si>
  <si>
    <t>Carlina vulgaris</t>
  </si>
  <si>
    <t>100474</t>
  </si>
  <si>
    <t>60434</t>
  </si>
  <si>
    <t>Carlina</t>
  </si>
  <si>
    <t>syrin</t>
  </si>
  <si>
    <t>Syringa vulgaris</t>
  </si>
  <si>
    <t>102416</t>
  </si>
  <si>
    <t>62376</t>
  </si>
  <si>
    <t>Syringa</t>
  </si>
  <si>
    <t>teiebær</t>
  </si>
  <si>
    <t>Rubus saxatilis</t>
  </si>
  <si>
    <t>103450</t>
  </si>
  <si>
    <t>63410</t>
  </si>
  <si>
    <t>saxatilis</t>
  </si>
  <si>
    <t>tysk mure</t>
  </si>
  <si>
    <t>Potentilla thuringiaca</t>
  </si>
  <si>
    <t>103366</t>
  </si>
  <si>
    <t>135877</t>
  </si>
  <si>
    <t>Potentilla</t>
  </si>
  <si>
    <t>thuringiaca</t>
  </si>
  <si>
    <t>Bernh.</t>
  </si>
  <si>
    <t>tyttebær</t>
  </si>
  <si>
    <t>Vaccinium vitis-idaea</t>
  </si>
  <si>
    <t>101829</t>
  </si>
  <si>
    <t>138643</t>
  </si>
  <si>
    <t>Vaccinium</t>
  </si>
  <si>
    <t>vitis-idaea</t>
  </si>
  <si>
    <t>vinterkarse</t>
  </si>
  <si>
    <t>Barbarea vulgaris</t>
  </si>
  <si>
    <t>101103</t>
  </si>
  <si>
    <t>130915</t>
  </si>
  <si>
    <t>Brassicales</t>
  </si>
  <si>
    <t>Brassicaceae</t>
  </si>
  <si>
    <t>Barbarea</t>
  </si>
  <si>
    <t>W.T.Aiton</t>
  </si>
  <si>
    <t>vårpengeurt</t>
  </si>
  <si>
    <t>Noccaea caerulescens</t>
  </si>
  <si>
    <t>101278</t>
  </si>
  <si>
    <t>144118</t>
  </si>
  <si>
    <t>Noccaea</t>
  </si>
  <si>
    <t>caerulescens</t>
  </si>
  <si>
    <t>(J.Presl &amp; C.Presl) F.K.Mey.</t>
  </si>
  <si>
    <t>trollhegg</t>
  </si>
  <si>
    <t>Frangunla alnus</t>
  </si>
  <si>
    <t>Frangula</t>
  </si>
  <si>
    <t>alnus</t>
  </si>
  <si>
    <t>Mill.</t>
  </si>
  <si>
    <t>Cotoneaster niger</t>
  </si>
  <si>
    <t>103282</t>
  </si>
  <si>
    <t>160576</t>
  </si>
  <si>
    <t>niger</t>
  </si>
  <si>
    <t>(Wahlb.) Fr.</t>
  </si>
  <si>
    <t>VU</t>
  </si>
  <si>
    <t>Caragana arborescens</t>
  </si>
  <si>
    <t>101907</t>
  </si>
  <si>
    <t>61867</t>
  </si>
  <si>
    <t>arborescens</t>
  </si>
  <si>
    <t>Lam.</t>
  </si>
  <si>
    <t>Cotoneaster divaricatus</t>
  </si>
  <si>
    <t>103273</t>
  </si>
  <si>
    <t>132022</t>
  </si>
  <si>
    <t>divaricatus</t>
  </si>
  <si>
    <t>Rehder &amp; E.H.Wilson</t>
  </si>
  <si>
    <t>Arabis wahlenbergii</t>
  </si>
  <si>
    <t>141653</t>
  </si>
  <si>
    <t>144043</t>
  </si>
  <si>
    <t>Arabis</t>
  </si>
  <si>
    <t>wahlenbergii</t>
  </si>
  <si>
    <t>Jord.</t>
  </si>
  <si>
    <t>Cotoneaster bullatus</t>
  </si>
  <si>
    <t>103270</t>
  </si>
  <si>
    <t>132020</t>
  </si>
  <si>
    <t>bullatus</t>
  </si>
  <si>
    <t>Bois</t>
  </si>
  <si>
    <t>Sempervivum tectorum</t>
  </si>
  <si>
    <t>103606</t>
  </si>
  <si>
    <t>63566</t>
  </si>
  <si>
    <t>Sempervivum</t>
  </si>
  <si>
    <t>tectorum</t>
  </si>
  <si>
    <t>Viburnum lantana</t>
  </si>
  <si>
    <t>101705</t>
  </si>
  <si>
    <t>61665</t>
  </si>
  <si>
    <t>lantana</t>
  </si>
  <si>
    <t>Ulmus glabra</t>
  </si>
  <si>
    <t>Ulmaceae</t>
  </si>
  <si>
    <t>Ulmus</t>
  </si>
  <si>
    <t>glabra</t>
  </si>
  <si>
    <t>Huds.</t>
  </si>
  <si>
    <t>alm</t>
  </si>
  <si>
    <t>myrtillus</t>
  </si>
  <si>
    <t>Avenula</t>
  </si>
  <si>
    <t>pratensis</t>
  </si>
  <si>
    <t>(L.) Dumort.</t>
  </si>
  <si>
    <t>Hypochaeris</t>
  </si>
  <si>
    <t>maculata</t>
  </si>
  <si>
    <t>Apiales</t>
  </si>
  <si>
    <t>Apiaceae</t>
  </si>
  <si>
    <t>Seseli</t>
  </si>
  <si>
    <t>libanotis</t>
  </si>
  <si>
    <t>(L.) W.D.J.Koch</t>
  </si>
  <si>
    <t>scandinavicus</t>
  </si>
  <si>
    <t>B.Hylmö</t>
  </si>
  <si>
    <t>Caprifoliaceae</t>
  </si>
  <si>
    <t>Lonicera</t>
  </si>
  <si>
    <t>xylosteum</t>
  </si>
  <si>
    <t>Fragaria</t>
  </si>
  <si>
    <t>viridis</t>
  </si>
  <si>
    <t>Weston</t>
  </si>
  <si>
    <t>Symphoricarpos</t>
  </si>
  <si>
    <t>albus</t>
  </si>
  <si>
    <t>(L.) S.F.Blake</t>
  </si>
  <si>
    <t>veris</t>
  </si>
  <si>
    <t>Thymus</t>
  </si>
  <si>
    <t>pulegioides</t>
  </si>
  <si>
    <t>avium</t>
  </si>
  <si>
    <t>(L.) L.</t>
  </si>
  <si>
    <t>Matkarseslekta</t>
  </si>
  <si>
    <t>Lepidium</t>
  </si>
  <si>
    <t>Briza</t>
  </si>
  <si>
    <t>media</t>
  </si>
  <si>
    <t>x</t>
  </si>
  <si>
    <t>Midt</t>
  </si>
  <si>
    <t>150m</t>
  </si>
  <si>
    <t>200m</t>
  </si>
  <si>
    <t>250m</t>
  </si>
  <si>
    <t>50m</t>
  </si>
  <si>
    <t>95m</t>
  </si>
  <si>
    <t>slutt</t>
  </si>
  <si>
    <t>start</t>
  </si>
  <si>
    <t>Aslakrud</t>
  </si>
  <si>
    <t>Busstopp</t>
  </si>
  <si>
    <t>Mø1</t>
  </si>
  <si>
    <t>Mø10</t>
  </si>
  <si>
    <t>Mø2</t>
  </si>
  <si>
    <t>Mø3</t>
  </si>
  <si>
    <t>Mø4</t>
  </si>
  <si>
    <t>Mø5</t>
  </si>
  <si>
    <t>Mø6</t>
  </si>
  <si>
    <t>Mø7</t>
  </si>
  <si>
    <t>Mø8</t>
  </si>
  <si>
    <t>Mø9</t>
  </si>
  <si>
    <t>VE1.2</t>
  </si>
  <si>
    <t>VE10.2</t>
  </si>
  <si>
    <t>VE2.2</t>
  </si>
  <si>
    <t>VE3.2</t>
  </si>
  <si>
    <t>VE4.2</t>
  </si>
  <si>
    <t>VE5.2</t>
  </si>
  <si>
    <t>VE6.2</t>
  </si>
  <si>
    <t>VE7.2</t>
  </si>
  <si>
    <t>VE8.2</t>
  </si>
  <si>
    <t>VE9.2</t>
  </si>
  <si>
    <t>dielsianus</t>
  </si>
  <si>
    <t>E.Pritz. ex Diels</t>
  </si>
  <si>
    <t>dielsmispel</t>
  </si>
  <si>
    <t>NB! Også synonym for: Cotoneaster dielsianus</t>
  </si>
  <si>
    <t>hybridus</t>
  </si>
  <si>
    <t>(L.) t Hart</t>
  </si>
  <si>
    <t>sibirbergknapp</t>
  </si>
  <si>
    <t>NB! Også synonym for: Phedimus hybridus</t>
  </si>
  <si>
    <t>Lilium martagon</t>
  </si>
  <si>
    <t>Krøll-lilje</t>
  </si>
  <si>
    <t>Liliales</t>
  </si>
  <si>
    <t>Liliaceae</t>
  </si>
  <si>
    <t>Lilium</t>
  </si>
  <si>
    <t>martagon</t>
  </si>
  <si>
    <t>id</t>
  </si>
  <si>
    <t>Lok_navn</t>
  </si>
  <si>
    <t>Areal_ny</t>
  </si>
  <si>
    <t>Ultvedt SØ</t>
  </si>
  <si>
    <t>Kvamberget S</t>
  </si>
  <si>
    <t>Storberget nord</t>
  </si>
  <si>
    <t>Ryparten vegkant</t>
  </si>
  <si>
    <t>ID</t>
  </si>
  <si>
    <t>shapefil</t>
  </si>
  <si>
    <t>X</t>
  </si>
  <si>
    <t>Y</t>
  </si>
  <si>
    <t>midtpunkt</t>
  </si>
  <si>
    <t>hjelperute</t>
  </si>
  <si>
    <t>ok</t>
  </si>
  <si>
    <t>BS-midt</t>
  </si>
  <si>
    <t>naturbasepolygon</t>
  </si>
  <si>
    <t>midt</t>
  </si>
  <si>
    <t>SO.ende</t>
  </si>
  <si>
    <t>SV.ende</t>
  </si>
  <si>
    <t>S.ende</t>
  </si>
  <si>
    <t>V.ende</t>
  </si>
  <si>
    <t>NV.ende</t>
  </si>
  <si>
    <t>N.ende</t>
  </si>
  <si>
    <t>O.ende</t>
  </si>
  <si>
    <t>FA-midt</t>
  </si>
  <si>
    <t>nytt midtpunkt</t>
  </si>
  <si>
    <t>GJ-midt</t>
  </si>
  <si>
    <t>GS-midt</t>
  </si>
  <si>
    <t>GR-midt</t>
  </si>
  <si>
    <t>HU-midt</t>
  </si>
  <si>
    <t>HU-tnN</t>
  </si>
  <si>
    <t>HU-tnNO</t>
  </si>
  <si>
    <t>HU-tnO</t>
  </si>
  <si>
    <t>HU-tnSO</t>
  </si>
  <si>
    <t>HU-tnS0</t>
  </si>
  <si>
    <t>HU-tnSV</t>
  </si>
  <si>
    <t>HU-tnV</t>
  </si>
  <si>
    <t>HU-tnNV</t>
  </si>
  <si>
    <t>LY-midt</t>
  </si>
  <si>
    <t>NU-midt</t>
  </si>
  <si>
    <t>NU-tnN</t>
  </si>
  <si>
    <t>NU-tnNO</t>
  </si>
  <si>
    <t>NU-tnO</t>
  </si>
  <si>
    <t>NU-tnS</t>
  </si>
  <si>
    <t>Sterud østre III</t>
  </si>
  <si>
    <t>SU-midt</t>
  </si>
  <si>
    <t>SU-tnN</t>
  </si>
  <si>
    <t>SU-tnNO</t>
  </si>
  <si>
    <t>SU-tnO</t>
  </si>
  <si>
    <t>SU-tnSO</t>
  </si>
  <si>
    <t>SU-tnS</t>
  </si>
  <si>
    <t>SU-tnSV</t>
  </si>
  <si>
    <t>SU-tnV</t>
  </si>
  <si>
    <t>SU-tnNV</t>
  </si>
  <si>
    <t>ÅS-TnSO</t>
  </si>
  <si>
    <t>ÅS-TnS</t>
  </si>
  <si>
    <t>ÅS-midt</t>
  </si>
  <si>
    <t>AU1</t>
  </si>
  <si>
    <t>AU2</t>
  </si>
  <si>
    <t>AU3</t>
  </si>
  <si>
    <t>AU4</t>
  </si>
  <si>
    <t>AU5</t>
  </si>
  <si>
    <t>AU6</t>
  </si>
  <si>
    <t>AU7</t>
  </si>
  <si>
    <t>AU8</t>
  </si>
  <si>
    <t>BR.NO7</t>
  </si>
  <si>
    <t>BR.O5</t>
  </si>
  <si>
    <t>BR.O6</t>
  </si>
  <si>
    <t>BR.SO0</t>
  </si>
  <si>
    <t>BS-N5sv</t>
  </si>
  <si>
    <t>BS-N5no</t>
  </si>
  <si>
    <t>BS-NO8nv</t>
  </si>
  <si>
    <t>BS-NO8no</t>
  </si>
  <si>
    <t>BS-SO3n</t>
  </si>
  <si>
    <t>BS-SO3s</t>
  </si>
  <si>
    <t>BS-SO5s</t>
  </si>
  <si>
    <t>BS-SO5n</t>
  </si>
  <si>
    <t>BS-S14sv</t>
  </si>
  <si>
    <t>BS-S14no</t>
  </si>
  <si>
    <t>BS-S25sv</t>
  </si>
  <si>
    <t>BS-S25no</t>
  </si>
  <si>
    <t>BS-S24no</t>
  </si>
  <si>
    <t>BS-S24s</t>
  </si>
  <si>
    <t>BS-S22no</t>
  </si>
  <si>
    <t>BS-S22sv</t>
  </si>
  <si>
    <t>BS-S20sv</t>
  </si>
  <si>
    <t>BS-S20no</t>
  </si>
  <si>
    <t>BS-V1so</t>
  </si>
  <si>
    <t>BS-V1nv</t>
  </si>
  <si>
    <t>DA.SO3</t>
  </si>
  <si>
    <t>DA.O8</t>
  </si>
  <si>
    <t>DA.O7</t>
  </si>
  <si>
    <t>DA.O1</t>
  </si>
  <si>
    <t>GR-N0sv</t>
  </si>
  <si>
    <t>GR-N0no</t>
  </si>
  <si>
    <t>GR-N3sv</t>
  </si>
  <si>
    <t>GR-N3no</t>
  </si>
  <si>
    <t>GR-N7sv</t>
  </si>
  <si>
    <t>GR-N7no</t>
  </si>
  <si>
    <t>GR-S9sv</t>
  </si>
  <si>
    <t>GR-S9no</t>
  </si>
  <si>
    <t>GR-S1sv</t>
  </si>
  <si>
    <t>GR-S1no</t>
  </si>
  <si>
    <t>GR-SV1sv</t>
  </si>
  <si>
    <t>GR-SV1no</t>
  </si>
  <si>
    <t>GR-V0sv</t>
  </si>
  <si>
    <t>GR-V0no</t>
  </si>
  <si>
    <t>GR-V2no</t>
  </si>
  <si>
    <t>GR-V2sv</t>
  </si>
  <si>
    <t>GR-NO3s</t>
  </si>
  <si>
    <t>GR-NO3n</t>
  </si>
  <si>
    <t>GR-SO1n</t>
  </si>
  <si>
    <t>GR-SO1s</t>
  </si>
  <si>
    <t>HU.O4</t>
  </si>
  <si>
    <t>LY-N10sv</t>
  </si>
  <si>
    <t>LY-N10no</t>
  </si>
  <si>
    <t>LY-NO1s</t>
  </si>
  <si>
    <t>LY-NO1n</t>
  </si>
  <si>
    <t>LY-O1sv</t>
  </si>
  <si>
    <t>LY-O1no</t>
  </si>
  <si>
    <t>LY-O3sv</t>
  </si>
  <si>
    <t>LY-O3no</t>
  </si>
  <si>
    <t>LY-O4sv</t>
  </si>
  <si>
    <t>LY-O4no</t>
  </si>
  <si>
    <t>LY-S7sv</t>
  </si>
  <si>
    <t>LY-S7no</t>
  </si>
  <si>
    <t>LY-V7s</t>
  </si>
  <si>
    <t>LY-V7n</t>
  </si>
  <si>
    <t>LY-NV7s</t>
  </si>
  <si>
    <t>LY-NV7n</t>
  </si>
  <si>
    <t>LY-NV18s</t>
  </si>
  <si>
    <t>LY-NV18n</t>
  </si>
  <si>
    <t>LY-NV20s</t>
  </si>
  <si>
    <t>LY-NV20n</t>
  </si>
  <si>
    <t>NU-NO7V</t>
  </si>
  <si>
    <t>NU-NO7O</t>
  </si>
  <si>
    <t>NU-NO8o</t>
  </si>
  <si>
    <t>NU-NO8v</t>
  </si>
  <si>
    <t>NU-O1V</t>
  </si>
  <si>
    <t>NU-O1o</t>
  </si>
  <si>
    <t>NU-SO4s</t>
  </si>
  <si>
    <t>NU-SO4n</t>
  </si>
  <si>
    <t>NU-S9no</t>
  </si>
  <si>
    <t>NU-S9sv</t>
  </si>
  <si>
    <t>NU-SV8o</t>
  </si>
  <si>
    <t>NU-SV8v</t>
  </si>
  <si>
    <t>NU-SV9v</t>
  </si>
  <si>
    <t>NU-SV9o</t>
  </si>
  <si>
    <t>NU-SV10o</t>
  </si>
  <si>
    <t>NU-SV10v</t>
  </si>
  <si>
    <t>NU-SV10no</t>
  </si>
  <si>
    <t>NU-SV18o</t>
  </si>
  <si>
    <t>NU-SV18v</t>
  </si>
  <si>
    <t>NU-V4no</t>
  </si>
  <si>
    <t>NU-V4sv</t>
  </si>
  <si>
    <t>RO.V3</t>
  </si>
  <si>
    <t>RO.V4</t>
  </si>
  <si>
    <t>RO.S6</t>
  </si>
  <si>
    <t>RO.N8</t>
  </si>
  <si>
    <t>RO.NO10</t>
  </si>
  <si>
    <t>RO.O3</t>
  </si>
  <si>
    <t>RO.O2</t>
  </si>
  <si>
    <t>RO.SO8</t>
  </si>
  <si>
    <t>RO.SO5</t>
  </si>
  <si>
    <t>RO.SV2</t>
  </si>
  <si>
    <t>OPPDATERTE KOORDINATER PER 2024-01-25 - ALLE I UTM33</t>
  </si>
  <si>
    <t>Areal (da)</t>
  </si>
  <si>
    <t>ME, IMM</t>
  </si>
  <si>
    <t>Fylke</t>
  </si>
  <si>
    <t>Akershus</t>
  </si>
  <si>
    <t>Buskerud</t>
  </si>
  <si>
    <t>Innlandet</t>
  </si>
  <si>
    <t>HU.SO9</t>
  </si>
  <si>
    <t>Precision</t>
  </si>
  <si>
    <t>MK, OES</t>
  </si>
  <si>
    <t>OES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</si>
</sst>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sz val="11"/>
      <color theme="1"/>
      <name val="Calibri"/>
      <family val="2"/>
    </font>
    <font>
      <sz val="11"/>
      <color theme="0" tint="-0.34998626667073579"/>
      <name val="Calibri"/>
      <family val="2"/>
      <scheme val="minor"/>
    </font>
    <font>
      <sz val="8"/>
      <name val="Calibri"/>
      <family val="2"/>
      <scheme val="minor"/>
    </font>
    <font>
      <sz val="11"/>
      <color rgb="FF000000"/>
      <name val="Calibri"/>
      <family val="2"/>
    </font>
    <font>
      <sz val="11"/>
      <color rgb="FFA6A6A6"/>
      <name val="Calibri"/>
      <family val="2"/>
    </font>
    <font>
      <sz val="11"/>
      <color theme="6"/>
      <name val="Calibri"/>
      <family val="2"/>
      <scheme val="minor"/>
    </font>
    <font>
      <sz val="11"/>
      <color theme="0" tint="-0.249977111117893"/>
      <name val="Calibri"/>
      <family val="2"/>
      <scheme val="minor"/>
    </font>
    <font>
      <sz val="11"/>
      <color rgb="FF9C0006"/>
      <name val="Calibri"/>
      <family val="2"/>
      <scheme val="minor"/>
    </font>
    <font>
      <sz val="11"/>
      <color rgb="FF000000"/>
      <name val="Calibri"/>
      <family val="2"/>
      <scheme val="minor"/>
    </font>
    <font>
      <sz val="11.9"/>
      <color theme="1"/>
      <name val="Calibri"/>
      <family val="2"/>
    </font>
    <font>
      <b/>
      <sz val="11"/>
      <name val="Calibri"/>
      <family val="2"/>
      <scheme val="minor"/>
    </font>
    <font>
      <b/>
      <sz val="11"/>
      <color rgb="FFFF0000"/>
      <name val="Calibri"/>
      <family val="2"/>
      <scheme val="minor"/>
    </font>
    <font>
      <b/>
      <sz val="11"/>
      <color rgb="FF000000"/>
      <name val="Calibri"/>
      <family val="2"/>
    </font>
    <font>
      <sz val="11"/>
      <color rgb="FF000000"/>
      <name val="Calibri"/>
    </font>
  </fonts>
  <fills count="5">
    <fill>
      <patternFill patternType="none"/>
    </fill>
    <fill>
      <patternFill patternType="gray125"/>
    </fill>
    <fill>
      <patternFill patternType="solid">
        <fgColor rgb="FFFFFF00"/>
        <bgColor indexed="64"/>
      </patternFill>
    </fill>
    <fill>
      <patternFill patternType="solid">
        <fgColor rgb="FFFFC7CE"/>
      </patternFill>
    </fill>
    <fill>
      <patternFill patternType="solid">
        <fgColor rgb="FFFF0000"/>
        <bgColor indexed="64"/>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diagonal/>
    </border>
  </borders>
  <cellStyleXfs count="2">
    <xf numFmtId="0" fontId="0" fillId="0" borderId="0"/>
    <xf numFmtId="0" fontId="11" fillId="3" borderId="0" applyNumberFormat="0" applyBorder="0" applyAlignment="0" applyProtection="0"/>
  </cellStyleXfs>
  <cellXfs count="57">
    <xf numFmtId="0" fontId="0" fillId="0" borderId="0" xfId="0"/>
    <xf numFmtId="0" fontId="2" fillId="0" borderId="0" xfId="0" applyFont="1"/>
    <xf numFmtId="0" fontId="3" fillId="0" borderId="0" xfId="0" applyFont="1"/>
    <xf numFmtId="0" fontId="1" fillId="0" borderId="0" xfId="0" applyFont="1"/>
    <xf numFmtId="49" fontId="0" fillId="0" borderId="0" xfId="0" applyNumberFormat="1" applyAlignment="1">
      <alignment horizontal="right"/>
    </xf>
    <xf numFmtId="49" fontId="5" fillId="0" borderId="0" xfId="0" applyNumberFormat="1" applyFont="1" applyAlignment="1">
      <alignment horizontal="right"/>
    </xf>
    <xf numFmtId="49" fontId="0" fillId="0" borderId="0" xfId="0" applyNumberFormat="1"/>
    <xf numFmtId="49" fontId="5" fillId="0" borderId="0" xfId="0" applyNumberFormat="1" applyFont="1"/>
    <xf numFmtId="0" fontId="5" fillId="0" borderId="0" xfId="0" applyFont="1"/>
    <xf numFmtId="164" fontId="0" fillId="0" borderId="0" xfId="0" applyNumberFormat="1"/>
    <xf numFmtId="0" fontId="0" fillId="0" borderId="0" xfId="0" applyAlignment="1">
      <alignment horizontal="left"/>
    </xf>
    <xf numFmtId="14" fontId="0" fillId="0" borderId="0" xfId="0" applyNumberFormat="1"/>
    <xf numFmtId="0" fontId="0" fillId="0" borderId="0" xfId="0" applyAlignment="1">
      <alignment wrapText="1"/>
    </xf>
    <xf numFmtId="0" fontId="0" fillId="2" borderId="0" xfId="0" applyFill="1"/>
    <xf numFmtId="0" fontId="2" fillId="2" borderId="0" xfId="0" applyFont="1" applyFill="1"/>
    <xf numFmtId="0" fontId="2" fillId="0" borderId="0" xfId="0" applyFont="1" applyAlignment="1">
      <alignment wrapText="1"/>
    </xf>
    <xf numFmtId="0" fontId="7" fillId="0" borderId="0" xfId="0" applyFont="1" applyAlignment="1">
      <alignment wrapText="1"/>
    </xf>
    <xf numFmtId="14" fontId="0" fillId="0" borderId="0" xfId="0" applyNumberFormat="1" applyAlignment="1">
      <alignment wrapText="1"/>
    </xf>
    <xf numFmtId="14" fontId="7" fillId="0" borderId="0" xfId="0" applyNumberFormat="1" applyFont="1" applyAlignment="1">
      <alignment wrapText="1"/>
    </xf>
    <xf numFmtId="0" fontId="8" fillId="0" borderId="0" xfId="0" applyFont="1" applyAlignment="1">
      <alignment wrapText="1"/>
    </xf>
    <xf numFmtId="0" fontId="7" fillId="0" borderId="0" xfId="0" applyFont="1"/>
    <xf numFmtId="0" fontId="0" fillId="0" borderId="1" xfId="0" applyBorder="1" applyAlignment="1">
      <alignment vertical="center" wrapText="1"/>
    </xf>
    <xf numFmtId="0" fontId="0" fillId="0" borderId="1" xfId="0" applyBorder="1" applyAlignment="1">
      <alignment vertical="center"/>
    </xf>
    <xf numFmtId="0" fontId="9" fillId="0" borderId="0" xfId="0" applyFont="1"/>
    <xf numFmtId="0" fontId="1" fillId="2" borderId="0" xfId="0" applyFont="1" applyFill="1"/>
    <xf numFmtId="0" fontId="2" fillId="0" borderId="0" xfId="0" applyFont="1" applyAlignment="1">
      <alignment horizontal="left"/>
    </xf>
    <xf numFmtId="0" fontId="7" fillId="0" borderId="0" xfId="0" applyFont="1" applyAlignment="1">
      <alignment horizontal="left"/>
    </xf>
    <xf numFmtId="0" fontId="7" fillId="0" borderId="0" xfId="0" applyFont="1" applyAlignment="1">
      <alignment horizontal="left" wrapText="1"/>
    </xf>
    <xf numFmtId="49" fontId="0" fillId="0" borderId="0" xfId="0" applyNumberFormat="1" applyAlignment="1">
      <alignment horizontal="left"/>
    </xf>
    <xf numFmtId="0" fontId="10" fillId="0" borderId="0" xfId="0" applyFont="1"/>
    <xf numFmtId="0" fontId="7" fillId="2" borderId="0" xfId="0" applyFont="1" applyFill="1" applyAlignment="1">
      <alignment wrapText="1"/>
    </xf>
    <xf numFmtId="14" fontId="0" fillId="2" borderId="0" xfId="0" applyNumberFormat="1" applyFill="1"/>
    <xf numFmtId="0" fontId="0" fillId="4" borderId="0" xfId="0" applyFill="1"/>
    <xf numFmtId="0" fontId="7" fillId="2" borderId="0" xfId="0" applyFont="1" applyFill="1"/>
    <xf numFmtId="9" fontId="0" fillId="0" borderId="0" xfId="0" applyNumberFormat="1"/>
    <xf numFmtId="14" fontId="1" fillId="0" borderId="0" xfId="0" applyNumberFormat="1" applyFont="1"/>
    <xf numFmtId="164" fontId="1" fillId="0" borderId="0" xfId="0" applyNumberFormat="1" applyFont="1"/>
    <xf numFmtId="14" fontId="7" fillId="0" borderId="0" xfId="0" applyNumberFormat="1" applyFont="1"/>
    <xf numFmtId="0" fontId="8" fillId="0" borderId="0" xfId="0" applyFont="1"/>
    <xf numFmtId="0" fontId="11" fillId="0" borderId="0" xfId="1" applyFill="1" applyBorder="1" applyAlignment="1">
      <alignment wrapText="1"/>
    </xf>
    <xf numFmtId="0" fontId="3" fillId="2" borderId="0" xfId="0" applyFont="1" applyFill="1"/>
    <xf numFmtId="14" fontId="1" fillId="2" borderId="0" xfId="0" applyNumberFormat="1" applyFont="1" applyFill="1"/>
    <xf numFmtId="1" fontId="1" fillId="2" borderId="0" xfId="0" applyNumberFormat="1" applyFont="1" applyFill="1"/>
    <xf numFmtId="0" fontId="12" fillId="0" borderId="0" xfId="0" applyFont="1"/>
    <xf numFmtId="0" fontId="0" fillId="0" borderId="2" xfId="0" applyBorder="1" applyAlignment="1">
      <alignment horizontal="left"/>
    </xf>
    <xf numFmtId="14" fontId="3" fillId="0" borderId="0" xfId="0" applyNumberFormat="1" applyFont="1"/>
    <xf numFmtId="0" fontId="0" fillId="0" borderId="0" xfId="0" pivotButton="1"/>
    <xf numFmtId="0" fontId="14" fillId="0" borderId="0" xfId="0" applyFont="1"/>
    <xf numFmtId="14" fontId="2" fillId="0" borderId="0" xfId="0" applyNumberFormat="1" applyFont="1"/>
    <xf numFmtId="14" fontId="14" fillId="0" borderId="0" xfId="0" applyNumberFormat="1" applyFont="1"/>
    <xf numFmtId="0" fontId="15" fillId="0" borderId="0" xfId="0" applyFont="1"/>
    <xf numFmtId="0" fontId="16" fillId="0" borderId="0" xfId="0" applyFont="1"/>
    <xf numFmtId="0" fontId="0" fillId="0" borderId="1" xfId="0" applyBorder="1"/>
    <xf numFmtId="0" fontId="0" fillId="0" borderId="0" xfId="0" applyAlignment="1">
      <alignment vertical="center"/>
    </xf>
    <xf numFmtId="2" fontId="0" fillId="0" borderId="0" xfId="0" applyNumberFormat="1"/>
    <xf numFmtId="0" fontId="0" fillId="0" borderId="3" xfId="0" applyBorder="1" applyAlignment="1">
      <alignment vertical="center"/>
    </xf>
    <xf numFmtId="0" fontId="17" fillId="0" borderId="0" xfId="0" applyFont="1" applyAlignment="1">
      <alignment wrapText="1"/>
    </xf>
  </cellXfs>
  <cellStyles count="2">
    <cellStyle name="Bad" xfId="1" builtinId="27"/>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rianne.evju/OneDrive%20-%20NINA/0%20Prosjekter/Rodlista2015_karplante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nina-my.sharepoint.com/personal/marianne_evju_nina_no/Documents/0%20Prosjekter/R&#248;dlista%20for%20karplanter%20i%20Norge%2020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arianne.evju/OneDrive%20-%20NINA/0%20Prosjekter/fremmedarter_karplanter.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odlista2015_karplanter"/>
    </sheetNames>
    <sheetDataSet>
      <sheetData sheetId="0" refreshError="1">
        <row r="1">
          <cell r="C1" t="str">
            <v>Norsk navn</v>
          </cell>
          <cell r="D1" t="str">
            <v>Kategori</v>
          </cell>
        </row>
        <row r="2">
          <cell r="C2" t="str">
            <v>hageselleri</v>
          </cell>
          <cell r="D2" t="str">
            <v>NA</v>
          </cell>
        </row>
        <row r="3">
          <cell r="C3" t="str">
            <v>kransveronika</v>
          </cell>
          <cell r="D3" t="str">
            <v>NA</v>
          </cell>
        </row>
        <row r="4">
          <cell r="C4" t="str">
            <v>tornamarant</v>
          </cell>
          <cell r="D4" t="str">
            <v>NA</v>
          </cell>
        </row>
        <row r="5">
          <cell r="C5" t="str">
            <v>middelhavssumak</v>
          </cell>
          <cell r="D5" t="str">
            <v>NA</v>
          </cell>
        </row>
        <row r="6">
          <cell r="C6" t="str">
            <v>skogranke</v>
          </cell>
          <cell r="D6" t="str">
            <v>NT</v>
          </cell>
        </row>
        <row r="7">
          <cell r="C7" t="str">
            <v>korsmaure</v>
          </cell>
          <cell r="D7" t="str">
            <v>NA</v>
          </cell>
        </row>
        <row r="8">
          <cell r="C8" t="str">
            <v>sanddodre</v>
          </cell>
          <cell r="D8" t="str">
            <v>NA</v>
          </cell>
        </row>
        <row r="9">
          <cell r="C9" t="str">
            <v>bittersøte</v>
          </cell>
          <cell r="D9" t="str">
            <v>LC</v>
          </cell>
        </row>
        <row r="10">
          <cell r="C10" t="str">
            <v>myrsnelle</v>
          </cell>
          <cell r="D10" t="str">
            <v>LC</v>
          </cell>
        </row>
        <row r="11">
          <cell r="C11" t="str">
            <v>ugraspersille</v>
          </cell>
          <cell r="D11" t="str">
            <v>LC</v>
          </cell>
        </row>
        <row r="12">
          <cell r="C12" t="str">
            <v>vårkarse</v>
          </cell>
          <cell r="D12" t="str">
            <v>NA</v>
          </cell>
        </row>
        <row r="13">
          <cell r="C13" t="str">
            <v>hybridlerk</v>
          </cell>
          <cell r="D13" t="str">
            <v>NA</v>
          </cell>
        </row>
        <row r="14">
          <cell r="C14" t="str">
            <v>tranehals</v>
          </cell>
          <cell r="D14" t="str">
            <v>LC</v>
          </cell>
        </row>
        <row r="15">
          <cell r="C15" t="str">
            <v>moskustranehals</v>
          </cell>
          <cell r="D15" t="str">
            <v>NA</v>
          </cell>
        </row>
        <row r="16">
          <cell r="C16" t="str">
            <v>vingetobakk</v>
          </cell>
          <cell r="D16" t="str">
            <v>NA</v>
          </cell>
        </row>
        <row r="17">
          <cell r="C17" t="str">
            <v>blåtopp</v>
          </cell>
          <cell r="D17" t="str">
            <v>LC</v>
          </cell>
        </row>
        <row r="18">
          <cell r="C18" t="str">
            <v>rynkesyre</v>
          </cell>
          <cell r="D18" t="str">
            <v>NA</v>
          </cell>
        </row>
        <row r="19">
          <cell r="C19" t="str">
            <v>norsk mure</v>
          </cell>
          <cell r="D19" t="str">
            <v>LC</v>
          </cell>
        </row>
        <row r="20">
          <cell r="D20" t="str">
            <v>NA</v>
          </cell>
        </row>
        <row r="21">
          <cell r="C21" t="str">
            <v>saltstarr</v>
          </cell>
          <cell r="D21" t="str">
            <v>LC</v>
          </cell>
        </row>
        <row r="22">
          <cell r="C22" t="str">
            <v>sanikel</v>
          </cell>
          <cell r="D22" t="str">
            <v>LC</v>
          </cell>
        </row>
        <row r="23">
          <cell r="C23" t="str">
            <v>fjærekrypkvein</v>
          </cell>
          <cell r="D23" t="str">
            <v>LC</v>
          </cell>
        </row>
        <row r="24">
          <cell r="C24" t="str">
            <v>sveltull</v>
          </cell>
          <cell r="D24" t="str">
            <v>LC</v>
          </cell>
        </row>
        <row r="25">
          <cell r="C25" t="str">
            <v>smågeitskjegg</v>
          </cell>
          <cell r="D25" t="str">
            <v>LC</v>
          </cell>
        </row>
        <row r="26">
          <cell r="C26" t="str">
            <v>anis</v>
          </cell>
          <cell r="D26" t="str">
            <v>NA</v>
          </cell>
        </row>
        <row r="27">
          <cell r="C27" t="str">
            <v>knollkjeks</v>
          </cell>
          <cell r="D27" t="str">
            <v>NA</v>
          </cell>
        </row>
        <row r="28">
          <cell r="C28" t="str">
            <v>blankstorkenebb</v>
          </cell>
          <cell r="D28" t="str">
            <v>LC</v>
          </cell>
        </row>
        <row r="29">
          <cell r="C29" t="str">
            <v>honningkarse</v>
          </cell>
          <cell r="D29" t="str">
            <v>NA</v>
          </cell>
        </row>
        <row r="30">
          <cell r="C30" t="str">
            <v>myske</v>
          </cell>
          <cell r="D30" t="str">
            <v>LC</v>
          </cell>
        </row>
        <row r="31">
          <cell r="C31" t="str">
            <v>fagerklokke</v>
          </cell>
          <cell r="D31" t="str">
            <v>LC</v>
          </cell>
        </row>
        <row r="32">
          <cell r="C32" t="str">
            <v>buksbom</v>
          </cell>
          <cell r="D32" t="str">
            <v>NA</v>
          </cell>
        </row>
        <row r="33">
          <cell r="D33" t="str">
            <v>NA</v>
          </cell>
        </row>
        <row r="34">
          <cell r="C34" t="str">
            <v>pepperrot</v>
          </cell>
          <cell r="D34" t="str">
            <v>NA</v>
          </cell>
        </row>
        <row r="35">
          <cell r="C35" t="str">
            <v>buttpilblad</v>
          </cell>
          <cell r="D35" t="str">
            <v>NA</v>
          </cell>
        </row>
        <row r="36">
          <cell r="C36" t="str">
            <v>svartburkne</v>
          </cell>
          <cell r="D36" t="str">
            <v>LC</v>
          </cell>
        </row>
        <row r="37">
          <cell r="C37" t="str">
            <v>fjellsoleie</v>
          </cell>
          <cell r="D37" t="str">
            <v>LC</v>
          </cell>
        </row>
        <row r="38">
          <cell r="C38" t="str">
            <v>sandtimotei</v>
          </cell>
          <cell r="D38" t="str">
            <v>CR</v>
          </cell>
        </row>
        <row r="39">
          <cell r="C39" t="str">
            <v>russevier</v>
          </cell>
          <cell r="D39" t="str">
            <v>LC</v>
          </cell>
        </row>
        <row r="40">
          <cell r="C40" t="str">
            <v>høstfloks</v>
          </cell>
          <cell r="D40" t="str">
            <v>NA</v>
          </cell>
        </row>
        <row r="41">
          <cell r="C41" t="str">
            <v>trepoppelrose</v>
          </cell>
          <cell r="D41" t="str">
            <v>NA</v>
          </cell>
        </row>
        <row r="42">
          <cell r="C42" t="str">
            <v>prydmure</v>
          </cell>
          <cell r="D42" t="str">
            <v>NA</v>
          </cell>
        </row>
        <row r="43">
          <cell r="C43" t="str">
            <v>lerkearve</v>
          </cell>
          <cell r="D43" t="str">
            <v>NA</v>
          </cell>
        </row>
        <row r="44">
          <cell r="C44" t="str">
            <v>markrapp</v>
          </cell>
          <cell r="D44" t="str">
            <v>LC</v>
          </cell>
        </row>
        <row r="45">
          <cell r="C45" t="str">
            <v>engbakkesøte</v>
          </cell>
          <cell r="D45" t="str">
            <v>NT</v>
          </cell>
        </row>
        <row r="46">
          <cell r="C46" t="str">
            <v>skjermsløyfe</v>
          </cell>
          <cell r="D46" t="str">
            <v>NA</v>
          </cell>
        </row>
        <row r="47">
          <cell r="C47" t="str">
            <v>linsevikke</v>
          </cell>
          <cell r="D47" t="str">
            <v>NA</v>
          </cell>
        </row>
        <row r="48">
          <cell r="C48" t="str">
            <v>stormarimjelle</v>
          </cell>
          <cell r="D48" t="str">
            <v>LC</v>
          </cell>
        </row>
        <row r="49">
          <cell r="C49" t="str">
            <v>vrang busthirse</v>
          </cell>
          <cell r="D49" t="str">
            <v>NA</v>
          </cell>
        </row>
        <row r="50">
          <cell r="C50" t="str">
            <v>snøklokke</v>
          </cell>
          <cell r="D50" t="str">
            <v>NA</v>
          </cell>
        </row>
        <row r="51">
          <cell r="C51" t="str">
            <v>fôrkløver</v>
          </cell>
          <cell r="D51" t="str">
            <v>LC</v>
          </cell>
        </row>
        <row r="52">
          <cell r="C52" t="str">
            <v>bleikveronika</v>
          </cell>
          <cell r="D52" t="str">
            <v>LC</v>
          </cell>
        </row>
        <row r="53">
          <cell r="D53" t="str">
            <v>LC</v>
          </cell>
        </row>
        <row r="54">
          <cell r="C54" t="str">
            <v>skoghagtorn</v>
          </cell>
          <cell r="D54" t="str">
            <v>LC</v>
          </cell>
        </row>
        <row r="55">
          <cell r="C55" t="str">
            <v>krøll-lilje</v>
          </cell>
          <cell r="D55" t="str">
            <v>NA</v>
          </cell>
        </row>
        <row r="56">
          <cell r="C56" t="str">
            <v>hvitveis</v>
          </cell>
          <cell r="D56" t="str">
            <v>LC</v>
          </cell>
        </row>
        <row r="57">
          <cell r="C57" t="str">
            <v>kystmarikåpe</v>
          </cell>
          <cell r="D57" t="str">
            <v>EN</v>
          </cell>
        </row>
        <row r="58">
          <cell r="C58" t="str">
            <v>douglasgran</v>
          </cell>
          <cell r="D58" t="str">
            <v>NA</v>
          </cell>
        </row>
        <row r="59">
          <cell r="C59" t="str">
            <v>mjødurt</v>
          </cell>
          <cell r="D59" t="str">
            <v>LC</v>
          </cell>
        </row>
        <row r="60">
          <cell r="C60" t="str">
            <v>kanelrose</v>
          </cell>
          <cell r="D60" t="str">
            <v>LC</v>
          </cell>
        </row>
        <row r="61">
          <cell r="D61" t="str">
            <v>NA</v>
          </cell>
        </row>
        <row r="62">
          <cell r="C62" t="str">
            <v>hønsekjeks</v>
          </cell>
          <cell r="D62" t="str">
            <v>NA</v>
          </cell>
        </row>
        <row r="63">
          <cell r="C63" t="str">
            <v>veikveronika</v>
          </cell>
          <cell r="D63" t="str">
            <v>LC</v>
          </cell>
        </row>
        <row r="64">
          <cell r="C64" t="str">
            <v>timotei</v>
          </cell>
          <cell r="D64" t="str">
            <v>LC</v>
          </cell>
        </row>
        <row r="65">
          <cell r="C65" t="str">
            <v>ullvier</v>
          </cell>
          <cell r="D65" t="str">
            <v>LC</v>
          </cell>
        </row>
        <row r="66">
          <cell r="C66" t="str">
            <v>hagesalat</v>
          </cell>
          <cell r="D66" t="str">
            <v>NA</v>
          </cell>
        </row>
        <row r="67">
          <cell r="C67" t="str">
            <v>rød bispelue</v>
          </cell>
          <cell r="D67" t="str">
            <v>NA</v>
          </cell>
        </row>
        <row r="68">
          <cell r="C68" t="str">
            <v>strandtomtegras</v>
          </cell>
          <cell r="D68" t="str">
            <v>LC</v>
          </cell>
        </row>
        <row r="69">
          <cell r="C69" t="str">
            <v>myk sisselrot</v>
          </cell>
          <cell r="D69" t="str">
            <v>VU</v>
          </cell>
        </row>
        <row r="70">
          <cell r="C70" t="str">
            <v>tusenstråle</v>
          </cell>
          <cell r="D70" t="str">
            <v>NA</v>
          </cell>
        </row>
        <row r="71">
          <cell r="C71" t="str">
            <v>kolavier</v>
          </cell>
          <cell r="D71" t="str">
            <v>LC</v>
          </cell>
        </row>
        <row r="72">
          <cell r="C72" t="str">
            <v>svaleurt</v>
          </cell>
          <cell r="D72" t="str">
            <v>LC</v>
          </cell>
        </row>
        <row r="73">
          <cell r="C73" t="str">
            <v>grynsildre</v>
          </cell>
          <cell r="D73" t="str">
            <v>NT</v>
          </cell>
        </row>
        <row r="74">
          <cell r="C74" t="str">
            <v>engbrudespore</v>
          </cell>
          <cell r="D74" t="str">
            <v>LC</v>
          </cell>
        </row>
        <row r="75">
          <cell r="C75" t="str">
            <v>kysteinstape</v>
          </cell>
          <cell r="D75" t="str">
            <v>LC</v>
          </cell>
        </row>
        <row r="76">
          <cell r="C76" t="str">
            <v>krattfiol</v>
          </cell>
          <cell r="D76" t="str">
            <v>LC</v>
          </cell>
        </row>
        <row r="77">
          <cell r="C77" t="str">
            <v>storklokke</v>
          </cell>
          <cell r="D77" t="str">
            <v>LC</v>
          </cell>
        </row>
        <row r="78">
          <cell r="C78" t="str">
            <v>hvitsoleie</v>
          </cell>
          <cell r="D78" t="str">
            <v>LC</v>
          </cell>
        </row>
        <row r="79">
          <cell r="C79" t="str">
            <v>myrtevier</v>
          </cell>
          <cell r="D79" t="str">
            <v>LC</v>
          </cell>
        </row>
        <row r="80">
          <cell r="C80" t="str">
            <v>frynsekløver</v>
          </cell>
          <cell r="D80" t="str">
            <v>NA</v>
          </cell>
        </row>
        <row r="81">
          <cell r="C81" t="str">
            <v>dvergmaure</v>
          </cell>
          <cell r="D81" t="str">
            <v>LC</v>
          </cell>
        </row>
        <row r="82">
          <cell r="C82" t="str">
            <v>gresk amarant</v>
          </cell>
          <cell r="D82" t="str">
            <v>NA</v>
          </cell>
        </row>
        <row r="83">
          <cell r="C83" t="str">
            <v>blårapp</v>
          </cell>
          <cell r="D83" t="str">
            <v>LC</v>
          </cell>
        </row>
        <row r="84">
          <cell r="C84" t="str">
            <v>skjoldblad</v>
          </cell>
          <cell r="D84" t="str">
            <v>NT</v>
          </cell>
        </row>
        <row r="85">
          <cell r="C85" t="str">
            <v>trikolorvikke</v>
          </cell>
          <cell r="D85" t="str">
            <v>NA</v>
          </cell>
        </row>
        <row r="86">
          <cell r="C86" t="str">
            <v>åkergull</v>
          </cell>
          <cell r="D86" t="str">
            <v>LC</v>
          </cell>
        </row>
        <row r="87">
          <cell r="C87" t="str">
            <v>steinnype</v>
          </cell>
          <cell r="D87" t="str">
            <v>LC</v>
          </cell>
        </row>
        <row r="88">
          <cell r="C88" t="str">
            <v>skoghøymol</v>
          </cell>
          <cell r="D88" t="str">
            <v>CR</v>
          </cell>
        </row>
        <row r="89">
          <cell r="C89" t="str">
            <v>trådstarr</v>
          </cell>
          <cell r="D89" t="str">
            <v>LC</v>
          </cell>
        </row>
        <row r="90">
          <cell r="C90" t="str">
            <v>fugleklo</v>
          </cell>
          <cell r="D90" t="str">
            <v>NA</v>
          </cell>
        </row>
        <row r="91">
          <cell r="D91" t="str">
            <v>NA</v>
          </cell>
        </row>
        <row r="92">
          <cell r="C92" t="str">
            <v>mølletistel</v>
          </cell>
          <cell r="D92" t="str">
            <v>NA</v>
          </cell>
        </row>
        <row r="93">
          <cell r="C93" t="str">
            <v>myrkrypkvein</v>
          </cell>
          <cell r="D93" t="str">
            <v>LC</v>
          </cell>
        </row>
        <row r="94">
          <cell r="C94" t="str">
            <v>hagesymre</v>
          </cell>
          <cell r="D94" t="str">
            <v>NA</v>
          </cell>
        </row>
        <row r="95">
          <cell r="C95" t="str">
            <v>ugrasbingel</v>
          </cell>
          <cell r="D95" t="str">
            <v>NA</v>
          </cell>
        </row>
        <row r="96">
          <cell r="C96" t="str">
            <v>pengeurt</v>
          </cell>
          <cell r="D96" t="str">
            <v>LC</v>
          </cell>
        </row>
        <row r="97">
          <cell r="C97" t="str">
            <v>rosekattost</v>
          </cell>
          <cell r="D97" t="str">
            <v>NA</v>
          </cell>
        </row>
        <row r="98">
          <cell r="C98" t="str">
            <v>asklønn</v>
          </cell>
          <cell r="D98" t="str">
            <v>NA</v>
          </cell>
        </row>
        <row r="99">
          <cell r="C99" t="str">
            <v>morell</v>
          </cell>
          <cell r="D99" t="str">
            <v>LC</v>
          </cell>
        </row>
        <row r="100">
          <cell r="C100" t="str">
            <v>duskamarant</v>
          </cell>
          <cell r="D100" t="str">
            <v>NA</v>
          </cell>
        </row>
        <row r="101">
          <cell r="C101" t="str">
            <v>bittergrønn</v>
          </cell>
          <cell r="D101" t="str">
            <v>EN</v>
          </cell>
        </row>
        <row r="102">
          <cell r="C102" t="str">
            <v>høstblåhegg</v>
          </cell>
          <cell r="D102" t="str">
            <v>NA</v>
          </cell>
        </row>
        <row r="103">
          <cell r="C103" t="str">
            <v>taggbregne</v>
          </cell>
          <cell r="D103" t="str">
            <v>LC</v>
          </cell>
        </row>
        <row r="104">
          <cell r="C104" t="str">
            <v>peppermynte</v>
          </cell>
          <cell r="D104" t="str">
            <v>NA</v>
          </cell>
        </row>
        <row r="105">
          <cell r="C105" t="str">
            <v>skogarve</v>
          </cell>
          <cell r="D105" t="str">
            <v>LC</v>
          </cell>
        </row>
        <row r="106">
          <cell r="C106" t="str">
            <v>spelt</v>
          </cell>
          <cell r="D106" t="str">
            <v>NA</v>
          </cell>
        </row>
        <row r="107">
          <cell r="C107" t="str">
            <v>kanadakveve</v>
          </cell>
          <cell r="D107" t="str">
            <v>NA</v>
          </cell>
        </row>
        <row r="108">
          <cell r="C108" t="str">
            <v>stivraigras</v>
          </cell>
          <cell r="D108" t="str">
            <v>NA</v>
          </cell>
        </row>
        <row r="109">
          <cell r="C109" t="str">
            <v>rosebær</v>
          </cell>
          <cell r="D109" t="str">
            <v>NA</v>
          </cell>
        </row>
        <row r="110">
          <cell r="D110" t="str">
            <v>NA</v>
          </cell>
        </row>
        <row r="111">
          <cell r="C111" t="str">
            <v>greinsalturt</v>
          </cell>
          <cell r="D111" t="str">
            <v>NA</v>
          </cell>
        </row>
        <row r="112">
          <cell r="C112" t="str">
            <v>grårublom</v>
          </cell>
          <cell r="D112" t="str">
            <v>NT</v>
          </cell>
        </row>
        <row r="113">
          <cell r="C113" t="str">
            <v>tannstikke</v>
          </cell>
          <cell r="D113" t="str">
            <v>NA</v>
          </cell>
        </row>
        <row r="114">
          <cell r="C114" t="str">
            <v>vintersløyfe</v>
          </cell>
          <cell r="D114" t="str">
            <v>NA</v>
          </cell>
        </row>
        <row r="115">
          <cell r="C115" t="str">
            <v>lappøyentrøst</v>
          </cell>
          <cell r="D115" t="str">
            <v>LC</v>
          </cell>
        </row>
        <row r="116">
          <cell r="C116" t="str">
            <v>småblærerot</v>
          </cell>
          <cell r="D116" t="str">
            <v>LC</v>
          </cell>
        </row>
        <row r="117">
          <cell r="C117" t="str">
            <v>salturt</v>
          </cell>
          <cell r="D117" t="str">
            <v>LC</v>
          </cell>
        </row>
        <row r="118">
          <cell r="C118" t="str">
            <v>kanadagullris</v>
          </cell>
          <cell r="D118" t="str">
            <v>NA</v>
          </cell>
        </row>
        <row r="119">
          <cell r="C119" t="str">
            <v>nordnattlys</v>
          </cell>
          <cell r="D119" t="str">
            <v>NA</v>
          </cell>
        </row>
        <row r="120">
          <cell r="C120" t="str">
            <v>valnøtt</v>
          </cell>
          <cell r="D120" t="str">
            <v>NA</v>
          </cell>
        </row>
        <row r="121">
          <cell r="C121" t="str">
            <v>sibirportulakk</v>
          </cell>
          <cell r="D121" t="str">
            <v>NA</v>
          </cell>
        </row>
        <row r="122">
          <cell r="C122" t="str">
            <v>sjøsivaks</v>
          </cell>
          <cell r="D122" t="str">
            <v>LC</v>
          </cell>
        </row>
        <row r="123">
          <cell r="C123" t="str">
            <v>lodden steinnype</v>
          </cell>
          <cell r="D123" t="str">
            <v>LC</v>
          </cell>
        </row>
        <row r="124">
          <cell r="C124" t="str">
            <v>søtmalurt</v>
          </cell>
          <cell r="D124" t="str">
            <v>NA</v>
          </cell>
        </row>
        <row r="125">
          <cell r="C125" t="str">
            <v>kornstarr</v>
          </cell>
          <cell r="D125" t="str">
            <v>LC</v>
          </cell>
        </row>
        <row r="126">
          <cell r="C126" t="str">
            <v>snyltetråd</v>
          </cell>
          <cell r="D126" t="str">
            <v>LC</v>
          </cell>
        </row>
        <row r="127">
          <cell r="C127" t="str">
            <v>begersøtvier</v>
          </cell>
          <cell r="D127" t="str">
            <v>NA</v>
          </cell>
        </row>
        <row r="128">
          <cell r="C128" t="str">
            <v>kappgjøkesyre</v>
          </cell>
          <cell r="D128" t="str">
            <v>NA</v>
          </cell>
        </row>
        <row r="129">
          <cell r="C129" t="str">
            <v>møllemure</v>
          </cell>
          <cell r="D129" t="str">
            <v>NA</v>
          </cell>
        </row>
        <row r="130">
          <cell r="C130" t="str">
            <v>rundbelg</v>
          </cell>
          <cell r="D130" t="str">
            <v>LC</v>
          </cell>
        </row>
        <row r="131">
          <cell r="C131" t="str">
            <v>lappvier</v>
          </cell>
          <cell r="D131" t="str">
            <v>LC</v>
          </cell>
        </row>
        <row r="132">
          <cell r="C132" t="str">
            <v>ballastkløver</v>
          </cell>
          <cell r="D132" t="str">
            <v>NA</v>
          </cell>
        </row>
        <row r="133">
          <cell r="C133" t="str">
            <v>dysiv</v>
          </cell>
          <cell r="D133" t="str">
            <v>LC</v>
          </cell>
        </row>
        <row r="134">
          <cell r="C134" t="str">
            <v>russedragehode</v>
          </cell>
          <cell r="D134" t="str">
            <v>NA</v>
          </cell>
        </row>
        <row r="135">
          <cell r="C135" t="str">
            <v>hundehøymol</v>
          </cell>
          <cell r="D135" t="str">
            <v>NA</v>
          </cell>
        </row>
        <row r="136">
          <cell r="D136" t="str">
            <v>NA</v>
          </cell>
        </row>
        <row r="137">
          <cell r="C137" t="str">
            <v>bleikflatbelg</v>
          </cell>
          <cell r="D137" t="str">
            <v>NA</v>
          </cell>
        </row>
        <row r="138">
          <cell r="C138" t="str">
            <v>hvit gåseblom</v>
          </cell>
          <cell r="D138" t="str">
            <v>LC</v>
          </cell>
        </row>
        <row r="139">
          <cell r="C139" t="str">
            <v>harefaks</v>
          </cell>
          <cell r="D139" t="str">
            <v>NA</v>
          </cell>
        </row>
        <row r="140">
          <cell r="C140" t="str">
            <v>sisselrot</v>
          </cell>
          <cell r="D140" t="str">
            <v>LC</v>
          </cell>
        </row>
        <row r="141">
          <cell r="D141" t="str">
            <v>NA</v>
          </cell>
        </row>
        <row r="142">
          <cell r="C142" t="str">
            <v>kongsbregne</v>
          </cell>
          <cell r="D142" t="str">
            <v>NT</v>
          </cell>
        </row>
        <row r="143">
          <cell r="C143" t="str">
            <v>risbjørk</v>
          </cell>
          <cell r="D143" t="str">
            <v>LC</v>
          </cell>
        </row>
        <row r="144">
          <cell r="C144" t="str">
            <v>duftskjærsmin</v>
          </cell>
          <cell r="D144" t="str">
            <v>NA</v>
          </cell>
        </row>
        <row r="145">
          <cell r="C145" t="str">
            <v>småhundekveke</v>
          </cell>
          <cell r="D145" t="str">
            <v>NT</v>
          </cell>
        </row>
        <row r="146">
          <cell r="C146" t="str">
            <v>småhavgras</v>
          </cell>
          <cell r="D146" t="str">
            <v>LC</v>
          </cell>
        </row>
        <row r="147">
          <cell r="D147" t="str">
            <v>NA</v>
          </cell>
        </row>
        <row r="148">
          <cell r="C148" t="str">
            <v>kystrose</v>
          </cell>
          <cell r="D148" t="str">
            <v>VU</v>
          </cell>
        </row>
        <row r="149">
          <cell r="C149" t="str">
            <v>kamgras</v>
          </cell>
          <cell r="D149" t="str">
            <v>LC</v>
          </cell>
        </row>
        <row r="150">
          <cell r="C150" t="str">
            <v>broddamarant</v>
          </cell>
          <cell r="D150" t="str">
            <v>NA</v>
          </cell>
        </row>
        <row r="151">
          <cell r="C151" t="str">
            <v>elvebunke</v>
          </cell>
          <cell r="D151" t="str">
            <v>VU</v>
          </cell>
        </row>
        <row r="152">
          <cell r="C152" t="str">
            <v>snømure</v>
          </cell>
          <cell r="D152" t="str">
            <v>LC</v>
          </cell>
        </row>
        <row r="153">
          <cell r="C153" t="str">
            <v>vårmure</v>
          </cell>
          <cell r="D153" t="str">
            <v>NT</v>
          </cell>
        </row>
        <row r="154">
          <cell r="C154" t="str">
            <v>heistarr</v>
          </cell>
          <cell r="D154" t="str">
            <v>LC</v>
          </cell>
        </row>
        <row r="155">
          <cell r="C155" t="str">
            <v>åkersteinfrø</v>
          </cell>
          <cell r="D155" t="str">
            <v>CR</v>
          </cell>
        </row>
        <row r="156">
          <cell r="C156" t="str">
            <v>jordbærkløver</v>
          </cell>
          <cell r="D156" t="str">
            <v>VU</v>
          </cell>
        </row>
        <row r="157">
          <cell r="C157" t="str">
            <v>fjordskjørbuksurt</v>
          </cell>
          <cell r="D157" t="str">
            <v>LC</v>
          </cell>
        </row>
        <row r="158">
          <cell r="C158" t="str">
            <v>bustegras</v>
          </cell>
          <cell r="D158" t="str">
            <v>NA</v>
          </cell>
        </row>
        <row r="159">
          <cell r="C159" t="str">
            <v>parkhagtorn</v>
          </cell>
          <cell r="D159" t="str">
            <v>NA</v>
          </cell>
        </row>
        <row r="160">
          <cell r="C160" t="str">
            <v>knegras</v>
          </cell>
          <cell r="D160" t="str">
            <v>LC</v>
          </cell>
        </row>
        <row r="161">
          <cell r="C161" t="str">
            <v>yunnanballblom</v>
          </cell>
          <cell r="D161" t="str">
            <v>NA</v>
          </cell>
        </row>
        <row r="162">
          <cell r="C162" t="str">
            <v>fransk ullurt</v>
          </cell>
          <cell r="D162" t="str">
            <v>NA</v>
          </cell>
        </row>
        <row r="163">
          <cell r="C163" t="str">
            <v>lintorskemunn</v>
          </cell>
          <cell r="D163" t="str">
            <v>LC</v>
          </cell>
        </row>
        <row r="164">
          <cell r="C164" t="str">
            <v>mandarinrose</v>
          </cell>
          <cell r="D164" t="str">
            <v>NA</v>
          </cell>
        </row>
        <row r="165">
          <cell r="C165" t="str">
            <v>ballastvikke</v>
          </cell>
          <cell r="D165" t="str">
            <v>NA</v>
          </cell>
        </row>
        <row r="166">
          <cell r="C166" t="str">
            <v>smalamarant</v>
          </cell>
          <cell r="D166" t="str">
            <v>NA</v>
          </cell>
        </row>
        <row r="167">
          <cell r="C167" t="str">
            <v>åkerforglemmegei</v>
          </cell>
          <cell r="D167" t="str">
            <v>LC</v>
          </cell>
        </row>
        <row r="168">
          <cell r="C168" t="str">
            <v>snørhododendron</v>
          </cell>
          <cell r="D168" t="str">
            <v>NA</v>
          </cell>
        </row>
        <row r="169">
          <cell r="C169" t="str">
            <v>blygsennep</v>
          </cell>
          <cell r="D169" t="str">
            <v>NA</v>
          </cell>
        </row>
        <row r="170">
          <cell r="C170" t="str">
            <v>setermjelt</v>
          </cell>
          <cell r="D170" t="str">
            <v>LC</v>
          </cell>
        </row>
        <row r="171">
          <cell r="C171" t="str">
            <v>alm</v>
          </cell>
          <cell r="D171" t="str">
            <v>VU</v>
          </cell>
        </row>
        <row r="172">
          <cell r="C172" t="str">
            <v>tuesildre</v>
          </cell>
          <cell r="D172" t="str">
            <v>LC</v>
          </cell>
        </row>
        <row r="173">
          <cell r="C173" t="str">
            <v>okerkløver</v>
          </cell>
          <cell r="D173" t="str">
            <v>NA</v>
          </cell>
        </row>
        <row r="174">
          <cell r="C174" t="str">
            <v>grønnpil</v>
          </cell>
          <cell r="D174" t="str">
            <v>NA</v>
          </cell>
        </row>
        <row r="175">
          <cell r="C175" t="str">
            <v>åkervindel</v>
          </cell>
          <cell r="D175" t="str">
            <v>LC</v>
          </cell>
        </row>
        <row r="176">
          <cell r="C176" t="str">
            <v>brekkavier</v>
          </cell>
          <cell r="D176" t="str">
            <v>NA</v>
          </cell>
        </row>
        <row r="177">
          <cell r="C177" t="str">
            <v>norsk malurt</v>
          </cell>
          <cell r="D177" t="str">
            <v>NT</v>
          </cell>
        </row>
        <row r="178">
          <cell r="C178" t="str">
            <v>skjoldbærer</v>
          </cell>
          <cell r="D178" t="str">
            <v>LC</v>
          </cell>
        </row>
        <row r="179">
          <cell r="C179" t="str">
            <v>legestokkrose</v>
          </cell>
          <cell r="D179" t="str">
            <v>NA</v>
          </cell>
        </row>
        <row r="180">
          <cell r="C180" t="str">
            <v>rypefot</v>
          </cell>
          <cell r="D180" t="str">
            <v>LC</v>
          </cell>
        </row>
        <row r="181">
          <cell r="C181" t="str">
            <v>parkfrytle</v>
          </cell>
          <cell r="D181" t="str">
            <v>NA</v>
          </cell>
        </row>
        <row r="182">
          <cell r="C182" t="str">
            <v>vingekjeks</v>
          </cell>
          <cell r="D182" t="str">
            <v>NA</v>
          </cell>
        </row>
        <row r="183">
          <cell r="C183" t="str">
            <v>svarttopp</v>
          </cell>
          <cell r="D183" t="str">
            <v>LC</v>
          </cell>
        </row>
        <row r="184">
          <cell r="C184" t="str">
            <v>stripetorskemunn</v>
          </cell>
          <cell r="D184" t="str">
            <v>NA</v>
          </cell>
        </row>
        <row r="185">
          <cell r="C185" t="str">
            <v>karpatspirea</v>
          </cell>
          <cell r="D185" t="str">
            <v>NA</v>
          </cell>
        </row>
        <row r="186">
          <cell r="C186" t="str">
            <v>strandreverumpe</v>
          </cell>
          <cell r="D186" t="str">
            <v>LC</v>
          </cell>
        </row>
        <row r="187">
          <cell r="C187" t="str">
            <v>hvit jonsokblom</v>
          </cell>
          <cell r="D187" t="str">
            <v>LC</v>
          </cell>
        </row>
        <row r="188">
          <cell r="C188" t="str">
            <v>storkrekling</v>
          </cell>
          <cell r="D188" t="str">
            <v>LC</v>
          </cell>
        </row>
        <row r="189">
          <cell r="C189" t="str">
            <v>russemjelt</v>
          </cell>
          <cell r="D189" t="str">
            <v>LC</v>
          </cell>
        </row>
        <row r="190">
          <cell r="C190" t="str">
            <v>stripekløver</v>
          </cell>
          <cell r="D190" t="str">
            <v>NA</v>
          </cell>
        </row>
        <row r="191">
          <cell r="C191" t="str">
            <v>grusnattlys</v>
          </cell>
          <cell r="D191" t="str">
            <v>NA</v>
          </cell>
        </row>
        <row r="192">
          <cell r="C192" t="str">
            <v>lundforglemmegei</v>
          </cell>
          <cell r="D192" t="str">
            <v>NE</v>
          </cell>
        </row>
        <row r="193">
          <cell r="C193" t="str">
            <v>hybridslirekne</v>
          </cell>
          <cell r="D193" t="str">
            <v>NA</v>
          </cell>
        </row>
        <row r="194">
          <cell r="C194" t="str">
            <v>pære</v>
          </cell>
          <cell r="D194" t="str">
            <v>NA</v>
          </cell>
        </row>
        <row r="195">
          <cell r="C195" t="str">
            <v>veivalmue</v>
          </cell>
          <cell r="D195" t="str">
            <v>NA</v>
          </cell>
        </row>
        <row r="196">
          <cell r="C196" t="str">
            <v>klubbevalmue</v>
          </cell>
          <cell r="D196" t="str">
            <v>NA</v>
          </cell>
        </row>
        <row r="197">
          <cell r="C197" t="str">
            <v>engfrytle</v>
          </cell>
          <cell r="D197" t="str">
            <v>LC</v>
          </cell>
        </row>
        <row r="198">
          <cell r="D198" t="str">
            <v>CR</v>
          </cell>
        </row>
        <row r="199">
          <cell r="C199" t="str">
            <v>veiarve</v>
          </cell>
          <cell r="D199" t="str">
            <v>LC</v>
          </cell>
        </row>
        <row r="200">
          <cell r="C200" t="str">
            <v>tomatillo</v>
          </cell>
          <cell r="D200" t="str">
            <v>NA</v>
          </cell>
        </row>
        <row r="201">
          <cell r="C201" t="str">
            <v>sandstarr</v>
          </cell>
          <cell r="D201" t="str">
            <v>LC</v>
          </cell>
        </row>
        <row r="202">
          <cell r="C202" t="str">
            <v>kjempeedelgran</v>
          </cell>
          <cell r="D202" t="str">
            <v>NA</v>
          </cell>
        </row>
        <row r="203">
          <cell r="C203" t="str">
            <v>olavsskjegg</v>
          </cell>
          <cell r="D203" t="str">
            <v>LC</v>
          </cell>
        </row>
        <row r="204">
          <cell r="C204" t="str">
            <v>stortrollurt</v>
          </cell>
          <cell r="D204" t="str">
            <v>VU</v>
          </cell>
        </row>
        <row r="205">
          <cell r="C205" t="str">
            <v>engtoppklokke</v>
          </cell>
          <cell r="D205" t="str">
            <v>NA</v>
          </cell>
        </row>
        <row r="206">
          <cell r="C206" t="str">
            <v>viftejamne</v>
          </cell>
          <cell r="D206" t="str">
            <v>LC</v>
          </cell>
        </row>
        <row r="207">
          <cell r="C207" t="str">
            <v>fjellarve</v>
          </cell>
          <cell r="D207" t="str">
            <v>LC</v>
          </cell>
        </row>
        <row r="208">
          <cell r="C208" t="str">
            <v>åkerstemorsblom</v>
          </cell>
          <cell r="D208" t="str">
            <v>LC</v>
          </cell>
        </row>
        <row r="209">
          <cell r="C209" t="str">
            <v>vårbendel</v>
          </cell>
          <cell r="D209" t="str">
            <v>LC</v>
          </cell>
        </row>
        <row r="210">
          <cell r="C210" t="str">
            <v>prydbringebær</v>
          </cell>
          <cell r="D210" t="str">
            <v>NA</v>
          </cell>
        </row>
        <row r="211">
          <cell r="C211" t="str">
            <v>kryptepperot</v>
          </cell>
          <cell r="D211" t="str">
            <v>NA</v>
          </cell>
        </row>
        <row r="212">
          <cell r="C212" t="str">
            <v>doggbjørnebær</v>
          </cell>
          <cell r="D212" t="str">
            <v>LC</v>
          </cell>
        </row>
        <row r="213">
          <cell r="C213" t="str">
            <v>skyggeborre</v>
          </cell>
          <cell r="D213" t="str">
            <v>LC</v>
          </cell>
        </row>
        <row r="214">
          <cell r="C214" t="str">
            <v>soleigro</v>
          </cell>
          <cell r="D214" t="str">
            <v>EN</v>
          </cell>
        </row>
        <row r="215">
          <cell r="C215" t="str">
            <v>sylblad</v>
          </cell>
          <cell r="D215" t="str">
            <v>LC</v>
          </cell>
        </row>
        <row r="216">
          <cell r="C216" t="str">
            <v>spadebergblom</v>
          </cell>
          <cell r="D216" t="str">
            <v>NA</v>
          </cell>
        </row>
        <row r="217">
          <cell r="C217" t="str">
            <v>bjarkøyspirea</v>
          </cell>
          <cell r="D217" t="str">
            <v>NA</v>
          </cell>
        </row>
        <row r="218">
          <cell r="C218" t="str">
            <v>sommertorskemunn</v>
          </cell>
          <cell r="D218" t="str">
            <v>NA</v>
          </cell>
        </row>
        <row r="219">
          <cell r="C219" t="str">
            <v>hvitsennep</v>
          </cell>
          <cell r="D219" t="str">
            <v>NA</v>
          </cell>
        </row>
        <row r="220">
          <cell r="C220" t="str">
            <v>myrhårstarr</v>
          </cell>
          <cell r="D220" t="str">
            <v>LC</v>
          </cell>
        </row>
        <row r="221">
          <cell r="C221" t="str">
            <v>stortranebær</v>
          </cell>
          <cell r="D221" t="str">
            <v>LC</v>
          </cell>
        </row>
        <row r="222">
          <cell r="C222" t="str">
            <v>tundrasoleie</v>
          </cell>
          <cell r="D222" t="str">
            <v>VU</v>
          </cell>
        </row>
        <row r="223">
          <cell r="C223" t="str">
            <v>grønlandsstarr</v>
          </cell>
          <cell r="D223" t="str">
            <v>NT</v>
          </cell>
        </row>
        <row r="224">
          <cell r="C224" t="str">
            <v>smalstarr</v>
          </cell>
          <cell r="D224" t="str">
            <v>NT</v>
          </cell>
        </row>
        <row r="225">
          <cell r="C225" t="str">
            <v>fagerrogn</v>
          </cell>
          <cell r="D225" t="str">
            <v>NT</v>
          </cell>
        </row>
        <row r="226">
          <cell r="C226" t="str">
            <v>skunkkala</v>
          </cell>
          <cell r="D226" t="str">
            <v>NA</v>
          </cell>
        </row>
        <row r="227">
          <cell r="C227" t="str">
            <v>smånøkkel</v>
          </cell>
          <cell r="D227" t="str">
            <v>NT</v>
          </cell>
        </row>
        <row r="228">
          <cell r="C228" t="str">
            <v>sibirlønn</v>
          </cell>
          <cell r="D228" t="str">
            <v>NA</v>
          </cell>
        </row>
        <row r="229">
          <cell r="C229" t="str">
            <v>taggkål</v>
          </cell>
          <cell r="D229" t="str">
            <v>NA</v>
          </cell>
        </row>
        <row r="230">
          <cell r="C230" t="str">
            <v>hengefrytle</v>
          </cell>
          <cell r="D230" t="str">
            <v>LC</v>
          </cell>
        </row>
        <row r="231">
          <cell r="C231" t="str">
            <v>bokhvete</v>
          </cell>
          <cell r="D231" t="str">
            <v>NA</v>
          </cell>
        </row>
        <row r="232">
          <cell r="C232" t="str">
            <v>raspknoppurt</v>
          </cell>
          <cell r="D232" t="str">
            <v>NA</v>
          </cell>
        </row>
        <row r="233">
          <cell r="C233" t="str">
            <v>vintermispel</v>
          </cell>
          <cell r="D233" t="str">
            <v>NA</v>
          </cell>
        </row>
        <row r="234">
          <cell r="C234" t="str">
            <v>mesterrot</v>
          </cell>
          <cell r="D234" t="str">
            <v>NT</v>
          </cell>
        </row>
        <row r="235">
          <cell r="C235" t="str">
            <v>poppelrose</v>
          </cell>
          <cell r="D235" t="str">
            <v>NA</v>
          </cell>
        </row>
        <row r="236">
          <cell r="C236" t="str">
            <v>lindodre</v>
          </cell>
          <cell r="D236" t="str">
            <v>NA</v>
          </cell>
        </row>
        <row r="237">
          <cell r="C237" t="str">
            <v>firblad</v>
          </cell>
          <cell r="D237" t="str">
            <v>LC</v>
          </cell>
        </row>
        <row r="238">
          <cell r="C238" t="str">
            <v>sumpgladiolus</v>
          </cell>
          <cell r="D238" t="str">
            <v>NA</v>
          </cell>
        </row>
        <row r="239">
          <cell r="C239" t="str">
            <v>sølvmelde</v>
          </cell>
          <cell r="D239" t="str">
            <v>LC</v>
          </cell>
        </row>
        <row r="240">
          <cell r="C240" t="str">
            <v>sigdkløver</v>
          </cell>
          <cell r="D240" t="str">
            <v>NA</v>
          </cell>
        </row>
        <row r="241">
          <cell r="C241" t="str">
            <v>revestarr</v>
          </cell>
          <cell r="D241" t="str">
            <v>NA</v>
          </cell>
        </row>
        <row r="242">
          <cell r="C242" t="str">
            <v>svartaks</v>
          </cell>
          <cell r="D242" t="str">
            <v>LC</v>
          </cell>
        </row>
        <row r="243">
          <cell r="C243" t="str">
            <v>trollhegg</v>
          </cell>
          <cell r="D243" t="str">
            <v>LC</v>
          </cell>
        </row>
        <row r="244">
          <cell r="C244" t="str">
            <v>sørlig gjerdevikke</v>
          </cell>
          <cell r="D244" t="str">
            <v>LC</v>
          </cell>
        </row>
        <row r="245">
          <cell r="C245" t="str">
            <v>småkattost</v>
          </cell>
          <cell r="D245" t="str">
            <v>LC</v>
          </cell>
        </row>
        <row r="246">
          <cell r="C246" t="str">
            <v>krypmjølke</v>
          </cell>
          <cell r="D246" t="str">
            <v>NA</v>
          </cell>
        </row>
        <row r="247">
          <cell r="C247" t="str">
            <v>saltsteinkløver</v>
          </cell>
          <cell r="D247" t="str">
            <v>NA</v>
          </cell>
        </row>
        <row r="248">
          <cell r="D248" t="str">
            <v>NA</v>
          </cell>
        </row>
        <row r="249">
          <cell r="C249" t="str">
            <v>hestekastanje</v>
          </cell>
          <cell r="D249" t="str">
            <v>NA</v>
          </cell>
        </row>
        <row r="250">
          <cell r="C250" t="str">
            <v>vaid</v>
          </cell>
          <cell r="D250" t="str">
            <v>LC</v>
          </cell>
        </row>
        <row r="251">
          <cell r="C251" t="str">
            <v>engsmelle</v>
          </cell>
          <cell r="D251" t="str">
            <v>LC</v>
          </cell>
        </row>
        <row r="252">
          <cell r="C252" t="str">
            <v>krustjernaks</v>
          </cell>
          <cell r="D252" t="str">
            <v>LC</v>
          </cell>
        </row>
        <row r="253">
          <cell r="C253" t="str">
            <v>stikkelsbær</v>
          </cell>
          <cell r="D253" t="str">
            <v>NA</v>
          </cell>
        </row>
        <row r="254">
          <cell r="C254" t="str">
            <v>myntesvinerot</v>
          </cell>
          <cell r="D254" t="str">
            <v>NA</v>
          </cell>
        </row>
        <row r="255">
          <cell r="C255" t="str">
            <v>smalålegras</v>
          </cell>
          <cell r="D255" t="str">
            <v>LC</v>
          </cell>
        </row>
        <row r="256">
          <cell r="C256" t="str">
            <v>beitemarikåpe</v>
          </cell>
          <cell r="D256" t="str">
            <v>LC</v>
          </cell>
        </row>
        <row r="257">
          <cell r="C257" t="str">
            <v>havburkne</v>
          </cell>
          <cell r="D257" t="str">
            <v>NT</v>
          </cell>
        </row>
        <row r="258">
          <cell r="C258" t="str">
            <v>greinknoppurt</v>
          </cell>
          <cell r="D258" t="str">
            <v>NA</v>
          </cell>
        </row>
        <row r="259">
          <cell r="C259" t="str">
            <v>bakkerapp</v>
          </cell>
          <cell r="D259" t="str">
            <v>LC</v>
          </cell>
        </row>
        <row r="260">
          <cell r="C260" t="str">
            <v>tatarturt</v>
          </cell>
          <cell r="D260" t="str">
            <v>NA</v>
          </cell>
        </row>
        <row r="261">
          <cell r="C261" t="str">
            <v>brei veivortemelk</v>
          </cell>
          <cell r="D261" t="str">
            <v>NA</v>
          </cell>
        </row>
        <row r="262">
          <cell r="C262" t="str">
            <v>sandfaks</v>
          </cell>
          <cell r="D262" t="str">
            <v>CR</v>
          </cell>
        </row>
        <row r="263">
          <cell r="C263" t="str">
            <v>pyramideullurt</v>
          </cell>
          <cell r="D263" t="str">
            <v>NA</v>
          </cell>
        </row>
        <row r="264">
          <cell r="C264" t="str">
            <v>fjellsolblom</v>
          </cell>
          <cell r="D264" t="str">
            <v>LC</v>
          </cell>
        </row>
        <row r="265">
          <cell r="C265" t="str">
            <v>glattmarikåpe</v>
          </cell>
          <cell r="D265" t="str">
            <v>LC</v>
          </cell>
        </row>
        <row r="266">
          <cell r="D266" t="str">
            <v>NA</v>
          </cell>
        </row>
        <row r="267">
          <cell r="C267" t="str">
            <v>smal dunkjevle</v>
          </cell>
          <cell r="D267" t="str">
            <v>LC</v>
          </cell>
        </row>
        <row r="268">
          <cell r="C268" t="str">
            <v>mariatistel</v>
          </cell>
          <cell r="D268" t="str">
            <v>NA</v>
          </cell>
        </row>
        <row r="269">
          <cell r="C269" t="str">
            <v>kjempegullkurv</v>
          </cell>
          <cell r="D269" t="str">
            <v>NA</v>
          </cell>
        </row>
        <row r="270">
          <cell r="C270" t="str">
            <v>tiggerbrønsle</v>
          </cell>
          <cell r="D270" t="str">
            <v>NA</v>
          </cell>
        </row>
        <row r="271">
          <cell r="C271" t="str">
            <v>jærsiv</v>
          </cell>
          <cell r="D271" t="str">
            <v>VU</v>
          </cell>
        </row>
        <row r="272">
          <cell r="C272" t="str">
            <v>setervier</v>
          </cell>
          <cell r="D272" t="str">
            <v>LC</v>
          </cell>
        </row>
        <row r="273">
          <cell r="C273" t="str">
            <v>solsikke</v>
          </cell>
          <cell r="D273" t="str">
            <v>NA</v>
          </cell>
        </row>
        <row r="274">
          <cell r="C274" t="str">
            <v>sibirstorkenebb</v>
          </cell>
          <cell r="D274" t="str">
            <v>NA</v>
          </cell>
        </row>
        <row r="275">
          <cell r="C275" t="str">
            <v>klokkevintergrønn</v>
          </cell>
          <cell r="D275" t="str">
            <v>LC</v>
          </cell>
        </row>
        <row r="276">
          <cell r="C276" t="str">
            <v>atlasvalmue</v>
          </cell>
          <cell r="D276" t="str">
            <v>NA</v>
          </cell>
        </row>
        <row r="277">
          <cell r="C277" t="str">
            <v>blodkløver</v>
          </cell>
          <cell r="D277" t="str">
            <v>NA</v>
          </cell>
        </row>
        <row r="278">
          <cell r="C278" t="str">
            <v>russeteppesaltgras</v>
          </cell>
          <cell r="D278" t="str">
            <v>LC</v>
          </cell>
        </row>
        <row r="279">
          <cell r="C279" t="str">
            <v>storvassoleie</v>
          </cell>
          <cell r="D279" t="str">
            <v>LC</v>
          </cell>
        </row>
        <row r="280">
          <cell r="C280" t="str">
            <v>smalstikle</v>
          </cell>
          <cell r="D280" t="str">
            <v>NA</v>
          </cell>
        </row>
        <row r="281">
          <cell r="C281" t="str">
            <v>purpursurbær</v>
          </cell>
          <cell r="D281" t="str">
            <v>NA</v>
          </cell>
        </row>
        <row r="282">
          <cell r="C282" t="str">
            <v>rosekarse</v>
          </cell>
          <cell r="D282" t="str">
            <v>LC</v>
          </cell>
        </row>
        <row r="283">
          <cell r="C283" t="str">
            <v>finnmarksreverumpe</v>
          </cell>
          <cell r="D283" t="str">
            <v>NT</v>
          </cell>
        </row>
        <row r="284">
          <cell r="C284" t="str">
            <v>skredmjelt</v>
          </cell>
          <cell r="D284" t="str">
            <v>EN</v>
          </cell>
        </row>
        <row r="285">
          <cell r="C285" t="str">
            <v>filtkorsved</v>
          </cell>
          <cell r="D285" t="str">
            <v>NA</v>
          </cell>
        </row>
        <row r="286">
          <cell r="C286" t="str">
            <v>karpatrublom</v>
          </cell>
          <cell r="D286" t="str">
            <v>NA</v>
          </cell>
        </row>
        <row r="287">
          <cell r="C287" t="str">
            <v>ålegras</v>
          </cell>
          <cell r="D287" t="str">
            <v>LC</v>
          </cell>
        </row>
        <row r="288">
          <cell r="C288" t="str">
            <v>madridfaks</v>
          </cell>
          <cell r="D288" t="str">
            <v>NA</v>
          </cell>
        </row>
        <row r="289">
          <cell r="C289" t="str">
            <v>svalerot</v>
          </cell>
          <cell r="D289" t="str">
            <v>RE</v>
          </cell>
        </row>
        <row r="290">
          <cell r="C290" t="str">
            <v>klokkehonningurt</v>
          </cell>
          <cell r="D290" t="str">
            <v>NA</v>
          </cell>
        </row>
        <row r="291">
          <cell r="C291" t="str">
            <v>prydstorklokke</v>
          </cell>
          <cell r="D291" t="str">
            <v>NA</v>
          </cell>
        </row>
        <row r="292">
          <cell r="C292" t="str">
            <v>mosesildre</v>
          </cell>
          <cell r="D292" t="str">
            <v>EN</v>
          </cell>
        </row>
        <row r="293">
          <cell r="C293" t="str">
            <v>steppesteinkløver</v>
          </cell>
          <cell r="D293" t="str">
            <v>NA</v>
          </cell>
        </row>
        <row r="294">
          <cell r="C294" t="str">
            <v>sjuhornmarikåpe</v>
          </cell>
          <cell r="D294" t="str">
            <v>NA</v>
          </cell>
        </row>
        <row r="295">
          <cell r="C295" t="str">
            <v>krattslirekne</v>
          </cell>
          <cell r="D295" t="str">
            <v>LC</v>
          </cell>
        </row>
        <row r="296">
          <cell r="C296" t="str">
            <v>østersurt</v>
          </cell>
          <cell r="D296" t="str">
            <v>LC</v>
          </cell>
        </row>
        <row r="297">
          <cell r="C297" t="str">
            <v>gulkrokus</v>
          </cell>
          <cell r="D297" t="str">
            <v>NA</v>
          </cell>
        </row>
        <row r="298">
          <cell r="C298" t="str">
            <v>dagfiol</v>
          </cell>
          <cell r="D298" t="str">
            <v>NA</v>
          </cell>
        </row>
        <row r="299">
          <cell r="C299" t="str">
            <v>småhjertegras</v>
          </cell>
          <cell r="D299" t="str">
            <v>NA</v>
          </cell>
        </row>
        <row r="300">
          <cell r="C300" t="str">
            <v>læstadiusvalmue</v>
          </cell>
          <cell r="D300" t="str">
            <v>EN</v>
          </cell>
        </row>
        <row r="301">
          <cell r="C301" t="str">
            <v>bakkefrytle</v>
          </cell>
          <cell r="D301" t="str">
            <v>LC</v>
          </cell>
        </row>
        <row r="302">
          <cell r="C302" t="str">
            <v>stemorsblom</v>
          </cell>
          <cell r="D302" t="str">
            <v>LC</v>
          </cell>
        </row>
        <row r="303">
          <cell r="C303" t="str">
            <v>trillingstarr</v>
          </cell>
          <cell r="D303" t="str">
            <v>NT</v>
          </cell>
        </row>
        <row r="304">
          <cell r="C304" t="str">
            <v>russekongslys</v>
          </cell>
          <cell r="D304" t="str">
            <v>NA</v>
          </cell>
        </row>
        <row r="305">
          <cell r="C305" t="str">
            <v>kransmynte</v>
          </cell>
          <cell r="D305" t="str">
            <v>LC</v>
          </cell>
        </row>
        <row r="306">
          <cell r="C306" t="str">
            <v>melkerot</v>
          </cell>
          <cell r="D306" t="str">
            <v>LC</v>
          </cell>
        </row>
        <row r="307">
          <cell r="C307" t="str">
            <v>bakkesøte</v>
          </cell>
          <cell r="D307" t="str">
            <v>NT</v>
          </cell>
        </row>
        <row r="308">
          <cell r="C308" t="str">
            <v>aronstav</v>
          </cell>
          <cell r="D308" t="str">
            <v>NA</v>
          </cell>
        </row>
        <row r="309">
          <cell r="C309" t="str">
            <v>fôrvikke</v>
          </cell>
          <cell r="D309" t="str">
            <v>NA</v>
          </cell>
        </row>
        <row r="310">
          <cell r="C310" t="str">
            <v>gul ungarskvikke</v>
          </cell>
          <cell r="D310" t="str">
            <v>NA</v>
          </cell>
        </row>
        <row r="311">
          <cell r="C311" t="str">
            <v>storbrønsle</v>
          </cell>
          <cell r="D311" t="str">
            <v>NA</v>
          </cell>
        </row>
        <row r="312">
          <cell r="C312" t="str">
            <v>prydrevebjelle</v>
          </cell>
          <cell r="D312" t="str">
            <v>NA</v>
          </cell>
        </row>
        <row r="313">
          <cell r="C313" t="str">
            <v>virginiatobakk</v>
          </cell>
          <cell r="D313" t="str">
            <v>NA</v>
          </cell>
        </row>
        <row r="314">
          <cell r="C314" t="str">
            <v>skjermgullris</v>
          </cell>
          <cell r="D314" t="str">
            <v>NA</v>
          </cell>
        </row>
        <row r="315">
          <cell r="C315" t="str">
            <v>blystarr</v>
          </cell>
          <cell r="D315" t="str">
            <v>LC</v>
          </cell>
        </row>
        <row r="316">
          <cell r="C316" t="str">
            <v>vassrørkvein</v>
          </cell>
          <cell r="D316" t="str">
            <v>LC</v>
          </cell>
        </row>
        <row r="317">
          <cell r="C317" t="str">
            <v>alpeslirekne</v>
          </cell>
          <cell r="D317" t="str">
            <v>NA</v>
          </cell>
        </row>
        <row r="318">
          <cell r="C318" t="str">
            <v>brunskjene</v>
          </cell>
          <cell r="D318" t="str">
            <v>VU</v>
          </cell>
        </row>
        <row r="319">
          <cell r="C319" t="str">
            <v>amerikablidnesle</v>
          </cell>
          <cell r="D319" t="str">
            <v>NA</v>
          </cell>
        </row>
        <row r="320">
          <cell r="C320" t="str">
            <v>hårstarr</v>
          </cell>
          <cell r="D320" t="str">
            <v>LC</v>
          </cell>
        </row>
        <row r="321">
          <cell r="D321" t="str">
            <v>NA</v>
          </cell>
        </row>
        <row r="322">
          <cell r="C322" t="str">
            <v>akstusenblad</v>
          </cell>
          <cell r="D322" t="str">
            <v>LC</v>
          </cell>
        </row>
        <row r="323">
          <cell r="C323" t="str">
            <v>skogfiol</v>
          </cell>
          <cell r="D323" t="str">
            <v>LC</v>
          </cell>
        </row>
        <row r="324">
          <cell r="C324" t="str">
            <v>tromsmarikåpe</v>
          </cell>
          <cell r="D324" t="str">
            <v>LC</v>
          </cell>
        </row>
        <row r="325">
          <cell r="C325" t="str">
            <v>skogsøtgras</v>
          </cell>
          <cell r="D325" t="str">
            <v>VU</v>
          </cell>
        </row>
        <row r="326">
          <cell r="C326" t="str">
            <v>bleikvalurt</v>
          </cell>
          <cell r="D326" t="str">
            <v>NA</v>
          </cell>
        </row>
        <row r="327">
          <cell r="C327" t="str">
            <v>rundmynte</v>
          </cell>
          <cell r="D327" t="str">
            <v>NA</v>
          </cell>
        </row>
        <row r="328">
          <cell r="C328" t="str">
            <v>vinterblom</v>
          </cell>
          <cell r="D328" t="str">
            <v>NA</v>
          </cell>
        </row>
        <row r="329">
          <cell r="C329" t="str">
            <v>russeknollkjeks</v>
          </cell>
          <cell r="D329" t="str">
            <v>NA</v>
          </cell>
        </row>
        <row r="330">
          <cell r="D330" t="str">
            <v>NA</v>
          </cell>
        </row>
        <row r="331">
          <cell r="D331" t="str">
            <v>NA</v>
          </cell>
        </row>
        <row r="332">
          <cell r="C332" t="str">
            <v>mørk ungarskvikke</v>
          </cell>
          <cell r="D332" t="str">
            <v>NA</v>
          </cell>
        </row>
        <row r="333">
          <cell r="C333" t="str">
            <v>heitepperot</v>
          </cell>
          <cell r="D333" t="str">
            <v>NT</v>
          </cell>
        </row>
        <row r="334">
          <cell r="C334" t="str">
            <v>flekkmure</v>
          </cell>
          <cell r="D334" t="str">
            <v>LC</v>
          </cell>
        </row>
        <row r="335">
          <cell r="C335" t="str">
            <v>villkrapp</v>
          </cell>
          <cell r="D335" t="str">
            <v>NA</v>
          </cell>
        </row>
        <row r="336">
          <cell r="C336" t="str">
            <v>musesvingel</v>
          </cell>
          <cell r="D336" t="str">
            <v>NA</v>
          </cell>
        </row>
        <row r="337">
          <cell r="C337" t="str">
            <v>steinstorkenebb</v>
          </cell>
          <cell r="D337" t="str">
            <v>NT</v>
          </cell>
        </row>
        <row r="338">
          <cell r="C338" t="str">
            <v>knortetjernaks</v>
          </cell>
          <cell r="D338" t="str">
            <v>EN</v>
          </cell>
        </row>
        <row r="339">
          <cell r="C339" t="str">
            <v>bruskmelde</v>
          </cell>
          <cell r="D339" t="str">
            <v>LC</v>
          </cell>
        </row>
        <row r="340">
          <cell r="C340" t="str">
            <v>sommersoleie</v>
          </cell>
          <cell r="D340" t="str">
            <v>NA</v>
          </cell>
        </row>
        <row r="341">
          <cell r="C341" t="str">
            <v>myrkongle</v>
          </cell>
          <cell r="D341" t="str">
            <v>LC</v>
          </cell>
        </row>
        <row r="342">
          <cell r="C342" t="str">
            <v>lutzgran</v>
          </cell>
          <cell r="D342" t="str">
            <v>NA</v>
          </cell>
        </row>
        <row r="343">
          <cell r="C343" t="str">
            <v>dvergkattost</v>
          </cell>
          <cell r="D343" t="str">
            <v>NA</v>
          </cell>
        </row>
        <row r="344">
          <cell r="C344" t="str">
            <v>alpestikle</v>
          </cell>
          <cell r="D344" t="str">
            <v>NA</v>
          </cell>
        </row>
        <row r="345">
          <cell r="C345" t="str">
            <v>gjerdeforglemmegei</v>
          </cell>
          <cell r="D345" t="str">
            <v>NA</v>
          </cell>
        </row>
        <row r="346">
          <cell r="C346" t="str">
            <v>månefiol</v>
          </cell>
          <cell r="D346" t="str">
            <v>NA</v>
          </cell>
        </row>
        <row r="347">
          <cell r="C347" t="str">
            <v>storblærerot</v>
          </cell>
          <cell r="D347" t="str">
            <v>LC</v>
          </cell>
        </row>
        <row r="348">
          <cell r="C348" t="str">
            <v>kystsandarve</v>
          </cell>
          <cell r="D348" t="str">
            <v>VU</v>
          </cell>
        </row>
        <row r="349">
          <cell r="C349" t="str">
            <v>trippelvier</v>
          </cell>
          <cell r="D349" t="str">
            <v>NT</v>
          </cell>
        </row>
        <row r="350">
          <cell r="C350" t="str">
            <v>japanlykt</v>
          </cell>
          <cell r="D350" t="str">
            <v>NA</v>
          </cell>
        </row>
        <row r="351">
          <cell r="C351" t="str">
            <v>hjulmarikåpe</v>
          </cell>
          <cell r="D351" t="str">
            <v>LC</v>
          </cell>
        </row>
        <row r="352">
          <cell r="C352" t="str">
            <v>argentinakarse</v>
          </cell>
          <cell r="D352" t="str">
            <v>NA</v>
          </cell>
        </row>
        <row r="353">
          <cell r="C353" t="str">
            <v>sandarve</v>
          </cell>
          <cell r="D353" t="str">
            <v>LC</v>
          </cell>
        </row>
        <row r="354">
          <cell r="C354" t="str">
            <v>sandmalurt</v>
          </cell>
          <cell r="D354" t="str">
            <v>NA</v>
          </cell>
        </row>
        <row r="355">
          <cell r="C355" t="str">
            <v>filtrose</v>
          </cell>
          <cell r="D355" t="str">
            <v>LC</v>
          </cell>
        </row>
        <row r="356">
          <cell r="C356" t="str">
            <v>sommervikke</v>
          </cell>
          <cell r="D356" t="str">
            <v>LC</v>
          </cell>
        </row>
        <row r="357">
          <cell r="C357" t="str">
            <v>hunderot</v>
          </cell>
          <cell r="D357" t="str">
            <v>NA</v>
          </cell>
        </row>
        <row r="358">
          <cell r="C358" t="str">
            <v>veitistel</v>
          </cell>
          <cell r="D358" t="str">
            <v>LC</v>
          </cell>
        </row>
        <row r="359">
          <cell r="C359" t="str">
            <v>høstgull</v>
          </cell>
          <cell r="D359" t="str">
            <v>NA</v>
          </cell>
        </row>
        <row r="360">
          <cell r="C360" t="str">
            <v>gråor</v>
          </cell>
          <cell r="D360" t="str">
            <v>LC</v>
          </cell>
        </row>
        <row r="361">
          <cell r="C361" t="str">
            <v>kjempehøymol</v>
          </cell>
          <cell r="D361" t="str">
            <v>NTº</v>
          </cell>
        </row>
        <row r="362">
          <cell r="C362" t="str">
            <v>vårfloks</v>
          </cell>
          <cell r="D362" t="str">
            <v>NA</v>
          </cell>
        </row>
        <row r="363">
          <cell r="C363" t="str">
            <v>nøstekløver</v>
          </cell>
          <cell r="D363" t="str">
            <v>NA</v>
          </cell>
        </row>
        <row r="364">
          <cell r="C364" t="str">
            <v>finnmarksjonsokblom</v>
          </cell>
          <cell r="D364" t="str">
            <v>VU</v>
          </cell>
        </row>
        <row r="365">
          <cell r="C365" t="str">
            <v>firtann</v>
          </cell>
          <cell r="D365" t="str">
            <v>LC</v>
          </cell>
        </row>
        <row r="366">
          <cell r="C366" t="str">
            <v>lundkarse</v>
          </cell>
          <cell r="D366" t="str">
            <v>LC</v>
          </cell>
        </row>
        <row r="367">
          <cell r="C367" t="str">
            <v>blåtorskemunn</v>
          </cell>
          <cell r="D367" t="str">
            <v>NA</v>
          </cell>
        </row>
        <row r="368">
          <cell r="C368" t="str">
            <v>heimyrklegg</v>
          </cell>
          <cell r="D368" t="str">
            <v>LC</v>
          </cell>
        </row>
        <row r="369">
          <cell r="C369" t="str">
            <v>kanadablåhegg</v>
          </cell>
          <cell r="D369" t="str">
            <v>NA</v>
          </cell>
        </row>
        <row r="370">
          <cell r="C370" t="str">
            <v>kystsoleie</v>
          </cell>
          <cell r="D370" t="str">
            <v>LC</v>
          </cell>
        </row>
        <row r="371">
          <cell r="C371" t="str">
            <v>granntungras</v>
          </cell>
          <cell r="D371" t="str">
            <v>NA</v>
          </cell>
        </row>
        <row r="372">
          <cell r="C372" t="str">
            <v>svartsiv</v>
          </cell>
          <cell r="D372" t="str">
            <v>VU</v>
          </cell>
        </row>
        <row r="373">
          <cell r="C373" t="str">
            <v>enggullstjerne</v>
          </cell>
          <cell r="D373" t="str">
            <v>NA</v>
          </cell>
        </row>
        <row r="374">
          <cell r="C374" t="str">
            <v>sibirfuru</v>
          </cell>
          <cell r="D374" t="str">
            <v>NA</v>
          </cell>
        </row>
        <row r="375">
          <cell r="C375" t="str">
            <v>oreganotorskemunn</v>
          </cell>
          <cell r="D375" t="str">
            <v>NA</v>
          </cell>
        </row>
        <row r="376">
          <cell r="C376" t="str">
            <v>duftvikke</v>
          </cell>
          <cell r="D376" t="str">
            <v>NA</v>
          </cell>
        </row>
        <row r="377">
          <cell r="C377" t="str">
            <v>fransk gulltorn</v>
          </cell>
          <cell r="D377" t="str">
            <v>NA</v>
          </cell>
        </row>
        <row r="378">
          <cell r="C378" t="str">
            <v>musebygg</v>
          </cell>
          <cell r="D378" t="str">
            <v>NA</v>
          </cell>
        </row>
        <row r="379">
          <cell r="C379" t="str">
            <v>maigull</v>
          </cell>
          <cell r="D379" t="str">
            <v>LC</v>
          </cell>
        </row>
        <row r="380">
          <cell r="C380" t="str">
            <v>svarterteknapp</v>
          </cell>
          <cell r="D380" t="str">
            <v>LC</v>
          </cell>
        </row>
        <row r="381">
          <cell r="C381" t="str">
            <v>klovasshår</v>
          </cell>
          <cell r="D381" t="str">
            <v>LC</v>
          </cell>
        </row>
        <row r="382">
          <cell r="C382" t="str">
            <v>lundnøkleblom</v>
          </cell>
          <cell r="D382" t="str">
            <v>NA</v>
          </cell>
        </row>
        <row r="383">
          <cell r="C383" t="str">
            <v>piggurt</v>
          </cell>
          <cell r="D383" t="str">
            <v>NA</v>
          </cell>
        </row>
        <row r="384">
          <cell r="C384" t="str">
            <v>sørlig tinderublom</v>
          </cell>
          <cell r="D384" t="str">
            <v>EN</v>
          </cell>
        </row>
        <row r="385">
          <cell r="C385" t="str">
            <v>bendeltjernaks</v>
          </cell>
          <cell r="D385" t="str">
            <v>EN</v>
          </cell>
        </row>
        <row r="386">
          <cell r="C386" t="str">
            <v>mosaikkgullurt</v>
          </cell>
          <cell r="D386" t="str">
            <v>NA</v>
          </cell>
        </row>
        <row r="387">
          <cell r="C387" t="str">
            <v>klaseklarkia</v>
          </cell>
          <cell r="D387" t="str">
            <v>NA</v>
          </cell>
        </row>
        <row r="388">
          <cell r="C388" t="str">
            <v>rynkevier</v>
          </cell>
          <cell r="D388" t="str">
            <v>LC</v>
          </cell>
        </row>
        <row r="389">
          <cell r="C389" t="str">
            <v>rosettkarse</v>
          </cell>
          <cell r="D389" t="str">
            <v>LC</v>
          </cell>
        </row>
        <row r="390">
          <cell r="C390" t="str">
            <v>ullbakkestjerne</v>
          </cell>
          <cell r="D390" t="str">
            <v>NT</v>
          </cell>
        </row>
        <row r="391">
          <cell r="C391" t="str">
            <v>matgulrot</v>
          </cell>
          <cell r="D391" t="str">
            <v>NA</v>
          </cell>
        </row>
        <row r="392">
          <cell r="C392" t="str">
            <v>klasespirea</v>
          </cell>
          <cell r="D392" t="str">
            <v>NA</v>
          </cell>
        </row>
        <row r="393">
          <cell r="C393" t="str">
            <v>kanadamånefrø</v>
          </cell>
          <cell r="D393" t="str">
            <v>NA</v>
          </cell>
        </row>
        <row r="394">
          <cell r="C394" t="str">
            <v>praktkall</v>
          </cell>
          <cell r="D394" t="str">
            <v>LC</v>
          </cell>
        </row>
        <row r="395">
          <cell r="C395" t="str">
            <v>skjørbuksurt</v>
          </cell>
          <cell r="D395" t="str">
            <v>LC</v>
          </cell>
        </row>
        <row r="396">
          <cell r="C396" t="str">
            <v>jøkelstarr</v>
          </cell>
          <cell r="D396" t="str">
            <v>VU</v>
          </cell>
        </row>
        <row r="397">
          <cell r="C397" t="str">
            <v>stankstorkenebb</v>
          </cell>
          <cell r="D397" t="str">
            <v>LC</v>
          </cell>
        </row>
        <row r="398">
          <cell r="C398" t="str">
            <v>handmarinøkkel</v>
          </cell>
          <cell r="D398" t="str">
            <v>VU</v>
          </cell>
        </row>
        <row r="399">
          <cell r="D399" t="str">
            <v>NA</v>
          </cell>
        </row>
        <row r="400">
          <cell r="C400" t="str">
            <v>sumpsoleie</v>
          </cell>
          <cell r="D400" t="str">
            <v>LC</v>
          </cell>
        </row>
        <row r="401">
          <cell r="C401" t="str">
            <v>hvitmaure</v>
          </cell>
          <cell r="D401" t="str">
            <v>LC</v>
          </cell>
        </row>
        <row r="402">
          <cell r="C402" t="str">
            <v>engstorkenebb</v>
          </cell>
          <cell r="D402" t="str">
            <v>LC</v>
          </cell>
        </row>
        <row r="403">
          <cell r="C403" t="str">
            <v>finnmarkspors</v>
          </cell>
          <cell r="D403" t="str">
            <v>LC</v>
          </cell>
        </row>
        <row r="404">
          <cell r="C404" t="str">
            <v>orientkrokhals</v>
          </cell>
          <cell r="D404" t="str">
            <v>NA</v>
          </cell>
        </row>
        <row r="405">
          <cell r="C405" t="str">
            <v>bleikmyrklegg</v>
          </cell>
          <cell r="D405" t="str">
            <v>LC</v>
          </cell>
        </row>
        <row r="406">
          <cell r="C406" t="str">
            <v>vrangblærerot</v>
          </cell>
          <cell r="D406" t="str">
            <v>VU</v>
          </cell>
        </row>
        <row r="407">
          <cell r="C407" t="str">
            <v>orienthøymol</v>
          </cell>
          <cell r="D407" t="str">
            <v>NA</v>
          </cell>
        </row>
        <row r="408">
          <cell r="C408" t="str">
            <v>durra</v>
          </cell>
          <cell r="D408" t="str">
            <v>NA</v>
          </cell>
        </row>
        <row r="409">
          <cell r="C409" t="str">
            <v>hagestikle</v>
          </cell>
          <cell r="D409" t="str">
            <v>NA</v>
          </cell>
        </row>
        <row r="410">
          <cell r="C410" t="str">
            <v>junkerbregne</v>
          </cell>
          <cell r="D410" t="str">
            <v>LC</v>
          </cell>
        </row>
        <row r="411">
          <cell r="C411" t="str">
            <v>englodnegras</v>
          </cell>
          <cell r="D411" t="str">
            <v>LC</v>
          </cell>
        </row>
        <row r="412">
          <cell r="C412" t="str">
            <v>soyasenna</v>
          </cell>
          <cell r="D412" t="str">
            <v>NA</v>
          </cell>
        </row>
        <row r="413">
          <cell r="C413" t="str">
            <v>sørlig bergjunker</v>
          </cell>
          <cell r="D413" t="str">
            <v>NT</v>
          </cell>
        </row>
        <row r="414">
          <cell r="C414" t="str">
            <v>gulmyrull</v>
          </cell>
          <cell r="D414" t="str">
            <v>VU</v>
          </cell>
        </row>
        <row r="415">
          <cell r="C415" t="str">
            <v>filtskjærsmin</v>
          </cell>
          <cell r="D415" t="str">
            <v>NA</v>
          </cell>
        </row>
        <row r="416">
          <cell r="C416" t="str">
            <v>skogkråkefot</v>
          </cell>
          <cell r="D416" t="str">
            <v>LC</v>
          </cell>
        </row>
        <row r="417">
          <cell r="C417" t="str">
            <v>jernurt</v>
          </cell>
          <cell r="D417" t="str">
            <v>NA</v>
          </cell>
        </row>
        <row r="418">
          <cell r="C418" t="str">
            <v>smalasal</v>
          </cell>
          <cell r="D418" t="str">
            <v>CR</v>
          </cell>
        </row>
        <row r="419">
          <cell r="C419" t="str">
            <v>kyståkermåne</v>
          </cell>
          <cell r="D419" t="str">
            <v>LC</v>
          </cell>
        </row>
        <row r="420">
          <cell r="C420" t="str">
            <v>åkermåne</v>
          </cell>
          <cell r="D420" t="str">
            <v>LC</v>
          </cell>
        </row>
        <row r="421">
          <cell r="D421" t="str">
            <v>NA</v>
          </cell>
        </row>
        <row r="422">
          <cell r="C422" t="str">
            <v>kjempebjørnekjeks</v>
          </cell>
          <cell r="D422" t="str">
            <v>NA</v>
          </cell>
        </row>
        <row r="423">
          <cell r="C423" t="str">
            <v>reinfrytle</v>
          </cell>
          <cell r="D423" t="str">
            <v>LC</v>
          </cell>
        </row>
        <row r="424">
          <cell r="C424" t="str">
            <v>skjermkrage</v>
          </cell>
          <cell r="D424" t="str">
            <v>NA</v>
          </cell>
        </row>
        <row r="425">
          <cell r="C425" t="str">
            <v>gulaks</v>
          </cell>
          <cell r="D425" t="str">
            <v>LC</v>
          </cell>
        </row>
        <row r="426">
          <cell r="C426" t="str">
            <v>fjellbakkestjerne</v>
          </cell>
          <cell r="D426" t="str">
            <v>LC</v>
          </cell>
        </row>
        <row r="427">
          <cell r="C427" t="str">
            <v>smørtelg</v>
          </cell>
          <cell r="D427" t="str">
            <v>LC</v>
          </cell>
        </row>
        <row r="428">
          <cell r="C428" t="str">
            <v>skarmarikåpe</v>
          </cell>
          <cell r="D428" t="str">
            <v>LC</v>
          </cell>
        </row>
        <row r="429">
          <cell r="C429" t="str">
            <v>busksinnia</v>
          </cell>
          <cell r="D429" t="str">
            <v>NA</v>
          </cell>
        </row>
        <row r="430">
          <cell r="C430" t="str">
            <v>gjetertaske</v>
          </cell>
          <cell r="D430" t="str">
            <v>LC</v>
          </cell>
        </row>
        <row r="431">
          <cell r="C431" t="str">
            <v>sommerasters</v>
          </cell>
          <cell r="D431" t="str">
            <v>NA</v>
          </cell>
        </row>
        <row r="432">
          <cell r="C432" t="str">
            <v>vill bergmynte</v>
          </cell>
          <cell r="D432" t="str">
            <v>LC</v>
          </cell>
        </row>
        <row r="433">
          <cell r="C433" t="str">
            <v>kinapoppel</v>
          </cell>
          <cell r="D433" t="str">
            <v>NA</v>
          </cell>
        </row>
        <row r="434">
          <cell r="C434" t="str">
            <v>fjærereddik</v>
          </cell>
          <cell r="D434" t="str">
            <v>LC</v>
          </cell>
        </row>
        <row r="435">
          <cell r="C435" t="str">
            <v>murburkne</v>
          </cell>
          <cell r="D435" t="str">
            <v>LC</v>
          </cell>
        </row>
        <row r="436">
          <cell r="C436" t="str">
            <v>stor myrfiol</v>
          </cell>
          <cell r="D436" t="str">
            <v>LC</v>
          </cell>
        </row>
        <row r="437">
          <cell r="C437" t="str">
            <v>veirapp</v>
          </cell>
          <cell r="D437" t="str">
            <v>NA</v>
          </cell>
        </row>
        <row r="438">
          <cell r="C438" t="str">
            <v>svartbakkestjerne</v>
          </cell>
          <cell r="D438" t="str">
            <v>NT</v>
          </cell>
        </row>
        <row r="439">
          <cell r="C439" t="str">
            <v>amarantmelde</v>
          </cell>
          <cell r="D439" t="str">
            <v>NA</v>
          </cell>
        </row>
        <row r="440">
          <cell r="C440" t="str">
            <v>grønn busthirse</v>
          </cell>
          <cell r="D440" t="str">
            <v>NT</v>
          </cell>
        </row>
        <row r="441">
          <cell r="C441" t="str">
            <v>klokkebusk</v>
          </cell>
          <cell r="D441" t="str">
            <v>NA</v>
          </cell>
        </row>
        <row r="442">
          <cell r="C442" t="str">
            <v>kamkveke</v>
          </cell>
          <cell r="D442" t="str">
            <v>NA</v>
          </cell>
        </row>
        <row r="443">
          <cell r="C443" t="str">
            <v>vassgro</v>
          </cell>
          <cell r="D443" t="str">
            <v>LC</v>
          </cell>
        </row>
        <row r="444">
          <cell r="C444" t="str">
            <v>kaprifol</v>
          </cell>
          <cell r="D444" t="str">
            <v>NA</v>
          </cell>
        </row>
        <row r="445">
          <cell r="C445" t="str">
            <v>vårrublom</v>
          </cell>
          <cell r="D445" t="str">
            <v>LC</v>
          </cell>
        </row>
        <row r="446">
          <cell r="C446" t="str">
            <v>rosespirea</v>
          </cell>
          <cell r="D446" t="str">
            <v>NA</v>
          </cell>
        </row>
        <row r="447">
          <cell r="C447" t="str">
            <v>småbergknapp</v>
          </cell>
          <cell r="D447" t="str">
            <v>LC</v>
          </cell>
        </row>
        <row r="448">
          <cell r="C448" t="str">
            <v>fjellhegg</v>
          </cell>
          <cell r="D448" t="str">
            <v>LC</v>
          </cell>
        </row>
        <row r="449">
          <cell r="C449" t="str">
            <v>bekkesildre</v>
          </cell>
          <cell r="D449" t="str">
            <v>LC</v>
          </cell>
        </row>
        <row r="450">
          <cell r="C450" t="str">
            <v>fiken</v>
          </cell>
          <cell r="D450" t="str">
            <v>NA</v>
          </cell>
        </row>
        <row r="451">
          <cell r="C451" t="str">
            <v>pilblad</v>
          </cell>
          <cell r="D451" t="str">
            <v>LC</v>
          </cell>
        </row>
        <row r="452">
          <cell r="C452" t="str">
            <v>myrblankstarr</v>
          </cell>
          <cell r="D452" t="str">
            <v>LC</v>
          </cell>
        </row>
        <row r="453">
          <cell r="C453" t="str">
            <v>polarmyrsildre</v>
          </cell>
          <cell r="D453" t="str">
            <v>RE</v>
          </cell>
        </row>
        <row r="454">
          <cell r="C454" t="str">
            <v>jemtlandsstarr</v>
          </cell>
          <cell r="D454" t="str">
            <v>VU</v>
          </cell>
        </row>
        <row r="455">
          <cell r="C455" t="str">
            <v>tårnsennep</v>
          </cell>
          <cell r="D455" t="str">
            <v>NA</v>
          </cell>
        </row>
        <row r="456">
          <cell r="C456" t="str">
            <v>knollkarve</v>
          </cell>
          <cell r="D456" t="str">
            <v>NA</v>
          </cell>
        </row>
        <row r="457">
          <cell r="C457" t="str">
            <v>bergflettesnylterot</v>
          </cell>
          <cell r="D457" t="str">
            <v>NA</v>
          </cell>
        </row>
        <row r="458">
          <cell r="C458" t="str">
            <v>hagebergfrue</v>
          </cell>
          <cell r="D458" t="str">
            <v>NA</v>
          </cell>
        </row>
        <row r="459">
          <cell r="C459" t="str">
            <v>tiggersoleie</v>
          </cell>
          <cell r="D459" t="str">
            <v>LC</v>
          </cell>
        </row>
        <row r="460">
          <cell r="C460" t="str">
            <v>andemat</v>
          </cell>
          <cell r="D460" t="str">
            <v>LC</v>
          </cell>
        </row>
        <row r="461">
          <cell r="C461" t="str">
            <v>nyseryllik</v>
          </cell>
          <cell r="D461" t="str">
            <v>LC</v>
          </cell>
        </row>
        <row r="462">
          <cell r="C462" t="str">
            <v>stavklokke</v>
          </cell>
          <cell r="D462" t="str">
            <v>NT</v>
          </cell>
        </row>
        <row r="463">
          <cell r="C463" t="str">
            <v>kystraggtelg</v>
          </cell>
          <cell r="D463" t="str">
            <v>LC</v>
          </cell>
        </row>
        <row r="464">
          <cell r="C464" t="str">
            <v>heksehirse</v>
          </cell>
          <cell r="D464" t="str">
            <v>NA</v>
          </cell>
        </row>
        <row r="465">
          <cell r="C465" t="str">
            <v>slyngsøtvier</v>
          </cell>
          <cell r="D465" t="str">
            <v>LC</v>
          </cell>
        </row>
        <row r="466">
          <cell r="C466" t="str">
            <v>bleiksøte</v>
          </cell>
          <cell r="D466" t="str">
            <v>LC</v>
          </cell>
        </row>
        <row r="467">
          <cell r="C467" t="str">
            <v>kransveikurt</v>
          </cell>
          <cell r="D467" t="str">
            <v>NA</v>
          </cell>
        </row>
        <row r="468">
          <cell r="C468" t="str">
            <v>sprikeknoppurt</v>
          </cell>
          <cell r="D468" t="str">
            <v>NA</v>
          </cell>
        </row>
        <row r="469">
          <cell r="C469" t="str">
            <v>frynsevinterkarse</v>
          </cell>
          <cell r="D469" t="str">
            <v>NA</v>
          </cell>
        </row>
        <row r="470">
          <cell r="C470" t="str">
            <v>gyllenbær</v>
          </cell>
          <cell r="D470" t="str">
            <v>NA</v>
          </cell>
        </row>
        <row r="471">
          <cell r="C471" t="str">
            <v>skogvadderot</v>
          </cell>
          <cell r="D471" t="str">
            <v>LC</v>
          </cell>
        </row>
        <row r="472">
          <cell r="C472" t="str">
            <v>gruvesneglebelg</v>
          </cell>
          <cell r="D472" t="str">
            <v>NA</v>
          </cell>
        </row>
        <row r="473">
          <cell r="C473" t="str">
            <v>hjortetunge</v>
          </cell>
          <cell r="D473" t="str">
            <v>NT</v>
          </cell>
        </row>
        <row r="474">
          <cell r="C474" t="str">
            <v>småsyre</v>
          </cell>
          <cell r="D474" t="str">
            <v>LC</v>
          </cell>
        </row>
        <row r="475">
          <cell r="C475" t="str">
            <v>stivsildre</v>
          </cell>
          <cell r="D475" t="str">
            <v>EN</v>
          </cell>
        </row>
        <row r="476">
          <cell r="D476" t="str">
            <v>NA</v>
          </cell>
        </row>
        <row r="477">
          <cell r="C477" t="str">
            <v>selsnepe</v>
          </cell>
          <cell r="D477" t="str">
            <v>LC</v>
          </cell>
        </row>
        <row r="478">
          <cell r="C478" t="str">
            <v>dvergnattlys</v>
          </cell>
          <cell r="D478" t="str">
            <v>NA</v>
          </cell>
        </row>
        <row r="479">
          <cell r="C479" t="str">
            <v>rynkekarse</v>
          </cell>
          <cell r="D479" t="str">
            <v>NA</v>
          </cell>
        </row>
        <row r="480">
          <cell r="C480" t="str">
            <v>myk kråkefot</v>
          </cell>
          <cell r="D480" t="str">
            <v>LC</v>
          </cell>
        </row>
        <row r="481">
          <cell r="C481" t="str">
            <v>rypebunke</v>
          </cell>
          <cell r="D481" t="str">
            <v>LC</v>
          </cell>
        </row>
        <row r="482">
          <cell r="C482" t="str">
            <v>stor strandkjempe</v>
          </cell>
          <cell r="D482" t="str">
            <v>LC</v>
          </cell>
        </row>
        <row r="483">
          <cell r="C483" t="str">
            <v>reverumpe</v>
          </cell>
          <cell r="D483" t="str">
            <v>LC</v>
          </cell>
        </row>
        <row r="484">
          <cell r="C484" t="str">
            <v>blankmispel</v>
          </cell>
          <cell r="D484" t="str">
            <v>NA</v>
          </cell>
        </row>
        <row r="485">
          <cell r="C485" t="str">
            <v>åkermarikåpe</v>
          </cell>
          <cell r="D485" t="str">
            <v>NA</v>
          </cell>
        </row>
        <row r="486">
          <cell r="C486" t="str">
            <v>bærmelde</v>
          </cell>
          <cell r="D486" t="str">
            <v>NA</v>
          </cell>
        </row>
        <row r="487">
          <cell r="C487" t="str">
            <v>rakbergknapp</v>
          </cell>
          <cell r="D487" t="str">
            <v>NA</v>
          </cell>
        </row>
        <row r="488">
          <cell r="C488" t="str">
            <v>steppesalvie</v>
          </cell>
          <cell r="D488" t="str">
            <v>NA</v>
          </cell>
        </row>
        <row r="489">
          <cell r="C489" t="str">
            <v>agurk</v>
          </cell>
          <cell r="D489" t="str">
            <v>NA</v>
          </cell>
        </row>
        <row r="490">
          <cell r="C490" t="str">
            <v>elvesnelle</v>
          </cell>
          <cell r="D490" t="str">
            <v>LC</v>
          </cell>
        </row>
        <row r="491">
          <cell r="C491" t="str">
            <v>vinvalmue</v>
          </cell>
          <cell r="D491" t="str">
            <v>NA</v>
          </cell>
        </row>
        <row r="492">
          <cell r="C492" t="str">
            <v>kristtorn</v>
          </cell>
          <cell r="D492" t="str">
            <v>LC</v>
          </cell>
        </row>
        <row r="493">
          <cell r="C493" t="str">
            <v>grønnstarr</v>
          </cell>
          <cell r="D493" t="str">
            <v>LC</v>
          </cell>
        </row>
        <row r="494">
          <cell r="C494" t="str">
            <v>eseltistel</v>
          </cell>
          <cell r="D494" t="str">
            <v>EN</v>
          </cell>
        </row>
        <row r="495">
          <cell r="C495" t="str">
            <v>skogsnelle</v>
          </cell>
          <cell r="D495" t="str">
            <v>LC</v>
          </cell>
        </row>
        <row r="496">
          <cell r="D496" t="str">
            <v>NA</v>
          </cell>
        </row>
        <row r="497">
          <cell r="C497" t="str">
            <v>wienersennep</v>
          </cell>
          <cell r="D497" t="str">
            <v>NA</v>
          </cell>
        </row>
        <row r="498">
          <cell r="C498" t="str">
            <v>jøkelsmåarve</v>
          </cell>
          <cell r="D498" t="str">
            <v>LC</v>
          </cell>
        </row>
        <row r="499">
          <cell r="C499" t="str">
            <v>snauskjoldblom</v>
          </cell>
          <cell r="D499" t="str">
            <v>NA</v>
          </cell>
        </row>
        <row r="500">
          <cell r="C500" t="str">
            <v>lodnerublom</v>
          </cell>
          <cell r="D500" t="str">
            <v>LC</v>
          </cell>
        </row>
        <row r="501">
          <cell r="C501" t="str">
            <v>rustjerneblom</v>
          </cell>
          <cell r="D501" t="str">
            <v>LC</v>
          </cell>
        </row>
        <row r="502">
          <cell r="C502" t="str">
            <v>fjellrogn</v>
          </cell>
          <cell r="D502" t="str">
            <v>LC</v>
          </cell>
        </row>
        <row r="503">
          <cell r="C503" t="str">
            <v>kubbhvete</v>
          </cell>
          <cell r="D503" t="str">
            <v>NA</v>
          </cell>
        </row>
        <row r="504">
          <cell r="C504" t="str">
            <v>hagesplittblom</v>
          </cell>
          <cell r="D504" t="str">
            <v>NA</v>
          </cell>
        </row>
        <row r="505">
          <cell r="C505" t="str">
            <v>skogsalat</v>
          </cell>
          <cell r="D505" t="str">
            <v>LC</v>
          </cell>
        </row>
        <row r="506">
          <cell r="C506" t="str">
            <v>nålesivaks</v>
          </cell>
          <cell r="D506" t="str">
            <v>LC</v>
          </cell>
        </row>
        <row r="507">
          <cell r="C507" t="str">
            <v>sprikesnøgras</v>
          </cell>
          <cell r="D507" t="str">
            <v>VU</v>
          </cell>
        </row>
        <row r="508">
          <cell r="C508" t="str">
            <v>lavendel</v>
          </cell>
          <cell r="D508" t="str">
            <v>NA</v>
          </cell>
        </row>
        <row r="509">
          <cell r="C509" t="str">
            <v>storvikke</v>
          </cell>
          <cell r="D509" t="str">
            <v>NA</v>
          </cell>
        </row>
        <row r="510">
          <cell r="C510" t="str">
            <v>lundstjerneblom</v>
          </cell>
          <cell r="D510" t="str">
            <v>LC</v>
          </cell>
        </row>
        <row r="511">
          <cell r="C511" t="str">
            <v>tusengylden</v>
          </cell>
          <cell r="D511" t="str">
            <v>VU</v>
          </cell>
        </row>
        <row r="512">
          <cell r="C512" t="str">
            <v>lundalm</v>
          </cell>
          <cell r="D512" t="str">
            <v>NA</v>
          </cell>
        </row>
        <row r="513">
          <cell r="C513" t="str">
            <v>kjevlestarr</v>
          </cell>
          <cell r="D513" t="str">
            <v>LC</v>
          </cell>
        </row>
        <row r="514">
          <cell r="C514" t="str">
            <v>dikeforglemmegei</v>
          </cell>
          <cell r="D514" t="str">
            <v>LC</v>
          </cell>
        </row>
        <row r="515">
          <cell r="C515" t="str">
            <v>nesleklokke</v>
          </cell>
          <cell r="D515" t="str">
            <v>LC</v>
          </cell>
        </row>
        <row r="516">
          <cell r="C516" t="str">
            <v>raggtelg</v>
          </cell>
          <cell r="D516" t="str">
            <v>LC</v>
          </cell>
        </row>
        <row r="517">
          <cell r="C517" t="str">
            <v>myksivaks</v>
          </cell>
          <cell r="D517" t="str">
            <v>LC</v>
          </cell>
        </row>
        <row r="518">
          <cell r="C518" t="str">
            <v>lodnesoleie</v>
          </cell>
          <cell r="D518" t="str">
            <v>NA</v>
          </cell>
        </row>
        <row r="519">
          <cell r="C519" t="str">
            <v>takrør</v>
          </cell>
          <cell r="D519" t="str">
            <v>LC</v>
          </cell>
        </row>
        <row r="520">
          <cell r="C520" t="str">
            <v>skogskjegg</v>
          </cell>
          <cell r="D520" t="str">
            <v>NA</v>
          </cell>
        </row>
        <row r="521">
          <cell r="C521" t="str">
            <v>linsnyltetråd</v>
          </cell>
          <cell r="D521" t="str">
            <v>NA</v>
          </cell>
        </row>
        <row r="522">
          <cell r="C522" t="str">
            <v>lungeurt</v>
          </cell>
          <cell r="D522" t="str">
            <v>NA</v>
          </cell>
        </row>
        <row r="523">
          <cell r="C523" t="str">
            <v>sigdbjørnebær</v>
          </cell>
          <cell r="D523" t="str">
            <v>VU</v>
          </cell>
        </row>
        <row r="524">
          <cell r="C524" t="str">
            <v>nikkesmelle</v>
          </cell>
          <cell r="D524" t="str">
            <v>NT</v>
          </cell>
        </row>
        <row r="525">
          <cell r="C525" t="str">
            <v>småasal</v>
          </cell>
          <cell r="D525" t="str">
            <v>NT</v>
          </cell>
        </row>
        <row r="526">
          <cell r="C526" t="str">
            <v>fjellpryd</v>
          </cell>
          <cell r="D526" t="str">
            <v>LC</v>
          </cell>
        </row>
        <row r="527">
          <cell r="C527" t="str">
            <v>tunsmåarve</v>
          </cell>
          <cell r="D527" t="str">
            <v>LC</v>
          </cell>
        </row>
        <row r="528">
          <cell r="C528" t="str">
            <v>daddelpalme</v>
          </cell>
          <cell r="D528" t="str">
            <v>NA</v>
          </cell>
        </row>
        <row r="529">
          <cell r="C529" t="str">
            <v>syrin</v>
          </cell>
          <cell r="D529" t="str">
            <v>NA</v>
          </cell>
        </row>
        <row r="530">
          <cell r="C530" t="str">
            <v>pyntekurv</v>
          </cell>
          <cell r="D530" t="str">
            <v>NA</v>
          </cell>
        </row>
        <row r="531">
          <cell r="C531" t="str">
            <v>breimispel</v>
          </cell>
          <cell r="D531" t="str">
            <v>NA</v>
          </cell>
        </row>
        <row r="532">
          <cell r="C532" t="str">
            <v>hvitmjølke</v>
          </cell>
          <cell r="D532" t="str">
            <v>LC</v>
          </cell>
        </row>
        <row r="533">
          <cell r="C533" t="str">
            <v>trollnype</v>
          </cell>
          <cell r="D533" t="str">
            <v>VU</v>
          </cell>
        </row>
        <row r="534">
          <cell r="C534" t="str">
            <v>strandbrunrot</v>
          </cell>
          <cell r="D534" t="str">
            <v>NA</v>
          </cell>
        </row>
        <row r="535">
          <cell r="C535" t="str">
            <v>havre</v>
          </cell>
          <cell r="D535" t="str">
            <v>NA</v>
          </cell>
        </row>
        <row r="536">
          <cell r="C536" t="str">
            <v>vårstarr</v>
          </cell>
          <cell r="D536" t="str">
            <v>LC</v>
          </cell>
        </row>
        <row r="537">
          <cell r="C537" t="str">
            <v>møllearve</v>
          </cell>
          <cell r="D537" t="str">
            <v>NA</v>
          </cell>
        </row>
        <row r="538">
          <cell r="C538" t="str">
            <v>gullbergknapp</v>
          </cell>
          <cell r="D538" t="str">
            <v>NA</v>
          </cell>
        </row>
        <row r="539">
          <cell r="C539" t="str">
            <v>sumpsivaks</v>
          </cell>
          <cell r="D539" t="str">
            <v>LC</v>
          </cell>
        </row>
        <row r="540">
          <cell r="C540" t="str">
            <v>rødflangre</v>
          </cell>
          <cell r="D540" t="str">
            <v>LC</v>
          </cell>
        </row>
        <row r="541">
          <cell r="C541" t="str">
            <v>rød hestekastanje</v>
          </cell>
          <cell r="D541" t="str">
            <v>NA</v>
          </cell>
        </row>
        <row r="542">
          <cell r="C542" t="str">
            <v>lyngøyentrøst</v>
          </cell>
          <cell r="D542" t="str">
            <v>LC</v>
          </cell>
        </row>
        <row r="543">
          <cell r="C543" t="str">
            <v>rypebær</v>
          </cell>
          <cell r="D543" t="str">
            <v>LC</v>
          </cell>
        </row>
        <row r="544">
          <cell r="C544" t="str">
            <v>taigasoleie</v>
          </cell>
          <cell r="D544" t="str">
            <v>LC</v>
          </cell>
        </row>
        <row r="545">
          <cell r="D545" t="str">
            <v>NE</v>
          </cell>
        </row>
        <row r="546">
          <cell r="C546" t="str">
            <v>blankstarr</v>
          </cell>
          <cell r="D546" t="str">
            <v>LC</v>
          </cell>
        </row>
        <row r="547">
          <cell r="C547" t="str">
            <v>hvitrogn</v>
          </cell>
          <cell r="D547" t="str">
            <v>NA</v>
          </cell>
        </row>
        <row r="548">
          <cell r="C548" t="str">
            <v>dvergrublom</v>
          </cell>
          <cell r="D548" t="str">
            <v>EN</v>
          </cell>
        </row>
        <row r="549">
          <cell r="C549" t="str">
            <v>nordlandsmarikåpe</v>
          </cell>
          <cell r="D549" t="str">
            <v>NT</v>
          </cell>
        </row>
        <row r="550">
          <cell r="C550" t="str">
            <v>smågullstjerne</v>
          </cell>
          <cell r="D550" t="str">
            <v>NA</v>
          </cell>
        </row>
        <row r="551">
          <cell r="C551" t="str">
            <v>strandvortemelk</v>
          </cell>
          <cell r="D551" t="str">
            <v>LC</v>
          </cell>
        </row>
        <row r="552">
          <cell r="C552" t="str">
            <v>spedarve</v>
          </cell>
          <cell r="D552" t="str">
            <v>NA</v>
          </cell>
        </row>
        <row r="553">
          <cell r="C553" t="str">
            <v>legepestrot</v>
          </cell>
          <cell r="D553" t="str">
            <v>NA</v>
          </cell>
        </row>
        <row r="554">
          <cell r="C554" t="str">
            <v>dvergmispel</v>
          </cell>
          <cell r="D554" t="str">
            <v>LC</v>
          </cell>
        </row>
        <row r="555">
          <cell r="C555" t="str">
            <v>molte</v>
          </cell>
          <cell r="D555" t="str">
            <v>LC</v>
          </cell>
        </row>
        <row r="556">
          <cell r="C556" t="str">
            <v>hagekryptimian</v>
          </cell>
          <cell r="D556" t="str">
            <v>NA</v>
          </cell>
        </row>
        <row r="557">
          <cell r="C557" t="str">
            <v>vrangtorskemunn</v>
          </cell>
          <cell r="D557" t="str">
            <v>NA</v>
          </cell>
        </row>
        <row r="558">
          <cell r="C558" t="str">
            <v>krystallblad</v>
          </cell>
          <cell r="D558" t="str">
            <v>NA</v>
          </cell>
        </row>
        <row r="559">
          <cell r="C559" t="str">
            <v>åkermynte</v>
          </cell>
          <cell r="D559" t="str">
            <v>LC</v>
          </cell>
        </row>
        <row r="560">
          <cell r="C560" t="str">
            <v>hesterumpe</v>
          </cell>
          <cell r="D560" t="str">
            <v>LC</v>
          </cell>
        </row>
        <row r="561">
          <cell r="C561" t="str">
            <v>evjesoleie</v>
          </cell>
          <cell r="D561" t="str">
            <v>LC</v>
          </cell>
        </row>
        <row r="562">
          <cell r="C562" t="str">
            <v>bueflatbelg</v>
          </cell>
          <cell r="D562" t="str">
            <v>NA</v>
          </cell>
        </row>
        <row r="563">
          <cell r="C563" t="str">
            <v>fuglevikke</v>
          </cell>
          <cell r="D563" t="str">
            <v>LC</v>
          </cell>
        </row>
        <row r="564">
          <cell r="C564" t="str">
            <v>saronnellik</v>
          </cell>
          <cell r="D564" t="str">
            <v>CR</v>
          </cell>
        </row>
        <row r="565">
          <cell r="D565" t="str">
            <v>NA</v>
          </cell>
        </row>
        <row r="566">
          <cell r="C566" t="str">
            <v>møllesmelle</v>
          </cell>
          <cell r="D566" t="str">
            <v>NA</v>
          </cell>
        </row>
        <row r="567">
          <cell r="C567" t="str">
            <v>vollkarse</v>
          </cell>
          <cell r="D567" t="str">
            <v>NA</v>
          </cell>
        </row>
        <row r="568">
          <cell r="C568" t="str">
            <v>oktoberbergknapp</v>
          </cell>
          <cell r="D568" t="str">
            <v>NA</v>
          </cell>
        </row>
        <row r="569">
          <cell r="C569" t="str">
            <v>blodvalmue</v>
          </cell>
          <cell r="D569" t="str">
            <v>NA</v>
          </cell>
        </row>
        <row r="570">
          <cell r="C570" t="str">
            <v>steingras</v>
          </cell>
          <cell r="D570" t="str">
            <v>NA</v>
          </cell>
        </row>
        <row r="571">
          <cell r="C571" t="str">
            <v>hvitmorbær</v>
          </cell>
          <cell r="D571" t="str">
            <v>NA</v>
          </cell>
        </row>
        <row r="572">
          <cell r="C572" t="str">
            <v>lodnepraktvindel</v>
          </cell>
          <cell r="D572" t="str">
            <v>NA</v>
          </cell>
        </row>
        <row r="573">
          <cell r="C573" t="str">
            <v>tuerapp</v>
          </cell>
          <cell r="D573" t="str">
            <v>VU</v>
          </cell>
        </row>
        <row r="574">
          <cell r="C574" t="str">
            <v>kanadablodtopp</v>
          </cell>
          <cell r="D574" t="str">
            <v>NA</v>
          </cell>
        </row>
        <row r="575">
          <cell r="C575" t="str">
            <v>praktgullkurv</v>
          </cell>
          <cell r="D575" t="str">
            <v>NA</v>
          </cell>
        </row>
        <row r="576">
          <cell r="C576" t="str">
            <v>gulmaure</v>
          </cell>
          <cell r="D576" t="str">
            <v>LC</v>
          </cell>
        </row>
        <row r="577">
          <cell r="C577" t="str">
            <v>søylenøkketunge</v>
          </cell>
          <cell r="D577" t="str">
            <v>NA</v>
          </cell>
        </row>
        <row r="578">
          <cell r="C578" t="str">
            <v>sibirmuregull</v>
          </cell>
          <cell r="D578" t="str">
            <v>NA</v>
          </cell>
        </row>
        <row r="579">
          <cell r="C579" t="str">
            <v>kystmyrklegg</v>
          </cell>
          <cell r="D579" t="str">
            <v>LC</v>
          </cell>
        </row>
        <row r="580">
          <cell r="C580" t="str">
            <v>tatarsmelle</v>
          </cell>
          <cell r="D580" t="str">
            <v>CR</v>
          </cell>
        </row>
        <row r="581">
          <cell r="C581" t="str">
            <v>altaihaukeskjegg</v>
          </cell>
          <cell r="D581" t="str">
            <v>VU</v>
          </cell>
        </row>
        <row r="582">
          <cell r="D582" t="str">
            <v>NA</v>
          </cell>
        </row>
        <row r="583">
          <cell r="C583" t="str">
            <v>dvergbjørk</v>
          </cell>
          <cell r="D583" t="str">
            <v>LC</v>
          </cell>
        </row>
        <row r="584">
          <cell r="C584" t="str">
            <v>ballastsneglebelg</v>
          </cell>
          <cell r="D584" t="str">
            <v>NA</v>
          </cell>
        </row>
        <row r="585">
          <cell r="D585" t="str">
            <v>NA</v>
          </cell>
        </row>
        <row r="586">
          <cell r="C586" t="str">
            <v>rankfrøstjerne</v>
          </cell>
          <cell r="D586" t="str">
            <v>NT</v>
          </cell>
        </row>
        <row r="587">
          <cell r="C587" t="str">
            <v>flogmure</v>
          </cell>
          <cell r="D587" t="str">
            <v>NT</v>
          </cell>
        </row>
        <row r="588">
          <cell r="C588" t="str">
            <v>hvitsteinkløver</v>
          </cell>
          <cell r="D588" t="str">
            <v>NA</v>
          </cell>
        </row>
        <row r="589">
          <cell r="C589" t="str">
            <v>ringblom</v>
          </cell>
          <cell r="D589" t="str">
            <v>NA</v>
          </cell>
        </row>
        <row r="590">
          <cell r="C590" t="str">
            <v>tusenfryd</v>
          </cell>
          <cell r="D590" t="str">
            <v>LC</v>
          </cell>
        </row>
        <row r="591">
          <cell r="C591" t="str">
            <v>påskelilje</v>
          </cell>
          <cell r="D591" t="str">
            <v>NA</v>
          </cell>
        </row>
        <row r="592">
          <cell r="C592" t="str">
            <v>hjulstorkenebb</v>
          </cell>
          <cell r="D592" t="str">
            <v>NA</v>
          </cell>
        </row>
        <row r="593">
          <cell r="C593" t="str">
            <v>rakfaks</v>
          </cell>
          <cell r="D593" t="str">
            <v>NA</v>
          </cell>
        </row>
        <row r="594">
          <cell r="C594" t="str">
            <v>steindodre</v>
          </cell>
          <cell r="D594" t="str">
            <v>NA</v>
          </cell>
        </row>
        <row r="595">
          <cell r="C595" t="str">
            <v>fjellrødsvingel</v>
          </cell>
          <cell r="D595" t="str">
            <v>LC</v>
          </cell>
        </row>
        <row r="596">
          <cell r="C596" t="str">
            <v>jonsokkoll</v>
          </cell>
          <cell r="D596" t="str">
            <v>LC</v>
          </cell>
        </row>
        <row r="597">
          <cell r="C597" t="str">
            <v>nordlig knoppsmåarve</v>
          </cell>
          <cell r="D597" t="str">
            <v>LC</v>
          </cell>
        </row>
        <row r="598">
          <cell r="C598" t="str">
            <v>dverglodnebregne</v>
          </cell>
          <cell r="D598" t="str">
            <v>LC</v>
          </cell>
        </row>
        <row r="599">
          <cell r="C599" t="str">
            <v>snøsøte</v>
          </cell>
          <cell r="D599" t="str">
            <v>LC</v>
          </cell>
        </row>
        <row r="600">
          <cell r="C600" t="str">
            <v>storsyre</v>
          </cell>
          <cell r="D600" t="str">
            <v>LC</v>
          </cell>
        </row>
        <row r="601">
          <cell r="C601" t="str">
            <v>kryddersalvie</v>
          </cell>
          <cell r="D601" t="str">
            <v>NA</v>
          </cell>
        </row>
        <row r="602">
          <cell r="C602" t="str">
            <v>fuglestarr</v>
          </cell>
          <cell r="D602" t="str">
            <v>LC</v>
          </cell>
        </row>
        <row r="603">
          <cell r="C603" t="str">
            <v>lakrismjelt</v>
          </cell>
          <cell r="D603" t="str">
            <v>LC</v>
          </cell>
        </row>
        <row r="604">
          <cell r="C604" t="str">
            <v>sølvbusk</v>
          </cell>
          <cell r="D604" t="str">
            <v>NA</v>
          </cell>
        </row>
        <row r="605">
          <cell r="C605" t="str">
            <v>temynte</v>
          </cell>
          <cell r="D605" t="str">
            <v>LC</v>
          </cell>
        </row>
        <row r="606">
          <cell r="C606" t="str">
            <v>lammeøre</v>
          </cell>
          <cell r="D606" t="str">
            <v>NA</v>
          </cell>
        </row>
        <row r="607">
          <cell r="C607" t="str">
            <v>italiaklematis</v>
          </cell>
          <cell r="D607" t="str">
            <v>NA</v>
          </cell>
        </row>
        <row r="608">
          <cell r="C608" t="str">
            <v>gruvearve</v>
          </cell>
          <cell r="D608" t="str">
            <v>NA</v>
          </cell>
        </row>
        <row r="609">
          <cell r="C609" t="str">
            <v>blåmyske</v>
          </cell>
          <cell r="D609" t="str">
            <v>NA</v>
          </cell>
        </row>
        <row r="610">
          <cell r="C610" t="str">
            <v>kildeurt</v>
          </cell>
          <cell r="D610" t="str">
            <v>LC</v>
          </cell>
        </row>
        <row r="611">
          <cell r="C611" t="str">
            <v>mølleflatbelg</v>
          </cell>
          <cell r="D611" t="str">
            <v>NA</v>
          </cell>
        </row>
        <row r="612">
          <cell r="C612" t="str">
            <v>prydblåhegg</v>
          </cell>
          <cell r="D612" t="str">
            <v>NA</v>
          </cell>
        </row>
        <row r="613">
          <cell r="C613" t="str">
            <v>ugrasgroblad</v>
          </cell>
          <cell r="D613" t="str">
            <v>LC</v>
          </cell>
        </row>
        <row r="614">
          <cell r="C614" t="str">
            <v>bergmynte</v>
          </cell>
          <cell r="D614" t="str">
            <v>LC</v>
          </cell>
        </row>
        <row r="615">
          <cell r="C615" t="str">
            <v>engmarihand</v>
          </cell>
          <cell r="D615" t="str">
            <v>LC</v>
          </cell>
        </row>
        <row r="616">
          <cell r="C616" t="str">
            <v>kløverert</v>
          </cell>
          <cell r="D616" t="str">
            <v>NA</v>
          </cell>
        </row>
        <row r="617">
          <cell r="C617" t="str">
            <v>krekling</v>
          </cell>
          <cell r="D617" t="str">
            <v>LC</v>
          </cell>
        </row>
        <row r="618">
          <cell r="C618" t="str">
            <v>grønnmynte</v>
          </cell>
          <cell r="D618" t="str">
            <v>NA</v>
          </cell>
        </row>
        <row r="619">
          <cell r="C619" t="str">
            <v>engfaks</v>
          </cell>
          <cell r="D619" t="str">
            <v>NA</v>
          </cell>
        </row>
        <row r="620">
          <cell r="C620" t="str">
            <v>veikstarr</v>
          </cell>
          <cell r="D620" t="str">
            <v>NT</v>
          </cell>
        </row>
        <row r="621">
          <cell r="C621" t="str">
            <v>vintereik</v>
          </cell>
          <cell r="D621" t="str">
            <v>LC</v>
          </cell>
        </row>
        <row r="622">
          <cell r="C622" t="str">
            <v>gudetre</v>
          </cell>
          <cell r="D622" t="str">
            <v>NA</v>
          </cell>
        </row>
        <row r="623">
          <cell r="C623" t="str">
            <v>vårkrokus</v>
          </cell>
          <cell r="D623" t="str">
            <v>NA</v>
          </cell>
        </row>
        <row r="624">
          <cell r="C624" t="str">
            <v>nikkebrønsle</v>
          </cell>
          <cell r="D624" t="str">
            <v>VU</v>
          </cell>
        </row>
        <row r="625">
          <cell r="C625" t="str">
            <v>fôrtiriltunge</v>
          </cell>
          <cell r="D625" t="str">
            <v>NA</v>
          </cell>
        </row>
        <row r="626">
          <cell r="C626" t="str">
            <v>stortveblad</v>
          </cell>
          <cell r="D626" t="str">
            <v>LC</v>
          </cell>
        </row>
        <row r="627">
          <cell r="C627" t="str">
            <v>boersvineblom</v>
          </cell>
          <cell r="D627" t="str">
            <v>NA</v>
          </cell>
        </row>
        <row r="628">
          <cell r="C628" t="str">
            <v>bleikdå</v>
          </cell>
          <cell r="D628" t="str">
            <v>NA</v>
          </cell>
        </row>
        <row r="629">
          <cell r="C629" t="str">
            <v>liten stjernetistel</v>
          </cell>
          <cell r="D629" t="str">
            <v>NT</v>
          </cell>
        </row>
        <row r="630">
          <cell r="C630" t="str">
            <v>orientsmelle</v>
          </cell>
          <cell r="D630" t="str">
            <v>NA</v>
          </cell>
        </row>
        <row r="631">
          <cell r="C631" t="str">
            <v>hengeblodtopp</v>
          </cell>
          <cell r="D631" t="str">
            <v>NA</v>
          </cell>
        </row>
        <row r="632">
          <cell r="C632" t="str">
            <v>stor pipeurt</v>
          </cell>
          <cell r="D632" t="str">
            <v>NA</v>
          </cell>
        </row>
        <row r="633">
          <cell r="C633" t="str">
            <v>betonie</v>
          </cell>
          <cell r="D633" t="str">
            <v>NA</v>
          </cell>
        </row>
        <row r="634">
          <cell r="C634" t="str">
            <v>lappfuru</v>
          </cell>
          <cell r="D634" t="str">
            <v>LC</v>
          </cell>
        </row>
        <row r="635">
          <cell r="C635" t="str">
            <v>krusetistel</v>
          </cell>
          <cell r="D635" t="str">
            <v>LC</v>
          </cell>
        </row>
        <row r="636">
          <cell r="C636" t="str">
            <v>fjellsmelle</v>
          </cell>
          <cell r="D636" t="str">
            <v>LC</v>
          </cell>
        </row>
        <row r="637">
          <cell r="C637" t="str">
            <v>åkervortemelk</v>
          </cell>
          <cell r="D637" t="str">
            <v>LC</v>
          </cell>
        </row>
        <row r="638">
          <cell r="C638" t="str">
            <v>ert</v>
          </cell>
          <cell r="D638" t="str">
            <v>NA</v>
          </cell>
        </row>
        <row r="639">
          <cell r="C639" t="str">
            <v>sandvier</v>
          </cell>
          <cell r="D639" t="str">
            <v>LC</v>
          </cell>
        </row>
        <row r="640">
          <cell r="C640" t="str">
            <v>småstarr</v>
          </cell>
          <cell r="D640" t="str">
            <v>LC</v>
          </cell>
        </row>
        <row r="641">
          <cell r="C641" t="str">
            <v>åkersteinkløver</v>
          </cell>
          <cell r="D641" t="str">
            <v>NA</v>
          </cell>
        </row>
        <row r="642">
          <cell r="C642" t="str">
            <v>saftmelde</v>
          </cell>
          <cell r="D642" t="str">
            <v>LC</v>
          </cell>
        </row>
        <row r="643">
          <cell r="C643" t="str">
            <v>fjellnøkleblom</v>
          </cell>
          <cell r="D643" t="str">
            <v>LC</v>
          </cell>
        </row>
        <row r="644">
          <cell r="C644" t="str">
            <v>sandsiv</v>
          </cell>
          <cell r="D644" t="str">
            <v>LC</v>
          </cell>
        </row>
        <row r="645">
          <cell r="C645" t="str">
            <v>skogforglemmegei</v>
          </cell>
          <cell r="D645" t="str">
            <v>NA</v>
          </cell>
        </row>
        <row r="646">
          <cell r="C646" t="str">
            <v>hestehamp</v>
          </cell>
          <cell r="D646" t="str">
            <v>NA</v>
          </cell>
        </row>
        <row r="647">
          <cell r="C647" t="str">
            <v>klisterurt</v>
          </cell>
          <cell r="D647" t="str">
            <v>NA</v>
          </cell>
        </row>
        <row r="648">
          <cell r="C648" t="str">
            <v>bakkefiol</v>
          </cell>
          <cell r="D648" t="str">
            <v>LC</v>
          </cell>
        </row>
        <row r="649">
          <cell r="C649" t="str">
            <v>kystfrøstjerne</v>
          </cell>
          <cell r="D649" t="str">
            <v>VU</v>
          </cell>
        </row>
        <row r="650">
          <cell r="C650" t="str">
            <v>strandsvineblom</v>
          </cell>
          <cell r="D650" t="str">
            <v>NA</v>
          </cell>
        </row>
        <row r="651">
          <cell r="C651" t="str">
            <v>fjellblåklokke</v>
          </cell>
          <cell r="D651" t="str">
            <v>LC</v>
          </cell>
        </row>
        <row r="652">
          <cell r="C652" t="str">
            <v>vannmelon</v>
          </cell>
          <cell r="D652" t="str">
            <v>NA</v>
          </cell>
        </row>
        <row r="653">
          <cell r="C653" t="str">
            <v>bakkeknavel</v>
          </cell>
          <cell r="D653" t="str">
            <v>LC</v>
          </cell>
        </row>
        <row r="654">
          <cell r="C654" t="str">
            <v>kanadamynte</v>
          </cell>
          <cell r="D654" t="str">
            <v>NA</v>
          </cell>
        </row>
        <row r="655">
          <cell r="C655" t="str">
            <v>snaudylle</v>
          </cell>
          <cell r="D655" t="str">
            <v>LC</v>
          </cell>
        </row>
        <row r="656">
          <cell r="C656" t="str">
            <v>kronvikke</v>
          </cell>
          <cell r="D656" t="str">
            <v>NA</v>
          </cell>
        </row>
        <row r="657">
          <cell r="C657" t="str">
            <v>møllekattehale</v>
          </cell>
          <cell r="D657" t="str">
            <v>NA</v>
          </cell>
        </row>
        <row r="658">
          <cell r="C658" t="str">
            <v>hengebjørk</v>
          </cell>
          <cell r="D658" t="str">
            <v>LC</v>
          </cell>
        </row>
        <row r="659">
          <cell r="C659" t="str">
            <v>tromsøpalme</v>
          </cell>
          <cell r="D659" t="str">
            <v>NA</v>
          </cell>
        </row>
        <row r="660">
          <cell r="C660" t="str">
            <v>tettegras</v>
          </cell>
          <cell r="D660" t="str">
            <v>LC</v>
          </cell>
        </row>
        <row r="661">
          <cell r="C661" t="str">
            <v>flerårsknavel</v>
          </cell>
          <cell r="D661" t="str">
            <v>LC</v>
          </cell>
        </row>
        <row r="662">
          <cell r="C662" t="str">
            <v>melkongslys</v>
          </cell>
          <cell r="D662" t="str">
            <v>NA</v>
          </cell>
        </row>
        <row r="663">
          <cell r="C663" t="str">
            <v>barlind</v>
          </cell>
          <cell r="D663" t="str">
            <v>VU</v>
          </cell>
        </row>
        <row r="664">
          <cell r="C664" t="str">
            <v>prydhøymol</v>
          </cell>
          <cell r="D664" t="str">
            <v>NA</v>
          </cell>
        </row>
        <row r="665">
          <cell r="C665" t="str">
            <v>vrangalm</v>
          </cell>
          <cell r="D665" t="str">
            <v>NA</v>
          </cell>
        </row>
        <row r="666">
          <cell r="C666" t="str">
            <v>småvortemelk</v>
          </cell>
          <cell r="D666" t="str">
            <v>NA</v>
          </cell>
        </row>
        <row r="667">
          <cell r="C667" t="str">
            <v>filtmure</v>
          </cell>
          <cell r="D667" t="str">
            <v>NA</v>
          </cell>
        </row>
        <row r="668">
          <cell r="C668" t="str">
            <v>japanspir</v>
          </cell>
          <cell r="D668" t="str">
            <v>NA</v>
          </cell>
        </row>
        <row r="669">
          <cell r="C669" t="str">
            <v>bergkvein</v>
          </cell>
          <cell r="D669" t="str">
            <v>LC</v>
          </cell>
        </row>
        <row r="670">
          <cell r="C670" t="str">
            <v>knutestorkenebb</v>
          </cell>
          <cell r="D670" t="str">
            <v>NA</v>
          </cell>
        </row>
        <row r="671">
          <cell r="C671" t="str">
            <v>honningurt</v>
          </cell>
          <cell r="D671" t="str">
            <v>NA</v>
          </cell>
        </row>
        <row r="672">
          <cell r="C672" t="str">
            <v>lodnestarr</v>
          </cell>
          <cell r="D672" t="str">
            <v>LC</v>
          </cell>
        </row>
        <row r="673">
          <cell r="C673" t="str">
            <v>smårør</v>
          </cell>
          <cell r="D673" t="str">
            <v>NA</v>
          </cell>
        </row>
        <row r="674">
          <cell r="C674" t="str">
            <v>østveronika</v>
          </cell>
          <cell r="D674" t="str">
            <v>NA</v>
          </cell>
        </row>
        <row r="675">
          <cell r="C675" t="str">
            <v>strandtorn</v>
          </cell>
          <cell r="D675" t="str">
            <v>EN</v>
          </cell>
        </row>
        <row r="676">
          <cell r="D676" t="str">
            <v>NA</v>
          </cell>
        </row>
        <row r="677">
          <cell r="C677" t="str">
            <v>skjermgjøkesyre</v>
          </cell>
          <cell r="D677" t="str">
            <v>NA</v>
          </cell>
        </row>
        <row r="678">
          <cell r="C678" t="str">
            <v>gul hornvalmue</v>
          </cell>
          <cell r="D678" t="str">
            <v>VUº</v>
          </cell>
        </row>
        <row r="679">
          <cell r="C679" t="str">
            <v>skoggullris</v>
          </cell>
          <cell r="D679" t="str">
            <v>LC</v>
          </cell>
        </row>
        <row r="680">
          <cell r="C680" t="str">
            <v>kengurusøtvier</v>
          </cell>
          <cell r="D680" t="str">
            <v>NA</v>
          </cell>
        </row>
        <row r="681">
          <cell r="C681" t="str">
            <v>gulrot</v>
          </cell>
          <cell r="D681" t="str">
            <v>NA</v>
          </cell>
        </row>
        <row r="682">
          <cell r="C682" t="str">
            <v>tysbast</v>
          </cell>
          <cell r="D682" t="str">
            <v>LC</v>
          </cell>
        </row>
        <row r="683">
          <cell r="C683" t="str">
            <v>mølledodre</v>
          </cell>
          <cell r="D683" t="str">
            <v>NA</v>
          </cell>
        </row>
        <row r="684">
          <cell r="C684" t="str">
            <v>fuglenebb</v>
          </cell>
          <cell r="D684" t="str">
            <v>NA</v>
          </cell>
        </row>
        <row r="685">
          <cell r="C685" t="str">
            <v>virginiakarse</v>
          </cell>
          <cell r="D685" t="str">
            <v>NA</v>
          </cell>
        </row>
        <row r="686">
          <cell r="C686" t="str">
            <v>sandstråblom</v>
          </cell>
          <cell r="D686" t="str">
            <v>NA</v>
          </cell>
        </row>
        <row r="687">
          <cell r="C687" t="str">
            <v>spansk kjørvel</v>
          </cell>
          <cell r="D687" t="str">
            <v>NA</v>
          </cell>
        </row>
        <row r="688">
          <cell r="C688" t="str">
            <v>blågran</v>
          </cell>
          <cell r="D688" t="str">
            <v>NA</v>
          </cell>
        </row>
        <row r="689">
          <cell r="C689" t="str">
            <v>kunellik</v>
          </cell>
          <cell r="D689" t="str">
            <v>NA</v>
          </cell>
        </row>
        <row r="690">
          <cell r="C690" t="str">
            <v>krattalant</v>
          </cell>
          <cell r="D690" t="str">
            <v>LC</v>
          </cell>
        </row>
        <row r="691">
          <cell r="C691" t="str">
            <v>sandvortemelk</v>
          </cell>
          <cell r="D691" t="str">
            <v>NA</v>
          </cell>
        </row>
        <row r="692">
          <cell r="C692" t="str">
            <v>vassveronika</v>
          </cell>
          <cell r="D692" t="str">
            <v>VU</v>
          </cell>
        </row>
        <row r="693">
          <cell r="C693" t="str">
            <v>reinmjelt</v>
          </cell>
          <cell r="D693" t="str">
            <v>LC</v>
          </cell>
        </row>
        <row r="694">
          <cell r="C694" t="str">
            <v>sibirhagtorn</v>
          </cell>
          <cell r="D694" t="str">
            <v>NA</v>
          </cell>
        </row>
        <row r="695">
          <cell r="C695" t="str">
            <v>bleikrublom</v>
          </cell>
          <cell r="D695" t="str">
            <v>LC</v>
          </cell>
        </row>
        <row r="696">
          <cell r="C696" t="str">
            <v>fujirhododendron</v>
          </cell>
          <cell r="D696" t="str">
            <v>NA</v>
          </cell>
        </row>
        <row r="697">
          <cell r="C697" t="str">
            <v>kjempesoleie</v>
          </cell>
          <cell r="D697" t="str">
            <v>EN</v>
          </cell>
        </row>
        <row r="698">
          <cell r="C698" t="str">
            <v>kanariblomkarse</v>
          </cell>
          <cell r="D698" t="str">
            <v>NA</v>
          </cell>
        </row>
        <row r="699">
          <cell r="C699" t="str">
            <v>stjernemelde</v>
          </cell>
          <cell r="D699" t="str">
            <v>NA</v>
          </cell>
        </row>
        <row r="700">
          <cell r="C700" t="str">
            <v>atlasklarkia</v>
          </cell>
          <cell r="D700" t="str">
            <v>NA</v>
          </cell>
        </row>
        <row r="701">
          <cell r="C701" t="str">
            <v>finnmarksfrøstjerne</v>
          </cell>
          <cell r="D701" t="str">
            <v>VU</v>
          </cell>
        </row>
        <row r="702">
          <cell r="C702" t="str">
            <v>blodnellik</v>
          </cell>
          <cell r="D702" t="str">
            <v>NA</v>
          </cell>
        </row>
        <row r="703">
          <cell r="C703" t="str">
            <v>hagenellik</v>
          </cell>
          <cell r="D703" t="str">
            <v>NA</v>
          </cell>
        </row>
        <row r="704">
          <cell r="C704" t="str">
            <v>trollbær</v>
          </cell>
          <cell r="D704" t="str">
            <v>LC</v>
          </cell>
        </row>
        <row r="705">
          <cell r="C705" t="str">
            <v>kystbjørnekjeks</v>
          </cell>
          <cell r="D705" t="str">
            <v>LC</v>
          </cell>
        </row>
        <row r="706">
          <cell r="C706" t="str">
            <v>tannkløver</v>
          </cell>
          <cell r="D706" t="str">
            <v>NA</v>
          </cell>
        </row>
        <row r="707">
          <cell r="C707" t="str">
            <v>praktperikum</v>
          </cell>
          <cell r="D707" t="str">
            <v>NA</v>
          </cell>
        </row>
        <row r="708">
          <cell r="C708" t="str">
            <v>sprikemispel</v>
          </cell>
          <cell r="D708" t="str">
            <v>NA</v>
          </cell>
        </row>
        <row r="709">
          <cell r="C709" t="str">
            <v>blåvier</v>
          </cell>
          <cell r="D709" t="str">
            <v>LC</v>
          </cell>
        </row>
        <row r="710">
          <cell r="C710" t="str">
            <v>bakkemaure</v>
          </cell>
          <cell r="D710" t="str">
            <v>NT</v>
          </cell>
        </row>
        <row r="711">
          <cell r="C711" t="str">
            <v>geitvikke</v>
          </cell>
          <cell r="D711" t="str">
            <v>NA</v>
          </cell>
        </row>
        <row r="712">
          <cell r="C712" t="str">
            <v>koloradoedelgran</v>
          </cell>
          <cell r="D712" t="str">
            <v>NA</v>
          </cell>
        </row>
        <row r="713">
          <cell r="C713" t="str">
            <v>åkertistel</v>
          </cell>
          <cell r="D713" t="str">
            <v>LC</v>
          </cell>
        </row>
        <row r="714">
          <cell r="C714" t="str">
            <v>bjørnekam</v>
          </cell>
          <cell r="D714" t="str">
            <v>LC</v>
          </cell>
        </row>
        <row r="715">
          <cell r="C715" t="str">
            <v>gullris</v>
          </cell>
          <cell r="D715" t="str">
            <v>LC</v>
          </cell>
        </row>
        <row r="716">
          <cell r="C716" t="str">
            <v>kamsoleie</v>
          </cell>
          <cell r="D716" t="str">
            <v>NA</v>
          </cell>
        </row>
        <row r="717">
          <cell r="D717" t="str">
            <v>NT</v>
          </cell>
        </row>
        <row r="718">
          <cell r="C718" t="str">
            <v>mørkveronika</v>
          </cell>
          <cell r="D718" t="str">
            <v>NA</v>
          </cell>
        </row>
        <row r="719">
          <cell r="C719" t="str">
            <v>berglin</v>
          </cell>
          <cell r="D719" t="str">
            <v>NA</v>
          </cell>
        </row>
        <row r="720">
          <cell r="D720" t="str">
            <v>NA</v>
          </cell>
        </row>
        <row r="721">
          <cell r="C721" t="str">
            <v>leddved</v>
          </cell>
          <cell r="D721" t="str">
            <v>LC</v>
          </cell>
        </row>
        <row r="722">
          <cell r="C722" t="str">
            <v>rundsoldogg</v>
          </cell>
          <cell r="D722" t="str">
            <v>LC</v>
          </cell>
        </row>
        <row r="723">
          <cell r="C723" t="str">
            <v>agnbøk</v>
          </cell>
          <cell r="D723" t="str">
            <v>NA</v>
          </cell>
        </row>
        <row r="724">
          <cell r="C724" t="str">
            <v>klatrevillvin</v>
          </cell>
          <cell r="D724" t="str">
            <v>NA</v>
          </cell>
        </row>
        <row r="725">
          <cell r="C725" t="str">
            <v>dunrips</v>
          </cell>
          <cell r="D725" t="str">
            <v>LC</v>
          </cell>
        </row>
        <row r="726">
          <cell r="C726" t="str">
            <v>engmarigras</v>
          </cell>
          <cell r="D726" t="str">
            <v>LC</v>
          </cell>
        </row>
        <row r="727">
          <cell r="C727" t="str">
            <v>skjegghavre</v>
          </cell>
          <cell r="D727" t="str">
            <v>NA</v>
          </cell>
        </row>
        <row r="728">
          <cell r="C728" t="str">
            <v>griffelstarr</v>
          </cell>
          <cell r="D728" t="str">
            <v>EN</v>
          </cell>
        </row>
        <row r="729">
          <cell r="C729" t="str">
            <v>nikkevintergrønn</v>
          </cell>
          <cell r="D729" t="str">
            <v>LC</v>
          </cell>
        </row>
        <row r="730">
          <cell r="C730" t="str">
            <v>fjellbleikvier</v>
          </cell>
          <cell r="D730" t="str">
            <v>LC</v>
          </cell>
        </row>
        <row r="731">
          <cell r="C731" t="str">
            <v>hagefrøstjerne</v>
          </cell>
          <cell r="D731" t="str">
            <v>NA</v>
          </cell>
        </row>
        <row r="732">
          <cell r="C732" t="str">
            <v>pilemispel</v>
          </cell>
          <cell r="D732" t="str">
            <v>NA</v>
          </cell>
        </row>
        <row r="733">
          <cell r="C733" t="str">
            <v>stor kubjelle</v>
          </cell>
          <cell r="D733" t="str">
            <v>NA</v>
          </cell>
        </row>
        <row r="734">
          <cell r="C734" t="str">
            <v>myrtistel</v>
          </cell>
          <cell r="D734" t="str">
            <v>LC</v>
          </cell>
        </row>
        <row r="735">
          <cell r="D735" t="str">
            <v>NA</v>
          </cell>
        </row>
        <row r="736">
          <cell r="C736" t="str">
            <v>arménbjørnebær</v>
          </cell>
          <cell r="D736" t="str">
            <v>NA</v>
          </cell>
        </row>
        <row r="737">
          <cell r="C737" t="str">
            <v>vårbrunrot</v>
          </cell>
          <cell r="D737" t="str">
            <v>NA</v>
          </cell>
        </row>
        <row r="738">
          <cell r="C738" t="str">
            <v>markrødsvingel</v>
          </cell>
          <cell r="D738" t="str">
            <v>LC</v>
          </cell>
        </row>
        <row r="739">
          <cell r="C739" t="str">
            <v>bergsvartburkne</v>
          </cell>
          <cell r="D739" t="str">
            <v>LC</v>
          </cell>
        </row>
        <row r="740">
          <cell r="C740" t="str">
            <v>ørevier</v>
          </cell>
          <cell r="D740" t="str">
            <v>LC</v>
          </cell>
        </row>
        <row r="741">
          <cell r="C741" t="str">
            <v>solrose</v>
          </cell>
          <cell r="D741" t="str">
            <v>CR</v>
          </cell>
        </row>
        <row r="742">
          <cell r="D742" t="str">
            <v>NA</v>
          </cell>
        </row>
        <row r="743">
          <cell r="C743" t="str">
            <v>bukkekorn</v>
          </cell>
          <cell r="D743" t="str">
            <v>NA</v>
          </cell>
        </row>
        <row r="744">
          <cell r="C744" t="str">
            <v>lapplandsbjørk</v>
          </cell>
          <cell r="D744" t="str">
            <v>LC</v>
          </cell>
        </row>
        <row r="745">
          <cell r="C745" t="str">
            <v>småvasshår</v>
          </cell>
          <cell r="D745" t="str">
            <v>LC</v>
          </cell>
        </row>
        <row r="746">
          <cell r="C746" t="str">
            <v>frynsestarr</v>
          </cell>
          <cell r="D746" t="str">
            <v>LC</v>
          </cell>
        </row>
        <row r="747">
          <cell r="C747" t="str">
            <v>nattlys</v>
          </cell>
          <cell r="D747" t="str">
            <v>NA</v>
          </cell>
        </row>
        <row r="748">
          <cell r="C748" t="str">
            <v>ramtillablom</v>
          </cell>
          <cell r="D748" t="str">
            <v>NA</v>
          </cell>
        </row>
        <row r="749">
          <cell r="C749" t="str">
            <v>blankburkne</v>
          </cell>
          <cell r="D749" t="str">
            <v>LC</v>
          </cell>
        </row>
        <row r="750">
          <cell r="C750" t="str">
            <v>sølvvier</v>
          </cell>
          <cell r="D750" t="str">
            <v>LC</v>
          </cell>
        </row>
        <row r="751">
          <cell r="C751" t="str">
            <v>raggarve</v>
          </cell>
          <cell r="D751" t="str">
            <v>CR</v>
          </cell>
        </row>
        <row r="752">
          <cell r="C752" t="str">
            <v>sibirbergknapp</v>
          </cell>
          <cell r="D752" t="str">
            <v>NA</v>
          </cell>
        </row>
        <row r="753">
          <cell r="C753" t="str">
            <v>snøveronika</v>
          </cell>
          <cell r="D753" t="str">
            <v>LC</v>
          </cell>
        </row>
        <row r="754">
          <cell r="C754" t="str">
            <v>gyllenlakk</v>
          </cell>
          <cell r="D754" t="str">
            <v>NA</v>
          </cell>
        </row>
        <row r="755">
          <cell r="C755" t="str">
            <v>ugrasportulakk</v>
          </cell>
          <cell r="D755" t="str">
            <v>NA</v>
          </cell>
        </row>
        <row r="756">
          <cell r="C756" t="str">
            <v>oljedodre</v>
          </cell>
          <cell r="D756" t="str">
            <v>NA</v>
          </cell>
        </row>
        <row r="757">
          <cell r="C757" t="str">
            <v>bakkestemorsblom</v>
          </cell>
          <cell r="D757" t="str">
            <v>LC</v>
          </cell>
        </row>
        <row r="758">
          <cell r="C758" t="str">
            <v>prestekrage</v>
          </cell>
          <cell r="D758" t="str">
            <v>LC</v>
          </cell>
        </row>
        <row r="759">
          <cell r="C759" t="str">
            <v>stormure</v>
          </cell>
          <cell r="D759" t="str">
            <v>NA</v>
          </cell>
        </row>
        <row r="760">
          <cell r="C760" t="str">
            <v>fjellpestrot</v>
          </cell>
          <cell r="D760" t="str">
            <v>LC</v>
          </cell>
        </row>
        <row r="761">
          <cell r="D761" t="str">
            <v>NA</v>
          </cell>
        </row>
        <row r="762">
          <cell r="C762" t="str">
            <v>møllekløver</v>
          </cell>
          <cell r="D762" t="str">
            <v>NA</v>
          </cell>
        </row>
        <row r="763">
          <cell r="C763" t="str">
            <v>ugrasbokhvete</v>
          </cell>
          <cell r="D763" t="str">
            <v>NA</v>
          </cell>
        </row>
        <row r="764">
          <cell r="C764" t="str">
            <v>fjæreknapp</v>
          </cell>
          <cell r="D764" t="str">
            <v>NA</v>
          </cell>
        </row>
        <row r="765">
          <cell r="C765" t="str">
            <v>russemure</v>
          </cell>
          <cell r="D765" t="str">
            <v>NA</v>
          </cell>
        </row>
        <row r="766">
          <cell r="C766" t="str">
            <v>fjellbakkesøte</v>
          </cell>
          <cell r="D766" t="str">
            <v>NT</v>
          </cell>
        </row>
        <row r="767">
          <cell r="C767" t="str">
            <v>kirsebær</v>
          </cell>
          <cell r="D767" t="str">
            <v>NA</v>
          </cell>
        </row>
        <row r="768">
          <cell r="C768" t="str">
            <v>peruskjellfrø</v>
          </cell>
          <cell r="D768" t="str">
            <v>NA</v>
          </cell>
        </row>
        <row r="769">
          <cell r="C769" t="str">
            <v>tatarleddved</v>
          </cell>
          <cell r="D769" t="str">
            <v>NA</v>
          </cell>
        </row>
        <row r="770">
          <cell r="C770" t="str">
            <v>villdurra</v>
          </cell>
          <cell r="D770" t="str">
            <v>NA</v>
          </cell>
        </row>
        <row r="771">
          <cell r="C771" t="str">
            <v>kalkarve</v>
          </cell>
          <cell r="D771" t="str">
            <v>NT</v>
          </cell>
        </row>
        <row r="772">
          <cell r="C772" t="str">
            <v>froskebitt</v>
          </cell>
          <cell r="D772" t="str">
            <v>EN</v>
          </cell>
        </row>
        <row r="773">
          <cell r="C773" t="str">
            <v>lodnegyvel</v>
          </cell>
          <cell r="D773" t="str">
            <v>NA</v>
          </cell>
        </row>
        <row r="774">
          <cell r="C774" t="str">
            <v>nålearve</v>
          </cell>
          <cell r="D774" t="str">
            <v>LC</v>
          </cell>
        </row>
        <row r="775">
          <cell r="C775" t="str">
            <v>sveltflatbelg</v>
          </cell>
          <cell r="D775" t="str">
            <v>NA</v>
          </cell>
        </row>
        <row r="776">
          <cell r="C776" t="str">
            <v>timiansnyltetråd</v>
          </cell>
          <cell r="D776" t="str">
            <v>NA</v>
          </cell>
        </row>
        <row r="777">
          <cell r="C777" t="str">
            <v>bergfrue</v>
          </cell>
          <cell r="D777" t="str">
            <v>LC</v>
          </cell>
        </row>
        <row r="778">
          <cell r="C778" t="str">
            <v>bukketorn</v>
          </cell>
          <cell r="D778" t="str">
            <v>NA</v>
          </cell>
        </row>
        <row r="779">
          <cell r="C779" t="str">
            <v>storkvein</v>
          </cell>
          <cell r="D779" t="str">
            <v>LC</v>
          </cell>
        </row>
        <row r="780">
          <cell r="C780" t="str">
            <v>småvoksurt</v>
          </cell>
          <cell r="D780" t="str">
            <v>NA</v>
          </cell>
        </row>
        <row r="781">
          <cell r="C781" t="str">
            <v>fløyelsselje</v>
          </cell>
          <cell r="D781" t="str">
            <v>NA</v>
          </cell>
        </row>
        <row r="782">
          <cell r="C782" t="str">
            <v>smalaksstarr</v>
          </cell>
          <cell r="D782" t="str">
            <v>NA</v>
          </cell>
        </row>
        <row r="783">
          <cell r="C783" t="str">
            <v>pimpernell</v>
          </cell>
          <cell r="D783" t="str">
            <v>NA</v>
          </cell>
        </row>
        <row r="784">
          <cell r="C784" t="str">
            <v>nordlig evjeblom</v>
          </cell>
          <cell r="D784" t="str">
            <v>NT</v>
          </cell>
        </row>
        <row r="785">
          <cell r="C785" t="str">
            <v>skogflatbelg</v>
          </cell>
          <cell r="D785" t="str">
            <v>LC</v>
          </cell>
        </row>
        <row r="786">
          <cell r="C786" t="str">
            <v>lakseroljeplante</v>
          </cell>
          <cell r="D786" t="str">
            <v>NA</v>
          </cell>
        </row>
        <row r="787">
          <cell r="C787" t="str">
            <v>bjørnerot</v>
          </cell>
          <cell r="D787" t="str">
            <v>VU</v>
          </cell>
        </row>
        <row r="788">
          <cell r="C788" t="str">
            <v>ugrashamp</v>
          </cell>
          <cell r="D788" t="str">
            <v>NA</v>
          </cell>
        </row>
        <row r="789">
          <cell r="C789" t="str">
            <v>tysk klematis</v>
          </cell>
          <cell r="D789" t="str">
            <v>NA</v>
          </cell>
        </row>
        <row r="790">
          <cell r="C790" t="str">
            <v>svimling</v>
          </cell>
          <cell r="D790" t="str">
            <v>NA</v>
          </cell>
        </row>
        <row r="791">
          <cell r="C791" t="str">
            <v>vinbringebær</v>
          </cell>
          <cell r="D791" t="str">
            <v>NA</v>
          </cell>
        </row>
        <row r="792">
          <cell r="C792" t="str">
            <v>svensk skrinneblom</v>
          </cell>
          <cell r="D792" t="str">
            <v>NA</v>
          </cell>
        </row>
        <row r="793">
          <cell r="C793" t="str">
            <v>stor vasshøymol</v>
          </cell>
          <cell r="D793" t="str">
            <v>LC</v>
          </cell>
        </row>
        <row r="794">
          <cell r="C794" t="str">
            <v>busttjernaks</v>
          </cell>
          <cell r="D794" t="str">
            <v>LC</v>
          </cell>
        </row>
        <row r="795">
          <cell r="C795" t="str">
            <v>brunsivaks</v>
          </cell>
          <cell r="D795" t="str">
            <v>LC</v>
          </cell>
        </row>
        <row r="796">
          <cell r="C796" t="str">
            <v>skaftspeil</v>
          </cell>
          <cell r="D796" t="str">
            <v>NA</v>
          </cell>
        </row>
        <row r="797">
          <cell r="C797" t="str">
            <v>reddik</v>
          </cell>
          <cell r="D797" t="str">
            <v>NA</v>
          </cell>
        </row>
        <row r="798">
          <cell r="C798" t="str">
            <v>sprikesøtgras</v>
          </cell>
          <cell r="D798" t="str">
            <v>CR</v>
          </cell>
        </row>
        <row r="799">
          <cell r="C799" t="str">
            <v>tannhinnebregne</v>
          </cell>
          <cell r="D799" t="str">
            <v>NE</v>
          </cell>
        </row>
        <row r="800">
          <cell r="C800" t="str">
            <v>perlevintergrønn</v>
          </cell>
          <cell r="D800" t="str">
            <v>LC</v>
          </cell>
        </row>
        <row r="801">
          <cell r="C801" t="str">
            <v>hybridgrannjamne</v>
          </cell>
          <cell r="D801" t="str">
            <v>VU</v>
          </cell>
        </row>
        <row r="802">
          <cell r="C802" t="str">
            <v>slottsgullkurv</v>
          </cell>
          <cell r="D802" t="str">
            <v>NA</v>
          </cell>
        </row>
        <row r="803">
          <cell r="C803" t="str">
            <v>svartvadderot</v>
          </cell>
          <cell r="D803" t="str">
            <v>NA</v>
          </cell>
        </row>
        <row r="804">
          <cell r="C804" t="str">
            <v>akssalturt</v>
          </cell>
          <cell r="D804" t="str">
            <v>NA</v>
          </cell>
        </row>
        <row r="805">
          <cell r="C805" t="str">
            <v>parkslirekne</v>
          </cell>
          <cell r="D805" t="str">
            <v>NA</v>
          </cell>
        </row>
        <row r="806">
          <cell r="C806" t="str">
            <v>kattefot</v>
          </cell>
          <cell r="D806" t="str">
            <v>LC</v>
          </cell>
        </row>
        <row r="807">
          <cell r="C807" t="str">
            <v>nøstehøymol</v>
          </cell>
          <cell r="D807" t="str">
            <v>NA</v>
          </cell>
        </row>
        <row r="808">
          <cell r="C808" t="str">
            <v>praktgullbusk</v>
          </cell>
          <cell r="D808" t="str">
            <v>NA</v>
          </cell>
        </row>
        <row r="809">
          <cell r="C809" t="str">
            <v>hjertegras</v>
          </cell>
          <cell r="D809" t="str">
            <v>LC</v>
          </cell>
        </row>
        <row r="810">
          <cell r="C810" t="str">
            <v>markmjelt</v>
          </cell>
          <cell r="D810" t="str">
            <v>LC</v>
          </cell>
        </row>
        <row r="811">
          <cell r="C811" t="str">
            <v>ullborre</v>
          </cell>
          <cell r="D811" t="str">
            <v>NA</v>
          </cell>
        </row>
        <row r="812">
          <cell r="C812" t="str">
            <v>strigullris</v>
          </cell>
          <cell r="D812" t="str">
            <v>NA</v>
          </cell>
        </row>
        <row r="813">
          <cell r="C813" t="str">
            <v>kjerteldylle</v>
          </cell>
          <cell r="D813" t="str">
            <v>LC</v>
          </cell>
        </row>
        <row r="814">
          <cell r="C814" t="str">
            <v>koriander</v>
          </cell>
          <cell r="D814" t="str">
            <v>NA</v>
          </cell>
        </row>
        <row r="815">
          <cell r="C815" t="str">
            <v>nikkeøstersurt</v>
          </cell>
          <cell r="D815" t="str">
            <v>NA</v>
          </cell>
        </row>
        <row r="816">
          <cell r="C816" t="str">
            <v>blålyng</v>
          </cell>
          <cell r="D816" t="str">
            <v>LC</v>
          </cell>
        </row>
        <row r="817">
          <cell r="C817" t="str">
            <v>hornfiol</v>
          </cell>
          <cell r="D817" t="str">
            <v>NA</v>
          </cell>
        </row>
        <row r="818">
          <cell r="C818" t="str">
            <v>blanksennep</v>
          </cell>
          <cell r="D818" t="str">
            <v>NA</v>
          </cell>
        </row>
        <row r="819">
          <cell r="C819" t="str">
            <v>dvergmarinøkkel</v>
          </cell>
          <cell r="D819" t="str">
            <v>EN</v>
          </cell>
        </row>
        <row r="820">
          <cell r="C820" t="str">
            <v>sumpsiv</v>
          </cell>
          <cell r="D820" t="str">
            <v>LC</v>
          </cell>
        </row>
        <row r="821">
          <cell r="C821" t="str">
            <v>hvitgran</v>
          </cell>
          <cell r="D821" t="str">
            <v>NA</v>
          </cell>
        </row>
        <row r="822">
          <cell r="C822" t="str">
            <v>nordsjøreddik</v>
          </cell>
          <cell r="D822" t="str">
            <v>LC</v>
          </cell>
        </row>
        <row r="823">
          <cell r="C823" t="str">
            <v>sørlandsraggtelg</v>
          </cell>
          <cell r="D823" t="str">
            <v>LC</v>
          </cell>
        </row>
        <row r="824">
          <cell r="C824" t="str">
            <v>åkeradonis</v>
          </cell>
          <cell r="D824" t="str">
            <v>NA</v>
          </cell>
        </row>
        <row r="825">
          <cell r="C825" t="str">
            <v>hundekvein</v>
          </cell>
          <cell r="D825" t="str">
            <v>LC</v>
          </cell>
        </row>
        <row r="826">
          <cell r="C826" t="str">
            <v>buntsivaks</v>
          </cell>
          <cell r="D826" t="str">
            <v>LC</v>
          </cell>
        </row>
        <row r="827">
          <cell r="C827" t="str">
            <v>broddtelg</v>
          </cell>
          <cell r="D827" t="str">
            <v>LC</v>
          </cell>
        </row>
        <row r="828">
          <cell r="C828" t="str">
            <v>romermalurt</v>
          </cell>
          <cell r="D828" t="str">
            <v>NA</v>
          </cell>
        </row>
        <row r="829">
          <cell r="C829" t="str">
            <v>ugrasklokke</v>
          </cell>
          <cell r="D829" t="str">
            <v>NA</v>
          </cell>
        </row>
        <row r="830">
          <cell r="D830" t="str">
            <v>NA</v>
          </cell>
        </row>
        <row r="831">
          <cell r="C831" t="str">
            <v>muserumpe</v>
          </cell>
          <cell r="D831" t="str">
            <v>VU</v>
          </cell>
        </row>
        <row r="832">
          <cell r="C832" t="str">
            <v>skjørpil</v>
          </cell>
          <cell r="D832" t="str">
            <v>NA</v>
          </cell>
        </row>
        <row r="833">
          <cell r="C833" t="str">
            <v>hybridsalvie</v>
          </cell>
          <cell r="D833" t="str">
            <v>NA</v>
          </cell>
        </row>
        <row r="834">
          <cell r="C834" t="str">
            <v>fjellkveke</v>
          </cell>
          <cell r="D834" t="str">
            <v>LC</v>
          </cell>
        </row>
        <row r="835">
          <cell r="C835" t="str">
            <v>meldeamarant</v>
          </cell>
          <cell r="D835" t="str">
            <v>NA</v>
          </cell>
        </row>
        <row r="836">
          <cell r="C836" t="str">
            <v>fjellmarigras</v>
          </cell>
          <cell r="D836" t="str">
            <v>LC</v>
          </cell>
        </row>
        <row r="837">
          <cell r="C837" t="str">
            <v>gullhavre</v>
          </cell>
          <cell r="D837" t="str">
            <v>NA</v>
          </cell>
        </row>
        <row r="838">
          <cell r="C838" t="str">
            <v>galnebær</v>
          </cell>
          <cell r="D838" t="str">
            <v>NA</v>
          </cell>
        </row>
        <row r="839">
          <cell r="C839" t="str">
            <v>soløye</v>
          </cell>
          <cell r="D839" t="str">
            <v>NA</v>
          </cell>
        </row>
        <row r="840">
          <cell r="C840" t="str">
            <v>marianøkleblom</v>
          </cell>
          <cell r="D840" t="str">
            <v>LC</v>
          </cell>
        </row>
        <row r="841">
          <cell r="C841" t="str">
            <v>klengemaure</v>
          </cell>
          <cell r="D841" t="str">
            <v>LC</v>
          </cell>
        </row>
        <row r="842">
          <cell r="C842" t="str">
            <v>skogselje</v>
          </cell>
          <cell r="D842" t="str">
            <v>LC</v>
          </cell>
        </row>
        <row r="843">
          <cell r="C843" t="str">
            <v>sprikefaks</v>
          </cell>
          <cell r="D843" t="str">
            <v>NA</v>
          </cell>
        </row>
        <row r="844">
          <cell r="C844" t="str">
            <v>hybridveivortemelk</v>
          </cell>
          <cell r="D844" t="str">
            <v>NA</v>
          </cell>
        </row>
        <row r="845">
          <cell r="C845" t="str">
            <v>toppslirekne</v>
          </cell>
          <cell r="D845" t="str">
            <v>NA</v>
          </cell>
        </row>
        <row r="846">
          <cell r="C846" t="str">
            <v>småtimian</v>
          </cell>
          <cell r="D846" t="str">
            <v>LC</v>
          </cell>
        </row>
        <row r="847">
          <cell r="C847" t="str">
            <v>blåklokke</v>
          </cell>
          <cell r="D847" t="str">
            <v>LC</v>
          </cell>
        </row>
        <row r="848">
          <cell r="C848" t="str">
            <v>bitterblåfjær</v>
          </cell>
          <cell r="D848" t="str">
            <v>LC</v>
          </cell>
        </row>
        <row r="849">
          <cell r="C849" t="str">
            <v>skvallerkål</v>
          </cell>
          <cell r="D849" t="str">
            <v>LC</v>
          </cell>
        </row>
        <row r="850">
          <cell r="C850" t="str">
            <v>snøgras</v>
          </cell>
          <cell r="D850" t="str">
            <v>VU</v>
          </cell>
        </row>
        <row r="851">
          <cell r="C851" t="str">
            <v>jordflatbelg</v>
          </cell>
          <cell r="D851" t="str">
            <v>NA</v>
          </cell>
        </row>
        <row r="852">
          <cell r="C852" t="str">
            <v>sibiredelgran</v>
          </cell>
          <cell r="D852" t="str">
            <v>NA</v>
          </cell>
        </row>
        <row r="853">
          <cell r="C853" t="str">
            <v>gjøglerblom</v>
          </cell>
          <cell r="D853" t="str">
            <v>NA</v>
          </cell>
        </row>
        <row r="854">
          <cell r="C854" t="str">
            <v>skogalm</v>
          </cell>
          <cell r="D854" t="str">
            <v>VU</v>
          </cell>
        </row>
        <row r="855">
          <cell r="C855" t="str">
            <v>kveinhavre</v>
          </cell>
          <cell r="D855" t="str">
            <v>EN</v>
          </cell>
        </row>
        <row r="856">
          <cell r="C856" t="str">
            <v>granntjernaks</v>
          </cell>
          <cell r="D856" t="str">
            <v>EN</v>
          </cell>
        </row>
        <row r="857">
          <cell r="C857" t="str">
            <v>vardefrytle</v>
          </cell>
          <cell r="D857" t="str">
            <v>LC</v>
          </cell>
        </row>
        <row r="858">
          <cell r="C858" t="str">
            <v>rankkål</v>
          </cell>
          <cell r="D858" t="str">
            <v>NA</v>
          </cell>
        </row>
        <row r="859">
          <cell r="C859" t="str">
            <v>groblad</v>
          </cell>
          <cell r="D859" t="str">
            <v>LC</v>
          </cell>
        </row>
        <row r="860">
          <cell r="C860" t="str">
            <v>trådrapp</v>
          </cell>
          <cell r="D860" t="str">
            <v>LC</v>
          </cell>
        </row>
        <row r="861">
          <cell r="C861" t="str">
            <v>tvillingsiv</v>
          </cell>
          <cell r="D861" t="str">
            <v>LC</v>
          </cell>
        </row>
        <row r="862">
          <cell r="C862" t="str">
            <v>dynesvingel</v>
          </cell>
          <cell r="D862" t="str">
            <v>LC</v>
          </cell>
        </row>
        <row r="863">
          <cell r="C863" t="str">
            <v>ballastmaure</v>
          </cell>
          <cell r="D863" t="str">
            <v>NA</v>
          </cell>
        </row>
        <row r="864">
          <cell r="C864" t="str">
            <v>prydstorkenebb</v>
          </cell>
          <cell r="D864" t="str">
            <v>NA</v>
          </cell>
        </row>
        <row r="865">
          <cell r="C865" t="str">
            <v>stivranke</v>
          </cell>
          <cell r="D865" t="str">
            <v>NA</v>
          </cell>
        </row>
        <row r="866">
          <cell r="C866" t="str">
            <v>kaliforniavalmue</v>
          </cell>
          <cell r="D866" t="str">
            <v>NA</v>
          </cell>
        </row>
        <row r="867">
          <cell r="C867" t="str">
            <v>strandrug</v>
          </cell>
          <cell r="D867" t="str">
            <v>LC</v>
          </cell>
        </row>
        <row r="868">
          <cell r="C868" t="str">
            <v>byfriergras</v>
          </cell>
          <cell r="D868" t="str">
            <v>NA</v>
          </cell>
        </row>
        <row r="869">
          <cell r="C869" t="str">
            <v>vill-lin</v>
          </cell>
          <cell r="D869" t="str">
            <v>LC</v>
          </cell>
        </row>
        <row r="870">
          <cell r="C870" t="str">
            <v>blodtopp</v>
          </cell>
          <cell r="D870" t="str">
            <v>LC</v>
          </cell>
        </row>
        <row r="871">
          <cell r="C871" t="str">
            <v>hvitpraktvindel</v>
          </cell>
          <cell r="D871" t="str">
            <v>NA</v>
          </cell>
        </row>
        <row r="872">
          <cell r="C872" t="str">
            <v>engsnelle</v>
          </cell>
          <cell r="D872" t="str">
            <v>LC</v>
          </cell>
        </row>
        <row r="873">
          <cell r="C873" t="str">
            <v>hønsebelg</v>
          </cell>
          <cell r="D873" t="str">
            <v>NA</v>
          </cell>
        </row>
        <row r="874">
          <cell r="C874" t="str">
            <v>fliktvetann</v>
          </cell>
          <cell r="D874" t="str">
            <v>LC</v>
          </cell>
        </row>
        <row r="875">
          <cell r="C875" t="str">
            <v>stivtistel</v>
          </cell>
          <cell r="D875" t="str">
            <v>NA</v>
          </cell>
        </row>
        <row r="876">
          <cell r="C876" t="str">
            <v>sumpblærerot</v>
          </cell>
          <cell r="D876" t="str">
            <v>LC</v>
          </cell>
        </row>
        <row r="877">
          <cell r="C877" t="str">
            <v>myrstorkenebb</v>
          </cell>
          <cell r="D877" t="str">
            <v>NA</v>
          </cell>
        </row>
        <row r="878">
          <cell r="C878" t="str">
            <v>hundepersille</v>
          </cell>
          <cell r="D878" t="str">
            <v>LC</v>
          </cell>
        </row>
        <row r="879">
          <cell r="C879" t="str">
            <v>engforglemmegei</v>
          </cell>
          <cell r="D879" t="str">
            <v>LC</v>
          </cell>
        </row>
        <row r="880">
          <cell r="C880" t="str">
            <v>grov nattfiol</v>
          </cell>
          <cell r="D880" t="str">
            <v>LC</v>
          </cell>
        </row>
        <row r="881">
          <cell r="C881" t="str">
            <v>lodden mellomnype</v>
          </cell>
          <cell r="D881" t="str">
            <v>LC</v>
          </cell>
        </row>
        <row r="882">
          <cell r="C882" t="str">
            <v>slesvikbjørnebær</v>
          </cell>
          <cell r="D882" t="str">
            <v>NA</v>
          </cell>
        </row>
        <row r="883">
          <cell r="C883" t="str">
            <v>russevindbukk</v>
          </cell>
          <cell r="D883" t="str">
            <v>NA</v>
          </cell>
        </row>
        <row r="884">
          <cell r="C884" t="str">
            <v>knollstorkenebb</v>
          </cell>
          <cell r="D884" t="str">
            <v>NA</v>
          </cell>
        </row>
        <row r="885">
          <cell r="C885" t="str">
            <v>sørlandsbjørnebær</v>
          </cell>
          <cell r="D885" t="str">
            <v>CR</v>
          </cell>
        </row>
        <row r="886">
          <cell r="C886" t="str">
            <v>dvergsoleie</v>
          </cell>
          <cell r="D886" t="str">
            <v>LC</v>
          </cell>
        </row>
        <row r="887">
          <cell r="C887" t="str">
            <v>bakketiriltunge</v>
          </cell>
          <cell r="D887" t="str">
            <v>LC</v>
          </cell>
        </row>
        <row r="888">
          <cell r="D888" t="str">
            <v>NA</v>
          </cell>
        </row>
        <row r="889">
          <cell r="C889" t="str">
            <v>hønsehirse</v>
          </cell>
          <cell r="D889" t="str">
            <v>NA</v>
          </cell>
        </row>
        <row r="890">
          <cell r="C890" t="str">
            <v>busthaukeskjegg</v>
          </cell>
          <cell r="D890" t="str">
            <v>NA</v>
          </cell>
        </row>
        <row r="891">
          <cell r="C891" t="str">
            <v>tuearve</v>
          </cell>
          <cell r="D891" t="str">
            <v>LC</v>
          </cell>
        </row>
        <row r="892">
          <cell r="D892" t="str">
            <v>LC</v>
          </cell>
        </row>
        <row r="893">
          <cell r="C893" t="str">
            <v>hagerips</v>
          </cell>
          <cell r="D893" t="str">
            <v>NA</v>
          </cell>
        </row>
        <row r="894">
          <cell r="C894" t="str">
            <v>hårtiriltunge</v>
          </cell>
          <cell r="D894" t="str">
            <v>NA</v>
          </cell>
        </row>
        <row r="895">
          <cell r="C895" t="str">
            <v>nøkketjernaks</v>
          </cell>
          <cell r="D895" t="str">
            <v>LC</v>
          </cell>
        </row>
        <row r="896">
          <cell r="C896" t="str">
            <v>myrmaure</v>
          </cell>
          <cell r="D896" t="str">
            <v>LC</v>
          </cell>
        </row>
        <row r="897">
          <cell r="C897" t="str">
            <v>kubjelle</v>
          </cell>
          <cell r="D897" t="str">
            <v>NT</v>
          </cell>
        </row>
        <row r="898">
          <cell r="C898" t="str">
            <v>såpeblom</v>
          </cell>
          <cell r="D898" t="str">
            <v>NA</v>
          </cell>
        </row>
        <row r="899">
          <cell r="D899" t="str">
            <v>NA</v>
          </cell>
        </row>
        <row r="900">
          <cell r="C900" t="str">
            <v>hybridgullregn</v>
          </cell>
          <cell r="D900" t="str">
            <v>NA</v>
          </cell>
        </row>
        <row r="901">
          <cell r="C901" t="str">
            <v>ormetunge</v>
          </cell>
          <cell r="D901" t="str">
            <v>VU</v>
          </cell>
        </row>
        <row r="902">
          <cell r="C902" t="str">
            <v>fingerstarr</v>
          </cell>
          <cell r="D902" t="str">
            <v>LC</v>
          </cell>
        </row>
        <row r="903">
          <cell r="C903" t="str">
            <v>japanhønsehirse</v>
          </cell>
          <cell r="D903" t="str">
            <v>NA</v>
          </cell>
        </row>
        <row r="904">
          <cell r="C904" t="str">
            <v>knottblom</v>
          </cell>
          <cell r="D904" t="str">
            <v>EN</v>
          </cell>
        </row>
        <row r="905">
          <cell r="C905" t="str">
            <v>dikevasshår</v>
          </cell>
          <cell r="D905" t="str">
            <v>LC</v>
          </cell>
        </row>
        <row r="906">
          <cell r="C906" t="str">
            <v>strandsmelle</v>
          </cell>
          <cell r="D906" t="str">
            <v>LC</v>
          </cell>
        </row>
        <row r="907">
          <cell r="C907" t="str">
            <v>vedbeinurt</v>
          </cell>
          <cell r="D907" t="str">
            <v>EN</v>
          </cell>
        </row>
        <row r="908">
          <cell r="C908" t="str">
            <v>rødpil</v>
          </cell>
          <cell r="D908" t="str">
            <v>NA</v>
          </cell>
        </row>
        <row r="909">
          <cell r="C909" t="str">
            <v>bekkeveronika</v>
          </cell>
          <cell r="D909" t="str">
            <v>LC</v>
          </cell>
        </row>
        <row r="910">
          <cell r="C910" t="str">
            <v>krattlodnegras</v>
          </cell>
          <cell r="D910" t="str">
            <v>LC</v>
          </cell>
        </row>
        <row r="911">
          <cell r="C911" t="str">
            <v>aksveronika</v>
          </cell>
          <cell r="D911" t="str">
            <v>VU</v>
          </cell>
        </row>
        <row r="912">
          <cell r="C912" t="str">
            <v>sumpmaure</v>
          </cell>
          <cell r="D912" t="str">
            <v>LC</v>
          </cell>
        </row>
        <row r="913">
          <cell r="C913" t="str">
            <v>tigerlilje</v>
          </cell>
          <cell r="D913" t="str">
            <v>NA</v>
          </cell>
        </row>
        <row r="914">
          <cell r="C914" t="str">
            <v>stivsennep</v>
          </cell>
          <cell r="D914" t="str">
            <v>NA</v>
          </cell>
        </row>
        <row r="915">
          <cell r="C915" t="str">
            <v>plenborre</v>
          </cell>
          <cell r="D915" t="str">
            <v>NA</v>
          </cell>
        </row>
        <row r="916">
          <cell r="C916" t="str">
            <v>skjørlok</v>
          </cell>
          <cell r="D916" t="str">
            <v>LC</v>
          </cell>
        </row>
        <row r="917">
          <cell r="C917" t="str">
            <v>løpstikke</v>
          </cell>
          <cell r="D917" t="str">
            <v>NA</v>
          </cell>
        </row>
        <row r="918">
          <cell r="C918" t="str">
            <v>spiss-siv</v>
          </cell>
          <cell r="D918" t="str">
            <v>CR</v>
          </cell>
        </row>
        <row r="919">
          <cell r="D919" t="str">
            <v>NA</v>
          </cell>
        </row>
        <row r="920">
          <cell r="D920" t="str">
            <v>NA</v>
          </cell>
        </row>
        <row r="921">
          <cell r="C921" t="str">
            <v>breifaks</v>
          </cell>
          <cell r="D921" t="str">
            <v>NA</v>
          </cell>
        </row>
        <row r="922">
          <cell r="C922" t="str">
            <v>krypkattost</v>
          </cell>
          <cell r="D922" t="str">
            <v>NA</v>
          </cell>
        </row>
        <row r="923">
          <cell r="C923" t="str">
            <v>kammarimjelle</v>
          </cell>
          <cell r="D923" t="str">
            <v>EN</v>
          </cell>
        </row>
        <row r="924">
          <cell r="C924" t="str">
            <v>matrem</v>
          </cell>
          <cell r="D924" t="str">
            <v>NA</v>
          </cell>
        </row>
        <row r="925">
          <cell r="C925" t="str">
            <v>spinat</v>
          </cell>
          <cell r="D925" t="str">
            <v>NA</v>
          </cell>
        </row>
        <row r="926">
          <cell r="C926" t="str">
            <v>kranssvinerot</v>
          </cell>
          <cell r="D926" t="str">
            <v>NA</v>
          </cell>
        </row>
        <row r="927">
          <cell r="C927" t="str">
            <v>fjellbekkeblom</v>
          </cell>
          <cell r="D927" t="str">
            <v>LC</v>
          </cell>
        </row>
        <row r="928">
          <cell r="C928" t="str">
            <v>naverlønn</v>
          </cell>
          <cell r="D928" t="str">
            <v>NA</v>
          </cell>
        </row>
        <row r="929">
          <cell r="C929" t="str">
            <v>amerikastorkenebb</v>
          </cell>
          <cell r="D929" t="str">
            <v>NA</v>
          </cell>
        </row>
        <row r="930">
          <cell r="C930" t="str">
            <v>blåveis</v>
          </cell>
          <cell r="D930" t="str">
            <v>LC</v>
          </cell>
        </row>
        <row r="931">
          <cell r="C931" t="str">
            <v>argentinamelde</v>
          </cell>
          <cell r="D931" t="str">
            <v>NA</v>
          </cell>
        </row>
        <row r="932">
          <cell r="C932" t="str">
            <v>halvkulerublom</v>
          </cell>
          <cell r="D932" t="str">
            <v>CR</v>
          </cell>
        </row>
        <row r="933">
          <cell r="C933" t="str">
            <v>møllerankkål</v>
          </cell>
          <cell r="D933" t="str">
            <v>NA</v>
          </cell>
        </row>
        <row r="934">
          <cell r="C934" t="str">
            <v>taggsalat</v>
          </cell>
          <cell r="D934" t="str">
            <v>NA</v>
          </cell>
        </row>
        <row r="935">
          <cell r="C935" t="str">
            <v>tepperot</v>
          </cell>
          <cell r="D935" t="str">
            <v>LC</v>
          </cell>
        </row>
        <row r="936">
          <cell r="C936" t="str">
            <v>breiasal</v>
          </cell>
          <cell r="D936" t="str">
            <v>NA</v>
          </cell>
        </row>
        <row r="937">
          <cell r="C937" t="str">
            <v>krypvier</v>
          </cell>
          <cell r="D937" t="str">
            <v>LC</v>
          </cell>
        </row>
        <row r="938">
          <cell r="C938" t="str">
            <v>tannhirse</v>
          </cell>
          <cell r="D938" t="str">
            <v>NA</v>
          </cell>
        </row>
        <row r="939">
          <cell r="C939" t="str">
            <v>stor hjortetrøst</v>
          </cell>
          <cell r="D939" t="str">
            <v>NA</v>
          </cell>
        </row>
        <row r="940">
          <cell r="C940" t="str">
            <v>burot</v>
          </cell>
          <cell r="D940" t="str">
            <v>LC</v>
          </cell>
        </row>
        <row r="941">
          <cell r="C941" t="str">
            <v>hvit nøkkerose</v>
          </cell>
          <cell r="D941" t="str">
            <v>LC</v>
          </cell>
        </row>
        <row r="942">
          <cell r="C942" t="str">
            <v>parkrhododendron</v>
          </cell>
          <cell r="D942" t="str">
            <v>NA</v>
          </cell>
        </row>
        <row r="943">
          <cell r="C943" t="str">
            <v>strandøstersurt</v>
          </cell>
          <cell r="D943" t="str">
            <v>LC</v>
          </cell>
        </row>
        <row r="944">
          <cell r="C944" t="str">
            <v>sanktpeterskjerm</v>
          </cell>
          <cell r="D944" t="str">
            <v>NA</v>
          </cell>
        </row>
        <row r="945">
          <cell r="C945" t="str">
            <v>piggeple</v>
          </cell>
          <cell r="D945" t="str">
            <v>NA</v>
          </cell>
        </row>
        <row r="946">
          <cell r="C946" t="str">
            <v>virginiavassblad</v>
          </cell>
          <cell r="D946" t="str">
            <v>NA</v>
          </cell>
        </row>
        <row r="947">
          <cell r="C947" t="str">
            <v>rosekrage</v>
          </cell>
          <cell r="D947" t="str">
            <v>NA</v>
          </cell>
        </row>
        <row r="948">
          <cell r="C948" t="str">
            <v>blåvadderot</v>
          </cell>
          <cell r="D948" t="str">
            <v>NA</v>
          </cell>
        </row>
        <row r="949">
          <cell r="C949" t="str">
            <v>sauetelg</v>
          </cell>
          <cell r="D949" t="str">
            <v>LC</v>
          </cell>
        </row>
        <row r="950">
          <cell r="C950" t="str">
            <v>balkansymre</v>
          </cell>
          <cell r="D950" t="str">
            <v>NA</v>
          </cell>
        </row>
        <row r="951">
          <cell r="C951" t="str">
            <v>lodnemyrklegg</v>
          </cell>
          <cell r="D951" t="str">
            <v>NT</v>
          </cell>
        </row>
        <row r="952">
          <cell r="C952" t="str">
            <v>hvit buskmure</v>
          </cell>
          <cell r="D952" t="str">
            <v>NA</v>
          </cell>
        </row>
        <row r="953">
          <cell r="C953" t="str">
            <v>småtorskemunn</v>
          </cell>
          <cell r="D953" t="str">
            <v>NA</v>
          </cell>
        </row>
        <row r="954">
          <cell r="C954" t="str">
            <v>trefingersildre</v>
          </cell>
          <cell r="D954" t="str">
            <v>LC</v>
          </cell>
        </row>
        <row r="955">
          <cell r="C955" t="str">
            <v>hagepastinakk</v>
          </cell>
          <cell r="D955" t="str">
            <v>NA</v>
          </cell>
        </row>
        <row r="956">
          <cell r="C956" t="str">
            <v>bakkerundbelg</v>
          </cell>
          <cell r="D956" t="str">
            <v>LC</v>
          </cell>
        </row>
        <row r="957">
          <cell r="C957" t="str">
            <v>kolamelde</v>
          </cell>
          <cell r="D957" t="str">
            <v>NT</v>
          </cell>
        </row>
        <row r="958">
          <cell r="C958" t="str">
            <v>sprikevasshår</v>
          </cell>
          <cell r="D958" t="str">
            <v>LC</v>
          </cell>
        </row>
        <row r="959">
          <cell r="C959" t="str">
            <v>ugrasbendel</v>
          </cell>
          <cell r="D959" t="str">
            <v>NT</v>
          </cell>
        </row>
        <row r="960">
          <cell r="C960" t="str">
            <v>balderbrå</v>
          </cell>
          <cell r="D960" t="str">
            <v>LC</v>
          </cell>
        </row>
        <row r="961">
          <cell r="C961" t="str">
            <v>småbjørneskjegg</v>
          </cell>
          <cell r="D961" t="str">
            <v>LC</v>
          </cell>
        </row>
        <row r="962">
          <cell r="C962" t="str">
            <v>plommepil</v>
          </cell>
          <cell r="D962" t="str">
            <v>NA</v>
          </cell>
        </row>
        <row r="963">
          <cell r="C963" t="str">
            <v>krattbjørnebær</v>
          </cell>
          <cell r="D963" t="str">
            <v>VU</v>
          </cell>
        </row>
        <row r="964">
          <cell r="C964" t="str">
            <v>olavsstake</v>
          </cell>
          <cell r="D964" t="str">
            <v>LC</v>
          </cell>
        </row>
        <row r="965">
          <cell r="C965" t="str">
            <v>vasstelg</v>
          </cell>
          <cell r="D965" t="str">
            <v>EN</v>
          </cell>
        </row>
        <row r="966">
          <cell r="D966" t="str">
            <v>NA</v>
          </cell>
        </row>
        <row r="967">
          <cell r="D967" t="str">
            <v>EN</v>
          </cell>
        </row>
        <row r="968">
          <cell r="C968" t="str">
            <v>kalkbleikvier</v>
          </cell>
          <cell r="D968" t="str">
            <v>NT</v>
          </cell>
        </row>
        <row r="969">
          <cell r="C969" t="str">
            <v>berggull</v>
          </cell>
          <cell r="D969" t="str">
            <v>LC</v>
          </cell>
        </row>
        <row r="970">
          <cell r="C970" t="str">
            <v>osloøyentrøst</v>
          </cell>
          <cell r="D970" t="str">
            <v>NE</v>
          </cell>
        </row>
        <row r="971">
          <cell r="C971" t="str">
            <v>kratthumleblom</v>
          </cell>
          <cell r="D971" t="str">
            <v>LC</v>
          </cell>
        </row>
        <row r="972">
          <cell r="C972" t="str">
            <v>soyahønsegras</v>
          </cell>
          <cell r="D972" t="str">
            <v>NA</v>
          </cell>
        </row>
        <row r="973">
          <cell r="C973" t="str">
            <v>møllesennep</v>
          </cell>
          <cell r="D973" t="str">
            <v>NA</v>
          </cell>
        </row>
        <row r="974">
          <cell r="C974" t="str">
            <v>setersoleie</v>
          </cell>
          <cell r="D974" t="str">
            <v>LC</v>
          </cell>
        </row>
        <row r="975">
          <cell r="C975" t="str">
            <v>tidløs</v>
          </cell>
          <cell r="D975" t="str">
            <v>NA</v>
          </cell>
        </row>
        <row r="976">
          <cell r="C976" t="str">
            <v>fjellforglemmegei</v>
          </cell>
          <cell r="D976" t="str">
            <v>LC</v>
          </cell>
        </row>
        <row r="977">
          <cell r="D977" t="str">
            <v>NA</v>
          </cell>
        </row>
        <row r="978">
          <cell r="C978" t="str">
            <v>kryptimian</v>
          </cell>
          <cell r="D978" t="str">
            <v>VU</v>
          </cell>
        </row>
        <row r="979">
          <cell r="D979" t="str">
            <v>NA</v>
          </cell>
        </row>
        <row r="980">
          <cell r="C980" t="str">
            <v>finnmarksrørkvein</v>
          </cell>
          <cell r="D980" t="str">
            <v>LC</v>
          </cell>
        </row>
        <row r="981">
          <cell r="C981" t="str">
            <v>præriemjødurt</v>
          </cell>
          <cell r="D981" t="str">
            <v>NA</v>
          </cell>
        </row>
        <row r="982">
          <cell r="C982" t="str">
            <v>mattestarr</v>
          </cell>
          <cell r="D982" t="str">
            <v>LC</v>
          </cell>
        </row>
        <row r="983">
          <cell r="C983" t="str">
            <v>fugletelg</v>
          </cell>
          <cell r="D983" t="str">
            <v>LC</v>
          </cell>
        </row>
        <row r="984">
          <cell r="C984" t="str">
            <v>myrhøymol</v>
          </cell>
          <cell r="D984" t="str">
            <v>NA</v>
          </cell>
        </row>
        <row r="985">
          <cell r="C985" t="str">
            <v>kvitsjøsalturt</v>
          </cell>
          <cell r="D985" t="str">
            <v>NT</v>
          </cell>
        </row>
        <row r="986">
          <cell r="C986" t="str">
            <v>breispirea</v>
          </cell>
          <cell r="D986" t="str">
            <v>NA</v>
          </cell>
        </row>
        <row r="987">
          <cell r="C987" t="str">
            <v>hageridderspore</v>
          </cell>
          <cell r="D987" t="str">
            <v>NA</v>
          </cell>
        </row>
        <row r="988">
          <cell r="C988" t="str">
            <v>legesteinkløver</v>
          </cell>
          <cell r="D988" t="str">
            <v>NA</v>
          </cell>
        </row>
        <row r="989">
          <cell r="C989" t="str">
            <v>norsk bjørnebær</v>
          </cell>
          <cell r="D989" t="str">
            <v>LC</v>
          </cell>
        </row>
        <row r="990">
          <cell r="C990" t="str">
            <v>skogeinstape</v>
          </cell>
          <cell r="D990" t="str">
            <v>LC</v>
          </cell>
        </row>
        <row r="991">
          <cell r="C991" t="str">
            <v>brunburkne</v>
          </cell>
          <cell r="D991" t="str">
            <v>VU</v>
          </cell>
        </row>
        <row r="992">
          <cell r="C992" t="str">
            <v>ishavsstjerneblom</v>
          </cell>
          <cell r="D992" t="str">
            <v>LC</v>
          </cell>
        </row>
        <row r="993">
          <cell r="C993" t="str">
            <v>ishavsreddik</v>
          </cell>
          <cell r="D993" t="str">
            <v>LC</v>
          </cell>
        </row>
        <row r="994">
          <cell r="C994" t="str">
            <v>lodden kjøttnype</v>
          </cell>
          <cell r="D994" t="str">
            <v>LC</v>
          </cell>
        </row>
        <row r="995">
          <cell r="C995" t="str">
            <v>strandrisp</v>
          </cell>
          <cell r="D995" t="str">
            <v>LC</v>
          </cell>
        </row>
        <row r="996">
          <cell r="C996" t="str">
            <v>damkarse</v>
          </cell>
          <cell r="D996" t="str">
            <v>NA</v>
          </cell>
        </row>
        <row r="997">
          <cell r="C997" t="str">
            <v>vendekløver</v>
          </cell>
          <cell r="D997" t="str">
            <v>NA</v>
          </cell>
        </row>
        <row r="998">
          <cell r="C998" t="str">
            <v>ostekløver</v>
          </cell>
          <cell r="D998" t="str">
            <v>NA</v>
          </cell>
        </row>
        <row r="999">
          <cell r="C999" t="str">
            <v>kjempepoppel</v>
          </cell>
          <cell r="D999" t="str">
            <v>NA</v>
          </cell>
        </row>
        <row r="1000">
          <cell r="C1000" t="str">
            <v>myrhatt</v>
          </cell>
          <cell r="D1000" t="str">
            <v>LC</v>
          </cell>
        </row>
        <row r="1001">
          <cell r="C1001" t="str">
            <v>prydtobakk</v>
          </cell>
          <cell r="D1001" t="str">
            <v>NA</v>
          </cell>
        </row>
        <row r="1002">
          <cell r="C1002" t="str">
            <v>amerikasnyltetråd</v>
          </cell>
          <cell r="D1002" t="str">
            <v>NA</v>
          </cell>
        </row>
        <row r="1003">
          <cell r="C1003" t="str">
            <v>tomtegras</v>
          </cell>
          <cell r="D1003" t="str">
            <v>LC</v>
          </cell>
        </row>
        <row r="1004">
          <cell r="C1004" t="str">
            <v>blankmelde</v>
          </cell>
          <cell r="D1004" t="str">
            <v>NA</v>
          </cell>
        </row>
        <row r="1005">
          <cell r="C1005" t="str">
            <v>parykksnyltetråd</v>
          </cell>
          <cell r="D1005" t="str">
            <v>NA</v>
          </cell>
        </row>
        <row r="1006">
          <cell r="C1006" t="str">
            <v>villeple</v>
          </cell>
          <cell r="D1006" t="str">
            <v>VU</v>
          </cell>
        </row>
        <row r="1007">
          <cell r="C1007" t="str">
            <v>hamp</v>
          </cell>
          <cell r="D1007" t="str">
            <v>NA</v>
          </cell>
        </row>
        <row r="1008">
          <cell r="C1008" t="str">
            <v>marisko</v>
          </cell>
          <cell r="D1008" t="str">
            <v>NT</v>
          </cell>
        </row>
        <row r="1009">
          <cell r="C1009" t="str">
            <v>høyfjellsklokke</v>
          </cell>
          <cell r="D1009" t="str">
            <v>LC</v>
          </cell>
        </row>
        <row r="1010">
          <cell r="C1010" t="str">
            <v>bergalm</v>
          </cell>
          <cell r="D1010" t="str">
            <v>VU</v>
          </cell>
        </row>
        <row r="1011">
          <cell r="C1011" t="str">
            <v>skognattfiol</v>
          </cell>
          <cell r="D1011" t="str">
            <v>LC</v>
          </cell>
        </row>
        <row r="1012">
          <cell r="C1012" t="str">
            <v>møllekattost</v>
          </cell>
          <cell r="D1012" t="str">
            <v>NA</v>
          </cell>
        </row>
        <row r="1013">
          <cell r="C1013" t="str">
            <v>mellomblærerot</v>
          </cell>
          <cell r="D1013" t="str">
            <v>LC</v>
          </cell>
        </row>
        <row r="1014">
          <cell r="C1014" t="str">
            <v>nålebjørnebær</v>
          </cell>
          <cell r="D1014" t="str">
            <v>LC</v>
          </cell>
        </row>
        <row r="1015">
          <cell r="C1015" t="str">
            <v>moskusgjøglerblom</v>
          </cell>
          <cell r="D1015" t="str">
            <v>NA</v>
          </cell>
        </row>
        <row r="1016">
          <cell r="C1016" t="str">
            <v>skrotehøymol</v>
          </cell>
          <cell r="D1016" t="str">
            <v>LC</v>
          </cell>
        </row>
        <row r="1017">
          <cell r="C1017" t="str">
            <v>rubjørnebær</v>
          </cell>
          <cell r="D1017" t="str">
            <v>NA</v>
          </cell>
        </row>
        <row r="1018">
          <cell r="C1018" t="str">
            <v>orientsennep</v>
          </cell>
          <cell r="D1018" t="str">
            <v>NA</v>
          </cell>
        </row>
        <row r="1019">
          <cell r="C1019" t="str">
            <v>taggblåhegg</v>
          </cell>
          <cell r="D1019" t="str">
            <v>NA</v>
          </cell>
        </row>
        <row r="1020">
          <cell r="C1020" t="str">
            <v>høstvasshår</v>
          </cell>
          <cell r="D1020" t="str">
            <v>NT</v>
          </cell>
        </row>
        <row r="1021">
          <cell r="C1021" t="str">
            <v>strandsteinkløver</v>
          </cell>
          <cell r="D1021" t="str">
            <v>NA</v>
          </cell>
        </row>
        <row r="1022">
          <cell r="C1022" t="str">
            <v>taigastarr</v>
          </cell>
          <cell r="D1022" t="str">
            <v>LC</v>
          </cell>
        </row>
        <row r="1023">
          <cell r="C1023" t="str">
            <v>leirsoleie</v>
          </cell>
          <cell r="D1023" t="str">
            <v>NA</v>
          </cell>
        </row>
        <row r="1024">
          <cell r="C1024" t="str">
            <v>vingesmelle</v>
          </cell>
          <cell r="D1024" t="str">
            <v>NA</v>
          </cell>
        </row>
        <row r="1025">
          <cell r="C1025" t="str">
            <v>maurarve</v>
          </cell>
          <cell r="D1025" t="str">
            <v>LC</v>
          </cell>
        </row>
        <row r="1026">
          <cell r="C1026" t="str">
            <v>strandkål</v>
          </cell>
          <cell r="D1026" t="str">
            <v>LC</v>
          </cell>
        </row>
        <row r="1027">
          <cell r="C1027" t="str">
            <v>legesvinerot</v>
          </cell>
          <cell r="D1027" t="str">
            <v>NA</v>
          </cell>
        </row>
        <row r="1028">
          <cell r="C1028" t="str">
            <v>ballastknoppurt</v>
          </cell>
          <cell r="D1028" t="str">
            <v>NA</v>
          </cell>
        </row>
        <row r="1029">
          <cell r="C1029" t="str">
            <v>høstberberis</v>
          </cell>
          <cell r="D1029" t="str">
            <v>NA</v>
          </cell>
        </row>
        <row r="1030">
          <cell r="C1030" t="str">
            <v>fjellkvein</v>
          </cell>
          <cell r="D1030" t="str">
            <v>LC</v>
          </cell>
        </row>
        <row r="1031">
          <cell r="C1031" t="str">
            <v>osp</v>
          </cell>
          <cell r="D1031" t="str">
            <v>LC</v>
          </cell>
        </row>
        <row r="1032">
          <cell r="C1032" t="str">
            <v>alpeasal</v>
          </cell>
          <cell r="D1032" t="str">
            <v>NA</v>
          </cell>
        </row>
        <row r="1033">
          <cell r="C1033" t="str">
            <v>donaumalurt</v>
          </cell>
          <cell r="D1033" t="str">
            <v>NA</v>
          </cell>
        </row>
        <row r="1034">
          <cell r="C1034" t="str">
            <v>vinterportulakk</v>
          </cell>
          <cell r="D1034" t="str">
            <v>NA</v>
          </cell>
        </row>
        <row r="1035">
          <cell r="C1035" t="str">
            <v>hengeving</v>
          </cell>
          <cell r="D1035" t="str">
            <v>LC</v>
          </cell>
        </row>
        <row r="1036">
          <cell r="C1036" t="str">
            <v>gulltorn</v>
          </cell>
          <cell r="D1036" t="str">
            <v>NA</v>
          </cell>
        </row>
        <row r="1037">
          <cell r="C1037" t="str">
            <v>hvitfrytle</v>
          </cell>
          <cell r="D1037" t="str">
            <v>NA</v>
          </cell>
        </row>
        <row r="1038">
          <cell r="C1038" t="str">
            <v>russesvalerot</v>
          </cell>
          <cell r="D1038" t="str">
            <v>NA</v>
          </cell>
        </row>
        <row r="1039">
          <cell r="C1039" t="str">
            <v>filtkongslys</v>
          </cell>
          <cell r="D1039" t="str">
            <v>LC</v>
          </cell>
        </row>
        <row r="1040">
          <cell r="C1040" t="str">
            <v>hjerteasters</v>
          </cell>
          <cell r="D1040" t="str">
            <v>NA</v>
          </cell>
        </row>
        <row r="1041">
          <cell r="C1041" t="str">
            <v>munkerabarbra</v>
          </cell>
          <cell r="D1041" t="str">
            <v>RE</v>
          </cell>
        </row>
        <row r="1042">
          <cell r="C1042" t="str">
            <v>blodamarant</v>
          </cell>
          <cell r="D1042" t="str">
            <v>NA</v>
          </cell>
        </row>
        <row r="1043">
          <cell r="C1043" t="str">
            <v>bitterblom</v>
          </cell>
          <cell r="D1043" t="str">
            <v>NA</v>
          </cell>
        </row>
        <row r="1044">
          <cell r="C1044" t="str">
            <v>småflatbelg</v>
          </cell>
          <cell r="D1044" t="str">
            <v>NA</v>
          </cell>
        </row>
        <row r="1045">
          <cell r="C1045" t="str">
            <v>sølvpoppel</v>
          </cell>
          <cell r="D1045" t="str">
            <v>NA</v>
          </cell>
        </row>
        <row r="1046">
          <cell r="C1046" t="str">
            <v>mølleløvehale</v>
          </cell>
          <cell r="D1046" t="str">
            <v>NA</v>
          </cell>
        </row>
        <row r="1047">
          <cell r="C1047" t="str">
            <v>elverørkvein</v>
          </cell>
          <cell r="D1047" t="str">
            <v>NA</v>
          </cell>
        </row>
        <row r="1048">
          <cell r="C1048" t="str">
            <v>oppdalssildre</v>
          </cell>
          <cell r="D1048" t="str">
            <v>EN</v>
          </cell>
        </row>
        <row r="1049">
          <cell r="C1049" t="str">
            <v>reinrose</v>
          </cell>
          <cell r="D1049" t="str">
            <v>LC</v>
          </cell>
        </row>
        <row r="1050">
          <cell r="C1050" t="str">
            <v>sumpkarse</v>
          </cell>
          <cell r="D1050" t="str">
            <v>LC</v>
          </cell>
        </row>
        <row r="1051">
          <cell r="C1051" t="str">
            <v>stor bekkeblom</v>
          </cell>
          <cell r="D1051" t="str">
            <v>LC</v>
          </cell>
        </row>
        <row r="1052">
          <cell r="C1052" t="str">
            <v>møllefaks</v>
          </cell>
          <cell r="D1052" t="str">
            <v>NA</v>
          </cell>
        </row>
        <row r="1053">
          <cell r="C1053" t="str">
            <v>roseeple</v>
          </cell>
          <cell r="D1053" t="str">
            <v>NA</v>
          </cell>
        </row>
        <row r="1054">
          <cell r="D1054" t="str">
            <v>NA</v>
          </cell>
        </row>
        <row r="1055">
          <cell r="C1055" t="str">
            <v>hasselurt</v>
          </cell>
          <cell r="D1055" t="str">
            <v>VU</v>
          </cell>
        </row>
        <row r="1056">
          <cell r="C1056" t="str">
            <v>krypgjøkesyre</v>
          </cell>
          <cell r="D1056" t="str">
            <v>NA</v>
          </cell>
        </row>
        <row r="1057">
          <cell r="C1057" t="str">
            <v>skogperlevintergrønn</v>
          </cell>
          <cell r="D1057" t="str">
            <v>LC</v>
          </cell>
        </row>
        <row r="1058">
          <cell r="C1058" t="str">
            <v>fjærsøtvier</v>
          </cell>
          <cell r="D1058" t="str">
            <v>NA</v>
          </cell>
        </row>
        <row r="1059">
          <cell r="C1059" t="str">
            <v>fjellgulaks</v>
          </cell>
          <cell r="D1059" t="str">
            <v>LC</v>
          </cell>
        </row>
        <row r="1060">
          <cell r="C1060" t="str">
            <v>blåhegg</v>
          </cell>
          <cell r="D1060" t="str">
            <v>NA</v>
          </cell>
        </row>
        <row r="1061">
          <cell r="C1061" t="str">
            <v>narregulrot</v>
          </cell>
          <cell r="D1061" t="str">
            <v>NA</v>
          </cell>
        </row>
        <row r="1062">
          <cell r="C1062" t="str">
            <v>dielsmispel</v>
          </cell>
          <cell r="D1062" t="str">
            <v>NA</v>
          </cell>
        </row>
        <row r="1063">
          <cell r="C1063" t="str">
            <v>høymol</v>
          </cell>
          <cell r="D1063" t="str">
            <v>LC</v>
          </cell>
        </row>
        <row r="1064">
          <cell r="C1064" t="str">
            <v>dragehode</v>
          </cell>
          <cell r="D1064" t="str">
            <v>VU</v>
          </cell>
        </row>
        <row r="1065">
          <cell r="C1065" t="str">
            <v>svartstarr</v>
          </cell>
          <cell r="D1065" t="str">
            <v>LC</v>
          </cell>
        </row>
        <row r="1066">
          <cell r="C1066" t="str">
            <v>kantløk</v>
          </cell>
          <cell r="D1066" t="str">
            <v>EN</v>
          </cell>
        </row>
        <row r="1067">
          <cell r="C1067" t="str">
            <v>svartskjene</v>
          </cell>
          <cell r="D1067" t="str">
            <v>NE</v>
          </cell>
        </row>
        <row r="1068">
          <cell r="C1068" t="str">
            <v>svinesennep</v>
          </cell>
          <cell r="D1068" t="str">
            <v>NA</v>
          </cell>
        </row>
        <row r="1069">
          <cell r="C1069" t="str">
            <v>ettårsknavel</v>
          </cell>
          <cell r="D1069" t="str">
            <v>LC</v>
          </cell>
        </row>
        <row r="1070">
          <cell r="C1070" t="str">
            <v>stivdylle</v>
          </cell>
          <cell r="D1070" t="str">
            <v>LC</v>
          </cell>
        </row>
        <row r="1071">
          <cell r="C1071" t="str">
            <v>åkerbær</v>
          </cell>
          <cell r="D1071" t="str">
            <v>LC</v>
          </cell>
        </row>
        <row r="1072">
          <cell r="C1072" t="str">
            <v>hybridfinntelg</v>
          </cell>
          <cell r="D1072" t="str">
            <v>NA</v>
          </cell>
        </row>
        <row r="1073">
          <cell r="D1073" t="str">
            <v>NA</v>
          </cell>
        </row>
        <row r="1074">
          <cell r="C1074" t="str">
            <v>agderstarr</v>
          </cell>
          <cell r="D1074" t="str">
            <v>LC</v>
          </cell>
        </row>
        <row r="1075">
          <cell r="C1075" t="str">
            <v>klosterklokke</v>
          </cell>
          <cell r="D1075" t="str">
            <v>NA</v>
          </cell>
        </row>
        <row r="1076">
          <cell r="C1076" t="str">
            <v>dunbjørk</v>
          </cell>
          <cell r="D1076" t="str">
            <v>LC</v>
          </cell>
        </row>
        <row r="1077">
          <cell r="C1077" t="str">
            <v>blankbakkestjerne</v>
          </cell>
          <cell r="D1077" t="str">
            <v>LC</v>
          </cell>
        </row>
        <row r="1078">
          <cell r="C1078" t="str">
            <v>sandnattlys</v>
          </cell>
          <cell r="D1078" t="str">
            <v>VUº</v>
          </cell>
        </row>
        <row r="1079">
          <cell r="C1079" t="str">
            <v>flerårslin</v>
          </cell>
          <cell r="D1079" t="str">
            <v>NA</v>
          </cell>
        </row>
        <row r="1080">
          <cell r="C1080" t="str">
            <v>vindskjeggstarr</v>
          </cell>
          <cell r="D1080" t="str">
            <v>LC</v>
          </cell>
        </row>
        <row r="1081">
          <cell r="C1081" t="str">
            <v>fjellkvann</v>
          </cell>
          <cell r="D1081" t="str">
            <v>LC</v>
          </cell>
        </row>
        <row r="1082">
          <cell r="C1082" t="str">
            <v>stjerneknoppurt</v>
          </cell>
          <cell r="D1082" t="str">
            <v>NA</v>
          </cell>
        </row>
        <row r="1083">
          <cell r="C1083" t="str">
            <v>fjellføllblom</v>
          </cell>
          <cell r="D1083" t="str">
            <v>LC</v>
          </cell>
        </row>
        <row r="1084">
          <cell r="C1084" t="str">
            <v>gulvikke</v>
          </cell>
          <cell r="D1084" t="str">
            <v>NA</v>
          </cell>
        </row>
        <row r="1085">
          <cell r="C1085" t="str">
            <v>rynkerose</v>
          </cell>
          <cell r="D1085" t="str">
            <v>NA</v>
          </cell>
        </row>
        <row r="1086">
          <cell r="C1086" t="str">
            <v>prydkongslys</v>
          </cell>
          <cell r="D1086" t="str">
            <v>NA</v>
          </cell>
        </row>
        <row r="1087">
          <cell r="C1087" t="str">
            <v>skogjamne</v>
          </cell>
          <cell r="D1087" t="str">
            <v>LC</v>
          </cell>
        </row>
        <row r="1088">
          <cell r="C1088" t="str">
            <v>solblom</v>
          </cell>
          <cell r="D1088" t="str">
            <v>VU</v>
          </cell>
        </row>
        <row r="1089">
          <cell r="C1089" t="str">
            <v>russefrøstjerne</v>
          </cell>
          <cell r="D1089" t="str">
            <v>VU</v>
          </cell>
        </row>
        <row r="1090">
          <cell r="C1090" t="str">
            <v>dverglin</v>
          </cell>
          <cell r="D1090" t="str">
            <v>EN</v>
          </cell>
        </row>
        <row r="1091">
          <cell r="C1091" t="str">
            <v>bergfjærekoll</v>
          </cell>
          <cell r="D1091" t="str">
            <v>LC</v>
          </cell>
        </row>
        <row r="1092">
          <cell r="C1092" t="str">
            <v>greinkall</v>
          </cell>
          <cell r="D1092" t="str">
            <v>LC</v>
          </cell>
        </row>
        <row r="1093">
          <cell r="D1093" t="str">
            <v>NA</v>
          </cell>
        </row>
        <row r="1094">
          <cell r="C1094" t="str">
            <v>brannlilje</v>
          </cell>
          <cell r="D1094" t="str">
            <v>NA</v>
          </cell>
        </row>
        <row r="1095">
          <cell r="C1095" t="str">
            <v>grassyre</v>
          </cell>
          <cell r="D1095" t="str">
            <v>LC</v>
          </cell>
        </row>
        <row r="1096">
          <cell r="C1096" t="str">
            <v>bartegras</v>
          </cell>
          <cell r="D1096" t="str">
            <v>NA</v>
          </cell>
        </row>
        <row r="1097">
          <cell r="C1097" t="str">
            <v>gulstarr</v>
          </cell>
          <cell r="D1097" t="str">
            <v>LC</v>
          </cell>
        </row>
        <row r="1098">
          <cell r="C1098" t="str">
            <v>linmjølke</v>
          </cell>
          <cell r="D1098" t="str">
            <v>LC</v>
          </cell>
        </row>
        <row r="1099">
          <cell r="C1099" t="str">
            <v>abrodd</v>
          </cell>
          <cell r="D1099" t="str">
            <v>NA</v>
          </cell>
        </row>
        <row r="1100">
          <cell r="C1100" t="str">
            <v>blodmure</v>
          </cell>
          <cell r="D1100" t="str">
            <v>NA</v>
          </cell>
        </row>
        <row r="1101">
          <cell r="C1101" t="str">
            <v>gravmyrt</v>
          </cell>
          <cell r="D1101" t="str">
            <v>NA</v>
          </cell>
        </row>
        <row r="1102">
          <cell r="C1102" t="str">
            <v>leddvikke</v>
          </cell>
          <cell r="D1102" t="str">
            <v>NA</v>
          </cell>
        </row>
        <row r="1103">
          <cell r="C1103" t="str">
            <v>vårkjærminne</v>
          </cell>
          <cell r="D1103" t="str">
            <v>NA</v>
          </cell>
        </row>
        <row r="1104">
          <cell r="C1104" t="str">
            <v>melon</v>
          </cell>
          <cell r="D1104" t="str">
            <v>NA</v>
          </cell>
        </row>
        <row r="1105">
          <cell r="C1105" t="str">
            <v>polarkarse</v>
          </cell>
          <cell r="D1105" t="str">
            <v>LC</v>
          </cell>
        </row>
        <row r="1106">
          <cell r="C1106" t="str">
            <v>kalktelg</v>
          </cell>
          <cell r="D1106" t="str">
            <v>LC</v>
          </cell>
        </row>
        <row r="1107">
          <cell r="C1107" t="str">
            <v>russehumleblom</v>
          </cell>
          <cell r="D1107" t="str">
            <v>NA</v>
          </cell>
        </row>
        <row r="1108">
          <cell r="C1108" t="str">
            <v>svartpoppel</v>
          </cell>
          <cell r="D1108" t="str">
            <v>NA</v>
          </cell>
        </row>
        <row r="1109">
          <cell r="C1109" t="str">
            <v>dvergmaigull</v>
          </cell>
          <cell r="D1109" t="str">
            <v>LC</v>
          </cell>
        </row>
        <row r="1110">
          <cell r="C1110" t="str">
            <v>purpurlyng</v>
          </cell>
          <cell r="D1110" t="str">
            <v>LC</v>
          </cell>
        </row>
        <row r="1111">
          <cell r="C1111" t="str">
            <v>gråøyentrøst</v>
          </cell>
          <cell r="D1111" t="str">
            <v>LC</v>
          </cell>
        </row>
        <row r="1112">
          <cell r="C1112" t="str">
            <v>markjordbær</v>
          </cell>
          <cell r="D1112" t="str">
            <v>LC</v>
          </cell>
        </row>
        <row r="1113">
          <cell r="C1113" t="str">
            <v>firkantperikum</v>
          </cell>
          <cell r="D1113" t="str">
            <v>LC</v>
          </cell>
        </row>
        <row r="1114">
          <cell r="C1114" t="str">
            <v>sølvfrytle</v>
          </cell>
          <cell r="D1114" t="str">
            <v>NA</v>
          </cell>
        </row>
        <row r="1115">
          <cell r="C1115" t="str">
            <v>vasspepper</v>
          </cell>
          <cell r="D1115" t="str">
            <v>LC</v>
          </cell>
        </row>
        <row r="1116">
          <cell r="C1116" t="str">
            <v>finnmarksvier</v>
          </cell>
          <cell r="D1116" t="str">
            <v>LC</v>
          </cell>
        </row>
        <row r="1117">
          <cell r="C1117" t="str">
            <v>ballasthamp</v>
          </cell>
          <cell r="D1117" t="str">
            <v>NA</v>
          </cell>
        </row>
        <row r="1118">
          <cell r="C1118" t="str">
            <v>snipestarr</v>
          </cell>
          <cell r="D1118" t="str">
            <v>LC</v>
          </cell>
        </row>
        <row r="1119">
          <cell r="C1119" t="str">
            <v>takfaks</v>
          </cell>
          <cell r="D1119" t="str">
            <v>EN</v>
          </cell>
        </row>
        <row r="1120">
          <cell r="C1120" t="str">
            <v>kusymre</v>
          </cell>
          <cell r="D1120" t="str">
            <v>LC</v>
          </cell>
        </row>
        <row r="1121">
          <cell r="C1121" t="str">
            <v>storjonsokkoll</v>
          </cell>
          <cell r="D1121" t="str">
            <v>NA</v>
          </cell>
        </row>
        <row r="1122">
          <cell r="C1122" t="str">
            <v>raspbjørnebær</v>
          </cell>
          <cell r="D1122" t="str">
            <v>LC</v>
          </cell>
        </row>
        <row r="1123">
          <cell r="C1123" t="str">
            <v>krattvikke</v>
          </cell>
          <cell r="D1123" t="str">
            <v>NA</v>
          </cell>
        </row>
        <row r="1124">
          <cell r="C1124" t="str">
            <v>ballastveronika</v>
          </cell>
          <cell r="D1124" t="str">
            <v>NA</v>
          </cell>
        </row>
        <row r="1125">
          <cell r="C1125" t="str">
            <v>smyle</v>
          </cell>
          <cell r="D1125" t="str">
            <v>LC</v>
          </cell>
        </row>
        <row r="1126">
          <cell r="C1126" t="str">
            <v>gul revebjelle</v>
          </cell>
          <cell r="D1126" t="str">
            <v>NA</v>
          </cell>
        </row>
        <row r="1127">
          <cell r="C1127" t="str">
            <v>tromsøyentrøst</v>
          </cell>
          <cell r="D1127" t="str">
            <v>LC</v>
          </cell>
        </row>
        <row r="1128">
          <cell r="C1128" t="str">
            <v>stor åkergull</v>
          </cell>
          <cell r="D1128" t="str">
            <v>NE</v>
          </cell>
        </row>
        <row r="1129">
          <cell r="C1129" t="str">
            <v>rabbestarr</v>
          </cell>
          <cell r="D1129" t="str">
            <v>LC</v>
          </cell>
        </row>
        <row r="1130">
          <cell r="C1130" t="str">
            <v>rukorsmaure</v>
          </cell>
          <cell r="D1130" t="str">
            <v>NA</v>
          </cell>
        </row>
        <row r="1131">
          <cell r="C1131" t="str">
            <v>stor myrtust</v>
          </cell>
          <cell r="D1131" t="str">
            <v>LC</v>
          </cell>
        </row>
        <row r="1132">
          <cell r="C1132" t="str">
            <v>nordlandsrørkvein</v>
          </cell>
          <cell r="D1132" t="str">
            <v>LC</v>
          </cell>
        </row>
        <row r="1133">
          <cell r="C1133" t="str">
            <v>setergråurt</v>
          </cell>
          <cell r="D1133" t="str">
            <v>LC</v>
          </cell>
        </row>
        <row r="1134">
          <cell r="C1134" t="str">
            <v>lodnebregne</v>
          </cell>
          <cell r="D1134" t="str">
            <v>LC</v>
          </cell>
        </row>
        <row r="1135">
          <cell r="C1135" t="str">
            <v>bakketimian</v>
          </cell>
          <cell r="D1135" t="str">
            <v>LC</v>
          </cell>
        </row>
        <row r="1136">
          <cell r="C1136" t="str">
            <v>brunkrokfrø</v>
          </cell>
          <cell r="D1136" t="str">
            <v>NA</v>
          </cell>
        </row>
        <row r="1137">
          <cell r="C1137" t="str">
            <v>småsøte</v>
          </cell>
          <cell r="D1137" t="str">
            <v>NT</v>
          </cell>
        </row>
        <row r="1138">
          <cell r="C1138" t="str">
            <v>smalkløver</v>
          </cell>
          <cell r="D1138" t="str">
            <v>NA</v>
          </cell>
        </row>
        <row r="1139">
          <cell r="C1139" t="str">
            <v>nutkasypress</v>
          </cell>
          <cell r="D1139" t="str">
            <v>NA</v>
          </cell>
        </row>
        <row r="1140">
          <cell r="C1140" t="str">
            <v>tranestarr</v>
          </cell>
          <cell r="D1140" t="str">
            <v>LC</v>
          </cell>
        </row>
        <row r="1141">
          <cell r="C1141" t="str">
            <v>kjertelhønsegras</v>
          </cell>
          <cell r="D1141" t="str">
            <v>LC</v>
          </cell>
        </row>
        <row r="1142">
          <cell r="C1142" t="str">
            <v>blankveronika</v>
          </cell>
          <cell r="D1142" t="str">
            <v>NA</v>
          </cell>
        </row>
        <row r="1143">
          <cell r="C1143" t="str">
            <v>myrflangre</v>
          </cell>
          <cell r="D1143" t="str">
            <v>EN</v>
          </cell>
        </row>
        <row r="1144">
          <cell r="C1144" t="str">
            <v>pølstarr</v>
          </cell>
          <cell r="D1144" t="str">
            <v>LC</v>
          </cell>
        </row>
        <row r="1145">
          <cell r="C1145" t="str">
            <v>hasselbjørnebær</v>
          </cell>
          <cell r="D1145" t="str">
            <v>LC</v>
          </cell>
        </row>
        <row r="1146">
          <cell r="C1146" t="str">
            <v>smalmarihand</v>
          </cell>
          <cell r="D1146" t="str">
            <v>VU</v>
          </cell>
        </row>
        <row r="1147">
          <cell r="C1147" t="str">
            <v>snømyrull</v>
          </cell>
          <cell r="D1147" t="str">
            <v>LC</v>
          </cell>
        </row>
        <row r="1148">
          <cell r="C1148" t="str">
            <v>lodnebjørnebær</v>
          </cell>
          <cell r="D1148" t="str">
            <v>VU</v>
          </cell>
        </row>
        <row r="1149">
          <cell r="C1149" t="str">
            <v>hønsepiggfrø</v>
          </cell>
          <cell r="D1149" t="str">
            <v>NA</v>
          </cell>
        </row>
        <row r="1150">
          <cell r="C1150" t="str">
            <v>villpastinakk</v>
          </cell>
          <cell r="D1150" t="str">
            <v>NA</v>
          </cell>
        </row>
        <row r="1151">
          <cell r="C1151" t="str">
            <v>sommerfloks</v>
          </cell>
          <cell r="D1151" t="str">
            <v>NA</v>
          </cell>
        </row>
        <row r="1152">
          <cell r="C1152" t="str">
            <v>egyptkløver</v>
          </cell>
          <cell r="D1152" t="str">
            <v>NA</v>
          </cell>
        </row>
        <row r="1153">
          <cell r="C1153" t="str">
            <v>vollmarikåpe</v>
          </cell>
          <cell r="D1153" t="str">
            <v>VU</v>
          </cell>
        </row>
        <row r="1154">
          <cell r="D1154" t="str">
            <v>NA</v>
          </cell>
        </row>
        <row r="1155">
          <cell r="C1155" t="str">
            <v>sølvsivaks</v>
          </cell>
          <cell r="D1155" t="str">
            <v>LC</v>
          </cell>
        </row>
        <row r="1156">
          <cell r="C1156" t="str">
            <v>fløyelsvier</v>
          </cell>
          <cell r="D1156" t="str">
            <v>NA</v>
          </cell>
        </row>
        <row r="1157">
          <cell r="C1157" t="str">
            <v>engbygg</v>
          </cell>
          <cell r="D1157" t="str">
            <v>NA</v>
          </cell>
        </row>
        <row r="1158">
          <cell r="C1158" t="str">
            <v>virginiahegg</v>
          </cell>
          <cell r="D1158" t="str">
            <v>NA</v>
          </cell>
        </row>
        <row r="1159">
          <cell r="C1159" t="str">
            <v>bukkeblad</v>
          </cell>
          <cell r="D1159" t="str">
            <v>LC</v>
          </cell>
        </row>
        <row r="1160">
          <cell r="C1160" t="str">
            <v>småeple</v>
          </cell>
          <cell r="D1160" t="str">
            <v>NA</v>
          </cell>
        </row>
        <row r="1161">
          <cell r="C1161" t="str">
            <v>russell-lupin</v>
          </cell>
          <cell r="D1161" t="str">
            <v>NA</v>
          </cell>
        </row>
        <row r="1162">
          <cell r="C1162" t="str">
            <v>barbadoslykt</v>
          </cell>
          <cell r="D1162" t="str">
            <v>NA</v>
          </cell>
        </row>
        <row r="1163">
          <cell r="C1163" t="str">
            <v>åkerfaks</v>
          </cell>
          <cell r="D1163" t="str">
            <v>NA</v>
          </cell>
        </row>
        <row r="1164">
          <cell r="D1164" t="str">
            <v>NA</v>
          </cell>
        </row>
        <row r="1165">
          <cell r="C1165" t="str">
            <v>hundekjeks</v>
          </cell>
          <cell r="D1165" t="str">
            <v>LC</v>
          </cell>
        </row>
        <row r="1166">
          <cell r="C1166" t="str">
            <v>rabbestivstarr</v>
          </cell>
          <cell r="D1166" t="str">
            <v>LC</v>
          </cell>
        </row>
        <row r="1167">
          <cell r="C1167" t="str">
            <v>mauresnylterot</v>
          </cell>
          <cell r="D1167" t="str">
            <v>NA</v>
          </cell>
        </row>
        <row r="1168">
          <cell r="C1168" t="str">
            <v>hengesmelle</v>
          </cell>
          <cell r="D1168" t="str">
            <v>NA</v>
          </cell>
        </row>
        <row r="1169">
          <cell r="C1169" t="str">
            <v>hollandrips</v>
          </cell>
          <cell r="D1169" t="str">
            <v>NA</v>
          </cell>
        </row>
        <row r="1170">
          <cell r="C1170" t="str">
            <v>nyresildre</v>
          </cell>
          <cell r="D1170" t="str">
            <v>LC</v>
          </cell>
        </row>
        <row r="1171">
          <cell r="C1171" t="str">
            <v>fjellstarr</v>
          </cell>
          <cell r="D1171" t="str">
            <v>LC</v>
          </cell>
        </row>
        <row r="1172">
          <cell r="C1172" t="str">
            <v>kysttjernaks</v>
          </cell>
          <cell r="D1172" t="str">
            <v>LC</v>
          </cell>
        </row>
        <row r="1173">
          <cell r="C1173" t="str">
            <v>purpurmarihand</v>
          </cell>
          <cell r="D1173" t="str">
            <v>EN</v>
          </cell>
        </row>
        <row r="1174">
          <cell r="C1174" t="str">
            <v>møllemelde</v>
          </cell>
          <cell r="D1174" t="str">
            <v>NA</v>
          </cell>
        </row>
        <row r="1175">
          <cell r="C1175" t="str">
            <v>småtveblad</v>
          </cell>
          <cell r="D1175" t="str">
            <v>LC</v>
          </cell>
        </row>
        <row r="1176">
          <cell r="C1176" t="str">
            <v>sumpseterstarr</v>
          </cell>
          <cell r="D1176" t="str">
            <v>LC</v>
          </cell>
        </row>
        <row r="1177">
          <cell r="C1177" t="str">
            <v>hesteambrosia</v>
          </cell>
          <cell r="D1177" t="str">
            <v>NA</v>
          </cell>
        </row>
        <row r="1178">
          <cell r="C1178" t="str">
            <v>brunkløver</v>
          </cell>
          <cell r="D1178" t="str">
            <v>NA</v>
          </cell>
        </row>
        <row r="1179">
          <cell r="C1179" t="str">
            <v>vårsvineblom</v>
          </cell>
          <cell r="D1179" t="str">
            <v>NA</v>
          </cell>
        </row>
        <row r="1180">
          <cell r="C1180" t="str">
            <v>dikesoldogg</v>
          </cell>
          <cell r="D1180" t="str">
            <v>LC</v>
          </cell>
        </row>
        <row r="1181">
          <cell r="C1181" t="str">
            <v>åkersvinerot</v>
          </cell>
          <cell r="D1181" t="str">
            <v>LC</v>
          </cell>
        </row>
        <row r="1182">
          <cell r="C1182" t="str">
            <v>toppdragehode</v>
          </cell>
          <cell r="D1182" t="str">
            <v>NA</v>
          </cell>
        </row>
        <row r="1183">
          <cell r="C1183" t="str">
            <v>fjæresøte</v>
          </cell>
          <cell r="D1183" t="str">
            <v>LC</v>
          </cell>
        </row>
        <row r="1184">
          <cell r="C1184" t="str">
            <v>praktmarikåpe</v>
          </cell>
          <cell r="D1184" t="str">
            <v>NA</v>
          </cell>
        </row>
        <row r="1185">
          <cell r="C1185" t="str">
            <v>strandbygg</v>
          </cell>
          <cell r="D1185" t="str">
            <v>NA</v>
          </cell>
        </row>
        <row r="1186">
          <cell r="C1186" t="str">
            <v>fjellburkne</v>
          </cell>
          <cell r="D1186" t="str">
            <v>LC</v>
          </cell>
        </row>
        <row r="1187">
          <cell r="C1187" t="str">
            <v>gulsøtvier</v>
          </cell>
          <cell r="D1187" t="str">
            <v>NA</v>
          </cell>
        </row>
        <row r="1188">
          <cell r="C1188" t="str">
            <v>ungarsk syrin</v>
          </cell>
          <cell r="D1188" t="str">
            <v>NA</v>
          </cell>
        </row>
        <row r="1189">
          <cell r="C1189" t="str">
            <v>engnellik</v>
          </cell>
          <cell r="D1189" t="str">
            <v>LC</v>
          </cell>
        </row>
        <row r="1190">
          <cell r="C1190" t="str">
            <v>skjeggknoppurt</v>
          </cell>
          <cell r="D1190" t="str">
            <v>CR</v>
          </cell>
        </row>
        <row r="1191">
          <cell r="C1191" t="str">
            <v>engklokke</v>
          </cell>
          <cell r="D1191" t="str">
            <v>NA</v>
          </cell>
        </row>
        <row r="1192">
          <cell r="C1192" t="str">
            <v>stor skogsiv</v>
          </cell>
          <cell r="D1192" t="str">
            <v>LC</v>
          </cell>
        </row>
        <row r="1193">
          <cell r="D1193" t="str">
            <v>VU</v>
          </cell>
        </row>
        <row r="1194">
          <cell r="C1194" t="str">
            <v>flikkjempe</v>
          </cell>
          <cell r="D1194" t="str">
            <v>NA</v>
          </cell>
        </row>
        <row r="1195">
          <cell r="C1195" t="str">
            <v>finnmarkskveke</v>
          </cell>
          <cell r="D1195" t="str">
            <v>LC</v>
          </cell>
        </row>
        <row r="1196">
          <cell r="C1196" t="str">
            <v>sprikestorkenebb</v>
          </cell>
          <cell r="D1196" t="str">
            <v>NA</v>
          </cell>
        </row>
        <row r="1197">
          <cell r="C1197" t="str">
            <v>særbustarr</v>
          </cell>
          <cell r="D1197" t="str">
            <v>LC</v>
          </cell>
        </row>
        <row r="1198">
          <cell r="C1198" t="str">
            <v>georgine</v>
          </cell>
          <cell r="D1198" t="str">
            <v>NA</v>
          </cell>
        </row>
        <row r="1199">
          <cell r="C1199" t="str">
            <v>gullrips</v>
          </cell>
          <cell r="D1199" t="str">
            <v>NA</v>
          </cell>
        </row>
        <row r="1200">
          <cell r="C1200" t="str">
            <v>plomme</v>
          </cell>
          <cell r="D1200" t="str">
            <v>LC</v>
          </cell>
        </row>
        <row r="1201">
          <cell r="C1201" t="str">
            <v>gråbakkestjerne</v>
          </cell>
          <cell r="D1201" t="str">
            <v>LC</v>
          </cell>
        </row>
        <row r="1202">
          <cell r="C1202" t="str">
            <v>småpimpernell</v>
          </cell>
          <cell r="D1202" t="str">
            <v>NA</v>
          </cell>
        </row>
        <row r="1203">
          <cell r="C1203" t="str">
            <v>berlinerpoppel</v>
          </cell>
          <cell r="D1203" t="str">
            <v>NA</v>
          </cell>
        </row>
        <row r="1204">
          <cell r="C1204" t="str">
            <v>smågullkurv</v>
          </cell>
          <cell r="D1204" t="str">
            <v>NA</v>
          </cell>
        </row>
        <row r="1205">
          <cell r="C1205" t="str">
            <v>nesleskjellfrø</v>
          </cell>
          <cell r="D1205" t="str">
            <v>NA</v>
          </cell>
        </row>
        <row r="1206">
          <cell r="C1206" t="str">
            <v>klisterslør</v>
          </cell>
          <cell r="D1206" t="str">
            <v>NA</v>
          </cell>
        </row>
        <row r="1207">
          <cell r="C1207" t="str">
            <v>alpegullregn</v>
          </cell>
          <cell r="D1207" t="str">
            <v>NA</v>
          </cell>
        </row>
        <row r="1208">
          <cell r="C1208" t="str">
            <v>harekløver</v>
          </cell>
          <cell r="D1208" t="str">
            <v>LC</v>
          </cell>
        </row>
        <row r="1209">
          <cell r="C1209" t="str">
            <v>heifrytle</v>
          </cell>
          <cell r="D1209" t="str">
            <v>LC</v>
          </cell>
        </row>
        <row r="1210">
          <cell r="C1210" t="str">
            <v>jomfruskjærsmin</v>
          </cell>
          <cell r="D1210" t="str">
            <v>NA</v>
          </cell>
        </row>
        <row r="1211">
          <cell r="C1211" t="str">
            <v>smaldå</v>
          </cell>
          <cell r="D1211" t="str">
            <v>NA</v>
          </cell>
        </row>
        <row r="1212">
          <cell r="D1212" t="str">
            <v>EN</v>
          </cell>
        </row>
        <row r="1213">
          <cell r="C1213" t="str">
            <v>vårkål</v>
          </cell>
          <cell r="D1213" t="str">
            <v>LC</v>
          </cell>
        </row>
        <row r="1214">
          <cell r="C1214" t="str">
            <v>guldå</v>
          </cell>
          <cell r="D1214" t="str">
            <v>LC</v>
          </cell>
        </row>
        <row r="1215">
          <cell r="C1215" t="str">
            <v>vårskrinneblom</v>
          </cell>
          <cell r="D1215" t="str">
            <v>LC</v>
          </cell>
        </row>
        <row r="1216">
          <cell r="D1216" t="str">
            <v>NA</v>
          </cell>
        </row>
        <row r="1217">
          <cell r="C1217" t="str">
            <v>moskussildre</v>
          </cell>
          <cell r="D1217" t="str">
            <v>NA</v>
          </cell>
        </row>
        <row r="1218">
          <cell r="C1218" t="str">
            <v>knollsoleie</v>
          </cell>
          <cell r="D1218" t="str">
            <v>VU</v>
          </cell>
        </row>
        <row r="1219">
          <cell r="C1219" t="str">
            <v>surbjørnebær</v>
          </cell>
          <cell r="D1219" t="str">
            <v>LC</v>
          </cell>
        </row>
        <row r="1220">
          <cell r="C1220" t="str">
            <v>purpurflatbelg</v>
          </cell>
          <cell r="D1220" t="str">
            <v>NA</v>
          </cell>
        </row>
        <row r="1221">
          <cell r="C1221" t="str">
            <v>engsvingel</v>
          </cell>
          <cell r="D1221" t="str">
            <v>LC</v>
          </cell>
        </row>
        <row r="1222">
          <cell r="C1222" t="str">
            <v>vingesøtvier</v>
          </cell>
          <cell r="D1222" t="str">
            <v>NA</v>
          </cell>
        </row>
        <row r="1223">
          <cell r="C1223" t="str">
            <v>skogburkne</v>
          </cell>
          <cell r="D1223" t="str">
            <v>LC</v>
          </cell>
        </row>
        <row r="1224">
          <cell r="C1224" t="str">
            <v>kjempestikle</v>
          </cell>
          <cell r="D1224" t="str">
            <v>NA</v>
          </cell>
        </row>
        <row r="1225">
          <cell r="C1225" t="str">
            <v>kystsnøbær</v>
          </cell>
          <cell r="D1225" t="str">
            <v>NA</v>
          </cell>
        </row>
        <row r="1226">
          <cell r="C1226" t="str">
            <v>damsivaks</v>
          </cell>
          <cell r="D1226" t="str">
            <v>LC</v>
          </cell>
        </row>
        <row r="1227">
          <cell r="C1227" t="str">
            <v>villrips</v>
          </cell>
          <cell r="D1227" t="str">
            <v>LC</v>
          </cell>
        </row>
        <row r="1228">
          <cell r="C1228" t="str">
            <v>russeburkne</v>
          </cell>
          <cell r="D1228" t="str">
            <v>VU</v>
          </cell>
        </row>
        <row r="1229">
          <cell r="C1229" t="str">
            <v>strandstjerne</v>
          </cell>
          <cell r="D1229" t="str">
            <v>LC</v>
          </cell>
        </row>
        <row r="1230">
          <cell r="C1230" t="str">
            <v>fjellskrinneblom</v>
          </cell>
          <cell r="D1230" t="str">
            <v>LC</v>
          </cell>
        </row>
        <row r="1231">
          <cell r="C1231" t="str">
            <v>russetorskemunn</v>
          </cell>
          <cell r="D1231" t="str">
            <v>NA</v>
          </cell>
        </row>
        <row r="1232">
          <cell r="C1232" t="str">
            <v>setersyre</v>
          </cell>
          <cell r="D1232" t="str">
            <v>LC</v>
          </cell>
        </row>
        <row r="1233">
          <cell r="C1233" t="str">
            <v>jervrapp</v>
          </cell>
          <cell r="D1233" t="str">
            <v>LC</v>
          </cell>
        </row>
        <row r="1234">
          <cell r="C1234" t="str">
            <v>strandvindel</v>
          </cell>
          <cell r="D1234" t="str">
            <v>LC</v>
          </cell>
        </row>
        <row r="1235">
          <cell r="C1235" t="str">
            <v>ormetelg</v>
          </cell>
          <cell r="D1235" t="str">
            <v>LC</v>
          </cell>
        </row>
        <row r="1236">
          <cell r="C1236" t="str">
            <v>dvergperikum</v>
          </cell>
          <cell r="D1236" t="str">
            <v>NA</v>
          </cell>
        </row>
        <row r="1237">
          <cell r="C1237" t="str">
            <v>ask</v>
          </cell>
          <cell r="D1237" t="str">
            <v>VU</v>
          </cell>
        </row>
        <row r="1238">
          <cell r="C1238" t="str">
            <v>fjelltiriltunge</v>
          </cell>
          <cell r="D1238" t="str">
            <v>LC</v>
          </cell>
        </row>
        <row r="1239">
          <cell r="C1239" t="str">
            <v>vasslirekne</v>
          </cell>
          <cell r="D1239" t="str">
            <v>LC</v>
          </cell>
        </row>
        <row r="1240">
          <cell r="C1240" t="str">
            <v>møllesolsikke</v>
          </cell>
          <cell r="D1240" t="str">
            <v>NA</v>
          </cell>
        </row>
        <row r="1241">
          <cell r="C1241" t="str">
            <v>skogmarihand</v>
          </cell>
          <cell r="D1241" t="str">
            <v>LC</v>
          </cell>
        </row>
        <row r="1242">
          <cell r="C1242" t="str">
            <v>brønnkarse</v>
          </cell>
          <cell r="D1242" t="str">
            <v>LC</v>
          </cell>
        </row>
        <row r="1243">
          <cell r="D1243" t="str">
            <v>NA</v>
          </cell>
        </row>
        <row r="1244">
          <cell r="C1244" t="str">
            <v>venuskam</v>
          </cell>
          <cell r="D1244" t="str">
            <v>NA</v>
          </cell>
        </row>
        <row r="1245">
          <cell r="C1245" t="str">
            <v>rypestarr</v>
          </cell>
          <cell r="D1245" t="str">
            <v>LC</v>
          </cell>
        </row>
        <row r="1246">
          <cell r="C1246" t="str">
            <v>perlelungeurt</v>
          </cell>
          <cell r="D1246" t="str">
            <v>NA</v>
          </cell>
        </row>
        <row r="1247">
          <cell r="C1247" t="str">
            <v>oksetunge</v>
          </cell>
          <cell r="D1247" t="str">
            <v>LC</v>
          </cell>
        </row>
        <row r="1248">
          <cell r="C1248" t="str">
            <v>geitrams</v>
          </cell>
          <cell r="D1248" t="str">
            <v>LC</v>
          </cell>
        </row>
        <row r="1249">
          <cell r="C1249" t="str">
            <v>bakkesandarve</v>
          </cell>
          <cell r="D1249" t="str">
            <v>LC</v>
          </cell>
        </row>
        <row r="1250">
          <cell r="C1250" t="str">
            <v>grusstarr</v>
          </cell>
          <cell r="D1250" t="str">
            <v>LC</v>
          </cell>
        </row>
        <row r="1251">
          <cell r="C1251" t="str">
            <v>flikbjørnebær</v>
          </cell>
          <cell r="D1251" t="str">
            <v>NA</v>
          </cell>
        </row>
        <row r="1252">
          <cell r="C1252" t="str">
            <v>eskimomure</v>
          </cell>
          <cell r="D1252" t="str">
            <v>LC</v>
          </cell>
        </row>
        <row r="1253">
          <cell r="C1253" t="str">
            <v>tyttebærmispel</v>
          </cell>
          <cell r="D1253" t="str">
            <v>NA</v>
          </cell>
        </row>
        <row r="1254">
          <cell r="C1254" t="str">
            <v>texasmelde</v>
          </cell>
          <cell r="D1254" t="str">
            <v>NA</v>
          </cell>
        </row>
        <row r="1255">
          <cell r="C1255" t="str">
            <v>rundkarse</v>
          </cell>
          <cell r="D1255" t="str">
            <v>NA</v>
          </cell>
        </row>
        <row r="1256">
          <cell r="C1256" t="str">
            <v>sembrafuru</v>
          </cell>
          <cell r="D1256" t="str">
            <v>NA</v>
          </cell>
        </row>
        <row r="1257">
          <cell r="C1257" t="str">
            <v>bondekål</v>
          </cell>
          <cell r="D1257" t="str">
            <v>LC</v>
          </cell>
        </row>
        <row r="1258">
          <cell r="C1258" t="str">
            <v>knerot</v>
          </cell>
          <cell r="D1258" t="str">
            <v>LC</v>
          </cell>
        </row>
        <row r="1259">
          <cell r="C1259" t="str">
            <v>tistelknoppurt</v>
          </cell>
          <cell r="D1259" t="str">
            <v>NA</v>
          </cell>
        </row>
        <row r="1260">
          <cell r="C1260" t="str">
            <v>kvasslobelia</v>
          </cell>
          <cell r="D1260" t="str">
            <v>NA</v>
          </cell>
        </row>
        <row r="1261">
          <cell r="C1261" t="str">
            <v>myrsvineblom</v>
          </cell>
          <cell r="D1261" t="str">
            <v>NA</v>
          </cell>
        </row>
        <row r="1262">
          <cell r="C1262" t="str">
            <v>sargenteple</v>
          </cell>
          <cell r="D1262" t="str">
            <v>NA</v>
          </cell>
        </row>
        <row r="1263">
          <cell r="C1263" t="str">
            <v>flikvalmue</v>
          </cell>
          <cell r="D1263" t="str">
            <v>NA</v>
          </cell>
        </row>
        <row r="1264">
          <cell r="C1264" t="str">
            <v>reinfann</v>
          </cell>
          <cell r="D1264" t="str">
            <v>LC</v>
          </cell>
        </row>
        <row r="1265">
          <cell r="C1265" t="str">
            <v>rødsmelle</v>
          </cell>
          <cell r="D1265" t="str">
            <v>NT</v>
          </cell>
        </row>
        <row r="1266">
          <cell r="C1266" t="str">
            <v>skarlagenlimfrø</v>
          </cell>
          <cell r="D1266" t="str">
            <v>NA</v>
          </cell>
        </row>
        <row r="1267">
          <cell r="C1267" t="str">
            <v>høstkall</v>
          </cell>
          <cell r="D1267" t="str">
            <v>LC</v>
          </cell>
        </row>
        <row r="1268">
          <cell r="C1268" t="str">
            <v>fjelløyentrøst</v>
          </cell>
          <cell r="D1268" t="str">
            <v>LC</v>
          </cell>
        </row>
        <row r="1269">
          <cell r="C1269" t="str">
            <v>blåmunke</v>
          </cell>
          <cell r="D1269" t="str">
            <v>LC</v>
          </cell>
        </row>
        <row r="1270">
          <cell r="C1270" t="str">
            <v>orientknoppurt</v>
          </cell>
          <cell r="D1270" t="str">
            <v>NA</v>
          </cell>
        </row>
        <row r="1271">
          <cell r="C1271" t="str">
            <v>brakkhesterumpe</v>
          </cell>
          <cell r="D1271" t="str">
            <v>NT</v>
          </cell>
        </row>
        <row r="1272">
          <cell r="C1272" t="str">
            <v>tunhunderot</v>
          </cell>
          <cell r="D1272" t="str">
            <v>NA</v>
          </cell>
        </row>
        <row r="1273">
          <cell r="C1273" t="str">
            <v>seterstarr</v>
          </cell>
          <cell r="D1273" t="str">
            <v>LC</v>
          </cell>
        </row>
        <row r="1274">
          <cell r="C1274" t="str">
            <v>finnmarkssaltgras</v>
          </cell>
          <cell r="D1274" t="str">
            <v>NT</v>
          </cell>
        </row>
        <row r="1275">
          <cell r="C1275" t="str">
            <v>kronskjegg</v>
          </cell>
          <cell r="D1275" t="str">
            <v>NA</v>
          </cell>
        </row>
        <row r="1276">
          <cell r="C1276" t="str">
            <v>lappmarihand</v>
          </cell>
          <cell r="D1276" t="str">
            <v>LC</v>
          </cell>
        </row>
        <row r="1277">
          <cell r="C1277" t="str">
            <v>flatsivaks</v>
          </cell>
          <cell r="D1277" t="str">
            <v>EN</v>
          </cell>
        </row>
        <row r="1278">
          <cell r="C1278" t="str">
            <v>russekveke</v>
          </cell>
          <cell r="D1278" t="str">
            <v>EN</v>
          </cell>
        </row>
        <row r="1279">
          <cell r="C1279" t="str">
            <v>kjempenattlys</v>
          </cell>
          <cell r="D1279" t="str">
            <v>NA</v>
          </cell>
        </row>
        <row r="1280">
          <cell r="C1280" t="str">
            <v>fjærnellik</v>
          </cell>
          <cell r="D1280" t="str">
            <v>NA</v>
          </cell>
        </row>
        <row r="1281">
          <cell r="C1281" t="str">
            <v>nyrevindel</v>
          </cell>
          <cell r="D1281" t="str">
            <v>NA</v>
          </cell>
        </row>
        <row r="1282">
          <cell r="C1282" t="str">
            <v>judaspenger</v>
          </cell>
          <cell r="D1282" t="str">
            <v>NA</v>
          </cell>
        </row>
        <row r="1283">
          <cell r="C1283" t="str">
            <v>engelsktistel</v>
          </cell>
          <cell r="D1283" t="str">
            <v>NA</v>
          </cell>
        </row>
        <row r="1284">
          <cell r="C1284" t="str">
            <v>bakkeblåklokke</v>
          </cell>
          <cell r="D1284" t="str">
            <v>LC</v>
          </cell>
        </row>
        <row r="1285">
          <cell r="D1285" t="str">
            <v>NA</v>
          </cell>
        </row>
        <row r="1286">
          <cell r="C1286" t="str">
            <v>virginiajordbær</v>
          </cell>
          <cell r="D1286" t="str">
            <v>NA</v>
          </cell>
        </row>
        <row r="1287">
          <cell r="C1287" t="str">
            <v>svensk bjørnebær</v>
          </cell>
          <cell r="D1287" t="str">
            <v>EN</v>
          </cell>
        </row>
        <row r="1288">
          <cell r="C1288" t="str">
            <v>busthavre</v>
          </cell>
          <cell r="D1288" t="str">
            <v>NA</v>
          </cell>
        </row>
        <row r="1289">
          <cell r="C1289" t="str">
            <v>sibirvier</v>
          </cell>
          <cell r="D1289" t="str">
            <v>NA</v>
          </cell>
        </row>
        <row r="1290">
          <cell r="C1290" t="str">
            <v>orientridderspore</v>
          </cell>
          <cell r="D1290" t="str">
            <v>NA</v>
          </cell>
        </row>
        <row r="1291">
          <cell r="C1291" t="str">
            <v>flytegro</v>
          </cell>
          <cell r="D1291" t="str">
            <v>EN</v>
          </cell>
        </row>
        <row r="1292">
          <cell r="C1292" t="str">
            <v>narrmarihand</v>
          </cell>
          <cell r="D1292" t="str">
            <v>EN</v>
          </cell>
        </row>
        <row r="1293">
          <cell r="C1293" t="str">
            <v>skyggesildre</v>
          </cell>
          <cell r="D1293" t="str">
            <v>NA</v>
          </cell>
        </row>
        <row r="1294">
          <cell r="C1294" t="str">
            <v>teppesaltgras</v>
          </cell>
          <cell r="D1294" t="str">
            <v>LC</v>
          </cell>
        </row>
        <row r="1295">
          <cell r="C1295" t="str">
            <v>sneglebelg</v>
          </cell>
          <cell r="D1295" t="str">
            <v>LC</v>
          </cell>
        </row>
        <row r="1296">
          <cell r="C1296" t="str">
            <v>fagerbusk</v>
          </cell>
          <cell r="D1296" t="str">
            <v>NA</v>
          </cell>
        </row>
        <row r="1297">
          <cell r="C1297" t="str">
            <v>søtbjørnebær</v>
          </cell>
          <cell r="D1297" t="str">
            <v>LC</v>
          </cell>
        </row>
        <row r="1298">
          <cell r="C1298" t="str">
            <v>brakkvalmue</v>
          </cell>
          <cell r="D1298" t="str">
            <v>NA</v>
          </cell>
        </row>
        <row r="1299">
          <cell r="C1299" t="str">
            <v>blærespirea</v>
          </cell>
          <cell r="D1299" t="str">
            <v>NA</v>
          </cell>
        </row>
        <row r="1300">
          <cell r="D1300" t="str">
            <v>NA</v>
          </cell>
        </row>
        <row r="1301">
          <cell r="C1301" t="str">
            <v>småvassoleie</v>
          </cell>
          <cell r="D1301" t="str">
            <v>LC</v>
          </cell>
        </row>
        <row r="1302">
          <cell r="C1302" t="str">
            <v>moselyng</v>
          </cell>
          <cell r="D1302" t="str">
            <v>LC</v>
          </cell>
        </row>
        <row r="1303">
          <cell r="C1303" t="str">
            <v>kanadasymre</v>
          </cell>
          <cell r="D1303" t="str">
            <v>NA</v>
          </cell>
        </row>
        <row r="1304">
          <cell r="C1304" t="str">
            <v>bleikstarr</v>
          </cell>
          <cell r="D1304" t="str">
            <v>LC</v>
          </cell>
        </row>
        <row r="1305">
          <cell r="C1305" t="str">
            <v>flisenonsblom</v>
          </cell>
          <cell r="D1305" t="str">
            <v>NA</v>
          </cell>
        </row>
        <row r="1306">
          <cell r="C1306" t="str">
            <v>busknellik</v>
          </cell>
          <cell r="D1306" t="str">
            <v>NA</v>
          </cell>
        </row>
        <row r="1307">
          <cell r="C1307" t="str">
            <v>kransøye</v>
          </cell>
          <cell r="D1307" t="str">
            <v>NA</v>
          </cell>
        </row>
        <row r="1308">
          <cell r="C1308" t="str">
            <v>kildemjølke</v>
          </cell>
          <cell r="D1308" t="str">
            <v>LC</v>
          </cell>
        </row>
        <row r="1309">
          <cell r="C1309" t="str">
            <v>snauveronika</v>
          </cell>
          <cell r="D1309" t="str">
            <v>LC</v>
          </cell>
        </row>
        <row r="1310">
          <cell r="C1310" t="str">
            <v>hundegras</v>
          </cell>
          <cell r="D1310" t="str">
            <v>LC</v>
          </cell>
        </row>
        <row r="1311">
          <cell r="C1311" t="str">
            <v>bleik piggstarr</v>
          </cell>
          <cell r="D1311" t="str">
            <v>VU</v>
          </cell>
        </row>
        <row r="1312">
          <cell r="C1312" t="str">
            <v>oslosildre</v>
          </cell>
          <cell r="D1312" t="str">
            <v>NT</v>
          </cell>
        </row>
        <row r="1313">
          <cell r="C1313" t="str">
            <v>ballasthunderot</v>
          </cell>
          <cell r="D1313" t="str">
            <v>NA</v>
          </cell>
        </row>
        <row r="1314">
          <cell r="C1314" t="str">
            <v>kjerteløyentrøst</v>
          </cell>
          <cell r="D1314" t="str">
            <v>LC</v>
          </cell>
        </row>
        <row r="1315">
          <cell r="C1315" t="str">
            <v>havneamarant</v>
          </cell>
          <cell r="D1315" t="str">
            <v>NA</v>
          </cell>
        </row>
        <row r="1316">
          <cell r="C1316" t="str">
            <v>forglemmegeisøster</v>
          </cell>
          <cell r="D1316" t="str">
            <v>NA</v>
          </cell>
        </row>
        <row r="1317">
          <cell r="C1317" t="str">
            <v>sandkarse</v>
          </cell>
          <cell r="D1317" t="str">
            <v>LC</v>
          </cell>
        </row>
        <row r="1318">
          <cell r="C1318" t="str">
            <v>flekkgrisøre</v>
          </cell>
          <cell r="D1318" t="str">
            <v>LC</v>
          </cell>
        </row>
        <row r="1319">
          <cell r="C1319" t="str">
            <v>sylmelde</v>
          </cell>
          <cell r="D1319" t="str">
            <v>NA</v>
          </cell>
        </row>
        <row r="1320">
          <cell r="C1320" t="str">
            <v>olymptistel</v>
          </cell>
          <cell r="D1320" t="str">
            <v>NA</v>
          </cell>
        </row>
        <row r="1321">
          <cell r="C1321" t="str">
            <v>melkeklokke</v>
          </cell>
          <cell r="D1321" t="str">
            <v>NA</v>
          </cell>
        </row>
        <row r="1322">
          <cell r="C1322" t="str">
            <v>praktpetunia</v>
          </cell>
          <cell r="D1322" t="str">
            <v>NA</v>
          </cell>
        </row>
        <row r="1323">
          <cell r="C1323" t="str">
            <v>sibirrørkvein</v>
          </cell>
          <cell r="D1323" t="str">
            <v>LC</v>
          </cell>
        </row>
        <row r="1324">
          <cell r="C1324" t="str">
            <v>myrsauløk</v>
          </cell>
          <cell r="D1324" t="str">
            <v>LC</v>
          </cell>
        </row>
        <row r="1325">
          <cell r="C1325" t="str">
            <v>sølvasal</v>
          </cell>
          <cell r="D1325" t="str">
            <v>NT</v>
          </cell>
        </row>
        <row r="1326">
          <cell r="C1326" t="str">
            <v>norsk timian</v>
          </cell>
          <cell r="D1326" t="str">
            <v>VU</v>
          </cell>
        </row>
        <row r="1327">
          <cell r="C1327" t="str">
            <v>ugrasknapp</v>
          </cell>
          <cell r="D1327" t="str">
            <v>NA</v>
          </cell>
        </row>
        <row r="1328">
          <cell r="C1328" t="str">
            <v>saltsiv</v>
          </cell>
          <cell r="D1328" t="str">
            <v>LC</v>
          </cell>
        </row>
        <row r="1329">
          <cell r="C1329" t="str">
            <v>gullværhane</v>
          </cell>
          <cell r="D1329" t="str">
            <v>NA</v>
          </cell>
        </row>
        <row r="1330">
          <cell r="C1330" t="str">
            <v>svartleddved</v>
          </cell>
          <cell r="D1330" t="str">
            <v>NA</v>
          </cell>
        </row>
        <row r="1331">
          <cell r="C1331" t="str">
            <v>blokkebær</v>
          </cell>
          <cell r="D1331" t="str">
            <v>LC</v>
          </cell>
        </row>
        <row r="1332">
          <cell r="C1332" t="str">
            <v>blodalunrot</v>
          </cell>
          <cell r="D1332" t="str">
            <v>NA</v>
          </cell>
        </row>
        <row r="1333">
          <cell r="C1333" t="str">
            <v>vortenattlys</v>
          </cell>
          <cell r="D1333" t="str">
            <v>NA</v>
          </cell>
        </row>
        <row r="1334">
          <cell r="C1334" t="str">
            <v>rødeik</v>
          </cell>
          <cell r="D1334" t="str">
            <v>NA</v>
          </cell>
        </row>
        <row r="1335">
          <cell r="C1335" t="str">
            <v>drøbakbakkestjerne</v>
          </cell>
          <cell r="D1335" t="str">
            <v>NT</v>
          </cell>
        </row>
        <row r="1336">
          <cell r="C1336" t="str">
            <v>sandskjegg</v>
          </cell>
          <cell r="D1336" t="str">
            <v>EN</v>
          </cell>
        </row>
        <row r="1337">
          <cell r="C1337" t="str">
            <v>kantnøkkerose</v>
          </cell>
          <cell r="D1337" t="str">
            <v>LC</v>
          </cell>
        </row>
        <row r="1338">
          <cell r="D1338" t="str">
            <v>NA</v>
          </cell>
        </row>
        <row r="1339">
          <cell r="D1339" t="str">
            <v>NE</v>
          </cell>
        </row>
        <row r="1340">
          <cell r="C1340" t="str">
            <v>ballastsiv</v>
          </cell>
          <cell r="D1340" t="str">
            <v>NA</v>
          </cell>
        </row>
        <row r="1341">
          <cell r="C1341" t="str">
            <v>mørkkongslys</v>
          </cell>
          <cell r="D1341" t="str">
            <v>LC</v>
          </cell>
        </row>
        <row r="1342">
          <cell r="C1342" t="str">
            <v>tettkarse</v>
          </cell>
          <cell r="D1342" t="str">
            <v>NA</v>
          </cell>
        </row>
        <row r="1343">
          <cell r="C1343" t="str">
            <v>ugrasarve</v>
          </cell>
          <cell r="D1343" t="str">
            <v>LC</v>
          </cell>
        </row>
        <row r="1344">
          <cell r="C1344" t="str">
            <v>flikhasselbjørnebær</v>
          </cell>
          <cell r="D1344" t="str">
            <v>LC</v>
          </cell>
        </row>
        <row r="1345">
          <cell r="C1345" t="str">
            <v>heiøyentrøst</v>
          </cell>
          <cell r="D1345" t="str">
            <v>EN</v>
          </cell>
        </row>
        <row r="1346">
          <cell r="C1346" t="str">
            <v>jærflangre</v>
          </cell>
          <cell r="D1346" t="str">
            <v>EN</v>
          </cell>
        </row>
        <row r="1347">
          <cell r="C1347" t="str">
            <v>blankbjørnebær</v>
          </cell>
          <cell r="D1347" t="str">
            <v>NT</v>
          </cell>
        </row>
        <row r="1348">
          <cell r="D1348" t="str">
            <v>NA</v>
          </cell>
        </row>
        <row r="1349">
          <cell r="C1349" t="str">
            <v>musøre</v>
          </cell>
          <cell r="D1349" t="str">
            <v>LC</v>
          </cell>
        </row>
        <row r="1350">
          <cell r="C1350" t="str">
            <v>storbendel</v>
          </cell>
          <cell r="D1350" t="str">
            <v>RE</v>
          </cell>
        </row>
        <row r="1351">
          <cell r="C1351" t="str">
            <v>hyasintridderspore</v>
          </cell>
          <cell r="D1351" t="str">
            <v>NA</v>
          </cell>
        </row>
        <row r="1352">
          <cell r="D1352" t="str">
            <v>NA</v>
          </cell>
        </row>
        <row r="1353">
          <cell r="C1353" t="str">
            <v>skaftblankstarr</v>
          </cell>
          <cell r="D1353" t="str">
            <v>LC</v>
          </cell>
        </row>
        <row r="1354">
          <cell r="C1354" t="str">
            <v>matterapp</v>
          </cell>
          <cell r="D1354" t="str">
            <v>LC</v>
          </cell>
        </row>
        <row r="1355">
          <cell r="D1355" t="str">
            <v>NA</v>
          </cell>
        </row>
        <row r="1356">
          <cell r="C1356" t="str">
            <v>mariaklokke</v>
          </cell>
          <cell r="D1356" t="str">
            <v>NA</v>
          </cell>
        </row>
        <row r="1357">
          <cell r="C1357" t="str">
            <v>rødsvingel</v>
          </cell>
          <cell r="D1357" t="str">
            <v>LC</v>
          </cell>
        </row>
        <row r="1358">
          <cell r="C1358" t="str">
            <v>fjellbjørk</v>
          </cell>
          <cell r="D1358" t="str">
            <v>LC</v>
          </cell>
        </row>
        <row r="1359">
          <cell r="C1359" t="str">
            <v>trollurt</v>
          </cell>
          <cell r="D1359" t="str">
            <v>LC</v>
          </cell>
        </row>
        <row r="1360">
          <cell r="C1360" t="str">
            <v>gultopp</v>
          </cell>
          <cell r="D1360" t="str">
            <v>NA</v>
          </cell>
        </row>
        <row r="1361">
          <cell r="C1361" t="str">
            <v>silkenellik</v>
          </cell>
          <cell r="D1361" t="str">
            <v>LC</v>
          </cell>
        </row>
        <row r="1362">
          <cell r="C1362" t="str">
            <v>alpespolebusk</v>
          </cell>
          <cell r="D1362" t="str">
            <v>NA</v>
          </cell>
        </row>
        <row r="1363">
          <cell r="C1363" t="str">
            <v>trefelt evjeblom</v>
          </cell>
          <cell r="D1363" t="str">
            <v>NT</v>
          </cell>
        </row>
        <row r="1364">
          <cell r="D1364" t="str">
            <v>NA</v>
          </cell>
        </row>
        <row r="1365">
          <cell r="C1365" t="str">
            <v>tyttebær</v>
          </cell>
          <cell r="D1365" t="str">
            <v>LC</v>
          </cell>
        </row>
        <row r="1366">
          <cell r="C1366" t="str">
            <v>polarvier</v>
          </cell>
          <cell r="D1366" t="str">
            <v>LC</v>
          </cell>
        </row>
        <row r="1367">
          <cell r="C1367" t="str">
            <v>knollmjødurt</v>
          </cell>
          <cell r="D1367" t="str">
            <v>NT</v>
          </cell>
        </row>
        <row r="1368">
          <cell r="C1368" t="str">
            <v>stordragehode</v>
          </cell>
          <cell r="D1368" t="str">
            <v>NA</v>
          </cell>
        </row>
        <row r="1369">
          <cell r="C1369" t="str">
            <v>maltaknoppurt</v>
          </cell>
          <cell r="D1369" t="str">
            <v>NA</v>
          </cell>
        </row>
        <row r="1370">
          <cell r="D1370" t="str">
            <v>NA</v>
          </cell>
        </row>
        <row r="1371">
          <cell r="C1371" t="str">
            <v>rød jonsokblom</v>
          </cell>
          <cell r="D1371" t="str">
            <v>LC</v>
          </cell>
        </row>
        <row r="1372">
          <cell r="D1372" t="str">
            <v>NA</v>
          </cell>
        </row>
        <row r="1373">
          <cell r="C1373" t="str">
            <v>kystmaigull</v>
          </cell>
          <cell r="D1373" t="str">
            <v>LC</v>
          </cell>
        </row>
        <row r="1374">
          <cell r="C1374" t="str">
            <v>kalkgrønnaks</v>
          </cell>
          <cell r="D1374" t="str">
            <v>LC</v>
          </cell>
        </row>
        <row r="1375">
          <cell r="C1375" t="str">
            <v>svovelnellik</v>
          </cell>
          <cell r="D1375" t="str">
            <v>NA</v>
          </cell>
        </row>
        <row r="1376">
          <cell r="C1376" t="str">
            <v>greintungras</v>
          </cell>
          <cell r="D1376" t="str">
            <v>LC</v>
          </cell>
        </row>
        <row r="1377">
          <cell r="C1377" t="str">
            <v>snøstjerneblom</v>
          </cell>
          <cell r="D1377" t="str">
            <v>EN</v>
          </cell>
        </row>
        <row r="1378">
          <cell r="C1378" t="str">
            <v>aksnøkketunge</v>
          </cell>
          <cell r="D1378" t="str">
            <v>NA</v>
          </cell>
        </row>
        <row r="1379">
          <cell r="C1379" t="str">
            <v>gullkløver</v>
          </cell>
          <cell r="D1379" t="str">
            <v>LC</v>
          </cell>
        </row>
        <row r="1380">
          <cell r="C1380" t="str">
            <v>begerhagtorn</v>
          </cell>
          <cell r="D1380" t="str">
            <v>LC</v>
          </cell>
        </row>
        <row r="1381">
          <cell r="D1381" t="str">
            <v>NA</v>
          </cell>
        </row>
        <row r="1382">
          <cell r="C1382" t="str">
            <v>smalsoldogg</v>
          </cell>
          <cell r="D1382" t="str">
            <v>LC</v>
          </cell>
        </row>
        <row r="1383">
          <cell r="C1383" t="str">
            <v>alaskamjølke</v>
          </cell>
          <cell r="D1383" t="str">
            <v>NA</v>
          </cell>
        </row>
        <row r="1384">
          <cell r="D1384" t="str">
            <v>NA</v>
          </cell>
        </row>
        <row r="1385">
          <cell r="C1385" t="str">
            <v>blåbringebær</v>
          </cell>
          <cell r="D1385" t="str">
            <v>NT</v>
          </cell>
        </row>
        <row r="1386">
          <cell r="C1386" t="str">
            <v>veitiriltunge</v>
          </cell>
          <cell r="D1386" t="str">
            <v>NA</v>
          </cell>
        </row>
        <row r="1387">
          <cell r="C1387" t="str">
            <v>italiaraigras</v>
          </cell>
          <cell r="D1387" t="str">
            <v>NA</v>
          </cell>
        </row>
        <row r="1388">
          <cell r="C1388" t="str">
            <v>snau vaniljerot</v>
          </cell>
          <cell r="D1388" t="str">
            <v>NT</v>
          </cell>
        </row>
        <row r="1389">
          <cell r="C1389" t="str">
            <v>ballblom</v>
          </cell>
          <cell r="D1389" t="str">
            <v>LC</v>
          </cell>
        </row>
        <row r="1390">
          <cell r="C1390" t="str">
            <v>svartehavskål</v>
          </cell>
          <cell r="D1390" t="str">
            <v>NA</v>
          </cell>
        </row>
        <row r="1391">
          <cell r="C1391" t="str">
            <v>bitteragurk</v>
          </cell>
          <cell r="D1391" t="str">
            <v>NA</v>
          </cell>
        </row>
        <row r="1392">
          <cell r="C1392" t="str">
            <v>kalmusrot</v>
          </cell>
          <cell r="D1392" t="str">
            <v>LC</v>
          </cell>
        </row>
        <row r="1393">
          <cell r="C1393" t="str">
            <v>smaltistel</v>
          </cell>
          <cell r="D1393" t="str">
            <v>NA</v>
          </cell>
        </row>
        <row r="1394">
          <cell r="C1394" t="str">
            <v>greinmjølke</v>
          </cell>
          <cell r="D1394" t="str">
            <v>NA</v>
          </cell>
        </row>
        <row r="1395">
          <cell r="C1395" t="str">
            <v>myskemaure</v>
          </cell>
          <cell r="D1395" t="str">
            <v>LC</v>
          </cell>
        </row>
        <row r="1396">
          <cell r="D1396" t="str">
            <v>NA</v>
          </cell>
        </row>
        <row r="1397">
          <cell r="D1397" t="str">
            <v>NA</v>
          </cell>
        </row>
        <row r="1398">
          <cell r="C1398" t="str">
            <v>glansmarikåpe</v>
          </cell>
          <cell r="D1398" t="str">
            <v>LC</v>
          </cell>
        </row>
        <row r="1399">
          <cell r="C1399" t="str">
            <v>grønnamarant</v>
          </cell>
          <cell r="D1399" t="str">
            <v>NA</v>
          </cell>
        </row>
        <row r="1400">
          <cell r="C1400" t="str">
            <v>høyfjellskarse</v>
          </cell>
          <cell r="D1400" t="str">
            <v>LC</v>
          </cell>
        </row>
        <row r="1401">
          <cell r="C1401" t="str">
            <v>korsved</v>
          </cell>
          <cell r="D1401" t="str">
            <v>LC</v>
          </cell>
        </row>
        <row r="1402">
          <cell r="C1402" t="str">
            <v>botnegras</v>
          </cell>
          <cell r="D1402" t="str">
            <v>LC</v>
          </cell>
        </row>
        <row r="1403">
          <cell r="C1403" t="str">
            <v>møllerør</v>
          </cell>
          <cell r="D1403" t="str">
            <v>NA</v>
          </cell>
        </row>
        <row r="1404">
          <cell r="C1404" t="str">
            <v>kjempesennep</v>
          </cell>
          <cell r="D1404" t="str">
            <v>NA</v>
          </cell>
        </row>
        <row r="1405">
          <cell r="D1405" t="str">
            <v>NA</v>
          </cell>
        </row>
        <row r="1406">
          <cell r="C1406" t="str">
            <v>tysk asal</v>
          </cell>
          <cell r="D1406" t="str">
            <v>NA</v>
          </cell>
        </row>
        <row r="1407">
          <cell r="C1407" t="str">
            <v>enghaukeskjegg</v>
          </cell>
          <cell r="D1407" t="str">
            <v>NT</v>
          </cell>
        </row>
        <row r="1408">
          <cell r="D1408" t="str">
            <v>NA</v>
          </cell>
        </row>
        <row r="1409">
          <cell r="C1409" t="str">
            <v>lappsoleie</v>
          </cell>
          <cell r="D1409" t="str">
            <v>VU</v>
          </cell>
        </row>
        <row r="1410">
          <cell r="C1410" t="str">
            <v>åkergråurt</v>
          </cell>
          <cell r="D1410" t="str">
            <v>LC</v>
          </cell>
        </row>
        <row r="1411">
          <cell r="D1411" t="str">
            <v>NA</v>
          </cell>
        </row>
        <row r="1412">
          <cell r="C1412" t="str">
            <v>hestehov</v>
          </cell>
          <cell r="D1412" t="str">
            <v>LC</v>
          </cell>
        </row>
        <row r="1413">
          <cell r="C1413" t="str">
            <v>sprikebjørnebær</v>
          </cell>
          <cell r="D1413" t="str">
            <v>NA</v>
          </cell>
        </row>
        <row r="1414">
          <cell r="D1414" t="str">
            <v>NA</v>
          </cell>
        </row>
        <row r="1415">
          <cell r="C1415" t="str">
            <v>linklengemaure</v>
          </cell>
          <cell r="D1415" t="str">
            <v>NA</v>
          </cell>
        </row>
        <row r="1416">
          <cell r="C1416" t="str">
            <v>kuletistel</v>
          </cell>
          <cell r="D1416" t="str">
            <v>NA</v>
          </cell>
        </row>
        <row r="1417">
          <cell r="D1417" t="str">
            <v>NA</v>
          </cell>
        </row>
        <row r="1418">
          <cell r="C1418" t="str">
            <v>hagehundetunge</v>
          </cell>
          <cell r="D1418" t="str">
            <v>NA</v>
          </cell>
        </row>
        <row r="1419">
          <cell r="C1419" t="str">
            <v>hjertekarse</v>
          </cell>
          <cell r="D1419" t="str">
            <v>NA</v>
          </cell>
        </row>
        <row r="1420">
          <cell r="C1420" t="str">
            <v>tunsaltgras</v>
          </cell>
          <cell r="D1420" t="str">
            <v>LC</v>
          </cell>
        </row>
        <row r="1421">
          <cell r="C1421" t="str">
            <v>kinamispel</v>
          </cell>
          <cell r="D1421" t="str">
            <v>NA</v>
          </cell>
        </row>
        <row r="1422">
          <cell r="C1422" t="str">
            <v>nebbstarr</v>
          </cell>
          <cell r="D1422" t="str">
            <v>NT</v>
          </cell>
        </row>
        <row r="1423">
          <cell r="C1423" t="str">
            <v>krypsoleie</v>
          </cell>
          <cell r="D1423" t="str">
            <v>LC</v>
          </cell>
        </row>
        <row r="1424">
          <cell r="D1424" t="str">
            <v>NA</v>
          </cell>
        </row>
        <row r="1425">
          <cell r="C1425" t="str">
            <v>blå nonsblom</v>
          </cell>
          <cell r="D1425" t="str">
            <v>NA</v>
          </cell>
        </row>
        <row r="1426">
          <cell r="D1426" t="str">
            <v>NA</v>
          </cell>
        </row>
        <row r="1427">
          <cell r="C1427" t="str">
            <v>knoppvårkål</v>
          </cell>
          <cell r="D1427" t="str">
            <v>LC</v>
          </cell>
        </row>
        <row r="1428">
          <cell r="C1428" t="str">
            <v>klengekjeks</v>
          </cell>
          <cell r="D1428" t="str">
            <v>NA</v>
          </cell>
        </row>
        <row r="1429">
          <cell r="D1429" t="str">
            <v>NA</v>
          </cell>
        </row>
        <row r="1430">
          <cell r="C1430" t="str">
            <v>stor stjernetistel</v>
          </cell>
          <cell r="D1430" t="str">
            <v>NT</v>
          </cell>
        </row>
        <row r="1431">
          <cell r="C1431" t="str">
            <v>vrangmyrull</v>
          </cell>
          <cell r="D1431" t="str">
            <v>VU</v>
          </cell>
        </row>
        <row r="1432">
          <cell r="D1432" t="str">
            <v>NA</v>
          </cell>
        </row>
        <row r="1433">
          <cell r="C1433" t="str">
            <v>slørfriergras</v>
          </cell>
          <cell r="D1433" t="str">
            <v>NA</v>
          </cell>
        </row>
        <row r="1434">
          <cell r="C1434" t="str">
            <v>gul frøstjerne</v>
          </cell>
          <cell r="D1434" t="str">
            <v>LC</v>
          </cell>
        </row>
        <row r="1435">
          <cell r="C1435" t="str">
            <v>skredarve</v>
          </cell>
          <cell r="D1435" t="str">
            <v>LC</v>
          </cell>
        </row>
        <row r="1436">
          <cell r="C1436" t="str">
            <v>stor åkersnelle</v>
          </cell>
          <cell r="D1436" t="str">
            <v>LC</v>
          </cell>
        </row>
        <row r="1437">
          <cell r="D1437" t="str">
            <v>NA</v>
          </cell>
        </row>
        <row r="1438">
          <cell r="C1438" t="str">
            <v>midtnorsk sivaks</v>
          </cell>
          <cell r="D1438" t="str">
            <v>LC</v>
          </cell>
        </row>
        <row r="1439">
          <cell r="C1439" t="str">
            <v>kinasyrin</v>
          </cell>
          <cell r="D1439" t="str">
            <v>NA</v>
          </cell>
        </row>
        <row r="1440">
          <cell r="C1440" t="str">
            <v>takløk</v>
          </cell>
          <cell r="D1440" t="str">
            <v>NA</v>
          </cell>
        </row>
        <row r="1441">
          <cell r="C1441" t="str">
            <v>sibirvalmue</v>
          </cell>
          <cell r="D1441" t="str">
            <v>NA</v>
          </cell>
        </row>
        <row r="1442">
          <cell r="D1442" t="str">
            <v>NA</v>
          </cell>
        </row>
        <row r="1443">
          <cell r="C1443" t="str">
            <v>bergasters</v>
          </cell>
          <cell r="D1443" t="str">
            <v>NA</v>
          </cell>
        </row>
        <row r="1444">
          <cell r="D1444" t="str">
            <v>NA</v>
          </cell>
        </row>
        <row r="1445">
          <cell r="C1445" t="str">
            <v>bergjunker</v>
          </cell>
          <cell r="D1445" t="str">
            <v>EN</v>
          </cell>
        </row>
        <row r="1446">
          <cell r="D1446" t="str">
            <v>NA</v>
          </cell>
        </row>
        <row r="1447">
          <cell r="C1447" t="str">
            <v>stor kattemynte</v>
          </cell>
          <cell r="D1447" t="str">
            <v>NA</v>
          </cell>
        </row>
        <row r="1448">
          <cell r="C1448" t="str">
            <v>korsknapp</v>
          </cell>
          <cell r="D1448" t="str">
            <v>LC</v>
          </cell>
        </row>
        <row r="1449">
          <cell r="C1449" t="str">
            <v>knoppsildre</v>
          </cell>
          <cell r="D1449" t="str">
            <v>LC</v>
          </cell>
        </row>
        <row r="1450">
          <cell r="C1450" t="str">
            <v>vårvikke</v>
          </cell>
          <cell r="D1450" t="str">
            <v>EN</v>
          </cell>
        </row>
        <row r="1451">
          <cell r="C1451" t="str">
            <v>fjæresivaks</v>
          </cell>
          <cell r="D1451" t="str">
            <v>LC</v>
          </cell>
        </row>
        <row r="1452">
          <cell r="C1452" t="str">
            <v>polarblokkebær</v>
          </cell>
          <cell r="D1452" t="str">
            <v>LC</v>
          </cell>
        </row>
        <row r="1453">
          <cell r="C1453" t="str">
            <v>rød hornvalmue</v>
          </cell>
          <cell r="D1453" t="str">
            <v>NA</v>
          </cell>
        </row>
        <row r="1454">
          <cell r="D1454" t="str">
            <v>NA</v>
          </cell>
        </row>
        <row r="1455">
          <cell r="C1455" t="str">
            <v>bråtestarr</v>
          </cell>
          <cell r="D1455" t="str">
            <v>LC</v>
          </cell>
        </row>
        <row r="1456">
          <cell r="D1456" t="str">
            <v>NA</v>
          </cell>
        </row>
        <row r="1457">
          <cell r="C1457" t="str">
            <v>saltsoleie</v>
          </cell>
          <cell r="D1457" t="str">
            <v>NA</v>
          </cell>
        </row>
        <row r="1458">
          <cell r="C1458" t="str">
            <v>storgullkurv</v>
          </cell>
          <cell r="D1458" t="str">
            <v>NA</v>
          </cell>
        </row>
        <row r="1459">
          <cell r="C1459" t="str">
            <v>sibirkoll</v>
          </cell>
          <cell r="D1459" t="str">
            <v>LC</v>
          </cell>
        </row>
        <row r="1460">
          <cell r="D1460" t="str">
            <v>NA</v>
          </cell>
        </row>
        <row r="1461">
          <cell r="C1461" t="str">
            <v>vegamaure</v>
          </cell>
          <cell r="D1461" t="str">
            <v>VU</v>
          </cell>
        </row>
        <row r="1462">
          <cell r="C1462" t="str">
            <v>småsvinerot</v>
          </cell>
          <cell r="D1462" t="str">
            <v>NA</v>
          </cell>
        </row>
        <row r="1463">
          <cell r="C1463" t="str">
            <v>tellima</v>
          </cell>
          <cell r="D1463" t="str">
            <v>NA</v>
          </cell>
        </row>
        <row r="1464">
          <cell r="C1464" t="str">
            <v>strandkjempe</v>
          </cell>
          <cell r="D1464" t="str">
            <v>LC</v>
          </cell>
        </row>
        <row r="1465">
          <cell r="C1465" t="str">
            <v>orientgeitvikke</v>
          </cell>
          <cell r="D1465" t="str">
            <v>NA</v>
          </cell>
        </row>
        <row r="1466">
          <cell r="C1466" t="str">
            <v>klubbestarr</v>
          </cell>
          <cell r="D1466" t="str">
            <v>LC</v>
          </cell>
        </row>
        <row r="1467">
          <cell r="D1467" t="str">
            <v>NA</v>
          </cell>
        </row>
        <row r="1468">
          <cell r="C1468" t="str">
            <v>nordlig strandbalderbrå</v>
          </cell>
          <cell r="D1468" t="str">
            <v>LC</v>
          </cell>
        </row>
        <row r="1469">
          <cell r="D1469" t="str">
            <v>NA</v>
          </cell>
        </row>
        <row r="1470">
          <cell r="C1470" t="str">
            <v>fontenepil</v>
          </cell>
          <cell r="D1470" t="str">
            <v>NA</v>
          </cell>
        </row>
        <row r="1471">
          <cell r="C1471" t="str">
            <v>fjellstjerneblom</v>
          </cell>
          <cell r="D1471" t="str">
            <v>LC</v>
          </cell>
        </row>
        <row r="1472">
          <cell r="C1472" t="str">
            <v>rognasal</v>
          </cell>
          <cell r="D1472" t="str">
            <v>LC</v>
          </cell>
        </row>
        <row r="1473">
          <cell r="C1473" t="str">
            <v>sitronmelisse</v>
          </cell>
          <cell r="D1473" t="str">
            <v>NA</v>
          </cell>
        </row>
        <row r="1474">
          <cell r="C1474" t="str">
            <v>kamaks</v>
          </cell>
          <cell r="D1474" t="str">
            <v>NA</v>
          </cell>
        </row>
        <row r="1475">
          <cell r="C1475" t="str">
            <v>gullklematis</v>
          </cell>
          <cell r="D1475" t="str">
            <v>NA</v>
          </cell>
        </row>
        <row r="1476">
          <cell r="C1476" t="str">
            <v>hjertetjernaks</v>
          </cell>
          <cell r="D1476" t="str">
            <v>LC</v>
          </cell>
        </row>
        <row r="1477">
          <cell r="C1477" t="str">
            <v>knudrebjørnebær</v>
          </cell>
          <cell r="D1477" t="str">
            <v>NA</v>
          </cell>
        </row>
        <row r="1478">
          <cell r="D1478" t="str">
            <v>NA</v>
          </cell>
        </row>
        <row r="1479">
          <cell r="C1479" t="str">
            <v>gullstjerne</v>
          </cell>
          <cell r="D1479" t="str">
            <v>LC</v>
          </cell>
        </row>
        <row r="1480">
          <cell r="C1480" t="str">
            <v>byvortemelk</v>
          </cell>
          <cell r="D1480" t="str">
            <v>NA</v>
          </cell>
        </row>
        <row r="1481">
          <cell r="C1481" t="str">
            <v>grønnkurle</v>
          </cell>
          <cell r="D1481" t="str">
            <v>LC</v>
          </cell>
        </row>
        <row r="1482">
          <cell r="C1482" t="str">
            <v>myskegras</v>
          </cell>
          <cell r="D1482" t="str">
            <v>LC</v>
          </cell>
        </row>
        <row r="1483">
          <cell r="C1483" t="str">
            <v>bergrørkvein</v>
          </cell>
          <cell r="D1483" t="str">
            <v>LC</v>
          </cell>
        </row>
        <row r="1484">
          <cell r="D1484" t="str">
            <v>NA</v>
          </cell>
        </row>
        <row r="1485">
          <cell r="C1485" t="str">
            <v>lodnefiol</v>
          </cell>
          <cell r="D1485" t="str">
            <v>EN</v>
          </cell>
        </row>
        <row r="1486">
          <cell r="C1486" t="str">
            <v>strandrør</v>
          </cell>
          <cell r="D1486" t="str">
            <v>LC</v>
          </cell>
        </row>
        <row r="1487">
          <cell r="C1487" t="str">
            <v>rosemelde</v>
          </cell>
          <cell r="D1487" t="str">
            <v>NA</v>
          </cell>
        </row>
        <row r="1488">
          <cell r="D1488" t="str">
            <v>NA</v>
          </cell>
        </row>
        <row r="1489">
          <cell r="C1489" t="str">
            <v>balsampoppel</v>
          </cell>
          <cell r="D1489" t="str">
            <v>NA</v>
          </cell>
        </row>
        <row r="1490">
          <cell r="D1490" t="str">
            <v>NA</v>
          </cell>
        </row>
        <row r="1491">
          <cell r="D1491" t="str">
            <v>NA</v>
          </cell>
        </row>
        <row r="1492">
          <cell r="C1492" t="str">
            <v>glisnebjørnebær</v>
          </cell>
          <cell r="D1492" t="str">
            <v>VU</v>
          </cell>
        </row>
        <row r="1493">
          <cell r="C1493" t="str">
            <v>einstape</v>
          </cell>
          <cell r="D1493" t="str">
            <v>LC</v>
          </cell>
        </row>
        <row r="1494">
          <cell r="C1494" t="str">
            <v>sypressvortemelk</v>
          </cell>
          <cell r="D1494" t="str">
            <v>NA</v>
          </cell>
        </row>
        <row r="1495">
          <cell r="C1495" t="str">
            <v>ballastsoleie</v>
          </cell>
          <cell r="D1495" t="str">
            <v>NA</v>
          </cell>
        </row>
        <row r="1496">
          <cell r="D1496" t="str">
            <v>NA</v>
          </cell>
        </row>
        <row r="1497">
          <cell r="C1497" t="str">
            <v>pipeurt</v>
          </cell>
          <cell r="D1497" t="str">
            <v>NA</v>
          </cell>
        </row>
        <row r="1498">
          <cell r="C1498" t="str">
            <v>skogslirestarr</v>
          </cell>
          <cell r="D1498" t="str">
            <v>LC</v>
          </cell>
        </row>
        <row r="1499">
          <cell r="D1499" t="str">
            <v>NA</v>
          </cell>
        </row>
        <row r="1500">
          <cell r="C1500" t="str">
            <v>bakkeeiner</v>
          </cell>
          <cell r="D1500" t="str">
            <v>LC</v>
          </cell>
        </row>
        <row r="1501">
          <cell r="C1501" t="str">
            <v>tysk mure</v>
          </cell>
          <cell r="D1501" t="str">
            <v>NA</v>
          </cell>
        </row>
        <row r="1502">
          <cell r="D1502" t="str">
            <v>NA</v>
          </cell>
        </row>
        <row r="1503">
          <cell r="D1503" t="str">
            <v>VU</v>
          </cell>
        </row>
        <row r="1504">
          <cell r="C1504" t="str">
            <v>blåbær</v>
          </cell>
          <cell r="D1504" t="str">
            <v>LC</v>
          </cell>
        </row>
        <row r="1505">
          <cell r="C1505" t="str">
            <v>vinterraggtelg</v>
          </cell>
          <cell r="D1505" t="str">
            <v>LC</v>
          </cell>
        </row>
        <row r="1506">
          <cell r="D1506" t="str">
            <v>NA</v>
          </cell>
        </row>
        <row r="1507">
          <cell r="C1507" t="str">
            <v>snerphundekveke</v>
          </cell>
          <cell r="D1507" t="str">
            <v>LC</v>
          </cell>
        </row>
        <row r="1508">
          <cell r="D1508" t="str">
            <v>NA</v>
          </cell>
        </row>
        <row r="1509">
          <cell r="C1509" t="str">
            <v>nyreklokke</v>
          </cell>
          <cell r="D1509" t="str">
            <v>NA</v>
          </cell>
        </row>
        <row r="1510">
          <cell r="D1510" t="str">
            <v>NA</v>
          </cell>
        </row>
        <row r="1511">
          <cell r="C1511" t="str">
            <v>hagesyre</v>
          </cell>
          <cell r="D1511" t="str">
            <v>NA</v>
          </cell>
        </row>
        <row r="1512">
          <cell r="D1512" t="str">
            <v>NA</v>
          </cell>
        </row>
        <row r="1513">
          <cell r="C1513" t="str">
            <v>bekkekarse</v>
          </cell>
          <cell r="D1513" t="str">
            <v>LC</v>
          </cell>
        </row>
        <row r="1514">
          <cell r="C1514" t="str">
            <v>ugraskveke</v>
          </cell>
          <cell r="D1514" t="str">
            <v>LC</v>
          </cell>
        </row>
        <row r="1515">
          <cell r="C1515" t="str">
            <v>kystbjørnebær</v>
          </cell>
          <cell r="D1515" t="str">
            <v>LC</v>
          </cell>
        </row>
        <row r="1516">
          <cell r="C1516" t="str">
            <v>narresennep</v>
          </cell>
          <cell r="D1516" t="str">
            <v>NA</v>
          </cell>
        </row>
        <row r="1517">
          <cell r="C1517" t="str">
            <v>smårapp</v>
          </cell>
          <cell r="D1517" t="str">
            <v>LC</v>
          </cell>
        </row>
        <row r="1518">
          <cell r="C1518" t="str">
            <v>russehøymol</v>
          </cell>
          <cell r="D1518" t="str">
            <v>NA</v>
          </cell>
        </row>
        <row r="1519">
          <cell r="D1519" t="str">
            <v>NA</v>
          </cell>
        </row>
        <row r="1520">
          <cell r="C1520" t="str">
            <v>småtiriltunge</v>
          </cell>
          <cell r="D1520" t="str">
            <v>NA</v>
          </cell>
        </row>
        <row r="1521">
          <cell r="C1521" t="str">
            <v>barkbjørnebær</v>
          </cell>
          <cell r="D1521" t="str">
            <v>NA</v>
          </cell>
        </row>
        <row r="1522">
          <cell r="D1522" t="str">
            <v>NA</v>
          </cell>
        </row>
        <row r="1523">
          <cell r="D1523" t="str">
            <v>NA</v>
          </cell>
        </row>
        <row r="1524">
          <cell r="C1524" t="str">
            <v>bregnehonningurt</v>
          </cell>
          <cell r="D1524" t="str">
            <v>NA</v>
          </cell>
        </row>
        <row r="1525">
          <cell r="C1525" t="str">
            <v>duskbjørnebær</v>
          </cell>
          <cell r="D1525" t="str">
            <v>LC</v>
          </cell>
        </row>
        <row r="1526">
          <cell r="C1526" t="str">
            <v>østersjørør</v>
          </cell>
          <cell r="D1526" t="str">
            <v>NA</v>
          </cell>
        </row>
        <row r="1527">
          <cell r="D1527" t="str">
            <v>NA</v>
          </cell>
        </row>
        <row r="1528">
          <cell r="C1528" t="str">
            <v>nøkkesiv</v>
          </cell>
          <cell r="D1528" t="str">
            <v>LC</v>
          </cell>
        </row>
        <row r="1529">
          <cell r="D1529" t="str">
            <v>NA</v>
          </cell>
        </row>
        <row r="1530">
          <cell r="C1530" t="str">
            <v>valurt</v>
          </cell>
          <cell r="D1530" t="str">
            <v>NA</v>
          </cell>
        </row>
        <row r="1531">
          <cell r="C1531" t="str">
            <v>bruntelg</v>
          </cell>
          <cell r="D1531" t="str">
            <v>VU</v>
          </cell>
        </row>
        <row r="1532">
          <cell r="C1532" t="str">
            <v>mykrapp</v>
          </cell>
          <cell r="D1532" t="str">
            <v>LC</v>
          </cell>
        </row>
        <row r="1533">
          <cell r="C1533" t="str">
            <v>kaukasusnøkleblom</v>
          </cell>
          <cell r="D1533" t="str">
            <v>NA</v>
          </cell>
        </row>
        <row r="1534">
          <cell r="D1534" t="str">
            <v>NA</v>
          </cell>
        </row>
        <row r="1535">
          <cell r="C1535" t="str">
            <v>mørkmispel</v>
          </cell>
          <cell r="D1535" t="str">
            <v>NA</v>
          </cell>
        </row>
        <row r="1536">
          <cell r="C1536" t="str">
            <v>parykknoppurt</v>
          </cell>
          <cell r="D1536" t="str">
            <v>CR</v>
          </cell>
        </row>
        <row r="1537">
          <cell r="C1537" t="str">
            <v>kildemarikåpe</v>
          </cell>
          <cell r="D1537" t="str">
            <v>LC</v>
          </cell>
        </row>
        <row r="1538">
          <cell r="C1538" t="str">
            <v>huldrenøkkel</v>
          </cell>
          <cell r="D1538" t="str">
            <v>CR</v>
          </cell>
        </row>
        <row r="1539">
          <cell r="C1539" t="str">
            <v>smågulltorn</v>
          </cell>
          <cell r="D1539" t="str">
            <v>NA</v>
          </cell>
        </row>
        <row r="1540">
          <cell r="C1540" t="str">
            <v>stankkarse</v>
          </cell>
          <cell r="D1540" t="str">
            <v>NA</v>
          </cell>
        </row>
        <row r="1541">
          <cell r="C1541" t="str">
            <v>skorpionurt</v>
          </cell>
          <cell r="D1541" t="str">
            <v>NA</v>
          </cell>
        </row>
        <row r="1542">
          <cell r="C1542" t="str">
            <v>buskmure</v>
          </cell>
          <cell r="D1542" t="str">
            <v>NA</v>
          </cell>
        </row>
        <row r="1543">
          <cell r="D1543" t="str">
            <v>NA</v>
          </cell>
        </row>
        <row r="1544">
          <cell r="D1544" t="str">
            <v>NA</v>
          </cell>
        </row>
        <row r="1545">
          <cell r="C1545" t="str">
            <v>blærestarr</v>
          </cell>
          <cell r="D1545" t="str">
            <v>VU</v>
          </cell>
        </row>
        <row r="1546">
          <cell r="C1546" t="str">
            <v>stor gjeldkarve</v>
          </cell>
          <cell r="D1546" t="str">
            <v>NA</v>
          </cell>
        </row>
        <row r="1547">
          <cell r="C1547" t="str">
            <v>bergmjølke</v>
          </cell>
          <cell r="D1547" t="str">
            <v>LC</v>
          </cell>
        </row>
        <row r="1548">
          <cell r="C1548" t="str">
            <v>svartkurle</v>
          </cell>
          <cell r="D1548" t="str">
            <v>EN</v>
          </cell>
        </row>
        <row r="1549">
          <cell r="C1549" t="str">
            <v>isop</v>
          </cell>
          <cell r="D1549" t="str">
            <v>VU</v>
          </cell>
        </row>
        <row r="1550">
          <cell r="C1550" t="str">
            <v>mellomlusern</v>
          </cell>
          <cell r="D1550" t="str">
            <v>NA</v>
          </cell>
        </row>
        <row r="1551">
          <cell r="C1551" t="str">
            <v>falkbregne</v>
          </cell>
          <cell r="D1551" t="str">
            <v>LC</v>
          </cell>
        </row>
        <row r="1552">
          <cell r="D1552" t="str">
            <v>NA</v>
          </cell>
        </row>
        <row r="1553">
          <cell r="D1553" t="str">
            <v>NA</v>
          </cell>
        </row>
        <row r="1554">
          <cell r="C1554" t="str">
            <v>kjempemelde</v>
          </cell>
          <cell r="D1554" t="str">
            <v>NA</v>
          </cell>
        </row>
        <row r="1555">
          <cell r="C1555" t="str">
            <v>linkjærminne</v>
          </cell>
          <cell r="D1555" t="str">
            <v>NA</v>
          </cell>
        </row>
        <row r="1556">
          <cell r="C1556" t="str">
            <v>fjellmarinøkkel</v>
          </cell>
          <cell r="D1556" t="str">
            <v>LC</v>
          </cell>
        </row>
        <row r="1557">
          <cell r="C1557" t="str">
            <v>ugrasalant</v>
          </cell>
          <cell r="D1557" t="str">
            <v>NA</v>
          </cell>
        </row>
        <row r="1558">
          <cell r="D1558" t="str">
            <v>NA</v>
          </cell>
        </row>
        <row r="1559">
          <cell r="C1559" t="str">
            <v>rødkløver</v>
          </cell>
          <cell r="D1559" t="str">
            <v>LC</v>
          </cell>
        </row>
        <row r="1560">
          <cell r="C1560" t="str">
            <v>bete</v>
          </cell>
          <cell r="D1560" t="str">
            <v>VU</v>
          </cell>
        </row>
        <row r="1561">
          <cell r="C1561" t="str">
            <v>prærienattlys</v>
          </cell>
          <cell r="D1561" t="str">
            <v>NA</v>
          </cell>
        </row>
        <row r="1562">
          <cell r="C1562" t="str">
            <v>japanandemat</v>
          </cell>
          <cell r="D1562" t="str">
            <v>NE</v>
          </cell>
        </row>
        <row r="1563">
          <cell r="C1563" t="str">
            <v>ullmynte</v>
          </cell>
          <cell r="D1563" t="str">
            <v>NA</v>
          </cell>
        </row>
        <row r="1564">
          <cell r="C1564" t="str">
            <v>orienttvetann</v>
          </cell>
          <cell r="D1564" t="str">
            <v>NA</v>
          </cell>
        </row>
        <row r="1565">
          <cell r="C1565" t="str">
            <v>skjeggklokke</v>
          </cell>
          <cell r="D1565" t="str">
            <v>NT</v>
          </cell>
        </row>
        <row r="1566">
          <cell r="C1566" t="str">
            <v>tistelkrokfrø</v>
          </cell>
          <cell r="D1566" t="str">
            <v>NA</v>
          </cell>
        </row>
        <row r="1567">
          <cell r="C1567" t="str">
            <v>lyssiv</v>
          </cell>
          <cell r="D1567" t="str">
            <v>LC</v>
          </cell>
        </row>
        <row r="1568">
          <cell r="D1568" t="str">
            <v>NA</v>
          </cell>
        </row>
        <row r="1569">
          <cell r="C1569" t="str">
            <v>spolebusk</v>
          </cell>
          <cell r="D1569" t="str">
            <v>NA</v>
          </cell>
        </row>
        <row r="1570">
          <cell r="C1570" t="str">
            <v>engelmannsgran</v>
          </cell>
          <cell r="D1570" t="str">
            <v>NA</v>
          </cell>
        </row>
        <row r="1571">
          <cell r="C1571" t="str">
            <v>dvergjamne</v>
          </cell>
          <cell r="D1571" t="str">
            <v>LC</v>
          </cell>
        </row>
        <row r="1572">
          <cell r="C1572" t="str">
            <v>musestarr</v>
          </cell>
          <cell r="D1572" t="str">
            <v>LC</v>
          </cell>
        </row>
        <row r="1573">
          <cell r="C1573" t="str">
            <v>snøsløyfe</v>
          </cell>
          <cell r="D1573" t="str">
            <v>NA</v>
          </cell>
        </row>
        <row r="1574">
          <cell r="D1574" t="str">
            <v>NA</v>
          </cell>
        </row>
        <row r="1575">
          <cell r="C1575" t="str">
            <v>chilesnyltetråd</v>
          </cell>
          <cell r="D1575" t="str">
            <v>NA</v>
          </cell>
        </row>
        <row r="1576">
          <cell r="C1576" t="str">
            <v>gullkrage</v>
          </cell>
          <cell r="D1576" t="str">
            <v>LC</v>
          </cell>
        </row>
        <row r="1577">
          <cell r="D1577" t="str">
            <v>NA</v>
          </cell>
        </row>
        <row r="1578">
          <cell r="C1578" t="str">
            <v>mahaleb</v>
          </cell>
          <cell r="D1578" t="str">
            <v>NA</v>
          </cell>
        </row>
        <row r="1579">
          <cell r="C1579" t="str">
            <v>åkerkall</v>
          </cell>
          <cell r="D1579" t="str">
            <v>RE</v>
          </cell>
        </row>
        <row r="1580">
          <cell r="C1580" t="str">
            <v>kattehale</v>
          </cell>
          <cell r="D1580" t="str">
            <v>LC</v>
          </cell>
        </row>
        <row r="1581">
          <cell r="C1581" t="str">
            <v>skoggulltvetann</v>
          </cell>
          <cell r="D1581" t="str">
            <v>CR</v>
          </cell>
        </row>
        <row r="1582">
          <cell r="C1582" t="str">
            <v>gullblad</v>
          </cell>
          <cell r="D1582" t="str">
            <v>NA</v>
          </cell>
        </row>
        <row r="1583">
          <cell r="C1583" t="str">
            <v>fjellsnelle</v>
          </cell>
          <cell r="D1583" t="str">
            <v>LC</v>
          </cell>
        </row>
        <row r="1584">
          <cell r="C1584" t="str">
            <v>krypbergknapp</v>
          </cell>
          <cell r="D1584" t="str">
            <v>NA</v>
          </cell>
        </row>
        <row r="1585">
          <cell r="C1585" t="str">
            <v>paradiseple</v>
          </cell>
          <cell r="D1585" t="str">
            <v>NA</v>
          </cell>
        </row>
        <row r="1586">
          <cell r="D1586" t="str">
            <v>NA</v>
          </cell>
        </row>
        <row r="1587">
          <cell r="C1587" t="str">
            <v>skognesle</v>
          </cell>
          <cell r="D1587" t="str">
            <v>LC</v>
          </cell>
        </row>
        <row r="1588">
          <cell r="C1588" t="str">
            <v>korsevjeblom</v>
          </cell>
          <cell r="D1588" t="str">
            <v>NT</v>
          </cell>
        </row>
        <row r="1589">
          <cell r="C1589" t="str">
            <v>karve</v>
          </cell>
          <cell r="D1589" t="str">
            <v>LC</v>
          </cell>
        </row>
        <row r="1590">
          <cell r="D1590" t="str">
            <v>NA</v>
          </cell>
        </row>
        <row r="1591">
          <cell r="C1591" t="str">
            <v>storblodtopp</v>
          </cell>
          <cell r="D1591" t="str">
            <v>NA</v>
          </cell>
        </row>
        <row r="1592">
          <cell r="C1592" t="str">
            <v>blåmaure</v>
          </cell>
          <cell r="D1592" t="str">
            <v>RE</v>
          </cell>
        </row>
        <row r="1593">
          <cell r="C1593" t="str">
            <v>mykt havfruegras</v>
          </cell>
          <cell r="D1593" t="str">
            <v>EN</v>
          </cell>
        </row>
        <row r="1594">
          <cell r="C1594" t="str">
            <v>hengepiggfrø</v>
          </cell>
          <cell r="D1594" t="str">
            <v>NT</v>
          </cell>
        </row>
        <row r="1595">
          <cell r="C1595" t="str">
            <v>klåved</v>
          </cell>
          <cell r="D1595" t="str">
            <v>NT</v>
          </cell>
        </row>
        <row r="1596">
          <cell r="D1596" t="str">
            <v>NA</v>
          </cell>
        </row>
        <row r="1597">
          <cell r="C1597" t="str">
            <v>fjell-lusegras</v>
          </cell>
          <cell r="D1597" t="str">
            <v>LC</v>
          </cell>
        </row>
        <row r="1598">
          <cell r="C1598" t="str">
            <v>tannmynte</v>
          </cell>
          <cell r="D1598" t="str">
            <v>NA</v>
          </cell>
        </row>
        <row r="1599">
          <cell r="D1599" t="str">
            <v>NA</v>
          </cell>
        </row>
        <row r="1600">
          <cell r="C1600" t="str">
            <v>stormjølke</v>
          </cell>
          <cell r="D1600" t="str">
            <v>NA</v>
          </cell>
        </row>
        <row r="1601">
          <cell r="C1601" t="str">
            <v>fjell-lok</v>
          </cell>
          <cell r="D1601" t="str">
            <v>LC</v>
          </cell>
        </row>
        <row r="1602">
          <cell r="C1602" t="str">
            <v>myrklegg</v>
          </cell>
          <cell r="D1602" t="str">
            <v>LC</v>
          </cell>
        </row>
        <row r="1603">
          <cell r="D1603" t="str">
            <v>NA</v>
          </cell>
        </row>
        <row r="1604">
          <cell r="C1604" t="str">
            <v>gyvel</v>
          </cell>
          <cell r="D1604" t="str">
            <v>LC</v>
          </cell>
        </row>
        <row r="1605">
          <cell r="C1605" t="str">
            <v>hanekam</v>
          </cell>
          <cell r="D1605" t="str">
            <v>LC</v>
          </cell>
        </row>
        <row r="1606">
          <cell r="C1606" t="str">
            <v>kløverbregne</v>
          </cell>
          <cell r="D1606" t="str">
            <v>NA</v>
          </cell>
        </row>
        <row r="1607">
          <cell r="D1607" t="str">
            <v>VU</v>
          </cell>
        </row>
        <row r="1608">
          <cell r="D1608" t="str">
            <v>NA</v>
          </cell>
        </row>
        <row r="1609">
          <cell r="C1609" t="str">
            <v>bleikslør</v>
          </cell>
          <cell r="D1609" t="str">
            <v>NA</v>
          </cell>
        </row>
        <row r="1610">
          <cell r="C1610" t="str">
            <v>endivie</v>
          </cell>
          <cell r="D1610" t="str">
            <v>NA</v>
          </cell>
        </row>
        <row r="1611">
          <cell r="C1611" t="str">
            <v>algerieknoppurt</v>
          </cell>
          <cell r="D1611" t="str">
            <v>NA</v>
          </cell>
        </row>
        <row r="1612">
          <cell r="C1612" t="str">
            <v>fersken</v>
          </cell>
          <cell r="D1612" t="str">
            <v>NA</v>
          </cell>
        </row>
        <row r="1613">
          <cell r="D1613" t="str">
            <v>NA</v>
          </cell>
        </row>
        <row r="1614">
          <cell r="D1614" t="str">
            <v>NA</v>
          </cell>
        </row>
        <row r="1615">
          <cell r="D1615" t="str">
            <v>NA</v>
          </cell>
        </row>
        <row r="1616">
          <cell r="C1616" t="str">
            <v>hvitlyng</v>
          </cell>
          <cell r="D1616" t="str">
            <v>LC</v>
          </cell>
        </row>
        <row r="1617">
          <cell r="C1617" t="str">
            <v>dvergiris</v>
          </cell>
          <cell r="D1617" t="str">
            <v>NA</v>
          </cell>
        </row>
        <row r="1618">
          <cell r="D1618" t="str">
            <v>NE</v>
          </cell>
        </row>
        <row r="1619">
          <cell r="C1619" t="str">
            <v>skjermsivaks</v>
          </cell>
          <cell r="D1619" t="str">
            <v>NA</v>
          </cell>
        </row>
        <row r="1620">
          <cell r="C1620" t="str">
            <v>firtannveronika</v>
          </cell>
          <cell r="D1620" t="str">
            <v>NA</v>
          </cell>
        </row>
        <row r="1621">
          <cell r="C1621" t="str">
            <v>beitestarr</v>
          </cell>
          <cell r="D1621" t="str">
            <v>LC</v>
          </cell>
        </row>
        <row r="1622">
          <cell r="C1622" t="str">
            <v>huldreblom</v>
          </cell>
          <cell r="D1622" t="str">
            <v>VU</v>
          </cell>
        </row>
        <row r="1623">
          <cell r="C1623" t="str">
            <v>skoghegg</v>
          </cell>
          <cell r="D1623" t="str">
            <v>LC</v>
          </cell>
        </row>
        <row r="1624">
          <cell r="C1624" t="str">
            <v>vasskarse</v>
          </cell>
          <cell r="D1624" t="str">
            <v>NA</v>
          </cell>
        </row>
        <row r="1625">
          <cell r="C1625" t="str">
            <v>rundsildre</v>
          </cell>
          <cell r="D1625" t="str">
            <v>NA</v>
          </cell>
        </row>
        <row r="1626">
          <cell r="D1626" t="str">
            <v>LC</v>
          </cell>
        </row>
        <row r="1627">
          <cell r="D1627" t="str">
            <v>NA</v>
          </cell>
        </row>
        <row r="1628">
          <cell r="C1628" t="str">
            <v>bueforglemmegei</v>
          </cell>
          <cell r="D1628" t="str">
            <v>LC</v>
          </cell>
        </row>
        <row r="1629">
          <cell r="C1629" t="str">
            <v>myrtust</v>
          </cell>
          <cell r="D1629" t="str">
            <v>LC</v>
          </cell>
        </row>
        <row r="1630">
          <cell r="C1630" t="str">
            <v>ishavsstarr</v>
          </cell>
          <cell r="D1630" t="str">
            <v>LC</v>
          </cell>
        </row>
        <row r="1631">
          <cell r="C1631" t="str">
            <v>sibirstjerne</v>
          </cell>
          <cell r="D1631" t="str">
            <v>CR</v>
          </cell>
        </row>
        <row r="1632">
          <cell r="C1632" t="str">
            <v>grå fjellarve</v>
          </cell>
          <cell r="D1632" t="str">
            <v>LC</v>
          </cell>
        </row>
        <row r="1633">
          <cell r="D1633" t="str">
            <v>NA</v>
          </cell>
        </row>
        <row r="1634">
          <cell r="C1634" t="str">
            <v>asiaskjoldblad</v>
          </cell>
          <cell r="D1634" t="str">
            <v>NA</v>
          </cell>
        </row>
        <row r="1635">
          <cell r="C1635" t="str">
            <v>krypkvein</v>
          </cell>
          <cell r="D1635" t="str">
            <v>LC</v>
          </cell>
        </row>
        <row r="1636">
          <cell r="C1636" t="str">
            <v>grønnvier</v>
          </cell>
          <cell r="D1636" t="str">
            <v>LC</v>
          </cell>
        </row>
        <row r="1637">
          <cell r="D1637" t="str">
            <v>NA</v>
          </cell>
        </row>
        <row r="1638">
          <cell r="D1638" t="str">
            <v>NA</v>
          </cell>
        </row>
        <row r="1639">
          <cell r="C1639" t="str">
            <v>namdalspil</v>
          </cell>
          <cell r="D1639" t="str">
            <v>NA</v>
          </cell>
        </row>
        <row r="1640">
          <cell r="C1640" t="str">
            <v>lappbleikvier</v>
          </cell>
          <cell r="D1640" t="str">
            <v>LC</v>
          </cell>
        </row>
        <row r="1641">
          <cell r="C1641" t="str">
            <v>spisslønn</v>
          </cell>
          <cell r="D1641" t="str">
            <v>LC</v>
          </cell>
        </row>
        <row r="1642">
          <cell r="D1642" t="str">
            <v>NA</v>
          </cell>
        </row>
        <row r="1643">
          <cell r="C1643" t="str">
            <v>sibirertebusk</v>
          </cell>
          <cell r="D1643" t="str">
            <v>NA</v>
          </cell>
        </row>
        <row r="1644">
          <cell r="C1644" t="str">
            <v>fjæresaltgras</v>
          </cell>
          <cell r="D1644" t="str">
            <v>LC</v>
          </cell>
        </row>
        <row r="1645">
          <cell r="C1645" t="str">
            <v>bjørnekjeks</v>
          </cell>
          <cell r="D1645" t="str">
            <v>LC</v>
          </cell>
        </row>
        <row r="1646">
          <cell r="C1646" t="str">
            <v>ekornsvingel</v>
          </cell>
          <cell r="D1646" t="str">
            <v>CR</v>
          </cell>
        </row>
        <row r="1647">
          <cell r="D1647" t="str">
            <v>NA</v>
          </cell>
        </row>
        <row r="1648">
          <cell r="C1648" t="str">
            <v>kystbergknapp</v>
          </cell>
          <cell r="D1648" t="str">
            <v>LC</v>
          </cell>
        </row>
        <row r="1649">
          <cell r="C1649" t="str">
            <v>vasskjeks</v>
          </cell>
          <cell r="D1649" t="str">
            <v>VU</v>
          </cell>
        </row>
        <row r="1650">
          <cell r="C1650" t="str">
            <v>alperips</v>
          </cell>
          <cell r="D1650" t="str">
            <v>LC</v>
          </cell>
        </row>
        <row r="1651">
          <cell r="C1651" t="str">
            <v>piggvalmue</v>
          </cell>
          <cell r="D1651" t="str">
            <v>NA</v>
          </cell>
        </row>
        <row r="1652">
          <cell r="D1652" t="str">
            <v>NA</v>
          </cell>
        </row>
        <row r="1653">
          <cell r="C1653" t="str">
            <v>nordmannsedelgran</v>
          </cell>
          <cell r="D1653" t="str">
            <v>NA</v>
          </cell>
        </row>
        <row r="1654">
          <cell r="C1654" t="str">
            <v>klinte</v>
          </cell>
          <cell r="D1654" t="str">
            <v>NA</v>
          </cell>
        </row>
        <row r="1655">
          <cell r="D1655" t="str">
            <v>NA</v>
          </cell>
        </row>
        <row r="1656">
          <cell r="D1656" t="str">
            <v>NA</v>
          </cell>
        </row>
        <row r="1657">
          <cell r="C1657" t="str">
            <v>hvitkløver</v>
          </cell>
          <cell r="D1657" t="str">
            <v>LC</v>
          </cell>
        </row>
        <row r="1658">
          <cell r="C1658" t="str">
            <v>heivier</v>
          </cell>
          <cell r="D1658" t="str">
            <v>LC</v>
          </cell>
        </row>
        <row r="1659">
          <cell r="C1659" t="str">
            <v>havbendel</v>
          </cell>
          <cell r="D1659" t="str">
            <v>LC</v>
          </cell>
        </row>
        <row r="1660">
          <cell r="C1660" t="str">
            <v>krypsiv</v>
          </cell>
          <cell r="D1660" t="str">
            <v>LC</v>
          </cell>
        </row>
        <row r="1661">
          <cell r="C1661" t="str">
            <v>dansk sandslirekne</v>
          </cell>
          <cell r="D1661" t="str">
            <v>NA</v>
          </cell>
        </row>
        <row r="1662">
          <cell r="C1662" t="str">
            <v>kamfaks</v>
          </cell>
          <cell r="D1662" t="str">
            <v>NA</v>
          </cell>
        </row>
        <row r="1663">
          <cell r="C1663" t="str">
            <v>narrebær</v>
          </cell>
          <cell r="D1663" t="str">
            <v>NA</v>
          </cell>
        </row>
        <row r="1664">
          <cell r="C1664" t="str">
            <v>vestlandsvikke</v>
          </cell>
          <cell r="D1664" t="str">
            <v>NT</v>
          </cell>
        </row>
        <row r="1665">
          <cell r="C1665" t="str">
            <v>gjøkesyre</v>
          </cell>
          <cell r="D1665" t="str">
            <v>LC</v>
          </cell>
        </row>
        <row r="1666">
          <cell r="C1666" t="str">
            <v>linbendel</v>
          </cell>
          <cell r="D1666" t="str">
            <v>LC</v>
          </cell>
        </row>
        <row r="1667">
          <cell r="C1667" t="str">
            <v>marehalm</v>
          </cell>
          <cell r="D1667" t="str">
            <v>LC</v>
          </cell>
        </row>
        <row r="1668">
          <cell r="C1668" t="str">
            <v>sareptasennep</v>
          </cell>
          <cell r="D1668" t="str">
            <v>NA</v>
          </cell>
        </row>
        <row r="1669">
          <cell r="C1669" t="str">
            <v>gresk bergmynte</v>
          </cell>
          <cell r="D1669" t="str">
            <v>NA</v>
          </cell>
        </row>
        <row r="1670">
          <cell r="C1670" t="str">
            <v>smalsøte</v>
          </cell>
          <cell r="D1670" t="str">
            <v>EN</v>
          </cell>
        </row>
        <row r="1671">
          <cell r="C1671" t="str">
            <v>kverngull</v>
          </cell>
          <cell r="D1671" t="str">
            <v>NA</v>
          </cell>
        </row>
        <row r="1672">
          <cell r="C1672" t="str">
            <v>østersjøreddik</v>
          </cell>
          <cell r="D1672" t="str">
            <v>LC</v>
          </cell>
        </row>
        <row r="1673">
          <cell r="C1673" t="str">
            <v>prydbetonie</v>
          </cell>
          <cell r="D1673" t="str">
            <v>NA</v>
          </cell>
        </row>
        <row r="1674">
          <cell r="C1674" t="str">
            <v>krypmispel</v>
          </cell>
          <cell r="D1674" t="str">
            <v>NA</v>
          </cell>
        </row>
        <row r="1675">
          <cell r="C1675" t="str">
            <v>engreverumpe</v>
          </cell>
          <cell r="D1675" t="str">
            <v>LC</v>
          </cell>
        </row>
        <row r="1676">
          <cell r="C1676" t="str">
            <v>rødhyll</v>
          </cell>
          <cell r="D1676" t="str">
            <v>NA</v>
          </cell>
        </row>
        <row r="1677">
          <cell r="C1677" t="str">
            <v>åkertvetann</v>
          </cell>
          <cell r="D1677" t="str">
            <v>LC</v>
          </cell>
        </row>
        <row r="1678">
          <cell r="C1678" t="str">
            <v>tyrkerdragehode</v>
          </cell>
          <cell r="D1678" t="str">
            <v>NA</v>
          </cell>
        </row>
        <row r="1679">
          <cell r="D1679" t="str">
            <v>NA</v>
          </cell>
        </row>
        <row r="1680">
          <cell r="C1680" t="str">
            <v>sommerstokkrose</v>
          </cell>
          <cell r="D1680" t="str">
            <v>NA</v>
          </cell>
        </row>
        <row r="1681">
          <cell r="C1681" t="str">
            <v>småvier</v>
          </cell>
          <cell r="D1681" t="str">
            <v>LC</v>
          </cell>
        </row>
        <row r="1682">
          <cell r="C1682" t="str">
            <v>bondevikke</v>
          </cell>
          <cell r="D1682" t="str">
            <v>LC</v>
          </cell>
        </row>
        <row r="1683">
          <cell r="C1683" t="str">
            <v>linse</v>
          </cell>
          <cell r="D1683" t="str">
            <v>NA</v>
          </cell>
        </row>
        <row r="1684">
          <cell r="C1684" t="str">
            <v>bergsvineblom</v>
          </cell>
          <cell r="D1684" t="str">
            <v>LC</v>
          </cell>
        </row>
        <row r="1685">
          <cell r="C1685" t="str">
            <v>bleiktorskemunn</v>
          </cell>
          <cell r="D1685" t="str">
            <v>NA</v>
          </cell>
        </row>
        <row r="1686">
          <cell r="C1686" t="str">
            <v>nikkeselleri</v>
          </cell>
          <cell r="D1686" t="str">
            <v>NA</v>
          </cell>
        </row>
        <row r="1687">
          <cell r="C1687" t="str">
            <v>blå kuletistel</v>
          </cell>
          <cell r="D1687" t="str">
            <v>NA</v>
          </cell>
        </row>
        <row r="1688">
          <cell r="C1688" t="str">
            <v>ugrasmure</v>
          </cell>
          <cell r="D1688" t="str">
            <v>LC</v>
          </cell>
        </row>
        <row r="1689">
          <cell r="C1689" t="str">
            <v>alpeasters</v>
          </cell>
          <cell r="D1689" t="str">
            <v>NA</v>
          </cell>
        </row>
        <row r="1690">
          <cell r="C1690" t="str">
            <v>oljemarikåpe</v>
          </cell>
          <cell r="D1690" t="str">
            <v>NT</v>
          </cell>
        </row>
        <row r="1691">
          <cell r="C1691" t="str">
            <v>fagerbjørnebær</v>
          </cell>
          <cell r="D1691" t="str">
            <v>LC</v>
          </cell>
        </row>
        <row r="1692">
          <cell r="C1692" t="str">
            <v>musekløver</v>
          </cell>
          <cell r="D1692" t="str">
            <v>LC</v>
          </cell>
        </row>
        <row r="1693">
          <cell r="C1693" t="str">
            <v>kalklok</v>
          </cell>
          <cell r="D1693" t="str">
            <v>NT</v>
          </cell>
        </row>
        <row r="1694">
          <cell r="C1694" t="str">
            <v>sølvgråurt</v>
          </cell>
          <cell r="D1694" t="str">
            <v>NA</v>
          </cell>
        </row>
        <row r="1695">
          <cell r="C1695" t="str">
            <v>kvassbunke</v>
          </cell>
          <cell r="D1695" t="str">
            <v>LC</v>
          </cell>
        </row>
        <row r="1696">
          <cell r="C1696" t="str">
            <v>robinia</v>
          </cell>
          <cell r="D1696" t="str">
            <v>NA</v>
          </cell>
        </row>
        <row r="1697">
          <cell r="C1697" t="str">
            <v>hagejordbær</v>
          </cell>
          <cell r="D1697" t="str">
            <v>NA</v>
          </cell>
        </row>
        <row r="1698">
          <cell r="C1698" t="str">
            <v>korallhagtorn</v>
          </cell>
          <cell r="D1698" t="str">
            <v>LC</v>
          </cell>
        </row>
        <row r="1699">
          <cell r="C1699" t="str">
            <v>svartfuru</v>
          </cell>
          <cell r="D1699" t="str">
            <v>NA</v>
          </cell>
        </row>
        <row r="1700">
          <cell r="C1700" t="str">
            <v>prydstrandvindel</v>
          </cell>
          <cell r="D1700" t="str">
            <v>NA</v>
          </cell>
        </row>
        <row r="1701">
          <cell r="C1701" t="str">
            <v>kairopraktvindel</v>
          </cell>
          <cell r="D1701" t="str">
            <v>NA</v>
          </cell>
        </row>
        <row r="1702">
          <cell r="C1702" t="str">
            <v>lapprose</v>
          </cell>
          <cell r="D1702" t="str">
            <v>LC</v>
          </cell>
        </row>
        <row r="1703">
          <cell r="C1703" t="str">
            <v>edelgran</v>
          </cell>
          <cell r="D1703" t="str">
            <v>NA</v>
          </cell>
        </row>
        <row r="1704">
          <cell r="C1704" t="str">
            <v>muslingblom</v>
          </cell>
          <cell r="D1704" t="str">
            <v>NA</v>
          </cell>
        </row>
        <row r="1705">
          <cell r="C1705" t="str">
            <v>møllenattlys</v>
          </cell>
          <cell r="D1705" t="str">
            <v>NA</v>
          </cell>
        </row>
        <row r="1706">
          <cell r="C1706" t="str">
            <v>rynkemarikåpe</v>
          </cell>
          <cell r="D1706" t="str">
            <v>LC</v>
          </cell>
        </row>
        <row r="1707">
          <cell r="C1707" t="str">
            <v>fjellbunke</v>
          </cell>
          <cell r="D1707" t="str">
            <v>LC</v>
          </cell>
        </row>
        <row r="1708">
          <cell r="C1708" t="str">
            <v>kystvassoleie</v>
          </cell>
          <cell r="D1708" t="str">
            <v>LC</v>
          </cell>
        </row>
        <row r="1709">
          <cell r="C1709" t="str">
            <v>gullstav</v>
          </cell>
          <cell r="D1709" t="str">
            <v>NA</v>
          </cell>
        </row>
        <row r="1710">
          <cell r="C1710" t="str">
            <v>gulltvetann</v>
          </cell>
          <cell r="D1710" t="str">
            <v>CR</v>
          </cell>
        </row>
        <row r="1711">
          <cell r="C1711" t="str">
            <v>krypslør</v>
          </cell>
          <cell r="D1711" t="str">
            <v>NA</v>
          </cell>
        </row>
        <row r="1712">
          <cell r="C1712" t="str">
            <v>spansk reddik</v>
          </cell>
          <cell r="D1712" t="str">
            <v>NA</v>
          </cell>
        </row>
        <row r="1713">
          <cell r="C1713" t="str">
            <v>orienthagesyre</v>
          </cell>
          <cell r="D1713" t="str">
            <v>NA</v>
          </cell>
        </row>
        <row r="1714">
          <cell r="C1714" t="str">
            <v>murrublom</v>
          </cell>
          <cell r="D1714" t="str">
            <v>EN</v>
          </cell>
        </row>
        <row r="1715">
          <cell r="C1715" t="str">
            <v>tatarlønn</v>
          </cell>
          <cell r="D1715" t="str">
            <v>NA</v>
          </cell>
        </row>
        <row r="1716">
          <cell r="C1716" t="str">
            <v>bakkesyre</v>
          </cell>
          <cell r="D1716" t="str">
            <v>LC</v>
          </cell>
        </row>
        <row r="1717">
          <cell r="C1717" t="str">
            <v>ryllsiv</v>
          </cell>
          <cell r="D1717" t="str">
            <v>LC</v>
          </cell>
        </row>
        <row r="1718">
          <cell r="C1718" t="str">
            <v>dvergforglemmegei</v>
          </cell>
          <cell r="D1718" t="str">
            <v>NT</v>
          </cell>
        </row>
        <row r="1719">
          <cell r="C1719" t="str">
            <v>purpurkarse</v>
          </cell>
          <cell r="D1719" t="str">
            <v>EN</v>
          </cell>
        </row>
        <row r="1720">
          <cell r="C1720" t="str">
            <v>risslirekne</v>
          </cell>
          <cell r="D1720" t="str">
            <v>NA</v>
          </cell>
        </row>
        <row r="1721">
          <cell r="C1721" t="str">
            <v>ildblomkarse</v>
          </cell>
          <cell r="D1721" t="str">
            <v>NA</v>
          </cell>
        </row>
        <row r="1722">
          <cell r="C1722" t="str">
            <v>blåmarimjelle</v>
          </cell>
          <cell r="D1722" t="str">
            <v>NA</v>
          </cell>
        </row>
        <row r="1723">
          <cell r="C1723" t="str">
            <v>kjempesøtgras</v>
          </cell>
          <cell r="D1723" t="str">
            <v>NA</v>
          </cell>
        </row>
        <row r="1724">
          <cell r="C1724" t="str">
            <v>parksoleie</v>
          </cell>
          <cell r="D1724" t="str">
            <v>NA</v>
          </cell>
        </row>
        <row r="1725">
          <cell r="C1725" t="str">
            <v>orientvikke</v>
          </cell>
          <cell r="D1725" t="str">
            <v>NA</v>
          </cell>
        </row>
        <row r="1726">
          <cell r="C1726" t="str">
            <v>kurvpil</v>
          </cell>
          <cell r="D1726" t="str">
            <v>NA</v>
          </cell>
        </row>
        <row r="1727">
          <cell r="C1727" t="str">
            <v>dvergspolebusk</v>
          </cell>
          <cell r="D1727" t="str">
            <v>NA</v>
          </cell>
        </row>
        <row r="1728">
          <cell r="C1728" t="str">
            <v>hjertekongslys</v>
          </cell>
          <cell r="D1728" t="str">
            <v>NA</v>
          </cell>
        </row>
        <row r="1729">
          <cell r="C1729" t="str">
            <v>einer</v>
          </cell>
          <cell r="D1729" t="str">
            <v>LC</v>
          </cell>
        </row>
        <row r="1730">
          <cell r="C1730" t="str">
            <v>møllehøymol</v>
          </cell>
          <cell r="D1730" t="str">
            <v>NA</v>
          </cell>
        </row>
        <row r="1731">
          <cell r="C1731" t="str">
            <v>sølvarve</v>
          </cell>
          <cell r="D1731" t="str">
            <v>NA</v>
          </cell>
        </row>
        <row r="1732">
          <cell r="C1732" t="str">
            <v>purpurkløver</v>
          </cell>
          <cell r="D1732" t="str">
            <v>NA</v>
          </cell>
        </row>
        <row r="1733">
          <cell r="C1733" t="str">
            <v>blodsnylterot</v>
          </cell>
          <cell r="D1733" t="str">
            <v>NA</v>
          </cell>
        </row>
        <row r="1734">
          <cell r="C1734" t="str">
            <v>havnedodre</v>
          </cell>
          <cell r="D1734" t="str">
            <v>NA</v>
          </cell>
        </row>
        <row r="1735">
          <cell r="C1735" t="str">
            <v>amerikahumleblom</v>
          </cell>
          <cell r="D1735" t="str">
            <v>NA</v>
          </cell>
        </row>
        <row r="1736">
          <cell r="C1736" t="str">
            <v>hestespreng</v>
          </cell>
          <cell r="D1736" t="str">
            <v>LC</v>
          </cell>
        </row>
        <row r="1737">
          <cell r="C1737" t="str">
            <v>mørebjørnebær</v>
          </cell>
          <cell r="D1737" t="str">
            <v>NA</v>
          </cell>
        </row>
        <row r="1738">
          <cell r="C1738" t="str">
            <v>strandkvann</v>
          </cell>
          <cell r="D1738" t="str">
            <v>LC</v>
          </cell>
        </row>
        <row r="1739">
          <cell r="C1739" t="str">
            <v>stortyttebær</v>
          </cell>
          <cell r="D1739" t="str">
            <v>LC</v>
          </cell>
        </row>
        <row r="1740">
          <cell r="C1740" t="str">
            <v>legeveronika</v>
          </cell>
          <cell r="D1740" t="str">
            <v>LC</v>
          </cell>
        </row>
        <row r="1741">
          <cell r="D1741" t="str">
            <v>NE</v>
          </cell>
        </row>
        <row r="1742">
          <cell r="C1742" t="str">
            <v>laurbærpoppel</v>
          </cell>
          <cell r="D1742" t="str">
            <v>NA</v>
          </cell>
        </row>
        <row r="1743">
          <cell r="C1743" t="str">
            <v>beiteøyentrøst</v>
          </cell>
          <cell r="D1743" t="str">
            <v>NE</v>
          </cell>
        </row>
        <row r="1744">
          <cell r="C1744" t="str">
            <v>nattfiol</v>
          </cell>
          <cell r="D1744" t="str">
            <v>LC</v>
          </cell>
        </row>
        <row r="1745">
          <cell r="D1745" t="str">
            <v>NA</v>
          </cell>
        </row>
        <row r="1746">
          <cell r="C1746" t="str">
            <v>finnmarksnyserot</v>
          </cell>
          <cell r="D1746" t="str">
            <v>LC</v>
          </cell>
        </row>
        <row r="1747">
          <cell r="C1747" t="str">
            <v>skoghundegras</v>
          </cell>
          <cell r="D1747" t="str">
            <v>NA</v>
          </cell>
        </row>
        <row r="1748">
          <cell r="C1748" t="str">
            <v>rådhusvillvin</v>
          </cell>
          <cell r="D1748" t="str">
            <v>NA</v>
          </cell>
        </row>
        <row r="1749">
          <cell r="C1749" t="str">
            <v>skorem</v>
          </cell>
          <cell r="D1749" t="str">
            <v>NA</v>
          </cell>
        </row>
        <row r="1750">
          <cell r="C1750" t="str">
            <v>ribbepimpernell</v>
          </cell>
          <cell r="D1750" t="str">
            <v>NA</v>
          </cell>
        </row>
        <row r="1751">
          <cell r="C1751" t="str">
            <v>amerikamjølke</v>
          </cell>
          <cell r="D1751" t="str">
            <v>NA</v>
          </cell>
        </row>
        <row r="1752">
          <cell r="C1752" t="str">
            <v>salamancaknoppurt</v>
          </cell>
          <cell r="D1752" t="str">
            <v>NA</v>
          </cell>
        </row>
        <row r="1753">
          <cell r="C1753" t="str">
            <v>blodstorkenebb</v>
          </cell>
          <cell r="D1753" t="str">
            <v>LC</v>
          </cell>
        </row>
        <row r="1754">
          <cell r="C1754" t="str">
            <v>duftkjeks</v>
          </cell>
          <cell r="D1754" t="str">
            <v>NA</v>
          </cell>
        </row>
        <row r="1755">
          <cell r="C1755" t="str">
            <v>møllestorkenebb</v>
          </cell>
          <cell r="D1755" t="str">
            <v>NA</v>
          </cell>
        </row>
        <row r="1756">
          <cell r="C1756" t="str">
            <v>nordlig bergjunker</v>
          </cell>
          <cell r="D1756" t="str">
            <v>VU</v>
          </cell>
        </row>
        <row r="1757">
          <cell r="C1757" t="str">
            <v>peanøtt</v>
          </cell>
          <cell r="D1757" t="str">
            <v>NA</v>
          </cell>
        </row>
        <row r="1758">
          <cell r="C1758" t="str">
            <v>gråstarr</v>
          </cell>
          <cell r="D1758" t="str">
            <v>LC</v>
          </cell>
        </row>
        <row r="1759">
          <cell r="C1759" t="str">
            <v>pyramidebjørnebær</v>
          </cell>
          <cell r="D1759" t="str">
            <v>NA</v>
          </cell>
        </row>
        <row r="1760">
          <cell r="C1760" t="str">
            <v>vossakvann</v>
          </cell>
          <cell r="D1760" t="str">
            <v>CR</v>
          </cell>
        </row>
        <row r="1761">
          <cell r="C1761" t="str">
            <v>bunkestarr</v>
          </cell>
          <cell r="D1761" t="str">
            <v>VU</v>
          </cell>
        </row>
        <row r="1762">
          <cell r="C1762" t="str">
            <v>prydløvemunn</v>
          </cell>
          <cell r="D1762" t="str">
            <v>NA</v>
          </cell>
        </row>
        <row r="1763">
          <cell r="C1763" t="str">
            <v>kranstjernaks</v>
          </cell>
          <cell r="D1763" t="str">
            <v>NA</v>
          </cell>
        </row>
        <row r="1764">
          <cell r="C1764" t="str">
            <v>stor skjoldbærer</v>
          </cell>
          <cell r="D1764" t="str">
            <v>NA</v>
          </cell>
        </row>
        <row r="1765">
          <cell r="C1765" t="str">
            <v>torskemunnveronika</v>
          </cell>
          <cell r="D1765" t="str">
            <v>NA</v>
          </cell>
        </row>
        <row r="1766">
          <cell r="C1766" t="str">
            <v>japanspirea</v>
          </cell>
          <cell r="D1766" t="str">
            <v>NA</v>
          </cell>
        </row>
        <row r="1767">
          <cell r="C1767" t="str">
            <v>søterot</v>
          </cell>
          <cell r="D1767" t="str">
            <v>LC</v>
          </cell>
        </row>
        <row r="1768">
          <cell r="C1768" t="str">
            <v>hassel</v>
          </cell>
          <cell r="D1768" t="str">
            <v>LC</v>
          </cell>
        </row>
        <row r="1769">
          <cell r="C1769" t="str">
            <v>kretavikke</v>
          </cell>
          <cell r="D1769" t="str">
            <v>NA</v>
          </cell>
        </row>
        <row r="1770">
          <cell r="C1770" t="str">
            <v>slåttekall</v>
          </cell>
          <cell r="D1770" t="str">
            <v>LC</v>
          </cell>
        </row>
        <row r="1771">
          <cell r="C1771" t="str">
            <v>skjermstarr</v>
          </cell>
          <cell r="D1771" t="str">
            <v>NA</v>
          </cell>
        </row>
        <row r="1772">
          <cell r="C1772" t="str">
            <v>bukkemelde</v>
          </cell>
          <cell r="D1772" t="str">
            <v>NA</v>
          </cell>
        </row>
        <row r="1773">
          <cell r="C1773" t="str">
            <v>sommerkongslys</v>
          </cell>
          <cell r="D1773" t="str">
            <v>NA</v>
          </cell>
        </row>
        <row r="1774">
          <cell r="C1774" t="str">
            <v>grønn kambunke</v>
          </cell>
          <cell r="D1774" t="str">
            <v>NA</v>
          </cell>
        </row>
        <row r="1775">
          <cell r="C1775" t="str">
            <v>mandelpil</v>
          </cell>
          <cell r="D1775" t="str">
            <v>NT</v>
          </cell>
        </row>
        <row r="1776">
          <cell r="C1776" t="str">
            <v>rundmaure</v>
          </cell>
          <cell r="D1776" t="str">
            <v>NA</v>
          </cell>
        </row>
        <row r="1777">
          <cell r="D1777" t="str">
            <v>LC</v>
          </cell>
        </row>
        <row r="1778">
          <cell r="C1778" t="str">
            <v>hengemispel</v>
          </cell>
          <cell r="D1778" t="str">
            <v>NA</v>
          </cell>
        </row>
        <row r="1779">
          <cell r="C1779" t="str">
            <v>småtyttebær</v>
          </cell>
          <cell r="D1779" t="str">
            <v>LC</v>
          </cell>
        </row>
        <row r="1780">
          <cell r="C1780" t="str">
            <v>knollsivaks</v>
          </cell>
          <cell r="D1780" t="str">
            <v>NA</v>
          </cell>
        </row>
        <row r="1781">
          <cell r="C1781" t="str">
            <v>rankstarr</v>
          </cell>
          <cell r="D1781" t="str">
            <v>VU</v>
          </cell>
        </row>
        <row r="1782">
          <cell r="C1782" t="str">
            <v>snau skogarve</v>
          </cell>
          <cell r="D1782" t="str">
            <v>NE</v>
          </cell>
        </row>
        <row r="1783">
          <cell r="D1783" t="str">
            <v>NT</v>
          </cell>
        </row>
        <row r="1784">
          <cell r="C1784" t="str">
            <v>ballasthønsegras</v>
          </cell>
          <cell r="D1784" t="str">
            <v>NA</v>
          </cell>
        </row>
        <row r="1785">
          <cell r="C1785" t="str">
            <v>jemtlandsrapp</v>
          </cell>
          <cell r="D1785" t="str">
            <v>NT</v>
          </cell>
        </row>
        <row r="1786">
          <cell r="C1786" t="str">
            <v>åkerkvein</v>
          </cell>
          <cell r="D1786" t="str">
            <v>NA</v>
          </cell>
        </row>
        <row r="1787">
          <cell r="C1787" t="str">
            <v>grenmarasal</v>
          </cell>
          <cell r="D1787" t="str">
            <v>NT</v>
          </cell>
        </row>
        <row r="1788">
          <cell r="C1788" t="str">
            <v>bøk</v>
          </cell>
          <cell r="D1788" t="str">
            <v>LC</v>
          </cell>
        </row>
        <row r="1789">
          <cell r="C1789" t="str">
            <v>hageasters</v>
          </cell>
          <cell r="D1789" t="str">
            <v>NA</v>
          </cell>
        </row>
        <row r="1790">
          <cell r="C1790" t="str">
            <v>humle</v>
          </cell>
          <cell r="D1790" t="str">
            <v>LC</v>
          </cell>
        </row>
        <row r="1791">
          <cell r="C1791" t="str">
            <v>klobjørnebær</v>
          </cell>
          <cell r="D1791" t="str">
            <v>LC</v>
          </cell>
        </row>
        <row r="1792">
          <cell r="C1792" t="str">
            <v>engmarikåpe</v>
          </cell>
          <cell r="D1792" t="str">
            <v>LC</v>
          </cell>
        </row>
        <row r="1793">
          <cell r="C1793" t="str">
            <v>blanktjernaks</v>
          </cell>
          <cell r="D1793" t="str">
            <v>VU</v>
          </cell>
        </row>
        <row r="1794">
          <cell r="C1794" t="str">
            <v>hvitrot</v>
          </cell>
          <cell r="D1794" t="str">
            <v>VU</v>
          </cell>
        </row>
        <row r="1795">
          <cell r="C1795" t="str">
            <v>nordlandsasal</v>
          </cell>
          <cell r="D1795" t="str">
            <v>EN</v>
          </cell>
        </row>
        <row r="1796">
          <cell r="C1796" t="str">
            <v>baltermarikåpe</v>
          </cell>
          <cell r="D1796" t="str">
            <v>DD</v>
          </cell>
        </row>
        <row r="1797">
          <cell r="C1797" t="str">
            <v>elvepil</v>
          </cell>
          <cell r="D1797" t="str">
            <v>NA</v>
          </cell>
        </row>
        <row r="1798">
          <cell r="C1798" t="str">
            <v>finnmarkssiv</v>
          </cell>
          <cell r="D1798" t="str">
            <v>LC</v>
          </cell>
        </row>
        <row r="1799">
          <cell r="C1799" t="str">
            <v>brusknype</v>
          </cell>
          <cell r="D1799" t="str">
            <v>LC</v>
          </cell>
        </row>
        <row r="1800">
          <cell r="C1800" t="str">
            <v>engbittersøte</v>
          </cell>
          <cell r="D1800" t="str">
            <v>LC</v>
          </cell>
        </row>
        <row r="1801">
          <cell r="C1801" t="str">
            <v>pors</v>
          </cell>
          <cell r="D1801" t="str">
            <v>LC</v>
          </cell>
        </row>
        <row r="1802">
          <cell r="C1802" t="str">
            <v>broddbergknapp</v>
          </cell>
          <cell r="D1802" t="str">
            <v>LC</v>
          </cell>
        </row>
        <row r="1803">
          <cell r="C1803" t="str">
            <v>nakkebær</v>
          </cell>
          <cell r="D1803" t="str">
            <v>LC</v>
          </cell>
        </row>
        <row r="1804">
          <cell r="C1804" t="str">
            <v>åkerklengemaure</v>
          </cell>
          <cell r="D1804" t="str">
            <v>LC</v>
          </cell>
        </row>
        <row r="1805">
          <cell r="D1805" t="str">
            <v>NA</v>
          </cell>
        </row>
        <row r="1806">
          <cell r="C1806" t="str">
            <v>hvitpestrot</v>
          </cell>
          <cell r="D1806" t="str">
            <v>NT</v>
          </cell>
        </row>
        <row r="1807">
          <cell r="C1807" t="str">
            <v>kjøttnype</v>
          </cell>
          <cell r="D1807" t="str">
            <v>LC</v>
          </cell>
        </row>
        <row r="1808">
          <cell r="C1808" t="str">
            <v>rosesolvinge</v>
          </cell>
          <cell r="D1808" t="str">
            <v>NA</v>
          </cell>
        </row>
        <row r="1809">
          <cell r="C1809" t="str">
            <v>kjempespringfrø</v>
          </cell>
          <cell r="D1809" t="str">
            <v>NA</v>
          </cell>
        </row>
        <row r="1810">
          <cell r="C1810" t="str">
            <v>rabberørkvein</v>
          </cell>
          <cell r="D1810" t="str">
            <v>LC</v>
          </cell>
        </row>
        <row r="1811">
          <cell r="C1811" t="str">
            <v>sarmatmarikåpe</v>
          </cell>
          <cell r="D1811" t="str">
            <v>NA</v>
          </cell>
        </row>
        <row r="1812">
          <cell r="C1812" t="str">
            <v>vinrute</v>
          </cell>
          <cell r="D1812" t="str">
            <v>NA</v>
          </cell>
        </row>
        <row r="1813">
          <cell r="C1813" t="str">
            <v>markmalurt</v>
          </cell>
          <cell r="D1813" t="str">
            <v>LC</v>
          </cell>
        </row>
        <row r="1814">
          <cell r="C1814" t="str">
            <v>hornblad</v>
          </cell>
          <cell r="D1814" t="str">
            <v>LC</v>
          </cell>
        </row>
        <row r="1815">
          <cell r="C1815" t="str">
            <v>hybrideik</v>
          </cell>
          <cell r="D1815" t="str">
            <v>NA</v>
          </cell>
        </row>
        <row r="1816">
          <cell r="C1816" t="str">
            <v>orientmyske</v>
          </cell>
          <cell r="D1816" t="str">
            <v>NA</v>
          </cell>
        </row>
        <row r="1817">
          <cell r="C1817" t="str">
            <v>polarblåklokke</v>
          </cell>
          <cell r="D1817" t="str">
            <v>LC</v>
          </cell>
        </row>
        <row r="1818">
          <cell r="C1818" t="str">
            <v>engknoppurt</v>
          </cell>
          <cell r="D1818" t="str">
            <v>LC</v>
          </cell>
        </row>
        <row r="1819">
          <cell r="C1819" t="str">
            <v>toppklokke</v>
          </cell>
          <cell r="D1819" t="str">
            <v>NA</v>
          </cell>
        </row>
        <row r="1820">
          <cell r="C1820" t="str">
            <v>torvmyrull</v>
          </cell>
          <cell r="D1820" t="str">
            <v>LC</v>
          </cell>
        </row>
        <row r="1821">
          <cell r="C1821" t="str">
            <v>kjempekrage</v>
          </cell>
          <cell r="D1821" t="str">
            <v>NA</v>
          </cell>
        </row>
        <row r="1822">
          <cell r="C1822" t="str">
            <v>håret myrflatbelg</v>
          </cell>
          <cell r="D1822" t="str">
            <v>VU</v>
          </cell>
        </row>
        <row r="1823">
          <cell r="C1823" t="str">
            <v>praktryllik</v>
          </cell>
          <cell r="D1823" t="str">
            <v>NA</v>
          </cell>
        </row>
        <row r="1824">
          <cell r="C1824" t="str">
            <v>bjørk</v>
          </cell>
          <cell r="D1824" t="str">
            <v>LC</v>
          </cell>
        </row>
        <row r="1825">
          <cell r="C1825" t="str">
            <v>kamtsjatkarose</v>
          </cell>
          <cell r="D1825" t="str">
            <v>NA</v>
          </cell>
        </row>
        <row r="1826">
          <cell r="C1826" t="str">
            <v>gullmyrklegg</v>
          </cell>
          <cell r="D1826" t="str">
            <v>LC</v>
          </cell>
        </row>
        <row r="1827">
          <cell r="C1827" t="str">
            <v>finnskjegg</v>
          </cell>
          <cell r="D1827" t="str">
            <v>LC</v>
          </cell>
        </row>
        <row r="1828">
          <cell r="C1828" t="str">
            <v>engrødsvingel</v>
          </cell>
          <cell r="D1828" t="str">
            <v>NA</v>
          </cell>
        </row>
        <row r="1829">
          <cell r="C1829" t="str">
            <v>bulmeurt</v>
          </cell>
          <cell r="D1829" t="str">
            <v>EN</v>
          </cell>
        </row>
        <row r="1830">
          <cell r="C1830" t="str">
            <v>hageplomme</v>
          </cell>
          <cell r="D1830" t="str">
            <v>LC</v>
          </cell>
        </row>
        <row r="1831">
          <cell r="C1831" t="str">
            <v>stor myrsildre</v>
          </cell>
          <cell r="D1831" t="str">
            <v>EN</v>
          </cell>
        </row>
        <row r="1832">
          <cell r="C1832" t="str">
            <v>pyramidehamp</v>
          </cell>
          <cell r="D1832" t="str">
            <v>NA</v>
          </cell>
        </row>
        <row r="1833">
          <cell r="C1833" t="str">
            <v>polarrørkvein</v>
          </cell>
          <cell r="D1833" t="str">
            <v>LC</v>
          </cell>
        </row>
        <row r="1834">
          <cell r="C1834" t="str">
            <v>ugrasknavel</v>
          </cell>
          <cell r="D1834" t="str">
            <v>NA</v>
          </cell>
        </row>
        <row r="1835">
          <cell r="C1835" t="str">
            <v>fløyelsmarikåpe</v>
          </cell>
          <cell r="D1835" t="str">
            <v>LC</v>
          </cell>
        </row>
        <row r="1836">
          <cell r="C1836" t="str">
            <v>vinranke</v>
          </cell>
          <cell r="D1836" t="str">
            <v>NA</v>
          </cell>
        </row>
        <row r="1837">
          <cell r="C1837" t="str">
            <v>spraglegilia</v>
          </cell>
          <cell r="D1837" t="str">
            <v>NA</v>
          </cell>
        </row>
        <row r="1838">
          <cell r="C1838" t="str">
            <v>sumpbrønnkarse</v>
          </cell>
          <cell r="D1838" t="str">
            <v>LC</v>
          </cell>
        </row>
        <row r="1839">
          <cell r="C1839" t="str">
            <v>misteltein</v>
          </cell>
          <cell r="D1839" t="str">
            <v>LC</v>
          </cell>
        </row>
        <row r="1840">
          <cell r="C1840" t="str">
            <v>småklengemaure</v>
          </cell>
          <cell r="D1840" t="str">
            <v>LC</v>
          </cell>
        </row>
        <row r="1841">
          <cell r="C1841" t="str">
            <v>kantlungeurt</v>
          </cell>
          <cell r="D1841" t="str">
            <v>NA</v>
          </cell>
        </row>
        <row r="1842">
          <cell r="C1842" t="str">
            <v>stripeføllblom</v>
          </cell>
          <cell r="D1842" t="str">
            <v>NA</v>
          </cell>
        </row>
        <row r="1843">
          <cell r="C1843" t="str">
            <v>margeritt</v>
          </cell>
          <cell r="D1843" t="str">
            <v>NA</v>
          </cell>
        </row>
        <row r="1844">
          <cell r="C1844" t="str">
            <v>sølvtvetann</v>
          </cell>
          <cell r="D1844" t="str">
            <v>NA</v>
          </cell>
        </row>
        <row r="1845">
          <cell r="C1845" t="str">
            <v>hageklarkia</v>
          </cell>
          <cell r="D1845" t="str">
            <v>NA</v>
          </cell>
        </row>
        <row r="1846">
          <cell r="C1846" t="str">
            <v>bergflette</v>
          </cell>
          <cell r="D1846" t="str">
            <v>LC</v>
          </cell>
        </row>
        <row r="1847">
          <cell r="C1847" t="str">
            <v>amursennep</v>
          </cell>
          <cell r="D1847" t="str">
            <v>NA</v>
          </cell>
        </row>
        <row r="1848">
          <cell r="C1848" t="str">
            <v>knappsiv</v>
          </cell>
          <cell r="D1848" t="str">
            <v>LC</v>
          </cell>
        </row>
        <row r="1849">
          <cell r="C1849" t="str">
            <v>kildeskjørbuksurt</v>
          </cell>
          <cell r="D1849" t="str">
            <v>LC</v>
          </cell>
        </row>
        <row r="1850">
          <cell r="C1850" t="str">
            <v>tomat</v>
          </cell>
          <cell r="D1850" t="str">
            <v>NA</v>
          </cell>
        </row>
        <row r="1851">
          <cell r="C1851" t="str">
            <v>douglasspirea</v>
          </cell>
          <cell r="D1851" t="str">
            <v>NA</v>
          </cell>
        </row>
        <row r="1852">
          <cell r="C1852" t="str">
            <v>bitterbergknapp</v>
          </cell>
          <cell r="D1852" t="str">
            <v>LC</v>
          </cell>
        </row>
        <row r="1853">
          <cell r="D1853" t="str">
            <v>NA</v>
          </cell>
        </row>
        <row r="1854">
          <cell r="C1854" t="str">
            <v>fjellsyre</v>
          </cell>
          <cell r="D1854" t="str">
            <v>LC</v>
          </cell>
        </row>
        <row r="1855">
          <cell r="C1855" t="str">
            <v>roselyng</v>
          </cell>
          <cell r="D1855" t="str">
            <v>NA</v>
          </cell>
        </row>
        <row r="1856">
          <cell r="C1856" t="str">
            <v>amerikamure</v>
          </cell>
          <cell r="D1856" t="str">
            <v>NA</v>
          </cell>
        </row>
        <row r="1857">
          <cell r="C1857" t="str">
            <v>svartstikkelsbær</v>
          </cell>
          <cell r="D1857" t="str">
            <v>NA</v>
          </cell>
        </row>
        <row r="1858">
          <cell r="C1858" t="str">
            <v>hengeskrinneblom</v>
          </cell>
          <cell r="D1858" t="str">
            <v>NA</v>
          </cell>
        </row>
        <row r="1859">
          <cell r="C1859" t="str">
            <v>geittelg</v>
          </cell>
          <cell r="D1859" t="str">
            <v>LC</v>
          </cell>
        </row>
        <row r="1860">
          <cell r="C1860" t="str">
            <v>småborre</v>
          </cell>
          <cell r="D1860" t="str">
            <v>LC</v>
          </cell>
        </row>
        <row r="1861">
          <cell r="C1861" t="str">
            <v>dundå</v>
          </cell>
          <cell r="D1861" t="str">
            <v>EN</v>
          </cell>
        </row>
        <row r="1862">
          <cell r="C1862" t="str">
            <v>sildemelde</v>
          </cell>
          <cell r="D1862" t="str">
            <v>NA</v>
          </cell>
        </row>
        <row r="1863">
          <cell r="C1863" t="str">
            <v>kalksvartburkne</v>
          </cell>
          <cell r="D1863" t="str">
            <v>LC</v>
          </cell>
        </row>
        <row r="1864">
          <cell r="C1864" t="str">
            <v>engsoleie</v>
          </cell>
          <cell r="D1864" t="str">
            <v>LC</v>
          </cell>
        </row>
        <row r="1865">
          <cell r="C1865" t="str">
            <v>sølvmure</v>
          </cell>
          <cell r="D1865" t="str">
            <v>LC</v>
          </cell>
        </row>
        <row r="1866">
          <cell r="C1866" t="str">
            <v>barneøye</v>
          </cell>
          <cell r="D1866" t="str">
            <v>NA</v>
          </cell>
        </row>
        <row r="1867">
          <cell r="C1867" t="str">
            <v>buttnattlys</v>
          </cell>
          <cell r="D1867" t="str">
            <v>NA</v>
          </cell>
        </row>
        <row r="1868">
          <cell r="C1868" t="str">
            <v>grå sølvmure</v>
          </cell>
          <cell r="D1868" t="str">
            <v>LC</v>
          </cell>
        </row>
        <row r="1869">
          <cell r="D1869" t="str">
            <v>NA</v>
          </cell>
        </row>
        <row r="1870">
          <cell r="C1870" t="str">
            <v>sodaurt</v>
          </cell>
          <cell r="D1870" t="str">
            <v>VUº</v>
          </cell>
        </row>
        <row r="1871">
          <cell r="C1871" t="str">
            <v>slirestarr</v>
          </cell>
          <cell r="D1871" t="str">
            <v>LC</v>
          </cell>
        </row>
        <row r="1872">
          <cell r="C1872" t="str">
            <v>blyamarant</v>
          </cell>
          <cell r="D1872" t="str">
            <v>NA</v>
          </cell>
        </row>
        <row r="1873">
          <cell r="C1873" t="str">
            <v>grannsildre</v>
          </cell>
          <cell r="D1873" t="str">
            <v>NT</v>
          </cell>
        </row>
        <row r="1874">
          <cell r="C1874" t="str">
            <v>spissasters</v>
          </cell>
          <cell r="D1874" t="str">
            <v>NA</v>
          </cell>
        </row>
        <row r="1875">
          <cell r="C1875" t="str">
            <v>vrangbjørnebær</v>
          </cell>
          <cell r="D1875" t="str">
            <v>NT</v>
          </cell>
        </row>
        <row r="1876">
          <cell r="C1876" t="str">
            <v>storkrage</v>
          </cell>
          <cell r="D1876" t="str">
            <v>NA</v>
          </cell>
        </row>
        <row r="1877">
          <cell r="C1877" t="str">
            <v>fagerknoppurt</v>
          </cell>
          <cell r="D1877" t="str">
            <v>LC</v>
          </cell>
        </row>
        <row r="1878">
          <cell r="C1878" t="str">
            <v>dikesvineblom</v>
          </cell>
          <cell r="D1878" t="str">
            <v>LC</v>
          </cell>
        </row>
        <row r="1879">
          <cell r="C1879" t="str">
            <v>japanpestrot</v>
          </cell>
          <cell r="D1879" t="str">
            <v>NA</v>
          </cell>
        </row>
        <row r="1880">
          <cell r="C1880" t="str">
            <v>smalsvineblom</v>
          </cell>
          <cell r="D1880" t="str">
            <v>NA</v>
          </cell>
        </row>
        <row r="1881">
          <cell r="C1881" t="str">
            <v>vinterliguster</v>
          </cell>
          <cell r="D1881" t="str">
            <v>NA</v>
          </cell>
        </row>
        <row r="1882">
          <cell r="C1882" t="str">
            <v>jordbærmelde</v>
          </cell>
          <cell r="D1882" t="str">
            <v>NA</v>
          </cell>
        </row>
        <row r="1883">
          <cell r="C1883" t="str">
            <v>estragon</v>
          </cell>
          <cell r="D1883" t="str">
            <v>NA</v>
          </cell>
        </row>
        <row r="1884">
          <cell r="C1884" t="str">
            <v>villkornell</v>
          </cell>
          <cell r="D1884" t="str">
            <v>NT</v>
          </cell>
        </row>
        <row r="1885">
          <cell r="C1885" t="str">
            <v>glanstjernaks</v>
          </cell>
          <cell r="D1885" t="str">
            <v>NA</v>
          </cell>
        </row>
        <row r="1886">
          <cell r="C1886" t="str">
            <v>russesoda</v>
          </cell>
          <cell r="D1886" t="str">
            <v>NA</v>
          </cell>
        </row>
        <row r="1887">
          <cell r="C1887" t="str">
            <v>spraglestarr</v>
          </cell>
          <cell r="D1887" t="str">
            <v>LC</v>
          </cell>
        </row>
        <row r="1888">
          <cell r="C1888" t="str">
            <v>asparges</v>
          </cell>
          <cell r="D1888" t="str">
            <v>NA</v>
          </cell>
        </row>
        <row r="1889">
          <cell r="C1889" t="str">
            <v>afrikamelde</v>
          </cell>
          <cell r="D1889" t="str">
            <v>NA</v>
          </cell>
        </row>
        <row r="1890">
          <cell r="C1890" t="str">
            <v>svinekløver</v>
          </cell>
          <cell r="D1890" t="str">
            <v>NA</v>
          </cell>
        </row>
        <row r="1891">
          <cell r="D1891" t="str">
            <v>NA</v>
          </cell>
        </row>
        <row r="1892">
          <cell r="C1892" t="str">
            <v>prakthjelm</v>
          </cell>
          <cell r="D1892" t="str">
            <v>NA</v>
          </cell>
        </row>
        <row r="1893">
          <cell r="C1893" t="str">
            <v>stolt henrik</v>
          </cell>
          <cell r="D1893" t="str">
            <v>NT</v>
          </cell>
        </row>
        <row r="1894">
          <cell r="C1894" t="str">
            <v>småløvemunn</v>
          </cell>
          <cell r="D1894" t="str">
            <v>NA</v>
          </cell>
        </row>
        <row r="1895">
          <cell r="C1895" t="str">
            <v>sølvsvineblom</v>
          </cell>
          <cell r="D1895" t="str">
            <v>NA</v>
          </cell>
        </row>
        <row r="1896">
          <cell r="C1896" t="str">
            <v>ugrastøffel</v>
          </cell>
          <cell r="D1896" t="str">
            <v>NA</v>
          </cell>
        </row>
        <row r="1897">
          <cell r="C1897" t="str">
            <v>nobelgran</v>
          </cell>
          <cell r="D1897" t="str">
            <v>NA</v>
          </cell>
        </row>
        <row r="1898">
          <cell r="C1898" t="str">
            <v>ullmelde</v>
          </cell>
          <cell r="D1898" t="str">
            <v>NA</v>
          </cell>
        </row>
        <row r="1899">
          <cell r="C1899" t="str">
            <v>tornbeinurt</v>
          </cell>
          <cell r="D1899" t="str">
            <v>NA</v>
          </cell>
        </row>
        <row r="1900">
          <cell r="C1900" t="str">
            <v>evjestarr</v>
          </cell>
          <cell r="D1900" t="str">
            <v>VU</v>
          </cell>
        </row>
        <row r="1901">
          <cell r="C1901" t="str">
            <v>amerikahjertemelde</v>
          </cell>
          <cell r="D1901" t="str">
            <v>NA</v>
          </cell>
        </row>
        <row r="1902">
          <cell r="D1902" t="str">
            <v>NA</v>
          </cell>
        </row>
        <row r="1903">
          <cell r="C1903" t="str">
            <v>potet</v>
          </cell>
          <cell r="D1903" t="str">
            <v>NA</v>
          </cell>
        </row>
        <row r="1904">
          <cell r="D1904" t="str">
            <v>NA</v>
          </cell>
        </row>
        <row r="1905">
          <cell r="C1905" t="str">
            <v>gullupin</v>
          </cell>
          <cell r="D1905" t="str">
            <v>NA</v>
          </cell>
        </row>
        <row r="1906">
          <cell r="C1906" t="str">
            <v>bergrublom</v>
          </cell>
          <cell r="D1906" t="str">
            <v>LC</v>
          </cell>
        </row>
        <row r="1907">
          <cell r="C1907" t="str">
            <v>strandsnyltetråd</v>
          </cell>
          <cell r="D1907" t="str">
            <v>LC</v>
          </cell>
        </row>
        <row r="1908">
          <cell r="C1908" t="str">
            <v>hjertemelde</v>
          </cell>
          <cell r="D1908" t="str">
            <v>NA</v>
          </cell>
        </row>
        <row r="1909">
          <cell r="C1909" t="str">
            <v>bymelde</v>
          </cell>
          <cell r="D1909" t="str">
            <v>NA</v>
          </cell>
        </row>
        <row r="1910">
          <cell r="C1910" t="str">
            <v>fløyelsknoppurt</v>
          </cell>
          <cell r="D1910" t="str">
            <v>NA</v>
          </cell>
        </row>
        <row r="1911">
          <cell r="C1911" t="str">
            <v>ugraskostmelde</v>
          </cell>
          <cell r="D1911" t="str">
            <v>NA</v>
          </cell>
        </row>
        <row r="1912">
          <cell r="C1912" t="str">
            <v>villtimotei</v>
          </cell>
          <cell r="D1912" t="str">
            <v>LC</v>
          </cell>
        </row>
        <row r="1913">
          <cell r="D1913" t="str">
            <v>NA</v>
          </cell>
        </row>
        <row r="1914">
          <cell r="D1914" t="str">
            <v>LC</v>
          </cell>
        </row>
        <row r="1915">
          <cell r="C1915" t="str">
            <v>silkefuru</v>
          </cell>
          <cell r="D1915" t="str">
            <v>NA</v>
          </cell>
        </row>
        <row r="1916">
          <cell r="D1916" t="str">
            <v>NA</v>
          </cell>
        </row>
        <row r="1917">
          <cell r="C1917" t="str">
            <v>flekktvetann</v>
          </cell>
          <cell r="D1917" t="str">
            <v>NA</v>
          </cell>
        </row>
        <row r="1918">
          <cell r="C1918" t="str">
            <v>møllebendel</v>
          </cell>
          <cell r="D1918" t="str">
            <v>NA</v>
          </cell>
        </row>
        <row r="1919">
          <cell r="C1919" t="str">
            <v>smal bladlilje</v>
          </cell>
          <cell r="D1919" t="str">
            <v>NA</v>
          </cell>
        </row>
        <row r="1920">
          <cell r="C1920" t="str">
            <v>fjellmarikåpe</v>
          </cell>
          <cell r="D1920" t="str">
            <v>LC</v>
          </cell>
        </row>
        <row r="1921">
          <cell r="D1921" t="str">
            <v>EN</v>
          </cell>
        </row>
        <row r="1922">
          <cell r="C1922" t="str">
            <v>hagegeitvikke</v>
          </cell>
          <cell r="D1922" t="str">
            <v>NA</v>
          </cell>
        </row>
        <row r="1923">
          <cell r="C1923" t="str">
            <v>honningblom</v>
          </cell>
          <cell r="D1923" t="str">
            <v>CR</v>
          </cell>
        </row>
        <row r="1924">
          <cell r="C1924" t="str">
            <v>ullurt</v>
          </cell>
          <cell r="D1924" t="str">
            <v>NT</v>
          </cell>
        </row>
        <row r="1925">
          <cell r="C1925" t="str">
            <v>veimåne</v>
          </cell>
          <cell r="D1925" t="str">
            <v>NA</v>
          </cell>
        </row>
        <row r="1926">
          <cell r="C1926" t="str">
            <v>hjertesvineblom</v>
          </cell>
          <cell r="D1926" t="str">
            <v>NA</v>
          </cell>
        </row>
        <row r="1927">
          <cell r="C1927" t="str">
            <v>eikemelde</v>
          </cell>
          <cell r="D1927" t="str">
            <v>NA</v>
          </cell>
        </row>
        <row r="1928">
          <cell r="C1928" t="str">
            <v>prydsløyfe</v>
          </cell>
          <cell r="D1928" t="str">
            <v>NA</v>
          </cell>
        </row>
        <row r="1929">
          <cell r="C1929" t="str">
            <v>vrangsaltgras</v>
          </cell>
          <cell r="D1929" t="str">
            <v>LC</v>
          </cell>
        </row>
        <row r="1930">
          <cell r="C1930" t="str">
            <v>småsandlilje</v>
          </cell>
          <cell r="D1930" t="str">
            <v>RE</v>
          </cell>
        </row>
        <row r="1931">
          <cell r="C1931" t="str">
            <v>åkerkrokhals</v>
          </cell>
          <cell r="D1931" t="str">
            <v>NT</v>
          </cell>
        </row>
        <row r="1932">
          <cell r="C1932" t="str">
            <v>kartusianernellik</v>
          </cell>
          <cell r="D1932" t="str">
            <v>NA</v>
          </cell>
        </row>
        <row r="1933">
          <cell r="C1933" t="str">
            <v>strandkjeks</v>
          </cell>
          <cell r="D1933" t="str">
            <v>LC</v>
          </cell>
        </row>
        <row r="1934">
          <cell r="D1934" t="str">
            <v>NA</v>
          </cell>
        </row>
        <row r="1935">
          <cell r="C1935" t="str">
            <v>grønt hønsegras</v>
          </cell>
          <cell r="D1935" t="str">
            <v>LC</v>
          </cell>
        </row>
        <row r="1936">
          <cell r="C1936" t="str">
            <v>sitronmelde</v>
          </cell>
          <cell r="D1936" t="str">
            <v>NA</v>
          </cell>
        </row>
        <row r="1937">
          <cell r="C1937" t="str">
            <v>hjorterot</v>
          </cell>
          <cell r="D1937" t="str">
            <v>LC</v>
          </cell>
        </row>
        <row r="1938">
          <cell r="C1938" t="str">
            <v>vill-løk</v>
          </cell>
          <cell r="D1938" t="str">
            <v>LC</v>
          </cell>
        </row>
        <row r="1939">
          <cell r="C1939" t="str">
            <v>fliksvineblom</v>
          </cell>
          <cell r="D1939" t="str">
            <v>NA</v>
          </cell>
        </row>
        <row r="1940">
          <cell r="C1940" t="str">
            <v>bleikfiol</v>
          </cell>
          <cell r="D1940" t="str">
            <v>VU</v>
          </cell>
        </row>
        <row r="1941">
          <cell r="C1941" t="str">
            <v>pomorstjerneblom</v>
          </cell>
          <cell r="D1941" t="str">
            <v>VU</v>
          </cell>
        </row>
        <row r="1942">
          <cell r="C1942" t="str">
            <v>hagevortemelk</v>
          </cell>
          <cell r="D1942" t="str">
            <v>NA</v>
          </cell>
        </row>
        <row r="1943">
          <cell r="C1943" t="str">
            <v>landøyda</v>
          </cell>
          <cell r="D1943" t="str">
            <v>LC</v>
          </cell>
        </row>
        <row r="1944">
          <cell r="C1944" t="str">
            <v>fôrbendel</v>
          </cell>
          <cell r="D1944" t="str">
            <v>LC</v>
          </cell>
        </row>
        <row r="1945">
          <cell r="C1945" t="str">
            <v>kornblom</v>
          </cell>
          <cell r="D1945" t="str">
            <v>NA</v>
          </cell>
        </row>
        <row r="1946">
          <cell r="C1946" t="str">
            <v>sandstemorsblom</v>
          </cell>
          <cell r="D1946" t="str">
            <v>LC</v>
          </cell>
        </row>
        <row r="1947">
          <cell r="C1947" t="str">
            <v>ungarskvikke</v>
          </cell>
          <cell r="D1947" t="str">
            <v>NA</v>
          </cell>
        </row>
        <row r="1948">
          <cell r="C1948" t="str">
            <v>vårmarihand</v>
          </cell>
          <cell r="D1948" t="str">
            <v>LC</v>
          </cell>
        </row>
        <row r="1949">
          <cell r="C1949" t="str">
            <v>dvergmelde</v>
          </cell>
          <cell r="D1949" t="str">
            <v>NA</v>
          </cell>
        </row>
        <row r="1950">
          <cell r="C1950" t="str">
            <v>normanssmåarve</v>
          </cell>
          <cell r="D1950" t="str">
            <v>LC</v>
          </cell>
        </row>
        <row r="1951">
          <cell r="C1951" t="str">
            <v>stor myrmaure</v>
          </cell>
          <cell r="D1951" t="str">
            <v>LC</v>
          </cell>
        </row>
        <row r="1952">
          <cell r="C1952" t="str">
            <v>engmynte</v>
          </cell>
          <cell r="D1952" t="str">
            <v>NA</v>
          </cell>
        </row>
        <row r="1953">
          <cell r="D1953" t="str">
            <v>NA</v>
          </cell>
        </row>
        <row r="1954">
          <cell r="C1954" t="str">
            <v>bleikstokkrose</v>
          </cell>
          <cell r="D1954" t="str">
            <v>NA</v>
          </cell>
        </row>
        <row r="1955">
          <cell r="D1955" t="str">
            <v>NA</v>
          </cell>
        </row>
        <row r="1956">
          <cell r="C1956" t="str">
            <v>honningknoppurt</v>
          </cell>
          <cell r="D1956" t="str">
            <v>NA</v>
          </cell>
        </row>
        <row r="1957">
          <cell r="C1957" t="str">
            <v>frømelde</v>
          </cell>
          <cell r="D1957" t="str">
            <v>NA</v>
          </cell>
        </row>
        <row r="1958">
          <cell r="C1958" t="str">
            <v>kepaløk</v>
          </cell>
          <cell r="D1958" t="str">
            <v>NA</v>
          </cell>
        </row>
        <row r="1959">
          <cell r="C1959" t="str">
            <v>huldrestarr</v>
          </cell>
          <cell r="D1959" t="str">
            <v>NT</v>
          </cell>
        </row>
        <row r="1960">
          <cell r="C1960" t="str">
            <v>ramkarse</v>
          </cell>
          <cell r="D1960" t="str">
            <v>NA</v>
          </cell>
        </row>
        <row r="1961">
          <cell r="C1961" t="str">
            <v>tjerngras</v>
          </cell>
          <cell r="D1961" t="str">
            <v>LC</v>
          </cell>
        </row>
        <row r="1962">
          <cell r="C1962" t="str">
            <v>børstenattlys</v>
          </cell>
          <cell r="D1962" t="str">
            <v>NA</v>
          </cell>
        </row>
        <row r="1963">
          <cell r="C1963" t="str">
            <v>lundgullstjerne</v>
          </cell>
          <cell r="D1963" t="str">
            <v>NA</v>
          </cell>
        </row>
        <row r="1964">
          <cell r="C1964" t="str">
            <v>møllekveke</v>
          </cell>
          <cell r="D1964" t="str">
            <v>NA</v>
          </cell>
        </row>
        <row r="1965">
          <cell r="D1965" t="str">
            <v>NA</v>
          </cell>
        </row>
        <row r="1966">
          <cell r="C1966" t="str">
            <v>skogsvingel</v>
          </cell>
          <cell r="D1966" t="str">
            <v>LC</v>
          </cell>
        </row>
        <row r="1967">
          <cell r="C1967" t="str">
            <v>sandvindel</v>
          </cell>
          <cell r="D1967" t="str">
            <v>NA</v>
          </cell>
        </row>
        <row r="1968">
          <cell r="C1968" t="str">
            <v>kranstusenblad</v>
          </cell>
          <cell r="D1968" t="str">
            <v>VU</v>
          </cell>
        </row>
        <row r="1969">
          <cell r="C1969" t="str">
            <v>kråkekarse</v>
          </cell>
          <cell r="D1969" t="str">
            <v>NA</v>
          </cell>
        </row>
        <row r="1970">
          <cell r="C1970" t="str">
            <v>bondetobakk</v>
          </cell>
          <cell r="D1970" t="str">
            <v>NA</v>
          </cell>
        </row>
        <row r="1971">
          <cell r="C1971" t="str">
            <v>mølleveronika</v>
          </cell>
          <cell r="D1971" t="str">
            <v>NA</v>
          </cell>
        </row>
        <row r="1972">
          <cell r="C1972" t="str">
            <v>gatemelde</v>
          </cell>
          <cell r="D1972" t="str">
            <v>NA</v>
          </cell>
        </row>
        <row r="1973">
          <cell r="C1973" t="str">
            <v>lappmjølke</v>
          </cell>
          <cell r="D1973" t="str">
            <v>EN</v>
          </cell>
        </row>
        <row r="1974">
          <cell r="C1974" t="str">
            <v>krukkeperleblom</v>
          </cell>
          <cell r="D1974" t="str">
            <v>NA</v>
          </cell>
        </row>
        <row r="1975">
          <cell r="C1975" t="str">
            <v>tyrkerkornblom</v>
          </cell>
          <cell r="D1975" t="str">
            <v>NA</v>
          </cell>
        </row>
        <row r="1976">
          <cell r="C1976" t="str">
            <v>shetlandsøyentrøst</v>
          </cell>
          <cell r="D1976" t="str">
            <v>LC</v>
          </cell>
        </row>
        <row r="1977">
          <cell r="C1977" t="str">
            <v>polarsoleie</v>
          </cell>
          <cell r="D1977" t="str">
            <v>VU</v>
          </cell>
        </row>
        <row r="1978">
          <cell r="C1978" t="str">
            <v>korshesterumpe</v>
          </cell>
          <cell r="D1978" t="str">
            <v>VU</v>
          </cell>
        </row>
        <row r="1979">
          <cell r="C1979" t="str">
            <v>mattesvingel</v>
          </cell>
          <cell r="D1979" t="str">
            <v>NA</v>
          </cell>
        </row>
        <row r="1980">
          <cell r="C1980" t="str">
            <v>blodmarihand</v>
          </cell>
          <cell r="D1980" t="str">
            <v>LC</v>
          </cell>
        </row>
        <row r="1981">
          <cell r="C1981" t="str">
            <v>lakksennep</v>
          </cell>
          <cell r="D1981" t="str">
            <v>NA</v>
          </cell>
        </row>
        <row r="1982">
          <cell r="C1982" t="str">
            <v>ullarve</v>
          </cell>
          <cell r="D1982" t="str">
            <v>LC</v>
          </cell>
        </row>
        <row r="1983">
          <cell r="C1983" t="str">
            <v>rødmelde</v>
          </cell>
          <cell r="D1983" t="str">
            <v>NA</v>
          </cell>
        </row>
        <row r="1984">
          <cell r="C1984" t="str">
            <v>bergfletteveronika</v>
          </cell>
          <cell r="D1984" t="str">
            <v>NA</v>
          </cell>
        </row>
        <row r="1985">
          <cell r="C1985" t="str">
            <v>sildrespir</v>
          </cell>
          <cell r="D1985" t="str">
            <v>NA</v>
          </cell>
        </row>
        <row r="1986">
          <cell r="C1986" t="str">
            <v>myrfiol</v>
          </cell>
          <cell r="D1986" t="str">
            <v>LC</v>
          </cell>
        </row>
        <row r="1987">
          <cell r="C1987" t="str">
            <v>trampeknapp</v>
          </cell>
          <cell r="D1987" t="str">
            <v>NA</v>
          </cell>
        </row>
        <row r="1988">
          <cell r="C1988" t="str">
            <v>piggtistel</v>
          </cell>
          <cell r="D1988" t="str">
            <v>NA</v>
          </cell>
        </row>
        <row r="1989">
          <cell r="C1989" t="str">
            <v>filtknoppurt</v>
          </cell>
          <cell r="D1989" t="str">
            <v>NA</v>
          </cell>
        </row>
        <row r="1990">
          <cell r="C1990" t="str">
            <v>jåblom</v>
          </cell>
          <cell r="D1990" t="str">
            <v>LC</v>
          </cell>
        </row>
        <row r="1991">
          <cell r="C1991" t="str">
            <v>svensk asal</v>
          </cell>
          <cell r="D1991" t="str">
            <v>NA</v>
          </cell>
        </row>
        <row r="1992">
          <cell r="C1992" t="str">
            <v>atlantisbrunrot</v>
          </cell>
          <cell r="D1992" t="str">
            <v>NA</v>
          </cell>
        </row>
        <row r="1993">
          <cell r="C1993" t="str">
            <v>buestarr</v>
          </cell>
          <cell r="D1993" t="str">
            <v>LC</v>
          </cell>
        </row>
        <row r="1994">
          <cell r="C1994" t="str">
            <v>eplerose</v>
          </cell>
          <cell r="D1994" t="str">
            <v>NT</v>
          </cell>
        </row>
        <row r="1995">
          <cell r="C1995" t="str">
            <v>liten kystfrøstjerne</v>
          </cell>
          <cell r="D1995" t="str">
            <v>VU</v>
          </cell>
        </row>
        <row r="1996">
          <cell r="C1996" t="str">
            <v>lawsonsypress</v>
          </cell>
          <cell r="D1996" t="str">
            <v>NA</v>
          </cell>
        </row>
        <row r="1997">
          <cell r="C1997" t="str">
            <v>tusenblad</v>
          </cell>
          <cell r="D1997" t="str">
            <v>LC</v>
          </cell>
        </row>
        <row r="1998">
          <cell r="C1998" t="str">
            <v>skaftmelde</v>
          </cell>
          <cell r="D1998" t="str">
            <v>EN</v>
          </cell>
        </row>
        <row r="1999">
          <cell r="C1999" t="str">
            <v>vårpryd</v>
          </cell>
          <cell r="D1999" t="str">
            <v>NA</v>
          </cell>
        </row>
        <row r="2000">
          <cell r="C2000" t="str">
            <v>grannsvingel</v>
          </cell>
          <cell r="D2000" t="str">
            <v>NA</v>
          </cell>
        </row>
        <row r="2001">
          <cell r="C2001" t="str">
            <v>ballastgreinkjempe</v>
          </cell>
          <cell r="D2001" t="str">
            <v>NA</v>
          </cell>
        </row>
        <row r="2002">
          <cell r="C2002" t="str">
            <v>skogrogn</v>
          </cell>
          <cell r="D2002" t="str">
            <v>LC</v>
          </cell>
        </row>
        <row r="2003">
          <cell r="C2003" t="str">
            <v>lodnefaks</v>
          </cell>
          <cell r="D2003" t="str">
            <v>LC</v>
          </cell>
        </row>
        <row r="2004">
          <cell r="C2004" t="str">
            <v>fikenmelde</v>
          </cell>
          <cell r="D2004" t="str">
            <v>NA</v>
          </cell>
        </row>
        <row r="2005">
          <cell r="C2005" t="str">
            <v>snøfrytle</v>
          </cell>
          <cell r="D2005" t="str">
            <v>EN</v>
          </cell>
        </row>
        <row r="2006">
          <cell r="C2006" t="str">
            <v>snøstjerne</v>
          </cell>
          <cell r="D2006" t="str">
            <v>NA</v>
          </cell>
        </row>
        <row r="2007">
          <cell r="C2007" t="str">
            <v>kolagråor</v>
          </cell>
          <cell r="D2007" t="str">
            <v>LC</v>
          </cell>
        </row>
        <row r="2008">
          <cell r="C2008" t="str">
            <v>grønnkattefot</v>
          </cell>
          <cell r="D2008" t="str">
            <v>VU</v>
          </cell>
        </row>
        <row r="2009">
          <cell r="C2009" t="str">
            <v>krokhals</v>
          </cell>
          <cell r="D2009" t="str">
            <v>NT</v>
          </cell>
        </row>
        <row r="2010">
          <cell r="C2010" t="str">
            <v>vassmynte</v>
          </cell>
          <cell r="D2010" t="str">
            <v>LC</v>
          </cell>
        </row>
        <row r="2011">
          <cell r="C2011" t="str">
            <v>ryllik</v>
          </cell>
          <cell r="D2011" t="str">
            <v>LC</v>
          </cell>
        </row>
        <row r="2012">
          <cell r="C2012" t="str">
            <v>løkasfodill</v>
          </cell>
          <cell r="D2012" t="str">
            <v>NA</v>
          </cell>
        </row>
        <row r="2013">
          <cell r="C2013" t="str">
            <v>bakkeløk</v>
          </cell>
          <cell r="D2013" t="str">
            <v>NT</v>
          </cell>
        </row>
        <row r="2014">
          <cell r="D2014" t="str">
            <v>NA</v>
          </cell>
        </row>
        <row r="2015">
          <cell r="C2015" t="str">
            <v>spraglesalvie</v>
          </cell>
          <cell r="D2015" t="str">
            <v>NA</v>
          </cell>
        </row>
        <row r="2016">
          <cell r="C2016" t="str">
            <v>flikmelde</v>
          </cell>
          <cell r="D2016" t="str">
            <v>EN</v>
          </cell>
        </row>
        <row r="2017">
          <cell r="C2017" t="str">
            <v>fôrkål</v>
          </cell>
          <cell r="D2017" t="str">
            <v>NA</v>
          </cell>
        </row>
        <row r="2018">
          <cell r="C2018" t="str">
            <v>betlehemstjerne</v>
          </cell>
          <cell r="D2018" t="str">
            <v>NA</v>
          </cell>
        </row>
        <row r="2019">
          <cell r="C2019" t="str">
            <v>bruskbeger</v>
          </cell>
          <cell r="D2019" t="str">
            <v>NA</v>
          </cell>
        </row>
        <row r="2020">
          <cell r="C2020" t="str">
            <v>storspirea</v>
          </cell>
          <cell r="D2020" t="str">
            <v>NA</v>
          </cell>
        </row>
        <row r="2021">
          <cell r="C2021" t="str">
            <v>blomsterert</v>
          </cell>
          <cell r="D2021" t="str">
            <v>NA</v>
          </cell>
        </row>
        <row r="2022">
          <cell r="C2022" t="str">
            <v>blårør</v>
          </cell>
          <cell r="D2022" t="str">
            <v>NA</v>
          </cell>
        </row>
        <row r="2023">
          <cell r="C2023" t="str">
            <v>salviesvinerot</v>
          </cell>
          <cell r="D2023" t="str">
            <v>NA</v>
          </cell>
        </row>
        <row r="2024">
          <cell r="C2024" t="str">
            <v>storvendelrot</v>
          </cell>
          <cell r="D2024" t="str">
            <v>LC</v>
          </cell>
        </row>
        <row r="2025">
          <cell r="C2025" t="str">
            <v>paprika</v>
          </cell>
          <cell r="D2025" t="str">
            <v>NA</v>
          </cell>
        </row>
        <row r="2026">
          <cell r="C2026" t="str">
            <v>filtryllik</v>
          </cell>
          <cell r="D2026" t="str">
            <v>NA</v>
          </cell>
        </row>
        <row r="2027">
          <cell r="C2027" t="str">
            <v>nordlandsstarr</v>
          </cell>
          <cell r="D2027" t="str">
            <v>LC</v>
          </cell>
        </row>
        <row r="2028">
          <cell r="C2028" t="str">
            <v>finnmarksnøkleblom</v>
          </cell>
          <cell r="D2028" t="str">
            <v>VU</v>
          </cell>
        </row>
        <row r="2029">
          <cell r="C2029" t="str">
            <v>bjørneskjegg</v>
          </cell>
          <cell r="D2029" t="str">
            <v>LC</v>
          </cell>
        </row>
        <row r="2030">
          <cell r="C2030" t="str">
            <v>russeblåstjerne</v>
          </cell>
          <cell r="D2030" t="str">
            <v>NA</v>
          </cell>
        </row>
        <row r="2031">
          <cell r="D2031" t="str">
            <v>NA</v>
          </cell>
        </row>
        <row r="2032">
          <cell r="C2032" t="str">
            <v>skoggråurt</v>
          </cell>
          <cell r="D2032" t="str">
            <v>LC</v>
          </cell>
        </row>
        <row r="2033">
          <cell r="C2033" t="str">
            <v>vindbukk</v>
          </cell>
          <cell r="D2033" t="str">
            <v>NA</v>
          </cell>
        </row>
        <row r="2034">
          <cell r="C2034" t="str">
            <v>salatsennep</v>
          </cell>
          <cell r="D2034" t="str">
            <v>NA</v>
          </cell>
        </row>
        <row r="2035">
          <cell r="C2035" t="str">
            <v>hagemelde</v>
          </cell>
          <cell r="D2035" t="str">
            <v>NA</v>
          </cell>
        </row>
        <row r="2036">
          <cell r="C2036" t="str">
            <v>alpefuru</v>
          </cell>
          <cell r="D2036" t="str">
            <v>NA</v>
          </cell>
        </row>
        <row r="2037">
          <cell r="C2037" t="str">
            <v>engsyre</v>
          </cell>
          <cell r="D2037" t="str">
            <v>LC</v>
          </cell>
        </row>
        <row r="2038">
          <cell r="C2038" t="str">
            <v>spansk klokkeblåstjerne</v>
          </cell>
          <cell r="D2038" t="str">
            <v>NA</v>
          </cell>
        </row>
        <row r="2039">
          <cell r="C2039" t="str">
            <v>gresskar</v>
          </cell>
          <cell r="D2039" t="str">
            <v>NA</v>
          </cell>
        </row>
        <row r="2040">
          <cell r="C2040" t="str">
            <v>møllekattemynte</v>
          </cell>
          <cell r="D2040" t="str">
            <v>NA</v>
          </cell>
        </row>
        <row r="2041">
          <cell r="C2041" t="str">
            <v>bakkeforglemmegei</v>
          </cell>
          <cell r="D2041" t="str">
            <v>LC</v>
          </cell>
        </row>
        <row r="2042">
          <cell r="C2042" t="str">
            <v>sveltkløver</v>
          </cell>
          <cell r="D2042" t="str">
            <v>NA</v>
          </cell>
        </row>
        <row r="2043">
          <cell r="C2043" t="str">
            <v>selje</v>
          </cell>
          <cell r="D2043" t="str">
            <v>LC</v>
          </cell>
        </row>
        <row r="2044">
          <cell r="C2044" t="str">
            <v>steinmuregull</v>
          </cell>
          <cell r="D2044" t="str">
            <v>NA</v>
          </cell>
        </row>
        <row r="2045">
          <cell r="C2045" t="str">
            <v>løvehale</v>
          </cell>
          <cell r="D2045" t="str">
            <v>NA</v>
          </cell>
        </row>
        <row r="2046">
          <cell r="D2046" t="str">
            <v>NA</v>
          </cell>
        </row>
        <row r="2047">
          <cell r="C2047" t="str">
            <v>kjertelsøtvier</v>
          </cell>
          <cell r="D2047" t="str">
            <v>NA</v>
          </cell>
        </row>
        <row r="2048">
          <cell r="C2048" t="str">
            <v>alaskakornell</v>
          </cell>
          <cell r="D2048" t="str">
            <v>NA</v>
          </cell>
        </row>
        <row r="2049">
          <cell r="C2049" t="str">
            <v>italiensk klokkeblåstjerne</v>
          </cell>
          <cell r="D2049" t="str">
            <v>NA</v>
          </cell>
        </row>
        <row r="2050">
          <cell r="C2050" t="str">
            <v>skogbjørnebær</v>
          </cell>
          <cell r="D2050" t="str">
            <v>LC</v>
          </cell>
        </row>
        <row r="2051">
          <cell r="C2051" t="str">
            <v>håret bergskrinneblom</v>
          </cell>
          <cell r="D2051" t="str">
            <v>LC</v>
          </cell>
        </row>
        <row r="2052">
          <cell r="C2052" t="str">
            <v>småmarimjelle</v>
          </cell>
          <cell r="D2052" t="str">
            <v>LC</v>
          </cell>
        </row>
        <row r="2053">
          <cell r="C2053" t="str">
            <v>brun daglilje</v>
          </cell>
          <cell r="D2053" t="str">
            <v>NA</v>
          </cell>
        </row>
        <row r="2054">
          <cell r="C2054" t="str">
            <v>skjellrot</v>
          </cell>
          <cell r="D2054" t="str">
            <v>LC</v>
          </cell>
        </row>
        <row r="2055">
          <cell r="C2055" t="str">
            <v>bergfuru</v>
          </cell>
          <cell r="D2055" t="str">
            <v>NA</v>
          </cell>
        </row>
        <row r="2056">
          <cell r="C2056" t="str">
            <v>prydhavre</v>
          </cell>
          <cell r="D2056" t="str">
            <v>NA</v>
          </cell>
        </row>
        <row r="2057">
          <cell r="C2057" t="str">
            <v>saftstjerneblom</v>
          </cell>
          <cell r="D2057" t="str">
            <v>LC</v>
          </cell>
        </row>
        <row r="2058">
          <cell r="C2058" t="str">
            <v>gråpoppel</v>
          </cell>
          <cell r="D2058" t="str">
            <v>NA</v>
          </cell>
        </row>
        <row r="2059">
          <cell r="C2059" t="str">
            <v>dvergmjølke</v>
          </cell>
          <cell r="D2059" t="str">
            <v>LC</v>
          </cell>
        </row>
        <row r="2060">
          <cell r="C2060" t="str">
            <v>hønsegras</v>
          </cell>
          <cell r="D2060" t="str">
            <v>LC</v>
          </cell>
        </row>
        <row r="2061">
          <cell r="C2061" t="str">
            <v>springfrø</v>
          </cell>
          <cell r="D2061" t="str">
            <v>LC</v>
          </cell>
        </row>
        <row r="2062">
          <cell r="C2062" t="str">
            <v>tyrkerblåstjerne</v>
          </cell>
          <cell r="D2062" t="str">
            <v>NA</v>
          </cell>
        </row>
        <row r="2063">
          <cell r="C2063" t="str">
            <v>strandsnelle</v>
          </cell>
          <cell r="D2063" t="str">
            <v>LC</v>
          </cell>
        </row>
        <row r="2064">
          <cell r="C2064" t="str">
            <v>vinmarikåpe</v>
          </cell>
          <cell r="D2064" t="str">
            <v>LC</v>
          </cell>
        </row>
        <row r="2065">
          <cell r="C2065" t="str">
            <v>alpeforglemmegei</v>
          </cell>
          <cell r="D2065" t="str">
            <v>NA</v>
          </cell>
        </row>
        <row r="2066">
          <cell r="C2066" t="str">
            <v>klokkeblåstjerne</v>
          </cell>
          <cell r="D2066" t="str">
            <v>NA</v>
          </cell>
        </row>
        <row r="2067">
          <cell r="C2067" t="str">
            <v>filtspirea</v>
          </cell>
          <cell r="D2067" t="str">
            <v>NA</v>
          </cell>
        </row>
        <row r="2068">
          <cell r="C2068" t="str">
            <v>mongolspringfrø</v>
          </cell>
          <cell r="D2068" t="str">
            <v>NA</v>
          </cell>
        </row>
        <row r="2069">
          <cell r="C2069" t="str">
            <v>sibirkornell</v>
          </cell>
          <cell r="D2069" t="str">
            <v>NA</v>
          </cell>
        </row>
        <row r="2070">
          <cell r="C2070" t="str">
            <v>lundkrattsoleie</v>
          </cell>
          <cell r="D2070" t="str">
            <v>NA</v>
          </cell>
        </row>
        <row r="2071">
          <cell r="C2071" t="str">
            <v>orientgaffelmure</v>
          </cell>
          <cell r="D2071" t="str">
            <v>NA</v>
          </cell>
        </row>
        <row r="2072">
          <cell r="C2072" t="str">
            <v>svartsøtvier</v>
          </cell>
          <cell r="D2072" t="str">
            <v>LC</v>
          </cell>
        </row>
        <row r="2073">
          <cell r="C2073" t="str">
            <v>skogrørkvein</v>
          </cell>
          <cell r="D2073" t="str">
            <v>LC</v>
          </cell>
        </row>
        <row r="2074">
          <cell r="C2074" t="str">
            <v>orientsvinerot</v>
          </cell>
          <cell r="D2074" t="str">
            <v>NA</v>
          </cell>
        </row>
        <row r="2075">
          <cell r="C2075" t="str">
            <v>krattsoleie</v>
          </cell>
          <cell r="D2075" t="str">
            <v>NT</v>
          </cell>
        </row>
        <row r="2076">
          <cell r="C2076" t="str">
            <v>blåfjær</v>
          </cell>
          <cell r="D2076" t="str">
            <v>LC</v>
          </cell>
        </row>
        <row r="2077">
          <cell r="C2077" t="str">
            <v>engkarse</v>
          </cell>
          <cell r="D2077" t="str">
            <v>LC</v>
          </cell>
        </row>
        <row r="2078">
          <cell r="C2078" t="str">
            <v>gran</v>
          </cell>
          <cell r="D2078" t="str">
            <v>LC</v>
          </cell>
        </row>
        <row r="2079">
          <cell r="C2079" t="str">
            <v>hvitløk</v>
          </cell>
          <cell r="D2079" t="str">
            <v>NA</v>
          </cell>
        </row>
        <row r="2080">
          <cell r="C2080" t="str">
            <v>mariesedelgran</v>
          </cell>
          <cell r="D2080" t="str">
            <v>NA</v>
          </cell>
        </row>
        <row r="2081">
          <cell r="C2081" t="str">
            <v>sølvlønn</v>
          </cell>
          <cell r="D2081" t="str">
            <v>NA</v>
          </cell>
        </row>
        <row r="2082">
          <cell r="C2082" t="str">
            <v>japanlønn</v>
          </cell>
          <cell r="D2082" t="str">
            <v>NA</v>
          </cell>
        </row>
        <row r="2083">
          <cell r="C2083" t="str">
            <v>montpellierlønn</v>
          </cell>
          <cell r="D2083" t="str">
            <v>NA</v>
          </cell>
        </row>
        <row r="2084">
          <cell r="C2084" t="str">
            <v>bysildre</v>
          </cell>
          <cell r="D2084" t="str">
            <v>NA</v>
          </cell>
        </row>
        <row r="2085">
          <cell r="C2085" t="str">
            <v>strandgroblad</v>
          </cell>
          <cell r="D2085" t="str">
            <v>LC</v>
          </cell>
        </row>
        <row r="2086">
          <cell r="C2086" t="str">
            <v>åkerbete</v>
          </cell>
          <cell r="D2086" t="str">
            <v>NA</v>
          </cell>
        </row>
        <row r="2087">
          <cell r="C2087" t="str">
            <v>purpurspirea</v>
          </cell>
          <cell r="D2087" t="str">
            <v>NA</v>
          </cell>
        </row>
        <row r="2088">
          <cell r="C2088" t="str">
            <v>koreansk edelgran</v>
          </cell>
          <cell r="D2088" t="str">
            <v>NA</v>
          </cell>
        </row>
        <row r="2089">
          <cell r="C2089" t="str">
            <v>perleblom</v>
          </cell>
          <cell r="D2089" t="str">
            <v>NA</v>
          </cell>
        </row>
        <row r="2090">
          <cell r="C2090" t="str">
            <v>blomstermispel</v>
          </cell>
          <cell r="D2090" t="str">
            <v>NA</v>
          </cell>
        </row>
        <row r="2091">
          <cell r="C2091" t="str">
            <v>sukkerlønn</v>
          </cell>
          <cell r="D2091" t="str">
            <v>NA</v>
          </cell>
        </row>
        <row r="2092">
          <cell r="C2092" t="str">
            <v>krypbeinurt</v>
          </cell>
          <cell r="D2092" t="str">
            <v>EN</v>
          </cell>
        </row>
        <row r="2093">
          <cell r="C2093" t="str">
            <v>kåltistel</v>
          </cell>
          <cell r="D2093" t="str">
            <v>NT</v>
          </cell>
        </row>
        <row r="2094">
          <cell r="C2094" t="str">
            <v>glissen plensveve</v>
          </cell>
          <cell r="D2094" t="str">
            <v>NA</v>
          </cell>
        </row>
        <row r="2095">
          <cell r="C2095" t="str">
            <v>gråbergknapp</v>
          </cell>
          <cell r="D2095" t="str">
            <v>NA</v>
          </cell>
        </row>
        <row r="2096">
          <cell r="C2096" t="str">
            <v>skruehavgras</v>
          </cell>
          <cell r="D2096" t="str">
            <v>LC</v>
          </cell>
        </row>
        <row r="2097">
          <cell r="C2097" t="str">
            <v>puterublom</v>
          </cell>
          <cell r="D2097" t="str">
            <v>RE</v>
          </cell>
        </row>
        <row r="2098">
          <cell r="C2098" t="str">
            <v>nikkoedelgran</v>
          </cell>
          <cell r="D2098" t="str">
            <v>NA</v>
          </cell>
        </row>
        <row r="2099">
          <cell r="C2099" t="str">
            <v>gulflatbelg</v>
          </cell>
          <cell r="D2099" t="str">
            <v>LC</v>
          </cell>
        </row>
        <row r="2100">
          <cell r="C2100" t="str">
            <v>østersjømarihand</v>
          </cell>
          <cell r="D2100" t="str">
            <v>NA</v>
          </cell>
        </row>
        <row r="2101">
          <cell r="C2101" t="str">
            <v>praktedelgran</v>
          </cell>
          <cell r="D2101" t="str">
            <v>NA</v>
          </cell>
        </row>
        <row r="2102">
          <cell r="C2102" t="str">
            <v>seiersløk</v>
          </cell>
          <cell r="D2102" t="str">
            <v>NA</v>
          </cell>
        </row>
        <row r="2103">
          <cell r="C2103" t="str">
            <v>sakhalinedelgran</v>
          </cell>
          <cell r="D2103" t="str">
            <v>NA</v>
          </cell>
        </row>
        <row r="2104">
          <cell r="C2104" t="str">
            <v>ishavskjempe</v>
          </cell>
          <cell r="D2104" t="str">
            <v>LC</v>
          </cell>
        </row>
        <row r="2105">
          <cell r="C2105" t="str">
            <v>løkrapp</v>
          </cell>
          <cell r="D2105" t="str">
            <v>VU</v>
          </cell>
        </row>
        <row r="2106">
          <cell r="C2106" t="str">
            <v>stillehavsedelgran</v>
          </cell>
          <cell r="D2106" t="str">
            <v>NA</v>
          </cell>
        </row>
        <row r="2107">
          <cell r="C2107" t="str">
            <v>skogpersille</v>
          </cell>
          <cell r="D2107" t="str">
            <v>VU</v>
          </cell>
        </row>
        <row r="2108">
          <cell r="D2108" t="str">
            <v>LC</v>
          </cell>
        </row>
        <row r="2109">
          <cell r="C2109" t="str">
            <v>safrantistel</v>
          </cell>
          <cell r="D2109" t="str">
            <v>NA</v>
          </cell>
        </row>
        <row r="2110">
          <cell r="C2110" t="str">
            <v>rundstarr</v>
          </cell>
          <cell r="D2110" t="str">
            <v>LC</v>
          </cell>
        </row>
        <row r="2111">
          <cell r="C2111" t="str">
            <v>smaltimian</v>
          </cell>
          <cell r="D2111" t="str">
            <v>CR</v>
          </cell>
        </row>
        <row r="2112">
          <cell r="C2112" t="str">
            <v>møllepersille</v>
          </cell>
          <cell r="D2112" t="str">
            <v>NA</v>
          </cell>
        </row>
        <row r="2113">
          <cell r="D2113" t="str">
            <v>NA</v>
          </cell>
        </row>
        <row r="2114">
          <cell r="C2114" t="str">
            <v>storvoksurt</v>
          </cell>
          <cell r="D2114" t="str">
            <v>NA</v>
          </cell>
        </row>
        <row r="2115">
          <cell r="C2115" t="str">
            <v>rug</v>
          </cell>
          <cell r="D2115" t="str">
            <v>NA</v>
          </cell>
        </row>
        <row r="2116">
          <cell r="C2116" t="str">
            <v>hjertesolsikke</v>
          </cell>
          <cell r="D2116" t="str">
            <v>NA</v>
          </cell>
        </row>
        <row r="2117">
          <cell r="C2117" t="str">
            <v>glanskattost</v>
          </cell>
          <cell r="D2117" t="str">
            <v>NA</v>
          </cell>
        </row>
        <row r="2118">
          <cell r="C2118" t="str">
            <v>krushøymol</v>
          </cell>
          <cell r="D2118" t="str">
            <v>LC</v>
          </cell>
        </row>
        <row r="2119">
          <cell r="D2119" t="str">
            <v>NA</v>
          </cell>
        </row>
        <row r="2120">
          <cell r="C2120" t="str">
            <v>prydløk</v>
          </cell>
          <cell r="D2120" t="str">
            <v>NA</v>
          </cell>
        </row>
        <row r="2121">
          <cell r="C2121" t="str">
            <v>grøftesoleie</v>
          </cell>
          <cell r="D2121" t="str">
            <v>LC</v>
          </cell>
        </row>
        <row r="2122">
          <cell r="C2122" t="str">
            <v>volgasennep</v>
          </cell>
          <cell r="D2122" t="str">
            <v>NA</v>
          </cell>
        </row>
        <row r="2123">
          <cell r="C2123" t="str">
            <v>skaftblåmelde</v>
          </cell>
          <cell r="D2123" t="str">
            <v>NA</v>
          </cell>
        </row>
        <row r="2124">
          <cell r="C2124" t="str">
            <v>kjempeturt</v>
          </cell>
          <cell r="D2124" t="str">
            <v>NA</v>
          </cell>
        </row>
        <row r="2125">
          <cell r="C2125" t="str">
            <v>fjelltettegras</v>
          </cell>
          <cell r="D2125" t="str">
            <v>LC</v>
          </cell>
        </row>
        <row r="2126">
          <cell r="C2126" t="str">
            <v>fjellvalmue</v>
          </cell>
          <cell r="D2126" t="str">
            <v>LC</v>
          </cell>
        </row>
        <row r="2127">
          <cell r="C2127" t="str">
            <v>korsandemat</v>
          </cell>
          <cell r="D2127" t="str">
            <v>NT</v>
          </cell>
        </row>
        <row r="2128">
          <cell r="C2128" t="str">
            <v>indiahirse</v>
          </cell>
          <cell r="D2128" t="str">
            <v>NA</v>
          </cell>
        </row>
        <row r="2129">
          <cell r="C2129" t="str">
            <v>strandløk</v>
          </cell>
          <cell r="D2129" t="str">
            <v>LC</v>
          </cell>
        </row>
        <row r="2130">
          <cell r="C2130" t="str">
            <v>dovrerublom</v>
          </cell>
          <cell r="D2130" t="str">
            <v>LC</v>
          </cell>
        </row>
        <row r="2131">
          <cell r="C2131" t="str">
            <v>orientsteinkløver</v>
          </cell>
          <cell r="D2131" t="str">
            <v>NA</v>
          </cell>
        </row>
        <row r="2132">
          <cell r="D2132" t="str">
            <v>NA</v>
          </cell>
        </row>
        <row r="2133">
          <cell r="D2133" t="str">
            <v>NA</v>
          </cell>
        </row>
        <row r="2134">
          <cell r="C2134" t="str">
            <v>småslirekne</v>
          </cell>
          <cell r="D2134" t="str">
            <v>LC</v>
          </cell>
        </row>
        <row r="2135">
          <cell r="C2135" t="str">
            <v>gul daglilje</v>
          </cell>
          <cell r="D2135" t="str">
            <v>NA</v>
          </cell>
        </row>
        <row r="2136">
          <cell r="D2136" t="str">
            <v>LC</v>
          </cell>
        </row>
        <row r="2137">
          <cell r="C2137" t="str">
            <v>slåttestarr</v>
          </cell>
          <cell r="D2137" t="str">
            <v>LC</v>
          </cell>
        </row>
        <row r="2138">
          <cell r="C2138" t="str">
            <v>snøarve</v>
          </cell>
          <cell r="D2138" t="str">
            <v>NT</v>
          </cell>
        </row>
        <row r="2139">
          <cell r="C2139" t="str">
            <v>kjertelvier</v>
          </cell>
          <cell r="D2139" t="str">
            <v>NT</v>
          </cell>
        </row>
        <row r="2140">
          <cell r="C2140" t="str">
            <v>purpursalat</v>
          </cell>
          <cell r="D2140" t="str">
            <v>NA</v>
          </cell>
        </row>
        <row r="2141">
          <cell r="C2141" t="str">
            <v>markfrytle</v>
          </cell>
          <cell r="D2141" t="str">
            <v>LC</v>
          </cell>
        </row>
        <row r="2142">
          <cell r="C2142" t="str">
            <v>fjellullvier</v>
          </cell>
          <cell r="D2142" t="str">
            <v>LC</v>
          </cell>
        </row>
        <row r="2143">
          <cell r="C2143" t="str">
            <v>kystgrisøre</v>
          </cell>
          <cell r="D2143" t="str">
            <v>LC</v>
          </cell>
        </row>
        <row r="2144">
          <cell r="C2144" t="str">
            <v>stristokkrose</v>
          </cell>
          <cell r="D2144" t="str">
            <v>NA</v>
          </cell>
        </row>
        <row r="2145">
          <cell r="C2145" t="str">
            <v>argentinajernurt</v>
          </cell>
          <cell r="D2145" t="str">
            <v>NA</v>
          </cell>
        </row>
        <row r="2146">
          <cell r="C2146" t="str">
            <v>sandkveke</v>
          </cell>
          <cell r="D2146" t="str">
            <v>LC</v>
          </cell>
        </row>
        <row r="2147">
          <cell r="C2147" t="str">
            <v>slåpetorn</v>
          </cell>
          <cell r="D2147" t="str">
            <v>LC</v>
          </cell>
        </row>
        <row r="2148">
          <cell r="C2148" t="str">
            <v>vaniljerot</v>
          </cell>
          <cell r="D2148" t="str">
            <v>LC</v>
          </cell>
        </row>
        <row r="2149">
          <cell r="C2149" t="str">
            <v>søtvortemelk</v>
          </cell>
          <cell r="D2149" t="str">
            <v>NA</v>
          </cell>
        </row>
        <row r="2150">
          <cell r="C2150" t="str">
            <v>småildkvede</v>
          </cell>
          <cell r="D2150" t="str">
            <v>NA</v>
          </cell>
        </row>
        <row r="2151">
          <cell r="C2151" t="str">
            <v>kantsøtvier</v>
          </cell>
          <cell r="D2151" t="str">
            <v>NA</v>
          </cell>
        </row>
        <row r="2152">
          <cell r="C2152" t="str">
            <v>hvit skunkkala</v>
          </cell>
          <cell r="D2152" t="str">
            <v>NA</v>
          </cell>
        </row>
        <row r="2153">
          <cell r="C2153" t="str">
            <v>snauarve</v>
          </cell>
          <cell r="D2153" t="str">
            <v>LC</v>
          </cell>
        </row>
        <row r="2154">
          <cell r="C2154" t="str">
            <v>fjærbørstegras</v>
          </cell>
          <cell r="D2154" t="str">
            <v>NA</v>
          </cell>
        </row>
        <row r="2155">
          <cell r="C2155" t="str">
            <v>stolpestarr</v>
          </cell>
          <cell r="D2155" t="str">
            <v>LC</v>
          </cell>
        </row>
        <row r="2156">
          <cell r="D2156" t="str">
            <v>NA</v>
          </cell>
        </row>
        <row r="2157">
          <cell r="C2157" t="str">
            <v>skogstorklokke</v>
          </cell>
          <cell r="D2157" t="str">
            <v>LC</v>
          </cell>
        </row>
        <row r="2158">
          <cell r="C2158" t="str">
            <v>murslør</v>
          </cell>
          <cell r="D2158" t="str">
            <v>NA</v>
          </cell>
        </row>
        <row r="2159">
          <cell r="C2159" t="str">
            <v>kolavalmue</v>
          </cell>
          <cell r="D2159" t="str">
            <v>EN</v>
          </cell>
        </row>
        <row r="2160">
          <cell r="C2160" t="str">
            <v>kiwi</v>
          </cell>
          <cell r="D2160" t="str">
            <v>NA</v>
          </cell>
        </row>
        <row r="2161">
          <cell r="C2161" t="str">
            <v>gulrose</v>
          </cell>
          <cell r="D2161" t="str">
            <v>NA</v>
          </cell>
        </row>
        <row r="2162">
          <cell r="C2162" t="str">
            <v>ugrasgullurt</v>
          </cell>
          <cell r="D2162" t="str">
            <v>NA</v>
          </cell>
        </row>
        <row r="2163">
          <cell r="C2163" t="str">
            <v>balsamedelgran</v>
          </cell>
          <cell r="D2163" t="str">
            <v>NA</v>
          </cell>
        </row>
        <row r="2164">
          <cell r="C2164" t="str">
            <v>klatrehortenisa</v>
          </cell>
          <cell r="D2164" t="str">
            <v>NA</v>
          </cell>
        </row>
        <row r="2165">
          <cell r="C2165" t="str">
            <v>gaffelsveve</v>
          </cell>
          <cell r="D2165" t="str">
            <v>EN</v>
          </cell>
        </row>
        <row r="2166">
          <cell r="C2166" t="str">
            <v>hestemynte</v>
          </cell>
          <cell r="D2166" t="str">
            <v>NA</v>
          </cell>
        </row>
        <row r="2167">
          <cell r="C2167" t="str">
            <v>slåttesveve</v>
          </cell>
          <cell r="D2167" t="str">
            <v>NT</v>
          </cell>
        </row>
        <row r="2168">
          <cell r="C2168" t="str">
            <v>møllesyre</v>
          </cell>
          <cell r="D2168" t="str">
            <v>NA</v>
          </cell>
        </row>
        <row r="2169">
          <cell r="C2169" t="str">
            <v>møllevikke</v>
          </cell>
          <cell r="D2169" t="str">
            <v>NA</v>
          </cell>
        </row>
        <row r="2170">
          <cell r="C2170" t="str">
            <v>aurikkelsveve</v>
          </cell>
          <cell r="D2170" t="str">
            <v>LC</v>
          </cell>
        </row>
        <row r="2171">
          <cell r="C2171" t="str">
            <v>varangerhøymol</v>
          </cell>
          <cell r="D2171" t="str">
            <v>VU</v>
          </cell>
        </row>
        <row r="2172">
          <cell r="C2172" t="str">
            <v>stor snøstjerne</v>
          </cell>
          <cell r="D2172" t="str">
            <v>NA</v>
          </cell>
        </row>
        <row r="2173">
          <cell r="C2173" t="str">
            <v>praktkongslys</v>
          </cell>
          <cell r="D2173" t="str">
            <v>NA</v>
          </cell>
        </row>
        <row r="2174">
          <cell r="C2174" t="str">
            <v>nordlandssveve</v>
          </cell>
          <cell r="D2174" t="str">
            <v>NT</v>
          </cell>
        </row>
        <row r="2175">
          <cell r="C2175" t="str">
            <v>rørhestemynte</v>
          </cell>
          <cell r="D2175" t="str">
            <v>NA</v>
          </cell>
        </row>
        <row r="2176">
          <cell r="C2176" t="str">
            <v>dalfiol</v>
          </cell>
          <cell r="D2176" t="str">
            <v>VU</v>
          </cell>
        </row>
        <row r="2177">
          <cell r="C2177" t="str">
            <v>hårsveve</v>
          </cell>
          <cell r="D2177" t="str">
            <v>LC</v>
          </cell>
        </row>
        <row r="2178">
          <cell r="C2178" t="str">
            <v>gulsildre</v>
          </cell>
          <cell r="D2178" t="str">
            <v>LC</v>
          </cell>
        </row>
        <row r="2179">
          <cell r="C2179" t="str">
            <v>purpursolhatt</v>
          </cell>
          <cell r="D2179" t="str">
            <v>NA</v>
          </cell>
        </row>
        <row r="2180">
          <cell r="C2180" t="str">
            <v>klatreslirekne</v>
          </cell>
          <cell r="D2180" t="str">
            <v>NA</v>
          </cell>
        </row>
        <row r="2181">
          <cell r="C2181" t="str">
            <v>klaseskumblom</v>
          </cell>
          <cell r="D2181" t="str">
            <v>NA</v>
          </cell>
        </row>
        <row r="2182">
          <cell r="C2182" t="str">
            <v>amurkorktre</v>
          </cell>
          <cell r="D2182" t="str">
            <v>NA</v>
          </cell>
        </row>
        <row r="2183">
          <cell r="C2183" t="str">
            <v>vrangsveve</v>
          </cell>
          <cell r="D2183" t="str">
            <v>LC</v>
          </cell>
        </row>
        <row r="2184">
          <cell r="C2184" t="str">
            <v>veisveve</v>
          </cell>
          <cell r="D2184" t="str">
            <v>LC</v>
          </cell>
        </row>
        <row r="2185">
          <cell r="C2185" t="str">
            <v>hagekattehale</v>
          </cell>
          <cell r="D2185" t="str">
            <v>NA</v>
          </cell>
        </row>
        <row r="2186">
          <cell r="C2186" t="str">
            <v>bladfaks</v>
          </cell>
          <cell r="D2186" t="str">
            <v>NA</v>
          </cell>
        </row>
        <row r="2187">
          <cell r="C2187" t="str">
            <v>grenmarsveve</v>
          </cell>
          <cell r="D2187" t="str">
            <v>EN</v>
          </cell>
        </row>
        <row r="2188">
          <cell r="C2188" t="str">
            <v>sibirsk hagenøkleblom</v>
          </cell>
          <cell r="D2188" t="str">
            <v>NA</v>
          </cell>
        </row>
        <row r="2189">
          <cell r="C2189" t="str">
            <v>høyfjellsveronika</v>
          </cell>
          <cell r="D2189" t="str">
            <v>NT</v>
          </cell>
        </row>
        <row r="2190">
          <cell r="C2190" t="str">
            <v>lundbjørnebær</v>
          </cell>
          <cell r="D2190" t="str">
            <v>VU</v>
          </cell>
        </row>
        <row r="2191">
          <cell r="C2191" t="str">
            <v>dvergfugleklo</v>
          </cell>
          <cell r="D2191" t="str">
            <v>NA</v>
          </cell>
        </row>
        <row r="2192">
          <cell r="C2192" t="str">
            <v>blyttsveve</v>
          </cell>
          <cell r="D2192" t="str">
            <v>NT</v>
          </cell>
        </row>
        <row r="2193">
          <cell r="C2193" t="str">
            <v>pipeløk</v>
          </cell>
          <cell r="D2193" t="str">
            <v>CR</v>
          </cell>
        </row>
        <row r="2194">
          <cell r="C2194" t="str">
            <v>bleikfrytle</v>
          </cell>
          <cell r="D2194" t="str">
            <v>LC</v>
          </cell>
        </row>
        <row r="2195">
          <cell r="C2195" t="str">
            <v>rødkattebusk</v>
          </cell>
          <cell r="D2195" t="str">
            <v>NA</v>
          </cell>
        </row>
        <row r="2196">
          <cell r="C2196" t="str">
            <v>kvastsveve</v>
          </cell>
          <cell r="D2196" t="str">
            <v>LC</v>
          </cell>
        </row>
        <row r="2197">
          <cell r="C2197" t="str">
            <v>svartsurbær</v>
          </cell>
          <cell r="D2197" t="str">
            <v>NA</v>
          </cell>
        </row>
        <row r="2198">
          <cell r="C2198" t="str">
            <v>seterfrytle</v>
          </cell>
          <cell r="D2198" t="str">
            <v>LC</v>
          </cell>
        </row>
        <row r="2199">
          <cell r="C2199" t="str">
            <v>parkgulltvetann</v>
          </cell>
          <cell r="D2199" t="str">
            <v>NA</v>
          </cell>
        </row>
        <row r="2200">
          <cell r="C2200" t="str">
            <v>mattesveve</v>
          </cell>
          <cell r="D2200" t="str">
            <v>LC</v>
          </cell>
        </row>
        <row r="2201">
          <cell r="C2201" t="str">
            <v>franskvikke</v>
          </cell>
          <cell r="D2201" t="str">
            <v>NA</v>
          </cell>
        </row>
        <row r="2202">
          <cell r="C2202" t="str">
            <v>dikeveronika</v>
          </cell>
          <cell r="D2202" t="str">
            <v>NA</v>
          </cell>
        </row>
        <row r="2203">
          <cell r="C2203" t="str">
            <v>hortensia</v>
          </cell>
          <cell r="D2203" t="str">
            <v>NA</v>
          </cell>
        </row>
        <row r="2204">
          <cell r="C2204" t="str">
            <v>syrinslirekne</v>
          </cell>
          <cell r="D2204" t="str">
            <v>NA</v>
          </cell>
        </row>
        <row r="2205">
          <cell r="C2205" t="str">
            <v>småtranebær</v>
          </cell>
          <cell r="D2205" t="str">
            <v>LC</v>
          </cell>
        </row>
        <row r="2206">
          <cell r="C2206" t="str">
            <v>ramsløk</v>
          </cell>
          <cell r="D2206" t="str">
            <v>LC</v>
          </cell>
        </row>
        <row r="2207">
          <cell r="C2207" t="str">
            <v>vinterglans</v>
          </cell>
          <cell r="D2207" t="str">
            <v>NA</v>
          </cell>
        </row>
        <row r="2208">
          <cell r="C2208" t="str">
            <v>setersveve</v>
          </cell>
          <cell r="D2208" t="str">
            <v>LC</v>
          </cell>
        </row>
        <row r="2209">
          <cell r="C2209" t="str">
            <v>fjellkråkefot</v>
          </cell>
          <cell r="D2209" t="str">
            <v>LC</v>
          </cell>
        </row>
        <row r="2210">
          <cell r="C2210" t="str">
            <v>prydleddved</v>
          </cell>
          <cell r="D2210" t="str">
            <v>NA</v>
          </cell>
        </row>
        <row r="2211">
          <cell r="C2211" t="str">
            <v>bleiksveve</v>
          </cell>
          <cell r="D2211" t="str">
            <v>NE</v>
          </cell>
        </row>
        <row r="2212">
          <cell r="D2212" t="str">
            <v>NA</v>
          </cell>
        </row>
        <row r="2213">
          <cell r="C2213" t="str">
            <v>stor snøklokke</v>
          </cell>
          <cell r="D2213" t="str">
            <v>NA</v>
          </cell>
        </row>
        <row r="2214">
          <cell r="C2214" t="str">
            <v>norsk vintergrønn</v>
          </cell>
          <cell r="D2214" t="str">
            <v>LC</v>
          </cell>
        </row>
        <row r="2215">
          <cell r="C2215" t="str">
            <v>mørk piggstarr</v>
          </cell>
          <cell r="D2215" t="str">
            <v>LC</v>
          </cell>
        </row>
        <row r="2216">
          <cell r="C2216" t="str">
            <v>lappstarr</v>
          </cell>
          <cell r="D2216" t="str">
            <v>VU</v>
          </cell>
        </row>
        <row r="2217">
          <cell r="C2217" t="str">
            <v>greinsveve</v>
          </cell>
          <cell r="D2217" t="str">
            <v>LC</v>
          </cell>
        </row>
        <row r="2218">
          <cell r="C2218" t="str">
            <v>japanpieris</v>
          </cell>
          <cell r="D2218" t="str">
            <v>NA</v>
          </cell>
        </row>
        <row r="2219">
          <cell r="C2219" t="str">
            <v>nikkestjerne</v>
          </cell>
          <cell r="D2219" t="str">
            <v>NA</v>
          </cell>
        </row>
        <row r="2220">
          <cell r="C2220" t="str">
            <v>flitting lise</v>
          </cell>
          <cell r="D2220" t="str">
            <v>NA</v>
          </cell>
        </row>
        <row r="2221">
          <cell r="C2221" t="str">
            <v>ildsveve</v>
          </cell>
          <cell r="D2221" t="str">
            <v>VU</v>
          </cell>
        </row>
        <row r="2222">
          <cell r="C2222" t="str">
            <v>japankaprifol</v>
          </cell>
          <cell r="D2222" t="str">
            <v>NA</v>
          </cell>
        </row>
        <row r="2223">
          <cell r="C2223" t="str">
            <v>smalnattlys</v>
          </cell>
          <cell r="D2223" t="str">
            <v>NA</v>
          </cell>
        </row>
        <row r="2224">
          <cell r="C2224" t="str">
            <v>hageormehode</v>
          </cell>
          <cell r="D2224" t="str">
            <v>NA</v>
          </cell>
        </row>
        <row r="2225">
          <cell r="C2225" t="str">
            <v>hekkspirea</v>
          </cell>
          <cell r="D2225" t="str">
            <v>NA</v>
          </cell>
        </row>
        <row r="2226">
          <cell r="C2226" t="str">
            <v>perleforglemmegei</v>
          </cell>
          <cell r="D2226" t="str">
            <v>EN</v>
          </cell>
        </row>
        <row r="2227">
          <cell r="C2227" t="str">
            <v>kalifornialeddved</v>
          </cell>
          <cell r="D2227" t="str">
            <v>NA</v>
          </cell>
        </row>
        <row r="2228">
          <cell r="C2228" t="str">
            <v>engsveve</v>
          </cell>
          <cell r="D2228" t="str">
            <v>LC</v>
          </cell>
        </row>
        <row r="2229">
          <cell r="C2229" t="str">
            <v>jomfrugrønn</v>
          </cell>
          <cell r="D2229" t="str">
            <v>NA</v>
          </cell>
        </row>
        <row r="2230">
          <cell r="C2230" t="str">
            <v>mokråkefot</v>
          </cell>
          <cell r="D2230" t="str">
            <v>LC</v>
          </cell>
        </row>
        <row r="2231">
          <cell r="C2231" t="str">
            <v>masimjelt</v>
          </cell>
          <cell r="D2231" t="str">
            <v>VU</v>
          </cell>
        </row>
        <row r="2232">
          <cell r="C2232" t="str">
            <v>islandsgrønnkurle</v>
          </cell>
          <cell r="D2232" t="str">
            <v>EN</v>
          </cell>
        </row>
        <row r="2233">
          <cell r="C2233" t="str">
            <v>østersjøsøte</v>
          </cell>
          <cell r="D2233" t="str">
            <v>RE</v>
          </cell>
        </row>
        <row r="2234">
          <cell r="C2234" t="str">
            <v>bakkesveve</v>
          </cell>
          <cell r="D2234" t="str">
            <v>EN</v>
          </cell>
        </row>
        <row r="2235">
          <cell r="C2235" t="str">
            <v>roseløk</v>
          </cell>
          <cell r="D2235" t="str">
            <v>NA</v>
          </cell>
        </row>
        <row r="2236">
          <cell r="C2236" t="str">
            <v>sommerfuglbusk</v>
          </cell>
          <cell r="D2236" t="str">
            <v>NA</v>
          </cell>
        </row>
        <row r="2237">
          <cell r="C2237" t="str">
            <v>rødsveve</v>
          </cell>
          <cell r="D2237" t="str">
            <v>LC</v>
          </cell>
        </row>
        <row r="2238">
          <cell r="C2238" t="str">
            <v>alpehøymol</v>
          </cell>
          <cell r="D2238" t="str">
            <v>NA</v>
          </cell>
        </row>
        <row r="2239">
          <cell r="C2239" t="str">
            <v>åkerringblom</v>
          </cell>
          <cell r="D2239" t="str">
            <v>NA</v>
          </cell>
        </row>
        <row r="2240">
          <cell r="C2240" t="str">
            <v>flettepil</v>
          </cell>
          <cell r="D2240" t="str">
            <v>NA</v>
          </cell>
        </row>
        <row r="2241">
          <cell r="C2241" t="str">
            <v>fagervier</v>
          </cell>
          <cell r="D2241" t="str">
            <v>NA</v>
          </cell>
        </row>
        <row r="2242">
          <cell r="C2242" t="str">
            <v>rome</v>
          </cell>
          <cell r="D2242" t="str">
            <v>LC</v>
          </cell>
        </row>
        <row r="2243">
          <cell r="C2243" t="str">
            <v>skyggebjørnebær</v>
          </cell>
          <cell r="D2243" t="str">
            <v>NA</v>
          </cell>
        </row>
        <row r="2244">
          <cell r="C2244" t="str">
            <v>blåkurv</v>
          </cell>
          <cell r="D2244" t="str">
            <v>NA</v>
          </cell>
        </row>
        <row r="2245">
          <cell r="C2245" t="str">
            <v>gunnieukalyptus</v>
          </cell>
          <cell r="D2245" t="str">
            <v>NA</v>
          </cell>
        </row>
        <row r="2246">
          <cell r="C2246" t="str">
            <v>agnorstarr</v>
          </cell>
          <cell r="D2246" t="str">
            <v>LC</v>
          </cell>
        </row>
        <row r="2247">
          <cell r="C2247" t="str">
            <v>grasløk</v>
          </cell>
          <cell r="D2247" t="str">
            <v>LC</v>
          </cell>
        </row>
        <row r="2248">
          <cell r="C2248" t="str">
            <v>lappmattesveve</v>
          </cell>
          <cell r="D2248" t="str">
            <v>VU</v>
          </cell>
        </row>
        <row r="2249">
          <cell r="C2249" t="str">
            <v>heisiv</v>
          </cell>
          <cell r="D2249" t="str">
            <v>LC</v>
          </cell>
        </row>
        <row r="2250">
          <cell r="C2250" t="str">
            <v>knoppurtsnylterot</v>
          </cell>
          <cell r="D2250" t="str">
            <v>NA</v>
          </cell>
        </row>
        <row r="2251">
          <cell r="C2251" t="str">
            <v>smalkjempe</v>
          </cell>
          <cell r="D2251" t="str">
            <v>LC</v>
          </cell>
        </row>
        <row r="2252">
          <cell r="C2252" t="str">
            <v>hagesveve</v>
          </cell>
          <cell r="D2252" t="str">
            <v>NA</v>
          </cell>
        </row>
        <row r="2253">
          <cell r="C2253" t="str">
            <v>dvergarve</v>
          </cell>
          <cell r="D2253" t="str">
            <v>EN</v>
          </cell>
        </row>
        <row r="2254">
          <cell r="C2254" t="str">
            <v>legevendelrot</v>
          </cell>
          <cell r="D2254" t="str">
            <v>NT</v>
          </cell>
        </row>
        <row r="2255">
          <cell r="C2255" t="str">
            <v>kjertelmattesveve</v>
          </cell>
          <cell r="D2255" t="str">
            <v>NE</v>
          </cell>
        </row>
        <row r="2256">
          <cell r="C2256" t="str">
            <v>hundetann</v>
          </cell>
          <cell r="D2256" t="str">
            <v>NA</v>
          </cell>
        </row>
        <row r="2257">
          <cell r="C2257" t="str">
            <v>kildegras</v>
          </cell>
          <cell r="D2257" t="str">
            <v>NT</v>
          </cell>
        </row>
        <row r="2258">
          <cell r="C2258" t="str">
            <v>kulekarse</v>
          </cell>
          <cell r="D2258" t="str">
            <v>NA</v>
          </cell>
        </row>
        <row r="2259">
          <cell r="C2259" t="str">
            <v>breibjørnebær</v>
          </cell>
          <cell r="D2259" t="str">
            <v>NA</v>
          </cell>
        </row>
        <row r="2260">
          <cell r="C2260" t="str">
            <v>vill rødsveve</v>
          </cell>
          <cell r="D2260" t="str">
            <v>LC</v>
          </cell>
        </row>
        <row r="2261">
          <cell r="C2261" t="str">
            <v>kronsymre</v>
          </cell>
          <cell r="D2261" t="str">
            <v>NA</v>
          </cell>
        </row>
        <row r="2262">
          <cell r="C2262" t="str">
            <v>bleik snausveve</v>
          </cell>
          <cell r="D2262" t="str">
            <v>NA</v>
          </cell>
        </row>
        <row r="2263">
          <cell r="C2263" t="str">
            <v>skogkløver</v>
          </cell>
          <cell r="D2263" t="str">
            <v>LC</v>
          </cell>
        </row>
        <row r="2264">
          <cell r="C2264" t="str">
            <v>brannsveve</v>
          </cell>
          <cell r="D2264" t="str">
            <v>NT</v>
          </cell>
        </row>
        <row r="2265">
          <cell r="C2265" t="str">
            <v>taggbegersalat</v>
          </cell>
          <cell r="D2265" t="str">
            <v>NA</v>
          </cell>
        </row>
        <row r="2266">
          <cell r="C2266" t="str">
            <v>bakkemattesveve</v>
          </cell>
          <cell r="D2266" t="str">
            <v>LC</v>
          </cell>
        </row>
        <row r="2267">
          <cell r="C2267" t="str">
            <v>basilikum</v>
          </cell>
          <cell r="D2267" t="str">
            <v>NA</v>
          </cell>
        </row>
        <row r="2268">
          <cell r="C2268" t="str">
            <v>finnmarksbalderbrå</v>
          </cell>
          <cell r="D2268" t="str">
            <v>LC</v>
          </cell>
        </row>
        <row r="2269">
          <cell r="C2269" t="str">
            <v>knollhestehavre</v>
          </cell>
          <cell r="D2269" t="str">
            <v>NA</v>
          </cell>
        </row>
        <row r="2270">
          <cell r="C2270" t="str">
            <v>blodormerot</v>
          </cell>
          <cell r="D2270" t="str">
            <v>NA</v>
          </cell>
        </row>
        <row r="2271">
          <cell r="C2271" t="str">
            <v>duehode</v>
          </cell>
          <cell r="D2271" t="str">
            <v>NA</v>
          </cell>
        </row>
        <row r="2272">
          <cell r="C2272" t="str">
            <v>savoysvever</v>
          </cell>
          <cell r="D2272" t="str">
            <v>NE</v>
          </cell>
        </row>
        <row r="2273">
          <cell r="C2273" t="str">
            <v>fagerfredløs</v>
          </cell>
          <cell r="D2273" t="str">
            <v>NA</v>
          </cell>
        </row>
        <row r="2274">
          <cell r="C2274" t="str">
            <v>bergperikum</v>
          </cell>
          <cell r="D2274" t="str">
            <v>LC</v>
          </cell>
        </row>
        <row r="2275">
          <cell r="C2275" t="str">
            <v>mellomvalurt</v>
          </cell>
          <cell r="D2275" t="str">
            <v>NA</v>
          </cell>
        </row>
        <row r="2276">
          <cell r="C2276" t="str">
            <v>lemenstarr</v>
          </cell>
          <cell r="D2276" t="str">
            <v>LC</v>
          </cell>
        </row>
        <row r="2277">
          <cell r="C2277" t="str">
            <v>dovresvever</v>
          </cell>
          <cell r="D2277" t="str">
            <v>NE</v>
          </cell>
        </row>
        <row r="2278">
          <cell r="C2278" t="str">
            <v>frøvårkål</v>
          </cell>
          <cell r="D2278" t="str">
            <v>LC</v>
          </cell>
        </row>
        <row r="2279">
          <cell r="C2279" t="str">
            <v>kaliforniakløver</v>
          </cell>
          <cell r="D2279" t="str">
            <v>NA</v>
          </cell>
        </row>
        <row r="2280">
          <cell r="C2280" t="str">
            <v>rosettbergsvever</v>
          </cell>
          <cell r="D2280" t="str">
            <v>NE</v>
          </cell>
        </row>
        <row r="2281">
          <cell r="C2281" t="str">
            <v>raigras</v>
          </cell>
          <cell r="D2281" t="str">
            <v>LC</v>
          </cell>
        </row>
        <row r="2282">
          <cell r="C2282" t="str">
            <v>mørkbergsvever</v>
          </cell>
          <cell r="D2282" t="str">
            <v>NE</v>
          </cell>
        </row>
        <row r="2283">
          <cell r="C2283" t="str">
            <v>storildkvede</v>
          </cell>
          <cell r="D2283" t="str">
            <v>NA</v>
          </cell>
        </row>
        <row r="2284">
          <cell r="C2284" t="str">
            <v>smalbergsvever</v>
          </cell>
          <cell r="D2284" t="str">
            <v>NE</v>
          </cell>
        </row>
        <row r="2285">
          <cell r="C2285" t="str">
            <v>puslingkrage</v>
          </cell>
          <cell r="D2285" t="str">
            <v>NA</v>
          </cell>
        </row>
        <row r="2286">
          <cell r="C2286" t="str">
            <v>himmelblom</v>
          </cell>
          <cell r="D2286" t="str">
            <v>NA</v>
          </cell>
        </row>
        <row r="2287">
          <cell r="C2287" t="str">
            <v>linderose</v>
          </cell>
          <cell r="D2287" t="str">
            <v>NA</v>
          </cell>
        </row>
        <row r="2288">
          <cell r="C2288" t="str">
            <v>kranskonvall</v>
          </cell>
          <cell r="D2288" t="str">
            <v>LC</v>
          </cell>
        </row>
        <row r="2289">
          <cell r="C2289" t="str">
            <v>pasjonsfrukt</v>
          </cell>
          <cell r="D2289" t="str">
            <v>NA</v>
          </cell>
        </row>
        <row r="2290">
          <cell r="C2290" t="str">
            <v>mørkfjellsvever</v>
          </cell>
          <cell r="D2290" t="str">
            <v>NE</v>
          </cell>
        </row>
        <row r="2291">
          <cell r="C2291" t="str">
            <v>hvitamarant</v>
          </cell>
          <cell r="D2291" t="str">
            <v>NA</v>
          </cell>
        </row>
        <row r="2292">
          <cell r="C2292" t="str">
            <v>fjellkrekling</v>
          </cell>
          <cell r="D2292" t="str">
            <v>LC</v>
          </cell>
        </row>
        <row r="2293">
          <cell r="C2293" t="str">
            <v>tannbladsvever</v>
          </cell>
          <cell r="D2293" t="str">
            <v>NE</v>
          </cell>
        </row>
        <row r="2294">
          <cell r="C2294" t="str">
            <v>rosenvindel</v>
          </cell>
          <cell r="D2294" t="str">
            <v>NA</v>
          </cell>
        </row>
        <row r="2295">
          <cell r="C2295" t="str">
            <v>skåresildre</v>
          </cell>
          <cell r="D2295" t="str">
            <v>LC</v>
          </cell>
        </row>
        <row r="2296">
          <cell r="C2296" t="str">
            <v>praktbakkestjerne</v>
          </cell>
          <cell r="D2296" t="str">
            <v>NA</v>
          </cell>
        </row>
        <row r="2297">
          <cell r="C2297" t="str">
            <v>lansettbergsvever</v>
          </cell>
          <cell r="D2297" t="str">
            <v>NE</v>
          </cell>
        </row>
        <row r="2298">
          <cell r="C2298" t="str">
            <v>lyngdalsbjørnebær</v>
          </cell>
          <cell r="D2298" t="str">
            <v>CR</v>
          </cell>
        </row>
        <row r="2299">
          <cell r="C2299" t="str">
            <v>evjebrodd</v>
          </cell>
          <cell r="D2299" t="str">
            <v>LC</v>
          </cell>
        </row>
        <row r="2300">
          <cell r="C2300" t="str">
            <v>finntelg</v>
          </cell>
          <cell r="D2300" t="str">
            <v>NT</v>
          </cell>
        </row>
        <row r="2301">
          <cell r="C2301" t="str">
            <v>russisk rot</v>
          </cell>
          <cell r="D2301" t="str">
            <v>NA</v>
          </cell>
        </row>
        <row r="2302">
          <cell r="C2302" t="str">
            <v>vårerteknapp</v>
          </cell>
          <cell r="D2302" t="str">
            <v>LC</v>
          </cell>
        </row>
        <row r="2303">
          <cell r="C2303" t="str">
            <v>mykdå</v>
          </cell>
          <cell r="D2303" t="str">
            <v>NA</v>
          </cell>
        </row>
        <row r="2304">
          <cell r="C2304" t="str">
            <v>orientkarse</v>
          </cell>
          <cell r="D2304" t="str">
            <v>NA</v>
          </cell>
        </row>
        <row r="2305">
          <cell r="C2305" t="str">
            <v>høstkrokus</v>
          </cell>
          <cell r="D2305" t="str">
            <v>NA</v>
          </cell>
        </row>
        <row r="2306">
          <cell r="C2306" t="str">
            <v>småpiggknopp</v>
          </cell>
          <cell r="D2306" t="str">
            <v>LC</v>
          </cell>
        </row>
        <row r="2307">
          <cell r="C2307" t="str">
            <v>hagegladiolus</v>
          </cell>
          <cell r="D2307" t="str">
            <v>NA</v>
          </cell>
        </row>
        <row r="2308">
          <cell r="C2308" t="str">
            <v>edelkastanje</v>
          </cell>
          <cell r="D2308" t="str">
            <v>NA</v>
          </cell>
        </row>
        <row r="2309">
          <cell r="C2309" t="str">
            <v>blåstråle</v>
          </cell>
          <cell r="D2309" t="str">
            <v>NA</v>
          </cell>
        </row>
        <row r="2310">
          <cell r="C2310" t="str">
            <v>bergrose</v>
          </cell>
          <cell r="D2310" t="str">
            <v>NA</v>
          </cell>
        </row>
        <row r="2311">
          <cell r="C2311" t="str">
            <v>nellikflokk</v>
          </cell>
          <cell r="D2311" t="str">
            <v>NA</v>
          </cell>
        </row>
        <row r="2312">
          <cell r="C2312" t="str">
            <v>kalkfiol</v>
          </cell>
          <cell r="D2312" t="str">
            <v>LC</v>
          </cell>
        </row>
        <row r="2313">
          <cell r="D2313" t="str">
            <v>NA</v>
          </cell>
        </row>
        <row r="2314">
          <cell r="C2314" t="str">
            <v>svartsvever</v>
          </cell>
          <cell r="D2314" t="str">
            <v>NE</v>
          </cell>
        </row>
        <row r="2315">
          <cell r="C2315" t="str">
            <v>vassblink</v>
          </cell>
          <cell r="D2315" t="str">
            <v>NA</v>
          </cell>
        </row>
        <row r="2316">
          <cell r="C2316" t="str">
            <v>maiblom</v>
          </cell>
          <cell r="D2316" t="str">
            <v>LC</v>
          </cell>
        </row>
        <row r="2317">
          <cell r="C2317" t="str">
            <v>kornvalmue</v>
          </cell>
          <cell r="D2317" t="str">
            <v>NA</v>
          </cell>
        </row>
        <row r="2318">
          <cell r="C2318" t="str">
            <v>norsk sandslirekne</v>
          </cell>
          <cell r="D2318" t="str">
            <v>LC</v>
          </cell>
        </row>
        <row r="2319">
          <cell r="C2319" t="str">
            <v>buesivaks</v>
          </cell>
          <cell r="D2319" t="str">
            <v>LC</v>
          </cell>
        </row>
        <row r="2320">
          <cell r="C2320" t="str">
            <v>legekattost</v>
          </cell>
          <cell r="D2320" t="str">
            <v>NA</v>
          </cell>
        </row>
        <row r="2321">
          <cell r="C2321" t="str">
            <v>salatsvever</v>
          </cell>
          <cell r="D2321" t="str">
            <v>NE</v>
          </cell>
        </row>
        <row r="2322">
          <cell r="C2322" t="str">
            <v>kjempebergflette</v>
          </cell>
          <cell r="D2322" t="str">
            <v>NA</v>
          </cell>
        </row>
        <row r="2323">
          <cell r="C2323" t="str">
            <v>fjellperlevintergrønn</v>
          </cell>
          <cell r="D2323" t="str">
            <v>LC</v>
          </cell>
        </row>
        <row r="2324">
          <cell r="C2324" t="str">
            <v>fjellflokk</v>
          </cell>
          <cell r="D2324" t="str">
            <v>LC</v>
          </cell>
        </row>
        <row r="2325">
          <cell r="C2325" t="str">
            <v>rankpiggknopp</v>
          </cell>
          <cell r="D2325" t="str">
            <v>LC</v>
          </cell>
        </row>
        <row r="2326">
          <cell r="C2326" t="str">
            <v>vranggåseblom</v>
          </cell>
          <cell r="D2326" t="str">
            <v>NA</v>
          </cell>
        </row>
        <row r="2327">
          <cell r="C2327" t="str">
            <v>toppsalatsvever</v>
          </cell>
          <cell r="D2327" t="str">
            <v>NE</v>
          </cell>
        </row>
        <row r="2328">
          <cell r="C2328" t="str">
            <v>kinahundetunge</v>
          </cell>
          <cell r="D2328" t="str">
            <v>NA</v>
          </cell>
        </row>
        <row r="2329">
          <cell r="C2329" t="str">
            <v>filtsymre</v>
          </cell>
          <cell r="D2329" t="str">
            <v>NA</v>
          </cell>
        </row>
        <row r="2330">
          <cell r="C2330" t="str">
            <v>skogtobakk</v>
          </cell>
          <cell r="D2330" t="str">
            <v>NA</v>
          </cell>
        </row>
        <row r="2331">
          <cell r="C2331" t="str">
            <v>myrøyentrøst</v>
          </cell>
          <cell r="D2331" t="str">
            <v>LC</v>
          </cell>
        </row>
        <row r="2332">
          <cell r="C2332" t="str">
            <v>bleikskogsvever</v>
          </cell>
          <cell r="D2332" t="str">
            <v>NE</v>
          </cell>
        </row>
        <row r="2333">
          <cell r="C2333" t="str">
            <v>gulldusk</v>
          </cell>
          <cell r="D2333" t="str">
            <v>LC</v>
          </cell>
        </row>
        <row r="2334">
          <cell r="C2334" t="str">
            <v>ugrasheliotrop</v>
          </cell>
          <cell r="D2334" t="str">
            <v>NA</v>
          </cell>
        </row>
        <row r="2335">
          <cell r="C2335" t="str">
            <v>skyggesvingel</v>
          </cell>
          <cell r="D2335" t="str">
            <v>NA</v>
          </cell>
        </row>
        <row r="2336">
          <cell r="C2336" t="str">
            <v>steinsvineblom</v>
          </cell>
          <cell r="D2336" t="str">
            <v>NA</v>
          </cell>
        </row>
        <row r="2337">
          <cell r="C2337" t="str">
            <v>grusfiol</v>
          </cell>
          <cell r="D2337" t="str">
            <v>LC</v>
          </cell>
        </row>
        <row r="2338">
          <cell r="C2338" t="str">
            <v>smådovresvever</v>
          </cell>
          <cell r="D2338" t="str">
            <v>NE</v>
          </cell>
        </row>
        <row r="2339">
          <cell r="C2339" t="str">
            <v>brokkurt</v>
          </cell>
          <cell r="D2339" t="str">
            <v>NA</v>
          </cell>
        </row>
        <row r="2340">
          <cell r="C2340" t="str">
            <v>doggrose</v>
          </cell>
          <cell r="D2340" t="str">
            <v>NA</v>
          </cell>
        </row>
        <row r="2341">
          <cell r="C2341" t="str">
            <v>mølleselleri</v>
          </cell>
          <cell r="D2341" t="str">
            <v>NA</v>
          </cell>
        </row>
        <row r="2342">
          <cell r="C2342" t="str">
            <v>sommerlys</v>
          </cell>
          <cell r="D2342" t="str">
            <v>NA</v>
          </cell>
        </row>
        <row r="2343">
          <cell r="C2343" t="str">
            <v>byfaks</v>
          </cell>
          <cell r="D2343" t="str">
            <v>NA</v>
          </cell>
        </row>
        <row r="2344">
          <cell r="C2344" t="str">
            <v>stråleiris</v>
          </cell>
          <cell r="D2344" t="str">
            <v>NA</v>
          </cell>
        </row>
        <row r="2345">
          <cell r="C2345" t="str">
            <v>sølvbunke</v>
          </cell>
          <cell r="D2345" t="str">
            <v>LC</v>
          </cell>
        </row>
        <row r="2346">
          <cell r="C2346" t="str">
            <v>serbergran</v>
          </cell>
          <cell r="D2346" t="str">
            <v>NA</v>
          </cell>
        </row>
        <row r="2347">
          <cell r="C2347" t="str">
            <v>gullknapp</v>
          </cell>
          <cell r="D2347" t="str">
            <v>NA</v>
          </cell>
        </row>
        <row r="2348">
          <cell r="C2348" t="str">
            <v>hagegull</v>
          </cell>
          <cell r="D2348" t="str">
            <v>NA</v>
          </cell>
        </row>
        <row r="2349">
          <cell r="C2349" t="str">
            <v>lappflokk</v>
          </cell>
          <cell r="D2349" t="str">
            <v>LC</v>
          </cell>
        </row>
        <row r="2350">
          <cell r="C2350" t="str">
            <v>kattemynte</v>
          </cell>
          <cell r="D2350" t="str">
            <v>NA</v>
          </cell>
        </row>
        <row r="2351">
          <cell r="C2351" t="str">
            <v>begerkrokus</v>
          </cell>
          <cell r="D2351" t="str">
            <v>NA</v>
          </cell>
        </row>
        <row r="2352">
          <cell r="C2352" t="str">
            <v>blankpil</v>
          </cell>
          <cell r="D2352" t="str">
            <v>NA</v>
          </cell>
        </row>
        <row r="2353">
          <cell r="C2353" t="str">
            <v>alpevalmue</v>
          </cell>
          <cell r="D2353" t="str">
            <v>NA</v>
          </cell>
        </row>
        <row r="2354">
          <cell r="C2354" t="str">
            <v>vadderot</v>
          </cell>
          <cell r="D2354" t="str">
            <v>LC</v>
          </cell>
        </row>
        <row r="2355">
          <cell r="C2355" t="str">
            <v>krypflokk</v>
          </cell>
          <cell r="D2355" t="str">
            <v>NA</v>
          </cell>
        </row>
        <row r="2356">
          <cell r="C2356" t="str">
            <v>sildrebergsvever</v>
          </cell>
          <cell r="D2356" t="str">
            <v>NE</v>
          </cell>
        </row>
        <row r="2357">
          <cell r="C2357" t="str">
            <v>svartola</v>
          </cell>
          <cell r="D2357" t="str">
            <v>NA</v>
          </cell>
        </row>
        <row r="2358">
          <cell r="C2358" t="str">
            <v>fjellpiggknopp</v>
          </cell>
          <cell r="D2358" t="str">
            <v>LC</v>
          </cell>
        </row>
        <row r="2359">
          <cell r="C2359" t="str">
            <v>løkurt</v>
          </cell>
          <cell r="D2359" t="str">
            <v>LC</v>
          </cell>
        </row>
        <row r="2360">
          <cell r="C2360" t="str">
            <v>doggbladlilje</v>
          </cell>
          <cell r="D2360" t="str">
            <v>NA</v>
          </cell>
        </row>
        <row r="2361">
          <cell r="D2361" t="str">
            <v>NA</v>
          </cell>
        </row>
        <row r="2362">
          <cell r="D2362" t="str">
            <v>NA</v>
          </cell>
        </row>
        <row r="2363">
          <cell r="C2363" t="str">
            <v>blåsvartsvever</v>
          </cell>
          <cell r="D2363" t="str">
            <v>NE</v>
          </cell>
        </row>
        <row r="2364">
          <cell r="C2364" t="str">
            <v>flaskestarr</v>
          </cell>
          <cell r="D2364" t="str">
            <v>LC</v>
          </cell>
        </row>
        <row r="2365">
          <cell r="C2365" t="str">
            <v>svartleddved</v>
          </cell>
          <cell r="D2365" t="str">
            <v>NA</v>
          </cell>
        </row>
        <row r="2366">
          <cell r="C2366" t="str">
            <v>jærlupin</v>
          </cell>
          <cell r="D2366" t="str">
            <v>NA</v>
          </cell>
        </row>
        <row r="2367">
          <cell r="C2367" t="str">
            <v>kystbergsvever</v>
          </cell>
          <cell r="D2367" t="str">
            <v>NE</v>
          </cell>
        </row>
        <row r="2368">
          <cell r="C2368" t="str">
            <v>sakhalinbeinved</v>
          </cell>
          <cell r="D2368" t="str">
            <v>NA</v>
          </cell>
        </row>
        <row r="2369">
          <cell r="C2369" t="str">
            <v>liljekonvall</v>
          </cell>
          <cell r="D2369" t="str">
            <v>LC</v>
          </cell>
        </row>
        <row r="2370">
          <cell r="C2370" t="str">
            <v>nordsjøsvever</v>
          </cell>
          <cell r="D2370" t="str">
            <v>NE</v>
          </cell>
        </row>
        <row r="2371">
          <cell r="C2371" t="str">
            <v>finnmyrt</v>
          </cell>
          <cell r="D2371" t="str">
            <v>NE</v>
          </cell>
        </row>
        <row r="2372">
          <cell r="C2372" t="str">
            <v>påskepil</v>
          </cell>
          <cell r="D2372" t="str">
            <v>VU</v>
          </cell>
        </row>
        <row r="2373">
          <cell r="C2373" t="str">
            <v>lodneambrosia</v>
          </cell>
          <cell r="D2373" t="str">
            <v>NA</v>
          </cell>
        </row>
        <row r="2374">
          <cell r="C2374" t="str">
            <v>banksfuru</v>
          </cell>
          <cell r="D2374" t="str">
            <v>NA</v>
          </cell>
        </row>
        <row r="2375">
          <cell r="C2375" t="str">
            <v>skogsvever</v>
          </cell>
          <cell r="D2375" t="str">
            <v>NE</v>
          </cell>
        </row>
        <row r="2376">
          <cell r="C2376" t="str">
            <v>bladdovresvever</v>
          </cell>
          <cell r="D2376" t="str">
            <v>NE</v>
          </cell>
        </row>
        <row r="2377">
          <cell r="C2377" t="str">
            <v>sliretjernaks</v>
          </cell>
          <cell r="D2377" t="str">
            <v>NT</v>
          </cell>
        </row>
        <row r="2378">
          <cell r="C2378" t="str">
            <v>spissbladsvever</v>
          </cell>
          <cell r="D2378" t="str">
            <v>NE</v>
          </cell>
        </row>
        <row r="2379">
          <cell r="C2379" t="str">
            <v>teff</v>
          </cell>
          <cell r="D2379" t="str">
            <v>NA</v>
          </cell>
        </row>
        <row r="2380">
          <cell r="C2380" t="str">
            <v>brudespirea</v>
          </cell>
          <cell r="D2380" t="str">
            <v>NA</v>
          </cell>
        </row>
        <row r="2381">
          <cell r="C2381" t="str">
            <v>blåsvever</v>
          </cell>
          <cell r="D2381" t="str">
            <v>NE</v>
          </cell>
        </row>
        <row r="2382">
          <cell r="C2382" t="str">
            <v>adventivsøtvier</v>
          </cell>
          <cell r="D2382" t="str">
            <v>NA</v>
          </cell>
        </row>
        <row r="2383">
          <cell r="C2383" t="str">
            <v>fjellsvever</v>
          </cell>
          <cell r="D2383" t="str">
            <v>NE</v>
          </cell>
        </row>
        <row r="2384">
          <cell r="C2384" t="str">
            <v>mojitomynte</v>
          </cell>
          <cell r="D2384" t="str">
            <v>NA</v>
          </cell>
        </row>
        <row r="2385">
          <cell r="C2385" t="str">
            <v>rankskogsvever</v>
          </cell>
          <cell r="D2385" t="str">
            <v>NE</v>
          </cell>
        </row>
        <row r="2386">
          <cell r="C2386" t="str">
            <v>strandsamel</v>
          </cell>
          <cell r="D2386" t="str">
            <v>NA</v>
          </cell>
        </row>
        <row r="2387">
          <cell r="C2387" t="str">
            <v>japanfrøbusk</v>
          </cell>
          <cell r="D2387" t="str">
            <v>NA</v>
          </cell>
        </row>
        <row r="2388">
          <cell r="C2388" t="str">
            <v>sibirnøkketunge</v>
          </cell>
          <cell r="D2388" t="str">
            <v>NA</v>
          </cell>
        </row>
        <row r="2389">
          <cell r="C2389" t="str">
            <v>sandvintergrønn</v>
          </cell>
          <cell r="D2389" t="str">
            <v>EN</v>
          </cell>
        </row>
        <row r="2390">
          <cell r="C2390" t="str">
            <v>vingesalatsvever</v>
          </cell>
          <cell r="D2390" t="str">
            <v>NE</v>
          </cell>
        </row>
        <row r="2391">
          <cell r="C2391" t="str">
            <v>parykkbusk</v>
          </cell>
          <cell r="D2391" t="str">
            <v>NA</v>
          </cell>
        </row>
        <row r="2392">
          <cell r="C2392" t="str">
            <v>fjelltistel</v>
          </cell>
          <cell r="D2392" t="str">
            <v>LC</v>
          </cell>
        </row>
        <row r="2393">
          <cell r="C2393" t="str">
            <v>madonnalilje</v>
          </cell>
          <cell r="D2393" t="str">
            <v>NA</v>
          </cell>
        </row>
        <row r="2394">
          <cell r="C2394" t="str">
            <v>kjertelsvever</v>
          </cell>
          <cell r="D2394" t="str">
            <v>NE</v>
          </cell>
        </row>
        <row r="2395">
          <cell r="C2395" t="str">
            <v>sibirlilje</v>
          </cell>
          <cell r="D2395" t="str">
            <v>NA</v>
          </cell>
        </row>
        <row r="2396">
          <cell r="C2396" t="str">
            <v>lewisskjærsmin</v>
          </cell>
          <cell r="D2396" t="str">
            <v>NA</v>
          </cell>
        </row>
        <row r="2397">
          <cell r="C2397" t="str">
            <v>virginiabær</v>
          </cell>
          <cell r="D2397" t="str">
            <v>NA</v>
          </cell>
        </row>
        <row r="2398">
          <cell r="C2398" t="str">
            <v>stjernekonvall</v>
          </cell>
          <cell r="D2398" t="str">
            <v>NA</v>
          </cell>
        </row>
        <row r="2399">
          <cell r="C2399" t="str">
            <v>gullurt</v>
          </cell>
          <cell r="D2399" t="str">
            <v>NA</v>
          </cell>
        </row>
        <row r="2400">
          <cell r="C2400" t="str">
            <v>brunrot</v>
          </cell>
          <cell r="D2400" t="str">
            <v>LC</v>
          </cell>
        </row>
        <row r="2401">
          <cell r="C2401" t="str">
            <v>kjertelbergsvever</v>
          </cell>
          <cell r="D2401" t="str">
            <v>NE</v>
          </cell>
        </row>
        <row r="2402">
          <cell r="C2402" t="str">
            <v>havsivaks</v>
          </cell>
          <cell r="D2402" t="str">
            <v>LC</v>
          </cell>
        </row>
        <row r="2403">
          <cell r="C2403" t="str">
            <v>edeltåre</v>
          </cell>
          <cell r="D2403" t="str">
            <v>NA</v>
          </cell>
        </row>
        <row r="2404">
          <cell r="C2404" t="str">
            <v>hagesildre</v>
          </cell>
          <cell r="D2404" t="str">
            <v>NA</v>
          </cell>
        </row>
        <row r="2405">
          <cell r="C2405" t="str">
            <v>storlind</v>
          </cell>
          <cell r="D2405" t="str">
            <v>NA</v>
          </cell>
        </row>
        <row r="2406">
          <cell r="C2406" t="str">
            <v>vingebergsvever</v>
          </cell>
          <cell r="D2406" t="str">
            <v>NE</v>
          </cell>
        </row>
        <row r="2407">
          <cell r="C2407" t="str">
            <v>japanliguster</v>
          </cell>
          <cell r="D2407" t="str">
            <v>NA</v>
          </cell>
        </row>
        <row r="2408">
          <cell r="C2408" t="str">
            <v>fargemyske</v>
          </cell>
          <cell r="D2408" t="str">
            <v>CR</v>
          </cell>
        </row>
        <row r="2409">
          <cell r="C2409" t="str">
            <v>brakksalat</v>
          </cell>
          <cell r="D2409" t="str">
            <v>NA</v>
          </cell>
        </row>
        <row r="2410">
          <cell r="C2410" t="str">
            <v>heiblåfjær</v>
          </cell>
          <cell r="D2410" t="str">
            <v>LC</v>
          </cell>
        </row>
        <row r="2411">
          <cell r="C2411" t="str">
            <v>spansk margeritt</v>
          </cell>
          <cell r="D2411" t="str">
            <v>NA</v>
          </cell>
        </row>
        <row r="2412">
          <cell r="C2412" t="str">
            <v>seterdovresvever</v>
          </cell>
          <cell r="D2412" t="str">
            <v>NE</v>
          </cell>
        </row>
        <row r="2413">
          <cell r="C2413" t="str">
            <v>krypsåpeurt</v>
          </cell>
          <cell r="D2413" t="str">
            <v>NA</v>
          </cell>
        </row>
        <row r="2414">
          <cell r="C2414" t="str">
            <v>hvitlupin</v>
          </cell>
          <cell r="D2414" t="str">
            <v>NA</v>
          </cell>
        </row>
        <row r="2415">
          <cell r="C2415" t="str">
            <v>høstbergknapp</v>
          </cell>
          <cell r="D2415" t="str">
            <v>NA</v>
          </cell>
        </row>
        <row r="2416">
          <cell r="C2416" t="str">
            <v>bondepion</v>
          </cell>
          <cell r="D2416" t="str">
            <v>NA</v>
          </cell>
        </row>
        <row r="2417">
          <cell r="C2417" t="str">
            <v>kystblåsvever</v>
          </cell>
          <cell r="D2417" t="str">
            <v>NE</v>
          </cell>
        </row>
        <row r="2418">
          <cell r="C2418" t="str">
            <v>syriaknapp</v>
          </cell>
          <cell r="D2418" t="str">
            <v>NA</v>
          </cell>
        </row>
        <row r="2419">
          <cell r="C2419" t="str">
            <v>kermesbær</v>
          </cell>
          <cell r="D2419" t="str">
            <v>NA</v>
          </cell>
        </row>
        <row r="2420">
          <cell r="C2420" t="str">
            <v>hagerødpil</v>
          </cell>
          <cell r="D2420" t="str">
            <v>NA</v>
          </cell>
        </row>
        <row r="2421">
          <cell r="C2421" t="str">
            <v>russisk sabellilje</v>
          </cell>
          <cell r="D2421" t="str">
            <v>NA</v>
          </cell>
        </row>
        <row r="2422">
          <cell r="C2422" t="str">
            <v>karolinasøtvier</v>
          </cell>
          <cell r="D2422" t="str">
            <v>NA</v>
          </cell>
        </row>
        <row r="2423">
          <cell r="C2423" t="str">
            <v>engbeitesvever</v>
          </cell>
          <cell r="D2423" t="str">
            <v>NE</v>
          </cell>
        </row>
        <row r="2424">
          <cell r="C2424" t="str">
            <v>ullsoleie</v>
          </cell>
          <cell r="D2424" t="str">
            <v>NA</v>
          </cell>
        </row>
        <row r="2425">
          <cell r="C2425" t="str">
            <v>grønnor</v>
          </cell>
          <cell r="D2425" t="str">
            <v>NA</v>
          </cell>
        </row>
        <row r="2426">
          <cell r="C2426" t="str">
            <v>lappkattefot</v>
          </cell>
          <cell r="D2426" t="str">
            <v>VU</v>
          </cell>
        </row>
        <row r="2427">
          <cell r="C2427" t="str">
            <v>skjermsveve</v>
          </cell>
          <cell r="D2427" t="str">
            <v>NE</v>
          </cell>
        </row>
        <row r="2428">
          <cell r="C2428" t="str">
            <v>blåknapp</v>
          </cell>
          <cell r="D2428" t="str">
            <v>LC</v>
          </cell>
        </row>
        <row r="2429">
          <cell r="C2429" t="str">
            <v>russesteinkløver</v>
          </cell>
          <cell r="D2429" t="str">
            <v>NA</v>
          </cell>
        </row>
        <row r="2430">
          <cell r="C2430" t="str">
            <v>stormarihand</v>
          </cell>
          <cell r="D2430" t="str">
            <v>LC</v>
          </cell>
        </row>
        <row r="2431">
          <cell r="C2431" t="str">
            <v>kjertelsalatsvever</v>
          </cell>
          <cell r="D2431" t="str">
            <v>NE</v>
          </cell>
        </row>
        <row r="2432">
          <cell r="C2432" t="str">
            <v>klatrebeinved</v>
          </cell>
          <cell r="D2432" t="str">
            <v>NA</v>
          </cell>
        </row>
        <row r="2433">
          <cell r="C2433" t="str">
            <v>sibiriris</v>
          </cell>
          <cell r="D2433" t="str">
            <v>NA</v>
          </cell>
        </row>
        <row r="2434">
          <cell r="C2434" t="str">
            <v>fjellknapp</v>
          </cell>
          <cell r="D2434" t="str">
            <v>NA</v>
          </cell>
        </row>
        <row r="2435">
          <cell r="C2435" t="str">
            <v>veivortemelk</v>
          </cell>
          <cell r="D2435" t="str">
            <v>NA</v>
          </cell>
        </row>
        <row r="2436">
          <cell r="C2436" t="str">
            <v>knutshørapp</v>
          </cell>
          <cell r="D2436" t="str">
            <v>EN</v>
          </cell>
        </row>
        <row r="2437">
          <cell r="C2437" t="str">
            <v>dalbeitesvever</v>
          </cell>
          <cell r="D2437" t="str">
            <v>NE</v>
          </cell>
        </row>
        <row r="2438">
          <cell r="D2438" t="str">
            <v>NA</v>
          </cell>
        </row>
        <row r="2439">
          <cell r="C2439" t="str">
            <v>snausveve</v>
          </cell>
          <cell r="D2439" t="str">
            <v>NA</v>
          </cell>
        </row>
        <row r="2440">
          <cell r="C2440" t="str">
            <v>brannmyrklegg</v>
          </cell>
          <cell r="D2440" t="str">
            <v>NT</v>
          </cell>
        </row>
        <row r="2441">
          <cell r="C2441" t="str">
            <v>flekkbergsvever</v>
          </cell>
          <cell r="D2441" t="str">
            <v>NE</v>
          </cell>
        </row>
        <row r="2442">
          <cell r="C2442" t="str">
            <v>prikk-klokke</v>
          </cell>
          <cell r="D2442" t="str">
            <v>NA</v>
          </cell>
        </row>
        <row r="2443">
          <cell r="C2443" t="str">
            <v>smålandsbeitesvever</v>
          </cell>
          <cell r="D2443" t="str">
            <v>NE</v>
          </cell>
        </row>
        <row r="2444">
          <cell r="C2444" t="str">
            <v>kantkonvall</v>
          </cell>
          <cell r="D2444" t="str">
            <v>LC</v>
          </cell>
        </row>
        <row r="2445">
          <cell r="C2445" t="str">
            <v>parkmaure</v>
          </cell>
          <cell r="D2445" t="str">
            <v>NA</v>
          </cell>
        </row>
        <row r="2446">
          <cell r="C2446" t="str">
            <v>stivsvever</v>
          </cell>
          <cell r="D2446" t="str">
            <v>NE</v>
          </cell>
        </row>
        <row r="2447">
          <cell r="C2447" t="str">
            <v>aurikkel</v>
          </cell>
          <cell r="D2447" t="str">
            <v>NA</v>
          </cell>
        </row>
        <row r="2448">
          <cell r="C2448" t="str">
            <v>toppspirea</v>
          </cell>
          <cell r="D2448" t="str">
            <v>NA</v>
          </cell>
        </row>
        <row r="2449">
          <cell r="C2449" t="str">
            <v>engløvetenner</v>
          </cell>
          <cell r="D2449" t="str">
            <v>NE</v>
          </cell>
        </row>
        <row r="2450">
          <cell r="C2450" t="str">
            <v>smånarsiss</v>
          </cell>
          <cell r="D2450" t="str">
            <v>NA</v>
          </cell>
        </row>
        <row r="2451">
          <cell r="C2451" t="str">
            <v>skogfredløs</v>
          </cell>
          <cell r="D2451" t="str">
            <v>NT</v>
          </cell>
        </row>
        <row r="2452">
          <cell r="D2452" t="str">
            <v>NA</v>
          </cell>
        </row>
        <row r="2453">
          <cell r="C2453" t="str">
            <v>dovreløvetann</v>
          </cell>
          <cell r="D2453" t="str">
            <v>EN</v>
          </cell>
        </row>
        <row r="2454">
          <cell r="C2454" t="str">
            <v>virginialeddblom</v>
          </cell>
          <cell r="D2454" t="str">
            <v>NA</v>
          </cell>
        </row>
        <row r="2455">
          <cell r="C2455" t="str">
            <v>prakttoppklokke</v>
          </cell>
          <cell r="D2455" t="str">
            <v>NA</v>
          </cell>
        </row>
        <row r="2456">
          <cell r="C2456" t="str">
            <v>mannaask</v>
          </cell>
          <cell r="D2456" t="str">
            <v>NA</v>
          </cell>
        </row>
        <row r="2457">
          <cell r="C2457" t="str">
            <v>nagleløvetann</v>
          </cell>
          <cell r="D2457" t="str">
            <v>NE</v>
          </cell>
        </row>
        <row r="2458">
          <cell r="C2458" t="str">
            <v>kardeborre</v>
          </cell>
          <cell r="D2458" t="str">
            <v>NA</v>
          </cell>
        </row>
        <row r="2459">
          <cell r="C2459" t="str">
            <v>kragepiggeple</v>
          </cell>
          <cell r="D2459" t="str">
            <v>NA</v>
          </cell>
        </row>
        <row r="2460">
          <cell r="C2460" t="str">
            <v>fjellkall</v>
          </cell>
          <cell r="D2460" t="str">
            <v>LC</v>
          </cell>
        </row>
        <row r="2461">
          <cell r="C2461" t="str">
            <v>mosejernurt</v>
          </cell>
          <cell r="D2461" t="str">
            <v>NA</v>
          </cell>
        </row>
        <row r="2462">
          <cell r="C2462" t="str">
            <v>legeblidnesle</v>
          </cell>
          <cell r="D2462" t="str">
            <v>NA</v>
          </cell>
        </row>
        <row r="2463">
          <cell r="C2463" t="str">
            <v>kvassdå</v>
          </cell>
          <cell r="D2463" t="str">
            <v>LC</v>
          </cell>
        </row>
        <row r="2464">
          <cell r="C2464" t="str">
            <v>aursundløvetann</v>
          </cell>
          <cell r="D2464" t="str">
            <v>EN</v>
          </cell>
        </row>
        <row r="2465">
          <cell r="C2465" t="str">
            <v>smalsandløvetenner</v>
          </cell>
          <cell r="D2465" t="str">
            <v>NE</v>
          </cell>
        </row>
        <row r="2466">
          <cell r="C2466" t="str">
            <v>storkonvall</v>
          </cell>
          <cell r="D2466" t="str">
            <v>LC</v>
          </cell>
        </row>
        <row r="2467">
          <cell r="C2467" t="str">
            <v>vårlyng</v>
          </cell>
          <cell r="D2467" t="str">
            <v>NA</v>
          </cell>
        </row>
        <row r="2468">
          <cell r="C2468" t="str">
            <v>smørøye</v>
          </cell>
          <cell r="D2468" t="str">
            <v>NA</v>
          </cell>
        </row>
        <row r="2469">
          <cell r="C2469" t="str">
            <v>vårsalat</v>
          </cell>
          <cell r="D2469" t="str">
            <v>NT</v>
          </cell>
        </row>
        <row r="2470">
          <cell r="C2470" t="str">
            <v>bergløvetann</v>
          </cell>
          <cell r="D2470" t="str">
            <v>LC</v>
          </cell>
        </row>
        <row r="2471">
          <cell r="C2471" t="str">
            <v>slyngkaprifol</v>
          </cell>
          <cell r="D2471" t="str">
            <v>NA</v>
          </cell>
        </row>
        <row r="2472">
          <cell r="C2472" t="str">
            <v>legesteinfrø</v>
          </cell>
          <cell r="D2472" t="str">
            <v>NT</v>
          </cell>
        </row>
        <row r="2473">
          <cell r="C2473" t="str">
            <v>ugrasløvetenner</v>
          </cell>
          <cell r="D2473" t="str">
            <v>NE</v>
          </cell>
        </row>
        <row r="2474">
          <cell r="C2474" t="str">
            <v>ramkløver</v>
          </cell>
          <cell r="D2474" t="str">
            <v>NA</v>
          </cell>
        </row>
        <row r="2475">
          <cell r="C2475" t="str">
            <v>ballastsalat</v>
          </cell>
          <cell r="D2475" t="str">
            <v>NA</v>
          </cell>
        </row>
        <row r="2476">
          <cell r="C2476" t="str">
            <v>sineraria</v>
          </cell>
          <cell r="D2476" t="str">
            <v>NA</v>
          </cell>
        </row>
        <row r="2477">
          <cell r="C2477" t="str">
            <v>krusfrø</v>
          </cell>
          <cell r="D2477" t="str">
            <v>NT</v>
          </cell>
        </row>
        <row r="2478">
          <cell r="C2478" t="str">
            <v>hårginst</v>
          </cell>
          <cell r="D2478" t="str">
            <v>NA</v>
          </cell>
        </row>
        <row r="2479">
          <cell r="C2479" t="str">
            <v>lapplandsløvetann</v>
          </cell>
          <cell r="D2479" t="str">
            <v>EN</v>
          </cell>
        </row>
        <row r="2480">
          <cell r="C2480" t="str">
            <v>brudelys</v>
          </cell>
          <cell r="D2480" t="str">
            <v>CR</v>
          </cell>
        </row>
        <row r="2481">
          <cell r="C2481" t="str">
            <v>hårsmåarve</v>
          </cell>
          <cell r="D2481" t="str">
            <v>NA</v>
          </cell>
        </row>
        <row r="2482">
          <cell r="D2482" t="str">
            <v>NA</v>
          </cell>
        </row>
        <row r="2483">
          <cell r="C2483" t="str">
            <v>atlanterhavsløvetenner</v>
          </cell>
          <cell r="D2483" t="str">
            <v>NE</v>
          </cell>
        </row>
        <row r="2484">
          <cell r="C2484" t="str">
            <v>kystblåstjerne</v>
          </cell>
          <cell r="D2484" t="str">
            <v>EN</v>
          </cell>
        </row>
        <row r="2485">
          <cell r="C2485" t="str">
            <v>butt kystløvetann</v>
          </cell>
          <cell r="D2485" t="str">
            <v>LC</v>
          </cell>
        </row>
        <row r="2486">
          <cell r="C2486" t="str">
            <v>koyamagran</v>
          </cell>
          <cell r="D2486" t="str">
            <v>NA</v>
          </cell>
        </row>
        <row r="2487">
          <cell r="C2487" t="str">
            <v>hornløvetann</v>
          </cell>
          <cell r="D2487" t="str">
            <v>LC</v>
          </cell>
        </row>
        <row r="2488">
          <cell r="C2488" t="str">
            <v>irsk myrklegg</v>
          </cell>
          <cell r="D2488" t="str">
            <v>VU</v>
          </cell>
        </row>
        <row r="2489">
          <cell r="C2489" t="str">
            <v>praktløvetann</v>
          </cell>
          <cell r="D2489" t="str">
            <v>LC</v>
          </cell>
        </row>
        <row r="2490">
          <cell r="C2490" t="str">
            <v>lundrapp</v>
          </cell>
          <cell r="D2490" t="str">
            <v>LC</v>
          </cell>
        </row>
        <row r="2491">
          <cell r="C2491" t="str">
            <v>jonsokklosterklokke</v>
          </cell>
          <cell r="D2491" t="str">
            <v>NA</v>
          </cell>
        </row>
        <row r="2492">
          <cell r="C2492" t="str">
            <v>strandmalurt</v>
          </cell>
          <cell r="D2492" t="str">
            <v>NTº</v>
          </cell>
        </row>
        <row r="2493">
          <cell r="C2493" t="str">
            <v>nordløvetenner</v>
          </cell>
          <cell r="D2493" t="str">
            <v>NE</v>
          </cell>
        </row>
        <row r="2494">
          <cell r="C2494" t="str">
            <v>gravbergknapp</v>
          </cell>
          <cell r="D2494" t="str">
            <v>NA</v>
          </cell>
        </row>
        <row r="2495">
          <cell r="C2495" t="str">
            <v>småvendelrot</v>
          </cell>
          <cell r="D2495" t="str">
            <v>RE</v>
          </cell>
        </row>
        <row r="2496">
          <cell r="C2496" t="str">
            <v>børstegyvel</v>
          </cell>
          <cell r="D2496" t="str">
            <v>NA</v>
          </cell>
        </row>
        <row r="2497">
          <cell r="C2497" t="str">
            <v>fargereseda</v>
          </cell>
          <cell r="D2497" t="str">
            <v>NA</v>
          </cell>
        </row>
        <row r="2498">
          <cell r="C2498" t="str">
            <v>fjelltjæreblom</v>
          </cell>
          <cell r="D2498" t="str">
            <v>LC</v>
          </cell>
        </row>
        <row r="2499">
          <cell r="C2499" t="str">
            <v>nordlandsløvetenner</v>
          </cell>
          <cell r="D2499" t="str">
            <v>NE</v>
          </cell>
        </row>
        <row r="2500">
          <cell r="C2500" t="str">
            <v>kambjørnebær</v>
          </cell>
          <cell r="D2500" t="str">
            <v>NA</v>
          </cell>
        </row>
        <row r="2501">
          <cell r="C2501" t="str">
            <v>teiebær</v>
          </cell>
          <cell r="D2501" t="str">
            <v>LC</v>
          </cell>
        </row>
        <row r="2502">
          <cell r="C2502" t="str">
            <v>strandreddik</v>
          </cell>
          <cell r="D2502" t="str">
            <v>LC</v>
          </cell>
        </row>
        <row r="2503">
          <cell r="C2503" t="str">
            <v>praktiris</v>
          </cell>
          <cell r="D2503" t="str">
            <v>NA</v>
          </cell>
        </row>
        <row r="2504">
          <cell r="C2504" t="str">
            <v>åkerridderspore</v>
          </cell>
          <cell r="D2504" t="str">
            <v>NA</v>
          </cell>
        </row>
        <row r="2505">
          <cell r="C2505" t="str">
            <v>resedavinranke</v>
          </cell>
          <cell r="D2505" t="str">
            <v>NA</v>
          </cell>
        </row>
        <row r="2506">
          <cell r="C2506" t="str">
            <v>bleiksandløvetenner</v>
          </cell>
          <cell r="D2506" t="str">
            <v>NE</v>
          </cell>
        </row>
        <row r="2507">
          <cell r="C2507" t="str">
            <v>atlasseder</v>
          </cell>
          <cell r="D2507" t="str">
            <v>NA</v>
          </cell>
        </row>
        <row r="2508">
          <cell r="C2508" t="str">
            <v>stripeløvetann</v>
          </cell>
          <cell r="D2508" t="str">
            <v>NE</v>
          </cell>
        </row>
        <row r="2509">
          <cell r="C2509" t="str">
            <v>portulakkmelde</v>
          </cell>
          <cell r="D2509" t="str">
            <v>NA</v>
          </cell>
        </row>
        <row r="2510">
          <cell r="C2510" t="str">
            <v>fjellmyrklegg</v>
          </cell>
          <cell r="D2510" t="str">
            <v>LC</v>
          </cell>
        </row>
        <row r="2511">
          <cell r="C2511" t="str">
            <v>åkersalat</v>
          </cell>
          <cell r="D2511" t="str">
            <v>NA</v>
          </cell>
        </row>
        <row r="2512">
          <cell r="C2512" t="str">
            <v>spiss kystløvetann</v>
          </cell>
          <cell r="D2512" t="str">
            <v>LC</v>
          </cell>
        </row>
        <row r="2513">
          <cell r="C2513" t="str">
            <v>sibirslirekne</v>
          </cell>
          <cell r="D2513" t="str">
            <v>NA</v>
          </cell>
        </row>
        <row r="2514">
          <cell r="C2514" t="str">
            <v>fjelløvetenner</v>
          </cell>
          <cell r="D2514" t="str">
            <v>NE</v>
          </cell>
        </row>
        <row r="2515">
          <cell r="C2515" t="str">
            <v>alperanke</v>
          </cell>
          <cell r="D2515" t="str">
            <v>NA</v>
          </cell>
        </row>
        <row r="2516">
          <cell r="C2516" t="str">
            <v>rød sporeblom</v>
          </cell>
          <cell r="D2516" t="str">
            <v>NA</v>
          </cell>
        </row>
        <row r="2517">
          <cell r="C2517" t="str">
            <v>finnmarksløvetann</v>
          </cell>
          <cell r="D2517" t="str">
            <v>EN</v>
          </cell>
        </row>
        <row r="2518">
          <cell r="C2518" t="str">
            <v>sitkagran</v>
          </cell>
          <cell r="D2518" t="str">
            <v>NA</v>
          </cell>
        </row>
        <row r="2519">
          <cell r="C2519" t="str">
            <v>englenderiris</v>
          </cell>
          <cell r="D2519" t="str">
            <v>NA</v>
          </cell>
        </row>
        <row r="2520">
          <cell r="C2520" t="str">
            <v>fredløs</v>
          </cell>
          <cell r="D2520" t="str">
            <v>LC</v>
          </cell>
        </row>
        <row r="2521">
          <cell r="C2521" t="str">
            <v>agurkurt</v>
          </cell>
          <cell r="D2521" t="str">
            <v>NA</v>
          </cell>
        </row>
        <row r="2522">
          <cell r="C2522" t="str">
            <v>bitterasters</v>
          </cell>
          <cell r="D2522" t="str">
            <v>NA</v>
          </cell>
        </row>
        <row r="2523">
          <cell r="C2523" t="str">
            <v>flekkløvetenner</v>
          </cell>
          <cell r="D2523" t="str">
            <v>NE</v>
          </cell>
        </row>
        <row r="2524">
          <cell r="C2524" t="str">
            <v>haresvans</v>
          </cell>
          <cell r="D2524" t="str">
            <v>NA</v>
          </cell>
        </row>
        <row r="2525">
          <cell r="C2525" t="str">
            <v>fagerfiol</v>
          </cell>
          <cell r="D2525" t="str">
            <v>NA</v>
          </cell>
        </row>
        <row r="2526">
          <cell r="C2526" t="str">
            <v>sandløvetenner</v>
          </cell>
          <cell r="D2526" t="str">
            <v>NE</v>
          </cell>
        </row>
        <row r="2527">
          <cell r="D2527" t="str">
            <v>NA</v>
          </cell>
        </row>
        <row r="2528">
          <cell r="C2528" t="str">
            <v>storvier</v>
          </cell>
          <cell r="D2528" t="str">
            <v>LC</v>
          </cell>
        </row>
        <row r="2529">
          <cell r="C2529" t="str">
            <v>saltbendel</v>
          </cell>
          <cell r="D2529" t="str">
            <v>LC</v>
          </cell>
        </row>
        <row r="2530">
          <cell r="C2530" t="str">
            <v>vindelklokke</v>
          </cell>
          <cell r="D2530" t="str">
            <v>NA</v>
          </cell>
        </row>
        <row r="2531">
          <cell r="C2531" t="str">
            <v>hvitsmyle</v>
          </cell>
          <cell r="D2531" t="str">
            <v>EN</v>
          </cell>
        </row>
        <row r="2532">
          <cell r="C2532" t="str">
            <v>vågåløvetann</v>
          </cell>
          <cell r="D2532" t="str">
            <v>VU</v>
          </cell>
        </row>
        <row r="2533">
          <cell r="C2533" t="str">
            <v>fjelljamne</v>
          </cell>
          <cell r="D2533" t="str">
            <v>LC</v>
          </cell>
        </row>
        <row r="2534">
          <cell r="C2534" t="str">
            <v>koreabronseblad</v>
          </cell>
          <cell r="D2534" t="str">
            <v>NA</v>
          </cell>
        </row>
        <row r="2535">
          <cell r="C2535" t="str">
            <v>gruveskrinneblom</v>
          </cell>
          <cell r="D2535" t="str">
            <v>NA</v>
          </cell>
        </row>
        <row r="2536">
          <cell r="C2536" t="str">
            <v>myrmjølke</v>
          </cell>
          <cell r="D2536" t="str">
            <v>LC</v>
          </cell>
        </row>
        <row r="2537">
          <cell r="C2537" t="str">
            <v>vestlig hvitfuru</v>
          </cell>
          <cell r="D2537" t="str">
            <v>NA</v>
          </cell>
        </row>
        <row r="2538">
          <cell r="C2538" t="str">
            <v>tunbalderbrå</v>
          </cell>
          <cell r="D2538" t="str">
            <v>NA</v>
          </cell>
        </row>
        <row r="2539">
          <cell r="C2539" t="str">
            <v>sylhagtorn</v>
          </cell>
          <cell r="D2539" t="str">
            <v>NA</v>
          </cell>
        </row>
        <row r="2540">
          <cell r="C2540" t="str">
            <v>kjempepiggknopp</v>
          </cell>
          <cell r="D2540" t="str">
            <v>LC</v>
          </cell>
        </row>
        <row r="2541">
          <cell r="C2541" t="str">
            <v>filtarve</v>
          </cell>
          <cell r="D2541" t="str">
            <v>NA</v>
          </cell>
        </row>
        <row r="2542">
          <cell r="C2542" t="str">
            <v>stor andemat</v>
          </cell>
          <cell r="D2542" t="str">
            <v>LC</v>
          </cell>
        </row>
        <row r="2543">
          <cell r="C2543" t="str">
            <v>mirakelblomst</v>
          </cell>
          <cell r="D2543" t="str">
            <v>NA</v>
          </cell>
        </row>
        <row r="2544">
          <cell r="C2544" t="str">
            <v>værøyslirekne</v>
          </cell>
          <cell r="D2544" t="str">
            <v>NA</v>
          </cell>
        </row>
        <row r="2545">
          <cell r="C2545" t="str">
            <v>nålesypress</v>
          </cell>
          <cell r="D2545" t="str">
            <v>NA</v>
          </cell>
        </row>
        <row r="2546">
          <cell r="C2546" t="str">
            <v>flotgras</v>
          </cell>
          <cell r="D2546" t="str">
            <v>LC</v>
          </cell>
        </row>
        <row r="2547">
          <cell r="C2547" t="str">
            <v>strandbete</v>
          </cell>
          <cell r="D2547" t="str">
            <v>VU</v>
          </cell>
        </row>
        <row r="2548">
          <cell r="C2548" t="str">
            <v>dvergsmyle</v>
          </cell>
          <cell r="D2548" t="str">
            <v>LC</v>
          </cell>
        </row>
        <row r="2549">
          <cell r="C2549" t="str">
            <v>revehalefuru</v>
          </cell>
          <cell r="D2549" t="str">
            <v>NA</v>
          </cell>
        </row>
        <row r="2550">
          <cell r="C2550" t="str">
            <v>knerisp</v>
          </cell>
          <cell r="D2550" t="str">
            <v>NA</v>
          </cell>
        </row>
        <row r="2551">
          <cell r="C2551" t="str">
            <v>lusegras</v>
          </cell>
          <cell r="D2551" t="str">
            <v>LC</v>
          </cell>
        </row>
        <row r="2552">
          <cell r="C2552" t="str">
            <v>prakthumleblom</v>
          </cell>
          <cell r="D2552" t="str">
            <v>NA</v>
          </cell>
        </row>
        <row r="2553">
          <cell r="C2553" t="str">
            <v>trådbregne</v>
          </cell>
          <cell r="D2553" t="str">
            <v>EN</v>
          </cell>
        </row>
        <row r="2554">
          <cell r="C2554" t="str">
            <v>krokfrø</v>
          </cell>
          <cell r="D2554" t="str">
            <v>NA</v>
          </cell>
        </row>
        <row r="2555">
          <cell r="C2555" t="str">
            <v>sverdlilje</v>
          </cell>
          <cell r="D2555" t="str">
            <v>LC</v>
          </cell>
        </row>
        <row r="2556">
          <cell r="C2556" t="str">
            <v>rusoløye</v>
          </cell>
          <cell r="D2556" t="str">
            <v>NA</v>
          </cell>
        </row>
        <row r="2557">
          <cell r="C2557" t="str">
            <v>alpeturt</v>
          </cell>
          <cell r="D2557" t="str">
            <v>NA</v>
          </cell>
        </row>
        <row r="2558">
          <cell r="C2558" t="str">
            <v>kinesisk dragegran</v>
          </cell>
          <cell r="D2558" t="str">
            <v>NA</v>
          </cell>
        </row>
        <row r="2559">
          <cell r="C2559" t="str">
            <v>klisterarve</v>
          </cell>
          <cell r="D2559" t="str">
            <v>VU</v>
          </cell>
        </row>
        <row r="2560">
          <cell r="C2560" t="str">
            <v>svibel</v>
          </cell>
          <cell r="D2560" t="str">
            <v>NA</v>
          </cell>
        </row>
        <row r="2561">
          <cell r="C2561" t="str">
            <v>storsandlilje</v>
          </cell>
          <cell r="D2561" t="str">
            <v>NA</v>
          </cell>
        </row>
        <row r="2562">
          <cell r="C2562" t="str">
            <v>huldodre</v>
          </cell>
          <cell r="D2562" t="str">
            <v>NA</v>
          </cell>
        </row>
        <row r="2563">
          <cell r="C2563" t="str">
            <v>toppkonvall</v>
          </cell>
          <cell r="D2563" t="str">
            <v>NA</v>
          </cell>
        </row>
        <row r="2564">
          <cell r="C2564" t="str">
            <v>kreke</v>
          </cell>
          <cell r="D2564" t="str">
            <v>NA</v>
          </cell>
        </row>
        <row r="2565">
          <cell r="C2565" t="str">
            <v>vierhortensia</v>
          </cell>
          <cell r="D2565" t="str">
            <v>NA</v>
          </cell>
        </row>
        <row r="2566">
          <cell r="C2566" t="str">
            <v>koreafuru</v>
          </cell>
          <cell r="D2566" t="str">
            <v>NA</v>
          </cell>
        </row>
        <row r="2567">
          <cell r="C2567" t="str">
            <v>hvit nyserot</v>
          </cell>
          <cell r="D2567" t="str">
            <v>NA</v>
          </cell>
        </row>
        <row r="2568">
          <cell r="C2568" t="str">
            <v>rødt hønsegras</v>
          </cell>
          <cell r="D2568" t="str">
            <v>LC</v>
          </cell>
        </row>
        <row r="2569">
          <cell r="C2569" t="str">
            <v>hagenøkleblom</v>
          </cell>
          <cell r="D2569" t="str">
            <v>NA</v>
          </cell>
        </row>
        <row r="2570">
          <cell r="C2570" t="str">
            <v>hvithundetann</v>
          </cell>
          <cell r="D2570" t="str">
            <v>NA</v>
          </cell>
        </row>
        <row r="2571">
          <cell r="C2571" t="str">
            <v>småtjernaks</v>
          </cell>
          <cell r="D2571" t="str">
            <v>LC</v>
          </cell>
        </row>
        <row r="2572">
          <cell r="C2572" t="str">
            <v>nordlig saltsiv</v>
          </cell>
          <cell r="D2572" t="str">
            <v>LC</v>
          </cell>
        </row>
        <row r="2573">
          <cell r="C2573" t="str">
            <v>prydkattemynte</v>
          </cell>
          <cell r="D2573" t="str">
            <v>NA</v>
          </cell>
        </row>
        <row r="2574">
          <cell r="C2574" t="str">
            <v>julianes berberis</v>
          </cell>
          <cell r="D2574" t="str">
            <v>NA</v>
          </cell>
        </row>
        <row r="2575">
          <cell r="C2575" t="str">
            <v>fjellkurle</v>
          </cell>
          <cell r="D2575" t="str">
            <v>LC</v>
          </cell>
        </row>
        <row r="2576">
          <cell r="C2576" t="str">
            <v>linnea</v>
          </cell>
          <cell r="D2576" t="str">
            <v>LC</v>
          </cell>
        </row>
        <row r="2577">
          <cell r="C2577" t="str">
            <v>lodnebergknapp</v>
          </cell>
          <cell r="D2577" t="str">
            <v>LC</v>
          </cell>
        </row>
        <row r="2578">
          <cell r="C2578" t="str">
            <v>smalsolsikke</v>
          </cell>
          <cell r="D2578" t="str">
            <v>NA</v>
          </cell>
        </row>
        <row r="2579">
          <cell r="D2579" t="str">
            <v>NA</v>
          </cell>
        </row>
        <row r="2580">
          <cell r="D2580" t="str">
            <v>LC</v>
          </cell>
        </row>
        <row r="2581">
          <cell r="C2581" t="str">
            <v>strandskjørbuksurt</v>
          </cell>
          <cell r="D2581" t="str">
            <v>LC</v>
          </cell>
        </row>
        <row r="2582">
          <cell r="C2582" t="str">
            <v>dverggylden</v>
          </cell>
          <cell r="D2582" t="str">
            <v>NT</v>
          </cell>
        </row>
        <row r="2583">
          <cell r="C2583" t="str">
            <v>frikartaster</v>
          </cell>
          <cell r="D2583" t="str">
            <v>NA</v>
          </cell>
        </row>
        <row r="2584">
          <cell r="C2584" t="str">
            <v>rødknapp</v>
          </cell>
          <cell r="D2584" t="str">
            <v>LC</v>
          </cell>
        </row>
        <row r="2585">
          <cell r="C2585" t="str">
            <v>bakkeføllblom</v>
          </cell>
          <cell r="D2585" t="str">
            <v>LC</v>
          </cell>
        </row>
        <row r="2586">
          <cell r="C2586" t="str">
            <v>moskusjordbær</v>
          </cell>
          <cell r="D2586" t="str">
            <v>NA</v>
          </cell>
        </row>
        <row r="2587">
          <cell r="C2587" t="str">
            <v>sukkerfuru</v>
          </cell>
          <cell r="D2587" t="str">
            <v>NA</v>
          </cell>
        </row>
        <row r="2588">
          <cell r="C2588" t="str">
            <v>fiolkongslys</v>
          </cell>
          <cell r="D2588" t="str">
            <v>NA</v>
          </cell>
        </row>
        <row r="2589">
          <cell r="C2589" t="str">
            <v>bakkestjerne</v>
          </cell>
          <cell r="D2589" t="str">
            <v>LC</v>
          </cell>
        </row>
        <row r="2590">
          <cell r="C2590" t="str">
            <v>kantlyng</v>
          </cell>
          <cell r="D2590" t="str">
            <v>LC</v>
          </cell>
        </row>
        <row r="2591">
          <cell r="C2591" t="str">
            <v>stivfaks</v>
          </cell>
          <cell r="D2591" t="str">
            <v>NA</v>
          </cell>
        </row>
        <row r="2592">
          <cell r="C2592" t="str">
            <v>kjempevalmue</v>
          </cell>
          <cell r="D2592" t="str">
            <v>NA</v>
          </cell>
        </row>
        <row r="2593">
          <cell r="C2593" t="str">
            <v>svartgran</v>
          </cell>
          <cell r="D2593" t="str">
            <v>NA</v>
          </cell>
        </row>
        <row r="2594">
          <cell r="C2594" t="str">
            <v>nikkefredløs</v>
          </cell>
          <cell r="D2594" t="str">
            <v>NA</v>
          </cell>
        </row>
        <row r="2595">
          <cell r="C2595" t="str">
            <v>svartvier</v>
          </cell>
          <cell r="D2595" t="str">
            <v>LC</v>
          </cell>
        </row>
        <row r="2596">
          <cell r="C2596" t="str">
            <v>småmelde</v>
          </cell>
          <cell r="D2596" t="str">
            <v>NA</v>
          </cell>
        </row>
        <row r="2597">
          <cell r="C2597" t="str">
            <v>himalayafuru</v>
          </cell>
          <cell r="D2597" t="str">
            <v>NA</v>
          </cell>
        </row>
        <row r="2598">
          <cell r="C2598" t="str">
            <v>kløverertebusk</v>
          </cell>
          <cell r="D2598" t="str">
            <v>NA</v>
          </cell>
        </row>
        <row r="2599">
          <cell r="C2599" t="str">
            <v>edelnarsiss</v>
          </cell>
          <cell r="D2599" t="str">
            <v>NA</v>
          </cell>
        </row>
        <row r="2600">
          <cell r="C2600" t="str">
            <v>orientgran</v>
          </cell>
          <cell r="D2600" t="str">
            <v>NA</v>
          </cell>
        </row>
        <row r="2601">
          <cell r="C2601" t="str">
            <v>marsfiol</v>
          </cell>
          <cell r="D2601" t="str">
            <v>NA</v>
          </cell>
        </row>
        <row r="2602">
          <cell r="C2602" t="str">
            <v>filtmispel</v>
          </cell>
          <cell r="D2602" t="str">
            <v>NA</v>
          </cell>
        </row>
        <row r="2603">
          <cell r="C2603" t="str">
            <v>krypfredløs</v>
          </cell>
          <cell r="D2603" t="str">
            <v>NA</v>
          </cell>
        </row>
        <row r="2604">
          <cell r="C2604" t="str">
            <v>natalgress</v>
          </cell>
          <cell r="D2604" t="str">
            <v>NA</v>
          </cell>
        </row>
        <row r="2605">
          <cell r="C2605" t="str">
            <v>filtbjørnebær</v>
          </cell>
          <cell r="D2605" t="str">
            <v>CR</v>
          </cell>
        </row>
        <row r="2606">
          <cell r="C2606" t="str">
            <v>våradonis</v>
          </cell>
          <cell r="D2606" t="str">
            <v>NA</v>
          </cell>
        </row>
        <row r="2607">
          <cell r="C2607" t="str">
            <v>japanhumle</v>
          </cell>
          <cell r="D2607" t="str">
            <v>NA</v>
          </cell>
        </row>
        <row r="2608">
          <cell r="C2608" t="str">
            <v>engrødtopp</v>
          </cell>
          <cell r="D2608" t="str">
            <v>NA</v>
          </cell>
        </row>
        <row r="2609">
          <cell r="C2609" t="str">
            <v>hvit lerkespore</v>
          </cell>
          <cell r="D2609" t="str">
            <v>NA</v>
          </cell>
        </row>
        <row r="2610">
          <cell r="C2610" t="str">
            <v>strandkarse</v>
          </cell>
          <cell r="D2610" t="str">
            <v>NA</v>
          </cell>
        </row>
        <row r="2611">
          <cell r="C2611" t="str">
            <v>saltbusk</v>
          </cell>
          <cell r="D2611" t="str">
            <v>NA</v>
          </cell>
        </row>
        <row r="2612">
          <cell r="C2612" t="str">
            <v>flekktranehals</v>
          </cell>
          <cell r="D2612" t="str">
            <v>NA</v>
          </cell>
        </row>
        <row r="2613">
          <cell r="C2613" t="str">
            <v>glattblåhegg</v>
          </cell>
          <cell r="D2613" t="str">
            <v>NA</v>
          </cell>
        </row>
        <row r="2614">
          <cell r="C2614" t="str">
            <v>bleikjordrøyk</v>
          </cell>
          <cell r="D2614" t="str">
            <v>NA</v>
          </cell>
        </row>
        <row r="2615">
          <cell r="C2615" t="str">
            <v>dverggras</v>
          </cell>
          <cell r="D2615" t="str">
            <v>NA</v>
          </cell>
        </row>
        <row r="2616">
          <cell r="C2616" t="str">
            <v>hinnebregne</v>
          </cell>
          <cell r="D2616" t="str">
            <v>LC</v>
          </cell>
        </row>
        <row r="2617">
          <cell r="C2617" t="str">
            <v>såpeurt</v>
          </cell>
          <cell r="D2617" t="str">
            <v>NA</v>
          </cell>
        </row>
        <row r="2618">
          <cell r="C2618" t="str">
            <v>hvitbergknapp</v>
          </cell>
          <cell r="D2618" t="str">
            <v>LC</v>
          </cell>
        </row>
        <row r="2619">
          <cell r="C2619" t="str">
            <v>japaniris</v>
          </cell>
          <cell r="D2619" t="str">
            <v>NA</v>
          </cell>
        </row>
        <row r="2620">
          <cell r="C2620" t="str">
            <v>sommerfuglgaukesyre</v>
          </cell>
          <cell r="D2620" t="str">
            <v>NA</v>
          </cell>
        </row>
        <row r="2621">
          <cell r="C2621" t="str">
            <v>issoleie</v>
          </cell>
          <cell r="D2621" t="str">
            <v>NT</v>
          </cell>
        </row>
        <row r="2622">
          <cell r="C2622" t="str">
            <v>dvergålegras</v>
          </cell>
          <cell r="D2622" t="str">
            <v>EN</v>
          </cell>
        </row>
        <row r="2623">
          <cell r="C2623" t="str">
            <v>skogskorn</v>
          </cell>
          <cell r="D2623" t="str">
            <v>NA</v>
          </cell>
        </row>
        <row r="2624">
          <cell r="C2624" t="str">
            <v>vierslirekne</v>
          </cell>
          <cell r="D2624" t="str">
            <v>NA</v>
          </cell>
        </row>
        <row r="2625">
          <cell r="C2625" t="str">
            <v>syrinhortensia</v>
          </cell>
          <cell r="D2625" t="str">
            <v>NA</v>
          </cell>
        </row>
        <row r="2626">
          <cell r="C2626" t="str">
            <v>sverdalant</v>
          </cell>
          <cell r="D2626" t="str">
            <v>NA</v>
          </cell>
        </row>
        <row r="2627">
          <cell r="C2627" t="str">
            <v>hvit jordrøyk</v>
          </cell>
          <cell r="D2627" t="str">
            <v>NA</v>
          </cell>
        </row>
        <row r="2628">
          <cell r="C2628" t="str">
            <v>linesle</v>
          </cell>
          <cell r="D2628" t="str">
            <v>LC</v>
          </cell>
        </row>
        <row r="2629">
          <cell r="C2629" t="str">
            <v>platanlønn</v>
          </cell>
          <cell r="D2629" t="str">
            <v>NA</v>
          </cell>
        </row>
        <row r="2630">
          <cell r="C2630" t="str">
            <v>skjermgran</v>
          </cell>
          <cell r="D2630" t="str">
            <v>NA</v>
          </cell>
        </row>
        <row r="2631">
          <cell r="D2631" t="str">
            <v>LC</v>
          </cell>
        </row>
        <row r="2632">
          <cell r="C2632" t="str">
            <v>skjesveve</v>
          </cell>
          <cell r="D2632" t="str">
            <v>RE</v>
          </cell>
        </row>
        <row r="2633">
          <cell r="C2633" t="str">
            <v>legevintergrønn</v>
          </cell>
          <cell r="D2633" t="str">
            <v>LC</v>
          </cell>
        </row>
        <row r="2634">
          <cell r="C2634" t="str">
            <v>gullfuru</v>
          </cell>
          <cell r="D2634" t="str">
            <v>NA</v>
          </cell>
        </row>
        <row r="2635">
          <cell r="C2635" t="str">
            <v>bustbjørnebær</v>
          </cell>
          <cell r="D2635" t="str">
            <v>CR</v>
          </cell>
        </row>
        <row r="2636">
          <cell r="C2636" t="str">
            <v>praktbrudespore</v>
          </cell>
          <cell r="D2636" t="str">
            <v>NE</v>
          </cell>
        </row>
        <row r="2637">
          <cell r="C2637" t="str">
            <v>flikbispelue</v>
          </cell>
          <cell r="D2637" t="str">
            <v>NA</v>
          </cell>
        </row>
        <row r="2638">
          <cell r="C2638" t="str">
            <v>snau bergskrinneblom</v>
          </cell>
          <cell r="D2638" t="str">
            <v>VU</v>
          </cell>
        </row>
        <row r="2639">
          <cell r="C2639" t="str">
            <v>grasstjerneblom</v>
          </cell>
          <cell r="D2639" t="str">
            <v>LC</v>
          </cell>
        </row>
        <row r="2640">
          <cell r="C2640" t="str">
            <v>begerjordrøyk</v>
          </cell>
          <cell r="D2640" t="str">
            <v>NA</v>
          </cell>
        </row>
        <row r="2641">
          <cell r="C2641" t="str">
            <v>mahognibregne</v>
          </cell>
          <cell r="D2641" t="str">
            <v>NA</v>
          </cell>
        </row>
        <row r="2642">
          <cell r="C2642" t="str">
            <v>blåkoll</v>
          </cell>
          <cell r="D2642" t="str">
            <v>LC</v>
          </cell>
        </row>
        <row r="2643">
          <cell r="C2643" t="str">
            <v>rislerkespore</v>
          </cell>
          <cell r="D2643" t="str">
            <v>NA</v>
          </cell>
        </row>
        <row r="2644">
          <cell r="C2644" t="str">
            <v>melbær</v>
          </cell>
          <cell r="D2644" t="str">
            <v>LC</v>
          </cell>
        </row>
        <row r="2645">
          <cell r="C2645" t="str">
            <v>åsstarr</v>
          </cell>
          <cell r="D2645" t="str">
            <v>NT</v>
          </cell>
        </row>
        <row r="2646">
          <cell r="C2646" t="str">
            <v>hagelerkespore</v>
          </cell>
          <cell r="D2646" t="str">
            <v>NA</v>
          </cell>
        </row>
        <row r="2647">
          <cell r="C2647" t="str">
            <v>ranklerkespore</v>
          </cell>
          <cell r="D2647" t="str">
            <v>NA</v>
          </cell>
        </row>
        <row r="2648">
          <cell r="C2648" t="str">
            <v>småhjerte</v>
          </cell>
          <cell r="D2648" t="str">
            <v>NA</v>
          </cell>
        </row>
        <row r="2649">
          <cell r="C2649" t="str">
            <v>hvit skogfrue</v>
          </cell>
          <cell r="D2649" t="str">
            <v>NT</v>
          </cell>
        </row>
        <row r="2650">
          <cell r="C2650" t="str">
            <v>fôrflatbelg</v>
          </cell>
          <cell r="D2650" t="str">
            <v>NA</v>
          </cell>
        </row>
        <row r="2651">
          <cell r="C2651" t="str">
            <v>bleiklerkespore</v>
          </cell>
          <cell r="D2651" t="str">
            <v>NA</v>
          </cell>
        </row>
        <row r="2652">
          <cell r="C2652" t="str">
            <v>dvergtistel</v>
          </cell>
          <cell r="D2652" t="str">
            <v>CR</v>
          </cell>
        </row>
        <row r="2653">
          <cell r="C2653" t="str">
            <v>lerkespore</v>
          </cell>
          <cell r="D2653" t="str">
            <v>LC</v>
          </cell>
        </row>
        <row r="2654">
          <cell r="C2654" t="str">
            <v>nebbslirekne</v>
          </cell>
          <cell r="D2654" t="str">
            <v>NA</v>
          </cell>
        </row>
        <row r="2655">
          <cell r="C2655" t="str">
            <v>hagelobelia</v>
          </cell>
          <cell r="D2655" t="str">
            <v>NA</v>
          </cell>
        </row>
        <row r="2656">
          <cell r="C2656" t="str">
            <v>flatrapp</v>
          </cell>
          <cell r="D2656" t="str">
            <v>LC</v>
          </cell>
        </row>
        <row r="2657">
          <cell r="C2657" t="str">
            <v>kjempemjødurt</v>
          </cell>
          <cell r="D2657" t="str">
            <v>NA</v>
          </cell>
        </row>
        <row r="2658">
          <cell r="C2658" t="str">
            <v>brei dunkjevle</v>
          </cell>
          <cell r="D2658" t="str">
            <v>LC</v>
          </cell>
        </row>
        <row r="2659">
          <cell r="C2659" t="str">
            <v>amerikalerkespore</v>
          </cell>
          <cell r="D2659" t="str">
            <v>NA</v>
          </cell>
        </row>
        <row r="2660">
          <cell r="C2660" t="str">
            <v>hvitmure</v>
          </cell>
          <cell r="D2660" t="str">
            <v>EN</v>
          </cell>
        </row>
        <row r="2661">
          <cell r="C2661" t="str">
            <v>shamahirse</v>
          </cell>
          <cell r="D2661" t="str">
            <v>NA</v>
          </cell>
        </row>
        <row r="2662">
          <cell r="C2662" t="str">
            <v>kosakkveronika</v>
          </cell>
          <cell r="D2662" t="str">
            <v>NA</v>
          </cell>
        </row>
        <row r="2663">
          <cell r="C2663" t="str">
            <v>strandkveke</v>
          </cell>
          <cell r="D2663" t="str">
            <v>LC</v>
          </cell>
        </row>
        <row r="2664">
          <cell r="C2664" t="str">
            <v>gruvekløver</v>
          </cell>
          <cell r="D2664" t="str">
            <v>NA</v>
          </cell>
        </row>
        <row r="2665">
          <cell r="C2665" t="str">
            <v>rødkjeks</v>
          </cell>
          <cell r="D2665" t="str">
            <v>LC</v>
          </cell>
        </row>
        <row r="2666">
          <cell r="C2666" t="str">
            <v>løytnantshjerte</v>
          </cell>
          <cell r="D2666" t="str">
            <v>NA</v>
          </cell>
        </row>
        <row r="2667">
          <cell r="C2667" t="str">
            <v>vassarve</v>
          </cell>
          <cell r="D2667" t="str">
            <v>LC</v>
          </cell>
        </row>
        <row r="2668">
          <cell r="C2668" t="str">
            <v>geitved</v>
          </cell>
          <cell r="D2668" t="str">
            <v>LC</v>
          </cell>
        </row>
        <row r="2669">
          <cell r="C2669" t="str">
            <v>andematbregne</v>
          </cell>
          <cell r="D2669" t="str">
            <v>NA</v>
          </cell>
        </row>
        <row r="2670">
          <cell r="C2670" t="str">
            <v>brun seterstarr</v>
          </cell>
          <cell r="D2670" t="str">
            <v>LC</v>
          </cell>
        </row>
        <row r="2671">
          <cell r="C2671" t="str">
            <v>moskusurt</v>
          </cell>
          <cell r="D2671" t="str">
            <v>LC</v>
          </cell>
        </row>
        <row r="2672">
          <cell r="C2672" t="str">
            <v>pyreneersildre</v>
          </cell>
          <cell r="D2672" t="str">
            <v>NA</v>
          </cell>
        </row>
        <row r="2673">
          <cell r="C2673" t="str">
            <v>hundekveke</v>
          </cell>
          <cell r="D2673" t="str">
            <v>LC</v>
          </cell>
        </row>
        <row r="2674">
          <cell r="C2674" t="str">
            <v>jordrøyk</v>
          </cell>
          <cell r="D2674" t="str">
            <v>LC</v>
          </cell>
        </row>
        <row r="2675">
          <cell r="C2675" t="str">
            <v>bakkemynte</v>
          </cell>
          <cell r="D2675" t="str">
            <v>LC</v>
          </cell>
        </row>
        <row r="2676">
          <cell r="C2676" t="str">
            <v>saltsmåarve</v>
          </cell>
          <cell r="D2676" t="str">
            <v>LC</v>
          </cell>
        </row>
        <row r="2677">
          <cell r="C2677" t="str">
            <v>dvergsnelle</v>
          </cell>
          <cell r="D2677" t="str">
            <v>LC</v>
          </cell>
        </row>
        <row r="2678">
          <cell r="C2678" t="str">
            <v>kransevjeblom</v>
          </cell>
          <cell r="D2678" t="str">
            <v>NA</v>
          </cell>
        </row>
        <row r="2679">
          <cell r="C2679" t="str">
            <v>bleikurt</v>
          </cell>
          <cell r="D2679" t="str">
            <v>NA</v>
          </cell>
        </row>
        <row r="2680">
          <cell r="C2680" t="str">
            <v>urtidstre</v>
          </cell>
          <cell r="D2680" t="str">
            <v>NA</v>
          </cell>
        </row>
        <row r="2681">
          <cell r="C2681" t="str">
            <v>bleikkløver</v>
          </cell>
          <cell r="D2681" t="str">
            <v>NA</v>
          </cell>
        </row>
        <row r="2682">
          <cell r="C2682" t="str">
            <v>akeleiefrøstjerne</v>
          </cell>
          <cell r="D2682" t="str">
            <v>NA</v>
          </cell>
        </row>
        <row r="2683">
          <cell r="C2683" t="str">
            <v>hageiris</v>
          </cell>
          <cell r="D2683" t="str">
            <v>NA</v>
          </cell>
        </row>
        <row r="2684">
          <cell r="C2684" t="str">
            <v>jærsøte</v>
          </cell>
          <cell r="D2684" t="str">
            <v>EN</v>
          </cell>
        </row>
        <row r="2685">
          <cell r="C2685" t="str">
            <v>storhjelm</v>
          </cell>
          <cell r="D2685" t="str">
            <v>NA</v>
          </cell>
        </row>
        <row r="2686">
          <cell r="C2686" t="str">
            <v>våriris</v>
          </cell>
          <cell r="D2686" t="str">
            <v>NA</v>
          </cell>
        </row>
        <row r="2687">
          <cell r="C2687" t="str">
            <v>vorteblad</v>
          </cell>
          <cell r="D2687" t="str">
            <v>NA</v>
          </cell>
        </row>
        <row r="2688">
          <cell r="C2688" t="str">
            <v>bakkegrønnkurle</v>
          </cell>
          <cell r="D2688" t="str">
            <v>LC</v>
          </cell>
        </row>
        <row r="2689">
          <cell r="C2689" t="str">
            <v>brakkhaukeskjegg</v>
          </cell>
          <cell r="D2689" t="str">
            <v>NA</v>
          </cell>
        </row>
        <row r="2690">
          <cell r="C2690" t="str">
            <v>hjertebjørnebær</v>
          </cell>
          <cell r="D2690" t="str">
            <v>NA</v>
          </cell>
        </row>
        <row r="2691">
          <cell r="C2691" t="str">
            <v>svartknoppurt</v>
          </cell>
          <cell r="D2691" t="str">
            <v>LC</v>
          </cell>
        </row>
        <row r="2692">
          <cell r="C2692" t="str">
            <v>sandlupin</v>
          </cell>
          <cell r="D2692" t="str">
            <v>NA</v>
          </cell>
        </row>
        <row r="2693">
          <cell r="C2693" t="str">
            <v>sibirlerkespore</v>
          </cell>
          <cell r="D2693" t="str">
            <v>NA</v>
          </cell>
        </row>
        <row r="2694">
          <cell r="C2694" t="str">
            <v>gentspirea</v>
          </cell>
          <cell r="D2694" t="str">
            <v>NA</v>
          </cell>
        </row>
        <row r="2695">
          <cell r="C2695" t="str">
            <v>sauesvingel</v>
          </cell>
          <cell r="D2695" t="str">
            <v>LC</v>
          </cell>
        </row>
        <row r="2696">
          <cell r="C2696" t="str">
            <v>vassaloe</v>
          </cell>
          <cell r="D2696" t="str">
            <v>NA</v>
          </cell>
        </row>
        <row r="2697">
          <cell r="C2697" t="str">
            <v>blålusern</v>
          </cell>
          <cell r="D2697" t="str">
            <v>NA</v>
          </cell>
        </row>
        <row r="2698">
          <cell r="C2698" t="str">
            <v>matportulakk</v>
          </cell>
          <cell r="D2698" t="str">
            <v>NA</v>
          </cell>
        </row>
        <row r="2699">
          <cell r="C2699" t="str">
            <v>fjellkattefot</v>
          </cell>
          <cell r="D2699" t="str">
            <v>LC</v>
          </cell>
        </row>
        <row r="2700">
          <cell r="C2700" t="str">
            <v>duskmyrull</v>
          </cell>
          <cell r="D2700" t="str">
            <v>LC</v>
          </cell>
        </row>
        <row r="2701">
          <cell r="C2701" t="str">
            <v>sibirgrasløk</v>
          </cell>
          <cell r="D2701" t="str">
            <v>LC</v>
          </cell>
        </row>
        <row r="2702">
          <cell r="C2702" t="str">
            <v>kystjordrøyk</v>
          </cell>
          <cell r="D2702" t="str">
            <v>LC</v>
          </cell>
        </row>
        <row r="2703">
          <cell r="C2703" t="str">
            <v>skogsvinerot</v>
          </cell>
          <cell r="D2703" t="str">
            <v>LC</v>
          </cell>
        </row>
        <row r="2704">
          <cell r="C2704" t="str">
            <v>stormaure</v>
          </cell>
          <cell r="D2704" t="str">
            <v>LC</v>
          </cell>
        </row>
        <row r="2705">
          <cell r="C2705" t="str">
            <v>tatarmelde</v>
          </cell>
          <cell r="D2705" t="str">
            <v>NA</v>
          </cell>
        </row>
        <row r="2706">
          <cell r="C2706" t="str">
            <v>vivendel</v>
          </cell>
          <cell r="D2706" t="str">
            <v>LC</v>
          </cell>
        </row>
        <row r="2707">
          <cell r="C2707" t="str">
            <v>sommereik</v>
          </cell>
          <cell r="D2707" t="str">
            <v>LC</v>
          </cell>
        </row>
        <row r="2708">
          <cell r="C2708" t="str">
            <v>vingefrøstjerne</v>
          </cell>
          <cell r="D2708" t="str">
            <v>NA</v>
          </cell>
        </row>
        <row r="2709">
          <cell r="C2709" t="str">
            <v>åkerrødtopp</v>
          </cell>
          <cell r="D2709" t="str">
            <v>CR</v>
          </cell>
        </row>
        <row r="2710">
          <cell r="C2710" t="str">
            <v>pinselilje</v>
          </cell>
          <cell r="D2710" t="str">
            <v>NA</v>
          </cell>
        </row>
        <row r="2711">
          <cell r="C2711" t="str">
            <v>fjellrapp</v>
          </cell>
          <cell r="D2711" t="str">
            <v>LC</v>
          </cell>
        </row>
        <row r="2712">
          <cell r="C2712" t="str">
            <v>tappgåseblom</v>
          </cell>
          <cell r="D2712" t="str">
            <v>NA</v>
          </cell>
        </row>
        <row r="2713">
          <cell r="C2713" t="str">
            <v>sørlig stormaure</v>
          </cell>
          <cell r="D2713" t="str">
            <v>NA</v>
          </cell>
        </row>
        <row r="2714">
          <cell r="C2714" t="str">
            <v>fingerlerkespore</v>
          </cell>
          <cell r="D2714" t="str">
            <v>LC</v>
          </cell>
        </row>
        <row r="2715">
          <cell r="D2715" t="str">
            <v>VU</v>
          </cell>
        </row>
        <row r="2716">
          <cell r="C2716" t="str">
            <v>småkokarde</v>
          </cell>
          <cell r="D2716" t="str">
            <v>NA</v>
          </cell>
        </row>
        <row r="2717">
          <cell r="C2717" t="str">
            <v>fjelleiner</v>
          </cell>
          <cell r="D2717" t="str">
            <v>LC</v>
          </cell>
        </row>
        <row r="2718">
          <cell r="C2718" t="str">
            <v>sandslirekne</v>
          </cell>
          <cell r="D2718" t="str">
            <v>LC</v>
          </cell>
        </row>
        <row r="2719">
          <cell r="C2719" t="str">
            <v>fjelltimotei</v>
          </cell>
          <cell r="D2719" t="str">
            <v>LC</v>
          </cell>
        </row>
        <row r="2720">
          <cell r="C2720" t="str">
            <v>grannmarikåpe</v>
          </cell>
          <cell r="D2720" t="str">
            <v>LC</v>
          </cell>
        </row>
        <row r="2721">
          <cell r="C2721" t="str">
            <v>flatfugleklo</v>
          </cell>
          <cell r="D2721" t="str">
            <v>NA</v>
          </cell>
        </row>
        <row r="2722">
          <cell r="C2722" t="str">
            <v>prydkattehale</v>
          </cell>
          <cell r="D2722" t="str">
            <v>NA</v>
          </cell>
        </row>
        <row r="2723">
          <cell r="C2723" t="str">
            <v>ertelupin</v>
          </cell>
          <cell r="D2723" t="str">
            <v>NA</v>
          </cell>
        </row>
        <row r="2724">
          <cell r="C2724" t="str">
            <v>tyrihjelm</v>
          </cell>
          <cell r="D2724" t="str">
            <v>LC</v>
          </cell>
        </row>
        <row r="2725">
          <cell r="C2725" t="str">
            <v>kløftstarr</v>
          </cell>
          <cell r="D2725" t="str">
            <v>VU</v>
          </cell>
        </row>
        <row r="2726">
          <cell r="C2726" t="str">
            <v>kjempeslirekne</v>
          </cell>
          <cell r="D2726" t="str">
            <v>NA</v>
          </cell>
        </row>
        <row r="2727">
          <cell r="C2727" t="str">
            <v>nepe</v>
          </cell>
          <cell r="D2727" t="str">
            <v>NA</v>
          </cell>
        </row>
        <row r="2728">
          <cell r="C2728" t="str">
            <v>lind</v>
          </cell>
          <cell r="D2728" t="str">
            <v>LC</v>
          </cell>
        </row>
        <row r="2729">
          <cell r="C2729" t="str">
            <v>klubbenattlys</v>
          </cell>
          <cell r="D2729" t="str">
            <v>NA</v>
          </cell>
        </row>
        <row r="2730">
          <cell r="C2730" t="str">
            <v>hornlevkøy</v>
          </cell>
          <cell r="D2730" t="str">
            <v>NA</v>
          </cell>
        </row>
        <row r="2731">
          <cell r="C2731" t="str">
            <v>flekkmarihand</v>
          </cell>
          <cell r="D2731" t="str">
            <v>LC</v>
          </cell>
        </row>
        <row r="2732">
          <cell r="C2732" t="str">
            <v>gullregn</v>
          </cell>
          <cell r="D2732" t="str">
            <v>NA</v>
          </cell>
        </row>
        <row r="2733">
          <cell r="C2733" t="str">
            <v>møllesøtgras</v>
          </cell>
          <cell r="D2733" t="str">
            <v>NA</v>
          </cell>
        </row>
        <row r="2734">
          <cell r="C2734" t="str">
            <v>sølvtistel</v>
          </cell>
          <cell r="D2734" t="str">
            <v>NA</v>
          </cell>
        </row>
        <row r="2735">
          <cell r="D2735" t="str">
            <v>NA</v>
          </cell>
        </row>
        <row r="2736">
          <cell r="C2736" t="str">
            <v>nikketistel</v>
          </cell>
          <cell r="D2736" t="str">
            <v>NA</v>
          </cell>
        </row>
        <row r="2737">
          <cell r="C2737" t="str">
            <v>skorsonerrot</v>
          </cell>
          <cell r="D2737" t="str">
            <v>NA</v>
          </cell>
        </row>
        <row r="2738">
          <cell r="C2738" t="str">
            <v>blåmelde</v>
          </cell>
          <cell r="D2738" t="str">
            <v>LC</v>
          </cell>
        </row>
        <row r="2739">
          <cell r="C2739" t="str">
            <v>heinattfiol</v>
          </cell>
          <cell r="D2739" t="str">
            <v>LC</v>
          </cell>
        </row>
        <row r="2740">
          <cell r="C2740" t="str">
            <v>teppesildre</v>
          </cell>
          <cell r="D2740" t="str">
            <v>NA</v>
          </cell>
        </row>
        <row r="2741">
          <cell r="C2741" t="str">
            <v>fjellslirestarr</v>
          </cell>
          <cell r="D2741" t="str">
            <v>LC</v>
          </cell>
        </row>
        <row r="2742">
          <cell r="D2742" t="str">
            <v>NA</v>
          </cell>
        </row>
        <row r="2743">
          <cell r="C2743" t="str">
            <v>mørk snausveve</v>
          </cell>
          <cell r="D2743" t="str">
            <v>NA</v>
          </cell>
        </row>
        <row r="2744">
          <cell r="C2744" t="str">
            <v>vrifuru</v>
          </cell>
          <cell r="D2744" t="str">
            <v>NA</v>
          </cell>
        </row>
        <row r="2745">
          <cell r="C2745" t="str">
            <v>purpurpil</v>
          </cell>
          <cell r="D2745" t="str">
            <v>NA</v>
          </cell>
        </row>
        <row r="2746">
          <cell r="D2746" t="str">
            <v>LC</v>
          </cell>
        </row>
        <row r="2747">
          <cell r="C2747" t="str">
            <v>knoppfjellrapp</v>
          </cell>
          <cell r="D2747" t="str">
            <v>LC</v>
          </cell>
        </row>
        <row r="2748">
          <cell r="C2748" t="str">
            <v>skredrublom</v>
          </cell>
          <cell r="D2748" t="str">
            <v>LC</v>
          </cell>
        </row>
        <row r="2749">
          <cell r="C2749" t="str">
            <v>kostmelde</v>
          </cell>
          <cell r="D2749" t="str">
            <v>NA</v>
          </cell>
        </row>
        <row r="2750">
          <cell r="C2750" t="str">
            <v>piggsoleie</v>
          </cell>
          <cell r="D2750" t="str">
            <v>NA</v>
          </cell>
        </row>
        <row r="2751">
          <cell r="C2751" t="str">
            <v>snøsoleie</v>
          </cell>
          <cell r="D2751" t="str">
            <v>NT</v>
          </cell>
        </row>
        <row r="2752">
          <cell r="C2752" t="str">
            <v>storrundstarr</v>
          </cell>
          <cell r="D2752" t="str">
            <v>LC</v>
          </cell>
        </row>
        <row r="2753">
          <cell r="C2753" t="str">
            <v>åkersnelle</v>
          </cell>
          <cell r="D2753" t="str">
            <v>LC</v>
          </cell>
        </row>
        <row r="2754">
          <cell r="C2754" t="str">
            <v>loppestarr</v>
          </cell>
          <cell r="D2754" t="str">
            <v>LC</v>
          </cell>
        </row>
        <row r="2755">
          <cell r="D2755" t="str">
            <v>NE</v>
          </cell>
        </row>
        <row r="2756">
          <cell r="C2756" t="str">
            <v>snøbær</v>
          </cell>
          <cell r="D2756" t="str">
            <v>NA</v>
          </cell>
        </row>
        <row r="2757">
          <cell r="C2757" t="str">
            <v>filtsøtvier</v>
          </cell>
          <cell r="D2757" t="str">
            <v>NA</v>
          </cell>
        </row>
        <row r="2758">
          <cell r="C2758" t="str">
            <v>sar</v>
          </cell>
          <cell r="D2758" t="str">
            <v>NA</v>
          </cell>
        </row>
        <row r="2759">
          <cell r="D2759" t="str">
            <v>LC</v>
          </cell>
        </row>
        <row r="2760">
          <cell r="C2760" t="str">
            <v>vårveronika</v>
          </cell>
          <cell r="D2760" t="str">
            <v>NT</v>
          </cell>
        </row>
        <row r="2761">
          <cell r="C2761" t="str">
            <v>klengelerkespore</v>
          </cell>
          <cell r="D2761" t="str">
            <v>EN</v>
          </cell>
        </row>
        <row r="2762">
          <cell r="C2762" t="str">
            <v>storveronika</v>
          </cell>
          <cell r="D2762" t="str">
            <v>LC</v>
          </cell>
        </row>
        <row r="2763">
          <cell r="C2763" t="str">
            <v>kulevadderot</v>
          </cell>
          <cell r="D2763" t="str">
            <v>NA</v>
          </cell>
        </row>
        <row r="2764">
          <cell r="C2764" t="str">
            <v>gul lerkespore</v>
          </cell>
          <cell r="D2764" t="str">
            <v>NA</v>
          </cell>
        </row>
        <row r="2765">
          <cell r="C2765" t="str">
            <v>bergjordrøyk</v>
          </cell>
          <cell r="D2765" t="str">
            <v>LC</v>
          </cell>
        </row>
        <row r="2766">
          <cell r="D2766" t="str">
            <v>LC</v>
          </cell>
        </row>
        <row r="2767">
          <cell r="C2767" t="str">
            <v>brennesle</v>
          </cell>
          <cell r="D2767" t="str">
            <v>LC</v>
          </cell>
        </row>
        <row r="2768">
          <cell r="D2768" t="str">
            <v>NA</v>
          </cell>
        </row>
        <row r="2769">
          <cell r="C2769" t="str">
            <v>kvann</v>
          </cell>
          <cell r="D2769" t="str">
            <v>LC</v>
          </cell>
        </row>
        <row r="2770">
          <cell r="C2770" t="str">
            <v>veirublom</v>
          </cell>
          <cell r="D2770" t="str">
            <v>NA</v>
          </cell>
        </row>
        <row r="2771">
          <cell r="C2771" t="str">
            <v>harestarr</v>
          </cell>
          <cell r="D2771" t="str">
            <v>LC</v>
          </cell>
        </row>
        <row r="2772">
          <cell r="C2772" t="str">
            <v>kirgisløk</v>
          </cell>
          <cell r="D2772" t="str">
            <v>NA</v>
          </cell>
        </row>
        <row r="2773">
          <cell r="C2773" t="str">
            <v>skjermtulipan</v>
          </cell>
          <cell r="D2773" t="str">
            <v>NA</v>
          </cell>
        </row>
        <row r="2774">
          <cell r="D2774" t="str">
            <v>LC</v>
          </cell>
        </row>
        <row r="2775">
          <cell r="C2775" t="str">
            <v>merian</v>
          </cell>
          <cell r="D2775" t="str">
            <v>NA</v>
          </cell>
        </row>
        <row r="2776">
          <cell r="C2776" t="str">
            <v>spissørevier</v>
          </cell>
          <cell r="D2776" t="str">
            <v>NA</v>
          </cell>
        </row>
        <row r="2777">
          <cell r="C2777" t="str">
            <v>slakkstarr</v>
          </cell>
          <cell r="D2777" t="str">
            <v>LC</v>
          </cell>
        </row>
        <row r="2778">
          <cell r="C2778" t="str">
            <v>norsk asal</v>
          </cell>
          <cell r="D2778" t="str">
            <v>LC</v>
          </cell>
        </row>
        <row r="2779">
          <cell r="C2779" t="str">
            <v>smalmalurt</v>
          </cell>
          <cell r="D2779" t="str">
            <v>NA</v>
          </cell>
        </row>
        <row r="2780">
          <cell r="C2780" t="str">
            <v>smallungeurt</v>
          </cell>
          <cell r="D2780" t="str">
            <v>NA</v>
          </cell>
        </row>
        <row r="2781">
          <cell r="C2781" t="str">
            <v>lasarusflatbelg</v>
          </cell>
          <cell r="D2781" t="str">
            <v>NA</v>
          </cell>
        </row>
        <row r="2782">
          <cell r="C2782" t="str">
            <v>kjempekonvall</v>
          </cell>
          <cell r="D2782" t="str">
            <v>NA</v>
          </cell>
        </row>
        <row r="2783">
          <cell r="C2783" t="str">
            <v>persisk syrin</v>
          </cell>
          <cell r="D2783" t="str">
            <v>NA</v>
          </cell>
        </row>
        <row r="2784">
          <cell r="C2784" t="str">
            <v>trådsiv</v>
          </cell>
          <cell r="D2784" t="str">
            <v>LC</v>
          </cell>
        </row>
        <row r="2785">
          <cell r="C2785" t="str">
            <v>alaskavier</v>
          </cell>
          <cell r="D2785" t="str">
            <v>NA</v>
          </cell>
        </row>
        <row r="2786">
          <cell r="C2786" t="str">
            <v>sibirspirea</v>
          </cell>
          <cell r="D2786" t="str">
            <v>NA</v>
          </cell>
        </row>
        <row r="2787">
          <cell r="C2787" t="str">
            <v>knereverumpe</v>
          </cell>
          <cell r="D2787" t="str">
            <v>LC</v>
          </cell>
        </row>
        <row r="2788">
          <cell r="C2788" t="str">
            <v>kulenøkleblom</v>
          </cell>
          <cell r="D2788" t="str">
            <v>NA</v>
          </cell>
        </row>
        <row r="2789">
          <cell r="C2789" t="str">
            <v>plensveve</v>
          </cell>
          <cell r="D2789" t="str">
            <v>NA</v>
          </cell>
        </row>
        <row r="2790">
          <cell r="C2790" t="str">
            <v>ildtorn</v>
          </cell>
          <cell r="D2790" t="str">
            <v>NA</v>
          </cell>
        </row>
        <row r="2791">
          <cell r="C2791" t="str">
            <v>stutthavre</v>
          </cell>
          <cell r="D2791" t="str">
            <v>NA</v>
          </cell>
        </row>
        <row r="2792">
          <cell r="C2792" t="str">
            <v>mahonie</v>
          </cell>
          <cell r="D2792" t="str">
            <v>NA</v>
          </cell>
        </row>
        <row r="2793">
          <cell r="C2793" t="str">
            <v>gråspirea</v>
          </cell>
          <cell r="D2793" t="str">
            <v>NA</v>
          </cell>
        </row>
        <row r="2794">
          <cell r="C2794" t="str">
            <v>amerikanesle</v>
          </cell>
          <cell r="D2794" t="str">
            <v>NA</v>
          </cell>
        </row>
        <row r="2795">
          <cell r="C2795" t="str">
            <v>møllekvein</v>
          </cell>
          <cell r="D2795" t="str">
            <v>NA</v>
          </cell>
        </row>
        <row r="2796">
          <cell r="C2796" t="str">
            <v>klourt</v>
          </cell>
          <cell r="D2796" t="str">
            <v>LC</v>
          </cell>
        </row>
        <row r="2797">
          <cell r="C2797" t="str">
            <v>hengestarr</v>
          </cell>
          <cell r="D2797" t="str">
            <v>NA</v>
          </cell>
        </row>
        <row r="2798">
          <cell r="C2798" t="str">
            <v>hollandbrannlilje</v>
          </cell>
          <cell r="D2798" t="str">
            <v>NA</v>
          </cell>
        </row>
        <row r="2799">
          <cell r="C2799" t="str">
            <v>strandsvingel</v>
          </cell>
          <cell r="D2799" t="str">
            <v>LC</v>
          </cell>
        </row>
        <row r="2800">
          <cell r="C2800" t="str">
            <v>pollsivaks</v>
          </cell>
          <cell r="D2800" t="str">
            <v>LC</v>
          </cell>
        </row>
        <row r="2801">
          <cell r="C2801" t="str">
            <v>alantrot</v>
          </cell>
          <cell r="D2801" t="str">
            <v>NA</v>
          </cell>
        </row>
        <row r="2802">
          <cell r="C2802" t="str">
            <v>hvitkurle</v>
          </cell>
          <cell r="D2802" t="str">
            <v>NT</v>
          </cell>
        </row>
        <row r="2803">
          <cell r="C2803" t="str">
            <v>åkerkål</v>
          </cell>
          <cell r="D2803" t="str">
            <v>LC</v>
          </cell>
        </row>
        <row r="2804">
          <cell r="C2804" t="str">
            <v>kinanellik</v>
          </cell>
          <cell r="D2804" t="str">
            <v>NA</v>
          </cell>
        </row>
        <row r="2805">
          <cell r="C2805" t="str">
            <v>purpurtorskemunn</v>
          </cell>
          <cell r="D2805" t="str">
            <v>NA</v>
          </cell>
        </row>
        <row r="2806">
          <cell r="C2806" t="str">
            <v>krageklokke</v>
          </cell>
          <cell r="D2806" t="str">
            <v>NA</v>
          </cell>
        </row>
        <row r="2807">
          <cell r="C2807" t="str">
            <v>lodnealant</v>
          </cell>
          <cell r="D2807" t="str">
            <v>NA</v>
          </cell>
        </row>
        <row r="2808">
          <cell r="D2808" t="str">
            <v>NA</v>
          </cell>
        </row>
        <row r="2809">
          <cell r="C2809" t="str">
            <v>hartmansstarr</v>
          </cell>
          <cell r="D2809" t="str">
            <v>VU</v>
          </cell>
        </row>
        <row r="2810">
          <cell r="C2810" t="str">
            <v>alpeleddved</v>
          </cell>
          <cell r="D2810" t="str">
            <v>NA</v>
          </cell>
        </row>
        <row r="2811">
          <cell r="C2811" t="str">
            <v>kantrisp</v>
          </cell>
          <cell r="D2811" t="str">
            <v>NA</v>
          </cell>
        </row>
        <row r="2812">
          <cell r="C2812" t="str">
            <v>sivlilje</v>
          </cell>
          <cell r="D2812" t="str">
            <v>NA</v>
          </cell>
        </row>
        <row r="2813">
          <cell r="C2813" t="str">
            <v>russestarr</v>
          </cell>
          <cell r="D2813" t="str">
            <v>NA</v>
          </cell>
        </row>
        <row r="2814">
          <cell r="C2814" t="str">
            <v>åkerreverumpe</v>
          </cell>
          <cell r="D2814" t="str">
            <v>NA</v>
          </cell>
        </row>
        <row r="2815">
          <cell r="C2815" t="str">
            <v>stor fjærekoll</v>
          </cell>
          <cell r="D2815" t="str">
            <v>LC</v>
          </cell>
        </row>
        <row r="2816">
          <cell r="D2816" t="str">
            <v>NA</v>
          </cell>
        </row>
        <row r="2817">
          <cell r="C2817" t="str">
            <v>kurvkløver</v>
          </cell>
          <cell r="D2817" t="str">
            <v>NA</v>
          </cell>
        </row>
        <row r="2818">
          <cell r="C2818" t="str">
            <v>bergveronika</v>
          </cell>
          <cell r="D2818" t="str">
            <v>LC</v>
          </cell>
        </row>
        <row r="2819">
          <cell r="C2819" t="str">
            <v>storak</v>
          </cell>
          <cell r="D2819" t="str">
            <v>EN</v>
          </cell>
        </row>
        <row r="2820">
          <cell r="C2820" t="str">
            <v>lapprublom</v>
          </cell>
          <cell r="D2820" t="str">
            <v>NT</v>
          </cell>
        </row>
        <row r="2821">
          <cell r="D2821" t="str">
            <v>LC</v>
          </cell>
        </row>
        <row r="2822">
          <cell r="C2822" t="str">
            <v>matgrasløk</v>
          </cell>
          <cell r="D2822" t="str">
            <v>NA</v>
          </cell>
        </row>
        <row r="2823">
          <cell r="C2823" t="str">
            <v>skaftstivstarr</v>
          </cell>
          <cell r="D2823" t="str">
            <v>LC</v>
          </cell>
        </row>
        <row r="2824">
          <cell r="C2824" t="str">
            <v>finnrose</v>
          </cell>
          <cell r="D2824" t="str">
            <v>NA</v>
          </cell>
        </row>
        <row r="2825">
          <cell r="C2825" t="str">
            <v>brasilsøtvier</v>
          </cell>
          <cell r="D2825" t="str">
            <v>NA</v>
          </cell>
        </row>
        <row r="2826">
          <cell r="C2826" t="str">
            <v>tomtehøymol</v>
          </cell>
          <cell r="D2826" t="str">
            <v>LC</v>
          </cell>
        </row>
        <row r="2827">
          <cell r="C2827" t="str">
            <v>brannmyrull</v>
          </cell>
          <cell r="D2827" t="str">
            <v>LC</v>
          </cell>
        </row>
        <row r="2828">
          <cell r="C2828" t="str">
            <v>hyllebrønsle</v>
          </cell>
          <cell r="D2828" t="str">
            <v>NA</v>
          </cell>
        </row>
        <row r="2829">
          <cell r="C2829" t="str">
            <v>laurbærhegg</v>
          </cell>
          <cell r="D2829" t="str">
            <v>NA</v>
          </cell>
        </row>
        <row r="2830">
          <cell r="C2830" t="str">
            <v>sandfiol</v>
          </cell>
          <cell r="D2830" t="str">
            <v>LC</v>
          </cell>
        </row>
        <row r="2831">
          <cell r="C2831" t="str">
            <v>humlebusk</v>
          </cell>
          <cell r="D2831" t="str">
            <v>NA</v>
          </cell>
        </row>
        <row r="2832">
          <cell r="C2832" t="str">
            <v>geitsvingel</v>
          </cell>
          <cell r="D2832" t="str">
            <v>LC</v>
          </cell>
        </row>
        <row r="2833">
          <cell r="C2833" t="str">
            <v>bergasal</v>
          </cell>
          <cell r="D2833" t="str">
            <v>LC</v>
          </cell>
        </row>
        <row r="2834">
          <cell r="C2834" t="str">
            <v>himalayasyrin</v>
          </cell>
          <cell r="D2834" t="str">
            <v>NA</v>
          </cell>
        </row>
        <row r="2835">
          <cell r="C2835" t="str">
            <v>vasspest</v>
          </cell>
          <cell r="D2835" t="str">
            <v>NA</v>
          </cell>
        </row>
        <row r="2836">
          <cell r="C2836" t="str">
            <v>nordlig tinderublom</v>
          </cell>
          <cell r="D2836" t="str">
            <v>EN</v>
          </cell>
        </row>
        <row r="2837">
          <cell r="C2837" t="str">
            <v>lydisk bergknapp</v>
          </cell>
          <cell r="D2837" t="str">
            <v>NA</v>
          </cell>
        </row>
        <row r="2838">
          <cell r="C2838" t="str">
            <v>strandvendelrot</v>
          </cell>
          <cell r="D2838" t="str">
            <v>LC</v>
          </cell>
        </row>
        <row r="2839">
          <cell r="C2839" t="str">
            <v>krypsolknapp</v>
          </cell>
          <cell r="D2839" t="str">
            <v>NA</v>
          </cell>
        </row>
        <row r="2840">
          <cell r="C2840" t="str">
            <v>albarose</v>
          </cell>
          <cell r="D2840" t="str">
            <v>NA</v>
          </cell>
        </row>
        <row r="2841">
          <cell r="D2841" t="str">
            <v>NA</v>
          </cell>
        </row>
        <row r="2842">
          <cell r="C2842" t="str">
            <v>myrflatbelg</v>
          </cell>
          <cell r="D2842" t="str">
            <v>EN</v>
          </cell>
        </row>
        <row r="2843">
          <cell r="C2843" t="str">
            <v>bergskrinneblom</v>
          </cell>
          <cell r="D2843" t="str">
            <v>LC</v>
          </cell>
        </row>
        <row r="2844">
          <cell r="C2844" t="str">
            <v>storbjørneskjegg</v>
          </cell>
          <cell r="D2844" t="str">
            <v>LC</v>
          </cell>
        </row>
        <row r="2845">
          <cell r="C2845" t="str">
            <v>tornaralia</v>
          </cell>
          <cell r="D2845" t="str">
            <v>NA</v>
          </cell>
        </row>
        <row r="2846">
          <cell r="C2846" t="str">
            <v>lodneflatbelg</v>
          </cell>
          <cell r="D2846" t="str">
            <v>NA</v>
          </cell>
        </row>
        <row r="2847">
          <cell r="C2847" t="str">
            <v>pastinakk</v>
          </cell>
          <cell r="D2847" t="str">
            <v>NA</v>
          </cell>
        </row>
        <row r="2848">
          <cell r="C2848" t="str">
            <v>vandreveronika</v>
          </cell>
          <cell r="D2848" t="str">
            <v>NA</v>
          </cell>
        </row>
        <row r="2849">
          <cell r="C2849" t="str">
            <v>islandsvalmue</v>
          </cell>
          <cell r="D2849" t="str">
            <v>LC</v>
          </cell>
        </row>
        <row r="2850">
          <cell r="C2850" t="str">
            <v>ormehode</v>
          </cell>
          <cell r="D2850" t="str">
            <v>NA</v>
          </cell>
        </row>
        <row r="2851">
          <cell r="C2851" t="str">
            <v>sivblom</v>
          </cell>
          <cell r="D2851" t="str">
            <v>LC</v>
          </cell>
        </row>
        <row r="2852">
          <cell r="C2852" t="str">
            <v>østerriksk asal</v>
          </cell>
          <cell r="D2852" t="str">
            <v>NA</v>
          </cell>
        </row>
        <row r="2853">
          <cell r="C2853" t="str">
            <v>berghøymol</v>
          </cell>
          <cell r="D2853" t="str">
            <v>VU</v>
          </cell>
        </row>
        <row r="2854">
          <cell r="C2854" t="str">
            <v>nebbpiggknopp</v>
          </cell>
          <cell r="D2854" t="str">
            <v>VU</v>
          </cell>
        </row>
        <row r="2855">
          <cell r="C2855" t="str">
            <v>flarkstarr</v>
          </cell>
          <cell r="D2855" t="str">
            <v>VU</v>
          </cell>
        </row>
        <row r="2856">
          <cell r="C2856" t="str">
            <v>korearogn</v>
          </cell>
          <cell r="D2856" t="str">
            <v>NA</v>
          </cell>
        </row>
        <row r="2857">
          <cell r="C2857" t="str">
            <v>stjernemarikåpe</v>
          </cell>
          <cell r="D2857" t="str">
            <v>LC</v>
          </cell>
        </row>
        <row r="2858">
          <cell r="C2858" t="str">
            <v>dokkerose</v>
          </cell>
          <cell r="D2858" t="str">
            <v>NA</v>
          </cell>
        </row>
        <row r="2859">
          <cell r="C2859" t="str">
            <v>sumpforglemmegei</v>
          </cell>
          <cell r="D2859" t="str">
            <v>LC</v>
          </cell>
        </row>
        <row r="2860">
          <cell r="C2860" t="str">
            <v>frynseeik</v>
          </cell>
          <cell r="D2860" t="str">
            <v>NA</v>
          </cell>
        </row>
        <row r="2861">
          <cell r="C2861" t="str">
            <v>opiumsvalmue</v>
          </cell>
          <cell r="D2861" t="str">
            <v>NA</v>
          </cell>
        </row>
        <row r="2862">
          <cell r="C2862" t="str">
            <v>blankpiggknopp</v>
          </cell>
          <cell r="D2862" t="str">
            <v>LC</v>
          </cell>
        </row>
        <row r="2863">
          <cell r="C2863" t="str">
            <v>fransk rose</v>
          </cell>
          <cell r="D2863" t="str">
            <v>NA</v>
          </cell>
        </row>
        <row r="2864">
          <cell r="D2864" t="str">
            <v>LC</v>
          </cell>
        </row>
        <row r="2865">
          <cell r="C2865" t="str">
            <v>sommerklinte</v>
          </cell>
          <cell r="D2865" t="str">
            <v>NA</v>
          </cell>
        </row>
        <row r="2866">
          <cell r="C2866" t="str">
            <v>lodden vaniljerot</v>
          </cell>
          <cell r="D2866" t="str">
            <v>LC</v>
          </cell>
        </row>
        <row r="2867">
          <cell r="C2867" t="str">
            <v>stjernetopp</v>
          </cell>
          <cell r="D2867" t="str">
            <v>NA</v>
          </cell>
        </row>
        <row r="2868">
          <cell r="C2868" t="str">
            <v>storhjertegras</v>
          </cell>
          <cell r="D2868" t="str">
            <v>NA</v>
          </cell>
        </row>
        <row r="2869">
          <cell r="C2869" t="str">
            <v>fjellgullris</v>
          </cell>
          <cell r="D2869" t="str">
            <v>LC</v>
          </cell>
        </row>
        <row r="2870">
          <cell r="C2870" t="str">
            <v>småkystjordrøyk</v>
          </cell>
          <cell r="D2870" t="str">
            <v>NA</v>
          </cell>
        </row>
        <row r="2871">
          <cell r="C2871" t="str">
            <v>hagekattemynte</v>
          </cell>
          <cell r="D2871" t="str">
            <v>NA</v>
          </cell>
        </row>
        <row r="2872">
          <cell r="C2872" t="str">
            <v>bakkesoleie</v>
          </cell>
          <cell r="D2872" t="str">
            <v>LC</v>
          </cell>
        </row>
        <row r="2873">
          <cell r="C2873" t="str">
            <v>smal vasspest</v>
          </cell>
          <cell r="D2873" t="str">
            <v>NA</v>
          </cell>
        </row>
        <row r="2874">
          <cell r="C2874" t="str">
            <v>gjeldkarve</v>
          </cell>
          <cell r="D2874" t="str">
            <v>LC</v>
          </cell>
        </row>
        <row r="2875">
          <cell r="C2875" t="str">
            <v>grasmarihand</v>
          </cell>
          <cell r="D2875" t="str">
            <v>LC</v>
          </cell>
        </row>
        <row r="2876">
          <cell r="C2876" t="str">
            <v>sotstarr</v>
          </cell>
          <cell r="D2876" t="str">
            <v>LC</v>
          </cell>
        </row>
        <row r="2877">
          <cell r="C2877" t="str">
            <v>amerikahyll</v>
          </cell>
          <cell r="D2877" t="str">
            <v>NA</v>
          </cell>
        </row>
        <row r="2878">
          <cell r="C2878" t="str">
            <v>silkepil</v>
          </cell>
          <cell r="D2878" t="str">
            <v>NA</v>
          </cell>
        </row>
        <row r="2879">
          <cell r="C2879" t="str">
            <v>hjortetrøst</v>
          </cell>
          <cell r="D2879" t="str">
            <v>LC</v>
          </cell>
        </row>
        <row r="2880">
          <cell r="C2880" t="str">
            <v>stor apotekerkattost</v>
          </cell>
          <cell r="D2880" t="str">
            <v>NA</v>
          </cell>
        </row>
        <row r="2881">
          <cell r="C2881" t="str">
            <v>hvit strandvindel</v>
          </cell>
          <cell r="D2881" t="str">
            <v>LC</v>
          </cell>
        </row>
        <row r="2882">
          <cell r="C2882" t="str">
            <v>hornkløver</v>
          </cell>
          <cell r="D2882" t="str">
            <v>NA</v>
          </cell>
        </row>
        <row r="2883">
          <cell r="C2883" t="str">
            <v>snøsildre</v>
          </cell>
          <cell r="D2883" t="str">
            <v>LC</v>
          </cell>
        </row>
        <row r="2884">
          <cell r="C2884" t="str">
            <v>sibirkurvpil</v>
          </cell>
          <cell r="D2884" t="str">
            <v>NA</v>
          </cell>
        </row>
        <row r="2885">
          <cell r="C2885" t="str">
            <v>lin</v>
          </cell>
          <cell r="D2885" t="str">
            <v>NA</v>
          </cell>
        </row>
        <row r="2886">
          <cell r="C2886" t="str">
            <v>rosemandel</v>
          </cell>
          <cell r="D2886" t="str">
            <v>NA</v>
          </cell>
        </row>
        <row r="2887">
          <cell r="C2887" t="str">
            <v>grønn bladlilje</v>
          </cell>
          <cell r="D2887" t="str">
            <v>NA</v>
          </cell>
        </row>
        <row r="2888">
          <cell r="D2888" t="str">
            <v>NA</v>
          </cell>
        </row>
        <row r="2889">
          <cell r="C2889" t="str">
            <v>alpeskjoldbærer</v>
          </cell>
          <cell r="D2889" t="str">
            <v>NA</v>
          </cell>
        </row>
        <row r="2890">
          <cell r="C2890" t="str">
            <v>snerprørkvein</v>
          </cell>
          <cell r="D2890" t="str">
            <v>LC</v>
          </cell>
        </row>
        <row r="2891">
          <cell r="C2891" t="str">
            <v>hirse</v>
          </cell>
          <cell r="D2891" t="str">
            <v>NA</v>
          </cell>
        </row>
        <row r="2892">
          <cell r="C2892" t="str">
            <v>japansk vingenøtt</v>
          </cell>
          <cell r="D2892" t="str">
            <v>NA</v>
          </cell>
        </row>
        <row r="2893">
          <cell r="C2893" t="str">
            <v>blodrips</v>
          </cell>
          <cell r="D2893" t="str">
            <v>NA</v>
          </cell>
        </row>
        <row r="2894">
          <cell r="C2894" t="str">
            <v>sogneasal</v>
          </cell>
          <cell r="D2894" t="str">
            <v>VU</v>
          </cell>
        </row>
        <row r="2895">
          <cell r="C2895" t="str">
            <v>kretakattost</v>
          </cell>
          <cell r="D2895" t="str">
            <v>NA</v>
          </cell>
        </row>
        <row r="2896">
          <cell r="C2896" t="str">
            <v>nipponspirea</v>
          </cell>
          <cell r="D2896" t="str">
            <v>NA</v>
          </cell>
        </row>
        <row r="2897">
          <cell r="C2897" t="str">
            <v>strengandemat</v>
          </cell>
          <cell r="D2897" t="str">
            <v>NE</v>
          </cell>
        </row>
        <row r="2898">
          <cell r="C2898" t="str">
            <v>småmyrull</v>
          </cell>
          <cell r="D2898" t="str">
            <v>EN</v>
          </cell>
        </row>
        <row r="2899">
          <cell r="C2899" t="str">
            <v>dvergmarikåpe</v>
          </cell>
          <cell r="D2899" t="str">
            <v>CR</v>
          </cell>
        </row>
        <row r="2900">
          <cell r="C2900" t="str">
            <v>svartgallebær</v>
          </cell>
          <cell r="D2900" t="str">
            <v>NA</v>
          </cell>
        </row>
        <row r="2901">
          <cell r="C2901" t="str">
            <v>mørklungeurt</v>
          </cell>
          <cell r="D2901" t="str">
            <v>NA</v>
          </cell>
        </row>
        <row r="2902">
          <cell r="C2902" t="str">
            <v>veihaukeskjegg</v>
          </cell>
          <cell r="D2902" t="str">
            <v>NA</v>
          </cell>
        </row>
        <row r="2903">
          <cell r="C2903" t="str">
            <v>grussnelle</v>
          </cell>
          <cell r="D2903" t="str">
            <v>LC</v>
          </cell>
        </row>
        <row r="2904">
          <cell r="C2904" t="str">
            <v>mandel</v>
          </cell>
          <cell r="D2904" t="str">
            <v>NA</v>
          </cell>
        </row>
        <row r="2905">
          <cell r="C2905" t="str">
            <v>virginiarose</v>
          </cell>
          <cell r="D2905" t="str">
            <v>NA</v>
          </cell>
        </row>
        <row r="2906">
          <cell r="C2906" t="str">
            <v>storblåkoll</v>
          </cell>
          <cell r="D2906" t="str">
            <v>NA</v>
          </cell>
        </row>
        <row r="2907">
          <cell r="C2907" t="str">
            <v>nyremarikåpe</v>
          </cell>
          <cell r="D2907" t="str">
            <v>LC</v>
          </cell>
        </row>
        <row r="2908">
          <cell r="C2908" t="str">
            <v>stillehavspil</v>
          </cell>
          <cell r="D2908" t="str">
            <v>NA</v>
          </cell>
        </row>
        <row r="2909">
          <cell r="C2909" t="str">
            <v>sibirbjørnekjeks</v>
          </cell>
          <cell r="D2909" t="str">
            <v>LC</v>
          </cell>
        </row>
        <row r="2910">
          <cell r="C2910" t="str">
            <v>bjørkebladspirea</v>
          </cell>
          <cell r="D2910" t="str">
            <v>NA</v>
          </cell>
        </row>
        <row r="2911">
          <cell r="C2911" t="str">
            <v>sørlig brusknype</v>
          </cell>
          <cell r="D2911" t="str">
            <v>LC</v>
          </cell>
        </row>
        <row r="2912">
          <cell r="C2912" t="str">
            <v>prydrabarbra</v>
          </cell>
          <cell r="D2912" t="str">
            <v>NA</v>
          </cell>
        </row>
        <row r="2913">
          <cell r="C2913" t="str">
            <v>lundgrønnaks</v>
          </cell>
          <cell r="D2913" t="str">
            <v>LC</v>
          </cell>
        </row>
        <row r="2914">
          <cell r="C2914" t="str">
            <v>byhøymol</v>
          </cell>
          <cell r="D2914" t="str">
            <v>LC</v>
          </cell>
        </row>
        <row r="2915">
          <cell r="C2915" t="str">
            <v>havreddik</v>
          </cell>
          <cell r="D2915" t="str">
            <v>NA</v>
          </cell>
        </row>
        <row r="2916">
          <cell r="C2916" t="str">
            <v>beskambrosia</v>
          </cell>
          <cell r="D2916" t="str">
            <v>NA</v>
          </cell>
        </row>
        <row r="2917">
          <cell r="C2917" t="str">
            <v>soleinøkkerose</v>
          </cell>
          <cell r="D2917" t="str">
            <v>LC</v>
          </cell>
        </row>
        <row r="2918">
          <cell r="C2918" t="str">
            <v>rød kusymre</v>
          </cell>
          <cell r="D2918" t="str">
            <v>NA</v>
          </cell>
        </row>
        <row r="2919">
          <cell r="C2919" t="str">
            <v>polarhårstarr</v>
          </cell>
          <cell r="D2919" t="str">
            <v>LC</v>
          </cell>
        </row>
        <row r="2920">
          <cell r="C2920" t="str">
            <v>gåsemure</v>
          </cell>
          <cell r="D2920" t="str">
            <v>LC</v>
          </cell>
        </row>
        <row r="2921">
          <cell r="C2921" t="str">
            <v>gul kusymre</v>
          </cell>
          <cell r="D2921" t="str">
            <v>LC</v>
          </cell>
        </row>
        <row r="2922">
          <cell r="C2922" t="str">
            <v>mattemure</v>
          </cell>
          <cell r="D2922" t="str">
            <v>LC</v>
          </cell>
        </row>
        <row r="2923">
          <cell r="C2923" t="str">
            <v>dvergsivaks</v>
          </cell>
          <cell r="D2923" t="str">
            <v>VU</v>
          </cell>
        </row>
        <row r="2924">
          <cell r="C2924" t="str">
            <v>prydfaks</v>
          </cell>
          <cell r="D2924" t="str">
            <v>NA</v>
          </cell>
        </row>
        <row r="2925">
          <cell r="C2925" t="str">
            <v>gulfiol</v>
          </cell>
          <cell r="D2925" t="str">
            <v>NA</v>
          </cell>
        </row>
        <row r="2926">
          <cell r="C2926" t="str">
            <v>tarmvriasal</v>
          </cell>
          <cell r="D2926" t="str">
            <v>NA</v>
          </cell>
        </row>
        <row r="2927">
          <cell r="C2927" t="str">
            <v>liguster</v>
          </cell>
          <cell r="D2927" t="str">
            <v>LC</v>
          </cell>
        </row>
        <row r="2928">
          <cell r="C2928" t="str">
            <v>durumhvete</v>
          </cell>
          <cell r="D2928" t="str">
            <v>NA</v>
          </cell>
        </row>
        <row r="2929">
          <cell r="C2929" t="str">
            <v>parksvineblom</v>
          </cell>
          <cell r="D2929" t="str">
            <v>NA</v>
          </cell>
        </row>
        <row r="2930">
          <cell r="C2930" t="str">
            <v>blankfrøstjerne</v>
          </cell>
          <cell r="D2930" t="str">
            <v>NA</v>
          </cell>
        </row>
        <row r="2931">
          <cell r="C2931" t="str">
            <v>kanadahemlokk</v>
          </cell>
          <cell r="D2931" t="str">
            <v>NA</v>
          </cell>
        </row>
        <row r="2932">
          <cell r="C2932" t="str">
            <v>aksjernurt</v>
          </cell>
          <cell r="D2932" t="str">
            <v>NA</v>
          </cell>
        </row>
        <row r="2933">
          <cell r="C2933" t="str">
            <v>jordkløver</v>
          </cell>
          <cell r="D2933" t="str">
            <v>NA</v>
          </cell>
        </row>
        <row r="2934">
          <cell r="C2934" t="str">
            <v>dvergsnøstjerne</v>
          </cell>
          <cell r="D2934" t="str">
            <v>NA</v>
          </cell>
        </row>
        <row r="2935">
          <cell r="C2935" t="str">
            <v>blåregn</v>
          </cell>
          <cell r="D2935" t="str">
            <v>NA</v>
          </cell>
        </row>
        <row r="2936">
          <cell r="C2936" t="str">
            <v>brasilgjøkesyre</v>
          </cell>
          <cell r="D2936" t="str">
            <v>NA</v>
          </cell>
        </row>
        <row r="2937">
          <cell r="C2937" t="str">
            <v>russekjeks</v>
          </cell>
          <cell r="D2937" t="str">
            <v>LC</v>
          </cell>
        </row>
        <row r="2938">
          <cell r="C2938" t="str">
            <v>berberis</v>
          </cell>
          <cell r="D2938" t="str">
            <v>LC</v>
          </cell>
        </row>
        <row r="2939">
          <cell r="C2939" t="str">
            <v>rosesnøbær</v>
          </cell>
          <cell r="D2939" t="str">
            <v>NA</v>
          </cell>
        </row>
        <row r="2940">
          <cell r="C2940" t="str">
            <v>jordbærmure</v>
          </cell>
          <cell r="D2940" t="str">
            <v>NA</v>
          </cell>
        </row>
        <row r="2941">
          <cell r="D2941" t="str">
            <v>NA</v>
          </cell>
        </row>
        <row r="2942">
          <cell r="C2942" t="str">
            <v>amerikabrønnkarse</v>
          </cell>
          <cell r="D2942" t="str">
            <v>NA</v>
          </cell>
        </row>
        <row r="2943">
          <cell r="C2943" t="str">
            <v>eremittrapp</v>
          </cell>
          <cell r="D2943" t="str">
            <v>NA</v>
          </cell>
        </row>
        <row r="2944">
          <cell r="C2944" t="str">
            <v>papirblom</v>
          </cell>
          <cell r="D2944" t="str">
            <v>NA</v>
          </cell>
        </row>
        <row r="2945">
          <cell r="C2945" t="str">
            <v>høstingefær</v>
          </cell>
          <cell r="D2945" t="str">
            <v>NA</v>
          </cell>
        </row>
        <row r="2946">
          <cell r="C2946" t="str">
            <v>gartnerveronika</v>
          </cell>
          <cell r="D2946" t="str">
            <v>NA</v>
          </cell>
        </row>
        <row r="2947">
          <cell r="C2947" t="str">
            <v>hybridbarlind</v>
          </cell>
          <cell r="D2947" t="str">
            <v>NA</v>
          </cell>
        </row>
        <row r="2948">
          <cell r="C2948" t="str">
            <v>tvillinghirse</v>
          </cell>
          <cell r="D2948" t="str">
            <v>NA</v>
          </cell>
        </row>
        <row r="2949">
          <cell r="C2949" t="str">
            <v>snøkrokus</v>
          </cell>
          <cell r="D2949" t="str">
            <v>NA</v>
          </cell>
        </row>
        <row r="2950">
          <cell r="C2950" t="str">
            <v>bøffelgras</v>
          </cell>
          <cell r="D2950" t="str">
            <v>NA</v>
          </cell>
        </row>
        <row r="2951">
          <cell r="C2951" t="str">
            <v>dill</v>
          </cell>
          <cell r="D2951" t="str">
            <v>NA</v>
          </cell>
        </row>
        <row r="2952">
          <cell r="C2952" t="str">
            <v>hageballblom</v>
          </cell>
          <cell r="D2952" t="str">
            <v>NA</v>
          </cell>
        </row>
        <row r="2953">
          <cell r="C2953" t="str">
            <v>gullvier</v>
          </cell>
          <cell r="D2953" t="str">
            <v>NA</v>
          </cell>
        </row>
        <row r="2954">
          <cell r="C2954" t="str">
            <v>sølvlind</v>
          </cell>
          <cell r="D2954" t="str">
            <v>NA</v>
          </cell>
        </row>
        <row r="2955">
          <cell r="C2955" t="str">
            <v>purpurøye</v>
          </cell>
          <cell r="D2955" t="str">
            <v>NA</v>
          </cell>
        </row>
        <row r="2956">
          <cell r="C2956" t="str">
            <v>nordlig strandarve</v>
          </cell>
          <cell r="D2956" t="str">
            <v>LC</v>
          </cell>
        </row>
        <row r="2957">
          <cell r="C2957" t="str">
            <v>sumpsypress</v>
          </cell>
          <cell r="D2957" t="str">
            <v>NA</v>
          </cell>
        </row>
        <row r="2958">
          <cell r="D2958" t="str">
            <v>NA</v>
          </cell>
        </row>
        <row r="2959">
          <cell r="C2959" t="str">
            <v>månemarikåpe</v>
          </cell>
          <cell r="D2959" t="str">
            <v>NA</v>
          </cell>
        </row>
        <row r="2960">
          <cell r="C2960" t="str">
            <v>fennikel</v>
          </cell>
          <cell r="D2960" t="str">
            <v>NA</v>
          </cell>
        </row>
        <row r="2961">
          <cell r="C2961" t="str">
            <v>reinsvingel</v>
          </cell>
          <cell r="D2961" t="str">
            <v>LC</v>
          </cell>
        </row>
        <row r="2962">
          <cell r="C2962" t="str">
            <v>marinøkkel</v>
          </cell>
          <cell r="D2962" t="str">
            <v>LC</v>
          </cell>
        </row>
        <row r="2963">
          <cell r="C2963" t="str">
            <v>matteveronika</v>
          </cell>
          <cell r="D2963" t="str">
            <v>NA</v>
          </cell>
        </row>
        <row r="2964">
          <cell r="C2964" t="str">
            <v>gaffelullurt</v>
          </cell>
          <cell r="D2964" t="str">
            <v>EN</v>
          </cell>
        </row>
        <row r="2965">
          <cell r="C2965" t="str">
            <v>brunstorkenebb</v>
          </cell>
          <cell r="D2965" t="str">
            <v>NA</v>
          </cell>
        </row>
        <row r="2966">
          <cell r="C2966" t="str">
            <v>hestehavre</v>
          </cell>
          <cell r="D2966" t="str">
            <v>LC</v>
          </cell>
        </row>
        <row r="2967">
          <cell r="C2967" t="str">
            <v>koreansk tuja</v>
          </cell>
          <cell r="D2967" t="str">
            <v>NA</v>
          </cell>
        </row>
        <row r="2968">
          <cell r="C2968" t="str">
            <v>mellomtrollurt</v>
          </cell>
          <cell r="D2968" t="str">
            <v>LC</v>
          </cell>
        </row>
        <row r="2969">
          <cell r="C2969" t="str">
            <v>vokstuja</v>
          </cell>
          <cell r="D2969" t="str">
            <v>NA</v>
          </cell>
        </row>
        <row r="2970">
          <cell r="C2970" t="str">
            <v>sørlandsasal</v>
          </cell>
          <cell r="D2970" t="str">
            <v>NT</v>
          </cell>
        </row>
        <row r="2971">
          <cell r="C2971" t="str">
            <v>bakkeøyentrøst</v>
          </cell>
          <cell r="D2971" t="str">
            <v>NE</v>
          </cell>
        </row>
        <row r="2972">
          <cell r="C2972" t="str">
            <v>donaugåseblom</v>
          </cell>
          <cell r="D2972" t="str">
            <v>NA</v>
          </cell>
        </row>
        <row r="2973">
          <cell r="C2973" t="str">
            <v>storfriergras</v>
          </cell>
          <cell r="D2973" t="str">
            <v>NA</v>
          </cell>
        </row>
        <row r="2974">
          <cell r="C2974" t="str">
            <v>tårnjernurt</v>
          </cell>
          <cell r="D2974" t="str">
            <v>NA</v>
          </cell>
        </row>
        <row r="2975">
          <cell r="C2975" t="str">
            <v>ugrasmjølke</v>
          </cell>
          <cell r="D2975" t="str">
            <v>NA</v>
          </cell>
        </row>
        <row r="2976">
          <cell r="C2976" t="str">
            <v>fliknattlys</v>
          </cell>
          <cell r="D2976" t="str">
            <v>NA</v>
          </cell>
        </row>
        <row r="2977">
          <cell r="C2977" t="str">
            <v>kantmjølke</v>
          </cell>
          <cell r="D2977" t="str">
            <v>NA</v>
          </cell>
        </row>
        <row r="2978">
          <cell r="C2978" t="str">
            <v>normansnøkleblom</v>
          </cell>
          <cell r="D2978" t="str">
            <v>EN</v>
          </cell>
        </row>
        <row r="2979">
          <cell r="C2979" t="str">
            <v>skogvikke</v>
          </cell>
          <cell r="D2979" t="str">
            <v>LC</v>
          </cell>
        </row>
        <row r="2980">
          <cell r="C2980" t="str">
            <v>linsvimling</v>
          </cell>
          <cell r="D2980" t="str">
            <v>NA</v>
          </cell>
        </row>
        <row r="2981">
          <cell r="C2981" t="str">
            <v>blidnesle</v>
          </cell>
          <cell r="D2981" t="str">
            <v>NA</v>
          </cell>
        </row>
        <row r="2982">
          <cell r="C2982" t="str">
            <v>snøbakkestjerne</v>
          </cell>
          <cell r="D2982" t="str">
            <v>LC</v>
          </cell>
        </row>
        <row r="2983">
          <cell r="C2983" t="str">
            <v>skogstarr</v>
          </cell>
          <cell r="D2983" t="str">
            <v>LC</v>
          </cell>
        </row>
        <row r="2984">
          <cell r="C2984" t="str">
            <v>skogsivaks</v>
          </cell>
          <cell r="D2984" t="str">
            <v>LC</v>
          </cell>
        </row>
        <row r="2985">
          <cell r="C2985" t="str">
            <v>blåmjelt</v>
          </cell>
          <cell r="D2985" t="str">
            <v>LC</v>
          </cell>
        </row>
        <row r="2986">
          <cell r="C2986" t="str">
            <v>sørlandsvikke</v>
          </cell>
          <cell r="D2986" t="str">
            <v>NT</v>
          </cell>
        </row>
        <row r="2987">
          <cell r="C2987" t="str">
            <v>nubbestarr</v>
          </cell>
          <cell r="D2987" t="str">
            <v>LC</v>
          </cell>
        </row>
        <row r="2988">
          <cell r="C2988" t="str">
            <v>snau myrflatbelg</v>
          </cell>
          <cell r="D2988" t="str">
            <v>EN</v>
          </cell>
        </row>
        <row r="2989">
          <cell r="C2989" t="str">
            <v>blå busthirse</v>
          </cell>
          <cell r="D2989" t="str">
            <v>NA</v>
          </cell>
        </row>
        <row r="2990">
          <cell r="C2990" t="str">
            <v>dagblom</v>
          </cell>
          <cell r="D2990" t="str">
            <v>NA</v>
          </cell>
        </row>
        <row r="2991">
          <cell r="C2991" t="str">
            <v>skogbingel</v>
          </cell>
          <cell r="D2991" t="str">
            <v>LC</v>
          </cell>
        </row>
        <row r="2992">
          <cell r="C2992" t="str">
            <v>engtjæreblom</v>
          </cell>
          <cell r="D2992" t="str">
            <v>LC</v>
          </cell>
        </row>
        <row r="2993">
          <cell r="C2993" t="str">
            <v>russedagfiol</v>
          </cell>
          <cell r="D2993" t="str">
            <v>NA</v>
          </cell>
        </row>
        <row r="2994">
          <cell r="C2994" t="str">
            <v>dansk bjørnebær</v>
          </cell>
          <cell r="D2994" t="str">
            <v>NA</v>
          </cell>
        </row>
        <row r="2995">
          <cell r="D2995" t="str">
            <v>NA</v>
          </cell>
        </row>
        <row r="2996">
          <cell r="C2996" t="str">
            <v>furu</v>
          </cell>
          <cell r="D2996" t="str">
            <v>LC</v>
          </cell>
        </row>
        <row r="2997">
          <cell r="C2997" t="str">
            <v>nettkløver</v>
          </cell>
          <cell r="D2997" t="str">
            <v>NA</v>
          </cell>
        </row>
        <row r="2998">
          <cell r="C2998" t="str">
            <v>firfrøvikke</v>
          </cell>
          <cell r="D2998" t="str">
            <v>LC</v>
          </cell>
        </row>
        <row r="2999">
          <cell r="C2999" t="str">
            <v>esparsett</v>
          </cell>
          <cell r="D2999" t="str">
            <v>NA</v>
          </cell>
        </row>
        <row r="3000">
          <cell r="C3000" t="str">
            <v>sørlig strandflatbelg</v>
          </cell>
          <cell r="D3000" t="str">
            <v>NE</v>
          </cell>
        </row>
        <row r="3001">
          <cell r="C3001" t="str">
            <v>sunnmørsmarikåpe</v>
          </cell>
          <cell r="D3001" t="str">
            <v>VU</v>
          </cell>
        </row>
        <row r="3002">
          <cell r="C3002" t="str">
            <v>dobbeltkoriander</v>
          </cell>
          <cell r="D3002" t="str">
            <v>NA</v>
          </cell>
        </row>
        <row r="3003">
          <cell r="C3003" t="str">
            <v>lavlandsbjørk</v>
          </cell>
          <cell r="D3003" t="str">
            <v>LC</v>
          </cell>
        </row>
        <row r="3004">
          <cell r="C3004" t="str">
            <v>fliseblad</v>
          </cell>
          <cell r="D3004" t="str">
            <v>NA</v>
          </cell>
        </row>
        <row r="3005">
          <cell r="C3005" t="str">
            <v>grushengeaks</v>
          </cell>
          <cell r="D3005" t="str">
            <v>NA</v>
          </cell>
        </row>
        <row r="3006">
          <cell r="C3006" t="str">
            <v>virginiavandrejøde</v>
          </cell>
          <cell r="D3006" t="str">
            <v>NA</v>
          </cell>
        </row>
        <row r="3007">
          <cell r="C3007" t="str">
            <v>lodnestorkenebb</v>
          </cell>
          <cell r="D3007" t="str">
            <v>LC</v>
          </cell>
        </row>
        <row r="3008">
          <cell r="D3008" t="str">
            <v>NA</v>
          </cell>
        </row>
        <row r="3009">
          <cell r="C3009" t="str">
            <v>smalsolblom</v>
          </cell>
          <cell r="D3009" t="str">
            <v>LC</v>
          </cell>
        </row>
        <row r="3010">
          <cell r="C3010" t="str">
            <v>gullbrunrot</v>
          </cell>
          <cell r="D3010" t="str">
            <v>NA</v>
          </cell>
        </row>
        <row r="3011">
          <cell r="C3011" t="str">
            <v>balkangullkurv</v>
          </cell>
          <cell r="D3011" t="str">
            <v>NA</v>
          </cell>
        </row>
        <row r="3012">
          <cell r="C3012" t="str">
            <v>lodnebygg</v>
          </cell>
          <cell r="D3012" t="str">
            <v>NA</v>
          </cell>
        </row>
        <row r="3013">
          <cell r="C3013" t="str">
            <v>hundetunge</v>
          </cell>
          <cell r="D3013" t="str">
            <v>LC</v>
          </cell>
        </row>
        <row r="3014">
          <cell r="C3014" t="str">
            <v>dvergbygg</v>
          </cell>
          <cell r="D3014" t="str">
            <v>NA</v>
          </cell>
        </row>
        <row r="3015">
          <cell r="C3015" t="str">
            <v>hagekjørvel</v>
          </cell>
          <cell r="D3015" t="str">
            <v>NA</v>
          </cell>
        </row>
        <row r="3016">
          <cell r="C3016" t="str">
            <v>giftkjeks</v>
          </cell>
          <cell r="D3016" t="str">
            <v>NA</v>
          </cell>
        </row>
        <row r="3017">
          <cell r="C3017" t="str">
            <v>tangbalderbrå</v>
          </cell>
          <cell r="D3017" t="str">
            <v>LC</v>
          </cell>
        </row>
        <row r="3018">
          <cell r="C3018" t="str">
            <v>myktvetann</v>
          </cell>
          <cell r="D3018" t="str">
            <v>LC</v>
          </cell>
        </row>
        <row r="3019">
          <cell r="C3019" t="str">
            <v>solbær</v>
          </cell>
          <cell r="D3019" t="str">
            <v>LC</v>
          </cell>
        </row>
        <row r="3020">
          <cell r="C3020" t="str">
            <v>tårnspeil</v>
          </cell>
          <cell r="D3020" t="str">
            <v>NA</v>
          </cell>
        </row>
        <row r="3021">
          <cell r="C3021" t="str">
            <v>froskesiv</v>
          </cell>
          <cell r="D3021" t="str">
            <v>LC</v>
          </cell>
        </row>
        <row r="3022">
          <cell r="C3022" t="str">
            <v>rutelilje</v>
          </cell>
          <cell r="D3022" t="str">
            <v>NA</v>
          </cell>
        </row>
        <row r="3023">
          <cell r="D3023" t="str">
            <v>NA</v>
          </cell>
        </row>
        <row r="3024">
          <cell r="C3024" t="str">
            <v>skaftevjeblom</v>
          </cell>
          <cell r="D3024" t="str">
            <v>NT</v>
          </cell>
        </row>
        <row r="3025">
          <cell r="C3025" t="str">
            <v>kuleullurt</v>
          </cell>
          <cell r="D3025" t="str">
            <v>NA</v>
          </cell>
        </row>
        <row r="3026">
          <cell r="C3026" t="str">
            <v>kinabusthirse</v>
          </cell>
          <cell r="D3026" t="str">
            <v>NA</v>
          </cell>
        </row>
        <row r="3027">
          <cell r="C3027" t="str">
            <v>enghumleblom</v>
          </cell>
          <cell r="D3027" t="str">
            <v>LC</v>
          </cell>
        </row>
        <row r="3028">
          <cell r="C3028" t="str">
            <v>elvemarigras</v>
          </cell>
          <cell r="D3028" t="str">
            <v>VU</v>
          </cell>
        </row>
        <row r="3029">
          <cell r="C3029" t="str">
            <v>gaffelsmelle</v>
          </cell>
          <cell r="D3029" t="str">
            <v>NA</v>
          </cell>
        </row>
        <row r="3030">
          <cell r="C3030" t="str">
            <v>dvergspeil</v>
          </cell>
          <cell r="D3030" t="str">
            <v>NA</v>
          </cell>
        </row>
        <row r="3031">
          <cell r="C3031" t="str">
            <v>myrrapp</v>
          </cell>
          <cell r="D3031" t="str">
            <v>LC</v>
          </cell>
        </row>
        <row r="3032">
          <cell r="C3032" t="str">
            <v>lappskogsiv</v>
          </cell>
          <cell r="D3032" t="str">
            <v>LC</v>
          </cell>
        </row>
        <row r="3033">
          <cell r="C3033" t="str">
            <v>ugrasnøkkel</v>
          </cell>
          <cell r="D3033" t="str">
            <v>NA</v>
          </cell>
        </row>
        <row r="3034">
          <cell r="C3034" t="str">
            <v>myrfrytle</v>
          </cell>
          <cell r="D3034" t="str">
            <v>LC</v>
          </cell>
        </row>
        <row r="3035">
          <cell r="C3035" t="str">
            <v>myrkråkefot</v>
          </cell>
          <cell r="D3035" t="str">
            <v>LC</v>
          </cell>
        </row>
        <row r="3036">
          <cell r="C3036" t="str">
            <v>ringkrage</v>
          </cell>
          <cell r="D3036" t="str">
            <v>NA</v>
          </cell>
        </row>
        <row r="3037">
          <cell r="C3037" t="str">
            <v>stornesle</v>
          </cell>
          <cell r="D3037" t="str">
            <v>LC</v>
          </cell>
        </row>
        <row r="3038">
          <cell r="C3038" t="str">
            <v>romhegg</v>
          </cell>
          <cell r="D3038" t="str">
            <v>NA</v>
          </cell>
        </row>
        <row r="3039">
          <cell r="C3039" t="str">
            <v>nonsblom</v>
          </cell>
          <cell r="D3039" t="str">
            <v>LC</v>
          </cell>
        </row>
        <row r="3040">
          <cell r="C3040" t="str">
            <v>engelsk skjørbuksurt</v>
          </cell>
          <cell r="D3040" t="str">
            <v>VU</v>
          </cell>
        </row>
        <row r="3041">
          <cell r="C3041" t="str">
            <v>fettblad</v>
          </cell>
          <cell r="D3041" t="str">
            <v>RE</v>
          </cell>
        </row>
        <row r="3042">
          <cell r="C3042" t="str">
            <v>åkervikke</v>
          </cell>
          <cell r="D3042" t="str">
            <v>NA</v>
          </cell>
        </row>
        <row r="3043">
          <cell r="C3043" t="str">
            <v>blyttsildre</v>
          </cell>
          <cell r="D3043" t="str">
            <v>NA</v>
          </cell>
        </row>
        <row r="3044">
          <cell r="C3044" t="str">
            <v>rustbjørnebær</v>
          </cell>
          <cell r="D3044" t="str">
            <v>NA</v>
          </cell>
        </row>
        <row r="3045">
          <cell r="C3045" t="str">
            <v>malmrør</v>
          </cell>
          <cell r="D3045" t="str">
            <v>NA</v>
          </cell>
        </row>
        <row r="3046">
          <cell r="C3046" t="str">
            <v>kveke</v>
          </cell>
          <cell r="D3046" t="str">
            <v>LC</v>
          </cell>
        </row>
        <row r="3047">
          <cell r="C3047" t="str">
            <v>vierasters</v>
          </cell>
          <cell r="D3047" t="str">
            <v>NA</v>
          </cell>
        </row>
        <row r="3048">
          <cell r="C3048" t="str">
            <v>skjermbambus</v>
          </cell>
          <cell r="D3048" t="str">
            <v>NA</v>
          </cell>
        </row>
        <row r="3049">
          <cell r="C3049" t="str">
            <v>hybridstjerneblom</v>
          </cell>
          <cell r="D3049" t="str">
            <v>LC</v>
          </cell>
        </row>
        <row r="3050">
          <cell r="C3050" t="str">
            <v>bleikvier</v>
          </cell>
          <cell r="D3050" t="str">
            <v>LC</v>
          </cell>
        </row>
        <row r="3051">
          <cell r="C3051" t="str">
            <v>purpurgyvel</v>
          </cell>
          <cell r="D3051" t="str">
            <v>NA</v>
          </cell>
        </row>
        <row r="3052">
          <cell r="C3052" t="str">
            <v>buskvikke</v>
          </cell>
          <cell r="D3052" t="str">
            <v>EN</v>
          </cell>
        </row>
        <row r="3053">
          <cell r="C3053" t="str">
            <v>tyrkerkongslys</v>
          </cell>
          <cell r="D3053" t="str">
            <v>NA</v>
          </cell>
        </row>
        <row r="3054">
          <cell r="C3054" t="str">
            <v>russeslirekne</v>
          </cell>
          <cell r="D3054" t="str">
            <v>NA</v>
          </cell>
        </row>
        <row r="3055">
          <cell r="C3055" t="str">
            <v>skogstjerne</v>
          </cell>
          <cell r="D3055" t="str">
            <v>LC</v>
          </cell>
        </row>
        <row r="3056">
          <cell r="C3056" t="str">
            <v>gravveronika</v>
          </cell>
          <cell r="D3056" t="str">
            <v>NA</v>
          </cell>
        </row>
        <row r="3057">
          <cell r="D3057" t="str">
            <v>NA</v>
          </cell>
        </row>
        <row r="3058">
          <cell r="C3058" t="str">
            <v>rød skogfrue</v>
          </cell>
          <cell r="D3058" t="str">
            <v>EN</v>
          </cell>
        </row>
        <row r="3059">
          <cell r="C3059" t="str">
            <v>kongsspir</v>
          </cell>
          <cell r="D3059" t="str">
            <v>LC</v>
          </cell>
        </row>
        <row r="3060">
          <cell r="C3060" t="str">
            <v>grannsiv</v>
          </cell>
          <cell r="D3060" t="str">
            <v>LC</v>
          </cell>
        </row>
        <row r="3061">
          <cell r="C3061" t="str">
            <v>stor myrklegg</v>
          </cell>
          <cell r="D3061" t="str">
            <v>LC</v>
          </cell>
        </row>
        <row r="3062">
          <cell r="C3062" t="str">
            <v>fløyelsbjørnebær</v>
          </cell>
          <cell r="D3062" t="str">
            <v>EN</v>
          </cell>
        </row>
        <row r="3063">
          <cell r="D3063" t="str">
            <v>NA</v>
          </cell>
        </row>
        <row r="3064">
          <cell r="C3064" t="str">
            <v>hodestarr</v>
          </cell>
          <cell r="D3064" t="str">
            <v>LC</v>
          </cell>
        </row>
        <row r="3065">
          <cell r="C3065" t="str">
            <v>hornstråle</v>
          </cell>
          <cell r="D3065" t="str">
            <v>NA</v>
          </cell>
        </row>
        <row r="3066">
          <cell r="C3066" t="str">
            <v>matkarse</v>
          </cell>
          <cell r="D3066" t="str">
            <v>NA</v>
          </cell>
        </row>
        <row r="3067">
          <cell r="C3067" t="str">
            <v>skjeggstarr</v>
          </cell>
          <cell r="D3067" t="str">
            <v>LC</v>
          </cell>
        </row>
        <row r="3068">
          <cell r="C3068" t="str">
            <v>rabbesiv</v>
          </cell>
          <cell r="D3068" t="str">
            <v>LC</v>
          </cell>
        </row>
        <row r="3069">
          <cell r="D3069" t="str">
            <v>NA</v>
          </cell>
        </row>
        <row r="3070">
          <cell r="C3070" t="str">
            <v>trollfaks</v>
          </cell>
          <cell r="D3070" t="str">
            <v>NA</v>
          </cell>
        </row>
        <row r="3071">
          <cell r="C3071" t="str">
            <v>gåsefot</v>
          </cell>
          <cell r="D3071" t="str">
            <v>EN</v>
          </cell>
        </row>
        <row r="3072">
          <cell r="C3072" t="str">
            <v>stivgjøkesyre</v>
          </cell>
          <cell r="D3072" t="str">
            <v>NA</v>
          </cell>
        </row>
        <row r="3073">
          <cell r="C3073" t="str">
            <v>ormerot</v>
          </cell>
          <cell r="D3073" t="str">
            <v>NA</v>
          </cell>
        </row>
        <row r="3074">
          <cell r="C3074" t="str">
            <v>markfrø</v>
          </cell>
          <cell r="D3074" t="str">
            <v>NA</v>
          </cell>
        </row>
        <row r="3075">
          <cell r="C3075" t="str">
            <v>tindved</v>
          </cell>
          <cell r="D3075" t="str">
            <v>LC</v>
          </cell>
        </row>
        <row r="3076">
          <cell r="C3076" t="str">
            <v>buefrytle</v>
          </cell>
          <cell r="D3076" t="str">
            <v>LC</v>
          </cell>
        </row>
        <row r="3077">
          <cell r="C3077" t="str">
            <v>stripesennep</v>
          </cell>
          <cell r="D3077" t="str">
            <v>NA</v>
          </cell>
        </row>
        <row r="3078">
          <cell r="C3078" t="str">
            <v>giftbær</v>
          </cell>
          <cell r="D3078" t="str">
            <v>NA</v>
          </cell>
        </row>
        <row r="3079">
          <cell r="C3079" t="str">
            <v>jærtistel</v>
          </cell>
          <cell r="D3079" t="str">
            <v>CR</v>
          </cell>
        </row>
        <row r="3080">
          <cell r="C3080" t="str">
            <v>purre</v>
          </cell>
          <cell r="D3080" t="str">
            <v>NA</v>
          </cell>
        </row>
        <row r="3081">
          <cell r="C3081" t="str">
            <v>strisolsikke</v>
          </cell>
          <cell r="D3081" t="str">
            <v>NA</v>
          </cell>
        </row>
        <row r="3082">
          <cell r="C3082" t="str">
            <v>småstorkenebb</v>
          </cell>
          <cell r="D3082" t="str">
            <v>LC</v>
          </cell>
        </row>
        <row r="3083">
          <cell r="C3083" t="str">
            <v>flatsiv</v>
          </cell>
          <cell r="D3083" t="str">
            <v>NA</v>
          </cell>
        </row>
        <row r="3084">
          <cell r="C3084" t="str">
            <v>tornbitterblom</v>
          </cell>
          <cell r="D3084" t="str">
            <v>NA</v>
          </cell>
        </row>
        <row r="3085">
          <cell r="C3085" t="str">
            <v>bleikhengeaks</v>
          </cell>
          <cell r="D3085" t="str">
            <v>NA</v>
          </cell>
        </row>
        <row r="3086">
          <cell r="C3086" t="str">
            <v>flekklungeurt</v>
          </cell>
          <cell r="D3086" t="str">
            <v>NA</v>
          </cell>
        </row>
        <row r="3087">
          <cell r="C3087" t="str">
            <v>møllehønsegras</v>
          </cell>
          <cell r="D3087" t="str">
            <v>NA</v>
          </cell>
        </row>
        <row r="3088">
          <cell r="C3088" t="str">
            <v>kålurt</v>
          </cell>
          <cell r="D3088" t="str">
            <v>NA</v>
          </cell>
        </row>
        <row r="3089">
          <cell r="C3089" t="str">
            <v>gytjeblærerot</v>
          </cell>
          <cell r="D3089" t="str">
            <v>LC</v>
          </cell>
        </row>
        <row r="3090">
          <cell r="C3090" t="str">
            <v>praktamarant</v>
          </cell>
          <cell r="D3090" t="str">
            <v>NA</v>
          </cell>
        </row>
        <row r="3091">
          <cell r="C3091" t="str">
            <v>lappmjelt</v>
          </cell>
          <cell r="D3091" t="str">
            <v>LC</v>
          </cell>
        </row>
        <row r="3092">
          <cell r="C3092" t="str">
            <v>stuttsmåarve</v>
          </cell>
          <cell r="D3092" t="str">
            <v>EN</v>
          </cell>
        </row>
        <row r="3093">
          <cell r="C3093" t="str">
            <v>grastjernaks</v>
          </cell>
          <cell r="D3093" t="str">
            <v>LC</v>
          </cell>
        </row>
        <row r="3094">
          <cell r="C3094" t="str">
            <v>kjevlebusthirse</v>
          </cell>
          <cell r="D3094" t="str">
            <v>NA</v>
          </cell>
        </row>
        <row r="3095">
          <cell r="C3095" t="str">
            <v>storarve</v>
          </cell>
          <cell r="D3095" t="str">
            <v>LC</v>
          </cell>
        </row>
        <row r="3096">
          <cell r="C3096" t="str">
            <v>toppamarant</v>
          </cell>
          <cell r="D3096" t="str">
            <v>NA</v>
          </cell>
        </row>
        <row r="3097">
          <cell r="C3097" t="str">
            <v>fjellmjelt</v>
          </cell>
          <cell r="D3097" t="str">
            <v>LC</v>
          </cell>
        </row>
        <row r="3098">
          <cell r="C3098" t="str">
            <v>sverdsiv</v>
          </cell>
          <cell r="D3098" t="str">
            <v>NA</v>
          </cell>
        </row>
        <row r="3099">
          <cell r="C3099" t="str">
            <v>klisterasters</v>
          </cell>
          <cell r="D3099" t="str">
            <v>NA</v>
          </cell>
        </row>
        <row r="3100">
          <cell r="C3100" t="str">
            <v>seterrapp</v>
          </cell>
          <cell r="D3100" t="str">
            <v>LC</v>
          </cell>
        </row>
        <row r="3101">
          <cell r="C3101" t="str">
            <v>fransk smelle</v>
          </cell>
          <cell r="D3101" t="str">
            <v>NA</v>
          </cell>
        </row>
        <row r="3102">
          <cell r="C3102" t="str">
            <v>griseblad</v>
          </cell>
          <cell r="D3102" t="str">
            <v>NT</v>
          </cell>
        </row>
        <row r="3103">
          <cell r="C3103" t="str">
            <v>åkersvineblom</v>
          </cell>
          <cell r="D3103" t="str">
            <v>LC</v>
          </cell>
        </row>
        <row r="3104">
          <cell r="C3104" t="str">
            <v>flytesivaks</v>
          </cell>
          <cell r="D3104" t="str">
            <v>EN</v>
          </cell>
        </row>
        <row r="3105">
          <cell r="C3105" t="str">
            <v>rundsolvinge</v>
          </cell>
          <cell r="D3105" t="str">
            <v>NA</v>
          </cell>
        </row>
        <row r="3106">
          <cell r="C3106" t="str">
            <v>dunkjempe</v>
          </cell>
          <cell r="D3106" t="str">
            <v>LC</v>
          </cell>
        </row>
        <row r="3107">
          <cell r="C3107" t="str">
            <v>klokkesøte</v>
          </cell>
          <cell r="D3107" t="str">
            <v>VU</v>
          </cell>
        </row>
        <row r="3108">
          <cell r="C3108" t="str">
            <v>prydveronika</v>
          </cell>
          <cell r="D3108" t="str">
            <v>NA</v>
          </cell>
        </row>
        <row r="3109">
          <cell r="C3109" t="str">
            <v>stripemelde</v>
          </cell>
          <cell r="D3109" t="str">
            <v>NA</v>
          </cell>
        </row>
        <row r="3110">
          <cell r="C3110" t="str">
            <v>rognspirea</v>
          </cell>
          <cell r="D3110" t="str">
            <v>NA</v>
          </cell>
        </row>
        <row r="3111">
          <cell r="C3111" t="str">
            <v>dauvnesle</v>
          </cell>
          <cell r="D3111" t="str">
            <v>LC</v>
          </cell>
        </row>
        <row r="3112">
          <cell r="C3112" t="str">
            <v>rabarbra</v>
          </cell>
          <cell r="D3112" t="str">
            <v>NA</v>
          </cell>
        </row>
        <row r="3113">
          <cell r="D3113" t="str">
            <v>NA</v>
          </cell>
        </row>
        <row r="3114">
          <cell r="C3114" t="str">
            <v>pusleblom</v>
          </cell>
          <cell r="D3114" t="str">
            <v>VU</v>
          </cell>
        </row>
        <row r="3115">
          <cell r="C3115" t="str">
            <v>balkankuletistel</v>
          </cell>
          <cell r="D3115" t="str">
            <v>NA</v>
          </cell>
        </row>
        <row r="3116">
          <cell r="C3116" t="str">
            <v>bleikrørkvein</v>
          </cell>
          <cell r="D3116" t="str">
            <v>LC</v>
          </cell>
        </row>
        <row r="3117">
          <cell r="D3117" t="str">
            <v>NA</v>
          </cell>
        </row>
        <row r="3118">
          <cell r="C3118" t="str">
            <v>skogkarse</v>
          </cell>
          <cell r="D3118" t="str">
            <v>LC</v>
          </cell>
        </row>
        <row r="3119">
          <cell r="C3119" t="str">
            <v>stivkveke</v>
          </cell>
          <cell r="D3119" t="str">
            <v>NA</v>
          </cell>
        </row>
        <row r="3120">
          <cell r="C3120" t="str">
            <v>skavgras</v>
          </cell>
          <cell r="D3120" t="str">
            <v>LC</v>
          </cell>
        </row>
        <row r="3121">
          <cell r="D3121" t="str">
            <v>NA</v>
          </cell>
        </row>
        <row r="3122">
          <cell r="C3122" t="str">
            <v>hestetunge</v>
          </cell>
          <cell r="D3122" t="str">
            <v>NA</v>
          </cell>
        </row>
        <row r="3123">
          <cell r="C3123" t="str">
            <v>buesøtgras</v>
          </cell>
          <cell r="D3123" t="str">
            <v>VU</v>
          </cell>
        </row>
        <row r="3124">
          <cell r="C3124" t="str">
            <v>bråtestorkenebb</v>
          </cell>
          <cell r="D3124" t="str">
            <v>NT</v>
          </cell>
        </row>
        <row r="3125">
          <cell r="C3125" t="str">
            <v>kamspringfrø</v>
          </cell>
          <cell r="D3125" t="str">
            <v>NA</v>
          </cell>
        </row>
        <row r="3126">
          <cell r="C3126" t="str">
            <v>fingerhirse</v>
          </cell>
          <cell r="D3126" t="str">
            <v>NA</v>
          </cell>
        </row>
        <row r="3127">
          <cell r="C3127" t="str">
            <v>beitesvever</v>
          </cell>
          <cell r="D3127" t="str">
            <v>NE</v>
          </cell>
        </row>
        <row r="3128">
          <cell r="C3128" t="str">
            <v>skjermbeitesvever</v>
          </cell>
          <cell r="D3128" t="str">
            <v>NE</v>
          </cell>
        </row>
        <row r="3129">
          <cell r="C3129" t="str">
            <v>harerug</v>
          </cell>
          <cell r="D3129" t="str">
            <v>LC</v>
          </cell>
        </row>
        <row r="3130">
          <cell r="D3130" t="str">
            <v>NE</v>
          </cell>
        </row>
        <row r="3131">
          <cell r="C3131" t="str">
            <v>krypmure</v>
          </cell>
          <cell r="D3131" t="str">
            <v>NA</v>
          </cell>
        </row>
        <row r="3132">
          <cell r="C3132" t="str">
            <v>stri kråkefot</v>
          </cell>
          <cell r="D3132" t="str">
            <v>LC</v>
          </cell>
        </row>
        <row r="3133">
          <cell r="C3133" t="str">
            <v>korallrot</v>
          </cell>
          <cell r="D3133" t="str">
            <v>LC</v>
          </cell>
        </row>
        <row r="3134">
          <cell r="C3134" t="str">
            <v>nøstepiggknopp</v>
          </cell>
          <cell r="D3134" t="str">
            <v>LC</v>
          </cell>
        </row>
        <row r="3135">
          <cell r="C3135" t="str">
            <v>skogstorkenebb</v>
          </cell>
          <cell r="D3135" t="str">
            <v>LC</v>
          </cell>
        </row>
        <row r="3136">
          <cell r="C3136" t="str">
            <v>meldestokk</v>
          </cell>
          <cell r="D3136" t="str">
            <v>LC</v>
          </cell>
        </row>
        <row r="3137">
          <cell r="C3137" t="str">
            <v>gulveis</v>
          </cell>
          <cell r="D3137" t="str">
            <v>LC</v>
          </cell>
        </row>
        <row r="3138">
          <cell r="C3138" t="str">
            <v>mellomnype</v>
          </cell>
          <cell r="D3138" t="str">
            <v>LC</v>
          </cell>
        </row>
        <row r="3139">
          <cell r="C3139" t="str">
            <v>hagereseda</v>
          </cell>
          <cell r="D3139" t="str">
            <v>NA</v>
          </cell>
        </row>
        <row r="3140">
          <cell r="C3140" t="str">
            <v>bysaltgras</v>
          </cell>
          <cell r="D3140" t="str">
            <v>NA</v>
          </cell>
        </row>
        <row r="3141">
          <cell r="C3141" t="str">
            <v>nåleginst</v>
          </cell>
          <cell r="D3141" t="str">
            <v>NA</v>
          </cell>
        </row>
        <row r="3142">
          <cell r="C3142" t="str">
            <v>frynsesivaks</v>
          </cell>
          <cell r="D3142" t="str">
            <v>NA</v>
          </cell>
        </row>
        <row r="3143">
          <cell r="C3143" t="str">
            <v>kranstopp</v>
          </cell>
          <cell r="D3143" t="str">
            <v>NA</v>
          </cell>
        </row>
        <row r="3144">
          <cell r="D3144" t="str">
            <v>NA</v>
          </cell>
        </row>
        <row r="3145">
          <cell r="C3145" t="str">
            <v>dunsøtvier</v>
          </cell>
          <cell r="D3145" t="str">
            <v>NA</v>
          </cell>
        </row>
        <row r="3146">
          <cell r="C3146" t="str">
            <v>krypbjørnebær</v>
          </cell>
          <cell r="D3146" t="str">
            <v>LC</v>
          </cell>
        </row>
        <row r="3147">
          <cell r="C3147" t="str">
            <v>mursennep</v>
          </cell>
          <cell r="D3147" t="str">
            <v>NA</v>
          </cell>
        </row>
        <row r="3148">
          <cell r="C3148" t="str">
            <v>stankfløyelsblom</v>
          </cell>
          <cell r="D3148" t="str">
            <v>NA</v>
          </cell>
        </row>
        <row r="3149">
          <cell r="D3149" t="str">
            <v>NA</v>
          </cell>
        </row>
        <row r="3150">
          <cell r="C3150" t="str">
            <v>lodneføllblom</v>
          </cell>
          <cell r="D3150" t="str">
            <v>EN</v>
          </cell>
        </row>
        <row r="3151">
          <cell r="C3151" t="str">
            <v>nøstegilia</v>
          </cell>
          <cell r="D3151" t="str">
            <v>NA</v>
          </cell>
        </row>
        <row r="3152">
          <cell r="C3152" t="str">
            <v>neslesnyltetråd</v>
          </cell>
          <cell r="D3152" t="str">
            <v>LC</v>
          </cell>
        </row>
        <row r="3153">
          <cell r="C3153" t="str">
            <v>krypsivaks</v>
          </cell>
          <cell r="D3153" t="str">
            <v>EN</v>
          </cell>
        </row>
        <row r="3154">
          <cell r="C3154" t="str">
            <v>japanlerk</v>
          </cell>
          <cell r="D3154" t="str">
            <v>NA</v>
          </cell>
        </row>
        <row r="3155">
          <cell r="C3155" t="str">
            <v>hvitbladtistel</v>
          </cell>
          <cell r="D3155" t="str">
            <v>LC</v>
          </cell>
        </row>
        <row r="3156">
          <cell r="C3156" t="str">
            <v>hagebergflette</v>
          </cell>
          <cell r="D3156" t="str">
            <v>NA</v>
          </cell>
        </row>
        <row r="3157">
          <cell r="C3157" t="str">
            <v>nutkabær</v>
          </cell>
          <cell r="D3157" t="str">
            <v>NA</v>
          </cell>
        </row>
        <row r="3158">
          <cell r="C3158" t="str">
            <v>småengkall</v>
          </cell>
          <cell r="D3158" t="str">
            <v>LC</v>
          </cell>
        </row>
        <row r="3159">
          <cell r="C3159" t="str">
            <v>dovrearve</v>
          </cell>
          <cell r="D3159" t="str">
            <v>CR</v>
          </cell>
        </row>
        <row r="3160">
          <cell r="C3160" t="str">
            <v>sprikepiggfrø</v>
          </cell>
          <cell r="D3160" t="str">
            <v>EN</v>
          </cell>
        </row>
        <row r="3161">
          <cell r="C3161" t="str">
            <v>fjellrundbelg</v>
          </cell>
          <cell r="D3161" t="str">
            <v>LC</v>
          </cell>
        </row>
        <row r="3162">
          <cell r="C3162" t="str">
            <v>fjell-lodnebregne</v>
          </cell>
          <cell r="D3162" t="str">
            <v>LC</v>
          </cell>
        </row>
        <row r="3163">
          <cell r="C3163" t="str">
            <v>kronkrage</v>
          </cell>
          <cell r="D3163" t="str">
            <v>NA</v>
          </cell>
        </row>
        <row r="3164">
          <cell r="C3164" t="str">
            <v>hagestemorsblom</v>
          </cell>
          <cell r="D3164" t="str">
            <v>NA</v>
          </cell>
        </row>
        <row r="3165">
          <cell r="C3165" t="str">
            <v>stilkvasshår</v>
          </cell>
          <cell r="D3165" t="str">
            <v>EN</v>
          </cell>
        </row>
        <row r="3166">
          <cell r="C3166" t="str">
            <v>sommerlupin</v>
          </cell>
          <cell r="D3166" t="str">
            <v>NA</v>
          </cell>
        </row>
        <row r="3167">
          <cell r="C3167" t="str">
            <v>strandloppeurt</v>
          </cell>
          <cell r="D3167" t="str">
            <v>NA</v>
          </cell>
        </row>
        <row r="3168">
          <cell r="C3168" t="str">
            <v>silkemure</v>
          </cell>
          <cell r="D3168" t="str">
            <v>NA</v>
          </cell>
        </row>
        <row r="3169">
          <cell r="C3169" t="str">
            <v>prydleddved</v>
          </cell>
          <cell r="D3169" t="str">
            <v>NA</v>
          </cell>
        </row>
        <row r="3170">
          <cell r="C3170" t="str">
            <v>dronningstarr</v>
          </cell>
          <cell r="D3170" t="str">
            <v>NT</v>
          </cell>
        </row>
        <row r="3171">
          <cell r="D3171" t="str">
            <v>NA</v>
          </cell>
        </row>
        <row r="3172">
          <cell r="C3172" t="str">
            <v>åkerstorkenebb</v>
          </cell>
          <cell r="D3172" t="str">
            <v>EN</v>
          </cell>
        </row>
        <row r="3173">
          <cell r="D3173" t="str">
            <v>NA</v>
          </cell>
        </row>
        <row r="3174">
          <cell r="C3174" t="str">
            <v>akssøyleblom</v>
          </cell>
          <cell r="D3174" t="str">
            <v>NA</v>
          </cell>
        </row>
        <row r="3175">
          <cell r="C3175" t="str">
            <v>grannarve</v>
          </cell>
          <cell r="D3175" t="str">
            <v>LC</v>
          </cell>
        </row>
        <row r="3176">
          <cell r="C3176" t="str">
            <v>furuvintergrønn</v>
          </cell>
          <cell r="D3176" t="str">
            <v>LC</v>
          </cell>
        </row>
        <row r="3177">
          <cell r="C3177" t="str">
            <v>dansk skjørbuksurt</v>
          </cell>
          <cell r="D3177" t="str">
            <v>LC</v>
          </cell>
        </row>
        <row r="3178">
          <cell r="C3178" t="str">
            <v>grønnkrokfrø</v>
          </cell>
          <cell r="D3178" t="str">
            <v>NA</v>
          </cell>
        </row>
        <row r="3179">
          <cell r="C3179" t="str">
            <v>tiggernøtt</v>
          </cell>
          <cell r="D3179" t="str">
            <v>NA</v>
          </cell>
        </row>
        <row r="3180">
          <cell r="C3180" t="str">
            <v>taresaltgras</v>
          </cell>
          <cell r="D3180" t="str">
            <v>LC</v>
          </cell>
        </row>
        <row r="3181">
          <cell r="C3181" t="str">
            <v>mannasøtgras</v>
          </cell>
          <cell r="D3181" t="str">
            <v>LC</v>
          </cell>
        </row>
        <row r="3182">
          <cell r="C3182" t="str">
            <v>lappveronika</v>
          </cell>
          <cell r="D3182" t="str">
            <v>NT</v>
          </cell>
        </row>
        <row r="3183">
          <cell r="C3183" t="str">
            <v>havstarr</v>
          </cell>
          <cell r="D3183" t="str">
            <v>LC</v>
          </cell>
        </row>
        <row r="3184">
          <cell r="C3184" t="str">
            <v>malurt</v>
          </cell>
          <cell r="D3184" t="str">
            <v>LC</v>
          </cell>
        </row>
        <row r="3185">
          <cell r="C3185" t="str">
            <v>revebjelle</v>
          </cell>
          <cell r="D3185" t="str">
            <v>LC</v>
          </cell>
        </row>
        <row r="3186">
          <cell r="C3186" t="str">
            <v>staudekokarde</v>
          </cell>
          <cell r="D3186" t="str">
            <v>NA</v>
          </cell>
        </row>
        <row r="3187">
          <cell r="C3187" t="str">
            <v>byreseda</v>
          </cell>
          <cell r="D3187" t="str">
            <v>NA</v>
          </cell>
        </row>
        <row r="3188">
          <cell r="C3188" t="str">
            <v>hegg</v>
          </cell>
          <cell r="D3188" t="str">
            <v>LC</v>
          </cell>
        </row>
        <row r="3189">
          <cell r="C3189" t="str">
            <v>småpengeurt</v>
          </cell>
          <cell r="D3189" t="str">
            <v>NA</v>
          </cell>
        </row>
        <row r="3190">
          <cell r="C3190" t="str">
            <v>vasskryp</v>
          </cell>
          <cell r="D3190" t="str">
            <v>VU</v>
          </cell>
        </row>
        <row r="3191">
          <cell r="C3191" t="str">
            <v>bekkestjerneblom</v>
          </cell>
          <cell r="D3191" t="str">
            <v>LC</v>
          </cell>
        </row>
        <row r="3192">
          <cell r="C3192" t="str">
            <v>storgeitskjegg</v>
          </cell>
          <cell r="D3192" t="str">
            <v>LC</v>
          </cell>
        </row>
        <row r="3193">
          <cell r="C3193" t="str">
            <v>blindurt</v>
          </cell>
          <cell r="D3193" t="str">
            <v>LC</v>
          </cell>
        </row>
        <row r="3194">
          <cell r="C3194" t="str">
            <v>hagelupin</v>
          </cell>
          <cell r="D3194" t="str">
            <v>NA</v>
          </cell>
        </row>
        <row r="3195">
          <cell r="C3195" t="str">
            <v>sennegras</v>
          </cell>
          <cell r="D3195" t="str">
            <v>LC</v>
          </cell>
        </row>
        <row r="3196">
          <cell r="C3196" t="str">
            <v>paddesiv</v>
          </cell>
          <cell r="D3196" t="str">
            <v>LC</v>
          </cell>
        </row>
        <row r="3197">
          <cell r="C3197" t="str">
            <v>frynsesøte</v>
          </cell>
          <cell r="D3197" t="str">
            <v>NA</v>
          </cell>
        </row>
        <row r="3198">
          <cell r="C3198" t="str">
            <v>møllekjeks</v>
          </cell>
          <cell r="D3198" t="str">
            <v>NA</v>
          </cell>
        </row>
        <row r="3199">
          <cell r="D3199" t="str">
            <v>NA</v>
          </cell>
        </row>
        <row r="3200">
          <cell r="C3200" t="str">
            <v>spydtorskemunn</v>
          </cell>
          <cell r="D3200" t="str">
            <v>NA</v>
          </cell>
        </row>
        <row r="3201">
          <cell r="C3201" t="str">
            <v>flueblom</v>
          </cell>
          <cell r="D3201" t="str">
            <v>NT</v>
          </cell>
        </row>
        <row r="3202">
          <cell r="C3202" t="str">
            <v>smyrnavikke</v>
          </cell>
          <cell r="D3202" t="str">
            <v>NA</v>
          </cell>
        </row>
        <row r="3203">
          <cell r="C3203" t="str">
            <v>tjernaks</v>
          </cell>
          <cell r="D3203" t="str">
            <v>LC</v>
          </cell>
        </row>
        <row r="3204">
          <cell r="C3204" t="str">
            <v>småsmelle</v>
          </cell>
          <cell r="D3204" t="str">
            <v>LC</v>
          </cell>
        </row>
        <row r="3205">
          <cell r="C3205" t="str">
            <v>jordnøtt</v>
          </cell>
          <cell r="D3205" t="str">
            <v>LC</v>
          </cell>
        </row>
        <row r="3206">
          <cell r="C3206" t="str">
            <v>døgnvalmue</v>
          </cell>
          <cell r="D3206" t="str">
            <v>NA</v>
          </cell>
        </row>
        <row r="3207">
          <cell r="C3207" t="str">
            <v>kanarigras</v>
          </cell>
          <cell r="D3207" t="str">
            <v>NA</v>
          </cell>
        </row>
        <row r="3208">
          <cell r="C3208" t="str">
            <v>gul gåseblom</v>
          </cell>
          <cell r="D3208" t="str">
            <v>LC</v>
          </cell>
        </row>
        <row r="3209">
          <cell r="C3209" t="str">
            <v>flôghavre</v>
          </cell>
          <cell r="D3209" t="str">
            <v>LC</v>
          </cell>
        </row>
        <row r="3210">
          <cell r="C3210" t="str">
            <v>vrangveronika</v>
          </cell>
          <cell r="D3210" t="str">
            <v>NA</v>
          </cell>
        </row>
        <row r="3211">
          <cell r="C3211" t="str">
            <v>hønsereddik</v>
          </cell>
          <cell r="D3211" t="str">
            <v>NA</v>
          </cell>
        </row>
        <row r="3212">
          <cell r="C3212" t="str">
            <v>kjertelkongslys</v>
          </cell>
          <cell r="D3212" t="str">
            <v>NA</v>
          </cell>
        </row>
        <row r="3213">
          <cell r="C3213" t="str">
            <v>prikkperikum</v>
          </cell>
          <cell r="D3213" t="str">
            <v>LC</v>
          </cell>
        </row>
        <row r="3214">
          <cell r="C3214" t="str">
            <v>flikbrønsle</v>
          </cell>
          <cell r="D3214" t="str">
            <v>LC</v>
          </cell>
        </row>
        <row r="3215">
          <cell r="C3215" t="str">
            <v>taglstarr</v>
          </cell>
          <cell r="D3215" t="str">
            <v>LC</v>
          </cell>
        </row>
        <row r="3216">
          <cell r="C3216" t="str">
            <v>smørbukk</v>
          </cell>
          <cell r="D3216" t="str">
            <v>LC</v>
          </cell>
        </row>
        <row r="3217">
          <cell r="C3217" t="str">
            <v>brunmyrak</v>
          </cell>
          <cell r="D3217" t="str">
            <v>LC</v>
          </cell>
        </row>
        <row r="3218">
          <cell r="C3218" t="str">
            <v>villtulipan</v>
          </cell>
          <cell r="D3218" t="str">
            <v>NA</v>
          </cell>
        </row>
        <row r="3219">
          <cell r="C3219" t="str">
            <v>persille</v>
          </cell>
          <cell r="D3219" t="str">
            <v>NA</v>
          </cell>
        </row>
        <row r="3220">
          <cell r="C3220" t="str">
            <v>åkerreddik</v>
          </cell>
          <cell r="D3220" t="str">
            <v>LC</v>
          </cell>
        </row>
        <row r="3221">
          <cell r="C3221" t="str">
            <v>hvitstarr</v>
          </cell>
          <cell r="D3221" t="str">
            <v>EN</v>
          </cell>
        </row>
        <row r="3222">
          <cell r="C3222" t="str">
            <v>storvintergrønn</v>
          </cell>
          <cell r="D3222" t="str">
            <v>LC</v>
          </cell>
        </row>
        <row r="3223">
          <cell r="C3223" t="str">
            <v>kålskrinneblom</v>
          </cell>
          <cell r="D3223" t="str">
            <v>NA</v>
          </cell>
        </row>
        <row r="3224">
          <cell r="C3224" t="str">
            <v>fôrvalurt</v>
          </cell>
          <cell r="D3224" t="str">
            <v>NA</v>
          </cell>
        </row>
        <row r="3225">
          <cell r="C3225" t="str">
            <v>myggblom</v>
          </cell>
          <cell r="D3225" t="str">
            <v>NT</v>
          </cell>
        </row>
        <row r="3226">
          <cell r="C3226" t="str">
            <v>bønnevikke</v>
          </cell>
          <cell r="D3226" t="str">
            <v>NA</v>
          </cell>
        </row>
        <row r="3227">
          <cell r="D3227" t="str">
            <v>NA</v>
          </cell>
        </row>
        <row r="3228">
          <cell r="C3228" t="str">
            <v>andeblom</v>
          </cell>
          <cell r="D3228" t="str">
            <v>NA</v>
          </cell>
        </row>
        <row r="3229">
          <cell r="C3229" t="str">
            <v>takhaukeskjegg</v>
          </cell>
          <cell r="D3229" t="str">
            <v>LC</v>
          </cell>
        </row>
        <row r="3230">
          <cell r="C3230" t="str">
            <v>hvitreseda</v>
          </cell>
          <cell r="D3230" t="str">
            <v>NA</v>
          </cell>
        </row>
        <row r="3231">
          <cell r="C3231" t="str">
            <v>silkebygg</v>
          </cell>
          <cell r="D3231" t="str">
            <v>NA</v>
          </cell>
        </row>
        <row r="3232">
          <cell r="C3232" t="str">
            <v>skogrips</v>
          </cell>
          <cell r="D3232" t="str">
            <v>LC</v>
          </cell>
        </row>
        <row r="3233">
          <cell r="C3233" t="str">
            <v>brennende kjærlighet</v>
          </cell>
          <cell r="D3233" t="str">
            <v>NA</v>
          </cell>
        </row>
        <row r="3234">
          <cell r="C3234" t="str">
            <v>timerose</v>
          </cell>
          <cell r="D3234" t="str">
            <v>NA</v>
          </cell>
        </row>
        <row r="3235">
          <cell r="C3235" t="str">
            <v>sørlig knoppsmåarve</v>
          </cell>
          <cell r="D3235" t="str">
            <v>LC</v>
          </cell>
        </row>
        <row r="3236">
          <cell r="C3236" t="str">
            <v>veikarse</v>
          </cell>
          <cell r="D3236" t="str">
            <v>LC</v>
          </cell>
        </row>
        <row r="3237">
          <cell r="C3237" t="str">
            <v>purpurpraktvindel</v>
          </cell>
          <cell r="D3237" t="str">
            <v>NA</v>
          </cell>
        </row>
        <row r="3238">
          <cell r="C3238" t="str">
            <v>smalbrønsle</v>
          </cell>
          <cell r="D3238" t="str">
            <v>NA</v>
          </cell>
        </row>
        <row r="3239">
          <cell r="C3239" t="str">
            <v>stripestrandvindel</v>
          </cell>
          <cell r="D3239" t="str">
            <v>LC</v>
          </cell>
        </row>
        <row r="3240">
          <cell r="C3240" t="str">
            <v>stor nøkketunge</v>
          </cell>
          <cell r="D3240" t="str">
            <v>NA</v>
          </cell>
        </row>
        <row r="3241">
          <cell r="C3241" t="str">
            <v>storengkall</v>
          </cell>
          <cell r="D3241" t="str">
            <v>LC</v>
          </cell>
        </row>
        <row r="3242">
          <cell r="C3242" t="str">
            <v>kanadapoppel</v>
          </cell>
          <cell r="D3242" t="str">
            <v>NA</v>
          </cell>
        </row>
        <row r="3243">
          <cell r="C3243" t="str">
            <v>tagg-gresskar</v>
          </cell>
          <cell r="D3243" t="str">
            <v>NA</v>
          </cell>
        </row>
        <row r="3244">
          <cell r="C3244" t="str">
            <v>sølvkattefot</v>
          </cell>
          <cell r="D3244" t="str">
            <v>VU</v>
          </cell>
        </row>
        <row r="3245">
          <cell r="C3245" t="str">
            <v>vårarve</v>
          </cell>
          <cell r="D3245" t="str">
            <v>LC</v>
          </cell>
        </row>
        <row r="3246">
          <cell r="C3246" t="str">
            <v>vårvortemelk</v>
          </cell>
          <cell r="D3246" t="str">
            <v>NA</v>
          </cell>
        </row>
        <row r="3247">
          <cell r="C3247" t="str">
            <v>purpurlerkeurt</v>
          </cell>
          <cell r="D3247" t="str">
            <v>NA</v>
          </cell>
        </row>
        <row r="3248">
          <cell r="C3248" t="str">
            <v>kjempegullris</v>
          </cell>
          <cell r="D3248" t="str">
            <v>NA</v>
          </cell>
        </row>
        <row r="3249">
          <cell r="C3249" t="str">
            <v>svarthyll</v>
          </cell>
          <cell r="D3249" t="str">
            <v>NA</v>
          </cell>
        </row>
        <row r="3250">
          <cell r="C3250" t="str">
            <v>fransk haukeskjegg</v>
          </cell>
          <cell r="D3250" t="str">
            <v>NA</v>
          </cell>
        </row>
        <row r="3251">
          <cell r="C3251" t="str">
            <v>rosenrot</v>
          </cell>
          <cell r="D3251" t="str">
            <v>LC</v>
          </cell>
        </row>
        <row r="3252">
          <cell r="C3252" t="str">
            <v>greinkjempe</v>
          </cell>
          <cell r="D3252" t="str">
            <v>NA</v>
          </cell>
        </row>
        <row r="3253">
          <cell r="C3253" t="str">
            <v>bakkekløver</v>
          </cell>
          <cell r="D3253" t="str">
            <v>VU</v>
          </cell>
        </row>
        <row r="3254">
          <cell r="C3254" t="str">
            <v>bustnype</v>
          </cell>
          <cell r="D3254" t="str">
            <v>LC</v>
          </cell>
        </row>
        <row r="3255">
          <cell r="D3255" t="str">
            <v>NA</v>
          </cell>
        </row>
        <row r="3256">
          <cell r="C3256" t="str">
            <v>finnskogsiv</v>
          </cell>
          <cell r="D3256" t="str">
            <v>NE</v>
          </cell>
        </row>
        <row r="3257">
          <cell r="C3257" t="str">
            <v>silkeselje</v>
          </cell>
          <cell r="D3257" t="str">
            <v>LC</v>
          </cell>
        </row>
        <row r="3258">
          <cell r="C3258" t="str">
            <v>bringebær</v>
          </cell>
          <cell r="D3258" t="str">
            <v>LC</v>
          </cell>
        </row>
        <row r="3259">
          <cell r="C3259" t="str">
            <v>stor kystfrøstjerne</v>
          </cell>
          <cell r="D3259" t="str">
            <v>NA</v>
          </cell>
        </row>
        <row r="3260">
          <cell r="C3260" t="str">
            <v>perleevigblom</v>
          </cell>
          <cell r="D3260" t="str">
            <v>NA</v>
          </cell>
        </row>
        <row r="3261">
          <cell r="C3261" t="str">
            <v>greinmelde</v>
          </cell>
          <cell r="D3261" t="str">
            <v>NA</v>
          </cell>
        </row>
        <row r="3262">
          <cell r="C3262" t="str">
            <v>sibirturt</v>
          </cell>
          <cell r="D3262" t="str">
            <v>LC</v>
          </cell>
        </row>
        <row r="3263">
          <cell r="C3263" t="str">
            <v>frøfjellrapp</v>
          </cell>
          <cell r="D3263" t="str">
            <v>LC</v>
          </cell>
        </row>
        <row r="3264">
          <cell r="C3264" t="str">
            <v>filtstarr</v>
          </cell>
          <cell r="D3264" t="str">
            <v>NA</v>
          </cell>
        </row>
        <row r="3265">
          <cell r="C3265" t="str">
            <v>svenskegras</v>
          </cell>
          <cell r="D3265" t="str">
            <v>CR</v>
          </cell>
        </row>
        <row r="3266">
          <cell r="C3266" t="str">
            <v>skroteveronika</v>
          </cell>
          <cell r="D3266" t="str">
            <v>NA</v>
          </cell>
        </row>
        <row r="3267">
          <cell r="C3267" t="str">
            <v>jordskokk</v>
          </cell>
          <cell r="D3267" t="str">
            <v>NA</v>
          </cell>
        </row>
        <row r="3268">
          <cell r="C3268" t="str">
            <v>lodnebrokkurt</v>
          </cell>
          <cell r="D3268" t="str">
            <v>NA</v>
          </cell>
        </row>
        <row r="3269">
          <cell r="C3269" t="str">
            <v>hagtorn</v>
          </cell>
          <cell r="D3269" t="str">
            <v>LC</v>
          </cell>
        </row>
        <row r="3270">
          <cell r="C3270" t="str">
            <v>vassbrunrot</v>
          </cell>
          <cell r="D3270" t="str">
            <v>NA</v>
          </cell>
        </row>
        <row r="3271">
          <cell r="C3271" t="str">
            <v>herjedalsrapp</v>
          </cell>
          <cell r="D3271" t="str">
            <v>NA</v>
          </cell>
        </row>
        <row r="3272">
          <cell r="C3272" t="str">
            <v>finnstjerneblom</v>
          </cell>
          <cell r="D3272" t="str">
            <v>EN</v>
          </cell>
        </row>
        <row r="3273">
          <cell r="C3273" t="str">
            <v>europalerk</v>
          </cell>
          <cell r="D3273" t="str">
            <v>NA</v>
          </cell>
        </row>
        <row r="3274">
          <cell r="C3274" t="str">
            <v>kystmispel</v>
          </cell>
          <cell r="D3274" t="str">
            <v>NA</v>
          </cell>
        </row>
        <row r="3275">
          <cell r="C3275" t="str">
            <v>dvergtettegras</v>
          </cell>
          <cell r="D3275" t="str">
            <v>LC</v>
          </cell>
        </row>
        <row r="3276">
          <cell r="C3276" t="str">
            <v>vierstarr</v>
          </cell>
          <cell r="D3276" t="str">
            <v>LC</v>
          </cell>
        </row>
        <row r="3277">
          <cell r="C3277" t="str">
            <v>tornsøtvier</v>
          </cell>
          <cell r="D3277" t="str">
            <v>NA</v>
          </cell>
        </row>
        <row r="3278">
          <cell r="C3278" t="str">
            <v>hengegras</v>
          </cell>
          <cell r="D3278" t="str">
            <v>CR</v>
          </cell>
        </row>
        <row r="3279">
          <cell r="C3279" t="str">
            <v>vårgyvel</v>
          </cell>
          <cell r="D3279" t="str">
            <v>NA</v>
          </cell>
        </row>
        <row r="3280">
          <cell r="C3280" t="str">
            <v>hvitspirea</v>
          </cell>
          <cell r="D3280" t="str">
            <v>NA</v>
          </cell>
        </row>
        <row r="3281">
          <cell r="C3281" t="str">
            <v>kveldsasters</v>
          </cell>
          <cell r="D3281" t="str">
            <v>NA</v>
          </cell>
        </row>
        <row r="3282">
          <cell r="C3282" t="str">
            <v>strisennep</v>
          </cell>
          <cell r="D3282" t="str">
            <v>NA</v>
          </cell>
        </row>
        <row r="3283">
          <cell r="C3283" t="str">
            <v>berberissnylterot</v>
          </cell>
          <cell r="D3283" t="str">
            <v>NA</v>
          </cell>
        </row>
        <row r="3284">
          <cell r="C3284" t="str">
            <v>spisskum</v>
          </cell>
          <cell r="D3284" t="str">
            <v>NA</v>
          </cell>
        </row>
        <row r="3285">
          <cell r="C3285" t="str">
            <v>svenskemelde</v>
          </cell>
          <cell r="D3285" t="str">
            <v>LC</v>
          </cell>
        </row>
        <row r="3286">
          <cell r="C3286" t="str">
            <v>strutseving</v>
          </cell>
          <cell r="D3286" t="str">
            <v>LC</v>
          </cell>
        </row>
        <row r="3287">
          <cell r="C3287" t="str">
            <v>mogop</v>
          </cell>
          <cell r="D3287" t="str">
            <v>LC</v>
          </cell>
        </row>
        <row r="3288">
          <cell r="D3288" t="str">
            <v>NA</v>
          </cell>
        </row>
        <row r="3289">
          <cell r="C3289" t="str">
            <v>strandflatbelg</v>
          </cell>
          <cell r="D3289" t="str">
            <v>LC</v>
          </cell>
        </row>
        <row r="3290">
          <cell r="C3290" t="str">
            <v>kinabukketorn</v>
          </cell>
          <cell r="D3290" t="str">
            <v>NA</v>
          </cell>
        </row>
        <row r="3291">
          <cell r="C3291" t="str">
            <v>finkefrø</v>
          </cell>
          <cell r="D3291" t="str">
            <v>NA</v>
          </cell>
        </row>
        <row r="3292">
          <cell r="C3292" t="str">
            <v>stjernestarr</v>
          </cell>
          <cell r="D3292" t="str">
            <v>LC</v>
          </cell>
        </row>
        <row r="3293">
          <cell r="C3293" t="str">
            <v>kystkall</v>
          </cell>
          <cell r="D3293" t="str">
            <v>NT</v>
          </cell>
        </row>
        <row r="3294">
          <cell r="C3294" t="str">
            <v>skogbreiflangre</v>
          </cell>
          <cell r="D3294" t="str">
            <v>LC</v>
          </cell>
        </row>
        <row r="3295">
          <cell r="C3295" t="str">
            <v>flekkmunkehette</v>
          </cell>
          <cell r="D3295" t="str">
            <v>NA</v>
          </cell>
        </row>
        <row r="3296">
          <cell r="C3296" t="str">
            <v>bustknoppurt</v>
          </cell>
          <cell r="D3296" t="str">
            <v>EN</v>
          </cell>
        </row>
        <row r="3297">
          <cell r="C3297" t="str">
            <v>grønnbrønsle</v>
          </cell>
          <cell r="D3297" t="str">
            <v>NA</v>
          </cell>
        </row>
        <row r="3298">
          <cell r="C3298" t="str">
            <v>bakkeveronika</v>
          </cell>
          <cell r="D3298" t="str">
            <v>LC</v>
          </cell>
        </row>
        <row r="3299">
          <cell r="C3299" t="str">
            <v>amerikaosp</v>
          </cell>
          <cell r="D3299" t="str">
            <v>NA</v>
          </cell>
        </row>
        <row r="3300">
          <cell r="C3300" t="str">
            <v>glisnesvineblom</v>
          </cell>
          <cell r="D3300" t="str">
            <v>NA</v>
          </cell>
        </row>
        <row r="3301">
          <cell r="C3301" t="str">
            <v>piggstarr</v>
          </cell>
          <cell r="D3301" t="str">
            <v>LC</v>
          </cell>
        </row>
        <row r="3302">
          <cell r="C3302" t="str">
            <v>orientveronika</v>
          </cell>
          <cell r="D3302" t="str">
            <v>NA</v>
          </cell>
        </row>
        <row r="3303">
          <cell r="C3303" t="str">
            <v>kystarve</v>
          </cell>
          <cell r="D3303" t="str">
            <v>LC</v>
          </cell>
        </row>
        <row r="3304">
          <cell r="C3304" t="str">
            <v>portulakk</v>
          </cell>
          <cell r="D3304" t="str">
            <v>NA</v>
          </cell>
        </row>
        <row r="3305">
          <cell r="C3305" t="str">
            <v>dvergvassoleie</v>
          </cell>
          <cell r="D3305" t="str">
            <v>LC</v>
          </cell>
        </row>
        <row r="3306">
          <cell r="C3306" t="str">
            <v>knoppsmåarve</v>
          </cell>
          <cell r="D3306" t="str">
            <v>LC</v>
          </cell>
        </row>
        <row r="3307">
          <cell r="C3307" t="str">
            <v>blålin</v>
          </cell>
          <cell r="D3307" t="str">
            <v>NA</v>
          </cell>
        </row>
        <row r="3308">
          <cell r="C3308" t="str">
            <v>rødsildre</v>
          </cell>
          <cell r="D3308" t="str">
            <v>LC</v>
          </cell>
        </row>
        <row r="3309">
          <cell r="C3309" t="str">
            <v>koreahestemynte</v>
          </cell>
          <cell r="D3309" t="str">
            <v>NA</v>
          </cell>
        </row>
        <row r="3310">
          <cell r="C3310" t="str">
            <v>fjærestarr</v>
          </cell>
          <cell r="D3310" t="str">
            <v>LC</v>
          </cell>
        </row>
        <row r="3311">
          <cell r="C3311" t="str">
            <v>reinstarr</v>
          </cell>
          <cell r="D3311" t="str">
            <v>LC</v>
          </cell>
        </row>
        <row r="3312">
          <cell r="C3312" t="str">
            <v>gullgras</v>
          </cell>
          <cell r="D3312" t="str">
            <v>NA</v>
          </cell>
        </row>
        <row r="3313">
          <cell r="C3313" t="str">
            <v>veisennep</v>
          </cell>
          <cell r="D3313" t="str">
            <v>LC</v>
          </cell>
        </row>
        <row r="3314">
          <cell r="C3314" t="str">
            <v>apotekerkattost</v>
          </cell>
          <cell r="D3314" t="str">
            <v>NA</v>
          </cell>
        </row>
        <row r="3315">
          <cell r="C3315" t="str">
            <v>gul nøkkerose</v>
          </cell>
          <cell r="D3315" t="str">
            <v>LC</v>
          </cell>
        </row>
        <row r="3316">
          <cell r="C3316" t="str">
            <v>dvergsyre</v>
          </cell>
          <cell r="D3316" t="str">
            <v>NT</v>
          </cell>
        </row>
        <row r="3317">
          <cell r="C3317" t="str">
            <v>sumphaukeskjegg</v>
          </cell>
          <cell r="D3317" t="str">
            <v>LC</v>
          </cell>
        </row>
        <row r="3318">
          <cell r="C3318" t="str">
            <v>markkarse</v>
          </cell>
          <cell r="D3318" t="str">
            <v>NA</v>
          </cell>
        </row>
        <row r="3319">
          <cell r="C3319" t="str">
            <v>narrekjeks</v>
          </cell>
          <cell r="D3319" t="str">
            <v>NA</v>
          </cell>
        </row>
        <row r="3320">
          <cell r="C3320" t="str">
            <v>hjertetre</v>
          </cell>
          <cell r="D3320" t="str">
            <v>NA</v>
          </cell>
        </row>
        <row r="3321">
          <cell r="C3321" t="str">
            <v>tveskjeggveronika</v>
          </cell>
          <cell r="D3321" t="str">
            <v>LC</v>
          </cell>
        </row>
        <row r="3322">
          <cell r="C3322" t="str">
            <v>vårpengeurt</v>
          </cell>
          <cell r="D3322" t="str">
            <v>NA</v>
          </cell>
        </row>
        <row r="3323">
          <cell r="C3323" t="str">
            <v>rødgallebær</v>
          </cell>
          <cell r="D3323" t="str">
            <v>NA</v>
          </cell>
        </row>
        <row r="3324">
          <cell r="C3324" t="str">
            <v>bronsepil</v>
          </cell>
          <cell r="D3324" t="str">
            <v>NA</v>
          </cell>
        </row>
        <row r="3325">
          <cell r="C3325" t="str">
            <v>trelupin</v>
          </cell>
          <cell r="D3325" t="str">
            <v>NA</v>
          </cell>
        </row>
        <row r="3326">
          <cell r="C3326" t="str">
            <v>fløyelsblad</v>
          </cell>
          <cell r="D3326" t="str">
            <v>NA</v>
          </cell>
        </row>
        <row r="3327">
          <cell r="C3327" t="str">
            <v>toradsbygg</v>
          </cell>
          <cell r="D3327" t="str">
            <v>NA</v>
          </cell>
        </row>
        <row r="3328">
          <cell r="C3328" t="str">
            <v>pasjonsblom</v>
          </cell>
          <cell r="D3328" t="str">
            <v>NA</v>
          </cell>
        </row>
        <row r="3329">
          <cell r="C3329" t="str">
            <v>småsneglebelg</v>
          </cell>
          <cell r="D3329" t="str">
            <v>NA</v>
          </cell>
        </row>
        <row r="3330">
          <cell r="C3330" t="str">
            <v>knebergknapp</v>
          </cell>
          <cell r="D3330" t="str">
            <v>NA</v>
          </cell>
        </row>
        <row r="3331">
          <cell r="C3331" t="str">
            <v>greinkarse</v>
          </cell>
          <cell r="D3331" t="str">
            <v>NA</v>
          </cell>
        </row>
        <row r="3332">
          <cell r="C3332" t="str">
            <v>fjellfiol</v>
          </cell>
          <cell r="D3332" t="str">
            <v>LC</v>
          </cell>
        </row>
        <row r="3333">
          <cell r="C3333" t="str">
            <v>nordlig strandflatbelg</v>
          </cell>
          <cell r="D3333" t="str">
            <v>NE</v>
          </cell>
        </row>
        <row r="3334">
          <cell r="C3334" t="str">
            <v>hagebønne</v>
          </cell>
          <cell r="D3334" t="str">
            <v>NA</v>
          </cell>
        </row>
        <row r="3335">
          <cell r="C3335" t="str">
            <v>haremat</v>
          </cell>
          <cell r="D3335" t="str">
            <v>LC</v>
          </cell>
        </row>
        <row r="3336">
          <cell r="C3336" t="str">
            <v>svimekjeks</v>
          </cell>
          <cell r="D3336" t="str">
            <v>NA</v>
          </cell>
        </row>
        <row r="3337">
          <cell r="C3337" t="str">
            <v>finnmarksstarr</v>
          </cell>
          <cell r="D3337" t="str">
            <v>NT</v>
          </cell>
        </row>
        <row r="3338">
          <cell r="C3338" t="str">
            <v>stivstarr</v>
          </cell>
          <cell r="D3338" t="str">
            <v>LC</v>
          </cell>
        </row>
        <row r="3339">
          <cell r="C3339" t="str">
            <v>steinsennep</v>
          </cell>
          <cell r="D3339" t="str">
            <v>NA</v>
          </cell>
        </row>
        <row r="3340">
          <cell r="C3340" t="str">
            <v>krabbekløver</v>
          </cell>
          <cell r="D3340" t="str">
            <v>NT</v>
          </cell>
        </row>
        <row r="3341">
          <cell r="C3341" t="str">
            <v>rabbesyre</v>
          </cell>
          <cell r="D3341" t="str">
            <v>LC</v>
          </cell>
        </row>
        <row r="3342">
          <cell r="C3342" t="str">
            <v>balsamkrage</v>
          </cell>
          <cell r="D3342" t="str">
            <v>NA</v>
          </cell>
        </row>
        <row r="3343">
          <cell r="C3343" t="str">
            <v>poleimynte</v>
          </cell>
          <cell r="D3343" t="str">
            <v>NA</v>
          </cell>
        </row>
        <row r="3344">
          <cell r="C3344" t="str">
            <v>fargeginst</v>
          </cell>
          <cell r="D3344" t="str">
            <v>NA</v>
          </cell>
        </row>
        <row r="3345">
          <cell r="C3345" t="str">
            <v>bygg</v>
          </cell>
          <cell r="D3345" t="str">
            <v>NA</v>
          </cell>
        </row>
        <row r="3346">
          <cell r="C3346" t="str">
            <v>engfiol</v>
          </cell>
          <cell r="D3346" t="str">
            <v>LC</v>
          </cell>
        </row>
        <row r="3347">
          <cell r="C3347" t="str">
            <v>sølvamarant</v>
          </cell>
          <cell r="D3347" t="str">
            <v>NA</v>
          </cell>
        </row>
        <row r="3348">
          <cell r="C3348" t="str">
            <v>haredylle</v>
          </cell>
          <cell r="D3348" t="str">
            <v>LC</v>
          </cell>
        </row>
        <row r="3349">
          <cell r="C3349" t="str">
            <v>dunvortemelk</v>
          </cell>
          <cell r="D3349" t="str">
            <v>NA</v>
          </cell>
        </row>
        <row r="3350">
          <cell r="C3350" t="str">
            <v>weymouthfuru</v>
          </cell>
          <cell r="D3350" t="str">
            <v>NA</v>
          </cell>
        </row>
        <row r="3351">
          <cell r="C3351" t="str">
            <v>skotsk øyentrøst</v>
          </cell>
          <cell r="D3351" t="str">
            <v>NT</v>
          </cell>
        </row>
        <row r="3352">
          <cell r="C3352" t="str">
            <v>tårnurt</v>
          </cell>
          <cell r="D3352" t="str">
            <v>LC</v>
          </cell>
        </row>
        <row r="3353">
          <cell r="C3353" t="str">
            <v>moskuskattost</v>
          </cell>
          <cell r="D3353" t="str">
            <v>NA</v>
          </cell>
        </row>
        <row r="3354">
          <cell r="C3354" t="str">
            <v>butt-tjernaks</v>
          </cell>
          <cell r="D3354" t="str">
            <v>LC</v>
          </cell>
        </row>
        <row r="3355">
          <cell r="C3355" t="str">
            <v>fjellrips</v>
          </cell>
          <cell r="D3355" t="str">
            <v>LC</v>
          </cell>
        </row>
        <row r="3356">
          <cell r="C3356" t="str">
            <v>stjernetistel</v>
          </cell>
          <cell r="D3356" t="str">
            <v>NT</v>
          </cell>
        </row>
        <row r="3357">
          <cell r="C3357" t="str">
            <v>bjørnebrodd</v>
          </cell>
          <cell r="D3357" t="str">
            <v>LC</v>
          </cell>
        </row>
        <row r="3358">
          <cell r="C3358" t="str">
            <v>kilesildre</v>
          </cell>
          <cell r="D3358" t="str">
            <v>NA</v>
          </cell>
        </row>
        <row r="3359">
          <cell r="D3359" t="str">
            <v>NA</v>
          </cell>
        </row>
        <row r="3360">
          <cell r="D3360" t="str">
            <v>NA</v>
          </cell>
        </row>
        <row r="3361">
          <cell r="C3361" t="str">
            <v>trillingsiv</v>
          </cell>
          <cell r="D3361" t="str">
            <v>LC</v>
          </cell>
        </row>
        <row r="3362">
          <cell r="C3362" t="str">
            <v>fjærehøymol</v>
          </cell>
          <cell r="D3362" t="str">
            <v>EN</v>
          </cell>
        </row>
        <row r="3363">
          <cell r="C3363" t="str">
            <v>sumphøymol</v>
          </cell>
          <cell r="D3363" t="str">
            <v>LC</v>
          </cell>
        </row>
        <row r="3364">
          <cell r="C3364" t="str">
            <v>vasskrans</v>
          </cell>
          <cell r="D3364" t="str">
            <v>VU</v>
          </cell>
        </row>
        <row r="3365">
          <cell r="D3365" t="str">
            <v>NA</v>
          </cell>
        </row>
        <row r="3366">
          <cell r="C3366" t="str">
            <v>nyresoleier</v>
          </cell>
          <cell r="D3366" t="str">
            <v>LC</v>
          </cell>
        </row>
        <row r="3367">
          <cell r="C3367" t="str">
            <v>rød lungeurt</v>
          </cell>
          <cell r="D3367" t="str">
            <v>NA</v>
          </cell>
        </row>
        <row r="3368">
          <cell r="C3368" t="str">
            <v>lundnyresoleie</v>
          </cell>
          <cell r="D3368" t="str">
            <v>NE</v>
          </cell>
        </row>
        <row r="3369">
          <cell r="C3369" t="str">
            <v>kastanjesiv</v>
          </cell>
          <cell r="D3369" t="str">
            <v>LC</v>
          </cell>
        </row>
        <row r="3370">
          <cell r="C3370" t="str">
            <v>skoggråor</v>
          </cell>
          <cell r="D3370" t="str">
            <v>LC</v>
          </cell>
        </row>
        <row r="3371">
          <cell r="C3371" t="str">
            <v>silkerødpil</v>
          </cell>
          <cell r="D3371" t="str">
            <v>NA</v>
          </cell>
        </row>
        <row r="3372">
          <cell r="C3372" t="str">
            <v>reveamarant</v>
          </cell>
          <cell r="D3372" t="str">
            <v>NA</v>
          </cell>
        </row>
        <row r="3373">
          <cell r="D3373" t="str">
            <v>NA</v>
          </cell>
        </row>
        <row r="3374">
          <cell r="C3374" t="str">
            <v>istervier</v>
          </cell>
          <cell r="D3374" t="str">
            <v>LC</v>
          </cell>
        </row>
        <row r="3375">
          <cell r="C3375" t="str">
            <v>breiflangre</v>
          </cell>
          <cell r="D3375" t="str">
            <v>LC</v>
          </cell>
        </row>
        <row r="3376">
          <cell r="C3376" t="str">
            <v>hønsemelde</v>
          </cell>
          <cell r="D3376" t="str">
            <v>NA</v>
          </cell>
        </row>
        <row r="3377">
          <cell r="C3377" t="str">
            <v>breiflatbelg</v>
          </cell>
          <cell r="D3377" t="str">
            <v>NA</v>
          </cell>
        </row>
        <row r="3378">
          <cell r="D3378" t="str">
            <v>NA</v>
          </cell>
        </row>
        <row r="3379">
          <cell r="C3379" t="str">
            <v>russesoleie</v>
          </cell>
          <cell r="D3379" t="str">
            <v>LC</v>
          </cell>
        </row>
        <row r="3380">
          <cell r="D3380" t="str">
            <v>NA</v>
          </cell>
        </row>
        <row r="3381">
          <cell r="C3381" t="str">
            <v>sprikehamp</v>
          </cell>
          <cell r="D3381" t="str">
            <v>NA</v>
          </cell>
        </row>
        <row r="3382">
          <cell r="C3382" t="str">
            <v>engrapp</v>
          </cell>
          <cell r="D3382" t="str">
            <v>LC</v>
          </cell>
        </row>
        <row r="3383">
          <cell r="C3383" t="str">
            <v>kikert</v>
          </cell>
          <cell r="D3383" t="str">
            <v>NA</v>
          </cell>
        </row>
        <row r="3384">
          <cell r="C3384" t="str">
            <v>granstarr</v>
          </cell>
          <cell r="D3384" t="str">
            <v>LC</v>
          </cell>
        </row>
        <row r="3385">
          <cell r="C3385" t="str">
            <v>kinaeiner</v>
          </cell>
          <cell r="D3385" t="str">
            <v>NA</v>
          </cell>
        </row>
        <row r="3386">
          <cell r="C3386" t="str">
            <v>hageblåpute</v>
          </cell>
          <cell r="D3386" t="str">
            <v>NA</v>
          </cell>
        </row>
        <row r="3387">
          <cell r="C3387" t="str">
            <v>snaugjøglerblom</v>
          </cell>
          <cell r="D3387" t="str">
            <v>NA</v>
          </cell>
        </row>
        <row r="3388">
          <cell r="C3388" t="str">
            <v>belladonnaurt</v>
          </cell>
          <cell r="D3388" t="str">
            <v>NA</v>
          </cell>
        </row>
        <row r="3389">
          <cell r="C3389" t="str">
            <v>kvass-starr</v>
          </cell>
          <cell r="D3389" t="str">
            <v>LC</v>
          </cell>
        </row>
        <row r="3390">
          <cell r="C3390" t="str">
            <v>tusenfrø</v>
          </cell>
          <cell r="D3390" t="str">
            <v>NA</v>
          </cell>
        </row>
        <row r="3391">
          <cell r="C3391" t="str">
            <v>blomkarse</v>
          </cell>
          <cell r="D3391" t="str">
            <v>NA</v>
          </cell>
        </row>
        <row r="3392">
          <cell r="C3392" t="str">
            <v>stjernepraktvindel</v>
          </cell>
          <cell r="D3392" t="str">
            <v>NA</v>
          </cell>
        </row>
        <row r="3393">
          <cell r="C3393" t="str">
            <v>festningsmaure</v>
          </cell>
          <cell r="D3393" t="str">
            <v>NA</v>
          </cell>
        </row>
        <row r="3394">
          <cell r="C3394" t="str">
            <v>møllemyrklegg</v>
          </cell>
          <cell r="D3394" t="str">
            <v>NA</v>
          </cell>
        </row>
        <row r="3395">
          <cell r="C3395" t="str">
            <v>myrtelg</v>
          </cell>
          <cell r="D3395" t="str">
            <v>VU</v>
          </cell>
        </row>
        <row r="3396">
          <cell r="C3396" t="str">
            <v>storfrytle</v>
          </cell>
          <cell r="D3396" t="str">
            <v>LC</v>
          </cell>
        </row>
        <row r="3397">
          <cell r="C3397" t="str">
            <v>sårmynte</v>
          </cell>
          <cell r="D3397" t="str">
            <v>NA</v>
          </cell>
        </row>
        <row r="3398">
          <cell r="C3398" t="str">
            <v>prikkstarr</v>
          </cell>
          <cell r="D3398" t="str">
            <v>NT</v>
          </cell>
        </row>
        <row r="3399">
          <cell r="C3399" t="str">
            <v>finnjamne</v>
          </cell>
          <cell r="D3399" t="str">
            <v>LC</v>
          </cell>
        </row>
        <row r="3400">
          <cell r="C3400" t="str">
            <v>fjellveronika</v>
          </cell>
          <cell r="D3400" t="str">
            <v>LC</v>
          </cell>
        </row>
        <row r="3401">
          <cell r="C3401" t="str">
            <v>skjermleddved</v>
          </cell>
          <cell r="D3401" t="str">
            <v>NA</v>
          </cell>
        </row>
        <row r="3402">
          <cell r="C3402" t="str">
            <v>kanadahasselurt</v>
          </cell>
          <cell r="D3402" t="str">
            <v>NA</v>
          </cell>
        </row>
        <row r="3403">
          <cell r="C3403" t="str">
            <v>breimyrull</v>
          </cell>
          <cell r="D3403" t="str">
            <v>LC</v>
          </cell>
        </row>
        <row r="3404">
          <cell r="C3404" t="str">
            <v>småsivaks</v>
          </cell>
          <cell r="D3404" t="str">
            <v>LC</v>
          </cell>
        </row>
        <row r="3405">
          <cell r="C3405" t="str">
            <v>lodneperikum</v>
          </cell>
          <cell r="D3405" t="str">
            <v>LC</v>
          </cell>
        </row>
        <row r="3406">
          <cell r="C3406" t="str">
            <v>bakkeknapp</v>
          </cell>
          <cell r="D3406" t="str">
            <v>EN</v>
          </cell>
        </row>
        <row r="3407">
          <cell r="C3407" t="str">
            <v>myrsildre</v>
          </cell>
          <cell r="D3407" t="str">
            <v>EN</v>
          </cell>
        </row>
        <row r="3408">
          <cell r="C3408" t="str">
            <v>araberlevkøy</v>
          </cell>
          <cell r="D3408" t="str">
            <v>NA</v>
          </cell>
        </row>
        <row r="3409">
          <cell r="C3409" t="str">
            <v>veifaks</v>
          </cell>
          <cell r="D3409" t="str">
            <v>NA</v>
          </cell>
        </row>
        <row r="3410">
          <cell r="C3410" t="str">
            <v>søstermarihand</v>
          </cell>
          <cell r="D3410" t="str">
            <v>VU</v>
          </cell>
        </row>
        <row r="3411">
          <cell r="C3411" t="str">
            <v>enghavre</v>
          </cell>
          <cell r="D3411" t="str">
            <v>LC</v>
          </cell>
        </row>
        <row r="3412">
          <cell r="C3412" t="str">
            <v>chilehumleblom</v>
          </cell>
          <cell r="D3412" t="str">
            <v>NA</v>
          </cell>
        </row>
        <row r="3413">
          <cell r="C3413" t="str">
            <v>sørlig saltsiv</v>
          </cell>
          <cell r="D3413" t="str">
            <v>LC</v>
          </cell>
        </row>
        <row r="3414">
          <cell r="C3414" t="str">
            <v>kammynte</v>
          </cell>
          <cell r="D3414" t="str">
            <v>NA</v>
          </cell>
        </row>
        <row r="3415">
          <cell r="C3415" t="str">
            <v>broddtjernaks</v>
          </cell>
          <cell r="D3415" t="str">
            <v>NT</v>
          </cell>
        </row>
        <row r="3416">
          <cell r="C3416" t="str">
            <v>hestekjørvel</v>
          </cell>
          <cell r="D3416" t="str">
            <v>CR</v>
          </cell>
        </row>
        <row r="3417">
          <cell r="C3417" t="str">
            <v>hvitmyrak</v>
          </cell>
          <cell r="D3417" t="str">
            <v>LC</v>
          </cell>
        </row>
        <row r="3418">
          <cell r="C3418" t="str">
            <v>klisterpetunia</v>
          </cell>
          <cell r="D3418" t="str">
            <v>NA</v>
          </cell>
        </row>
        <row r="3419">
          <cell r="C3419" t="str">
            <v>gul fugleklo</v>
          </cell>
          <cell r="D3419" t="str">
            <v>NA</v>
          </cell>
        </row>
        <row r="3420">
          <cell r="C3420" t="str">
            <v>snauasters</v>
          </cell>
          <cell r="D3420" t="str">
            <v>NA</v>
          </cell>
        </row>
        <row r="3421">
          <cell r="C3421" t="str">
            <v>hårfrytle</v>
          </cell>
          <cell r="D3421" t="str">
            <v>LC</v>
          </cell>
        </row>
        <row r="3422">
          <cell r="C3422" t="str">
            <v>finnmarkssvineblom</v>
          </cell>
          <cell r="D3422" t="str">
            <v>CR</v>
          </cell>
        </row>
        <row r="3423">
          <cell r="C3423" t="str">
            <v>konglebergknapp</v>
          </cell>
          <cell r="D3423" t="str">
            <v>NA</v>
          </cell>
        </row>
        <row r="3424">
          <cell r="C3424" t="str">
            <v>sudetlok</v>
          </cell>
          <cell r="D3424" t="str">
            <v>EN</v>
          </cell>
        </row>
        <row r="3425">
          <cell r="C3425" t="str">
            <v>steppedragehode</v>
          </cell>
          <cell r="D3425" t="str">
            <v>NA</v>
          </cell>
        </row>
        <row r="3426">
          <cell r="C3426" t="str">
            <v>bleikspirea</v>
          </cell>
          <cell r="D3426" t="str">
            <v>NA</v>
          </cell>
        </row>
        <row r="3427">
          <cell r="C3427" t="str">
            <v>prydsildre</v>
          </cell>
          <cell r="D3427" t="str">
            <v>NA</v>
          </cell>
        </row>
        <row r="3428">
          <cell r="C3428" t="str">
            <v>krattmjølke</v>
          </cell>
          <cell r="D3428" t="str">
            <v>LC</v>
          </cell>
        </row>
        <row r="3429">
          <cell r="C3429" t="str">
            <v>sjøpiggknopp</v>
          </cell>
          <cell r="D3429" t="str">
            <v>NT</v>
          </cell>
        </row>
        <row r="3430">
          <cell r="C3430" t="str">
            <v>rusttjernaks</v>
          </cell>
          <cell r="D3430" t="str">
            <v>LC</v>
          </cell>
        </row>
        <row r="3431">
          <cell r="C3431" t="str">
            <v>vrangtvetann</v>
          </cell>
          <cell r="D3431" t="str">
            <v>LC</v>
          </cell>
        </row>
        <row r="3432">
          <cell r="C3432" t="str">
            <v>kryddertimian</v>
          </cell>
          <cell r="D3432" t="str">
            <v>NA</v>
          </cell>
        </row>
        <row r="3433">
          <cell r="C3433" t="str">
            <v>kvassmarikåpe</v>
          </cell>
          <cell r="D3433" t="str">
            <v>VU</v>
          </cell>
        </row>
        <row r="3434">
          <cell r="C3434" t="str">
            <v>venusspeil</v>
          </cell>
          <cell r="D3434" t="str">
            <v>NA</v>
          </cell>
        </row>
        <row r="3435">
          <cell r="C3435" t="str">
            <v>fjelledelgran</v>
          </cell>
          <cell r="D3435" t="str">
            <v>NA</v>
          </cell>
        </row>
        <row r="3436">
          <cell r="C3436" t="str">
            <v>gjerdesolhatt</v>
          </cell>
          <cell r="D3436" t="str">
            <v>NA</v>
          </cell>
        </row>
        <row r="3437">
          <cell r="C3437" t="str">
            <v>firling</v>
          </cell>
          <cell r="D3437" t="str">
            <v>VU</v>
          </cell>
        </row>
        <row r="3438">
          <cell r="C3438" t="str">
            <v>bulkemispel</v>
          </cell>
          <cell r="D3438" t="str">
            <v>NA</v>
          </cell>
        </row>
        <row r="3439">
          <cell r="C3439" t="str">
            <v>russearve</v>
          </cell>
          <cell r="D3439" t="str">
            <v>VU</v>
          </cell>
        </row>
        <row r="3440">
          <cell r="C3440" t="str">
            <v>rabbetust</v>
          </cell>
          <cell r="D3440" t="str">
            <v>LC</v>
          </cell>
        </row>
        <row r="3441">
          <cell r="C3441" t="str">
            <v>stivt havfruegras</v>
          </cell>
          <cell r="D3441" t="str">
            <v>EN</v>
          </cell>
        </row>
        <row r="3442">
          <cell r="C3442" t="str">
            <v>islandskarse</v>
          </cell>
          <cell r="D3442" t="str">
            <v>EN</v>
          </cell>
        </row>
        <row r="3443">
          <cell r="C3443" t="str">
            <v>rød haukeskjegg</v>
          </cell>
          <cell r="D3443" t="str">
            <v>NA</v>
          </cell>
        </row>
        <row r="3444">
          <cell r="C3444" t="str">
            <v>stor busthirse</v>
          </cell>
          <cell r="D3444" t="str">
            <v>NA</v>
          </cell>
        </row>
        <row r="3445">
          <cell r="C3445" t="str">
            <v>bleikknoppurt</v>
          </cell>
          <cell r="D3445" t="str">
            <v>NA</v>
          </cell>
        </row>
        <row r="3446">
          <cell r="C3446" t="str">
            <v>møllegresskar</v>
          </cell>
          <cell r="D3446" t="str">
            <v>NA</v>
          </cell>
        </row>
        <row r="3447">
          <cell r="D3447" t="str">
            <v>NA</v>
          </cell>
        </row>
        <row r="3448">
          <cell r="C3448" t="str">
            <v>storrapp</v>
          </cell>
          <cell r="D3448" t="str">
            <v>LC</v>
          </cell>
        </row>
        <row r="3449">
          <cell r="C3449" t="str">
            <v>hengeaks</v>
          </cell>
          <cell r="D3449" t="str">
            <v>LC</v>
          </cell>
        </row>
        <row r="3450">
          <cell r="C3450" t="str">
            <v>fuglereir</v>
          </cell>
          <cell r="D3450" t="str">
            <v>LC</v>
          </cell>
        </row>
        <row r="3451">
          <cell r="C3451" t="str">
            <v>snørublom</v>
          </cell>
          <cell r="D3451" t="str">
            <v>LC</v>
          </cell>
        </row>
        <row r="3452">
          <cell r="C3452" t="str">
            <v>setersmåarve</v>
          </cell>
          <cell r="D3452" t="str">
            <v>LC</v>
          </cell>
        </row>
        <row r="3453">
          <cell r="C3453" t="str">
            <v>kranssalvie</v>
          </cell>
          <cell r="D3453" t="str">
            <v>NA</v>
          </cell>
        </row>
        <row r="3454">
          <cell r="C3454" t="str">
            <v>sylsmåarve</v>
          </cell>
          <cell r="D3454" t="str">
            <v>LC</v>
          </cell>
        </row>
        <row r="3455">
          <cell r="C3455" t="str">
            <v>tunbendel</v>
          </cell>
          <cell r="D3455" t="str">
            <v>NA</v>
          </cell>
        </row>
        <row r="3456">
          <cell r="C3456" t="str">
            <v>grannjamne</v>
          </cell>
          <cell r="D3456" t="str">
            <v>EN</v>
          </cell>
        </row>
        <row r="3457">
          <cell r="C3457" t="str">
            <v>alpebispelue</v>
          </cell>
          <cell r="D3457" t="str">
            <v>NA</v>
          </cell>
        </row>
        <row r="3458">
          <cell r="C3458" t="str">
            <v>smallupin</v>
          </cell>
          <cell r="D3458" t="str">
            <v>NA</v>
          </cell>
        </row>
        <row r="3459">
          <cell r="C3459" t="str">
            <v>edderkoppblom</v>
          </cell>
          <cell r="D3459" t="str">
            <v>NA</v>
          </cell>
        </row>
        <row r="3460">
          <cell r="C3460" t="str">
            <v>hareøre</v>
          </cell>
          <cell r="D3460" t="str">
            <v>NA</v>
          </cell>
        </row>
        <row r="3461">
          <cell r="C3461" t="str">
            <v>setermjølke</v>
          </cell>
          <cell r="D3461" t="str">
            <v>LC</v>
          </cell>
        </row>
        <row r="3462">
          <cell r="C3462" t="str">
            <v>sjøgull</v>
          </cell>
          <cell r="D3462" t="str">
            <v>NA</v>
          </cell>
        </row>
        <row r="3463">
          <cell r="C3463" t="str">
            <v>skumringsfiol</v>
          </cell>
          <cell r="D3463" t="str">
            <v>NA</v>
          </cell>
        </row>
        <row r="3464">
          <cell r="C3464" t="str">
            <v>rødtvetann</v>
          </cell>
          <cell r="D3464" t="str">
            <v>LC</v>
          </cell>
        </row>
        <row r="3465">
          <cell r="C3465" t="str">
            <v>kål</v>
          </cell>
          <cell r="D3465" t="str">
            <v>NA</v>
          </cell>
        </row>
        <row r="3466">
          <cell r="C3466" t="str">
            <v>rugfaks</v>
          </cell>
          <cell r="D3466" t="str">
            <v>NA</v>
          </cell>
        </row>
        <row r="3467">
          <cell r="C3467" t="str">
            <v>smånesle</v>
          </cell>
          <cell r="D3467" t="str">
            <v>VU</v>
          </cell>
        </row>
        <row r="3468">
          <cell r="C3468" t="str">
            <v>vestamerikansk hemlokk</v>
          </cell>
          <cell r="D3468" t="str">
            <v>NA</v>
          </cell>
        </row>
        <row r="3469">
          <cell r="C3469" t="str">
            <v>piggsyre</v>
          </cell>
          <cell r="D3469" t="str">
            <v>NA</v>
          </cell>
        </row>
        <row r="3470">
          <cell r="C3470" t="str">
            <v>smalfrøstjerne</v>
          </cell>
          <cell r="D3470" t="str">
            <v>NT</v>
          </cell>
        </row>
        <row r="3471">
          <cell r="C3471" t="str">
            <v>purpurklokkevindel</v>
          </cell>
          <cell r="D3471" t="str">
            <v>NA</v>
          </cell>
        </row>
        <row r="3472">
          <cell r="C3472" t="str">
            <v>soya</v>
          </cell>
          <cell r="D3472" t="str">
            <v>NA</v>
          </cell>
        </row>
        <row r="3473">
          <cell r="C3473" t="str">
            <v>rosesmelle</v>
          </cell>
          <cell r="D3473" t="str">
            <v>NA</v>
          </cell>
        </row>
        <row r="3474">
          <cell r="C3474" t="str">
            <v>smaltimotei</v>
          </cell>
          <cell r="D3474" t="str">
            <v>VU</v>
          </cell>
        </row>
        <row r="3475">
          <cell r="C3475" t="str">
            <v>vendelrot</v>
          </cell>
          <cell r="D3475" t="str">
            <v>LC</v>
          </cell>
        </row>
        <row r="3476">
          <cell r="C3476" t="str">
            <v>stivsvingel</v>
          </cell>
          <cell r="D3476" t="str">
            <v>NA</v>
          </cell>
        </row>
        <row r="3477">
          <cell r="C3477" t="str">
            <v>enghestehavre</v>
          </cell>
          <cell r="D3477" t="str">
            <v>LC</v>
          </cell>
        </row>
        <row r="3478">
          <cell r="C3478" t="str">
            <v>dvergvortemelk</v>
          </cell>
          <cell r="D3478" t="str">
            <v>NA</v>
          </cell>
        </row>
        <row r="3479">
          <cell r="C3479" t="str">
            <v>marrisp</v>
          </cell>
          <cell r="D3479" t="str">
            <v>VUº</v>
          </cell>
        </row>
        <row r="3480">
          <cell r="C3480" t="str">
            <v>filtslirekne</v>
          </cell>
          <cell r="D3480" t="str">
            <v>NA</v>
          </cell>
        </row>
        <row r="3481">
          <cell r="C3481" t="str">
            <v>glisnestarr</v>
          </cell>
          <cell r="D3481" t="str">
            <v>LC</v>
          </cell>
        </row>
        <row r="3482">
          <cell r="C3482" t="str">
            <v>dystarr</v>
          </cell>
          <cell r="D3482" t="str">
            <v>LC</v>
          </cell>
        </row>
        <row r="3483">
          <cell r="C3483" t="str">
            <v>småjonsokblom</v>
          </cell>
          <cell r="D3483" t="str">
            <v>VU</v>
          </cell>
        </row>
        <row r="3484">
          <cell r="C3484" t="str">
            <v>smal veivortemelk</v>
          </cell>
          <cell r="D3484" t="str">
            <v>NA</v>
          </cell>
        </row>
        <row r="3485">
          <cell r="C3485" t="str">
            <v>asiamelde</v>
          </cell>
          <cell r="D3485" t="str">
            <v>NA</v>
          </cell>
        </row>
        <row r="3486">
          <cell r="C3486" t="str">
            <v>strandlevkøy</v>
          </cell>
          <cell r="D3486" t="str">
            <v>NA</v>
          </cell>
        </row>
        <row r="3487">
          <cell r="C3487" t="str">
            <v>veirødsvingel</v>
          </cell>
          <cell r="D3487" t="str">
            <v>NA</v>
          </cell>
        </row>
        <row r="3488">
          <cell r="C3488" t="str">
            <v>russekål</v>
          </cell>
          <cell r="D3488" t="str">
            <v>NA</v>
          </cell>
        </row>
        <row r="3489">
          <cell r="C3489" t="str">
            <v>frankenia</v>
          </cell>
          <cell r="D3489" t="str">
            <v>NA</v>
          </cell>
        </row>
        <row r="3490">
          <cell r="C3490" t="str">
            <v>åkerveronika</v>
          </cell>
          <cell r="D3490" t="str">
            <v>LC</v>
          </cell>
        </row>
        <row r="3491">
          <cell r="C3491" t="str">
            <v>hjertegullkurv</v>
          </cell>
          <cell r="D3491" t="str">
            <v>NA</v>
          </cell>
        </row>
        <row r="3492">
          <cell r="C3492" t="str">
            <v>dunpil</v>
          </cell>
          <cell r="D3492" t="str">
            <v>NA</v>
          </cell>
        </row>
        <row r="3493">
          <cell r="C3493" t="str">
            <v>kamtusenblad</v>
          </cell>
          <cell r="D3493" t="str">
            <v>LC</v>
          </cell>
        </row>
        <row r="3494">
          <cell r="C3494" t="str">
            <v>hundesennep</v>
          </cell>
          <cell r="D3494" t="str">
            <v>LC</v>
          </cell>
        </row>
        <row r="3495">
          <cell r="C3495" t="str">
            <v>dunmjølke</v>
          </cell>
          <cell r="D3495" t="str">
            <v>NA</v>
          </cell>
        </row>
        <row r="3496">
          <cell r="C3496" t="str">
            <v>åkergrisøre</v>
          </cell>
          <cell r="D3496" t="str">
            <v>NA</v>
          </cell>
        </row>
        <row r="3497">
          <cell r="C3497" t="str">
            <v>præriesmelle</v>
          </cell>
          <cell r="D3497" t="str">
            <v>NA</v>
          </cell>
        </row>
        <row r="3498">
          <cell r="C3498" t="str">
            <v>evjeslirekne</v>
          </cell>
          <cell r="D3498" t="str">
            <v>EN</v>
          </cell>
        </row>
        <row r="3499">
          <cell r="C3499" t="str">
            <v>strandarve</v>
          </cell>
          <cell r="D3499" t="str">
            <v>LC</v>
          </cell>
        </row>
        <row r="3500">
          <cell r="D3500" t="str">
            <v>NA</v>
          </cell>
        </row>
        <row r="3501">
          <cell r="C3501" t="str">
            <v>møllerundbelg</v>
          </cell>
          <cell r="D3501" t="str">
            <v>NA</v>
          </cell>
        </row>
        <row r="3502">
          <cell r="C3502" t="str">
            <v>engstarr</v>
          </cell>
          <cell r="D3502" t="str">
            <v>LC</v>
          </cell>
        </row>
        <row r="3503">
          <cell r="C3503" t="str">
            <v>fjellfrøstjerne</v>
          </cell>
          <cell r="D3503" t="str">
            <v>LC</v>
          </cell>
        </row>
        <row r="3504">
          <cell r="C3504" t="str">
            <v>krypgyvel</v>
          </cell>
          <cell r="D3504" t="str">
            <v>NA</v>
          </cell>
        </row>
        <row r="3505">
          <cell r="C3505" t="str">
            <v>momiedelgran</v>
          </cell>
          <cell r="D3505" t="str">
            <v>NA</v>
          </cell>
        </row>
        <row r="3506">
          <cell r="C3506" t="str">
            <v>toppstarr</v>
          </cell>
          <cell r="D3506" t="str">
            <v>VU</v>
          </cell>
        </row>
        <row r="3507">
          <cell r="C3507" t="str">
            <v>tungras</v>
          </cell>
          <cell r="D3507" t="str">
            <v>LC</v>
          </cell>
        </row>
        <row r="3508">
          <cell r="C3508" t="str">
            <v>soyaamarant</v>
          </cell>
          <cell r="D3508" t="str">
            <v>NA</v>
          </cell>
        </row>
        <row r="3509">
          <cell r="C3509" t="str">
            <v>gråsiv</v>
          </cell>
          <cell r="D3509" t="str">
            <v>NA</v>
          </cell>
        </row>
        <row r="3510">
          <cell r="C3510" t="str">
            <v>kansassøtvier</v>
          </cell>
          <cell r="D3510" t="str">
            <v>NA</v>
          </cell>
        </row>
        <row r="3511">
          <cell r="C3511" t="str">
            <v>rukveke</v>
          </cell>
          <cell r="D3511" t="str">
            <v>NA</v>
          </cell>
        </row>
        <row r="3512">
          <cell r="C3512" t="str">
            <v>trådstjerne</v>
          </cell>
          <cell r="D3512" t="str">
            <v>NA</v>
          </cell>
        </row>
        <row r="3513">
          <cell r="C3513" t="str">
            <v>brudeslør</v>
          </cell>
          <cell r="D3513" t="str">
            <v>NA</v>
          </cell>
        </row>
        <row r="3514">
          <cell r="C3514" t="str">
            <v>smalsyre</v>
          </cell>
          <cell r="D3514" t="str">
            <v>LC</v>
          </cell>
        </row>
        <row r="3515">
          <cell r="C3515" t="str">
            <v>hagesmørbukk</v>
          </cell>
          <cell r="D3515" t="str">
            <v>NA</v>
          </cell>
        </row>
        <row r="3516">
          <cell r="C3516" t="str">
            <v>blåleddved</v>
          </cell>
          <cell r="D3516" t="str">
            <v>NA</v>
          </cell>
        </row>
        <row r="3517">
          <cell r="C3517" t="str">
            <v>nordlig tungras</v>
          </cell>
          <cell r="D3517" t="str">
            <v>LC</v>
          </cell>
        </row>
        <row r="3518">
          <cell r="C3518" t="str">
            <v>engtimotei</v>
          </cell>
          <cell r="D3518" t="str">
            <v>LC</v>
          </cell>
        </row>
        <row r="3519">
          <cell r="C3519" t="str">
            <v>veitchs edelgran</v>
          </cell>
          <cell r="D3519" t="str">
            <v>NA</v>
          </cell>
        </row>
        <row r="3520">
          <cell r="C3520" t="str">
            <v>kjempestarr</v>
          </cell>
          <cell r="D3520" t="str">
            <v>EN</v>
          </cell>
        </row>
        <row r="3521">
          <cell r="C3521" t="str">
            <v>aurskrinneblom</v>
          </cell>
          <cell r="D3521" t="str">
            <v>LC</v>
          </cell>
        </row>
        <row r="3522">
          <cell r="C3522" t="str">
            <v>plommenype</v>
          </cell>
          <cell r="D3522" t="str">
            <v>NA</v>
          </cell>
        </row>
        <row r="3523">
          <cell r="C3523" t="str">
            <v>sørlig strandarve</v>
          </cell>
          <cell r="D3523" t="str">
            <v>LC</v>
          </cell>
        </row>
        <row r="3524">
          <cell r="C3524" t="str">
            <v>tiggerstav</v>
          </cell>
          <cell r="D3524" t="str">
            <v>NA</v>
          </cell>
        </row>
        <row r="3525">
          <cell r="C3525" t="str">
            <v>villsenna</v>
          </cell>
          <cell r="D3525" t="str">
            <v>NA</v>
          </cell>
        </row>
        <row r="3526">
          <cell r="C3526" t="str">
            <v>duppesoleie</v>
          </cell>
          <cell r="D3526" t="str">
            <v>NA</v>
          </cell>
        </row>
        <row r="3527">
          <cell r="C3527" t="str">
            <v>gresk edelgran</v>
          </cell>
          <cell r="D3527" t="str">
            <v>NA</v>
          </cell>
        </row>
        <row r="3528">
          <cell r="C3528" t="str">
            <v>buttmarikåpe</v>
          </cell>
          <cell r="D3528" t="str">
            <v>NT</v>
          </cell>
        </row>
        <row r="3529">
          <cell r="C3529" t="str">
            <v>storborre</v>
          </cell>
          <cell r="D3529" t="str">
            <v>LC</v>
          </cell>
        </row>
        <row r="3530">
          <cell r="C3530" t="str">
            <v>krypforglemmegei</v>
          </cell>
          <cell r="D3530" t="str">
            <v>VU</v>
          </cell>
        </row>
        <row r="3531">
          <cell r="C3531" t="str">
            <v>italiaoksetunge</v>
          </cell>
          <cell r="D3531" t="str">
            <v>NA</v>
          </cell>
        </row>
        <row r="3532">
          <cell r="C3532" t="str">
            <v>mørkmjølke</v>
          </cell>
          <cell r="D3532" t="str">
            <v>NA</v>
          </cell>
        </row>
        <row r="3533">
          <cell r="C3533" t="str">
            <v>parklind</v>
          </cell>
          <cell r="D3533" t="str">
            <v>NA</v>
          </cell>
        </row>
        <row r="3534">
          <cell r="C3534" t="str">
            <v>mais</v>
          </cell>
          <cell r="D3534" t="str">
            <v>NA</v>
          </cell>
        </row>
        <row r="3535">
          <cell r="C3535" t="str">
            <v>klokkeøstersurt</v>
          </cell>
          <cell r="D3535" t="str">
            <v>NA</v>
          </cell>
        </row>
        <row r="3536">
          <cell r="C3536" t="str">
            <v>hjertebergblom</v>
          </cell>
          <cell r="D3536" t="str">
            <v>NA</v>
          </cell>
        </row>
        <row r="3537">
          <cell r="D3537" t="str">
            <v>NA</v>
          </cell>
        </row>
        <row r="3538">
          <cell r="C3538" t="str">
            <v>hagetulipan</v>
          </cell>
          <cell r="D3538" t="str">
            <v>NA</v>
          </cell>
        </row>
        <row r="3539">
          <cell r="C3539" t="str">
            <v>hvitpil</v>
          </cell>
          <cell r="D3539" t="str">
            <v>NA</v>
          </cell>
        </row>
        <row r="3540">
          <cell r="C3540" t="str">
            <v>englodnevikke</v>
          </cell>
          <cell r="D3540" t="str">
            <v>NA</v>
          </cell>
        </row>
        <row r="3541">
          <cell r="C3541" t="str">
            <v>krypslirekne</v>
          </cell>
          <cell r="D3541" t="str">
            <v>NA</v>
          </cell>
        </row>
        <row r="3542">
          <cell r="C3542" t="str">
            <v>spindelvevtakløk</v>
          </cell>
          <cell r="D3542" t="str">
            <v>NA</v>
          </cell>
        </row>
        <row r="3543">
          <cell r="C3543" t="str">
            <v>kaliforniaklokke</v>
          </cell>
          <cell r="D3543" t="str">
            <v>NA</v>
          </cell>
        </row>
        <row r="3544">
          <cell r="C3544" t="str">
            <v>vindelslirekne</v>
          </cell>
          <cell r="D3544" t="str">
            <v>LC</v>
          </cell>
        </row>
        <row r="3545">
          <cell r="D3545" t="str">
            <v>LC</v>
          </cell>
        </row>
        <row r="3546">
          <cell r="C3546" t="str">
            <v>nepalmure</v>
          </cell>
          <cell r="D3546" t="str">
            <v>NA</v>
          </cell>
        </row>
        <row r="3547">
          <cell r="C3547" t="str">
            <v>tunrapp</v>
          </cell>
          <cell r="D3547" t="str">
            <v>LC</v>
          </cell>
        </row>
        <row r="3548">
          <cell r="C3548" t="str">
            <v>polarlusegras</v>
          </cell>
          <cell r="D3548" t="str">
            <v>LC</v>
          </cell>
        </row>
        <row r="3549">
          <cell r="C3549" t="str">
            <v>kroksneglebelg</v>
          </cell>
          <cell r="D3549" t="str">
            <v>NA</v>
          </cell>
        </row>
        <row r="3550">
          <cell r="C3550" t="str">
            <v>hjortesumak</v>
          </cell>
          <cell r="D3550" t="str">
            <v>NA</v>
          </cell>
        </row>
        <row r="3551">
          <cell r="C3551" t="str">
            <v>kobberblad</v>
          </cell>
          <cell r="D3551" t="str">
            <v>NA</v>
          </cell>
        </row>
        <row r="3552">
          <cell r="C3552" t="str">
            <v>engkvein</v>
          </cell>
          <cell r="D3552" t="str">
            <v>LC</v>
          </cell>
        </row>
        <row r="3553">
          <cell r="C3553" t="str">
            <v>amerikamelde</v>
          </cell>
          <cell r="D3553" t="str">
            <v>NA</v>
          </cell>
        </row>
        <row r="3554">
          <cell r="C3554" t="str">
            <v>lodnekardeborre</v>
          </cell>
          <cell r="D3554" t="str">
            <v>NA</v>
          </cell>
        </row>
        <row r="3555">
          <cell r="C3555" t="str">
            <v>rødlin</v>
          </cell>
          <cell r="D3555" t="str">
            <v>NA</v>
          </cell>
        </row>
        <row r="3556">
          <cell r="C3556" t="str">
            <v>vestlandsraggtelg</v>
          </cell>
          <cell r="D3556" t="str">
            <v>LC</v>
          </cell>
        </row>
        <row r="3557">
          <cell r="C3557" t="str">
            <v>myrtemispel</v>
          </cell>
          <cell r="D3557" t="str">
            <v>NA</v>
          </cell>
        </row>
        <row r="3558">
          <cell r="C3558" t="str">
            <v>pyramidekongslys</v>
          </cell>
          <cell r="D3558" t="str">
            <v>NA</v>
          </cell>
        </row>
        <row r="3559">
          <cell r="C3559" t="str">
            <v>skrubbær</v>
          </cell>
          <cell r="D3559" t="str">
            <v>LC</v>
          </cell>
        </row>
        <row r="3560">
          <cell r="C3560" t="str">
            <v>bergfaks</v>
          </cell>
          <cell r="D3560" t="str">
            <v>LC</v>
          </cell>
        </row>
        <row r="3561">
          <cell r="C3561" t="str">
            <v>klaseormedrue</v>
          </cell>
          <cell r="D3561" t="str">
            <v>NA</v>
          </cell>
        </row>
        <row r="3562">
          <cell r="C3562" t="str">
            <v>skogstjerneblom</v>
          </cell>
          <cell r="D3562" t="str">
            <v>LC</v>
          </cell>
        </row>
        <row r="3563">
          <cell r="C3563" t="str">
            <v>kystmaure</v>
          </cell>
          <cell r="D3563" t="str">
            <v>LC</v>
          </cell>
        </row>
        <row r="3564">
          <cell r="C3564" t="str">
            <v>fuglestjerne</v>
          </cell>
          <cell r="D3564" t="str">
            <v>NA</v>
          </cell>
        </row>
        <row r="3565">
          <cell r="C3565" t="str">
            <v>kolastjerneblom</v>
          </cell>
          <cell r="D3565" t="str">
            <v>NA</v>
          </cell>
        </row>
        <row r="3566">
          <cell r="C3566" t="str">
            <v>middelhavstranehals</v>
          </cell>
          <cell r="D3566" t="str">
            <v>NA</v>
          </cell>
        </row>
        <row r="3567">
          <cell r="C3567" t="str">
            <v>vinterkarse</v>
          </cell>
          <cell r="D3567" t="str">
            <v>NA</v>
          </cell>
        </row>
        <row r="3568">
          <cell r="C3568" t="str">
            <v>trådtjernaks</v>
          </cell>
          <cell r="D3568" t="str">
            <v>LC</v>
          </cell>
        </row>
        <row r="3569">
          <cell r="D3569" t="str">
            <v>NA</v>
          </cell>
        </row>
        <row r="3570">
          <cell r="C3570" t="str">
            <v>hagekostmelde</v>
          </cell>
          <cell r="D3570" t="str">
            <v>NA</v>
          </cell>
        </row>
        <row r="3571">
          <cell r="C3571" t="str">
            <v>amerikatrollbær</v>
          </cell>
          <cell r="D3571" t="str">
            <v>NA</v>
          </cell>
        </row>
        <row r="3572">
          <cell r="C3572" t="str">
            <v>klistersvineblom</v>
          </cell>
          <cell r="D3572" t="str">
            <v>NA</v>
          </cell>
        </row>
        <row r="3573">
          <cell r="C3573" t="str">
            <v>bleikgullbusk</v>
          </cell>
          <cell r="D3573" t="str">
            <v>NA</v>
          </cell>
        </row>
        <row r="3574">
          <cell r="C3574" t="str">
            <v>myrstjerneblom</v>
          </cell>
          <cell r="D3574" t="str">
            <v>VU</v>
          </cell>
        </row>
        <row r="3575">
          <cell r="D3575" t="str">
            <v>NA</v>
          </cell>
        </row>
        <row r="3576">
          <cell r="C3576" t="str">
            <v>hestemynte</v>
          </cell>
          <cell r="D3576" t="str">
            <v>NA</v>
          </cell>
        </row>
        <row r="3577">
          <cell r="C3577" t="str">
            <v>fagerperikum</v>
          </cell>
          <cell r="D3577" t="str">
            <v>LC</v>
          </cell>
        </row>
        <row r="3578">
          <cell r="C3578" t="str">
            <v>fjærekoll</v>
          </cell>
          <cell r="D3578" t="str">
            <v>LC</v>
          </cell>
        </row>
        <row r="3579">
          <cell r="C3579" t="str">
            <v>staudearalia</v>
          </cell>
          <cell r="D3579" t="str">
            <v>NA</v>
          </cell>
        </row>
        <row r="3580">
          <cell r="C3580" t="str">
            <v>lodnevikke</v>
          </cell>
          <cell r="D3580" t="str">
            <v>NA</v>
          </cell>
        </row>
        <row r="3581">
          <cell r="C3581" t="str">
            <v>engelskkarse</v>
          </cell>
          <cell r="D3581" t="str">
            <v>NA</v>
          </cell>
        </row>
        <row r="3582">
          <cell r="C3582" t="str">
            <v>sprøarve</v>
          </cell>
          <cell r="D3582" t="str">
            <v>LC</v>
          </cell>
        </row>
        <row r="3583">
          <cell r="C3583" t="str">
            <v>parkrapp</v>
          </cell>
          <cell r="D3583" t="str">
            <v>NA</v>
          </cell>
        </row>
        <row r="3584">
          <cell r="C3584" t="str">
            <v>klumpandemat</v>
          </cell>
          <cell r="D3584" t="str">
            <v>NA</v>
          </cell>
        </row>
        <row r="3585">
          <cell r="C3585" t="str">
            <v>tinderublom</v>
          </cell>
          <cell r="D3585" t="str">
            <v>EN</v>
          </cell>
        </row>
        <row r="3586">
          <cell r="C3586" t="str">
            <v>småøyentrøst</v>
          </cell>
          <cell r="D3586" t="str">
            <v>LC</v>
          </cell>
        </row>
        <row r="3587">
          <cell r="C3587" t="str">
            <v>mathagesyre</v>
          </cell>
          <cell r="D3587" t="str">
            <v>NA</v>
          </cell>
        </row>
        <row r="3588">
          <cell r="C3588" t="str">
            <v>svartor</v>
          </cell>
          <cell r="D3588" t="str">
            <v>LC</v>
          </cell>
        </row>
        <row r="3589">
          <cell r="C3589" t="str">
            <v>piltorskemunn</v>
          </cell>
          <cell r="D3589" t="str">
            <v>NA</v>
          </cell>
        </row>
        <row r="3590">
          <cell r="C3590" t="str">
            <v>brunmjølke</v>
          </cell>
          <cell r="D3590" t="str">
            <v>NA</v>
          </cell>
        </row>
        <row r="3591">
          <cell r="C3591" t="str">
            <v>vassreverumpe</v>
          </cell>
          <cell r="D3591" t="str">
            <v>LC</v>
          </cell>
        </row>
        <row r="3592">
          <cell r="C3592" t="str">
            <v>krypkarse</v>
          </cell>
          <cell r="D3592" t="str">
            <v>NA</v>
          </cell>
        </row>
        <row r="3593">
          <cell r="C3593" t="str">
            <v>hybridkulekarse</v>
          </cell>
          <cell r="D3593" t="str">
            <v>NA</v>
          </cell>
        </row>
        <row r="3594">
          <cell r="C3594" t="str">
            <v>limfrø</v>
          </cell>
          <cell r="D3594" t="str">
            <v>NA</v>
          </cell>
        </row>
        <row r="3595">
          <cell r="C3595" t="str">
            <v>sveltstarr</v>
          </cell>
          <cell r="D3595" t="str">
            <v>LC</v>
          </cell>
        </row>
        <row r="3596">
          <cell r="C3596" t="str">
            <v>greplyng</v>
          </cell>
          <cell r="D3596" t="str">
            <v>LC</v>
          </cell>
        </row>
        <row r="3597">
          <cell r="C3597" t="str">
            <v>dunhavre</v>
          </cell>
          <cell r="D3597" t="str">
            <v>LC</v>
          </cell>
        </row>
        <row r="3598">
          <cell r="C3598" t="str">
            <v>fløyelsblom</v>
          </cell>
          <cell r="D3598" t="str">
            <v>NA</v>
          </cell>
        </row>
        <row r="3599">
          <cell r="C3599" t="str">
            <v>tannrot</v>
          </cell>
          <cell r="D3599" t="str">
            <v>LC</v>
          </cell>
        </row>
        <row r="3600">
          <cell r="C3600" t="str">
            <v>hvitdodre</v>
          </cell>
          <cell r="D3600" t="str">
            <v>NA</v>
          </cell>
        </row>
        <row r="3601">
          <cell r="C3601" t="str">
            <v>krypjonsokkoll</v>
          </cell>
          <cell r="D3601" t="str">
            <v>EN</v>
          </cell>
        </row>
        <row r="3602">
          <cell r="C3602" t="str">
            <v>fjellsnømyrull</v>
          </cell>
          <cell r="D3602" t="str">
            <v>LC</v>
          </cell>
        </row>
        <row r="3603">
          <cell r="C3603" t="str">
            <v>aksfrytle</v>
          </cell>
          <cell r="D3603" t="str">
            <v>LC</v>
          </cell>
        </row>
        <row r="3604">
          <cell r="C3604" t="str">
            <v>augustnøkleblom</v>
          </cell>
          <cell r="D3604" t="str">
            <v>NA</v>
          </cell>
        </row>
        <row r="3605">
          <cell r="C3605" t="str">
            <v>gul valmuesøster</v>
          </cell>
          <cell r="D3605" t="str">
            <v>NA</v>
          </cell>
        </row>
        <row r="3606">
          <cell r="C3606" t="str">
            <v>alperublom</v>
          </cell>
          <cell r="D3606" t="str">
            <v>LC</v>
          </cell>
        </row>
        <row r="3607">
          <cell r="C3607" t="str">
            <v>kveldsnattlys</v>
          </cell>
          <cell r="D3607" t="str">
            <v>NA</v>
          </cell>
        </row>
        <row r="3608">
          <cell r="C3608" t="str">
            <v>virginiaasters</v>
          </cell>
          <cell r="D3608" t="str">
            <v>NA</v>
          </cell>
        </row>
        <row r="3609">
          <cell r="C3609" t="str">
            <v>norsk marikåpe</v>
          </cell>
          <cell r="D3609" t="str">
            <v>LC</v>
          </cell>
        </row>
        <row r="3610">
          <cell r="C3610" t="str">
            <v>strandbalderbrå</v>
          </cell>
          <cell r="D3610" t="str">
            <v>LC</v>
          </cell>
        </row>
        <row r="3611">
          <cell r="C3611" t="str">
            <v>kaffemjelt</v>
          </cell>
          <cell r="D3611" t="str">
            <v>NA</v>
          </cell>
        </row>
        <row r="3612">
          <cell r="C3612" t="str">
            <v>stjernesildre</v>
          </cell>
          <cell r="D3612" t="str">
            <v>LC</v>
          </cell>
        </row>
        <row r="3613">
          <cell r="C3613" t="str">
            <v>sibirnattfiol</v>
          </cell>
          <cell r="D3613" t="str">
            <v>EN</v>
          </cell>
        </row>
        <row r="3614">
          <cell r="C3614" t="str">
            <v>blodhirse</v>
          </cell>
          <cell r="D3614" t="str">
            <v>NA</v>
          </cell>
        </row>
        <row r="3615">
          <cell r="C3615" t="str">
            <v>rankklokke</v>
          </cell>
          <cell r="D3615" t="str">
            <v>NA</v>
          </cell>
        </row>
        <row r="3616">
          <cell r="C3616" t="str">
            <v>tofrøvikke</v>
          </cell>
          <cell r="D3616" t="str">
            <v>LC</v>
          </cell>
        </row>
        <row r="3617">
          <cell r="C3617" t="str">
            <v>dvergslirekne</v>
          </cell>
          <cell r="D3617" t="str">
            <v>NA</v>
          </cell>
        </row>
        <row r="3618">
          <cell r="C3618" t="str">
            <v>møllemjelt</v>
          </cell>
          <cell r="D3618" t="str">
            <v>NA</v>
          </cell>
        </row>
        <row r="3619">
          <cell r="C3619" t="str">
            <v>gråselje</v>
          </cell>
          <cell r="D3619" t="str">
            <v>LC</v>
          </cell>
        </row>
        <row r="3620">
          <cell r="C3620" t="str">
            <v>eple</v>
          </cell>
          <cell r="D3620" t="str">
            <v>NA</v>
          </cell>
        </row>
        <row r="3621">
          <cell r="C3621" t="str">
            <v>strandkryp</v>
          </cell>
          <cell r="D3621" t="str">
            <v>LC</v>
          </cell>
        </row>
        <row r="3622">
          <cell r="C3622" t="str">
            <v>alaskablodtopp</v>
          </cell>
          <cell r="D3622" t="str">
            <v>NA</v>
          </cell>
        </row>
        <row r="3623">
          <cell r="C3623" t="str">
            <v>flikveronika</v>
          </cell>
          <cell r="D3623" t="str">
            <v>NA</v>
          </cell>
        </row>
        <row r="3624">
          <cell r="C3624" t="str">
            <v>askerstorkenebb</v>
          </cell>
          <cell r="D3624" t="str">
            <v>NA</v>
          </cell>
        </row>
        <row r="3625">
          <cell r="C3625" t="str">
            <v>stakekarse</v>
          </cell>
          <cell r="D3625" t="str">
            <v>LC</v>
          </cell>
        </row>
        <row r="3626">
          <cell r="C3626" t="str">
            <v>præriesolsikke</v>
          </cell>
          <cell r="D3626" t="str">
            <v>NA</v>
          </cell>
        </row>
        <row r="3627">
          <cell r="C3627" t="str">
            <v>middelhavsbrokkurt</v>
          </cell>
          <cell r="D3627" t="str">
            <v>NA</v>
          </cell>
        </row>
        <row r="3628">
          <cell r="D3628" t="str">
            <v>NA</v>
          </cell>
        </row>
        <row r="3629">
          <cell r="C3629" t="str">
            <v>silkedodre</v>
          </cell>
          <cell r="D3629" t="str">
            <v>NA</v>
          </cell>
        </row>
        <row r="3630">
          <cell r="C3630" t="str">
            <v>bukettspirea</v>
          </cell>
          <cell r="D3630" t="str">
            <v>NA</v>
          </cell>
        </row>
        <row r="3631">
          <cell r="C3631" t="str">
            <v>hønsegullurt</v>
          </cell>
          <cell r="D3631" t="str">
            <v>NA</v>
          </cell>
        </row>
        <row r="3632">
          <cell r="C3632" t="str">
            <v>skorpionklo</v>
          </cell>
          <cell r="D3632" t="str">
            <v>NA</v>
          </cell>
        </row>
        <row r="3633">
          <cell r="C3633" t="str">
            <v>grådodre</v>
          </cell>
          <cell r="D3633" t="str">
            <v>NA</v>
          </cell>
        </row>
        <row r="3634">
          <cell r="C3634" t="str">
            <v>bergstarr</v>
          </cell>
          <cell r="D3634" t="str">
            <v>LC</v>
          </cell>
        </row>
        <row r="3635">
          <cell r="C3635" t="str">
            <v>lodnesolhatt</v>
          </cell>
          <cell r="D3635" t="str">
            <v>NA</v>
          </cell>
        </row>
        <row r="3636">
          <cell r="C3636" t="str">
            <v>mykt brasmegras</v>
          </cell>
          <cell r="D3636" t="str">
            <v>LC</v>
          </cell>
        </row>
        <row r="3637">
          <cell r="C3637" t="str">
            <v>knortestarr</v>
          </cell>
          <cell r="D3637" t="str">
            <v>LC</v>
          </cell>
        </row>
        <row r="3638">
          <cell r="C3638" t="str">
            <v>myrmarigras</v>
          </cell>
          <cell r="D3638" t="str">
            <v>LC</v>
          </cell>
        </row>
        <row r="3639">
          <cell r="C3639" t="str">
            <v>stivtungras</v>
          </cell>
          <cell r="D3639" t="str">
            <v>LC</v>
          </cell>
        </row>
        <row r="3640">
          <cell r="C3640" t="str">
            <v>grann bergskrinneblom</v>
          </cell>
          <cell r="D3640" t="str">
            <v>LC</v>
          </cell>
        </row>
        <row r="3641">
          <cell r="C3641" t="str">
            <v>svartsennep</v>
          </cell>
          <cell r="D3641" t="str">
            <v>NA</v>
          </cell>
        </row>
        <row r="3642">
          <cell r="C3642" t="str">
            <v>murtorskemunn</v>
          </cell>
          <cell r="D3642" t="str">
            <v>NA</v>
          </cell>
        </row>
        <row r="3643">
          <cell r="C3643" t="str">
            <v>radgras</v>
          </cell>
          <cell r="D3643" t="str">
            <v>NA</v>
          </cell>
        </row>
        <row r="3644">
          <cell r="D3644" t="str">
            <v>NA</v>
          </cell>
        </row>
        <row r="3645">
          <cell r="C3645" t="str">
            <v>spissmispel</v>
          </cell>
          <cell r="D3645" t="str">
            <v>NA</v>
          </cell>
        </row>
        <row r="3646">
          <cell r="C3646" t="str">
            <v>alleghenybjørnebær</v>
          </cell>
          <cell r="D3646" t="str">
            <v>NA</v>
          </cell>
        </row>
        <row r="3647">
          <cell r="C3647" t="str">
            <v>gaissakattefot</v>
          </cell>
          <cell r="D3647" t="str">
            <v>EN</v>
          </cell>
        </row>
        <row r="3648">
          <cell r="C3648" t="str">
            <v>hageskrinneblom</v>
          </cell>
          <cell r="D3648" t="str">
            <v>NA</v>
          </cell>
        </row>
        <row r="3649">
          <cell r="C3649" t="str">
            <v>bakkestarr</v>
          </cell>
          <cell r="D3649" t="str">
            <v>LC</v>
          </cell>
        </row>
        <row r="3650">
          <cell r="C3650" t="str">
            <v>sørgepil</v>
          </cell>
          <cell r="D3650" t="str">
            <v>NA</v>
          </cell>
        </row>
        <row r="3651">
          <cell r="C3651" t="str">
            <v>kantbergknapp</v>
          </cell>
          <cell r="D3651" t="str">
            <v>NA</v>
          </cell>
        </row>
        <row r="3652">
          <cell r="C3652" t="str">
            <v>svartmispel</v>
          </cell>
          <cell r="D3652" t="str">
            <v>VU</v>
          </cell>
        </row>
        <row r="3653">
          <cell r="C3653" t="str">
            <v>spydsvineblom</v>
          </cell>
          <cell r="D3653" t="str">
            <v>NA</v>
          </cell>
        </row>
        <row r="3654">
          <cell r="C3654" t="str">
            <v>grønnburkne</v>
          </cell>
          <cell r="D3654" t="str">
            <v>LC</v>
          </cell>
        </row>
        <row r="3655">
          <cell r="C3655" t="str">
            <v>villreddik</v>
          </cell>
          <cell r="D3655" t="str">
            <v>LC</v>
          </cell>
        </row>
        <row r="3656">
          <cell r="C3656" t="str">
            <v>klokkelyng</v>
          </cell>
          <cell r="D3656" t="str">
            <v>LC</v>
          </cell>
        </row>
        <row r="3657">
          <cell r="C3657" t="str">
            <v>parklerkespore</v>
          </cell>
          <cell r="D3657" t="str">
            <v>NA</v>
          </cell>
        </row>
        <row r="3658">
          <cell r="C3658" t="str">
            <v>smårørkvein</v>
          </cell>
          <cell r="D3658" t="str">
            <v>LC</v>
          </cell>
        </row>
        <row r="3659">
          <cell r="C3659" t="str">
            <v>gulrisp</v>
          </cell>
          <cell r="D3659" t="str">
            <v>NA</v>
          </cell>
        </row>
        <row r="3660">
          <cell r="C3660" t="str">
            <v>hagetøffel</v>
          </cell>
          <cell r="D3660" t="str">
            <v>NA</v>
          </cell>
        </row>
        <row r="3661">
          <cell r="C3661" t="str">
            <v>huldregras</v>
          </cell>
          <cell r="D3661" t="str">
            <v>NT</v>
          </cell>
        </row>
        <row r="3662">
          <cell r="C3662" t="str">
            <v>villvin</v>
          </cell>
          <cell r="D3662" t="str">
            <v>NA</v>
          </cell>
        </row>
        <row r="3663">
          <cell r="C3663" t="str">
            <v>tiriltunge</v>
          </cell>
          <cell r="D3663" t="str">
            <v>LC</v>
          </cell>
        </row>
        <row r="3664">
          <cell r="C3664" t="str">
            <v>skogsiv</v>
          </cell>
          <cell r="D3664" t="str">
            <v>LC</v>
          </cell>
        </row>
        <row r="3665">
          <cell r="C3665" t="str">
            <v>fjæresalturt</v>
          </cell>
          <cell r="D3665" t="str">
            <v>LC</v>
          </cell>
        </row>
        <row r="3666">
          <cell r="C3666" t="str">
            <v>vårkornell</v>
          </cell>
          <cell r="D3666" t="str">
            <v>NA</v>
          </cell>
        </row>
        <row r="3667">
          <cell r="C3667" t="str">
            <v>kamilleblom</v>
          </cell>
          <cell r="D3667" t="str">
            <v>NA</v>
          </cell>
        </row>
        <row r="3668">
          <cell r="C3668" t="str">
            <v>strandmelde</v>
          </cell>
          <cell r="D3668" t="str">
            <v>LC</v>
          </cell>
        </row>
        <row r="3669">
          <cell r="C3669" t="str">
            <v>brudespore</v>
          </cell>
          <cell r="D3669" t="str">
            <v>LC</v>
          </cell>
        </row>
        <row r="3670">
          <cell r="C3670" t="str">
            <v>geitskjegg</v>
          </cell>
          <cell r="D3670" t="str">
            <v>LC</v>
          </cell>
        </row>
        <row r="3671">
          <cell r="C3671" t="str">
            <v>sløke</v>
          </cell>
          <cell r="D3671" t="str">
            <v>LC</v>
          </cell>
        </row>
        <row r="3672">
          <cell r="C3672" t="str">
            <v>fjæresauløk</v>
          </cell>
          <cell r="D3672" t="str">
            <v>LC</v>
          </cell>
        </row>
        <row r="3673">
          <cell r="C3673" t="str">
            <v>turt</v>
          </cell>
          <cell r="D3673" t="str">
            <v>LC</v>
          </cell>
        </row>
        <row r="3674">
          <cell r="C3674" t="str">
            <v>smalnøkleblom</v>
          </cell>
          <cell r="D3674" t="str">
            <v>LC</v>
          </cell>
        </row>
        <row r="3675">
          <cell r="C3675" t="str">
            <v>møllebrunrot</v>
          </cell>
          <cell r="D3675" t="str">
            <v>NA</v>
          </cell>
        </row>
        <row r="3676">
          <cell r="C3676" t="str">
            <v>polarflokk</v>
          </cell>
          <cell r="D3676" t="str">
            <v>VU</v>
          </cell>
        </row>
        <row r="3677">
          <cell r="C3677" t="str">
            <v>strandtiriltunge</v>
          </cell>
          <cell r="D3677" t="str">
            <v>NA</v>
          </cell>
        </row>
        <row r="3678">
          <cell r="C3678" t="str">
            <v>hvete</v>
          </cell>
          <cell r="D3678" t="str">
            <v>NA</v>
          </cell>
        </row>
        <row r="3679">
          <cell r="C3679" t="str">
            <v>vasshøymol</v>
          </cell>
          <cell r="D3679" t="str">
            <v>LC</v>
          </cell>
        </row>
        <row r="3680">
          <cell r="C3680" t="str">
            <v>stivt brasmegras</v>
          </cell>
          <cell r="D3680" t="str">
            <v>LC</v>
          </cell>
        </row>
        <row r="3681">
          <cell r="C3681" t="str">
            <v>parkalm</v>
          </cell>
          <cell r="D3681" t="str">
            <v>NA</v>
          </cell>
        </row>
        <row r="3682">
          <cell r="C3682" t="str">
            <v>gråmynte</v>
          </cell>
          <cell r="D3682" t="str">
            <v>NA</v>
          </cell>
        </row>
        <row r="3683">
          <cell r="C3683" t="str">
            <v>bustsivaks</v>
          </cell>
          <cell r="D3683" t="str">
            <v>EN</v>
          </cell>
        </row>
        <row r="3684">
          <cell r="C3684" t="str">
            <v>sikori</v>
          </cell>
          <cell r="D3684" t="str">
            <v>LC</v>
          </cell>
        </row>
        <row r="3685">
          <cell r="C3685" t="str">
            <v>lundhengeaks</v>
          </cell>
          <cell r="D3685" t="str">
            <v>LC</v>
          </cell>
        </row>
        <row r="3686">
          <cell r="C3686" t="str">
            <v>dvergasal</v>
          </cell>
          <cell r="D3686" t="str">
            <v>NA</v>
          </cell>
        </row>
        <row r="3687">
          <cell r="C3687" t="str">
            <v>chilejordbær</v>
          </cell>
          <cell r="D3687" t="str">
            <v>NA</v>
          </cell>
        </row>
        <row r="3688">
          <cell r="C3688" t="str">
            <v>kuleløk</v>
          </cell>
          <cell r="D3688" t="str">
            <v>NA</v>
          </cell>
        </row>
        <row r="3689">
          <cell r="C3689" t="str">
            <v>rustsivaks</v>
          </cell>
          <cell r="D3689" t="str">
            <v>LC</v>
          </cell>
        </row>
        <row r="3690">
          <cell r="C3690" t="str">
            <v>dverggråurt</v>
          </cell>
          <cell r="D3690" t="str">
            <v>LC</v>
          </cell>
        </row>
        <row r="3691">
          <cell r="C3691" t="str">
            <v>ertevikke</v>
          </cell>
          <cell r="D3691" t="str">
            <v>EN</v>
          </cell>
        </row>
        <row r="3692">
          <cell r="C3692" t="str">
            <v>afrikahirse</v>
          </cell>
          <cell r="D3692" t="str">
            <v>NA</v>
          </cell>
        </row>
        <row r="3693">
          <cell r="C3693" t="str">
            <v>kjempesvingel</v>
          </cell>
          <cell r="D3693" t="str">
            <v>LC</v>
          </cell>
        </row>
        <row r="3694">
          <cell r="C3694" t="str">
            <v>nattsmelle</v>
          </cell>
          <cell r="D3694" t="str">
            <v>EN</v>
          </cell>
        </row>
        <row r="3695">
          <cell r="C3695" t="str">
            <v>kranskattost</v>
          </cell>
          <cell r="D3695" t="str">
            <v>NA</v>
          </cell>
        </row>
        <row r="3696">
          <cell r="C3696" t="str">
            <v>bustsmyle</v>
          </cell>
          <cell r="D3696" t="str">
            <v>VU</v>
          </cell>
        </row>
        <row r="3697">
          <cell r="C3697" t="str">
            <v>kinaridderspore</v>
          </cell>
          <cell r="D3697" t="str">
            <v>NA</v>
          </cell>
        </row>
        <row r="3698">
          <cell r="C3698" t="str">
            <v>småklatrerose</v>
          </cell>
          <cell r="D3698" t="str">
            <v>NA</v>
          </cell>
        </row>
        <row r="3699">
          <cell r="C3699" t="str">
            <v>tuestarr</v>
          </cell>
          <cell r="D3699" t="str">
            <v>NT</v>
          </cell>
        </row>
        <row r="3700">
          <cell r="C3700" t="str">
            <v>stivtjernaks</v>
          </cell>
          <cell r="D3700" t="str">
            <v>NT</v>
          </cell>
        </row>
        <row r="3701">
          <cell r="C3701" t="str">
            <v>tundrastarr</v>
          </cell>
          <cell r="D3701" t="str">
            <v>LC</v>
          </cell>
        </row>
        <row r="3702">
          <cell r="C3702" t="str">
            <v>kirsebærplomme</v>
          </cell>
          <cell r="D3702" t="str">
            <v>NA</v>
          </cell>
        </row>
        <row r="3703">
          <cell r="C3703" t="str">
            <v>amerikahøymol</v>
          </cell>
          <cell r="D3703" t="str">
            <v>NA</v>
          </cell>
        </row>
        <row r="3704">
          <cell r="C3704" t="str">
            <v>arve</v>
          </cell>
          <cell r="D3704" t="str">
            <v>LC</v>
          </cell>
        </row>
        <row r="3705">
          <cell r="C3705" t="str">
            <v>sumpdylle</v>
          </cell>
          <cell r="D3705" t="str">
            <v>LC</v>
          </cell>
        </row>
        <row r="3706">
          <cell r="C3706" t="str">
            <v>føllblom</v>
          </cell>
          <cell r="D3706" t="str">
            <v>LC</v>
          </cell>
        </row>
        <row r="3707">
          <cell r="C3707" t="str">
            <v>krokkjørvel</v>
          </cell>
          <cell r="D3707" t="str">
            <v>NA</v>
          </cell>
        </row>
        <row r="3708">
          <cell r="C3708" t="str">
            <v>skotsk bjørnebær</v>
          </cell>
          <cell r="D3708" t="str">
            <v>LC</v>
          </cell>
        </row>
        <row r="3709">
          <cell r="C3709" t="str">
            <v>tanatimian</v>
          </cell>
          <cell r="D3709" t="str">
            <v>LC</v>
          </cell>
        </row>
        <row r="3710">
          <cell r="C3710" t="str">
            <v>dubbestarr</v>
          </cell>
          <cell r="D3710" t="str">
            <v>NT</v>
          </cell>
        </row>
        <row r="3711">
          <cell r="C3711" t="str">
            <v>strandrødtopp</v>
          </cell>
          <cell r="D3711" t="str">
            <v>NT</v>
          </cell>
        </row>
        <row r="3712">
          <cell r="C3712" t="str">
            <v>rosestorkenebb</v>
          </cell>
          <cell r="D3712" t="str">
            <v>NA</v>
          </cell>
        </row>
        <row r="3713">
          <cell r="C3713" t="str">
            <v>praktstokkrose</v>
          </cell>
          <cell r="D3713" t="str">
            <v>NA</v>
          </cell>
        </row>
        <row r="3714">
          <cell r="C3714" t="str">
            <v>marigras</v>
          </cell>
          <cell r="D3714" t="str">
            <v>LC</v>
          </cell>
        </row>
        <row r="3715">
          <cell r="C3715" t="str">
            <v>gullrublom</v>
          </cell>
          <cell r="D3715" t="str">
            <v>NT</v>
          </cell>
        </row>
        <row r="3716">
          <cell r="C3716" t="str">
            <v>stjerneskjerm</v>
          </cell>
          <cell r="D3716" t="str">
            <v>NA</v>
          </cell>
        </row>
        <row r="3717">
          <cell r="C3717" t="str">
            <v>ishavsmelde</v>
          </cell>
          <cell r="D3717" t="str">
            <v>LC</v>
          </cell>
        </row>
        <row r="3718">
          <cell r="D3718" t="str">
            <v>NA</v>
          </cell>
        </row>
        <row r="3719">
          <cell r="C3719" t="str">
            <v>vipestarr</v>
          </cell>
          <cell r="D3719" t="str">
            <v>VU</v>
          </cell>
        </row>
        <row r="3720">
          <cell r="C3720" t="str">
            <v>bukkebeinurt</v>
          </cell>
          <cell r="D3720" t="str">
            <v>NT</v>
          </cell>
        </row>
        <row r="3721">
          <cell r="C3721" t="str">
            <v>perleberberis</v>
          </cell>
          <cell r="D3721" t="str">
            <v>NA</v>
          </cell>
        </row>
        <row r="3722">
          <cell r="C3722" t="str">
            <v>villgulrot</v>
          </cell>
          <cell r="D3722" t="str">
            <v>NA</v>
          </cell>
        </row>
        <row r="3723">
          <cell r="C3723" t="str">
            <v>blokkevier</v>
          </cell>
          <cell r="D3723" t="str">
            <v>LC</v>
          </cell>
        </row>
        <row r="3724">
          <cell r="C3724" t="str">
            <v>gulmjelt</v>
          </cell>
          <cell r="D3724" t="str">
            <v>LC</v>
          </cell>
        </row>
        <row r="3725">
          <cell r="C3725" t="str">
            <v>ettårsgulaks</v>
          </cell>
          <cell r="D3725" t="str">
            <v>NA</v>
          </cell>
        </row>
        <row r="3726">
          <cell r="C3726" t="str">
            <v>kjempetuja</v>
          </cell>
          <cell r="D3726" t="str">
            <v>NA</v>
          </cell>
        </row>
        <row r="3727">
          <cell r="C3727" t="str">
            <v>engsalvie</v>
          </cell>
          <cell r="D3727" t="str">
            <v>NA</v>
          </cell>
        </row>
        <row r="3728">
          <cell r="D3728" t="str">
            <v>NA</v>
          </cell>
        </row>
        <row r="3729">
          <cell r="C3729" t="str">
            <v>storvasskrans</v>
          </cell>
          <cell r="D3729" t="str">
            <v>CR</v>
          </cell>
        </row>
        <row r="3730">
          <cell r="C3730" t="str">
            <v>alsikekløver</v>
          </cell>
          <cell r="D3730" t="str">
            <v>LC</v>
          </cell>
        </row>
        <row r="3731">
          <cell r="C3731" t="str">
            <v>strengstarr</v>
          </cell>
          <cell r="D3731" t="str">
            <v>LC</v>
          </cell>
        </row>
        <row r="3732">
          <cell r="C3732" t="str">
            <v>bukkehornkløver</v>
          </cell>
          <cell r="D3732" t="str">
            <v>NA</v>
          </cell>
        </row>
        <row r="3733">
          <cell r="C3733" t="str">
            <v>rogn</v>
          </cell>
          <cell r="D3733" t="str">
            <v>LC</v>
          </cell>
        </row>
        <row r="3734">
          <cell r="C3734" t="str">
            <v>karpatklokke</v>
          </cell>
          <cell r="D3734" t="str">
            <v>NA</v>
          </cell>
        </row>
        <row r="3735">
          <cell r="C3735" t="str">
            <v>gjerdevikke</v>
          </cell>
          <cell r="D3735" t="str">
            <v>LC</v>
          </cell>
        </row>
        <row r="3736">
          <cell r="C3736" t="str">
            <v>møllelusern</v>
          </cell>
          <cell r="D3736" t="str">
            <v>NA</v>
          </cell>
        </row>
        <row r="3737">
          <cell r="C3737" t="str">
            <v>viergyvel</v>
          </cell>
          <cell r="D3737" t="str">
            <v>NA</v>
          </cell>
        </row>
        <row r="3738">
          <cell r="C3738" t="str">
            <v>gul tyrihjelm</v>
          </cell>
          <cell r="D3738" t="str">
            <v>NA</v>
          </cell>
        </row>
        <row r="3739">
          <cell r="C3739" t="str">
            <v>åkersennep</v>
          </cell>
          <cell r="D3739" t="str">
            <v>LC</v>
          </cell>
        </row>
        <row r="3740">
          <cell r="C3740" t="str">
            <v>akeleie</v>
          </cell>
          <cell r="D3740" t="str">
            <v>LC</v>
          </cell>
        </row>
        <row r="3741">
          <cell r="C3741" t="str">
            <v>skogfaks</v>
          </cell>
          <cell r="D3741" t="str">
            <v>LC</v>
          </cell>
        </row>
        <row r="3742">
          <cell r="C3742" t="str">
            <v>spydmelde</v>
          </cell>
          <cell r="D3742" t="str">
            <v>NA</v>
          </cell>
        </row>
        <row r="3743">
          <cell r="C3743" t="str">
            <v>sibirlerk</v>
          </cell>
          <cell r="D3743" t="str">
            <v>NA</v>
          </cell>
        </row>
        <row r="3744">
          <cell r="C3744" t="str">
            <v>sandskrinneblom</v>
          </cell>
          <cell r="D3744" t="str">
            <v>NA</v>
          </cell>
        </row>
        <row r="3745">
          <cell r="D3745" t="str">
            <v>NA</v>
          </cell>
        </row>
        <row r="3746">
          <cell r="C3746" t="str">
            <v>gull-lusern</v>
          </cell>
          <cell r="D3746" t="str">
            <v>NA</v>
          </cell>
        </row>
        <row r="3747">
          <cell r="C3747" t="str">
            <v>kjertelstorkenebb</v>
          </cell>
          <cell r="D3747" t="str">
            <v>NA</v>
          </cell>
        </row>
        <row r="3748">
          <cell r="C3748" t="str">
            <v>fransk kongslys</v>
          </cell>
          <cell r="D3748" t="str">
            <v>NA</v>
          </cell>
        </row>
        <row r="3749">
          <cell r="C3749" t="str">
            <v>grånattlys</v>
          </cell>
          <cell r="D3749" t="str">
            <v>NA</v>
          </cell>
        </row>
        <row r="3750">
          <cell r="C3750" t="str">
            <v>purpurmjødurt</v>
          </cell>
          <cell r="D3750" t="str">
            <v>NA</v>
          </cell>
        </row>
        <row r="3751">
          <cell r="C3751" t="str">
            <v>tettstarr</v>
          </cell>
          <cell r="D3751" t="str">
            <v>LC</v>
          </cell>
        </row>
        <row r="3752">
          <cell r="C3752" t="str">
            <v>krypveronika</v>
          </cell>
          <cell r="D3752" t="str">
            <v>NA</v>
          </cell>
        </row>
        <row r="3753">
          <cell r="C3753" t="str">
            <v>høstmarinøkkel</v>
          </cell>
          <cell r="D3753" t="str">
            <v>VU</v>
          </cell>
        </row>
        <row r="3754">
          <cell r="C3754" t="str">
            <v>engryllik</v>
          </cell>
          <cell r="D3754" t="str">
            <v>NA</v>
          </cell>
        </row>
        <row r="3755">
          <cell r="C3755" t="str">
            <v>fôrrundbelg</v>
          </cell>
          <cell r="D3755" t="str">
            <v>NA</v>
          </cell>
        </row>
        <row r="3756">
          <cell r="C3756" t="str">
            <v>borremynte</v>
          </cell>
          <cell r="D3756" t="str">
            <v>NA</v>
          </cell>
        </row>
        <row r="3757">
          <cell r="C3757" t="str">
            <v>russegras</v>
          </cell>
          <cell r="D3757" t="str">
            <v>NT</v>
          </cell>
        </row>
        <row r="3758">
          <cell r="C3758" t="str">
            <v>åkerdylle</v>
          </cell>
          <cell r="D3758" t="str">
            <v>LC</v>
          </cell>
        </row>
        <row r="3759">
          <cell r="C3759" t="str">
            <v>fjellhvitkurle</v>
          </cell>
          <cell r="D3759" t="str">
            <v>LC</v>
          </cell>
        </row>
        <row r="3760">
          <cell r="C3760" t="str">
            <v>hårtorskemunn</v>
          </cell>
          <cell r="D3760" t="str">
            <v>NA</v>
          </cell>
        </row>
        <row r="3761">
          <cell r="C3761" t="str">
            <v>røsslyng</v>
          </cell>
          <cell r="D3761" t="str">
            <v>LC</v>
          </cell>
        </row>
        <row r="3762">
          <cell r="C3762" t="str">
            <v>duskstarr</v>
          </cell>
          <cell r="D3762" t="str">
            <v>LC</v>
          </cell>
        </row>
        <row r="3763">
          <cell r="C3763" t="str">
            <v>spyttkløver</v>
          </cell>
          <cell r="D3763" t="str">
            <v>NA</v>
          </cell>
        </row>
        <row r="3764">
          <cell r="C3764" t="str">
            <v>åkerbendel</v>
          </cell>
          <cell r="D3764" t="str">
            <v>NA</v>
          </cell>
        </row>
        <row r="3765">
          <cell r="C3765" t="str">
            <v>flekksneglebelg</v>
          </cell>
          <cell r="D3765" t="str">
            <v>NA</v>
          </cell>
        </row>
        <row r="3766">
          <cell r="C3766" t="str">
            <v>skogfuru</v>
          </cell>
          <cell r="D3766" t="str">
            <v>LC</v>
          </cell>
        </row>
        <row r="3767">
          <cell r="C3767" t="str">
            <v>tatarkveke</v>
          </cell>
          <cell r="D3767" t="str">
            <v>NA</v>
          </cell>
        </row>
        <row r="3768">
          <cell r="C3768" t="str">
            <v>harekarve</v>
          </cell>
          <cell r="D3768" t="str">
            <v>NA</v>
          </cell>
        </row>
        <row r="3769">
          <cell r="C3769" t="str">
            <v>tuja</v>
          </cell>
          <cell r="D3769" t="str">
            <v>NA</v>
          </cell>
        </row>
        <row r="3770">
          <cell r="C3770" t="str">
            <v>knollerteknapp</v>
          </cell>
          <cell r="D3770" t="str">
            <v>LC</v>
          </cell>
        </row>
        <row r="3771">
          <cell r="C3771" t="str">
            <v>trefingerurt</v>
          </cell>
          <cell r="D3771" t="str">
            <v>LC</v>
          </cell>
        </row>
        <row r="3772">
          <cell r="C3772" t="str">
            <v>vingeginst</v>
          </cell>
          <cell r="D3772" t="str">
            <v>NA</v>
          </cell>
        </row>
        <row r="3773">
          <cell r="C3773" t="str">
            <v>brearve</v>
          </cell>
          <cell r="D3773" t="str">
            <v>LC</v>
          </cell>
        </row>
        <row r="3774">
          <cell r="C3774" t="str">
            <v>blåstarr</v>
          </cell>
          <cell r="D3774" t="str">
            <v>LC</v>
          </cell>
        </row>
        <row r="3775">
          <cell r="C3775" t="str">
            <v>nordlig gjerdevikke</v>
          </cell>
          <cell r="D3775" t="str">
            <v>LC</v>
          </cell>
        </row>
        <row r="3776">
          <cell r="C3776" t="str">
            <v>vrangdå</v>
          </cell>
          <cell r="D3776" t="str">
            <v>LC</v>
          </cell>
        </row>
        <row r="3777">
          <cell r="C3777" t="str">
            <v>kalkkarse</v>
          </cell>
          <cell r="D3777" t="str">
            <v>CR</v>
          </cell>
        </row>
        <row r="3778">
          <cell r="C3778" t="str">
            <v>storblokkebær</v>
          </cell>
          <cell r="D3778" t="str">
            <v>LC</v>
          </cell>
        </row>
        <row r="3779">
          <cell r="C3779" t="str">
            <v>langstarr</v>
          </cell>
          <cell r="D3779" t="str">
            <v>LC</v>
          </cell>
        </row>
        <row r="3780">
          <cell r="C3780" t="str">
            <v>grannstarr</v>
          </cell>
          <cell r="D3780" t="str">
            <v>LC</v>
          </cell>
        </row>
        <row r="3781">
          <cell r="C3781" t="str">
            <v>polarsnelle</v>
          </cell>
          <cell r="D3781" t="str">
            <v>LC</v>
          </cell>
        </row>
        <row r="3782">
          <cell r="C3782" t="str">
            <v>bekkeblom</v>
          </cell>
          <cell r="D3782" t="str">
            <v>LC</v>
          </cell>
        </row>
        <row r="3783">
          <cell r="C3783" t="str">
            <v>myrvier</v>
          </cell>
          <cell r="D3783" t="str">
            <v>LC</v>
          </cell>
        </row>
        <row r="3784">
          <cell r="C3784" t="str">
            <v>hagejernurt</v>
          </cell>
          <cell r="D3784" t="str">
            <v>NA</v>
          </cell>
        </row>
        <row r="3785">
          <cell r="C3785" t="str">
            <v>narrerør</v>
          </cell>
          <cell r="D3785" t="str">
            <v>NA</v>
          </cell>
        </row>
        <row r="3786">
          <cell r="C3786" t="str">
            <v>svinemelde</v>
          </cell>
          <cell r="D3786" t="str">
            <v>LC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urderinger"/>
      <sheetName val="Feltnavn og beskrivelser"/>
      <sheetName val="Ekspertkomitéer"/>
      <sheetName val="Siteres som"/>
      <sheetName val="Rødlista for karplanter i Norge"/>
    </sheetNames>
    <sheetDataSet>
      <sheetData sheetId="0"/>
      <sheetData sheetId="1"/>
      <sheetData sheetId="2"/>
      <sheetData sheetId="3"/>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emmedarter_karplanter"/>
    </sheetNames>
    <sheetDataSet>
      <sheetData sheetId="0">
        <row r="1">
          <cell r="B1" t="str">
            <v>Vitenskapelig navn</v>
          </cell>
          <cell r="C1" t="str">
            <v>Author</v>
          </cell>
          <cell r="D1" t="str">
            <v>Populærnavn</v>
          </cell>
          <cell r="E1" t="str">
            <v>TaxonId</v>
          </cell>
          <cell r="F1" t="str">
            <v>ScientificNameId</v>
          </cell>
          <cell r="G1" t="str">
            <v>Ekspertgruppe id</v>
          </cell>
          <cell r="H1" t="str">
            <v>Ekspertgruppe</v>
          </cell>
          <cell r="I1" t="str">
            <v>Artsgruppe</v>
          </cell>
          <cell r="J1" t="str">
            <v>Definisjonsavgrensning</v>
          </cell>
          <cell r="K1" t="str">
            <v>Dørstokkart</v>
          </cell>
          <cell r="L1" t="str">
            <v>Regionalt fremmed art</v>
          </cell>
          <cell r="M1" t="str">
            <v>Utenfor definisjon</v>
          </cell>
          <cell r="N1" t="str">
            <v>Invasjonspotensiale, delkategori</v>
          </cell>
          <cell r="O1" t="str">
            <v>Invasjonspotensiale, usikkerhet ned</v>
          </cell>
          <cell r="P1" t="str">
            <v>Invasjonspotensiale, usikkerhet opp</v>
          </cell>
          <cell r="Q1" t="str">
            <v>Økologisk effekt, delkategori</v>
          </cell>
          <cell r="R1" t="str">
            <v>Økologisk effekt, usikkerhet ned</v>
          </cell>
          <cell r="S1" t="str">
            <v>Økologisk effekt, usikkerhet opp</v>
          </cell>
          <cell r="T1" t="str">
            <v>Risikonivå 2018</v>
          </cell>
          <cell r="U1" t="str">
            <v>Risikonivå 2018, 0-5</v>
          </cell>
          <cell r="V1" t="str">
            <v>Utslagsgivende kriterier 2018</v>
          </cell>
          <cell r="W1" t="str">
            <v>Risikovivå ved usikkerhet 2018</v>
          </cell>
          <cell r="X1" t="str">
            <v>Risikonivå 2012</v>
          </cell>
          <cell r="Y1" t="str">
            <v>Invasjonspotensial, delkategori 2012</v>
          </cell>
          <cell r="Z1" t="str">
            <v>Økologisk effekt, delkategori 2012</v>
          </cell>
          <cell r="AA1" t="str">
            <v>Først observert</v>
          </cell>
          <cell r="AB1" t="str">
            <v>Livsmiljø</v>
          </cell>
          <cell r="AC1" t="str">
            <v>Parasitt</v>
          </cell>
          <cell r="AD1" t="str">
            <v>Kom til vurderingsområdet fra</v>
          </cell>
          <cell r="AE1" t="str">
            <v>Tidligere økologisk risikovurdering i Norge</v>
          </cell>
          <cell r="AF1" t="str">
            <v>Tidligere økologisk riskiovurdering i anna land</v>
          </cell>
          <cell r="AG1" t="str">
            <v>Norsk bestand, år</v>
          </cell>
          <cell r="AH1" t="str">
            <v>Norsk bestand, sted</v>
          </cell>
          <cell r="AI1" t="str">
            <v>Generasjonstid, år</v>
          </cell>
          <cell r="AJ1" t="str">
            <v>Seksuell reproduksjon</v>
          </cell>
          <cell r="AK1" t="str">
            <v>Aseksuell reproduksjon</v>
          </cell>
          <cell r="AL1" t="str">
            <v>Import, antall veier</v>
          </cell>
          <cell r="AM1" t="str">
            <v>Import, hovedveier</v>
          </cell>
          <cell r="AN1" t="str">
            <v>Spredningsveier, antall veier</v>
          </cell>
          <cell r="AO1" t="str">
            <v>Spredningsveier, hovedveier</v>
          </cell>
          <cell r="AP1" t="str">
            <v>Arten finnes i følgende fylker/områder</v>
          </cell>
          <cell r="AQ1" t="str">
            <v>Forekomstareal, km²</v>
          </cell>
          <cell r="AR1" t="str">
            <v>Mørketall for forekomstområdet</v>
          </cell>
          <cell r="AS1" t="str">
            <v>Antatt forekomstareal. km²</v>
          </cell>
          <cell r="AT1" t="str">
            <v>Utbredelsesområde, km²</v>
          </cell>
          <cell r="AU1" t="str">
            <v>Potensielt forekomstareal, km²</v>
          </cell>
          <cell r="AV1" t="str">
            <v>Andel i sterkt endra natur (%)</v>
          </cell>
          <cell r="AW1" t="str">
            <v>Helseeffekter</v>
          </cell>
          <cell r="AX1" t="str">
            <v>Økonomiske effekter</v>
          </cell>
          <cell r="AY1" t="str">
            <v>Effekter på økosystemtjenester - Grunnleggende livsprosesser</v>
          </cell>
          <cell r="AZ1" t="str">
            <v>Effekter på økosystemtjenester - Forsynende tjenester</v>
          </cell>
          <cell r="BA1" t="str">
            <v>Effekter på økosystemtjenester - Regulerende tjenester</v>
          </cell>
          <cell r="BB1" t="str">
            <v>Effekter på økosystemtjenester - Opplevelses- og kunnskapstjenester</v>
          </cell>
          <cell r="BC1" t="str">
            <v>Positive økologiske effekter</v>
          </cell>
          <cell r="BD1" t="str">
            <v>Effekter på opphavsbestanden</v>
          </cell>
          <cell r="BE1" t="str">
            <v>Klimaeffekter, økologisk effekt</v>
          </cell>
          <cell r="BF1" t="str">
            <v>Klimaeffekter, invasjonspotensial</v>
          </cell>
          <cell r="BG1" t="str">
            <v>Geo. variasjon, reproduksjonsevne</v>
          </cell>
          <cell r="BH1" t="str">
            <v>Geo. variasjon, økologisk eff. begrensa til klimasoner</v>
          </cell>
          <cell r="BI1" t="str">
            <v>Geo. variasjon, økologisk eff. begrensa til naturtyper</v>
          </cell>
          <cell r="BJ1" t="str">
            <v>Geo. variasjon, økologisk eff. begrensa til stedegne arter</v>
          </cell>
          <cell r="BK1" t="str">
            <v>Naturlig utbredelse</v>
          </cell>
          <cell r="BL1" t="str">
            <v>Naturlig utbredelse, marint</v>
          </cell>
          <cell r="BM1" t="str">
            <v>Nåværende utbredelse</v>
          </cell>
          <cell r="BN1" t="str">
            <v>Nåværende utbredelse, marint</v>
          </cell>
          <cell r="BO1" t="str">
            <v>A, delkategori</v>
          </cell>
          <cell r="BP1" t="str">
            <v>A, usikkerhet opp</v>
          </cell>
          <cell r="BQ1" t="str">
            <v>A, usikkerhet ned</v>
          </cell>
          <cell r="BR1" t="str">
            <v>A, valgt metode</v>
          </cell>
          <cell r="BS1" t="str">
            <v>A, median levetid i år</v>
          </cell>
          <cell r="BT1" t="str">
            <v>B, delkategori</v>
          </cell>
          <cell r="BU1" t="str">
            <v>B, usikkerhet opp</v>
          </cell>
          <cell r="BV1" t="str">
            <v>B, usikkerhet ned</v>
          </cell>
          <cell r="BW1" t="str">
            <v>B, valgt metode</v>
          </cell>
          <cell r="BX1" t="str">
            <v>B, ekspansjonshastighet, m/år</v>
          </cell>
          <cell r="BY1" t="str">
            <v>C, delkategori</v>
          </cell>
          <cell r="BZ1" t="str">
            <v>C, usikkerhet opp</v>
          </cell>
          <cell r="CA1" t="str">
            <v>C, usikkerhet ned</v>
          </cell>
          <cell r="CB1" t="str">
            <v>C, koloniserte naturtyper</v>
          </cell>
          <cell r="CC1" t="str">
            <v>D, delkategori</v>
          </cell>
          <cell r="CD1" t="str">
            <v>D, usikkerhet opp</v>
          </cell>
          <cell r="CE1" t="str">
            <v>D, usikkerhet ned</v>
          </cell>
          <cell r="CF1" t="str">
            <v>D, trua arter/nøkkelarter</v>
          </cell>
          <cell r="CG1" t="str">
            <v>D, naturtyper</v>
          </cell>
          <cell r="CH1" t="str">
            <v>E, delkategori</v>
          </cell>
          <cell r="CI1" t="str">
            <v>E, usikkerhet opp</v>
          </cell>
          <cell r="CJ1" t="str">
            <v>E, usikkerhet ned</v>
          </cell>
          <cell r="CK1" t="str">
            <v>E, andre arter/nøkkelarter</v>
          </cell>
          <cell r="CL1" t="str">
            <v>E, naturtyper</v>
          </cell>
          <cell r="CM1" t="str">
            <v>F, delkategori</v>
          </cell>
          <cell r="CN1" t="str">
            <v>F, usikkerhet opp</v>
          </cell>
          <cell r="CO1" t="str">
            <v>F, usikkerhet ned</v>
          </cell>
          <cell r="CP1" t="str">
            <v>F, Truete/sjeldne naturtyper</v>
          </cell>
          <cell r="CQ1" t="str">
            <v>G, delkategori</v>
          </cell>
          <cell r="CR1" t="str">
            <v>G, usikkerhet opp</v>
          </cell>
          <cell r="CS1" t="str">
            <v>G, usikkerhet ned</v>
          </cell>
          <cell r="CT1" t="str">
            <v>G, Øvrige naturtyper</v>
          </cell>
          <cell r="CU1" t="str">
            <v>H, delkategori</v>
          </cell>
          <cell r="CV1" t="str">
            <v>H, usikkerhet opp</v>
          </cell>
          <cell r="CW1" t="str">
            <v>H, usikkerhet ned</v>
          </cell>
          <cell r="CX1" t="str">
            <v>H, overføring av genetisk materiale til stedegne arter, antall arter</v>
          </cell>
          <cell r="CY1" t="str">
            <v>I,</v>
          </cell>
          <cell r="CZ1" t="str">
            <v>I, usikkerhet opp</v>
          </cell>
          <cell r="DA1" t="str">
            <v>I, usikkerhet ned</v>
          </cell>
          <cell r="DB1" t="str">
            <v>I, Overføring av parasitter/patogener til stedegne arter, antall arter</v>
          </cell>
          <cell r="DC1" t="str">
            <v>Beskrivelse av arten</v>
          </cell>
          <cell r="DD1" t="str">
            <v>Utbredelse i Norge</v>
          </cell>
          <cell r="DE1" t="str">
            <v>Spredningsmåter</v>
          </cell>
          <cell r="DF1" t="str">
            <v>Invasjonspotensial</v>
          </cell>
          <cell r="DG1" t="str">
            <v>Økologisk effekt</v>
          </cell>
          <cell r="DH1" t="str">
            <v>Konklusjon</v>
          </cell>
          <cell r="DI1" t="str">
            <v>Referanser</v>
          </cell>
        </row>
        <row r="2">
          <cell r="B2" t="str">
            <v>Chenopodium album</v>
          </cell>
          <cell r="C2" t="str">
            <v>L.</v>
          </cell>
          <cell r="D2" t="str">
            <v>meldestokk</v>
          </cell>
          <cell r="E2">
            <v>145474</v>
          </cell>
          <cell r="F2">
            <v>101389</v>
          </cell>
          <cell r="G2" t="str">
            <v>ExpertGroups/Karplanter/S</v>
          </cell>
          <cell r="H2" t="str">
            <v>Karplanter (Svalbard)</v>
          </cell>
          <cell r="I2" t="str">
            <v>Karplanter (Svalbard)</v>
          </cell>
          <cell r="J2" t="str">
            <v>NotApplicable</v>
          </cell>
          <cell r="M2" t="str">
            <v>canNotEstablishWithin50years</v>
          </cell>
          <cell r="AA2">
            <v>1897</v>
          </cell>
          <cell r="AB2" t="str">
            <v>terrestrial</v>
          </cell>
          <cell r="AD2" t="str">
            <v>origin</v>
          </cell>
          <cell r="AE2" t="str">
            <v>yes</v>
          </cell>
          <cell r="AF2" t="str">
            <v>unknown</v>
          </cell>
          <cell r="AI2">
            <v>1</v>
          </cell>
          <cell r="AJ2" t="str">
            <v>V</v>
          </cell>
          <cell r="AW2" t="str">
            <v>Ingen kjent effekt</v>
          </cell>
          <cell r="AX2" t="str">
            <v>Ingen kjent effekt</v>
          </cell>
          <cell r="BC2" t="str">
            <v>Ingen kjent effekt</v>
          </cell>
          <cell r="BD2" t="str">
            <v>Ingen kjent effekt</v>
          </cell>
          <cell r="BK2" t="str">
            <v>temperate_nemoral:Europe,Asia|temperate_dry:Europe,Asia|subtropic_mediterranean:Europe,Asia,Africa</v>
          </cell>
          <cell r="BM2" t="str">
            <v>temperate_boreal:Europe,NorthAndCentralAmerica|temperate_nemoral:Europe,Asia,Oceania,NorthAndCentralAmerica|temperate_dry:Europe,Asia,NorthAndCentralAmerica|subtropic_mediterranean:Europe,Asia,Africa,Oceania,NorthAndCentralAmerica|subtropic_dry:Africa|subtropic_caperegion:Africa|subtropic_highlands:Asia,Africa</v>
          </cell>
          <cell r="DI2">
            <v>7</v>
          </cell>
        </row>
        <row r="3">
          <cell r="B3" t="str">
            <v>Festuca rubra megastachya</v>
          </cell>
          <cell r="C3" t="str">
            <v>(Gaudin) Piper</v>
          </cell>
          <cell r="D3" t="str">
            <v>engrødsvingel</v>
          </cell>
          <cell r="E3">
            <v>145036</v>
          </cell>
          <cell r="F3">
            <v>100050</v>
          </cell>
          <cell r="G3" t="str">
            <v>ExpertGroups/Karplanter/S</v>
          </cell>
          <cell r="H3" t="str">
            <v>Karplanter (Svalbard)</v>
          </cell>
          <cell r="I3" t="str">
            <v>Karplanter (Svalbard)</v>
          </cell>
          <cell r="J3" t="str">
            <v>NotApplicable</v>
          </cell>
          <cell r="M3" t="str">
            <v>canNotEstablishWithin50years</v>
          </cell>
          <cell r="AA3">
            <v>2008</v>
          </cell>
          <cell r="AB3" t="str">
            <v>terrestrial</v>
          </cell>
          <cell r="AD3" t="str">
            <v>unknown</v>
          </cell>
          <cell r="AE3" t="str">
            <v>yes</v>
          </cell>
          <cell r="AF3" t="str">
            <v>unknown</v>
          </cell>
          <cell r="AI3">
            <v>5</v>
          </cell>
          <cell r="AJ3" t="str">
            <v>V</v>
          </cell>
          <cell r="AW3" t="str">
            <v>Ingen kjent effekt</v>
          </cell>
          <cell r="AX3" t="str">
            <v>Ingen kjent effekt</v>
          </cell>
          <cell r="BC3" t="str">
            <v>Ingen kjent effekt</v>
          </cell>
          <cell r="BD3" t="str">
            <v>Ingen kjent effekt</v>
          </cell>
          <cell r="BK3" t="str">
            <v>temperate_nemoral:Europe|temperate_dry:Europe|subtropic_mediterranean:Europe</v>
          </cell>
          <cell r="BM3" t="str">
            <v>temperate_nemoral:Europe|temperate_dry:Europe|subtropic_mediterranean:Europe</v>
          </cell>
          <cell r="DI3">
            <v>1</v>
          </cell>
        </row>
        <row r="4">
          <cell r="B4" t="str">
            <v>Alopecurus geniculatus</v>
          </cell>
          <cell r="C4" t="str">
            <v>L.</v>
          </cell>
          <cell r="D4" t="str">
            <v>knereverumpe</v>
          </cell>
          <cell r="E4">
            <v>59842</v>
          </cell>
          <cell r="F4">
            <v>99882</v>
          </cell>
          <cell r="G4" t="str">
            <v>ExpertGroups/Karplanter/S</v>
          </cell>
          <cell r="H4" t="str">
            <v>Karplanter (Svalbard)</v>
          </cell>
          <cell r="I4" t="str">
            <v>Karplanter (Svalbard)</v>
          </cell>
          <cell r="J4" t="str">
            <v>NotApplicable</v>
          </cell>
          <cell r="M4" t="str">
            <v>canNotEstablishWithin50years</v>
          </cell>
          <cell r="AA4">
            <v>2013</v>
          </cell>
          <cell r="AB4" t="str">
            <v>terrestrial</v>
          </cell>
          <cell r="AD4" t="str">
            <v>origin</v>
          </cell>
          <cell r="AE4" t="str">
            <v>no</v>
          </cell>
          <cell r="AF4" t="str">
            <v>unknown</v>
          </cell>
          <cell r="AI4">
            <v>2</v>
          </cell>
          <cell r="AJ4" t="str">
            <v>V</v>
          </cell>
          <cell r="AW4" t="str">
            <v>Ingen kjent effekt</v>
          </cell>
          <cell r="AX4" t="str">
            <v>Ingen kjent effekt</v>
          </cell>
          <cell r="BC4" t="str">
            <v>Ingen kjent effekt</v>
          </cell>
          <cell r="BD4" t="str">
            <v>Ingen kjent effekt</v>
          </cell>
          <cell r="BK4" t="str">
            <v>temperate_boreal:Europe,Asia|temperate_nemoral:Europe,Asia</v>
          </cell>
          <cell r="BM4" t="str">
            <v>temperate_boreal:Europe,Asia,NorthAndCentralAmerica|temperate_nemoral:Europe,Asia,Oceania,NorthAndCentralAmerica,SouthAmerica</v>
          </cell>
          <cell r="DI4">
            <v>1</v>
          </cell>
        </row>
        <row r="5">
          <cell r="B5" t="str">
            <v>Alopecurus pratensis pratensis</v>
          </cell>
          <cell r="D5" t="str">
            <v>engreverumpe</v>
          </cell>
          <cell r="E5">
            <v>59846</v>
          </cell>
          <cell r="F5">
            <v>99886</v>
          </cell>
          <cell r="G5" t="str">
            <v>ExpertGroups/Karplanter/S</v>
          </cell>
          <cell r="H5" t="str">
            <v>Karplanter (Svalbard)</v>
          </cell>
          <cell r="I5" t="str">
            <v>Karplanter (Svalbard)</v>
          </cell>
          <cell r="J5" t="str">
            <v>NotApplicable</v>
          </cell>
          <cell r="M5" t="str">
            <v>canNotEstablishWithin50years</v>
          </cell>
          <cell r="AA5">
            <v>1939</v>
          </cell>
          <cell r="AB5" t="str">
            <v>terrestrial</v>
          </cell>
          <cell r="AD5" t="str">
            <v>origin,unknown</v>
          </cell>
          <cell r="AE5" t="str">
            <v>no</v>
          </cell>
          <cell r="AF5" t="str">
            <v>unknown</v>
          </cell>
          <cell r="AI5">
            <v>5</v>
          </cell>
          <cell r="AJ5" t="str">
            <v>V</v>
          </cell>
          <cell r="AW5" t="str">
            <v>Ingen kjent effekt</v>
          </cell>
          <cell r="AX5" t="str">
            <v>Ingen kjent effekt</v>
          </cell>
          <cell r="BC5" t="str">
            <v>Ingen kjent effekt</v>
          </cell>
          <cell r="BD5" t="str">
            <v>Ingen kjent effekt</v>
          </cell>
          <cell r="BK5" t="str">
            <v>temperate_boreal:Europe,Asia|temperate_nemoral:Europe,Asia</v>
          </cell>
          <cell r="BM5" t="str">
            <v>temperate_boreal:Europe,Asia,NorthAndCentralAmerica|temperate_nemoral:Europe,Asia,Oceania,NorthAndCentralAmerica</v>
          </cell>
          <cell r="DI5">
            <v>4</v>
          </cell>
        </row>
        <row r="6">
          <cell r="B6" t="str">
            <v>Atriplex hortensis</v>
          </cell>
          <cell r="C6" t="str">
            <v>L.</v>
          </cell>
          <cell r="D6" t="str">
            <v>hagemelde</v>
          </cell>
          <cell r="E6">
            <v>130833</v>
          </cell>
          <cell r="F6">
            <v>101361</v>
          </cell>
          <cell r="G6" t="str">
            <v>ExpertGroups/Karplanter/S</v>
          </cell>
          <cell r="H6" t="str">
            <v>Karplanter (Svalbard)</v>
          </cell>
          <cell r="I6" t="str">
            <v>Karplanter (Svalbard)</v>
          </cell>
          <cell r="J6" t="str">
            <v>NotApplicable</v>
          </cell>
          <cell r="M6" t="str">
            <v>canNotEstablishWithin50years</v>
          </cell>
          <cell r="AA6">
            <v>1992</v>
          </cell>
          <cell r="AB6" t="str">
            <v>terrestrial</v>
          </cell>
          <cell r="AD6" t="str">
            <v>unknown</v>
          </cell>
          <cell r="AE6" t="str">
            <v>no</v>
          </cell>
          <cell r="AF6" t="str">
            <v>unknown</v>
          </cell>
          <cell r="AI6">
            <v>1</v>
          </cell>
          <cell r="AJ6" t="str">
            <v>V</v>
          </cell>
          <cell r="AW6" t="str">
            <v>Ingen kjent effekt</v>
          </cell>
          <cell r="AX6" t="str">
            <v>Ingen kjent effekt</v>
          </cell>
          <cell r="BC6" t="str">
            <v>Ingen kjent effekt</v>
          </cell>
          <cell r="BD6" t="str">
            <v>Ingen kjent effekt</v>
          </cell>
          <cell r="BK6" t="str">
            <v>temperate_nemoral:Europe,Asia|temperate_dry:Europe,Asia|subtropic_mediterranean:Europe,Asia</v>
          </cell>
          <cell r="BM6" t="str">
            <v>temperate_nemoral:Europe,Asia,Oceania,NorthAndCentralAmerica|temperate_dry:Europe,Asia,NorthAndCentralAmerica|subtropic_mediterranean:Europe,Asia,Oceania,NorthAndCentralAmerica</v>
          </cell>
          <cell r="DI6">
            <v>0</v>
          </cell>
        </row>
        <row r="7">
          <cell r="B7" t="str">
            <v>Atriplex sagittata</v>
          </cell>
          <cell r="C7" t="str">
            <v>Borkh.</v>
          </cell>
          <cell r="D7" t="str">
            <v>blankmelde</v>
          </cell>
          <cell r="E7">
            <v>130862</v>
          </cell>
          <cell r="F7">
            <v>128835</v>
          </cell>
          <cell r="G7" t="str">
            <v>ExpertGroups/Karplanter/S</v>
          </cell>
          <cell r="H7" t="str">
            <v>Karplanter (Svalbard)</v>
          </cell>
          <cell r="I7" t="str">
            <v>Karplanter (Svalbard)</v>
          </cell>
          <cell r="J7" t="str">
            <v>NotApplicable</v>
          </cell>
          <cell r="M7" t="str">
            <v>canNotEstablishWithin50years</v>
          </cell>
          <cell r="AA7">
            <v>1988</v>
          </cell>
          <cell r="AB7" t="str">
            <v>terrestrial</v>
          </cell>
          <cell r="AD7" t="str">
            <v>origin</v>
          </cell>
          <cell r="AE7" t="str">
            <v>no</v>
          </cell>
          <cell r="AF7" t="str">
            <v>unknown</v>
          </cell>
          <cell r="AI7">
            <v>1</v>
          </cell>
          <cell r="AJ7" t="str">
            <v>V</v>
          </cell>
          <cell r="AW7" t="str">
            <v>Ingen kjent effekt</v>
          </cell>
          <cell r="AX7" t="str">
            <v>Ingen kjent effekt</v>
          </cell>
          <cell r="BC7" t="str">
            <v>Ingen kjent effekt</v>
          </cell>
          <cell r="BD7" t="str">
            <v>Ingen kjent effekt</v>
          </cell>
          <cell r="BK7" t="str">
            <v>temperate_nemoral:Europe,Asia|temperate_dry:Europe,Asia|subtropic_mediterranean:Europe,Asia</v>
          </cell>
          <cell r="BM7" t="str">
            <v>temperate_nemoral:Europe,Asia|temperate_dry:Europe,Asia|subtropic_mediterranean:Europe,Asia</v>
          </cell>
          <cell r="DI7">
            <v>1</v>
          </cell>
        </row>
        <row r="8">
          <cell r="B8" t="str">
            <v>Phleum pratense pratense</v>
          </cell>
          <cell r="D8" t="str">
            <v>engtimotei</v>
          </cell>
          <cell r="E8">
            <v>135326</v>
          </cell>
          <cell r="F8">
            <v>100130</v>
          </cell>
          <cell r="G8" t="str">
            <v>ExpertGroups/Karplanter/S</v>
          </cell>
          <cell r="H8" t="str">
            <v>Karplanter (Svalbard)</v>
          </cell>
          <cell r="I8" t="str">
            <v>Karplanter (Svalbard)</v>
          </cell>
          <cell r="J8" t="str">
            <v>NotApplicable</v>
          </cell>
          <cell r="M8" t="str">
            <v>canNotEstablishWithin50years</v>
          </cell>
          <cell r="AA8">
            <v>1928</v>
          </cell>
          <cell r="AB8" t="str">
            <v>terrestrial</v>
          </cell>
          <cell r="AD8" t="str">
            <v>other</v>
          </cell>
          <cell r="AE8" t="str">
            <v>no</v>
          </cell>
          <cell r="AF8" t="str">
            <v>unknown</v>
          </cell>
          <cell r="AI8">
            <v>5</v>
          </cell>
          <cell r="AJ8" t="str">
            <v>V</v>
          </cell>
          <cell r="AW8" t="str">
            <v>Ingen kjent effekt</v>
          </cell>
          <cell r="AX8" t="str">
            <v>Ingen kjent effekt</v>
          </cell>
          <cell r="BC8" t="str">
            <v>Ingen kjent effekt</v>
          </cell>
          <cell r="BD8" t="str">
            <v>Ingen kjent effekt</v>
          </cell>
          <cell r="BK8" t="str">
            <v>temperate_nemoral:Europe,Asia|temperate_dry:Europe,Asia|subtropic_mediterranean:Europe,Asia,Africa</v>
          </cell>
          <cell r="BM8" t="str">
            <v>temperate_boreal:Europe|temperate_nemoral:Europe,Asia,Oceania,NorthAndCentralAmerica|temperate_dry:Europe,Asia,NorthAndCentralAmerica|subtropic_mediterranean:Europe,Asia,Africa,NorthAndCentralAmerica</v>
          </cell>
          <cell r="DI8">
            <v>2</v>
          </cell>
        </row>
        <row r="9">
          <cell r="B9" t="str">
            <v>Sanguisorba officinalis</v>
          </cell>
          <cell r="C9" t="str">
            <v>L.</v>
          </cell>
          <cell r="D9" t="str">
            <v>blodtopp</v>
          </cell>
          <cell r="E9">
            <v>137391</v>
          </cell>
          <cell r="F9">
            <v>103473</v>
          </cell>
          <cell r="G9" t="str">
            <v>ExpertGroups/Karplanter/S</v>
          </cell>
          <cell r="H9" t="str">
            <v>Karplanter (Svalbard)</v>
          </cell>
          <cell r="I9" t="str">
            <v>Karplanter (Svalbard)</v>
          </cell>
          <cell r="J9" t="str">
            <v>NotApplicable</v>
          </cell>
          <cell r="M9" t="str">
            <v>canNotEstablishWithin50years</v>
          </cell>
          <cell r="AA9">
            <v>2014</v>
          </cell>
          <cell r="AB9" t="str">
            <v>terrestrial</v>
          </cell>
          <cell r="AD9" t="str">
            <v>unknown</v>
          </cell>
          <cell r="AE9" t="str">
            <v>no</v>
          </cell>
          <cell r="AF9" t="str">
            <v>unknown</v>
          </cell>
          <cell r="AI9">
            <v>5</v>
          </cell>
          <cell r="AJ9" t="str">
            <v>V</v>
          </cell>
          <cell r="AW9" t="str">
            <v>Ingen kjent effekt</v>
          </cell>
          <cell r="AX9" t="str">
            <v>Ingen kjent effekt</v>
          </cell>
          <cell r="BC9" t="str">
            <v>Ingen kjent effekt</v>
          </cell>
          <cell r="BD9" t="str">
            <v>Ingen kjent effekt</v>
          </cell>
          <cell r="BK9" t="str">
            <v>temperate_boreal:Europe,Asia,NorthAndCentralAmerica|temperate_nemoral:Europe,Asia,NorthAndCentralAmerica</v>
          </cell>
          <cell r="BM9" t="str">
            <v>temperate_boreal:Europe,Asia,NorthAndCentralAmerica|temperate_nemoral:Europe,Asia,NorthAndCentralAmerica</v>
          </cell>
          <cell r="DI9">
            <v>0</v>
          </cell>
        </row>
        <row r="10">
          <cell r="B10" t="str">
            <v>Ranunculus auricomus agg.</v>
          </cell>
          <cell r="D10" t="str">
            <v>nyresoleier</v>
          </cell>
          <cell r="E10">
            <v>112535</v>
          </cell>
          <cell r="F10">
            <v>151553</v>
          </cell>
          <cell r="G10" t="str">
            <v>ExpertGroups/Karplanter/S</v>
          </cell>
          <cell r="H10" t="str">
            <v>Karplanter (Svalbard)</v>
          </cell>
          <cell r="I10" t="str">
            <v>Karplanter (Svalbard)</v>
          </cell>
          <cell r="J10" t="str">
            <v>NotApplicable</v>
          </cell>
          <cell r="M10" t="str">
            <v>canNotEstablishWithin50years</v>
          </cell>
          <cell r="AA10">
            <v>1988</v>
          </cell>
          <cell r="AB10" t="str">
            <v>terrestrial</v>
          </cell>
          <cell r="AD10" t="str">
            <v>origin</v>
          </cell>
          <cell r="AE10" t="str">
            <v>no</v>
          </cell>
          <cell r="AF10" t="str">
            <v>unknown</v>
          </cell>
          <cell r="AI10">
            <v>5</v>
          </cell>
          <cell r="AK10" t="str">
            <v>V</v>
          </cell>
          <cell r="AW10" t="str">
            <v>Ingen kjent effekt</v>
          </cell>
          <cell r="AX10" t="str">
            <v>Ingen kjent effekt</v>
          </cell>
          <cell r="BC10" t="str">
            <v>Ingen kjent effekt</v>
          </cell>
          <cell r="BD10" t="str">
            <v>Ingen kjent effekt</v>
          </cell>
          <cell r="BK10" t="str">
            <v>polar:Europe,Asia,NorthAndCentralAmerica|temperate_boreal:Europe,Asia,NorthAndCentralAmerica|temperate_nemoral:Europe,Asia</v>
          </cell>
          <cell r="BM10" t="str">
            <v>polar:Europe,Asia,NorthAndCentralAmerica|temperate_boreal:Europe,Asia,NorthAndCentralAmerica|temperate_nemoral:Europe,Asia</v>
          </cell>
          <cell r="DI10">
            <v>0</v>
          </cell>
        </row>
        <row r="11">
          <cell r="B11" t="str">
            <v>Raphanus raphanistrum raphanistrum</v>
          </cell>
          <cell r="D11" t="str">
            <v>åkerreddik</v>
          </cell>
          <cell r="E11">
            <v>136748</v>
          </cell>
          <cell r="F11">
            <v>101283</v>
          </cell>
          <cell r="G11" t="str">
            <v>ExpertGroups/Karplanter/S</v>
          </cell>
          <cell r="H11" t="str">
            <v>Karplanter (Svalbard)</v>
          </cell>
          <cell r="I11" t="str">
            <v>Karplanter (Svalbard)</v>
          </cell>
          <cell r="J11" t="str">
            <v>NotApplicable</v>
          </cell>
          <cell r="M11" t="str">
            <v>canNotEstablishWithin50years</v>
          </cell>
          <cell r="AA11">
            <v>1928</v>
          </cell>
          <cell r="AB11" t="str">
            <v>terrestrial</v>
          </cell>
          <cell r="AD11" t="str">
            <v>other</v>
          </cell>
          <cell r="AE11" t="str">
            <v>no</v>
          </cell>
          <cell r="AF11" t="str">
            <v>unknown</v>
          </cell>
          <cell r="AI11">
            <v>1</v>
          </cell>
          <cell r="AJ11" t="str">
            <v>V</v>
          </cell>
          <cell r="AW11" t="str">
            <v>Ingen kjent effekt</v>
          </cell>
          <cell r="AX11" t="str">
            <v>Ingen kjent effekt</v>
          </cell>
          <cell r="BC11" t="str">
            <v>Ingen kjent effekt</v>
          </cell>
          <cell r="BD11" t="str">
            <v>Ingen kjent effekt</v>
          </cell>
          <cell r="BK11" t="str">
            <v>temperate_dry:Europe,Asia|subtropic_mediterranean:Europe,Asia,Africa</v>
          </cell>
          <cell r="BM11" t="str">
            <v>temperate_boreal:Europe,Asia,NorthAndCentralAmerica|temperate_nemoral:Europe,Asia,Oceania,NorthAndCentralAmerica,SouthAmerica|temperate_dry:Europe,Asia,NorthAndCentralAmerica|subtropic_unspecified:Oceania,NorthAndCentralAmerica,SouthAmerica|subtropic_mediterranean:Europe,Asia,Africa,Oceania,NorthAndCentralAmerica,SouthAmerica|subtropic_caperegion:Africa</v>
          </cell>
          <cell r="DI11">
            <v>2</v>
          </cell>
        </row>
        <row r="12">
          <cell r="B12" t="str">
            <v>Rumex acetosella</v>
          </cell>
          <cell r="C12" t="str">
            <v>L.</v>
          </cell>
          <cell r="D12" t="str">
            <v>småsyre</v>
          </cell>
          <cell r="E12">
            <v>62918</v>
          </cell>
          <cell r="F12">
            <v>102958</v>
          </cell>
          <cell r="G12" t="str">
            <v>ExpertGroups/Karplanter/S</v>
          </cell>
          <cell r="H12" t="str">
            <v>Karplanter (Svalbard)</v>
          </cell>
          <cell r="I12" t="str">
            <v>Karplanter (Svalbard)</v>
          </cell>
          <cell r="J12" t="str">
            <v>NotApplicable</v>
          </cell>
          <cell r="M12" t="str">
            <v>canNotEstablishWithin50years</v>
          </cell>
          <cell r="AA12">
            <v>1883</v>
          </cell>
          <cell r="AB12" t="str">
            <v>terrestrial</v>
          </cell>
          <cell r="AD12" t="str">
            <v>origin</v>
          </cell>
          <cell r="AE12" t="str">
            <v>no</v>
          </cell>
          <cell r="AF12" t="str">
            <v>unknown</v>
          </cell>
          <cell r="AI12">
            <v>3</v>
          </cell>
          <cell r="AJ12" t="str">
            <v>V</v>
          </cell>
          <cell r="AW12" t="str">
            <v>Ingen kjent effekt</v>
          </cell>
          <cell r="AX12" t="str">
            <v>Ingen kjent effekt</v>
          </cell>
          <cell r="BC12" t="str">
            <v>Ingen kjent effekt</v>
          </cell>
          <cell r="BD12" t="str">
            <v>Ingen kjent effekt</v>
          </cell>
          <cell r="BK12" t="str">
            <v>temperate_boreal:Europe,Asia|temperate_nemoral:Europe,Asia|temperate_dry:Europe,Asia|subtropic_unspecified:Europe,Asia|subtropic_mediterranean:Europe,Asia,Africa</v>
          </cell>
          <cell r="BM12" t="str">
            <v>polar:SouthAmerica|temperate_boreal:Europe,Asia,NorthAndCentralAmerica|temperate_nemoral:Europe,Asia,Oceania,NorthAndCentralAmerica,SouthAmerica|temperate_dry:Europe,Asia,NorthAndCentralAmerica|subtropic_unspecified:Europe,Asia,NorthAndCentralAmerica|subtropic_mediterranean:Europe,Asia,Africa,Oceania,NorthAndCentralAmerica|subtropic_highlands:SouthAmerica</v>
          </cell>
          <cell r="DI12">
            <v>6</v>
          </cell>
        </row>
        <row r="13">
          <cell r="B13" t="str">
            <v>Saussurea alpina</v>
          </cell>
          <cell r="C13" t="str">
            <v>(L.) DC.</v>
          </cell>
          <cell r="D13" t="str">
            <v>fjelltistel</v>
          </cell>
          <cell r="E13">
            <v>137394</v>
          </cell>
          <cell r="F13">
            <v>100783</v>
          </cell>
          <cell r="G13" t="str">
            <v>ExpertGroups/Karplanter/S</v>
          </cell>
          <cell r="H13" t="str">
            <v>Karplanter (Svalbard)</v>
          </cell>
          <cell r="I13" t="str">
            <v>Karplanter (Svalbard)</v>
          </cell>
          <cell r="J13" t="str">
            <v>NotApplicable</v>
          </cell>
          <cell r="M13" t="str">
            <v>canNotEstablishWithin50years</v>
          </cell>
          <cell r="AA13">
            <v>1954</v>
          </cell>
          <cell r="AB13" t="str">
            <v>terrestrial</v>
          </cell>
          <cell r="AD13" t="str">
            <v>origin</v>
          </cell>
          <cell r="AE13" t="str">
            <v>no</v>
          </cell>
          <cell r="AF13" t="str">
            <v>unknown</v>
          </cell>
          <cell r="AI13">
            <v>5</v>
          </cell>
          <cell r="AJ13" t="str">
            <v>V</v>
          </cell>
          <cell r="AW13" t="str">
            <v>Ingen kjent effekt</v>
          </cell>
          <cell r="AX13" t="str">
            <v>Ingen kjent effekt</v>
          </cell>
          <cell r="BC13" t="str">
            <v>Ingen kjent effekt</v>
          </cell>
          <cell r="BD13" t="str">
            <v>Ingen kjent effekt</v>
          </cell>
          <cell r="BK13" t="str">
            <v>polar:Europe|temperate_boreal:Europe|temperate_nemoral:Europe</v>
          </cell>
          <cell r="BM13" t="str">
            <v>polar:Europe|temperate_boreal:Europe|temperate_nemoral:Europe</v>
          </cell>
          <cell r="DI13">
            <v>0</v>
          </cell>
        </row>
        <row r="14">
          <cell r="B14" t="str">
            <v>Trifolium hybridum</v>
          </cell>
          <cell r="C14" t="str">
            <v>L.</v>
          </cell>
          <cell r="D14" t="str">
            <v>fôrkløver</v>
          </cell>
          <cell r="E14">
            <v>144400</v>
          </cell>
          <cell r="F14">
            <v>102054</v>
          </cell>
          <cell r="G14" t="str">
            <v>ExpertGroups/Karplanter/S</v>
          </cell>
          <cell r="H14" t="str">
            <v>Karplanter (Svalbard)</v>
          </cell>
          <cell r="I14" t="str">
            <v>Karplanter (Svalbard)</v>
          </cell>
          <cell r="J14" t="str">
            <v>NotApplicable</v>
          </cell>
          <cell r="M14" t="str">
            <v>canNotEstablishWithin50years</v>
          </cell>
          <cell r="AA14">
            <v>1928</v>
          </cell>
          <cell r="AB14" t="str">
            <v>terrestrial</v>
          </cell>
          <cell r="AD14" t="str">
            <v>unknown</v>
          </cell>
          <cell r="AE14" t="str">
            <v>no</v>
          </cell>
          <cell r="AF14" t="str">
            <v>unknown</v>
          </cell>
          <cell r="AI14">
            <v>3</v>
          </cell>
          <cell r="AJ14" t="str">
            <v>V</v>
          </cell>
          <cell r="AW14" t="str">
            <v>Ingen kjent effekt</v>
          </cell>
          <cell r="AX14" t="str">
            <v>Ingen kjent effekt</v>
          </cell>
          <cell r="BC14" t="str">
            <v>Ingen kjent effekt</v>
          </cell>
          <cell r="BD14" t="str">
            <v>Ingen kjent effekt</v>
          </cell>
          <cell r="BK14" t="str">
            <v>temperate_boreal:Europe,Asia|temperate_nemoral:Europe,Asia|subtropic_mediterranean:Europe,Asia,Africa</v>
          </cell>
          <cell r="BM14" t="str">
            <v>temperate_boreal:Europe,Asia,NorthAndCentralAmerica|temperate_nemoral:Europe,Asia,Oceania,NorthAndCentralAmerica,SouthAmerica|subtropic_mediterranean:Europe,Asia,Africa,Oceania,NorthAndCentralAmerica|subtropic_caperegion:Africa</v>
          </cell>
          <cell r="DI14">
            <v>2</v>
          </cell>
        </row>
        <row r="15">
          <cell r="B15" t="str">
            <v>Urtica dioica dioica</v>
          </cell>
          <cell r="D15" t="str">
            <v>brennesle</v>
          </cell>
          <cell r="E15">
            <v>138609</v>
          </cell>
          <cell r="F15">
            <v>103540</v>
          </cell>
          <cell r="G15" t="str">
            <v>ExpertGroups/Karplanter/S</v>
          </cell>
          <cell r="H15" t="str">
            <v>Karplanter (Svalbard)</v>
          </cell>
          <cell r="I15" t="str">
            <v>Karplanter (Svalbard)</v>
          </cell>
          <cell r="J15" t="str">
            <v>NotApplicable</v>
          </cell>
          <cell r="M15" t="str">
            <v>canNotEstablishWithin50years</v>
          </cell>
          <cell r="AA15">
            <v>1960</v>
          </cell>
          <cell r="AB15" t="str">
            <v>terrestrial</v>
          </cell>
          <cell r="AD15" t="str">
            <v>origin</v>
          </cell>
          <cell r="AE15" t="str">
            <v>no</v>
          </cell>
          <cell r="AF15" t="str">
            <v>unknown</v>
          </cell>
          <cell r="AI15">
            <v>5</v>
          </cell>
          <cell r="AJ15" t="str">
            <v>V</v>
          </cell>
          <cell r="AW15" t="str">
            <v>Ingen kjent effekt</v>
          </cell>
          <cell r="AX15" t="str">
            <v>Ingen kjent effekt</v>
          </cell>
          <cell r="BC15" t="str">
            <v>Ingen kjent effekt</v>
          </cell>
          <cell r="BD15" t="str">
            <v>Ingen kjent effekt</v>
          </cell>
          <cell r="BK15" t="str">
            <v>temperate_boreal:Europe,Asia|temperate_nemoral:Europe,Asia|temperate_dry:Europe,Asia|subtropic_mediterranean:Europe,Asia,Africa</v>
          </cell>
          <cell r="BM15" t="str">
            <v>temperate_boreal:Europe,Asia,NorthAndCentralAmerica|temperate_nemoral:Europe,Asia,Oceania,NorthAndCentralAmerica|temperate_dry:Europe,Asia,NorthAndCentralAmerica|subtropic_mediterranean:Europe,Asia,Africa,Oceania,NorthAndCentralAmerica|subtropic_caperegion:Africa</v>
          </cell>
          <cell r="DI15">
            <v>2</v>
          </cell>
        </row>
        <row r="16">
          <cell r="B16" t="str">
            <v>Rorippa sylvestris</v>
          </cell>
          <cell r="C16" t="str">
            <v>(L.) Besser</v>
          </cell>
          <cell r="D16" t="str">
            <v>veikarse</v>
          </cell>
          <cell r="E16">
            <v>136889</v>
          </cell>
          <cell r="F16">
            <v>101299</v>
          </cell>
          <cell r="G16" t="str">
            <v>ExpertGroups/Karplanter/S</v>
          </cell>
          <cell r="H16" t="str">
            <v>Karplanter (Svalbard)</v>
          </cell>
          <cell r="I16" t="str">
            <v>Karplanter (Svalbard)</v>
          </cell>
          <cell r="J16" t="str">
            <v>NotApplicable</v>
          </cell>
          <cell r="M16" t="str">
            <v>canNotEstablishWithin50years</v>
          </cell>
          <cell r="AA16">
            <v>1988</v>
          </cell>
          <cell r="AB16" t="str">
            <v>terrestrial</v>
          </cell>
          <cell r="AD16" t="str">
            <v>origin</v>
          </cell>
          <cell r="AE16" t="str">
            <v>yes</v>
          </cell>
          <cell r="AF16" t="str">
            <v>unknown</v>
          </cell>
          <cell r="AI16">
            <v>3</v>
          </cell>
          <cell r="AJ16" t="str">
            <v>V</v>
          </cell>
          <cell r="AW16" t="str">
            <v>Ingen kjent effekt</v>
          </cell>
          <cell r="AX16" t="str">
            <v>Ingen kjent effekt</v>
          </cell>
          <cell r="BC16" t="str">
            <v>Ingen kjent effekt</v>
          </cell>
          <cell r="BD16" t="str">
            <v>Ingen kjent effekt</v>
          </cell>
          <cell r="BK16" t="str">
            <v>temperate_nemoral:Europe,Asia|subtropic_unspecified:Europe,Asia|subtropic_mediterranean:Europe,Asia,Africa</v>
          </cell>
          <cell r="BM16" t="str">
            <v>temperate_nemoral:Europe,Asia,Oceania,NorthAndCentralAmerica|subtropic_unspecified:Europe,Asia,NorthAndCentralAmerica|subtropic_mediterranean:Europe,Asia,Africa,Oceania</v>
          </cell>
          <cell r="DI16">
            <v>1</v>
          </cell>
        </row>
        <row r="17">
          <cell r="B17" t="str">
            <v>Galeopsis tetrahit</v>
          </cell>
          <cell r="C17" t="str">
            <v>L.</v>
          </cell>
          <cell r="D17" t="str">
            <v>kvassdå</v>
          </cell>
          <cell r="E17">
            <v>62257</v>
          </cell>
          <cell r="F17">
            <v>102297</v>
          </cell>
          <cell r="G17" t="str">
            <v>ExpertGroups/Karplanter/S</v>
          </cell>
          <cell r="H17" t="str">
            <v>Karplanter (Svalbard)</v>
          </cell>
          <cell r="I17" t="str">
            <v>Karplanter (Svalbard)</v>
          </cell>
          <cell r="J17" t="str">
            <v>NotApplicable</v>
          </cell>
          <cell r="M17" t="str">
            <v>canNotEstablishWithin50years</v>
          </cell>
          <cell r="AA17">
            <v>1897</v>
          </cell>
          <cell r="AB17" t="str">
            <v>terrestrial</v>
          </cell>
          <cell r="AD17" t="str">
            <v>unknown</v>
          </cell>
          <cell r="AE17" t="str">
            <v>yes</v>
          </cell>
          <cell r="AF17" t="str">
            <v>unknown</v>
          </cell>
          <cell r="AI17">
            <v>1</v>
          </cell>
          <cell r="AJ17" t="str">
            <v>V</v>
          </cell>
          <cell r="AW17" t="str">
            <v>Ingen kjent effekt</v>
          </cell>
          <cell r="AX17" t="str">
            <v>Ingen kjent effekt</v>
          </cell>
          <cell r="BC17" t="str">
            <v>Ingen kjent effekt</v>
          </cell>
          <cell r="BD17" t="str">
            <v>Ingen kjent effekt</v>
          </cell>
          <cell r="BK17" t="str">
            <v>temperate_nemoral:Europe|temperate_dry:Europe|subtropic_mediterranean:Europe</v>
          </cell>
          <cell r="BM17" t="str">
            <v>temperate_nemoral:Europe,Asia,NorthAndCentralAmerica|temperate_dry:Europe,Asia,NorthAndCentralAmerica|subtropic_unspecified:Asia|subtropic_mediterranean:Europe,Asia,NorthAndCentralAmerica</v>
          </cell>
          <cell r="DI17">
            <v>5</v>
          </cell>
        </row>
        <row r="18">
          <cell r="B18" t="str">
            <v>Trifolium pratense</v>
          </cell>
          <cell r="C18" t="str">
            <v>L.</v>
          </cell>
          <cell r="D18" t="str">
            <v>rødkløver</v>
          </cell>
          <cell r="E18">
            <v>62023</v>
          </cell>
          <cell r="F18">
            <v>102063</v>
          </cell>
          <cell r="G18" t="str">
            <v>ExpertGroups/Karplanter/S</v>
          </cell>
          <cell r="H18" t="str">
            <v>Karplanter (Svalbard)</v>
          </cell>
          <cell r="I18" t="str">
            <v>Karplanter (Svalbard)</v>
          </cell>
          <cell r="J18" t="str">
            <v>NotApplicable</v>
          </cell>
          <cell r="M18" t="str">
            <v>canNotEstablishWithin50years</v>
          </cell>
          <cell r="AA18">
            <v>1928</v>
          </cell>
          <cell r="AB18" t="str">
            <v>terrestrial</v>
          </cell>
          <cell r="AD18" t="str">
            <v>origin</v>
          </cell>
          <cell r="AE18" t="str">
            <v>yes</v>
          </cell>
          <cell r="AF18" t="str">
            <v>unknown</v>
          </cell>
          <cell r="AI18">
            <v>5</v>
          </cell>
          <cell r="AJ18" t="str">
            <v>V</v>
          </cell>
          <cell r="AW18" t="str">
            <v>Ingen kjent effekt</v>
          </cell>
          <cell r="AX18" t="str">
            <v>Ingen kjent effekt</v>
          </cell>
          <cell r="BC18" t="str">
            <v>Ingen kjent effekt</v>
          </cell>
          <cell r="BD18" t="str">
            <v>Ingen kjent effekt</v>
          </cell>
          <cell r="BK18" t="str">
            <v>temperate_boreal:Europe,Asia|temperate_nemoral:Europe,Asia|subtropic_mediterranean:Europe,Asia,Africa</v>
          </cell>
          <cell r="BM18" t="str">
            <v>temperate_boreal:Europe,Asia,NorthAndCentralAmerica|temperate_nemoral:Europe,Asia,Oceania,NorthAndCentralAmerica,SouthAmerica|temperate_dry:NorthAndCentralAmerica|subtropic_mediterranean:Europe,Asia,Africa,Oceania,NorthAndCentralAmerica,SouthAmerica|subtropic_caperegion:Africa|subtropic_highlands:SouthAmerica</v>
          </cell>
          <cell r="DI18">
            <v>5</v>
          </cell>
        </row>
        <row r="19">
          <cell r="B19" t="str">
            <v>Rorippa palustris palustris</v>
          </cell>
          <cell r="D19" t="str">
            <v>sumpbrønnkarse</v>
          </cell>
          <cell r="E19">
            <v>136882</v>
          </cell>
          <cell r="F19">
            <v>101298</v>
          </cell>
          <cell r="G19" t="str">
            <v>ExpertGroups/Karplanter/S</v>
          </cell>
          <cell r="H19" t="str">
            <v>Karplanter (Svalbard)</v>
          </cell>
          <cell r="I19" t="str">
            <v>Karplanter (Svalbard)</v>
          </cell>
          <cell r="J19" t="str">
            <v>NotApplicable</v>
          </cell>
          <cell r="M19" t="str">
            <v>canNotEstablishWithin50years</v>
          </cell>
          <cell r="AA19">
            <v>1988</v>
          </cell>
          <cell r="AB19" t="str">
            <v>terrestrial</v>
          </cell>
          <cell r="AD19" t="str">
            <v>origin</v>
          </cell>
          <cell r="AE19" t="str">
            <v>yes</v>
          </cell>
          <cell r="AF19" t="str">
            <v>unknown</v>
          </cell>
          <cell r="AI19">
            <v>2</v>
          </cell>
          <cell r="AJ19" t="str">
            <v>V</v>
          </cell>
          <cell r="AW19" t="str">
            <v>Ingen kjent effekt</v>
          </cell>
          <cell r="AX19" t="str">
            <v>Ingen kjent effekt</v>
          </cell>
          <cell r="BC19" t="str">
            <v>Ingen kjent effekt</v>
          </cell>
          <cell r="BD19" t="str">
            <v>Ingen kjent effekt</v>
          </cell>
          <cell r="BK19" t="str">
            <v>temperate_boreal:Europe,Asia|temperate_nemoral:Europe,Asia|subtropic_unspecified:Europe,Asia|subtropic_mediterranean:Europe,Asia</v>
          </cell>
          <cell r="BM19" t="str">
            <v>temperate_boreal:Europe,Asia|temperate_nemoral:Europe,Asia,Oceania|subtropic_unspecified:Europe,Asia,Oceania|subtropic_mediterranean:Europe,Asia,Oceania</v>
          </cell>
          <cell r="DI19">
            <v>1</v>
          </cell>
        </row>
        <row r="20">
          <cell r="B20" t="str">
            <v>Alopecurus myosuroides</v>
          </cell>
          <cell r="C20" t="str">
            <v>Huds.</v>
          </cell>
          <cell r="D20" t="str">
            <v>åkerreverumpe</v>
          </cell>
          <cell r="E20">
            <v>130260</v>
          </cell>
          <cell r="F20">
            <v>99883</v>
          </cell>
          <cell r="G20" t="str">
            <v>ExpertGroups/Karplanter/S</v>
          </cell>
          <cell r="H20" t="str">
            <v>Karplanter (Svalbard)</v>
          </cell>
          <cell r="I20" t="str">
            <v>Karplanter (Svalbard)</v>
          </cell>
          <cell r="J20" t="str">
            <v>NotApplicable</v>
          </cell>
          <cell r="M20" t="str">
            <v>canNotEstablishWithin50years</v>
          </cell>
          <cell r="AA20">
            <v>1939</v>
          </cell>
          <cell r="AB20" t="str">
            <v>terrestrial</v>
          </cell>
          <cell r="AD20" t="str">
            <v>other</v>
          </cell>
          <cell r="AE20" t="str">
            <v>yes</v>
          </cell>
          <cell r="AF20" t="str">
            <v>unknown</v>
          </cell>
          <cell r="AI20">
            <v>1</v>
          </cell>
          <cell r="AJ20" t="str">
            <v>V</v>
          </cell>
          <cell r="AW20" t="str">
            <v>Ingen kjent effekt</v>
          </cell>
          <cell r="AX20" t="str">
            <v>Ingen kjent effekt</v>
          </cell>
          <cell r="BC20" t="str">
            <v>Ingen kjent effekt</v>
          </cell>
          <cell r="BD20" t="str">
            <v>Ingen kjent effekt</v>
          </cell>
          <cell r="BK20" t="str">
            <v>temperate_nemoral:Europe|subtropic_mediterranean:Europe</v>
          </cell>
          <cell r="BM20" t="str">
            <v>temperate_nemoral:Europe,Asia|temperate_dry:Europe,Asia,NorthAndCentralAmerica,SouthAmerica|subtropic_mediterranean:Europe,Asia,Africa,Oceania,NorthAndCentralAmerica,SouthAmerica|subtropic_dry:Oceania,NorthAndCentralAmerica,SouthAmerica</v>
          </cell>
          <cell r="DI20">
            <v>2</v>
          </cell>
        </row>
        <row r="21">
          <cell r="B21" t="str">
            <v>Buglossoides arvensis</v>
          </cell>
          <cell r="C21" t="str">
            <v>(L.) I.M.Johnst.</v>
          </cell>
          <cell r="D21" t="str">
            <v>åkersteinfrø</v>
          </cell>
          <cell r="E21">
            <v>138959</v>
          </cell>
          <cell r="F21">
            <v>100992</v>
          </cell>
          <cell r="G21" t="str">
            <v>ExpertGroups/Karplanter/S</v>
          </cell>
          <cell r="H21" t="str">
            <v>Karplanter (Svalbard)</v>
          </cell>
          <cell r="I21" t="str">
            <v>Karplanter (Svalbard)</v>
          </cell>
          <cell r="J21" t="str">
            <v>NotApplicable</v>
          </cell>
          <cell r="M21" t="str">
            <v>canNotEstablishWithin50years</v>
          </cell>
          <cell r="AA21">
            <v>1897</v>
          </cell>
          <cell r="AB21" t="str">
            <v>terrestrial</v>
          </cell>
          <cell r="AD21" t="str">
            <v>unknown</v>
          </cell>
          <cell r="AE21" t="str">
            <v>yes</v>
          </cell>
          <cell r="AF21" t="str">
            <v>unknown</v>
          </cell>
          <cell r="AI21">
            <v>1</v>
          </cell>
          <cell r="AJ21" t="str">
            <v>V</v>
          </cell>
          <cell r="AW21" t="str">
            <v>Ingen kjent effekt</v>
          </cell>
          <cell r="AX21" t="str">
            <v>Ingen kjent effekt</v>
          </cell>
          <cell r="BC21" t="str">
            <v>Ingen kjent effekt</v>
          </cell>
          <cell r="BD21" t="str">
            <v>Ingen kjent effekt</v>
          </cell>
          <cell r="BK21" t="str">
            <v>temperate_nemoral:Europe,Asia|temperate_dry:Europe,Asia|subtropic_mediterranean:Europe,Asia</v>
          </cell>
          <cell r="BM21" t="str">
            <v>temperate_nemoral:Europe,Asia,NorthAndCentralAmerica|temperate_dry:Europe,Asia,NorthAndCentralAmerica|subtropic_mediterranean:Europe,Asia,Africa,NorthAndCentralAmerica</v>
          </cell>
          <cell r="DI21">
            <v>1</v>
          </cell>
        </row>
        <row r="22">
          <cell r="B22" t="str">
            <v>Elytrigia repens repens</v>
          </cell>
          <cell r="C22" t="str">
            <v>(L.) Desv. ex B.D. Jackson</v>
          </cell>
          <cell r="D22" t="str">
            <v>ugraskveke</v>
          </cell>
          <cell r="E22">
            <v>145023</v>
          </cell>
          <cell r="F22">
            <v>100025</v>
          </cell>
          <cell r="G22" t="str">
            <v>ExpertGroups/Karplanter/S</v>
          </cell>
          <cell r="H22" t="str">
            <v>Karplanter (Svalbard)</v>
          </cell>
          <cell r="I22" t="str">
            <v>Karplanter (Svalbard)</v>
          </cell>
          <cell r="J22" t="str">
            <v>NotApplicable</v>
          </cell>
          <cell r="M22" t="str">
            <v>canNotEstablishWithin50years</v>
          </cell>
          <cell r="AA22">
            <v>2008</v>
          </cell>
          <cell r="AB22" t="str">
            <v>terrestrial</v>
          </cell>
          <cell r="AD22" t="str">
            <v>origin</v>
          </cell>
          <cell r="AE22" t="str">
            <v>yes</v>
          </cell>
          <cell r="AF22" t="str">
            <v>unknown</v>
          </cell>
          <cell r="AI22">
            <v>10</v>
          </cell>
          <cell r="AJ22" t="str">
            <v>V</v>
          </cell>
          <cell r="AW22" t="str">
            <v>Ingen kjent effekt</v>
          </cell>
          <cell r="AX22" t="str">
            <v>Ingen kjent effekt</v>
          </cell>
          <cell r="BC22" t="str">
            <v>Ingen kjent effekt</v>
          </cell>
          <cell r="BD22" t="str">
            <v>Ingen kjent effekt</v>
          </cell>
          <cell r="BK22" t="str">
            <v>temperate_boreal:Europe,Asia|temperate_nemoral:Europe,Asia|subtropic_mediterranean:Europe,Asia,Africa</v>
          </cell>
          <cell r="BM22" t="str">
            <v>temperate_boreal:Europe,Asia,NorthAndCentralAmerica|temperate_nemoral:Europe,Asia,NorthAndCentralAmerica|subtropic_mediterranean:Europe,Asia,Africa,NorthAndCentralAmerica</v>
          </cell>
          <cell r="DI22">
            <v>1</v>
          </cell>
        </row>
        <row r="23">
          <cell r="B23" t="str">
            <v>Erysimum virgatum</v>
          </cell>
          <cell r="C23" t="str">
            <v>Roth</v>
          </cell>
          <cell r="D23" t="str">
            <v>berggull</v>
          </cell>
          <cell r="E23">
            <v>144116</v>
          </cell>
          <cell r="F23">
            <v>156958</v>
          </cell>
          <cell r="G23" t="str">
            <v>ExpertGroups/Karplanter/S</v>
          </cell>
          <cell r="H23" t="str">
            <v>Karplanter (Svalbard)</v>
          </cell>
          <cell r="I23" t="str">
            <v>Karplanter (Svalbard)</v>
          </cell>
          <cell r="J23" t="str">
            <v>NotApplicable</v>
          </cell>
          <cell r="M23" t="str">
            <v>canNotEstablishWithin50years</v>
          </cell>
          <cell r="AA23">
            <v>1897</v>
          </cell>
          <cell r="AB23" t="str">
            <v>terrestrial</v>
          </cell>
          <cell r="AD23" t="str">
            <v>origin</v>
          </cell>
          <cell r="AE23" t="str">
            <v>yes</v>
          </cell>
          <cell r="AF23" t="str">
            <v>unknown</v>
          </cell>
          <cell r="AI23">
            <v>2</v>
          </cell>
          <cell r="AJ23" t="str">
            <v>V</v>
          </cell>
          <cell r="AW23" t="str">
            <v>Ingen kjent effekt</v>
          </cell>
          <cell r="AX23" t="str">
            <v>Ingen kjent effekt</v>
          </cell>
          <cell r="BC23" t="str">
            <v>Ingen kjent effekt</v>
          </cell>
          <cell r="BD23" t="str">
            <v>Ingen kjent effekt</v>
          </cell>
          <cell r="BK23" t="str">
            <v>temperate_boreal:Europe,Asia|temperate_nemoral:Europe,Asia|temperate_dry:Europe,Asia</v>
          </cell>
          <cell r="BM23" t="str">
            <v>temperate_boreal:Europe,Asia|temperate_nemoral:Europe,Asia|temperate_dry:Europe,Asia</v>
          </cell>
          <cell r="DI23">
            <v>1</v>
          </cell>
        </row>
        <row r="24">
          <cell r="B24" t="str">
            <v>Fagopyrum esculentum</v>
          </cell>
          <cell r="C24" t="str">
            <v>Moench</v>
          </cell>
          <cell r="D24" t="str">
            <v>bokhvete</v>
          </cell>
          <cell r="E24">
            <v>133164</v>
          </cell>
          <cell r="F24">
            <v>102906</v>
          </cell>
          <cell r="G24" t="str">
            <v>ExpertGroups/Karplanter/S</v>
          </cell>
          <cell r="H24" t="str">
            <v>Karplanter (Svalbard)</v>
          </cell>
          <cell r="I24" t="str">
            <v>Karplanter (Svalbard)</v>
          </cell>
          <cell r="J24" t="str">
            <v>NotApplicable</v>
          </cell>
          <cell r="M24" t="str">
            <v>canNotEstablishWithin50years</v>
          </cell>
          <cell r="AA24">
            <v>1897</v>
          </cell>
          <cell r="AB24" t="str">
            <v>terrestrial</v>
          </cell>
          <cell r="AD24" t="str">
            <v>unknown</v>
          </cell>
          <cell r="AE24" t="str">
            <v>yes</v>
          </cell>
          <cell r="AF24" t="str">
            <v>unknown</v>
          </cell>
          <cell r="AI24">
            <v>1</v>
          </cell>
          <cell r="AJ24" t="str">
            <v>V</v>
          </cell>
          <cell r="AW24" t="str">
            <v>Ingen kjent effekt</v>
          </cell>
          <cell r="AX24" t="str">
            <v>Ingen kjent effekt</v>
          </cell>
          <cell r="BC24" t="str">
            <v>Ingen kjent effekt</v>
          </cell>
          <cell r="BD24" t="str">
            <v>Ingen kjent effekt</v>
          </cell>
          <cell r="BK24" t="str">
            <v>temperate_nemoral:Asia|temperate_dry:Asia</v>
          </cell>
          <cell r="BM24" t="str">
            <v>temperate_nemoral:Europe,Asia,NorthAndCentralAmerica,SouthAmerica|temperate_dry:Europe,Asia,NorthAndCentralAmerica,SouthAmerica|subtropic_unspecified:SouthAmerica|subtropic_mediterranean:Europe,Asia,Africa,NorthAndCentralAmerica|subtropic_dry:Asia|subtropic_caperegion:Africa|subtropic_highlands:Asia,Africa,SouthAmerica</v>
          </cell>
          <cell r="DI24">
            <v>1</v>
          </cell>
        </row>
        <row r="25">
          <cell r="B25" t="str">
            <v>Juncus squarrosus</v>
          </cell>
          <cell r="C25" t="str">
            <v>L.</v>
          </cell>
          <cell r="D25" t="str">
            <v>heisiv</v>
          </cell>
          <cell r="E25">
            <v>59794</v>
          </cell>
          <cell r="F25">
            <v>99834</v>
          </cell>
          <cell r="G25" t="str">
            <v>ExpertGroups/Karplanter/S</v>
          </cell>
          <cell r="H25" t="str">
            <v>Karplanter (Svalbard)</v>
          </cell>
          <cell r="I25" t="str">
            <v>Karplanter (Svalbard)</v>
          </cell>
          <cell r="J25" t="str">
            <v>NotApplicable</v>
          </cell>
          <cell r="M25" t="str">
            <v>NotPresentInRegion</v>
          </cell>
          <cell r="AE25" t="str">
            <v>no</v>
          </cell>
          <cell r="AF25" t="str">
            <v>unknown</v>
          </cell>
          <cell r="DI25">
            <v>1</v>
          </cell>
        </row>
        <row r="26">
          <cell r="B26" t="str">
            <v>Lapsana communis</v>
          </cell>
          <cell r="C26" t="str">
            <v>L.</v>
          </cell>
          <cell r="D26" t="str">
            <v>haremat</v>
          </cell>
          <cell r="E26">
            <v>134032</v>
          </cell>
          <cell r="F26">
            <v>100722</v>
          </cell>
          <cell r="G26" t="str">
            <v>ExpertGroups/Karplanter/S</v>
          </cell>
          <cell r="H26" t="str">
            <v>Karplanter (Svalbard)</v>
          </cell>
          <cell r="I26" t="str">
            <v>Karplanter (Svalbard)</v>
          </cell>
          <cell r="J26" t="str">
            <v>NotApplicable</v>
          </cell>
          <cell r="M26" t="str">
            <v>canNotEstablishWithin50years</v>
          </cell>
          <cell r="AA26">
            <v>1939</v>
          </cell>
          <cell r="AB26" t="str">
            <v>terrestrial</v>
          </cell>
          <cell r="AD26" t="str">
            <v>origin</v>
          </cell>
          <cell r="AE26" t="str">
            <v>yes</v>
          </cell>
          <cell r="AF26" t="str">
            <v>unknown</v>
          </cell>
          <cell r="AI26">
            <v>1</v>
          </cell>
          <cell r="AJ26" t="str">
            <v>V</v>
          </cell>
          <cell r="AW26" t="str">
            <v>Ingen kjent effekt</v>
          </cell>
          <cell r="AX26" t="str">
            <v>Ingen kjent effekt</v>
          </cell>
          <cell r="BC26" t="str">
            <v>Ingen kjent effekt</v>
          </cell>
          <cell r="BD26" t="str">
            <v>Ingen kjent effekt</v>
          </cell>
          <cell r="BK26" t="str">
            <v>temperate_boreal:Europe,Asia|temperate_nemoral:Europe,Asia|subtropic_mediterranean:Europe,Asia,Africa</v>
          </cell>
          <cell r="BM26" t="str">
            <v>temperate_boreal:Europe,Asia|temperate_nemoral:Europe,Asia,NorthAndCentralAmerica|temperate_dry:NorthAndCentralAmerica|subtropic_unspecified:NorthAndCentralAmerica|subtropic_mediterranean:Europe,Asia,Africa</v>
          </cell>
          <cell r="DI26">
            <v>2</v>
          </cell>
        </row>
        <row r="27">
          <cell r="B27" t="str">
            <v>Poa angustifolia</v>
          </cell>
          <cell r="C27" t="str">
            <v>L.</v>
          </cell>
          <cell r="D27" t="str">
            <v>trådrapp</v>
          </cell>
          <cell r="E27">
            <v>145109</v>
          </cell>
          <cell r="F27">
            <v>159358</v>
          </cell>
          <cell r="G27" t="str">
            <v>ExpertGroups/Karplanter/S</v>
          </cell>
          <cell r="H27" t="str">
            <v>Karplanter (Svalbard)</v>
          </cell>
          <cell r="I27" t="str">
            <v>Karplanter (Svalbard)</v>
          </cell>
          <cell r="J27" t="str">
            <v>NotApplicable</v>
          </cell>
          <cell r="M27" t="str">
            <v>canNotEstablishWithin50years</v>
          </cell>
          <cell r="AA27">
            <v>2011</v>
          </cell>
          <cell r="AB27" t="str">
            <v>terrestrial</v>
          </cell>
          <cell r="AD27" t="str">
            <v>origin</v>
          </cell>
          <cell r="AE27" t="str">
            <v>yes</v>
          </cell>
          <cell r="AF27" t="str">
            <v>unknown</v>
          </cell>
          <cell r="AI27">
            <v>10</v>
          </cell>
          <cell r="AJ27" t="str">
            <v>V</v>
          </cell>
          <cell r="AK27" t="str">
            <v>V</v>
          </cell>
          <cell r="AW27" t="str">
            <v>Ingen kjent effekt</v>
          </cell>
          <cell r="AX27" t="str">
            <v>Ingen kjent effekt</v>
          </cell>
          <cell r="BC27" t="str">
            <v>Ingen kjent effekt</v>
          </cell>
          <cell r="BD27" t="str">
            <v>Ingen kjent effekt</v>
          </cell>
          <cell r="BK27" t="str">
            <v>temperate_boreal:Europe,Asia|temperate_nemoral:Europe,Asia|temperate_dry:Europe,Asia|subtropic_mediterranean:Europe,Asia</v>
          </cell>
          <cell r="BM27" t="str">
            <v>temperate_boreal:Europe,Asia|temperate_nemoral:Europe,Asia|temperate_dry:Europe,Asia|subtropic_mediterranean:Europe,Asia</v>
          </cell>
          <cell r="DI27">
            <v>1</v>
          </cell>
        </row>
        <row r="28">
          <cell r="B28" t="str">
            <v>Rumex crispus</v>
          </cell>
          <cell r="C28" t="str">
            <v>L.</v>
          </cell>
          <cell r="D28" t="str">
            <v>krushøymol</v>
          </cell>
          <cell r="E28">
            <v>137101</v>
          </cell>
          <cell r="F28">
            <v>102969</v>
          </cell>
          <cell r="G28" t="str">
            <v>ExpertGroups/Karplanter/S</v>
          </cell>
          <cell r="H28" t="str">
            <v>Karplanter (Svalbard)</v>
          </cell>
          <cell r="I28" t="str">
            <v>Karplanter (Svalbard)</v>
          </cell>
          <cell r="J28" t="str">
            <v>NotApplicable</v>
          </cell>
          <cell r="M28" t="str">
            <v>canNotEstablishWithin50years</v>
          </cell>
          <cell r="AA28">
            <v>2011</v>
          </cell>
          <cell r="AB28" t="str">
            <v>terrestrial</v>
          </cell>
          <cell r="AD28" t="str">
            <v>origin</v>
          </cell>
          <cell r="AE28" t="str">
            <v>yes</v>
          </cell>
          <cell r="AF28" t="str">
            <v>unknown</v>
          </cell>
          <cell r="AI28">
            <v>3</v>
          </cell>
          <cell r="AJ28" t="str">
            <v>V</v>
          </cell>
          <cell r="AW28" t="str">
            <v>Ingen kjent effekt</v>
          </cell>
          <cell r="AX28" t="str">
            <v>Ingen kjent effekt</v>
          </cell>
          <cell r="BC28" t="str">
            <v>Ingen kjent effekt</v>
          </cell>
          <cell r="BD28" t="str">
            <v>Ingen kjent effekt</v>
          </cell>
          <cell r="BK28" t="str">
            <v>temperate_boreal:Europe,Asia|temperate_nemoral:Europe,Asia|subtropic_mediterranean:Europe,Asia,Africa</v>
          </cell>
          <cell r="BM28" t="str">
            <v>temperate_boreal:Europe,Asia,NorthAndCentralAmerica|temperate_nemoral:Europe,Asia,Oceania,NorthAndCentralAmerica,SouthAmerica|temperate_dry:NorthAndCentralAmerica,SouthAmerica|subtropic_mediterranean:Europe,Asia,Africa,Oceania,NorthAndCentralAmerica,SouthAmerica|subtropic_caperegion:Africa|subtropic_highlands:SouthAmerica</v>
          </cell>
          <cell r="DI28">
            <v>1</v>
          </cell>
        </row>
        <row r="29">
          <cell r="B29" t="str">
            <v>Secale cereale</v>
          </cell>
          <cell r="C29" t="str">
            <v>L.</v>
          </cell>
          <cell r="D29" t="str">
            <v>rug</v>
          </cell>
          <cell r="E29">
            <v>60155</v>
          </cell>
          <cell r="F29">
            <v>100195</v>
          </cell>
          <cell r="G29" t="str">
            <v>ExpertGroups/Karplanter/S</v>
          </cell>
          <cell r="H29" t="str">
            <v>Karplanter (Svalbard)</v>
          </cell>
          <cell r="I29" t="str">
            <v>Karplanter (Svalbard)</v>
          </cell>
          <cell r="J29" t="str">
            <v>NotApplicable</v>
          </cell>
          <cell r="M29" t="str">
            <v>canNotEstablishWithin50years</v>
          </cell>
          <cell r="AA29">
            <v>1897</v>
          </cell>
          <cell r="AB29" t="str">
            <v>terrestrial</v>
          </cell>
          <cell r="AD29" t="str">
            <v>unknown</v>
          </cell>
          <cell r="AE29" t="str">
            <v>yes</v>
          </cell>
          <cell r="AF29" t="str">
            <v>unknown</v>
          </cell>
          <cell r="AI29">
            <v>1</v>
          </cell>
          <cell r="AJ29" t="str">
            <v>V</v>
          </cell>
          <cell r="AW29" t="str">
            <v>Ingen kjent effekt</v>
          </cell>
          <cell r="AX29" t="str">
            <v>Ingen kjent effekt</v>
          </cell>
          <cell r="BC29" t="str">
            <v>Ingen kjent effekt</v>
          </cell>
          <cell r="BD29" t="str">
            <v>Ingen kjent effekt</v>
          </cell>
          <cell r="BK29" t="str">
            <v>temperate_dry:Asia|subtropic_unspecified:Asia|subtropic_mediterranean:Asia</v>
          </cell>
          <cell r="BM29" t="str">
            <v>temperate_boreal:Europe,Asia,NorthAndCentralAmerica|temperate_nemoral:Europe,Asia,Oceania,NorthAndCentralAmerica,SouthAmerica|temperate_dry:Europe,Asia,NorthAndCentralAmerica|subtropic_unspecified:Europe,Asia,NorthAndCentralAmerica|subtropic_mediterranean:Europe,Asia,Africa,Oceania,NorthAndCentralAmerica,SouthAmerica|subtropic_highlands:SouthAmerica</v>
          </cell>
          <cell r="DI29">
            <v>2</v>
          </cell>
        </row>
        <row r="30">
          <cell r="B30" t="str">
            <v>Senecio vulgaris</v>
          </cell>
          <cell r="C30" t="str">
            <v>L.</v>
          </cell>
          <cell r="D30" t="str">
            <v>åkersvineblom</v>
          </cell>
          <cell r="E30">
            <v>60766</v>
          </cell>
          <cell r="F30">
            <v>100806</v>
          </cell>
          <cell r="G30" t="str">
            <v>ExpertGroups/Karplanter/S</v>
          </cell>
          <cell r="H30" t="str">
            <v>Karplanter (Svalbard)</v>
          </cell>
          <cell r="I30" t="str">
            <v>Karplanter (Svalbard)</v>
          </cell>
          <cell r="J30" t="str">
            <v>NotApplicable</v>
          </cell>
          <cell r="M30" t="str">
            <v>canNotEstablishWithin50years</v>
          </cell>
          <cell r="AA30">
            <v>1898</v>
          </cell>
          <cell r="AB30" t="str">
            <v>terrestrial</v>
          </cell>
          <cell r="AD30" t="str">
            <v>unknown</v>
          </cell>
          <cell r="AE30" t="str">
            <v>yes</v>
          </cell>
          <cell r="AF30" t="str">
            <v>unknown</v>
          </cell>
          <cell r="AI30">
            <v>1</v>
          </cell>
          <cell r="AJ30" t="str">
            <v>V</v>
          </cell>
          <cell r="AW30" t="str">
            <v>Ingen kjent effekt</v>
          </cell>
          <cell r="AX30" t="str">
            <v>Ingen kjent effekt</v>
          </cell>
          <cell r="BC30" t="str">
            <v>Ingen kjent effekt</v>
          </cell>
          <cell r="BD30" t="str">
            <v>Ingen kjent effekt</v>
          </cell>
          <cell r="BK30" t="str">
            <v>temperate_nemoral:Europe,Asia|temperate_dry:Europe,Asia|subtropic_mediterranean:Europe,Asia,Africa|subtropic_humid:Europe,Asia</v>
          </cell>
          <cell r="BM30" t="str">
            <v>temperate_boreal:Europe,Asia,NorthAndCentralAmerica|temperate_nemoral:Europe,Asia,Oceania,NorthAndCentralAmerica,SouthAmerica|temperate_dry:Europe,Asia,NorthAndCentralAmerica|subtropic_unspecified:NorthAndCentralAmerica|subtropic_mediterranean:Europe,Asia,Africa,Oceania,NorthAndCentralAmerica,SouthAmerica|subtropic_humid:Europe,Asia|subtropic_highlands:SouthAmerica</v>
          </cell>
          <cell r="DI30">
            <v>1</v>
          </cell>
        </row>
        <row r="31">
          <cell r="B31" t="str">
            <v>Sisymbrium altissimum</v>
          </cell>
          <cell r="C31" t="str">
            <v>L.</v>
          </cell>
          <cell r="D31" t="str">
            <v>kjempesennep</v>
          </cell>
          <cell r="E31">
            <v>137802</v>
          </cell>
          <cell r="F31">
            <v>101306</v>
          </cell>
          <cell r="G31" t="str">
            <v>ExpertGroups/Karplanter/S</v>
          </cell>
          <cell r="H31" t="str">
            <v>Karplanter (Svalbard)</v>
          </cell>
          <cell r="I31" t="str">
            <v>Karplanter (Svalbard)</v>
          </cell>
          <cell r="J31" t="str">
            <v>NotApplicable</v>
          </cell>
          <cell r="M31" t="str">
            <v>canNotEstablishWithin50years</v>
          </cell>
          <cell r="AA31">
            <v>1939</v>
          </cell>
          <cell r="AB31" t="str">
            <v>terrestrial</v>
          </cell>
          <cell r="AD31" t="str">
            <v>unknown</v>
          </cell>
          <cell r="AE31" t="str">
            <v>yes</v>
          </cell>
          <cell r="AF31" t="str">
            <v>unknown</v>
          </cell>
          <cell r="AI31">
            <v>1</v>
          </cell>
          <cell r="AJ31" t="str">
            <v>V</v>
          </cell>
          <cell r="AW31" t="str">
            <v>Ingen kjent effekt</v>
          </cell>
          <cell r="AX31" t="str">
            <v>Ingen kjent effekt</v>
          </cell>
          <cell r="BC31" t="str">
            <v>Ingen kjent effekt</v>
          </cell>
          <cell r="BD31" t="str">
            <v>Ingen kjent effekt</v>
          </cell>
          <cell r="BK31" t="str">
            <v>temperate_dry:Europe,Asia|subtropic_mediterranean:Europe,Asia|subtropic_dry:Asia</v>
          </cell>
          <cell r="BM31" t="str">
            <v>temperate_nemoral:Europe,Asia,Oceania,NorthAndCentralAmerica|temperate_dry:Europe,Asia,NorthAndCentralAmerica,SouthAmerica|subtropic_mediterranean:Europe,Asia,Oceania,NorthAndCentralAmerica|subtropic_dry:Asia|subtropic_highlands:Asia</v>
          </cell>
          <cell r="DI31">
            <v>2</v>
          </cell>
        </row>
        <row r="32">
          <cell r="B32" t="str">
            <v>Sonchus oleraceus</v>
          </cell>
          <cell r="C32" t="str">
            <v>L.</v>
          </cell>
          <cell r="D32" t="str">
            <v>haredylle</v>
          </cell>
          <cell r="E32">
            <v>60790</v>
          </cell>
          <cell r="F32">
            <v>100830</v>
          </cell>
          <cell r="G32" t="str">
            <v>ExpertGroups/Karplanter/S</v>
          </cell>
          <cell r="H32" t="str">
            <v>Karplanter (Svalbard)</v>
          </cell>
          <cell r="I32" t="str">
            <v>Karplanter (Svalbard)</v>
          </cell>
          <cell r="J32" t="str">
            <v>NotApplicable</v>
          </cell>
          <cell r="M32" t="str">
            <v>canNotEstablishWithin50years</v>
          </cell>
          <cell r="AA32">
            <v>1898</v>
          </cell>
          <cell r="AB32" t="str">
            <v>terrestrial</v>
          </cell>
          <cell r="AD32" t="str">
            <v>unknown</v>
          </cell>
          <cell r="AE32" t="str">
            <v>yes</v>
          </cell>
          <cell r="AF32" t="str">
            <v>unknown</v>
          </cell>
          <cell r="AI32">
            <v>1</v>
          </cell>
          <cell r="AJ32" t="str">
            <v>V</v>
          </cell>
          <cell r="AW32" t="str">
            <v>Ingen kjent effekt</v>
          </cell>
          <cell r="AX32" t="str">
            <v>Ingen kjent effekt</v>
          </cell>
          <cell r="BC32" t="str">
            <v>Ingen kjent effekt</v>
          </cell>
          <cell r="BD32" t="str">
            <v>Ingen kjent effekt</v>
          </cell>
          <cell r="BK32" t="str">
            <v>temperate_nemoral:Europe,Asia|temperate_dry:Europe,Asia|subtropic_mediterranean:Europe,Asia,Africa</v>
          </cell>
          <cell r="BM32" t="str">
            <v>temperate_boreal:Europe|temperate_nemoral:Europe,Asia,Oceania,NorthAndCentralAmerica|temperate_dry:Europe,Asia,NorthAndCentralAmerica|subtropic_mediterranean:Europe,Asia,Africa,Oceania,NorthAndCentralAmerica,SouthAmerica|subtropic_humid:Africa,NorthAndCentralAmerica,SouthAmerica|subtropic_dry:Asia,Africa,Oceania,NorthAndCentralAmerica,SouthAmerica|subtropic_caperegion:Africa|subtropic_highlands:Asia,Africa,SouthAmerica|tropic:Asia,Africa,Oceania,NorthAndCentralAmerica,SouthAmerica</v>
          </cell>
          <cell r="DI32">
            <v>1</v>
          </cell>
        </row>
        <row r="33">
          <cell r="B33" t="str">
            <v>Tanacetum vulgare</v>
          </cell>
          <cell r="C33" t="str">
            <v>L.</v>
          </cell>
          <cell r="D33" t="str">
            <v>reinfann</v>
          </cell>
          <cell r="E33">
            <v>143953</v>
          </cell>
          <cell r="F33">
            <v>100848</v>
          </cell>
          <cell r="G33" t="str">
            <v>ExpertGroups/Karplanter/S</v>
          </cell>
          <cell r="H33" t="str">
            <v>Karplanter (Svalbard)</v>
          </cell>
          <cell r="I33" t="str">
            <v>Karplanter (Svalbard)</v>
          </cell>
          <cell r="J33" t="str">
            <v>NotApplicable</v>
          </cell>
          <cell r="M33" t="str">
            <v>canNotEstablishWithin50years</v>
          </cell>
          <cell r="AA33">
            <v>2011</v>
          </cell>
          <cell r="AB33" t="str">
            <v>terrestrial</v>
          </cell>
          <cell r="AD33" t="str">
            <v>origin</v>
          </cell>
          <cell r="AE33" t="str">
            <v>yes</v>
          </cell>
          <cell r="AF33" t="str">
            <v>unknown</v>
          </cell>
          <cell r="AI33">
            <v>5</v>
          </cell>
          <cell r="AJ33" t="str">
            <v>V</v>
          </cell>
          <cell r="AW33" t="str">
            <v>Ingen kjent effekt</v>
          </cell>
          <cell r="AX33" t="str">
            <v>Ingen kjent effekt</v>
          </cell>
          <cell r="BC33" t="str">
            <v>Ingen kjent effekt</v>
          </cell>
          <cell r="BD33" t="str">
            <v>Ingen kjent effekt</v>
          </cell>
          <cell r="BK33" t="str">
            <v>temperate_boreal:Europe,Asia|temperate_nemoral:Europe,Asia|subtropic_mediterranean:Europe</v>
          </cell>
          <cell r="BM33" t="str">
            <v>temperate_boreal:Europe,Asia,NorthAndCentralAmerica|temperate_nemoral:Europe,Asia,Oceania,NorthAndCentralAmerica|subtropic_mediterranean:Europe,Oceania,NorthAndCentralAmerica</v>
          </cell>
          <cell r="DI33">
            <v>1</v>
          </cell>
        </row>
        <row r="34">
          <cell r="B34" t="str">
            <v>Veronica longifolia</v>
          </cell>
          <cell r="C34" t="str">
            <v>L.</v>
          </cell>
          <cell r="D34" t="str">
            <v>storveronika</v>
          </cell>
          <cell r="E34">
            <v>138703</v>
          </cell>
          <cell r="F34">
            <v>102562</v>
          </cell>
          <cell r="G34" t="str">
            <v>ExpertGroups/Karplanter/S</v>
          </cell>
          <cell r="H34" t="str">
            <v>Karplanter (Svalbard)</v>
          </cell>
          <cell r="I34" t="str">
            <v>Karplanter (Svalbard)</v>
          </cell>
          <cell r="J34" t="str">
            <v>NotApplicable</v>
          </cell>
          <cell r="M34" t="str">
            <v>canNotEstablishWithin50years</v>
          </cell>
          <cell r="AA34">
            <v>2008</v>
          </cell>
          <cell r="AB34" t="str">
            <v>terrestrial</v>
          </cell>
          <cell r="AD34" t="str">
            <v>origin</v>
          </cell>
          <cell r="AE34" t="str">
            <v>yes</v>
          </cell>
          <cell r="AF34" t="str">
            <v>unknown</v>
          </cell>
          <cell r="AI34">
            <v>10</v>
          </cell>
          <cell r="AJ34" t="str">
            <v>V</v>
          </cell>
          <cell r="AW34" t="str">
            <v>Ingen kjent effekt</v>
          </cell>
          <cell r="AX34" t="str">
            <v>Ingen kjent effekt</v>
          </cell>
          <cell r="BC34" t="str">
            <v>Ingen kjent effekt</v>
          </cell>
          <cell r="BD34" t="str">
            <v>Ingen kjent effekt</v>
          </cell>
          <cell r="BK34" t="str">
            <v>temperate_boreal:Europe,Asia|temperate_nemoral:Europe,Asia</v>
          </cell>
          <cell r="BM34" t="str">
            <v>temperate_boreal:Europe,Asia|temperate_nemoral:Europe,Asia,NorthAndCentralAmerica</v>
          </cell>
          <cell r="DI34">
            <v>1</v>
          </cell>
        </row>
        <row r="35">
          <cell r="B35" t="str">
            <v>Poa trivialis</v>
          </cell>
          <cell r="C35" t="str">
            <v>L.</v>
          </cell>
          <cell r="D35" t="str">
            <v>markrapp</v>
          </cell>
          <cell r="E35">
            <v>60129</v>
          </cell>
          <cell r="F35">
            <v>100169</v>
          </cell>
          <cell r="G35" t="str">
            <v>ExpertGroups/Karplanter/S</v>
          </cell>
          <cell r="H35" t="str">
            <v>Karplanter (Svalbard)</v>
          </cell>
          <cell r="I35" t="str">
            <v>Karplanter (Svalbard)</v>
          </cell>
          <cell r="J35" t="str">
            <v>NotApplicable</v>
          </cell>
          <cell r="M35" t="str">
            <v>canNotEstablishWithin50years</v>
          </cell>
          <cell r="AA35">
            <v>1939</v>
          </cell>
          <cell r="AB35" t="str">
            <v>terrestrial</v>
          </cell>
          <cell r="AD35" t="str">
            <v>origin</v>
          </cell>
          <cell r="AE35" t="str">
            <v>yes</v>
          </cell>
          <cell r="AF35" t="str">
            <v>unknown</v>
          </cell>
          <cell r="AI35">
            <v>5</v>
          </cell>
          <cell r="AJ35" t="str">
            <v>V</v>
          </cell>
          <cell r="AW35" t="str">
            <v>Ingen kjent effekt</v>
          </cell>
          <cell r="AX35" t="str">
            <v>Ingen kjent effekt</v>
          </cell>
          <cell r="BC35" t="str">
            <v>Ingen kjent effekt</v>
          </cell>
          <cell r="BD35" t="str">
            <v>Ingen kjent effekt</v>
          </cell>
          <cell r="BK35" t="str">
            <v>temperate_boreal:Europe,Asia|temperate_nemoral:Europe,Asia|temperate_dry:Europe,Asia|subtropic_mediterranean:Europe,Asia,Africa</v>
          </cell>
          <cell r="BM35" t="str">
            <v>temperate_boreal:Europe,Asia,NorthAndCentralAmerica|temperate_nemoral:Europe,Asia,Oceania,NorthAndCentralAmerica,SouthAmerica|temperate_dry:Europe,Asia|subtropic_mediterranean:Europe,Asia,Africa,Oceania,NorthAndCentralAmerica,SouthAmerica</v>
          </cell>
          <cell r="DI35">
            <v>2</v>
          </cell>
        </row>
        <row r="36">
          <cell r="B36" t="str">
            <v>Polygonum aviculare</v>
          </cell>
          <cell r="C36" t="str">
            <v>L.</v>
          </cell>
          <cell r="D36" t="str">
            <v>tungras</v>
          </cell>
          <cell r="E36">
            <v>62896</v>
          </cell>
          <cell r="F36">
            <v>102936</v>
          </cell>
          <cell r="G36" t="str">
            <v>ExpertGroups/Karplanter/S</v>
          </cell>
          <cell r="H36" t="str">
            <v>Karplanter (Svalbard)</v>
          </cell>
          <cell r="I36" t="str">
            <v>Karplanter (Svalbard)</v>
          </cell>
          <cell r="J36" t="str">
            <v>NotApplicable</v>
          </cell>
          <cell r="M36" t="str">
            <v>canNotEstablishWithin50years</v>
          </cell>
          <cell r="AA36">
            <v>1897</v>
          </cell>
          <cell r="AB36" t="str">
            <v>terrestrial</v>
          </cell>
          <cell r="AD36" t="str">
            <v>origin</v>
          </cell>
          <cell r="AE36" t="str">
            <v>yes</v>
          </cell>
          <cell r="AF36" t="str">
            <v>unknown</v>
          </cell>
          <cell r="AI36">
            <v>1</v>
          </cell>
          <cell r="AJ36" t="str">
            <v>V</v>
          </cell>
          <cell r="AW36" t="str">
            <v>Ingen kjent effekt</v>
          </cell>
          <cell r="AX36" t="str">
            <v>Ingen kjent effekt</v>
          </cell>
          <cell r="BC36" t="str">
            <v>Ingen kjent effekt</v>
          </cell>
          <cell r="BD36" t="str">
            <v>Ingen kjent effekt</v>
          </cell>
          <cell r="BK36" t="str">
            <v>temperate_boreal:Europe,Asia,NorthAndCentralAmerica|temperate_nemoral:Europe,Asia,NorthAndCentralAmerica|temperate_dry:Europe,Asia|subtropic_mediterranean:Europe,Asia</v>
          </cell>
          <cell r="BM36" t="str">
            <v>polar:NorthAndCentralAmerica,SouthAmerica|temperate_boreal:Europe,Asia,NorthAndCentralAmerica|temperate_nemoral:Europe,Asia,Oceania,NorthAndCentralAmerica,SouthAmerica|temperate_dry:Europe,Asia,NorthAndCentralAmerica,SouthAmerica|subtropic_unspecified:Asia,NorthAndCentralAmerica,SouthAmerica|subtropic_mediterranean:Europe,Asia,Africa,Oceania,NorthAndCentralAmerica,SouthAmerica|subtropic_humid:Asia,NorthAndCentralAmerica,SouthAmerica|subtropic_dry:Asia,Oceania,NorthAndCentralAmerica,SouthAmerica|subtropic_caperegion:Africa|subtropic_highlands:Asia,Africa,SouthAmerica|tropic:Asia</v>
          </cell>
          <cell r="DI36">
            <v>7</v>
          </cell>
        </row>
        <row r="37">
          <cell r="B37" t="str">
            <v>Rumex longifolius</v>
          </cell>
          <cell r="C37" t="str">
            <v>DC.</v>
          </cell>
          <cell r="D37" t="str">
            <v>høymol</v>
          </cell>
          <cell r="E37">
            <v>137110</v>
          </cell>
          <cell r="F37">
            <v>102972</v>
          </cell>
          <cell r="G37" t="str">
            <v>ExpertGroups/Karplanter/S</v>
          </cell>
          <cell r="H37" t="str">
            <v>Karplanter (Svalbard)</v>
          </cell>
          <cell r="I37" t="str">
            <v>Karplanter (Svalbard)</v>
          </cell>
          <cell r="J37" t="str">
            <v>NotApplicable</v>
          </cell>
          <cell r="M37" t="str">
            <v>canNotEstablishWithin50years</v>
          </cell>
          <cell r="AA37">
            <v>1928</v>
          </cell>
          <cell r="AB37" t="str">
            <v>terrestrial</v>
          </cell>
          <cell r="AD37" t="str">
            <v>origin</v>
          </cell>
          <cell r="AE37" t="str">
            <v>yes</v>
          </cell>
          <cell r="AF37" t="str">
            <v>unknown</v>
          </cell>
          <cell r="AI37">
            <v>5</v>
          </cell>
          <cell r="AJ37" t="str">
            <v>V</v>
          </cell>
          <cell r="AW37" t="str">
            <v>Ingen kjent effekt</v>
          </cell>
          <cell r="AX37" t="str">
            <v>Ingen kjent effekt</v>
          </cell>
          <cell r="BC37" t="str">
            <v>Ingen kjent effekt</v>
          </cell>
          <cell r="BD37" t="str">
            <v>Ingen kjent effekt</v>
          </cell>
          <cell r="BK37" t="str">
            <v>temperate_boreal:Europe,Asia|temperate_nemoral:Europe,Asia</v>
          </cell>
          <cell r="BM37" t="str">
            <v>temperate_boreal:Europe,Asia,NorthAndCentralAmerica|temperate_nemoral:Europe,Asia,NorthAndCentralAmerica</v>
          </cell>
          <cell r="DI37">
            <v>7</v>
          </cell>
        </row>
        <row r="38">
          <cell r="B38" t="str">
            <v>Sinapis arvensis</v>
          </cell>
          <cell r="C38" t="str">
            <v>L.</v>
          </cell>
          <cell r="D38" t="str">
            <v>åkersennep</v>
          </cell>
          <cell r="E38">
            <v>61262</v>
          </cell>
          <cell r="F38">
            <v>101302</v>
          </cell>
          <cell r="G38" t="str">
            <v>ExpertGroups/Karplanter/S</v>
          </cell>
          <cell r="H38" t="str">
            <v>Karplanter (Svalbard)</v>
          </cell>
          <cell r="I38" t="str">
            <v>Karplanter (Svalbard)</v>
          </cell>
          <cell r="J38" t="str">
            <v>NotApplicable</v>
          </cell>
          <cell r="M38" t="str">
            <v>canNotEstablishWithin50years</v>
          </cell>
          <cell r="AA38">
            <v>1928</v>
          </cell>
          <cell r="AB38" t="str">
            <v>terrestrial</v>
          </cell>
          <cell r="AD38" t="str">
            <v>unknown</v>
          </cell>
          <cell r="AE38" t="str">
            <v>yes</v>
          </cell>
          <cell r="AF38" t="str">
            <v>unknown</v>
          </cell>
          <cell r="AI38">
            <v>1</v>
          </cell>
          <cell r="AJ38" t="str">
            <v>V</v>
          </cell>
          <cell r="AW38" t="str">
            <v>Ingen kjent effekt</v>
          </cell>
          <cell r="AX38" t="str">
            <v>Ingen kjent effekt</v>
          </cell>
          <cell r="BC38" t="str">
            <v>Ingen kjent effekt</v>
          </cell>
          <cell r="BD38" t="str">
            <v>Ingen kjent effekt</v>
          </cell>
          <cell r="BK38" t="str">
            <v>temperate_dry:Europe,Asia|subtropic_mediterranean:Europe,Asia,Africa</v>
          </cell>
          <cell r="BM38" t="str">
            <v>temperate_boreal:Europe,NorthAndCentralAmerica|temperate_nemoral:Europe,Asia,Oceania,NorthAndCentralAmerica,SouthAmerica|temperate_dry:Europe,Asia,NorthAndCentralAmerica|subtropic_mediterranean:Europe,Asia,Africa,Oceania,NorthAndCentralAmerica,SouthAmerica|subtropic_caperegion:Africa|subtropic_highlands:Asia,SouthAmerica</v>
          </cell>
          <cell r="DI38">
            <v>3</v>
          </cell>
        </row>
        <row r="39">
          <cell r="B39" t="str">
            <v>Stellaria graminea</v>
          </cell>
          <cell r="C39" t="str">
            <v>L.</v>
          </cell>
          <cell r="D39" t="str">
            <v>grasstjerneblom</v>
          </cell>
          <cell r="E39">
            <v>61554</v>
          </cell>
          <cell r="F39">
            <v>101594</v>
          </cell>
          <cell r="G39" t="str">
            <v>ExpertGroups/Karplanter/S</v>
          </cell>
          <cell r="H39" t="str">
            <v>Karplanter (Svalbard)</v>
          </cell>
          <cell r="I39" t="str">
            <v>Karplanter (Svalbard)</v>
          </cell>
          <cell r="J39" t="str">
            <v>NotApplicable</v>
          </cell>
          <cell r="M39" t="str">
            <v>canNotEstablishWithin50years</v>
          </cell>
          <cell r="AA39">
            <v>1988</v>
          </cell>
          <cell r="AB39" t="str">
            <v>terrestrial</v>
          </cell>
          <cell r="AD39" t="str">
            <v>origin</v>
          </cell>
          <cell r="AE39" t="str">
            <v>yes</v>
          </cell>
          <cell r="AF39" t="str">
            <v>unknown</v>
          </cell>
          <cell r="AI39">
            <v>5</v>
          </cell>
          <cell r="AJ39" t="str">
            <v>V</v>
          </cell>
          <cell r="AW39" t="str">
            <v>Ingen kjent effekt</v>
          </cell>
          <cell r="AX39" t="str">
            <v>Ingen kjent effekt</v>
          </cell>
          <cell r="BC39" t="str">
            <v>Ingen kjent effekt</v>
          </cell>
          <cell r="BD39" t="str">
            <v>Ingen kjent effekt</v>
          </cell>
          <cell r="BK39" t="str">
            <v>temperate_boreal:Europe,Asia|temperate_nemoral:Europe,Asia|subtropic_mediterranean:Europe,Asia</v>
          </cell>
          <cell r="BM39" t="str">
            <v>temperate_boreal:Europe,Asia,NorthAndCentralAmerica|temperate_nemoral:Europe,Asia,Oceania,NorthAndCentralAmerica|subtropic_mediterranean:Europe,Asia,Oceania</v>
          </cell>
          <cell r="DI39">
            <v>2</v>
          </cell>
        </row>
        <row r="40">
          <cell r="B40" t="str">
            <v>Lappula squarrosa</v>
          </cell>
          <cell r="C40" t="str">
            <v>(Retz.) Dumort.</v>
          </cell>
          <cell r="D40" t="str">
            <v>sprikepiggfrø</v>
          </cell>
          <cell r="E40">
            <v>134031</v>
          </cell>
          <cell r="F40">
            <v>143495</v>
          </cell>
          <cell r="G40" t="str">
            <v>ExpertGroups/Karplanter/S</v>
          </cell>
          <cell r="H40" t="str">
            <v>Karplanter (Svalbard)</v>
          </cell>
          <cell r="I40" t="str">
            <v>Karplanter (Svalbard)</v>
          </cell>
          <cell r="J40" t="str">
            <v>NotApplicable</v>
          </cell>
          <cell r="M40" t="str">
            <v>canNotEstablishWithin50years</v>
          </cell>
          <cell r="AA40">
            <v>1928</v>
          </cell>
          <cell r="AB40" t="str">
            <v>terrestrial</v>
          </cell>
          <cell r="AD40" t="str">
            <v>unknown</v>
          </cell>
          <cell r="AE40" t="str">
            <v>yes</v>
          </cell>
          <cell r="AF40" t="str">
            <v>unknown</v>
          </cell>
          <cell r="AI40">
            <v>1</v>
          </cell>
          <cell r="AJ40" t="str">
            <v>V</v>
          </cell>
          <cell r="AW40" t="str">
            <v>Ingen kjent effekt</v>
          </cell>
          <cell r="AX40" t="str">
            <v>Ingen kjent effekt</v>
          </cell>
          <cell r="BC40" t="str">
            <v>Ingen kjent effekt</v>
          </cell>
          <cell r="BD40" t="str">
            <v>Ingen kjent effekt</v>
          </cell>
          <cell r="BK40" t="str">
            <v>temperate_nemoral:Europe,Asia|temperate_dry:Europe,Asia|subtropic_mediterranean:Europe,Asia</v>
          </cell>
          <cell r="BM40" t="str">
            <v>temperate_nemoral:Europe,Asia,NorthAndCentralAmerica|temperate_dry:Europe,Asia,NorthAndCentralAmerica|subtropic_unspecified:Asia,NorthAndCentralAmerica|subtropic_mediterranean:Europe,Asia,Africa|subtropic_caperegion:Africa</v>
          </cell>
          <cell r="DI40">
            <v>2</v>
          </cell>
        </row>
        <row r="41">
          <cell r="B41" t="str">
            <v>Medicago polymorpha</v>
          </cell>
          <cell r="C41" t="str">
            <v>L.</v>
          </cell>
          <cell r="D41" t="str">
            <v>kroksneglebelg</v>
          </cell>
          <cell r="E41">
            <v>134423</v>
          </cell>
          <cell r="F41">
            <v>101988</v>
          </cell>
          <cell r="G41" t="str">
            <v>ExpertGroups/Karplanter/S</v>
          </cell>
          <cell r="H41" t="str">
            <v>Karplanter (Svalbard)</v>
          </cell>
          <cell r="I41" t="str">
            <v>Karplanter (Svalbard)</v>
          </cell>
          <cell r="J41" t="str">
            <v>NotApplicable</v>
          </cell>
          <cell r="M41" t="str">
            <v>canNotEstablishWithin50years</v>
          </cell>
          <cell r="AA41">
            <v>1928</v>
          </cell>
          <cell r="AB41" t="str">
            <v>terrestrial</v>
          </cell>
          <cell r="AD41" t="str">
            <v>unknown</v>
          </cell>
          <cell r="AE41" t="str">
            <v>yes</v>
          </cell>
          <cell r="AF41" t="str">
            <v>unknown</v>
          </cell>
          <cell r="AI41">
            <v>1</v>
          </cell>
          <cell r="AJ41" t="str">
            <v>V</v>
          </cell>
          <cell r="AW41" t="str">
            <v>Ingen kjent effekt</v>
          </cell>
          <cell r="AX41" t="str">
            <v>Ingen kjent effekt</v>
          </cell>
          <cell r="BC41" t="str">
            <v>Ingen kjent effekt</v>
          </cell>
          <cell r="BD41" t="str">
            <v>Ingen kjent effekt</v>
          </cell>
          <cell r="BK41" t="str">
            <v>subtropic_mediterranean:Europe,Asia,Africa</v>
          </cell>
          <cell r="BM41" t="str">
            <v>temperate_nemoral:Europe,Asia,Oceania,NorthAndCentralAmerica|temperate_dry:Europe,Asia,NorthAndCentralAmerica|subtropic_unspecified:Europe,Asia,Africa,Oceania,NorthAndCentralAmerica,SouthAmerica|subtropic_mediterranean:Europe,Asia,Africa,Oceania,NorthAndCentralAmerica,SouthAmerica|subtropic_caperegion:Africa|subtropic_highlands:Africa|tropic:Asia,Oceania,SouthAmerica</v>
          </cell>
          <cell r="DI41">
            <v>1</v>
          </cell>
        </row>
        <row r="42">
          <cell r="B42" t="str">
            <v>Myosotis arvensis</v>
          </cell>
          <cell r="C42" t="str">
            <v>(L.) Hill</v>
          </cell>
          <cell r="D42" t="str">
            <v>åkerforglemmegei</v>
          </cell>
          <cell r="E42">
            <v>134710</v>
          </cell>
          <cell r="F42">
            <v>101021</v>
          </cell>
          <cell r="G42" t="str">
            <v>ExpertGroups/Karplanter/S</v>
          </cell>
          <cell r="H42" t="str">
            <v>Karplanter (Svalbard)</v>
          </cell>
          <cell r="I42" t="str">
            <v>Karplanter (Svalbard)</v>
          </cell>
          <cell r="J42" t="str">
            <v>NotApplicable</v>
          </cell>
          <cell r="M42" t="str">
            <v>canNotEstablishWithin50years</v>
          </cell>
          <cell r="AA42">
            <v>1883</v>
          </cell>
          <cell r="AB42" t="str">
            <v>terrestrial</v>
          </cell>
          <cell r="AD42" t="str">
            <v>origin</v>
          </cell>
          <cell r="AE42" t="str">
            <v>yes</v>
          </cell>
          <cell r="AF42" t="str">
            <v>unknown</v>
          </cell>
          <cell r="AI42">
            <v>2</v>
          </cell>
          <cell r="AJ42" t="str">
            <v>V</v>
          </cell>
          <cell r="AW42" t="str">
            <v>Ingen kjent effekt</v>
          </cell>
          <cell r="AX42" t="str">
            <v>Ingen kjent effekt</v>
          </cell>
          <cell r="BC42" t="str">
            <v>Ingen kjent effekt</v>
          </cell>
          <cell r="BD42" t="str">
            <v>Ingen kjent effekt</v>
          </cell>
          <cell r="BK42" t="str">
            <v>temperate_boreal:Europe|temperate_nemoral:Europe,Asia|temperate_dry:Europe,Asia|subtropic_unspecified:Asia|subtropic_mediterranean:Europe,Asia,Africa</v>
          </cell>
          <cell r="BM42" t="str">
            <v>temperate_boreal:Europe,NorthAndCentralAmerica|temperate_nemoral:Europe,Asia,NorthAndCentralAmerica|temperate_dry:Europe,Asia|subtropic_unspecified:Asia|subtropic_mediterranean:Europe,Asia,Africa</v>
          </cell>
          <cell r="DI42">
            <v>4</v>
          </cell>
        </row>
        <row r="43">
          <cell r="B43" t="str">
            <v>Pisum sativum</v>
          </cell>
          <cell r="C43" t="str">
            <v>L.</v>
          </cell>
          <cell r="D43" t="str">
            <v>ert</v>
          </cell>
          <cell r="E43">
            <v>144397</v>
          </cell>
          <cell r="F43">
            <v>102027</v>
          </cell>
          <cell r="G43" t="str">
            <v>ExpertGroups/Karplanter/S</v>
          </cell>
          <cell r="H43" t="str">
            <v>Karplanter (Svalbard)</v>
          </cell>
          <cell r="I43" t="str">
            <v>Karplanter (Svalbard)</v>
          </cell>
          <cell r="J43" t="str">
            <v>NotApplicable</v>
          </cell>
          <cell r="M43" t="str">
            <v>canNotEstablishWithin50years</v>
          </cell>
          <cell r="AA43">
            <v>1895</v>
          </cell>
          <cell r="AB43" t="str">
            <v>terrestrial</v>
          </cell>
          <cell r="AD43" t="str">
            <v>unknown</v>
          </cell>
          <cell r="AE43" t="str">
            <v>yes</v>
          </cell>
          <cell r="AF43" t="str">
            <v>unknown</v>
          </cell>
          <cell r="AI43">
            <v>1</v>
          </cell>
          <cell r="AJ43" t="str">
            <v>V</v>
          </cell>
          <cell r="AW43" t="str">
            <v>Ingen kjent effekt</v>
          </cell>
          <cell r="AX43" t="str">
            <v>Ingen kjent effekt</v>
          </cell>
          <cell r="BC43" t="str">
            <v>Ingen kjent effekt</v>
          </cell>
          <cell r="BD43" t="str">
            <v>Ingen kjent effekt</v>
          </cell>
          <cell r="BK43" t="str">
            <v>unknown:Europe,Asia</v>
          </cell>
          <cell r="BM43" t="str">
            <v>temperate_nemoral:Europe,Asia,NorthAndCentralAmerica|temperate_dry:Europe,Asia,NorthAndCentralAmerica|subtropic_unspecified:Europe,Asia,NorthAndCentralAmerica|subtropic_mediterranean:Europe,Asia,Africa,NorthAndCentralAmerica</v>
          </cell>
          <cell r="DI43">
            <v>3</v>
          </cell>
        </row>
        <row r="44">
          <cell r="B44" t="str">
            <v>Poa annua</v>
          </cell>
          <cell r="C44" t="str">
            <v>L.</v>
          </cell>
          <cell r="D44" t="str">
            <v>tunrapp</v>
          </cell>
          <cell r="E44">
            <v>60100</v>
          </cell>
          <cell r="F44">
            <v>100140</v>
          </cell>
          <cell r="G44" t="str">
            <v>ExpertGroups/Karplanter/S</v>
          </cell>
          <cell r="H44" t="str">
            <v>Karplanter (Svalbard)</v>
          </cell>
          <cell r="I44" t="str">
            <v>Karplanter (Svalbard)</v>
          </cell>
          <cell r="J44" t="str">
            <v>AlienSpecie</v>
          </cell>
          <cell r="N44">
            <v>1</v>
          </cell>
          <cell r="P44" t="str">
            <v>V</v>
          </cell>
          <cell r="Q44">
            <v>1</v>
          </cell>
          <cell r="T44" t="str">
            <v>NK</v>
          </cell>
          <cell r="U44">
            <v>1</v>
          </cell>
          <cell r="V44" t="str">
            <v>1,1</v>
          </cell>
          <cell r="W44" t="str">
            <v>LO</v>
          </cell>
          <cell r="X44">
            <v>1</v>
          </cell>
          <cell r="Y44">
            <v>1</v>
          </cell>
          <cell r="Z44">
            <v>1</v>
          </cell>
          <cell r="AA44">
            <v>1958</v>
          </cell>
          <cell r="AB44" t="str">
            <v>terrestrial</v>
          </cell>
          <cell r="AD44" t="str">
            <v>unknown</v>
          </cell>
          <cell r="AE44" t="str">
            <v>yes</v>
          </cell>
          <cell r="AF44" t="str">
            <v>unknown</v>
          </cell>
          <cell r="AG44">
            <v>1958</v>
          </cell>
          <cell r="AH44" t="str">
            <v>Kongsfjord: Sigridholmen</v>
          </cell>
          <cell r="AI44">
            <v>1</v>
          </cell>
          <cell r="AJ44" t="str">
            <v>V</v>
          </cell>
          <cell r="AN44">
            <v>3</v>
          </cell>
          <cell r="AO44" t="str">
            <v>introductionTransportpollution,introductionStowaway</v>
          </cell>
          <cell r="AP44" t="str">
            <v>Sv</v>
          </cell>
          <cell r="AQ44">
            <v>12</v>
          </cell>
          <cell r="AR44">
            <v>2</v>
          </cell>
          <cell r="AS44">
            <v>24</v>
          </cell>
          <cell r="AT44">
            <v>0</v>
          </cell>
          <cell r="AU44">
            <v>24</v>
          </cell>
          <cell r="AV44">
            <v>80</v>
          </cell>
          <cell r="AW44" t="str">
            <v>Ingen kjent effekt</v>
          </cell>
          <cell r="AX44" t="str">
            <v>Ingen kjent effekt</v>
          </cell>
          <cell r="BC44" t="str">
            <v>Ingen kjent effekt</v>
          </cell>
          <cell r="BD44" t="str">
            <v>Ingen kjent effekt</v>
          </cell>
          <cell r="BE44" t="str">
            <v>no</v>
          </cell>
          <cell r="BF44" t="str">
            <v>no</v>
          </cell>
          <cell r="BG44" t="str">
            <v>V</v>
          </cell>
          <cell r="BK44" t="str">
            <v>temperate_nemoral:Europe,Asia|temperate_dry:Europe,Asia|subtropic_mediterranean:Europe,Asia</v>
          </cell>
          <cell r="BM44" t="str">
            <v>polar:Europe,Asia,NorthAndCentralAmerica|temperate_boreal:Europe,Asia,NorthAndCentralAmerica|temperate_nemoral:Europe,Asia,Africa,Oceania,SouthAmerica|temperate_dry:Europe,Asia,NorthAndCentralAmerica,SouthAmerica|subtropic_mediterranean:Europe,Asia,Africa,Oceania,NorthAndCentralAmerica,SouthAmerica|subtropic_humid:Europe,Asia,Africa,Oceania,NorthAndCentralAmerica,SouthAmerica|subtropic_dry:Asia,Africa,Oceania,NorthAndCentralAmerica,SouthAmerica|subtropic_caperegion:Africa|subtropic_highlands:Asia,Africa,SouthAmerica</v>
          </cell>
          <cell r="BO44">
            <v>2</v>
          </cell>
          <cell r="BP44" t="str">
            <v>X</v>
          </cell>
          <cell r="BQ44" t="str">
            <v>X</v>
          </cell>
          <cell r="BR44" t="str">
            <v>RedListCategoryLevel</v>
          </cell>
          <cell r="BT44">
            <v>1</v>
          </cell>
          <cell r="BW44" t="str">
            <v>SpreadYearlyIncreaseCalculatedExpansionSpeed</v>
          </cell>
          <cell r="BX44">
            <v>15.59</v>
          </cell>
          <cell r="BY44">
            <v>1</v>
          </cell>
          <cell r="CB44" t="str">
            <v>T8,T35</v>
          </cell>
          <cell r="CC44">
            <v>1</v>
          </cell>
          <cell r="CH44">
            <v>1</v>
          </cell>
          <cell r="CL44" t="str">
            <v>T8</v>
          </cell>
          <cell r="CM44">
            <v>1</v>
          </cell>
          <cell r="CQ44">
            <v>1</v>
          </cell>
          <cell r="CU44">
            <v>1</v>
          </cell>
          <cell r="CX44">
            <v>0</v>
          </cell>
          <cell r="CY44">
            <v>1</v>
          </cell>
          <cell r="DB44">
            <v>0</v>
          </cell>
          <cell r="DC44" t="str">
            <v>Tunrapp &lt;i&gt;Poa annua&lt;/i&gt; er ettårig (eller svært kortlevd flerårig) med frøreproduksjon, og uten klonal vekst. Den er en hardfør, tetraploid art oppstått ved kromosomdobling fra to mye mindre hardføre diploide arter, den spinkle, ettårige middelhavsarten &lt;i&gt;P. infirma&lt;/i&gt;, og den flerårige østeuropeiske veirapp &lt;i&gt;P. supina&lt;/i&gt;. Arten kan ha oppstått i møtesone mellom foreldrene under eller rett etter siste istid, og tunrapp er blitt ett av verdens mest utbredte ugras, i alle tempererte, boreale og ikke for kalde arktiske og antarktiske strøk, og i tropiske fjellområder. Den er vesentlig knyttet til dyrket mark og skrotemark (sterkt endret fastmark), men går også i beiteområder, overalt hvor det er tråkk av dyr og folk, flyttes med alle transportmidler, og kan etablere seg på litt næringsrike steder langt vekk fra folk og dyr.</v>
          </cell>
          <cell r="DD44" t="str">
            <v>&lt;p&gt;Tunrapp ble funnet reproduserende på Sigridholmen i Kongsfjorden i 1958. Senere er den funnet i Barentsburg 1988 (med umoden frukt, Liska &amp; Sold&amp;#225:n 2004), 1993 (blomstrende, Elven &amp; Elvebakk 1996) og 2008 (vegetativ, Alsos et al. 2015), og vi antar at den har permanent bestand der. Den er også funnet på Hotellneset ved Longyearbyen i 2013 (i blomst, Alsos et al. 2015) og kan være permanent ved hestegården. Arten er trolig noe for varmekrevende til å reprodusere årvisst på Svalbard, men denne er en kandidat til å kunne bli reproduserende med bare litt temperaturøkning. Den er hardfør og reproduserer opp til mellomalpint belte i Skandinavia (til over 1300 m o.h.).&lt;/p&gt;</v>
          </cell>
          <cell r="DE44" t="str">
            <v>Kommet inn med ulike vektorer (folk, dyr, dyref&amp;#244:r) i Longyearbyen (Hotellneset) og Barentsburg. Forekomsten i 1958 på Sigridøya, en av Lov&amp;#233:nøyane i Kongsfjorden, er problematisk. Arten er ikke dokumentert fra Ny-Ålesund, bosetningen rett utafor Lov&amp;#233:nøyane. Lov&amp;#233:nøyane er sterkt beitet og gjødslet av fugl, spesielt kvitkinngås, som her har reirplasser rimelig trygge for polarrev. Arten kan ha kommet inn spontant med fugletrekket, spesielt fordi tunrapp er ytterst vanlig i de områdene på ytre Helgeland der kvitkinngåsa raster, myter og spiser seg opp på trekket nordover.</v>
          </cell>
          <cell r="DF44" t="str">
            <v>Knapt etablert på Svalbard, og med lite invasjonspotensiale. Forventet median levetid for dagens populasjon er i underkant av 60 år, kanskje under 10 år, men dette kan endre seg med endret klima. Arten har i dag små muligheter for å spre seg ut og etablere seg i mindre påvirkete naturtyper. De mest aktuelle i framtida er kanskje fuglegjødslete enger (både fuglefjell og fugleholmer).</v>
          </cell>
          <cell r="DG44" t="str">
            <v>Ingen kjent negativ økologisk effekt. Dersom arten etablerer seg i fuglegjødslet engvegetasjon, er det ikke trolig at den får noen større effekt: den har mange effektive, mer storvokste konkurrenter blant andre gras, også på Svalbard.</v>
          </cell>
          <cell r="DH44" t="str">
            <v>&lt;p&gt;Tunrapp kan være noe for varmekrevende til å reprodusere regelmessig og danne mer etablert bestand på Svalbard, men denne er en kandidat til å kunne bli mer effektivt reproduserende med noe temperaturøkning. Arten forventes ikke å få noen skadelig effekt på stedegen natur.&lt;/p&gt;</v>
          </cell>
          <cell r="DI44">
            <v>4</v>
          </cell>
        </row>
        <row r="45">
          <cell r="B45" t="str">
            <v>Poa palustris</v>
          </cell>
          <cell r="C45" t="str">
            <v>L.</v>
          </cell>
          <cell r="D45" t="str">
            <v>myrrapp</v>
          </cell>
          <cell r="E45">
            <v>135540</v>
          </cell>
          <cell r="F45">
            <v>100160</v>
          </cell>
          <cell r="G45" t="str">
            <v>ExpertGroups/Karplanter/S</v>
          </cell>
          <cell r="H45" t="str">
            <v>Karplanter (Svalbard)</v>
          </cell>
          <cell r="I45" t="str">
            <v>Karplanter (Svalbard)</v>
          </cell>
          <cell r="J45" t="str">
            <v>NotApplicable</v>
          </cell>
          <cell r="M45" t="str">
            <v>canNotEstablishWithin50years</v>
          </cell>
          <cell r="AA45">
            <v>1993</v>
          </cell>
          <cell r="AB45" t="str">
            <v>terrestrial</v>
          </cell>
          <cell r="AD45" t="str">
            <v>origin</v>
          </cell>
          <cell r="AE45" t="str">
            <v>yes</v>
          </cell>
          <cell r="AF45" t="str">
            <v>unknown</v>
          </cell>
          <cell r="AI45">
            <v>5</v>
          </cell>
          <cell r="AJ45" t="str">
            <v>V</v>
          </cell>
          <cell r="AK45" t="str">
            <v>V</v>
          </cell>
          <cell r="AW45" t="str">
            <v>Ingen kjent effekt</v>
          </cell>
          <cell r="AX45" t="str">
            <v>Ingen kjent effekt</v>
          </cell>
          <cell r="BC45" t="str">
            <v>Ingen kjent effekt</v>
          </cell>
          <cell r="BD45" t="str">
            <v>Ingen kjent effekt</v>
          </cell>
          <cell r="BK45" t="str">
            <v>temperate_boreal:Europe,Asia,NorthAndCentralAmerica|temperate_nemoral:Europe,Asia,NorthAndCentralAmerica|temperate_dry:Europe,Asia,NorthAndCentralAmerica|subtropic_mediterranean:Europe</v>
          </cell>
          <cell r="BM45" t="str">
            <v>temperate_boreal:Europe,Asia,NorthAndCentralAmerica|temperate_nemoral:Europe,Asia,NorthAndCentralAmerica|temperate_dry:Europe,Asia,NorthAndCentralAmerica|subtropic_mediterranean:Europe</v>
          </cell>
          <cell r="DI45">
            <v>1</v>
          </cell>
        </row>
        <row r="46">
          <cell r="B46" t="str">
            <v>Agrostis capillaris</v>
          </cell>
          <cell r="C46" t="str">
            <v>L.</v>
          </cell>
          <cell r="D46" t="str">
            <v>engkvein</v>
          </cell>
          <cell r="E46">
            <v>130092</v>
          </cell>
          <cell r="F46">
            <v>99867</v>
          </cell>
          <cell r="G46" t="str">
            <v>ExpertGroups/Karplanter/S</v>
          </cell>
          <cell r="H46" t="str">
            <v>Karplanter (Svalbard)</v>
          </cell>
          <cell r="I46" t="str">
            <v>Karplanter (Svalbard)</v>
          </cell>
          <cell r="J46" t="str">
            <v>NotApplicable</v>
          </cell>
          <cell r="M46" t="str">
            <v>canNotEstablishWithin50years</v>
          </cell>
          <cell r="AA46">
            <v>1983</v>
          </cell>
          <cell r="AB46" t="str">
            <v>terrestrial</v>
          </cell>
          <cell r="AD46" t="str">
            <v>origin</v>
          </cell>
          <cell r="AE46" t="str">
            <v>yes</v>
          </cell>
          <cell r="AF46" t="str">
            <v>unknown</v>
          </cell>
          <cell r="AI46">
            <v>10</v>
          </cell>
          <cell r="AJ46" t="str">
            <v>V</v>
          </cell>
          <cell r="AW46" t="str">
            <v>Ingen kjent effekt</v>
          </cell>
          <cell r="AX46" t="str">
            <v>Ingen kjent effekt</v>
          </cell>
          <cell r="BC46" t="str">
            <v>Ingen kjent effekt</v>
          </cell>
          <cell r="BD46" t="str">
            <v>Ingen kjent effekt</v>
          </cell>
          <cell r="BK46" t="str">
            <v>temperate_boreal:Europe,Asia|temperate_nemoral:Europe,Asia</v>
          </cell>
          <cell r="BM46" t="str">
            <v>temperate_boreal:Europe,Asia|temperate_nemoral:Europe,Asia</v>
          </cell>
          <cell r="DI46">
            <v>1</v>
          </cell>
        </row>
        <row r="47">
          <cell r="B47" t="str">
            <v>Avena sativa</v>
          </cell>
          <cell r="C47" t="str">
            <v>L.</v>
          </cell>
          <cell r="D47" t="str">
            <v>havre</v>
          </cell>
          <cell r="E47">
            <v>145691</v>
          </cell>
          <cell r="F47">
            <v>99914</v>
          </cell>
          <cell r="G47" t="str">
            <v>ExpertGroups/Karplanter/S</v>
          </cell>
          <cell r="H47" t="str">
            <v>Karplanter (Svalbard)</v>
          </cell>
          <cell r="I47" t="str">
            <v>Karplanter (Svalbard)</v>
          </cell>
          <cell r="J47" t="str">
            <v>NotApplicable</v>
          </cell>
          <cell r="M47" t="str">
            <v>canNotEstablishWithin50years</v>
          </cell>
          <cell r="AA47">
            <v>1928</v>
          </cell>
          <cell r="AB47" t="str">
            <v>terrestrial</v>
          </cell>
          <cell r="AD47" t="str">
            <v>unknown</v>
          </cell>
          <cell r="AE47" t="str">
            <v>yes</v>
          </cell>
          <cell r="AF47" t="str">
            <v>unknown</v>
          </cell>
          <cell r="AI47">
            <v>1</v>
          </cell>
          <cell r="AJ47" t="str">
            <v>V</v>
          </cell>
          <cell r="AW47" t="str">
            <v>Ingen kjent effekt</v>
          </cell>
          <cell r="AX47" t="str">
            <v>Ingen kjent effekt</v>
          </cell>
          <cell r="BC47" t="str">
            <v>Ingen kjent effekt</v>
          </cell>
          <cell r="BD47" t="str">
            <v>Ingen kjent effekt</v>
          </cell>
          <cell r="BK47" t="str">
            <v>temperate_dry:Asia|subtropic_dry:Asia</v>
          </cell>
          <cell r="BM47" t="str">
            <v>temperate_boreal:Europe,Asia,NorthAndCentralAmerica|temperate_nemoral:Europe,Asia,Africa,Oceania,NorthAndCentralAmerica,SouthAmerica|temperate_dry:Europe,Asia,NorthAndCentralAmerica,SouthAmerica|subtropic_mediterranean:Europe,Asia,Africa,Oceania,NorthAndCentralAmerica,SouthAmerica|subtropic_caperegion:Africa|subtropic_highlands:Asia,Africa,SouthAmerica</v>
          </cell>
          <cell r="DI47">
            <v>2</v>
          </cell>
        </row>
        <row r="48">
          <cell r="B48" t="str">
            <v>Thlaspi arvense</v>
          </cell>
          <cell r="C48" t="str">
            <v>L.</v>
          </cell>
          <cell r="D48" t="str">
            <v>pengeurt</v>
          </cell>
          <cell r="E48">
            <v>61281</v>
          </cell>
          <cell r="F48">
            <v>101321</v>
          </cell>
          <cell r="G48" t="str">
            <v>ExpertGroups/Karplanter/S</v>
          </cell>
          <cell r="H48" t="str">
            <v>Karplanter (Svalbard)</v>
          </cell>
          <cell r="I48" t="str">
            <v>Karplanter (Svalbard)</v>
          </cell>
          <cell r="J48" t="str">
            <v>NotApplicable</v>
          </cell>
          <cell r="M48" t="str">
            <v>canNotEstablishWithin50years</v>
          </cell>
          <cell r="AA48">
            <v>1897</v>
          </cell>
          <cell r="AB48" t="str">
            <v>terrestrial</v>
          </cell>
          <cell r="AD48" t="str">
            <v>unknown</v>
          </cell>
          <cell r="AE48" t="str">
            <v>yes</v>
          </cell>
          <cell r="AF48" t="str">
            <v>unknown</v>
          </cell>
          <cell r="AI48">
            <v>1</v>
          </cell>
          <cell r="AJ48" t="str">
            <v>V</v>
          </cell>
          <cell r="AW48" t="str">
            <v>Ingen kjent effekt</v>
          </cell>
          <cell r="AX48" t="str">
            <v>Ingen kjent effekt</v>
          </cell>
          <cell r="BC48" t="str">
            <v>Ingen kjent effekt</v>
          </cell>
          <cell r="BD48" t="str">
            <v>Ingen kjent effekt</v>
          </cell>
          <cell r="BK48" t="str">
            <v>temperate_boreal:Europe|temperate_nemoral:Europe,Asia|subtropic_mediterranean:Europe,Asia</v>
          </cell>
          <cell r="BM48" t="str">
            <v>temperate_boreal:Europe,NorthAndCentralAmerica|temperate_nemoral:Europe,Asia,Oceania,NorthAndCentralAmerica|temperate_dry:Europe,Asia,NorthAndCentralAmerica|subtropic_mediterranean:Europe,Asia,Oceania,NorthAndCentralAmerica</v>
          </cell>
          <cell r="DI48">
            <v>3</v>
          </cell>
        </row>
        <row r="49">
          <cell r="B49" t="str">
            <v>Conringia orientalis</v>
          </cell>
          <cell r="C49" t="str">
            <v>(L.) Dumort.</v>
          </cell>
          <cell r="D49" t="str">
            <v>kålurt</v>
          </cell>
          <cell r="E49">
            <v>61129</v>
          </cell>
          <cell r="F49">
            <v>101169</v>
          </cell>
          <cell r="G49" t="str">
            <v>ExpertGroups/Karplanter/S</v>
          </cell>
          <cell r="H49" t="str">
            <v>Karplanter (Svalbard)</v>
          </cell>
          <cell r="I49" t="str">
            <v>Karplanter (Svalbard)</v>
          </cell>
          <cell r="J49" t="str">
            <v>NotApplicable</v>
          </cell>
          <cell r="M49" t="str">
            <v>canNotEstablishWithin50years</v>
          </cell>
          <cell r="AA49">
            <v>1928</v>
          </cell>
          <cell r="AB49" t="str">
            <v>terrestrial</v>
          </cell>
          <cell r="AD49" t="str">
            <v>unknown</v>
          </cell>
          <cell r="AE49" t="str">
            <v>yes</v>
          </cell>
          <cell r="AF49" t="str">
            <v>unknown</v>
          </cell>
          <cell r="AI49">
            <v>1</v>
          </cell>
          <cell r="AJ49" t="str">
            <v>V</v>
          </cell>
          <cell r="AW49" t="str">
            <v>Ingen kjent effekt</v>
          </cell>
          <cell r="AX49" t="str">
            <v>Ingen kjent effekt</v>
          </cell>
          <cell r="BC49" t="str">
            <v>Ingen kjent effekt</v>
          </cell>
          <cell r="BD49" t="str">
            <v>Ingen kjent effekt</v>
          </cell>
          <cell r="BK49" t="str">
            <v>subtropic_mediterranean:Europe,Asia,Africa</v>
          </cell>
          <cell r="BM49" t="str">
            <v>temperate_nemoral:Europe,NorthAndCentralAmerica|temperate_dry:Europe,NorthAndCentralAmerica|subtropic_mediterranean:Europe,Asia,Africa,NorthAndCentralAmerica</v>
          </cell>
          <cell r="DI49">
            <v>1</v>
          </cell>
        </row>
        <row r="50">
          <cell r="B50" t="str">
            <v>Descurainia sophia</v>
          </cell>
          <cell r="C50" t="str">
            <v>(L.) Webb ex Prantl</v>
          </cell>
          <cell r="D50" t="str">
            <v>hundesennep</v>
          </cell>
          <cell r="E50">
            <v>132299</v>
          </cell>
          <cell r="F50">
            <v>101178</v>
          </cell>
          <cell r="G50" t="str">
            <v>ExpertGroups/Karplanter/S</v>
          </cell>
          <cell r="H50" t="str">
            <v>Karplanter (Svalbard)</v>
          </cell>
          <cell r="I50" t="str">
            <v>Karplanter (Svalbard)</v>
          </cell>
          <cell r="J50" t="str">
            <v>NotApplicable</v>
          </cell>
          <cell r="M50" t="str">
            <v>canNotEstablishWithin50years</v>
          </cell>
          <cell r="AA50">
            <v>1988</v>
          </cell>
          <cell r="AB50" t="str">
            <v>terrestrial</v>
          </cell>
          <cell r="AD50" t="str">
            <v>unknown</v>
          </cell>
          <cell r="AE50" t="str">
            <v>yes</v>
          </cell>
          <cell r="AF50" t="str">
            <v>unknown</v>
          </cell>
          <cell r="AI50">
            <v>1</v>
          </cell>
          <cell r="AJ50" t="str">
            <v>V</v>
          </cell>
          <cell r="AW50" t="str">
            <v>Ingen kjent effekt</v>
          </cell>
          <cell r="AX50" t="str">
            <v>Ingen kjent effekt</v>
          </cell>
          <cell r="BC50" t="str">
            <v>Ingen kjent effekt</v>
          </cell>
          <cell r="BD50" t="str">
            <v>Ingen kjent effekt</v>
          </cell>
          <cell r="BK50" t="str">
            <v>temperate_dry:Europe,Asia|subtropic_mediterranean:Europe,Asia</v>
          </cell>
          <cell r="BM50" t="str">
            <v>temperate_boreal:Europe,NorthAndCentralAmerica|temperate_nemoral:Europe,Asia,Africa,Oceania,NorthAndCentralAmerica|temperate_dry:Europe,Asia,NorthAndCentralAmerica|subtropic_unspecified:Oceania|subtropic_mediterranean:Europe,Asia,Africa,NorthAndCentralAmerica,SouthAmerica|subtropic_dry:Asia</v>
          </cell>
          <cell r="DI50">
            <v>1</v>
          </cell>
        </row>
        <row r="51">
          <cell r="B51" t="str">
            <v>Equisetum arvense arvense</v>
          </cell>
          <cell r="D51" t="str">
            <v>stor åkersnelle</v>
          </cell>
          <cell r="E51">
            <v>144356</v>
          </cell>
          <cell r="F51">
            <v>103956</v>
          </cell>
          <cell r="G51" t="str">
            <v>ExpertGroups/Karplanter/S</v>
          </cell>
          <cell r="H51" t="str">
            <v>Karplanter (Svalbard)</v>
          </cell>
          <cell r="I51" t="str">
            <v>Karplanter (Svalbard)</v>
          </cell>
          <cell r="J51" t="str">
            <v>NotApplicable</v>
          </cell>
          <cell r="M51" t="str">
            <v>NotPresentInRegion</v>
          </cell>
          <cell r="AE51" t="str">
            <v>no</v>
          </cell>
          <cell r="AF51" t="str">
            <v>unknown</v>
          </cell>
          <cell r="DI51">
            <v>0</v>
          </cell>
        </row>
        <row r="52">
          <cell r="B52" t="str">
            <v>Erysimum cheiranthoides</v>
          </cell>
          <cell r="C52" t="str">
            <v>L.</v>
          </cell>
          <cell r="D52" t="str">
            <v>åkergull</v>
          </cell>
          <cell r="E52">
            <v>133090</v>
          </cell>
          <cell r="F52">
            <v>101219</v>
          </cell>
          <cell r="G52" t="str">
            <v>ExpertGroups/Karplanter/S</v>
          </cell>
          <cell r="H52" t="str">
            <v>Karplanter (Svalbard)</v>
          </cell>
          <cell r="I52" t="str">
            <v>Karplanter (Svalbard)</v>
          </cell>
          <cell r="J52" t="str">
            <v>NotApplicable</v>
          </cell>
          <cell r="M52" t="str">
            <v>canNotEstablishWithin50years</v>
          </cell>
          <cell r="AA52">
            <v>1928</v>
          </cell>
          <cell r="AB52" t="str">
            <v>terrestrial</v>
          </cell>
          <cell r="AD52" t="str">
            <v>unknown</v>
          </cell>
          <cell r="AE52" t="str">
            <v>yes</v>
          </cell>
          <cell r="AF52" t="str">
            <v>unknown</v>
          </cell>
          <cell r="AI52">
            <v>1</v>
          </cell>
          <cell r="AJ52" t="str">
            <v>V</v>
          </cell>
          <cell r="AW52" t="str">
            <v>Ingen kjent effekt</v>
          </cell>
          <cell r="AX52" t="str">
            <v>Ingen kjent effekt</v>
          </cell>
          <cell r="BC52" t="str">
            <v>Ingen kjent effekt</v>
          </cell>
          <cell r="BD52" t="str">
            <v>Ingen kjent effekt</v>
          </cell>
          <cell r="BK52" t="str">
            <v>temperate_nemoral:Europe,Asia|temperate_dry:Europe,Asia|subtropic_mediterranean:Europe,Asia</v>
          </cell>
          <cell r="BM52" t="str">
            <v>temperate_boreal:Europe,Asia,NorthAndCentralAmerica|temperate_nemoral:Europe,Asia,NorthAndCentralAmerica|temperate_dry:Europe,Asia|subtropic_mediterranean:Europe,Asia,NorthAndCentralAmerica</v>
          </cell>
          <cell r="DI52">
            <v>2</v>
          </cell>
        </row>
        <row r="53">
          <cell r="B53" t="str">
            <v>Fallopia convolvulus</v>
          </cell>
          <cell r="C53" t="str">
            <v>(L.) Á.Löve</v>
          </cell>
          <cell r="D53" t="str">
            <v>vindelslirekne</v>
          </cell>
          <cell r="E53">
            <v>133184</v>
          </cell>
          <cell r="F53">
            <v>102911</v>
          </cell>
          <cell r="G53" t="str">
            <v>ExpertGroups/Karplanter/S</v>
          </cell>
          <cell r="H53" t="str">
            <v>Karplanter (Svalbard)</v>
          </cell>
          <cell r="I53" t="str">
            <v>Karplanter (Svalbard)</v>
          </cell>
          <cell r="J53" t="str">
            <v>NotApplicable</v>
          </cell>
          <cell r="M53" t="str">
            <v>canNotEstablishWithin50years</v>
          </cell>
          <cell r="AA53">
            <v>1928</v>
          </cell>
          <cell r="AB53" t="str">
            <v>terrestrial</v>
          </cell>
          <cell r="AD53" t="str">
            <v>unknown</v>
          </cell>
          <cell r="AE53" t="str">
            <v>yes</v>
          </cell>
          <cell r="AF53" t="str">
            <v>unknown</v>
          </cell>
          <cell r="AI53">
            <v>1</v>
          </cell>
          <cell r="AJ53" t="str">
            <v>V</v>
          </cell>
          <cell r="AW53" t="str">
            <v>Ingen kjent effekt</v>
          </cell>
          <cell r="AX53" t="str">
            <v>Ingen kjent effekt</v>
          </cell>
          <cell r="BC53" t="str">
            <v>Ingen kjent effekt</v>
          </cell>
          <cell r="BD53" t="str">
            <v>Ingen kjent effekt</v>
          </cell>
          <cell r="BK53" t="str">
            <v>temperate_nemoral:Europe,Asia|temperate_dry:Asia|subtropic_mediterranean:Europe,Asia,Africa</v>
          </cell>
          <cell r="BM53" t="str">
            <v>temperate_boreal:Europe,Asia,NorthAndCentralAmerica|temperate_nemoral:Europe,Asia,Oceania,NorthAndCentralAmerica,SouthAmerica|temperate_dry:Europe,Asia,NorthAndCentralAmerica,SouthAmerica|subtropic_unspecified:Oceania,SouthAmerica|subtropic_mediterranean:Europe,Asia,Africa,NorthAndCentralAmerica,SouthAmerica|subtropic_caperegion:Africa|subtropic_highlands:Asia</v>
          </cell>
          <cell r="DI53">
            <v>3</v>
          </cell>
        </row>
        <row r="54">
          <cell r="B54" t="str">
            <v>Artemisia absinthium</v>
          </cell>
          <cell r="C54" t="str">
            <v>L.</v>
          </cell>
          <cell r="D54" t="str">
            <v>malurt</v>
          </cell>
          <cell r="E54">
            <v>60393</v>
          </cell>
          <cell r="F54">
            <v>100433</v>
          </cell>
          <cell r="G54" t="str">
            <v>ExpertGroups/Karplanter/S</v>
          </cell>
          <cell r="H54" t="str">
            <v>Karplanter (Svalbard)</v>
          </cell>
          <cell r="I54" t="str">
            <v>Karplanter (Svalbard)</v>
          </cell>
          <cell r="J54" t="str">
            <v>NotApplicable</v>
          </cell>
          <cell r="M54" t="str">
            <v>canNotEstablishWithin50years</v>
          </cell>
          <cell r="AA54">
            <v>1988</v>
          </cell>
          <cell r="AB54" t="str">
            <v>terrestrial</v>
          </cell>
          <cell r="AD54" t="str">
            <v>unknown</v>
          </cell>
          <cell r="AE54" t="str">
            <v>yes</v>
          </cell>
          <cell r="AF54" t="str">
            <v>unknown</v>
          </cell>
          <cell r="AI54">
            <v>5</v>
          </cell>
          <cell r="AJ54" t="str">
            <v>V</v>
          </cell>
          <cell r="AW54" t="str">
            <v>Ingen kjent effekt</v>
          </cell>
          <cell r="AX54" t="str">
            <v>Ingen kjent effekt</v>
          </cell>
          <cell r="BC54" t="str">
            <v>Ingen kjent effekt</v>
          </cell>
          <cell r="BD54" t="str">
            <v>Ingen kjent effekt</v>
          </cell>
          <cell r="BK54" t="str">
            <v>temperate_nemoral:Europe,Asia|temperate_dry:Europe,Asia|subtropic_mediterranean:Europe,Asia,Africa</v>
          </cell>
          <cell r="BM54" t="str">
            <v>temperate_nemoral:Europe,Asia,NorthAndCentralAmerica|temperate_dry:Europe,Asia,NorthAndCentralAmerica|subtropic_mediterranean:Europe,Asia,Africa</v>
          </cell>
          <cell r="DI54">
            <v>1</v>
          </cell>
        </row>
        <row r="55">
          <cell r="B55" t="str">
            <v>Erodium cicutarium</v>
          </cell>
          <cell r="C55" t="str">
            <v>(L.) L'Hér.</v>
          </cell>
          <cell r="D55" t="str">
            <v>tranehals</v>
          </cell>
          <cell r="E55">
            <v>62194</v>
          </cell>
          <cell r="F55">
            <v>102234</v>
          </cell>
          <cell r="G55" t="str">
            <v>ExpertGroups/Karplanter/S</v>
          </cell>
          <cell r="H55" t="str">
            <v>Karplanter (Svalbard)</v>
          </cell>
          <cell r="I55" t="str">
            <v>Karplanter (Svalbard)</v>
          </cell>
          <cell r="J55" t="str">
            <v>NotApplicable</v>
          </cell>
          <cell r="M55" t="str">
            <v>canNotEstablishWithin50years</v>
          </cell>
          <cell r="AA55">
            <v>1988</v>
          </cell>
          <cell r="AB55" t="str">
            <v>terrestrial</v>
          </cell>
          <cell r="AD55" t="str">
            <v>unknown</v>
          </cell>
          <cell r="AE55" t="str">
            <v>yes</v>
          </cell>
          <cell r="AF55" t="str">
            <v>unknown</v>
          </cell>
          <cell r="AI55">
            <v>1</v>
          </cell>
          <cell r="AJ55" t="str">
            <v>V</v>
          </cell>
          <cell r="AW55" t="str">
            <v>Ingen kjent effekt</v>
          </cell>
          <cell r="AX55" t="str">
            <v>Ingen kjent effekt</v>
          </cell>
          <cell r="BC55" t="str">
            <v>Ingen kjent effekt</v>
          </cell>
          <cell r="BD55" t="str">
            <v>Ingen kjent effekt</v>
          </cell>
          <cell r="BK55" t="str">
            <v>temperate_dry:Europe,Asia|subtropic_mediterranean:Europe,Asia,Africa</v>
          </cell>
          <cell r="BM55" t="str">
            <v>temperate_boreal:Europe|temperate_nemoral:Europe,Asia,NorthAndCentralAmerica|temperate_dry:Europe,Asia,NorthAndCentralAmerica|subtropic_mediterranean:Europe,Asia,Africa,NorthAndCentralAmerica</v>
          </cell>
          <cell r="DI55">
            <v>1</v>
          </cell>
        </row>
        <row r="56">
          <cell r="B56" t="str">
            <v>Helianthus annuus</v>
          </cell>
          <cell r="C56" t="str">
            <v>L.</v>
          </cell>
          <cell r="D56" t="str">
            <v>solsikke</v>
          </cell>
          <cell r="E56">
            <v>60557</v>
          </cell>
          <cell r="F56">
            <v>100597</v>
          </cell>
          <cell r="G56" t="str">
            <v>ExpertGroups/Karplanter/S</v>
          </cell>
          <cell r="H56" t="str">
            <v>Karplanter (Svalbard)</v>
          </cell>
          <cell r="I56" t="str">
            <v>Karplanter (Svalbard)</v>
          </cell>
          <cell r="J56" t="str">
            <v>NotApplicable</v>
          </cell>
          <cell r="M56" t="str">
            <v>canNotEstablishWithin50years</v>
          </cell>
          <cell r="AA56">
            <v>1988</v>
          </cell>
          <cell r="AB56" t="str">
            <v>terrestrial</v>
          </cell>
          <cell r="AD56" t="str">
            <v>other</v>
          </cell>
          <cell r="AE56" t="str">
            <v>yes</v>
          </cell>
          <cell r="AF56" t="str">
            <v>unknown</v>
          </cell>
          <cell r="AI56">
            <v>1</v>
          </cell>
          <cell r="AJ56" t="str">
            <v>V</v>
          </cell>
          <cell r="AW56" t="str">
            <v>Ingen kjent effekt</v>
          </cell>
          <cell r="AX56" t="str">
            <v>Ingen kjent effekt</v>
          </cell>
          <cell r="BC56" t="str">
            <v>Ingen kjent effekt</v>
          </cell>
          <cell r="BD56" t="str">
            <v>Ingen kjent effekt</v>
          </cell>
          <cell r="BK56" t="str">
            <v>temperate_nemoral:NorthAndCentralAmerica|temperate_dry:NorthAndCentralAmerica|subtropic_unspecified:NorthAndCentralAmerica|subtropic_mediterranean:NorthAndCentralAmerica</v>
          </cell>
          <cell r="BM56" t="str">
            <v>temperate_nemoral:Europe,Asia,Africa,Oceania,NorthAndCentralAmerica,SouthAmerica|temperate_dry:Europe,Asia,NorthAndCentralAmerica,SouthAmerica|subtropic_unspecified:Europe,Asia,Africa,Oceania,NorthAndCentralAmerica,SouthAmerica|subtropic_mediterranean:Europe,Asia,Africa,NorthAndCentralAmerica,SouthAmerica|subtropic_caperegion:Africa|tropic:Asia,Africa,NorthAndCentralAmerica,SouthAmerica</v>
          </cell>
          <cell r="DI56">
            <v>1</v>
          </cell>
        </row>
        <row r="57">
          <cell r="B57" t="str">
            <v>Hordeum vulgare</v>
          </cell>
          <cell r="C57" t="str">
            <v>L.</v>
          </cell>
          <cell r="D57" t="str">
            <v>bygg</v>
          </cell>
          <cell r="E57">
            <v>133762</v>
          </cell>
          <cell r="F57">
            <v>100080</v>
          </cell>
          <cell r="G57" t="str">
            <v>ExpertGroups/Karplanter/S</v>
          </cell>
          <cell r="H57" t="str">
            <v>Karplanter (Svalbard)</v>
          </cell>
          <cell r="I57" t="str">
            <v>Karplanter (Svalbard)</v>
          </cell>
          <cell r="J57" t="str">
            <v>NotApplicable</v>
          </cell>
          <cell r="M57" t="str">
            <v>canNotEstablishWithin50years</v>
          </cell>
          <cell r="AA57">
            <v>1897</v>
          </cell>
          <cell r="AB57" t="str">
            <v>terrestrial</v>
          </cell>
          <cell r="AD57" t="str">
            <v>other</v>
          </cell>
          <cell r="AE57" t="str">
            <v>yes</v>
          </cell>
          <cell r="AF57" t="str">
            <v>unknown</v>
          </cell>
          <cell r="AI57">
            <v>1</v>
          </cell>
          <cell r="AJ57" t="str">
            <v>V</v>
          </cell>
          <cell r="AW57" t="str">
            <v>Ingen kjent effekt</v>
          </cell>
          <cell r="AX57" t="str">
            <v>Ingen kjent effekt</v>
          </cell>
          <cell r="BC57" t="str">
            <v>Ingen kjent effekt</v>
          </cell>
          <cell r="BD57" t="str">
            <v>Ingen kjent effekt</v>
          </cell>
          <cell r="BK57" t="str">
            <v>temperate_dry:Asia|subtropic_unspecified:Asia</v>
          </cell>
          <cell r="BM57" t="str">
            <v>temperate_nemoral:Europe,Asia,Africa,Oceania,NorthAndCentralAmerica,SouthAmerica|temperate_dry:Europe,Asia,NorthAndCentralAmerica|subtropic_unspecified:Europe,Asia,Africa,Oceania,NorthAndCentralAmerica,SouthAmerica</v>
          </cell>
          <cell r="DI57">
            <v>2</v>
          </cell>
        </row>
        <row r="58">
          <cell r="B58" t="str">
            <v>Medicago lupulina</v>
          </cell>
          <cell r="C58" t="str">
            <v>L.</v>
          </cell>
          <cell r="D58" t="str">
            <v>sneglebelg</v>
          </cell>
          <cell r="E58">
            <v>61946</v>
          </cell>
          <cell r="F58">
            <v>101986</v>
          </cell>
          <cell r="G58" t="str">
            <v>ExpertGroups/Karplanter/S</v>
          </cell>
          <cell r="H58" t="str">
            <v>Karplanter (Svalbard)</v>
          </cell>
          <cell r="I58" t="str">
            <v>Karplanter (Svalbard)</v>
          </cell>
          <cell r="J58" t="str">
            <v>NotApplicable</v>
          </cell>
          <cell r="M58" t="str">
            <v>canNotEstablishWithin50years</v>
          </cell>
          <cell r="AA58">
            <v>1988</v>
          </cell>
          <cell r="AB58" t="str">
            <v>terrestrial</v>
          </cell>
          <cell r="AD58" t="str">
            <v>unknown</v>
          </cell>
          <cell r="AE58" t="str">
            <v>yes</v>
          </cell>
          <cell r="AF58" t="str">
            <v>unknown</v>
          </cell>
          <cell r="AI58">
            <v>1</v>
          </cell>
          <cell r="AJ58" t="str">
            <v>V</v>
          </cell>
          <cell r="AW58" t="str">
            <v>Ingen kjent effekt</v>
          </cell>
          <cell r="AX58" t="str">
            <v>Ingen kjent effekt</v>
          </cell>
          <cell r="BC58" t="str">
            <v>Ingen kjent effekt</v>
          </cell>
          <cell r="BD58" t="str">
            <v>Ingen kjent effekt</v>
          </cell>
          <cell r="BK58" t="str">
            <v>temperate_nemoral:Europe,Asia|temperate_dry:Europe,Asia|subtropic_mediterranean:Europe,Asia,Africa</v>
          </cell>
          <cell r="BM58" t="str">
            <v>temperate_boreal:Europe|temperate_nemoral:Europe,Asia,Oceania,NorthAndCentralAmerica,SouthAmerica|temperate_dry:Europe,Asia,NorthAndCentralAmerica,SouthAmerica|subtropic_unspecified:Asia,Africa,Oceania,NorthAndCentralAmerica,SouthAmerica|subtropic_mediterranean:Europe,Asia,Africa,NorthAndCentralAmerica,SouthAmerica|subtropic_caperegion:Africa|subtropic_highlands:Asia</v>
          </cell>
          <cell r="DI58">
            <v>2</v>
          </cell>
        </row>
        <row r="59">
          <cell r="B59" t="str">
            <v>Lepidium densiflorum</v>
          </cell>
          <cell r="C59" t="str">
            <v>Schrad.</v>
          </cell>
          <cell r="D59" t="str">
            <v>tettkarse</v>
          </cell>
          <cell r="E59">
            <v>134100</v>
          </cell>
          <cell r="F59">
            <v>101249</v>
          </cell>
          <cell r="G59" t="str">
            <v>ExpertGroups/Karplanter/S</v>
          </cell>
          <cell r="H59" t="str">
            <v>Karplanter (Svalbard)</v>
          </cell>
          <cell r="I59" t="str">
            <v>Karplanter (Svalbard)</v>
          </cell>
          <cell r="J59" t="str">
            <v>NotApplicable</v>
          </cell>
          <cell r="M59" t="str">
            <v>canNotEstablishWithin50years</v>
          </cell>
          <cell r="AA59">
            <v>1988</v>
          </cell>
          <cell r="AB59" t="str">
            <v>terrestrial</v>
          </cell>
          <cell r="AD59" t="str">
            <v>other</v>
          </cell>
          <cell r="AE59" t="str">
            <v>yes</v>
          </cell>
          <cell r="AF59" t="str">
            <v>unknown</v>
          </cell>
          <cell r="AI59">
            <v>1</v>
          </cell>
          <cell r="AJ59" t="str">
            <v>V</v>
          </cell>
          <cell r="AW59" t="str">
            <v>Ingen kjent effekt</v>
          </cell>
          <cell r="AX59" t="str">
            <v>Ingen kjent effekt</v>
          </cell>
          <cell r="BC59" t="str">
            <v>Ingen kjent effekt</v>
          </cell>
          <cell r="BD59" t="str">
            <v>Ingen kjent effekt</v>
          </cell>
          <cell r="BK59" t="str">
            <v>temperate_boreal:NorthAndCentralAmerica|temperate_nemoral:NorthAndCentralAmerica|temperate_dry:NorthAndCentralAmerica|subtropic_unspecified:NorthAndCentralAmerica|subtropic_mediterranean:NorthAndCentralAmerica</v>
          </cell>
          <cell r="BM59" t="str">
            <v>temperate_boreal:Europe,NorthAndCentralAmerica|temperate_nemoral:Europe,Asia,NorthAndCentralAmerica|temperate_dry:Europe,Asia,NorthAndCentralAmerica|subtropic_unspecified:NorthAndCentralAmerica|subtropic_mediterranean:Europe,Asia,NorthAndCentralAmerica</v>
          </cell>
          <cell r="DI59">
            <v>1</v>
          </cell>
        </row>
        <row r="60">
          <cell r="B60" t="str">
            <v>Vicia sativa</v>
          </cell>
          <cell r="C60" t="str">
            <v>L.</v>
          </cell>
          <cell r="D60" t="str">
            <v>bondevikke</v>
          </cell>
          <cell r="E60">
            <v>62069</v>
          </cell>
          <cell r="F60">
            <v>102109</v>
          </cell>
          <cell r="G60" t="str">
            <v>ExpertGroups/Karplanter/S</v>
          </cell>
          <cell r="H60" t="str">
            <v>Karplanter (Svalbard)</v>
          </cell>
          <cell r="I60" t="str">
            <v>Karplanter (Svalbard)</v>
          </cell>
          <cell r="J60" t="str">
            <v>NotApplicable</v>
          </cell>
          <cell r="M60" t="str">
            <v>canNotEstablishWithin50years</v>
          </cell>
          <cell r="AA60">
            <v>1897</v>
          </cell>
          <cell r="AB60" t="str">
            <v>terrestrial</v>
          </cell>
          <cell r="AD60" t="str">
            <v>unknown</v>
          </cell>
          <cell r="AE60" t="str">
            <v>yes</v>
          </cell>
          <cell r="AF60" t="str">
            <v>unknown</v>
          </cell>
          <cell r="AI60">
            <v>1</v>
          </cell>
          <cell r="AJ60" t="str">
            <v>V</v>
          </cell>
          <cell r="AW60" t="str">
            <v>Ingen kjent effekt</v>
          </cell>
          <cell r="AX60" t="str">
            <v>Ingen kjent effekt</v>
          </cell>
          <cell r="BC60" t="str">
            <v>Ingen kjent effekt</v>
          </cell>
          <cell r="BD60" t="str">
            <v>Ingen kjent effekt</v>
          </cell>
          <cell r="BK60" t="str">
            <v>temperate_nemoral:Europe,Asia|temperate_dry:Europe,Asia|subtropic_mediterranean:Europe,Asia,Africa</v>
          </cell>
          <cell r="BM60" t="str">
            <v>temperate_nemoral:Europe,Asia,Africa,Oceania,NorthAndCentralAmerica|temperate_dry:Europe,Asia,NorthAndCentralAmerica|subtropic_mediterranean:Europe,Asia,Africa,Oceania,NorthAndCentralAmerica,SouthAmerica|subtropic_humid:Asia|subtropic_caperegion:Africa|subtropic_highlands:Asia,Africa,SouthAmerica</v>
          </cell>
          <cell r="DI60">
            <v>2</v>
          </cell>
        </row>
        <row r="61">
          <cell r="B61" t="str">
            <v>Dactylis glomerata</v>
          </cell>
          <cell r="C61" t="str">
            <v>L.</v>
          </cell>
          <cell r="D61" t="str">
            <v>hundegras</v>
          </cell>
          <cell r="E61">
            <v>145000</v>
          </cell>
          <cell r="F61">
            <v>99983</v>
          </cell>
          <cell r="G61" t="str">
            <v>ExpertGroups/Karplanter/S</v>
          </cell>
          <cell r="H61" t="str">
            <v>Karplanter (Svalbard)</v>
          </cell>
          <cell r="I61" t="str">
            <v>Karplanter (Svalbard)</v>
          </cell>
          <cell r="J61" t="str">
            <v>NotApplicable</v>
          </cell>
          <cell r="M61" t="str">
            <v>canNotEstablishWithin50years</v>
          </cell>
          <cell r="AA61">
            <v>2000</v>
          </cell>
          <cell r="AB61" t="str">
            <v>terrestrial</v>
          </cell>
          <cell r="AD61" t="str">
            <v>origin</v>
          </cell>
          <cell r="AE61" t="str">
            <v>yes</v>
          </cell>
          <cell r="AF61" t="str">
            <v>unknown</v>
          </cell>
          <cell r="AI61">
            <v>5</v>
          </cell>
          <cell r="AJ61" t="str">
            <v>V</v>
          </cell>
          <cell r="AW61" t="str">
            <v>Ingen kjent effekt</v>
          </cell>
          <cell r="AX61" t="str">
            <v>Ingen kjent effekt</v>
          </cell>
          <cell r="BC61" t="str">
            <v>Ingen kjent effekt</v>
          </cell>
          <cell r="BD61" t="str">
            <v>Ingen kjent effekt</v>
          </cell>
          <cell r="BK61" t="str">
            <v>temperate_nemoral:Europe,Asia|temperate_dry:Asia|subtropic_mediterranean:Europe,Asia,Africa</v>
          </cell>
          <cell r="BM61" t="str">
            <v>temperate_boreal:Europe,Asia,NorthAndCentralAmerica|temperate_nemoral:Europe,Asia,Oceania,NorthAndCentralAmerica|temperate_dry:Asia,NorthAndCentralAmerica|subtropic_mediterranean:Europe,Asia,Africa,Oceania,NorthAndCentralAmerica</v>
          </cell>
          <cell r="DI61">
            <v>1</v>
          </cell>
        </row>
        <row r="62">
          <cell r="B62" t="str">
            <v>Melilotus officinalis</v>
          </cell>
          <cell r="C62" t="str">
            <v>(L.) Lam.</v>
          </cell>
          <cell r="D62" t="str">
            <v>legesteinkløver</v>
          </cell>
          <cell r="E62">
            <v>134441</v>
          </cell>
          <cell r="F62">
            <v>102002</v>
          </cell>
          <cell r="G62" t="str">
            <v>ExpertGroups/Karplanter/S</v>
          </cell>
          <cell r="H62" t="str">
            <v>Karplanter (Svalbard)</v>
          </cell>
          <cell r="I62" t="str">
            <v>Karplanter (Svalbard)</v>
          </cell>
          <cell r="J62" t="str">
            <v>NotApplicable</v>
          </cell>
          <cell r="M62" t="str">
            <v>canNotEstablishWithin50years</v>
          </cell>
          <cell r="AA62">
            <v>1928</v>
          </cell>
          <cell r="AB62" t="str">
            <v>terrestrial</v>
          </cell>
          <cell r="AD62" t="str">
            <v>unknown</v>
          </cell>
          <cell r="AE62" t="str">
            <v>yes</v>
          </cell>
          <cell r="AF62" t="str">
            <v>unknown</v>
          </cell>
          <cell r="AI62">
            <v>1</v>
          </cell>
          <cell r="AJ62" t="str">
            <v>V</v>
          </cell>
          <cell r="AW62" t="str">
            <v>Ingen kjent effekt</v>
          </cell>
          <cell r="AX62" t="str">
            <v>Ingen kjent effekt</v>
          </cell>
          <cell r="BC62" t="str">
            <v>Ingen kjent effekt</v>
          </cell>
          <cell r="BD62" t="str">
            <v>Ingen kjent effekt</v>
          </cell>
          <cell r="BK62" t="str">
            <v>temperate_dry:Europe,Asia|subtropic_unspecified:Asia|subtropic_mediterranean:Europe,Asia,Africa</v>
          </cell>
          <cell r="BM62" t="str">
            <v>temperate_boreal:NorthAndCentralAmerica|temperate_nemoral:Oceania,NorthAndCentralAmerica|temperate_dry:Europe,Asia,NorthAndCentralAmerica|subtropic_unspecified:Asia,NorthAndCentralAmerica|subtropic_mediterranean:Europe,Asia,Africa,Oceania,NorthAndCentralAmerica</v>
          </cell>
          <cell r="DI62">
            <v>1</v>
          </cell>
        </row>
        <row r="63">
          <cell r="B63" t="str">
            <v>Prunus domestica domestica</v>
          </cell>
          <cell r="D63" t="str">
            <v>hageplomme</v>
          </cell>
          <cell r="E63">
            <v>63332</v>
          </cell>
          <cell r="F63">
            <v>103372</v>
          </cell>
          <cell r="G63" t="str">
            <v>ExpertGroups/Karplanter/S</v>
          </cell>
          <cell r="H63" t="str">
            <v>Karplanter (Svalbard)</v>
          </cell>
          <cell r="I63" t="str">
            <v>Karplanter (Svalbard)</v>
          </cell>
          <cell r="J63" t="str">
            <v>NotApplicable</v>
          </cell>
          <cell r="M63" t="str">
            <v>canNotEstablishWithin50years</v>
          </cell>
          <cell r="AA63">
            <v>2006</v>
          </cell>
          <cell r="AB63" t="str">
            <v>terrestrial</v>
          </cell>
          <cell r="AD63" t="str">
            <v>unknown</v>
          </cell>
          <cell r="AE63" t="str">
            <v>yes</v>
          </cell>
          <cell r="AF63" t="str">
            <v>unknown</v>
          </cell>
          <cell r="AI63">
            <v>15</v>
          </cell>
          <cell r="AJ63" t="str">
            <v>V</v>
          </cell>
          <cell r="AW63" t="str">
            <v>Ingen kjent effekt</v>
          </cell>
          <cell r="AX63" t="str">
            <v>Ingen kjent effekt</v>
          </cell>
          <cell r="BC63" t="str">
            <v>Ingen kjent effekt</v>
          </cell>
          <cell r="BD63" t="str">
            <v>Ingen kjent effekt</v>
          </cell>
          <cell r="BK63" t="str">
            <v>temperate_nemoral:Europe,Asia</v>
          </cell>
          <cell r="BM63" t="str">
            <v>temperate_boreal:Europe|temperate_nemoral:Europe,Asia,Oceania,NorthAndCentralAmerica</v>
          </cell>
          <cell r="DI63">
            <v>0</v>
          </cell>
        </row>
        <row r="64">
          <cell r="B64" t="str">
            <v>Galium aparine</v>
          </cell>
          <cell r="C64" t="str">
            <v>L.</v>
          </cell>
          <cell r="D64" t="str">
            <v>klengemaure</v>
          </cell>
          <cell r="E64">
            <v>62165</v>
          </cell>
          <cell r="F64">
            <v>102205</v>
          </cell>
          <cell r="G64" t="str">
            <v>ExpertGroups/Karplanter/S</v>
          </cell>
          <cell r="H64" t="str">
            <v>Karplanter (Svalbard)</v>
          </cell>
          <cell r="I64" t="str">
            <v>Karplanter (Svalbard)</v>
          </cell>
          <cell r="J64" t="str">
            <v>NotApplicable</v>
          </cell>
          <cell r="M64" t="str">
            <v>canNotEstablishWithin50years</v>
          </cell>
          <cell r="AA64">
            <v>1897</v>
          </cell>
          <cell r="AB64" t="str">
            <v>terrestrial</v>
          </cell>
          <cell r="AD64" t="str">
            <v>unknown</v>
          </cell>
          <cell r="AE64" t="str">
            <v>yes</v>
          </cell>
          <cell r="AF64" t="str">
            <v>unknown</v>
          </cell>
          <cell r="AI64">
            <v>1</v>
          </cell>
          <cell r="AJ64" t="str">
            <v>V</v>
          </cell>
          <cell r="AW64" t="str">
            <v>Ingen kjent effekt</v>
          </cell>
          <cell r="AX64" t="str">
            <v>Ingen kjent effekt</v>
          </cell>
          <cell r="BC64" t="str">
            <v>Ingen kjent effekt</v>
          </cell>
          <cell r="BD64" t="str">
            <v>Ingen kjent effekt</v>
          </cell>
          <cell r="BK64" t="str">
            <v>temperate_nemoral:Europe,Asia|temperate_dry:Europe,Asia|subtropic_mediterranean:Europe,Asia,Africa</v>
          </cell>
          <cell r="BM64" t="str">
            <v>temperate_boreal:Europe,NorthAndCentralAmerica|temperate_nemoral:Europe,Asia,Oceania,NorthAndCentralAmerica,SouthAmerica|temperate_dry:Europe,Asia,NorthAndCentralAmerica|subtropic_unspecified:Asia,Africa,Oceania,NorthAndCentralAmerica,SouthAmerica|subtropic_mediterranean:Europe,Asia,Africa|subtropic_caperegion:Africa</v>
          </cell>
          <cell r="DI64">
            <v>2</v>
          </cell>
        </row>
        <row r="65">
          <cell r="B65" t="str">
            <v>Plantago media</v>
          </cell>
          <cell r="C65" t="str">
            <v>L.</v>
          </cell>
          <cell r="D65" t="str">
            <v>dunkjempe</v>
          </cell>
          <cell r="E65">
            <v>62499</v>
          </cell>
          <cell r="F65">
            <v>102539</v>
          </cell>
          <cell r="G65" t="str">
            <v>ExpertGroups/Karplanter/S</v>
          </cell>
          <cell r="H65" t="str">
            <v>Karplanter (Svalbard)</v>
          </cell>
          <cell r="I65" t="str">
            <v>Karplanter (Svalbard)</v>
          </cell>
          <cell r="J65" t="str">
            <v>NotApplicable</v>
          </cell>
          <cell r="M65" t="str">
            <v>canNotEstablishWithin50years</v>
          </cell>
          <cell r="AA65">
            <v>1988</v>
          </cell>
          <cell r="AB65" t="str">
            <v>terrestrial</v>
          </cell>
          <cell r="AD65" t="str">
            <v>origin</v>
          </cell>
          <cell r="AE65" t="str">
            <v>yes</v>
          </cell>
          <cell r="AF65" t="str">
            <v>unknown</v>
          </cell>
          <cell r="AI65">
            <v>5</v>
          </cell>
          <cell r="AJ65" t="str">
            <v>V</v>
          </cell>
          <cell r="AW65" t="str">
            <v>Ingen kjent effekt</v>
          </cell>
          <cell r="AX65" t="str">
            <v>Ingen kjent effekt</v>
          </cell>
          <cell r="BC65" t="str">
            <v>Ingen kjent effekt</v>
          </cell>
          <cell r="BD65" t="str">
            <v>Ingen kjent effekt</v>
          </cell>
          <cell r="BK65" t="str">
            <v>temperate_nemoral:Europe,Asia|temperate_dry:Europe,Asia|subtropic_unspecified:Europe,Asia</v>
          </cell>
          <cell r="BM65" t="str">
            <v>temperate_boreal:Europe|temperate_nemoral:Europe,Asia,NorthAndCentralAmerica|temperate_dry:Europe,Asia|subtropic_unspecified:Europe,Asia,NorthAndCentralAmerica</v>
          </cell>
          <cell r="DI65">
            <v>2</v>
          </cell>
        </row>
        <row r="66">
          <cell r="B66" t="str">
            <v>Silene latifolia alba</v>
          </cell>
          <cell r="C66" t="str">
            <v>(Mill.) Greuter &amp; Burdet</v>
          </cell>
          <cell r="D66" t="str">
            <v>hvit jonsokblom</v>
          </cell>
          <cell r="E66">
            <v>137713</v>
          </cell>
          <cell r="F66">
            <v>101563</v>
          </cell>
          <cell r="G66" t="str">
            <v>ExpertGroups/Karplanter/S</v>
          </cell>
          <cell r="H66" t="str">
            <v>Karplanter (Svalbard)</v>
          </cell>
          <cell r="I66" t="str">
            <v>Karplanter (Svalbard)</v>
          </cell>
          <cell r="J66" t="str">
            <v>NotApplicable</v>
          </cell>
          <cell r="M66" t="str">
            <v>canNotEstablishWithin50years</v>
          </cell>
          <cell r="AA66">
            <v>1988</v>
          </cell>
          <cell r="AB66" t="str">
            <v>terrestrial</v>
          </cell>
          <cell r="AD66" t="str">
            <v>origin</v>
          </cell>
          <cell r="AE66" t="str">
            <v>yes</v>
          </cell>
          <cell r="AF66" t="str">
            <v>unknown</v>
          </cell>
          <cell r="AI66">
            <v>2</v>
          </cell>
          <cell r="AJ66" t="str">
            <v>V</v>
          </cell>
          <cell r="AW66" t="str">
            <v>Ingen kjent effekt</v>
          </cell>
          <cell r="AX66" t="str">
            <v>Ingen kjent effekt</v>
          </cell>
          <cell r="BC66" t="str">
            <v>Ingen kjent effekt</v>
          </cell>
          <cell r="BD66" t="str">
            <v>Ingen kjent effekt</v>
          </cell>
          <cell r="BK66" t="str">
            <v>temperate_nemoral:Europe|temperate_dry:Europe|subtropic_mediterranean:Europe</v>
          </cell>
          <cell r="BM66" t="str">
            <v>temperate_boreal:Europe,NorthAndCentralAmerica|temperate_nemoral:Europe,Oceania,NorthAndCentralAmerica|temperate_dry:Europe|subtropic_mediterranean:Europe,Oceania</v>
          </cell>
          <cell r="DI66">
            <v>1</v>
          </cell>
        </row>
        <row r="67">
          <cell r="B67" t="str">
            <v>Tussilago farfara</v>
          </cell>
          <cell r="C67" t="str">
            <v>L.</v>
          </cell>
          <cell r="D67" t="str">
            <v>hestehov</v>
          </cell>
          <cell r="E67">
            <v>60872</v>
          </cell>
          <cell r="F67">
            <v>100912</v>
          </cell>
          <cell r="G67" t="str">
            <v>ExpertGroups/Karplanter/S</v>
          </cell>
          <cell r="H67" t="str">
            <v>Karplanter (Svalbard)</v>
          </cell>
          <cell r="I67" t="str">
            <v>Karplanter (Svalbard)</v>
          </cell>
          <cell r="J67" t="str">
            <v>NotApplicable</v>
          </cell>
          <cell r="M67" t="str">
            <v>canNotEstablishWithin50years</v>
          </cell>
          <cell r="AA67">
            <v>1988</v>
          </cell>
          <cell r="AB67" t="str">
            <v>terrestrial</v>
          </cell>
          <cell r="AD67" t="str">
            <v>origin</v>
          </cell>
          <cell r="AE67" t="str">
            <v>yes</v>
          </cell>
          <cell r="AF67" t="str">
            <v>unknown</v>
          </cell>
          <cell r="AI67">
            <v>10</v>
          </cell>
          <cell r="AJ67" t="str">
            <v>V</v>
          </cell>
          <cell r="AW67" t="str">
            <v>Ingen kjent effekt</v>
          </cell>
          <cell r="AX67" t="str">
            <v>Ingen kjent effekt</v>
          </cell>
          <cell r="BC67" t="str">
            <v>Ingen kjent effekt</v>
          </cell>
          <cell r="BD67" t="str">
            <v>Ingen kjent effekt</v>
          </cell>
          <cell r="BK67" t="str">
            <v>temperate_boreal:Europe,Asia|temperate_nemoral:Europe,Asia|temperate_dry:Europe,Asia|subtropic_mediterranean:Europe,Asia,Africa</v>
          </cell>
          <cell r="BM67" t="str">
            <v>temperate_boreal:Europe,Asia|temperate_nemoral:Europe,Asia,NorthAndCentralAmerica|temperate_dry:Europe,Asia|subtropic_unspecified:Asia|subtropic_mediterranean:Europe,Asia,Africa</v>
          </cell>
          <cell r="DI67">
            <v>1</v>
          </cell>
        </row>
        <row r="68">
          <cell r="B68" t="str">
            <v>Achillea ptarmica</v>
          </cell>
          <cell r="C68" t="str">
            <v>L.</v>
          </cell>
          <cell r="D68" t="str">
            <v>nyseryllik</v>
          </cell>
          <cell r="E68">
            <v>129993</v>
          </cell>
          <cell r="F68">
            <v>100396</v>
          </cell>
          <cell r="G68" t="str">
            <v>ExpertGroups/Karplanter/S</v>
          </cell>
          <cell r="H68" t="str">
            <v>Karplanter (Svalbard)</v>
          </cell>
          <cell r="I68" t="str">
            <v>Karplanter (Svalbard)</v>
          </cell>
          <cell r="J68" t="str">
            <v>NotApplicable</v>
          </cell>
          <cell r="M68" t="str">
            <v>canNotEstablishWithin50years</v>
          </cell>
          <cell r="AA68">
            <v>1939</v>
          </cell>
          <cell r="AB68" t="str">
            <v>terrestrial</v>
          </cell>
          <cell r="AD68" t="str">
            <v>unknown</v>
          </cell>
          <cell r="AE68" t="str">
            <v>yes</v>
          </cell>
          <cell r="AF68" t="str">
            <v>unknown</v>
          </cell>
          <cell r="AI68">
            <v>5</v>
          </cell>
          <cell r="AJ68" t="str">
            <v>V</v>
          </cell>
          <cell r="AQ68">
            <v>0</v>
          </cell>
          <cell r="AR68">
            <v>1</v>
          </cell>
          <cell r="AS68">
            <v>0</v>
          </cell>
          <cell r="AT68">
            <v>0</v>
          </cell>
          <cell r="AW68" t="str">
            <v>Ingen kjent effekt</v>
          </cell>
          <cell r="AX68" t="str">
            <v>Ingen kjent effekt</v>
          </cell>
          <cell r="BC68" t="str">
            <v>Ingen kjent effekt</v>
          </cell>
          <cell r="BD68" t="str">
            <v>Ingen kjent effekt</v>
          </cell>
          <cell r="BK68" t="str">
            <v>temperate_boreal:Europe,Asia|temperate_nemoral:Europe,Asia</v>
          </cell>
          <cell r="BM68" t="str">
            <v>temperate_boreal:Europe,Asia|temperate_nemoral:Europe,Asia</v>
          </cell>
          <cell r="DI68">
            <v>2</v>
          </cell>
        </row>
        <row r="69">
          <cell r="B69" t="str">
            <v>Agrostemma githago</v>
          </cell>
          <cell r="C69" t="str">
            <v>L.</v>
          </cell>
          <cell r="D69" t="str">
            <v>klinte</v>
          </cell>
          <cell r="E69">
            <v>130084</v>
          </cell>
          <cell r="F69">
            <v>101443</v>
          </cell>
          <cell r="G69" t="str">
            <v>ExpertGroups/Karplanter/S</v>
          </cell>
          <cell r="H69" t="str">
            <v>Karplanter (Svalbard)</v>
          </cell>
          <cell r="I69" t="str">
            <v>Karplanter (Svalbard)</v>
          </cell>
          <cell r="J69" t="str">
            <v>NotApplicable</v>
          </cell>
          <cell r="M69" t="str">
            <v>canNotEstablishWithin50years</v>
          </cell>
          <cell r="AA69">
            <v>1897</v>
          </cell>
          <cell r="AB69" t="str">
            <v>terrestrial</v>
          </cell>
          <cell r="AD69" t="str">
            <v>unknown</v>
          </cell>
          <cell r="AE69" t="str">
            <v>yes</v>
          </cell>
          <cell r="AF69" t="str">
            <v>unknown</v>
          </cell>
          <cell r="AI69">
            <v>1</v>
          </cell>
          <cell r="AJ69" t="str">
            <v>V</v>
          </cell>
          <cell r="AW69" t="str">
            <v>Ingen kjent effekt</v>
          </cell>
          <cell r="AX69" t="str">
            <v>Ingen kjent effekt</v>
          </cell>
          <cell r="BC69" t="str">
            <v>Ingen kjent effekt</v>
          </cell>
          <cell r="BD69" t="str">
            <v>Ingen kjent effekt</v>
          </cell>
          <cell r="BK69" t="str">
            <v>temperate_nemoral:Europe,Asia</v>
          </cell>
          <cell r="BM69" t="str">
            <v>temperate_nemoral:Europe,Asia</v>
          </cell>
          <cell r="DI69">
            <v>1</v>
          </cell>
        </row>
        <row r="70">
          <cell r="B70" t="str">
            <v>Alchemilla wichurae</v>
          </cell>
          <cell r="C70" t="str">
            <v>(Buser) Stefansson</v>
          </cell>
          <cell r="D70" t="str">
            <v>skarmarikåpe</v>
          </cell>
          <cell r="E70">
            <v>130180</v>
          </cell>
          <cell r="F70">
            <v>103247</v>
          </cell>
          <cell r="G70" t="str">
            <v>ExpertGroups/Karplanter/S</v>
          </cell>
          <cell r="H70" t="str">
            <v>Karplanter (Svalbard)</v>
          </cell>
          <cell r="I70" t="str">
            <v>Karplanter (Svalbard)</v>
          </cell>
          <cell r="J70" t="str">
            <v>NotApplicable</v>
          </cell>
          <cell r="M70" t="str">
            <v>canNotEstablishWithin50years</v>
          </cell>
          <cell r="AA70">
            <v>1939</v>
          </cell>
          <cell r="AB70" t="str">
            <v>terrestrial</v>
          </cell>
          <cell r="AD70" t="str">
            <v>origin</v>
          </cell>
          <cell r="AE70" t="str">
            <v>yes</v>
          </cell>
          <cell r="AF70" t="str">
            <v>unknown</v>
          </cell>
          <cell r="AI70">
            <v>5</v>
          </cell>
          <cell r="AK70" t="str">
            <v>V</v>
          </cell>
          <cell r="AW70" t="str">
            <v>Ingen kjent effekt</v>
          </cell>
          <cell r="AX70" t="str">
            <v>Ingen kjent effekt</v>
          </cell>
          <cell r="BC70" t="str">
            <v>Ingen kjent effekt</v>
          </cell>
          <cell r="BD70" t="str">
            <v>Ingen kjent effekt</v>
          </cell>
          <cell r="BK70" t="str">
            <v>polar:Europe,NorthAndCentralAmerica|temperate_boreal:Europe,NorthAndCentralAmerica</v>
          </cell>
          <cell r="BM70" t="str">
            <v>polar:Europe,NorthAndCentralAmerica|temperate_boreal:Europe,NorthAndCentralAmerica</v>
          </cell>
          <cell r="DI70">
            <v>2</v>
          </cell>
        </row>
        <row r="71">
          <cell r="B71" t="str">
            <v>Allium cepa</v>
          </cell>
          <cell r="C71" t="str">
            <v>L.</v>
          </cell>
          <cell r="D71" t="str">
            <v>kepaløk</v>
          </cell>
          <cell r="E71">
            <v>59366</v>
          </cell>
          <cell r="F71">
            <v>99406</v>
          </cell>
          <cell r="G71" t="str">
            <v>ExpertGroups/Karplanter/S</v>
          </cell>
          <cell r="H71" t="str">
            <v>Karplanter (Svalbard)</v>
          </cell>
          <cell r="I71" t="str">
            <v>Karplanter (Svalbard)</v>
          </cell>
          <cell r="J71" t="str">
            <v>NotApplicable</v>
          </cell>
          <cell r="M71" t="str">
            <v>canNotEstablishWithin50years</v>
          </cell>
          <cell r="AA71">
            <v>2008</v>
          </cell>
          <cell r="AB71" t="str">
            <v>terrestrial</v>
          </cell>
          <cell r="AD71" t="str">
            <v>unknown</v>
          </cell>
          <cell r="AE71" t="str">
            <v>no</v>
          </cell>
          <cell r="AF71" t="str">
            <v>unknown</v>
          </cell>
          <cell r="AI71">
            <v>3</v>
          </cell>
          <cell r="AJ71" t="str">
            <v>V</v>
          </cell>
          <cell r="AK71" t="str">
            <v>V</v>
          </cell>
          <cell r="AW71" t="str">
            <v>Ingen kjent effekt</v>
          </cell>
          <cell r="AX71" t="str">
            <v>Ingen kjent effekt</v>
          </cell>
          <cell r="BC71" t="str">
            <v>Ingen kjent effekt</v>
          </cell>
          <cell r="BD71" t="str">
            <v>Ingen kjent effekt</v>
          </cell>
          <cell r="BK71" t="str">
            <v>temperate_dry:Asia</v>
          </cell>
          <cell r="BM71" t="str">
            <v>temperate_nemoral:Europe,Asia,Oceania,NorthAndCentralAmerica|temperate_dry:Europe,Asia,NorthAndCentralAmerica|subtropic_mediterranean:Europe,Asia,Africa,NorthAndCentralAmerica</v>
          </cell>
          <cell r="DI71">
            <v>1</v>
          </cell>
        </row>
        <row r="72">
          <cell r="B72" t="str">
            <v>Carum carvi</v>
          </cell>
          <cell r="C72" t="str">
            <v>L.</v>
          </cell>
          <cell r="D72" t="str">
            <v>karve</v>
          </cell>
          <cell r="E72">
            <v>60247</v>
          </cell>
          <cell r="F72">
            <v>100287</v>
          </cell>
          <cell r="G72" t="str">
            <v>ExpertGroups/Karplanter/S</v>
          </cell>
          <cell r="H72" t="str">
            <v>Karplanter (Svalbard)</v>
          </cell>
          <cell r="I72" t="str">
            <v>Karplanter (Svalbard)</v>
          </cell>
          <cell r="J72" t="str">
            <v>NotApplicable</v>
          </cell>
          <cell r="M72" t="str">
            <v>canNotEstablishWithin50years</v>
          </cell>
          <cell r="AA72">
            <v>1939</v>
          </cell>
          <cell r="AB72" t="str">
            <v>terrestrial</v>
          </cell>
          <cell r="AD72" t="str">
            <v>origin</v>
          </cell>
          <cell r="AE72" t="str">
            <v>yes</v>
          </cell>
          <cell r="AF72" t="str">
            <v>unknown</v>
          </cell>
          <cell r="AI72">
            <v>2</v>
          </cell>
          <cell r="AJ72" t="str">
            <v>V</v>
          </cell>
          <cell r="AW72" t="str">
            <v>Ingen kjent effekt</v>
          </cell>
          <cell r="AX72" t="str">
            <v>Ingen kjent effekt</v>
          </cell>
          <cell r="BC72" t="str">
            <v>Ingen kjent effekt</v>
          </cell>
          <cell r="BD72" t="str">
            <v>Ingen kjent effekt</v>
          </cell>
          <cell r="BK72" t="str">
            <v>temperate_boreal:Europe,Asia|temperate_nemoral:Europe,Asia|subtropic_mediterranean:Europe,Asia,Africa</v>
          </cell>
          <cell r="BM72" t="str">
            <v>temperate_boreal:Europe,Asia,NorthAndCentralAmerica|temperate_nemoral:Europe,Asia,NorthAndCentralAmerica|subtropic_mediterranean:Europe,Asia,Africa,NorthAndCentralAmerica</v>
          </cell>
          <cell r="DI72">
            <v>2</v>
          </cell>
        </row>
        <row r="73">
          <cell r="B73" t="str">
            <v>Galium album</v>
          </cell>
          <cell r="C73" t="str">
            <v>Mill.</v>
          </cell>
          <cell r="D73" t="str">
            <v>stormaure</v>
          </cell>
          <cell r="E73">
            <v>133349</v>
          </cell>
          <cell r="F73">
            <v>143481</v>
          </cell>
          <cell r="G73" t="str">
            <v>ExpertGroups/Karplanter/S</v>
          </cell>
          <cell r="H73" t="str">
            <v>Karplanter (Svalbard)</v>
          </cell>
          <cell r="I73" t="str">
            <v>Karplanter (Svalbard)</v>
          </cell>
          <cell r="J73" t="str">
            <v>NotApplicable</v>
          </cell>
          <cell r="M73" t="str">
            <v>canNotEstablishWithin50years</v>
          </cell>
          <cell r="AA73">
            <v>2008</v>
          </cell>
          <cell r="AB73" t="str">
            <v>terrestrial</v>
          </cell>
          <cell r="AD73" t="str">
            <v>origin</v>
          </cell>
          <cell r="AE73" t="str">
            <v>yes</v>
          </cell>
          <cell r="AF73" t="str">
            <v>unknown</v>
          </cell>
          <cell r="AI73">
            <v>5</v>
          </cell>
          <cell r="AJ73" t="str">
            <v>V</v>
          </cell>
          <cell r="AW73" t="str">
            <v>Ingen kjent effekt</v>
          </cell>
          <cell r="AX73" t="str">
            <v>Ingen kjent effekt</v>
          </cell>
          <cell r="BC73" t="str">
            <v>Ingen kjent effekt</v>
          </cell>
          <cell r="BD73" t="str">
            <v>Ingen kjent effekt</v>
          </cell>
          <cell r="BK73" t="str">
            <v>temperate_nemoral:Europe,Asia|temperate_dry:Europe,Asia|subtropic_unspecified:Asia|subtropic_mediterranean:Europe,Asia,Africa</v>
          </cell>
          <cell r="BM73" t="str">
            <v>temperate_boreal:Europe,NorthAndCentralAmerica|temperate_nemoral:Europe,Asia,Oceania|temperate_dry:Europe,Asia|subtropic_unspecified:Asia|subtropic_mediterranean:Europe,Asia,Africa</v>
          </cell>
          <cell r="DI73">
            <v>1</v>
          </cell>
        </row>
        <row r="74">
          <cell r="B74" t="str">
            <v>Tripleurospermum inodorum</v>
          </cell>
          <cell r="C74" t="str">
            <v>(L.) Sch.Bip.</v>
          </cell>
          <cell r="D74" t="str">
            <v>balderbrå</v>
          </cell>
          <cell r="E74">
            <v>138515</v>
          </cell>
          <cell r="F74">
            <v>100902</v>
          </cell>
          <cell r="G74" t="str">
            <v>ExpertGroups/Karplanter/S</v>
          </cell>
          <cell r="H74" t="str">
            <v>Karplanter (Svalbard)</v>
          </cell>
          <cell r="I74" t="str">
            <v>Karplanter (Svalbard)</v>
          </cell>
          <cell r="J74" t="str">
            <v>NotApplicable</v>
          </cell>
          <cell r="M74" t="str">
            <v>canNotEstablishWithin50years</v>
          </cell>
          <cell r="AA74">
            <v>1961</v>
          </cell>
          <cell r="AB74" t="str">
            <v>terrestrial</v>
          </cell>
          <cell r="AD74" t="str">
            <v>unknown</v>
          </cell>
          <cell r="AE74" t="str">
            <v>yes</v>
          </cell>
          <cell r="AF74" t="str">
            <v>unknown</v>
          </cell>
          <cell r="AI74">
            <v>1</v>
          </cell>
          <cell r="AJ74" t="str">
            <v>V</v>
          </cell>
          <cell r="AW74" t="str">
            <v>Ingen kjent effekt</v>
          </cell>
          <cell r="AX74" t="str">
            <v>Ingen kjent effekt</v>
          </cell>
          <cell r="BC74" t="str">
            <v>Ingen kjent effekt</v>
          </cell>
          <cell r="BD74" t="str">
            <v>Ingen kjent effekt</v>
          </cell>
          <cell r="BK74" t="str">
            <v>temperate_nemoral:Europe,Asia|temperate_dry:Europe,Asia|subtropic_mediterranean:Europe,Asia</v>
          </cell>
          <cell r="BM74" t="str">
            <v>temperate_nemoral:Europe,Asia,NorthAndCentralAmerica|temperate_dry:Europe,Asia,NorthAndCentralAmerica|subtropic_mediterranean:Europe,Asia</v>
          </cell>
          <cell r="DI74">
            <v>3</v>
          </cell>
        </row>
        <row r="75">
          <cell r="B75" t="str">
            <v>Barbarea stricta</v>
          </cell>
          <cell r="C75" t="str">
            <v>Andrz. ex Besser</v>
          </cell>
          <cell r="D75" t="str">
            <v>stakekarse</v>
          </cell>
          <cell r="E75">
            <v>130912</v>
          </cell>
          <cell r="F75">
            <v>101101</v>
          </cell>
          <cell r="G75" t="str">
            <v>ExpertGroups/Karplanter/S</v>
          </cell>
          <cell r="H75" t="str">
            <v>Karplanter (Svalbard)</v>
          </cell>
          <cell r="I75" t="str">
            <v>Karplanter (Svalbard)</v>
          </cell>
          <cell r="J75" t="str">
            <v>NotApplicable</v>
          </cell>
          <cell r="M75" t="str">
            <v>canNotEstablishWithin50years</v>
          </cell>
          <cell r="AA75">
            <v>2011</v>
          </cell>
          <cell r="AB75" t="str">
            <v>terrestrial</v>
          </cell>
          <cell r="AD75" t="str">
            <v>origin</v>
          </cell>
          <cell r="AE75" t="str">
            <v>yes</v>
          </cell>
          <cell r="AF75" t="str">
            <v>unknown</v>
          </cell>
          <cell r="AI75">
            <v>3</v>
          </cell>
          <cell r="AJ75" t="str">
            <v>V</v>
          </cell>
          <cell r="AW75" t="str">
            <v>Ingen kjent effekt</v>
          </cell>
          <cell r="AX75" t="str">
            <v>Ingen kjent effekt</v>
          </cell>
          <cell r="BC75" t="str">
            <v>Ingen kjent effekt</v>
          </cell>
          <cell r="BD75" t="str">
            <v>Ingen kjent effekt</v>
          </cell>
          <cell r="BK75" t="str">
            <v>temperate_boreal:Europe,Asia|temperate_nemoral:Europe,Asia</v>
          </cell>
          <cell r="BM75" t="str">
            <v>temperate_boreal:Europe,Asia|temperate_nemoral:Europe,Asia</v>
          </cell>
          <cell r="DI75">
            <v>1</v>
          </cell>
        </row>
        <row r="76">
          <cell r="B76" t="str">
            <v>Ranunculus acris acris</v>
          </cell>
          <cell r="D76" t="str">
            <v>engsoleie</v>
          </cell>
          <cell r="E76">
            <v>136149</v>
          </cell>
          <cell r="F76">
            <v>103139</v>
          </cell>
          <cell r="G76" t="str">
            <v>ExpertGroups/Karplanter/S</v>
          </cell>
          <cell r="H76" t="str">
            <v>Karplanter (Svalbard)</v>
          </cell>
          <cell r="I76" t="str">
            <v>Karplanter (Svalbard)</v>
          </cell>
          <cell r="J76" t="str">
            <v>NotApplicable</v>
          </cell>
          <cell r="M76" t="str">
            <v>canNotEstablishWithin50years</v>
          </cell>
          <cell r="AA76">
            <v>1939</v>
          </cell>
          <cell r="AB76" t="str">
            <v>terrestrial</v>
          </cell>
          <cell r="AD76" t="str">
            <v>origin</v>
          </cell>
          <cell r="AE76" t="str">
            <v>no</v>
          </cell>
          <cell r="AF76" t="str">
            <v>unknown</v>
          </cell>
          <cell r="AI76">
            <v>5</v>
          </cell>
          <cell r="AJ76" t="str">
            <v>V</v>
          </cell>
          <cell r="AW76" t="str">
            <v>Ingen kjent effekt</v>
          </cell>
          <cell r="AX76" t="str">
            <v>Ingen kjent effekt</v>
          </cell>
          <cell r="BC76" t="str">
            <v>Ingen kjent effekt</v>
          </cell>
          <cell r="BD76" t="str">
            <v>Ingen kjent effekt</v>
          </cell>
          <cell r="BK76" t="str">
            <v>temperate_boreal:Europe|temperate_nemoral:Europe,Asia|subtropic_mediterranean:Europe</v>
          </cell>
          <cell r="BM76" t="str">
            <v>temperate_boreal:Europe,NorthAndCentralAmerica|temperate_nemoral:Europe,Asia,Oceania,NorthAndCentralAmerica|subtropic_mediterranean:Europe</v>
          </cell>
          <cell r="DI76">
            <v>2</v>
          </cell>
        </row>
        <row r="77">
          <cell r="B77" t="str">
            <v>Cerastium fontanum vulgare</v>
          </cell>
          <cell r="C77" t="str">
            <v>(Hartm.) Greuter &amp; Burdet</v>
          </cell>
          <cell r="D77" t="str">
            <v>ugrasarve</v>
          </cell>
          <cell r="E77">
            <v>131673</v>
          </cell>
          <cell r="F77">
            <v>101472</v>
          </cell>
          <cell r="G77" t="str">
            <v>ExpertGroups/Karplanter/S</v>
          </cell>
          <cell r="H77" t="str">
            <v>Karplanter (Svalbard)</v>
          </cell>
          <cell r="I77" t="str">
            <v>Karplanter (Svalbard)</v>
          </cell>
          <cell r="J77" t="str">
            <v>NotApplicable</v>
          </cell>
          <cell r="M77" t="str">
            <v>canNotEstablishWithin50years</v>
          </cell>
          <cell r="AA77">
            <v>1897</v>
          </cell>
          <cell r="AB77" t="str">
            <v>terrestrial</v>
          </cell>
          <cell r="AD77" t="str">
            <v>origin</v>
          </cell>
          <cell r="AE77" t="str">
            <v>no</v>
          </cell>
          <cell r="AF77" t="str">
            <v>unknown</v>
          </cell>
          <cell r="AI77">
            <v>3</v>
          </cell>
          <cell r="AJ77" t="str">
            <v>V</v>
          </cell>
          <cell r="AW77" t="str">
            <v>Ingen kjent effekt</v>
          </cell>
          <cell r="AX77" t="str">
            <v>Ingen kjent effekt</v>
          </cell>
          <cell r="BC77" t="str">
            <v>Ingen kjent effekt</v>
          </cell>
          <cell r="BD77" t="str">
            <v>Ingen kjent effekt</v>
          </cell>
          <cell r="BK77" t="str">
            <v>temperate_boreal:Europe,Asia|temperate_nemoral:Europe,Asia|subtropic_mediterranean:Europe,Asia,Africa</v>
          </cell>
          <cell r="BM77" t="str">
            <v>temperate_boreal:Europe,Asia|temperate_nemoral:Europe,Asia|subtropic_mediterranean:Europe,Asia,Africa</v>
          </cell>
          <cell r="DI77">
            <v>3</v>
          </cell>
        </row>
        <row r="78">
          <cell r="B78" t="str">
            <v>Lathyrus pratensis</v>
          </cell>
          <cell r="C78" t="str">
            <v>L.</v>
          </cell>
          <cell r="D78" t="str">
            <v>gulflatbelg</v>
          </cell>
          <cell r="E78">
            <v>61920</v>
          </cell>
          <cell r="F78">
            <v>101960</v>
          </cell>
          <cell r="G78" t="str">
            <v>ExpertGroups/Karplanter/S</v>
          </cell>
          <cell r="H78" t="str">
            <v>Karplanter (Svalbard)</v>
          </cell>
          <cell r="I78" t="str">
            <v>Karplanter (Svalbard)</v>
          </cell>
          <cell r="J78" t="str">
            <v>NotApplicable</v>
          </cell>
          <cell r="M78" t="str">
            <v>canNotEstablishWithin50years</v>
          </cell>
          <cell r="AA78">
            <v>2011</v>
          </cell>
          <cell r="AB78" t="str">
            <v>terrestrial</v>
          </cell>
          <cell r="AD78" t="str">
            <v>origin</v>
          </cell>
          <cell r="AE78" t="str">
            <v>yes</v>
          </cell>
          <cell r="AF78" t="str">
            <v>unknown</v>
          </cell>
          <cell r="AI78">
            <v>5</v>
          </cell>
          <cell r="AJ78" t="str">
            <v>V</v>
          </cell>
          <cell r="AW78" t="str">
            <v>Ingen kjent effekt</v>
          </cell>
          <cell r="AX78" t="str">
            <v>Ingen kjent effekt</v>
          </cell>
          <cell r="BC78" t="str">
            <v>Ingen kjent effekt</v>
          </cell>
          <cell r="BD78" t="str">
            <v>Ingen kjent effekt</v>
          </cell>
          <cell r="BK78" t="str">
            <v>temperate_boreal:Europe,Asia|temperate_nemoral:Europe,Asia|subtropic_mediterranean:Europe,Asia,Africa</v>
          </cell>
          <cell r="BM78" t="str">
            <v>temperate_boreal:Europe,Asia,NorthAndCentralAmerica|temperate_nemoral:Europe,Asia,NorthAndCentralAmerica|subtropic_mediterranean:Europe,Asia,Africa</v>
          </cell>
          <cell r="DI78">
            <v>1</v>
          </cell>
        </row>
        <row r="79">
          <cell r="B79" t="str">
            <v>Plantago major major</v>
          </cell>
          <cell r="D79" t="str">
            <v>ugrasgroblad</v>
          </cell>
          <cell r="E79">
            <v>135441</v>
          </cell>
          <cell r="F79">
            <v>102535</v>
          </cell>
          <cell r="G79" t="str">
            <v>ExpertGroups/Karplanter/S</v>
          </cell>
          <cell r="H79" t="str">
            <v>Karplanter (Svalbard)</v>
          </cell>
          <cell r="I79" t="str">
            <v>Karplanter (Svalbard)</v>
          </cell>
          <cell r="J79" t="str">
            <v>NotApplicable</v>
          </cell>
          <cell r="M79" t="str">
            <v>canNotEstablishWithin50years</v>
          </cell>
          <cell r="AA79">
            <v>1928</v>
          </cell>
          <cell r="AB79" t="str">
            <v>terrestrial</v>
          </cell>
          <cell r="AD79" t="str">
            <v>unknown</v>
          </cell>
          <cell r="AE79" t="str">
            <v>no</v>
          </cell>
          <cell r="AF79" t="str">
            <v>unknown</v>
          </cell>
          <cell r="AI79">
            <v>3</v>
          </cell>
          <cell r="AJ79" t="str">
            <v>V</v>
          </cell>
          <cell r="AW79" t="str">
            <v>Ingen kjent effekt</v>
          </cell>
          <cell r="AX79" t="str">
            <v>Ingen kjent effekt</v>
          </cell>
          <cell r="BC79" t="str">
            <v>Ingen kjent effekt</v>
          </cell>
          <cell r="BD79" t="str">
            <v>Ingen kjent effekt</v>
          </cell>
          <cell r="BK79" t="str">
            <v>temperate_nemoral:Europe,Asia|temperate_dry:Europe,Asia|subtropic_unspecified:Europe,Asia|subtropic_mediterranean:Africa</v>
          </cell>
          <cell r="BM79" t="str">
            <v>temperate_boreal:Europe,Asia,NorthAndCentralAmerica|temperate_nemoral:Europe,Asia,Oceania,NorthAndCentralAmerica,SouthAmerica|temperate_dry:Europe,Asia,NorthAndCentralAmerica|subtropic_unspecified:Europe,Asia,NorthAndCentralAmerica,SouthAmerica|subtropic_mediterranean:Africa,Oceania,NorthAndCentralAmerica|subtropic_caperegion:Africa|subtropic_highlands:SouthAmerica</v>
          </cell>
          <cell r="DI79">
            <v>2</v>
          </cell>
        </row>
        <row r="80">
          <cell r="B80" t="str">
            <v>Ranunculus subborealis villosus</v>
          </cell>
          <cell r="C80" t="str">
            <v>(Drabble) Elven</v>
          </cell>
          <cell r="D80" t="str">
            <v>kystsoleie</v>
          </cell>
          <cell r="E80">
            <v>136653</v>
          </cell>
          <cell r="F80">
            <v>103175</v>
          </cell>
          <cell r="G80" t="str">
            <v>ExpertGroups/Karplanter/S</v>
          </cell>
          <cell r="H80" t="str">
            <v>Karplanter (Svalbard)</v>
          </cell>
          <cell r="I80" t="str">
            <v>Karplanter (Svalbard)</v>
          </cell>
          <cell r="J80" t="str">
            <v>DoorKnocker</v>
          </cell>
          <cell r="K80" t="str">
            <v>doRiskAssessment</v>
          </cell>
          <cell r="N80">
            <v>1</v>
          </cell>
          <cell r="Q80">
            <v>2</v>
          </cell>
          <cell r="T80" t="str">
            <v>LO</v>
          </cell>
          <cell r="U80">
            <v>2</v>
          </cell>
          <cell r="V80" t="str">
            <v>1,2D</v>
          </cell>
          <cell r="AA80">
            <v>1928</v>
          </cell>
          <cell r="AB80" t="str">
            <v>terrestrial</v>
          </cell>
          <cell r="AD80" t="str">
            <v>origin</v>
          </cell>
          <cell r="AE80" t="str">
            <v>no</v>
          </cell>
          <cell r="AF80" t="str">
            <v>unknown</v>
          </cell>
          <cell r="AI80">
            <v>5</v>
          </cell>
          <cell r="AJ80" t="str">
            <v>V</v>
          </cell>
          <cell r="AN80">
            <v>1</v>
          </cell>
          <cell r="AO80" t="str">
            <v>introductionTransportpollution</v>
          </cell>
          <cell r="AU80">
            <v>8</v>
          </cell>
          <cell r="AV80">
            <v>100</v>
          </cell>
          <cell r="AW80" t="str">
            <v>Ingen kjent effekt</v>
          </cell>
          <cell r="AX80" t="str">
            <v>Ingen kjent effekt</v>
          </cell>
          <cell r="BC80" t="str">
            <v>Ingen kjent effekt</v>
          </cell>
          <cell r="BD80" t="str">
            <v>Ingen kjent effekt</v>
          </cell>
          <cell r="BE80" t="str">
            <v>no</v>
          </cell>
          <cell r="BF80" t="str">
            <v>yes</v>
          </cell>
          <cell r="BG80" t="str">
            <v>V</v>
          </cell>
          <cell r="BK80" t="str">
            <v>temperate_boreal:Europe|temperate_nemoral:Europe</v>
          </cell>
          <cell r="BM80" t="str">
            <v>polar:Europe|temperate_boreal:Europe,NorthAndCentralAmerica|temperate_nemoral:Europe</v>
          </cell>
          <cell r="BO80">
            <v>1</v>
          </cell>
          <cell r="BR80" t="str">
            <v>RedListCategoryLevel</v>
          </cell>
          <cell r="BT80">
            <v>1</v>
          </cell>
          <cell r="BW80" t="str">
            <v>SpreadYearlyLiteratureData</v>
          </cell>
          <cell r="BX80">
            <v>31.9</v>
          </cell>
          <cell r="BY80">
            <v>1</v>
          </cell>
          <cell r="CB80" t="str">
            <v>T35,T8</v>
          </cell>
          <cell r="CC80">
            <v>2</v>
          </cell>
          <cell r="CG80" t="str">
            <v>T8</v>
          </cell>
          <cell r="CH80">
            <v>1</v>
          </cell>
          <cell r="CL80" t="str">
            <v>T8</v>
          </cell>
          <cell r="CM80">
            <v>1</v>
          </cell>
          <cell r="CQ80">
            <v>1</v>
          </cell>
          <cell r="CU80">
            <v>1</v>
          </cell>
          <cell r="CX80">
            <v>0</v>
          </cell>
          <cell r="CY80">
            <v>1</v>
          </cell>
          <cell r="DB80">
            <v>0</v>
          </cell>
          <cell r="DC80" t="str">
            <v>Kystsoleie &lt;i&gt;Ranunculus subborealis&lt;/i&gt; subsp. &lt;i&gt;villosus&lt;/i&gt; er en flerårig urt med frøformering og noe klonal vekst. Den kan holde seg lenge (flere årtier) etter etablering, uten å reprodusere. Den er en rase av en hardfør og vidt utbredt art i Vest- og Nord-Europa og Nordvest-Sibir. Vi har identifisert Svalbard-materialet til subsp. &lt;i&gt;villosus&lt;/i&gt;, som er den vanlige rasen i områdene i Norge der de fleste transporter til Svalbard har kommet fra (Vestlandet med Bergen, Midt-Norge med Trondheim, Nord-Norge med Bodø, Tromsø og Hammerfest). De to andre norske rasene av arten, russesoleie subsp. &lt;i&gt;subborealis&lt;/i&gt; og fjellsoleie subsp. &lt;i&gt;pumilis&lt;/i&gt; er enda mer hardføre enn subsp. &lt;i&gt;villosus&lt;/i&gt;, men de forekommer hovedsakelig i områder der det ikke skjer noen transporter til Svalbard.</v>
          </cell>
          <cell r="DD80" t="str">
            <v>Kystsoleie er funnet mange ganger på Svalbard: i Ny-Ålesund 1928 (Høeg &amp; Lid 1929), 1936 (E. Dahl, herb. O) og 1958 (O.I. Rønning &amp; O. Skifte, herb. TROM), på Hotellneset nær Longyearbyen i 1928 (Høeg &amp; Lid 1929), i sjølve Longyearbyen i 1928 (Høeg &amp; Lid 1929), 1939 (Hadac 1941) og 1960 (Sunding 1961), og på Bjørnøya ved Krillvasshytta i 1957 (Rønning 1959) og ved Tunheim i 1957, 1958, 1964 og 1967 (bl.a. Rønning 1959, Engelskjøn &amp; Schweitzer 1970). Arten har tydeligvis vært etablert på Bjørnøya og kanskje også på Spitsbergen, men det er ikke kjent funn etter 1960 (Spitsbergen) og 1967 (Bjørnøya).</v>
          </cell>
          <cell r="DE80" t="str">
            <v>Trolig kommet inn med dyref&amp;#244:r, kanskje også med andre vektorer. Ingen viderespredning på Svalbard, foreløpig.</v>
          </cell>
          <cell r="DF80" t="str">
            <v>Invasjonspotensialet er lite, med minste skår på både median levetid og ekspansjonshastighet (anslått for de kommende 50 år). Planten har vært etablert, eller i hvert fall stabil, på Bjørnøya i en periode, kanskje også i Longyearbyen og Ny-Ålesund, men er ikke kjent fra øyene i dag. Den har potensial for nyetablering, og vi anser den som en dørstokk-art. Den har også potensial for videre spredning fra etableringssteder. Diasporene (smånøtter med krok) spres med dyr (rein) og folk.</v>
          </cell>
          <cell r="DG80" t="str">
            <v>Planten er foreløpig trolig bare funnet på skrotemark (sterkt endret fastmark) på Spitsbergen: økologien på voksestedene på Bjørnøya er ikke nærmere kjent. Den har potensial for å etablere seg i urterik, noe gjødslet vegetasjon, spesielt i fuglefjell-enger dersom den kan spres dit. Det er ikke mulig å si noe om hvilken effekt den kan ha.</v>
          </cell>
          <cell r="DH80" t="str">
            <v>Kystsoleie har vært stabil og kan trolig etablere seg på ny på Svalbard, dersom den spres inn. Arten kan innta mindre påvirkete naturtyper, spesielt fuglegjødslete enger, men utgjør foreløpig ingen risiko.</v>
          </cell>
          <cell r="DI80">
            <v>5</v>
          </cell>
        </row>
        <row r="81">
          <cell r="B81" t="str">
            <v>Lepidotheca suaveolens</v>
          </cell>
          <cell r="C81" t="str">
            <v>(Pursh) Nutt.</v>
          </cell>
          <cell r="D81" t="str">
            <v>tunbalderbrå</v>
          </cell>
          <cell r="E81">
            <v>134111</v>
          </cell>
          <cell r="F81">
            <v>100727</v>
          </cell>
          <cell r="G81" t="str">
            <v>ExpertGroups/Karplanter/S</v>
          </cell>
          <cell r="H81" t="str">
            <v>Karplanter (Svalbard)</v>
          </cell>
          <cell r="I81" t="str">
            <v>Karplanter (Svalbard)</v>
          </cell>
          <cell r="J81" t="str">
            <v>DoorKnocker</v>
          </cell>
          <cell r="K81" t="str">
            <v>doRiskAssessment</v>
          </cell>
          <cell r="N81">
            <v>1</v>
          </cell>
          <cell r="Q81">
            <v>1</v>
          </cell>
          <cell r="T81" t="str">
            <v>NK</v>
          </cell>
          <cell r="U81">
            <v>1</v>
          </cell>
          <cell r="V81" t="str">
            <v>1,1</v>
          </cell>
          <cell r="AA81">
            <v>1965</v>
          </cell>
          <cell r="AB81" t="str">
            <v>terrestrial</v>
          </cell>
          <cell r="AD81" t="str">
            <v>other</v>
          </cell>
          <cell r="AE81" t="str">
            <v>yes</v>
          </cell>
          <cell r="AF81" t="str">
            <v>unknown</v>
          </cell>
          <cell r="AI81">
            <v>1</v>
          </cell>
          <cell r="AJ81" t="str">
            <v>V</v>
          </cell>
          <cell r="AN81">
            <v>2</v>
          </cell>
          <cell r="AO81" t="str">
            <v>introductionStowaway</v>
          </cell>
          <cell r="AU81">
            <v>8</v>
          </cell>
          <cell r="AW81" t="str">
            <v>Ingen kjent effekt</v>
          </cell>
          <cell r="AX81" t="str">
            <v>Ingen kjent effekt</v>
          </cell>
          <cell r="BC81" t="str">
            <v>Ingen kjent effekt</v>
          </cell>
          <cell r="BD81" t="str">
            <v>Ingen kjent effekt</v>
          </cell>
          <cell r="BE81" t="str">
            <v>no</v>
          </cell>
          <cell r="BF81" t="str">
            <v>yes</v>
          </cell>
          <cell r="BG81" t="str">
            <v>V</v>
          </cell>
          <cell r="BK81" t="str">
            <v>temperate_boreal:NorthAndCentralAmerica|temperate_nemoral:NorthAndCentralAmerica|temperate_dry:NorthAndCentralAmerica|subtropic_unspecified:NorthAndCentralAmerica|subtropic_mediterranean:NorthAndCentralAmerica</v>
          </cell>
          <cell r="BM81" t="str">
            <v>polar:NorthAndCentralAmerica|temperate_boreal:Europe,Asia,NorthAndCentralAmerica|temperate_nemoral:Europe,Asia,Oceania,NorthAndCentralAmerica|temperate_dry:Europe,Asia,NorthAndCentralAmerica|subtropic_unspecified:Europe,Asia,NorthAndCentralAmerica|subtropic_mediterranean:Europe,Asia,Africa,Oceania,NorthAndCentralAmerica</v>
          </cell>
          <cell r="BO81">
            <v>1</v>
          </cell>
          <cell r="BR81" t="str">
            <v>RedListCategoryLevel</v>
          </cell>
          <cell r="BT81">
            <v>1</v>
          </cell>
          <cell r="BW81" t="str">
            <v>SpreadYearlyLiteratureData</v>
          </cell>
          <cell r="BX81">
            <v>31.9</v>
          </cell>
          <cell r="BY81">
            <v>1</v>
          </cell>
          <cell r="CB81" t="str">
            <v>T35</v>
          </cell>
          <cell r="CC81">
            <v>1</v>
          </cell>
          <cell r="CH81">
            <v>1</v>
          </cell>
          <cell r="CM81">
            <v>1</v>
          </cell>
          <cell r="CQ81">
            <v>1</v>
          </cell>
          <cell r="CU81">
            <v>1</v>
          </cell>
          <cell r="CX81">
            <v>0</v>
          </cell>
          <cell r="CY81">
            <v>1</v>
          </cell>
          <cell r="DB81">
            <v>0</v>
          </cell>
          <cell r="DC81" t="str">
            <v>Tunbalderbrå &lt;i&gt;Lepidotheca suaveolens&lt;/i&gt; er en ettårig art med frøreproduksjon. Arten er sjøl-kompatibel (trenger ikke krysspollinering), kan sette enorme mengder frukter som blir noe klisne i fuktig vær og henger fast i alt som kan forflytte planten. Den er ekstremt spredningsdyktig og ytterst vanlig på fastlandet. Arten er knyttet til skrotemark (sterkt endret fastmark) og praktisk talt ikke funnet i mindre påvirkete naturtyper i Europa.</v>
          </cell>
          <cell r="DD81" t="str">
            <v>Funnet to ganger, med knopper i Ny-Ålesund i 1965 (O.I. Rønning, herb. TRH) og i blomst i Barentsburg i 1998 (Liska &amp; Sold&amp;#225:n 2004).</v>
          </cell>
          <cell r="DE81" t="str">
            <v>Kan introduseres med flere vektorer, men kanskje hovedsakelig som blindpassasjer.</v>
          </cell>
          <cell r="DF81" t="str">
            <v>Invasjonspotensialet, beregnet ut fra et estimert forekomstareal om 50 år på 8 km2, er lite, ut fra minste skår på både median levetid og ekspansjonshastighet. Arten kan etablere seg på Svalbard. Introduksjonspresset er trolig stort (kan følge med nesten alt som forflytter seg mellom fastlandet og Svalbard), men spiringen på Svalbard kan være et problem. Det er mulig, eller kanskje heller trolig, at arten kan etablere bestander på Svalbard i kommende tiår.</v>
          </cell>
          <cell r="DG81" t="str">
            <v>Ingen kjent negativ økologisk effekt. Arten er sterkt knyttet til forstyrret mark, også der den allerede finnes i Arktis (f.eks. på Grønland).</v>
          </cell>
          <cell r="DH81" t="str">
            <v>Tunbalderbrå behandles som en dørstokk-art fordi den er funnet blomstrende på Svalbard, og fordi den kan ha potensial for etablering ved noe varmere klima. Den vurderes ikke som en trussel mot natur på Svalbard.</v>
          </cell>
          <cell r="DI81">
            <v>1</v>
          </cell>
        </row>
        <row r="82">
          <cell r="B82" t="str">
            <v>Poa humilis</v>
          </cell>
          <cell r="C82" t="str">
            <v>Ehrh. ex Hoffm.</v>
          </cell>
          <cell r="D82" t="str">
            <v>smårapp</v>
          </cell>
          <cell r="E82">
            <v>145155</v>
          </cell>
          <cell r="F82">
            <v>159361</v>
          </cell>
          <cell r="G82" t="str">
            <v>ExpertGroups/Karplanter/S</v>
          </cell>
          <cell r="H82" t="str">
            <v>Karplanter (Svalbard)</v>
          </cell>
          <cell r="I82" t="str">
            <v>Karplanter (Svalbard)</v>
          </cell>
          <cell r="J82" t="str">
            <v>AlienSpecie</v>
          </cell>
          <cell r="N82">
            <v>1</v>
          </cell>
          <cell r="P82" t="str">
            <v>V</v>
          </cell>
          <cell r="Q82">
            <v>1</v>
          </cell>
          <cell r="T82" t="str">
            <v>NK</v>
          </cell>
          <cell r="U82">
            <v>1</v>
          </cell>
          <cell r="V82" t="str">
            <v>1,1</v>
          </cell>
          <cell r="W82" t="str">
            <v>LO</v>
          </cell>
          <cell r="AA82">
            <v>2009</v>
          </cell>
          <cell r="AB82" t="str">
            <v>terrestrial</v>
          </cell>
          <cell r="AD82" t="str">
            <v>origin</v>
          </cell>
          <cell r="AE82" t="str">
            <v>yes</v>
          </cell>
          <cell r="AF82" t="str">
            <v>unknown</v>
          </cell>
          <cell r="AI82">
            <v>10</v>
          </cell>
          <cell r="AJ82" t="str">
            <v>V</v>
          </cell>
          <cell r="AK82" t="str">
            <v>V</v>
          </cell>
          <cell r="AN82">
            <v>2</v>
          </cell>
          <cell r="AO82" t="str">
            <v>introductionReleased,spreadTransportpollution</v>
          </cell>
          <cell r="AP82" t="str">
            <v>Sv</v>
          </cell>
          <cell r="AQ82">
            <v>8</v>
          </cell>
          <cell r="AR82">
            <v>1</v>
          </cell>
          <cell r="AS82">
            <v>8</v>
          </cell>
          <cell r="AT82">
            <v>1</v>
          </cell>
          <cell r="AU82">
            <v>8</v>
          </cell>
          <cell r="AV82">
            <v>100</v>
          </cell>
          <cell r="AW82" t="str">
            <v>Ingen kjent effekt</v>
          </cell>
          <cell r="AX82" t="str">
            <v>Ingen kjent effekt</v>
          </cell>
          <cell r="BC82" t="str">
            <v>Ingen kjent effekt</v>
          </cell>
          <cell r="BD82" t="str">
            <v>Ingen kjent effekt</v>
          </cell>
          <cell r="BE82" t="str">
            <v>no</v>
          </cell>
          <cell r="BF82" t="str">
            <v>no</v>
          </cell>
          <cell r="BG82" t="str">
            <v>V</v>
          </cell>
          <cell r="BK82" t="str">
            <v>temperate_boreal:Europe|temperate_nemoral:Europe</v>
          </cell>
          <cell r="BM82" t="str">
            <v>polar:Europe,NorthAndCentralAmerica|temperate_boreal:Europe,NorthAndCentralAmerica|temperate_nemoral:Europe</v>
          </cell>
          <cell r="BO82">
            <v>2</v>
          </cell>
          <cell r="BP82" t="str">
            <v>X</v>
          </cell>
          <cell r="BR82" t="str">
            <v>RedListCategoryLevel</v>
          </cell>
          <cell r="BT82">
            <v>1</v>
          </cell>
          <cell r="BW82" t="str">
            <v>SpreadYearlyIncreaseCalculatedExpansionSpeed</v>
          </cell>
          <cell r="BX82">
            <v>0</v>
          </cell>
          <cell r="BY82">
            <v>1</v>
          </cell>
          <cell r="CB82" t="str">
            <v>T35</v>
          </cell>
          <cell r="CC82">
            <v>1</v>
          </cell>
          <cell r="CH82">
            <v>1</v>
          </cell>
          <cell r="CM82">
            <v>1</v>
          </cell>
          <cell r="CQ82">
            <v>1</v>
          </cell>
          <cell r="CU82">
            <v>1</v>
          </cell>
          <cell r="CX82">
            <v>0</v>
          </cell>
          <cell r="CY82">
            <v>1</v>
          </cell>
          <cell r="DB82">
            <v>0</v>
          </cell>
          <cell r="DC82" t="str">
            <v>Smårapp &lt;i&gt;Poa humilis &lt;/i&gt;(tidligere &lt;i&gt;P. pratensis&lt;/i&gt; subsp. &lt;i&gt;irrigata&lt;/i&gt;) er en flerårig plante med hovedsakelig eller enerådende aseksuell frøformering og med klonal vekst med jordstengler. Den hører til en meget komplisert gruppe, enten en artsgruppe (&lt;i&gt;P. pratensis&lt;/i&gt;-gruppen) eller en serie underarter innen &amp;#233:n art. Den er hjemlig i Nordvest-Europa og trolig spredt med mennesker eller husdyr (og dyref&amp;#244:r) til nordvestre Canada og trolig Grønland.</v>
          </cell>
          <cell r="DD82" t="str">
            <v>Smårapp ble funnet i rimelig stor mengde på veikanter i Longyearbyen i 2009 (Alsos et al. 2015), men kan ha stått der 10-20 år før den ble oppdaget. Den blomstrer meget sent i sesongen, noe som er årsaken til at den ikke er blitt registrert tidligere. Arten er stabil eller i svak (klonal) økning, men bare på veikantene der den opprinnelig er sådd inn.</v>
          </cell>
          <cell r="DE82" t="str">
            <v>Planten ble innført som såfrø for restaureringstiltak. Den har lokal etablering og litt vegetativ spredning.</v>
          </cell>
          <cell r="DF82" t="str">
            <v>Invasjonspotensialet er lite, med usikkerhet til begrenset, som kombinasjon av begrenset (til moderat) median levetid og ingen ekspansjon. Planten er etablert, men uten effektiv spredning ut over innførselsområdet. Dens nærvær avhenger av arealbruken i Longyearbyen.</v>
          </cell>
          <cell r="DG82" t="str">
            <v>Ingen kjent negativ økologisk effekt er knyttet til planten. Man kunne kanskje tenke seg at den kunne påvirke den stedegne arten av &lt;i&gt;Poa pratensis-&lt;/i&gt;gruppen, seterrapp &lt;i&gt;P. alpigena&lt;/i&gt;, ved genetisk forurensning ved pollinering, men for det første blomstrer smårapp uvanlig sent (gjerne i september), og eventuelle frø som dannes etter pollinering fra smårapp har ingen sjanse til å modne, for det andre regner vi med at hoveddelen av frøformeringen hos begge artene er aseksuell og uavhengig av pollinering.</v>
          </cell>
          <cell r="DH82" t="str">
            <v>Smårapp vurderes til ingen kjent økologisk risiko, med usikkerhet til låg risiko, og bare på grunn av invasjonspotensialet. Planten er etablert i Longyearbyen, i hvert fall foreløpig, men synes ikke å utgjøre noen økologisk risiko for stedegne planter eller naturtyper.</v>
          </cell>
          <cell r="DI82">
            <v>1</v>
          </cell>
        </row>
        <row r="83">
          <cell r="B83" t="str">
            <v>Alchemilla subcrenata</v>
          </cell>
          <cell r="C83" t="str">
            <v>Buser</v>
          </cell>
          <cell r="D83" t="str">
            <v>engmarikåpe</v>
          </cell>
          <cell r="E83">
            <v>130172</v>
          </cell>
          <cell r="F83">
            <v>103244</v>
          </cell>
          <cell r="G83" t="str">
            <v>ExpertGroups/Karplanter/S</v>
          </cell>
          <cell r="H83" t="str">
            <v>Karplanter (Svalbard)</v>
          </cell>
          <cell r="I83" t="str">
            <v>Karplanter (Svalbard)</v>
          </cell>
          <cell r="J83" t="str">
            <v>AlienSpecie</v>
          </cell>
          <cell r="N83">
            <v>1</v>
          </cell>
          <cell r="Q83">
            <v>1</v>
          </cell>
          <cell r="T83" t="str">
            <v>NK</v>
          </cell>
          <cell r="U83">
            <v>1</v>
          </cell>
          <cell r="V83" t="str">
            <v>1,1</v>
          </cell>
          <cell r="X83">
            <v>2</v>
          </cell>
          <cell r="Y83">
            <v>2</v>
          </cell>
          <cell r="Z83">
            <v>1</v>
          </cell>
          <cell r="AA83">
            <v>1957</v>
          </cell>
          <cell r="AB83" t="str">
            <v>terrestrial</v>
          </cell>
          <cell r="AD83" t="str">
            <v>origin</v>
          </cell>
          <cell r="AE83" t="str">
            <v>yes</v>
          </cell>
          <cell r="AF83" t="str">
            <v>unknown</v>
          </cell>
          <cell r="AI83">
            <v>5</v>
          </cell>
          <cell r="AK83" t="str">
            <v>V</v>
          </cell>
          <cell r="AN83">
            <v>2</v>
          </cell>
          <cell r="AO83" t="str">
            <v>introductionTransportpollution,introductionStowaway</v>
          </cell>
          <cell r="AP83" t="str">
            <v>Sv</v>
          </cell>
          <cell r="AQ83">
            <v>4</v>
          </cell>
          <cell r="AR83">
            <v>1</v>
          </cell>
          <cell r="AS83">
            <v>4</v>
          </cell>
          <cell r="AT83">
            <v>1</v>
          </cell>
          <cell r="AU83">
            <v>8</v>
          </cell>
          <cell r="AV83">
            <v>100</v>
          </cell>
          <cell r="AW83" t="str">
            <v>Ingen kjent effekt</v>
          </cell>
          <cell r="AX83" t="str">
            <v>Ingen kjent effekt</v>
          </cell>
          <cell r="BC83" t="str">
            <v>Ingen kjent effekt</v>
          </cell>
          <cell r="BD83" t="str">
            <v>Ingen kjent effekt</v>
          </cell>
          <cell r="BE83" t="str">
            <v>no</v>
          </cell>
          <cell r="BF83" t="str">
            <v>yes</v>
          </cell>
          <cell r="BG83" t="str">
            <v>V</v>
          </cell>
          <cell r="BK83" t="str">
            <v>temperate_boreal:Europe|temperate_nemoral:Europe</v>
          </cell>
          <cell r="BM83" t="str">
            <v>polar:Europe|temperate_boreal:Europe|temperate_nemoral:Europe</v>
          </cell>
          <cell r="BO83">
            <v>2</v>
          </cell>
          <cell r="BR83" t="str">
            <v>RedListCategoryLevel</v>
          </cell>
          <cell r="BT83">
            <v>1</v>
          </cell>
          <cell r="BW83" t="str">
            <v>SpreadYearlyIncreaseCalculatedExpansionSpeed</v>
          </cell>
          <cell r="BX83">
            <v>0</v>
          </cell>
          <cell r="BY83">
            <v>1</v>
          </cell>
          <cell r="CB83" t="str">
            <v>T35</v>
          </cell>
          <cell r="CC83">
            <v>1</v>
          </cell>
          <cell r="CH83">
            <v>1</v>
          </cell>
          <cell r="CM83">
            <v>1</v>
          </cell>
          <cell r="CQ83">
            <v>1</v>
          </cell>
          <cell r="CU83">
            <v>1</v>
          </cell>
          <cell r="CX83">
            <v>0</v>
          </cell>
          <cell r="CY83">
            <v>1</v>
          </cell>
          <cell r="DB83">
            <v>0</v>
          </cell>
          <cell r="DC83" t="str">
            <v>Engmarikåpe &lt;i&gt;Alchemilla subcrenata&lt;/i&gt; er en flerårig urt med klondannelse ved jordstengler. Den har aseksuell frøproduksjon (agamospermi), men krever pollinering for dannelse av endosperm, en forutsetning for utvikling av frø (også aseksuelle). Pollineringen skjer med fluer. Fruktene spres passivt eller med pattedyr.</v>
          </cell>
          <cell r="DD83" t="str">
            <v>&lt;p&gt;Engmarikåpe ble først funnet ved Krillvasshytta på Bjørnøya i 1957, senere på skrotemark i Barentsburg i 1988 (Liska &amp; Sold&amp;#225:n 2004), men kan da allerede ha stått der en tid. Det er uvisst, eller kanskje usannsynlig, at arten formerer seg i dag, men den blomstrer og er er i hvert fall lenge gjenstående i Barentsburg, hvor den er registrert fra 1988 fram til 2017 med flere individer.&lt;/p&gt;</v>
          </cell>
          <cell r="DE83" t="str">
            <v>Arten er trolig kommet inn til Svalbard med dyref&amp;#244:r, og hovedsakelig til Barentsburg, dvs. at f&amp;#244:ret trolig er kommet fra Russland. Ingen videre spredning er registrert på Svalbard foreløpig.</v>
          </cell>
          <cell r="DF83" t="str">
            <v>Invasjonspotensialet er lite, en kombinasjon av begrenset median levetid og ingen ekspansjon. Arten har langlevde kloner (potensielt i hundreår), men med liten eller ingen mulighet for videre spredning.</v>
          </cell>
          <cell r="DG83" t="str">
            <v>Ingen kjent negativ økologisk effekt er knyttet til arten. Det er små muligheter for at arten kan spre seg ut fra bosetninger, og den vil mest trolig være bundet til skrotemark (sterkt endret fastmark).</v>
          </cell>
          <cell r="DH83" t="str">
            <v>&lt;p&gt;Engmarikåpe vurderes til ingen kjent økologisk risiko. Arten har aseksuell frøformering og er dermed ikke avhengig av pollinering mellom ulike individer, men har dårlig spredningsevne. Det er ikke sannsynlig at den kan bli noen trusset mot noe i Svalbards natur.&lt;/p&gt;</v>
          </cell>
          <cell r="DI83">
            <v>2</v>
          </cell>
        </row>
        <row r="84">
          <cell r="B84" t="str">
            <v>Capsella bursa-pastoris</v>
          </cell>
          <cell r="C84" t="str">
            <v>(L.) Medik.</v>
          </cell>
          <cell r="D84" t="str">
            <v>gjetertaske</v>
          </cell>
          <cell r="E84">
            <v>139119</v>
          </cell>
          <cell r="F84">
            <v>101142</v>
          </cell>
          <cell r="G84" t="str">
            <v>ExpertGroups/Karplanter/S</v>
          </cell>
          <cell r="H84" t="str">
            <v>Karplanter (Svalbard)</v>
          </cell>
          <cell r="I84" t="str">
            <v>Karplanter (Svalbard)</v>
          </cell>
          <cell r="J84" t="str">
            <v>DoorKnocker</v>
          </cell>
          <cell r="K84" t="str">
            <v>doRiskAssessment</v>
          </cell>
          <cell r="N84">
            <v>1</v>
          </cell>
          <cell r="Q84">
            <v>1</v>
          </cell>
          <cell r="T84" t="str">
            <v>NK</v>
          </cell>
          <cell r="U84">
            <v>1</v>
          </cell>
          <cell r="V84" t="str">
            <v>1,1</v>
          </cell>
          <cell r="AA84">
            <v>1920</v>
          </cell>
          <cell r="AB84" t="str">
            <v>terrestrial</v>
          </cell>
          <cell r="AD84" t="str">
            <v>unknown</v>
          </cell>
          <cell r="AE84" t="str">
            <v>yes</v>
          </cell>
          <cell r="AF84" t="str">
            <v>unknown</v>
          </cell>
          <cell r="AI84">
            <v>3</v>
          </cell>
          <cell r="AJ84" t="str">
            <v>V</v>
          </cell>
          <cell r="AN84">
            <v>3</v>
          </cell>
          <cell r="AO84" t="str">
            <v>introductionTransportpollution,introductionStowaway</v>
          </cell>
          <cell r="AP84" t="str">
            <v>Sv</v>
          </cell>
          <cell r="AU84">
            <v>12</v>
          </cell>
          <cell r="AW84" t="str">
            <v>Ingen kjent effekt</v>
          </cell>
          <cell r="AX84" t="str">
            <v>Ingen kjent effekt</v>
          </cell>
          <cell r="BC84" t="str">
            <v>Ingen kjent effekt</v>
          </cell>
          <cell r="BD84" t="str">
            <v>Ingen kjent effekt</v>
          </cell>
          <cell r="BE84" t="str">
            <v>no</v>
          </cell>
          <cell r="BF84" t="str">
            <v>yes</v>
          </cell>
          <cell r="BG84" t="str">
            <v>V</v>
          </cell>
          <cell r="BK84" t="str">
            <v>subtropic_mediterranean:Europe,Asia,Africa</v>
          </cell>
          <cell r="BM84" t="str">
            <v>temperate_boreal:Europe,Asia,NorthAndCentralAmerica|temperate_nemoral:Europe,Asia,NorthAndCentralAmerica,SouthAmerica|temperate_dry:Europe,Asia,NorthAndCentralAmerica|subtropic_mediterranean:Europe,Asia,Africa,Oceania,NorthAndCentralAmerica,SouthAmerica|subtropic_caperegion:Africa|subtropic_highlands:Africa</v>
          </cell>
          <cell r="BO84">
            <v>1</v>
          </cell>
          <cell r="BP84" t="str">
            <v>X</v>
          </cell>
          <cell r="BR84" t="str">
            <v>RedListCategoryLevel</v>
          </cell>
          <cell r="BT84">
            <v>1</v>
          </cell>
          <cell r="BW84" t="str">
            <v>SpreadYearlyLiteratureData</v>
          </cell>
          <cell r="BX84">
            <v>39</v>
          </cell>
          <cell r="BY84">
            <v>1</v>
          </cell>
          <cell r="CC84">
            <v>1</v>
          </cell>
          <cell r="CH84">
            <v>1</v>
          </cell>
          <cell r="CM84">
            <v>1</v>
          </cell>
          <cell r="CQ84">
            <v>1</v>
          </cell>
          <cell r="CU84">
            <v>1</v>
          </cell>
          <cell r="CX84">
            <v>0</v>
          </cell>
          <cell r="CY84">
            <v>1</v>
          </cell>
          <cell r="DB84">
            <v>0</v>
          </cell>
          <cell r="DC84" t="str">
            <v>Gjetertaske &lt;i&gt;Capsella bursa-pastoris&lt;/i&gt; er en nokså kortlevd, flerårig urt uten klonal vekst, med seksuell frøreproduksjon. Arten har reproduserende bestander i Skandinavia opp i lågalpint belte og ut til sørarktisk sone på Finnmarkskysten. Av de seks funnene på Svalbard er ett uten opplysninger om stadium, ett vegetativt, ett i blomst, og tre med ung frukt. Frøene spres nokså passivt, men henger lett fast i folk og dyr og følger med transporter.</v>
          </cell>
          <cell r="DD84" t="str">
            <v>Arten er funnet fire ganger i Ny-Ålesund (1920, 1921, 1958, 1965) og to ganger i Barentsburg (1988, 1993). Antallet funn betyr lite fordi botanikere sjelden har sett etter fremmede planter på Svalbard. Det er overraskende at arten aldri er funnet i Longyearbyen eller Pyramiden, de to bosetningene som ligger i de varmeste, men også mest kontinentale delene.</v>
          </cell>
          <cell r="DE84" t="str">
            <v>Arten er kommet inn med ulike vektorer fra fastlandet (Norge og Russland), trolig oftest med dyref&amp;#244:r. Ingen spredning lokalt er registrert foreløpig.</v>
          </cell>
          <cell r="DF84" t="str">
            <v>Arten har potensial for å etablere mer permanente bestander på Svalbard dersom klimaet fortsetter å endre seg. Potensialet er trolig større i kyststrøkene (der Ny-Ålesund og Barentsburg ligger) enn inne i fjordbotnene (der Longyearbyen og Pyramiden ligger). Vi anser ikke at arten har potensial for spredning ut fra bosetningen, og dermed heller ikke til mark som ikke er sterkt endret.</v>
          </cell>
          <cell r="DG84" t="str">
            <v>Ingen negativ økologisk effekt er kjent eller forventet.</v>
          </cell>
          <cell r="DH84" t="str">
            <v>Gjetertaske vurderes til ingen kjent økologisk risiko. Det er usikkert om gjetertaske reproduserer på Svalbard foreløpig, og vi fører den derfor som en dørstokk-art fordi den kan ha potensial til å reprodusere og danne bestander i framtida. Den kan ha hatt reproduksjon i Ny-Ålesund i tidligere tider, men her har både næringsvirksomheten endret seg sterkt, og området er blitt ekstremt hardt rein- og gåsebeitet, og arten er ikke registrert etter 1965 (og heller ingen andre fremmede planter). I Barentsburg kan den være permanent allerede. Arten vil mest trolig være begrenset til sterkt endret fastmark i bosetningene, og vi oppfatter den ikke som noen trussel mot natur på Svalbard.</v>
          </cell>
          <cell r="DI84">
            <v>0</v>
          </cell>
        </row>
        <row r="85">
          <cell r="B85" t="str">
            <v>Trifolium repens</v>
          </cell>
          <cell r="C85" t="str">
            <v>L.</v>
          </cell>
          <cell r="D85" t="str">
            <v>hvitkløver</v>
          </cell>
          <cell r="E85">
            <v>138488</v>
          </cell>
          <cell r="F85">
            <v>102064</v>
          </cell>
          <cell r="G85" t="str">
            <v>ExpertGroups/Karplanter/S</v>
          </cell>
          <cell r="H85" t="str">
            <v>Karplanter (Svalbard)</v>
          </cell>
          <cell r="I85" t="str">
            <v>Karplanter (Svalbard)</v>
          </cell>
          <cell r="J85" t="str">
            <v>AlienSpecie</v>
          </cell>
          <cell r="N85">
            <v>1</v>
          </cell>
          <cell r="Q85">
            <v>1</v>
          </cell>
          <cell r="T85" t="str">
            <v>NK</v>
          </cell>
          <cell r="U85">
            <v>1</v>
          </cell>
          <cell r="V85" t="str">
            <v>1,1</v>
          </cell>
          <cell r="AA85">
            <v>1988</v>
          </cell>
          <cell r="AB85" t="str">
            <v>terrestrial</v>
          </cell>
          <cell r="AD85" t="str">
            <v>origin</v>
          </cell>
          <cell r="AE85" t="str">
            <v>yes</v>
          </cell>
          <cell r="AF85" t="str">
            <v>unknown</v>
          </cell>
          <cell r="AI85">
            <v>5</v>
          </cell>
          <cell r="AJ85" t="str">
            <v>V</v>
          </cell>
          <cell r="AN85">
            <v>2</v>
          </cell>
          <cell r="AO85" t="str">
            <v>introductionTransportpollution</v>
          </cell>
          <cell r="AP85" t="str">
            <v>Sv</v>
          </cell>
          <cell r="AQ85">
            <v>4</v>
          </cell>
          <cell r="AR85">
            <v>2</v>
          </cell>
          <cell r="AS85">
            <v>8</v>
          </cell>
          <cell r="AT85">
            <v>1</v>
          </cell>
          <cell r="AU85">
            <v>12</v>
          </cell>
          <cell r="AV85">
            <v>100</v>
          </cell>
          <cell r="AW85" t="str">
            <v>Ingen kjent effekt</v>
          </cell>
          <cell r="AX85" t="str">
            <v>Ingen kjent effekt</v>
          </cell>
          <cell r="BC85" t="str">
            <v>Ingen kjent effekt</v>
          </cell>
          <cell r="BD85" t="str">
            <v>Ingen kjent effekt</v>
          </cell>
          <cell r="BE85" t="str">
            <v>no</v>
          </cell>
          <cell r="BF85" t="str">
            <v>no</v>
          </cell>
          <cell r="BG85" t="str">
            <v>V</v>
          </cell>
          <cell r="BK85" t="str">
            <v>temperate_boreal:Europe,Asia|temperate_nemoral:Europe,Asia|subtropic_mediterranean:Europe,Asia,Africa</v>
          </cell>
          <cell r="BM85" t="str">
            <v>polar:Europe,SouthAmerica|temperate_boreal:Europe,Asia,NorthAndCentralAmerica|temperate_nemoral:Europe,Asia,Oceania,NorthAndCentralAmerica,SouthAmerica|temperate_dry:NorthAndCentralAmerica|subtropic_mediterranean:Europe,Asia,Africa,Oceania,NorthAndCentralAmerica,SouthAmerica|subtropic_humid:NorthAndCentralAmerica|subtropic_dry:NorthAndCentralAmerica|subtropic_caperegion:Africa|subtropic_highlands:Africa,SouthAmerica</v>
          </cell>
          <cell r="BO85">
            <v>1</v>
          </cell>
          <cell r="BP85" t="str">
            <v>X</v>
          </cell>
          <cell r="BR85" t="str">
            <v>RedListCategoryLevel</v>
          </cell>
          <cell r="BT85">
            <v>1</v>
          </cell>
          <cell r="BW85" t="str">
            <v>SpreadYearlyIncreaseCalculatedExpansionSpeed</v>
          </cell>
          <cell r="BX85">
            <v>0</v>
          </cell>
          <cell r="BY85">
            <v>1</v>
          </cell>
          <cell r="CB85" t="str">
            <v>T35</v>
          </cell>
          <cell r="CC85">
            <v>1</v>
          </cell>
          <cell r="CH85">
            <v>1</v>
          </cell>
          <cell r="CM85">
            <v>1</v>
          </cell>
          <cell r="CQ85">
            <v>1</v>
          </cell>
          <cell r="CU85">
            <v>1</v>
          </cell>
          <cell r="CX85">
            <v>0</v>
          </cell>
          <cell r="CY85">
            <v>1</v>
          </cell>
          <cell r="DB85">
            <v>0</v>
          </cell>
          <cell r="DC85" t="str">
            <v>Kvitkløver &lt;i&gt;Trifolium repens&lt;/i&gt; er en flerårig urt med frøformering, og med krypende skudd som rotslår og danner matter (dvs. omfattende klonal vekst). Vi vet ikke om den reproduserer seksuelt på Svalbard (ennå), men vi tviler på det. Arten er bare funnet på skrotemark (sterk endret fastmark) i bosetninger.</v>
          </cell>
          <cell r="DD85" t="str">
            <v>Kvitkløver ble først registrert i Barentsburg i 1988 (A. Tishkov, pers. medd.), observert med en vegetativ klon i 1993 (Elven &amp; Elvebakk 1996), og med en blomstrende klon i 2011 (Alsos et al. 2015). Den er også funnet i Pyramiden med en blomstrende klon i 1998 (I.G. Alsos &amp; L. Lund, TROM) og registrert uten opplysning om stadium i 2017 (V. Ravolainen, pers. medd.) og i Longyearbyen som vegetativ i 2011 (Alsos et al. 2011).</v>
          </cell>
          <cell r="DE85" t="str">
            <v>Arten er kommet inn med dyref&amp;#244:r og/eller med grasfrø. Ingen viderespredning er registrert.</v>
          </cell>
          <cell r="DF85" t="str">
            <v>Invasjonspotensialet er lite, en kombinasjon av kort (til begrenset) median levetid og ingen ekspansjon. Arten er etablert (i hvert fall vegetativt), men uten videre ekspansjon. Dette forventes heller ikke i nær framtid.</v>
          </cell>
          <cell r="DG85" t="str">
            <v>Ingen kjent negativ økologisk effekt er knyttet til arten. Det er neppe noen risiko for at denne arten invaderer mindre påvirkete naturtyper innen rimelig framtid.</v>
          </cell>
          <cell r="DH85" t="str">
            <v>Kvitkløver vurderes til ingen kjent økologisk risiko. Arten er trolig etablert på Svalbard, i hvert fall vegetativt, men utgjør neppe noen økologisk fare.</v>
          </cell>
          <cell r="DI85">
            <v>2</v>
          </cell>
        </row>
        <row r="86">
          <cell r="B86" t="str">
            <v>Stellaria media</v>
          </cell>
          <cell r="C86" t="str">
            <v>(L.) Vill.</v>
          </cell>
          <cell r="D86" t="str">
            <v>vassarve</v>
          </cell>
          <cell r="E86">
            <v>138066</v>
          </cell>
          <cell r="F86">
            <v>101601</v>
          </cell>
          <cell r="G86" t="str">
            <v>ExpertGroups/Karplanter/S</v>
          </cell>
          <cell r="H86" t="str">
            <v>Karplanter (Svalbard)</v>
          </cell>
          <cell r="I86" t="str">
            <v>Karplanter (Svalbard)</v>
          </cell>
          <cell r="J86" t="str">
            <v>AlienSpecie</v>
          </cell>
          <cell r="N86">
            <v>1</v>
          </cell>
          <cell r="Q86">
            <v>1</v>
          </cell>
          <cell r="T86" t="str">
            <v>NK</v>
          </cell>
          <cell r="U86">
            <v>1</v>
          </cell>
          <cell r="V86" t="str">
            <v>1,1</v>
          </cell>
          <cell r="X86">
            <v>1</v>
          </cell>
          <cell r="Y86">
            <v>1</v>
          </cell>
          <cell r="Z86">
            <v>1</v>
          </cell>
          <cell r="AA86">
            <v>1898</v>
          </cell>
          <cell r="AB86" t="str">
            <v>terrestrial</v>
          </cell>
          <cell r="AD86" t="str">
            <v>origin,unknown</v>
          </cell>
          <cell r="AE86" t="str">
            <v>yes</v>
          </cell>
          <cell r="AF86" t="str">
            <v>unknown</v>
          </cell>
          <cell r="AI86">
            <v>1</v>
          </cell>
          <cell r="AJ86" t="str">
            <v>V</v>
          </cell>
          <cell r="AN86">
            <v>6</v>
          </cell>
          <cell r="AO86" t="str">
            <v>introductionTransportpollution,introductionStowaway</v>
          </cell>
          <cell r="AP86" t="str">
            <v>Sv</v>
          </cell>
          <cell r="AQ86">
            <v>12</v>
          </cell>
          <cell r="AS86">
            <v>16</v>
          </cell>
          <cell r="AU86">
            <v>16</v>
          </cell>
          <cell r="AV86">
            <v>100</v>
          </cell>
          <cell r="AW86" t="str">
            <v>Ingen kjent effekt</v>
          </cell>
          <cell r="AX86" t="str">
            <v>Ingen kjent effekt</v>
          </cell>
          <cell r="BC86" t="str">
            <v>Ingen kjent effekt</v>
          </cell>
          <cell r="BD86" t="str">
            <v>Ingen kjent effekt</v>
          </cell>
          <cell r="BE86" t="str">
            <v>no</v>
          </cell>
          <cell r="BF86" t="str">
            <v>yes</v>
          </cell>
          <cell r="BG86" t="str">
            <v>V</v>
          </cell>
          <cell r="BK86" t="str">
            <v>temperate_nemoral:Europe,Asia|temperate_dry:Europe,Asia|subtropic_mediterranean:Europe,Asia|subtropic_humid:Europe,Asia</v>
          </cell>
          <cell r="BM86" t="str">
            <v>polar:Europe,NorthAndCentralAmerica,SouthAmerica|temperate_boreal:Europe,Asia,NorthAndCentralAmerica|temperate_nemoral:Europe,Asia,Africa,Oceania,NorthAndCentralAmerica,SouthAmerica|temperate_dry:Europe,Asia,NorthAndCentralAmerica,SouthAmerica|subtropic_mediterranean:Europe,Asia,Africa,Oceania,NorthAndCentralAmerica,SouthAmerica|subtropic_humid:Europe,Asia,Africa,Oceania,NorthAndCentralAmerica,SouthAmerica|subtropic_dry:Asia,Africa,Oceania,NorthAndCentralAmerica,SouthAmerica|subtropic_highlands:Asia,Africa,SouthAmerica</v>
          </cell>
          <cell r="BO86">
            <v>1</v>
          </cell>
          <cell r="BP86" t="str">
            <v>X</v>
          </cell>
          <cell r="BR86" t="str">
            <v>RedListCategoryLevel</v>
          </cell>
          <cell r="BT86">
            <v>1</v>
          </cell>
          <cell r="BW86" t="str">
            <v>SpreadYearlyIncreaseCalculatedExpansionSpeed</v>
          </cell>
          <cell r="BX86">
            <v>0</v>
          </cell>
          <cell r="BY86">
            <v>1</v>
          </cell>
          <cell r="CB86" t="str">
            <v>T35,T8</v>
          </cell>
          <cell r="CC86">
            <v>1</v>
          </cell>
          <cell r="CH86">
            <v>1</v>
          </cell>
          <cell r="CL86" t="str">
            <v>T8</v>
          </cell>
          <cell r="CM86">
            <v>1</v>
          </cell>
          <cell r="CQ86">
            <v>1</v>
          </cell>
          <cell r="CU86">
            <v>1</v>
          </cell>
          <cell r="CX86">
            <v>0</v>
          </cell>
          <cell r="CY86">
            <v>1</v>
          </cell>
          <cell r="DB86">
            <v>0</v>
          </cell>
          <cell r="DC86" t="str">
            <v>Vassarve &lt;i&gt;Stellaria media&lt;/i&gt; er en ettårig art helt avhengig av frøformering. Arten har rask utvikling og kan nå fram til modne frø i løpet av meget få uker. Frøene henger fast i hva som helst, og arten er dermed blitt ett av de mest kosmopolittiske av alle ugras. Den forekommer foreløpig bare på skrotemark (sterkt endret fastmark) på Svalbard.</v>
          </cell>
          <cell r="DD86" t="str">
            <v>&lt;p&gt;Vassarve er funnet 22 ganger på Svalbard, både i bosetningene (Virgohamna, Longyearbyen-området, Ny-Ålesund, Pyramiden, Barentsburg) og ved enkelte hytter (Sassen, Kapp Wijk, Deltaneset). Arten er registrert blomstrende seks ganger og med frukt fem ganger, dvs. oftere enn den er observert bare som vegetativ. Den er aldri registrert med effektiv frøformering over flere år, men vi antar at dette skyldes det tynne nettet med observasjoner (over tid og areal), og at arten kan ha reproduserende bestander i Barentsburg, Longyearbyen og Pyramiden (i det minste i form av frøbank). Funnsteder og år er: Barentsburg 1988 (Liska &amp; Sold&amp;#225:n 2004) og 1993 (Elven &amp; Elvebakk 1996): Bjørnøya 1972 (Engelskjøn et al. 1972): Deltaneset (hytte ved Isfjorden, Hadac 1941): Fredheim (hytte i Sassen, Hadac 1941): Hiorthhamn 1928 (Høeg &amp; Lid 1929) og 1939 (Hadac 1941): Hotellneset 1928 (Høeg &amp; Lid 1929): Kapp Wijk (hytte ved Dicksonfjorden, Hadac 1941): Longyearbyen 1928 (Høeg &amp; Lid 1929), 1939 (Hadac 1941), 1960 (Sunding 1961) og 2008 (Alsos et al. 2015): Ny-Ålesund 1921 (F. Sch&amp;#228:fer, herb. O), 1928 (Høeg &amp; Lid 1929), 1958 (O.I. Rønning &amp; O. Skifte, herb. TROM), 1964 (Sunding 1966) og 1965 (O.I. Rønning, herb. TRH): Pyramiden 1961 (Schweitzer 1966), 1993 (O.I. Rønning, herb. TRH) og 2017 (V. Ravolainen pers. medd.), og Virgohamna 1898 (Andersson &amp; Hesselmann 1900).&lt;/p&gt;</v>
          </cell>
          <cell r="DE86" t="str">
            <v>Arten er kommet inn med en lang rekke vektorer, som forurensning og som blindpassasjer. Ingen effektiv etablering med viderespredning er foreløpig dokumentert, men funnene ved hytter og bosetninger på avsides steder viser artens spredningsevne.</v>
          </cell>
          <cell r="DF86" t="str">
            <v>Invasjonspotensialet er lite, en kombinasjon av kort (til begrenset) median levetid og ingen ekspansjon. Det er usikkert om arten er etablert, men det er sannsynlig at den har noen få semistabile forekomster. Klimatisk er arten på Svalbard helt på grensa til fast etablering under dagens klimabetingelser, og effektiv etablering er å forvente med forventete klimaendringer de kommende tiår. Det er usikkert om arten kan spre seg ut i mindre påvirkete eller upåvirkete naturtyper, men det er sannsynlig at den kan greie seg godt i fuglefjell-enger.</v>
          </cell>
          <cell r="DG86" t="str">
            <v>Ingen kjent negativ effekt er knyttet til arten foreløpig, og arten er såpass småvokst at den neppe vil ha noen stor virkning om den kommer ut i mer naturlig vegetasjon, f.eks. fuglefjell-enger.</v>
          </cell>
          <cell r="DH86" t="str">
            <v>&lt;p&gt;Vassarve vurderes til ingen kjent økologisk risiko. Arten er funnet mange ganger og på mange steder på Svalbard. Den er observert flere ganger med blomster og med modne frø. Den er hardfør, reproduserer høyt til fjells i Norge og nord for arktisk grensa i Finnmark. Vi forventer at den kan danne reproduserende bestand på Svalbard med en forholdsvis liten temperaturøkning, og vi forventer også at den kan gå ut i mindre påvirket vegetasjon (fuglefjell-enger). Vi vurderer imidlertid ikke arten som truende mot stedegne arter eller naturtyper.&lt;/p&gt;</v>
          </cell>
          <cell r="DI86">
            <v>11</v>
          </cell>
        </row>
        <row r="87">
          <cell r="B87" t="str">
            <v>Achillea millefolium</v>
          </cell>
          <cell r="C87" t="str">
            <v>L.</v>
          </cell>
          <cell r="D87" t="str">
            <v>ryllik</v>
          </cell>
          <cell r="E87">
            <v>145524</v>
          </cell>
          <cell r="F87">
            <v>100392</v>
          </cell>
          <cell r="G87" t="str">
            <v>ExpertGroups/Karplanter/S</v>
          </cell>
          <cell r="H87" t="str">
            <v>Karplanter (Svalbard)</v>
          </cell>
          <cell r="I87" t="str">
            <v>Karplanter (Svalbard)</v>
          </cell>
          <cell r="J87" t="str">
            <v>AlienSpecie</v>
          </cell>
          <cell r="N87">
            <v>2</v>
          </cell>
          <cell r="Q87">
            <v>1</v>
          </cell>
          <cell r="T87" t="str">
            <v>LO</v>
          </cell>
          <cell r="U87">
            <v>2</v>
          </cell>
          <cell r="V87" t="str">
            <v>2A,1</v>
          </cell>
          <cell r="X87">
            <v>2</v>
          </cell>
          <cell r="Y87">
            <v>2</v>
          </cell>
          <cell r="Z87">
            <v>1</v>
          </cell>
          <cell r="AA87">
            <v>1897</v>
          </cell>
          <cell r="AB87" t="str">
            <v>terrestrial</v>
          </cell>
          <cell r="AD87" t="str">
            <v>origin</v>
          </cell>
          <cell r="AE87" t="str">
            <v>yes</v>
          </cell>
          <cell r="AF87" t="str">
            <v>unknown</v>
          </cell>
          <cell r="AG87">
            <v>1961</v>
          </cell>
          <cell r="AH87" t="str">
            <v>Pyramiden</v>
          </cell>
          <cell r="AI87">
            <v>10</v>
          </cell>
          <cell r="AJ87" t="str">
            <v>V</v>
          </cell>
          <cell r="AN87">
            <v>3</v>
          </cell>
          <cell r="AO87" t="str">
            <v>introductionTransportpollution,introductionStowaway</v>
          </cell>
          <cell r="AP87" t="str">
            <v>Sv</v>
          </cell>
          <cell r="AQ87">
            <v>8</v>
          </cell>
          <cell r="AS87">
            <v>12</v>
          </cell>
          <cell r="AU87">
            <v>16</v>
          </cell>
          <cell r="AV87">
            <v>100</v>
          </cell>
          <cell r="AW87" t="str">
            <v>Ingen kjent effekt</v>
          </cell>
          <cell r="AX87" t="str">
            <v>Ingen kjent effekt</v>
          </cell>
          <cell r="BC87" t="str">
            <v>Ingen kjent effekt</v>
          </cell>
          <cell r="BD87" t="str">
            <v>Ingen kjent effekt</v>
          </cell>
          <cell r="BE87" t="str">
            <v>no</v>
          </cell>
          <cell r="BF87" t="str">
            <v>no</v>
          </cell>
          <cell r="BG87" t="str">
            <v>V</v>
          </cell>
          <cell r="BK87" t="str">
            <v>polar:Europe,Asia|temperate_boreal:Europe,Asia|temperate_nemoral:Europe,Asia|temperate_dry:Europe,Asia|subtropic_mediterranean:Europe,Asia</v>
          </cell>
          <cell r="BM87" t="str">
            <v>polar:Europe,Asia|temperate_boreal:Europe,Asia|temperate_nemoral:Europe,Asia,Oceania,NorthAndCentralAmerica,SouthAmerica|temperate_dry:Europe,Asia,NorthAndCentralAmerica|subtropic_mediterranean:Europe,Asia,Oceania,NorthAndCentralAmerica,SouthAmerica|subtropic_caperegion:Africa</v>
          </cell>
          <cell r="BO87">
            <v>3</v>
          </cell>
          <cell r="BR87" t="str">
            <v>RedListCategoryLevel</v>
          </cell>
          <cell r="BT87">
            <v>1</v>
          </cell>
          <cell r="BW87" t="str">
            <v>SpreadYearlyIncreaseCalculatedExpansionSpeed</v>
          </cell>
          <cell r="BX87">
            <v>0</v>
          </cell>
          <cell r="BY87">
            <v>1</v>
          </cell>
          <cell r="CB87" t="str">
            <v>T35</v>
          </cell>
          <cell r="CC87">
            <v>1</v>
          </cell>
          <cell r="CH87">
            <v>1</v>
          </cell>
          <cell r="CM87">
            <v>1</v>
          </cell>
          <cell r="CQ87">
            <v>1</v>
          </cell>
          <cell r="CU87">
            <v>1</v>
          </cell>
          <cell r="CX87">
            <v>0</v>
          </cell>
          <cell r="CY87">
            <v>1</v>
          </cell>
          <cell r="DB87">
            <v>0</v>
          </cell>
          <cell r="DC87" t="str">
            <v>Ryllik &lt;i&gt;Achillea millefolium &lt;/i&gt;(subsp. &lt;i&gt;millefolium&lt;/i&gt;) er en hardfør, flerårig art med seksuell frøreproduksjon og omfattende klonal vekst med jordstengler. Den kan danne store kloner og står igjen lenge etter innførsel, uten behov for seksuell formering. Arten blomstrer regelmessig på Svalbard: av 21 funn (flere av dem uten oppgitt stadium), er 13 gjort av planter med blomsterknopper eller blomster. Moden frukt er ikke observert, men frøreprodusjon er antatt pga forekomster med mange individer. Arten er temperert til sørarktisk sirkumpolær, men vår europeiske rase (subsp. &lt;i&gt;millefolium&lt;/i&gt;) er noe mindre hardfør og krysser såvidt arktisgrensa som frøreproduserende.</v>
          </cell>
          <cell r="DD87" t="str">
            <v>&lt;p&gt;Ryllik er tidlig funnet i flere bosetninger på Spitsbergen: Hotellneset 1897 (Ekstam 1899), Ny-Ålesund 1928 (Høeg &amp; Lid 1929), Colesbukta 1936 (O. Finnseth, herb. O TROM), og Hiorthhamn og Longyearbyen 1939 (Hadac 1941). Fra 1960 er den blitt funnet i tre bosetninger og relativt ofte, med tydelig etablering i hvert fall i to av dem: Longyearbyen 1960 (Sunding 1961), 2006 (Hagen &amp; Prestø 2007) og 2013 (Alsos et al. 2015), Pyramiden fra 1961 (Schweitzer 1966) med regelmessige funn fram til nå (se Alsos et al. 2015, Belkina et al. 2013, V. Ravolainen i 2017, pers. medd.), og Barentsburg fra 1988 (Liska &amp; Sold&amp;#225:n 2004) med regelmessige funn fram til nå (se Elven &amp; Elvebakk 1996, Alsos et al. 2015).&lt;/p&gt;</v>
          </cell>
          <cell r="DE87" t="str">
            <v>Arten er tolig kommet inn med mange ulike vektorer, men i Pyramiden og Barentsburg er den med stor sannsynlighet kommet med dyref&amp;#244:r (høy) fra Russland. Dyref&amp;#244:r (høy) kan også være kjelde til flere av funnene i Longyearbyen. Arten er veletablert vegetativt, men uten spredning foreløpig.</v>
          </cell>
          <cell r="DF87" t="str">
            <v>Invasjonspotensialet er begrenset, en kombinasjon mellom moderat median levetid og liten ekspansjonshastighet. Arten er godt etablert vegetativt, men den har lite potensial for videre spredning før arten eventuelt begynner å frøreprodusere mer effektivt.</v>
          </cell>
          <cell r="DG87" t="str">
            <v>Ingen kjent negativ økologisk effekt er knyttet til arten. Den vokser på skrotemark (sterk endret fastmark). Vi har problemer med å forestille oss noen mindre påvirket naturtype på Svalbard der arten kunne etablere seg.</v>
          </cell>
          <cell r="DH87" t="str">
            <v>&lt;p&gt;Ryllik vurderes til låg økologisk risiko, utelukkene på grunn av et begrenset invasjonspotensial. Den synes nå å være godt etablert i Barentsburg og Pyramiden, men vi vurderer ikke arten som noen risiko for stedegne arter eller naturtyper.&lt;/p&gt;</v>
          </cell>
          <cell r="DI87">
            <v>10</v>
          </cell>
        </row>
        <row r="88">
          <cell r="B88" t="str">
            <v>Anthriscus sylvestris</v>
          </cell>
          <cell r="C88" t="str">
            <v>(L.) Hoffm.</v>
          </cell>
          <cell r="D88" t="str">
            <v>hundekjeks</v>
          </cell>
          <cell r="E88">
            <v>145514</v>
          </cell>
          <cell r="F88">
            <v>100272</v>
          </cell>
          <cell r="G88" t="str">
            <v>ExpertGroups/Karplanter/S</v>
          </cell>
          <cell r="H88" t="str">
            <v>Karplanter (Svalbard)</v>
          </cell>
          <cell r="I88" t="str">
            <v>Karplanter (Svalbard)</v>
          </cell>
          <cell r="J88" t="str">
            <v>AlienSpecie</v>
          </cell>
          <cell r="N88">
            <v>1</v>
          </cell>
          <cell r="Q88">
            <v>3</v>
          </cell>
          <cell r="T88" t="str">
            <v>LO</v>
          </cell>
          <cell r="U88">
            <v>2</v>
          </cell>
          <cell r="V88" t="str">
            <v>1,3D</v>
          </cell>
          <cell r="X88">
            <v>4</v>
          </cell>
          <cell r="Y88">
            <v>2</v>
          </cell>
          <cell r="Z88">
            <v>3</v>
          </cell>
          <cell r="AA88">
            <v>2007</v>
          </cell>
          <cell r="AB88" t="str">
            <v>terrestrial</v>
          </cell>
          <cell r="AD88" t="str">
            <v>origin</v>
          </cell>
          <cell r="AE88" t="str">
            <v>yes</v>
          </cell>
          <cell r="AF88" t="str">
            <v>unknown</v>
          </cell>
          <cell r="AG88">
            <v>2007</v>
          </cell>
          <cell r="AH88" t="str">
            <v>Barentsburg</v>
          </cell>
          <cell r="AI88">
            <v>5</v>
          </cell>
          <cell r="AJ88" t="str">
            <v>V</v>
          </cell>
          <cell r="AN88">
            <v>1</v>
          </cell>
          <cell r="AO88" t="str">
            <v>introductionTransportpollution</v>
          </cell>
          <cell r="AP88" t="str">
            <v>Sv</v>
          </cell>
          <cell r="AQ88">
            <v>4</v>
          </cell>
          <cell r="AR88">
            <v>1</v>
          </cell>
          <cell r="AS88">
            <v>4</v>
          </cell>
          <cell r="AT88">
            <v>1</v>
          </cell>
          <cell r="AU88">
            <v>4</v>
          </cell>
          <cell r="AV88">
            <v>100</v>
          </cell>
          <cell r="AW88" t="str">
            <v>Ingen kjent effekt</v>
          </cell>
          <cell r="AX88" t="str">
            <v>Ingen kjent effekt</v>
          </cell>
          <cell r="BC88" t="str">
            <v>Ingen kjent effekt</v>
          </cell>
          <cell r="BD88" t="str">
            <v>Ingen kjent effekt</v>
          </cell>
          <cell r="BE88" t="str">
            <v>no</v>
          </cell>
          <cell r="BF88" t="str">
            <v>no</v>
          </cell>
          <cell r="BG88" t="str">
            <v>V</v>
          </cell>
          <cell r="BI88" t="str">
            <v>V</v>
          </cell>
          <cell r="BK88" t="str">
            <v>temperate_boreal:Europe,Asia|temperate_nemoral:Europe,Asia|subtropic_mediterranean:Europe,Asia,Africa</v>
          </cell>
          <cell r="BM88" t="str">
            <v>temperate_boreal:Europe,Asia|temperate_nemoral:Europe,Asia,NorthAndCentralAmerica|subtropic_mediterranean:Europe,Asia,Africa|subtropic_humid:Asia|subtropic_highlands:Africa</v>
          </cell>
          <cell r="BO88">
            <v>2</v>
          </cell>
          <cell r="BQ88" t="str">
            <v>X</v>
          </cell>
          <cell r="BR88" t="str">
            <v>RedListCategoryLevel</v>
          </cell>
          <cell r="BT88">
            <v>1</v>
          </cell>
          <cell r="BW88" t="str">
            <v>SpreadYearlyIncreaseCalculatedExpansionSpeed</v>
          </cell>
          <cell r="BX88">
            <v>0</v>
          </cell>
          <cell r="BY88">
            <v>1</v>
          </cell>
          <cell r="CB88" t="str">
            <v>T35,T8</v>
          </cell>
          <cell r="CC88">
            <v>3</v>
          </cell>
          <cell r="CG88" t="str">
            <v>T8</v>
          </cell>
          <cell r="CH88">
            <v>1</v>
          </cell>
          <cell r="CL88" t="str">
            <v>T8</v>
          </cell>
          <cell r="CM88">
            <v>1</v>
          </cell>
          <cell r="CQ88">
            <v>1</v>
          </cell>
          <cell r="CT88" t="str">
            <v>T8</v>
          </cell>
          <cell r="CU88">
            <v>1</v>
          </cell>
          <cell r="CX88">
            <v>0</v>
          </cell>
          <cell r="CY88">
            <v>1</v>
          </cell>
          <cell r="DB88">
            <v>0</v>
          </cell>
          <cell r="DC88" t="str">
            <v>Hundekjeks &lt;i&gt;Anthriscus sylvestris&lt;/i&gt; er en langlevd flerårig urt med frøreproduksjon og med klondannelse ved jordstengel/rotskudd. Den er vidt utbredt i Europa, fra nord for arktisgrensa sør til fjellstrøk i Middelhavsområdet. Den er også etablert som ugras i Nord-Amerika og kanskje flere steder. Arten er knyttet til noe frodige, noe næringsrike naturtyper, både på skrotemark (sterkt endret fastmark) og i fastlands-Norge i seminaturlig og unaturlig eng. Den favoriseres av nitrogen- og fosforrikt substrat, noe den får inne i bosetningene på Svalbard, men som er mangelvare ellers i arktisk vegetasjon, med ett unntak.</v>
          </cell>
          <cell r="DD88" t="str">
            <v>&lt;p&gt;Hundekjeks ble observert i Barentsburg av Alsos, Ware og Sandbakk i 2007, 2008, 2011 og senere (Alsos et al. 2015), fram til 2017. Arten er ikke nevnt i en inventering av fremmede planter i Barentsburg-inventeringen i 1988 (først publisert av Liska &amp; Sold&amp;#225:n 2004), og den ble heller ikke observert under en rask befaring av R. Elven i 1993 (se Elven &amp; Elvebakk 1996), men antas å ha etablert seg noe tidligere enn 2007, ettersom populasjonen allerede da var stor og levekraftig.&lt;/p&gt;</v>
          </cell>
          <cell r="DE88" t="str">
            <v>Arten er sikkert kommet til Svalbard (Barentsburg) med dyref&amp;#244:r fra Russland. Den har ekspandert i bosetningen i Barentsburg, men har ikke spredt seg ut fra bosetningen.</v>
          </cell>
          <cell r="DF88" t="str">
            <v>Invasjonspotensialet er lite, en kombinasjon av begrenset (til låg) median levetid og ingen ekspansjon. Arten er uventet å finne som etablert på Svalbard, og det er i strid med alle forventninger at denne arten skal ha blomstret, satt frukt og formert seg så effektivt som den gjør i Barentsburg. Arten er næringskrevende, og spesielt nitrogenkrevende, noe som setter grenser for hvor den kan spre seg i Svalbard-naturen. Den ene naturtypen som kan være utsatt for invasjon, er fuglefjell-enger med stor frodighet og høgt næringsnivå på grunn av fuglegjødsling. Det finnes flere slike ved Grønfjorden (der Barentsburg ligger), og fruktene av hundekjeks kan spres med folk, dyr (rein) og trolig også i fjærdrakten med fugl. Det er en risiko for viderespredning.</v>
          </cell>
          <cell r="DG88" t="str">
            <v>Hundekjeks vurderes å ha middels økologiske effekter, men det er knyttet til en mulig framtidig effekt. Dersom arten skulle komme inn i ei sørvendt, frodig fuglefjell-eng på Svalbard, ville den kunne ekspandere sterkt og fortrenge stedegne arter i betydelig grad. Fuglefjell-engene er av de naturtypene på Svalbard som har størst antall truete og sårbare arter (rødliste-arter) av karplanter.</v>
          </cell>
          <cell r="DH88" t="str">
            <v>&lt;p&gt;Hundekjeks vurderes til låg økologisk risiko, som en kombinasjon av et lite invasjonspotensial, men en middels økologisk effekt. Til tross for at populasjonen av hundekjeks&lt;em&gt; &lt;/em&gt;er forholdsvis nylig etablert (den ble ikke observert av Liska og Soldan i 1988), ble den raskt til en stor bestand med mannshøye, fertile planter. Arten har vært bekjempet i tre år i Barentsburg, og alle individer som blir observert, blir nå fjernet. Arten er vanlig på fuglefjell i Norge, og vi antar at den kan spres til nærliggende fuglefjell på Svalbard. Under systematiske undersøkelser av åtte fuglefjell i 2017 ble det ikke påvist noen fremmede planter (V. Ravolainen pers. medd.). Ettersom fuglefjellene på Svalbard som regel er både sørvendte og næringsrike, vil arten kunne ha et konkurransefortrinn sammenlignet med stedegne arter og bli dominerende slik som observert i nord-norske fuglefjell. Den raske etableringen ved Grisehuset i Barentsburg tilsier at den raskt vil kunne etablere seg også på fuglefjell. Gjess, som finnes med store populasjoner på Svalbard, er kjent for å migrere mellom fuglefjellene for å beite på våren og høsten og kan dermed bidra til rask spredning. Vi anser derfor arten som en potensiell trussel for stedegen natur. Det er 15 fuglefjell som er vernet som naturreservat. Disse vil ikke lengre fremstå som uberørt natur dersom hundekjeks etablerer seg. Hundekjeks vil også, i motsetning til stedegen vegetasjon, kunne gi skjul for fjellreven, som dermed lettere kan snike seg innpå fuglene. Videre er mange av karplantene på rødlista for Svalbard knyttet til fuglefjell, f.eks. fjelløyentrøst &lt;em&gt;Euphrasia wettsteinii&lt;/em&gt;, småsøte &lt;em&gt;Comastoma tenellum&lt;/em&gt; og islandsstarr &lt;em&gt;Carex krausei, &lt;/em&gt;men de er stort sett funnet lengre opp i fuglefjellet enn der hundekjeks forventes å kunne etablere seg. Dette bør dog følges med på. Arten er kjent for å være vanskelig å bli kvitt dersom den først er etablert. Selv om det er knyttet usikkerhet til hvorvidt arten vil utgjøre noen trussel i de første 50 årene, mener vi at de høge bevaringsmålene for Svalbards natur, samt forventet skadeeffekt, tilsier at arten bør overvåkes. På grunn av prinsippene ved svarteliste-vurderingen, kan ikke arten svartelistes fordi det er meget tvilsomt om den kan oppnå slike mengder at den får høg plassering langs invasjonsaksen.&lt;/p&gt;</v>
          </cell>
          <cell r="DI88">
            <v>3</v>
          </cell>
        </row>
        <row r="89">
          <cell r="B89" t="str">
            <v>Barbarea vulgaris</v>
          </cell>
          <cell r="C89" t="str">
            <v>R.Br.</v>
          </cell>
          <cell r="D89" t="str">
            <v>vinterkarse</v>
          </cell>
          <cell r="E89">
            <v>130915</v>
          </cell>
          <cell r="F89">
            <v>101103</v>
          </cell>
          <cell r="G89" t="str">
            <v>ExpertGroups/Karplanter/S</v>
          </cell>
          <cell r="H89" t="str">
            <v>Karplanter (Svalbard)</v>
          </cell>
          <cell r="I89" t="str">
            <v>Karplanter (Svalbard)</v>
          </cell>
          <cell r="J89" t="str">
            <v>AlienSpecie</v>
          </cell>
          <cell r="N89">
            <v>2</v>
          </cell>
          <cell r="Q89">
            <v>1</v>
          </cell>
          <cell r="T89" t="str">
            <v>LO</v>
          </cell>
          <cell r="U89">
            <v>2</v>
          </cell>
          <cell r="V89" t="str">
            <v>2A,1</v>
          </cell>
          <cell r="X89">
            <v>2</v>
          </cell>
          <cell r="Y89">
            <v>2</v>
          </cell>
          <cell r="Z89">
            <v>2</v>
          </cell>
          <cell r="AA89">
            <v>1935</v>
          </cell>
          <cell r="AB89" t="str">
            <v>terrestrial</v>
          </cell>
          <cell r="AD89" t="str">
            <v>unknown</v>
          </cell>
          <cell r="AE89" t="str">
            <v>yes</v>
          </cell>
          <cell r="AF89" t="str">
            <v>unknown</v>
          </cell>
          <cell r="AG89">
            <v>1961</v>
          </cell>
          <cell r="AH89" t="str">
            <v>Pyramiden</v>
          </cell>
          <cell r="AI89">
            <v>3</v>
          </cell>
          <cell r="AJ89" t="str">
            <v>V</v>
          </cell>
          <cell r="AN89">
            <v>3</v>
          </cell>
          <cell r="AO89" t="str">
            <v>introductionTransportpollution,introductionStowaway</v>
          </cell>
          <cell r="AP89" t="str">
            <v>Sv</v>
          </cell>
          <cell r="AQ89">
            <v>8</v>
          </cell>
          <cell r="AR89">
            <v>1</v>
          </cell>
          <cell r="AS89">
            <v>8</v>
          </cell>
          <cell r="AT89">
            <v>0</v>
          </cell>
          <cell r="AU89">
            <v>12</v>
          </cell>
          <cell r="AV89">
            <v>100</v>
          </cell>
          <cell r="AW89" t="str">
            <v>Ingen kjent effekt</v>
          </cell>
          <cell r="AX89" t="str">
            <v>Ingen kjent effekt</v>
          </cell>
          <cell r="BC89" t="str">
            <v>Ingen kjent effekt</v>
          </cell>
          <cell r="BD89" t="str">
            <v>Ingen kjent effekt</v>
          </cell>
          <cell r="BE89" t="str">
            <v>no</v>
          </cell>
          <cell r="BF89" t="str">
            <v>no</v>
          </cell>
          <cell r="BG89" t="str">
            <v>V</v>
          </cell>
          <cell r="BK89" t="str">
            <v>temperate_nemoral:Europe,Asia|temperate_dry:Europe,Asia|subtropic_mediterranean:Europe,Asia,Africa</v>
          </cell>
          <cell r="BM89" t="str">
            <v>temperate_nemoral:Europe,Asia,NorthAndCentralAmerica|temperate_dry:Europe,Asia,NorthAndCentralAmerica|subtropic_mediterranean:Europe,Asia,Africa,NorthAndCentralAmerica</v>
          </cell>
          <cell r="BO89">
            <v>3</v>
          </cell>
          <cell r="BR89" t="str">
            <v>RedListCategoryLevel</v>
          </cell>
          <cell r="BT89">
            <v>1</v>
          </cell>
          <cell r="BW89" t="str">
            <v>SpreadYearlyIncreaseCalculatedExpansionSpeed</v>
          </cell>
          <cell r="BX89">
            <v>0</v>
          </cell>
          <cell r="BY89">
            <v>1</v>
          </cell>
          <cell r="CB89" t="str">
            <v>T35</v>
          </cell>
          <cell r="CC89">
            <v>1</v>
          </cell>
          <cell r="CH89">
            <v>1</v>
          </cell>
          <cell r="CM89">
            <v>1</v>
          </cell>
          <cell r="CQ89">
            <v>1</v>
          </cell>
          <cell r="CU89">
            <v>1</v>
          </cell>
          <cell r="CX89">
            <v>0</v>
          </cell>
          <cell r="CY89">
            <v>1</v>
          </cell>
          <cell r="DB89">
            <v>0</v>
          </cell>
          <cell r="DC89" t="str">
            <v>Vinterkarse &lt;i&gt;Barbarea vulgaris&lt;/i&gt; er en toårig eller kortlevd flerårig urt som er avhengig av regelmessig frøreproduksjon. Den stammer fra Europa, Vest-Asia og Middelhavsområdet, men regnes som fremmed art i hele Nord-Europa. På Svalbard er den helt bundet til skrotemark (sterkt endret fastmark) i bosetninger.</v>
          </cell>
          <cell r="DD89" t="str">
            <v>&lt;p&gt;Vinterkarse ble funnet på to steder i Colesbukta i 1935-1936 (O. Finnseth, herb. O TROM), trolig innbrakt med russisk hestef&amp;#244:r. Den ble funnet vegetativ i Longyearbyen i 1960 (Sunding 1961). Fra 1961 er den registrert blomstrende og etablert med frøformering i Pyramiden (Schweitzer 1966, Liska &amp; Sold&amp;#225:n 2004, Belkina et al. 2013, Alsos et al. 2015, flere upubliserte innsamlinger og observasjoner). Fra 1988 er den registrert blomstrende og etablert med frøformering i Barentsburg (Liska &amp; Sold&amp;#225:n 2004, Elven &amp; Elvebakk 1996, Alsos et al. 2015, flere upubliserte innsamlinger og observasjoner). I de senere år har det vært en stor eng av vinterkarse i Barentsburg (Alsos, Sandbakk og Ware, pers. obs.), også her trolig innbrakt med dyref&amp;#244:r.&lt;/p&gt;</v>
          </cell>
          <cell r="DE89" t="str">
            <v>Arten er kommet inn med ulike vektorer, kanskje hovedsakelig som forurensning i dyref&amp;#244:r (høy). Lokal spredning er observert i bosetningene, men arten er aldri funnet utafor disse.</v>
          </cell>
          <cell r="DF89" t="str">
            <v>Vinterkarse har et begrenset invasjonspotensial, en kombinasjon mellom moderat median levetid og liten ekspansjonshastighet.</v>
          </cell>
          <cell r="DG89" t="str">
            <v>Vi forventer ikke noen negativ økologisk effekt. Arten er krevende mhp næring (nitrogen, fosfor) og har få muligheter til å etablere seg i lite påvirket tundravegetasjon. Den kunne tenkes å etablere seg dersom den når enger i fuglefjell, men spredningsevnen og spredningsmåten (passivt eller med folk og dyr) gjør at risikoen er nokså liten.</v>
          </cell>
          <cell r="DH89" t="str">
            <v>&lt;p&gt;Vinterkarse vurderes til låg økologisk risiko, utelukkende på grunn av et begrenset invasjonspotensial. Arten er frøreproduserende på Svalbard og har derfor et teoretisk potensial for å spre seg. Der den største bestanden er funnet i Barentsburg i dag, er temperatur og næringsforhold antatt å være tilsvarende det som finnes mange steder i den indre fjordsonen. Arten danner per i dag ikke så tette bestander at den ekskluderer stedegne arter og ansees derfor ikke som en trussel mot stedegen natur.&lt;/p&gt;</v>
          </cell>
          <cell r="DI89">
            <v>6</v>
          </cell>
        </row>
        <row r="90">
          <cell r="B90" t="str">
            <v>Deschampsia cespitosa cespitosa</v>
          </cell>
          <cell r="D90" t="str">
            <v>sølvbunke</v>
          </cell>
          <cell r="E90">
            <v>132272</v>
          </cell>
          <cell r="F90">
            <v>99990</v>
          </cell>
          <cell r="G90" t="str">
            <v>ExpertGroups/Karplanter/S</v>
          </cell>
          <cell r="H90" t="str">
            <v>Karplanter (Svalbard)</v>
          </cell>
          <cell r="I90" t="str">
            <v>Karplanter (Svalbard)</v>
          </cell>
          <cell r="J90" t="str">
            <v>AlienSpecie</v>
          </cell>
          <cell r="N90">
            <v>2</v>
          </cell>
          <cell r="Q90">
            <v>1</v>
          </cell>
          <cell r="T90" t="str">
            <v>LO</v>
          </cell>
          <cell r="U90">
            <v>2</v>
          </cell>
          <cell r="V90" t="str">
            <v>2A,1</v>
          </cell>
          <cell r="AA90">
            <v>1923</v>
          </cell>
          <cell r="AB90" t="str">
            <v>terrestrial</v>
          </cell>
          <cell r="AD90" t="str">
            <v>origin</v>
          </cell>
          <cell r="AE90" t="str">
            <v>no</v>
          </cell>
          <cell r="AF90" t="str">
            <v>unknown</v>
          </cell>
          <cell r="AG90">
            <v>1957</v>
          </cell>
          <cell r="AH90" t="str">
            <v>Bjørnøya: Krillvasshytta, Tunheim og Engelskelva</v>
          </cell>
          <cell r="AI90">
            <v>5</v>
          </cell>
          <cell r="AJ90" t="str">
            <v>V</v>
          </cell>
          <cell r="AN90">
            <v>2</v>
          </cell>
          <cell r="AO90" t="str">
            <v>introductionTransportpollution</v>
          </cell>
          <cell r="AP90" t="str">
            <v>Sv</v>
          </cell>
          <cell r="AQ90">
            <v>8</v>
          </cell>
          <cell r="AR90">
            <v>2</v>
          </cell>
          <cell r="AS90">
            <v>16</v>
          </cell>
          <cell r="AU90">
            <v>12</v>
          </cell>
          <cell r="AV90">
            <v>100</v>
          </cell>
          <cell r="AW90" t="str">
            <v>Ingen kjent effekt</v>
          </cell>
          <cell r="AX90" t="str">
            <v>Ingen kjent effekt</v>
          </cell>
          <cell r="BC90" t="str">
            <v>Ingen kjent effekt</v>
          </cell>
          <cell r="BD90" t="str">
            <v>Ingen kjent effekt</v>
          </cell>
          <cell r="BE90" t="str">
            <v>no</v>
          </cell>
          <cell r="BF90" t="str">
            <v>no</v>
          </cell>
          <cell r="BG90" t="str">
            <v>V</v>
          </cell>
          <cell r="BK90" t="str">
            <v>polar:Europe,Asia|temperate_boreal:Europe,Asia|temperate_nemoral:Europe,Asia|subtropic_mediterranean:Europe,Asia,Africa</v>
          </cell>
          <cell r="BM90" t="str">
            <v>polar:Europe,Asia|temperate_boreal:Europe,Asia,NorthAndCentralAmerica|temperate_nemoral:Europe,Asia,Oceania,NorthAndCentralAmerica|subtropic_mediterranean:Europe,Asia,Africa,Oceania|subtropic_highlands:SouthAmerica</v>
          </cell>
          <cell r="BO90">
            <v>3</v>
          </cell>
          <cell r="BR90" t="str">
            <v>RedListCategoryLevel</v>
          </cell>
          <cell r="BT90">
            <v>1</v>
          </cell>
          <cell r="BW90" t="str">
            <v>SpreadYearlyIncreaseCalculatedExpansionSpeed</v>
          </cell>
          <cell r="BX90">
            <v>0</v>
          </cell>
          <cell r="BY90">
            <v>1</v>
          </cell>
          <cell r="CB90" t="str">
            <v>T35</v>
          </cell>
          <cell r="CC90">
            <v>1</v>
          </cell>
          <cell r="CH90">
            <v>1</v>
          </cell>
          <cell r="CM90">
            <v>1</v>
          </cell>
          <cell r="CQ90">
            <v>1</v>
          </cell>
          <cell r="CU90">
            <v>1</v>
          </cell>
          <cell r="CX90">
            <v>0</v>
          </cell>
          <cell r="CY90">
            <v>1</v>
          </cell>
          <cell r="DB90">
            <v>0</v>
          </cell>
          <cell r="DC90" t="str">
            <v>Sølvbunke &lt;i&gt;Deschampsia cespitosa&lt;/i&gt; (subsp. &lt;i&gt;cespitosa&lt;/i&gt;) er en langlevd, flerårig urt med tue-vekst. Den har frøreproduksjon, og den synes å reprodusere på Svalbard, i hvert fall i Barentsburg, trolig også i Pyramiden. I andre bosetninger der arten har forekommet, har den forsvunnet igjen (kanskje også på Bjørnøya), trolig på grunn av manglende regularitet i formering. Den har vært helt knyttet til skrotemark (sterkt endret fastmark) i bosetninger og ved hytter. Arten er taksonomisk komplisert, men alt materiale på Svalbard synes å høre til den vanligste europeiske underarten, subsp. &lt;i&gt;cespitosa&lt;/i&gt;.</v>
          </cell>
          <cell r="DD90" t="str">
            <v>Sølvbunke ble først funnet i det forlengst nedlagte gruvestedet Ny-London på Blomstrandøya i Kongsfjorden i 1923 (F. Sch&amp;#228:fer, herb. O: ettersøkt, men ikke gjenfunnet), senere på Hotellneset ved Longyearbyen i 1928 (Høeg &amp; Lid 1929). I 1939 reiste E. Hadac rundt i bosetninger og fant arten fem steder: Advent City og Hiorthhamn (Moskushamna) på nordsida av Adventfjorden, Longyearbyen på sørsida av fjorden, Ny-Ålesund, og Calypsobyen ved Recherchefjorden i Bellsund (Hadac 1941). Arten er ettersøkt, men ikke gjenfunnet, på de fleste av disse stedene. I 1957 ble arten funnet tre steder på Bjørnøya (Engelskelva, Krillvasshytta, Tunheim: Rønning 1959), og på i hvert fall to av disse stedene (Krillvasshytta, Tunheim) er den gjenfunnet fram til 1980-tallet (Brattbakk 1984, Engelskjøn 1986). Den er knapt ettersøkt senere. Arten ble også funnet i Ny-Ålesund i 1958 (O.I. Rønning &amp; O. Skifte, herb. TROM) og 1964 (Sunding 1966), men er ikke sett i eller nær Ny-Ålesund de siste 50 årene. Arten ble funnet med etablert bestand i Barentsburg i 1988 (Liska &amp; Sold&amp;#225:n 2004) og er siden funnet her regelmessig (Elven &amp; Elvebakk 1996, Alsos et al. 2015). I 2006 ble den funnet i Longyearbyen (Hagen &amp; Prestø 2007: trolig tilfeldig forekomst) og i 2011 i Pyramiden (Alsos et al. 2015), observert med 17 individer i 2017 (V. Ravolainen pers. medd.).</v>
          </cell>
          <cell r="DE90" t="str">
            <v>Planten er kommet inn med ulike vektorer, trolig hovedsakelig med dyref&amp;#244:r (høy) fra Norden og Russland. Lokal etablering er observert, men ingen videre spredning er påvist.</v>
          </cell>
          <cell r="DF90" t="str">
            <v>Invasjonspotensialet er begrenset, en kombinasjon mellom moderat median levetid og liten ekspansjonshastighet.</v>
          </cell>
          <cell r="DG90" t="str">
            <v>Ingen negativ økologisk effekt er registrert eller forventet. Arten er ikke ekspansiv på Svalbard, og næringsforholdene i tundra er trolig ikke gunstige for den (den krever bra mengder med fosfor og nitrogen). Arten har to nære slektninger blant stedegne arter: den vivipare fjellbunke &lt;i&gt;D. alpina&lt;/i&gt; og den seksuelle tundrabunke &lt;i&gt;D. sukatschewii&lt;/i&gt; subsp. &lt;i&gt;borealis&lt;/i&gt;. Disse to har ofte vært regnet inn i en utvidet oppfatning av &lt;i&gt;D. cespitosa&lt;/i&gt;, men hybrider eller mellomformer er ikke dokumentert. Vi regner derfor ikke med at det er noen risiko for introgresjon mellom sølvbunke og stedegne bunke-arter.</v>
          </cell>
          <cell r="DH90" t="str">
            <v>Sølvbunke vurderes til låg økologisk risiko, og utelukkende på grunn av et begrenset invasjonspotensial. Den er etablert som fremmed art på Svalbard, men synes å være sterkt avhengig av menneskelig aktivitet. Der slik aktivitet er opphørt (f.eks. Ny-London, Calypsobyen, småplassene ved Adventfjorden, Bjørnøya) eller er endret (Ny-Ålesund), har arten forsvunnet eller er i hvert fall ikke gjenfunnet. Vi kan forvente at den holder seg lenge i Barentsburg og kanskje Pyramiden, og at den kan etablere seg i Longyearbyen, men noen videre spredning eller økologisk risiko forventes ikke.</v>
          </cell>
          <cell r="DI90">
            <v>10</v>
          </cell>
        </row>
        <row r="91">
          <cell r="B91" t="str">
            <v>Festuca rubra rubra</v>
          </cell>
          <cell r="D91" t="str">
            <v>markrødsvingel</v>
          </cell>
          <cell r="E91">
            <v>60012</v>
          </cell>
          <cell r="F91">
            <v>100052</v>
          </cell>
          <cell r="G91" t="str">
            <v>ExpertGroups/Karplanter/S</v>
          </cell>
          <cell r="H91" t="str">
            <v>Karplanter (Svalbard)</v>
          </cell>
          <cell r="I91" t="str">
            <v>Karplanter (Svalbard)</v>
          </cell>
          <cell r="J91" t="str">
            <v>AlienSpecie</v>
          </cell>
          <cell r="N91">
            <v>2</v>
          </cell>
          <cell r="P91" t="str">
            <v>V</v>
          </cell>
          <cell r="Q91">
            <v>2</v>
          </cell>
          <cell r="T91" t="str">
            <v>LO</v>
          </cell>
          <cell r="U91">
            <v>2</v>
          </cell>
          <cell r="V91" t="str">
            <v>2A,2H</v>
          </cell>
          <cell r="AA91">
            <v>1928</v>
          </cell>
          <cell r="AB91" t="str">
            <v>terrestrial</v>
          </cell>
          <cell r="AD91" t="str">
            <v>origin</v>
          </cell>
          <cell r="AE91" t="str">
            <v>no</v>
          </cell>
          <cell r="AF91" t="str">
            <v>unknown</v>
          </cell>
          <cell r="AG91">
            <v>1992</v>
          </cell>
          <cell r="AH91" t="str">
            <v>Longyearbyen</v>
          </cell>
          <cell r="AI91">
            <v>5</v>
          </cell>
          <cell r="AJ91" t="str">
            <v>V</v>
          </cell>
          <cell r="AN91">
            <v>4</v>
          </cell>
          <cell r="AO91" t="str">
            <v>introductionTransportpollution,introductionStowaway,introductionReleased</v>
          </cell>
          <cell r="AP91" t="str">
            <v>Sv</v>
          </cell>
          <cell r="AQ91">
            <v>16</v>
          </cell>
          <cell r="AS91">
            <v>24</v>
          </cell>
          <cell r="AT91">
            <v>0</v>
          </cell>
          <cell r="AU91">
            <v>24</v>
          </cell>
          <cell r="AV91">
            <v>100</v>
          </cell>
          <cell r="AW91" t="str">
            <v>Ingen kjent effekt</v>
          </cell>
          <cell r="AX91" t="str">
            <v>Ingen kjent effekt</v>
          </cell>
          <cell r="BC91" t="str">
            <v>Ingen kjent effekt</v>
          </cell>
          <cell r="BD91" t="str">
            <v>Ingen kjent effekt</v>
          </cell>
          <cell r="BE91" t="str">
            <v>no</v>
          </cell>
          <cell r="BF91" t="str">
            <v>no</v>
          </cell>
          <cell r="BG91" t="str">
            <v>V</v>
          </cell>
          <cell r="BH91" t="str">
            <v>V</v>
          </cell>
          <cell r="BK91" t="str">
            <v>temperate_boreal:Europe,Asia|temperate_nemoral:Europe,Asia|temperate_dry:Europe,Asia|subtropic_mediterranean:Europe,Asia,Africa</v>
          </cell>
          <cell r="BM91" t="str">
            <v>polar:Europe,Asia|temperate_boreal:Europe,Asia,NorthAndCentralAmerica|temperate_nemoral:Europe,Asia,Oceania,NorthAndCentralAmerica|temperate_dry:Europe,Asia,NorthAndCentralAmerica|subtropic_mediterranean:Europe,Asia,Africa,Oceania,NorthAndCentralAmerica|subtropic_caperegion:Africa</v>
          </cell>
          <cell r="BO91">
            <v>3</v>
          </cell>
          <cell r="BR91" t="str">
            <v>RedListCategoryLevel</v>
          </cell>
          <cell r="BT91">
            <v>1</v>
          </cell>
          <cell r="BU91" t="str">
            <v>X</v>
          </cell>
          <cell r="BW91" t="str">
            <v>SpreadYearlyIncreaseCalculatedExpansionSpeed</v>
          </cell>
          <cell r="BX91">
            <v>38.840000000000003</v>
          </cell>
          <cell r="BY91">
            <v>1</v>
          </cell>
          <cell r="CB91" t="str">
            <v>T35</v>
          </cell>
          <cell r="CC91">
            <v>1</v>
          </cell>
          <cell r="CH91">
            <v>1</v>
          </cell>
          <cell r="CM91">
            <v>1</v>
          </cell>
          <cell r="CQ91">
            <v>1</v>
          </cell>
          <cell r="CU91">
            <v>2</v>
          </cell>
          <cell r="CX91">
            <v>1</v>
          </cell>
          <cell r="CY91">
            <v>1</v>
          </cell>
          <cell r="DB91">
            <v>0</v>
          </cell>
          <cell r="DC91" t="str">
            <v>Rødsvingel-gruppen (&lt;i&gt;Festuca rubra&lt;/i&gt; med underarter og nære slektninger) er en meget komplisert gruppe med uavklart taksonomi på verdensbasis. Vi regner den stedegne planten på Svalbard med Bjørnøya og på Jan Mayen som polarrødsvingel subsp. &lt;i&gt;richardsonii&lt;/i&gt;, men det er mulig at også en annen rase er stedegen, spesielt i fuglefjell-enger langs vestkysten. Det innførte materialet hører til minst to raser, engrødsvingel subsp. &lt;i&gt;megastachys&lt;/i&gt; (egen behandling av denne) og bakkerødsvingel subsp. &lt;i&gt;rubra&lt;/i&gt;, men materialet som vi har ført til bakkerødsvingel, er nokså polymorft og kan høre til flere raser. Arten er flerårig, med seksuell frøreproduksjon, men også med mer eller mindre omfattende klonal vekst ved jordstengler, avhengig av rase. Arten er sirkumpolar i tempererte, boreale og arktiske strøk.</v>
          </cell>
          <cell r="DD91" t="str">
            <v>Bakkerødsvingel er rapportert/dokumentert 24 ganger fra Svalbard, i og ved 11 bosetninger og hytter. Tidligste dokumenterte funn er fra Hotellneset og Longyearbyen ved Adventfjorden i 1928 (Høeg &amp; Lid 1929), de neste fra to steder i Colesbukta i 1936 og 1937 (O. Finnseth, herb. O TROM). I 1939 ettersøkte Emil Hadac fremmede arter ved bosetninger og hytter på Spitsbergen og fant planten på fem steder: Longyearbyen, Hiorthhamn (Moskushamna) og Advent City ved Adventfjorden, Fredheim i Sassen, og Calypsobyen ved Recherchefjorden (Hadac 1941). Ved Kongsfjorden ble planten først funnet i gruvesamfunnet Ny-London på Blomstrandøya i 1949 (K. Mikaelsen, herb. O) og i Ny-Ålesund i 1957 (O.I. Rønning &amp; O. Skifte, herb. TROM). Mellom 1960 og 1990 ble det gjort svært få funn: Longyearbyen 1960 (Sunding 1961), Ny-Ålesund 1960 (Sunding 1961) og 1965 (O.I. Rønning, herb. TRH). Planten kan ha vært til stede, men det var lite fokus på fremmede arter og liten innsamlingsaktivitet generelt. I Longyearbyen er planten blitt notert som etablert fra 1992 (R. Elven, herb. O) og i dag i svære mengder (Alsos et al. 2015), på grunn av innsåing av grasfrø for å stabilisere veikanter og annen skrotemark. Den er også funnet i Barentsburg fra 1993 (R. Elven, herb. O) og trolig til i dag (notert i bra mengde i 2011, Alsos et al. 2015), og planten er notert i Pyramiden fra 2011 (Alsos et al. 2015) og trolig etablert.</v>
          </cell>
          <cell r="DE91" t="str">
            <v>Planten er kommet inn med ulike vektorer, trolig for en stor del med dyref&amp;#244:r (gras), men i de større bosetningene også sådd ut (grasfrø) som restaureringstiltak på veikanter og annen forstyrret mark. Spesielt gjelder dette i Longyearbyen. Bakkerødsvingel blomstrer sent i sesongen og setter trolig dårlig med frukt, men den sprer pollen (se nedafor).</v>
          </cell>
          <cell r="DF91" t="str">
            <v>Invasjonspotensialet er begrenset med usikkerhet til moderat, en kombinasjon mellom moderat median levetid og liten (til begrenset) ekspansjonshastighet. Planten er vel etablert i Longyearbyen og trolig også i Barentsburg og Pyramiden.</v>
          </cell>
          <cell r="DG91" t="str">
            <v>Innførte raser av rødsvingel vurderes å ha en liten økologisk effekt. De har liten eller ingen direkte effekt på stedegne, mindre påvirkete naturtyper: de er bare funnet på forstyrrete steder i bosetninger og ved hytter (sterkt endret fastmark). De utgjør imidlertid en risiko for genetisk forurensning av den stedegne planten polarrødsvingel. I Longyearbyen er blandete bestander av bakkerødsvingel og polarrødsvingel nå vanlige, og mange planter er vanskelige å klassifisere til den ene eller den andre. Det morfologiske materialet tyder sterkt på at introgresjon pågår i dag, om enn i svært lokal skala (polarrødsvingel er vanlig over det meste av de arktiske øyene).</v>
          </cell>
          <cell r="DH91" t="str">
            <v>Bakkerødsvingel vurderes til låg økologisk risiko. Den utgjør en genetisk risiko for en stedegen plante på Spitsbergen. Bortsett fra det, er det liten mulighet for at den vil ekspandere og utgjøre noen stor risiko for arktisk natur på Svalbard.</v>
          </cell>
          <cell r="DI91">
            <v>5</v>
          </cell>
        </row>
        <row r="92">
          <cell r="B92" t="str">
            <v>Poa pratensis</v>
          </cell>
          <cell r="C92" t="str">
            <v>L.</v>
          </cell>
          <cell r="D92" t="str">
            <v>bakkerapp</v>
          </cell>
          <cell r="E92">
            <v>145168</v>
          </cell>
          <cell r="F92">
            <v>100161</v>
          </cell>
          <cell r="G92" t="str">
            <v>ExpertGroups/Karplanter/S</v>
          </cell>
          <cell r="H92" t="str">
            <v>Karplanter (Svalbard)</v>
          </cell>
          <cell r="I92" t="str">
            <v>Karplanter (Svalbard)</v>
          </cell>
          <cell r="J92" t="str">
            <v>AlienSpecie</v>
          </cell>
          <cell r="N92">
            <v>2</v>
          </cell>
          <cell r="Q92">
            <v>1</v>
          </cell>
          <cell r="T92" t="str">
            <v>LO</v>
          </cell>
          <cell r="U92">
            <v>2</v>
          </cell>
          <cell r="V92" t="str">
            <v>2A,1</v>
          </cell>
          <cell r="AA92">
            <v>1915</v>
          </cell>
          <cell r="AB92" t="str">
            <v>terrestrial</v>
          </cell>
          <cell r="AD92" t="str">
            <v>origin</v>
          </cell>
          <cell r="AE92" t="str">
            <v>no</v>
          </cell>
          <cell r="AF92" t="str">
            <v>unknown</v>
          </cell>
          <cell r="AG92">
            <v>1928</v>
          </cell>
          <cell r="AH92" t="str">
            <v>Longyearbyen, Hiorthhamn, Hotellneset</v>
          </cell>
          <cell r="AI92">
            <v>10</v>
          </cell>
          <cell r="AJ92" t="str">
            <v>V</v>
          </cell>
          <cell r="AK92" t="str">
            <v>V</v>
          </cell>
          <cell r="AN92">
            <v>3</v>
          </cell>
          <cell r="AO92" t="str">
            <v>introductionTransportpollution,introductionStowaway</v>
          </cell>
          <cell r="AP92" t="str">
            <v>Sv</v>
          </cell>
          <cell r="AQ92">
            <v>24</v>
          </cell>
          <cell r="AR92">
            <v>2</v>
          </cell>
          <cell r="AS92">
            <v>48</v>
          </cell>
          <cell r="AT92">
            <v>0</v>
          </cell>
          <cell r="AU92">
            <v>48</v>
          </cell>
          <cell r="AV92">
            <v>60</v>
          </cell>
          <cell r="AW92" t="str">
            <v>Ingen kjent effekt</v>
          </cell>
          <cell r="AX92" t="str">
            <v>Ingen kjent effekt</v>
          </cell>
          <cell r="BC92" t="str">
            <v>Ingen kjent effekt</v>
          </cell>
          <cell r="BD92" t="str">
            <v>Ingen kjent effekt</v>
          </cell>
          <cell r="BE92" t="str">
            <v>no</v>
          </cell>
          <cell r="BF92" t="str">
            <v>no</v>
          </cell>
          <cell r="BG92" t="str">
            <v>V</v>
          </cell>
          <cell r="BK92" t="str">
            <v>temperate_boreal:Europe,Asia|temperate_nemoral:Europe,Asia|temperate_dry:Europe,Asia|subtropic_mediterranean:Europe,Asia,Africa</v>
          </cell>
          <cell r="BM92" t="str">
            <v>polar:Europe,Asia|temperate_boreal:Europe,Asia,NorthAndCentralAmerica|temperate_nemoral:Europe,Asia,Africa,Oceania,NorthAndCentralAmerica,SouthAmerica|temperate_dry:Europe,Asia,NorthAndCentralAmerica,SouthAmerica|subtropic_mediterranean:Europe,Asia,Africa,Oceania,NorthAndCentralAmerica,SouthAmerica|subtropic_highlands:Asia,Africa,SouthAmerica</v>
          </cell>
          <cell r="BO92">
            <v>3</v>
          </cell>
          <cell r="BR92" t="str">
            <v>RedListCategoryLevel</v>
          </cell>
          <cell r="BT92">
            <v>1</v>
          </cell>
          <cell r="BW92" t="str">
            <v>SpreadYearlyIncreaseCalculatedExpansionSpeed</v>
          </cell>
          <cell r="BX92">
            <v>7.33</v>
          </cell>
          <cell r="BY92">
            <v>1</v>
          </cell>
          <cell r="CB92" t="str">
            <v>T3,T35</v>
          </cell>
          <cell r="CC92">
            <v>1</v>
          </cell>
          <cell r="CH92">
            <v>1</v>
          </cell>
          <cell r="CL92" t="str">
            <v>T3</v>
          </cell>
          <cell r="CM92">
            <v>1</v>
          </cell>
          <cell r="CQ92">
            <v>1</v>
          </cell>
          <cell r="CU92">
            <v>1</v>
          </cell>
          <cell r="CX92">
            <v>0</v>
          </cell>
          <cell r="CY92">
            <v>1</v>
          </cell>
          <cell r="DB92">
            <v>0</v>
          </cell>
          <cell r="DC92" t="str">
            <v>Engrapp &lt;i&gt;Poa pratensis&lt;/i&gt; s. str. (tidligere &lt;i&gt;P. pratensis &lt;/i&gt;subsp. &lt;i&gt;pratensis&lt;/i&gt;) er del av den meget kompliserte arten eller artsgruppen &lt;i&gt;P. pratensis&lt;/i&gt; s. lat. To arter i gruppen er hjemlige på Svalbard, seterrapp &lt;i&gt;P. alpigena&lt;/i&gt; og svalbardrapp &lt;i&gt;P. colpodea&lt;/i&gt;, den første av disse også på Jan Mayen. Det materialet som vi aksepterer som engrapp, karakteriseres av mer tuevekst og av et stort antall små småaks. Artsgruppen antas å ha stort sett aseksuell frøformering, og mens de fleste andre artene har omfattende klonal vekst ved jordstengler, har engrapp nokså lite med slik vekst. Engrapp er antatt å være hjemlig i Europa, Vest-Asia og Nord-Afrika, men spredt til alle andre ikke-tropiske deler av verden som et viktig f&amp;#244:rgras.</v>
          </cell>
          <cell r="DD92" t="str">
            <v>Engrapp ble først påvist i Longyearbyen i 1915 (Asplund 1919), men kan ha vært der tidligere. I 1928 ble den påvist fire steder: Hiorthhamn (Moskushamna), Hotellneset og Longyearbyen ved Adventfjorden og Ny-Ålesund ved Kongsfjorden, og på de tre stedene ved Adventfjorden har den vært siden. I Ny-Ålesund er den påvist noen ganger til fram til 1975, men overbeite av rein har trolig utryddet eventuelle overlevende forekomster. I perioden fram mot 1939 ble den påvist to nye steder, i Ny-London på Blomstrandøya i 1932 (J. Lagerkranz, herb. O) og i Colesbukta i 1936 (O. Finnseth, herb. TROM). Emil Hadac undersøkte fremmede planter på en rekke steder i 1939 og fant engrapp på ni steder (Hadac 1941): Calypsobyen ved Recherchefjorden, Russekeila nær Kapp Linn&amp;#233: ytterst i Isfjorden, Colesbukta, Fredheim i Sassen, Ny-Ålesund, og fire steder i Longyearbyen-området. I 1957 ble planten funnet to steder på Bjørnøya (Rønning 1959): Engelskelva og Tunheim, og ved Tunheim (og Krillvatnet) holdt den seg i hvert fall til 1980-tallet (Brattbakk 1984, Engelskjøn 1986). Etter 2000 er arten funnet som antatt etablert minst fire steder i Longyearbyen-området og dessuten i Barentsburg og Pyramiden fra 2008 (Alsos et al. 2015).</v>
          </cell>
          <cell r="DE92" t="str">
            <v>Arten er kommet inn med ulike vektorer, trolig hovedsakelig som dyref&amp;#244:r (høy). Det er ikke kjent noen videre spredning fra introduksjonsstedene.</v>
          </cell>
          <cell r="DF92" t="str">
            <v>Invasjonspotensialet er begrenset, en kombinasjon mellom moderat median levetid og liten ekspansjonshastighet. Den er veletablert flere steder på Svalbard (kanskje inkludert Bjørnøya), men uten videre ekspansjon.</v>
          </cell>
          <cell r="DG92" t="str">
            <v>Ingen kjent negativ økologisk effekt er knyttet til arten. Man kunne kanskje tenke seg at den kunne påvirke den stedegne arten, seterrapp &lt;i&gt;P. alpigena&lt;/i&gt;, ved genetisk forurensning ved pollinering, men for det første blomstrer engrapp svært sent slik at eventuelle frø fra krysspollinering ikke har noen sjanse til å modne, for det andre regner vi med at hoveddelen av frøformeringen hos begge artene er aseksuell og uavhengig av pollinering.</v>
          </cell>
          <cell r="DH92" t="str">
            <v>Engrapp vurderes til låg økologisk risiko, og bare på grunn av et begrenset invasjonspotenisal. Den er trolig kommet for å bli en permanent bestanddel av Svalbards flora, men uten noen større forventete økologiske effekter.</v>
          </cell>
          <cell r="DI92">
            <v>6</v>
          </cell>
        </row>
        <row r="93">
          <cell r="B93" t="str">
            <v>Ranunculus acris friesianus</v>
          </cell>
          <cell r="C93" t="str">
            <v>(Jord.) Rouy &amp; Foucaud</v>
          </cell>
          <cell r="D93" t="str">
            <v>parksoleie</v>
          </cell>
          <cell r="E93">
            <v>136151</v>
          </cell>
          <cell r="F93">
            <v>103140</v>
          </cell>
          <cell r="G93" t="str">
            <v>ExpertGroups/Karplanter/S</v>
          </cell>
          <cell r="H93" t="str">
            <v>Karplanter (Svalbard)</v>
          </cell>
          <cell r="I93" t="str">
            <v>Karplanter (Svalbard)</v>
          </cell>
          <cell r="J93" t="str">
            <v>AlienSpecie</v>
          </cell>
          <cell r="N93">
            <v>2</v>
          </cell>
          <cell r="Q93">
            <v>1</v>
          </cell>
          <cell r="T93" t="str">
            <v>LO</v>
          </cell>
          <cell r="U93">
            <v>2</v>
          </cell>
          <cell r="V93" t="str">
            <v>2A,1</v>
          </cell>
          <cell r="AA93">
            <v>1988</v>
          </cell>
          <cell r="AB93" t="str">
            <v>terrestrial</v>
          </cell>
          <cell r="AD93" t="str">
            <v>origin</v>
          </cell>
          <cell r="AE93" t="str">
            <v>no</v>
          </cell>
          <cell r="AF93" t="str">
            <v>unknown</v>
          </cell>
          <cell r="AI93">
            <v>5</v>
          </cell>
          <cell r="AJ93" t="str">
            <v>V</v>
          </cell>
          <cell r="AN93">
            <v>1</v>
          </cell>
          <cell r="AO93" t="str">
            <v>introductionTransportpollution</v>
          </cell>
          <cell r="AP93" t="str">
            <v>Sv</v>
          </cell>
          <cell r="AQ93">
            <v>4</v>
          </cell>
          <cell r="AR93">
            <v>1</v>
          </cell>
          <cell r="AS93">
            <v>4</v>
          </cell>
          <cell r="AT93">
            <v>1</v>
          </cell>
          <cell r="AU93">
            <v>4</v>
          </cell>
          <cell r="AV93">
            <v>100</v>
          </cell>
          <cell r="AW93" t="str">
            <v>Ingen kjent effekt</v>
          </cell>
          <cell r="AX93" t="str">
            <v>Ingen kjent effekt</v>
          </cell>
          <cell r="BC93" t="str">
            <v>Ingen kjent effekt</v>
          </cell>
          <cell r="BD93" t="str">
            <v>Ingen kjent effekt</v>
          </cell>
          <cell r="BE93" t="str">
            <v>no</v>
          </cell>
          <cell r="BF93" t="str">
            <v>no</v>
          </cell>
          <cell r="BG93" t="str">
            <v>V</v>
          </cell>
          <cell r="BK93" t="str">
            <v>temperate_boreal:Europe|temperate_nemoral:Europe</v>
          </cell>
          <cell r="BM93" t="str">
            <v>polar:Europe|temperate_boreal:Europe|temperate_nemoral:Europe</v>
          </cell>
          <cell r="BO93">
            <v>3</v>
          </cell>
          <cell r="BR93" t="str">
            <v>RedListCategoryLevel</v>
          </cell>
          <cell r="BT93">
            <v>1</v>
          </cell>
          <cell r="BW93" t="str">
            <v>SpreadYearlyIncreaseCalculatedExpansionSpeed</v>
          </cell>
          <cell r="BX93">
            <v>0</v>
          </cell>
          <cell r="BY93">
            <v>1</v>
          </cell>
          <cell r="CB93" t="str">
            <v>T35</v>
          </cell>
          <cell r="CC93">
            <v>1</v>
          </cell>
          <cell r="CH93">
            <v>1</v>
          </cell>
          <cell r="CM93">
            <v>1</v>
          </cell>
          <cell r="CQ93">
            <v>1</v>
          </cell>
          <cell r="CU93">
            <v>1</v>
          </cell>
          <cell r="CX93">
            <v>0</v>
          </cell>
          <cell r="CY93">
            <v>1</v>
          </cell>
          <cell r="DB93">
            <v>0</v>
          </cell>
          <cell r="DC93" t="str">
            <v>Parksoleie &lt;i&gt;Ranunculus acris&lt;/i&gt; subsp. &lt;i&gt;friesianus&lt;/i&gt; er en flerårig urt med klondannelse ved jordstengler. Den har frøformering, og smånøttene har en liten krok og spres hovedsakelig med folk og dyr. Planten er på Svalbard bare funnet på sterkt endret fastmark i en bosetning (Barentsburg), der den er veletablert og i lokal spredning, men innen et svært lite område. Bestemmelsen til denne underarten bygger på Liska &amp; Sold&amp;#225:n (2004) og trenger muligens konfirmering. Plantene hører i alle fall til arten &lt;i&gt;R. acris&lt;/i&gt; og ikke til den nært beslektete &lt;i&gt;R. subborealis&lt;/i&gt; som vurderes separat.</v>
          </cell>
          <cell r="DD93" t="str">
            <v>Parksoleie ble funnet med permanent bestand i Barentsburg i 1988 (Liska &amp; Sold&amp;#225:n 2004), men kan ha stått der lenge før det. Forekomstene er også referert hos Elven &amp; Elvebakk (1996) og spesielt hos Alsos et al. (2015). Planten er i ekspansjon i bosetningen og er observert hver eneste gang bosetningen er blitt besøkt av botanikere fra 1988 til 2017.</v>
          </cell>
          <cell r="DE93" t="str">
            <v>Planten er trolig kommet inn med dyref&amp;#244:r fra Nord-Russland. Videre spredning skjer med folk og reinsdyr, men i svært begrenset omfang (innen &amp;#233:n forekomstareal-rute).</v>
          </cell>
          <cell r="DF93" t="str">
            <v>Invasjonspotensialet er begrenset, en kombinasjon av moderat median levetid og liten ekspansjonshastighet.</v>
          </cell>
          <cell r="DG93" t="str">
            <v>Ingen kjent negativ økologisk effekt er knyttet til planten. Etablering av parksoleie i mindre påvirkete naturtyper er ikke forventet.</v>
          </cell>
          <cell r="DH93" t="str">
            <v>Parksoleie vurderes til låg økologisk risiko, og bare på grunn av et begrenset invasjonspotensial. Planten er nå en etablert del av Svalbards flora, men uten antatte skadevirkninger.</v>
          </cell>
          <cell r="DI93">
            <v>3</v>
          </cell>
        </row>
        <row r="94">
          <cell r="B94" t="str">
            <v>Ranunculus repens</v>
          </cell>
          <cell r="C94" t="str">
            <v>L.</v>
          </cell>
          <cell r="D94" t="str">
            <v>krypsoleie</v>
          </cell>
          <cell r="E94">
            <v>136566</v>
          </cell>
          <cell r="F94">
            <v>103168</v>
          </cell>
          <cell r="G94" t="str">
            <v>ExpertGroups/Karplanter/S</v>
          </cell>
          <cell r="H94" t="str">
            <v>Karplanter (Svalbard)</v>
          </cell>
          <cell r="I94" t="str">
            <v>Karplanter (Svalbard)</v>
          </cell>
          <cell r="J94" t="str">
            <v>DoorKnocker</v>
          </cell>
          <cell r="K94" t="str">
            <v>doRiskAssessment</v>
          </cell>
          <cell r="N94">
            <v>2</v>
          </cell>
          <cell r="O94" t="str">
            <v>V</v>
          </cell>
          <cell r="Q94">
            <v>1</v>
          </cell>
          <cell r="T94" t="str">
            <v>LO</v>
          </cell>
          <cell r="U94">
            <v>2</v>
          </cell>
          <cell r="V94" t="str">
            <v>2A,1</v>
          </cell>
          <cell r="W94" t="str">
            <v>NK</v>
          </cell>
          <cell r="AA94">
            <v>1939</v>
          </cell>
          <cell r="AB94" t="str">
            <v>terrestrial</v>
          </cell>
          <cell r="AD94" t="str">
            <v>origin</v>
          </cell>
          <cell r="AE94" t="str">
            <v>yes</v>
          </cell>
          <cell r="AF94" t="str">
            <v>unknown</v>
          </cell>
          <cell r="AI94">
            <v>5</v>
          </cell>
          <cell r="AJ94" t="str">
            <v>V</v>
          </cell>
          <cell r="AK94" t="str">
            <v>V</v>
          </cell>
          <cell r="AN94">
            <v>1</v>
          </cell>
          <cell r="AO94" t="str">
            <v>introductionTransportpollution</v>
          </cell>
          <cell r="AP94" t="str">
            <v>Sv</v>
          </cell>
          <cell r="AQ94">
            <v>4</v>
          </cell>
          <cell r="AR94">
            <v>1</v>
          </cell>
          <cell r="AS94">
            <v>4</v>
          </cell>
          <cell r="AT94">
            <v>1</v>
          </cell>
          <cell r="AU94">
            <v>8</v>
          </cell>
          <cell r="AV94">
            <v>100</v>
          </cell>
          <cell r="AW94" t="str">
            <v>Ingen kjent effekt</v>
          </cell>
          <cell r="AX94" t="str">
            <v>Ingen kjent effekt</v>
          </cell>
          <cell r="BC94" t="str">
            <v>Ingen kjent effekt</v>
          </cell>
          <cell r="BD94" t="str">
            <v>Ingen kjent effekt</v>
          </cell>
          <cell r="BE94" t="str">
            <v>no</v>
          </cell>
          <cell r="BF94" t="str">
            <v>no</v>
          </cell>
          <cell r="BG94" t="str">
            <v>V</v>
          </cell>
          <cell r="BK94" t="str">
            <v>temperate_boreal:Europe,Asia|temperate_nemoral:Europe,Asia|temperate_dry:Asia|subtropic_unspecified:Asia|subtropic_mediterranean:Europe,Asia</v>
          </cell>
          <cell r="BM94" t="str">
            <v>temperate_boreal:Europe,Asia,NorthAndCentralAmerica|temperate_nemoral:Europe,Asia,Oceania,NorthAndCentralAmerica,SouthAmerica|temperate_dry:Asia|subtropic_unspecified:Asia|subtropic_mediterranean:Europe,Asia,Oceania|subtropic_highlands:SouthAmerica</v>
          </cell>
          <cell r="BO94">
            <v>3</v>
          </cell>
          <cell r="BQ94" t="str">
            <v>X</v>
          </cell>
          <cell r="BR94" t="str">
            <v>RedListCategoryLevel</v>
          </cell>
          <cell r="BT94">
            <v>1</v>
          </cell>
          <cell r="BW94" t="str">
            <v>SpreadYearlyIncreaseCalculatedExpansionSpeed</v>
          </cell>
          <cell r="BX94">
            <v>0</v>
          </cell>
          <cell r="BY94">
            <v>1</v>
          </cell>
          <cell r="CB94" t="str">
            <v>T35</v>
          </cell>
          <cell r="CC94">
            <v>1</v>
          </cell>
          <cell r="CH94">
            <v>1</v>
          </cell>
          <cell r="CM94">
            <v>1</v>
          </cell>
          <cell r="CQ94">
            <v>1</v>
          </cell>
          <cell r="CU94">
            <v>1</v>
          </cell>
          <cell r="CX94">
            <v>0</v>
          </cell>
          <cell r="CY94">
            <v>1</v>
          </cell>
          <cell r="DB94">
            <v>0</v>
          </cell>
          <cell r="DC94" t="str">
            <v>Krypsoleie &lt;i&gt;Ranunculus repens&lt;/i&gt; er en flerårig urt med frøformering, men også med lange overjordiske utløpere som rotslår og danner mengder av nye individer, etter et års tid fysiologisk uavhengige av morplanten. Arten blomstrer på Svalbard, men setter trolig ikke moden frukt, men den formerer seg vegetativt. Fruktene, dersom de modnes, vil bli spredt med dyr (dvs. rein) og folk.</v>
          </cell>
          <cell r="DD94" t="str">
            <v>Krypsoleie er funnet på skrotemark i Longyearbyen 1939 (vegetativ, Hadac 1941) og 2011 (i knopp, Alsos et al. 2015) og i Barentsburg 1988 (vegetativ, Liska &amp; Sold&amp;#225:n 2004), 1993 (vegetativ, Elven &amp; Elvebakk 1996), 2007, 2008 (i blomst), 2011 (blomst, Alsos et al. 2015) og 2017 (knopp, X. Gago foto). Arten kan være noe for varmekrevende til å reprodusere og danne bestand på Svalbard i dag, men kan holde seg i flere tiår vegetativt og danne kloner og også kolonier av uavhengige individer ved rotslående utløpere. Den har trolig vært stabil som vegetativ i Barentsburg minst siden 1988.</v>
          </cell>
          <cell r="DE94" t="str">
            <v>Arten er mest trolig kommet inn med dyref&amp;#244:r både i Longyearbyen og Barentsburg. Lokal spredning i Barentsburg skjer med utløpere, men i svært begrenset omfang.</v>
          </cell>
          <cell r="DF94" t="str">
            <v>Invasjonspotensialet er begrenset (med usikkerhet til lite), en kombinasjon av moderat (til begrenset) median levetid og liten ekspansjonshastighet. Arten er etablert på Svalbard med antatt langlevd bestand (vegetativt), men uten videre spredning. Spredning i framtida er også lite sannsynlig.</v>
          </cell>
          <cell r="DG94" t="str">
            <v>Ingen kjent negativ økologisk effekt er knyttet til arten. Den er begrenset til skrotemark (sterkt endret fastmark) og forventes også å være det i framtida.</v>
          </cell>
          <cell r="DH94" t="str">
            <v>Krypsoleie vurderes til låg økologisk risiko (med usikkerhet til ingen kjent risiko). Arten er nå en etablert, fremmed plante på Svalbard, men uten at vi forventer at den vil ha noen merkbar skadevirkning.</v>
          </cell>
          <cell r="DI94">
            <v>1</v>
          </cell>
        </row>
        <row r="95">
          <cell r="B95" t="str">
            <v>Ruderalia</v>
          </cell>
          <cell r="C95" t="str">
            <v>Kirschner, H.Øllg. &amp; Stepanek</v>
          </cell>
          <cell r="D95" t="str">
            <v>ugrasløvetann-gruppa</v>
          </cell>
          <cell r="E95">
            <v>60847</v>
          </cell>
          <cell r="F95">
            <v>100887</v>
          </cell>
          <cell r="G95" t="str">
            <v>ExpertGroups/Karplanter/S</v>
          </cell>
          <cell r="H95" t="str">
            <v>Karplanter (Svalbard)</v>
          </cell>
          <cell r="I95" t="str">
            <v>Karplanter (Svalbard)</v>
          </cell>
          <cell r="J95" t="str">
            <v>AlienSpecie</v>
          </cell>
          <cell r="N95">
            <v>1</v>
          </cell>
          <cell r="Q95">
            <v>1</v>
          </cell>
          <cell r="T95" t="str">
            <v>NK</v>
          </cell>
          <cell r="U95">
            <v>1</v>
          </cell>
          <cell r="V95" t="str">
            <v>1,1</v>
          </cell>
          <cell r="X95">
            <v>2</v>
          </cell>
          <cell r="Y95">
            <v>2</v>
          </cell>
          <cell r="Z95">
            <v>1</v>
          </cell>
          <cell r="AA95">
            <v>1928</v>
          </cell>
          <cell r="AB95" t="str">
            <v>terrestrial</v>
          </cell>
          <cell r="AD95" t="str">
            <v>unknown</v>
          </cell>
          <cell r="AE95" t="str">
            <v>yes</v>
          </cell>
          <cell r="AF95" t="str">
            <v>unknown</v>
          </cell>
          <cell r="AG95">
            <v>2008</v>
          </cell>
          <cell r="AH95" t="str">
            <v>Pyramiden</v>
          </cell>
          <cell r="AI95">
            <v>5</v>
          </cell>
          <cell r="AK95" t="str">
            <v>V</v>
          </cell>
          <cell r="AN95">
            <v>2</v>
          </cell>
          <cell r="AO95" t="str">
            <v>introductionTransportpollution,introductionStowaway</v>
          </cell>
          <cell r="AP95" t="str">
            <v>Sv</v>
          </cell>
          <cell r="AQ95">
            <v>8</v>
          </cell>
          <cell r="AR95">
            <v>1</v>
          </cell>
          <cell r="AS95">
            <v>8</v>
          </cell>
          <cell r="AU95">
            <v>12</v>
          </cell>
          <cell r="AV95">
            <v>100</v>
          </cell>
          <cell r="AW95" t="str">
            <v>Ingen kjent effekt</v>
          </cell>
          <cell r="AX95" t="str">
            <v>Ingen kjent effekt</v>
          </cell>
          <cell r="BC95" t="str">
            <v>Ingen kjent effekt</v>
          </cell>
          <cell r="BD95" t="str">
            <v>Ingen kjent effekt</v>
          </cell>
          <cell r="BE95" t="str">
            <v>no</v>
          </cell>
          <cell r="BF95" t="str">
            <v>no</v>
          </cell>
          <cell r="BG95" t="str">
            <v>V</v>
          </cell>
          <cell r="BK95" t="str">
            <v>temperate_boreal:Europe|temperate_nemoral:Europe</v>
          </cell>
          <cell r="BM95" t="str">
            <v>polar:Europe|temperate_boreal:Europe,Asia,NorthAndCentralAmerica|temperate_nemoral:Europe,Asia,Oceania,NorthAndCentralAmerica,SouthAmerica|temperate_dry:NorthAndCentralAmerica|subtropic_unspecified:SouthAmerica|subtropic_mediterranean:Oceania,NorthAndCentralAmerica,SouthAmerica|subtropic_highlands:SouthAmerica</v>
          </cell>
          <cell r="BO95">
            <v>2</v>
          </cell>
          <cell r="BR95" t="str">
            <v>RedListCategoryLevel</v>
          </cell>
          <cell r="BT95">
            <v>1</v>
          </cell>
          <cell r="BW95" t="str">
            <v>SpreadYearlyIncreaseCalculatedExpansionSpeed</v>
          </cell>
          <cell r="BX95">
            <v>13.01</v>
          </cell>
          <cell r="BY95">
            <v>1</v>
          </cell>
          <cell r="CB95" t="str">
            <v>T35,T8</v>
          </cell>
          <cell r="CC95">
            <v>1</v>
          </cell>
          <cell r="CH95">
            <v>1</v>
          </cell>
          <cell r="CL95" t="str">
            <v>T8</v>
          </cell>
          <cell r="CM95">
            <v>1</v>
          </cell>
          <cell r="CQ95">
            <v>1</v>
          </cell>
          <cell r="CU95">
            <v>1</v>
          </cell>
          <cell r="CX95">
            <v>0</v>
          </cell>
          <cell r="CY95">
            <v>1</v>
          </cell>
          <cell r="DB95">
            <v>0</v>
          </cell>
          <cell r="DC95" t="str">
            <v>Ugrasløvetenner &lt;i&gt;Taraxacum &lt;/i&gt;sect. &lt;i&gt;Ruderalia&lt;/i&gt; er flerårige planter med aseksuell frøformering og med noe klonal vekst. Modne frukter er registrert i senere tid, i Barentsburg (fra 2011) og Pyramiden (fra 2008).</v>
          </cell>
          <cell r="DD95" t="str">
            <v>&lt;p&gt;Ugrasløvetann har vært registrert her og der på Svalbard siden 1928 (Hotellneset, O.A. Høeg, herb. TRH: Gåsehamna, Hornsund), men først som stabil i Barentsburg fra 1988 (Liska &amp; Sold&amp;#225:n 2004), der den de senere år har vært observert med stor bestand og årviss reproduksjon (B. Brosø, herb. TROM: Alsos et al. 2015) og i Pyramiden 2008 (Alsos et al. 2015) og 2014 (R. Elven, herb. O). I Longyearbyen ble den registrert i 1939 (Hadac 1941) og i 1960 ble det notert "rikelig av sterile rosetter" (Sunding 1961), men den har ikke vært registrert de senere årene og antas kanskje å være borte.&lt;/p&gt;</v>
          </cell>
          <cell r="DE95" t="str">
            <v>Plantene er kommet inn med ulike vektorer, i Barentsburg og Pyramiden trolig med dyref&amp;#244:r og kanskje med grasfrø. Det er ingen observert viderespredning utafor bosetningene.</v>
          </cell>
          <cell r="DF95" t="str">
            <v>Invasjonspotensialet er lite, en kombinasjon av begrenset (til kort) median levetid og liten ekspansjonshastighet. Plantene er etablert, men med begrensete spredningsmuligheter fra etablerte forekomster.</v>
          </cell>
          <cell r="DG95" t="str">
            <v>Ingen kjent negativ økologisk effekt er knyttet til plantene i dag. Det er lite trolig at ugrasløvetenner vil etablere seg i framtida i mindre påvirket vegetasjon, muligens med unntak for fuglefjellenger. Vi forventer ikke at planten vil ha noen betydningsfull effekt der heller.</v>
          </cell>
          <cell r="DH95" t="str">
            <v>&lt;p&gt;Ugrasløvetann &lt;em&gt;Taraxacum &lt;/em&gt;sect. &lt;em&gt;Ruderalia &lt;/em&gt;har vært registrert her og der på Svalbard siden 1928. De vurderes til ingen kjent økologisk risiko. Frø av antatt ugrasløvetann spres på skoene til reisende som ankommer Svalbard (Ware et al. 2012), og arten kan derfor forventes å dukke opp flere steder i framtida. Arten anses ikke som noen trussel mot stedegen natur i dag, men den bør nok overvåkes fordi den reproduserer og har vindspredning av frukter. Den kan også lett forveksles med den stedegne polarløvetann &lt;em&gt;T. brachyceras&lt;/em&gt;, noe som kan medføre at eventuell etablering i fuglefjell-enger ikke blir oppdaget før arten er blitt vanlig der og kan ha negative effekter.&lt;/p&gt;</v>
          </cell>
          <cell r="DI95">
            <v>5</v>
          </cell>
        </row>
        <row r="96">
          <cell r="B96" t="str">
            <v>Rumex acetosa</v>
          </cell>
          <cell r="C96" t="str">
            <v>L.</v>
          </cell>
          <cell r="D96" t="str">
            <v>engsyre</v>
          </cell>
          <cell r="E96">
            <v>137060</v>
          </cell>
          <cell r="F96">
            <v>102953</v>
          </cell>
          <cell r="G96" t="str">
            <v>ExpertGroups/Karplanter/S</v>
          </cell>
          <cell r="H96" t="str">
            <v>Karplanter (Svalbard)</v>
          </cell>
          <cell r="I96" t="str">
            <v>Karplanter (Svalbard)</v>
          </cell>
          <cell r="J96" t="str">
            <v>AlienSpecie</v>
          </cell>
          <cell r="N96">
            <v>1</v>
          </cell>
          <cell r="Q96">
            <v>1</v>
          </cell>
          <cell r="T96" t="str">
            <v>NK</v>
          </cell>
          <cell r="U96">
            <v>1</v>
          </cell>
          <cell r="V96" t="str">
            <v>1,1</v>
          </cell>
          <cell r="X96">
            <v>2</v>
          </cell>
          <cell r="Y96">
            <v>2</v>
          </cell>
          <cell r="Z96">
            <v>1</v>
          </cell>
          <cell r="AA96">
            <v>1897</v>
          </cell>
          <cell r="AB96" t="str">
            <v>terrestrial</v>
          </cell>
          <cell r="AD96" t="str">
            <v>origin</v>
          </cell>
          <cell r="AE96" t="str">
            <v>yes</v>
          </cell>
          <cell r="AF96" t="str">
            <v>unknown</v>
          </cell>
          <cell r="AG96">
            <v>1957</v>
          </cell>
          <cell r="AH96" t="str">
            <v>Bjørnøya: Krillvasshytta, Russehamna, Tunheim og Herwighamna</v>
          </cell>
          <cell r="AI96">
            <v>5</v>
          </cell>
          <cell r="AJ96" t="str">
            <v>V</v>
          </cell>
          <cell r="AN96">
            <v>1</v>
          </cell>
          <cell r="AO96" t="str">
            <v>introductionTransportpollution</v>
          </cell>
          <cell r="AP96" t="str">
            <v>Sv,Jm</v>
          </cell>
          <cell r="AQ96">
            <v>12</v>
          </cell>
          <cell r="AS96">
            <v>18</v>
          </cell>
          <cell r="AU96">
            <v>32</v>
          </cell>
          <cell r="AV96">
            <v>100</v>
          </cell>
          <cell r="AW96" t="str">
            <v>Ingen kjent effekt</v>
          </cell>
          <cell r="AX96" t="str">
            <v>Ingen kjent effekt</v>
          </cell>
          <cell r="BC96" t="str">
            <v>Ingen kjent effekt</v>
          </cell>
          <cell r="BD96" t="str">
            <v>Ingen kjent effekt</v>
          </cell>
          <cell r="BE96" t="str">
            <v>no</v>
          </cell>
          <cell r="BF96" t="str">
            <v>no</v>
          </cell>
          <cell r="BG96" t="str">
            <v>V</v>
          </cell>
          <cell r="BK96" t="str">
            <v>temperate_boreal:Europe,Asia|temperate_nemoral:Europe,Asia|temperate_dry:Europe,Asia|subtropic_mediterranean:Europe,Asia</v>
          </cell>
          <cell r="BM96" t="str">
            <v>temperate_boreal:Europe,Asia,NorthAndCentralAmerica|temperate_nemoral:Europe,Asia,Oceania,NorthAndCentralAmerica|temperate_dry:Europe,Asia|subtropic_mediterranean:Europe,Asia</v>
          </cell>
          <cell r="BO96">
            <v>2</v>
          </cell>
          <cell r="BR96" t="str">
            <v>RedListCategoryLevel</v>
          </cell>
          <cell r="BT96">
            <v>1</v>
          </cell>
          <cell r="BW96" t="str">
            <v>SpreadYearlyIncreaseCalculatedExpansionSpeed</v>
          </cell>
          <cell r="BX96">
            <v>0</v>
          </cell>
          <cell r="BY96">
            <v>1</v>
          </cell>
          <cell r="CB96" t="str">
            <v>T35</v>
          </cell>
          <cell r="CC96">
            <v>1</v>
          </cell>
          <cell r="CH96">
            <v>1</v>
          </cell>
          <cell r="CM96">
            <v>1</v>
          </cell>
          <cell r="CQ96">
            <v>1</v>
          </cell>
          <cell r="CU96">
            <v>1</v>
          </cell>
          <cell r="CX96">
            <v>0</v>
          </cell>
          <cell r="CY96">
            <v>1</v>
          </cell>
          <cell r="DB96">
            <v>0</v>
          </cell>
          <cell r="DC96" t="str">
            <v>Engsyre &lt;i&gt;Rumex acetosa&lt;/i&gt; er en flerårig art med frøreproduksjon, og med omfattende klonal vekst med jordstengler. Fruktene spres nokså passivt, men trolig også med dyr. Arten er utbredt i Europa og Vest-Sibir som hjemlig, og kulturspredt til andre tempererte og boreale områder i Nord-Amerika og New Zealand. Materialet som er funnet på Svalbard og Jan Mayen, hører til den mest kulturbundne rasen, subsp. &lt;i&gt;acetosa&lt;/i&gt;.</v>
          </cell>
          <cell r="DD96" t="str">
            <v>&lt;p&gt;Engsyre er funnet tilfeldig på Spitsbergen på Hotellneset i "Adventbay" 1897 (Ekstam 1898), Virgohamna på Danskeøya 1898 (Andersson &amp; Hesselmann 1900), i Ny-Ålesund 1928 (Høeg &amp; Lid 1929) og 1964 (Sunding 1966), i Longyearbyen og Sverdrupbyen 1939 (Hadac 1941), og i Barentsburg 2008 (Alsos et al. 2015). Mer stabile er forekomstene på Bjørnøya, der arten ble funnet fire steder i 1957 og gjenfunnet i 1958, 1964, 1967, 1983 og 1984 (flere herbariebelegg, dessuten Rønning 1959, Engelskjøn &amp; Schweitzer 1970, Brattbakk 1984, Engelskjøn 1986), og på Jan Mayen der den ble funnet ved Søyla i 1983 og gjenfunnet 1996. Vi regner med mulig reproduksjon på Bjørnøya og Jan Mayen. Materialet som er funnet, synes å høre til den mest kulturbundne rasen, subsp. &lt;em&gt;acetosa&lt;/em&gt;.&lt;/p&gt;</v>
          </cell>
          <cell r="DE96" t="str">
            <v>Arten er trolig kommet inn med dyref&amp;#244:r og med andre vektorer, fra Norge, Russland og kanskje andre europeiske land.</v>
          </cell>
          <cell r="DF96" t="str">
            <v>Invasjonspotensialet er lite, en kombinasjon mellom begrenset median levetid og liten ekspansjonshastighet. Den er trolig etablert på Bjørnøya og Jan Mayen, kanskje under etablering på Spitsbergen. Ingen viderespredning er kjent foreløpig, og heller ingen er forventet.</v>
          </cell>
          <cell r="DG96" t="str">
            <v>Ingen kjent eller forventet negativ økologisk effekt er knyttet til arten. Den er begrenset til skrotemark (sterkt endret fastmark) og forventes å forbli der.</v>
          </cell>
          <cell r="DH96" t="str">
            <v>&lt;p&gt;Engsyre vurderes til ingen kjent økologisk risiko. Den er trolig etablert på Bjørnøya og Jan Mayen, men kanskje bare med klonal vekst. Det er ingen tegn (foreløpig) til at arten ekspanderer fra etableringsstedene. Den vil neppe utgjøre noen trussel mot stedegen natur.&lt;/p&gt;</v>
          </cell>
          <cell r="DI96">
            <v>10</v>
          </cell>
        </row>
        <row r="97">
          <cell r="B97" t="str">
            <v>Tripleurospermum maritimum</v>
          </cell>
          <cell r="C97" t="str">
            <v>(L.) W.D.J.Koch</v>
          </cell>
          <cell r="D97" t="str">
            <v>strandbalderbrå</v>
          </cell>
          <cell r="E97">
            <v>138519</v>
          </cell>
          <cell r="F97">
            <v>100903</v>
          </cell>
          <cell r="G97" t="str">
            <v>ExpertGroups/Karplanter/S</v>
          </cell>
          <cell r="H97" t="str">
            <v>Karplanter (Svalbard)</v>
          </cell>
          <cell r="I97" t="str">
            <v>Karplanter (Svalbard)</v>
          </cell>
          <cell r="J97" t="str">
            <v>DoorKnocker</v>
          </cell>
          <cell r="K97" t="str">
            <v>doRiskAssessment</v>
          </cell>
          <cell r="N97">
            <v>1</v>
          </cell>
          <cell r="Q97">
            <v>1</v>
          </cell>
          <cell r="T97" t="str">
            <v>NK</v>
          </cell>
          <cell r="U97">
            <v>1</v>
          </cell>
          <cell r="V97" t="str">
            <v>1,1</v>
          </cell>
          <cell r="X97">
            <v>1</v>
          </cell>
          <cell r="Y97">
            <v>1</v>
          </cell>
          <cell r="Z97">
            <v>1</v>
          </cell>
          <cell r="AA97">
            <v>1920</v>
          </cell>
          <cell r="AB97" t="str">
            <v>terrestrial</v>
          </cell>
          <cell r="AD97" t="str">
            <v>origin</v>
          </cell>
          <cell r="AE97" t="str">
            <v>yes</v>
          </cell>
          <cell r="AF97" t="str">
            <v>unknown</v>
          </cell>
          <cell r="AI97">
            <v>3</v>
          </cell>
          <cell r="AJ97" t="str">
            <v>V</v>
          </cell>
          <cell r="AN97">
            <v>4</v>
          </cell>
          <cell r="AO97" t="str">
            <v>introductionTransportpollution,introductionStowaway,introductionNaturalDispersal</v>
          </cell>
          <cell r="AU97">
            <v>12</v>
          </cell>
          <cell r="AV97">
            <v>80</v>
          </cell>
          <cell r="AW97" t="str">
            <v>Ingen kjent effekt</v>
          </cell>
          <cell r="AX97" t="str">
            <v>Ingen kjent effekt</v>
          </cell>
          <cell r="BC97" t="str">
            <v>Ingen kjent effekt</v>
          </cell>
          <cell r="BD97" t="str">
            <v>Ingen kjent effekt</v>
          </cell>
          <cell r="BE97" t="str">
            <v>no</v>
          </cell>
          <cell r="BF97" t="str">
            <v>yes</v>
          </cell>
          <cell r="BG97" t="str">
            <v>V</v>
          </cell>
          <cell r="BK97" t="str">
            <v>polar:Europe,Asia,NorthAndCentralAmerica|temperate_boreal:Europe,Asia,NorthAndCentralAmerica|temperate_nemoral:Europe,Asia</v>
          </cell>
          <cell r="BM97" t="str">
            <v>polar:Europe,Asia,NorthAndCentralAmerica|temperate_boreal:Europe,Asia,NorthAndCentralAmerica|temperate_nemoral:Europe,Asia</v>
          </cell>
          <cell r="BO97">
            <v>1</v>
          </cell>
          <cell r="BR97" t="str">
            <v>RedListCategoryLevel</v>
          </cell>
          <cell r="BT97">
            <v>1</v>
          </cell>
          <cell r="BW97" t="str">
            <v>SpreadYearlyLiteratureData</v>
          </cell>
          <cell r="BX97">
            <v>39.1</v>
          </cell>
          <cell r="BY97">
            <v>1</v>
          </cell>
          <cell r="CB97" t="str">
            <v>T35,T29</v>
          </cell>
          <cell r="CC97">
            <v>1</v>
          </cell>
          <cell r="CH97">
            <v>1</v>
          </cell>
          <cell r="CM97">
            <v>1</v>
          </cell>
          <cell r="CQ97">
            <v>1</v>
          </cell>
          <cell r="CU97">
            <v>1</v>
          </cell>
          <cell r="CX97">
            <v>0</v>
          </cell>
          <cell r="CY97">
            <v>1</v>
          </cell>
          <cell r="DB97">
            <v>0</v>
          </cell>
          <cell r="DC97" t="str">
            <v>Strandbalderbrå &lt;i&gt;Tripleurospermum maritimum&lt;/i&gt; er en ettårig eller kortlevd flerårig art med frøformering. Dens to nordlige raser, som begge er funnet på Svalbard, er ulikt utbredt og med ulik økologi. Nordlig strandbalderbrå subsp. &lt;i&gt;subpolare&lt;/i&gt; er hovedsakelig knyttet til kulturmark (åker, nyanlagt eng, skrotemark) og er utbredt i Nord-Europa og inn i Nordvest-Sibir. Dette er en vanlig plante i Nord-Norge og i høgereliggende strøk i Sør-Norge og er dominerende rase på Island. Finnmarksbalderbrå subsp. &lt;i&gt;phaeocephalum&lt;/i&gt; (eller &lt;i&gt;Tripleurospermum hookeri&lt;/i&gt;, hvis den aksepteres som art) er mer knyttet til havstrand (tangvoller) og fuglefjell og er sirkumpolær, hovedsakelig i arktiske områder. Den er vanlig på Finnmarkskysten og inn i Nord-Troms, svært sjelden ellers i Nord-Norge, og finnes også på Novaja Semlja og Nordøst-Grønland.</v>
          </cell>
          <cell r="DD97" t="str">
            <v>&lt;p&gt;Arten strandbalderbrå er funnet en rekke ganger på Svalbard fra 1924 til 1965, kanskje også tidligere og senere. De fleste funnene er gjort i bosetninger (Longyearbyen-området, Colesbukta - Russetårnet, Barentsburg, Pyramiden, Ny-Ålesund), men arten er også funnet på Bohemanneset 1924 (J. Lid, herb. O) og ved Mortonhusa i Van Mijenfjorden 1926 (B. Lynge, herb. O). Storparten av det herbariematerialet som er samlet av slekta &lt;i&gt;Tripleurospermum&lt;/i&gt;&lt;i&gt;, &lt;/i&gt;består bare av bladskudd som ikke kan bestemmes til underart. Materiale med korger (som kan bestemmes til underart) er kjent fra åtte innsamlinger. Nordlig strandbalderbrå subsp. &lt;em&gt;subpolare &lt;/em&gt;er kjent fra Longyearbyen-området 1928 (Høeg &amp; Lid 1929) og 1960 (Sunding 1961), Russetårnet ved Colesbukta 1936 (O. Finnseth, herb. TROM), og Ny-Ålesund 1958 (O.I. Rønning &amp; O. Skifte, herb. TROM): finnmarksbalderbrå subsp. &lt;em&gt;phaeocephalum &lt;/em&gt;er kjent fra Bohemanneset 1924 og Ny-Ålesund 1958 (O.I. Rønning &amp; O. Skifte, herb. TROM) og 1965 (O.I. Rønning, herb. TRH). Finnmarksbalderbrå er hardfør og kunne tenkes å etablere seg på Svalbard med bare litt varmere klima.&lt;/p&gt;</v>
          </cell>
          <cell r="DE97" t="str">
            <v>Arten er kommet inn med ulike vektorer, kanskje spesielt med dyref&amp;#244:r (subsp. &lt;i&gt;subpolare&lt;/i&gt;), kanskje også spontant med havstrømmer og/eller fugl.</v>
          </cell>
          <cell r="DF97" t="str">
            <v>Invasjonspotensialet er lite, med laveste skår både på median levetid og ekspansjonshastighet. Arten kan etablere seg i kyststrøk, men vil neppe få noen større utbredelse i nærmeste framtid.</v>
          </cell>
          <cell r="DG97" t="str">
            <v>Ingen kjent negativ økologisk effekt er knyttet til arten.</v>
          </cell>
          <cell r="DH97" t="str">
            <v>&lt;p&gt;Strandbalderbrå vurderes til ingen kjent økologisk risiko. Arten anses som en dørstokk-art som ennå ikke er funnet reproduserende på Svalbard, men som vi antar at kan reprodusere dersom den kommer inn på klimatisk gunstige steder. Nordlig strandbalderbrå vil i så fall mest trolig komme inn med transporter fra fastlandet, som en fremmed plante, mens finnmarksbalderbrå like gjerne kan komme inn spontant med havstrømmer og/eller fugl fra naboområder hvor den er hjemlig (indigen). Ingen av disse representerer noen økologisk risiko, hverken som innført og fremmed eller som mulig spontant innkommet og hjemlig.&lt;/p&gt;</v>
          </cell>
          <cell r="DI97">
            <v>2</v>
          </cell>
        </row>
        <row r="98">
          <cell r="B98" t="str">
            <v>Hieracium vulgatum</v>
          </cell>
          <cell r="C98" t="str">
            <v>Fr.</v>
          </cell>
          <cell r="E98">
            <v>129856</v>
          </cell>
          <cell r="F98">
            <v>169015</v>
          </cell>
          <cell r="G98" t="str">
            <v>ExpertGroups/Karplanter/S</v>
          </cell>
          <cell r="H98" t="str">
            <v>Karplanter (Svalbard)</v>
          </cell>
          <cell r="I98" t="str">
            <v>Karplanter (Svalbard)</v>
          </cell>
          <cell r="J98" t="str">
            <v>NotApplicable</v>
          </cell>
          <cell r="M98" t="str">
            <v>canNotEstablishWithin50years</v>
          </cell>
          <cell r="AA98">
            <v>1939</v>
          </cell>
          <cell r="AB98" t="str">
            <v>terrestrial</v>
          </cell>
          <cell r="AD98" t="str">
            <v>origin</v>
          </cell>
          <cell r="AE98" t="str">
            <v>yes</v>
          </cell>
          <cell r="AF98" t="str">
            <v>unknown</v>
          </cell>
          <cell r="AI98">
            <v>5</v>
          </cell>
          <cell r="AK98" t="str">
            <v>V</v>
          </cell>
          <cell r="AW98" t="str">
            <v>Ingen kjent effekt</v>
          </cell>
          <cell r="AX98" t="str">
            <v>Ingen kjent effekt</v>
          </cell>
          <cell r="BC98" t="str">
            <v>Ingen kjent effekt</v>
          </cell>
          <cell r="BD98" t="str">
            <v>Ingen kjent effekt</v>
          </cell>
          <cell r="BK98" t="str">
            <v>temperate_boreal:Europe,Asia|temperate_nemoral:Europe,Asia</v>
          </cell>
          <cell r="BM98" t="str">
            <v>temperate_boreal:Europe,Asia|temperate_nemoral:Europe,Asia</v>
          </cell>
          <cell r="DI98">
            <v>2</v>
          </cell>
        </row>
        <row r="99">
          <cell r="B99" t="str">
            <v>Echium creticum</v>
          </cell>
          <cell r="C99" t="str">
            <v>L.</v>
          </cell>
          <cell r="E99">
            <v>140819</v>
          </cell>
          <cell r="F99">
            <v>170010</v>
          </cell>
          <cell r="G99" t="str">
            <v>ExpertGroups/Karplanter/N</v>
          </cell>
          <cell r="H99" t="str">
            <v>Karplanter</v>
          </cell>
          <cell r="I99" t="str">
            <v>Karplanter</v>
          </cell>
          <cell r="J99" t="str">
            <v>NotApplicable</v>
          </cell>
          <cell r="M99" t="str">
            <v>canNotEstablishWithin50years</v>
          </cell>
          <cell r="AA99">
            <v>1946</v>
          </cell>
          <cell r="AB99" t="str">
            <v>terrestrial</v>
          </cell>
          <cell r="AD99" t="str">
            <v>unknown</v>
          </cell>
          <cell r="AE99" t="str">
            <v>no</v>
          </cell>
          <cell r="AF99" t="str">
            <v>unknown</v>
          </cell>
          <cell r="AI99">
            <v>2</v>
          </cell>
          <cell r="AJ99" t="str">
            <v>V</v>
          </cell>
          <cell r="AW99" t="str">
            <v>Ingen kjent effekt</v>
          </cell>
          <cell r="AX99" t="str">
            <v>Ingen kjent effekt</v>
          </cell>
          <cell r="BC99" t="str">
            <v>Ingen kjent effekt</v>
          </cell>
          <cell r="BD99" t="str">
            <v>Ingen kjent effekt</v>
          </cell>
          <cell r="BK99" t="str">
            <v>subtropic_mediterranean:Europe,Asia,Africa</v>
          </cell>
          <cell r="BM99" t="str">
            <v>subtropic_mediterranean:Europe,Asia,Africa</v>
          </cell>
          <cell r="DI99">
            <v>0</v>
          </cell>
        </row>
        <row r="100">
          <cell r="B100" t="str">
            <v>Vicia sativa sativa</v>
          </cell>
          <cell r="D100" t="str">
            <v>fôrvikke</v>
          </cell>
          <cell r="E100">
            <v>62071</v>
          </cell>
          <cell r="F100">
            <v>102111</v>
          </cell>
          <cell r="G100" t="str">
            <v>ExpertGroups/Karplanter/N</v>
          </cell>
          <cell r="H100" t="str">
            <v>Karplanter</v>
          </cell>
          <cell r="I100" t="str">
            <v>Karplanter</v>
          </cell>
          <cell r="J100" t="str">
            <v>NotApplicable</v>
          </cell>
          <cell r="M100" t="str">
            <v>canNotEstablishWithin50years</v>
          </cell>
          <cell r="AA100">
            <v>1765</v>
          </cell>
          <cell r="AB100" t="str">
            <v>terrestrial</v>
          </cell>
          <cell r="AD100" t="str">
            <v>unknown</v>
          </cell>
          <cell r="AE100" t="str">
            <v>no</v>
          </cell>
          <cell r="AF100" t="str">
            <v>unknown</v>
          </cell>
          <cell r="AI100">
            <v>1</v>
          </cell>
          <cell r="AJ100" t="str">
            <v>V</v>
          </cell>
          <cell r="AW100" t="str">
            <v>Ingen kjent effekt</v>
          </cell>
          <cell r="AX100" t="str">
            <v>Ingen kjent effekt</v>
          </cell>
          <cell r="BC100" t="str">
            <v>Ingen kjent effekt</v>
          </cell>
          <cell r="BD100" t="str">
            <v>Ingen kjent effekt</v>
          </cell>
          <cell r="BK100" t="str">
            <v>unknown:Europe</v>
          </cell>
          <cell r="BM100" t="str">
            <v>temperate_nemoral:Europe,Asia,Africa,Oceania,NorthAndCentralAmerica,SouthAmerica|temperate_dry:Europe,Asia,NorthAndCentralAmerica,SouthAmerica|subtropic_unspecified:Europe,Asia,Africa,Oceania,NorthAndCentralAmerica,SouthAmerica|subtropic_caperegion:Africa|subtropic_highlands:Asia,Africa,SouthAmerica</v>
          </cell>
          <cell r="DI100">
            <v>3</v>
          </cell>
        </row>
        <row r="101">
          <cell r="B101" t="str">
            <v>Acer saccharinum</v>
          </cell>
          <cell r="C101" t="str">
            <v>L.</v>
          </cell>
          <cell r="D101" t="str">
            <v>sølvlønn</v>
          </cell>
          <cell r="E101">
            <v>84762</v>
          </cell>
          <cell r="F101">
            <v>127899</v>
          </cell>
          <cell r="G101" t="str">
            <v>ExpertGroups/Karplanter/N</v>
          </cell>
          <cell r="H101" t="str">
            <v>Karplanter</v>
          </cell>
          <cell r="I101" t="str">
            <v>Karplanter</v>
          </cell>
          <cell r="J101" t="str">
            <v>NotApplicable</v>
          </cell>
          <cell r="M101" t="str">
            <v>canNotEstablishWithin50years</v>
          </cell>
          <cell r="AA101">
            <v>2003</v>
          </cell>
          <cell r="AB101" t="str">
            <v>terrestrial</v>
          </cell>
          <cell r="AD101" t="str">
            <v>unknown</v>
          </cell>
          <cell r="AE101" t="str">
            <v>no</v>
          </cell>
          <cell r="AF101" t="str">
            <v>unknown</v>
          </cell>
          <cell r="AI101">
            <v>30</v>
          </cell>
          <cell r="AJ101" t="str">
            <v>V</v>
          </cell>
          <cell r="AL101">
            <v>1</v>
          </cell>
          <cell r="AM101" t="str">
            <v>importDirect</v>
          </cell>
          <cell r="AN101">
            <v>2</v>
          </cell>
          <cell r="AO101" t="str">
            <v>introductionEscaped</v>
          </cell>
          <cell r="AW101" t="str">
            <v>Ingen kjent effekt</v>
          </cell>
          <cell r="AX101" t="str">
            <v>Ingen kjent effekt</v>
          </cell>
          <cell r="BC101" t="str">
            <v>Ingen kjent effekt</v>
          </cell>
          <cell r="BD101" t="str">
            <v>Ingen kjent effekt</v>
          </cell>
          <cell r="BK101" t="str">
            <v>temperate_nemoral:NorthAndCentralAmerica</v>
          </cell>
          <cell r="BM101" t="str">
            <v>temperate_nemoral:Europe,NorthAndCentralAmerica|subtropic_mediterranean:Europe</v>
          </cell>
          <cell r="DI101">
            <v>0</v>
          </cell>
        </row>
        <row r="102">
          <cell r="B102" t="str">
            <v>Salix alba chermesina</v>
          </cell>
          <cell r="C102" t="str">
            <v>Hartvig</v>
          </cell>
          <cell r="D102" t="str">
            <v>øresundspil</v>
          </cell>
          <cell r="E102">
            <v>62608</v>
          </cell>
          <cell r="F102">
            <v>102648</v>
          </cell>
          <cell r="G102" t="str">
            <v>ExpertGroups/Karplanter/N</v>
          </cell>
          <cell r="H102" t="str">
            <v>Karplanter</v>
          </cell>
          <cell r="I102" t="str">
            <v>Karplanter</v>
          </cell>
          <cell r="J102" t="str">
            <v>AlienSpecie</v>
          </cell>
          <cell r="N102">
            <v>1</v>
          </cell>
          <cell r="Q102">
            <v>1</v>
          </cell>
          <cell r="T102" t="str">
            <v>NK</v>
          </cell>
          <cell r="U102">
            <v>1</v>
          </cell>
          <cell r="V102" t="str">
            <v>1,1</v>
          </cell>
          <cell r="AA102">
            <v>1983</v>
          </cell>
          <cell r="AB102" t="str">
            <v>terrestrial</v>
          </cell>
          <cell r="AD102" t="str">
            <v>unknown</v>
          </cell>
          <cell r="AE102" t="str">
            <v>no</v>
          </cell>
          <cell r="AF102" t="str">
            <v>unknown</v>
          </cell>
          <cell r="AI102">
            <v>30</v>
          </cell>
          <cell r="AJ102" t="str">
            <v>V</v>
          </cell>
          <cell r="AK102" t="str">
            <v>V</v>
          </cell>
          <cell r="AL102">
            <v>1</v>
          </cell>
          <cell r="AM102" t="str">
            <v>importDirect</v>
          </cell>
          <cell r="AN102">
            <v>1</v>
          </cell>
          <cell r="AO102" t="str">
            <v>introductionEscaped</v>
          </cell>
          <cell r="AP102" t="str">
            <v>Bu</v>
          </cell>
          <cell r="AQ102">
            <v>4</v>
          </cell>
          <cell r="AR102">
            <v>10</v>
          </cell>
          <cell r="AS102">
            <v>40</v>
          </cell>
          <cell r="AT102">
            <v>1</v>
          </cell>
          <cell r="AU102">
            <v>40</v>
          </cell>
          <cell r="AV102">
            <v>0</v>
          </cell>
          <cell r="AW102" t="str">
            <v>Ingen kjent effekt</v>
          </cell>
          <cell r="AX102" t="str">
            <v>Ingen kjent effekt</v>
          </cell>
          <cell r="BC102" t="str">
            <v>Ingen kjent effekt</v>
          </cell>
          <cell r="BD102" t="str">
            <v>Ingen kjent effekt</v>
          </cell>
          <cell r="BE102" t="str">
            <v>no</v>
          </cell>
          <cell r="BF102" t="str">
            <v>no</v>
          </cell>
          <cell r="BG102" t="str">
            <v>V</v>
          </cell>
          <cell r="BK102" t="str">
            <v>unknown:Europe</v>
          </cell>
          <cell r="BM102" t="str">
            <v>unknown:Europe</v>
          </cell>
          <cell r="BO102">
            <v>1</v>
          </cell>
          <cell r="BR102" t="str">
            <v>RedListCategoryLevel</v>
          </cell>
          <cell r="BT102">
            <v>1</v>
          </cell>
          <cell r="BW102" t="str">
            <v>SpreadYearlyIncreaseCalculatedExpansionSpeed</v>
          </cell>
          <cell r="BX102">
            <v>0</v>
          </cell>
          <cell r="BY102">
            <v>1</v>
          </cell>
          <cell r="CB102" t="str">
            <v>V10,T35,T40</v>
          </cell>
          <cell r="CC102">
            <v>1</v>
          </cell>
          <cell r="CH102">
            <v>1</v>
          </cell>
          <cell r="CM102">
            <v>1</v>
          </cell>
          <cell r="CQ102">
            <v>1</v>
          </cell>
          <cell r="CU102">
            <v>1</v>
          </cell>
          <cell r="CX102">
            <v>0</v>
          </cell>
          <cell r="CY102">
            <v>1</v>
          </cell>
          <cell r="DB102">
            <v>0</v>
          </cell>
          <cell r="DC102" t="str">
            <v>Øresundspil er en varietet eller kultivar av kvitpil, formelt beskrevet som varietet &lt;i&gt;Salix alba &lt;/i&gt;var. &lt;i&gt;chermesina&lt;/i&gt;, og blir en stor busk eller et tre. Store trær er foreløpig sjeldne i Norge. Den har seksuell formering med frø, men ingen frøformering er foreløpig kjent fra Norge. Den dyrkes som prydbusk og er i økende bruk på grunn av de vakkert karminrøde kvistene, spesielt om våren.</v>
          </cell>
          <cell r="DD102" t="str">
            <v>Nylig (2004) funnet som forvillet i Bu Hole: Sundvollen, men trolig noe oversett.</v>
          </cell>
          <cell r="DE102" t="str">
            <v>Innført hagebusk. Inntil nå og trolig også i framtida spredning med avskårne eller avbrukne kvister.</v>
          </cell>
          <cell r="DF102" t="str">
            <v>Lite invasjonspotensial: &amp;#233:n kjent forekomst og ingen ekspansjon foreløpig.</v>
          </cell>
          <cell r="DG102" t="str">
            <v>Ingen kjent negativ økologisk effekt.</v>
          </cell>
          <cell r="DH102" t="str">
            <v>Øresundspil vurderes til ingen økologisk risiko. Varietetene/kultivarene av kvitpil ble ikke vurdert i forrige runde i 2012. De vurderes denne gang fordi de lander i svært ulike risikokategorier.</v>
          </cell>
          <cell r="DI102">
            <v>0</v>
          </cell>
        </row>
        <row r="103">
          <cell r="B103" t="str">
            <v>Acalypha brachystachya</v>
          </cell>
          <cell r="C103" t="str">
            <v>Hornem.</v>
          </cell>
          <cell r="D103" t="str">
            <v>kobberblad</v>
          </cell>
          <cell r="E103">
            <v>62719</v>
          </cell>
          <cell r="F103">
            <v>102759</v>
          </cell>
          <cell r="G103" t="str">
            <v>ExpertGroups/Karplanter/N</v>
          </cell>
          <cell r="H103" t="str">
            <v>Karplanter</v>
          </cell>
          <cell r="I103" t="str">
            <v>Karplanter</v>
          </cell>
          <cell r="J103" t="str">
            <v>NotApplicable</v>
          </cell>
          <cell r="M103" t="str">
            <v>canNotEstablishWithin50years</v>
          </cell>
          <cell r="AA103">
            <v>2007</v>
          </cell>
          <cell r="AB103" t="str">
            <v>terrestrial</v>
          </cell>
          <cell r="AD103" t="str">
            <v>unknown</v>
          </cell>
          <cell r="AE103" t="str">
            <v>yes</v>
          </cell>
          <cell r="AF103" t="str">
            <v>unknown</v>
          </cell>
          <cell r="AI103">
            <v>1</v>
          </cell>
          <cell r="AJ103" t="str">
            <v>V</v>
          </cell>
          <cell r="AW103" t="str">
            <v>Ingen kjent effekt</v>
          </cell>
          <cell r="AX103" t="str">
            <v>Ingen kjent effekt</v>
          </cell>
          <cell r="BC103" t="str">
            <v>Ingen kjent effekt</v>
          </cell>
          <cell r="BD103" t="str">
            <v>Ingen kjent effekt</v>
          </cell>
          <cell r="BK103" t="str">
            <v>tropic:Asia,Africa</v>
          </cell>
          <cell r="BM103" t="str">
            <v>tropic:Asia,Africa</v>
          </cell>
          <cell r="DI103">
            <v>0</v>
          </cell>
        </row>
        <row r="104">
          <cell r="B104" t="str">
            <v>Acanthoxanthium spinosum</v>
          </cell>
          <cell r="C104" t="str">
            <v>(L.) Fourr.</v>
          </cell>
          <cell r="D104" t="str">
            <v>tistelkrokfrø</v>
          </cell>
          <cell r="E104">
            <v>129971</v>
          </cell>
          <cell r="F104">
            <v>100389</v>
          </cell>
          <cell r="G104" t="str">
            <v>ExpertGroups/Karplanter/N</v>
          </cell>
          <cell r="H104" t="str">
            <v>Karplanter</v>
          </cell>
          <cell r="I104" t="str">
            <v>Karplanter</v>
          </cell>
          <cell r="J104" t="str">
            <v>NotApplicable</v>
          </cell>
          <cell r="M104" t="str">
            <v>canNotEstablishWithin50years</v>
          </cell>
          <cell r="AA104">
            <v>1872</v>
          </cell>
          <cell r="AB104" t="str">
            <v>terrestrial</v>
          </cell>
          <cell r="AD104" t="str">
            <v>unknown</v>
          </cell>
          <cell r="AE104" t="str">
            <v>yes</v>
          </cell>
          <cell r="AF104" t="str">
            <v>unknown</v>
          </cell>
          <cell r="AI104">
            <v>1</v>
          </cell>
          <cell r="AJ104" t="str">
            <v>V</v>
          </cell>
          <cell r="AW104" t="str">
            <v>Ingen kjent effekt</v>
          </cell>
          <cell r="AX104" t="str">
            <v>Ingen kjent effekt</v>
          </cell>
          <cell r="BC104" t="str">
            <v>Ingen kjent effekt</v>
          </cell>
          <cell r="BD104" t="str">
            <v>Ingen kjent effekt</v>
          </cell>
          <cell r="BK104" t="str">
            <v>subtropic_unspecified:SouthAmerica|tropic:SouthAmerica</v>
          </cell>
          <cell r="BM104" t="str">
            <v>temperate_dry:Europe,Asia,NorthAndCentralAmerica,SouthAmerica|subtropic_unspecified:Europe,Asia,Africa,Oceania,NorthAndCentralAmerica,SouthAmerica|subtropic_mediterranean:Europe,Asia,Africa,Oceania,NorthAndCentralAmerica,SouthAmerica|subtropic_dry:Asia,Oceania,NorthAndCentralAmerica,SouthAmerica|tropic:Asia,Africa,Oceania,NorthAndCentralAmerica,SouthAmerica</v>
          </cell>
          <cell r="DI104">
            <v>0</v>
          </cell>
        </row>
        <row r="105">
          <cell r="B105" t="str">
            <v>Acer barbinerve</v>
          </cell>
          <cell r="C105" t="str">
            <v>Maxim. ex Miq.</v>
          </cell>
          <cell r="E105">
            <v>84759</v>
          </cell>
          <cell r="F105">
            <v>127896</v>
          </cell>
          <cell r="G105" t="str">
            <v>ExpertGroups/Karplanter/N</v>
          </cell>
          <cell r="H105" t="str">
            <v>Karplanter</v>
          </cell>
          <cell r="I105" t="str">
            <v>Karplanter</v>
          </cell>
          <cell r="J105" t="str">
            <v>NotApplicable</v>
          </cell>
          <cell r="M105" t="str">
            <v>canNotEstablishWithin50years</v>
          </cell>
          <cell r="AA105">
            <v>1993</v>
          </cell>
          <cell r="AB105" t="str">
            <v>terrestrial</v>
          </cell>
          <cell r="AD105" t="str">
            <v>unknown</v>
          </cell>
          <cell r="AE105" t="str">
            <v>yes</v>
          </cell>
          <cell r="AF105" t="str">
            <v>unknown</v>
          </cell>
          <cell r="AI105">
            <v>30</v>
          </cell>
          <cell r="AJ105" t="str">
            <v>V</v>
          </cell>
          <cell r="AW105" t="str">
            <v>Ingen kjent effekt</v>
          </cell>
          <cell r="AX105" t="str">
            <v>Ingen kjent effekt</v>
          </cell>
          <cell r="BA105" t="str">
            <v>pollinering</v>
          </cell>
          <cell r="BC105" t="str">
            <v>Ingen kjent effekt</v>
          </cell>
          <cell r="BD105" t="str">
            <v>Ingen kjent effekt</v>
          </cell>
          <cell r="BK105" t="str">
            <v>temperate_boreal:Asia|temperate_nemoral:Asia</v>
          </cell>
          <cell r="BM105" t="str">
            <v>temperate_boreal:Asia|temperate_nemoral:Asia</v>
          </cell>
          <cell r="DI105">
            <v>0</v>
          </cell>
        </row>
        <row r="106">
          <cell r="B106" t="str">
            <v>Acer japonicum</v>
          </cell>
          <cell r="C106" t="str">
            <v>Thunb.</v>
          </cell>
          <cell r="D106" t="str">
            <v>japanlønn</v>
          </cell>
          <cell r="E106">
            <v>84760</v>
          </cell>
          <cell r="F106">
            <v>127897</v>
          </cell>
          <cell r="G106" t="str">
            <v>ExpertGroups/Karplanter/N</v>
          </cell>
          <cell r="H106" t="str">
            <v>Karplanter</v>
          </cell>
          <cell r="I106" t="str">
            <v>Karplanter</v>
          </cell>
          <cell r="J106" t="str">
            <v>NotApplicable</v>
          </cell>
          <cell r="M106" t="str">
            <v>canNotEstablishWithin50years</v>
          </cell>
          <cell r="AA106">
            <v>2008</v>
          </cell>
          <cell r="AB106" t="str">
            <v>terrestrial</v>
          </cell>
          <cell r="AD106" t="str">
            <v>unknown</v>
          </cell>
          <cell r="AE106" t="str">
            <v>yes</v>
          </cell>
          <cell r="AF106" t="str">
            <v>unknown</v>
          </cell>
          <cell r="AI106">
            <v>30</v>
          </cell>
          <cell r="AJ106" t="str">
            <v>V</v>
          </cell>
          <cell r="AW106" t="str">
            <v>Ingen kjent effekt</v>
          </cell>
          <cell r="AX106" t="str">
            <v>Ingen kjent effekt</v>
          </cell>
          <cell r="BC106" t="str">
            <v>Ingen kjent effekt</v>
          </cell>
          <cell r="BD106" t="str">
            <v>Ingen kjent effekt</v>
          </cell>
          <cell r="BK106" t="str">
            <v>temperate_nemoral:Asia|subtropic_humid:Asia</v>
          </cell>
          <cell r="BM106" t="str">
            <v>temperate_nemoral:Asia|subtropic_humid:Asia</v>
          </cell>
          <cell r="DI106">
            <v>0</v>
          </cell>
        </row>
        <row r="107">
          <cell r="B107" t="str">
            <v>Acer monspessulanum</v>
          </cell>
          <cell r="C107" t="str">
            <v>L.</v>
          </cell>
          <cell r="D107" t="str">
            <v>montpellierlønn</v>
          </cell>
          <cell r="E107">
            <v>85578</v>
          </cell>
          <cell r="F107">
            <v>128699</v>
          </cell>
          <cell r="G107" t="str">
            <v>ExpertGroups/Karplanter/N</v>
          </cell>
          <cell r="H107" t="str">
            <v>Karplanter</v>
          </cell>
          <cell r="I107" t="str">
            <v>Karplanter</v>
          </cell>
          <cell r="J107" t="str">
            <v>NotApplicable</v>
          </cell>
          <cell r="M107" t="str">
            <v>canNotEstablishWithin50years</v>
          </cell>
          <cell r="AA107">
            <v>2002</v>
          </cell>
          <cell r="AB107" t="str">
            <v>terrestrial</v>
          </cell>
          <cell r="AD107" t="str">
            <v>unknown</v>
          </cell>
          <cell r="AE107" t="str">
            <v>yes</v>
          </cell>
          <cell r="AF107" t="str">
            <v>unknown</v>
          </cell>
          <cell r="AI107">
            <v>30</v>
          </cell>
          <cell r="AJ107" t="str">
            <v>V</v>
          </cell>
          <cell r="AW107" t="str">
            <v>Ingen kjent effekt</v>
          </cell>
          <cell r="AX107" t="str">
            <v>Ingen kjent effekt</v>
          </cell>
          <cell r="BA107" t="str">
            <v>pollinering</v>
          </cell>
          <cell r="BC107" t="str">
            <v>Ingen kjent effekt</v>
          </cell>
          <cell r="BD107" t="str">
            <v>Ingen kjent effekt</v>
          </cell>
          <cell r="BK107" t="str">
            <v>temperate_nemoral:Europe,Asia|subtropic_mediterranean:Europe,Asia|subtropic_dry:Asia</v>
          </cell>
          <cell r="BM107" t="str">
            <v>temperate_nemoral:Europe,Asia|subtropic_mediterranean:Europe,Asia|subtropic_dry:Asia</v>
          </cell>
          <cell r="DI107">
            <v>0</v>
          </cell>
        </row>
        <row r="108">
          <cell r="B108" t="str">
            <v>Acer negundo</v>
          </cell>
          <cell r="C108" t="str">
            <v>L.</v>
          </cell>
          <cell r="D108" t="str">
            <v>asklønn</v>
          </cell>
          <cell r="E108">
            <v>63518</v>
          </cell>
          <cell r="F108">
            <v>103558</v>
          </cell>
          <cell r="G108" t="str">
            <v>ExpertGroups/Karplanter/N</v>
          </cell>
          <cell r="H108" t="str">
            <v>Karplanter</v>
          </cell>
          <cell r="I108" t="str">
            <v>Karplanter</v>
          </cell>
          <cell r="J108" t="str">
            <v>AlienSpecie</v>
          </cell>
          <cell r="N108">
            <v>1</v>
          </cell>
          <cell r="Q108">
            <v>2</v>
          </cell>
          <cell r="T108" t="str">
            <v>LO</v>
          </cell>
          <cell r="U108">
            <v>2</v>
          </cell>
          <cell r="V108" t="str">
            <v>1,2E</v>
          </cell>
          <cell r="X108">
            <v>2</v>
          </cell>
          <cell r="Y108">
            <v>2</v>
          </cell>
          <cell r="Z108">
            <v>2</v>
          </cell>
          <cell r="AA108">
            <v>1937</v>
          </cell>
          <cell r="AB108" t="str">
            <v>terrestrial</v>
          </cell>
          <cell r="AD108" t="str">
            <v>unknown</v>
          </cell>
          <cell r="AE108" t="str">
            <v>yes</v>
          </cell>
          <cell r="AF108" t="str">
            <v>unknown</v>
          </cell>
          <cell r="AI108">
            <v>30</v>
          </cell>
          <cell r="AJ108" t="str">
            <v>V</v>
          </cell>
          <cell r="AL108">
            <v>1</v>
          </cell>
          <cell r="AM108" t="str">
            <v>importDirect</v>
          </cell>
          <cell r="AN108">
            <v>3</v>
          </cell>
          <cell r="AO108" t="str">
            <v>introductionEscaped</v>
          </cell>
          <cell r="AP108" t="str">
            <v>OsA,Bu</v>
          </cell>
          <cell r="AQ108">
            <v>8</v>
          </cell>
          <cell r="AR108">
            <v>2</v>
          </cell>
          <cell r="AS108">
            <v>16</v>
          </cell>
          <cell r="AT108">
            <v>300</v>
          </cell>
          <cell r="AU108">
            <v>40</v>
          </cell>
          <cell r="AV108">
            <v>80</v>
          </cell>
          <cell r="AW108" t="str">
            <v>Ingen kjent effekt</v>
          </cell>
          <cell r="AX108" t="str">
            <v>Ingen kjent effekt</v>
          </cell>
          <cell r="BC108" t="str">
            <v>Ingen kjent effekt</v>
          </cell>
          <cell r="BD108" t="str">
            <v>Ingen kjent effekt</v>
          </cell>
          <cell r="BE108" t="str">
            <v>no</v>
          </cell>
          <cell r="BF108" t="str">
            <v>no</v>
          </cell>
          <cell r="BG108" t="str">
            <v>V</v>
          </cell>
          <cell r="BK108" t="str">
            <v>temperate_boreal:NorthAndCentralAmerica|temperate_nemoral:NorthAndCentralAmerica|temperate_dry:NorthAndCentralAmerica|subtropic_unspecified:NorthAndCentralAmerica</v>
          </cell>
          <cell r="BM108" t="str">
            <v>temperate_boreal:Europe,NorthAndCentralAmerica|temperate_nemoral:Europe,Asia,Oceania,NorthAndCentralAmerica|temperate_dry:NorthAndCentralAmerica|subtropic_unspecified:Asia,Oceania,NorthAndCentralAmerica|subtropic_mediterranean:Europe</v>
          </cell>
          <cell r="BO108">
            <v>1</v>
          </cell>
          <cell r="BR108" t="str">
            <v>RedListCategoryLevel</v>
          </cell>
          <cell r="BT108">
            <v>1</v>
          </cell>
          <cell r="BW108" t="str">
            <v>SpreadYearlyIncreaseCalculatedExpansionSpeed</v>
          </cell>
          <cell r="BX108">
            <v>0</v>
          </cell>
          <cell r="BY108">
            <v>1</v>
          </cell>
          <cell r="CB108" t="str">
            <v>T42-C-1,T42-C-1,T4,T18,T30,T37-C-3,T4-C-3</v>
          </cell>
          <cell r="CC108">
            <v>1</v>
          </cell>
          <cell r="CH108">
            <v>2</v>
          </cell>
          <cell r="CL108" t="str">
            <v>T4,T18,T30,T4,T18,T30</v>
          </cell>
          <cell r="CM108">
            <v>1</v>
          </cell>
          <cell r="CQ108">
            <v>1</v>
          </cell>
          <cell r="CU108">
            <v>1</v>
          </cell>
          <cell r="CX108">
            <v>0</v>
          </cell>
          <cell r="CY108">
            <v>1</v>
          </cell>
          <cell r="DB108">
            <v>0</v>
          </cell>
          <cell r="DC108" t="str">
            <v>Asklønn&lt;i&gt; Acer negundo&lt;/i&gt; er et langlevd middels stort tre med seksuell frøformering. Arten kommer fra Nord-Amerika. Det ble innført til Europa sent på 1600-tallet, men ble først en suksess i hager i Europa rundt 1900 (etter at frø ble importert fra Canada og ikke fra sørlige deler av utbredelsesområdet). Arten har frukter med vinge og kan spres med vind over begrensete avstander (10-100 m).</v>
          </cell>
          <cell r="DD108" t="str">
            <v>&lt;p&gt;Asklønn har foreløpig ikke etablert seg effektivt i Norge, men den kan være på vei. Første observasjon i norsk natur, i Oslo: Bygdø 1946, ble ikke fulgt av noen etablering. De neste observerte forekomstene har vært i 1992 og 1997 i buskrabatter i hager og på fortauskanter rundt Botanisk hage på Tøyen, Oslo, i 2010 på søppeldeponi i Ak Skedsmo, og i Bu Hole: Svarstad i 2013, ikke noe sted på plasser der arten kan ekspandere. Arten er sjelden i norske hager og representerer derfor ikke noe sterkt innførselstrykk. Til gjengjeld er den meget ekspansiv der den slår til ellers i Europa, og klimatisk er den godt tilpasset norske forhold, i hvert fall i boreonemoral sone.&lt;/p&gt;</v>
          </cell>
          <cell r="DE108" t="str">
            <v>Asklønn er foreløpig observert noen få ganger med ungplanter, som enkeltspredninger fra hager og grøntanlegg.</v>
          </cell>
          <cell r="DF108" t="str">
            <v>Dagens invasjonspotensial er lite, med laveste skår på både median levetid og ekspansjonshastighet. Arten plantes i lite omfang (foreløpig) i norske hager og er dokumentert bare fem ganger i naturen, fra 1946 til 2013. Ingen av de kjente spredningene har foreløpig ført til etablering av en bestand. Arten er &amp;#233:n gang registrert i skog (Oslo: Bygdøy 1946), ellers bare i blomsterbed, på fortauskanter og søppeldeponier hvor den ikke har noen sjanse til etablering. Klimatisk er den vel tilpasset etablering i boreonemoral sone i Norge, kanskje også i de varmeste delene av sørboreal sone, og den er en ekspansiv og aggressiv fremmed art i hele Øst-Europa og deler av Mellom- og Vest-Europa, inkludert potensielt i Sverige (NOBANIS).</v>
          </cell>
          <cell r="DG108" t="str">
            <v>Arten vurderes å kunne få en liten økologisk effekt i Norge i kommende tiår. Der hvor den etablerer seg i Mellom- og Øst-Europa, blir den ofte dominerende og fortrenger andre treslag i fuktig skog og flommarkskog. Arten er foreløpig ikke observert på slike lokaliteter i Norge, men vår vurdering av arten er knyttet til en "føre var"-vurdering dersom arten kommer til å spre seg til slike naturtyper.</v>
          </cell>
          <cell r="DH108" t="str">
            <v>&lt;p&gt;Asklønn&lt;i&gt; &lt;/i&gt;vurderes til lav økologisk risiko. Arten har alvorlige økologiske konsekvenser dersom den skulle slå til, men det gir foreløpig ikke utslag på risikovurderingen så lenge arten har såpass begrenset invasjonspotensial.&lt;/p&gt;</v>
          </cell>
          <cell r="DI108">
            <v>1</v>
          </cell>
        </row>
        <row r="109">
          <cell r="B109" t="str">
            <v>Acer palmatum</v>
          </cell>
          <cell r="C109" t="str">
            <v>Thunb.</v>
          </cell>
          <cell r="E109">
            <v>140796</v>
          </cell>
          <cell r="F109">
            <v>169987</v>
          </cell>
          <cell r="G109" t="str">
            <v>ExpertGroups/Karplanter/N</v>
          </cell>
          <cell r="H109" t="str">
            <v>Karplanter</v>
          </cell>
          <cell r="I109" t="str">
            <v>Karplanter</v>
          </cell>
          <cell r="J109" t="str">
            <v>NotApplicable</v>
          </cell>
          <cell r="M109" t="str">
            <v>canNotEstablishWithin50years</v>
          </cell>
          <cell r="AA109">
            <v>2015</v>
          </cell>
          <cell r="AB109" t="str">
            <v>terrestrial</v>
          </cell>
          <cell r="AD109" t="str">
            <v>unknown</v>
          </cell>
          <cell r="AE109" t="str">
            <v>no</v>
          </cell>
          <cell r="AF109" t="str">
            <v>unknown</v>
          </cell>
          <cell r="AI109">
            <v>15</v>
          </cell>
          <cell r="AJ109" t="str">
            <v>V</v>
          </cell>
          <cell r="AW109" t="str">
            <v>Ingen kjent effekt</v>
          </cell>
          <cell r="AX109" t="str">
            <v>Ingen kjent effekt</v>
          </cell>
          <cell r="BC109" t="str">
            <v>Ingen kjent effekt</v>
          </cell>
          <cell r="BD109" t="str">
            <v>Ingen kjent effekt</v>
          </cell>
          <cell r="BK109" t="str">
            <v>temperate_nemoral:Asia</v>
          </cell>
          <cell r="BM109" t="str">
            <v>temperate_nemoral:Europe,Asia,Oceania,NorthAndCentralAmerica</v>
          </cell>
          <cell r="DI109">
            <v>1</v>
          </cell>
        </row>
        <row r="110">
          <cell r="B110" t="str">
            <v>Acer pictum</v>
          </cell>
          <cell r="C110" t="str">
            <v>Thunb.</v>
          </cell>
          <cell r="E110">
            <v>105150</v>
          </cell>
          <cell r="F110">
            <v>145497</v>
          </cell>
          <cell r="G110" t="str">
            <v>ExpertGroups/Karplanter/N</v>
          </cell>
          <cell r="H110" t="str">
            <v>Karplanter</v>
          </cell>
          <cell r="I110" t="str">
            <v>Karplanter</v>
          </cell>
          <cell r="J110" t="str">
            <v>NotApplicable</v>
          </cell>
          <cell r="M110" t="str">
            <v>canNotEstablishWithin50years</v>
          </cell>
          <cell r="AA110">
            <v>2008</v>
          </cell>
          <cell r="AB110" t="str">
            <v>terrestrial</v>
          </cell>
          <cell r="AD110" t="str">
            <v>unknown</v>
          </cell>
          <cell r="AE110" t="str">
            <v>yes</v>
          </cell>
          <cell r="AF110" t="str">
            <v>unknown</v>
          </cell>
          <cell r="AI110">
            <v>30</v>
          </cell>
          <cell r="AJ110" t="str">
            <v>V</v>
          </cell>
          <cell r="AW110" t="str">
            <v>Ingen kjent effekt</v>
          </cell>
          <cell r="AX110" t="str">
            <v>Ingen kjent effekt</v>
          </cell>
          <cell r="BC110" t="str">
            <v>Ingen kjent effekt</v>
          </cell>
          <cell r="BD110" t="str">
            <v>Ingen kjent effekt</v>
          </cell>
          <cell r="BK110" t="str">
            <v>temperate_nemoral:Asia</v>
          </cell>
          <cell r="BM110" t="str">
            <v>temperate_nemoral:Asia</v>
          </cell>
          <cell r="DI110">
            <v>0</v>
          </cell>
        </row>
        <row r="111">
          <cell r="B111" t="str">
            <v>Acer sieboldianum</v>
          </cell>
          <cell r="C111" t="str">
            <v>Miq.</v>
          </cell>
          <cell r="E111">
            <v>84763</v>
          </cell>
          <cell r="F111">
            <v>127900</v>
          </cell>
          <cell r="G111" t="str">
            <v>ExpertGroups/Karplanter/N</v>
          </cell>
          <cell r="H111" t="str">
            <v>Karplanter</v>
          </cell>
          <cell r="I111" t="str">
            <v>Karplanter</v>
          </cell>
          <cell r="J111" t="str">
            <v>NotApplicable</v>
          </cell>
          <cell r="M111" t="str">
            <v>canNotEstablishWithin50years</v>
          </cell>
          <cell r="AA111">
            <v>2009</v>
          </cell>
          <cell r="AB111" t="str">
            <v>terrestrial</v>
          </cell>
          <cell r="AD111" t="str">
            <v>unknown</v>
          </cell>
          <cell r="AE111" t="str">
            <v>yes</v>
          </cell>
          <cell r="AF111" t="str">
            <v>unknown</v>
          </cell>
          <cell r="AI111">
            <v>15</v>
          </cell>
          <cell r="AJ111" t="str">
            <v>V</v>
          </cell>
          <cell r="AW111" t="str">
            <v>Ingen kjent effekt</v>
          </cell>
          <cell r="AX111" t="str">
            <v>Ingen kjent effekt</v>
          </cell>
          <cell r="BC111" t="str">
            <v>Ingen kjent effekt</v>
          </cell>
          <cell r="BD111" t="str">
            <v>Ingen kjent effekt</v>
          </cell>
          <cell r="BK111" t="str">
            <v>temperate_nemoral:Asia</v>
          </cell>
          <cell r="BM111" t="str">
            <v>temperate_nemoral:Asia</v>
          </cell>
          <cell r="DI111">
            <v>0</v>
          </cell>
        </row>
        <row r="112">
          <cell r="B112" t="str">
            <v>Achillea filipendulina</v>
          </cell>
          <cell r="C112" t="str">
            <v>Lam.</v>
          </cell>
          <cell r="D112" t="str">
            <v>praktryllik</v>
          </cell>
          <cell r="E112">
            <v>60351</v>
          </cell>
          <cell r="F112">
            <v>100391</v>
          </cell>
          <cell r="G112" t="str">
            <v>ExpertGroups/Karplanter/N</v>
          </cell>
          <cell r="H112" t="str">
            <v>Karplanter</v>
          </cell>
          <cell r="I112" t="str">
            <v>Karplanter</v>
          </cell>
          <cell r="J112" t="str">
            <v>NotApplicable</v>
          </cell>
          <cell r="M112" t="str">
            <v>canNotEstablishWithin50years</v>
          </cell>
          <cell r="AA112">
            <v>2005</v>
          </cell>
          <cell r="AB112" t="str">
            <v>terrestrial</v>
          </cell>
          <cell r="AD112" t="str">
            <v>unknown</v>
          </cell>
          <cell r="AE112" t="str">
            <v>yes</v>
          </cell>
          <cell r="AF112" t="str">
            <v>unknown</v>
          </cell>
          <cell r="AI112">
            <v>5</v>
          </cell>
          <cell r="AJ112" t="str">
            <v>V</v>
          </cell>
          <cell r="AL112">
            <v>0</v>
          </cell>
          <cell r="AW112" t="str">
            <v>Ingen kjent effekt</v>
          </cell>
          <cell r="AX112" t="str">
            <v>Ingen kjent effekt</v>
          </cell>
          <cell r="BC112" t="str">
            <v>Ingen kjent effekt</v>
          </cell>
          <cell r="BD112" t="str">
            <v>Ingen kjent effekt</v>
          </cell>
          <cell r="BK112" t="str">
            <v>temperate_dry:Europe,Asia</v>
          </cell>
          <cell r="BM112" t="str">
            <v>temperate_dry:Europe,Asia</v>
          </cell>
          <cell r="DI112">
            <v>0</v>
          </cell>
        </row>
        <row r="113">
          <cell r="B113" t="str">
            <v>Achillea ptarmica</v>
          </cell>
          <cell r="C113" t="str">
            <v>L.</v>
          </cell>
          <cell r="D113" t="str">
            <v>nyseryllik</v>
          </cell>
          <cell r="E113">
            <v>129993</v>
          </cell>
          <cell r="F113">
            <v>100396</v>
          </cell>
          <cell r="G113" t="str">
            <v>ExpertGroups/Karplanter/N</v>
          </cell>
          <cell r="H113" t="str">
            <v>Karplanter</v>
          </cell>
          <cell r="I113" t="str">
            <v>Karplanter</v>
          </cell>
          <cell r="J113" t="str">
            <v>NotApplicable</v>
          </cell>
          <cell r="M113" t="str">
            <v>establishedBefore1800</v>
          </cell>
          <cell r="AA113" t="str">
            <v>1766-1776</v>
          </cell>
          <cell r="AB113" t="str">
            <v>terrestrial</v>
          </cell>
          <cell r="AD113" t="str">
            <v>origin</v>
          </cell>
          <cell r="AE113" t="str">
            <v>yes</v>
          </cell>
          <cell r="AF113" t="str">
            <v>unknown</v>
          </cell>
          <cell r="AG113" t="str">
            <v>1766-1776</v>
          </cell>
          <cell r="AH113" t="str">
            <v>MR Tingvoll</v>
          </cell>
          <cell r="AI113">
            <v>5</v>
          </cell>
          <cell r="AJ113" t="str">
            <v>V</v>
          </cell>
          <cell r="AW113" t="str">
            <v>Ingen kjent effekt</v>
          </cell>
          <cell r="AX113" t="str">
            <v>Ingen kjent effekt</v>
          </cell>
          <cell r="BC113" t="str">
            <v>Ingen kjent effekt</v>
          </cell>
          <cell r="BD113" t="str">
            <v>Ingen kjent effekt</v>
          </cell>
          <cell r="BK113" t="str">
            <v>temperate_boreal:Europe,Asia|temperate_nemoral:Europe,Asia</v>
          </cell>
          <cell r="BM113" t="str">
            <v>temperate_boreal:Europe,Asia,NorthAndCentralAmerica|temperate_nemoral:Europe,Asia,NorthAndCentralAmerica</v>
          </cell>
          <cell r="DI113">
            <v>2</v>
          </cell>
        </row>
        <row r="114">
          <cell r="B114" t="str">
            <v>Achillea tomentosa</v>
          </cell>
          <cell r="C114" t="str">
            <v>L.</v>
          </cell>
          <cell r="D114" t="str">
            <v>filtryllik</v>
          </cell>
          <cell r="E114">
            <v>60357</v>
          </cell>
          <cell r="F114">
            <v>100397</v>
          </cell>
          <cell r="G114" t="str">
            <v>ExpertGroups/Karplanter/N</v>
          </cell>
          <cell r="H114" t="str">
            <v>Karplanter</v>
          </cell>
          <cell r="I114" t="str">
            <v>Karplanter</v>
          </cell>
          <cell r="J114" t="str">
            <v>NotApplicable</v>
          </cell>
          <cell r="M114" t="str">
            <v>canNotEstablishWithin50years</v>
          </cell>
          <cell r="AA114">
            <v>1895</v>
          </cell>
          <cell r="AB114" t="str">
            <v>terrestrial</v>
          </cell>
          <cell r="AD114" t="str">
            <v>origin</v>
          </cell>
          <cell r="AE114" t="str">
            <v>yes</v>
          </cell>
          <cell r="AF114" t="str">
            <v>unknown</v>
          </cell>
          <cell r="AI114">
            <v>5</v>
          </cell>
          <cell r="AJ114" t="str">
            <v>V</v>
          </cell>
          <cell r="AW114" t="str">
            <v>Ingen kjent effekt</v>
          </cell>
          <cell r="AX114" t="str">
            <v>Ingen kjent effekt</v>
          </cell>
          <cell r="BC114" t="str">
            <v>Ingen kjent effekt</v>
          </cell>
          <cell r="BD114" t="str">
            <v>Ingen kjent effekt</v>
          </cell>
          <cell r="BK114" t="str">
            <v>temperate_nemoral:Europe|subtropic_mediterranean:Europe</v>
          </cell>
          <cell r="BM114" t="str">
            <v>temperate_nemoral:Europe|subtropic_mediterranean:Europe,Oceania</v>
          </cell>
          <cell r="DI114">
            <v>0</v>
          </cell>
        </row>
        <row r="115">
          <cell r="B115" t="str">
            <v>Aconitum lasiostomum</v>
          </cell>
          <cell r="C115" t="str">
            <v>Rchb. ex Besser</v>
          </cell>
          <cell r="D115" t="str">
            <v>gul tyrihjelm</v>
          </cell>
          <cell r="E115">
            <v>160598</v>
          </cell>
          <cell r="F115">
            <v>143436</v>
          </cell>
          <cell r="G115" t="str">
            <v>ExpertGroups/Karplanter/N</v>
          </cell>
          <cell r="H115" t="str">
            <v>Karplanter</v>
          </cell>
          <cell r="I115" t="str">
            <v>Karplanter</v>
          </cell>
          <cell r="J115" t="str">
            <v>NotApplicable</v>
          </cell>
          <cell r="M115" t="str">
            <v>canNotEstablishWithin50years</v>
          </cell>
          <cell r="AA115">
            <v>1993</v>
          </cell>
          <cell r="AB115" t="str">
            <v>terrestrial</v>
          </cell>
          <cell r="AD115" t="str">
            <v>unknown</v>
          </cell>
          <cell r="AE115" t="str">
            <v>yes</v>
          </cell>
          <cell r="AF115" t="str">
            <v>unknown</v>
          </cell>
          <cell r="AI115">
            <v>10</v>
          </cell>
          <cell r="AJ115" t="str">
            <v>V</v>
          </cell>
          <cell r="AW115" t="str">
            <v>Ingen kjent effekt</v>
          </cell>
          <cell r="AX115" t="str">
            <v>Ingen kjent effekt</v>
          </cell>
          <cell r="BC115" t="str">
            <v>Ingen kjent effekt</v>
          </cell>
          <cell r="BD115" t="str">
            <v>Ingen kjent effekt</v>
          </cell>
          <cell r="BK115" t="str">
            <v>temperate_nemoral:Europe</v>
          </cell>
          <cell r="BM115" t="str">
            <v>temperate_nemoral:Europe</v>
          </cell>
          <cell r="DI115">
            <v>0</v>
          </cell>
        </row>
        <row r="116">
          <cell r="B116" t="str">
            <v>Acorus calamus</v>
          </cell>
          <cell r="C116" t="str">
            <v>L.</v>
          </cell>
          <cell r="D116" t="str">
            <v>kalmusrot</v>
          </cell>
          <cell r="E116">
            <v>59260</v>
          </cell>
          <cell r="F116">
            <v>99300</v>
          </cell>
          <cell r="G116" t="str">
            <v>ExpertGroups/Karplanter/N</v>
          </cell>
          <cell r="H116" t="str">
            <v>Karplanter</v>
          </cell>
          <cell r="I116" t="str">
            <v>Karplanter</v>
          </cell>
          <cell r="J116" t="str">
            <v>NotApplicable</v>
          </cell>
          <cell r="M116" t="str">
            <v>establishedBefore1800</v>
          </cell>
          <cell r="AA116">
            <v>-1800</v>
          </cell>
          <cell r="AB116" t="str">
            <v>limnic,terrestrial</v>
          </cell>
          <cell r="AD116" t="str">
            <v>unknown</v>
          </cell>
          <cell r="AE116" t="str">
            <v>yes</v>
          </cell>
          <cell r="AF116" t="str">
            <v>unknown</v>
          </cell>
          <cell r="AG116">
            <v>-1800</v>
          </cell>
          <cell r="AI116">
            <v>10</v>
          </cell>
          <cell r="AW116" t="str">
            <v>Ingen kjent effekt</v>
          </cell>
          <cell r="AX116" t="str">
            <v>Ingen kjent effekt</v>
          </cell>
          <cell r="BC116" t="str">
            <v>Ingen kjent effekt</v>
          </cell>
          <cell r="BD116" t="str">
            <v>Ingen kjent effekt</v>
          </cell>
          <cell r="BK116" t="str">
            <v>temperate_nemoral:Asia|subtropic_unspecified:Asia</v>
          </cell>
          <cell r="BM116" t="str">
            <v>temperate_nemoral:Europe,Asia,NorthAndCentralAmerica|subtropic_unspecified:Asia,NorthAndCentralAmerica|subtropic_mediterranean:Europe|tropic:Asia</v>
          </cell>
          <cell r="DI116">
            <v>1</v>
          </cell>
        </row>
        <row r="117">
          <cell r="B117" t="str">
            <v>Actaea rubra</v>
          </cell>
          <cell r="C117" t="str">
            <v>(Aiton) Willd.</v>
          </cell>
          <cell r="D117" t="str">
            <v>amerikatrollbær</v>
          </cell>
          <cell r="E117">
            <v>130061</v>
          </cell>
          <cell r="F117">
            <v>103080</v>
          </cell>
          <cell r="G117" t="str">
            <v>ExpertGroups/Karplanter/N</v>
          </cell>
          <cell r="H117" t="str">
            <v>Karplanter</v>
          </cell>
          <cell r="I117" t="str">
            <v>Karplanter</v>
          </cell>
          <cell r="J117" t="str">
            <v>NotApplicable</v>
          </cell>
          <cell r="M117" t="str">
            <v>canNotEstablishWithin50years</v>
          </cell>
          <cell r="AA117" t="str">
            <v>1900-1999</v>
          </cell>
          <cell r="AB117" t="str">
            <v>terrestrial</v>
          </cell>
          <cell r="AD117" t="str">
            <v>unknown</v>
          </cell>
          <cell r="AE117" t="str">
            <v>yes</v>
          </cell>
          <cell r="AF117" t="str">
            <v>unknown</v>
          </cell>
          <cell r="AI117">
            <v>10</v>
          </cell>
          <cell r="AJ117" t="str">
            <v>V</v>
          </cell>
          <cell r="AL117">
            <v>0</v>
          </cell>
          <cell r="AW117" t="str">
            <v>Ingen kjent effekt</v>
          </cell>
          <cell r="AX117" t="str">
            <v>Ingen kjent effekt</v>
          </cell>
          <cell r="BC117" t="str">
            <v>Ingen kjent effekt</v>
          </cell>
          <cell r="BD117" t="str">
            <v>Ingen kjent effekt</v>
          </cell>
          <cell r="BK117" t="str">
            <v>temperate_boreal:NorthAndCentralAmerica|temperate_nemoral:NorthAndCentralAmerica</v>
          </cell>
          <cell r="BM117" t="str">
            <v>temperate_boreal:NorthAndCentralAmerica|temperate_nemoral:NorthAndCentralAmerica</v>
          </cell>
          <cell r="DI117">
            <v>0</v>
          </cell>
        </row>
        <row r="118">
          <cell r="B118" t="str">
            <v>Actinidia deliciosa</v>
          </cell>
          <cell r="C118" t="str">
            <v>(A.Chev.) C.F.Liang &amp; A.R.Ferguson</v>
          </cell>
          <cell r="D118" t="str">
            <v>kiwi</v>
          </cell>
          <cell r="E118">
            <v>84769</v>
          </cell>
          <cell r="F118">
            <v>127906</v>
          </cell>
          <cell r="G118" t="str">
            <v>ExpertGroups/Karplanter/N</v>
          </cell>
          <cell r="H118" t="str">
            <v>Karplanter</v>
          </cell>
          <cell r="I118" t="str">
            <v>Karplanter</v>
          </cell>
          <cell r="J118" t="str">
            <v>NotApplicable</v>
          </cell>
          <cell r="M118" t="str">
            <v>canNotEstablishWithin50years</v>
          </cell>
          <cell r="AA118">
            <v>2003</v>
          </cell>
          <cell r="AB118" t="str">
            <v>terrestrial</v>
          </cell>
          <cell r="AD118" t="str">
            <v>unknown</v>
          </cell>
          <cell r="AE118" t="str">
            <v>yes</v>
          </cell>
          <cell r="AF118" t="str">
            <v>unknown</v>
          </cell>
          <cell r="AI118">
            <v>30</v>
          </cell>
          <cell r="AJ118" t="str">
            <v>V</v>
          </cell>
          <cell r="AW118" t="str">
            <v>Ingen kjent effekt</v>
          </cell>
          <cell r="AX118" t="str">
            <v>Ingen kjent effekt</v>
          </cell>
          <cell r="BC118" t="str">
            <v>Ingen kjent effekt</v>
          </cell>
          <cell r="BD118" t="str">
            <v>Ingen kjent effekt</v>
          </cell>
          <cell r="BK118" t="str">
            <v>temperate_nemoral:Asia|subtropic_humid:Asia</v>
          </cell>
          <cell r="BM118" t="str">
            <v>temperate_nemoral:Europe,Asia,Oceania|subtropic_mediterranean:Europe,Oceania|subtropic_humid:Asia</v>
          </cell>
          <cell r="DI118">
            <v>0</v>
          </cell>
        </row>
        <row r="119">
          <cell r="B119" t="str">
            <v>Adenophora gmelinii</v>
          </cell>
          <cell r="C119" t="str">
            <v>(Biehler) Fisch.</v>
          </cell>
          <cell r="D119" t="str">
            <v>krageklokke</v>
          </cell>
          <cell r="E119">
            <v>130063</v>
          </cell>
          <cell r="F119">
            <v>143438</v>
          </cell>
          <cell r="G119" t="str">
            <v>ExpertGroups/Karplanter/N</v>
          </cell>
          <cell r="H119" t="str">
            <v>Karplanter</v>
          </cell>
          <cell r="I119" t="str">
            <v>Karplanter</v>
          </cell>
          <cell r="J119" t="str">
            <v>NotApplicable</v>
          </cell>
          <cell r="M119" t="str">
            <v>canNotEstablishWithin50years</v>
          </cell>
          <cell r="AA119">
            <v>2005</v>
          </cell>
          <cell r="AB119" t="str">
            <v>terrestrial</v>
          </cell>
          <cell r="AD119" t="str">
            <v>unknown</v>
          </cell>
          <cell r="AE119" t="str">
            <v>yes</v>
          </cell>
          <cell r="AF119" t="str">
            <v>unknown</v>
          </cell>
          <cell r="AI119">
            <v>5</v>
          </cell>
          <cell r="AJ119" t="str">
            <v>V</v>
          </cell>
          <cell r="AW119" t="str">
            <v>Ingen kjent effekt</v>
          </cell>
          <cell r="AX119" t="str">
            <v>Ingen kjent effekt</v>
          </cell>
          <cell r="BC119" t="str">
            <v>Ingen kjent effekt</v>
          </cell>
          <cell r="BD119" t="str">
            <v>Ingen kjent effekt</v>
          </cell>
          <cell r="BK119" t="str">
            <v>temperate_boreal:Asia|temperate_nemoral:Asia</v>
          </cell>
          <cell r="BM119" t="str">
            <v>temperate_boreal:Asia|temperate_nemoral:Asia</v>
          </cell>
          <cell r="DI119">
            <v>0</v>
          </cell>
        </row>
        <row r="120">
          <cell r="B120" t="str">
            <v>Adlumia fungosa</v>
          </cell>
          <cell r="C120" t="str">
            <v>(Aiton) Britton, Sterns &amp; Poggenb.</v>
          </cell>
          <cell r="E120">
            <v>145680</v>
          </cell>
          <cell r="F120">
            <v>172896</v>
          </cell>
          <cell r="G120" t="str">
            <v>ExpertGroups/Karplanter/N</v>
          </cell>
          <cell r="H120" t="str">
            <v>Karplanter</v>
          </cell>
          <cell r="I120" t="str">
            <v>Karplanter</v>
          </cell>
          <cell r="J120" t="str">
            <v>NotApplicable</v>
          </cell>
          <cell r="M120" t="str">
            <v>canNotEstablishWithin50years</v>
          </cell>
          <cell r="AA120">
            <v>1927</v>
          </cell>
          <cell r="AB120" t="str">
            <v>terrestrial</v>
          </cell>
          <cell r="AD120" t="str">
            <v>unknown</v>
          </cell>
          <cell r="AE120" t="str">
            <v>no</v>
          </cell>
          <cell r="AF120" t="str">
            <v>unknown</v>
          </cell>
          <cell r="AI120">
            <v>2</v>
          </cell>
          <cell r="AJ120" t="str">
            <v>V</v>
          </cell>
          <cell r="AW120" t="str">
            <v>Ingen kjent effekt</v>
          </cell>
          <cell r="AX120" t="str">
            <v>Ingen kjent effekt</v>
          </cell>
          <cell r="BC120" t="str">
            <v>Ingen kjent effekt</v>
          </cell>
          <cell r="BD120" t="str">
            <v>Ingen kjent effekt</v>
          </cell>
          <cell r="BK120" t="str">
            <v>temperate_nemoral:NorthAndCentralAmerica</v>
          </cell>
          <cell r="BM120" t="str">
            <v>temperate_nemoral:NorthAndCentralAmerica</v>
          </cell>
          <cell r="DI120">
            <v>0</v>
          </cell>
        </row>
        <row r="121">
          <cell r="B121" t="str">
            <v>Adonis annua</v>
          </cell>
          <cell r="C121" t="str">
            <v>L.</v>
          </cell>
          <cell r="D121" t="str">
            <v>åkeradonis</v>
          </cell>
          <cell r="E121">
            <v>130064</v>
          </cell>
          <cell r="F121">
            <v>103083</v>
          </cell>
          <cell r="G121" t="str">
            <v>ExpertGroups/Karplanter/N</v>
          </cell>
          <cell r="H121" t="str">
            <v>Karplanter</v>
          </cell>
          <cell r="I121" t="str">
            <v>Karplanter</v>
          </cell>
          <cell r="J121" t="str">
            <v>NotApplicable</v>
          </cell>
          <cell r="M121" t="str">
            <v>canNotEstablishWithin50years</v>
          </cell>
          <cell r="AA121">
            <v>1896</v>
          </cell>
          <cell r="AB121" t="str">
            <v>terrestrial</v>
          </cell>
          <cell r="AD121" t="str">
            <v>origin</v>
          </cell>
          <cell r="AE121" t="str">
            <v>yes</v>
          </cell>
          <cell r="AF121" t="str">
            <v>unknown</v>
          </cell>
          <cell r="AI121">
            <v>1</v>
          </cell>
          <cell r="AJ121" t="str">
            <v>V</v>
          </cell>
          <cell r="AW121" t="str">
            <v>Ingen kjent effekt</v>
          </cell>
          <cell r="AX121" t="str">
            <v>Ingen kjent effekt</v>
          </cell>
          <cell r="BC121" t="str">
            <v>Ingen kjent effekt</v>
          </cell>
          <cell r="BD121" t="str">
            <v>Ingen kjent effekt</v>
          </cell>
          <cell r="BK121" t="str">
            <v>temperate_nemoral:Europe,Asia|subtropic_mediterranean:Europe,Asia</v>
          </cell>
          <cell r="BM121" t="str">
            <v>temperate_nemoral:Europe,Asia|subtropic_mediterranean:Europe,Asia</v>
          </cell>
          <cell r="DI121">
            <v>0</v>
          </cell>
        </row>
        <row r="122">
          <cell r="B122" t="str">
            <v>Aegilops cylindrica</v>
          </cell>
          <cell r="C122" t="str">
            <v>Host</v>
          </cell>
          <cell r="D122" t="str">
            <v>bukkekorn</v>
          </cell>
          <cell r="E122">
            <v>130066</v>
          </cell>
          <cell r="F122">
            <v>99862</v>
          </cell>
          <cell r="G122" t="str">
            <v>ExpertGroups/Karplanter/N</v>
          </cell>
          <cell r="H122" t="str">
            <v>Karplanter</v>
          </cell>
          <cell r="I122" t="str">
            <v>Karplanter</v>
          </cell>
          <cell r="J122" t="str">
            <v>NotApplicable</v>
          </cell>
          <cell r="M122" t="str">
            <v>canNotEstablishWithin50years</v>
          </cell>
          <cell r="AA122">
            <v>1907</v>
          </cell>
          <cell r="AB122" t="str">
            <v>terrestrial</v>
          </cell>
          <cell r="AD122" t="str">
            <v>origin</v>
          </cell>
          <cell r="AE122" t="str">
            <v>yes</v>
          </cell>
          <cell r="AF122" t="str">
            <v>unknown</v>
          </cell>
          <cell r="AI122">
            <v>1</v>
          </cell>
          <cell r="AJ122" t="str">
            <v>V</v>
          </cell>
          <cell r="AW122" t="str">
            <v>Ingen kjent effekt</v>
          </cell>
          <cell r="AX122" t="str">
            <v>Ingen kjent effekt</v>
          </cell>
          <cell r="BC122" t="str">
            <v>Ingen kjent effekt</v>
          </cell>
          <cell r="BD122" t="str">
            <v>Ingen kjent effekt</v>
          </cell>
          <cell r="BK122" t="str">
            <v>temperate_nemoral:Europe,Asia|subtropic_mediterranean:Europe,Asia|subtropic_dry:Asia</v>
          </cell>
          <cell r="BM122" t="str">
            <v>temperate_nemoral:Europe,Asia,NorthAndCentralAmerica|temperate_dry:NorthAndCentralAmerica|subtropic_mediterranean:Europe,Asia|subtropic_dry:Asia</v>
          </cell>
          <cell r="DI122">
            <v>0</v>
          </cell>
        </row>
        <row r="123">
          <cell r="B123" t="str">
            <v>Aegopodium podagraria</v>
          </cell>
          <cell r="C123" t="str">
            <v>L.</v>
          </cell>
          <cell r="D123" t="str">
            <v>skvallerkål</v>
          </cell>
          <cell r="E123">
            <v>60212</v>
          </cell>
          <cell r="F123">
            <v>100252</v>
          </cell>
          <cell r="G123" t="str">
            <v>ExpertGroups/Karplanter/N</v>
          </cell>
          <cell r="H123" t="str">
            <v>Karplanter</v>
          </cell>
          <cell r="I123" t="str">
            <v>Karplanter</v>
          </cell>
          <cell r="J123" t="str">
            <v>NotApplicable</v>
          </cell>
          <cell r="M123" t="str">
            <v>establishedBefore1800</v>
          </cell>
          <cell r="AA123">
            <v>-1800</v>
          </cell>
          <cell r="AB123" t="str">
            <v>terrestrial</v>
          </cell>
          <cell r="AD123" t="str">
            <v>origin</v>
          </cell>
          <cell r="AE123" t="str">
            <v>yes</v>
          </cell>
          <cell r="AF123" t="str">
            <v>unknown</v>
          </cell>
          <cell r="AG123">
            <v>-1800</v>
          </cell>
          <cell r="AH123" t="str">
            <v>Flere litterære kilder</v>
          </cell>
          <cell r="AI123">
            <v>10</v>
          </cell>
          <cell r="AJ123" t="str">
            <v>V</v>
          </cell>
          <cell r="AW123" t="str">
            <v>Ingen kjent effekt</v>
          </cell>
          <cell r="AX123" t="str">
            <v>Ingen kjent effekt</v>
          </cell>
          <cell r="BC123" t="str">
            <v>Ingen kjent effekt</v>
          </cell>
          <cell r="BD123" t="str">
            <v>Ingen kjent effekt</v>
          </cell>
          <cell r="BK123" t="str">
            <v>temperate_nemoral:Europe</v>
          </cell>
          <cell r="BM123" t="str">
            <v>temperate_boreal:Europe,Asia,NorthAndCentralAmerica|temperate_nemoral:Europe,Asia,Oceania,NorthAndCentralAmerica</v>
          </cell>
          <cell r="DI123">
            <v>0</v>
          </cell>
        </row>
        <row r="124">
          <cell r="B124" t="str">
            <v>Aethusa cynapium segetalis</v>
          </cell>
          <cell r="C124" t="str">
            <v>(Boenn.) Schübl. &amp; G.Martens</v>
          </cell>
          <cell r="D124" t="str">
            <v>møllepersille</v>
          </cell>
          <cell r="E124">
            <v>130073</v>
          </cell>
          <cell r="F124">
            <v>145667</v>
          </cell>
          <cell r="G124" t="str">
            <v>ExpertGroups/Karplanter/N</v>
          </cell>
          <cell r="H124" t="str">
            <v>Karplanter</v>
          </cell>
          <cell r="I124" t="str">
            <v>Karplanter</v>
          </cell>
          <cell r="J124" t="str">
            <v>NotApplicable</v>
          </cell>
          <cell r="M124" t="str">
            <v>canNotEstablishWithin50years</v>
          </cell>
          <cell r="AA124">
            <v>1873</v>
          </cell>
          <cell r="AB124" t="str">
            <v>terrestrial</v>
          </cell>
          <cell r="AD124" t="str">
            <v>origin</v>
          </cell>
          <cell r="AE124" t="str">
            <v>yes</v>
          </cell>
          <cell r="AF124" t="str">
            <v>unknown</v>
          </cell>
          <cell r="AI124">
            <v>1</v>
          </cell>
          <cell r="AJ124" t="str">
            <v>V</v>
          </cell>
          <cell r="AW124" t="str">
            <v>Ingen kjent effekt</v>
          </cell>
          <cell r="AX124" t="str">
            <v>Ingen kjent effekt</v>
          </cell>
          <cell r="BC124" t="str">
            <v>Ingen kjent effekt</v>
          </cell>
          <cell r="BD124" t="str">
            <v>Ingen kjent effekt</v>
          </cell>
          <cell r="BK124" t="str">
            <v>temperate_nemoral:Europe</v>
          </cell>
          <cell r="BM124" t="str">
            <v>temperate_nemoral:Europe</v>
          </cell>
          <cell r="DI124">
            <v>2</v>
          </cell>
        </row>
        <row r="125">
          <cell r="B125" t="str">
            <v>Actinidia arguta</v>
          </cell>
          <cell r="C125" t="str">
            <v>(Siebold &amp; Zucc.) Planch. ex Miq.</v>
          </cell>
          <cell r="E125">
            <v>84767</v>
          </cell>
          <cell r="F125">
            <v>127904</v>
          </cell>
          <cell r="G125" t="str">
            <v>ExpertGroups/Karplanter/N</v>
          </cell>
          <cell r="H125" t="str">
            <v>Karplanter</v>
          </cell>
          <cell r="I125" t="str">
            <v>Karplanter</v>
          </cell>
          <cell r="J125" t="str">
            <v>AlienSpecie</v>
          </cell>
          <cell r="N125">
            <v>1</v>
          </cell>
          <cell r="Q125">
            <v>1</v>
          </cell>
          <cell r="T125" t="str">
            <v>NK</v>
          </cell>
          <cell r="U125">
            <v>1</v>
          </cell>
          <cell r="V125" t="str">
            <v>1,1</v>
          </cell>
          <cell r="AA125">
            <v>2002</v>
          </cell>
          <cell r="AB125" t="str">
            <v>terrestrial</v>
          </cell>
          <cell r="AD125" t="str">
            <v>unknown</v>
          </cell>
          <cell r="AE125" t="str">
            <v>no</v>
          </cell>
          <cell r="AF125" t="str">
            <v>unknown</v>
          </cell>
          <cell r="AI125">
            <v>30</v>
          </cell>
          <cell r="AJ125" t="str">
            <v>V</v>
          </cell>
          <cell r="AL125">
            <v>1</v>
          </cell>
          <cell r="AM125" t="str">
            <v>importDirect</v>
          </cell>
          <cell r="AN125">
            <v>1</v>
          </cell>
          <cell r="AO125" t="str">
            <v>introductionReleased</v>
          </cell>
          <cell r="AP125" t="str">
            <v>OsA</v>
          </cell>
          <cell r="AQ125">
            <v>4</v>
          </cell>
          <cell r="AR125">
            <v>1</v>
          </cell>
          <cell r="AS125">
            <v>4</v>
          </cell>
          <cell r="AT125">
            <v>1</v>
          </cell>
          <cell r="AU125">
            <v>8</v>
          </cell>
          <cell r="AV125">
            <v>0</v>
          </cell>
          <cell r="AW125" t="str">
            <v>Ingen kjent effekt</v>
          </cell>
          <cell r="AX125" t="str">
            <v>Ingen kjent effekt</v>
          </cell>
          <cell r="BC125" t="str">
            <v>Ingen kjent effekt</v>
          </cell>
          <cell r="BD125" t="str">
            <v>Ingen kjent effekt</v>
          </cell>
          <cell r="BE125" t="str">
            <v>no</v>
          </cell>
          <cell r="BF125" t="str">
            <v>no</v>
          </cell>
          <cell r="BG125" t="str">
            <v>V</v>
          </cell>
          <cell r="BK125" t="str">
            <v>temperate_nemoral:Asia|subtropic_humid:Asia</v>
          </cell>
          <cell r="BM125" t="str">
            <v>temperate_nemoral:Europe,Asia|subtropic_humid:Asia</v>
          </cell>
          <cell r="BO125">
            <v>1</v>
          </cell>
          <cell r="BR125" t="str">
            <v>RedListCategoryLevel</v>
          </cell>
          <cell r="BT125">
            <v>1</v>
          </cell>
          <cell r="BW125" t="str">
            <v>SpreadYearlyIncreaseCalculatedExpansionSpeed</v>
          </cell>
          <cell r="BX125">
            <v>0</v>
          </cell>
          <cell r="BY125">
            <v>1</v>
          </cell>
          <cell r="CB125" t="str">
            <v>T4</v>
          </cell>
          <cell r="CC125">
            <v>1</v>
          </cell>
          <cell r="CH125">
            <v>1</v>
          </cell>
          <cell r="CM125">
            <v>1</v>
          </cell>
          <cell r="CQ125">
            <v>1</v>
          </cell>
          <cell r="CU125">
            <v>1</v>
          </cell>
          <cell r="CX125">
            <v>0</v>
          </cell>
          <cell r="CY125">
            <v>1</v>
          </cell>
          <cell r="DB125">
            <v>0</v>
          </cell>
          <cell r="DC125" t="str">
            <v>Kattebuskarten &lt;i&gt;Actinidia arguta&lt;/i&gt; er en opptil 30 m lang klatrebusk fra Øst-Asia (Kina, Japan, Korea, Russisk fjerne østen). Den har ikke noe &amp;#39:offisielt&amp;#39: norsk navn, men er kalt grønnkattebusk i hagelitteraturen. Den har seksuell frøformering og saftige frukter som kan spres med pattedyr og fugler.</v>
          </cell>
          <cell r="DD125" t="str">
            <v>Planten ble utsådd eller utsatt på Sem i Asker i forbindelse med forsøk med trekkplanter for bier av Stefan Murak, trolig på 1960-tallet. Den forekommer med ett eller få individer i grenseområdet mellom frukthage og edellauvskog, dokumentert med herbariebelegg i 2002 og 2008 og trolig fortsatt til stede.</v>
          </cell>
          <cell r="DE125" t="str">
            <v>Arten er innført og utsatt som trekkplante for bier, uten noen kjent reproduksjon i Norge foreløpig.</v>
          </cell>
          <cell r="DF125" t="str">
            <v>Invasjonspotensialet er lite, men minimumsskår på både median levetid og ekspansjonshastighet.</v>
          </cell>
          <cell r="DG125" t="str">
            <v>Ingen kjent negativ effekt er knyttet til arten.</v>
          </cell>
          <cell r="DH125" t="str">
            <v>&lt;i&gt;Actinidia arguta&lt;/i&gt; vurderes til ingen kjent økologisk risiko.</v>
          </cell>
          <cell r="DI125">
            <v>0</v>
          </cell>
        </row>
        <row r="126">
          <cell r="B126" t="str">
            <v>Actinidia kolomikta</v>
          </cell>
          <cell r="C126" t="str">
            <v>(Rupr. &amp; Maxim.) Maxim.</v>
          </cell>
          <cell r="D126" t="str">
            <v>rødkattebusk</v>
          </cell>
          <cell r="E126">
            <v>84770</v>
          </cell>
          <cell r="F126">
            <v>127907</v>
          </cell>
          <cell r="G126" t="str">
            <v>ExpertGroups/Karplanter/N</v>
          </cell>
          <cell r="H126" t="str">
            <v>Karplanter</v>
          </cell>
          <cell r="I126" t="str">
            <v>Karplanter</v>
          </cell>
          <cell r="J126" t="str">
            <v>AlienSpecie</v>
          </cell>
          <cell r="N126">
            <v>1</v>
          </cell>
          <cell r="Q126">
            <v>1</v>
          </cell>
          <cell r="T126" t="str">
            <v>NK</v>
          </cell>
          <cell r="U126">
            <v>1</v>
          </cell>
          <cell r="V126" t="str">
            <v>1,1</v>
          </cell>
          <cell r="AA126">
            <v>1993</v>
          </cell>
          <cell r="AB126" t="str">
            <v>terrestrial</v>
          </cell>
          <cell r="AD126" t="str">
            <v>unknown</v>
          </cell>
          <cell r="AE126" t="str">
            <v>yes</v>
          </cell>
          <cell r="AF126" t="str">
            <v>unknown</v>
          </cell>
          <cell r="AI126">
            <v>30</v>
          </cell>
          <cell r="AJ126" t="str">
            <v>V</v>
          </cell>
          <cell r="AL126">
            <v>2</v>
          </cell>
          <cell r="AM126" t="str">
            <v>importDirect</v>
          </cell>
          <cell r="AN126">
            <v>1</v>
          </cell>
          <cell r="AO126" t="str">
            <v>introductionReleased</v>
          </cell>
          <cell r="AP126" t="str">
            <v>OsA</v>
          </cell>
          <cell r="AQ126">
            <v>4</v>
          </cell>
          <cell r="AR126">
            <v>1</v>
          </cell>
          <cell r="AS126">
            <v>4</v>
          </cell>
          <cell r="AT126">
            <v>1</v>
          </cell>
          <cell r="AU126">
            <v>8</v>
          </cell>
          <cell r="AV126">
            <v>0</v>
          </cell>
          <cell r="AW126" t="str">
            <v>Ingen kjent effekt</v>
          </cell>
          <cell r="AX126" t="str">
            <v>Ingen kjent effekt</v>
          </cell>
          <cell r="BC126" t="str">
            <v>Ingen kjent effekt</v>
          </cell>
          <cell r="BD126" t="str">
            <v>Ingen kjent effekt</v>
          </cell>
          <cell r="BE126" t="str">
            <v>no</v>
          </cell>
          <cell r="BF126" t="str">
            <v>no</v>
          </cell>
          <cell r="BG126" t="str">
            <v>V</v>
          </cell>
          <cell r="BK126" t="str">
            <v>temperate_nemoral:Asia</v>
          </cell>
          <cell r="BM126" t="str">
            <v>temperate_nemoral:Europe,Asia</v>
          </cell>
          <cell r="BO126">
            <v>1</v>
          </cell>
          <cell r="BR126" t="str">
            <v>RedListCategoryLevel</v>
          </cell>
          <cell r="BT126">
            <v>1</v>
          </cell>
          <cell r="BW126" t="str">
            <v>SpreadYearlyIncreaseCalculatedExpansionSpeed</v>
          </cell>
          <cell r="BX126">
            <v>0</v>
          </cell>
          <cell r="BY126">
            <v>1</v>
          </cell>
          <cell r="CB126" t="str">
            <v>T4,T35</v>
          </cell>
          <cell r="CC126">
            <v>1</v>
          </cell>
          <cell r="CH126">
            <v>1</v>
          </cell>
          <cell r="CM126">
            <v>1</v>
          </cell>
          <cell r="CQ126">
            <v>1</v>
          </cell>
          <cell r="CU126">
            <v>1</v>
          </cell>
          <cell r="CX126">
            <v>0</v>
          </cell>
          <cell r="CY126">
            <v>1</v>
          </cell>
          <cell r="DB126">
            <v>0</v>
          </cell>
          <cell r="DC126" t="str">
            <v>Rødkattebusk &lt;em&gt;Actinidia kolomikta&lt;/em&gt; er en 8-10 m høg klatrebusk fra Øst-Asia (Kina, Japan, Korea, sørlige Russisk fjerne østen). Den er den mest hardføre arten i slekta. Den har seksuell frøformering og saftige frukter som kan spres med pattedyr og fugl.</v>
          </cell>
          <cell r="DD126" t="str">
            <v>Rødkattebusk ble utsatt i skog på Sem i Ak Asker i forbindelse med Stefan Muraks forsøk med utsetting av trekkplanter for bier, trolig på 1960-tallet. Planten ble dokumentert med herbariebelegg i 1993 og finnes i ett eller flere individer i grenseområdet mellom frukthage og skog. Den ble også funnet som gjenstående i Oslo i 2000, på tomta etter Ring gartneri på Hasle.</v>
          </cell>
          <cell r="DE126" t="str">
            <v>Arten er innført som trekkplante for bier og som prydplante. Det er ingen spredning foreløpig.</v>
          </cell>
          <cell r="DF126" t="str">
            <v>Invasjonspotensialet er lite, med minimumsskår på både median levetid og ekspansjonshastighet.</v>
          </cell>
          <cell r="DG126" t="str">
            <v>Ingen kjent negativ effekt er knyttet til arten.</v>
          </cell>
          <cell r="DH126" t="str">
            <v>Rødkattebusk vurderes til ingen kjent økologisk risiko.</v>
          </cell>
          <cell r="DI126">
            <v>0</v>
          </cell>
        </row>
        <row r="127">
          <cell r="B127" t="str">
            <v>Agastache urticifolia</v>
          </cell>
          <cell r="C127" t="str">
            <v>(Benth.) Kuntze</v>
          </cell>
          <cell r="D127" t="str">
            <v>hestemynte</v>
          </cell>
          <cell r="E127">
            <v>62230</v>
          </cell>
          <cell r="F127">
            <v>102270</v>
          </cell>
          <cell r="G127" t="str">
            <v>ExpertGroups/Karplanter/N</v>
          </cell>
          <cell r="H127" t="str">
            <v>Karplanter</v>
          </cell>
          <cell r="I127" t="str">
            <v>Karplanter</v>
          </cell>
          <cell r="J127" t="str">
            <v>AlienSpecie</v>
          </cell>
          <cell r="N127">
            <v>1</v>
          </cell>
          <cell r="Q127">
            <v>1</v>
          </cell>
          <cell r="T127" t="str">
            <v>NK</v>
          </cell>
          <cell r="U127">
            <v>1</v>
          </cell>
          <cell r="V127" t="str">
            <v>1,1</v>
          </cell>
          <cell r="AA127">
            <v>2000</v>
          </cell>
          <cell r="AB127" t="str">
            <v>terrestrial</v>
          </cell>
          <cell r="AD127" t="str">
            <v>unknown</v>
          </cell>
          <cell r="AE127" t="str">
            <v>no</v>
          </cell>
          <cell r="AF127" t="str">
            <v>unknown</v>
          </cell>
          <cell r="AI127">
            <v>5</v>
          </cell>
          <cell r="AJ127" t="str">
            <v>V</v>
          </cell>
          <cell r="AL127">
            <v>1</v>
          </cell>
          <cell r="AM127" t="str">
            <v>importDirect</v>
          </cell>
          <cell r="AN127">
            <v>3</v>
          </cell>
          <cell r="AO127" t="str">
            <v>introductionEscaped</v>
          </cell>
          <cell r="AP127" t="str">
            <v>Øs,OsA,He,Ve</v>
          </cell>
          <cell r="AQ127">
            <v>12</v>
          </cell>
          <cell r="AR127">
            <v>2</v>
          </cell>
          <cell r="AS127">
            <v>24</v>
          </cell>
          <cell r="AT127">
            <v>7000</v>
          </cell>
          <cell r="AU127">
            <v>72</v>
          </cell>
          <cell r="AV127">
            <v>100</v>
          </cell>
          <cell r="AW127" t="str">
            <v>Ingen kjent effekt</v>
          </cell>
          <cell r="AX127" t="str">
            <v>Ingen kjent effekt</v>
          </cell>
          <cell r="BC127" t="str">
            <v>Ingen kjent effekt</v>
          </cell>
          <cell r="BD127" t="str">
            <v>Ingen kjent effekt</v>
          </cell>
          <cell r="BE127" t="str">
            <v>no</v>
          </cell>
          <cell r="BF127" t="str">
            <v>no</v>
          </cell>
          <cell r="BK127" t="str">
            <v>temperate_nemoral:NorthAndCentralAmerica|temperate_dry:NorthAndCentralAmerica|subtropic_mediterranean:NorthAndCentralAmerica</v>
          </cell>
          <cell r="BM127" t="str">
            <v>temperate_nemoral:Europe,NorthAndCentralAmerica|temperate_dry:NorthAndCentralAmerica|subtropic_mediterranean:NorthAndCentralAmerica</v>
          </cell>
          <cell r="BO127">
            <v>2</v>
          </cell>
          <cell r="BQ127" t="str">
            <v>X</v>
          </cell>
          <cell r="BR127" t="str">
            <v>RedListCategoryLevel</v>
          </cell>
          <cell r="BT127">
            <v>1</v>
          </cell>
          <cell r="BW127" t="str">
            <v>SpreadYearlyIncreaseCalculatedExpansionSpeed</v>
          </cell>
          <cell r="BX127">
            <v>0</v>
          </cell>
          <cell r="BY127">
            <v>1</v>
          </cell>
          <cell r="CB127" t="str">
            <v>T35,T37</v>
          </cell>
          <cell r="CC127">
            <v>1</v>
          </cell>
          <cell r="CH127">
            <v>1</v>
          </cell>
          <cell r="CM127">
            <v>1</v>
          </cell>
          <cell r="CQ127">
            <v>1</v>
          </cell>
          <cell r="CU127">
            <v>1</v>
          </cell>
          <cell r="CX127">
            <v>0</v>
          </cell>
          <cell r="CY127">
            <v>1</v>
          </cell>
          <cell r="DB127">
            <v>0</v>
          </cell>
          <cell r="DC127" t="str">
            <v>Hestemynte &lt;em&gt;Agastache urticifolia &lt;/em&gt;stammer fra vestlige Nord-Amerika nord til søndre British Columbia. Arten er en flerårig urt med insektpollinering (avhengig av kryssbefruktning) og frøreproduksjon, og med noe klonal vekst med jordstengler. Den er hardfør nok til å kunne frøreprodusere og danne bestand i Norge. Arten er krysspollinert og trenger en viss tetthet med genetisk ulike individer for at reproduksjon skal begynne, men vi regner med at den snart blir registrert med reproduksjon i norsk natur.</v>
          </cell>
          <cell r="DD127" t="str">
            <v>Hestemynte er foreløpig påvist fem steder i norsk natur: Øf Marker: Stusrud 2000: Oslo: Kampen, Brinken (gatekant, 7 plater eller skudd) 2004-2005: He Ringsaker: Vea landbruksskole (jordhauger, 1 plante) 2003: Vf Horten: Sollistrand (avfallsdeponi) 2000, og Sandefjord: Kroken (skrotemark, 1 plante) 2009. Arten er foreløpig ikke kjent etablert med frøreproduserende bestand i norsk natur.</v>
          </cell>
          <cell r="DE127" t="str">
            <v>Arten er innført som hageplante og foreløpig bare spredt ut fra hager med utkast.</v>
          </cell>
          <cell r="DF127" t="str">
            <v>Lite invasjonspotensial, som en kombinasjon av begrenset median levetid (med usikkerhet til kort) og låg (ingen) ekspansjonshastighet. Det er ikke kjent noen etablert bestand i dag, men noen forventes i framtida.</v>
          </cell>
          <cell r="DG127" t="str">
            <v>Ingen kjent negativ økologisk effekt er knyttet til arten.</v>
          </cell>
          <cell r="DH127" t="str">
            <v>Hestemynte vil trolig etablere seg i norsk natur, men forventes ikke å utgjøre noen økologisk risiko.</v>
          </cell>
          <cell r="DI127">
            <v>0</v>
          </cell>
        </row>
        <row r="128">
          <cell r="B128" t="str">
            <v>Ageratum houstonianum</v>
          </cell>
          <cell r="C128" t="str">
            <v>Mill.</v>
          </cell>
          <cell r="D128" t="str">
            <v>blåkurv</v>
          </cell>
          <cell r="E128">
            <v>84772</v>
          </cell>
          <cell r="F128">
            <v>127909</v>
          </cell>
          <cell r="G128" t="str">
            <v>ExpertGroups/Karplanter/N</v>
          </cell>
          <cell r="H128" t="str">
            <v>Karplanter</v>
          </cell>
          <cell r="I128" t="str">
            <v>Karplanter</v>
          </cell>
          <cell r="J128" t="str">
            <v>NotApplicable</v>
          </cell>
          <cell r="M128" t="str">
            <v>canNotEstablishWithin50years</v>
          </cell>
          <cell r="AA128">
            <v>2003</v>
          </cell>
          <cell r="AB128" t="str">
            <v>terrestrial</v>
          </cell>
          <cell r="AD128" t="str">
            <v>unknown</v>
          </cell>
          <cell r="AE128" t="str">
            <v>yes</v>
          </cell>
          <cell r="AF128" t="str">
            <v>unknown</v>
          </cell>
          <cell r="AI128">
            <v>1</v>
          </cell>
          <cell r="AJ128" t="str">
            <v>V</v>
          </cell>
          <cell r="AW128" t="str">
            <v>Ingen kjent effekt</v>
          </cell>
          <cell r="AX128" t="str">
            <v>Ingen kjent effekt</v>
          </cell>
          <cell r="BC128" t="str">
            <v>Ingen kjent effekt</v>
          </cell>
          <cell r="BD128" t="str">
            <v>Ingen kjent effekt</v>
          </cell>
          <cell r="BK128" t="str">
            <v>subtropic_unspecified:NorthAndCentralAmerica|tropic:NorthAndCentralAmerica</v>
          </cell>
          <cell r="BM128" t="str">
            <v>subtropic_unspecified:Europe,Asia,Africa,Oceania,NorthAndCentralAmerica,SouthAmerica|tropic:Asia,Africa,Oceania,NorthAndCentralAmerica,SouthAmerica</v>
          </cell>
          <cell r="DI128">
            <v>0</v>
          </cell>
        </row>
        <row r="129">
          <cell r="B129" t="str">
            <v>Agropyron cristatum</v>
          </cell>
          <cell r="C129" t="str">
            <v>(L.) Gaertn.</v>
          </cell>
          <cell r="D129" t="str">
            <v>kamkveke</v>
          </cell>
          <cell r="E129">
            <v>144894</v>
          </cell>
          <cell r="F129">
            <v>99864</v>
          </cell>
          <cell r="G129" t="str">
            <v>ExpertGroups/Karplanter/N</v>
          </cell>
          <cell r="H129" t="str">
            <v>Karplanter</v>
          </cell>
          <cell r="I129" t="str">
            <v>Karplanter</v>
          </cell>
          <cell r="J129" t="str">
            <v>NotApplicable</v>
          </cell>
          <cell r="M129" t="str">
            <v>canNotEstablishWithin50years</v>
          </cell>
          <cell r="AA129">
            <v>1909</v>
          </cell>
          <cell r="AB129" t="str">
            <v>terrestrial</v>
          </cell>
          <cell r="AD129" t="str">
            <v>origin</v>
          </cell>
          <cell r="AE129" t="str">
            <v>no</v>
          </cell>
          <cell r="AF129" t="str">
            <v>unknown</v>
          </cell>
          <cell r="AI129">
            <v>10</v>
          </cell>
          <cell r="AJ129" t="str">
            <v>V</v>
          </cell>
          <cell r="AW129" t="str">
            <v>Ingen kjent effekt</v>
          </cell>
          <cell r="AX129" t="str">
            <v>Ingen kjent effekt</v>
          </cell>
          <cell r="BC129" t="str">
            <v>Ingen kjent effekt</v>
          </cell>
          <cell r="BD129" t="str">
            <v>Ingen kjent effekt</v>
          </cell>
          <cell r="BK129" t="str">
            <v>temperate_nemoral:Europe|temperate_dry:Europe,Asia|subtropic_mediterranean:Europe,Asia</v>
          </cell>
          <cell r="BM129" t="str">
            <v>temperate_boreal:NorthAndCentralAmerica|temperate_nemoral:Europe,Oceania,NorthAndCentralAmerica|temperate_dry:Europe,Asia,NorthAndCentralAmerica|subtropic_mediterranean:Europe,Asia,Africa,SouthAmerica|subtropic_dry:Oceania,NorthAndCentralAmerica,SouthAmerica</v>
          </cell>
          <cell r="DI129">
            <v>0</v>
          </cell>
        </row>
        <row r="130">
          <cell r="B130" t="str">
            <v>Agrostemma brachyloba</v>
          </cell>
          <cell r="C130" t="str">
            <v>(Fenzl) K.Hammer</v>
          </cell>
          <cell r="D130" t="str">
            <v>sommerklinte</v>
          </cell>
          <cell r="E130">
            <v>102495</v>
          </cell>
          <cell r="F130">
            <v>143439</v>
          </cell>
          <cell r="G130" t="str">
            <v>ExpertGroups/Karplanter/N</v>
          </cell>
          <cell r="H130" t="str">
            <v>Karplanter</v>
          </cell>
          <cell r="I130" t="str">
            <v>Karplanter</v>
          </cell>
          <cell r="J130" t="str">
            <v>NotApplicable</v>
          </cell>
          <cell r="M130" t="str">
            <v>canNotEstablishWithin50years</v>
          </cell>
          <cell r="AA130">
            <v>1987</v>
          </cell>
          <cell r="AB130" t="str">
            <v>terrestrial</v>
          </cell>
          <cell r="AD130" t="str">
            <v>unknown</v>
          </cell>
          <cell r="AE130" t="str">
            <v>yes</v>
          </cell>
          <cell r="AF130" t="str">
            <v>unknown</v>
          </cell>
          <cell r="AI130">
            <v>1</v>
          </cell>
          <cell r="AJ130" t="str">
            <v>V</v>
          </cell>
          <cell r="AW130" t="str">
            <v>Ingen kjent effekt</v>
          </cell>
          <cell r="AX130" t="str">
            <v>Ingen kjent effekt</v>
          </cell>
          <cell r="BC130" t="str">
            <v>Ingen kjent effekt</v>
          </cell>
          <cell r="BD130" t="str">
            <v>Ingen kjent effekt</v>
          </cell>
          <cell r="BK130" t="str">
            <v>subtropic_mediterranean:Europe,Asia</v>
          </cell>
          <cell r="BM130" t="str">
            <v>subtropic_mediterranean:Europe,Asia</v>
          </cell>
          <cell r="DI130">
            <v>0</v>
          </cell>
        </row>
        <row r="131">
          <cell r="B131" t="str">
            <v>Agrostis scabra</v>
          </cell>
          <cell r="C131" t="str">
            <v>Willd.</v>
          </cell>
          <cell r="D131" t="str">
            <v>møllekvein</v>
          </cell>
          <cell r="E131">
            <v>130113</v>
          </cell>
          <cell r="F131">
            <v>99870</v>
          </cell>
          <cell r="G131" t="str">
            <v>ExpertGroups/Karplanter/N</v>
          </cell>
          <cell r="H131" t="str">
            <v>Karplanter</v>
          </cell>
          <cell r="I131" t="str">
            <v>Karplanter</v>
          </cell>
          <cell r="J131" t="str">
            <v>NotApplicable</v>
          </cell>
          <cell r="M131" t="str">
            <v>canNotEstablishWithin50years</v>
          </cell>
          <cell r="AA131">
            <v>1892</v>
          </cell>
          <cell r="AB131" t="str">
            <v>terrestrial</v>
          </cell>
          <cell r="AD131" t="str">
            <v>origin,unknown</v>
          </cell>
          <cell r="AE131" t="str">
            <v>no</v>
          </cell>
          <cell r="AF131" t="str">
            <v>unknown</v>
          </cell>
          <cell r="AI131">
            <v>3</v>
          </cell>
          <cell r="AJ131" t="str">
            <v>V</v>
          </cell>
          <cell r="AW131" t="str">
            <v>Ingen kjent effekt</v>
          </cell>
          <cell r="AX131" t="str">
            <v>Ingen kjent effekt</v>
          </cell>
          <cell r="BC131" t="str">
            <v>Ingen kjent effekt</v>
          </cell>
          <cell r="BD131" t="str">
            <v>Ingen kjent effekt</v>
          </cell>
          <cell r="BK131" t="str">
            <v>polar:Asia,NorthAndCentralAmerica|temperate_boreal:Asia,NorthAndCentralAmerica|temperate_nemoral:NorthAndCentralAmerica|temperate_dry:NorthAndCentralAmerica|subtropic_mediterranean:NorthAndCentralAmerica|subtropic_dry:NorthAndCentralAmerica</v>
          </cell>
          <cell r="BM131" t="str">
            <v>polar:Asia,NorthAndCentralAmerica|temperate_boreal:Asia,NorthAndCentralAmerica|temperate_nemoral:Europe,NorthAndCentralAmerica|temperate_dry:NorthAndCentralAmerica|subtropic_mediterranean:NorthAndCentralAmerica|subtropic_dry:NorthAndCentralAmerica</v>
          </cell>
          <cell r="DI131">
            <v>0</v>
          </cell>
        </row>
        <row r="132">
          <cell r="B132" t="str">
            <v>Ailanthus altissima</v>
          </cell>
          <cell r="C132" t="str">
            <v>(Mill.) Swingle</v>
          </cell>
          <cell r="D132" t="str">
            <v>gudetre</v>
          </cell>
          <cell r="E132">
            <v>130131</v>
          </cell>
          <cell r="F132">
            <v>103567</v>
          </cell>
          <cell r="G132" t="str">
            <v>ExpertGroups/Karplanter/N</v>
          </cell>
          <cell r="H132" t="str">
            <v>Karplanter</v>
          </cell>
          <cell r="I132" t="str">
            <v>Karplanter</v>
          </cell>
          <cell r="J132" t="str">
            <v>NotApplicable</v>
          </cell>
          <cell r="M132" t="str">
            <v>canNotEstablishWithin50years</v>
          </cell>
          <cell r="AA132" t="str">
            <v>1990-1999</v>
          </cell>
          <cell r="AB132" t="str">
            <v>terrestrial</v>
          </cell>
          <cell r="AD132" t="str">
            <v>unknown</v>
          </cell>
          <cell r="AE132" t="str">
            <v>no</v>
          </cell>
          <cell r="AF132" t="str">
            <v>unknown</v>
          </cell>
          <cell r="AI132">
            <v>30</v>
          </cell>
          <cell r="AJ132" t="str">
            <v>V</v>
          </cell>
          <cell r="AW132" t="str">
            <v>Ingen kjent effekt</v>
          </cell>
          <cell r="AX132" t="str">
            <v>Ingen kjent effekt</v>
          </cell>
          <cell r="BC132" t="str">
            <v>Ingen kjent effekt</v>
          </cell>
          <cell r="BD132" t="str">
            <v>Ingen kjent effekt</v>
          </cell>
          <cell r="BK132" t="str">
            <v>temperate_nemoral:Asia</v>
          </cell>
          <cell r="BM132" t="str">
            <v>temperate_nemoral:Europe,Asia,Oceania,NorthAndCentralAmerica|subtropic_mediterranean:Europe|subtropic_humid:Asia,Africa,Oceania,NorthAndCentralAmerica</v>
          </cell>
          <cell r="DI132">
            <v>0</v>
          </cell>
        </row>
        <row r="133">
          <cell r="B133" t="str">
            <v>Ajuga genevensis</v>
          </cell>
          <cell r="C133" t="str">
            <v>L.</v>
          </cell>
          <cell r="D133" t="str">
            <v>storjonsokkoll</v>
          </cell>
          <cell r="E133">
            <v>62232</v>
          </cell>
          <cell r="F133">
            <v>102272</v>
          </cell>
          <cell r="G133" t="str">
            <v>ExpertGroups/Karplanter/N</v>
          </cell>
          <cell r="H133" t="str">
            <v>Karplanter</v>
          </cell>
          <cell r="I133" t="str">
            <v>Karplanter</v>
          </cell>
          <cell r="J133" t="str">
            <v>AlienSpecie</v>
          </cell>
          <cell r="N133">
            <v>1</v>
          </cell>
          <cell r="Q133">
            <v>1</v>
          </cell>
          <cell r="T133" t="str">
            <v>NK</v>
          </cell>
          <cell r="U133">
            <v>1</v>
          </cell>
          <cell r="V133" t="str">
            <v>1,1</v>
          </cell>
          <cell r="X133">
            <v>1</v>
          </cell>
          <cell r="Y133">
            <v>1</v>
          </cell>
          <cell r="Z133">
            <v>1</v>
          </cell>
          <cell r="AA133">
            <v>1881</v>
          </cell>
          <cell r="AB133" t="str">
            <v>terrestrial</v>
          </cell>
          <cell r="AD133" t="str">
            <v>unknown</v>
          </cell>
          <cell r="AE133" t="str">
            <v>yes</v>
          </cell>
          <cell r="AF133" t="str">
            <v>unknown</v>
          </cell>
          <cell r="AG133">
            <v>1918</v>
          </cell>
          <cell r="AH133" t="str">
            <v>Ho Bergen: Stend</v>
          </cell>
          <cell r="AI133">
            <v>10</v>
          </cell>
          <cell r="AJ133" t="str">
            <v>V</v>
          </cell>
          <cell r="AL133">
            <v>1</v>
          </cell>
          <cell r="AM133" t="str">
            <v>importDirect</v>
          </cell>
          <cell r="AN133">
            <v>3</v>
          </cell>
          <cell r="AO133" t="str">
            <v>introductionTransportpollution,introductionEscaped</v>
          </cell>
          <cell r="AP133" t="str">
            <v>Ho</v>
          </cell>
          <cell r="AQ133">
            <v>4</v>
          </cell>
          <cell r="AR133">
            <v>3</v>
          </cell>
          <cell r="AS133">
            <v>12</v>
          </cell>
          <cell r="AT133">
            <v>1</v>
          </cell>
          <cell r="AU133">
            <v>24</v>
          </cell>
          <cell r="AV133">
            <v>100</v>
          </cell>
          <cell r="AW133" t="str">
            <v>Ingen kjent effekt</v>
          </cell>
          <cell r="AX133" t="str">
            <v>Ingen kjent effekt</v>
          </cell>
          <cell r="BC133" t="str">
            <v>Ingen kjent effekt</v>
          </cell>
          <cell r="BD133" t="str">
            <v>Ingen kjent effekt</v>
          </cell>
          <cell r="BE133" t="str">
            <v>no</v>
          </cell>
          <cell r="BF133" t="str">
            <v>no</v>
          </cell>
          <cell r="BK133" t="str">
            <v>temperate_nemoral:Europe,Asia</v>
          </cell>
          <cell r="BM133" t="str">
            <v>temperate_nemoral:Europe,Asia,NorthAndCentralAmerica</v>
          </cell>
          <cell r="BO133">
            <v>2</v>
          </cell>
          <cell r="BR133" t="str">
            <v>RedListCategoryLevel</v>
          </cell>
          <cell r="BT133">
            <v>1</v>
          </cell>
          <cell r="BW133" t="str">
            <v>SpreadYearlyIncreaseCalculatedExpansionSpeed</v>
          </cell>
          <cell r="BX133">
            <v>0</v>
          </cell>
          <cell r="BY133">
            <v>1</v>
          </cell>
          <cell r="CB133" t="str">
            <v>T40,T40,T35,T43</v>
          </cell>
          <cell r="CC133">
            <v>1</v>
          </cell>
          <cell r="CH133">
            <v>1</v>
          </cell>
          <cell r="CM133">
            <v>1</v>
          </cell>
          <cell r="CQ133">
            <v>1</v>
          </cell>
          <cell r="CU133">
            <v>1</v>
          </cell>
          <cell r="CX133">
            <v>0</v>
          </cell>
          <cell r="CY133">
            <v>1</v>
          </cell>
          <cell r="DB133">
            <v>0</v>
          </cell>
          <cell r="DC133" t="str">
            <v>Storjonsokkoll &lt;em&gt;Ajuga genevensis &lt;/em&gt;kommer fra Europa fra Italia og Balkan nord til Tyskland, Litauen og Sentral-Russland, Kaukasus. Planten er flerårig med krypende jordstengel, men uten muligheter for vegetativ formering. Frøene blir spredd med maur.</v>
          </cell>
          <cell r="DD133" t="str">
            <v>&lt;p&gt;Storjonsokkoll er bare funnet sju steder i Norge. Arten har imidlertid bare hatt &amp;#233:n stabil forekomst i Norge (minst 1918-1989), i Ho Bergen: Stend. Den er ikke rapportert derfra de siste 30 år, men det kan gjerne skyldes at den er blitt neglisjert. Den er knapt ettersøkt de andre stedene der den er funnet, men det er ikke trolig at den har noen flere stabile forekomster i Norge. &lt;/p&gt;</v>
          </cell>
          <cell r="DE133" t="str">
            <v>Arten er trolig kommet inn som forurensning med grasfrø og kanskje som hagestaude.</v>
          </cell>
          <cell r="DF133" t="str">
            <v>Arten har lite invasjonspotensial, med begrenset median levetid og ingen ekspansjon siden 1918. Arten synes å ha potensial for å holde seg lenge der den er etablert, men vi antar ikke noen særlig spredning de neste 50 år.</v>
          </cell>
          <cell r="DG133" t="str">
            <v>Ingen kjent økologisk effekt er knyttet til arten. Storjonsokkoll kan krysse seg med kryp- og jonsokkoll, men den overfører ikke gener via tilbakekrysning (introgresjon), så vidt man vet (Elven pers. komm.).</v>
          </cell>
          <cell r="DH133" t="str">
            <v>&lt;p&gt;Arten medfører ingen kjent økologisk risiko. &lt;/p&gt;</v>
          </cell>
          <cell r="DI133">
            <v>1</v>
          </cell>
        </row>
        <row r="134">
          <cell r="B134" t="str">
            <v>Alcea pallida</v>
          </cell>
          <cell r="C134" t="str">
            <v>(Willd.) Waldst. &amp; Kit.</v>
          </cell>
          <cell r="D134" t="str">
            <v>bleikstokkrose</v>
          </cell>
          <cell r="E134">
            <v>130136</v>
          </cell>
          <cell r="F134">
            <v>102717</v>
          </cell>
          <cell r="G134" t="str">
            <v>ExpertGroups/Karplanter/N</v>
          </cell>
          <cell r="H134" t="str">
            <v>Karplanter</v>
          </cell>
          <cell r="I134" t="str">
            <v>Karplanter</v>
          </cell>
          <cell r="J134" t="str">
            <v>NotApplicable</v>
          </cell>
          <cell r="M134" t="str">
            <v>canNotEstablishWithin50years</v>
          </cell>
          <cell r="AA134">
            <v>1938</v>
          </cell>
          <cell r="AB134" t="str">
            <v>terrestrial</v>
          </cell>
          <cell r="AD134" t="str">
            <v>unknown</v>
          </cell>
          <cell r="AE134" t="str">
            <v>no</v>
          </cell>
          <cell r="AF134" t="str">
            <v>unknown</v>
          </cell>
          <cell r="AI134">
            <v>1</v>
          </cell>
          <cell r="AJ134" t="str">
            <v>V</v>
          </cell>
          <cell r="AL134">
            <v>0</v>
          </cell>
          <cell r="AW134" t="str">
            <v>Ingen kjent effekt</v>
          </cell>
          <cell r="AX134" t="str">
            <v>Ingen kjent effekt</v>
          </cell>
          <cell r="BC134" t="str">
            <v>Ingen kjent effekt</v>
          </cell>
          <cell r="BD134" t="str">
            <v>Ingen kjent effekt</v>
          </cell>
          <cell r="BK134" t="str">
            <v>temperate_nemoral:Europe,Asia|subtropic_mediterranean:Europe,Asia</v>
          </cell>
          <cell r="BM134" t="str">
            <v>temperate_nemoral:Europe,Asia|subtropic_mediterranean:Europe,Asia|unknown:Europe</v>
          </cell>
          <cell r="DI134">
            <v>0</v>
          </cell>
        </row>
        <row r="135">
          <cell r="B135" t="str">
            <v>Alcea setosa</v>
          </cell>
          <cell r="C135" t="str">
            <v>(Boiss.) Alef.</v>
          </cell>
          <cell r="D135" t="str">
            <v>stristokkrose</v>
          </cell>
          <cell r="E135">
            <v>130141</v>
          </cell>
          <cell r="F135">
            <v>102719</v>
          </cell>
          <cell r="G135" t="str">
            <v>ExpertGroups/Karplanter/N</v>
          </cell>
          <cell r="H135" t="str">
            <v>Karplanter</v>
          </cell>
          <cell r="I135" t="str">
            <v>Karplanter</v>
          </cell>
          <cell r="J135" t="str">
            <v>NotApplicable</v>
          </cell>
          <cell r="M135" t="str">
            <v>canNotEstablishWithin50years</v>
          </cell>
          <cell r="AA135">
            <v>1922</v>
          </cell>
          <cell r="AB135" t="str">
            <v>terrestrial</v>
          </cell>
          <cell r="AD135" t="str">
            <v>origin</v>
          </cell>
          <cell r="AE135" t="str">
            <v>yes</v>
          </cell>
          <cell r="AF135" t="str">
            <v>unknown</v>
          </cell>
          <cell r="AI135">
            <v>1</v>
          </cell>
          <cell r="AJ135" t="str">
            <v>V</v>
          </cell>
          <cell r="AL135">
            <v>0</v>
          </cell>
          <cell r="AW135" t="str">
            <v>Ingen kjent effekt</v>
          </cell>
          <cell r="AX135" t="str">
            <v>Ingen kjent effekt</v>
          </cell>
          <cell r="BC135" t="str">
            <v>Ingen kjent effekt</v>
          </cell>
          <cell r="BD135" t="str">
            <v>Ingen kjent effekt</v>
          </cell>
          <cell r="BK135" t="str">
            <v>subtropic_mediterranean:Europe,Asia,Africa</v>
          </cell>
          <cell r="BM135" t="str">
            <v>subtropic_mediterranean:Europe,Asia,Africa</v>
          </cell>
          <cell r="DI135">
            <v>0</v>
          </cell>
        </row>
        <row r="136">
          <cell r="B136" t="str">
            <v>Alchemilla sarmatica</v>
          </cell>
          <cell r="C136" t="str">
            <v>Juz.</v>
          </cell>
          <cell r="D136" t="str">
            <v>sarmatmarikåpe</v>
          </cell>
          <cell r="E136">
            <v>63201</v>
          </cell>
          <cell r="F136">
            <v>103241</v>
          </cell>
          <cell r="G136" t="str">
            <v>ExpertGroups/Karplanter/N</v>
          </cell>
          <cell r="H136" t="str">
            <v>Karplanter</v>
          </cell>
          <cell r="I136" t="str">
            <v>Karplanter</v>
          </cell>
          <cell r="J136" t="str">
            <v>AlienSpecie</v>
          </cell>
          <cell r="N136">
            <v>2</v>
          </cell>
          <cell r="Q136">
            <v>1</v>
          </cell>
          <cell r="T136" t="str">
            <v>LO</v>
          </cell>
          <cell r="U136">
            <v>2</v>
          </cell>
          <cell r="V136" t="str">
            <v>2A,1</v>
          </cell>
          <cell r="AA136">
            <v>1989</v>
          </cell>
          <cell r="AB136" t="str">
            <v>terrestrial</v>
          </cell>
          <cell r="AD136" t="str">
            <v>unknown</v>
          </cell>
          <cell r="AE136" t="str">
            <v>no</v>
          </cell>
          <cell r="AF136" t="str">
            <v>unknown</v>
          </cell>
          <cell r="AG136">
            <v>1989</v>
          </cell>
          <cell r="AH136" t="str">
            <v>Ro Klepp: Orre</v>
          </cell>
          <cell r="AI136">
            <v>5</v>
          </cell>
          <cell r="AK136" t="str">
            <v>V</v>
          </cell>
          <cell r="AN136">
            <v>1</v>
          </cell>
          <cell r="AO136" t="str">
            <v>introductionTransportpollution</v>
          </cell>
          <cell r="AP136" t="str">
            <v>Ro</v>
          </cell>
          <cell r="AQ136">
            <v>8</v>
          </cell>
          <cell r="AR136">
            <v>10</v>
          </cell>
          <cell r="AS136">
            <v>80</v>
          </cell>
          <cell r="AU136">
            <v>120</v>
          </cell>
          <cell r="AV136">
            <v>80</v>
          </cell>
          <cell r="AW136" t="str">
            <v>Ingen kjent effekt</v>
          </cell>
          <cell r="AX136" t="str">
            <v>Ingen kjent effekt</v>
          </cell>
          <cell r="BC136" t="str">
            <v>Ingen kjent effekt</v>
          </cell>
          <cell r="BD136" t="str">
            <v>Ingen kjent effekt</v>
          </cell>
          <cell r="BE136" t="str">
            <v>no</v>
          </cell>
          <cell r="BF136" t="str">
            <v>no</v>
          </cell>
          <cell r="BK136" t="str">
            <v>temperate_boreal:Europe|temperate_nemoral:Europe</v>
          </cell>
          <cell r="BM136" t="str">
            <v>temperate_boreal:Europe|temperate_nemoral:Europe</v>
          </cell>
          <cell r="BO136">
            <v>3</v>
          </cell>
          <cell r="BR136" t="str">
            <v>RedListCategoryLevel</v>
          </cell>
          <cell r="BT136">
            <v>1</v>
          </cell>
          <cell r="BW136" t="str">
            <v>SpreadYearlyIncreaseCalculatedExpansionSpeed</v>
          </cell>
          <cell r="BX136">
            <v>0</v>
          </cell>
          <cell r="BY136">
            <v>1</v>
          </cell>
          <cell r="CB136" t="str">
            <v>T21,T40,T32</v>
          </cell>
          <cell r="CC136">
            <v>1</v>
          </cell>
          <cell r="CH136">
            <v>1</v>
          </cell>
          <cell r="CM136">
            <v>1</v>
          </cell>
          <cell r="CQ136">
            <v>1</v>
          </cell>
          <cell r="CU136">
            <v>1</v>
          </cell>
          <cell r="CX136">
            <v>0</v>
          </cell>
          <cell r="CY136">
            <v>1</v>
          </cell>
          <cell r="DB136">
            <v>0</v>
          </cell>
          <cell r="DC136" t="str">
            <v>Sarmatmarikåpe &lt;i&gt;Alchemilla sarmatica&lt;/i&gt; er en flerårig urt med klonal vekst og formering ved agamospermi (dvs frødannelse uten befruktning). Spredningsenhetene er smånøtter innelukket i fruktbegeret, som spres over korte avstander med vind eller med dyr og folk.</v>
          </cell>
          <cell r="DD136" t="str">
            <v>Sarmatmarikåpe ble først angitt fra Norge fra Orre-elva i Ro Klepp i 1989, og gjenfunnet i 1994, med nyfunn i sanddyner i nærheten i 2005. Den er også funnet flere ganger (1995, 2007, 2014) ved Hogganvikfossen i Ro Sauda. Alle disse funnene stammer fra &amp;#233:n samler (John Inge Johnsen) og konfirmering av herbariebeleggene av botanikere som har spesialisert seg på denne vanskelige artsgruppen (Stefan Ericsson, Ingar Båtvik). Funnene i Ak Ås: Kroer i 2000 og Op Ringebu: Pallsvea i 2016 stammer fra en annen samler (Kåre Arnstein Lye), og funnet fra Ås er konfirmert av Stefan Ericsson. Vi har foreløpig ikke akseptert funnet fra Ringebu.</v>
          </cell>
          <cell r="DE136" t="str">
            <v>Arten er kanskje innført med grasfrø, men se konklusjonen.</v>
          </cell>
          <cell r="DF136" t="str">
            <v>Invasjonspotensialet er begrenset ifølge kriteriene vi har anvendt, med moderat lang median levetid, men ingen målbar ekspanston. Dette skyldes at alle observasjoner er gjort etter 1989 og at noen av observasjonene de siste årene er ubekreftete. Dette er imidlertid en art som blir totalt oversett av alle unntatt de som spesielt ser etter den. Vi regner med at den kan ha vært i landet lenge, uten å ha blitt oppdaget, og at økningen i forekomstareal er ikke kan beregnes.</v>
          </cell>
          <cell r="DG136" t="str">
            <v>Ingen kjent negativ økologisk effekt er knyttet til arten.</v>
          </cell>
          <cell r="DH136" t="str">
            <v>Sarmatmarikåpe vurderes til låg økologisk risiko, og utelukkende på grunn av invasjonspotensialet. Vi har her vurdert arten som fremmed, men med motforestillinger. Dens nærmeste sikkert hjemlige forekomster finnes i Nord-Russland, og arten regnes som innført også i Finland og Sverige (Samuelsson 1943, Mossberg &amp; Stenberg 2003). Dens norske voksesteder (naturtyper) er imidlertid ikke noen typiske innførselsplasser (veikanter i utkantstrøk, sanddyner på Sørvestlandet).</v>
          </cell>
          <cell r="DI136">
            <v>2</v>
          </cell>
        </row>
        <row r="137">
          <cell r="B137" t="str">
            <v>Allium ampeloprasum</v>
          </cell>
          <cell r="C137" t="str">
            <v>L.</v>
          </cell>
          <cell r="D137" t="str">
            <v>purre</v>
          </cell>
          <cell r="E137">
            <v>130199</v>
          </cell>
          <cell r="F137">
            <v>143440</v>
          </cell>
          <cell r="G137" t="str">
            <v>ExpertGroups/Karplanter/N</v>
          </cell>
          <cell r="H137" t="str">
            <v>Karplanter</v>
          </cell>
          <cell r="I137" t="str">
            <v>Karplanter</v>
          </cell>
          <cell r="J137" t="str">
            <v>NotApplicable</v>
          </cell>
          <cell r="M137" t="str">
            <v>traditionalProductionSpecie</v>
          </cell>
          <cell r="AA137" t="str">
            <v>1820-1850</v>
          </cell>
          <cell r="AB137" t="str">
            <v>terrestrial</v>
          </cell>
          <cell r="AD137" t="str">
            <v>unknown</v>
          </cell>
          <cell r="AE137" t="str">
            <v>yes</v>
          </cell>
          <cell r="AF137" t="str">
            <v>unknown</v>
          </cell>
          <cell r="AI137">
            <v>5</v>
          </cell>
          <cell r="AJ137" t="str">
            <v>V</v>
          </cell>
          <cell r="AW137" t="str">
            <v>Ingen kjent effekt</v>
          </cell>
          <cell r="AX137" t="str">
            <v>Økonomisk viktig grønnsakplante.</v>
          </cell>
          <cell r="BC137" t="str">
            <v>Ingen kjent effekt</v>
          </cell>
          <cell r="BD137" t="str">
            <v>Ingen kjent effekt</v>
          </cell>
          <cell r="BK137" t="str">
            <v>subtropic_mediterranean:Europe,Asia,Africa</v>
          </cell>
          <cell r="BM137" t="str">
            <v>temperate_nemoral:Europe,Oceania,NorthAndCentralAmerica|subtropic_mediterranean:Europe,Asia,Africa,Oceania</v>
          </cell>
          <cell r="DI137">
            <v>2</v>
          </cell>
        </row>
        <row r="138">
          <cell r="B138" t="str">
            <v>Allium angulosum</v>
          </cell>
          <cell r="C138" t="str">
            <v>L.</v>
          </cell>
          <cell r="D138" t="str">
            <v>prydløk</v>
          </cell>
          <cell r="E138">
            <v>59364</v>
          </cell>
          <cell r="F138">
            <v>99404</v>
          </cell>
          <cell r="G138" t="str">
            <v>ExpertGroups/Karplanter/N</v>
          </cell>
          <cell r="H138" t="str">
            <v>Karplanter</v>
          </cell>
          <cell r="I138" t="str">
            <v>Karplanter</v>
          </cell>
          <cell r="J138" t="str">
            <v>AlienSpecie</v>
          </cell>
          <cell r="N138">
            <v>1</v>
          </cell>
          <cell r="Q138">
            <v>1</v>
          </cell>
          <cell r="T138" t="str">
            <v>NK</v>
          </cell>
          <cell r="U138">
            <v>1</v>
          </cell>
          <cell r="V138" t="str">
            <v>1,1</v>
          </cell>
          <cell r="X138">
            <v>1</v>
          </cell>
          <cell r="Y138">
            <v>1</v>
          </cell>
          <cell r="Z138">
            <v>1</v>
          </cell>
          <cell r="AA138">
            <v>1991</v>
          </cell>
          <cell r="AB138" t="str">
            <v>terrestrial</v>
          </cell>
          <cell r="AD138" t="str">
            <v>unknown</v>
          </cell>
          <cell r="AE138" t="str">
            <v>yes</v>
          </cell>
          <cell r="AF138" t="str">
            <v>unknown</v>
          </cell>
          <cell r="AG138">
            <v>1991</v>
          </cell>
          <cell r="AH138" t="str">
            <v>Ak Asker: Sem</v>
          </cell>
          <cell r="AI138">
            <v>5</v>
          </cell>
          <cell r="AJ138" t="str">
            <v>V</v>
          </cell>
          <cell r="AN138">
            <v>1</v>
          </cell>
          <cell r="AO138" t="str">
            <v>introductionReleased</v>
          </cell>
          <cell r="AQ138">
            <v>4</v>
          </cell>
          <cell r="AR138">
            <v>2</v>
          </cell>
          <cell r="AS138">
            <v>8</v>
          </cell>
          <cell r="AT138">
            <v>1</v>
          </cell>
          <cell r="AU138">
            <v>8</v>
          </cell>
          <cell r="AV138">
            <v>100</v>
          </cell>
          <cell r="AW138" t="str">
            <v>Ingen kjent effekt</v>
          </cell>
          <cell r="AX138" t="str">
            <v>Ingen kjent effekt</v>
          </cell>
          <cell r="BC138" t="str">
            <v>Ingen kjent effekt</v>
          </cell>
          <cell r="BD138" t="str">
            <v>Ingen kjent effekt</v>
          </cell>
          <cell r="BE138" t="str">
            <v>no</v>
          </cell>
          <cell r="BF138" t="str">
            <v>no</v>
          </cell>
          <cell r="BK138" t="str">
            <v>temperate_nemoral:Europe,Asia</v>
          </cell>
          <cell r="BM138" t="str">
            <v>temperate_nemoral:Europe,Asia</v>
          </cell>
          <cell r="BO138">
            <v>1</v>
          </cell>
          <cell r="BR138" t="str">
            <v>RedListCategoryLevel</v>
          </cell>
          <cell r="BT138">
            <v>1</v>
          </cell>
          <cell r="BW138" t="str">
            <v>SpreadYearlyIncreaseCalculatedExpansionSpeed</v>
          </cell>
          <cell r="BX138">
            <v>0</v>
          </cell>
          <cell r="BY138">
            <v>1</v>
          </cell>
          <cell r="CB138" t="str">
            <v>T40</v>
          </cell>
          <cell r="CC138">
            <v>1</v>
          </cell>
          <cell r="CH138">
            <v>1</v>
          </cell>
          <cell r="CM138">
            <v>1</v>
          </cell>
          <cell r="CQ138">
            <v>1</v>
          </cell>
          <cell r="CU138">
            <v>1</v>
          </cell>
          <cell r="CX138">
            <v>0</v>
          </cell>
          <cell r="CY138">
            <v>1</v>
          </cell>
          <cell r="DB138">
            <v>0</v>
          </cell>
          <cell r="DC138" t="str">
            <v>Prydlauk &lt;i&gt;Allium angulosum&lt;/i&gt; er en flerårig urt med frøformering. Den er utbredt fra vestre Mellom-Europa til Sibir, vesentlig i nemoral sone.</v>
          </cell>
          <cell r="DD138" t="str">
            <v>&lt;p&gt;Arten ble funnet ved Sem i Ak Asker i 1991, veletablert på veikant, og står der trolig fortsatt. Forekomsten kan ha bakgrunn i Stefan Muraks forsøk med utsåing og utplanting av trekkplanter for bier, kanskje på 1960-tallet, men den ble neppe utsådd på plassen der den nå står. Arten viser ingen tegn til ekspansjon.&lt;/p&gt;</v>
          </cell>
          <cell r="DE138" t="str">
            <v>Arten ble trolig innført som trekkplante for bier. Den har etablert seg på eller nær stedet der den ble introdusert, men uten påviselig spredning.</v>
          </cell>
          <cell r="DF138" t="str">
            <v>Invasjonspotensialet er lite, en kombinasjon av kort median levetid og ingen målbar ekspansjon. Arten er noe for varmekrevende til å spre seg mye i Norge.</v>
          </cell>
          <cell r="DG138" t="str">
            <v>Ingen kjent negativ økologisk effekt er knyttet til arten.</v>
          </cell>
          <cell r="DH138" t="str">
            <v>&lt;p&gt;Prydlauk har trolig bare &amp;#233:n stabil forekomst i Norge (reproduksjon). Den ekspanderer ikke og vurderes til ingen kjent risiko i norsk natur.&lt;br/&gt;&lt;/p&gt;</v>
          </cell>
          <cell r="DI138">
            <v>0</v>
          </cell>
        </row>
        <row r="139">
          <cell r="B139" t="str">
            <v>Allium carinatum</v>
          </cell>
          <cell r="C139" t="str">
            <v>L.</v>
          </cell>
          <cell r="D139" t="str">
            <v>roseløk</v>
          </cell>
          <cell r="E139">
            <v>59365</v>
          </cell>
          <cell r="F139">
            <v>99405</v>
          </cell>
          <cell r="G139" t="str">
            <v>ExpertGroups/Karplanter/N</v>
          </cell>
          <cell r="H139" t="str">
            <v>Karplanter</v>
          </cell>
          <cell r="I139" t="str">
            <v>Karplanter</v>
          </cell>
          <cell r="J139" t="str">
            <v>AlienSpecie</v>
          </cell>
          <cell r="N139">
            <v>1</v>
          </cell>
          <cell r="Q139">
            <v>1</v>
          </cell>
          <cell r="T139" t="str">
            <v>NK</v>
          </cell>
          <cell r="U139">
            <v>1</v>
          </cell>
          <cell r="V139" t="str">
            <v>1,1</v>
          </cell>
          <cell r="X139">
            <v>1</v>
          </cell>
          <cell r="Y139">
            <v>1</v>
          </cell>
          <cell r="Z139">
            <v>1</v>
          </cell>
          <cell r="AA139">
            <v>1857</v>
          </cell>
          <cell r="AB139" t="str">
            <v>terrestrial</v>
          </cell>
          <cell r="AD139" t="str">
            <v>unknown</v>
          </cell>
          <cell r="AE139" t="str">
            <v>yes</v>
          </cell>
          <cell r="AF139" t="str">
            <v>unknown</v>
          </cell>
          <cell r="AG139">
            <v>1857</v>
          </cell>
          <cell r="AH139" t="str">
            <v>Oslo: Slottsparken - Frydenlund bryggeri</v>
          </cell>
          <cell r="AI139">
            <v>5</v>
          </cell>
          <cell r="AJ139" t="str">
            <v>V</v>
          </cell>
          <cell r="AK139" t="str">
            <v>V</v>
          </cell>
          <cell r="AN139">
            <v>2</v>
          </cell>
          <cell r="AO139" t="str">
            <v>introductionReleased,introductionTransportpollution</v>
          </cell>
          <cell r="AQ139">
            <v>4</v>
          </cell>
          <cell r="AR139">
            <v>2</v>
          </cell>
          <cell r="AS139">
            <v>8</v>
          </cell>
          <cell r="AT139">
            <v>1</v>
          </cell>
          <cell r="AU139">
            <v>8</v>
          </cell>
          <cell r="AV139">
            <v>100</v>
          </cell>
          <cell r="AW139" t="str">
            <v>Ingen kjent effekt</v>
          </cell>
          <cell r="AX139" t="str">
            <v>Ingen kjent effekt</v>
          </cell>
          <cell r="BC139" t="str">
            <v>Ingen kjent effekt</v>
          </cell>
          <cell r="BD139" t="str">
            <v>Ingen kjent effekt</v>
          </cell>
          <cell r="BE139" t="str">
            <v>no</v>
          </cell>
          <cell r="BF139" t="str">
            <v>no</v>
          </cell>
          <cell r="BG139" t="str">
            <v>V</v>
          </cell>
          <cell r="BK139" t="str">
            <v>temperate_nemoral:Europe|subtropic_mediterranean:Europe</v>
          </cell>
          <cell r="BM139" t="str">
            <v>temperate_nemoral:Europe|subtropic_mediterranean:Europe</v>
          </cell>
          <cell r="BO139">
            <v>1</v>
          </cell>
          <cell r="BR139" t="str">
            <v>RedListCategoryLevel</v>
          </cell>
          <cell r="BT139">
            <v>1</v>
          </cell>
          <cell r="BW139" t="str">
            <v>SpreadYearlyIncreaseCalculatedExpansionSpeed</v>
          </cell>
          <cell r="BX139">
            <v>0</v>
          </cell>
          <cell r="BY139">
            <v>1</v>
          </cell>
          <cell r="CB139" t="str">
            <v>T40</v>
          </cell>
          <cell r="CC139">
            <v>1</v>
          </cell>
          <cell r="CH139">
            <v>1</v>
          </cell>
          <cell r="CM139">
            <v>1</v>
          </cell>
          <cell r="CQ139">
            <v>1</v>
          </cell>
          <cell r="CU139">
            <v>1</v>
          </cell>
          <cell r="CX139">
            <v>0</v>
          </cell>
          <cell r="CY139">
            <v>1</v>
          </cell>
          <cell r="DB139">
            <v>0</v>
          </cell>
          <cell r="DC139" t="str">
            <v>Roselauk &lt;i&gt;Allium carinatum&lt;/i&gt; er en flerårig urt med formering med frø og med yngleknopper som dannes i blomsterstanden. Spredning av frø og yngleknopper skjer passivt over korte avstander.</v>
          </cell>
          <cell r="DD139" t="str">
            <v>&lt;p&gt;Roselauk er i Norge kjent fra 3-4 forekomster, &amp;#233:n eller to i nåværende Oslo sentrum i 1857: "Sørensens Løkke bag Slottet" og "bergene midtfor Frydenlunds bryggeri", noe som kan være samme lokalitet. Denne eller disse forekomst(ene) forsvant nokså umiddelbart etter 1857 da Homansbyen ble bygd. Arten ble funnet i 1993 i Ak Asker: Sem, der den enten er hageflyktning eller del av Stefan Muraks utsåing og utplanting av potensielle trekkplanter for bier. Den holder seg der, men viser ingen tegn på ekspansjon. Arten er trolig kommet inn med grasfrø i Oslo, som trekkplante i Asker. Arten er mulig hjemlig nord til Danmark og Sør-Sverige (Hartvig 2015) og kan ha et visst potensielt areal i Sør-Norge. Det har vært flere andre - ganske standhaftige - angivelser av den, spesielt fra NT Stjørdal, men de har ikke latt seg bekrefte.&lt;/p&gt;</v>
          </cell>
          <cell r="DE139" t="str">
            <v>Arten er trolig innført som forurensning med grasfrø (1800-tallet) og som trekkplante for bier (1900-tallet).</v>
          </cell>
          <cell r="DF139" t="str">
            <v>Invasjonspotensialet er lite, med minste skår på både median levetid og ekspansjonshastighet (ingen).</v>
          </cell>
          <cell r="DG139" t="str">
            <v>Ingen kjent negativ økologisk effekt er knyttet til arten.</v>
          </cell>
          <cell r="DH139" t="str">
            <v>&lt;p&gt;Roselauk har ennå ikke noen fullt ut stabil forekomst i Norge (reproduksjon eller som gjenstående), ekspanderer ikke, og vurderes som ingen kjent økologisk risiko i norsk natur i oversiktlig framtid.&lt;br/&gt;&lt;/p&gt;</v>
          </cell>
          <cell r="DI139">
            <v>1</v>
          </cell>
        </row>
        <row r="140">
          <cell r="B140" t="str">
            <v>Allium cepa</v>
          </cell>
          <cell r="C140" t="str">
            <v>L.</v>
          </cell>
          <cell r="D140" t="str">
            <v>kepaløk</v>
          </cell>
          <cell r="E140">
            <v>59366</v>
          </cell>
          <cell r="F140">
            <v>99406</v>
          </cell>
          <cell r="G140" t="str">
            <v>ExpertGroups/Karplanter/N</v>
          </cell>
          <cell r="H140" t="str">
            <v>Karplanter</v>
          </cell>
          <cell r="I140" t="str">
            <v>Karplanter</v>
          </cell>
          <cell r="J140" t="str">
            <v>NotApplicable</v>
          </cell>
          <cell r="M140" t="str">
            <v>traditionalProductionSpecie</v>
          </cell>
          <cell r="AA140">
            <v>1933</v>
          </cell>
          <cell r="AB140" t="str">
            <v>terrestrial</v>
          </cell>
          <cell r="AD140" t="str">
            <v>unknown</v>
          </cell>
          <cell r="AE140" t="str">
            <v>no</v>
          </cell>
          <cell r="AF140" t="str">
            <v>unknown</v>
          </cell>
          <cell r="AI140">
            <v>5</v>
          </cell>
          <cell r="AJ140" t="str">
            <v>V</v>
          </cell>
          <cell r="AW140" t="str">
            <v>Ingen kjent effekt</v>
          </cell>
          <cell r="AX140" t="str">
            <v>Økonomisk meget viktig grønnsakplante.</v>
          </cell>
          <cell r="BC140" t="str">
            <v>Ingen kjent effekt</v>
          </cell>
          <cell r="BD140" t="str">
            <v>Ingen kjent effekt</v>
          </cell>
          <cell r="BK140" t="str">
            <v>unknown:Asia</v>
          </cell>
          <cell r="BM140" t="str">
            <v>temperate_nemoral:Europe,Asia,Oceania,NorthAndCentralAmerica|temperate_dry:Europe,Asia|subtropic_unspecified:Europe,Asia,Africa,Oceania,NorthAndCentralAmerica,SouthAmerica|subtropic_highlands:Asia,Africa,SouthAmerica</v>
          </cell>
          <cell r="DI140">
            <v>2</v>
          </cell>
        </row>
        <row r="141">
          <cell r="B141" t="str">
            <v>Allium sativum</v>
          </cell>
          <cell r="C141" t="str">
            <v>L.</v>
          </cell>
          <cell r="D141" t="str">
            <v>hvitløk</v>
          </cell>
          <cell r="E141">
            <v>59371</v>
          </cell>
          <cell r="F141">
            <v>99411</v>
          </cell>
          <cell r="G141" t="str">
            <v>ExpertGroups/Karplanter/N</v>
          </cell>
          <cell r="H141" t="str">
            <v>Karplanter</v>
          </cell>
          <cell r="I141" t="str">
            <v>Karplanter</v>
          </cell>
          <cell r="J141" t="str">
            <v>NotApplicable</v>
          </cell>
          <cell r="M141" t="str">
            <v>canNotEstablishWithin50years</v>
          </cell>
          <cell r="AA141">
            <v>1944</v>
          </cell>
          <cell r="AB141" t="str">
            <v>terrestrial</v>
          </cell>
          <cell r="AD141" t="str">
            <v>unknown</v>
          </cell>
          <cell r="AE141" t="str">
            <v>no</v>
          </cell>
          <cell r="AF141" t="str">
            <v>unknown</v>
          </cell>
          <cell r="AI141">
            <v>5</v>
          </cell>
          <cell r="AJ141" t="str">
            <v>V</v>
          </cell>
          <cell r="AW141" t="str">
            <v>Ingen kjent effekt</v>
          </cell>
          <cell r="AX141" t="str">
            <v>Økonomisk viktig krydder/grønnsakplante.</v>
          </cell>
          <cell r="BC141" t="str">
            <v>Ingen kjent effekt</v>
          </cell>
          <cell r="BD141" t="str">
            <v>Ingen kjent effekt</v>
          </cell>
          <cell r="BK141" t="str">
            <v>unknown:Asia</v>
          </cell>
          <cell r="BM141" t="str">
            <v>temperate_nemoral:Europe,Asia,NorthAndCentralAmerica|temperate_dry:Asia|subtropic_mediterranean:Europe,Asia,Africa,NorthAndCentralAmerica|unknown:Asia</v>
          </cell>
          <cell r="DI141">
            <v>0</v>
          </cell>
        </row>
        <row r="142">
          <cell r="B142" t="str">
            <v>Allium schoenoprasum schoenoprasum</v>
          </cell>
          <cell r="D142" t="str">
            <v>matgrasløk</v>
          </cell>
          <cell r="E142">
            <v>130208</v>
          </cell>
          <cell r="F142">
            <v>99413</v>
          </cell>
          <cell r="G142" t="str">
            <v>ExpertGroups/Karplanter/N</v>
          </cell>
          <cell r="H142" t="str">
            <v>Karplanter</v>
          </cell>
          <cell r="I142" t="str">
            <v>Karplanter</v>
          </cell>
          <cell r="J142" t="str">
            <v>NotApplicable</v>
          </cell>
          <cell r="M142" t="str">
            <v>traditionalProductionSpecie</v>
          </cell>
          <cell r="X142">
            <v>5</v>
          </cell>
          <cell r="Y142">
            <v>4</v>
          </cell>
          <cell r="Z142">
            <v>3</v>
          </cell>
          <cell r="AA142" t="str">
            <v>1820-1850</v>
          </cell>
          <cell r="AB142" t="str">
            <v>terrestrial</v>
          </cell>
          <cell r="AD142" t="str">
            <v>origin,unknown</v>
          </cell>
          <cell r="AE142" t="str">
            <v>yes</v>
          </cell>
          <cell r="AF142" t="str">
            <v>unknown</v>
          </cell>
          <cell r="AG142" t="str">
            <v>1820-1850</v>
          </cell>
          <cell r="AH142" t="str">
            <v>Flere steder</v>
          </cell>
          <cell r="AI142">
            <v>5</v>
          </cell>
          <cell r="AJ142" t="str">
            <v>V</v>
          </cell>
          <cell r="AW142" t="str">
            <v>Ingen kjent effekt</v>
          </cell>
          <cell r="AX142" t="str">
            <v>Økonomisk nokså viktig krydder/grønnsakplante.</v>
          </cell>
          <cell r="BC142" t="str">
            <v>Ingen kjent effekt</v>
          </cell>
          <cell r="BD142" t="str">
            <v>Ingen kjent effekt</v>
          </cell>
          <cell r="BK142" t="str">
            <v>temperate_nemoral:Europe,Asia</v>
          </cell>
          <cell r="BM142" t="str">
            <v>temperate_boreal:Europe|temperate_nemoral:Europe,Asia,NorthAndCentralAmerica</v>
          </cell>
          <cell r="DI142">
            <v>2</v>
          </cell>
        </row>
        <row r="143">
          <cell r="B143" t="str">
            <v>Aconogonon alpinum</v>
          </cell>
          <cell r="C143" t="str">
            <v>(All.) Schur</v>
          </cell>
          <cell r="D143" t="str">
            <v>alpeslirekne</v>
          </cell>
          <cell r="E143">
            <v>130042</v>
          </cell>
          <cell r="F143">
            <v>102895</v>
          </cell>
          <cell r="G143" t="str">
            <v>ExpertGroups/Karplanter/N</v>
          </cell>
          <cell r="H143" t="str">
            <v>Karplanter</v>
          </cell>
          <cell r="I143" t="str">
            <v>Karplanter</v>
          </cell>
          <cell r="J143" t="str">
            <v>AlienSpecie</v>
          </cell>
          <cell r="N143">
            <v>3</v>
          </cell>
          <cell r="Q143">
            <v>1</v>
          </cell>
          <cell r="T143" t="str">
            <v>LO</v>
          </cell>
          <cell r="U143">
            <v>2</v>
          </cell>
          <cell r="V143" t="str">
            <v>3A,1</v>
          </cell>
          <cell r="X143">
            <v>2</v>
          </cell>
          <cell r="Y143">
            <v>2</v>
          </cell>
          <cell r="Z143">
            <v>1</v>
          </cell>
          <cell r="AA143">
            <v>1947</v>
          </cell>
          <cell r="AB143" t="str">
            <v>terrestrial</v>
          </cell>
          <cell r="AD143" t="str">
            <v>unknown</v>
          </cell>
          <cell r="AE143" t="str">
            <v>yes</v>
          </cell>
          <cell r="AF143" t="str">
            <v>unknown</v>
          </cell>
          <cell r="AG143">
            <v>1947</v>
          </cell>
          <cell r="AH143" t="str">
            <v>Oslo: Sarsgate (forvillet og naturalisert)</v>
          </cell>
          <cell r="AI143">
            <v>10</v>
          </cell>
          <cell r="AJ143" t="str">
            <v>V</v>
          </cell>
          <cell r="AL143">
            <v>2</v>
          </cell>
          <cell r="AM143" t="str">
            <v>importDirect</v>
          </cell>
          <cell r="AN143">
            <v>3</v>
          </cell>
          <cell r="AO143" t="str">
            <v>spreadEscaped,introductionTransportpollution,introductionEscaped</v>
          </cell>
          <cell r="AP143" t="str">
            <v>OsA,He,Te,Ro,Ho,Sf,Mr</v>
          </cell>
          <cell r="AQ143">
            <v>40</v>
          </cell>
          <cell r="AR143">
            <v>2</v>
          </cell>
          <cell r="AS143">
            <v>80</v>
          </cell>
          <cell r="AT143">
            <v>100000</v>
          </cell>
          <cell r="AU143">
            <v>160</v>
          </cell>
          <cell r="AV143">
            <v>100</v>
          </cell>
          <cell r="AW143" t="str">
            <v>Ingen kjent effekt</v>
          </cell>
          <cell r="AX143" t="str">
            <v>Ingen kjent effekt</v>
          </cell>
          <cell r="BC143" t="str">
            <v>Ingen kjent effekt</v>
          </cell>
          <cell r="BD143" t="str">
            <v>Ingen kjent effekt</v>
          </cell>
          <cell r="BE143" t="str">
            <v>no</v>
          </cell>
          <cell r="BF143" t="str">
            <v>no</v>
          </cell>
          <cell r="BK143" t="str">
            <v>temperate_nemoral:Europe|temperate_dry:Asia|subtropic_mediterranean:Europe,Asia</v>
          </cell>
          <cell r="BM143" t="str">
            <v>temperate_nemoral:Europe|temperate_dry:Asia|subtropic_mediterranean:Europe,Asia</v>
          </cell>
          <cell r="BO143">
            <v>3</v>
          </cell>
          <cell r="BR143" t="str">
            <v>RedListCategoryLevel</v>
          </cell>
          <cell r="BT143">
            <v>2</v>
          </cell>
          <cell r="BW143" t="str">
            <v>SpreadYearlyIncreaseCalculatedExpansionSpeed</v>
          </cell>
          <cell r="BX143">
            <v>79.45</v>
          </cell>
          <cell r="BY143">
            <v>1</v>
          </cell>
          <cell r="CB143" t="str">
            <v>T35,T40</v>
          </cell>
          <cell r="CC143">
            <v>1</v>
          </cell>
          <cell r="CH143">
            <v>1</v>
          </cell>
          <cell r="CM143">
            <v>1</v>
          </cell>
          <cell r="CQ143">
            <v>1</v>
          </cell>
          <cell r="CU143">
            <v>1</v>
          </cell>
          <cell r="CX143">
            <v>0</v>
          </cell>
          <cell r="CY143">
            <v>1</v>
          </cell>
          <cell r="DB143">
            <v>0</v>
          </cell>
          <cell r="DC143" t="str">
            <v>Alpeslirekne &lt;em&gt;Aconogonon alpinum &lt;/em&gt;er en flerårig og potensielt meget langlevd urt med vegetativ vekst (klondannelse) med jordstengler. Den har seksuell frøformering, men det er uvisst om den krever krysspollinering. Det er ikke omtalt frøplanter i forbindelse med noen av de norske forekomstene, noe som kan tyde på at hver av dem er &amp;#233:n klon. Arten er bare observert på veikanter, annen skrotemark, og rett utafor hager.</v>
          </cell>
          <cell r="DD143" t="str">
            <v>Alpeslirekne er bare dokumentert funnet 12 ganger i Norge og bare dokumentert effektivt forvillet på noen få steder, kanskje spesielt i Ho Voss: Bømoen fra 1984, SF Leikanger: Hermansverk fra 1963, og Tr Målselv: Fosshøgda 1984 (men kanskje med historie tilbake til 1940-1945), men der den forsvant på slutten av 1980-tallet. &lt;br/&gt;</v>
          </cell>
          <cell r="DE143" t="str">
            <v>Arten dyrkes som prydplante, men forholdsvis sjelden og mest i parker på grunn av plantens størrelse. Med ett unntak skyldes de kjente norske forekomstene spredning eller utkast fra hager. Forekomsten i Tr Målselv: Fosshøgda kan skyldes innførsel med tysk hestef&amp;#244:r under andre verdenskrig, sjøl om planten først ble dokumentert 1984.</v>
          </cell>
          <cell r="DF143" t="str">
            <v>Invasjonspotensialet er moderat, en kombinasjon av moderat median levetid og begrenset ekspansjonshastighet.</v>
          </cell>
          <cell r="DG143" t="str">
            <v>Ingen kjent negativ økologisk effekt av betydning er knyttet til arten. Den kan danne store, tette bestander, men den er og forventes fortsatt å være så sjelden at den neppe får noen betydelig fortrengningseffekt.</v>
          </cell>
          <cell r="DH143" t="str">
            <v>&lt;p&gt;Alpeslirekne vurderes til låg økologisk risiko, og kun på grunn av invasjonspotensialet. Arten dyrkes, innføres og spres ut for sjelden til at den kan ha noen påvisbar påvirkning på norsk natur.&lt;br/&gt;&lt;/p&gt;</v>
          </cell>
          <cell r="DI143">
            <v>0</v>
          </cell>
        </row>
        <row r="144">
          <cell r="B144" t="str">
            <v>Aconogonon sibiricum</v>
          </cell>
          <cell r="C144" t="str">
            <v>(Laxm.) H.Hara</v>
          </cell>
          <cell r="D144" t="str">
            <v>sibirslirekne</v>
          </cell>
          <cell r="E144">
            <v>130054</v>
          </cell>
          <cell r="F144">
            <v>145498</v>
          </cell>
          <cell r="G144" t="str">
            <v>ExpertGroups/Karplanter/N</v>
          </cell>
          <cell r="H144" t="str">
            <v>Karplanter</v>
          </cell>
          <cell r="I144" t="str">
            <v>Karplanter</v>
          </cell>
          <cell r="J144" t="str">
            <v>NotApplicable</v>
          </cell>
          <cell r="M144" t="str">
            <v>canNotEstablishWithin50years</v>
          </cell>
          <cell r="AA144">
            <v>2002</v>
          </cell>
          <cell r="AB144" t="str">
            <v>terrestrial</v>
          </cell>
          <cell r="AD144" t="str">
            <v>unknown</v>
          </cell>
          <cell r="AE144" t="str">
            <v>no</v>
          </cell>
          <cell r="AF144" t="str">
            <v>unknown</v>
          </cell>
          <cell r="AI144">
            <v>5</v>
          </cell>
          <cell r="AJ144" t="str">
            <v>V</v>
          </cell>
          <cell r="AW144" t="str">
            <v>Ingen kjent effekt</v>
          </cell>
          <cell r="AX144" t="str">
            <v>Ingen kjent effekt</v>
          </cell>
          <cell r="BC144" t="str">
            <v>Ingen kjent effekt</v>
          </cell>
          <cell r="BD144" t="str">
            <v>Ingen kjent effekt</v>
          </cell>
          <cell r="BK144" t="str">
            <v>temperate_boreal:Asia|temperate_nemoral:Asia|subtropic_humid:Asia</v>
          </cell>
          <cell r="BM144" t="str">
            <v>temperate_boreal:Asia|temperate_nemoral:Asia|subtropic_humid:Asia</v>
          </cell>
          <cell r="DI144">
            <v>0</v>
          </cell>
        </row>
        <row r="145">
          <cell r="B145" t="str">
            <v>Alopecurus myosuroides</v>
          </cell>
          <cell r="C145" t="str">
            <v>Huds.</v>
          </cell>
          <cell r="D145" t="str">
            <v>åkerreverumpe</v>
          </cell>
          <cell r="E145">
            <v>130260</v>
          </cell>
          <cell r="F145">
            <v>99883</v>
          </cell>
          <cell r="G145" t="str">
            <v>ExpertGroups/Karplanter/N</v>
          </cell>
          <cell r="H145" t="str">
            <v>Karplanter</v>
          </cell>
          <cell r="I145" t="str">
            <v>Karplanter</v>
          </cell>
          <cell r="J145" t="str">
            <v>NotApplicable</v>
          </cell>
          <cell r="M145" t="str">
            <v>canNotEstablishWithin50years</v>
          </cell>
          <cell r="AA145" t="str">
            <v>1820-1850</v>
          </cell>
          <cell r="AB145" t="str">
            <v>terrestrial</v>
          </cell>
          <cell r="AD145" t="str">
            <v>origin</v>
          </cell>
          <cell r="AE145" t="str">
            <v>no</v>
          </cell>
          <cell r="AF145" t="str">
            <v>unknown</v>
          </cell>
          <cell r="AI145">
            <v>1</v>
          </cell>
          <cell r="AJ145" t="str">
            <v>V</v>
          </cell>
          <cell r="AW145" t="str">
            <v>Ingen kjent effekt</v>
          </cell>
          <cell r="AX145" t="str">
            <v>Ingen kjent effekt</v>
          </cell>
          <cell r="BC145" t="str">
            <v>Ingen kjent effekt</v>
          </cell>
          <cell r="BD145" t="str">
            <v>Ingen kjent effekt</v>
          </cell>
          <cell r="BK145" t="str">
            <v>temperate_nemoral:Europe,Asia|temperate_dry:Europe,Asia|subtropic_mediterranean:Europe,Asia</v>
          </cell>
          <cell r="BM145" t="str">
            <v>temperate_nemoral:Europe,Asia,Oceania,NorthAndCentralAmerica|temperate_dry:Europe,Asia|subtropic_mediterranean:Europe,Asia,Oceania</v>
          </cell>
          <cell r="DI145">
            <v>0</v>
          </cell>
        </row>
        <row r="146">
          <cell r="B146" t="str">
            <v>Alopecurus pratensis pratensis</v>
          </cell>
          <cell r="D146" t="str">
            <v>engreverumpe</v>
          </cell>
          <cell r="E146">
            <v>59846</v>
          </cell>
          <cell r="F146">
            <v>99886</v>
          </cell>
          <cell r="G146" t="str">
            <v>ExpertGroups/Karplanter/N</v>
          </cell>
          <cell r="H146" t="str">
            <v>Karplanter</v>
          </cell>
          <cell r="I146" t="str">
            <v>Karplanter</v>
          </cell>
          <cell r="J146" t="str">
            <v>NotApplicable</v>
          </cell>
          <cell r="M146" t="str">
            <v>establishedBefore1800</v>
          </cell>
          <cell r="AA146">
            <v>-1800</v>
          </cell>
          <cell r="AB146" t="str">
            <v>terrestrial</v>
          </cell>
          <cell r="AD146" t="str">
            <v>origin</v>
          </cell>
          <cell r="AE146" t="str">
            <v>no</v>
          </cell>
          <cell r="AF146" t="str">
            <v>unknown</v>
          </cell>
          <cell r="AG146">
            <v>-1800</v>
          </cell>
          <cell r="AH146" t="str">
            <v>flere steder</v>
          </cell>
          <cell r="AI146">
            <v>10</v>
          </cell>
          <cell r="AJ146" t="str">
            <v>V</v>
          </cell>
          <cell r="AW146" t="str">
            <v>Ingen kjent effekt</v>
          </cell>
          <cell r="AX146" t="str">
            <v>Viktig fôrgras i fulldyrket eng.</v>
          </cell>
          <cell r="BC146" t="str">
            <v>Ingen kjent effekt</v>
          </cell>
          <cell r="BD146" t="str">
            <v>Ingen kjent effekt</v>
          </cell>
          <cell r="BK146" t="str">
            <v>temperate_nemoral:Europe,Asia</v>
          </cell>
          <cell r="BM146" t="str">
            <v>temperate_boreal:Europe,Asia,NorthAndCentralAmerica|temperate_nemoral:Europe,Asia,Oceania,NorthAndCentralAmerica,SouthAmerica|subtropic_mediterranean:Europe,Asia,Oceania,NorthAndCentralAmerica</v>
          </cell>
          <cell r="DI146">
            <v>3</v>
          </cell>
        </row>
        <row r="147">
          <cell r="B147" t="str">
            <v>Althaea officinalis</v>
          </cell>
          <cell r="C147" t="str">
            <v>L.</v>
          </cell>
          <cell r="D147" t="str">
            <v>legestokkrose</v>
          </cell>
          <cell r="E147">
            <v>62681</v>
          </cell>
          <cell r="F147">
            <v>102721</v>
          </cell>
          <cell r="G147" t="str">
            <v>ExpertGroups/Karplanter/N</v>
          </cell>
          <cell r="H147" t="str">
            <v>Karplanter</v>
          </cell>
          <cell r="I147" t="str">
            <v>Karplanter</v>
          </cell>
          <cell r="J147" t="str">
            <v>NotApplicable</v>
          </cell>
          <cell r="M147" t="str">
            <v>canNotEstablishWithin50years</v>
          </cell>
          <cell r="AA147">
            <v>1913</v>
          </cell>
          <cell r="AB147" t="str">
            <v>terrestrial</v>
          </cell>
          <cell r="AD147" t="str">
            <v>origin,unknown</v>
          </cell>
          <cell r="AE147" t="str">
            <v>no</v>
          </cell>
          <cell r="AF147" t="str">
            <v>unknown</v>
          </cell>
          <cell r="AI147">
            <v>5</v>
          </cell>
          <cell r="AJ147" t="str">
            <v>V</v>
          </cell>
          <cell r="AW147" t="str">
            <v>Ingen kjent effekt</v>
          </cell>
          <cell r="AX147" t="str">
            <v>Ingen kjent effekt</v>
          </cell>
          <cell r="BC147" t="str">
            <v>Ingen kjent effekt</v>
          </cell>
          <cell r="BD147" t="str">
            <v>Ingen kjent effekt</v>
          </cell>
          <cell r="BK147" t="str">
            <v>temperate_nemoral:Europe,Asia|temperate_dry:Europe,Asia|subtropic_mediterranean:Europe,Asia</v>
          </cell>
          <cell r="BM147" t="str">
            <v>temperate_nemoral:Europe,Asia,NorthAndCentralAmerica|temperate_dry:Europe,Asia|subtropic_mediterranean:Europe,Asia</v>
          </cell>
          <cell r="DI147">
            <v>0</v>
          </cell>
        </row>
        <row r="148">
          <cell r="B148" t="str">
            <v>Alyssum desertorum</v>
          </cell>
          <cell r="C148" t="str">
            <v>Stapf</v>
          </cell>
          <cell r="D148" t="str">
            <v>havnedodre</v>
          </cell>
          <cell r="E148">
            <v>61034</v>
          </cell>
          <cell r="F148">
            <v>101074</v>
          </cell>
          <cell r="G148" t="str">
            <v>ExpertGroups/Karplanter/N</v>
          </cell>
          <cell r="H148" t="str">
            <v>Karplanter</v>
          </cell>
          <cell r="I148" t="str">
            <v>Karplanter</v>
          </cell>
          <cell r="J148" t="str">
            <v>NotApplicable</v>
          </cell>
          <cell r="M148" t="str">
            <v>canNotEstablishWithin50years</v>
          </cell>
          <cell r="AA148">
            <v>1957</v>
          </cell>
          <cell r="AB148" t="str">
            <v>terrestrial</v>
          </cell>
          <cell r="AD148" t="str">
            <v>origin</v>
          </cell>
          <cell r="AE148" t="str">
            <v>no</v>
          </cell>
          <cell r="AF148" t="str">
            <v>unknown</v>
          </cell>
          <cell r="AI148">
            <v>1</v>
          </cell>
          <cell r="AJ148" t="str">
            <v>V</v>
          </cell>
          <cell r="AW148" t="str">
            <v>Ingen kjent effekt</v>
          </cell>
          <cell r="AX148" t="str">
            <v>Ingen kjent effekt</v>
          </cell>
          <cell r="BC148" t="str">
            <v>Ingen kjent effekt</v>
          </cell>
          <cell r="BD148" t="str">
            <v>Ingen kjent effekt</v>
          </cell>
          <cell r="BK148" t="str">
            <v>temperate_nemoral:Europe,Asia|temperate_dry:Europe,Asia</v>
          </cell>
          <cell r="BM148" t="str">
            <v>temperate_nemoral:Europe,Asia,NorthAndCentralAmerica|temperate_dry:Europe,Asia,NorthAndCentralAmerica</v>
          </cell>
          <cell r="DI148">
            <v>0</v>
          </cell>
        </row>
        <row r="149">
          <cell r="B149" t="str">
            <v>Alyssum hirsutum</v>
          </cell>
          <cell r="C149" t="str">
            <v>M.Bieb.</v>
          </cell>
          <cell r="D149" t="str">
            <v>mølledodre</v>
          </cell>
          <cell r="E149">
            <v>61035</v>
          </cell>
          <cell r="F149">
            <v>101075</v>
          </cell>
          <cell r="G149" t="str">
            <v>ExpertGroups/Karplanter/N</v>
          </cell>
          <cell r="H149" t="str">
            <v>Karplanter</v>
          </cell>
          <cell r="I149" t="str">
            <v>Karplanter</v>
          </cell>
          <cell r="J149" t="str">
            <v>NotApplicable</v>
          </cell>
          <cell r="M149" t="str">
            <v>canNotEstablishWithin50years</v>
          </cell>
          <cell r="AA149">
            <v>1894</v>
          </cell>
          <cell r="AB149" t="str">
            <v>terrestrial</v>
          </cell>
          <cell r="AD149" t="str">
            <v>origin</v>
          </cell>
          <cell r="AE149" t="str">
            <v>no</v>
          </cell>
          <cell r="AF149" t="str">
            <v>unknown</v>
          </cell>
          <cell r="AI149">
            <v>1</v>
          </cell>
          <cell r="AJ149" t="str">
            <v>V</v>
          </cell>
          <cell r="AW149" t="str">
            <v>Ingen kjent effekt</v>
          </cell>
          <cell r="AX149" t="str">
            <v>Ingen kjent effekt</v>
          </cell>
          <cell r="BC149" t="str">
            <v>Ingen kjent effekt</v>
          </cell>
          <cell r="BD149" t="str">
            <v>Ingen kjent effekt</v>
          </cell>
          <cell r="BK149" t="str">
            <v>temperate_nemoral:Europe,Asia|temperate_dry:Europe,Asia|unknown:Europe</v>
          </cell>
          <cell r="BM149" t="str">
            <v>temperate_nemoral:Europe,Asia|temperate_dry:Europe,Asia|unknown:Europe</v>
          </cell>
          <cell r="DI149">
            <v>0</v>
          </cell>
        </row>
        <row r="150">
          <cell r="B150" t="str">
            <v>Amaranthus albus</v>
          </cell>
          <cell r="C150" t="str">
            <v>L.</v>
          </cell>
          <cell r="D150" t="str">
            <v>hvitamarant</v>
          </cell>
          <cell r="E150">
            <v>61303</v>
          </cell>
          <cell r="F150">
            <v>101343</v>
          </cell>
          <cell r="G150" t="str">
            <v>ExpertGroups/Karplanter/N</v>
          </cell>
          <cell r="H150" t="str">
            <v>Karplanter</v>
          </cell>
          <cell r="I150" t="str">
            <v>Karplanter</v>
          </cell>
          <cell r="J150" t="str">
            <v>NotApplicable</v>
          </cell>
          <cell r="M150" t="str">
            <v>canNotEstablishWithin50years</v>
          </cell>
          <cell r="AA150">
            <v>1896</v>
          </cell>
          <cell r="AB150" t="str">
            <v>terrestrial</v>
          </cell>
          <cell r="AD150" t="str">
            <v>unknown</v>
          </cell>
          <cell r="AE150" t="str">
            <v>no</v>
          </cell>
          <cell r="AF150" t="str">
            <v>unknown</v>
          </cell>
          <cell r="AI150">
            <v>1</v>
          </cell>
          <cell r="AJ150" t="str">
            <v>V</v>
          </cell>
          <cell r="AW150" t="str">
            <v>Ingen kjent effekt</v>
          </cell>
          <cell r="AX150" t="str">
            <v>Ingen kjent effekt</v>
          </cell>
          <cell r="BC150" t="str">
            <v>Ingen kjent effekt</v>
          </cell>
          <cell r="BD150" t="str">
            <v>Ingen kjent effekt</v>
          </cell>
          <cell r="BK150" t="str">
            <v>temperate_nemoral:NorthAndCentralAmerica|subtropic_unspecified:NorthAndCentralAmerica</v>
          </cell>
          <cell r="BM150" t="str">
            <v>temperate_nemoral:Europe,Asia,Oceania,NorthAndCentralAmerica|subtropic_unspecified:NorthAndCentralAmerica|subtropic_mediterranean:Europe,Asia,Africa,Oceania</v>
          </cell>
          <cell r="DI150">
            <v>0</v>
          </cell>
        </row>
        <row r="151">
          <cell r="B151" t="str">
            <v>Amaranthus blitoides</v>
          </cell>
          <cell r="C151" t="str">
            <v>S.Watson</v>
          </cell>
          <cell r="D151" t="str">
            <v>meldeamarant</v>
          </cell>
          <cell r="E151">
            <v>61304</v>
          </cell>
          <cell r="F151">
            <v>101344</v>
          </cell>
          <cell r="G151" t="str">
            <v>ExpertGroups/Karplanter/N</v>
          </cell>
          <cell r="H151" t="str">
            <v>Karplanter</v>
          </cell>
          <cell r="I151" t="str">
            <v>Karplanter</v>
          </cell>
          <cell r="J151" t="str">
            <v>NotApplicable</v>
          </cell>
          <cell r="M151" t="str">
            <v>canNotEstablishWithin50years</v>
          </cell>
          <cell r="X151">
            <v>1</v>
          </cell>
          <cell r="Y151">
            <v>1</v>
          </cell>
          <cell r="Z151">
            <v>1</v>
          </cell>
          <cell r="AA151">
            <v>1947</v>
          </cell>
          <cell r="AB151" t="str">
            <v>terrestrial</v>
          </cell>
          <cell r="AD151" t="str">
            <v>unknown</v>
          </cell>
          <cell r="AE151" t="str">
            <v>yes</v>
          </cell>
          <cell r="AF151" t="str">
            <v>unknown</v>
          </cell>
          <cell r="AI151">
            <v>1</v>
          </cell>
          <cell r="AJ151" t="str">
            <v>V</v>
          </cell>
          <cell r="AW151" t="str">
            <v>Ingen kjent effekt</v>
          </cell>
          <cell r="AX151" t="str">
            <v>Ingen kjent effekt</v>
          </cell>
          <cell r="BC151" t="str">
            <v>Ingen kjent effekt</v>
          </cell>
          <cell r="BD151" t="str">
            <v>Ingen kjent effekt</v>
          </cell>
          <cell r="BK151" t="str">
            <v>temperate_nemoral:NorthAndCentralAmerica|subtropic_unspecified:NorthAndCentralAmerica</v>
          </cell>
          <cell r="BM151" t="str">
            <v>temperate_nemoral:Europe,NorthAndCentralAmerica|subtropic_unspecified:NorthAndCentralAmerica|subtropic_mediterranean:Europe,Asia,Africa</v>
          </cell>
          <cell r="DI151">
            <v>0</v>
          </cell>
        </row>
        <row r="152">
          <cell r="B152" t="str">
            <v>Amaranthus blitum</v>
          </cell>
          <cell r="C152" t="str">
            <v>L.</v>
          </cell>
          <cell r="D152" t="str">
            <v>blyamarant</v>
          </cell>
          <cell r="E152">
            <v>130271</v>
          </cell>
          <cell r="F152">
            <v>101345</v>
          </cell>
          <cell r="G152" t="str">
            <v>ExpertGroups/Karplanter/N</v>
          </cell>
          <cell r="H152" t="str">
            <v>Karplanter</v>
          </cell>
          <cell r="I152" t="str">
            <v>Karplanter</v>
          </cell>
          <cell r="J152" t="str">
            <v>NotApplicable</v>
          </cell>
          <cell r="M152" t="str">
            <v>canNotEstablishWithin50years</v>
          </cell>
          <cell r="AA152">
            <v>1889</v>
          </cell>
          <cell r="AB152" t="str">
            <v>terrestrial</v>
          </cell>
          <cell r="AD152" t="str">
            <v>unknown</v>
          </cell>
          <cell r="AE152" t="str">
            <v>no</v>
          </cell>
          <cell r="AF152" t="str">
            <v>unknown</v>
          </cell>
          <cell r="AI152">
            <v>1</v>
          </cell>
          <cell r="AJ152" t="str">
            <v>V</v>
          </cell>
          <cell r="AW152" t="str">
            <v>Ingen kjent effekt</v>
          </cell>
          <cell r="AX152" t="str">
            <v>Ingen kjent effekt</v>
          </cell>
          <cell r="BC152" t="str">
            <v>Ingen kjent effekt</v>
          </cell>
          <cell r="BD152" t="str">
            <v>Ingen kjent effekt</v>
          </cell>
          <cell r="BK152" t="str">
            <v>temperate_dry:Europe,Asia|subtropic_unspecified:Asia,Africa|subtropic_mediterranean:Europe,Asia,Africa|tropic:Asia,Africa</v>
          </cell>
          <cell r="BM152" t="str">
            <v>temperate_dry:Europe,Asia,NorthAndCentralAmerica,SouthAmerica|subtropic_unspecified:Asia,Africa,Oceania,NorthAndCentralAmerica,SouthAmerica|subtropic_mediterranean:Europe,Asia,Africa|tropic:Asia,Africa,Oceania,NorthAndCentralAmerica,SouthAmerica</v>
          </cell>
          <cell r="DI152">
            <v>1</v>
          </cell>
        </row>
        <row r="153">
          <cell r="B153" t="str">
            <v>Amaranthus caudatus</v>
          </cell>
          <cell r="C153" t="str">
            <v>L.</v>
          </cell>
          <cell r="D153" t="str">
            <v>reveamarant</v>
          </cell>
          <cell r="E153">
            <v>61306</v>
          </cell>
          <cell r="F153">
            <v>101346</v>
          </cell>
          <cell r="G153" t="str">
            <v>ExpertGroups/Karplanter/N</v>
          </cell>
          <cell r="H153" t="str">
            <v>Karplanter</v>
          </cell>
          <cell r="I153" t="str">
            <v>Karplanter</v>
          </cell>
          <cell r="J153" t="str">
            <v>NotApplicable</v>
          </cell>
          <cell r="M153" t="str">
            <v>canNotEstablishWithin50years</v>
          </cell>
          <cell r="AA153">
            <v>1946</v>
          </cell>
          <cell r="AB153" t="str">
            <v>terrestrial</v>
          </cell>
          <cell r="AD153" t="str">
            <v>unknown</v>
          </cell>
          <cell r="AE153" t="str">
            <v>no</v>
          </cell>
          <cell r="AF153" t="str">
            <v>unknown</v>
          </cell>
          <cell r="AI153">
            <v>1</v>
          </cell>
          <cell r="AJ153" t="str">
            <v>V</v>
          </cell>
          <cell r="AW153" t="str">
            <v>Ingen kjent effekt</v>
          </cell>
          <cell r="AX153" t="str">
            <v>Ingen kjent effekt</v>
          </cell>
          <cell r="BC153" t="str">
            <v>Ingen kjent effekt</v>
          </cell>
          <cell r="BD153" t="str">
            <v>Ingen kjent effekt</v>
          </cell>
          <cell r="BK153" t="str">
            <v>unknown:SouthAmerica</v>
          </cell>
          <cell r="BM153" t="str">
            <v>temperate_nemoral:Europe,Asia,NorthAndCentralAmerica|temperate_dry:Europe,Asia,NorthAndCentralAmerica|subtropic_unspecified:NorthAndCentralAmerica,SouthAmerica|subtropic_mediterranean:Europe,Asia,Africa,Oceania|subtropic_dry:Oceania,NorthAndCentralAmerica|subtropic_highlands:Africa,SouthAmerica</v>
          </cell>
          <cell r="DI153">
            <v>0</v>
          </cell>
        </row>
        <row r="154">
          <cell r="B154" t="str">
            <v>Amaranthus deflexus</v>
          </cell>
          <cell r="C154" t="str">
            <v>L.</v>
          </cell>
          <cell r="D154" t="str">
            <v>broddamarant</v>
          </cell>
          <cell r="E154">
            <v>61307</v>
          </cell>
          <cell r="F154">
            <v>101347</v>
          </cell>
          <cell r="G154" t="str">
            <v>ExpertGroups/Karplanter/N</v>
          </cell>
          <cell r="H154" t="str">
            <v>Karplanter</v>
          </cell>
          <cell r="I154" t="str">
            <v>Karplanter</v>
          </cell>
          <cell r="J154" t="str">
            <v>NotApplicable</v>
          </cell>
          <cell r="M154" t="str">
            <v>canNotEstablishWithin50years</v>
          </cell>
          <cell r="AA154">
            <v>1947</v>
          </cell>
          <cell r="AB154" t="str">
            <v>terrestrial</v>
          </cell>
          <cell r="AD154" t="str">
            <v>unknown</v>
          </cell>
          <cell r="AE154" t="str">
            <v>no</v>
          </cell>
          <cell r="AF154" t="str">
            <v>unknown</v>
          </cell>
          <cell r="AI154">
            <v>1</v>
          </cell>
          <cell r="AJ154" t="str">
            <v>V</v>
          </cell>
          <cell r="AW154" t="str">
            <v>Ingen kjent effekt</v>
          </cell>
          <cell r="AX154" t="str">
            <v>Ingen kjent effekt</v>
          </cell>
          <cell r="BC154" t="str">
            <v>Ingen kjent effekt</v>
          </cell>
          <cell r="BD154" t="str">
            <v>Ingen kjent effekt</v>
          </cell>
          <cell r="BK154" t="str">
            <v>subtropic_unspecified:SouthAmerica|tropic:SouthAmerica</v>
          </cell>
          <cell r="BM154" t="str">
            <v>temperate_nemoral:Europe,Asia,Oceania|subtropic_unspecified:SouthAmerica|subtropic_mediterranean:Europe,Asia,Africa,Oceania,NorthAndCentralAmerica|subtropic_caperegion:Africa|tropic:SouthAmerica</v>
          </cell>
          <cell r="DI154">
            <v>0</v>
          </cell>
        </row>
        <row r="155">
          <cell r="B155" t="str">
            <v>Amaranthus hybridus hybridus</v>
          </cell>
          <cell r="D155" t="str">
            <v>toppamarant</v>
          </cell>
          <cell r="E155">
            <v>130275</v>
          </cell>
          <cell r="F155">
            <v>101351</v>
          </cell>
          <cell r="G155" t="str">
            <v>ExpertGroups/Karplanter/N</v>
          </cell>
          <cell r="H155" t="str">
            <v>Karplanter</v>
          </cell>
          <cell r="I155" t="str">
            <v>Karplanter</v>
          </cell>
          <cell r="J155" t="str">
            <v>NotApplicable</v>
          </cell>
          <cell r="M155" t="str">
            <v>canNotEstablishWithin50years</v>
          </cell>
          <cell r="AA155">
            <v>1963</v>
          </cell>
          <cell r="AB155" t="str">
            <v>terrestrial</v>
          </cell>
          <cell r="AD155" t="str">
            <v>unknown</v>
          </cell>
          <cell r="AE155" t="str">
            <v>yes</v>
          </cell>
          <cell r="AF155" t="str">
            <v>unknown</v>
          </cell>
          <cell r="AI155">
            <v>1</v>
          </cell>
          <cell r="AJ155" t="str">
            <v>V</v>
          </cell>
          <cell r="AW155" t="str">
            <v>Ingen kjent effekt</v>
          </cell>
          <cell r="AX155" t="str">
            <v>Ingen kjent effekt</v>
          </cell>
          <cell r="BC155" t="str">
            <v>Ingen kjent effekt</v>
          </cell>
          <cell r="BD155" t="str">
            <v>Ingen kjent effekt</v>
          </cell>
          <cell r="BK155" t="str">
            <v>subtropic_unspecified:NorthAndCentralAmerica,SouthAmerica|tropic:NorthAndCentralAmerica,SouthAmerica</v>
          </cell>
          <cell r="BM155" t="str">
            <v>temperate_nemoral:Europe,Asia,Africa,Oceania,NorthAndCentralAmerica,SouthAmerica|subtropic_unspecified:Europe,Asia,Africa,Oceania,NorthAndCentralAmerica,SouthAmerica|subtropic_highlands:Asia,Africa|tropic:Asia,Africa,Oceania,NorthAndCentralAmerica,SouthAmerica</v>
          </cell>
          <cell r="DI155">
            <v>0</v>
          </cell>
        </row>
        <row r="156">
          <cell r="B156" t="str">
            <v>Amaranthus hybridus quitensis</v>
          </cell>
          <cell r="C156" t="str">
            <v>(Kunth) Costea &amp; Carretero</v>
          </cell>
          <cell r="D156" t="str">
            <v>havneamarant</v>
          </cell>
          <cell r="E156">
            <v>102507</v>
          </cell>
          <cell r="F156">
            <v>143578</v>
          </cell>
          <cell r="G156" t="str">
            <v>ExpertGroups/Karplanter/N</v>
          </cell>
          <cell r="H156" t="str">
            <v>Karplanter</v>
          </cell>
          <cell r="I156" t="str">
            <v>Karplanter</v>
          </cell>
          <cell r="J156" t="str">
            <v>NotApplicable</v>
          </cell>
          <cell r="M156" t="str">
            <v>canNotEstablishWithin50years</v>
          </cell>
          <cell r="AA156">
            <v>1967</v>
          </cell>
          <cell r="AB156" t="str">
            <v>terrestrial</v>
          </cell>
          <cell r="AD156" t="str">
            <v>unknown</v>
          </cell>
          <cell r="AE156" t="str">
            <v>no</v>
          </cell>
          <cell r="AF156" t="str">
            <v>unknown</v>
          </cell>
          <cell r="AI156">
            <v>1</v>
          </cell>
          <cell r="AJ156" t="str">
            <v>V</v>
          </cell>
          <cell r="AW156" t="str">
            <v>Ingen kjent effekt</v>
          </cell>
          <cell r="AX156" t="str">
            <v>Ingen kjent effekt</v>
          </cell>
          <cell r="BC156" t="str">
            <v>Ingen kjent effekt</v>
          </cell>
          <cell r="BD156" t="str">
            <v>Ingen kjent effekt</v>
          </cell>
          <cell r="BK156" t="str">
            <v>subtropic_unspecified:SouthAmerica|tropic:SouthAmerica</v>
          </cell>
          <cell r="BM156" t="str">
            <v>subtropic_unspecified:SouthAmerica|subtropic_mediterranean:Europe,Oceania|tropic:SouthAmerica</v>
          </cell>
          <cell r="DI156">
            <v>0</v>
          </cell>
        </row>
        <row r="157">
          <cell r="B157" t="str">
            <v>Amaranthus hypochondriacus hypochondriacus</v>
          </cell>
          <cell r="D157" t="str">
            <v>praktamarant</v>
          </cell>
          <cell r="E157">
            <v>130276</v>
          </cell>
          <cell r="F157">
            <v>145837</v>
          </cell>
          <cell r="G157" t="str">
            <v>ExpertGroups/Karplanter/N</v>
          </cell>
          <cell r="H157" t="str">
            <v>Karplanter</v>
          </cell>
          <cell r="I157" t="str">
            <v>Karplanter</v>
          </cell>
          <cell r="J157" t="str">
            <v>NotApplicable</v>
          </cell>
          <cell r="M157" t="str">
            <v>canNotEstablishWithin50years</v>
          </cell>
          <cell r="AA157">
            <v>1927</v>
          </cell>
          <cell r="AB157" t="str">
            <v>terrestrial</v>
          </cell>
          <cell r="AD157" t="str">
            <v>unknown</v>
          </cell>
          <cell r="AE157" t="str">
            <v>no</v>
          </cell>
          <cell r="AF157" t="str">
            <v>unknown</v>
          </cell>
          <cell r="AI157">
            <v>1</v>
          </cell>
          <cell r="AJ157" t="str">
            <v>V</v>
          </cell>
          <cell r="AW157" t="str">
            <v>Ingen kjent effekt</v>
          </cell>
          <cell r="AX157" t="str">
            <v>Ingen kjent effekt</v>
          </cell>
          <cell r="BC157" t="str">
            <v>Ingen kjent effekt</v>
          </cell>
          <cell r="BD157" t="str">
            <v>Ingen kjent effekt</v>
          </cell>
          <cell r="BK157" t="str">
            <v>tropic:NorthAndCentralAmerica</v>
          </cell>
          <cell r="BM157" t="str">
            <v>subtropic_unspecified:NorthAndCentralAmerica,SouthAmerica|subtropic_mediterranean:Europe,Asia,Africa|tropic:NorthAndCentralAmerica,SouthAmerica</v>
          </cell>
          <cell r="DI157">
            <v>0</v>
          </cell>
        </row>
        <row r="158">
          <cell r="B158" t="str">
            <v>Amaranthus palmeri</v>
          </cell>
          <cell r="C158" t="str">
            <v>S.Watson</v>
          </cell>
          <cell r="D158" t="str">
            <v>soyaamarant</v>
          </cell>
          <cell r="E158">
            <v>61314</v>
          </cell>
          <cell r="F158">
            <v>101354</v>
          </cell>
          <cell r="G158" t="str">
            <v>ExpertGroups/Karplanter/N</v>
          </cell>
          <cell r="H158" t="str">
            <v>Karplanter</v>
          </cell>
          <cell r="I158" t="str">
            <v>Karplanter</v>
          </cell>
          <cell r="J158" t="str">
            <v>NotApplicable</v>
          </cell>
          <cell r="M158" t="str">
            <v>canNotEstablishWithin50years</v>
          </cell>
          <cell r="AA158">
            <v>1965</v>
          </cell>
          <cell r="AB158" t="str">
            <v>terrestrial</v>
          </cell>
          <cell r="AD158" t="str">
            <v>origin,unknown</v>
          </cell>
          <cell r="AE158" t="str">
            <v>no</v>
          </cell>
          <cell r="AF158" t="str">
            <v>unknown</v>
          </cell>
          <cell r="AI158">
            <v>1</v>
          </cell>
          <cell r="AJ158" t="str">
            <v>V</v>
          </cell>
          <cell r="AW158" t="str">
            <v>Ingen kjent effekt</v>
          </cell>
          <cell r="AX158" t="str">
            <v>Ingen kjent effekt</v>
          </cell>
          <cell r="BC158" t="str">
            <v>Ingen kjent effekt</v>
          </cell>
          <cell r="BD158" t="str">
            <v>Ingen kjent effekt</v>
          </cell>
          <cell r="BK158" t="str">
            <v>temperate_nemoral:NorthAndCentralAmerica|subtropic_unspecified:NorthAndCentralAmerica</v>
          </cell>
          <cell r="BM158" t="str">
            <v>temperate_nemoral:Europe,Asia,NorthAndCentralAmerica|subtropic_unspecified:NorthAndCentralAmerica,SouthAmerica|subtropic_mediterranean:Europe</v>
          </cell>
          <cell r="DI158">
            <v>0</v>
          </cell>
        </row>
        <row r="159">
          <cell r="B159" t="str">
            <v>Amaranthus spinosus</v>
          </cell>
          <cell r="C159" t="str">
            <v>L.</v>
          </cell>
          <cell r="D159" t="str">
            <v>tornamarant</v>
          </cell>
          <cell r="E159">
            <v>61317</v>
          </cell>
          <cell r="F159">
            <v>101357</v>
          </cell>
          <cell r="G159" t="str">
            <v>ExpertGroups/Karplanter/N</v>
          </cell>
          <cell r="H159" t="str">
            <v>Karplanter</v>
          </cell>
          <cell r="I159" t="str">
            <v>Karplanter</v>
          </cell>
          <cell r="J159" t="str">
            <v>NotApplicable</v>
          </cell>
          <cell r="M159" t="str">
            <v>canNotEstablishWithin50years</v>
          </cell>
          <cell r="AA159">
            <v>1883</v>
          </cell>
          <cell r="AB159" t="str">
            <v>terrestrial</v>
          </cell>
          <cell r="AD159" t="str">
            <v>unknown</v>
          </cell>
          <cell r="AE159" t="str">
            <v>no</v>
          </cell>
          <cell r="AF159" t="str">
            <v>unknown</v>
          </cell>
          <cell r="AI159">
            <v>1</v>
          </cell>
          <cell r="AJ159" t="str">
            <v>V</v>
          </cell>
          <cell r="AW159" t="str">
            <v>Ingen kjent effekt</v>
          </cell>
          <cell r="AX159" t="str">
            <v>Ingen kjent effekt</v>
          </cell>
          <cell r="BC159" t="str">
            <v>Ingen kjent effekt</v>
          </cell>
          <cell r="BD159" t="str">
            <v>Ingen kjent effekt</v>
          </cell>
          <cell r="BK159" t="str">
            <v>tropic:NorthAndCentralAmerica,SouthAmerica</v>
          </cell>
          <cell r="BM159" t="str">
            <v>temperate_nemoral:Europe,NorthAndCentralAmerica|subtropic_unspecified:Asia,Africa,Oceania,NorthAndCentralAmerica,SouthAmerica|subtropic_mediterranean:Europe|tropic:Asia,Africa,Oceania,NorthAndCentralAmerica,SouthAmerica</v>
          </cell>
          <cell r="DI159">
            <v>0</v>
          </cell>
        </row>
        <row r="160">
          <cell r="B160" t="str">
            <v>Amaranthus viridis</v>
          </cell>
          <cell r="C160" t="str">
            <v>L.</v>
          </cell>
          <cell r="D160" t="str">
            <v>smalamarant</v>
          </cell>
          <cell r="E160">
            <v>61318</v>
          </cell>
          <cell r="F160">
            <v>101358</v>
          </cell>
          <cell r="G160" t="str">
            <v>ExpertGroups/Karplanter/N</v>
          </cell>
          <cell r="H160" t="str">
            <v>Karplanter</v>
          </cell>
          <cell r="I160" t="str">
            <v>Karplanter</v>
          </cell>
          <cell r="J160" t="str">
            <v>NotApplicable</v>
          </cell>
          <cell r="M160" t="str">
            <v>canNotEstablishWithin50years</v>
          </cell>
          <cell r="AA160">
            <v>2003</v>
          </cell>
          <cell r="AB160" t="str">
            <v>terrestrial</v>
          </cell>
          <cell r="AD160" t="str">
            <v>unknown</v>
          </cell>
          <cell r="AE160" t="str">
            <v>no</v>
          </cell>
          <cell r="AF160" t="str">
            <v>unknown</v>
          </cell>
          <cell r="AI160">
            <v>1</v>
          </cell>
          <cell r="AJ160" t="str">
            <v>V</v>
          </cell>
          <cell r="AW160" t="str">
            <v>Ingen kjent effekt</v>
          </cell>
          <cell r="AX160" t="str">
            <v>Ingen kjent effekt</v>
          </cell>
          <cell r="BC160" t="str">
            <v>Ingen kjent effekt</v>
          </cell>
          <cell r="BD160" t="str">
            <v>Ingen kjent effekt</v>
          </cell>
          <cell r="BK160" t="str">
            <v>tropic:SouthAmerica</v>
          </cell>
          <cell r="BM160" t="str">
            <v>temperate_nemoral:Europe,Asia,NorthAndCentralAmerica|subtropic_unspecified:Asia,Africa,Oceania,NorthAndCentralAmerica,SouthAmerica|subtropic_mediterranean:Europe|tropic:Asia,Africa,Oceania,NorthAndCentralAmerica,SouthAmerica</v>
          </cell>
          <cell r="DI160">
            <v>0</v>
          </cell>
        </row>
        <row r="161">
          <cell r="B161" t="str">
            <v>Anemone scabiosa</v>
          </cell>
          <cell r="C161" t="str">
            <v>H.Lév. &amp; Vaniot</v>
          </cell>
          <cell r="D161" t="str">
            <v>høstanemone</v>
          </cell>
          <cell r="E161">
            <v>86503</v>
          </cell>
          <cell r="F161">
            <v>129584</v>
          </cell>
          <cell r="G161" t="str">
            <v>ExpertGroups/Karplanter/N</v>
          </cell>
          <cell r="H161" t="str">
            <v>Karplanter</v>
          </cell>
          <cell r="I161" t="str">
            <v>Karplanter</v>
          </cell>
          <cell r="J161" t="str">
            <v>AlienSpecie</v>
          </cell>
          <cell r="N161">
            <v>1</v>
          </cell>
          <cell r="Q161">
            <v>1</v>
          </cell>
          <cell r="T161" t="str">
            <v>NK</v>
          </cell>
          <cell r="U161">
            <v>1</v>
          </cell>
          <cell r="V161" t="str">
            <v>1,1</v>
          </cell>
          <cell r="AA161">
            <v>1993</v>
          </cell>
          <cell r="AB161" t="str">
            <v>terrestrial</v>
          </cell>
          <cell r="AD161" t="str">
            <v>unknown</v>
          </cell>
          <cell r="AE161" t="str">
            <v>no</v>
          </cell>
          <cell r="AF161" t="str">
            <v>unknown</v>
          </cell>
          <cell r="AI161">
            <v>5</v>
          </cell>
          <cell r="AJ161" t="str">
            <v>V</v>
          </cell>
          <cell r="AL161">
            <v>2</v>
          </cell>
          <cell r="AM161" t="str">
            <v>importDirect</v>
          </cell>
          <cell r="AN161">
            <v>3</v>
          </cell>
          <cell r="AO161" t="str">
            <v>introductionReleased,introductionEscaped</v>
          </cell>
          <cell r="AP161" t="str">
            <v>OsA</v>
          </cell>
          <cell r="AQ161">
            <v>4</v>
          </cell>
          <cell r="AR161">
            <v>2</v>
          </cell>
          <cell r="AS161">
            <v>8</v>
          </cell>
          <cell r="AT161">
            <v>1</v>
          </cell>
          <cell r="AU161">
            <v>16</v>
          </cell>
          <cell r="AV161">
            <v>100</v>
          </cell>
          <cell r="AW161" t="str">
            <v>Ingen kjent effekt</v>
          </cell>
          <cell r="AX161" t="str">
            <v>Ingen kjent effekt</v>
          </cell>
          <cell r="BC161" t="str">
            <v>Ingen kjent effekt</v>
          </cell>
          <cell r="BD161" t="str">
            <v>Ingen kjent effekt</v>
          </cell>
          <cell r="BE161" t="str">
            <v>no</v>
          </cell>
          <cell r="BF161" t="str">
            <v>no</v>
          </cell>
          <cell r="BG161" t="str">
            <v>V</v>
          </cell>
          <cell r="BK161" t="str">
            <v>temperate_nemoral:Asia|subtropic_unspecified:Asia</v>
          </cell>
          <cell r="BM161" t="str">
            <v>temperate_nemoral:Europe,Asia|subtropic_unspecified:Asia</v>
          </cell>
          <cell r="BO161">
            <v>1</v>
          </cell>
          <cell r="BR161" t="str">
            <v>RedListCategoryLevel</v>
          </cell>
          <cell r="BT161">
            <v>1</v>
          </cell>
          <cell r="BW161" t="str">
            <v>SpreadYearlyIncreaseCalculatedExpansionSpeed</v>
          </cell>
          <cell r="BX161">
            <v>0</v>
          </cell>
          <cell r="BY161">
            <v>1</v>
          </cell>
          <cell r="CB161" t="str">
            <v>T42,T40</v>
          </cell>
          <cell r="CC161">
            <v>1</v>
          </cell>
          <cell r="CH161">
            <v>1</v>
          </cell>
          <cell r="CM161">
            <v>1</v>
          </cell>
          <cell r="CQ161">
            <v>1</v>
          </cell>
          <cell r="CU161">
            <v>1</v>
          </cell>
          <cell r="CX161">
            <v>0</v>
          </cell>
          <cell r="CY161">
            <v>1</v>
          </cell>
          <cell r="DB161">
            <v>0</v>
          </cell>
          <cell r="DC161" t="str">
            <v>Anemone-arten &lt;em&gt;Anemone scabiosa &lt;/em&gt;(tidligere også kjent som &lt;em&gt;A. japonica&lt;/em&gt;), i hagebruket kalt høstanemone, er en flerårig urt med frøreproduksjon. Den stammer fra Øst-Asia og formerer seg villig i norske hager, f.eks. i Botanisk hage i Oslo, og sprer seg dersom den ikke blir kontrollert. Den er også funnet utsatt i naturen.</v>
          </cell>
          <cell r="DD161" t="str">
            <v>Arten ble funnet i Ak Asker: Sem i 1993, trolig utsatt i Stefan Muraks forsøk med trekkplanter for bier. Arten frøformerer seg villig i Botanisk hage på Tøyen og dukker opp på ustelte områder nær der hvor den er dyrket (observert i 2016-2017 og også tidligere). Den er også nokså hyppig i privathager og i parker og andre anlegg og vil med stor sannsynlighet dukke opp andre steder i norsk natur ganske raskt.</v>
          </cell>
          <cell r="DE161" t="str">
            <v>Arten er innført som hageplante og sprer seg med vindspredte frukter.</v>
          </cell>
          <cell r="DF161" t="str">
            <v>Invasjonspotensialet er foreløpig lite, med minimumsskår på både median levetid og ekspansjonshastighet.</v>
          </cell>
          <cell r="DG161" t="str">
            <v>Ingen kjent negativ økologisk effekt er knyttet til arten.</v>
          </cell>
          <cell r="DH161" t="str">
            <v>&lt;i&gt;Anemone scabiosa&lt;/i&gt; er en dørstokkart. Arten kan være i ferd med å etablere seg i norsk natur, men vi forventer ingen negative effekter. Den vurderes til ingen kjent økologisk risiko.</v>
          </cell>
          <cell r="DI161">
            <v>0</v>
          </cell>
        </row>
        <row r="162">
          <cell r="B162" t="str">
            <v>Ambrosia psilostachya</v>
          </cell>
          <cell r="C162" t="str">
            <v>DC.</v>
          </cell>
          <cell r="D162" t="str">
            <v>lodneambrosia</v>
          </cell>
          <cell r="E162">
            <v>102508</v>
          </cell>
          <cell r="F162">
            <v>100401</v>
          </cell>
          <cell r="G162" t="str">
            <v>ExpertGroups/Karplanter/N</v>
          </cell>
          <cell r="H162" t="str">
            <v>Karplanter</v>
          </cell>
          <cell r="I162" t="str">
            <v>Karplanter</v>
          </cell>
          <cell r="J162" t="str">
            <v>NotApplicable</v>
          </cell>
          <cell r="M162" t="str">
            <v>canNotEstablishWithin50years</v>
          </cell>
          <cell r="X162">
            <v>1</v>
          </cell>
          <cell r="Y162">
            <v>1</v>
          </cell>
          <cell r="Z162">
            <v>1</v>
          </cell>
          <cell r="AA162">
            <v>1912</v>
          </cell>
          <cell r="AB162" t="str">
            <v>terrestrial</v>
          </cell>
          <cell r="AD162" t="str">
            <v>origin,unknown</v>
          </cell>
          <cell r="AE162" t="str">
            <v>yes</v>
          </cell>
          <cell r="AF162" t="str">
            <v>unknown</v>
          </cell>
          <cell r="AG162">
            <v>1912</v>
          </cell>
          <cell r="AH162" t="str">
            <v>VA Kristiansand: Kjøttkontrollen</v>
          </cell>
          <cell r="AI162">
            <v>5</v>
          </cell>
          <cell r="AJ162" t="str">
            <v>V</v>
          </cell>
          <cell r="AW162" t="str">
            <v>Produserer trolig pollen som er meget allergent.</v>
          </cell>
          <cell r="AX162" t="str">
            <v>Ingen kjent effekt</v>
          </cell>
          <cell r="BC162" t="str">
            <v>Ingen kjent effekt</v>
          </cell>
          <cell r="BD162" t="str">
            <v>Ingen kjent effekt</v>
          </cell>
          <cell r="BK162" t="str">
            <v>temperate_nemoral:NorthAndCentralAmerica|temperate_dry:NorthAndCentralAmerica|subtropic_unspecified:NorthAndCentralAmerica</v>
          </cell>
          <cell r="BM162" t="str">
            <v>temperate_nemoral:Europe,NorthAndCentralAmerica|temperate_dry:NorthAndCentralAmerica|subtropic_unspecified:NorthAndCentralAmerica|subtropic_mediterranean:Europe,Oceania|subtropic_caperegion:Africa</v>
          </cell>
          <cell r="DI162">
            <v>0</v>
          </cell>
        </row>
        <row r="163">
          <cell r="B163" t="str">
            <v>Ambrosia trifida</v>
          </cell>
          <cell r="C163" t="str">
            <v>L.</v>
          </cell>
          <cell r="D163" t="str">
            <v>hesteambrosia</v>
          </cell>
          <cell r="E163">
            <v>60362</v>
          </cell>
          <cell r="F163">
            <v>100402</v>
          </cell>
          <cell r="G163" t="str">
            <v>ExpertGroups/Karplanter/N</v>
          </cell>
          <cell r="H163" t="str">
            <v>Karplanter</v>
          </cell>
          <cell r="I163" t="str">
            <v>Karplanter</v>
          </cell>
          <cell r="J163" t="str">
            <v>NotApplicable</v>
          </cell>
          <cell r="M163" t="str">
            <v>canNotEstablishWithin50years</v>
          </cell>
          <cell r="AA163">
            <v>1917</v>
          </cell>
          <cell r="AB163" t="str">
            <v>terrestrial</v>
          </cell>
          <cell r="AD163" t="str">
            <v>origin,unknown</v>
          </cell>
          <cell r="AE163" t="str">
            <v>no</v>
          </cell>
          <cell r="AF163" t="str">
            <v>unknown</v>
          </cell>
          <cell r="AI163">
            <v>1</v>
          </cell>
          <cell r="AJ163" t="str">
            <v>V</v>
          </cell>
          <cell r="AW163" t="str">
            <v>Det er uvisst om pollenet hos denne arten er sterkt allergent.</v>
          </cell>
          <cell r="AX163" t="str">
            <v>Ingen kjent effekt</v>
          </cell>
          <cell r="BC163" t="str">
            <v>Ingen kjent effekt</v>
          </cell>
          <cell r="BD163" t="str">
            <v>Ingen kjent effekt</v>
          </cell>
          <cell r="BK163" t="str">
            <v>temperate_nemoral:NorthAndCentralAmerica|temperate_dry:NorthAndCentralAmerica|subtropic_unspecified:NorthAndCentralAmerica</v>
          </cell>
          <cell r="BM163" t="str">
            <v>temperate_nemoral:Europe,Asia,NorthAndCentralAmerica|temperate_dry:NorthAndCentralAmerica|subtropic_unspecified:NorthAndCentralAmerica|subtropic_mediterranean:Europe</v>
          </cell>
          <cell r="DI163">
            <v>0</v>
          </cell>
        </row>
        <row r="164">
          <cell r="B164" t="str">
            <v>Ammi majus</v>
          </cell>
          <cell r="C164" t="str">
            <v>L.</v>
          </cell>
          <cell r="D164" t="str">
            <v>narregulrot</v>
          </cell>
          <cell r="E164">
            <v>60219</v>
          </cell>
          <cell r="F164">
            <v>100259</v>
          </cell>
          <cell r="G164" t="str">
            <v>ExpertGroups/Karplanter/N</v>
          </cell>
          <cell r="H164" t="str">
            <v>Karplanter</v>
          </cell>
          <cell r="I164" t="str">
            <v>Karplanter</v>
          </cell>
          <cell r="J164" t="str">
            <v>NotApplicable</v>
          </cell>
          <cell r="M164" t="str">
            <v>canNotEstablishWithin50years</v>
          </cell>
          <cell r="AA164">
            <v>1929</v>
          </cell>
          <cell r="AB164" t="str">
            <v>terrestrial</v>
          </cell>
          <cell r="AD164" t="str">
            <v>origin,unknown</v>
          </cell>
          <cell r="AE164" t="str">
            <v>no</v>
          </cell>
          <cell r="AF164" t="str">
            <v>unknown</v>
          </cell>
          <cell r="AI164">
            <v>1</v>
          </cell>
          <cell r="AJ164" t="str">
            <v>V</v>
          </cell>
          <cell r="AW164" t="str">
            <v>Ingen kjent effekt</v>
          </cell>
          <cell r="AX164" t="str">
            <v>Ingen kjent effekt</v>
          </cell>
          <cell r="BC164" t="str">
            <v>Ingen kjent effekt</v>
          </cell>
          <cell r="BD164" t="str">
            <v>Ingen kjent effekt</v>
          </cell>
          <cell r="BK164" t="str">
            <v>temperate_dry:Europe,Asia|subtropic_mediterranean:Europe,Asia,Africa</v>
          </cell>
          <cell r="BM164" t="str">
            <v>temperate_nemoral:Oceania|temperate_dry:Europe,Asia|subtropic_unspecified:NorthAndCentralAmerica,SouthAmerica|subtropic_mediterranean:Europe,Asia,Africa,Oceania|subtropic_caperegion:Africa|subtropic_highlands:Africa</v>
          </cell>
          <cell r="DI164">
            <v>0</v>
          </cell>
        </row>
        <row r="165">
          <cell r="B165" t="str">
            <v>Ammi visnaga</v>
          </cell>
          <cell r="C165" t="str">
            <v>(L.) Lam.</v>
          </cell>
          <cell r="D165" t="str">
            <v>tannstikke</v>
          </cell>
          <cell r="E165">
            <v>60220</v>
          </cell>
          <cell r="F165">
            <v>100260</v>
          </cell>
          <cell r="G165" t="str">
            <v>ExpertGroups/Karplanter/N</v>
          </cell>
          <cell r="H165" t="str">
            <v>Karplanter</v>
          </cell>
          <cell r="I165" t="str">
            <v>Karplanter</v>
          </cell>
          <cell r="J165" t="str">
            <v>NotApplicable</v>
          </cell>
          <cell r="M165" t="str">
            <v>canNotEstablishWithin50years</v>
          </cell>
          <cell r="AA165">
            <v>1934</v>
          </cell>
          <cell r="AB165" t="str">
            <v>terrestrial</v>
          </cell>
          <cell r="AD165" t="str">
            <v>origin</v>
          </cell>
          <cell r="AE165" t="str">
            <v>no</v>
          </cell>
          <cell r="AF165" t="str">
            <v>unknown</v>
          </cell>
          <cell r="AI165">
            <v>1</v>
          </cell>
          <cell r="AJ165" t="str">
            <v>V</v>
          </cell>
          <cell r="AW165" t="str">
            <v>Ingen kjent effekt</v>
          </cell>
          <cell r="AX165" t="str">
            <v>Ingen kjent effekt</v>
          </cell>
          <cell r="BC165" t="str">
            <v>Ingen kjent effekt</v>
          </cell>
          <cell r="BD165" t="str">
            <v>Ingen kjent effekt</v>
          </cell>
          <cell r="BK165" t="str">
            <v>subtropic_mediterranean:Europe,Asia,Africa</v>
          </cell>
          <cell r="BM165" t="str">
            <v>subtropic_unspecified:SouthAmerica|subtropic_mediterranean:Europe,Asia,Africa,NorthAndCentralAmerica</v>
          </cell>
          <cell r="DI165">
            <v>0</v>
          </cell>
        </row>
        <row r="166">
          <cell r="B166" t="str">
            <v>Amsinckia intermedia</v>
          </cell>
          <cell r="C166" t="str">
            <v>Fisch. &amp; C.A.Mey.</v>
          </cell>
          <cell r="D166" t="str">
            <v>ugrasgullurt</v>
          </cell>
          <cell r="E166">
            <v>105586</v>
          </cell>
          <cell r="F166">
            <v>100974</v>
          </cell>
          <cell r="G166" t="str">
            <v>ExpertGroups/Karplanter/N</v>
          </cell>
          <cell r="H166" t="str">
            <v>Karplanter</v>
          </cell>
          <cell r="I166" t="str">
            <v>Karplanter</v>
          </cell>
          <cell r="J166" t="str">
            <v>NotApplicable</v>
          </cell>
          <cell r="M166" t="str">
            <v>canNotEstablishWithin50years</v>
          </cell>
          <cell r="AA166">
            <v>1915</v>
          </cell>
          <cell r="AB166" t="str">
            <v>terrestrial</v>
          </cell>
          <cell r="AD166" t="str">
            <v>origin,unknown</v>
          </cell>
          <cell r="AE166" t="str">
            <v>no</v>
          </cell>
          <cell r="AF166" t="str">
            <v>unknown</v>
          </cell>
          <cell r="AI166">
            <v>1</v>
          </cell>
          <cell r="AJ166" t="str">
            <v>V</v>
          </cell>
          <cell r="AW166" t="str">
            <v>Ingen kjent effekt</v>
          </cell>
          <cell r="AX166" t="str">
            <v>Ingen kjent effekt</v>
          </cell>
          <cell r="BC166" t="str">
            <v>Ingen kjent effekt</v>
          </cell>
          <cell r="BD166" t="str">
            <v>Ingen kjent effekt</v>
          </cell>
          <cell r="BK166" t="str">
            <v>temperate_dry:NorthAndCentralAmerica|subtropic_mediterranean:NorthAndCentralAmerica</v>
          </cell>
          <cell r="BM166" t="str">
            <v>temperate_nemoral:Europe|temperate_dry:NorthAndCentralAmerica|subtropic_mediterranean:Europe,Oceania,NorthAndCentralAmerica</v>
          </cell>
          <cell r="DI166">
            <v>0</v>
          </cell>
        </row>
        <row r="167">
          <cell r="B167" t="str">
            <v>Amsinckia lycopsoides</v>
          </cell>
          <cell r="C167" t="str">
            <v>Lindl. ex Lehm.</v>
          </cell>
          <cell r="D167" t="str">
            <v>hønsegullurt</v>
          </cell>
          <cell r="E167">
            <v>144035</v>
          </cell>
          <cell r="F167">
            <v>100975</v>
          </cell>
          <cell r="G167" t="str">
            <v>ExpertGroups/Karplanter/N</v>
          </cell>
          <cell r="H167" t="str">
            <v>Karplanter</v>
          </cell>
          <cell r="I167" t="str">
            <v>Karplanter</v>
          </cell>
          <cell r="J167" t="str">
            <v>NotApplicable</v>
          </cell>
          <cell r="M167" t="str">
            <v>canNotEstablishWithin50years</v>
          </cell>
          <cell r="AA167">
            <v>1890</v>
          </cell>
          <cell r="AB167" t="str">
            <v>terrestrial</v>
          </cell>
          <cell r="AD167" t="str">
            <v>origin,unknown</v>
          </cell>
          <cell r="AE167" t="str">
            <v>no</v>
          </cell>
          <cell r="AF167" t="str">
            <v>unknown</v>
          </cell>
          <cell r="AI167">
            <v>1</v>
          </cell>
          <cell r="AJ167" t="str">
            <v>V</v>
          </cell>
          <cell r="AW167" t="str">
            <v>Ingen kjent effekt</v>
          </cell>
          <cell r="AX167" t="str">
            <v>Ingen kjent effekt</v>
          </cell>
          <cell r="BC167" t="str">
            <v>Ingen kjent effekt</v>
          </cell>
          <cell r="BD167" t="str">
            <v>Ingen kjent effekt</v>
          </cell>
          <cell r="BK167" t="str">
            <v>temperate_nemoral:NorthAndCentralAmerica|temperate_dry:NorthAndCentralAmerica|subtropic_mediterranean:NorthAndCentralAmerica</v>
          </cell>
          <cell r="BM167" t="str">
            <v>temperate_nemoral:Europe,NorthAndCentralAmerica|temperate_dry:NorthAndCentralAmerica|subtropic_mediterranean:Europe,Oceania,NorthAndCentralAmerica</v>
          </cell>
          <cell r="DI167">
            <v>0</v>
          </cell>
        </row>
        <row r="168">
          <cell r="B168" t="str">
            <v>Amsinckia tesselata</v>
          </cell>
          <cell r="C168" t="str">
            <v>A.Gray</v>
          </cell>
          <cell r="D168" t="str">
            <v>mosaikkgullurt</v>
          </cell>
          <cell r="E168">
            <v>60938</v>
          </cell>
          <cell r="F168">
            <v>100978</v>
          </cell>
          <cell r="G168" t="str">
            <v>ExpertGroups/Karplanter/N</v>
          </cell>
          <cell r="H168" t="str">
            <v>Karplanter</v>
          </cell>
          <cell r="I168" t="str">
            <v>Karplanter</v>
          </cell>
          <cell r="J168" t="str">
            <v>NotApplicable</v>
          </cell>
          <cell r="M168" t="str">
            <v>canNotEstablishWithin50years</v>
          </cell>
          <cell r="AA168">
            <v>1903</v>
          </cell>
          <cell r="AB168" t="str">
            <v>terrestrial</v>
          </cell>
          <cell r="AD168" t="str">
            <v>unknown</v>
          </cell>
          <cell r="AE168" t="str">
            <v>no</v>
          </cell>
          <cell r="AF168" t="str">
            <v>unknown</v>
          </cell>
          <cell r="AI168">
            <v>1</v>
          </cell>
          <cell r="AJ168" t="str">
            <v>V</v>
          </cell>
          <cell r="AW168" t="str">
            <v>Ingen kjent effekt</v>
          </cell>
          <cell r="AX168" t="str">
            <v>Ingen kjent effekt</v>
          </cell>
          <cell r="BC168" t="str">
            <v>Ingen kjent effekt</v>
          </cell>
          <cell r="BD168" t="str">
            <v>Ingen kjent effekt</v>
          </cell>
          <cell r="BK168" t="str">
            <v>temperate_dry:NorthAndCentralAmerica|subtropic_mediterranean:NorthAndCentralAmerica</v>
          </cell>
          <cell r="BM168" t="str">
            <v>temperate_dry:NorthAndCentralAmerica|subtropic_mediterranean:NorthAndCentralAmerica</v>
          </cell>
          <cell r="DI168">
            <v>0</v>
          </cell>
        </row>
        <row r="169">
          <cell r="B169" t="str">
            <v>Anacyclus clavatus</v>
          </cell>
          <cell r="C169" t="str">
            <v>(Desf.) Pers.</v>
          </cell>
          <cell r="D169" t="str">
            <v>andeblom</v>
          </cell>
          <cell r="E169">
            <v>60364</v>
          </cell>
          <cell r="F169">
            <v>100404</v>
          </cell>
          <cell r="G169" t="str">
            <v>ExpertGroups/Karplanter/N</v>
          </cell>
          <cell r="H169" t="str">
            <v>Karplanter</v>
          </cell>
          <cell r="I169" t="str">
            <v>Karplanter</v>
          </cell>
          <cell r="J169" t="str">
            <v>NotApplicable</v>
          </cell>
          <cell r="M169" t="str">
            <v>canNotEstablishWithin50years</v>
          </cell>
          <cell r="AA169">
            <v>1951</v>
          </cell>
          <cell r="AB169" t="str">
            <v>terrestrial</v>
          </cell>
          <cell r="AD169" t="str">
            <v>origin,unknown</v>
          </cell>
          <cell r="AE169" t="str">
            <v>no</v>
          </cell>
          <cell r="AF169" t="str">
            <v>unknown</v>
          </cell>
          <cell r="AG169">
            <v>1951</v>
          </cell>
          <cell r="AH169" t="str">
            <v>ST Skaun: Buvik, Pienes mølle</v>
          </cell>
          <cell r="AI169">
            <v>1</v>
          </cell>
          <cell r="AJ169" t="str">
            <v>V</v>
          </cell>
          <cell r="AW169" t="str">
            <v>Ingen kjent effekt</v>
          </cell>
          <cell r="AX169" t="str">
            <v>Ingen kjent effekt</v>
          </cell>
          <cell r="BC169" t="str">
            <v>Ingen kjent effekt</v>
          </cell>
          <cell r="BD169" t="str">
            <v>Ingen kjent effekt</v>
          </cell>
          <cell r="BK169" t="str">
            <v>subtropic_mediterranean:Europe,Africa</v>
          </cell>
          <cell r="BM169" t="str">
            <v>subtropic_mediterranean:Europe,Africa</v>
          </cell>
          <cell r="DI169">
            <v>0</v>
          </cell>
        </row>
        <row r="170">
          <cell r="B170" t="str">
            <v>Anchusa arvensis orientalis</v>
          </cell>
          <cell r="C170" t="str">
            <v>(L.) Nordh.</v>
          </cell>
          <cell r="D170" t="str">
            <v>orientkrokhals</v>
          </cell>
          <cell r="E170">
            <v>130302</v>
          </cell>
          <cell r="F170">
            <v>100982</v>
          </cell>
          <cell r="G170" t="str">
            <v>ExpertGroups/Karplanter/N</v>
          </cell>
          <cell r="H170" t="str">
            <v>Karplanter</v>
          </cell>
          <cell r="I170" t="str">
            <v>Karplanter</v>
          </cell>
          <cell r="J170" t="str">
            <v>NotApplicable</v>
          </cell>
          <cell r="M170" t="str">
            <v>canNotEstablishWithin50years</v>
          </cell>
          <cell r="AA170">
            <v>1918</v>
          </cell>
          <cell r="AB170" t="str">
            <v>terrestrial</v>
          </cell>
          <cell r="AD170" t="str">
            <v>origin,unknown</v>
          </cell>
          <cell r="AE170" t="str">
            <v>no</v>
          </cell>
          <cell r="AF170" t="str">
            <v>unknown</v>
          </cell>
          <cell r="AI170">
            <v>1</v>
          </cell>
          <cell r="AJ170" t="str">
            <v>V</v>
          </cell>
          <cell r="AW170" t="str">
            <v>Ingen kjent effekt</v>
          </cell>
          <cell r="AX170" t="str">
            <v>Ingen kjent effekt</v>
          </cell>
          <cell r="BC170" t="str">
            <v>Ingen kjent effekt</v>
          </cell>
          <cell r="BD170" t="str">
            <v>Ingen kjent effekt</v>
          </cell>
          <cell r="BK170" t="str">
            <v>temperate_dry:Europe,Asia|subtropic_mediterranean:Europe,Asia</v>
          </cell>
          <cell r="BM170" t="str">
            <v>temperate_dry:Europe,Asia|subtropic_mediterranean:Europe,Asia</v>
          </cell>
          <cell r="DI170">
            <v>0</v>
          </cell>
        </row>
        <row r="171">
          <cell r="B171" t="str">
            <v>Anemone apennina</v>
          </cell>
          <cell r="C171" t="str">
            <v>L.</v>
          </cell>
          <cell r="D171" t="str">
            <v>hagesymre</v>
          </cell>
          <cell r="E171">
            <v>63045</v>
          </cell>
          <cell r="F171">
            <v>103085</v>
          </cell>
          <cell r="G171" t="str">
            <v>ExpertGroups/Karplanter/N</v>
          </cell>
          <cell r="H171" t="str">
            <v>Karplanter</v>
          </cell>
          <cell r="I171" t="str">
            <v>Karplanter</v>
          </cell>
          <cell r="J171" t="str">
            <v>AlienSpecie</v>
          </cell>
          <cell r="N171">
            <v>1</v>
          </cell>
          <cell r="Q171">
            <v>1</v>
          </cell>
          <cell r="T171" t="str">
            <v>NK</v>
          </cell>
          <cell r="U171">
            <v>1</v>
          </cell>
          <cell r="V171" t="str">
            <v>1,1</v>
          </cell>
          <cell r="X171">
            <v>1</v>
          </cell>
          <cell r="Y171">
            <v>1</v>
          </cell>
          <cell r="Z171">
            <v>1</v>
          </cell>
          <cell r="AA171">
            <v>2006</v>
          </cell>
          <cell r="AB171" t="str">
            <v>terrestrial</v>
          </cell>
          <cell r="AD171" t="str">
            <v>unknown</v>
          </cell>
          <cell r="AE171" t="str">
            <v>yes</v>
          </cell>
          <cell r="AF171" t="str">
            <v>unknown</v>
          </cell>
          <cell r="AG171">
            <v>2006</v>
          </cell>
          <cell r="AH171" t="str">
            <v>Øf Hvaler: Asmaløy</v>
          </cell>
          <cell r="AI171">
            <v>5</v>
          </cell>
          <cell r="AJ171" t="str">
            <v>V</v>
          </cell>
          <cell r="AL171">
            <v>1</v>
          </cell>
          <cell r="AM171" t="str">
            <v>importDirect</v>
          </cell>
          <cell r="AN171">
            <v>1</v>
          </cell>
          <cell r="AO171" t="str">
            <v>introductionEscaped</v>
          </cell>
          <cell r="AP171" t="str">
            <v>Øs</v>
          </cell>
          <cell r="AQ171">
            <v>4</v>
          </cell>
          <cell r="AR171">
            <v>3</v>
          </cell>
          <cell r="AS171">
            <v>12</v>
          </cell>
          <cell r="AT171">
            <v>1</v>
          </cell>
          <cell r="AU171">
            <v>36</v>
          </cell>
          <cell r="AV171">
            <v>0</v>
          </cell>
          <cell r="AW171" t="str">
            <v>Ingen kjent effekt</v>
          </cell>
          <cell r="AX171" t="str">
            <v>Ingen kjent effekt</v>
          </cell>
          <cell r="BC171" t="str">
            <v>Ingen kjent effekt</v>
          </cell>
          <cell r="BD171" t="str">
            <v>Ingen kjent effekt</v>
          </cell>
          <cell r="BE171" t="str">
            <v>no</v>
          </cell>
          <cell r="BF171" t="str">
            <v>no</v>
          </cell>
          <cell r="BG171" t="str">
            <v>V</v>
          </cell>
          <cell r="BK171" t="str">
            <v>temperate_nemoral:Europe|subtropic_mediterranean:Europe</v>
          </cell>
          <cell r="BM171" t="str">
            <v>temperate_nemoral:Europe|subtropic_mediterranean:Europe</v>
          </cell>
          <cell r="BO171">
            <v>1</v>
          </cell>
          <cell r="BR171" t="str">
            <v>RedListCategoryLevel</v>
          </cell>
          <cell r="BT171">
            <v>1</v>
          </cell>
          <cell r="BW171" t="str">
            <v>SpreadYearlyIncreaseCalculatedExpansionSpeed</v>
          </cell>
          <cell r="BX171">
            <v>0</v>
          </cell>
          <cell r="BY171">
            <v>1</v>
          </cell>
          <cell r="CB171" t="str">
            <v>T34</v>
          </cell>
          <cell r="CC171">
            <v>1</v>
          </cell>
          <cell r="CH171">
            <v>1</v>
          </cell>
          <cell r="CM171">
            <v>1</v>
          </cell>
          <cell r="CQ171">
            <v>1</v>
          </cell>
          <cell r="CU171">
            <v>1</v>
          </cell>
          <cell r="CX171">
            <v>0</v>
          </cell>
          <cell r="CY171">
            <v>1</v>
          </cell>
          <cell r="DB171">
            <v>0</v>
          </cell>
          <cell r="DC171" t="str">
            <v>Hagesymre &lt;em&gt;Anemone apennina &lt;/em&gt;er en flerårig urt med frøreproduksjon (og maurspredning) og dessuten effektiv klonal vekst med krypende jordstengler. Den stammer fra Sør-Europa.</v>
          </cell>
          <cell r="DD171" t="str">
            <v>&lt;p&gt;Arten er bare funnet med sikkerhet ett sted i Norge, på Asmaløy i Øf Hvaler i 2006, men der veletablert "i lyngmark" nær hytte, dvs. trolig i kystlynghei. Den er nokså populær i hager og kan godt tenkes å etablere seg flere steder. Den formerer seg både med frukter (trolig maurspredt) og vokser klonalt med jordstengler.&lt;/p&gt;</v>
          </cell>
          <cell r="DE171" t="str">
            <v>Arten er innført som hageplante og trolig spontant spredt med frø (maur) ut i marka.</v>
          </cell>
          <cell r="DF171" t="str">
            <v>Arten har et lite invasjonspotensial med minimumsskår på både median levetid og ekspansjonshastighet.</v>
          </cell>
          <cell r="DG171" t="str">
            <v>Ingen kjent negativ økologisk effekt er knyttet til arten.</v>
          </cell>
          <cell r="DH171" t="str">
            <v>&lt;p&gt;Hagesymre vurderes til ingen kjent økologisk risko. Arten kan begynne å få stabil forekomst i Norge (i det minste som klonal), men den vil neppe utgjøre noe problem i oversiktlig framtid.&lt;/p&gt;</v>
          </cell>
          <cell r="DI171">
            <v>0</v>
          </cell>
        </row>
        <row r="172">
          <cell r="B172" t="str">
            <v>Anemone blanda</v>
          </cell>
          <cell r="C172" t="str">
            <v>Schott &amp; Kotschy</v>
          </cell>
          <cell r="D172" t="str">
            <v>balkansymre</v>
          </cell>
          <cell r="E172">
            <v>130319</v>
          </cell>
          <cell r="F172">
            <v>103086</v>
          </cell>
          <cell r="G172" t="str">
            <v>ExpertGroups/Karplanter/N</v>
          </cell>
          <cell r="H172" t="str">
            <v>Karplanter</v>
          </cell>
          <cell r="I172" t="str">
            <v>Karplanter</v>
          </cell>
          <cell r="J172" t="str">
            <v>AlienSpecie</v>
          </cell>
          <cell r="N172">
            <v>2</v>
          </cell>
          <cell r="Q172">
            <v>1</v>
          </cell>
          <cell r="T172" t="str">
            <v>LO</v>
          </cell>
          <cell r="U172">
            <v>2</v>
          </cell>
          <cell r="V172" t="str">
            <v>2AB,1</v>
          </cell>
          <cell r="X172">
            <v>1</v>
          </cell>
          <cell r="Y172">
            <v>1</v>
          </cell>
          <cell r="Z172">
            <v>1</v>
          </cell>
          <cell r="AA172">
            <v>1966</v>
          </cell>
          <cell r="AB172" t="str">
            <v>terrestrial</v>
          </cell>
          <cell r="AD172" t="str">
            <v>unknown</v>
          </cell>
          <cell r="AE172" t="str">
            <v>yes</v>
          </cell>
          <cell r="AF172" t="str">
            <v>unknown</v>
          </cell>
          <cell r="AG172">
            <v>1966</v>
          </cell>
          <cell r="AH172" t="str">
            <v>Ro Karmøy: Stangaland</v>
          </cell>
          <cell r="AI172">
            <v>5</v>
          </cell>
          <cell r="AJ172" t="str">
            <v>V</v>
          </cell>
          <cell r="AL172">
            <v>1</v>
          </cell>
          <cell r="AM172" t="str">
            <v>importDirect</v>
          </cell>
          <cell r="AN172">
            <v>1</v>
          </cell>
          <cell r="AO172" t="str">
            <v>introductionEscaped</v>
          </cell>
          <cell r="AP172" t="str">
            <v>He,Bu,Va,Ro,St</v>
          </cell>
          <cell r="AQ172">
            <v>20</v>
          </cell>
          <cell r="AR172">
            <v>4</v>
          </cell>
          <cell r="AS172">
            <v>80</v>
          </cell>
          <cell r="AT172">
            <v>55000</v>
          </cell>
          <cell r="AU172">
            <v>120</v>
          </cell>
          <cell r="AV172">
            <v>100</v>
          </cell>
          <cell r="AW172" t="str">
            <v>Ingen kjent effekt</v>
          </cell>
          <cell r="AX172" t="str">
            <v>Ingen kjent effekt</v>
          </cell>
          <cell r="BC172" t="str">
            <v>Ingen kjent effekt</v>
          </cell>
          <cell r="BD172" t="str">
            <v>Ingen kjent effekt</v>
          </cell>
          <cell r="BE172" t="str">
            <v>no</v>
          </cell>
          <cell r="BF172" t="str">
            <v>no</v>
          </cell>
          <cell r="BG172" t="str">
            <v>V</v>
          </cell>
          <cell r="BK172" t="str">
            <v>temperate_nemoral:Europe,Asia|subtropic_mediterranean:Europe,Asia</v>
          </cell>
          <cell r="BM172" t="str">
            <v>temperate_nemoral:Europe,Asia|subtropic_mediterranean:Europe,Asia</v>
          </cell>
          <cell r="BO172">
            <v>2</v>
          </cell>
          <cell r="BR172" t="str">
            <v>RedListCategoryLevel</v>
          </cell>
          <cell r="BT172">
            <v>2</v>
          </cell>
          <cell r="BW172" t="str">
            <v>SpreadYearlyIncreaseCalculatedExpansionSpeed</v>
          </cell>
          <cell r="BX172">
            <v>66.97</v>
          </cell>
          <cell r="BY172">
            <v>1</v>
          </cell>
          <cell r="CB172" t="str">
            <v>T32,T40,T42</v>
          </cell>
          <cell r="CC172">
            <v>1</v>
          </cell>
          <cell r="CH172">
            <v>1</v>
          </cell>
          <cell r="CM172">
            <v>1</v>
          </cell>
          <cell r="CQ172">
            <v>1</v>
          </cell>
          <cell r="CU172">
            <v>1</v>
          </cell>
          <cell r="CX172">
            <v>0</v>
          </cell>
          <cell r="CY172">
            <v>1</v>
          </cell>
          <cell r="DB172">
            <v>0</v>
          </cell>
          <cell r="DC172" t="str">
            <v>Balkansymre &lt;em&gt;Anemone blanda &lt;/em&gt;er en flerårig urt med frøreproduksjon og med effektiv klonal vekst med krypende jordstengler. Den stammer fra Sørøst-Europa og Vest-Asia.</v>
          </cell>
          <cell r="DD172" t="str">
            <v>&lt;p&gt;Arten er funnet fem ganger i Norge, alle gangene angitt som forvillet: He Løten 2002, Ro Karmøy 1996, ST Trondheim 1999, VA Mandal 2013 og Bu Lier 2014. Ingen av forekomstene er rapportert over flere år, men det er trolig at bestandene er stabile eller semi-stabile. De er oppført som enkeltfunn i spredningshistorikken ovafor. Arten har potensial for videre etablering i Norge.&lt;/p&gt;</v>
          </cell>
          <cell r="DE172" t="str">
            <v>Arten er innført som hageplante. Videre spredning skjer trolig med frø (maurspredte) over begrensete avstander.</v>
          </cell>
          <cell r="DF172" t="str">
            <v>Invasjonspotensialet er begrenset, med begrenset median levetid og begrenset ekspansjonshastighet. Nye forekomster vil skyldes utspredning fra nye hager heller enn spredning fra allerede eksisterende forekomster i norsk natur.</v>
          </cell>
          <cell r="DG172" t="str">
            <v>Ingen negativ økologisk effekt er kjent for arten.</v>
          </cell>
          <cell r="DH172" t="str">
            <v>&lt;p&gt;Balkansymre vurderes til låg økologisk risiko, og utelukkende på grunn av invasjonspotensialet.&lt;/p&gt;</v>
          </cell>
          <cell r="DI172">
            <v>0</v>
          </cell>
        </row>
        <row r="173">
          <cell r="B173" t="str">
            <v>Anemone coronaria</v>
          </cell>
          <cell r="C173" t="str">
            <v>L.</v>
          </cell>
          <cell r="D173" t="str">
            <v>kronsymre</v>
          </cell>
          <cell r="E173">
            <v>84775</v>
          </cell>
          <cell r="F173">
            <v>127912</v>
          </cell>
          <cell r="G173" t="str">
            <v>ExpertGroups/Karplanter/N</v>
          </cell>
          <cell r="H173" t="str">
            <v>Karplanter</v>
          </cell>
          <cell r="I173" t="str">
            <v>Karplanter</v>
          </cell>
          <cell r="J173" t="str">
            <v>NotApplicable</v>
          </cell>
          <cell r="M173" t="str">
            <v>canNotEstablishWithin50years</v>
          </cell>
          <cell r="AA173">
            <v>1961</v>
          </cell>
          <cell r="AB173" t="str">
            <v>terrestrial</v>
          </cell>
          <cell r="AD173" t="str">
            <v>unknown</v>
          </cell>
          <cell r="AE173" t="str">
            <v>no</v>
          </cell>
          <cell r="AF173" t="str">
            <v>unknown</v>
          </cell>
          <cell r="AI173">
            <v>5</v>
          </cell>
          <cell r="AJ173" t="str">
            <v>V</v>
          </cell>
          <cell r="AW173" t="str">
            <v>Ingen kjent effekt</v>
          </cell>
          <cell r="AX173" t="str">
            <v>Ingen kjent effekt</v>
          </cell>
          <cell r="BC173" t="str">
            <v>Ingen kjent effekt</v>
          </cell>
          <cell r="BD173" t="str">
            <v>Ingen kjent effekt</v>
          </cell>
          <cell r="BK173" t="str">
            <v>subtropic_mediterranean:Europe,Asia</v>
          </cell>
          <cell r="BM173" t="str">
            <v>subtropic_mediterranean:Europe,Asia</v>
          </cell>
          <cell r="DI173">
            <v>0</v>
          </cell>
        </row>
        <row r="174">
          <cell r="B174" t="str">
            <v>Anemonidium canadense</v>
          </cell>
          <cell r="C174" t="str">
            <v>(L.) Á.Löve &amp; D.Löve</v>
          </cell>
          <cell r="D174" t="str">
            <v>kanadasymre</v>
          </cell>
          <cell r="E174">
            <v>160570</v>
          </cell>
          <cell r="F174">
            <v>103091</v>
          </cell>
          <cell r="G174" t="str">
            <v>ExpertGroups/Karplanter/N</v>
          </cell>
          <cell r="H174" t="str">
            <v>Karplanter</v>
          </cell>
          <cell r="I174" t="str">
            <v>Karplanter</v>
          </cell>
          <cell r="J174" t="str">
            <v>AlienSpecie</v>
          </cell>
          <cell r="N174">
            <v>2</v>
          </cell>
          <cell r="Q174">
            <v>1</v>
          </cell>
          <cell r="T174" t="str">
            <v>LO</v>
          </cell>
          <cell r="U174">
            <v>2</v>
          </cell>
          <cell r="V174" t="str">
            <v>2AB,1</v>
          </cell>
          <cell r="X174">
            <v>2</v>
          </cell>
          <cell r="Y174">
            <v>3</v>
          </cell>
          <cell r="Z174">
            <v>2</v>
          </cell>
          <cell r="AA174">
            <v>2000</v>
          </cell>
          <cell r="AB174" t="str">
            <v>terrestrial</v>
          </cell>
          <cell r="AD174" t="str">
            <v>unknown</v>
          </cell>
          <cell r="AE174" t="str">
            <v>yes</v>
          </cell>
          <cell r="AF174" t="str">
            <v>unknown</v>
          </cell>
          <cell r="AG174">
            <v>2000</v>
          </cell>
          <cell r="AH174" t="str">
            <v>No Bodø: Grønnåsen, Kochhagen Sommerro, "har börjat sprida sej"</v>
          </cell>
          <cell r="AI174">
            <v>5</v>
          </cell>
          <cell r="AJ174" t="str">
            <v>V</v>
          </cell>
          <cell r="AL174">
            <v>1</v>
          </cell>
          <cell r="AM174" t="str">
            <v>importDirect</v>
          </cell>
          <cell r="AN174">
            <v>1</v>
          </cell>
          <cell r="AO174" t="str">
            <v>introductionEscaped</v>
          </cell>
          <cell r="AP174" t="str">
            <v>Øs,OsA</v>
          </cell>
          <cell r="AQ174">
            <v>12</v>
          </cell>
          <cell r="AR174">
            <v>4</v>
          </cell>
          <cell r="AS174">
            <v>48</v>
          </cell>
          <cell r="AT174">
            <v>15000</v>
          </cell>
          <cell r="AU174">
            <v>72</v>
          </cell>
          <cell r="AV174">
            <v>50</v>
          </cell>
          <cell r="AW174" t="str">
            <v>Ingen kjent effekt</v>
          </cell>
          <cell r="AX174" t="str">
            <v>Ingen kjent effekt</v>
          </cell>
          <cell r="BC174" t="str">
            <v>Ingen kjent effekt</v>
          </cell>
          <cell r="BD174" t="str">
            <v>Ingen kjent effekt</v>
          </cell>
          <cell r="BE174" t="str">
            <v>no</v>
          </cell>
          <cell r="BF174" t="str">
            <v>no</v>
          </cell>
          <cell r="BK174" t="str">
            <v>polar:NorthAndCentralAmerica|temperate_boreal:NorthAndCentralAmerica|temperate_nemoral:NorthAndCentralAmerica</v>
          </cell>
          <cell r="BM174" t="str">
            <v>polar:NorthAndCentralAmerica|temperate_boreal:NorthAndCentralAmerica|temperate_nemoral:Europe,NorthAndCentralAmerica</v>
          </cell>
          <cell r="BO174">
            <v>2</v>
          </cell>
          <cell r="BR174" t="str">
            <v>RedListCategoryLevel</v>
          </cell>
          <cell r="BT174">
            <v>2</v>
          </cell>
          <cell r="BW174" t="str">
            <v>SpreadYearlyIncreaseCalculatedExpansionSpeed</v>
          </cell>
          <cell r="BX174">
            <v>82.27</v>
          </cell>
          <cell r="BY174">
            <v>1</v>
          </cell>
          <cell r="CB174" t="str">
            <v>T40,T4,T43</v>
          </cell>
          <cell r="CC174">
            <v>1</v>
          </cell>
          <cell r="CH174">
            <v>1</v>
          </cell>
          <cell r="CM174">
            <v>1</v>
          </cell>
          <cell r="CQ174">
            <v>1</v>
          </cell>
          <cell r="CU174">
            <v>1</v>
          </cell>
          <cell r="CX174">
            <v>0</v>
          </cell>
          <cell r="CY174">
            <v>1</v>
          </cell>
          <cell r="DB174">
            <v>0</v>
          </cell>
          <cell r="DC174" t="str">
            <v>Kanadasymre &lt;em&gt;Anemonidium canadense &lt;/em&gt;er en langlevd flerårig urt fra østre og nordre Nord-Amerika, med frøreproduksjon og med stort potensial for å spres. Den er utmerket tilpasset norske klima fra Sørlandet nord til Finnmark, og den vokser både lokalt med jordstengler og sprer seg mer vidt med frø. Dens eneste hinder i norsk natur er at den ikke er så attraktiv som mange andre anemoner i hagene.</v>
          </cell>
          <cell r="DD174" t="str">
            <v>&lt;p&gt;Den første opplysningen fra Norge antyder begynnende spredning, i No Bodø: Grønnåsen, "Koch-hagen. Cult. beg. forvillet" 2000. Ved de to andre angivelsene er det allerede klar forvilling med etablering i skog og skogkanter: Øf Eidsberg: Høytorp fort 2002 og Oslo: Bygdøy 2007. Det eneste som hindrer denne arten fra rask spredning ut i norsk natur er at den dyrkes lite. De enkelte forvillete forekomstene av kanadasymre er trolig alle enkeltkloner, noe som kan begrense seksuell reproduksjon. Den naturaliseres lett i middelsrik, noe skyggefull skog og har et stort spenn i fuktighets- og næringstoleranse. Dersom arten blir vanligere i dyrkning kan ekspansjonen i norsk natur bli raskere enn dagens data antyder. &lt;/p&gt;</v>
          </cell>
          <cell r="DE174" t="str">
            <v>Arten er innført som hageplante, trolig spredt ut i norsk natur ved utkast og frøspredning fra hager. Fruktene er noe hårete og kan spres med dyr, men ikke med vind. Arten synes ikke sette god frukt i Norden (Uotila 2001).</v>
          </cell>
          <cell r="DF174" t="str">
            <v>Invasjonspotensialet er begrenset, en kombinasjon av begrenset median levetid og begrenset ekspansjonshastighet. Arten kan danne store og nokså tette bestander der den etablerer seg, men den dyrkes og forvilles for sjelden i Norge til at den kan ha stort invasjonspotensial.</v>
          </cell>
          <cell r="DG174" t="str">
            <v>Den økologiske effekten vil også begrenses av at arten ikke spres ofte og langt. Vi vurderer at arten ikke har noen negativ økologisk effekt.</v>
          </cell>
          <cell r="DH174" t="str">
            <v>&lt;p&gt;Kanadasymre vurderes til låg økologisk risiko, og bare på grunn av invasjonspotensialet.&lt;/p&gt;</v>
          </cell>
          <cell r="DI174">
            <v>1</v>
          </cell>
        </row>
        <row r="175">
          <cell r="B175" t="str">
            <v>Anethum graveolens</v>
          </cell>
          <cell r="C175" t="str">
            <v>L.</v>
          </cell>
          <cell r="D175" t="str">
            <v>dill</v>
          </cell>
          <cell r="E175">
            <v>60222</v>
          </cell>
          <cell r="F175">
            <v>100262</v>
          </cell>
          <cell r="G175" t="str">
            <v>ExpertGroups/Karplanter/N</v>
          </cell>
          <cell r="H175" t="str">
            <v>Karplanter</v>
          </cell>
          <cell r="I175" t="str">
            <v>Karplanter</v>
          </cell>
          <cell r="J175" t="str">
            <v>NotApplicable</v>
          </cell>
          <cell r="M175" t="str">
            <v>canNotEstablishWithin50years</v>
          </cell>
          <cell r="AA175">
            <v>1826</v>
          </cell>
          <cell r="AB175" t="str">
            <v>terrestrial</v>
          </cell>
          <cell r="AD175" t="str">
            <v>unknown</v>
          </cell>
          <cell r="AE175" t="str">
            <v>no</v>
          </cell>
          <cell r="AF175" t="str">
            <v>unknown</v>
          </cell>
          <cell r="AI175">
            <v>1</v>
          </cell>
          <cell r="AJ175" t="str">
            <v>V</v>
          </cell>
          <cell r="AW175" t="str">
            <v>Ingen kjent effekt</v>
          </cell>
          <cell r="AX175" t="str">
            <v>Ingen kjent effekt</v>
          </cell>
          <cell r="BC175" t="str">
            <v>Ingen kjent effekt</v>
          </cell>
          <cell r="BD175" t="str">
            <v>Ingen kjent effekt</v>
          </cell>
          <cell r="BK175" t="str">
            <v>temperate_dry:Asia|subtropic_unspecified:Asia</v>
          </cell>
          <cell r="BM175" t="str">
            <v>temperate_nemoral:Europe,Asia,Oceania,NorthAndCentralAmerica|temperate_dry:Asia|subtropic_unspecified:Asia,NorthAndCentralAmerica,SouthAmerica|subtropic_mediterranean:Europe,Africa</v>
          </cell>
          <cell r="DI175">
            <v>0</v>
          </cell>
        </row>
        <row r="176">
          <cell r="B176" t="str">
            <v>Anisantha diandra</v>
          </cell>
          <cell r="C176" t="str">
            <v>(Roth) Tutin ex Tzvelev</v>
          </cell>
          <cell r="D176" t="str">
            <v>trollfaks</v>
          </cell>
          <cell r="E176">
            <v>144982</v>
          </cell>
          <cell r="F176">
            <v>99890</v>
          </cell>
          <cell r="G176" t="str">
            <v>ExpertGroups/Karplanter/N</v>
          </cell>
          <cell r="H176" t="str">
            <v>Karplanter</v>
          </cell>
          <cell r="I176" t="str">
            <v>Karplanter</v>
          </cell>
          <cell r="J176" t="str">
            <v>NotApplicable</v>
          </cell>
          <cell r="M176" t="str">
            <v>canNotEstablishWithin50years</v>
          </cell>
          <cell r="AA176">
            <v>1868</v>
          </cell>
          <cell r="AB176" t="str">
            <v>terrestrial</v>
          </cell>
          <cell r="AD176" t="str">
            <v>origin,unknown</v>
          </cell>
          <cell r="AE176" t="str">
            <v>no</v>
          </cell>
          <cell r="AF176" t="str">
            <v>unknown</v>
          </cell>
          <cell r="AI176">
            <v>1</v>
          </cell>
          <cell r="AJ176" t="str">
            <v>V</v>
          </cell>
          <cell r="AW176" t="str">
            <v>Ingen kjent effekt</v>
          </cell>
          <cell r="AX176" t="str">
            <v>Ingen kjent effekt</v>
          </cell>
          <cell r="BC176" t="str">
            <v>Ingen kjent effekt</v>
          </cell>
          <cell r="BD176" t="str">
            <v>Ingen kjent effekt</v>
          </cell>
          <cell r="BK176" t="str">
            <v>temperate_nemoral:Europe|temperate_dry:Europe,Asia|subtropic_mediterranean:Europe,Asia,Africa</v>
          </cell>
          <cell r="BM176" t="str">
            <v>temperate_nemoral:Europe|temperate_dry:Europe,Asia|subtropic_mediterranean:Europe,Asia,Africa</v>
          </cell>
          <cell r="DI176">
            <v>0</v>
          </cell>
        </row>
        <row r="177">
          <cell r="B177" t="str">
            <v>Anisantha madritensis</v>
          </cell>
          <cell r="C177" t="str">
            <v>(L.) Nevski</v>
          </cell>
          <cell r="D177" t="str">
            <v>madridfaks</v>
          </cell>
          <cell r="E177">
            <v>144938</v>
          </cell>
          <cell r="F177">
            <v>99891</v>
          </cell>
          <cell r="G177" t="str">
            <v>ExpertGroups/Karplanter/N</v>
          </cell>
          <cell r="H177" t="str">
            <v>Karplanter</v>
          </cell>
          <cell r="I177" t="str">
            <v>Karplanter</v>
          </cell>
          <cell r="J177" t="str">
            <v>NotApplicable</v>
          </cell>
          <cell r="M177" t="str">
            <v>canNotEstablishWithin50years</v>
          </cell>
          <cell r="AA177">
            <v>1878</v>
          </cell>
          <cell r="AB177" t="str">
            <v>terrestrial</v>
          </cell>
          <cell r="AD177" t="str">
            <v>origin,unknown</v>
          </cell>
          <cell r="AE177" t="str">
            <v>no</v>
          </cell>
          <cell r="AF177" t="str">
            <v>unknown</v>
          </cell>
          <cell r="AI177">
            <v>1</v>
          </cell>
          <cell r="AJ177" t="str">
            <v>V</v>
          </cell>
          <cell r="AW177" t="str">
            <v>Ingen kjent effekt</v>
          </cell>
          <cell r="AX177" t="str">
            <v>Ingen kjent effekt</v>
          </cell>
          <cell r="BC177" t="str">
            <v>Ingen kjent effekt</v>
          </cell>
          <cell r="BD177" t="str">
            <v>Ingen kjent effekt</v>
          </cell>
          <cell r="BK177" t="str">
            <v>temperate_nemoral:Europe|temperate_dry:Europe|subtropic_mediterranean:Europe,Asia,Africa</v>
          </cell>
          <cell r="BM177" t="str">
            <v>temperate_nemoral:Europe|temperate_dry:Europe|subtropic_mediterranean:Europe,Asia,Africa,Oceania,NorthAndCentralAmerica</v>
          </cell>
          <cell r="DI177">
            <v>0</v>
          </cell>
        </row>
        <row r="178">
          <cell r="B178" t="str">
            <v>Anisantha rigida</v>
          </cell>
          <cell r="C178" t="str">
            <v>(Roth) Hyl.</v>
          </cell>
          <cell r="D178" t="str">
            <v>stivfaks</v>
          </cell>
          <cell r="E178">
            <v>130377</v>
          </cell>
          <cell r="F178">
            <v>145506</v>
          </cell>
          <cell r="G178" t="str">
            <v>ExpertGroups/Karplanter/N</v>
          </cell>
          <cell r="H178" t="str">
            <v>Karplanter</v>
          </cell>
          <cell r="I178" t="str">
            <v>Karplanter</v>
          </cell>
          <cell r="J178" t="str">
            <v>NotApplicable</v>
          </cell>
          <cell r="M178" t="str">
            <v>canNotEstablishWithin50years</v>
          </cell>
          <cell r="AA178">
            <v>1882</v>
          </cell>
          <cell r="AB178" t="str">
            <v>terrestrial</v>
          </cell>
          <cell r="AD178" t="str">
            <v>origin</v>
          </cell>
          <cell r="AE178" t="str">
            <v>no</v>
          </cell>
          <cell r="AF178" t="str">
            <v>unknown</v>
          </cell>
          <cell r="AI178">
            <v>1</v>
          </cell>
          <cell r="AJ178" t="str">
            <v>V</v>
          </cell>
          <cell r="AW178" t="str">
            <v>Ingen kjent effekt</v>
          </cell>
          <cell r="AX178" t="str">
            <v>Ingen kjent effekt</v>
          </cell>
          <cell r="BC178" t="str">
            <v>Ingen kjent effekt</v>
          </cell>
          <cell r="BD178" t="str">
            <v>Ingen kjent effekt</v>
          </cell>
          <cell r="BK178" t="str">
            <v>temperate_nemoral:Europe|subtropic_mediterranean:Europe,Asia,Africa</v>
          </cell>
          <cell r="BM178" t="str">
            <v>temperate_nemoral:Europe|subtropic_mediterranean:Europe,Asia,Africa,Oceania,NorthAndCentralAmerica,SouthAmerica|subtropic_caperegion:Africa</v>
          </cell>
          <cell r="DI178">
            <v>0</v>
          </cell>
        </row>
        <row r="179">
          <cell r="B179" t="str">
            <v>Anoda cristata</v>
          </cell>
          <cell r="C179" t="str">
            <v>(L.) Schltdl.</v>
          </cell>
          <cell r="D179" t="str">
            <v>glanskattost</v>
          </cell>
          <cell r="E179">
            <v>62683</v>
          </cell>
          <cell r="F179">
            <v>102723</v>
          </cell>
          <cell r="G179" t="str">
            <v>ExpertGroups/Karplanter/N</v>
          </cell>
          <cell r="H179" t="str">
            <v>Karplanter</v>
          </cell>
          <cell r="I179" t="str">
            <v>Karplanter</v>
          </cell>
          <cell r="J179" t="str">
            <v>NotApplicable</v>
          </cell>
          <cell r="M179" t="str">
            <v>canNotEstablishWithin50years</v>
          </cell>
          <cell r="AA179">
            <v>1998</v>
          </cell>
          <cell r="AB179" t="str">
            <v>terrestrial</v>
          </cell>
          <cell r="AD179" t="str">
            <v>unknown</v>
          </cell>
          <cell r="AE179" t="str">
            <v>no</v>
          </cell>
          <cell r="AF179" t="str">
            <v>unknown</v>
          </cell>
          <cell r="AI179">
            <v>1</v>
          </cell>
          <cell r="AJ179" t="str">
            <v>V</v>
          </cell>
          <cell r="AW179" t="str">
            <v>Ingen kjent effekt</v>
          </cell>
          <cell r="AX179" t="str">
            <v>Ingen kjent effekt</v>
          </cell>
          <cell r="BC179" t="str">
            <v>Ingen kjent effekt</v>
          </cell>
          <cell r="BD179" t="str">
            <v>Ingen kjent effekt</v>
          </cell>
          <cell r="BK179" t="str">
            <v>subtropic_unspecified:NorthAndCentralAmerica|tropic:NorthAndCentralAmerica</v>
          </cell>
          <cell r="BM179" t="str">
            <v>temperate_nemoral:NorthAndCentralAmerica|temperate_dry:NorthAndCentralAmerica,SouthAmerica|subtropic_unspecified:NorthAndCentralAmerica,SouthAmerica|subtropic_mediterranean:Europe|subtropic_highlands:SouthAmerica|tropic:NorthAndCentralAmerica</v>
          </cell>
          <cell r="DI179">
            <v>0</v>
          </cell>
        </row>
        <row r="180">
          <cell r="B180" t="str">
            <v>Anthemis cotula</v>
          </cell>
          <cell r="C180" t="str">
            <v>L.</v>
          </cell>
          <cell r="D180" t="str">
            <v>tappgåseblom</v>
          </cell>
          <cell r="E180">
            <v>60377</v>
          </cell>
          <cell r="F180">
            <v>100417</v>
          </cell>
          <cell r="G180" t="str">
            <v>ExpertGroups/Karplanter/N</v>
          </cell>
          <cell r="H180" t="str">
            <v>Karplanter</v>
          </cell>
          <cell r="I180" t="str">
            <v>Karplanter</v>
          </cell>
          <cell r="J180" t="str">
            <v>AlienSpecie</v>
          </cell>
          <cell r="N180">
            <v>1</v>
          </cell>
          <cell r="Q180">
            <v>1</v>
          </cell>
          <cell r="T180" t="str">
            <v>NK</v>
          </cell>
          <cell r="U180">
            <v>1</v>
          </cell>
          <cell r="V180" t="str">
            <v>1,1</v>
          </cell>
          <cell r="X180">
            <v>1</v>
          </cell>
          <cell r="Y180">
            <v>1</v>
          </cell>
          <cell r="Z180">
            <v>1</v>
          </cell>
          <cell r="AA180">
            <v>1871</v>
          </cell>
          <cell r="AB180" t="str">
            <v>terrestrial</v>
          </cell>
          <cell r="AD180" t="str">
            <v>origin,unknown</v>
          </cell>
          <cell r="AE180" t="str">
            <v>yes</v>
          </cell>
          <cell r="AF180" t="str">
            <v>unknown</v>
          </cell>
          <cell r="AG180">
            <v>1871</v>
          </cell>
          <cell r="AH180" t="str">
            <v>VA Kristiansand: "Kr.sand"</v>
          </cell>
          <cell r="AI180">
            <v>1</v>
          </cell>
          <cell r="AJ180" t="str">
            <v>V</v>
          </cell>
          <cell r="AN180">
            <v>4</v>
          </cell>
          <cell r="AO180" t="str">
            <v>introductionTransportpollution,introductionStowaway,spreadStowaway,spreadTransportpollution</v>
          </cell>
          <cell r="AP180" t="str">
            <v>Øs,OsA,Bu,Ve,Te,Va</v>
          </cell>
          <cell r="AQ180">
            <v>64</v>
          </cell>
          <cell r="AR180">
            <v>2</v>
          </cell>
          <cell r="AS180">
            <v>128</v>
          </cell>
          <cell r="AT180">
            <v>9000</v>
          </cell>
          <cell r="AU180">
            <v>0</v>
          </cell>
          <cell r="AV180">
            <v>100</v>
          </cell>
          <cell r="AW180" t="str">
            <v>Ingen kjent effekt</v>
          </cell>
          <cell r="AX180" t="str">
            <v>Ingen kjent effekt</v>
          </cell>
          <cell r="BC180" t="str">
            <v>Ingen kjent effekt</v>
          </cell>
          <cell r="BD180" t="str">
            <v>Ingen kjent effekt</v>
          </cell>
          <cell r="BE180" t="str">
            <v>no</v>
          </cell>
          <cell r="BF180" t="str">
            <v>no</v>
          </cell>
          <cell r="BG180" t="str">
            <v>V</v>
          </cell>
          <cell r="BK180" t="str">
            <v>temperate_nemoral:Europe,Asia|temperate_dry:Europe,Asia|subtropic_mediterranean:Europe,Asia,Africa</v>
          </cell>
          <cell r="BM180" t="str">
            <v>temperate_nemoral:Europe,Asia,Oceania,NorthAndCentralAmerica,SouthAmerica|temperate_dry:Europe,Asia|subtropic_unspecified:SouthAmerica|subtropic_mediterranean:Europe,Asia,Africa,Oceania,NorthAndCentralAmerica</v>
          </cell>
          <cell r="BO180">
            <v>2</v>
          </cell>
          <cell r="BQ180" t="str">
            <v>X</v>
          </cell>
          <cell r="BR180" t="str">
            <v>RedListCategoryLevel</v>
          </cell>
          <cell r="BT180">
            <v>1</v>
          </cell>
          <cell r="BW180" t="str">
            <v>SpreadYearlyIncreaseCalculatedExpansionSpeed</v>
          </cell>
          <cell r="BX180">
            <v>0</v>
          </cell>
          <cell r="BY180">
            <v>1</v>
          </cell>
          <cell r="CB180" t="str">
            <v>T35,T37,T40,T41,T44</v>
          </cell>
          <cell r="CC180">
            <v>1</v>
          </cell>
          <cell r="CH180">
            <v>1</v>
          </cell>
          <cell r="CM180">
            <v>1</v>
          </cell>
          <cell r="CQ180">
            <v>1</v>
          </cell>
          <cell r="CU180">
            <v>1</v>
          </cell>
          <cell r="CX180">
            <v>0</v>
          </cell>
          <cell r="CY180">
            <v>1</v>
          </cell>
          <cell r="DB180">
            <v>0</v>
          </cell>
          <cell r="DC180" t="str">
            <v>Tappgåseblom &lt;i&gt;Anthemis cotula&lt;/i&gt; er en ettårig art med frøreproduksjon. Den stammer fra Europa og Vest-Asia og er varmekrevende, på grensa til å reprodusere effektivt i Norge. Permanent forekomst de siste 140-150 årene har vært avhengig av hyppig innførsel.</v>
          </cell>
          <cell r="DD180" t="str">
            <v>&lt;p&gt;Tappgåseblom&lt;em&gt; &lt;/em&gt;har hatt en nokså komplisert innførsels- og spredningshistorie i Norge. Arten er på grensa til hvor den kan reprodusere, noe som innebærer at den synes å ha respondert både på klima og på innførselspress og spredningspress. Historikken kan deles opp i fire perioder: (1) 1872-1906. Alle funn er gjort i tilknytning til ballastplasser og kystbyer med mulig spredning fra ballastplasser: Øf Halden og Fredrikstad, Oslo, Vf Larvik, AA Arendal og Lillesand, VA Kristiansand og Mandal, Ro Haugesund. Arten synes å ha vært semi-stabil "i gaderne" i Larvik fra 1876 og i Pilestredet i Oslo fra 1877. (2) 1913-1969. Praktisk talt alle funn er gjort enten i tilknytning til innførsels- og behandlingsplasser for korn (havnesiloer, møller, kornkaier) eller til hønserier der mølleavfall er brukt som kraftf&amp;#244:r og grønnsakåkrer der det er brukt som gjødsel. Dette er kanskje den norske fremmedplanten som oftest er angitt ved hønserier, ved mer enn 40 slike i Rogaland og Hordaland. Dette er også den perioden der innførselen synes å ha vært hyppigst (fram til 1939 og etter 1960, trolig avbrutt av en periode der hovedsakelig amerikansk korn ble importert). Ut fra funnmønsteret, så synes praksis med mølleavfall som hønsef&amp;#244:r å ha avtatt drastisk rundt 1969-1970. (3) 1970-2000. Nesten alle funn er gjort i tilknytning til møller og kornsiloer, uten et eneste funn ute på bygdene. Funnfrekvensen avtar drastisk, og etter 1970 er tappgåseblom blitt en meget sjelden plante i Norge uten klare tegn på lokal reproduksjon. De to siste møllefunnene ble gjort i 1997 og 1999. (4) Deretter er arten bare funnet tilfeldig ved fuglebrett, gartnerier og på andre industriplasser med import. Spredningshistorien for tappgåseblom tolkes som responser på en kombinasjon mellom varmt klima (dvs. norsk reproduksjon) og stor innførsel i de periodene vi har hatt mye av den (1870-1885, 1920-1970), og tilsvarende kombinasjon mellom dårligere klima og mindre innførsel i andre perioder (1885-1920, 1945-1960, etter 1970). Arten kan ha potensial for varig etablering i Norge med bare marginalt endret klima (litt varmere, litt lengre sesong).&lt;/p&gt;</v>
          </cell>
          <cell r="DE180" t="str">
            <v>Arten er kommet inn som forurensning med korn og grasfrø og som blindpassasjer med ballastjord. Den kan ha hatt noe lokal spredning med transportmidler og forflytting av jordmasser.</v>
          </cell>
          <cell r="DF180" t="str">
            <v>Invasjonspotensialet er lite, med begrenset (til kort) median levetid og negativ bestandurvikling (negativ ekspansjonshastighet). I praksis er dette en fremmed art som er i ferd med å forsvinne fra Norge etter å ha vært heller hyppig.</v>
          </cell>
          <cell r="DG180" t="str">
            <v>Ingen kjent negativ økologisk effekt er knyttet til arten.</v>
          </cell>
          <cell r="DH180" t="str">
            <v>&lt;p&gt;Tappgåseblom vurderes til ingen kjent økologisk risiko. Arten har eller har i hvert fall hatt stabil forekomst i Norge (frøreproduksjon), men den er i sterk tilbakegang eller mer trolig forsvunnet som stabil fremmed art.&lt;br/&gt;&lt;/p&gt;</v>
          </cell>
          <cell r="DI180">
            <v>0</v>
          </cell>
        </row>
        <row r="181">
          <cell r="B181" t="str">
            <v>Anthemis ruthenica</v>
          </cell>
          <cell r="C181" t="str">
            <v>M.Bieb.</v>
          </cell>
          <cell r="D181" t="str">
            <v>vranggåseblom</v>
          </cell>
          <cell r="E181">
            <v>60378</v>
          </cell>
          <cell r="F181">
            <v>100418</v>
          </cell>
          <cell r="G181" t="str">
            <v>ExpertGroups/Karplanter/N</v>
          </cell>
          <cell r="H181" t="str">
            <v>Karplanter</v>
          </cell>
          <cell r="I181" t="str">
            <v>Karplanter</v>
          </cell>
          <cell r="J181" t="str">
            <v>AlienSpecie</v>
          </cell>
          <cell r="N181">
            <v>1</v>
          </cell>
          <cell r="Q181">
            <v>1</v>
          </cell>
          <cell r="T181" t="str">
            <v>NK</v>
          </cell>
          <cell r="U181">
            <v>1</v>
          </cell>
          <cell r="V181" t="str">
            <v>1,1</v>
          </cell>
          <cell r="X181">
            <v>1</v>
          </cell>
          <cell r="Y181">
            <v>1</v>
          </cell>
          <cell r="Z181">
            <v>1</v>
          </cell>
          <cell r="AA181">
            <v>1875</v>
          </cell>
          <cell r="AB181" t="str">
            <v>terrestrial</v>
          </cell>
          <cell r="AD181" t="str">
            <v>origin</v>
          </cell>
          <cell r="AE181" t="str">
            <v>yes</v>
          </cell>
          <cell r="AF181" t="str">
            <v>unknown</v>
          </cell>
          <cell r="AG181">
            <v>1951</v>
          </cell>
          <cell r="AH181" t="str">
            <v>Øf Råde: Fuglevik</v>
          </cell>
          <cell r="AI181">
            <v>1</v>
          </cell>
          <cell r="AJ181" t="str">
            <v>V</v>
          </cell>
          <cell r="AN181">
            <v>3</v>
          </cell>
          <cell r="AO181" t="str">
            <v>introductionStowaway,spreadTransportpollution,introductionTransportpollution</v>
          </cell>
          <cell r="AQ181">
            <v>4</v>
          </cell>
          <cell r="AR181">
            <v>1</v>
          </cell>
          <cell r="AS181">
            <v>4</v>
          </cell>
          <cell r="AT181">
            <v>1</v>
          </cell>
          <cell r="AU181">
            <v>0</v>
          </cell>
          <cell r="AV181">
            <v>90</v>
          </cell>
          <cell r="AW181" t="str">
            <v>Ingen kjent effekt</v>
          </cell>
          <cell r="AX181" t="str">
            <v>Ingen kjent effekt</v>
          </cell>
          <cell r="BC181" t="str">
            <v>Ingen kjent effekt</v>
          </cell>
          <cell r="BD181" t="str">
            <v>Ingen kjent effekt</v>
          </cell>
          <cell r="BE181" t="str">
            <v>no</v>
          </cell>
          <cell r="BF181" t="str">
            <v>no</v>
          </cell>
          <cell r="BG181" t="str">
            <v>V</v>
          </cell>
          <cell r="BK181" t="str">
            <v>temperate_nemoral:Europe,Asia|temperate_dry:Europe,Asia</v>
          </cell>
          <cell r="BM181" t="str">
            <v>temperate_nemoral:Europe,Asia|temperate_dry:Europe,Asia</v>
          </cell>
          <cell r="BO181">
            <v>1</v>
          </cell>
          <cell r="BR181" t="str">
            <v>RedListCategoryLevel</v>
          </cell>
          <cell r="BT181">
            <v>1</v>
          </cell>
          <cell r="BW181" t="str">
            <v>SpreadYearlyIncreaseCalculatedExpansionSpeed</v>
          </cell>
          <cell r="BX181">
            <v>0</v>
          </cell>
          <cell r="BY181">
            <v>1</v>
          </cell>
          <cell r="CB181" t="str">
            <v>T32,T35,T37,T40</v>
          </cell>
          <cell r="CC181">
            <v>1</v>
          </cell>
          <cell r="CH181">
            <v>1</v>
          </cell>
          <cell r="CM181">
            <v>1</v>
          </cell>
          <cell r="CQ181">
            <v>1</v>
          </cell>
          <cell r="CU181">
            <v>1</v>
          </cell>
          <cell r="CX181">
            <v>0</v>
          </cell>
          <cell r="CY181">
            <v>1</v>
          </cell>
          <cell r="DB181">
            <v>0</v>
          </cell>
          <cell r="DC181" t="str">
            <v>Vranggåseblom &lt;i&gt;Anthemis ruthenica&lt;/i&gt; er en ettårig art med frøreproduksjon. Den stammer fra steppeområdene i Øst-Europa og Vest-Asia og er varme- og tørkekrevende.</v>
          </cell>
          <cell r="DD181" t="str">
            <v>&lt;p&gt;Arten kom først inn som ballastplante i 1875-1902 i Øf Fredrikstad, AA Lillesand og ST Trondheim. Fra 1905 og fram til 2000-tallet er de fleste funn gjort ved møller, kornsiloer og kornkaier, med sekundær spredning til åkrer og hønserier der mølleavfallet er blitt brukt som gjødsel og kraftf&amp;#244:r. Hovedtyngden av funnene er gjort i fylker med viktige møller og siloer (Østfold, Vestfold, Vest-Agder, Hordaland, Sør-Trøndelag). Fra 1951 synes arten å ha etablert seg, i hvert fall for en periode, på flere lokaliteter i Øf Råde og siden Moss. Den er ettårig, men hadde tydelig bestander i flere observasjonsår, på skrotemark, veikanter og beitet eng med mye tråkk. Vi vet ikke om den fortsatt finnes og er stabil i området (ingen ettersøkning i nyere tid). Arten kan ha potensial for permanent etablering i Norge, særlig ved litt varmere eller tørrere klima.&lt;/p&gt;</v>
          </cell>
          <cell r="DE181" t="str">
            <v>Hovedspredning er som forurensning i korn, med viderespredning med kornavfall brukt som gjødsel og hønsef&amp;#244:r. Noen tidlige forekomster skyldes spredning i ballastjord.</v>
          </cell>
          <cell r="DF181" t="str">
            <v>Invasjonspotensialet er lite, med kort median levetid og negativ bestandsutvikling (negativ ekspansjonshastighet). Dette er kanskje en utdødd fremmed art i Norge.</v>
          </cell>
          <cell r="DG181" t="str">
            <v>Ingen kjent negativ økologisk effekt er knyttet til arten.</v>
          </cell>
          <cell r="DH181" t="str">
            <v>&lt;p&gt;Vranggåseblom vurderes til ingen kjent økologisk risiko. Arten kan fortsatt ha en og annen stabil forekomst i Norge (frøreproduksjon), men den har vært i sterk tilbakegang og finnes nå i beste fall på 1-2 steder.&lt;br/&gt;&lt;/p&gt;</v>
          </cell>
          <cell r="DI181">
            <v>0</v>
          </cell>
        </row>
        <row r="182">
          <cell r="B182" t="str">
            <v>Anthoxanthum aristatum</v>
          </cell>
          <cell r="C182" t="str">
            <v>Boiss.</v>
          </cell>
          <cell r="D182" t="str">
            <v>ettårsgulaks</v>
          </cell>
          <cell r="E182">
            <v>130452</v>
          </cell>
          <cell r="F182">
            <v>99895</v>
          </cell>
          <cell r="G182" t="str">
            <v>ExpertGroups/Karplanter/N</v>
          </cell>
          <cell r="H182" t="str">
            <v>Karplanter</v>
          </cell>
          <cell r="I182" t="str">
            <v>Karplanter</v>
          </cell>
          <cell r="J182" t="str">
            <v>NotApplicable</v>
          </cell>
          <cell r="M182" t="str">
            <v>canNotEstablishWithin50years</v>
          </cell>
          <cell r="AA182">
            <v>1993</v>
          </cell>
          <cell r="AB182" t="str">
            <v>terrestrial</v>
          </cell>
          <cell r="AD182" t="str">
            <v>unknown</v>
          </cell>
          <cell r="AE182" t="str">
            <v>no</v>
          </cell>
          <cell r="AF182" t="str">
            <v>unknown</v>
          </cell>
          <cell r="AI182">
            <v>1</v>
          </cell>
          <cell r="AJ182" t="str">
            <v>V</v>
          </cell>
          <cell r="AW182" t="str">
            <v>Ingen kjent effekt</v>
          </cell>
          <cell r="AX182" t="str">
            <v>Ingen kjent effekt</v>
          </cell>
          <cell r="BC182" t="str">
            <v>Ingen kjent effekt</v>
          </cell>
          <cell r="BD182" t="str">
            <v>Ingen kjent effekt</v>
          </cell>
          <cell r="BK182" t="str">
            <v>subtropic_mediterranean:Europe,Asia,Africa</v>
          </cell>
          <cell r="BM182" t="str">
            <v>temperate_nemoral:Europe,Asia,NorthAndCentralAmerica|subtropic_mediterranean:Europe,Asia,Africa,Oceania,NorthAndCentralAmerica</v>
          </cell>
          <cell r="DI182">
            <v>1</v>
          </cell>
        </row>
        <row r="183">
          <cell r="B183" t="str">
            <v>Anthriscus caucalis</v>
          </cell>
          <cell r="C183" t="str">
            <v>M.Bieb.</v>
          </cell>
          <cell r="D183" t="str">
            <v>krokkjørvel</v>
          </cell>
          <cell r="E183">
            <v>143775</v>
          </cell>
          <cell r="F183">
            <v>100270</v>
          </cell>
          <cell r="G183" t="str">
            <v>ExpertGroups/Karplanter/N</v>
          </cell>
          <cell r="H183" t="str">
            <v>Karplanter</v>
          </cell>
          <cell r="I183" t="str">
            <v>Karplanter</v>
          </cell>
          <cell r="J183" t="str">
            <v>NotApplicable</v>
          </cell>
          <cell r="M183" t="str">
            <v>canNotEstablishWithin50years</v>
          </cell>
          <cell r="AA183">
            <v>1884</v>
          </cell>
          <cell r="AB183" t="str">
            <v>terrestrial</v>
          </cell>
          <cell r="AD183" t="str">
            <v>origin,unknown</v>
          </cell>
          <cell r="AE183" t="str">
            <v>no</v>
          </cell>
          <cell r="AF183" t="str">
            <v>unknown</v>
          </cell>
          <cell r="AG183">
            <v>2006</v>
          </cell>
          <cell r="AH183" t="str">
            <v>Øf Sarpsborg: Borregård</v>
          </cell>
          <cell r="AI183">
            <v>1</v>
          </cell>
          <cell r="AJ183" t="str">
            <v>V</v>
          </cell>
          <cell r="AW183" t="str">
            <v>Ingen kjent effekt</v>
          </cell>
          <cell r="AX183" t="str">
            <v>Ingen kjent effekt</v>
          </cell>
          <cell r="BC183" t="str">
            <v>Ingen kjent effekt</v>
          </cell>
          <cell r="BD183" t="str">
            <v>Ingen kjent effekt</v>
          </cell>
          <cell r="BK183" t="str">
            <v>temperate_nemoral:Europe|temperate_dry:Europe,Asia|subtropic_mediterranean:Europe,Asia,Africa</v>
          </cell>
          <cell r="BM183" t="str">
            <v>temperate_nemoral:Europe|temperate_dry:Europe,Asia|subtropic_mediterranean:Europe,Asia,Africa,Oceania,NorthAndCentralAmerica,SouthAmerica</v>
          </cell>
          <cell r="DI183">
            <v>1</v>
          </cell>
        </row>
        <row r="184">
          <cell r="B184" t="str">
            <v>Anthriscus fumarioides</v>
          </cell>
          <cell r="C184" t="str">
            <v>(Waldst. &amp; Kit.) Spreng.</v>
          </cell>
          <cell r="E184">
            <v>105161</v>
          </cell>
          <cell r="F184">
            <v>145508</v>
          </cell>
          <cell r="G184" t="str">
            <v>ExpertGroups/Karplanter/N</v>
          </cell>
          <cell r="H184" t="str">
            <v>Karplanter</v>
          </cell>
          <cell r="I184" t="str">
            <v>Karplanter</v>
          </cell>
          <cell r="J184" t="str">
            <v>NotApplicable</v>
          </cell>
          <cell r="M184" t="str">
            <v>canNotEstablishWithin50years</v>
          </cell>
          <cell r="AA184" t="str">
            <v>1800-tallet</v>
          </cell>
          <cell r="AB184" t="str">
            <v>terrestrial</v>
          </cell>
          <cell r="AD184" t="str">
            <v>unknown</v>
          </cell>
          <cell r="AE184" t="str">
            <v>no</v>
          </cell>
          <cell r="AF184" t="str">
            <v>unknown</v>
          </cell>
          <cell r="AI184">
            <v>3</v>
          </cell>
          <cell r="AJ184" t="str">
            <v>V</v>
          </cell>
          <cell r="AW184" t="str">
            <v>Ingen kjent effekt</v>
          </cell>
          <cell r="AX184" t="str">
            <v>Ingen kjent effekt</v>
          </cell>
          <cell r="BC184" t="str">
            <v>Ingen kjent effekt</v>
          </cell>
          <cell r="BD184" t="str">
            <v>Ingen kjent effekt</v>
          </cell>
          <cell r="BK184" t="str">
            <v>temperate_nemoral:Europe|subtropic_mediterranean:Europe</v>
          </cell>
          <cell r="BM184" t="str">
            <v>temperate_nemoral:Europe|subtropic_mediterranean:Europe</v>
          </cell>
          <cell r="DI184">
            <v>0</v>
          </cell>
        </row>
        <row r="185">
          <cell r="B185" t="str">
            <v>Anthyllis lotoides</v>
          </cell>
          <cell r="C185" t="str">
            <v>L.</v>
          </cell>
          <cell r="D185" t="str">
            <v>møllerundbelg</v>
          </cell>
          <cell r="E185">
            <v>61850</v>
          </cell>
          <cell r="F185">
            <v>101890</v>
          </cell>
          <cell r="G185" t="str">
            <v>ExpertGroups/Karplanter/N</v>
          </cell>
          <cell r="H185" t="str">
            <v>Karplanter</v>
          </cell>
          <cell r="I185" t="str">
            <v>Karplanter</v>
          </cell>
          <cell r="J185" t="str">
            <v>NotApplicable</v>
          </cell>
          <cell r="M185" t="str">
            <v>canNotEstablishWithin50years</v>
          </cell>
          <cell r="AA185">
            <v>1933</v>
          </cell>
          <cell r="AB185" t="str">
            <v>terrestrial</v>
          </cell>
          <cell r="AD185" t="str">
            <v>origin</v>
          </cell>
          <cell r="AE185" t="str">
            <v>no</v>
          </cell>
          <cell r="AF185" t="str">
            <v>unknown</v>
          </cell>
          <cell r="AI185">
            <v>1</v>
          </cell>
          <cell r="AJ185" t="str">
            <v>V</v>
          </cell>
          <cell r="AW185" t="str">
            <v>Ingen kjent effekt</v>
          </cell>
          <cell r="AX185" t="str">
            <v>Ingen kjent effekt</v>
          </cell>
          <cell r="BC185" t="str">
            <v>Ingen kjent effekt</v>
          </cell>
          <cell r="BD185" t="str">
            <v>Ingen kjent effekt</v>
          </cell>
          <cell r="BK185" t="str">
            <v>temperate_nemoral:Europe|subtropic_mediterranean:Europe</v>
          </cell>
          <cell r="BM185" t="str">
            <v>temperate_nemoral:Europe|subtropic_mediterranean:Europe</v>
          </cell>
          <cell r="DI185">
            <v>0</v>
          </cell>
        </row>
        <row r="186">
          <cell r="B186" t="str">
            <v>Apera spica-venti</v>
          </cell>
          <cell r="C186" t="str">
            <v>(L.) P.Beauv.</v>
          </cell>
          <cell r="D186" t="str">
            <v>åkerkvein</v>
          </cell>
          <cell r="E186">
            <v>130487</v>
          </cell>
          <cell r="F186">
            <v>99899</v>
          </cell>
          <cell r="G186" t="str">
            <v>ExpertGroups/Karplanter/N</v>
          </cell>
          <cell r="H186" t="str">
            <v>Karplanter</v>
          </cell>
          <cell r="I186" t="str">
            <v>Karplanter</v>
          </cell>
          <cell r="J186" t="str">
            <v>NotApplicable</v>
          </cell>
          <cell r="M186" t="str">
            <v>establishedBefore1800</v>
          </cell>
          <cell r="AA186">
            <v>-1800</v>
          </cell>
          <cell r="AB186" t="str">
            <v>terrestrial</v>
          </cell>
          <cell r="AD186" t="str">
            <v>origin</v>
          </cell>
          <cell r="AE186" t="str">
            <v>no</v>
          </cell>
          <cell r="AF186" t="str">
            <v>unknown</v>
          </cell>
          <cell r="AG186">
            <v>-1800</v>
          </cell>
          <cell r="AH186" t="str">
            <v>Gunnerus (1776): i rugåkre.</v>
          </cell>
          <cell r="AI186">
            <v>1</v>
          </cell>
          <cell r="AJ186" t="str">
            <v>V</v>
          </cell>
          <cell r="AW186" t="str">
            <v>Ingen kjent effekt</v>
          </cell>
          <cell r="AX186" t="str">
            <v>Ingen kjent effekt</v>
          </cell>
          <cell r="BC186" t="str">
            <v>Ingen kjent effekt</v>
          </cell>
          <cell r="BD186" t="str">
            <v>Ingen kjent effekt</v>
          </cell>
          <cell r="BK186" t="str">
            <v>temperate_nemoral:Europe,Asia|temperate_dry:Europe,Asia|subtropic_mediterranean:Europe,Asia</v>
          </cell>
          <cell r="BM186" t="str">
            <v>temperate_nemoral:Europe,Asia|temperate_dry:Europe,Asia|subtropic_mediterranean:Europe,Asia,NorthAndCentralAmerica</v>
          </cell>
          <cell r="DI186">
            <v>1</v>
          </cell>
        </row>
        <row r="187">
          <cell r="B187" t="str">
            <v>Aphanes arvensis</v>
          </cell>
          <cell r="C187" t="str">
            <v>L.</v>
          </cell>
          <cell r="D187" t="str">
            <v>åkermarikåpe</v>
          </cell>
          <cell r="E187">
            <v>130488</v>
          </cell>
          <cell r="F187">
            <v>103256</v>
          </cell>
          <cell r="G187" t="str">
            <v>ExpertGroups/Karplanter/N</v>
          </cell>
          <cell r="H187" t="str">
            <v>Karplanter</v>
          </cell>
          <cell r="I187" t="str">
            <v>Karplanter</v>
          </cell>
          <cell r="J187" t="str">
            <v>AlienSpecie</v>
          </cell>
          <cell r="N187">
            <v>1</v>
          </cell>
          <cell r="Q187">
            <v>1</v>
          </cell>
          <cell r="T187" t="str">
            <v>NK</v>
          </cell>
          <cell r="U187">
            <v>1</v>
          </cell>
          <cell r="V187" t="str">
            <v>1,1</v>
          </cell>
          <cell r="X187">
            <v>1</v>
          </cell>
          <cell r="Y187">
            <v>1</v>
          </cell>
          <cell r="Z187">
            <v>1</v>
          </cell>
          <cell r="AA187">
            <v>1870</v>
          </cell>
          <cell r="AB187" t="str">
            <v>terrestrial</v>
          </cell>
          <cell r="AD187" t="str">
            <v>unknown</v>
          </cell>
          <cell r="AE187" t="str">
            <v>yes</v>
          </cell>
          <cell r="AF187" t="str">
            <v>unknown</v>
          </cell>
          <cell r="AG187">
            <v>1978</v>
          </cell>
          <cell r="AH187" t="str">
            <v>Ro Stavanger: Madlalia</v>
          </cell>
          <cell r="AI187">
            <v>1</v>
          </cell>
          <cell r="AJ187" t="str">
            <v>V</v>
          </cell>
          <cell r="AN187">
            <v>3</v>
          </cell>
          <cell r="AO187" t="str">
            <v>introductionTransportpollution,introductionStowaway</v>
          </cell>
          <cell r="AP187" t="str">
            <v>Ro</v>
          </cell>
          <cell r="AQ187">
            <v>4</v>
          </cell>
          <cell r="AR187">
            <v>2</v>
          </cell>
          <cell r="AS187">
            <v>8</v>
          </cell>
          <cell r="AT187">
            <v>1</v>
          </cell>
          <cell r="AU187">
            <v>16</v>
          </cell>
          <cell r="AV187">
            <v>100</v>
          </cell>
          <cell r="AW187" t="str">
            <v>Ingen kjent effekt</v>
          </cell>
          <cell r="AX187" t="str">
            <v>Ingen kjent effekt</v>
          </cell>
          <cell r="BC187" t="str">
            <v>Ingen kjent effekt</v>
          </cell>
          <cell r="BD187" t="str">
            <v>Ingen kjent effekt</v>
          </cell>
          <cell r="BE187" t="str">
            <v>no</v>
          </cell>
          <cell r="BF187" t="str">
            <v>no</v>
          </cell>
          <cell r="BG187" t="str">
            <v>V</v>
          </cell>
          <cell r="BK187" t="str">
            <v>temperate_nemoral:Europe|temperate_dry:Europe|subtropic_mediterranean:Europe,Asia,Africa</v>
          </cell>
          <cell r="BM187" t="str">
            <v>temperate_nemoral:Europe,Oceania,NorthAndCentralAmerica|temperate_dry:Europe|subtropic_mediterranean:Europe,Asia,Africa,Oceania,NorthAndCentralAmerica</v>
          </cell>
          <cell r="BO187">
            <v>1</v>
          </cell>
          <cell r="BR187" t="str">
            <v>RedListCategoryLevel</v>
          </cell>
          <cell r="BT187">
            <v>1</v>
          </cell>
          <cell r="BW187" t="str">
            <v>SpreadYearlyIncreaseCalculatedExpansionSpeed</v>
          </cell>
          <cell r="BX187">
            <v>0</v>
          </cell>
          <cell r="BY187">
            <v>1</v>
          </cell>
          <cell r="CB187" t="str">
            <v>T44,T35,T42,T43</v>
          </cell>
          <cell r="CC187">
            <v>1</v>
          </cell>
          <cell r="CH187">
            <v>1</v>
          </cell>
          <cell r="CM187">
            <v>1</v>
          </cell>
          <cell r="CQ187">
            <v>1</v>
          </cell>
          <cell r="CU187">
            <v>1</v>
          </cell>
          <cell r="CX187">
            <v>0</v>
          </cell>
          <cell r="CY187">
            <v>1</v>
          </cell>
          <cell r="DB187">
            <v>0</v>
          </cell>
          <cell r="DC187" t="str">
            <v>Åkermarikåpe &lt;i&gt;Aphanes arvensis&lt;/i&gt; er en ørliten, ettårig art spesielt tilpasset åkrer og annen åpen mark. Den har frøformering.</v>
          </cell>
          <cell r="DD187" t="str">
            <v>&lt;p&gt;Åkermarikåpe vokser som hjemlig nord til Danmark og Sør-Sverige, men har inntil nokså nylig bare vært et tilfeldig ugras i Norge. Den ble funnet i 1870 på ballastjord i MR Kristiansund: "Vaagebakken" og i 1914 på gårdene Nedre Helleland og Steinsland i Ho Modalen, der Johannes Lid skriver (på herbarieetikett fra Nedre Helleland): "På eit attlegg der det vart strøydd ut avfall frå Vaksdal mølle". Fra 1978 har den vært årviss og stabil i Ro Stavanger: Madlalia (sist samlet 2008), men har ikke spredd seg vesentlig. I 2000 ble den funnet i en grasplen i Øf Moss, trolig innkommet som såfrø-forurensning.&lt;/p&gt;</v>
          </cell>
          <cell r="DE187" t="str">
            <v>Arten er kommet inn med ballastjord (svært tidlig og ikke varig), mølleavfall (tidlig og ikke varig), og trolig med gartnerivarer (nokså nylig).</v>
          </cell>
          <cell r="DF187" t="str">
            <v>Invasjonspotensialet er lite, med minste skår på median levetid og ingen ekspansjon.</v>
          </cell>
          <cell r="DG187" t="str">
            <v>Ingen kjent negativ økologisk effekt er knyttet til arten.</v>
          </cell>
          <cell r="DH187" t="str">
            <v>&lt;p&gt;Åkermarikåpe vurderes til ingen kjent økologisk risiko. Arten har pr. i dag &amp;#233:n stabil forekomst i norsk natur (frøreproduksjon).&lt;/p&gt;</v>
          </cell>
          <cell r="DI187">
            <v>0</v>
          </cell>
        </row>
        <row r="188">
          <cell r="B188" t="str">
            <v>Apium graveolens</v>
          </cell>
          <cell r="C188" t="str">
            <v>L.</v>
          </cell>
          <cell r="D188" t="str">
            <v>hageselleri</v>
          </cell>
          <cell r="E188">
            <v>60234</v>
          </cell>
          <cell r="F188">
            <v>100274</v>
          </cell>
          <cell r="G188" t="str">
            <v>ExpertGroups/Karplanter/N</v>
          </cell>
          <cell r="H188" t="str">
            <v>Karplanter</v>
          </cell>
          <cell r="I188" t="str">
            <v>Karplanter</v>
          </cell>
          <cell r="J188" t="str">
            <v>NotApplicable</v>
          </cell>
          <cell r="M188" t="str">
            <v>canNotEstablishWithin50years</v>
          </cell>
          <cell r="AA188">
            <v>1916</v>
          </cell>
          <cell r="AB188" t="str">
            <v>terrestrial</v>
          </cell>
          <cell r="AD188" t="str">
            <v>unknown</v>
          </cell>
          <cell r="AE188" t="str">
            <v>no</v>
          </cell>
          <cell r="AF188" t="str">
            <v>unknown</v>
          </cell>
          <cell r="AI188">
            <v>2</v>
          </cell>
          <cell r="AJ188" t="str">
            <v>V</v>
          </cell>
          <cell r="AW188" t="str">
            <v>Ingen kjent effekt</v>
          </cell>
          <cell r="AX188" t="str">
            <v>Økonomisk viktig grønnsakplante.</v>
          </cell>
          <cell r="BC188" t="str">
            <v>Ingen kjent effekt</v>
          </cell>
          <cell r="BD188" t="str">
            <v>Ingen kjent effekt</v>
          </cell>
          <cell r="BK188" t="str">
            <v>temperate_nemoral:Europe|temperate_dry:Europe,Asia|subtropic_mediterranean:Europe,Asia,Africa</v>
          </cell>
          <cell r="BM188" t="str">
            <v>temperate_nemoral:Europe,Oceania,NorthAndCentralAmerica|temperate_dry:Europe,Asia,NorthAndCentralAmerica|subtropic_unspecified:SouthAmerica|subtropic_mediterranean:Europe,Asia,Africa,Oceania,NorthAndCentralAmerica|subtropic_humid:Asia,NorthAndCentralAmerica|subtropic_caperegion:Africa|subtropic_highlands:SouthAmerica|tropic:SouthAmerica</v>
          </cell>
          <cell r="DI188">
            <v>1</v>
          </cell>
        </row>
        <row r="189">
          <cell r="B189" t="str">
            <v>Aquilegia vulgaris</v>
          </cell>
          <cell r="C189" t="str">
            <v>L.</v>
          </cell>
          <cell r="D189" t="str">
            <v>akeleie</v>
          </cell>
          <cell r="E189">
            <v>63053</v>
          </cell>
          <cell r="F189">
            <v>103093</v>
          </cell>
          <cell r="G189" t="str">
            <v>ExpertGroups/Karplanter/N</v>
          </cell>
          <cell r="H189" t="str">
            <v>Karplanter</v>
          </cell>
          <cell r="I189" t="str">
            <v>Karplanter</v>
          </cell>
          <cell r="J189" t="str">
            <v>NotApplicable</v>
          </cell>
          <cell r="M189" t="str">
            <v>establishedBefore1800</v>
          </cell>
          <cell r="AA189">
            <v>-1800</v>
          </cell>
          <cell r="AB189" t="str">
            <v>terrestrial</v>
          </cell>
          <cell r="AD189" t="str">
            <v>unknown</v>
          </cell>
          <cell r="AE189" t="str">
            <v>no</v>
          </cell>
          <cell r="AF189" t="str">
            <v>unknown</v>
          </cell>
          <cell r="AG189">
            <v>-1800</v>
          </cell>
          <cell r="AH189" t="str">
            <v>ST Trondheim: Ilsvika</v>
          </cell>
          <cell r="AI189">
            <v>5</v>
          </cell>
          <cell r="AJ189" t="str">
            <v>V</v>
          </cell>
          <cell r="AW189" t="str">
            <v>Ingen kjent effekt</v>
          </cell>
          <cell r="AX189" t="str">
            <v>Ingen kjent effekt</v>
          </cell>
          <cell r="BC189" t="str">
            <v>Ingen kjent effekt</v>
          </cell>
          <cell r="BD189" t="str">
            <v>Ingen kjent effekt</v>
          </cell>
          <cell r="BK189" t="str">
            <v>temperate_nemoral:Europe|subtropic_mediterranean:Europe</v>
          </cell>
          <cell r="BM189" t="str">
            <v>temperate_boreal:Europe|temperate_nemoral:Europe,Oceania,NorthAndCentralAmerica|subtropic_mediterranean:Europe,Oceania</v>
          </cell>
          <cell r="DI189">
            <v>1</v>
          </cell>
        </row>
        <row r="190">
          <cell r="B190" t="str">
            <v>Arabidopsis halleri</v>
          </cell>
          <cell r="C190" t="str">
            <v>(L.) O'Kane &amp; Al-Shehbaz</v>
          </cell>
          <cell r="D190" t="str">
            <v>gruveskrinneblom</v>
          </cell>
          <cell r="E190">
            <v>130504</v>
          </cell>
          <cell r="F190">
            <v>101078</v>
          </cell>
          <cell r="G190" t="str">
            <v>ExpertGroups/Karplanter/N</v>
          </cell>
          <cell r="H190" t="str">
            <v>Karplanter</v>
          </cell>
          <cell r="I190" t="str">
            <v>Karplanter</v>
          </cell>
          <cell r="J190" t="str">
            <v>AlienSpecie</v>
          </cell>
          <cell r="N190">
            <v>1</v>
          </cell>
          <cell r="Q190">
            <v>1</v>
          </cell>
          <cell r="T190" t="str">
            <v>NK</v>
          </cell>
          <cell r="U190">
            <v>1</v>
          </cell>
          <cell r="V190" t="str">
            <v>1,1</v>
          </cell>
          <cell r="X190">
            <v>1</v>
          </cell>
          <cell r="Y190">
            <v>1</v>
          </cell>
          <cell r="Z190">
            <v>1</v>
          </cell>
          <cell r="AA190">
            <v>1939</v>
          </cell>
          <cell r="AB190" t="str">
            <v>terrestrial</v>
          </cell>
          <cell r="AD190" t="str">
            <v>unknown</v>
          </cell>
          <cell r="AE190" t="str">
            <v>yes</v>
          </cell>
          <cell r="AF190" t="str">
            <v>unknown</v>
          </cell>
          <cell r="AG190">
            <v>1939</v>
          </cell>
          <cell r="AH190" t="str">
            <v>Ro Haugesund: Haugesund</v>
          </cell>
          <cell r="AI190">
            <v>5</v>
          </cell>
          <cell r="AJ190" t="str">
            <v>V</v>
          </cell>
          <cell r="AN190">
            <v>1</v>
          </cell>
          <cell r="AO190" t="str">
            <v>introductionTransportpollution</v>
          </cell>
          <cell r="AP190" t="str">
            <v>Ho</v>
          </cell>
          <cell r="AQ190">
            <v>4</v>
          </cell>
          <cell r="AR190">
            <v>1</v>
          </cell>
          <cell r="AS190">
            <v>4</v>
          </cell>
          <cell r="AT190">
            <v>1</v>
          </cell>
          <cell r="AU190">
            <v>4</v>
          </cell>
          <cell r="AV190">
            <v>100</v>
          </cell>
          <cell r="AW190" t="str">
            <v>Ingen kjent effekt</v>
          </cell>
          <cell r="AX190" t="str">
            <v>Ingen kjent effekt</v>
          </cell>
          <cell r="BC190" t="str">
            <v>Ingen kjent effekt</v>
          </cell>
          <cell r="BD190" t="str">
            <v>Ingen kjent effekt</v>
          </cell>
          <cell r="BE190" t="str">
            <v>no</v>
          </cell>
          <cell r="BF190" t="str">
            <v>no</v>
          </cell>
          <cell r="BK190" t="str">
            <v>temperate_nemoral:Europe|subtropic_mediterranean:Europe</v>
          </cell>
          <cell r="BM190" t="str">
            <v>temperate_nemoral:Europe,Asia|subtropic_mediterranean:Europe</v>
          </cell>
          <cell r="BO190">
            <v>1</v>
          </cell>
          <cell r="BR190" t="str">
            <v>RedListCategoryLevel</v>
          </cell>
          <cell r="BT190">
            <v>1</v>
          </cell>
          <cell r="BW190" t="str">
            <v>SpreadYearlyIncreaseCalculatedExpansionSpeed</v>
          </cell>
          <cell r="BX190">
            <v>0</v>
          </cell>
          <cell r="BY190">
            <v>1</v>
          </cell>
          <cell r="CB190" t="str">
            <v>T42,T43</v>
          </cell>
          <cell r="CC190">
            <v>1</v>
          </cell>
          <cell r="CH190">
            <v>1</v>
          </cell>
          <cell r="CM190">
            <v>1</v>
          </cell>
          <cell r="CQ190">
            <v>1</v>
          </cell>
          <cell r="CU190">
            <v>1</v>
          </cell>
          <cell r="CX190">
            <v>0</v>
          </cell>
          <cell r="CY190">
            <v>1</v>
          </cell>
          <cell r="DB190">
            <v>0</v>
          </cell>
          <cell r="DC190" t="str">
            <v>Gruveskrinneblom &lt;em&gt;Arabidopsis halleri &lt;/em&gt;er en kortlevd flerårig urt fra fjellstrøk i Mellom- og Sør-Europa. Den har frøreproduksjon.</v>
          </cell>
          <cell r="DD190" t="str">
            <v>&lt;p&gt;Arten&lt;i&gt; &lt;/i&gt;er dokumentert fra tre funn i Norge: Ro Haugesund: "som ugress i rektor O. Næsheims have" 1939: Ho Bergen: "Ved husveggen der jeg bor Eidsvåg hageby, Åsane herred" 1948: og Bergen: "Fana, Storesjøane i grusveg" 1980. Arten har nok reprodusert på noen av disse stedene og kan fortsatt finnes som stabil enkelte steder på Vestlandet, men per idag er det ikke dokumentasjon for noen stabil bestand i Norge. Vi må imidlertid ta høyde for at få botanikere har sett etter planter i Bergen by (og Haugesund) de siste tiårene.&lt;/p&gt;</v>
          </cell>
          <cell r="DE190" t="str">
            <v>Arten er trolig kommet inn med gartnerivarer (jord, pottete planter e.l.). Hvordan den har fått det norske navnet "gruveskrinneblom", er et mysterium.</v>
          </cell>
          <cell r="DF190" t="str">
            <v>Invasjonspotensialet er svært lite, med kort median levetid og ingen ekspansjon.</v>
          </cell>
          <cell r="DG190" t="str">
            <v>Ingen kjent negativ økologisk effekt er knyttet til arten.</v>
          </cell>
          <cell r="DH190" t="str">
            <v>&lt;p&gt;Gruveskrinneblom vurderes til ingen kjent økologisk risiko i norsk natur.&lt;/p&gt;&lt;p&gt; &lt;/p&gt;</v>
          </cell>
          <cell r="DI190">
            <v>0</v>
          </cell>
        </row>
        <row r="191">
          <cell r="B191" t="str">
            <v>Aralia elata</v>
          </cell>
          <cell r="C191" t="str">
            <v>(Miq.) Seem.</v>
          </cell>
          <cell r="D191" t="str">
            <v>tornaralia</v>
          </cell>
          <cell r="E191">
            <v>111258</v>
          </cell>
          <cell r="F191">
            <v>128837</v>
          </cell>
          <cell r="G191" t="str">
            <v>ExpertGroups/Karplanter/N</v>
          </cell>
          <cell r="H191" t="str">
            <v>Karplanter</v>
          </cell>
          <cell r="I191" t="str">
            <v>Karplanter</v>
          </cell>
          <cell r="J191" t="str">
            <v>AlienSpecie</v>
          </cell>
          <cell r="N191">
            <v>1</v>
          </cell>
          <cell r="Q191">
            <v>1</v>
          </cell>
          <cell r="T191" t="str">
            <v>NK</v>
          </cell>
          <cell r="U191">
            <v>1</v>
          </cell>
          <cell r="V191" t="str">
            <v>1,1</v>
          </cell>
          <cell r="AA191">
            <v>1948</v>
          </cell>
          <cell r="AB191" t="str">
            <v>terrestrial</v>
          </cell>
          <cell r="AD191" t="str">
            <v>unknown</v>
          </cell>
          <cell r="AE191" t="str">
            <v>no</v>
          </cell>
          <cell r="AF191" t="str">
            <v>unknown</v>
          </cell>
          <cell r="AG191">
            <v>1993</v>
          </cell>
          <cell r="AH191" t="str">
            <v>Ak Asker: Sem</v>
          </cell>
          <cell r="AI191">
            <v>15</v>
          </cell>
          <cell r="AJ191" t="str">
            <v>V</v>
          </cell>
          <cell r="AL191">
            <v>2</v>
          </cell>
          <cell r="AM191" t="str">
            <v>importDirect</v>
          </cell>
          <cell r="AN191">
            <v>2</v>
          </cell>
          <cell r="AO191" t="str">
            <v>introductionReleased,introductionEscaped</v>
          </cell>
          <cell r="AP191" t="str">
            <v>OsA</v>
          </cell>
          <cell r="AQ191">
            <v>4</v>
          </cell>
          <cell r="AR191">
            <v>2</v>
          </cell>
          <cell r="AS191">
            <v>8</v>
          </cell>
          <cell r="AT191">
            <v>1</v>
          </cell>
          <cell r="AU191">
            <v>8</v>
          </cell>
          <cell r="AV191">
            <v>0</v>
          </cell>
          <cell r="AW191" t="str">
            <v>Ingen kjent effekt</v>
          </cell>
          <cell r="AX191" t="str">
            <v>Ingen kjent effekt</v>
          </cell>
          <cell r="BC191" t="str">
            <v>Ingen kjent effekt</v>
          </cell>
          <cell r="BD191" t="str">
            <v>Ingen kjent effekt</v>
          </cell>
          <cell r="BE191" t="str">
            <v>no</v>
          </cell>
          <cell r="BF191" t="str">
            <v>no</v>
          </cell>
          <cell r="BG191" t="str">
            <v>V</v>
          </cell>
          <cell r="BK191" t="str">
            <v>temperate_nemoral:Asia</v>
          </cell>
          <cell r="BM191" t="str">
            <v>temperate_nemoral:Europe,Asia,NorthAndCentralAmerica</v>
          </cell>
          <cell r="BO191">
            <v>1</v>
          </cell>
          <cell r="BR191" t="str">
            <v>RedListCategoryLevel</v>
          </cell>
          <cell r="BT191">
            <v>1</v>
          </cell>
          <cell r="BW191" t="str">
            <v>SpreadYearlyIncreaseCalculatedExpansionSpeed</v>
          </cell>
          <cell r="BX191">
            <v>0</v>
          </cell>
          <cell r="BY191">
            <v>1</v>
          </cell>
          <cell r="CB191" t="str">
            <v>T4-C-3</v>
          </cell>
          <cell r="CC191">
            <v>1</v>
          </cell>
          <cell r="CH191">
            <v>1</v>
          </cell>
          <cell r="CM191">
            <v>1</v>
          </cell>
          <cell r="CQ191">
            <v>1</v>
          </cell>
          <cell r="CU191">
            <v>1</v>
          </cell>
          <cell r="CX191">
            <v>0</v>
          </cell>
          <cell r="CY191">
            <v>1</v>
          </cell>
          <cell r="DB191">
            <v>0</v>
          </cell>
          <cell r="DC191" t="str">
            <v>Høstaralia &lt;em&gt;Aralia elata &lt;/em&gt;er en langlevd busk som formerer seg lokalt med rotskudd. Den er ellers frøreproduserende med saftige frukter som kan spres med fugl. Vi har ikke opplysninger om mulig frøreproduksjon og -spredning i Norge. Arten dyrkes litt som prydbusk. Klimatisk har arten potensial for å reprodusere i Norge.</v>
          </cell>
          <cell r="DD191" t="str">
            <v>Arten ble trolig innført som trekkplante for bier på forsøksgården Sem i Ak Asker av Stefan Murak på 1960-tallet. Den ble først observert i 1993 og senere i 2008, i en økende bestand, muligens på grunn av vegetativ formering (rotskudd) heller enn frøsetting. Et tidligere funn i Vadheim i SF Høyanger i 1948 er ikke fulgt opp. Vadheim ble inventert med hensyn på fremmede arter på 1990-tallet (Fremstad &amp; Elven upubl.) uten at arten ble observert.</v>
          </cell>
          <cell r="DE191" t="str">
            <v>Arten er kommet inn som hagebusk og som trekkplante for bier. Den er utsatt i skog ett sted, trolig utkastet fra hage et annet sted. Den har lokal spredning med rotskudd.</v>
          </cell>
          <cell r="DF191" t="str">
            <v>Invasjonspotensialet er lite, med minsteskår på både median levetid og ekspansjonshastighet. Arten blir trolig dyrket for sjelden til å ha noe større invasjonspotensial. Den har &amp;#233:n kjent forekomst i dag og ingen ekspansjon.</v>
          </cell>
          <cell r="DG191" t="str">
            <v>Ingen negative økologiske effekter er kjent.</v>
          </cell>
          <cell r="DH191" t="str">
            <v>Høstaralia vurderes til ingen kjent økologisk risiko. Arten innføres sjelden og sprer seg dårlig eller ikke.</v>
          </cell>
          <cell r="DI191">
            <v>0</v>
          </cell>
        </row>
        <row r="192">
          <cell r="B192" t="str">
            <v>Aralia racemosa</v>
          </cell>
          <cell r="C192" t="str">
            <v>L.</v>
          </cell>
          <cell r="D192" t="str">
            <v>staudearalia</v>
          </cell>
          <cell r="E192">
            <v>60336</v>
          </cell>
          <cell r="F192">
            <v>100376</v>
          </cell>
          <cell r="G192" t="str">
            <v>ExpertGroups/Karplanter/N</v>
          </cell>
          <cell r="H192" t="str">
            <v>Karplanter</v>
          </cell>
          <cell r="I192" t="str">
            <v>Karplanter</v>
          </cell>
          <cell r="J192" t="str">
            <v>AlienSpecie</v>
          </cell>
          <cell r="N192">
            <v>1</v>
          </cell>
          <cell r="P192" t="str">
            <v>V</v>
          </cell>
          <cell r="Q192">
            <v>1</v>
          </cell>
          <cell r="T192" t="str">
            <v>NK</v>
          </cell>
          <cell r="U192">
            <v>1</v>
          </cell>
          <cell r="V192" t="str">
            <v>1,1</v>
          </cell>
          <cell r="W192" t="str">
            <v>LO</v>
          </cell>
          <cell r="X192">
            <v>1</v>
          </cell>
          <cell r="Y192">
            <v>1</v>
          </cell>
          <cell r="Z192">
            <v>1</v>
          </cell>
          <cell r="AA192">
            <v>1961</v>
          </cell>
          <cell r="AB192" t="str">
            <v>terrestrial</v>
          </cell>
          <cell r="AD192" t="str">
            <v>unknown</v>
          </cell>
          <cell r="AE192" t="str">
            <v>yes</v>
          </cell>
          <cell r="AF192" t="str">
            <v>unknown</v>
          </cell>
          <cell r="AG192">
            <v>1961</v>
          </cell>
          <cell r="AH192" t="str">
            <v>Øf Fredrikstad: Vikene</v>
          </cell>
          <cell r="AI192">
            <v>10</v>
          </cell>
          <cell r="AJ192" t="str">
            <v>V</v>
          </cell>
          <cell r="AL192">
            <v>1</v>
          </cell>
          <cell r="AM192" t="str">
            <v>importDirect</v>
          </cell>
          <cell r="AN192">
            <v>2</v>
          </cell>
          <cell r="AO192" t="str">
            <v>introductionEscaped,introductionReleased</v>
          </cell>
          <cell r="AP192" t="str">
            <v>Øs,OsA,Ro</v>
          </cell>
          <cell r="AQ192">
            <v>12</v>
          </cell>
          <cell r="AR192">
            <v>4</v>
          </cell>
          <cell r="AS192">
            <v>48</v>
          </cell>
          <cell r="AT192">
            <v>200</v>
          </cell>
          <cell r="AU192">
            <v>72</v>
          </cell>
          <cell r="AV192">
            <v>100</v>
          </cell>
          <cell r="AW192" t="str">
            <v>Ingen kjent effekt</v>
          </cell>
          <cell r="AX192" t="str">
            <v>Ingen kjent effekt</v>
          </cell>
          <cell r="BC192" t="str">
            <v>Ingen kjent effekt</v>
          </cell>
          <cell r="BD192" t="str">
            <v>Ingen kjent effekt</v>
          </cell>
          <cell r="BE192" t="str">
            <v>no</v>
          </cell>
          <cell r="BF192" t="str">
            <v>no</v>
          </cell>
          <cell r="BG192" t="str">
            <v>V</v>
          </cell>
          <cell r="BK192" t="str">
            <v>temperate_nemoral:NorthAndCentralAmerica</v>
          </cell>
          <cell r="BM192" t="str">
            <v>temperate_nemoral:Europe,NorthAndCentralAmerica</v>
          </cell>
          <cell r="BO192">
            <v>2</v>
          </cell>
          <cell r="BP192" t="str">
            <v>X</v>
          </cell>
          <cell r="BR192" t="str">
            <v>RedListCategoryLevel</v>
          </cell>
          <cell r="BT192">
            <v>1</v>
          </cell>
          <cell r="BW192" t="str">
            <v>SpreadYearlyIncreaseCalculatedExpansionSpeed</v>
          </cell>
          <cell r="BX192">
            <v>0</v>
          </cell>
          <cell r="BY192">
            <v>1</v>
          </cell>
          <cell r="CB192" t="str">
            <v>T40,T4-C-3</v>
          </cell>
          <cell r="CC192">
            <v>1</v>
          </cell>
          <cell r="CH192">
            <v>1</v>
          </cell>
          <cell r="CM192">
            <v>1</v>
          </cell>
          <cell r="CQ192">
            <v>1</v>
          </cell>
          <cell r="CU192">
            <v>1</v>
          </cell>
          <cell r="CX192">
            <v>0</v>
          </cell>
          <cell r="CY192">
            <v>1</v>
          </cell>
          <cell r="DB192">
            <v>0</v>
          </cell>
          <cell r="DC192" t="str">
            <v>Staudearalia &lt;i&gt;Aralia racemosa&lt;/i&gt; er en langlevd urt med omfattende dannelse av rotskudd. Den er også frøreproduserende, men kanskje (eller heller trolig) utkryssende, noe som begrenser mulighetene når den sjelden dyrkes. Fruktene er saftige og kan spres med fugl, men vi vet ikke om fruktsetting og -spredning skjer i Norge.</v>
          </cell>
          <cell r="DD192" t="str">
            <v>&lt;p&gt;Staudearalia er funnet i Øf Fredrikstad: Vikene, der den er observert fra 1961 til 1970 ("noen store busker") og kanskje står fortsatt, i Ak Asker: Sem 1996 der &amp;#233:n stor "busk" ble observert, og i Ro Karmøy: Ådland i 1996 "i sterk spredning med rotskudd, utkommet fra en have". Arten er kommet inn som hageplante og som trekkplante for bier og har trolig frøformering. Arten har ikke vist tegn på ekspansjon: den er sjelden som hageplante, noe som begrenser sjansene for ytterligere etableringer.&lt;/p&gt;</v>
          </cell>
          <cell r="DE192" t="str">
            <v>Arten er innført som hageplante og som trekkplante for bier. Den har vokst ut av hage (Ro Karmøy), er kastet ut (trolig, Øf Fredrikstad), og er satt ut i naturen (Ak Asker). Videre spredning skjer med rotskudd.</v>
          </cell>
          <cell r="DF192" t="str">
            <v>Invasjonspotensialet er lite, med usikkerhet til begrenset. Dette er en kombinasjon av begrenset (til moderat) median levetid, og ingen ekspansjon. En potensielt ekspanderende art, men som er for sjelden dyrket til at den kan få noen betydning.</v>
          </cell>
          <cell r="DG192" t="str">
            <v>Det er ingen kjent negativ økologisk effekt knyttet til arten, foreløpig.</v>
          </cell>
          <cell r="DH192" t="str">
            <v>&lt;p&gt;Staudearalia vurderes til ingen kjent økologisk risiko, med usikkerhet til låg risiko på grunn av invasjonspotensialet. Arten kan ha stabil forekomst i Norge (reproduksjon eller som gjenstående), men den har neppe noen konsekvenser.&lt;br/&gt;&lt;/p&gt;</v>
          </cell>
          <cell r="DI192">
            <v>0</v>
          </cell>
        </row>
        <row r="193">
          <cell r="B193" t="str">
            <v>Aremonia agrimonioides</v>
          </cell>
          <cell r="C193" t="str">
            <v>(L.) DC.</v>
          </cell>
          <cell r="D193" t="str">
            <v>veimåne</v>
          </cell>
          <cell r="E193">
            <v>130610</v>
          </cell>
          <cell r="F193">
            <v>103259</v>
          </cell>
          <cell r="G193" t="str">
            <v>ExpertGroups/Karplanter/N</v>
          </cell>
          <cell r="H193" t="str">
            <v>Karplanter</v>
          </cell>
          <cell r="I193" t="str">
            <v>Karplanter</v>
          </cell>
          <cell r="J193" t="str">
            <v>AlienSpecie</v>
          </cell>
          <cell r="N193">
            <v>1</v>
          </cell>
          <cell r="Q193">
            <v>1</v>
          </cell>
          <cell r="T193" t="str">
            <v>NK</v>
          </cell>
          <cell r="U193">
            <v>1</v>
          </cell>
          <cell r="V193" t="str">
            <v>1,1</v>
          </cell>
          <cell r="X193">
            <v>1</v>
          </cell>
          <cell r="Y193">
            <v>1</v>
          </cell>
          <cell r="Z193">
            <v>1</v>
          </cell>
          <cell r="AA193">
            <v>1991</v>
          </cell>
          <cell r="AB193" t="str">
            <v>terrestrial</v>
          </cell>
          <cell r="AD193" t="str">
            <v>unknown</v>
          </cell>
          <cell r="AE193" t="str">
            <v>yes</v>
          </cell>
          <cell r="AF193" t="str">
            <v>unknown</v>
          </cell>
          <cell r="AG193">
            <v>1991</v>
          </cell>
          <cell r="AH193" t="str">
            <v>Ak Enebakk: Flateby, Løkkaveien</v>
          </cell>
          <cell r="AI193">
            <v>10</v>
          </cell>
          <cell r="AJ193" t="str">
            <v>V</v>
          </cell>
          <cell r="AL193">
            <v>1</v>
          </cell>
          <cell r="AM193" t="str">
            <v>importDirect</v>
          </cell>
          <cell r="AN193">
            <v>1</v>
          </cell>
          <cell r="AO193" t="str">
            <v>introductionEscaped</v>
          </cell>
          <cell r="AP193" t="str">
            <v>OsA</v>
          </cell>
          <cell r="AQ193">
            <v>4</v>
          </cell>
          <cell r="AR193">
            <v>1</v>
          </cell>
          <cell r="AS193">
            <v>4</v>
          </cell>
          <cell r="AT193">
            <v>1</v>
          </cell>
          <cell r="AU193">
            <v>4</v>
          </cell>
          <cell r="AV193">
            <v>100</v>
          </cell>
          <cell r="AW193" t="str">
            <v>Ingen kjent effekt</v>
          </cell>
          <cell r="AX193" t="str">
            <v>Ingen kjent effekt</v>
          </cell>
          <cell r="BC193" t="str">
            <v>Ingen kjent effekt</v>
          </cell>
          <cell r="BD193" t="str">
            <v>Ingen kjent effekt</v>
          </cell>
          <cell r="BE193" t="str">
            <v>no</v>
          </cell>
          <cell r="BF193" t="str">
            <v>no</v>
          </cell>
          <cell r="BK193" t="str">
            <v>temperate_nemoral:Europe,Asia|subtropic_mediterranean:Europe,Asia</v>
          </cell>
          <cell r="BM193" t="str">
            <v>temperate_nemoral:Europe,Asia|subtropic_mediterranean:Europe,Asia</v>
          </cell>
          <cell r="BO193">
            <v>1</v>
          </cell>
          <cell r="BR193" t="str">
            <v>RedListCategoryLevel</v>
          </cell>
          <cell r="BT193">
            <v>1</v>
          </cell>
          <cell r="BW193" t="str">
            <v>SpreadYearlyIncreaseCalculatedExpansionSpeed</v>
          </cell>
          <cell r="BX193">
            <v>0</v>
          </cell>
          <cell r="BY193">
            <v>1</v>
          </cell>
          <cell r="CB193" t="str">
            <v>T40</v>
          </cell>
          <cell r="CC193">
            <v>1</v>
          </cell>
          <cell r="CH193">
            <v>1</v>
          </cell>
          <cell r="CM193">
            <v>1</v>
          </cell>
          <cell r="CQ193">
            <v>1</v>
          </cell>
          <cell r="CU193">
            <v>1</v>
          </cell>
          <cell r="CX193">
            <v>0</v>
          </cell>
          <cell r="CY193">
            <v>1</v>
          </cell>
          <cell r="DB193">
            <v>0</v>
          </cell>
          <cell r="DC193" t="str">
            <v>Veimåne &lt;i&gt;Aremonia agrimonioides&lt;/i&gt; er en flerårig urt med krypende jordstengel. Den er frøreproduserende, men formerer seg også klonalt ved vekst av jordstenglene. Fruktene henger fast på dyr og folk og spres på den måten.</v>
          </cell>
          <cell r="DD193" t="str">
            <v>&lt;p&gt;Veimåne er bare observert &amp;#233:n gang i Norge, og det nokså indirekte: "Innplantet i hage fra veikant" i Ak Enebakk: Flateby i 1991 (D. Moe på herbarieetikett). Arten har potensial for å reprodusere og ekspandere i Norge, men den mulige forekomsten i Enebakk er aldri blitt besøkt igjen. Vi antar at forekomsten i Enebakk var (kanskje er) en liten populasjon eller klon.&lt;/p&gt;</v>
          </cell>
          <cell r="DE193" t="str">
            <v>Arten er trolig innført som hageplante og spredt ut i naturen (veikant) ved utkast eller ved spredning av fruktene.</v>
          </cell>
          <cell r="DF193" t="str">
            <v>Invasjonspotensialet er lite, med minste skår på både median levetid og ekspansjonshastighet (ingen).</v>
          </cell>
          <cell r="DG193" t="str">
            <v>Ingen kjent negativ økologisk effekt er knyttet til arten.</v>
          </cell>
          <cell r="DH193" t="str">
            <v>&lt;p&gt;Veimåne vurderes til ingen kjent økologisk risiko. Arten kan kanskje ha &amp;#233:n stabil forekomst i Norge (reproduksjon eller som gjenstående).&lt;/p&gt;</v>
          </cell>
          <cell r="DI193">
            <v>0</v>
          </cell>
        </row>
        <row r="194">
          <cell r="B194" t="str">
            <v>Arenaria leptoclados</v>
          </cell>
          <cell r="C194" t="str">
            <v>(Rchb.) Guss.</v>
          </cell>
          <cell r="D194" t="str">
            <v>spedarve</v>
          </cell>
          <cell r="E194">
            <v>130619</v>
          </cell>
          <cell r="F194">
            <v>101447</v>
          </cell>
          <cell r="G194" t="str">
            <v>ExpertGroups/Karplanter/N</v>
          </cell>
          <cell r="H194" t="str">
            <v>Karplanter</v>
          </cell>
          <cell r="I194" t="str">
            <v>Karplanter</v>
          </cell>
          <cell r="J194" t="str">
            <v>NotApplicable</v>
          </cell>
          <cell r="M194" t="str">
            <v>canNotEstablishWithin50years</v>
          </cell>
          <cell r="AA194">
            <v>1891</v>
          </cell>
          <cell r="AB194" t="str">
            <v>terrestrial</v>
          </cell>
          <cell r="AD194" t="str">
            <v>origin</v>
          </cell>
          <cell r="AE194" t="str">
            <v>no</v>
          </cell>
          <cell r="AF194" t="str">
            <v>unknown</v>
          </cell>
          <cell r="AI194">
            <v>1</v>
          </cell>
          <cell r="AJ194" t="str">
            <v>V</v>
          </cell>
          <cell r="AW194" t="str">
            <v>Ingen kjent effekt</v>
          </cell>
          <cell r="AX194" t="str">
            <v>Ingen kjent effekt</v>
          </cell>
          <cell r="BC194" t="str">
            <v>Ingen kjent effekt</v>
          </cell>
          <cell r="BD194" t="str">
            <v>Ingen kjent effekt</v>
          </cell>
          <cell r="BK194" t="str">
            <v>temperate_nemoral:Europe|subtropic_mediterranean:Europe,Asia</v>
          </cell>
          <cell r="BM194" t="str">
            <v>temperate_nemoral:Europe|subtropic_mediterranean:Europe,Asia</v>
          </cell>
          <cell r="DI194">
            <v>1</v>
          </cell>
        </row>
        <row r="195">
          <cell r="B195" t="str">
            <v>Argemone mexicana</v>
          </cell>
          <cell r="C195" t="str">
            <v>L.</v>
          </cell>
          <cell r="D195" t="str">
            <v>piggvalmue</v>
          </cell>
          <cell r="E195">
            <v>63000</v>
          </cell>
          <cell r="F195">
            <v>103040</v>
          </cell>
          <cell r="G195" t="str">
            <v>ExpertGroups/Karplanter/N</v>
          </cell>
          <cell r="H195" t="str">
            <v>Karplanter</v>
          </cell>
          <cell r="I195" t="str">
            <v>Karplanter</v>
          </cell>
          <cell r="J195" t="str">
            <v>NotApplicable</v>
          </cell>
          <cell r="M195" t="str">
            <v>canNotEstablishWithin50years</v>
          </cell>
          <cell r="AA195">
            <v>1872</v>
          </cell>
          <cell r="AB195" t="str">
            <v>terrestrial</v>
          </cell>
          <cell r="AD195" t="str">
            <v>unknown</v>
          </cell>
          <cell r="AE195" t="str">
            <v>no</v>
          </cell>
          <cell r="AF195" t="str">
            <v>unknown</v>
          </cell>
          <cell r="AI195">
            <v>1</v>
          </cell>
          <cell r="AJ195" t="str">
            <v>V</v>
          </cell>
          <cell r="AW195" t="str">
            <v>Ingen kjent effekt</v>
          </cell>
          <cell r="AX195" t="str">
            <v>Ingen kjent effekt</v>
          </cell>
          <cell r="BC195" t="str">
            <v>Ingen kjent effekt</v>
          </cell>
          <cell r="BD195" t="str">
            <v>Ingen kjent effekt</v>
          </cell>
          <cell r="BK195" t="str">
            <v>subtropic_unspecified:NorthAndCentralAmerica|tropic:NorthAndCentralAmerica</v>
          </cell>
          <cell r="BM195" t="str">
            <v>temperate_nemoral:NorthAndCentralAmerica|temperate_dry:NorthAndCentralAmerica|subtropic_unspecified:Asia,Africa,Oceania,NorthAndCentralAmerica,SouthAmerica|subtropic_mediterranean:Europe|tropic:Asia,Africa,Oceania,NorthAndCentralAmerica,SouthAmerica</v>
          </cell>
          <cell r="DI195">
            <v>0</v>
          </cell>
        </row>
        <row r="196">
          <cell r="B196" t="str">
            <v>Argyranthemum frutescens</v>
          </cell>
          <cell r="C196" t="str">
            <v>(L.) Sch.Bip.</v>
          </cell>
          <cell r="D196" t="str">
            <v>margeritt</v>
          </cell>
          <cell r="E196">
            <v>60385</v>
          </cell>
          <cell r="F196">
            <v>100425</v>
          </cell>
          <cell r="G196" t="str">
            <v>ExpertGroups/Karplanter/N</v>
          </cell>
          <cell r="H196" t="str">
            <v>Karplanter</v>
          </cell>
          <cell r="I196" t="str">
            <v>Karplanter</v>
          </cell>
          <cell r="J196" t="str">
            <v>NotApplicable</v>
          </cell>
          <cell r="M196" t="str">
            <v>canNotEstablishWithin50years</v>
          </cell>
          <cell r="AA196">
            <v>1986</v>
          </cell>
          <cell r="AB196" t="str">
            <v>terrestrial</v>
          </cell>
          <cell r="AD196" t="str">
            <v>unknown</v>
          </cell>
          <cell r="AE196" t="str">
            <v>no</v>
          </cell>
          <cell r="AF196" t="str">
            <v>unknown</v>
          </cell>
          <cell r="AI196">
            <v>5</v>
          </cell>
          <cell r="AJ196" t="str">
            <v>V</v>
          </cell>
          <cell r="AW196" t="str">
            <v>Ingen kjent effekt</v>
          </cell>
          <cell r="AX196" t="str">
            <v>Ingen kjent effekt</v>
          </cell>
          <cell r="BC196" t="str">
            <v>Ingen kjent effekt</v>
          </cell>
          <cell r="BD196" t="str">
            <v>Ingen kjent effekt</v>
          </cell>
          <cell r="BK196" t="str">
            <v>subtropic_unspecified:Africa</v>
          </cell>
          <cell r="BM196" t="str">
            <v>subtropic_unspecified:Asia,Africa,Oceania|subtropic_mediterranean:Europe</v>
          </cell>
          <cell r="DI196">
            <v>0</v>
          </cell>
        </row>
        <row r="197">
          <cell r="B197" t="str">
            <v>Aristolochia macrophylla</v>
          </cell>
          <cell r="C197" t="str">
            <v>Lam.</v>
          </cell>
          <cell r="D197" t="str">
            <v>stor pipeurt</v>
          </cell>
          <cell r="E197">
            <v>130634</v>
          </cell>
          <cell r="F197">
            <v>102889</v>
          </cell>
          <cell r="G197" t="str">
            <v>ExpertGroups/Karplanter/N</v>
          </cell>
          <cell r="H197" t="str">
            <v>Karplanter</v>
          </cell>
          <cell r="I197" t="str">
            <v>Karplanter</v>
          </cell>
          <cell r="J197" t="str">
            <v>NotApplicable</v>
          </cell>
          <cell r="M197" t="str">
            <v>canNotEstablishWithin50years</v>
          </cell>
          <cell r="AA197">
            <v>1934</v>
          </cell>
          <cell r="AB197" t="str">
            <v>terrestrial</v>
          </cell>
          <cell r="AD197" t="str">
            <v>unknown</v>
          </cell>
          <cell r="AE197" t="str">
            <v>no</v>
          </cell>
          <cell r="AF197" t="str">
            <v>unknown</v>
          </cell>
          <cell r="AI197">
            <v>15</v>
          </cell>
          <cell r="AJ197" t="str">
            <v>V</v>
          </cell>
          <cell r="AW197" t="str">
            <v>Ingen kjent effekt</v>
          </cell>
          <cell r="AX197" t="str">
            <v>Ingen kjent effekt</v>
          </cell>
          <cell r="BC197" t="str">
            <v>Ingen kjent effekt</v>
          </cell>
          <cell r="BD197" t="str">
            <v>Ingen kjent effekt</v>
          </cell>
          <cell r="BK197" t="str">
            <v>temperate_nemoral:NorthAndCentralAmerica</v>
          </cell>
          <cell r="BM197" t="str">
            <v>temperate_nemoral:Europe,NorthAndCentralAmerica</v>
          </cell>
          <cell r="DI197">
            <v>0</v>
          </cell>
        </row>
        <row r="198">
          <cell r="B198" t="str">
            <v>Armoracia rusticana</v>
          </cell>
          <cell r="C198" t="str">
            <v>P.Gaertn., B.Mey. &amp; Scherb.</v>
          </cell>
          <cell r="D198" t="str">
            <v>pepperrot</v>
          </cell>
          <cell r="E198">
            <v>130655</v>
          </cell>
          <cell r="F198">
            <v>101094</v>
          </cell>
          <cell r="G198" t="str">
            <v>ExpertGroups/Karplanter/N</v>
          </cell>
          <cell r="H198" t="str">
            <v>Karplanter</v>
          </cell>
          <cell r="I198" t="str">
            <v>Karplanter</v>
          </cell>
          <cell r="J198" t="str">
            <v>AlienSpecie</v>
          </cell>
          <cell r="N198">
            <v>4</v>
          </cell>
          <cell r="Q198">
            <v>2</v>
          </cell>
          <cell r="T198" t="str">
            <v>HI</v>
          </cell>
          <cell r="U198">
            <v>4</v>
          </cell>
          <cell r="V198" t="str">
            <v>4A,2DF</v>
          </cell>
          <cell r="X198">
            <v>3</v>
          </cell>
          <cell r="Y198">
            <v>4</v>
          </cell>
          <cell r="Z198">
            <v>1</v>
          </cell>
          <cell r="AA198">
            <v>1870</v>
          </cell>
          <cell r="AB198" t="str">
            <v>terrestrial</v>
          </cell>
          <cell r="AD198" t="str">
            <v>unknown</v>
          </cell>
          <cell r="AE198" t="str">
            <v>yes</v>
          </cell>
          <cell r="AF198" t="str">
            <v>unknown</v>
          </cell>
          <cell r="AG198">
            <v>1884</v>
          </cell>
          <cell r="AH198" t="str">
            <v>Vf Sande: mellom Holmestrand og Sande</v>
          </cell>
          <cell r="AI198">
            <v>10</v>
          </cell>
          <cell r="AJ198" t="str">
            <v>V</v>
          </cell>
          <cell r="AL198">
            <v>1</v>
          </cell>
          <cell r="AM198" t="str">
            <v>importDirect</v>
          </cell>
          <cell r="AN198">
            <v>5</v>
          </cell>
          <cell r="AO198" t="str">
            <v>introductionTransportpollution,introductionStowaway,spreadTransportpollution,spreadNaturalDispersal,introductionEscaped</v>
          </cell>
          <cell r="AP198" t="str">
            <v>Øs,OsA,He,Op,Bu,Ve,Te,Aa,Va,Ro,Ho,Sf,Mr,St,Nt</v>
          </cell>
          <cell r="AQ198">
            <v>1040</v>
          </cell>
          <cell r="AR198">
            <v>5</v>
          </cell>
          <cell r="AS198">
            <v>5200</v>
          </cell>
          <cell r="AT198">
            <v>193000</v>
          </cell>
          <cell r="AU198">
            <v>8000</v>
          </cell>
          <cell r="AV198">
            <v>90</v>
          </cell>
          <cell r="AW198" t="str">
            <v>Ingen kjent effekt</v>
          </cell>
          <cell r="AX198" t="str">
            <v>Ingen kjent effekt</v>
          </cell>
          <cell r="BC198" t="str">
            <v>Ingen kjent effekt</v>
          </cell>
          <cell r="BD198" t="str">
            <v>Ingen kjent effekt</v>
          </cell>
          <cell r="BE198" t="str">
            <v>no</v>
          </cell>
          <cell r="BF198" t="str">
            <v>no</v>
          </cell>
          <cell r="BK198" t="str">
            <v>temperate_nemoral:Europe,Asia|temperate_dry:Europe,Asia|subtropic_mediterranean:Europe,Asia</v>
          </cell>
          <cell r="BM198" t="str">
            <v>temperate_nemoral:Europe,Asia,Oceania,NorthAndCentralAmerica|temperate_dry:Europe,Asia|subtropic_mediterranean:Europe,Asia,NorthAndCentralAmerica</v>
          </cell>
          <cell r="BO198">
            <v>4</v>
          </cell>
          <cell r="BR198" t="str">
            <v>RedListCategoryLevel</v>
          </cell>
          <cell r="BT198">
            <v>3</v>
          </cell>
          <cell r="BW198" t="str">
            <v>SpreadYearlyIncreaseObservations</v>
          </cell>
          <cell r="BX198">
            <v>231</v>
          </cell>
          <cell r="BY198">
            <v>1</v>
          </cell>
          <cell r="CB198" t="str">
            <v>T35,T40,T24,T32</v>
          </cell>
          <cell r="CC198">
            <v>2</v>
          </cell>
          <cell r="CG198" t="str">
            <v>T32</v>
          </cell>
          <cell r="CH198">
            <v>1</v>
          </cell>
          <cell r="CL198" t="str">
            <v>T24,T32</v>
          </cell>
          <cell r="CM198">
            <v>2</v>
          </cell>
          <cell r="CP198" t="str">
            <v>Åpen grunnlendt kalkmark i boreonemoral sone</v>
          </cell>
          <cell r="CQ198">
            <v>1</v>
          </cell>
          <cell r="CU198">
            <v>1</v>
          </cell>
          <cell r="CX198">
            <v>0</v>
          </cell>
          <cell r="CY198">
            <v>1</v>
          </cell>
          <cell r="DB198">
            <v>0</v>
          </cell>
          <cell r="DC198" t="str">
            <v>Pepperrot &lt;i&gt;Armoracia rusticana&lt;/i&gt; er en langlevd flerårig urt med middels sterk vegetativ vekst (klondannelse). I Norge er skulpene som regel uten frø, og pepperroten formeres helt overveiende vegetativt ved rotdeling (Åsen 2014). Frøspredning og etablering av frøplanter er likevel observert flere steder. Arten er kommet inn fra Sørøst-Europa (kanskje særlig Balkan og Svartehavsområdet), trolig med ballastjord og korn, men også fra resten av Europa med generelle transporter. Den har sine hovedforekomster på ulike typer skrotemark som veikanter og jernbanekanter, men går også inn i forfallen eng, på grunnlendt kalkmark, i åkerkanter, flomsoner, og foreløpig i liten grad på flerårs-tangvoller og indre deler av brakkvassenger. Den er salttolerant, noe som gjør at den er blitt favorisert langs hovedveiene de siste årene på grunn av økt salting om vinteren. Salttoleransen gir den også et visst potensial i havstrandvegetasjon. Der den kommer inn tar den mye plass, og den er fortsatt i tydelig økning.</v>
          </cell>
          <cell r="DD198" t="str">
            <v>&lt;p&gt;Pepperrot er en gammel grønnsakplante, trolig dyrket lenge i Norge. Første registrerte forvilling er imidlertid som følge av innførsel med ballastjord i MR Kristiansund 1870 og første etablering i Vestfold i 1884. Siden har arten ekspandert jamt med tyngdepunkt på Østlandet, med noe innførsel med korn til møller, men hoveddelen av forekomstene knyttet til transportårer (vei, jernbane, delvis havner). Arten er solid etablert i store deler av sitt potensielle areal utbredelsesområde til og med Trøndelag, men fortsatt med stort rom for fortetning i forekomstareal. Forekomster kan være midlertidige, men der arten er kommet solid inn, blir den oftest permanent.&lt;/p&gt;</v>
          </cell>
          <cell r="DE198" t="str">
            <v>Arten er kommet inn med ballastjord og grasfrø og forvillet fra dyrkning. Den har egenspredning med frø (liten produksjon av fertile frø) og spred ved forflytting av jordmasser, spesielt langs veier.</v>
          </cell>
          <cell r="DF198" t="str">
            <v>Invasjonspotensialet er stort, med lang median levetid og moderat ekspansjonshastighet (190-270 m/år), men nesten bare på sterkt forstyrret mark (veikanter og annen skrotemark).</v>
          </cell>
          <cell r="DG198" t="str">
            <v>Arten har en liten økologisk effekt ved noe endring av artssammensetning og fortrengning, hovedsakelig på sterkt forstyrret mark, men også på semi-naturlig eng på kalkgrunn i Oslofeltet, naturtyper med stort innslag av sårbare og truete planter som fortrenges noe av pepperrot. Det kan også være en viss fortrengningseffekt i tangvoller.</v>
          </cell>
          <cell r="DH198" t="str">
            <v>&lt;p&gt;Pepperrot vurderes til høg økologisk risiko på grunn av stort invasjonspotensial og en liten økologisk effekt. Arten er nå et vanlig og lett synlig element i kulturlandskapet sørpå, særlig langs veier, men gjør liten skade unntatt der den invaderer semi-naturlig eng på kalkgrunn, og kanskje tangvoller. Den kan bli noe vanligere enn den allerede er, men blir neppe noe økologisk problem andre steder enn rundt indre Oslofjord.&lt;/p&gt;&lt;p&gt;&lt;br/&gt;&lt;/p&gt;</v>
          </cell>
          <cell r="DI198">
            <v>1</v>
          </cell>
        </row>
        <row r="199">
          <cell r="B199" t="str">
            <v>Arnica mollis</v>
          </cell>
          <cell r="C199" t="str">
            <v>Hook.</v>
          </cell>
          <cell r="E199">
            <v>85582</v>
          </cell>
          <cell r="F199">
            <v>128703</v>
          </cell>
          <cell r="G199" t="str">
            <v>ExpertGroups/Karplanter/N</v>
          </cell>
          <cell r="H199" t="str">
            <v>Karplanter</v>
          </cell>
          <cell r="I199" t="str">
            <v>Karplanter</v>
          </cell>
          <cell r="J199" t="str">
            <v>AlienSpecie</v>
          </cell>
          <cell r="N199">
            <v>1</v>
          </cell>
          <cell r="Q199">
            <v>1</v>
          </cell>
          <cell r="T199" t="str">
            <v>NK</v>
          </cell>
          <cell r="U199">
            <v>1</v>
          </cell>
          <cell r="V199" t="str">
            <v>1,1</v>
          </cell>
          <cell r="AA199">
            <v>2008</v>
          </cell>
          <cell r="AB199" t="str">
            <v>terrestrial</v>
          </cell>
          <cell r="AD199" t="str">
            <v>origin</v>
          </cell>
          <cell r="AE199" t="str">
            <v>no</v>
          </cell>
          <cell r="AF199" t="str">
            <v>unknown</v>
          </cell>
          <cell r="AG199">
            <v>2008</v>
          </cell>
          <cell r="AH199" t="str">
            <v>ST Røros: Granåsen</v>
          </cell>
          <cell r="AI199">
            <v>10</v>
          </cell>
          <cell r="AJ199" t="str">
            <v>V</v>
          </cell>
          <cell r="AL199">
            <v>1</v>
          </cell>
          <cell r="AM199" t="str">
            <v>importDirect</v>
          </cell>
          <cell r="AN199">
            <v>2</v>
          </cell>
          <cell r="AO199" t="str">
            <v>introductionReleased,introductionNaturalDispersal</v>
          </cell>
          <cell r="AP199" t="str">
            <v>St</v>
          </cell>
          <cell r="AQ199">
            <v>4</v>
          </cell>
          <cell r="AR199">
            <v>1</v>
          </cell>
          <cell r="AS199">
            <v>4</v>
          </cell>
          <cell r="AT199">
            <v>1</v>
          </cell>
          <cell r="AU199">
            <v>4</v>
          </cell>
          <cell r="AV199">
            <v>0</v>
          </cell>
          <cell r="AW199" t="str">
            <v>Ingen kjent effekt</v>
          </cell>
          <cell r="AX199" t="str">
            <v>Ingen kjent effekt</v>
          </cell>
          <cell r="BC199" t="str">
            <v>Ingen kjent effekt</v>
          </cell>
          <cell r="BD199" t="str">
            <v>Ingen kjent effekt</v>
          </cell>
          <cell r="BE199" t="str">
            <v>no</v>
          </cell>
          <cell r="BF199" t="str">
            <v>no</v>
          </cell>
          <cell r="BK199" t="str">
            <v>temperate_boreal:NorthAndCentralAmerica|temperate_nemoral:NorthAndCentralAmerica</v>
          </cell>
          <cell r="BM199" t="str">
            <v>temperate_boreal:Europe,NorthAndCentralAmerica|temperate_nemoral:NorthAndCentralAmerica</v>
          </cell>
          <cell r="BO199">
            <v>2</v>
          </cell>
          <cell r="BR199" t="str">
            <v>RedListCategoryLevel</v>
          </cell>
          <cell r="BT199">
            <v>1</v>
          </cell>
          <cell r="BW199" t="str">
            <v>SpreadYearlyIncreaseCalculatedExpansionSpeed</v>
          </cell>
          <cell r="BX199">
            <v>0</v>
          </cell>
          <cell r="BY199">
            <v>1</v>
          </cell>
          <cell r="CB199" t="str">
            <v>T4-C-5,T40</v>
          </cell>
          <cell r="CC199">
            <v>1</v>
          </cell>
          <cell r="CH199">
            <v>1</v>
          </cell>
          <cell r="CM199">
            <v>1</v>
          </cell>
          <cell r="CQ199">
            <v>1</v>
          </cell>
          <cell r="CU199">
            <v>1</v>
          </cell>
          <cell r="CX199">
            <v>0</v>
          </cell>
          <cell r="CY199">
            <v>1</v>
          </cell>
          <cell r="DB199">
            <v>0</v>
          </cell>
          <cell r="DC199" t="str">
            <v>Solblom-arten &lt;i&gt;Arnica mollis&lt;/i&gt; er en flerårig urt fra fjellstrøk i vestlige Nord-Amerika, nord til Alaska. Den formerer seg med vindspredte frukter og danner effektivt kloner lokalt med jordstengler.</v>
          </cell>
          <cell r="DD199" t="str">
            <v>Arten er kjent fra &amp;#233:n forekomst i norsk natur, på og utafor Sjøvollsetra i ST Røros fra ca. 2008.</v>
          </cell>
          <cell r="DE199" t="str">
            <v>Arten er innført som frø til et botanisk hage-forsøk i Tr Tromsø på 1980-tallet og tatt med derfra til en setervoll i ST Røros hvor den har spredt litt seg fra opprinnelig dyrkningsplass fra 2000-tallet.</v>
          </cell>
          <cell r="DF199" t="str">
            <v>Invasjonspotensialet er lite, med begrenset median levetid (\en kjent, langlevd forekomst i økning), men ingen ekspansjon. Arten er godt tilpasset norsk klima, men har foreløpig (i de snart 30 årene den har vært dyrket) ikke vist tegn til annet enn helt lokal ekspansjon.</v>
          </cell>
          <cell r="DG199" t="str">
            <v>Ingen kjent negativ økologisk effekt er knyttet til arten.</v>
          </cell>
          <cell r="DH199" t="str">
            <v>&lt;i&gt;Arnica mollis&lt;/i&gt; vurderes til ingen kjent økologisk risiko i norsk natur.</v>
          </cell>
          <cell r="DI199">
            <v>0</v>
          </cell>
        </row>
        <row r="200">
          <cell r="B200" t="str">
            <v>Arrhenatherum elatius bulbosum</v>
          </cell>
          <cell r="C200" t="str">
            <v>(Willd.) Schübler &amp; G.Martens</v>
          </cell>
          <cell r="D200" t="str">
            <v>knollhestehavre</v>
          </cell>
          <cell r="E200">
            <v>130685</v>
          </cell>
          <cell r="F200">
            <v>99908</v>
          </cell>
          <cell r="G200" t="str">
            <v>ExpertGroups/Karplanter/N</v>
          </cell>
          <cell r="H200" t="str">
            <v>Karplanter</v>
          </cell>
          <cell r="I200" t="str">
            <v>Karplanter</v>
          </cell>
          <cell r="J200" t="str">
            <v>NotApplicable</v>
          </cell>
          <cell r="M200" t="str">
            <v>canNotEstablishWithin50years</v>
          </cell>
          <cell r="AA200">
            <v>1970</v>
          </cell>
          <cell r="AB200" t="str">
            <v>terrestrial</v>
          </cell>
          <cell r="AD200" t="str">
            <v>unknown</v>
          </cell>
          <cell r="AE200" t="str">
            <v>no</v>
          </cell>
          <cell r="AF200" t="str">
            <v>unknown</v>
          </cell>
          <cell r="AI200">
            <v>10</v>
          </cell>
          <cell r="AJ200" t="str">
            <v>V</v>
          </cell>
          <cell r="AW200" t="str">
            <v>Ingen kjent effekt</v>
          </cell>
          <cell r="AX200" t="str">
            <v>Ingen kjent effekt</v>
          </cell>
          <cell r="BC200" t="str">
            <v>Ingen kjent effekt</v>
          </cell>
          <cell r="BD200" t="str">
            <v>Ingen kjent effekt</v>
          </cell>
          <cell r="BK200" t="str">
            <v>subtropic_mediterranean:Europe,Asia,Africa</v>
          </cell>
          <cell r="BM200" t="str">
            <v>subtropic_mediterranean:Europe,Asia,Africa</v>
          </cell>
          <cell r="DI200">
            <v>0</v>
          </cell>
        </row>
        <row r="201">
          <cell r="B201" t="str">
            <v>Artemisia annua</v>
          </cell>
          <cell r="C201" t="str">
            <v>L.</v>
          </cell>
          <cell r="D201" t="str">
            <v>søtmalurt</v>
          </cell>
          <cell r="E201">
            <v>60394</v>
          </cell>
          <cell r="F201">
            <v>100434</v>
          </cell>
          <cell r="G201" t="str">
            <v>ExpertGroups/Karplanter/N</v>
          </cell>
          <cell r="H201" t="str">
            <v>Karplanter</v>
          </cell>
          <cell r="I201" t="str">
            <v>Karplanter</v>
          </cell>
          <cell r="J201" t="str">
            <v>NotApplicable</v>
          </cell>
          <cell r="M201" t="str">
            <v>canNotEstablishWithin50years</v>
          </cell>
          <cell r="AA201">
            <v>2004</v>
          </cell>
          <cell r="AB201" t="str">
            <v>terrestrial</v>
          </cell>
          <cell r="AD201" t="str">
            <v>origin,unknown</v>
          </cell>
          <cell r="AE201" t="str">
            <v>no</v>
          </cell>
          <cell r="AF201" t="str">
            <v>unknown</v>
          </cell>
          <cell r="AI201">
            <v>1</v>
          </cell>
          <cell r="AJ201" t="str">
            <v>V</v>
          </cell>
          <cell r="AW201" t="str">
            <v>Ingen kjent effekt</v>
          </cell>
          <cell r="AX201" t="str">
            <v>Ingen kjent effekt</v>
          </cell>
          <cell r="BC201" t="str">
            <v>Ingen kjent effekt</v>
          </cell>
          <cell r="BD201" t="str">
            <v>Ingen kjent effekt</v>
          </cell>
          <cell r="BK201" t="str">
            <v>temperate_nemoral:NorthAndCentralAmerica|temperate_dry:NorthAndCentralAmerica</v>
          </cell>
          <cell r="BM201" t="str">
            <v>temperate_nemoral:Europe,Asia,NorthAndCentralAmerica|temperate_dry:Europe,Asia,NorthAndCentralAmerica|subtropic_mediterranean:Europe,Asia</v>
          </cell>
          <cell r="DI201">
            <v>0</v>
          </cell>
        </row>
        <row r="202">
          <cell r="B202" t="str">
            <v>Artemisia austriaca</v>
          </cell>
          <cell r="C202" t="str">
            <v>Jacq.</v>
          </cell>
          <cell r="D202" t="str">
            <v>donaumalurt</v>
          </cell>
          <cell r="E202">
            <v>60395</v>
          </cell>
          <cell r="F202">
            <v>100435</v>
          </cell>
          <cell r="G202" t="str">
            <v>ExpertGroups/Karplanter/N</v>
          </cell>
          <cell r="H202" t="str">
            <v>Karplanter</v>
          </cell>
          <cell r="I202" t="str">
            <v>Karplanter</v>
          </cell>
          <cell r="J202" t="str">
            <v>NotApplicable</v>
          </cell>
          <cell r="M202" t="str">
            <v>canNotEstablishWithin50years</v>
          </cell>
          <cell r="AA202">
            <v>1893</v>
          </cell>
          <cell r="AB202" t="str">
            <v>terrestrial</v>
          </cell>
          <cell r="AD202" t="str">
            <v>origin</v>
          </cell>
          <cell r="AE202" t="str">
            <v>no</v>
          </cell>
          <cell r="AF202" t="str">
            <v>unknown</v>
          </cell>
          <cell r="AI202">
            <v>5</v>
          </cell>
          <cell r="AJ202" t="str">
            <v>V</v>
          </cell>
          <cell r="AW202" t="str">
            <v>Ingen kjent effekt</v>
          </cell>
          <cell r="AX202" t="str">
            <v>Ingen kjent effekt</v>
          </cell>
          <cell r="BC202" t="str">
            <v>Ingen kjent effekt</v>
          </cell>
          <cell r="BD202" t="str">
            <v>Ingen kjent effekt</v>
          </cell>
          <cell r="BK202" t="str">
            <v>temperate_nemoral:Europe,Asia|temperate_dry:Europe,Asia</v>
          </cell>
          <cell r="BM202" t="str">
            <v>temperate_nemoral:Europe,Asia|temperate_dry:Europe,Asia</v>
          </cell>
          <cell r="DI202">
            <v>0</v>
          </cell>
        </row>
        <row r="203">
          <cell r="B203" t="str">
            <v>Artemisia biennis</v>
          </cell>
          <cell r="C203" t="str">
            <v>Willd.</v>
          </cell>
          <cell r="D203" t="str">
            <v>smalmalurt</v>
          </cell>
          <cell r="E203">
            <v>60396</v>
          </cell>
          <cell r="F203">
            <v>100436</v>
          </cell>
          <cell r="G203" t="str">
            <v>ExpertGroups/Karplanter/N</v>
          </cell>
          <cell r="H203" t="str">
            <v>Karplanter</v>
          </cell>
          <cell r="I203" t="str">
            <v>Karplanter</v>
          </cell>
          <cell r="J203" t="str">
            <v>NotApplicable</v>
          </cell>
          <cell r="M203" t="str">
            <v>canNotEstablishWithin50years</v>
          </cell>
          <cell r="AA203">
            <v>1920</v>
          </cell>
          <cell r="AB203" t="str">
            <v>terrestrial</v>
          </cell>
          <cell r="AD203" t="str">
            <v>origin</v>
          </cell>
          <cell r="AE203" t="str">
            <v>no</v>
          </cell>
          <cell r="AF203" t="str">
            <v>unknown</v>
          </cell>
          <cell r="AI203">
            <v>2</v>
          </cell>
          <cell r="AJ203" t="str">
            <v>V</v>
          </cell>
          <cell r="AW203" t="str">
            <v>Ingen kjent effekt</v>
          </cell>
          <cell r="AX203" t="str">
            <v>Ingen kjent effekt</v>
          </cell>
          <cell r="BC203" t="str">
            <v>Ingen kjent effekt</v>
          </cell>
          <cell r="BD203" t="str">
            <v>Ingen kjent effekt</v>
          </cell>
          <cell r="BK203" t="str">
            <v>temperate_boreal:NorthAndCentralAmerica|temperate_nemoral:NorthAndCentralAmerica|temperate_dry:NorthAndCentralAmerica</v>
          </cell>
          <cell r="BM203" t="str">
            <v>temperate_boreal:NorthAndCentralAmerica|temperate_nemoral:Europe,NorthAndCentralAmerica|temperate_dry:NorthAndCentralAmerica</v>
          </cell>
          <cell r="DI203">
            <v>0</v>
          </cell>
        </row>
        <row r="204">
          <cell r="B204" t="str">
            <v>Artemisia dracunculus</v>
          </cell>
          <cell r="C204" t="str">
            <v>L.</v>
          </cell>
          <cell r="D204" t="str">
            <v>estragon</v>
          </cell>
          <cell r="E204">
            <v>130707</v>
          </cell>
          <cell r="F204">
            <v>100438</v>
          </cell>
          <cell r="G204" t="str">
            <v>ExpertGroups/Karplanter/N</v>
          </cell>
          <cell r="H204" t="str">
            <v>Karplanter</v>
          </cell>
          <cell r="I204" t="str">
            <v>Karplanter</v>
          </cell>
          <cell r="J204" t="str">
            <v>NotApplicable</v>
          </cell>
          <cell r="M204" t="str">
            <v>canNotEstablishWithin50years</v>
          </cell>
          <cell r="AA204">
            <v>1948</v>
          </cell>
          <cell r="AB204" t="str">
            <v>terrestrial</v>
          </cell>
          <cell r="AD204" t="str">
            <v>unknown</v>
          </cell>
          <cell r="AE204" t="str">
            <v>no</v>
          </cell>
          <cell r="AF204" t="str">
            <v>unknown</v>
          </cell>
          <cell r="AI204">
            <v>5</v>
          </cell>
          <cell r="AJ204" t="str">
            <v>V</v>
          </cell>
          <cell r="AW204" t="str">
            <v>Ingen kjent effekt</v>
          </cell>
          <cell r="AX204" t="str">
            <v>Ingen kjent effekt</v>
          </cell>
          <cell r="BC204" t="str">
            <v>Ingen kjent effekt</v>
          </cell>
          <cell r="BD204" t="str">
            <v>Ingen kjent effekt</v>
          </cell>
          <cell r="BK204" t="str">
            <v>temperate_boreal:Asia,NorthAndCentralAmerica|temperate_nemoral:Asia,NorthAndCentralAmerica</v>
          </cell>
          <cell r="BM204" t="str">
            <v>temperate_boreal:Asia,NorthAndCentralAmerica|temperate_nemoral:Europe,Asia,Oceania,NorthAndCentralAmerica|temperate_dry:Europe,Asia,NorthAndCentralAmerica|subtropic_mediterranean:Europe,Oceania,NorthAndCentralAmerica</v>
          </cell>
          <cell r="DI204">
            <v>0</v>
          </cell>
        </row>
        <row r="205">
          <cell r="B205" t="str">
            <v>Artemisia pontica</v>
          </cell>
          <cell r="C205" t="str">
            <v>L.</v>
          </cell>
          <cell r="D205" t="str">
            <v>romermalurt</v>
          </cell>
          <cell r="E205">
            <v>60401</v>
          </cell>
          <cell r="F205">
            <v>100441</v>
          </cell>
          <cell r="G205" t="str">
            <v>ExpertGroups/Karplanter/N</v>
          </cell>
          <cell r="H205" t="str">
            <v>Karplanter</v>
          </cell>
          <cell r="I205" t="str">
            <v>Karplanter</v>
          </cell>
          <cell r="J205" t="str">
            <v>AlienSpecie</v>
          </cell>
          <cell r="N205">
            <v>1</v>
          </cell>
          <cell r="Q205">
            <v>1</v>
          </cell>
          <cell r="T205" t="str">
            <v>NK</v>
          </cell>
          <cell r="U205">
            <v>1</v>
          </cell>
          <cell r="V205" t="str">
            <v>1,1</v>
          </cell>
          <cell r="X205">
            <v>1</v>
          </cell>
          <cell r="Y205">
            <v>1</v>
          </cell>
          <cell r="Z205">
            <v>1</v>
          </cell>
          <cell r="AA205">
            <v>1873</v>
          </cell>
          <cell r="AB205" t="str">
            <v>terrestrial</v>
          </cell>
          <cell r="AD205" t="str">
            <v>unknown</v>
          </cell>
          <cell r="AE205" t="str">
            <v>yes</v>
          </cell>
          <cell r="AF205" t="str">
            <v>unknown</v>
          </cell>
          <cell r="AG205" t="str">
            <v>1870-tallet</v>
          </cell>
          <cell r="AH205" t="str">
            <v>Bu Hole/Ringerike</v>
          </cell>
          <cell r="AI205">
            <v>10</v>
          </cell>
          <cell r="AJ205" t="str">
            <v>V</v>
          </cell>
          <cell r="AL205">
            <v>1</v>
          </cell>
          <cell r="AM205" t="str">
            <v>importDirect</v>
          </cell>
          <cell r="AN205">
            <v>2</v>
          </cell>
          <cell r="AO205" t="str">
            <v>introductionTransportpollution,introductionEscaped</v>
          </cell>
          <cell r="AQ205">
            <v>4</v>
          </cell>
          <cell r="AR205">
            <v>1</v>
          </cell>
          <cell r="AS205">
            <v>4</v>
          </cell>
          <cell r="AT205">
            <v>1</v>
          </cell>
          <cell r="AU205">
            <v>8</v>
          </cell>
          <cell r="AV205">
            <v>50</v>
          </cell>
          <cell r="AW205" t="str">
            <v>Ingen kjent effekt</v>
          </cell>
          <cell r="AX205" t="str">
            <v>Ingen kjent effekt</v>
          </cell>
          <cell r="BC205" t="str">
            <v>Ingen kjent effekt</v>
          </cell>
          <cell r="BD205" t="str">
            <v>Ingen kjent effekt</v>
          </cell>
          <cell r="BE205" t="str">
            <v>no</v>
          </cell>
          <cell r="BF205" t="str">
            <v>no</v>
          </cell>
          <cell r="BG205" t="str">
            <v>V</v>
          </cell>
          <cell r="BK205" t="str">
            <v>temperate_nemoral:Europe,Asia|temperate_dry:Europe,Asia|subtropic_mediterranean:Europe,Asia</v>
          </cell>
          <cell r="BM205" t="str">
            <v>temperate_nemoral:Europe,Asia|temperate_dry:Europe,Asia|subtropic_mediterranean:Europe,Asia</v>
          </cell>
          <cell r="BO205">
            <v>1</v>
          </cell>
          <cell r="BR205" t="str">
            <v>RedListCategoryLevel</v>
          </cell>
          <cell r="BT205">
            <v>1</v>
          </cell>
          <cell r="BW205" t="str">
            <v>SpreadYearlyIncreaseCalculatedExpansionSpeed</v>
          </cell>
          <cell r="BX205">
            <v>0</v>
          </cell>
          <cell r="BY205">
            <v>1</v>
          </cell>
          <cell r="CB205" t="str">
            <v>T32,T40</v>
          </cell>
          <cell r="CC205">
            <v>1</v>
          </cell>
          <cell r="CH205">
            <v>1</v>
          </cell>
          <cell r="CM205">
            <v>1</v>
          </cell>
          <cell r="CQ205">
            <v>1</v>
          </cell>
          <cell r="CU205">
            <v>1</v>
          </cell>
          <cell r="CX205">
            <v>0</v>
          </cell>
          <cell r="CY205">
            <v>1</v>
          </cell>
          <cell r="DB205">
            <v>0</v>
          </cell>
          <cell r="DC205" t="str">
            <v>Romermalurt &lt;em&gt;Artemisia pontica &lt;/em&gt;er en flerårig urt med frøformering. Fruktene kan trolig spres over kortere distanser med dyr. Arten stammer fra Sørøst-Europa, østre Middelhavsområdet og Vest-Asia.</v>
          </cell>
          <cell r="DD205" t="str">
            <v>&lt;p&gt;Arten ble først funnet ved en kirkegård i VA Kristiansand i 1873 som forvillet. Første og eneste langvarige etablering var trolig på to lokaliteter på Ringerike: Bu Hole: Skjellegården 1929 og Bu Ringerike: Klekken 1929 (allerede da notert at arten hadde stått der i minst 50 år). Forekomstene på Ringerike er ikke ettersøkt etter 1929 og arten kan stå der fortsatt. Senere funn er gjort i Øf Hvaler: Barm på Vesterøy 1995, trolig nokså stabil, Øf Rakkestad: Prestegården og Labråten 1931-1944, trolig utgått, og VA Kristiansand: Silokaia 1968 og 1969, sikkert forbigående.&lt;/p&gt;</v>
          </cell>
          <cell r="DE205" t="str">
            <v>Innførsels- og spredningsmåter er stort sett ukjent, men i hvert fall to funn (i 1968 og 1969) på Silokaia i VA Kristiansand må skyldes kornimport.</v>
          </cell>
          <cell r="DF205" t="str">
            <v>Invasjonspotensialet er lite, med minste skår på både median levetid og ekspansjonshastighet.</v>
          </cell>
          <cell r="DG205" t="str">
            <v>Ingen kjent negativ økologisk effekt er knyttet til arten.</v>
          </cell>
          <cell r="DH205" t="str">
            <v>&lt;p&gt;Romermalurt vurderes til ingen kjent økologisk risiko. Arten viser ingen tegn til ekspansjon og kan være for varmekrevende for effektiv reproduksjon og permanente bestander i Norge. Arten har imidlertid hatt stabil forekomst i Norge (reproduksjon eller som gjenstående) i over 50 år på minst &amp;#233:n forekomst.&lt;/p&gt;</v>
          </cell>
          <cell r="DI205">
            <v>0</v>
          </cell>
        </row>
        <row r="206">
          <cell r="B206" t="str">
            <v>Artemisia sieversiana</v>
          </cell>
          <cell r="C206" t="str">
            <v>Ehrh.</v>
          </cell>
          <cell r="E206">
            <v>85724</v>
          </cell>
          <cell r="F206">
            <v>128838</v>
          </cell>
          <cell r="G206" t="str">
            <v>ExpertGroups/Karplanter/N</v>
          </cell>
          <cell r="H206" t="str">
            <v>Karplanter</v>
          </cell>
          <cell r="I206" t="str">
            <v>Karplanter</v>
          </cell>
          <cell r="J206" t="str">
            <v>AlienSpecie</v>
          </cell>
          <cell r="N206">
            <v>1</v>
          </cell>
          <cell r="Q206">
            <v>1</v>
          </cell>
          <cell r="T206" t="str">
            <v>NK</v>
          </cell>
          <cell r="U206">
            <v>1</v>
          </cell>
          <cell r="V206" t="str">
            <v>1,1</v>
          </cell>
          <cell r="X206">
            <v>1</v>
          </cell>
          <cell r="Y206">
            <v>1</v>
          </cell>
          <cell r="Z206">
            <v>1</v>
          </cell>
          <cell r="AA206">
            <v>2005</v>
          </cell>
          <cell r="AB206" t="str">
            <v>terrestrial</v>
          </cell>
          <cell r="AD206" t="str">
            <v>origin</v>
          </cell>
          <cell r="AE206" t="str">
            <v>yes</v>
          </cell>
          <cell r="AF206" t="str">
            <v>unknown</v>
          </cell>
          <cell r="AG206">
            <v>2008</v>
          </cell>
          <cell r="AH206" t="str">
            <v>Oslo: Vippetangen</v>
          </cell>
          <cell r="AI206">
            <v>5</v>
          </cell>
          <cell r="AJ206" t="str">
            <v>V</v>
          </cell>
          <cell r="AN206">
            <v>1</v>
          </cell>
          <cell r="AO206" t="str">
            <v>introductionTransportpollution</v>
          </cell>
          <cell r="AP206" t="str">
            <v>OsA</v>
          </cell>
          <cell r="AQ206">
            <v>4</v>
          </cell>
          <cell r="AR206">
            <v>1</v>
          </cell>
          <cell r="AS206">
            <v>4</v>
          </cell>
          <cell r="AT206">
            <v>1</v>
          </cell>
          <cell r="AU206">
            <v>4</v>
          </cell>
          <cell r="AV206">
            <v>100</v>
          </cell>
          <cell r="AW206" t="str">
            <v>Ingen kjent effekt</v>
          </cell>
          <cell r="AX206" t="str">
            <v>Ingen kjent effekt</v>
          </cell>
          <cell r="BC206" t="str">
            <v>Ingen kjent effekt</v>
          </cell>
          <cell r="BD206" t="str">
            <v>Ingen kjent effekt</v>
          </cell>
          <cell r="BE206" t="str">
            <v>no</v>
          </cell>
          <cell r="BF206" t="str">
            <v>no</v>
          </cell>
          <cell r="BG206" t="str">
            <v>V</v>
          </cell>
          <cell r="BK206" t="str">
            <v>temperate_nemoral:Europe,Asia|temperate_dry:Europe,Asia</v>
          </cell>
          <cell r="BM206" t="str">
            <v>temperate_nemoral:Europe,Asia|temperate_dry:Europe,Asia</v>
          </cell>
          <cell r="BO206">
            <v>1</v>
          </cell>
          <cell r="BR206" t="str">
            <v>RedListCategoryLevel</v>
          </cell>
          <cell r="BT206">
            <v>1</v>
          </cell>
          <cell r="BW206" t="str">
            <v>SpreadYearlyIncreaseCalculatedExpansionSpeed</v>
          </cell>
          <cell r="BX206">
            <v>0</v>
          </cell>
          <cell r="BY206">
            <v>1</v>
          </cell>
          <cell r="CB206" t="str">
            <v>T39</v>
          </cell>
          <cell r="CC206">
            <v>1</v>
          </cell>
          <cell r="CH206">
            <v>1</v>
          </cell>
          <cell r="CM206">
            <v>1</v>
          </cell>
          <cell r="CQ206">
            <v>1</v>
          </cell>
          <cell r="CU206">
            <v>1</v>
          </cell>
          <cell r="CX206">
            <v>0</v>
          </cell>
          <cell r="CY206">
            <v>1</v>
          </cell>
          <cell r="DB206">
            <v>0</v>
          </cell>
          <cell r="DC206" t="str">
            <v>Malurt-arten &lt;i&gt;Artemisia sieversiana&lt;/i&gt; er en flerårig urt fra steppeområdene i Russland og Sibir, Mongolia og Kina. Den har frøformering.</v>
          </cell>
          <cell r="DD206" t="str">
            <v>&lt;p&gt;Arten har &amp;#233:n kjent forekomst i Oslo: på Vippetangen i Oslo havn, der den ble oppdaget i 2005 og er sett flere år siden (sist registrert i 2011). Arten blomstrer sent, og det er uvisst om det dreier seg om ett flerårig individ eller reell reproduksjon, men forekomst av flere individer de siste årene tyder på det siste. Den må ha kommet inn med en eller annen form for sjøveis transport og trolig med korn. Den er nokså hardfør og etablert som ugras i Finland. Vi regner derfor med at den har potensial til å etablere seg i Norge, men ikke til å bli særlig ekspansiv.&lt;/p&gt;</v>
          </cell>
          <cell r="DE206" t="str">
            <v>Arten er trolig kommet inn med korn (den vokser ved siden av havnesiloen på Vippetangen).</v>
          </cell>
          <cell r="DF206" t="str">
            <v>Invasjonspotensialet er lite, med minste skår på både median levetid og ekspansjonshastighet.</v>
          </cell>
          <cell r="DG206" t="str">
            <v>Ingen kjent negativ økologisk effekt er knyttet til arten.</v>
          </cell>
          <cell r="DH206" t="str">
            <v>&lt;p&gt;&lt;i&gt;Artemisia sieversiana &lt;/i&gt;vurderes til ingen kjent økologisk risiko. Arten kan ha en vordende stabil forekomst i Norge (frøreproduksjon).&lt;/p&gt;</v>
          </cell>
          <cell r="DI206">
            <v>0</v>
          </cell>
        </row>
        <row r="207">
          <cell r="B207" t="str">
            <v>Artemisia stelleriana</v>
          </cell>
          <cell r="C207" t="str">
            <v>Besser</v>
          </cell>
          <cell r="D207" t="str">
            <v>sandmalurt</v>
          </cell>
          <cell r="E207">
            <v>143796</v>
          </cell>
          <cell r="F207">
            <v>100442</v>
          </cell>
          <cell r="G207" t="str">
            <v>ExpertGroups/Karplanter/N</v>
          </cell>
          <cell r="H207" t="str">
            <v>Karplanter</v>
          </cell>
          <cell r="I207" t="str">
            <v>Karplanter</v>
          </cell>
          <cell r="J207" t="str">
            <v>AlienSpecie</v>
          </cell>
          <cell r="N207">
            <v>1</v>
          </cell>
          <cell r="Q207">
            <v>1</v>
          </cell>
          <cell r="T207" t="str">
            <v>NK</v>
          </cell>
          <cell r="U207">
            <v>1</v>
          </cell>
          <cell r="V207" t="str">
            <v>1,1</v>
          </cell>
          <cell r="X207">
            <v>2</v>
          </cell>
          <cell r="Y207">
            <v>2</v>
          </cell>
          <cell r="Z207">
            <v>1</v>
          </cell>
          <cell r="AA207">
            <v>2006</v>
          </cell>
          <cell r="AB207" t="str">
            <v>terrestrial</v>
          </cell>
          <cell r="AD207" t="str">
            <v>unknown</v>
          </cell>
          <cell r="AE207" t="str">
            <v>yes</v>
          </cell>
          <cell r="AF207" t="str">
            <v>unknown</v>
          </cell>
          <cell r="AG207">
            <v>2013</v>
          </cell>
          <cell r="AH207" t="str">
            <v>Bu Nedre Eiker: Ryghkollen</v>
          </cell>
          <cell r="AI207">
            <v>5</v>
          </cell>
          <cell r="AJ207" t="str">
            <v>V</v>
          </cell>
          <cell r="AL207">
            <v>1</v>
          </cell>
          <cell r="AM207" t="str">
            <v>importDirect</v>
          </cell>
          <cell r="AN207">
            <v>1</v>
          </cell>
          <cell r="AO207" t="str">
            <v>introductionEscaped</v>
          </cell>
          <cell r="AP207" t="str">
            <v>Bu</v>
          </cell>
          <cell r="AQ207">
            <v>4</v>
          </cell>
          <cell r="AR207">
            <v>1</v>
          </cell>
          <cell r="AS207">
            <v>4</v>
          </cell>
          <cell r="AT207">
            <v>1</v>
          </cell>
          <cell r="AU207">
            <v>0</v>
          </cell>
          <cell r="AV207">
            <v>100</v>
          </cell>
          <cell r="AW207" t="str">
            <v>Ingen kjent effekt</v>
          </cell>
          <cell r="AX207" t="str">
            <v>Ingen kjent effekt</v>
          </cell>
          <cell r="BC207" t="str">
            <v>Ingen kjent effekt</v>
          </cell>
          <cell r="BD207" t="str">
            <v>Ingen kjent effekt</v>
          </cell>
          <cell r="BE207" t="str">
            <v>no</v>
          </cell>
          <cell r="BF207" t="str">
            <v>no</v>
          </cell>
          <cell r="BK207" t="str">
            <v>temperate_boreal:Asia|temperate_nemoral:Asia</v>
          </cell>
          <cell r="BM207" t="str">
            <v>temperate_boreal:Asia|temperate_nemoral:Europe,Asia,NorthAndCentralAmerica</v>
          </cell>
          <cell r="BO207">
            <v>1</v>
          </cell>
          <cell r="BR207" t="str">
            <v>RedListCategoryLevel</v>
          </cell>
          <cell r="BT207">
            <v>1</v>
          </cell>
          <cell r="BW207" t="str">
            <v>SpreadYearlyIncreaseCalculatedExpansionSpeed</v>
          </cell>
          <cell r="BX207">
            <v>0</v>
          </cell>
          <cell r="BY207">
            <v>1</v>
          </cell>
          <cell r="CB207" t="str">
            <v>T35</v>
          </cell>
          <cell r="CC207">
            <v>1</v>
          </cell>
          <cell r="CH207">
            <v>1</v>
          </cell>
          <cell r="CM207">
            <v>1</v>
          </cell>
          <cell r="CQ207">
            <v>1</v>
          </cell>
          <cell r="CU207">
            <v>1</v>
          </cell>
          <cell r="CX207">
            <v>0</v>
          </cell>
          <cell r="CY207">
            <v>1</v>
          </cell>
          <cell r="DB207">
            <v>0</v>
          </cell>
          <cell r="DC207" t="str">
            <v>Sandmalurt &lt;em&gt;Artemisia stelleriana &lt;/em&gt;er en langlevd flerårig urt med klonal vekst, og med frøformering. Den hører heime på sandstrender i Nordøst-Asia og dyrkes i begrenset utstrekning som en hardfør prydplante i Norge.</v>
          </cell>
          <cell r="DD207" t="str">
            <v>&lt;p&gt;Sandmalurt er foreløpig bare er funnet ett sted utafor kultur, på veikant ved de store sand/grustakene på Ryghkollen i Bu Nedre Eiker i 2006 og 2011, der den tydeligvis har etablert en liten bestand. Uttak av sand i disse sandtakene er akkurat nå (2017) særlig omfattende, og arten kan ha forsvunnet. Arten viste tegn til naturalisering på havstrand i Sverige og kan forventes å spre seg i Oslofjord-området, kanskje heller med spontan spredning fra nabolandene enn med forvilling fra norske hager. Den vil fortsatt være en fremmed art, fordi dens naturlige utbredelsesområde ligger ved nordre Stillehavet.&lt;/p&gt;</v>
          </cell>
          <cell r="DE207" t="str">
            <v>Arten blir innført som hageplante og spredt ut, men kan også komme spontant med havstrømmer fra Sverige.</v>
          </cell>
          <cell r="DF207" t="str">
            <v>Invasjonspotensialet er lite, med minste skår på både median levetid og ekspansjonshastighet.</v>
          </cell>
          <cell r="DG207" t="str">
            <v>Ingen negative økologiske effekter er kjent for denne arten, foreløpig.</v>
          </cell>
          <cell r="DH207" t="str">
            <v>&lt;p&gt;Sandmalurt vurderes til ingen kjent økologisk risiko. Frøreproduksjon har trolig funnet sted i Nedre Eiker og skjer i naboområder (Sverige). Arten kan ha potensial for etablering i hvert fall nord til Trøndelag, men blir trolig ikke invasiv i Norge. Forekomsten i Nedre Eiker kan ha forsvunnet: det er svært store uttak av masser fra dette sand/grustaket akkurat nå (2016-2017).&lt;/p&gt;</v>
          </cell>
          <cell r="DI207">
            <v>0</v>
          </cell>
        </row>
        <row r="208">
          <cell r="B208" t="str">
            <v>Artemisia vulgaris</v>
          </cell>
          <cell r="C208" t="str">
            <v>L.</v>
          </cell>
          <cell r="D208" t="str">
            <v>burot</v>
          </cell>
          <cell r="E208">
            <v>60403</v>
          </cell>
          <cell r="F208">
            <v>100443</v>
          </cell>
          <cell r="G208" t="str">
            <v>ExpertGroups/Karplanter/N</v>
          </cell>
          <cell r="H208" t="str">
            <v>Karplanter</v>
          </cell>
          <cell r="I208" t="str">
            <v>Karplanter</v>
          </cell>
          <cell r="J208" t="str">
            <v>NotApplicable</v>
          </cell>
          <cell r="M208" t="str">
            <v>notAlienSpecie</v>
          </cell>
          <cell r="AA208">
            <v>-1800</v>
          </cell>
          <cell r="AB208" t="str">
            <v>terrestrial</v>
          </cell>
          <cell r="AE208" t="str">
            <v>no</v>
          </cell>
          <cell r="AF208" t="str">
            <v>unknown</v>
          </cell>
          <cell r="AG208">
            <v>-1800</v>
          </cell>
          <cell r="AH208" t="str">
            <v>flere steder</v>
          </cell>
          <cell r="AI208">
            <v>10</v>
          </cell>
          <cell r="AJ208" t="str">
            <v>V</v>
          </cell>
          <cell r="AW208" t="str">
            <v>Sterkt allergen (burot-pollen).</v>
          </cell>
          <cell r="AX208" t="str">
            <v>Ingen kjent effekt</v>
          </cell>
          <cell r="BC208" t="str">
            <v>Ingen kjent effekt</v>
          </cell>
          <cell r="BD208" t="str">
            <v>Ingen kjent effekt</v>
          </cell>
          <cell r="BK208" t="str">
            <v>temperate_boreal:Europe,Asia|temperate_nemoral:Europe,Asia|temperate_dry:Europe</v>
          </cell>
          <cell r="BM208" t="str">
            <v>temperate_boreal:Europe,Asia,NorthAndCentralAmerica|temperate_nemoral:Europe,Asia,NorthAndCentralAmerica|temperate_dry:Europe</v>
          </cell>
          <cell r="DI208">
            <v>0</v>
          </cell>
        </row>
        <row r="209">
          <cell r="B209" t="str">
            <v>Arum maculatum</v>
          </cell>
          <cell r="C209" t="str">
            <v>L.</v>
          </cell>
          <cell r="D209" t="str">
            <v>flekkmunkehette</v>
          </cell>
          <cell r="E209">
            <v>59273</v>
          </cell>
          <cell r="F209">
            <v>99313</v>
          </cell>
          <cell r="G209" t="str">
            <v>ExpertGroups/Karplanter/N</v>
          </cell>
          <cell r="H209" t="str">
            <v>Karplanter</v>
          </cell>
          <cell r="I209" t="str">
            <v>Karplanter</v>
          </cell>
          <cell r="J209" t="str">
            <v>AlienSpecie</v>
          </cell>
          <cell r="N209">
            <v>1</v>
          </cell>
          <cell r="P209" t="str">
            <v>V</v>
          </cell>
          <cell r="Q209">
            <v>1</v>
          </cell>
          <cell r="T209" t="str">
            <v>NK</v>
          </cell>
          <cell r="U209">
            <v>1</v>
          </cell>
          <cell r="V209" t="str">
            <v>1,1</v>
          </cell>
          <cell r="W209" t="str">
            <v>LO</v>
          </cell>
          <cell r="X209">
            <v>1</v>
          </cell>
          <cell r="Y209">
            <v>1</v>
          </cell>
          <cell r="Z209">
            <v>1</v>
          </cell>
          <cell r="AA209">
            <v>1987</v>
          </cell>
          <cell r="AB209" t="str">
            <v>terrestrial</v>
          </cell>
          <cell r="AD209" t="str">
            <v>unknown</v>
          </cell>
          <cell r="AE209" t="str">
            <v>yes</v>
          </cell>
          <cell r="AF209" t="str">
            <v>unknown</v>
          </cell>
          <cell r="AG209">
            <v>1987</v>
          </cell>
          <cell r="AH209" t="str">
            <v>VA Kristiansand: Baneheiveien</v>
          </cell>
          <cell r="AI209">
            <v>10</v>
          </cell>
          <cell r="AJ209" t="str">
            <v>V</v>
          </cell>
          <cell r="AL209">
            <v>1</v>
          </cell>
          <cell r="AM209" t="str">
            <v>importDirect</v>
          </cell>
          <cell r="AN209">
            <v>1</v>
          </cell>
          <cell r="AO209" t="str">
            <v>introductionEscaped</v>
          </cell>
          <cell r="AP209" t="str">
            <v>Bu,Va,Ro</v>
          </cell>
          <cell r="AQ209">
            <v>12</v>
          </cell>
          <cell r="AR209">
            <v>2</v>
          </cell>
          <cell r="AS209">
            <v>24</v>
          </cell>
          <cell r="AT209">
            <v>20000</v>
          </cell>
          <cell r="AU209">
            <v>48</v>
          </cell>
          <cell r="AV209">
            <v>50</v>
          </cell>
          <cell r="AW209" t="str">
            <v>Ingen kjent effekt</v>
          </cell>
          <cell r="AX209" t="str">
            <v>Ingen kjent effekt</v>
          </cell>
          <cell r="BC209" t="str">
            <v>Ingen kjent effekt</v>
          </cell>
          <cell r="BD209" t="str">
            <v>Ingen kjent effekt</v>
          </cell>
          <cell r="BE209" t="str">
            <v>no</v>
          </cell>
          <cell r="BF209" t="str">
            <v>no</v>
          </cell>
          <cell r="BG209" t="str">
            <v>V</v>
          </cell>
          <cell r="BK209" t="str">
            <v>temperate_nemoral:Europe|subtropic_mediterranean:Europe,Asia,Africa</v>
          </cell>
          <cell r="BM209" t="str">
            <v>temperate_nemoral:Europe|subtropic_mediterranean:Europe,Asia,Africa</v>
          </cell>
          <cell r="BO209">
            <v>2</v>
          </cell>
          <cell r="BP209" t="str">
            <v>X</v>
          </cell>
          <cell r="BQ209" t="str">
            <v>X</v>
          </cell>
          <cell r="BR209" t="str">
            <v>RedListCategoryLevel</v>
          </cell>
          <cell r="BT209">
            <v>1</v>
          </cell>
          <cell r="BW209" t="str">
            <v>SpreadYearlyIncreaseCalculatedExpansionSpeed</v>
          </cell>
          <cell r="BX209">
            <v>28.93</v>
          </cell>
          <cell r="BY209">
            <v>1</v>
          </cell>
          <cell r="CB209" t="str">
            <v>T4-C-3,T40</v>
          </cell>
          <cell r="CC209">
            <v>1</v>
          </cell>
          <cell r="CH209">
            <v>1</v>
          </cell>
          <cell r="CM209">
            <v>1</v>
          </cell>
          <cell r="CQ209">
            <v>1</v>
          </cell>
          <cell r="CU209">
            <v>1</v>
          </cell>
          <cell r="CX209">
            <v>0</v>
          </cell>
          <cell r="CY209">
            <v>1</v>
          </cell>
          <cell r="DB209">
            <v>0</v>
          </cell>
          <cell r="DC209" t="str">
            <v>Flekkmunkehette &lt;em&gt;Arum maculatum &lt;/em&gt;er en langlevd, flerårig urt med effektiv vegetativ vekst med jordstengler. Den har også frøreproduksjon og setter moden frukt, men vi vet ikke om frøspiring forekommer i Norge. Den er hjemlig fra Middelhavsområdet i Nord-Afrika og Sør-Europa nord til Sør-Skandinavia. I Norge er den innført som hageplante og forvillet.</v>
          </cell>
          <cell r="DD209" t="str">
            <v>&lt;p&gt;Flekkmunkehette er foreløpig funnet tre steder: i Baneheia-området i VA Kristiansand siden 1987, i Madlalia i Ro Stavanger i hvert fall siden 2004, og i Skjeggerudfeltet på Tranby i Bu Lier fra 2014. Et par andre angivelser (observasjoner) i Artskart er svært suspekte. Arten er ved grensa for reproduksjon i Norge. Bestandene er trolig kloner fra krypende jordstengler. Arten har ikke noe stort potensial uten en relativt stor klimaendring (økt temperatur og sesonglengde), og eventuell økning vil trolig skje ved flere forvillinger heller enn ved egen reproduksjon.&lt;/p&gt;</v>
          </cell>
          <cell r="DE209" t="str">
            <v>Arten er innført som hageplante og forvillet ved utkast og/eller utvoksning fra hager.</v>
          </cell>
          <cell r="DF209" t="str">
            <v>Invasjonspotensialet er lite, med usikkerhet til begrenset, som en kombinasjon av (kort til) begrenset (til moderat) median levetid, og låg ekspansjonshastighet.</v>
          </cell>
          <cell r="DG209" t="str">
            <v>Ingen kjent negativ økologisk effekt er knyttet til arten.</v>
          </cell>
          <cell r="DH209" t="str">
            <v>&lt;p&gt;Flekkmunkehette vurdres til ingen kjent økologisk risiko, men med usikkerhet til låg risiko på grunn av invasjonspotensialet. Arten har stabil forekomst i Norge (frøreproduksjon eller ved vegetativ vekst), men trolig på svært få steder.&lt;/p&gt;&lt;p&gt; &lt;/p&gt;</v>
          </cell>
          <cell r="DI209">
            <v>0</v>
          </cell>
        </row>
        <row r="210">
          <cell r="B210" t="str">
            <v>Asarum canadense</v>
          </cell>
          <cell r="C210" t="str">
            <v>L.</v>
          </cell>
          <cell r="D210" t="str">
            <v>kanadahasselurt</v>
          </cell>
          <cell r="E210">
            <v>62851</v>
          </cell>
          <cell r="F210">
            <v>102891</v>
          </cell>
          <cell r="G210" t="str">
            <v>ExpertGroups/Karplanter/N</v>
          </cell>
          <cell r="H210" t="str">
            <v>Karplanter</v>
          </cell>
          <cell r="I210" t="str">
            <v>Karplanter</v>
          </cell>
          <cell r="J210" t="str">
            <v>AlienSpecie</v>
          </cell>
          <cell r="N210">
            <v>1</v>
          </cell>
          <cell r="Q210">
            <v>1</v>
          </cell>
          <cell r="T210" t="str">
            <v>NK</v>
          </cell>
          <cell r="U210">
            <v>1</v>
          </cell>
          <cell r="V210" t="str">
            <v>1,1</v>
          </cell>
          <cell r="X210">
            <v>1</v>
          </cell>
          <cell r="Y210">
            <v>1</v>
          </cell>
          <cell r="Z210">
            <v>1</v>
          </cell>
          <cell r="AA210">
            <v>2007</v>
          </cell>
          <cell r="AB210" t="str">
            <v>terrestrial</v>
          </cell>
          <cell r="AD210" t="str">
            <v>unknown</v>
          </cell>
          <cell r="AE210" t="str">
            <v>yes</v>
          </cell>
          <cell r="AF210" t="str">
            <v>unknown</v>
          </cell>
          <cell r="AG210">
            <v>2007</v>
          </cell>
          <cell r="AH210" t="str">
            <v>Oslo: Frognerbekkdalen</v>
          </cell>
          <cell r="AI210">
            <v>10</v>
          </cell>
          <cell r="AJ210" t="str">
            <v>V</v>
          </cell>
          <cell r="AL210">
            <v>1</v>
          </cell>
          <cell r="AM210" t="str">
            <v>importDirect</v>
          </cell>
          <cell r="AN210">
            <v>1</v>
          </cell>
          <cell r="AO210" t="str">
            <v>introductionEscaped</v>
          </cell>
          <cell r="AP210" t="str">
            <v>OsA</v>
          </cell>
          <cell r="AQ210">
            <v>4</v>
          </cell>
          <cell r="AR210">
            <v>1</v>
          </cell>
          <cell r="AS210">
            <v>4</v>
          </cell>
          <cell r="AT210">
            <v>1</v>
          </cell>
          <cell r="AU210">
            <v>4</v>
          </cell>
          <cell r="AV210">
            <v>0</v>
          </cell>
          <cell r="AW210" t="str">
            <v>Ingen kjent effekt</v>
          </cell>
          <cell r="AX210" t="str">
            <v>Ingen kjent effekt</v>
          </cell>
          <cell r="BC210" t="str">
            <v>Ingen kjent effekt</v>
          </cell>
          <cell r="BD210" t="str">
            <v>Ingen kjent effekt</v>
          </cell>
          <cell r="BE210" t="str">
            <v>no</v>
          </cell>
          <cell r="BF210" t="str">
            <v>no</v>
          </cell>
          <cell r="BK210" t="str">
            <v>temperate_nemoral:NorthAndCentralAmerica</v>
          </cell>
          <cell r="BM210" t="str">
            <v>temperate_nemoral:Europe,NorthAndCentralAmerica</v>
          </cell>
          <cell r="BO210">
            <v>1</v>
          </cell>
          <cell r="BR210" t="str">
            <v>RedListCategoryLevel</v>
          </cell>
          <cell r="BT210">
            <v>1</v>
          </cell>
          <cell r="BW210" t="str">
            <v>SpreadYearlyIncreaseCalculatedExpansionSpeed</v>
          </cell>
          <cell r="BX210">
            <v>0</v>
          </cell>
          <cell r="BY210">
            <v>1</v>
          </cell>
          <cell r="CB210" t="str">
            <v>T30</v>
          </cell>
          <cell r="CC210">
            <v>1</v>
          </cell>
          <cell r="CH210">
            <v>1</v>
          </cell>
          <cell r="CM210">
            <v>1</v>
          </cell>
          <cell r="CQ210">
            <v>1</v>
          </cell>
          <cell r="CU210">
            <v>1</v>
          </cell>
          <cell r="CX210">
            <v>0</v>
          </cell>
          <cell r="CY210">
            <v>1</v>
          </cell>
          <cell r="DB210">
            <v>0</v>
          </cell>
          <cell r="DC210" t="str">
            <v>Kanadahasselurt &lt;i&gt;Asarum canadense&lt;/i&gt; er en langlevd, flerårig urt med noe klonal vekst og med frøformering. Frøspredning forekommer trolig i den norske forekomsten, men er langsom (med maur). Arten stammer fra nemorale deler av østre Nord-Amerika.</v>
          </cell>
          <cell r="DD210" t="str">
            <v>&lt;p&gt;Arten er bare funnet ett sted, i Frognerbekkdalen (ned fra Frognerparken) i Oslo, der den trolig er rest etter utstillingen "Form og Flora" i 1965. Forekomsten i 2007 beskrives på herbarieetiketten som fire bestander, dvs. kloner, noe som tyder på seksuell reproduksjon i tillegg til vegetativ klondannelse. Arten er godt tilpasset norsk klima, men har liten spredningsmulighet ut fra en naturlomme i tettbygde Oslo vest.&lt;/p&gt;</v>
          </cell>
          <cell r="DE210" t="str">
            <v>Arten er trolig innført som hageplante, gjenstående etter en hageutstilling, og etterpå lokalt etablert med frøspredning.</v>
          </cell>
          <cell r="DF210" t="str">
            <v>Invasjonspotensialet er lite, med minste skår på både median levetid og ekspansjonshastighet. Arten har &amp;#233:n kjent forekomst og ingen økning (i forekomstareal) siden først oppdaget.</v>
          </cell>
          <cell r="DG210" t="str">
            <v>Ingen kjent negativ økologisk effekt er knyttet til arten.</v>
          </cell>
          <cell r="DH210" t="str">
            <v>&lt;p&gt;Kanadahasselurt vurderes til ingen kjent økologisk risiko. Arten har &amp;#233:n stabil forekomst i Norge (frøreproduksjon eller som gjenstående), men den har liten mulighet til å ekspandere fra sin ene forekomst. Den dyrkes bare i begrenset omfang.&lt;/p&gt;</v>
          </cell>
          <cell r="DI210">
            <v>0</v>
          </cell>
        </row>
        <row r="211">
          <cell r="B211" t="str">
            <v>Asperula arvensis</v>
          </cell>
          <cell r="C211" t="str">
            <v>L.</v>
          </cell>
          <cell r="D211" t="str">
            <v>blåmyske</v>
          </cell>
          <cell r="E211">
            <v>62158</v>
          </cell>
          <cell r="F211">
            <v>102198</v>
          </cell>
          <cell r="G211" t="str">
            <v>ExpertGroups/Karplanter/N</v>
          </cell>
          <cell r="H211" t="str">
            <v>Karplanter</v>
          </cell>
          <cell r="I211" t="str">
            <v>Karplanter</v>
          </cell>
          <cell r="J211" t="str">
            <v>NotApplicable</v>
          </cell>
          <cell r="M211" t="str">
            <v>canNotEstablishWithin50years</v>
          </cell>
          <cell r="AA211">
            <v>1900</v>
          </cell>
          <cell r="AB211" t="str">
            <v>terrestrial</v>
          </cell>
          <cell r="AD211" t="str">
            <v>origin</v>
          </cell>
          <cell r="AE211" t="str">
            <v>no</v>
          </cell>
          <cell r="AF211" t="str">
            <v>unknown</v>
          </cell>
          <cell r="AI211">
            <v>1</v>
          </cell>
          <cell r="AJ211" t="str">
            <v>V</v>
          </cell>
          <cell r="AW211" t="str">
            <v>Ingen kjent effekt</v>
          </cell>
          <cell r="AX211" t="str">
            <v>Ingen kjent effekt</v>
          </cell>
          <cell r="BC211" t="str">
            <v>Ingen kjent effekt</v>
          </cell>
          <cell r="BD211" t="str">
            <v>Ingen kjent effekt</v>
          </cell>
          <cell r="BK211" t="str">
            <v>temperate_nemoral:Europe,Asia|temperate_dry:Europe,Asia|subtropic_mediterranean:Europe,Asia,Africa</v>
          </cell>
          <cell r="BM211" t="str">
            <v>temperate_nemoral:Europe,Asia|temperate_dry:Europe,Asia|subtropic_mediterranean:Europe,Asia,Africa</v>
          </cell>
          <cell r="DI211">
            <v>0</v>
          </cell>
        </row>
        <row r="212">
          <cell r="B212" t="str">
            <v>Asperula orientalis</v>
          </cell>
          <cell r="C212" t="str">
            <v>Boiss. &amp; Hohen.</v>
          </cell>
          <cell r="D212" t="str">
            <v>orientmyske</v>
          </cell>
          <cell r="E212">
            <v>130739</v>
          </cell>
          <cell r="F212">
            <v>102199</v>
          </cell>
          <cell r="G212" t="str">
            <v>ExpertGroups/Karplanter/N</v>
          </cell>
          <cell r="H212" t="str">
            <v>Karplanter</v>
          </cell>
          <cell r="I212" t="str">
            <v>Karplanter</v>
          </cell>
          <cell r="J212" t="str">
            <v>NotApplicable</v>
          </cell>
          <cell r="M212" t="str">
            <v>canNotEstablishWithin50years</v>
          </cell>
          <cell r="AA212">
            <v>1899</v>
          </cell>
          <cell r="AB212" t="str">
            <v>terrestrial</v>
          </cell>
          <cell r="AD212" t="str">
            <v>unknown</v>
          </cell>
          <cell r="AE212" t="str">
            <v>no</v>
          </cell>
          <cell r="AF212" t="str">
            <v>unknown</v>
          </cell>
          <cell r="AI212">
            <v>1</v>
          </cell>
          <cell r="AJ212" t="str">
            <v>V</v>
          </cell>
          <cell r="AW212" t="str">
            <v>Ingen kjent effekt</v>
          </cell>
          <cell r="AX212" t="str">
            <v>Ingen kjent effekt</v>
          </cell>
          <cell r="BC212" t="str">
            <v>Ingen kjent effekt</v>
          </cell>
          <cell r="BD212" t="str">
            <v>Ingen kjent effekt</v>
          </cell>
          <cell r="BK212" t="str">
            <v>temperate_nemoral:Asia|temperate_dry:Asia|subtropic_mediterranean:Asia</v>
          </cell>
          <cell r="BM212" t="str">
            <v>temperate_nemoral:Europe,Asia|temperate_dry:Asia|subtropic_mediterranean:Asia</v>
          </cell>
          <cell r="DI212">
            <v>0</v>
          </cell>
        </row>
        <row r="213">
          <cell r="B213" t="str">
            <v>Asphodelus fistulosus</v>
          </cell>
          <cell r="C213" t="str">
            <v>L.</v>
          </cell>
          <cell r="D213" t="str">
            <v>løkasfodill</v>
          </cell>
          <cell r="E213">
            <v>130741</v>
          </cell>
          <cell r="F213">
            <v>99435</v>
          </cell>
          <cell r="G213" t="str">
            <v>ExpertGroups/Karplanter/N</v>
          </cell>
          <cell r="H213" t="str">
            <v>Karplanter</v>
          </cell>
          <cell r="I213" t="str">
            <v>Karplanter</v>
          </cell>
          <cell r="J213" t="str">
            <v>NotApplicable</v>
          </cell>
          <cell r="M213" t="str">
            <v>canNotEstablishWithin50years</v>
          </cell>
          <cell r="AA213">
            <v>1914</v>
          </cell>
          <cell r="AB213" t="str">
            <v>terrestrial</v>
          </cell>
          <cell r="AD213" t="str">
            <v>origin</v>
          </cell>
          <cell r="AE213" t="str">
            <v>no</v>
          </cell>
          <cell r="AF213" t="str">
            <v>unknown</v>
          </cell>
          <cell r="AI213">
            <v>5</v>
          </cell>
          <cell r="AJ213" t="str">
            <v>V</v>
          </cell>
          <cell r="AW213" t="str">
            <v>Ingen kjent effekt</v>
          </cell>
          <cell r="AX213" t="str">
            <v>Ingen kjent effekt</v>
          </cell>
          <cell r="BC213" t="str">
            <v>Ingen kjent effekt</v>
          </cell>
          <cell r="BD213" t="str">
            <v>Ingen kjent effekt</v>
          </cell>
          <cell r="BK213" t="str">
            <v>subtropic_mediterranean:Europe,Asia,Africa|subtropic_dry:Asia,Africa|tropic:Asia,Africa</v>
          </cell>
          <cell r="BM213" t="str">
            <v>subtropic_unspecified:Oceania,NorthAndCentralAmerica|subtropic_mediterranean:Europe,Asia,Africa|subtropic_humid:Africa|subtropic_dry:Asia,Africa|tropic:Asia,Africa,Oceania</v>
          </cell>
          <cell r="DI213">
            <v>0</v>
          </cell>
        </row>
        <row r="214">
          <cell r="B214" t="str">
            <v>Aster ×frikartii</v>
          </cell>
          <cell r="C214" t="str">
            <v>Silva Tar. &amp; C.K.Schneid.</v>
          </cell>
          <cell r="D214" t="str">
            <v>frikartaster</v>
          </cell>
          <cell r="E214">
            <v>143797</v>
          </cell>
          <cell r="F214">
            <v>172456</v>
          </cell>
          <cell r="G214" t="str">
            <v>ExpertGroups/Karplanter/N</v>
          </cell>
          <cell r="H214" t="str">
            <v>Karplanter</v>
          </cell>
          <cell r="I214" t="str">
            <v>Karplanter</v>
          </cell>
          <cell r="J214" t="str">
            <v>NotApplicable</v>
          </cell>
          <cell r="M214" t="str">
            <v>canNotEstablishWithin50years</v>
          </cell>
          <cell r="AA214">
            <v>2005</v>
          </cell>
          <cell r="AB214" t="str">
            <v>terrestrial</v>
          </cell>
          <cell r="AD214" t="str">
            <v>unknown</v>
          </cell>
          <cell r="AE214" t="str">
            <v>no</v>
          </cell>
          <cell r="AF214" t="str">
            <v>unknown</v>
          </cell>
          <cell r="AI214">
            <v>5</v>
          </cell>
          <cell r="AJ214" t="str">
            <v>V</v>
          </cell>
          <cell r="AW214" t="str">
            <v>Ingen kjent effekt</v>
          </cell>
          <cell r="AX214" t="str">
            <v>Ingen kjent effekt</v>
          </cell>
          <cell r="BC214" t="str">
            <v>Ingen kjent effekt</v>
          </cell>
          <cell r="BD214" t="str">
            <v>Ingen kjent effekt</v>
          </cell>
          <cell r="BK214" t="str">
            <v>unknown:Europe,Asia</v>
          </cell>
          <cell r="DI214">
            <v>0</v>
          </cell>
        </row>
        <row r="215">
          <cell r="B215" t="str">
            <v>Astilbe japonica</v>
          </cell>
          <cell r="C215" t="str">
            <v>(C.Morren &amp; Decne.) A.Gray</v>
          </cell>
          <cell r="D215" t="str">
            <v>japanspir</v>
          </cell>
          <cell r="E215">
            <v>63587</v>
          </cell>
          <cell r="F215">
            <v>103627</v>
          </cell>
          <cell r="G215" t="str">
            <v>ExpertGroups/Karplanter/N</v>
          </cell>
          <cell r="H215" t="str">
            <v>Karplanter</v>
          </cell>
          <cell r="I215" t="str">
            <v>Karplanter</v>
          </cell>
          <cell r="J215" t="str">
            <v>AlienSpecie</v>
          </cell>
          <cell r="N215">
            <v>2</v>
          </cell>
          <cell r="O215" t="str">
            <v>V</v>
          </cell>
          <cell r="Q215">
            <v>1</v>
          </cell>
          <cell r="T215" t="str">
            <v>LO</v>
          </cell>
          <cell r="U215">
            <v>2</v>
          </cell>
          <cell r="V215" t="str">
            <v>2B,1</v>
          </cell>
          <cell r="W215" t="str">
            <v>NK</v>
          </cell>
          <cell r="AA215">
            <v>1913</v>
          </cell>
          <cell r="AB215" t="str">
            <v>terrestrial</v>
          </cell>
          <cell r="AD215" t="str">
            <v>unknown</v>
          </cell>
          <cell r="AE215" t="str">
            <v>no</v>
          </cell>
          <cell r="AF215" t="str">
            <v>unknown</v>
          </cell>
          <cell r="AI215">
            <v>5</v>
          </cell>
          <cell r="AJ215" t="str">
            <v>V</v>
          </cell>
          <cell r="AL215">
            <v>1</v>
          </cell>
          <cell r="AM215" t="str">
            <v>importDirect</v>
          </cell>
          <cell r="AN215">
            <v>2</v>
          </cell>
          <cell r="AO215" t="str">
            <v>introductionStowaway,introductionEscaped</v>
          </cell>
          <cell r="AP215" t="str">
            <v>OsA,Va,Ho,Mr</v>
          </cell>
          <cell r="AQ215">
            <v>12</v>
          </cell>
          <cell r="AR215">
            <v>5</v>
          </cell>
          <cell r="AS215">
            <v>60</v>
          </cell>
          <cell r="AT215">
            <v>120000</v>
          </cell>
          <cell r="AU215">
            <v>120</v>
          </cell>
          <cell r="AV215">
            <v>80</v>
          </cell>
          <cell r="AW215" t="str">
            <v>Ingen kjent effekt</v>
          </cell>
          <cell r="AX215" t="str">
            <v>Ingen kjent effekt</v>
          </cell>
          <cell r="BC215" t="str">
            <v>Ingen kjent effekt</v>
          </cell>
          <cell r="BD215" t="str">
            <v>Ingen kjent effekt</v>
          </cell>
          <cell r="BE215" t="str">
            <v>no</v>
          </cell>
          <cell r="BF215" t="str">
            <v>no</v>
          </cell>
          <cell r="BG215" t="str">
            <v>V</v>
          </cell>
          <cell r="BK215" t="str">
            <v>temperate_nemoral:Asia</v>
          </cell>
          <cell r="BM215" t="str">
            <v>temperate_nemoral:Europe,Asia,NorthAndCentralAmerica</v>
          </cell>
          <cell r="BO215">
            <v>1</v>
          </cell>
          <cell r="BP215" t="str">
            <v>X</v>
          </cell>
          <cell r="BR215" t="str">
            <v>RedListCategoryLevel</v>
          </cell>
          <cell r="BT215">
            <v>2</v>
          </cell>
          <cell r="BV215" t="str">
            <v>X</v>
          </cell>
          <cell r="BW215" t="str">
            <v>SpreadYearlyIncreaseObservations</v>
          </cell>
          <cell r="BX215">
            <v>50</v>
          </cell>
          <cell r="BY215">
            <v>1</v>
          </cell>
          <cell r="CB215" t="str">
            <v>T35,T40,T42</v>
          </cell>
          <cell r="CC215">
            <v>1</v>
          </cell>
          <cell r="CH215">
            <v>1</v>
          </cell>
          <cell r="CM215">
            <v>1</v>
          </cell>
          <cell r="CQ215">
            <v>1</v>
          </cell>
          <cell r="CU215">
            <v>1</v>
          </cell>
          <cell r="CX215">
            <v>0</v>
          </cell>
          <cell r="CY215">
            <v>1</v>
          </cell>
          <cell r="DB215">
            <v>0</v>
          </cell>
          <cell r="DC215" t="str">
            <v>Japanspir &lt;i&gt;Astilbe japonica&lt;/i&gt; er en langlevd flerårig urt med frøreproduksjon, men uten klonal vekst. Den stammer fra Japan og er noe varmekrevende og frostfølsom.</v>
          </cell>
          <cell r="DD215" t="str">
            <v>Arten ble først registrert på "ballast" i Ho Bergen i 1913, men vi synes det er litt usannsynlig at denne japanske hageplanten kan ha kommet inn med ballastjord. I en periode ble &amp;#39:ballast&amp;#39: oppfattet som synonymt med &amp;#39:avfallsplass&amp;#39: eller &amp;#39:skrotemark&amp;#39: (jfr angivelser av ballast og ballastplanter fra Lillehammer). Ellers har arten dukket opp her og der i kystfylkene, oftest trolig som utkast, men spesielt i Hordaland og Møre og Romsdal med muligheter for at den kan ha formet reproduserende bestander.</v>
          </cell>
          <cell r="DE215" t="str">
            <v>Arten er innført som hageplante, kanskje også med ballastjord (førstefunnet). Den er spredt ut fra hager med utkast. Det er usikkert hvor godt arten kan formere seg med frø i Norge.</v>
          </cell>
          <cell r="DF215" t="str">
            <v>Invasjonspotensialet er begrenset, med usikkerhet til lågt, en kombinasjon av kort (med usikkerhet til begrenset) median levetid og begrenset (med usikkerhet til låg) ekspansjonshastighet.</v>
          </cell>
          <cell r="DG215" t="str">
            <v>Ingen kjent negativ økologisk effekt er knyttet til arten.</v>
          </cell>
          <cell r="DH215" t="str">
            <v>Japanspir vurderes til låg økologisk risiko, med usikkerhet til ingen risiko.</v>
          </cell>
          <cell r="DI215">
            <v>0</v>
          </cell>
        </row>
        <row r="216">
          <cell r="B216" t="str">
            <v>Astilbe ×arendsii</v>
          </cell>
          <cell r="C216" t="str">
            <v>Arends</v>
          </cell>
          <cell r="D216" t="str">
            <v>sildrespir</v>
          </cell>
          <cell r="E216">
            <v>130768</v>
          </cell>
          <cell r="F216">
            <v>103626</v>
          </cell>
          <cell r="G216" t="str">
            <v>ExpertGroups/Karplanter/N</v>
          </cell>
          <cell r="H216" t="str">
            <v>Karplanter</v>
          </cell>
          <cell r="I216" t="str">
            <v>Karplanter</v>
          </cell>
          <cell r="J216" t="str">
            <v>AlienSpecie</v>
          </cell>
          <cell r="N216">
            <v>2</v>
          </cell>
          <cell r="P216" t="str">
            <v>V</v>
          </cell>
          <cell r="Q216">
            <v>1</v>
          </cell>
          <cell r="T216" t="str">
            <v>LO</v>
          </cell>
          <cell r="U216">
            <v>2</v>
          </cell>
          <cell r="V216" t="str">
            <v>2AB,1</v>
          </cell>
          <cell r="X216">
            <v>2</v>
          </cell>
          <cell r="Y216">
            <v>3</v>
          </cell>
          <cell r="Z216">
            <v>1</v>
          </cell>
          <cell r="AA216">
            <v>1953</v>
          </cell>
          <cell r="AB216" t="str">
            <v>terrestrial</v>
          </cell>
          <cell r="AD216" t="str">
            <v>unknown</v>
          </cell>
          <cell r="AE216" t="str">
            <v>yes</v>
          </cell>
          <cell r="AF216" t="str">
            <v>unknown</v>
          </cell>
          <cell r="AG216">
            <v>1953</v>
          </cell>
          <cell r="AH216" t="str">
            <v>AA Froland: Frolands verk, "i en bergskråning bak husene"</v>
          </cell>
          <cell r="AI216">
            <v>5</v>
          </cell>
          <cell r="AJ216" t="str">
            <v>V</v>
          </cell>
          <cell r="AL216">
            <v>1</v>
          </cell>
          <cell r="AM216" t="str">
            <v>importDirect</v>
          </cell>
          <cell r="AN216">
            <v>1</v>
          </cell>
          <cell r="AO216" t="str">
            <v>introductionEscaped</v>
          </cell>
          <cell r="AP216" t="str">
            <v>Øs,OsA,Bu,Aa,Va,Sf</v>
          </cell>
          <cell r="AQ216">
            <v>72</v>
          </cell>
          <cell r="AR216">
            <v>5</v>
          </cell>
          <cell r="AS216">
            <v>360</v>
          </cell>
          <cell r="AT216">
            <v>61700</v>
          </cell>
          <cell r="AU216">
            <v>540</v>
          </cell>
          <cell r="AV216">
            <v>80</v>
          </cell>
          <cell r="AW216" t="str">
            <v>Ingen kjent effekt</v>
          </cell>
          <cell r="AX216" t="str">
            <v>Ingen kjent effekt</v>
          </cell>
          <cell r="BC216" t="str">
            <v>Ingen kjent effekt</v>
          </cell>
          <cell r="BD216" t="str">
            <v>Ingen kjent effekt</v>
          </cell>
          <cell r="BE216" t="str">
            <v>no</v>
          </cell>
          <cell r="BF216" t="str">
            <v>no</v>
          </cell>
          <cell r="BK216" t="str">
            <v>unknown:Asia</v>
          </cell>
          <cell r="BM216" t="str">
            <v>temperate_boreal:Europe|temperate_nemoral:Europe</v>
          </cell>
          <cell r="BO216">
            <v>2</v>
          </cell>
          <cell r="BP216" t="str">
            <v>X</v>
          </cell>
          <cell r="BR216" t="str">
            <v>RedListCategoryLevel</v>
          </cell>
          <cell r="BT216">
            <v>2</v>
          </cell>
          <cell r="BW216" t="str">
            <v>SpreadYearlyIncreaseObservations</v>
          </cell>
          <cell r="BX216">
            <v>119</v>
          </cell>
          <cell r="BY216">
            <v>1</v>
          </cell>
          <cell r="CB216" t="str">
            <v>T1-C-4,T35,T40,T42</v>
          </cell>
          <cell r="CC216">
            <v>1</v>
          </cell>
          <cell r="CH216">
            <v>1</v>
          </cell>
          <cell r="CM216">
            <v>1</v>
          </cell>
          <cell r="CQ216">
            <v>1</v>
          </cell>
          <cell r="CU216">
            <v>1</v>
          </cell>
          <cell r="CX216">
            <v>0</v>
          </cell>
          <cell r="CY216">
            <v>1</v>
          </cell>
          <cell r="DB216">
            <v>0</v>
          </cell>
          <cell r="DC216" t="str">
            <v>Sildrespir &lt;em&gt;Astilbe &lt;/em&gt;x&lt;em&gt;arendsii &lt;/em&gt;er en hagehybrid-art, trolig oppstått mellom minst fire østasiatiske arter, og med &lt;em&gt;A. japonica &lt;/em&gt;som viktig innslag. Den formerer seg med frø, men ikke effektivt i Norge. Mange forekomster er angitt som "etablerte", "i stor mengd", "naturaliserte", men de blir sjelden gjenfunnet etter et tiår eller to. Arten har potensial for å etablere seg i Norge, men gjør det foreløpig ikke særlig effektivt. Variasjonen i funnfrekvens skyldes stort sett variasjon i intensitet av undersøkelser.</v>
          </cell>
          <cell r="DD216" t="str">
            <v>&lt;p&gt;Sildrespir er funnet i noen få fylker og bare fra 1953 og framover. En undersøkelse langs Sognefjorden på 1990-tallet tyder på at den er mye oversett. Per idag er den kjent fra seks fylker (Østfold, Akershus med Oslo, Buskerud, Aust- og Vest-Agder og Sogn og Fjordane) og med få forekomster i hvert fylke.&lt;/p&gt;</v>
          </cell>
          <cell r="DE216" t="str">
            <v>Arten er innført hageplante og spres ut i norsk natur hovedsakelig ved utkast. Det er ikke kjent hvor mye frødannelse og frøspredning som skjer.</v>
          </cell>
          <cell r="DF216" t="str">
            <v>Invasjonspotensialet er begrenset, med usikkerhet til moderat, en kombinasjon av begrenset (til moderat) lang median levetid og begrenset ekspansjonshastighet. Sjøl om arten har en nokså sterk økning i forekomstareal, skyldes dette økt frekvens av utkast fra hager heller enn økt formering og egen spredning. Vi vurderer denne arten til å ha et nokså lite invasjonspotensial.</v>
          </cell>
          <cell r="DG216" t="str">
            <v>Ingen kjent negativ økologisk effekt er knyttet til arten.</v>
          </cell>
          <cell r="DH216" t="str">
            <v>&lt;p&gt;Sildrespir vurderes til låg økologisk risiko, og utelukkende på grunn av invasjonspotensialet. Arten er i svak ekspansjon og utgjør neppe noen risiko i norsk natur.&lt;br/&gt;&lt;/p&gt;</v>
          </cell>
          <cell r="DI216">
            <v>0</v>
          </cell>
        </row>
        <row r="217">
          <cell r="B217" t="str">
            <v>Astragalus boeticus</v>
          </cell>
          <cell r="C217" t="str">
            <v>L.</v>
          </cell>
          <cell r="D217" t="str">
            <v>kaffemjelt</v>
          </cell>
          <cell r="E217">
            <v>61861</v>
          </cell>
          <cell r="F217">
            <v>101901</v>
          </cell>
          <cell r="G217" t="str">
            <v>ExpertGroups/Karplanter/N</v>
          </cell>
          <cell r="H217" t="str">
            <v>Karplanter</v>
          </cell>
          <cell r="I217" t="str">
            <v>Karplanter</v>
          </cell>
          <cell r="J217" t="str">
            <v>NotApplicable</v>
          </cell>
          <cell r="M217" t="str">
            <v>canNotEstablishWithin50years</v>
          </cell>
          <cell r="AA217">
            <v>1951</v>
          </cell>
          <cell r="AB217" t="str">
            <v>terrestrial</v>
          </cell>
          <cell r="AD217" t="str">
            <v>origin</v>
          </cell>
          <cell r="AE217" t="str">
            <v>no</v>
          </cell>
          <cell r="AF217" t="str">
            <v>unknown</v>
          </cell>
          <cell r="AI217">
            <v>1</v>
          </cell>
          <cell r="AJ217" t="str">
            <v>V</v>
          </cell>
          <cell r="AW217" t="str">
            <v>Ingen kjent effekt</v>
          </cell>
          <cell r="AX217" t="str">
            <v>Ingen kjent effekt</v>
          </cell>
          <cell r="BC217" t="str">
            <v>Ingen kjent effekt</v>
          </cell>
          <cell r="BD217" t="str">
            <v>Ingen kjent effekt</v>
          </cell>
          <cell r="BK217" t="str">
            <v>subtropic_mediterranean:Europe,Asia,Africa</v>
          </cell>
          <cell r="BM217" t="str">
            <v>subtropic_mediterranean:Europe,Asia,Africa</v>
          </cell>
          <cell r="DI217">
            <v>0</v>
          </cell>
        </row>
        <row r="218">
          <cell r="B218" t="str">
            <v>Astragalus cicer</v>
          </cell>
          <cell r="C218" t="str">
            <v>L.</v>
          </cell>
          <cell r="E218">
            <v>105163</v>
          </cell>
          <cell r="F218">
            <v>145510</v>
          </cell>
          <cell r="G218" t="str">
            <v>ExpertGroups/Karplanter/N</v>
          </cell>
          <cell r="H218" t="str">
            <v>Karplanter</v>
          </cell>
          <cell r="I218" t="str">
            <v>Karplanter</v>
          </cell>
          <cell r="J218" t="str">
            <v>NotApplicable</v>
          </cell>
          <cell r="M218" t="str">
            <v>canNotEstablishWithin50years</v>
          </cell>
          <cell r="AA218">
            <v>1947</v>
          </cell>
          <cell r="AB218" t="str">
            <v>terrestrial</v>
          </cell>
          <cell r="AD218" t="str">
            <v>unknown</v>
          </cell>
          <cell r="AE218" t="str">
            <v>no</v>
          </cell>
          <cell r="AF218" t="str">
            <v>unknown</v>
          </cell>
          <cell r="AG218">
            <v>1947</v>
          </cell>
          <cell r="AH218" t="str">
            <v>Oslo: Tøyen, Sarsgate</v>
          </cell>
          <cell r="AI218">
            <v>5</v>
          </cell>
          <cell r="AJ218" t="str">
            <v>V</v>
          </cell>
          <cell r="AW218" t="str">
            <v>Ingen kjent effekt</v>
          </cell>
          <cell r="AX218" t="str">
            <v>Ingen kjent effekt</v>
          </cell>
          <cell r="BC218" t="str">
            <v>Ingen kjent effekt</v>
          </cell>
          <cell r="BD218" t="str">
            <v>Ingen kjent effekt</v>
          </cell>
          <cell r="BK218" t="str">
            <v>temperate_nemoral:Europe,Asia|subtropic_mediterranean:Europe,Asia,Africa</v>
          </cell>
          <cell r="BM218" t="str">
            <v>temperate_nemoral:Europe,Asia,NorthAndCentralAmerica|temperate_dry:NorthAndCentralAmerica|subtropic_unspecified:NorthAndCentralAmerica|subtropic_mediterranean:Europe,Asia,Africa</v>
          </cell>
          <cell r="DI218">
            <v>0</v>
          </cell>
        </row>
        <row r="219">
          <cell r="B219" t="str">
            <v>Astragalus scorpioides</v>
          </cell>
          <cell r="C219" t="str">
            <v>Willd.</v>
          </cell>
          <cell r="D219" t="str">
            <v>møllemjelt</v>
          </cell>
          <cell r="E219">
            <v>61865</v>
          </cell>
          <cell r="F219">
            <v>101905</v>
          </cell>
          <cell r="G219" t="str">
            <v>ExpertGroups/Karplanter/N</v>
          </cell>
          <cell r="H219" t="str">
            <v>Karplanter</v>
          </cell>
          <cell r="I219" t="str">
            <v>Karplanter</v>
          </cell>
          <cell r="J219" t="str">
            <v>NotApplicable</v>
          </cell>
          <cell r="M219" t="str">
            <v>canNotEstablishWithin50years</v>
          </cell>
          <cell r="AA219">
            <v>1950</v>
          </cell>
          <cell r="AB219" t="str">
            <v>terrestrial</v>
          </cell>
          <cell r="AD219" t="str">
            <v>origin</v>
          </cell>
          <cell r="AE219" t="str">
            <v>no</v>
          </cell>
          <cell r="AF219" t="str">
            <v>unknown</v>
          </cell>
          <cell r="AI219">
            <v>1</v>
          </cell>
          <cell r="AJ219" t="str">
            <v>V</v>
          </cell>
          <cell r="AW219" t="str">
            <v>Ingen kjent effekt</v>
          </cell>
          <cell r="AX219" t="str">
            <v>Ingen kjent effekt</v>
          </cell>
          <cell r="BC219" t="str">
            <v>Ingen kjent effekt</v>
          </cell>
          <cell r="BD219" t="str">
            <v>Ingen kjent effekt</v>
          </cell>
          <cell r="BK219" t="str">
            <v>subtropic_mediterranean:Europe,Africa</v>
          </cell>
          <cell r="BM219" t="str">
            <v>subtropic_mediterranean:Europe,Africa</v>
          </cell>
          <cell r="DI219">
            <v>0</v>
          </cell>
        </row>
        <row r="220">
          <cell r="B220" t="str">
            <v>Atriplex halimus</v>
          </cell>
          <cell r="C220" t="str">
            <v>L.</v>
          </cell>
          <cell r="D220" t="str">
            <v>saltbusk</v>
          </cell>
          <cell r="E220">
            <v>105164</v>
          </cell>
          <cell r="F220">
            <v>145511</v>
          </cell>
          <cell r="G220" t="str">
            <v>ExpertGroups/Karplanter/N</v>
          </cell>
          <cell r="H220" t="str">
            <v>Karplanter</v>
          </cell>
          <cell r="I220" t="str">
            <v>Karplanter</v>
          </cell>
          <cell r="J220" t="str">
            <v>NotApplicable</v>
          </cell>
          <cell r="M220" t="str">
            <v>canNotEstablishWithin50years</v>
          </cell>
          <cell r="AA220">
            <v>1940</v>
          </cell>
          <cell r="AB220" t="str">
            <v>terrestrial</v>
          </cell>
          <cell r="AD220" t="str">
            <v>unknown</v>
          </cell>
          <cell r="AE220" t="str">
            <v>no</v>
          </cell>
          <cell r="AF220" t="str">
            <v>unknown</v>
          </cell>
          <cell r="AI220">
            <v>10</v>
          </cell>
          <cell r="AJ220" t="str">
            <v>V</v>
          </cell>
          <cell r="AW220" t="str">
            <v>Ingen kjent effekt</v>
          </cell>
          <cell r="AX220" t="str">
            <v>Ingen kjent effekt</v>
          </cell>
          <cell r="BC220" t="str">
            <v>Ingen kjent effekt</v>
          </cell>
          <cell r="BD220" t="str">
            <v>Ingen kjent effekt</v>
          </cell>
          <cell r="BK220" t="str">
            <v>subtropic_mediterranean:Europe,Asia,Africa|subtropic_dry:Asia,Africa</v>
          </cell>
          <cell r="BM220" t="str">
            <v>subtropic_mediterranean:Europe,Asia,Africa|subtropic_dry:Asia,Africa</v>
          </cell>
          <cell r="DI220">
            <v>0</v>
          </cell>
        </row>
        <row r="221">
          <cell r="B221" t="str">
            <v>Atriplex rosea</v>
          </cell>
          <cell r="C221" t="str">
            <v>L.</v>
          </cell>
          <cell r="D221" t="str">
            <v>rosemelde</v>
          </cell>
          <cell r="E221">
            <v>61334</v>
          </cell>
          <cell r="F221">
            <v>101374</v>
          </cell>
          <cell r="G221" t="str">
            <v>ExpertGroups/Karplanter/N</v>
          </cell>
          <cell r="H221" t="str">
            <v>Karplanter</v>
          </cell>
          <cell r="I221" t="str">
            <v>Karplanter</v>
          </cell>
          <cell r="J221" t="str">
            <v>NotApplicable</v>
          </cell>
          <cell r="M221" t="str">
            <v>canNotEstablishWithin50years</v>
          </cell>
          <cell r="AA221">
            <v>1882</v>
          </cell>
          <cell r="AB221" t="str">
            <v>terrestrial</v>
          </cell>
          <cell r="AD221" t="str">
            <v>origin</v>
          </cell>
          <cell r="AE221" t="str">
            <v>no</v>
          </cell>
          <cell r="AF221" t="str">
            <v>unknown</v>
          </cell>
          <cell r="AI221">
            <v>1</v>
          </cell>
          <cell r="AJ221" t="str">
            <v>V</v>
          </cell>
          <cell r="AW221" t="str">
            <v>Ingen kjent effekt</v>
          </cell>
          <cell r="AX221" t="str">
            <v>Ingen kjent effekt</v>
          </cell>
          <cell r="BC221" t="str">
            <v>Ingen kjent effekt</v>
          </cell>
          <cell r="BD221" t="str">
            <v>Ingen kjent effekt</v>
          </cell>
          <cell r="BK221" t="str">
            <v>temperate_nemoral:Europe,Asia|temperate_dry:Europe,Asia|subtropic_mediterranean:Europe,Asia</v>
          </cell>
          <cell r="BM221" t="str">
            <v>temperate_nemoral:Europe,Asia,NorthAndCentralAmerica|temperate_dry:Europe,Asia,NorthAndCentralAmerica,SouthAmerica|subtropic_mediterranean:Europe,Asia,Oceania,NorthAndCentralAmerica,SouthAmerica</v>
          </cell>
          <cell r="DI221">
            <v>0</v>
          </cell>
        </row>
        <row r="222">
          <cell r="B222" t="str">
            <v>Atriplex sagittata</v>
          </cell>
          <cell r="C222" t="str">
            <v>Borkh.</v>
          </cell>
          <cell r="D222" t="str">
            <v>blankmelde</v>
          </cell>
          <cell r="E222">
            <v>130862</v>
          </cell>
          <cell r="F222">
            <v>128835</v>
          </cell>
          <cell r="G222" t="str">
            <v>ExpertGroups/Karplanter/N</v>
          </cell>
          <cell r="H222" t="str">
            <v>Karplanter</v>
          </cell>
          <cell r="I222" t="str">
            <v>Karplanter</v>
          </cell>
          <cell r="J222" t="str">
            <v>NotApplicable</v>
          </cell>
          <cell r="M222" t="str">
            <v>canNotEstablishWithin50years</v>
          </cell>
          <cell r="AA222">
            <v>1908</v>
          </cell>
          <cell r="AB222" t="str">
            <v>terrestrial</v>
          </cell>
          <cell r="AD222" t="str">
            <v>origin,unknown</v>
          </cell>
          <cell r="AE222" t="str">
            <v>no</v>
          </cell>
          <cell r="AF222" t="str">
            <v>unknown</v>
          </cell>
          <cell r="AI222">
            <v>1</v>
          </cell>
          <cell r="AJ222" t="str">
            <v>V</v>
          </cell>
          <cell r="AW222" t="str">
            <v>Ingen kjent effekt</v>
          </cell>
          <cell r="AX222" t="str">
            <v>Ingen kjent effekt</v>
          </cell>
          <cell r="BC222" t="str">
            <v>Ingen kjent effekt</v>
          </cell>
          <cell r="BD222" t="str">
            <v>Ingen kjent effekt</v>
          </cell>
          <cell r="BK222" t="str">
            <v>temperate_nemoral:Europe,Asia|temperate_dry:Europe,Asia</v>
          </cell>
          <cell r="BM222" t="str">
            <v>temperate_nemoral:Europe,Asia|temperate_dry:Europe,Asia</v>
          </cell>
          <cell r="DI222">
            <v>0</v>
          </cell>
        </row>
        <row r="223">
          <cell r="B223" t="str">
            <v>Atriplex tatarica</v>
          </cell>
          <cell r="C223" t="str">
            <v>L.</v>
          </cell>
          <cell r="D223" t="str">
            <v>tatarmelde</v>
          </cell>
          <cell r="E223">
            <v>61335</v>
          </cell>
          <cell r="F223">
            <v>101375</v>
          </cell>
          <cell r="G223" t="str">
            <v>ExpertGroups/Karplanter/N</v>
          </cell>
          <cell r="H223" t="str">
            <v>Karplanter</v>
          </cell>
          <cell r="I223" t="str">
            <v>Karplanter</v>
          </cell>
          <cell r="J223" t="str">
            <v>NotApplicable</v>
          </cell>
          <cell r="M223" t="str">
            <v>canNotEstablishWithin50years</v>
          </cell>
          <cell r="AA223">
            <v>1882</v>
          </cell>
          <cell r="AB223" t="str">
            <v>terrestrial</v>
          </cell>
          <cell r="AD223" t="str">
            <v>origin</v>
          </cell>
          <cell r="AE223" t="str">
            <v>no</v>
          </cell>
          <cell r="AF223" t="str">
            <v>unknown</v>
          </cell>
          <cell r="AI223">
            <v>1</v>
          </cell>
          <cell r="AJ223" t="str">
            <v>V</v>
          </cell>
          <cell r="AW223" t="str">
            <v>Ingen kjent effekt</v>
          </cell>
          <cell r="AX223" t="str">
            <v>Ingen kjent effekt</v>
          </cell>
          <cell r="BC223" t="str">
            <v>Ingen kjent effekt</v>
          </cell>
          <cell r="BD223" t="str">
            <v>Ingen kjent effekt</v>
          </cell>
          <cell r="BK223" t="str">
            <v>temperate_nemoral:Europe,Asia|temperate_dry:Europe,Asia|subtropic_mediterranean:Europe,Asia|subtropic_dry:Asia</v>
          </cell>
          <cell r="BM223" t="str">
            <v>temperate_nemoral:Europe,Asia|temperate_dry:Europe,Asia|subtropic_mediterranean:Europe,Asia|subtropic_dry:Asia</v>
          </cell>
          <cell r="DI223">
            <v>0</v>
          </cell>
        </row>
        <row r="224">
          <cell r="B224" t="str">
            <v>Atropa belladonna</v>
          </cell>
          <cell r="C224" t="str">
            <v>L.</v>
          </cell>
          <cell r="D224" t="str">
            <v>belladonnaurt</v>
          </cell>
          <cell r="E224">
            <v>145432</v>
          </cell>
          <cell r="F224">
            <v>103712</v>
          </cell>
          <cell r="G224" t="str">
            <v>ExpertGroups/Karplanter/N</v>
          </cell>
          <cell r="H224" t="str">
            <v>Karplanter</v>
          </cell>
          <cell r="I224" t="str">
            <v>Karplanter</v>
          </cell>
          <cell r="J224" t="str">
            <v>AlienSpecie</v>
          </cell>
          <cell r="N224">
            <v>1</v>
          </cell>
          <cell r="Q224">
            <v>1</v>
          </cell>
          <cell r="T224" t="str">
            <v>NK</v>
          </cell>
          <cell r="U224">
            <v>1</v>
          </cell>
          <cell r="V224" t="str">
            <v>1,1</v>
          </cell>
          <cell r="X224">
            <v>1</v>
          </cell>
          <cell r="Y224">
            <v>1</v>
          </cell>
          <cell r="Z224">
            <v>1</v>
          </cell>
          <cell r="AA224">
            <v>1948</v>
          </cell>
          <cell r="AB224" t="str">
            <v>terrestrial</v>
          </cell>
          <cell r="AD224" t="str">
            <v>unknown</v>
          </cell>
          <cell r="AE224" t="str">
            <v>yes</v>
          </cell>
          <cell r="AF224" t="str">
            <v>unknown</v>
          </cell>
          <cell r="AG224">
            <v>2000</v>
          </cell>
          <cell r="AH224" t="str">
            <v>Øf Sarpsborg: Opsund tømmerdeponi</v>
          </cell>
          <cell r="AI224">
            <v>5</v>
          </cell>
          <cell r="AJ224" t="str">
            <v>V</v>
          </cell>
          <cell r="AN224">
            <v>1</v>
          </cell>
          <cell r="AO224" t="str">
            <v>introductionTransportpollution</v>
          </cell>
          <cell r="AP224" t="str">
            <v>Øs</v>
          </cell>
          <cell r="AQ224">
            <v>4</v>
          </cell>
          <cell r="AR224">
            <v>2</v>
          </cell>
          <cell r="AS224">
            <v>8</v>
          </cell>
          <cell r="AT224">
            <v>1</v>
          </cell>
          <cell r="AU224">
            <v>8</v>
          </cell>
          <cell r="AV224">
            <v>100</v>
          </cell>
          <cell r="AW224" t="str">
            <v>Ingen kjent effekt</v>
          </cell>
          <cell r="AX224" t="str">
            <v>Ingen kjent effekt</v>
          </cell>
          <cell r="BC224" t="str">
            <v>Ingen kjent effekt</v>
          </cell>
          <cell r="BD224" t="str">
            <v>Ingen kjent effekt</v>
          </cell>
          <cell r="BE224" t="str">
            <v>no</v>
          </cell>
          <cell r="BF224" t="str">
            <v>no</v>
          </cell>
          <cell r="BG224" t="str">
            <v>V</v>
          </cell>
          <cell r="BK224" t="str">
            <v>temperate_nemoral:Europe,Asia|temperate_dry:Europe,Asia|subtropic_mediterranean:Europe,Asia,Africa</v>
          </cell>
          <cell r="BM224" t="str">
            <v>temperate_nemoral:Europe,Asia|temperate_dry:Europe,Asia|subtropic_mediterranean:Europe,Asia,Africa</v>
          </cell>
          <cell r="BO224">
            <v>2</v>
          </cell>
          <cell r="BR224" t="str">
            <v>RedListCategoryLevel</v>
          </cell>
          <cell r="BT224">
            <v>1</v>
          </cell>
          <cell r="BW224" t="str">
            <v>SpreadYearlyIncreaseCalculatedExpansionSpeed</v>
          </cell>
          <cell r="BX224">
            <v>0</v>
          </cell>
          <cell r="BY224">
            <v>1</v>
          </cell>
          <cell r="CB224" t="str">
            <v>T37,T35</v>
          </cell>
          <cell r="CC224">
            <v>1</v>
          </cell>
          <cell r="CH224">
            <v>1</v>
          </cell>
          <cell r="CM224">
            <v>1</v>
          </cell>
          <cell r="CQ224">
            <v>1</v>
          </cell>
          <cell r="CU224">
            <v>1</v>
          </cell>
          <cell r="CX224">
            <v>0</v>
          </cell>
          <cell r="CY224">
            <v>1</v>
          </cell>
          <cell r="DB224">
            <v>0</v>
          </cell>
          <cell r="DC224" t="str">
            <v>Belladonnaurt &lt;i&gt;Atropa belladonna&lt;/i&gt; er en flerårig urt med førformering. Frukta er et saftig bær som kan spres med fugl. Arten stammer fra Mellom- og Sør-Europa, spesielt i Middelhavsområdet, og Vest- til Sentral-Asia, med hjemlig forekomst nord til Tyskland og Polen og etablert som fremmed art i Danmark og Sør-Sverige. Arten har bare svært spredte forekomster i Danmark (Hartvig 2015), til tross for mye lengre historie der enn i Norge.</v>
          </cell>
          <cell r="DD224" t="str">
            <v>&lt;p&gt;Belladonnaurt ble funnet som tilfeldig i havneområdet på Filipstad i Oslo i 1948, men er aldri gjenfunnet her. I 2000 ble den funnet på Borregaards tømmerlagringsplass ved Opsund i Øf Sarpsborg og har siden spredt seg og er nå godt etablert. Det er også rykter om en forekomst i Øf Moss, men disse er ikke blitt bekreftet av herbariebelegg og er ikke tatt med ved vurderingen (belladonnaurt kan forveksles med galnebær &lt;i&gt;Scopolia carniolica&lt;/i&gt;). Arten dyrkes sjelden i hager.&lt;/p&gt;</v>
          </cell>
          <cell r="DE224" t="str">
            <v>Den kjente norske forekomsten skyldes innførsel med tømmer.</v>
          </cell>
          <cell r="DF224" t="str">
            <v>Invasjonspotensialet er lite, en kombinasjon av begrensen median levetid og låg (ingen) ekspansjonshastighet.</v>
          </cell>
          <cell r="DG224" t="str">
            <v>Ingen kjent negativ økologisk effekt er knyttet til arten.</v>
          </cell>
          <cell r="DH224" t="str">
            <v>&lt;p&gt;Belladonnaurt vurderes til ingen kjent økologisk risiko. Arten har stabil forekomst i Norge (frøreproduksjon) og har et visst potensial i Sørøst-Norge, men den utgjør neppe noen fare for norsk natur.&lt;/p&gt;</v>
          </cell>
          <cell r="DI224">
            <v>1</v>
          </cell>
        </row>
        <row r="225">
          <cell r="B225" t="str">
            <v>Aubrieta ×cultorum</v>
          </cell>
          <cell r="C225" t="str">
            <v>Bergmans</v>
          </cell>
          <cell r="D225" t="str">
            <v>hageblåpute</v>
          </cell>
          <cell r="E225">
            <v>130865</v>
          </cell>
          <cell r="F225">
            <v>101096</v>
          </cell>
          <cell r="G225" t="str">
            <v>ExpertGroups/Karplanter/N</v>
          </cell>
          <cell r="H225" t="str">
            <v>Karplanter</v>
          </cell>
          <cell r="I225" t="str">
            <v>Karplanter</v>
          </cell>
          <cell r="J225" t="str">
            <v>NotApplicable</v>
          </cell>
          <cell r="M225" t="str">
            <v>canNotEstablishWithin50years</v>
          </cell>
          <cell r="AA225">
            <v>1938</v>
          </cell>
          <cell r="AB225" t="str">
            <v>terrestrial</v>
          </cell>
          <cell r="AD225" t="str">
            <v>unknown</v>
          </cell>
          <cell r="AE225" t="str">
            <v>no</v>
          </cell>
          <cell r="AF225" t="str">
            <v>unknown</v>
          </cell>
          <cell r="AI225">
            <v>5</v>
          </cell>
          <cell r="AW225" t="str">
            <v>Ingen kjent effekt</v>
          </cell>
          <cell r="AX225" t="str">
            <v>Ingen kjent effekt</v>
          </cell>
          <cell r="BC225" t="str">
            <v>Ingen kjent effekt</v>
          </cell>
          <cell r="BD225" t="str">
            <v>Ingen kjent effekt</v>
          </cell>
          <cell r="BK225" t="str">
            <v>unknown:Europe,Asia</v>
          </cell>
          <cell r="DI225">
            <v>0</v>
          </cell>
        </row>
        <row r="226">
          <cell r="B226" t="str">
            <v>Avena barbata</v>
          </cell>
          <cell r="C226" t="str">
            <v>Pott ex Link</v>
          </cell>
          <cell r="D226" t="str">
            <v>skjegghavre</v>
          </cell>
          <cell r="E226">
            <v>130867</v>
          </cell>
          <cell r="F226">
            <v>99911</v>
          </cell>
          <cell r="G226" t="str">
            <v>ExpertGroups/Karplanter/N</v>
          </cell>
          <cell r="H226" t="str">
            <v>Karplanter</v>
          </cell>
          <cell r="I226" t="str">
            <v>Karplanter</v>
          </cell>
          <cell r="J226" t="str">
            <v>NotApplicable</v>
          </cell>
          <cell r="M226" t="str">
            <v>canNotEstablishWithin50years</v>
          </cell>
          <cell r="AA226">
            <v>1956</v>
          </cell>
          <cell r="AB226" t="str">
            <v>terrestrial</v>
          </cell>
          <cell r="AD226" t="str">
            <v>unknown</v>
          </cell>
          <cell r="AE226" t="str">
            <v>no</v>
          </cell>
          <cell r="AF226" t="str">
            <v>unknown</v>
          </cell>
          <cell r="AI226">
            <v>1</v>
          </cell>
          <cell r="AJ226" t="str">
            <v>V</v>
          </cell>
          <cell r="AW226" t="str">
            <v>Ingen kjent effekt</v>
          </cell>
          <cell r="AX226" t="str">
            <v>Ingen kjent effekt</v>
          </cell>
          <cell r="BC226" t="str">
            <v>Ingen kjent effekt</v>
          </cell>
          <cell r="BD226" t="str">
            <v>Ingen kjent effekt</v>
          </cell>
          <cell r="BK226" t="str">
            <v>subtropic_mediterranean:Europe,Asia,Africa|subtropic_dry:Asia</v>
          </cell>
          <cell r="BM226" t="str">
            <v>subtropic_mediterranean:Europe,Asia,Africa,Oceania,NorthAndCentralAmerica,SouthAmerica|subtropic_dry:Asia,NorthAndCentralAmerica,SouthAmerica|subtropic_caperegion:Africa</v>
          </cell>
          <cell r="DI226">
            <v>0</v>
          </cell>
        </row>
        <row r="227">
          <cell r="B227" t="str">
            <v>Avena brevis</v>
          </cell>
          <cell r="C227" t="str">
            <v>Roth</v>
          </cell>
          <cell r="D227" t="str">
            <v>stutthavre</v>
          </cell>
          <cell r="E227">
            <v>59872</v>
          </cell>
          <cell r="F227">
            <v>99912</v>
          </cell>
          <cell r="G227" t="str">
            <v>ExpertGroups/Karplanter/N</v>
          </cell>
          <cell r="H227" t="str">
            <v>Karplanter</v>
          </cell>
          <cell r="I227" t="str">
            <v>Karplanter</v>
          </cell>
          <cell r="J227" t="str">
            <v>NotApplicable</v>
          </cell>
          <cell r="M227" t="str">
            <v>canNotEstablishWithin50years</v>
          </cell>
          <cell r="AA227">
            <v>1876</v>
          </cell>
          <cell r="AB227" t="str">
            <v>terrestrial</v>
          </cell>
          <cell r="AD227" t="str">
            <v>origin</v>
          </cell>
          <cell r="AE227" t="str">
            <v>no</v>
          </cell>
          <cell r="AF227" t="str">
            <v>unknown</v>
          </cell>
          <cell r="AI227">
            <v>1</v>
          </cell>
          <cell r="AJ227" t="str">
            <v>V</v>
          </cell>
          <cell r="AW227" t="str">
            <v>Ingen kjent effekt</v>
          </cell>
          <cell r="AX227" t="str">
            <v>Ingen kjent effekt</v>
          </cell>
          <cell r="BC227" t="str">
            <v>Ingen kjent effekt</v>
          </cell>
          <cell r="BD227" t="str">
            <v>Ingen kjent effekt</v>
          </cell>
          <cell r="BK227" t="str">
            <v>temperate_nemoral:Europe|subtropic_mediterranean:Europe</v>
          </cell>
          <cell r="BM227" t="str">
            <v>temperate_nemoral:Europe|subtropic_mediterranean:Europe</v>
          </cell>
          <cell r="DI227">
            <v>0</v>
          </cell>
        </row>
        <row r="228">
          <cell r="B228" t="str">
            <v>Avena fatua</v>
          </cell>
          <cell r="C228" t="str">
            <v>L.</v>
          </cell>
          <cell r="D228" t="str">
            <v>flôghavre</v>
          </cell>
          <cell r="E228">
            <v>130870</v>
          </cell>
          <cell r="F228">
            <v>99913</v>
          </cell>
          <cell r="G228" t="str">
            <v>ExpertGroups/Karplanter/N</v>
          </cell>
          <cell r="H228" t="str">
            <v>Karplanter</v>
          </cell>
          <cell r="I228" t="str">
            <v>Karplanter</v>
          </cell>
          <cell r="J228" t="str">
            <v>NotApplicable</v>
          </cell>
          <cell r="M228" t="str">
            <v>establishedBefore1800</v>
          </cell>
          <cell r="AA228">
            <v>-1800</v>
          </cell>
          <cell r="AB228" t="str">
            <v>terrestrial</v>
          </cell>
          <cell r="AD228" t="str">
            <v>unknown</v>
          </cell>
          <cell r="AE228" t="str">
            <v>no</v>
          </cell>
          <cell r="AF228" t="str">
            <v>unknown</v>
          </cell>
          <cell r="AG228">
            <v>-1800</v>
          </cell>
          <cell r="AH228" t="str">
            <v>flere steder</v>
          </cell>
          <cell r="AI228">
            <v>1</v>
          </cell>
          <cell r="AJ228" t="str">
            <v>V</v>
          </cell>
          <cell r="AW228" t="str">
            <v>Ingen kjent effekt</v>
          </cell>
          <cell r="AX228" t="str">
            <v>Bekjempes som alvorlig ugras i jordbruket.</v>
          </cell>
          <cell r="BC228" t="str">
            <v>Ingen kjent effekt</v>
          </cell>
          <cell r="BD228" t="str">
            <v>Ingen kjent effekt</v>
          </cell>
          <cell r="BK228" t="str">
            <v>temperate_dry:Asia|subtropic_mediterranean:Europe,Asia,Africa</v>
          </cell>
          <cell r="BM228" t="str">
            <v>temperate_nemoral:Europe,Asia,Africa,Oceania,NorthAndCentralAmerica,SouthAmerica|temperate_dry:Europe,Asia|subtropic_unspecified:Oceania,NorthAndCentralAmerica,SouthAmerica|subtropic_mediterranean:Europe,Asia,Africa</v>
          </cell>
          <cell r="DI228">
            <v>2</v>
          </cell>
        </row>
        <row r="229">
          <cell r="B229" t="str">
            <v>Avena sativa</v>
          </cell>
          <cell r="C229" t="str">
            <v>L.</v>
          </cell>
          <cell r="D229" t="str">
            <v>havre</v>
          </cell>
          <cell r="E229">
            <v>145691</v>
          </cell>
          <cell r="F229">
            <v>99914</v>
          </cell>
          <cell r="G229" t="str">
            <v>ExpertGroups/Karplanter/N</v>
          </cell>
          <cell r="H229" t="str">
            <v>Karplanter</v>
          </cell>
          <cell r="I229" t="str">
            <v>Karplanter</v>
          </cell>
          <cell r="J229" t="str">
            <v>NotApplicable</v>
          </cell>
          <cell r="M229" t="str">
            <v>traditionalProductionSpecie</v>
          </cell>
          <cell r="AB229" t="str">
            <v>terrestrial</v>
          </cell>
          <cell r="AD229" t="str">
            <v>unknown</v>
          </cell>
          <cell r="AE229" t="str">
            <v>no</v>
          </cell>
          <cell r="AF229" t="str">
            <v>unknown</v>
          </cell>
          <cell r="AI229">
            <v>1</v>
          </cell>
          <cell r="AJ229" t="str">
            <v>V</v>
          </cell>
          <cell r="AW229" t="str">
            <v>Ingen kjent effekt</v>
          </cell>
          <cell r="AX229" t="str">
            <v>Et av verdens viktigste kornslag.</v>
          </cell>
          <cell r="BC229" t="str">
            <v>Ingen kjent effekt</v>
          </cell>
          <cell r="BD229" t="str">
            <v>Ingen kjent effekt</v>
          </cell>
          <cell r="BK229" t="str">
            <v>unknown:Europe,Asia,Africa</v>
          </cell>
          <cell r="BM229" t="str">
            <v>temperate_nemoral:Europe,Asia,Africa,Oceania,NorthAndCentralAmerica,SouthAmerica|temperate_dry:Europe,Asia,NorthAndCentralAmerica,SouthAmerica|subtropic_unspecified:Europe,Asia,Africa,Oceania,NorthAndCentralAmerica,SouthAmerica|subtropic_caperegion:Africa|subtropic_highlands:Asia,Africa,SouthAmerica</v>
          </cell>
          <cell r="DI229">
            <v>0</v>
          </cell>
        </row>
        <row r="230">
          <cell r="B230" t="str">
            <v>Avena sterilis</v>
          </cell>
          <cell r="C230" t="str">
            <v>L.</v>
          </cell>
          <cell r="E230">
            <v>102517</v>
          </cell>
          <cell r="F230">
            <v>99915</v>
          </cell>
          <cell r="G230" t="str">
            <v>ExpertGroups/Karplanter/N</v>
          </cell>
          <cell r="H230" t="str">
            <v>Karplanter</v>
          </cell>
          <cell r="I230" t="str">
            <v>Karplanter</v>
          </cell>
          <cell r="J230" t="str">
            <v>NotApplicable</v>
          </cell>
          <cell r="M230" t="str">
            <v>canNotEstablishWithin50years</v>
          </cell>
          <cell r="AA230">
            <v>1905</v>
          </cell>
          <cell r="AB230" t="str">
            <v>terrestrial</v>
          </cell>
          <cell r="AD230" t="str">
            <v>origin</v>
          </cell>
          <cell r="AE230" t="str">
            <v>no</v>
          </cell>
          <cell r="AF230" t="str">
            <v>unknown</v>
          </cell>
          <cell r="AI230">
            <v>1</v>
          </cell>
          <cell r="AJ230" t="str">
            <v>V</v>
          </cell>
          <cell r="AW230" t="str">
            <v>Ingen kjent effekt</v>
          </cell>
          <cell r="AX230" t="str">
            <v>Ingen kjent effekt</v>
          </cell>
          <cell r="BC230" t="str">
            <v>Ingen kjent effekt</v>
          </cell>
          <cell r="BD230" t="str">
            <v>Ingen kjent effekt</v>
          </cell>
          <cell r="BK230" t="str">
            <v>temperate_dry:Europe,Asia|subtropic_mediterranean:Europe,Asia,Africa</v>
          </cell>
          <cell r="BM230" t="str">
            <v>temperate_nemoral:Europe|temperate_dry:Europe,Asia|subtropic_mediterranean:Europe,Asia,Africa,Oceania,SouthAmerica|subtropic_dry:Asia,Africa,Oceania,SouthAmerica|subtropic_highlands:Africa,SouthAmerica</v>
          </cell>
          <cell r="DI230">
            <v>0</v>
          </cell>
        </row>
        <row r="231">
          <cell r="B231" t="str">
            <v>Avena strigosa</v>
          </cell>
          <cell r="C231" t="str">
            <v>Schreb.</v>
          </cell>
          <cell r="D231" t="str">
            <v>busthavre</v>
          </cell>
          <cell r="E231">
            <v>130875</v>
          </cell>
          <cell r="F231">
            <v>99917</v>
          </cell>
          <cell r="G231" t="str">
            <v>ExpertGroups/Karplanter/N</v>
          </cell>
          <cell r="H231" t="str">
            <v>Karplanter</v>
          </cell>
          <cell r="I231" t="str">
            <v>Karplanter</v>
          </cell>
          <cell r="J231" t="str">
            <v>NotApplicable</v>
          </cell>
          <cell r="M231" t="str">
            <v>canNotEstablishWithin50years</v>
          </cell>
          <cell r="X231">
            <v>1</v>
          </cell>
          <cell r="Y231">
            <v>1</v>
          </cell>
          <cell r="Z231">
            <v>1</v>
          </cell>
          <cell r="AA231">
            <v>1871</v>
          </cell>
          <cell r="AB231" t="str">
            <v>terrestrial</v>
          </cell>
          <cell r="AD231" t="str">
            <v>unknown</v>
          </cell>
          <cell r="AE231" t="str">
            <v>yes</v>
          </cell>
          <cell r="AF231" t="str">
            <v>unknown</v>
          </cell>
          <cell r="AG231">
            <v>1871</v>
          </cell>
          <cell r="AH231" t="str">
            <v>VA Kristiansand, ST Trondheim</v>
          </cell>
          <cell r="AI231">
            <v>1</v>
          </cell>
          <cell r="AJ231" t="str">
            <v>V</v>
          </cell>
          <cell r="AL231">
            <v>0</v>
          </cell>
          <cell r="AW231" t="str">
            <v>Ingen kjent effekt</v>
          </cell>
          <cell r="AX231" t="str">
            <v>Ingen kjent effekt</v>
          </cell>
          <cell r="BC231" t="str">
            <v>Ingen kjent effekt</v>
          </cell>
          <cell r="BD231" t="str">
            <v>Ingen kjent effekt</v>
          </cell>
          <cell r="BK231" t="str">
            <v>temperate_nemoral:Europe|subtropic_mediterranean:Europe</v>
          </cell>
          <cell r="BM231" t="str">
            <v>temperate_nemoral:Europe,Asia|subtropic_unspecified:Asia|subtropic_mediterranean:Europe,Oceania,SouthAmerica|subtropic_dry:SouthAmerica</v>
          </cell>
          <cell r="DI231">
            <v>0</v>
          </cell>
        </row>
        <row r="232">
          <cell r="B232" t="str">
            <v>Axyris amaranthoides</v>
          </cell>
          <cell r="C232" t="str">
            <v>L.</v>
          </cell>
          <cell r="D232" t="str">
            <v>amarantmelde</v>
          </cell>
          <cell r="E232">
            <v>61337</v>
          </cell>
          <cell r="F232">
            <v>101377</v>
          </cell>
          <cell r="G232" t="str">
            <v>ExpertGroups/Karplanter/N</v>
          </cell>
          <cell r="H232" t="str">
            <v>Karplanter</v>
          </cell>
          <cell r="I232" t="str">
            <v>Karplanter</v>
          </cell>
          <cell r="J232" t="str">
            <v>NotApplicable</v>
          </cell>
          <cell r="M232" t="str">
            <v>canNotEstablishWithin50years</v>
          </cell>
          <cell r="AA232">
            <v>1924</v>
          </cell>
          <cell r="AB232" t="str">
            <v>terrestrial</v>
          </cell>
          <cell r="AD232" t="str">
            <v>origin,unknown</v>
          </cell>
          <cell r="AE232" t="str">
            <v>no</v>
          </cell>
          <cell r="AF232" t="str">
            <v>unknown</v>
          </cell>
          <cell r="AI232">
            <v>1</v>
          </cell>
          <cell r="AJ232" t="str">
            <v>V</v>
          </cell>
          <cell r="AW232" t="str">
            <v>Ingen kjent effekt</v>
          </cell>
          <cell r="AX232" t="str">
            <v>Ingen kjent effekt</v>
          </cell>
          <cell r="BC232" t="str">
            <v>Ingen kjent effekt</v>
          </cell>
          <cell r="BD232" t="str">
            <v>Ingen kjent effekt</v>
          </cell>
          <cell r="BK232" t="str">
            <v>temperate_nemoral:Europe,Asia|temperate_dry:Europe,Asia</v>
          </cell>
          <cell r="BM232" t="str">
            <v>temperate_nemoral:Europe,Asia,NorthAndCentralAmerica|temperate_dry:Europe,Asia</v>
          </cell>
          <cell r="DI232">
            <v>0</v>
          </cell>
        </row>
        <row r="233">
          <cell r="B233" t="str">
            <v>Azolla filiculoides</v>
          </cell>
          <cell r="C233" t="str">
            <v>Lam.</v>
          </cell>
          <cell r="D233" t="str">
            <v>andematbregne</v>
          </cell>
          <cell r="E233">
            <v>63906</v>
          </cell>
          <cell r="F233">
            <v>103946</v>
          </cell>
          <cell r="G233" t="str">
            <v>ExpertGroups/Karplanter/N</v>
          </cell>
          <cell r="H233" t="str">
            <v>Karplanter</v>
          </cell>
          <cell r="I233" t="str">
            <v>Karplanter</v>
          </cell>
          <cell r="J233" t="str">
            <v>NotApplicable</v>
          </cell>
          <cell r="M233" t="str">
            <v>canNotEstablishWithin50years</v>
          </cell>
          <cell r="AA233">
            <v>1927</v>
          </cell>
          <cell r="AB233" t="str">
            <v>limnic</v>
          </cell>
          <cell r="AD233" t="str">
            <v>unknown</v>
          </cell>
          <cell r="AE233" t="str">
            <v>no</v>
          </cell>
          <cell r="AF233" t="str">
            <v>unknown</v>
          </cell>
          <cell r="AG233">
            <v>1927</v>
          </cell>
          <cell r="AH233" t="str">
            <v>Oslo: Tøyen</v>
          </cell>
          <cell r="AI233">
            <v>1</v>
          </cell>
          <cell r="AJ233" t="str">
            <v>V</v>
          </cell>
          <cell r="AK233" t="str">
            <v>V</v>
          </cell>
          <cell r="AW233" t="str">
            <v>Ingen kjent effekt</v>
          </cell>
          <cell r="AX233" t="str">
            <v>Ingen kjent effekt</v>
          </cell>
          <cell r="BC233" t="str">
            <v>Ingen kjent effekt</v>
          </cell>
          <cell r="BD233" t="str">
            <v>Ingen kjent effekt</v>
          </cell>
          <cell r="BK233" t="str">
            <v>subtropic_unspecified:Europe,Asia,Africa,Oceania,NorthAndCentralAmerica,SouthAmerica|tropic:Asia,Africa,Oceania,NorthAndCentralAmerica,SouthAmerica</v>
          </cell>
          <cell r="BM233" t="str">
            <v>subtropic_unspecified:Europe,Asia,Africa,Oceania,NorthAndCentralAmerica,SouthAmerica|tropic:Asia,Africa,Oceania,NorthAndCentralAmerica,SouthAmerica</v>
          </cell>
          <cell r="DI233">
            <v>1</v>
          </cell>
        </row>
        <row r="234">
          <cell r="B234" t="str">
            <v>Ballota nigra ruderalis</v>
          </cell>
          <cell r="C234" t="str">
            <v>(Sw.) Briq.</v>
          </cell>
          <cell r="D234" t="str">
            <v>ballasthunderot</v>
          </cell>
          <cell r="E234">
            <v>130906</v>
          </cell>
          <cell r="F234">
            <v>143579</v>
          </cell>
          <cell r="G234" t="str">
            <v>ExpertGroups/Karplanter/N</v>
          </cell>
          <cell r="H234" t="str">
            <v>Karplanter</v>
          </cell>
          <cell r="I234" t="str">
            <v>Karplanter</v>
          </cell>
          <cell r="J234" t="str">
            <v>NotApplicable</v>
          </cell>
          <cell r="M234" t="str">
            <v>canNotEstablishWithin50years</v>
          </cell>
          <cell r="AA234">
            <v>1875</v>
          </cell>
          <cell r="AB234" t="str">
            <v>terrestrial</v>
          </cell>
          <cell r="AD234" t="str">
            <v>origin</v>
          </cell>
          <cell r="AE234" t="str">
            <v>no</v>
          </cell>
          <cell r="AF234" t="str">
            <v>unknown</v>
          </cell>
          <cell r="AG234">
            <v>1875</v>
          </cell>
          <cell r="AH234" t="str">
            <v>Øf Fredrikstad: Kråkerøy (ballast)</v>
          </cell>
          <cell r="AI234">
            <v>5</v>
          </cell>
          <cell r="AJ234" t="str">
            <v>V</v>
          </cell>
          <cell r="AW234" t="str">
            <v>Ingen kjent effekt</v>
          </cell>
          <cell r="AX234" t="str">
            <v>Ingen kjent effekt</v>
          </cell>
          <cell r="BC234" t="str">
            <v>Ingen kjent effekt</v>
          </cell>
          <cell r="BD234" t="str">
            <v>Ingen kjent effekt</v>
          </cell>
          <cell r="BK234" t="str">
            <v>subtropic_mediterranean:Europe,Africa</v>
          </cell>
          <cell r="BM234" t="str">
            <v>subtropic_mediterranean:Europe,Africa,Oceania</v>
          </cell>
          <cell r="DI234">
            <v>0</v>
          </cell>
        </row>
        <row r="235">
          <cell r="B235" t="str">
            <v>Balsamita major</v>
          </cell>
          <cell r="C235" t="str">
            <v>Desf.</v>
          </cell>
          <cell r="D235" t="str">
            <v>balsamkrage</v>
          </cell>
          <cell r="E235">
            <v>130910</v>
          </cell>
          <cell r="F235">
            <v>100448</v>
          </cell>
          <cell r="G235" t="str">
            <v>ExpertGroups/Karplanter/N</v>
          </cell>
          <cell r="H235" t="str">
            <v>Karplanter</v>
          </cell>
          <cell r="I235" t="str">
            <v>Karplanter</v>
          </cell>
          <cell r="J235" t="str">
            <v>NotApplicable</v>
          </cell>
          <cell r="M235" t="str">
            <v>canNotEstablishWithin50years</v>
          </cell>
          <cell r="X235">
            <v>1</v>
          </cell>
          <cell r="Y235">
            <v>1</v>
          </cell>
          <cell r="Z235">
            <v>1</v>
          </cell>
          <cell r="AA235">
            <v>1886</v>
          </cell>
          <cell r="AB235" t="str">
            <v>terrestrial</v>
          </cell>
          <cell r="AD235" t="str">
            <v>unknown</v>
          </cell>
          <cell r="AE235" t="str">
            <v>yes</v>
          </cell>
          <cell r="AF235" t="str">
            <v>unknown</v>
          </cell>
          <cell r="AI235">
            <v>5</v>
          </cell>
          <cell r="AJ235" t="str">
            <v>V</v>
          </cell>
          <cell r="AW235" t="str">
            <v>Ingen kjent effekt</v>
          </cell>
          <cell r="AX235" t="str">
            <v>Ingen kjent effekt</v>
          </cell>
          <cell r="BC235" t="str">
            <v>Ingen kjent effekt</v>
          </cell>
          <cell r="BD235" t="str">
            <v>Ingen kjent effekt</v>
          </cell>
          <cell r="BK235" t="str">
            <v>temperate_nemoral:Asia|temperate_dry:Asia</v>
          </cell>
          <cell r="BM235" t="str">
            <v>temperate_nemoral:Europe,Asia|temperate_dry:Asia</v>
          </cell>
          <cell r="DI235">
            <v>1</v>
          </cell>
        </row>
        <row r="236">
          <cell r="B236" t="str">
            <v>Barbarea intermedia</v>
          </cell>
          <cell r="C236" t="str">
            <v>Boreau</v>
          </cell>
          <cell r="D236" t="str">
            <v>frynsevinterkarse</v>
          </cell>
          <cell r="E236">
            <v>61060</v>
          </cell>
          <cell r="F236">
            <v>101100</v>
          </cell>
          <cell r="G236" t="str">
            <v>ExpertGroups/Karplanter/N</v>
          </cell>
          <cell r="H236" t="str">
            <v>Karplanter</v>
          </cell>
          <cell r="I236" t="str">
            <v>Karplanter</v>
          </cell>
          <cell r="J236" t="str">
            <v>NotApplicable</v>
          </cell>
          <cell r="M236" t="str">
            <v>canNotEstablishWithin50years</v>
          </cell>
          <cell r="AA236">
            <v>1933</v>
          </cell>
          <cell r="AB236" t="str">
            <v>terrestrial</v>
          </cell>
          <cell r="AD236" t="str">
            <v>origin,unknown</v>
          </cell>
          <cell r="AE236" t="str">
            <v>no</v>
          </cell>
          <cell r="AF236" t="str">
            <v>unknown</v>
          </cell>
          <cell r="AI236">
            <v>3</v>
          </cell>
          <cell r="AJ236" t="str">
            <v>V</v>
          </cell>
          <cell r="AW236" t="str">
            <v>Ingen kjent effekt</v>
          </cell>
          <cell r="AX236" t="str">
            <v>Ingen kjent effekt</v>
          </cell>
          <cell r="BC236" t="str">
            <v>Ingen kjent effekt</v>
          </cell>
          <cell r="BD236" t="str">
            <v>Ingen kjent effekt</v>
          </cell>
          <cell r="BK236" t="str">
            <v>temperate_nemoral:Europe|subtropic_mediterranean:Europe</v>
          </cell>
          <cell r="BM236" t="str">
            <v>temperate_nemoral:Europe,Asia|temperate_dry:Asia|subtropic_mediterranean:Europe,Oceania</v>
          </cell>
          <cell r="DI236">
            <v>0</v>
          </cell>
        </row>
        <row r="237">
          <cell r="B237" t="str">
            <v>Barbarea verna</v>
          </cell>
          <cell r="C237" t="str">
            <v>(Mill.) Asch.</v>
          </cell>
          <cell r="D237" t="str">
            <v>vårkarse</v>
          </cell>
          <cell r="E237">
            <v>130913</v>
          </cell>
          <cell r="F237">
            <v>101102</v>
          </cell>
          <cell r="G237" t="str">
            <v>ExpertGroups/Karplanter/N</v>
          </cell>
          <cell r="H237" t="str">
            <v>Karplanter</v>
          </cell>
          <cell r="I237" t="str">
            <v>Karplanter</v>
          </cell>
          <cell r="J237" t="str">
            <v>NotApplicable</v>
          </cell>
          <cell r="M237" t="str">
            <v>canNotEstablishWithin50years</v>
          </cell>
          <cell r="AA237">
            <v>1902</v>
          </cell>
          <cell r="AB237" t="str">
            <v>terrestrial</v>
          </cell>
          <cell r="AD237" t="str">
            <v>unknown</v>
          </cell>
          <cell r="AE237" t="str">
            <v>no</v>
          </cell>
          <cell r="AF237" t="str">
            <v>unknown</v>
          </cell>
          <cell r="AI237">
            <v>2</v>
          </cell>
          <cell r="AJ237" t="str">
            <v>V</v>
          </cell>
          <cell r="AW237" t="str">
            <v>Ingen kjent effekt</v>
          </cell>
          <cell r="AX237" t="str">
            <v>Ingen kjent effekt</v>
          </cell>
          <cell r="BC237" t="str">
            <v>Ingen kjent effekt</v>
          </cell>
          <cell r="BD237" t="str">
            <v>Ingen kjent effekt</v>
          </cell>
          <cell r="BK237" t="str">
            <v>subtropic_mediterranean:Europe,Africa</v>
          </cell>
          <cell r="BM237" t="str">
            <v>temperate_nemoral:Europe,Africa,NorthAndCentralAmerica|subtropic_mediterranean:Europe,Africa,Oceania</v>
          </cell>
          <cell r="DI237">
            <v>0</v>
          </cell>
        </row>
        <row r="238">
          <cell r="B238" t="str">
            <v>Barbarea vulgaris</v>
          </cell>
          <cell r="C238" t="str">
            <v>R.Br.</v>
          </cell>
          <cell r="D238" t="str">
            <v>vinterkarse</v>
          </cell>
          <cell r="E238">
            <v>130915</v>
          </cell>
          <cell r="F238">
            <v>101103</v>
          </cell>
          <cell r="G238" t="str">
            <v>ExpertGroups/Karplanter/N</v>
          </cell>
          <cell r="H238" t="str">
            <v>Karplanter</v>
          </cell>
          <cell r="I238" t="str">
            <v>Karplanter</v>
          </cell>
          <cell r="J238" t="str">
            <v>AlienSpecie</v>
          </cell>
          <cell r="N238">
            <v>4</v>
          </cell>
          <cell r="Q238">
            <v>4</v>
          </cell>
          <cell r="T238" t="str">
            <v>SE</v>
          </cell>
          <cell r="U238">
            <v>5</v>
          </cell>
          <cell r="V238" t="str">
            <v>4AB,4D</v>
          </cell>
          <cell r="X238">
            <v>5</v>
          </cell>
          <cell r="Y238">
            <v>4</v>
          </cell>
          <cell r="Z238">
            <v>3</v>
          </cell>
          <cell r="AA238">
            <v>1834</v>
          </cell>
          <cell r="AB238" t="str">
            <v>terrestrial</v>
          </cell>
          <cell r="AD238" t="str">
            <v>origin</v>
          </cell>
          <cell r="AE238" t="str">
            <v>yes</v>
          </cell>
          <cell r="AF238" t="str">
            <v>unknown</v>
          </cell>
          <cell r="AG238">
            <v>1834</v>
          </cell>
          <cell r="AH238" t="str">
            <v>Oslo: "Christiania"</v>
          </cell>
          <cell r="AI238">
            <v>3</v>
          </cell>
          <cell r="AJ238" t="str">
            <v>V</v>
          </cell>
          <cell r="AL238">
            <v>1</v>
          </cell>
          <cell r="AM238" t="str">
            <v>importDirect</v>
          </cell>
          <cell r="AN238">
            <v>6</v>
          </cell>
          <cell r="AO238" t="str">
            <v>introductionTransportpollution,spreadNaturalDispersal,spreadTransportpollution,spreadStowaway,introductionEscaped</v>
          </cell>
          <cell r="AP238" t="str">
            <v>Øs,OsA,He,Op,Bu,Ve,Te,Aa,Va,Ro,Ho,Sf,Mr,St,Nt,No,Tr,Fi</v>
          </cell>
          <cell r="AQ238">
            <v>11760</v>
          </cell>
          <cell r="AR238">
            <v>3</v>
          </cell>
          <cell r="AS238">
            <v>35280</v>
          </cell>
          <cell r="AT238">
            <v>230000</v>
          </cell>
          <cell r="AU238">
            <v>52000</v>
          </cell>
          <cell r="AV238">
            <v>80</v>
          </cell>
          <cell r="AW238" t="str">
            <v>Ingen kjent effekt</v>
          </cell>
          <cell r="AX238" t="str">
            <v>Ingen kjent effekt</v>
          </cell>
          <cell r="BC238" t="str">
            <v>Ingen kjent effekt</v>
          </cell>
          <cell r="BD238" t="str">
            <v>Ingen kjent effekt</v>
          </cell>
          <cell r="BE238" t="str">
            <v>no</v>
          </cell>
          <cell r="BF238" t="str">
            <v>no</v>
          </cell>
          <cell r="BK238" t="str">
            <v>temperate_nemoral:Europe,Asia|subtropic_mediterranean:Europe,Asia</v>
          </cell>
          <cell r="BM238" t="str">
            <v>temperate_boreal:Europe,NorthAndCentralAmerica|temperate_nemoral:Europe,Asia,Oceania,NorthAndCentralAmerica|subtropic_mediterranean:Europe,Asia,Oceania,NorthAndCentralAmerica</v>
          </cell>
          <cell r="BO238">
            <v>4</v>
          </cell>
          <cell r="BR238" t="str">
            <v>RedListCategoryLevel</v>
          </cell>
          <cell r="BT238">
            <v>4</v>
          </cell>
          <cell r="BW238" t="str">
            <v>SpreadYearlyIncreaseObservations</v>
          </cell>
          <cell r="BX238">
            <v>872</v>
          </cell>
          <cell r="BY238">
            <v>1</v>
          </cell>
          <cell r="CB238" t="str">
            <v>T2,T4,T6,T13,T17,T32,T35,T37,T39,T40,T41,T42,T43,T45,T1</v>
          </cell>
          <cell r="CC238">
            <v>4</v>
          </cell>
          <cell r="CG238" t="str">
            <v>T2,T32</v>
          </cell>
          <cell r="CH238">
            <v>2</v>
          </cell>
          <cell r="CL238" t="str">
            <v>T2,T6,T32</v>
          </cell>
          <cell r="CM238">
            <v>3</v>
          </cell>
          <cell r="CP238" t="str">
            <v>Åpen grunnlendt kalkmark i boreonemoral sone</v>
          </cell>
          <cell r="CQ238">
            <v>1</v>
          </cell>
          <cell r="CT238" t="str">
            <v>T32</v>
          </cell>
          <cell r="CU238">
            <v>1</v>
          </cell>
          <cell r="CX238">
            <v>0</v>
          </cell>
          <cell r="CY238">
            <v>1</v>
          </cell>
          <cell r="DB238">
            <v>0</v>
          </cell>
          <cell r="DC238" t="str">
            <v>Vinterkarse &lt;em&gt;Barbarea vulgaris&lt;/em&gt; er en flerårig urt som formerer seg med frø. Den kommer fra Europa og Vest-Asia. Vinterkarse kan ha blitt importert til Norge som salatplante allerede før 1700, med sikkerhet på 1700-tallet. Den inntar alle typer frisk til tørr skrotemark, kulturmark, og dessuten fuglegjødslete naturtyper på kysten og semi-naturlig eng, spesielt på grunnlendt kalkmark</v>
          </cell>
          <cell r="DD238" t="str">
            <v>&lt;p&gt;Etablering i naturen er kjent først fra begynnelsen av 1800-tallet og omtrent samtidig flere steder i Sør-Norge. Etter 1900 er arten funnet i alle fylkene, men med svært ulik frekvens og bestandsstørrelse. Den er fremdeles sparsom i de nordligste fylkene og i fjelldalene, men svært vanlig i store deler av Midt- og Sør-Norge. I noen distrikter er den fremdeles i etableringsfasen. Den er en av få fremmede arter som er funnet godt over skoggrensen, og den vil muligens kunne etablere seg på kulturpåvirket mark flere steder i nordboreal og lavalpin sone, men i hovedsak er dens potensielle utbredelseområde nå utfylt. I lavereliggende områder er det lite sannsynlig at arten forsvinner når den først er etablert et sted.&lt;/p&gt;</v>
          </cell>
          <cell r="DE238" t="str">
            <v>Arten er innført som salatplante og trolig med grasfrø. Egenspredning skjer i meget stort omfang.</v>
          </cell>
          <cell r="DF238" t="str">
            <v>Invasjonspotensialet er stort, med maksimum skår på både median levetid og ekspansjonshastighet (750-1000 m/år). Det potensielle utbredelsesområdet omfatter hele landet, og er i ferd med å bli fylt opp.</v>
          </cell>
          <cell r="DG238" t="str">
            <v>Arten har stor økologisk effekt. Den er invasiv i en rekke naturtyper, bl.a. grunnlendt kalkmark som er en prioritert naturtype og der den fortrenger sårbare arter. Den kan danne omfattende en-artsbestander der det tidligere var flerarts-samfunn. Før 1900 ble vinterkarse for det meste funnet i fulldyrket eng eller som ugress i hager, noe som antyder at den kom inn med ulike typer frøblandinger. Etter 1900 har arten etablert seg på mange slags kulturpåvirkede eller kulturbetingete naturtyper: åkerkanter, langs grøfter, veikanter, berg i veiskjæringer, jernbaneskråninger og annen skrotemark. I stigende grad inntar den berg og knauser og annen grunnlendt mark, både basefattige og baserike. Den vokser dessuten ofte i strandkanter, like over flomålet, særlig der det er dyrket mark innenfor. Etter 1900 er den funnet i hele landet, men i noen distrikter er den fremdeles i etableringsfasen. Den er en av få fremmede arter som er funnet godt over skoggrensen, og den vil kunne etablere seg på kulturpåvirket mark flere steder i nordboreal og lavalpin sone. I lavereliggende områder er det lite sannsynlig at arten forsvinner når den først er etablert noe sted. Bladrosetter kan overvintre, slik at veksten kan starte tidlig i sesongen og gi arten et konkurransefortrinn overfor mange konkurransesvake, hjemlige arter, bl.a. slike som har grunnlendte steder som viktigste voksested. Arten opptrer i enorme mengde i visse naturtyper, spesielt på grunnlendt mark med baserik berggrunn. Der fortrenger den i betydelig grad både vanlige og sjeldne/sårbare planter.</v>
          </cell>
          <cell r="DH238" t="str">
            <v>&lt;p&gt;Vinterkarse vurderes til svært høg økologisk risiko på grunn av et stort invasjonspotensial kombinert med store økologiske effekter knyttet til både fortrengning og strukturendring.&lt;/p&gt;</v>
          </cell>
          <cell r="DI238">
            <v>1</v>
          </cell>
        </row>
        <row r="239">
          <cell r="B239" t="str">
            <v>Berberis aggregata</v>
          </cell>
          <cell r="C239" t="str">
            <v>C.K.Schneid.</v>
          </cell>
          <cell r="D239" t="str">
            <v>perleberberis</v>
          </cell>
          <cell r="E239">
            <v>62954</v>
          </cell>
          <cell r="F239">
            <v>102994</v>
          </cell>
          <cell r="G239" t="str">
            <v>ExpertGroups/Karplanter/N</v>
          </cell>
          <cell r="H239" t="str">
            <v>Karplanter</v>
          </cell>
          <cell r="I239" t="str">
            <v>Karplanter</v>
          </cell>
          <cell r="J239" t="str">
            <v>AlienSpecie</v>
          </cell>
          <cell r="N239">
            <v>2</v>
          </cell>
          <cell r="Q239">
            <v>1</v>
          </cell>
          <cell r="T239" t="str">
            <v>LO</v>
          </cell>
          <cell r="U239">
            <v>2</v>
          </cell>
          <cell r="V239" t="str">
            <v>2AB,1</v>
          </cell>
          <cell r="X239">
            <v>2</v>
          </cell>
          <cell r="Y239">
            <v>3</v>
          </cell>
          <cell r="Z239">
            <v>1</v>
          </cell>
          <cell r="AA239">
            <v>1989</v>
          </cell>
          <cell r="AB239" t="str">
            <v>terrestrial</v>
          </cell>
          <cell r="AD239" t="str">
            <v>unknown</v>
          </cell>
          <cell r="AE239" t="str">
            <v>yes</v>
          </cell>
          <cell r="AF239" t="str">
            <v>unknown</v>
          </cell>
          <cell r="AG239">
            <v>1989</v>
          </cell>
          <cell r="AH239" t="str">
            <v>Oslo: Ekeberg</v>
          </cell>
          <cell r="AI239">
            <v>10</v>
          </cell>
          <cell r="AJ239" t="str">
            <v>V</v>
          </cell>
          <cell r="AL239">
            <v>1</v>
          </cell>
          <cell r="AM239" t="str">
            <v>importDirect</v>
          </cell>
          <cell r="AN239">
            <v>1</v>
          </cell>
          <cell r="AO239" t="str">
            <v>introductionEscaped</v>
          </cell>
          <cell r="AP239" t="str">
            <v>OsA,Va,Ro</v>
          </cell>
          <cell r="AQ239">
            <v>16</v>
          </cell>
          <cell r="AR239">
            <v>5</v>
          </cell>
          <cell r="AS239">
            <v>80</v>
          </cell>
          <cell r="AT239">
            <v>20000</v>
          </cell>
          <cell r="AU239">
            <v>160</v>
          </cell>
          <cell r="AV239">
            <v>50</v>
          </cell>
          <cell r="AW239" t="str">
            <v>Ingen kjent effekt</v>
          </cell>
          <cell r="AX239" t="str">
            <v>Ingen kjent effekt</v>
          </cell>
          <cell r="BC239" t="str">
            <v>Ingen kjent effekt</v>
          </cell>
          <cell r="BD239" t="str">
            <v>Ingen kjent effekt</v>
          </cell>
          <cell r="BE239" t="str">
            <v>no</v>
          </cell>
          <cell r="BF239" t="str">
            <v>no</v>
          </cell>
          <cell r="BG239" t="str">
            <v>V</v>
          </cell>
          <cell r="BK239" t="str">
            <v>temperate_nemoral:Asia</v>
          </cell>
          <cell r="BM239" t="str">
            <v>temperate_nemoral:Europe,Asia</v>
          </cell>
          <cell r="BO239">
            <v>2</v>
          </cell>
          <cell r="BQ239" t="str">
            <v>X</v>
          </cell>
          <cell r="BR239" t="str">
            <v>RedListCategoryLevel</v>
          </cell>
          <cell r="BT239">
            <v>2</v>
          </cell>
          <cell r="BW239" t="str">
            <v>SpreadYearlyIncreaseCalculatedExpansionSpeed</v>
          </cell>
          <cell r="BX239">
            <v>118.04</v>
          </cell>
          <cell r="BY239">
            <v>1</v>
          </cell>
          <cell r="CB239" t="str">
            <v>T4,T40</v>
          </cell>
          <cell r="CC239">
            <v>1</v>
          </cell>
          <cell r="CH239">
            <v>1</v>
          </cell>
          <cell r="CM239">
            <v>1</v>
          </cell>
          <cell r="CQ239">
            <v>1</v>
          </cell>
          <cell r="CU239">
            <v>1</v>
          </cell>
          <cell r="CX239">
            <v>0</v>
          </cell>
          <cell r="CY239">
            <v>1</v>
          </cell>
          <cell r="DB239">
            <v>0</v>
          </cell>
          <cell r="DC239" t="str">
            <v>Perleberberis&lt;em&gt; Berberis aggregata &lt;/em&gt;er en liten busk med frøreproduksjon. Fruktene er saftige bær som spres med fugl, potensielt over middels lange distanser (km). Arten kommer fra Kina og er innført som prydbusk. Den er dyrket i låglandet fra Oslofjord-området til Nordvestlandet, men er mest vanlig dyrket (og vinterherdig) på Sørlandet og Vestlandet.</v>
          </cell>
          <cell r="DD239" t="str">
            <v>&lt;p&gt;Det første funnet ble gjort på Ekeberg i Oslo, der arten har etablert seg og økt litt fra 1989 til 2009. De neste funnene ble gjort i Vest-Agder og Rogaland fra 1993. Arten kan være en god del oversett. Det er trolig at den vil fortsette å etablere seg, men neppe i samme raske takt som slektningen høstberberis &lt;em&gt;B. thunbergii&lt;/em&gt;.&lt;/p&gt;</v>
          </cell>
          <cell r="DE239" t="str">
            <v>Arten er innført som hagebusk og videre spredt med fugl.</v>
          </cell>
          <cell r="DF239" t="str">
            <v>Invasjonspotensialet er begrenset, en kombinasjon av begrenset (til låg) median levetid og begrenset ekspansjonshastighet (100-150 m/år). Arten har få forekomster, men er i noe økning, langsomt og over nokså korte distanser. Den dyrkes sjelden og nyetableres sjelden fra forvillinger.</v>
          </cell>
          <cell r="DG239" t="str">
            <v>Ingen kjent negativ økologisk effekt er knyttet til arten.</v>
          </cell>
          <cell r="DH239" t="str">
            <v>&lt;p&gt;Perleberberis vurderes til låg økologisk risiko, og utelukkende på grunn av invasjonspotensialet. Det er lite trolig at denne arten vil gjøre noen skade i norsk natur.&lt;/p&gt;</v>
          </cell>
          <cell r="DI239">
            <v>0</v>
          </cell>
        </row>
        <row r="240">
          <cell r="B240" t="str">
            <v>Berberis julianae</v>
          </cell>
          <cell r="C240" t="str">
            <v>C.K.Schneid.</v>
          </cell>
          <cell r="D240" t="str">
            <v>julianes berberis</v>
          </cell>
          <cell r="E240">
            <v>105167</v>
          </cell>
          <cell r="F240">
            <v>145514</v>
          </cell>
          <cell r="G240" t="str">
            <v>ExpertGroups/Karplanter/N</v>
          </cell>
          <cell r="H240" t="str">
            <v>Karplanter</v>
          </cell>
          <cell r="I240" t="str">
            <v>Karplanter</v>
          </cell>
          <cell r="J240" t="str">
            <v>NotApplicable</v>
          </cell>
          <cell r="M240" t="str">
            <v>canNotEstablishWithin50years</v>
          </cell>
          <cell r="AA240">
            <v>1889</v>
          </cell>
          <cell r="AB240" t="str">
            <v>terrestrial</v>
          </cell>
          <cell r="AD240" t="str">
            <v>unknown</v>
          </cell>
          <cell r="AE240" t="str">
            <v>no</v>
          </cell>
          <cell r="AF240" t="str">
            <v>unknown</v>
          </cell>
          <cell r="AI240">
            <v>10</v>
          </cell>
          <cell r="AJ240" t="str">
            <v>V</v>
          </cell>
          <cell r="AW240" t="str">
            <v>Ingen kjent effekt</v>
          </cell>
          <cell r="AX240" t="str">
            <v>Ingen kjent effekt</v>
          </cell>
          <cell r="BC240" t="str">
            <v>Ingen kjent effekt</v>
          </cell>
          <cell r="BD240" t="str">
            <v>Ingen kjent effekt</v>
          </cell>
          <cell r="BK240" t="str">
            <v>temperate_nemoral:Asia</v>
          </cell>
          <cell r="BM240" t="str">
            <v>temperate_nemoral:Europe,Asia,NorthAndCentralAmerica|subtropic_unspecified:NorthAndCentralAmerica|subtropic_mediterranean:Europe</v>
          </cell>
          <cell r="DI240">
            <v>0</v>
          </cell>
        </row>
        <row r="241">
          <cell r="B241" t="str">
            <v>Berberis ×ottawensis</v>
          </cell>
          <cell r="C241" t="str">
            <v>C.K.Schneid. ex Rehder</v>
          </cell>
          <cell r="E241">
            <v>145695</v>
          </cell>
          <cell r="F241">
            <v>169993</v>
          </cell>
          <cell r="G241" t="str">
            <v>ExpertGroups/Karplanter/N</v>
          </cell>
          <cell r="H241" t="str">
            <v>Karplanter</v>
          </cell>
          <cell r="I241" t="str">
            <v>Karplanter</v>
          </cell>
          <cell r="J241" t="str">
            <v>NotApplicable</v>
          </cell>
          <cell r="M241" t="str">
            <v>canNotEstablishWithin50years</v>
          </cell>
          <cell r="AA241">
            <v>2015</v>
          </cell>
          <cell r="AB241" t="str">
            <v>terrestrial</v>
          </cell>
          <cell r="AD241" t="str">
            <v>unknown</v>
          </cell>
          <cell r="AE241" t="str">
            <v>no</v>
          </cell>
          <cell r="AF241" t="str">
            <v>unknown</v>
          </cell>
          <cell r="AI241">
            <v>15</v>
          </cell>
          <cell r="AW241" t="str">
            <v>Ingen kjent effekt</v>
          </cell>
          <cell r="AX241" t="str">
            <v>Ingen kjent effekt</v>
          </cell>
          <cell r="BC241" t="str">
            <v>Ingen kjent effekt</v>
          </cell>
          <cell r="BD241" t="str">
            <v>Ingen kjent effekt</v>
          </cell>
          <cell r="BK241" t="str">
            <v>unknown:Europe,Asia</v>
          </cell>
          <cell r="BM241" t="str">
            <v>temperate_boreal:Europe|temperate_nemoral:Europe,NorthAndCentralAmerica</v>
          </cell>
          <cell r="DI241">
            <v>0</v>
          </cell>
        </row>
        <row r="242">
          <cell r="B242" t="str">
            <v>Aronia melanocarpa</v>
          </cell>
          <cell r="C242" t="str">
            <v>(Michx.) Elliott</v>
          </cell>
          <cell r="D242" t="str">
            <v>svartsurbær</v>
          </cell>
          <cell r="E242">
            <v>84777</v>
          </cell>
          <cell r="F242">
            <v>127914</v>
          </cell>
          <cell r="G242" t="str">
            <v>ExpertGroups/Karplanter/N</v>
          </cell>
          <cell r="H242" t="str">
            <v>Karplanter</v>
          </cell>
          <cell r="I242" t="str">
            <v>Karplanter</v>
          </cell>
          <cell r="J242" t="str">
            <v>AlienSpecie</v>
          </cell>
          <cell r="N242">
            <v>3</v>
          </cell>
          <cell r="O242" t="str">
            <v>V</v>
          </cell>
          <cell r="Q242">
            <v>1</v>
          </cell>
          <cell r="T242" t="str">
            <v>LO</v>
          </cell>
          <cell r="U242">
            <v>2</v>
          </cell>
          <cell r="V242" t="str">
            <v>3AB,1</v>
          </cell>
          <cell r="X242">
            <v>1</v>
          </cell>
          <cell r="Y242">
            <v>1</v>
          </cell>
          <cell r="Z242">
            <v>1</v>
          </cell>
          <cell r="AA242">
            <v>2001</v>
          </cell>
          <cell r="AB242" t="str">
            <v>terrestrial</v>
          </cell>
          <cell r="AD242" t="str">
            <v>unknown</v>
          </cell>
          <cell r="AE242" t="str">
            <v>yes</v>
          </cell>
          <cell r="AF242" t="str">
            <v>unknown</v>
          </cell>
          <cell r="AG242">
            <v>2001</v>
          </cell>
          <cell r="AH242" t="str">
            <v>Øf Sarpsborg: Opsund tømmerlagringsplass</v>
          </cell>
          <cell r="AI242">
            <v>15</v>
          </cell>
          <cell r="AJ242" t="str">
            <v>V</v>
          </cell>
          <cell r="AK242" t="str">
            <v>V</v>
          </cell>
          <cell r="AL242">
            <v>2</v>
          </cell>
          <cell r="AM242" t="str">
            <v>importDirect</v>
          </cell>
          <cell r="AN242">
            <v>4</v>
          </cell>
          <cell r="AO242" t="str">
            <v>introductionEscaped,introductionReleased,introductionTransportpollution</v>
          </cell>
          <cell r="AP242" t="str">
            <v>Øs,OsA,Ro</v>
          </cell>
          <cell r="AQ242">
            <v>16</v>
          </cell>
          <cell r="AR242">
            <v>10</v>
          </cell>
          <cell r="AS242">
            <v>160</v>
          </cell>
          <cell r="AT242">
            <v>6810</v>
          </cell>
          <cell r="AU242">
            <v>320</v>
          </cell>
          <cell r="AV242">
            <v>50</v>
          </cell>
          <cell r="AW242" t="str">
            <v>Ingen kjent effekt</v>
          </cell>
          <cell r="AX242" t="str">
            <v>Ingen kjent effekt</v>
          </cell>
          <cell r="BC242" t="str">
            <v>Ingen kjent effekt</v>
          </cell>
          <cell r="BD242" t="str">
            <v>Ingen kjent effekt</v>
          </cell>
          <cell r="BE242" t="str">
            <v>no</v>
          </cell>
          <cell r="BF242" t="str">
            <v>no</v>
          </cell>
          <cell r="BK242" t="str">
            <v>temperate_boreal:NorthAndCentralAmerica|temperate_nemoral:NorthAndCentralAmerica</v>
          </cell>
          <cell r="BM242" t="str">
            <v>temperate_boreal:Europe,NorthAndCentralAmerica|temperate_nemoral:Europe,NorthAndCentralAmerica</v>
          </cell>
          <cell r="BO242">
            <v>3</v>
          </cell>
          <cell r="BQ242" t="str">
            <v>X</v>
          </cell>
          <cell r="BR242" t="str">
            <v>RedListCategoryLevel</v>
          </cell>
          <cell r="BT242">
            <v>3</v>
          </cell>
          <cell r="BV242" t="str">
            <v>X</v>
          </cell>
          <cell r="BW242" t="str">
            <v>SpreadYearlyIncreaseCalculatedExpansionSpeed</v>
          </cell>
          <cell r="BX242">
            <v>169.21</v>
          </cell>
          <cell r="BY242">
            <v>1</v>
          </cell>
          <cell r="CB242" t="str">
            <v>T21,T4,T40,T37</v>
          </cell>
          <cell r="CC242">
            <v>1</v>
          </cell>
          <cell r="CH242">
            <v>1</v>
          </cell>
          <cell r="CM242">
            <v>1</v>
          </cell>
          <cell r="CQ242">
            <v>1</v>
          </cell>
          <cell r="CU242">
            <v>1</v>
          </cell>
          <cell r="CX242">
            <v>0</v>
          </cell>
          <cell r="CY242">
            <v>1</v>
          </cell>
          <cell r="DB242">
            <v>0</v>
          </cell>
          <cell r="DC242" t="str">
            <v>&lt;p&gt;Svartsurbær &lt;i&gt;Aronia melanocarpa&lt;/i&gt; er en busk fra østlige Nord-Amerika, hardfør nord til inn i sørboreal sone (minst). Den er mindre og spedere av vekst enn hybriden &lt;i&gt;A. &lt;/i&gt;x &lt;i&gt;prunifolia&lt;/i&gt;. Den har frøformering og produserer store mengder saftige bærepler som spres med fugl. Frøsettingen kan være både seksuell (hos diploide planter) og aseksuell (hos tetraploide planter), se http://midwestaronia.org/wp-content/uploads/2013/04/Dr.-Brand-2013-Midwest-Aronia-Association-Conference.pdf. Den er bare funnet noen få steder i Norge foreløpig, men spres gjerne direkte fra hager ut i mindre eller lite påvirkete naturtyper. I Norge dyrkes først og fremst den relativt småvokste sorten _x0018_ Hugin_x0019_  og vurderingen gjelder trolig denne eller lignende sorter (bortsett fra et funn på et tømmerdeponi). _x0018_ &lt;i&gt;Hugin_x0019_  &lt;/i&gt;har glinsende, ganske små, nesten hårløse, svarte frukter, og hører i følge&lt;i&gt; &lt;/i&gt;Hop (1999&lt;i&gt;)&lt;/i&gt; til &lt;i&gt;A. melanocarpa &lt;/i&gt;(har tidligere vært ført til&lt;i&gt; A. &lt;/i&gt;x &lt;i&gt;prunifolia&lt;/i&gt;).&lt;i&gt; &lt;/i&gt;Den har apomiktisk frøsetting, i følge samme kilde.&lt;i&gt;&lt;/i&gt;&lt;/p&gt;</v>
          </cell>
          <cell r="DD242" t="str">
            <v>&lt;p&gt;Arten er en ganske ny busk i norske hager. Den ble først funnet i norsk natur i 2001 på tømmerdeponiet ved Opsund (Borregård) i Øf Sarpsborg, kanskje kommet med importert amerikansk tømmer. De tre senere funnene - i Øf Råde: Saltnes 2014, Ak Ås: Midtre Brekka 2005 og Ro Rennesøy: Bergekrossen 2004 - skyldes trolig forvilling ved spredning med fugl fra dyrkning i hager. &lt;/p&gt;</v>
          </cell>
          <cell r="DE242" t="str">
            <v>&lt;p&gt;Arten er innført som hagebusk, og også kommet minst &amp;#233:n gang med importert (trolig amerikansk) tømmer. Fruktene spres med fugl ut i naturen, gjerne til kratt eller skog.&lt;/p&gt;</v>
          </cell>
          <cell r="DF242" t="str">
            <v>&lt;p&gt;Invasjonspotensialet er moderat, usikkerhet til begrenset. Dette er en kombinasjon av moderat lang median levetid (med usikkerhet til begrenset) og moderat ekspansjonshastighet (med usikkerhet til begrenset). Arten er kjent fra få forekomster, og det kan imidlertid ikke utelukkes at en del funn i realiteten er av &lt;i&gt;A. &lt;/i&gt;x&lt;i&gt; prunifolia.&lt;/i&gt;&lt;/p&gt;</v>
          </cell>
          <cell r="DG242" t="str">
            <v>Arten vurderes til ingen kjent økologisk effekt. Den har foreløpig knapt noen målbar effekt på naturtyper eller andre arter. Dette kan imidlertid endre seg raskt når arten begynner å invadere mindre påvirkete naturtyper, noe vi forventer. Hvor og hvordan arten vil slå til, har vi lite grunnlag for å anslå. Arten har noe klonal spredning med korte rotutløpere.</v>
          </cell>
          <cell r="DH242" t="str">
            <v>&lt;p&gt; Svartsurbær vurderes til låg økologisk risiko, og foreløpig bare på grunnlag av invasjonspotensialet. Dette er en endring fra vurderingen i 2012, da arten ble antatt å ikke medføre noen økologisk risiko. Årsaken til endringen er endret vurdering av invasjonspotensialet. Arten har potensial i låglandet på Østlandet og langs kysten, kanskje nord til Trøndelag. Foreløpig kjenner vi ikke noen reproduserende bestand i norsk natur (men vi antar at slike allerede finnes). Denne arten bør følges med tanke på mulige økologiske effekter, spesielt hvordan den kan påvirke samspillet mellom bærproduserende planter og fugler som spredningsvektorer.&lt;/p&gt;</v>
          </cell>
          <cell r="DI242">
            <v>2</v>
          </cell>
        </row>
        <row r="243">
          <cell r="B243" t="str">
            <v>Beta vulgaris vulgaris</v>
          </cell>
          <cell r="D243" t="str">
            <v>åkerbete</v>
          </cell>
          <cell r="E243">
            <v>138921</v>
          </cell>
          <cell r="F243">
            <v>101385</v>
          </cell>
          <cell r="G243" t="str">
            <v>ExpertGroups/Karplanter/N</v>
          </cell>
          <cell r="H243" t="str">
            <v>Karplanter</v>
          </cell>
          <cell r="I243" t="str">
            <v>Karplanter</v>
          </cell>
          <cell r="J243" t="str">
            <v>NotApplicable</v>
          </cell>
          <cell r="M243" t="str">
            <v>canNotEstablishWithin50years</v>
          </cell>
          <cell r="AA243">
            <v>1868</v>
          </cell>
          <cell r="AB243" t="str">
            <v>terrestrial</v>
          </cell>
          <cell r="AD243" t="str">
            <v>origin,unknown</v>
          </cell>
          <cell r="AE243" t="str">
            <v>no</v>
          </cell>
          <cell r="AF243" t="str">
            <v>unknown</v>
          </cell>
          <cell r="AI243">
            <v>2</v>
          </cell>
          <cell r="AJ243" t="str">
            <v>V</v>
          </cell>
          <cell r="AW243" t="str">
            <v>Ingen kjent effekt</v>
          </cell>
          <cell r="AX243" t="str">
            <v>Økonomisk meget viktig kulturplante (bete/roe, grønnsak, sukkerroe, salat).</v>
          </cell>
          <cell r="BC243" t="str">
            <v>Ingen kjent effekt</v>
          </cell>
          <cell r="BD243" t="str">
            <v>Ingen kjent effekt</v>
          </cell>
          <cell r="BK243" t="str">
            <v>temperate_dry:Europe,Asia|subtropic_mediterranean:Europe,Asia,Africa</v>
          </cell>
          <cell r="BM243" t="str">
            <v>temperate_nemoral:Europe,Asia,Oceania,NorthAndCentralAmerica|temperate_dry:Europe,Asia|subtropic_unspecified:NorthAndCentralAmerica,SouthAmerica|subtropic_mediterranean:Europe,Asia,Africa,Oceania</v>
          </cell>
          <cell r="DI243">
            <v>0</v>
          </cell>
        </row>
        <row r="244">
          <cell r="B244" t="str">
            <v>Arachis hypogaea</v>
          </cell>
          <cell r="C244" t="str">
            <v>L.</v>
          </cell>
          <cell r="D244" t="str">
            <v>peanøtt</v>
          </cell>
          <cell r="E244">
            <v>61856</v>
          </cell>
          <cell r="F244">
            <v>101896</v>
          </cell>
          <cell r="G244" t="str">
            <v>ExpertGroups/Karplanter/N</v>
          </cell>
          <cell r="H244" t="str">
            <v>Karplanter</v>
          </cell>
          <cell r="I244" t="str">
            <v>Karplanter</v>
          </cell>
          <cell r="J244" t="str">
            <v>NotApplicable</v>
          </cell>
          <cell r="M244" t="str">
            <v>canNotEstablishWithin50years</v>
          </cell>
          <cell r="AA244">
            <v>1989</v>
          </cell>
          <cell r="AB244" t="str">
            <v>terrestrial</v>
          </cell>
          <cell r="AD244" t="str">
            <v>unknown</v>
          </cell>
          <cell r="AE244" t="str">
            <v>no</v>
          </cell>
          <cell r="AF244" t="str">
            <v>unknown</v>
          </cell>
          <cell r="AI244">
            <v>1</v>
          </cell>
          <cell r="AJ244" t="str">
            <v>V</v>
          </cell>
          <cell r="AW244" t="str">
            <v>Ingen kjent effekt</v>
          </cell>
          <cell r="AX244" t="str">
            <v>Ingen kjent effekt</v>
          </cell>
          <cell r="BC244" t="str">
            <v>Ingen kjent effekt</v>
          </cell>
          <cell r="BD244" t="str">
            <v>Ingen kjent effekt</v>
          </cell>
          <cell r="BK244" t="str">
            <v>subtropic_unspecified:SouthAmerica|tropic:SouthAmerica</v>
          </cell>
          <cell r="BM244" t="str">
            <v>subtropic_unspecified:Asia,Africa,Oceania,NorthAndCentralAmerica,SouthAmerica|tropic:Asia,Africa,Oceania,NorthAndCentralAmerica,SouthAmerica</v>
          </cell>
          <cell r="DI244">
            <v>0</v>
          </cell>
        </row>
        <row r="245">
          <cell r="B245" t="str">
            <v>Betula fruticosa</v>
          </cell>
          <cell r="C245" t="str">
            <v>Pall.</v>
          </cell>
          <cell r="E245">
            <v>138925</v>
          </cell>
          <cell r="F245">
            <v>127917</v>
          </cell>
          <cell r="G245" t="str">
            <v>ExpertGroups/Karplanter/N</v>
          </cell>
          <cell r="H245" t="str">
            <v>Karplanter</v>
          </cell>
          <cell r="I245" t="str">
            <v>Karplanter</v>
          </cell>
          <cell r="J245" t="str">
            <v>NotApplicable</v>
          </cell>
          <cell r="M245" t="str">
            <v>canNotEstablishWithin50years</v>
          </cell>
          <cell r="AA245">
            <v>2001</v>
          </cell>
          <cell r="AB245" t="str">
            <v>terrestrial</v>
          </cell>
          <cell r="AD245" t="str">
            <v>origin</v>
          </cell>
          <cell r="AE245" t="str">
            <v>no</v>
          </cell>
          <cell r="AF245" t="str">
            <v>unknown</v>
          </cell>
          <cell r="AI245">
            <v>15</v>
          </cell>
          <cell r="AJ245" t="str">
            <v>V</v>
          </cell>
          <cell r="AW245" t="str">
            <v>Ingen kjent effekt</v>
          </cell>
          <cell r="AX245" t="str">
            <v>Ingen kjent effekt</v>
          </cell>
          <cell r="BC245" t="str">
            <v>Ingen kjent effekt</v>
          </cell>
          <cell r="BD245" t="str">
            <v>Ingen kjent effekt</v>
          </cell>
          <cell r="BK245" t="str">
            <v>temperate_boreal:Europe,Asia</v>
          </cell>
          <cell r="BM245" t="str">
            <v>temperate_boreal:Europe,Asia</v>
          </cell>
          <cell r="DI245">
            <v>0</v>
          </cell>
        </row>
        <row r="246">
          <cell r="B246" t="str">
            <v>Bidens ferulifolia</v>
          </cell>
          <cell r="C246" t="str">
            <v>(Jacq.) Sweet</v>
          </cell>
          <cell r="D246" t="str">
            <v>smalbrønsle</v>
          </cell>
          <cell r="E246">
            <v>130935</v>
          </cell>
          <cell r="F246">
            <v>100454</v>
          </cell>
          <cell r="G246" t="str">
            <v>ExpertGroups/Karplanter/N</v>
          </cell>
          <cell r="H246" t="str">
            <v>Karplanter</v>
          </cell>
          <cell r="I246" t="str">
            <v>Karplanter</v>
          </cell>
          <cell r="J246" t="str">
            <v>NotApplicable</v>
          </cell>
          <cell r="M246" t="str">
            <v>canNotEstablishWithin50years</v>
          </cell>
          <cell r="AA246">
            <v>1998</v>
          </cell>
          <cell r="AB246" t="str">
            <v>terrestrial</v>
          </cell>
          <cell r="AD246" t="str">
            <v>unknown</v>
          </cell>
          <cell r="AE246" t="str">
            <v>no</v>
          </cell>
          <cell r="AF246" t="str">
            <v>unknown</v>
          </cell>
          <cell r="AI246">
            <v>1</v>
          </cell>
          <cell r="AJ246" t="str">
            <v>V</v>
          </cell>
          <cell r="AW246" t="str">
            <v>Ingen kjent effekt</v>
          </cell>
          <cell r="AX246" t="str">
            <v>Ingen kjent effekt</v>
          </cell>
          <cell r="BC246" t="str">
            <v>Ingen kjent effekt</v>
          </cell>
          <cell r="BD246" t="str">
            <v>Ingen kjent effekt</v>
          </cell>
          <cell r="BK246" t="str">
            <v>subtropic_unspecified:NorthAndCentralAmerica|tropic:NorthAndCentralAmerica</v>
          </cell>
          <cell r="BM246" t="str">
            <v>temperate_nemoral:Europe|subtropic_unspecified:NorthAndCentralAmerica|tropic:NorthAndCentralAmerica</v>
          </cell>
          <cell r="DI246">
            <v>0</v>
          </cell>
        </row>
        <row r="247">
          <cell r="B247" t="str">
            <v>Bidens frondosa</v>
          </cell>
          <cell r="C247" t="str">
            <v>L.</v>
          </cell>
          <cell r="D247" t="str">
            <v>hyllebrønsle</v>
          </cell>
          <cell r="E247">
            <v>60415</v>
          </cell>
          <cell r="F247">
            <v>100455</v>
          </cell>
          <cell r="G247" t="str">
            <v>ExpertGroups/Karplanter/N</v>
          </cell>
          <cell r="H247" t="str">
            <v>Karplanter</v>
          </cell>
          <cell r="I247" t="str">
            <v>Karplanter</v>
          </cell>
          <cell r="J247" t="str">
            <v>NotApplicable</v>
          </cell>
          <cell r="M247" t="str">
            <v>canNotEstablishWithin50years</v>
          </cell>
          <cell r="AA247">
            <v>1973</v>
          </cell>
          <cell r="AB247" t="str">
            <v>terrestrial</v>
          </cell>
          <cell r="AD247" t="str">
            <v>unknown</v>
          </cell>
          <cell r="AE247" t="str">
            <v>no</v>
          </cell>
          <cell r="AF247" t="str">
            <v>unknown</v>
          </cell>
          <cell r="AI247">
            <v>1</v>
          </cell>
          <cell r="AJ247" t="str">
            <v>V</v>
          </cell>
          <cell r="AW247" t="str">
            <v>Ingen kjent effekt</v>
          </cell>
          <cell r="AX247" t="str">
            <v>Ingen kjent effekt</v>
          </cell>
          <cell r="BC247" t="str">
            <v>Ingen kjent effekt</v>
          </cell>
          <cell r="BD247" t="str">
            <v>Ingen kjent effekt</v>
          </cell>
          <cell r="BK247" t="str">
            <v>temperate_nemoral:NorthAndCentralAmerica|temperate_dry:NorthAndCentralAmerica|subtropic_mediterranean:NorthAndCentralAmerica|subtropic_humid:NorthAndCentralAmerica</v>
          </cell>
          <cell r="BM247" t="str">
            <v>temperate_nemoral:Europe,Asia,Oceania,NorthAndCentralAmerica|temperate_dry:NorthAndCentralAmerica|subtropic_unspecified:Asia,Oceania|subtropic_mediterranean:Europe,NorthAndCentralAmerica|subtropic_humid:NorthAndCentralAmerica</v>
          </cell>
          <cell r="DI247">
            <v>0</v>
          </cell>
        </row>
        <row r="248">
          <cell r="B248" t="str">
            <v>Bidens pilosa</v>
          </cell>
          <cell r="C248" t="str">
            <v>L.</v>
          </cell>
          <cell r="D248" t="str">
            <v>tiggerbrønsle</v>
          </cell>
          <cell r="E248">
            <v>60416</v>
          </cell>
          <cell r="F248">
            <v>100456</v>
          </cell>
          <cell r="G248" t="str">
            <v>ExpertGroups/Karplanter/N</v>
          </cell>
          <cell r="H248" t="str">
            <v>Karplanter</v>
          </cell>
          <cell r="I248" t="str">
            <v>Karplanter</v>
          </cell>
          <cell r="J248" t="str">
            <v>NotApplicable</v>
          </cell>
          <cell r="M248" t="str">
            <v>canNotEstablishWithin50years</v>
          </cell>
          <cell r="AA248">
            <v>2007</v>
          </cell>
          <cell r="AB248" t="str">
            <v>terrestrial</v>
          </cell>
          <cell r="AD248" t="str">
            <v>unknown</v>
          </cell>
          <cell r="AE248" t="str">
            <v>no</v>
          </cell>
          <cell r="AF248" t="str">
            <v>unknown</v>
          </cell>
          <cell r="AI248">
            <v>1</v>
          </cell>
          <cell r="AJ248" t="str">
            <v>V</v>
          </cell>
          <cell r="AW248" t="str">
            <v>Ingen kjent effekt</v>
          </cell>
          <cell r="AX248" t="str">
            <v>Ingen kjent effekt</v>
          </cell>
          <cell r="BC248" t="str">
            <v>Ingen kjent effekt</v>
          </cell>
          <cell r="BD248" t="str">
            <v>Ingen kjent effekt</v>
          </cell>
          <cell r="BK248" t="str">
            <v>subtropic_unspecified:Europe,Asia,Africa,Oceania,NorthAndCentralAmerica,SouthAmerica|tropic:Asia,Africa,Oceania,NorthAndCentralAmerica,SouthAmerica</v>
          </cell>
          <cell r="BM248" t="str">
            <v>temperate_nemoral:Europe,Asia|subtropic_unspecified:Europe,Asia,Africa,Oceania,NorthAndCentralAmerica,SouthAmerica|subtropic_caperegion:Africa|tropic:Asia,Africa,Oceania,NorthAndCentralAmerica,SouthAmerica</v>
          </cell>
          <cell r="DI248">
            <v>0</v>
          </cell>
        </row>
        <row r="249">
          <cell r="B249" t="str">
            <v>Bidens radiata</v>
          </cell>
          <cell r="C249" t="str">
            <v>Thuill.</v>
          </cell>
          <cell r="D249" t="str">
            <v>grønnbrønsle</v>
          </cell>
          <cell r="E249">
            <v>60417</v>
          </cell>
          <cell r="F249">
            <v>100457</v>
          </cell>
          <cell r="G249" t="str">
            <v>ExpertGroups/Karplanter/N</v>
          </cell>
          <cell r="H249" t="str">
            <v>Karplanter</v>
          </cell>
          <cell r="I249" t="str">
            <v>Karplanter</v>
          </cell>
          <cell r="J249" t="str">
            <v>NotApplicable</v>
          </cell>
          <cell r="M249" t="str">
            <v>canNotEstablishWithin50years</v>
          </cell>
          <cell r="AA249">
            <v>2001</v>
          </cell>
          <cell r="AB249" t="str">
            <v>terrestrial</v>
          </cell>
          <cell r="AD249" t="str">
            <v>origin</v>
          </cell>
          <cell r="AE249" t="str">
            <v>no</v>
          </cell>
          <cell r="AF249" t="str">
            <v>unknown</v>
          </cell>
          <cell r="AI249">
            <v>1</v>
          </cell>
          <cell r="AJ249" t="str">
            <v>V</v>
          </cell>
          <cell r="AW249" t="str">
            <v>Ingen kjent effekt</v>
          </cell>
          <cell r="AX249" t="str">
            <v>Ingen kjent effekt</v>
          </cell>
          <cell r="BC249" t="str">
            <v>Ingen kjent effekt</v>
          </cell>
          <cell r="BD249" t="str">
            <v>Ingen kjent effekt</v>
          </cell>
          <cell r="BK249" t="str">
            <v>temperate_nemoral:Europe,Asia|temperate_dry:Europe,Asia</v>
          </cell>
          <cell r="BM249" t="str">
            <v>temperate_nemoral:Europe,Asia|temperate_dry:Europe,Asia</v>
          </cell>
          <cell r="DI249">
            <v>1</v>
          </cell>
        </row>
        <row r="250">
          <cell r="B250" t="str">
            <v>Bidens vulgata</v>
          </cell>
          <cell r="C250" t="str">
            <v>Greene</v>
          </cell>
          <cell r="D250" t="str">
            <v>storbrønsle</v>
          </cell>
          <cell r="E250">
            <v>60419</v>
          </cell>
          <cell r="F250">
            <v>100459</v>
          </cell>
          <cell r="G250" t="str">
            <v>ExpertGroups/Karplanter/N</v>
          </cell>
          <cell r="H250" t="str">
            <v>Karplanter</v>
          </cell>
          <cell r="I250" t="str">
            <v>Karplanter</v>
          </cell>
          <cell r="J250" t="str">
            <v>NotApplicable</v>
          </cell>
          <cell r="M250" t="str">
            <v>canNotEstablishWithin50years</v>
          </cell>
          <cell r="AA250">
            <v>2001</v>
          </cell>
          <cell r="AB250" t="str">
            <v>terrestrial</v>
          </cell>
          <cell r="AD250" t="str">
            <v>unknown</v>
          </cell>
          <cell r="AE250" t="str">
            <v>no</v>
          </cell>
          <cell r="AF250" t="str">
            <v>unknown</v>
          </cell>
          <cell r="AI250">
            <v>1</v>
          </cell>
          <cell r="AJ250" t="str">
            <v>V</v>
          </cell>
          <cell r="AW250" t="str">
            <v>Ingen kjent effekt</v>
          </cell>
          <cell r="AX250" t="str">
            <v>Ingen kjent effekt</v>
          </cell>
          <cell r="BC250" t="str">
            <v>Ingen kjent effekt</v>
          </cell>
          <cell r="BD250" t="str">
            <v>Ingen kjent effekt</v>
          </cell>
          <cell r="BK250" t="str">
            <v>temperate_boreal:NorthAndCentralAmerica|temperate_nemoral:NorthAndCentralAmerica</v>
          </cell>
          <cell r="BM250" t="str">
            <v>temperate_boreal:NorthAndCentralAmerica|temperate_nemoral:Europe,NorthAndCentralAmerica</v>
          </cell>
          <cell r="DI250">
            <v>0</v>
          </cell>
        </row>
        <row r="251">
          <cell r="B251" t="str">
            <v>Bifora testiculata</v>
          </cell>
          <cell r="C251" t="str">
            <v>(L.) Roth</v>
          </cell>
          <cell r="D251" t="str">
            <v>dobbeltkoriander</v>
          </cell>
          <cell r="E251">
            <v>60241</v>
          </cell>
          <cell r="F251">
            <v>100281</v>
          </cell>
          <cell r="G251" t="str">
            <v>ExpertGroups/Karplanter/N</v>
          </cell>
          <cell r="H251" t="str">
            <v>Karplanter</v>
          </cell>
          <cell r="I251" t="str">
            <v>Karplanter</v>
          </cell>
          <cell r="J251" t="str">
            <v>NotApplicable</v>
          </cell>
          <cell r="M251" t="str">
            <v>canNotEstablishWithin50years</v>
          </cell>
          <cell r="AA251">
            <v>1902</v>
          </cell>
          <cell r="AB251" t="str">
            <v>terrestrial</v>
          </cell>
          <cell r="AD251" t="str">
            <v>origin,unknown</v>
          </cell>
          <cell r="AE251" t="str">
            <v>no</v>
          </cell>
          <cell r="AF251" t="str">
            <v>unknown</v>
          </cell>
          <cell r="AI251">
            <v>1</v>
          </cell>
          <cell r="AJ251" t="str">
            <v>V</v>
          </cell>
          <cell r="AW251" t="str">
            <v>Ingen kjent effekt</v>
          </cell>
          <cell r="AX251" t="str">
            <v>Ingen kjent effekt</v>
          </cell>
          <cell r="BC251" t="str">
            <v>Ingen kjent effekt</v>
          </cell>
          <cell r="BD251" t="str">
            <v>Ingen kjent effekt</v>
          </cell>
          <cell r="BK251" t="str">
            <v>subtropic_mediterranean:Europe,Asia,Africa</v>
          </cell>
          <cell r="BM251" t="str">
            <v>subtropic_mediterranean:Europe,Asia,Oceania</v>
          </cell>
          <cell r="DI251">
            <v>0</v>
          </cell>
        </row>
        <row r="252">
          <cell r="B252" t="str">
            <v>Arctium lappa</v>
          </cell>
          <cell r="C252" t="str">
            <v>L.</v>
          </cell>
          <cell r="D252" t="str">
            <v>storborre</v>
          </cell>
          <cell r="E252">
            <v>130582</v>
          </cell>
          <cell r="F252">
            <v>100420</v>
          </cell>
          <cell r="G252" t="str">
            <v>ExpertGroups/Karplanter/N</v>
          </cell>
          <cell r="H252" t="str">
            <v>Karplanter</v>
          </cell>
          <cell r="I252" t="str">
            <v>Karplanter</v>
          </cell>
          <cell r="J252" t="str">
            <v>NotApplicable</v>
          </cell>
          <cell r="M252" t="str">
            <v>establishedBefore1800</v>
          </cell>
          <cell r="AA252">
            <v>-1800</v>
          </cell>
          <cell r="AB252" t="str">
            <v>terrestrial</v>
          </cell>
          <cell r="AE252" t="str">
            <v>no</v>
          </cell>
          <cell r="AF252" t="str">
            <v>unknown</v>
          </cell>
          <cell r="AG252">
            <v>-1800</v>
          </cell>
          <cell r="AH252" t="str">
            <v>Se bl.a. Gunnerus (1766-1776)</v>
          </cell>
          <cell r="AI252">
            <v>2</v>
          </cell>
          <cell r="AJ252" t="str">
            <v>V</v>
          </cell>
          <cell r="AW252" t="str">
            <v>Ingen kjent effekt</v>
          </cell>
          <cell r="AX252" t="str">
            <v>Ingen kjent effekt</v>
          </cell>
          <cell r="BC252" t="str">
            <v>Ingen kjent effekt</v>
          </cell>
          <cell r="BD252" t="str">
            <v>Ingen kjent effekt</v>
          </cell>
          <cell r="BK252" t="str">
            <v>temperate_nemoral:Europe,Asia|temperate_dry:Europe,Asia|subtropic_mediterranean:Europe,Asia</v>
          </cell>
          <cell r="BM252" t="str">
            <v>temperate_nemoral:Europe,Asia,Oceania,NorthAndCentralAmerica|temperate_dry:Europe,Asia|subtropic_mediterranean:Europe,Asia</v>
          </cell>
          <cell r="DI252">
            <v>2</v>
          </cell>
        </row>
        <row r="253">
          <cell r="B253" t="str">
            <v>Aronia arbutifolia</v>
          </cell>
          <cell r="C253" t="str">
            <v>(L.) Pers.</v>
          </cell>
          <cell r="E253">
            <v>84776</v>
          </cell>
          <cell r="F253">
            <v>127913</v>
          </cell>
          <cell r="G253" t="str">
            <v>ExpertGroups/Karplanter/N</v>
          </cell>
          <cell r="H253" t="str">
            <v>Karplanter</v>
          </cell>
          <cell r="I253" t="str">
            <v>Karplanter</v>
          </cell>
          <cell r="J253" t="str">
            <v>NotApplicable</v>
          </cell>
          <cell r="M253" t="str">
            <v>NotPresentInRegion</v>
          </cell>
          <cell r="X253">
            <v>1</v>
          </cell>
          <cell r="Y253">
            <v>1</v>
          </cell>
          <cell r="Z253">
            <v>1</v>
          </cell>
          <cell r="AB253" t="str">
            <v>terrestrial</v>
          </cell>
          <cell r="AE253" t="str">
            <v>yes</v>
          </cell>
          <cell r="AF253" t="str">
            <v>unknown</v>
          </cell>
          <cell r="AI253">
            <v>15</v>
          </cell>
          <cell r="AK253" t="str">
            <v>V</v>
          </cell>
          <cell r="AW253" t="str">
            <v>Ingen kjent effekt</v>
          </cell>
          <cell r="AX253" t="str">
            <v>Ingen kjent effekt</v>
          </cell>
          <cell r="BC253" t="str">
            <v>Ingen kjent effekt</v>
          </cell>
          <cell r="BD253" t="str">
            <v>Ingen kjent effekt</v>
          </cell>
          <cell r="BK253" t="str">
            <v>temperate_nemoral:NorthAndCentralAmerica|subtropic_humid:NorthAndCentralAmerica</v>
          </cell>
          <cell r="BM253" t="str">
            <v>temperate_nemoral:NorthAndCentralAmerica|subtropic_humid:NorthAndCentralAmerica</v>
          </cell>
          <cell r="DI253">
            <v>1</v>
          </cell>
        </row>
        <row r="254">
          <cell r="B254" t="str">
            <v>Berberis darwinii</v>
          </cell>
          <cell r="C254" t="str">
            <v>Hook.</v>
          </cell>
          <cell r="D254" t="str">
            <v>darwinberberis</v>
          </cell>
          <cell r="E254">
            <v>115908</v>
          </cell>
          <cell r="F254">
            <v>155213</v>
          </cell>
          <cell r="G254" t="str">
            <v>ExpertGroups/Karplanter/N</v>
          </cell>
          <cell r="H254" t="str">
            <v>Karplanter</v>
          </cell>
          <cell r="I254" t="str">
            <v>Karplanter</v>
          </cell>
          <cell r="J254" t="str">
            <v>AlienSpecie</v>
          </cell>
          <cell r="N254">
            <v>1</v>
          </cell>
          <cell r="P254" t="str">
            <v>V</v>
          </cell>
          <cell r="Q254">
            <v>1</v>
          </cell>
          <cell r="T254" t="str">
            <v>NK</v>
          </cell>
          <cell r="U254">
            <v>1</v>
          </cell>
          <cell r="V254" t="str">
            <v>1,1</v>
          </cell>
          <cell r="W254" t="str">
            <v>LO</v>
          </cell>
          <cell r="AA254">
            <v>1993</v>
          </cell>
          <cell r="AB254" t="str">
            <v>terrestrial</v>
          </cell>
          <cell r="AD254" t="str">
            <v>unknown</v>
          </cell>
          <cell r="AE254" t="str">
            <v>no</v>
          </cell>
          <cell r="AF254" t="str">
            <v>unknown</v>
          </cell>
          <cell r="AI254">
            <v>10</v>
          </cell>
          <cell r="AJ254" t="str">
            <v>V</v>
          </cell>
          <cell r="AL254">
            <v>1</v>
          </cell>
          <cell r="AM254" t="str">
            <v>importDirect</v>
          </cell>
          <cell r="AN254">
            <v>1</v>
          </cell>
          <cell r="AO254" t="str">
            <v>introductionEscaped</v>
          </cell>
          <cell r="AP254" t="str">
            <v>Ro</v>
          </cell>
          <cell r="AQ254">
            <v>4</v>
          </cell>
          <cell r="AR254">
            <v>10</v>
          </cell>
          <cell r="AS254">
            <v>40</v>
          </cell>
          <cell r="AT254">
            <v>1</v>
          </cell>
          <cell r="AU254">
            <v>80</v>
          </cell>
          <cell r="AV254">
            <v>0</v>
          </cell>
          <cell r="AW254" t="str">
            <v>Ingen kjent effekt</v>
          </cell>
          <cell r="AX254" t="str">
            <v>Ingen kjent effekt</v>
          </cell>
          <cell r="BC254" t="str">
            <v>Ingen kjent effekt</v>
          </cell>
          <cell r="BD254" t="str">
            <v>Ingen kjent effekt</v>
          </cell>
          <cell r="BE254" t="str">
            <v>no</v>
          </cell>
          <cell r="BF254" t="str">
            <v>no</v>
          </cell>
          <cell r="BG254" t="str">
            <v>V</v>
          </cell>
          <cell r="BK254" t="str">
            <v>temperate_nemoral:SouthAmerica|subtropic_unspecified:SouthAmerica</v>
          </cell>
          <cell r="BM254" t="str">
            <v>temperate_nemoral:Europe,Oceania,SouthAmerica|subtropic_unspecified:SouthAmerica|subtropic_mediterranean:Oceania,NorthAndCentralAmerica</v>
          </cell>
          <cell r="BO254">
            <v>2</v>
          </cell>
          <cell r="BQ254" t="str">
            <v>X</v>
          </cell>
          <cell r="BR254" t="str">
            <v>RedListCategoryLevel</v>
          </cell>
          <cell r="BT254">
            <v>1</v>
          </cell>
          <cell r="BU254" t="str">
            <v>X</v>
          </cell>
          <cell r="BW254" t="str">
            <v>SpreadYearlyIncreaseCalculatedExpansionSpeed</v>
          </cell>
          <cell r="BX254">
            <v>0</v>
          </cell>
          <cell r="BY254">
            <v>1</v>
          </cell>
          <cell r="CB254" t="str">
            <v>T32</v>
          </cell>
          <cell r="CC254">
            <v>1</v>
          </cell>
          <cell r="CH254">
            <v>1</v>
          </cell>
          <cell r="CM254">
            <v>1</v>
          </cell>
          <cell r="CQ254">
            <v>1</v>
          </cell>
          <cell r="CU254">
            <v>1</v>
          </cell>
          <cell r="CX254">
            <v>0</v>
          </cell>
          <cell r="CY254">
            <v>1</v>
          </cell>
          <cell r="DB254">
            <v>0</v>
          </cell>
          <cell r="DC254" t="str">
            <v>Berberis-arten &lt;i&gt;Berberis darwinii&lt;/i&gt; er en vintergrønn busk med frøformering. Den stammer fra sørlige (nemorale og mediterrane) deler av Sør-Amerika i Chile og Argentina. Fruktene er saftige og spres med fugl.</v>
          </cell>
          <cell r="DD254" t="str">
            <v>Arten er funnet i beitemark i bratt bakke i Ro Sandnes: Lutsi i 1993, men trolig allerede til stede mange steder i vestnorsk natur. Arten og dens hybrider sees overalt i vestnorske hager.</v>
          </cell>
          <cell r="DE254" t="str">
            <v>Arten er innført som hagebusk og spres videre med fugl.</v>
          </cell>
          <cell r="DF254" t="str">
            <v>Invasjonspotensialet er foreløpig lite, med lågeste skår på både median levetid og ekspansjonshastighet, men med usikkerhet oppover på grunn av at vi tror arten er mye oversett.</v>
          </cell>
          <cell r="DG254" t="str">
            <v>Ingen kjent negativ økologisk effekt er knyttet til arten.</v>
          </cell>
          <cell r="DH254" t="str">
            <v>Berberis-arten &lt;i&gt;Berberis darwinii&lt;/i&gt; vurderes (foreløpig) til ingen kjent økologisk risiko, med usikkerhet til låg risiko. Arten er trolig på vei inn i norsk natur, men utgjør ingen kjent trussel mot norsk natur.</v>
          </cell>
          <cell r="DI254">
            <v>0</v>
          </cell>
        </row>
        <row r="255">
          <cell r="B255" t="str">
            <v>Blitum capitatum</v>
          </cell>
          <cell r="C255" t="str">
            <v>L.</v>
          </cell>
          <cell r="D255" t="str">
            <v>jordbærmelde</v>
          </cell>
          <cell r="E255">
            <v>105578</v>
          </cell>
          <cell r="F255">
            <v>145673</v>
          </cell>
          <cell r="G255" t="str">
            <v>ExpertGroups/Karplanter/N</v>
          </cell>
          <cell r="H255" t="str">
            <v>Karplanter</v>
          </cell>
          <cell r="I255" t="str">
            <v>Karplanter</v>
          </cell>
          <cell r="J255" t="str">
            <v>NotApplicable</v>
          </cell>
          <cell r="M255" t="str">
            <v>canNotEstablishWithin50years</v>
          </cell>
          <cell r="AA255">
            <v>1840</v>
          </cell>
          <cell r="AB255" t="str">
            <v>terrestrial</v>
          </cell>
          <cell r="AD255" t="str">
            <v>origin,unknown</v>
          </cell>
          <cell r="AE255" t="str">
            <v>no</v>
          </cell>
          <cell r="AF255" t="str">
            <v>unknown</v>
          </cell>
          <cell r="AI255">
            <v>1</v>
          </cell>
          <cell r="AJ255" t="str">
            <v>V</v>
          </cell>
          <cell r="AW255" t="str">
            <v>Ingen kjent effekt</v>
          </cell>
          <cell r="AX255" t="str">
            <v>Ingen kjent effekt</v>
          </cell>
          <cell r="BC255" t="str">
            <v>Ingen kjent effekt</v>
          </cell>
          <cell r="BD255" t="str">
            <v>Ingen kjent effekt</v>
          </cell>
          <cell r="BK255" t="str">
            <v>polar:NorthAndCentralAmerica|temperate_boreal:NorthAndCentralAmerica|temperate_nemoral:NorthAndCentralAmerica</v>
          </cell>
          <cell r="BM255" t="str">
            <v>polar:NorthAndCentralAmerica|temperate_boreal:NorthAndCentralAmerica|temperate_nemoral:Europe,NorthAndCentralAmerica</v>
          </cell>
          <cell r="DI255">
            <v>0</v>
          </cell>
        </row>
        <row r="256">
          <cell r="B256" t="str">
            <v>Brachyscome iberidifolia</v>
          </cell>
          <cell r="C256" t="str">
            <v>Benth.</v>
          </cell>
          <cell r="D256" t="str">
            <v>blåstråle</v>
          </cell>
          <cell r="E256">
            <v>85726</v>
          </cell>
          <cell r="F256">
            <v>128840</v>
          </cell>
          <cell r="G256" t="str">
            <v>ExpertGroups/Karplanter/N</v>
          </cell>
          <cell r="H256" t="str">
            <v>Karplanter</v>
          </cell>
          <cell r="I256" t="str">
            <v>Karplanter</v>
          </cell>
          <cell r="J256" t="str">
            <v>NotApplicable</v>
          </cell>
          <cell r="M256" t="str">
            <v>canNotEstablishWithin50years</v>
          </cell>
          <cell r="AA256">
            <v>2003</v>
          </cell>
          <cell r="AB256" t="str">
            <v>terrestrial</v>
          </cell>
          <cell r="AD256" t="str">
            <v>unknown</v>
          </cell>
          <cell r="AE256" t="str">
            <v>no</v>
          </cell>
          <cell r="AF256" t="str">
            <v>unknown</v>
          </cell>
          <cell r="AI256">
            <v>1</v>
          </cell>
          <cell r="AJ256" t="str">
            <v>V</v>
          </cell>
          <cell r="AW256" t="str">
            <v>Ingen kjent effekt</v>
          </cell>
          <cell r="AX256" t="str">
            <v>Ingen kjent effekt</v>
          </cell>
          <cell r="BC256" t="str">
            <v>Ingen kjent effekt</v>
          </cell>
          <cell r="BD256" t="str">
            <v>Ingen kjent effekt</v>
          </cell>
          <cell r="BK256" t="str">
            <v>subtropic_mediterranean:Oceania</v>
          </cell>
          <cell r="BM256" t="str">
            <v>temperate_nemoral:Europe|subtropic_mediterranean:Oceania</v>
          </cell>
          <cell r="DI256">
            <v>0</v>
          </cell>
        </row>
        <row r="257">
          <cell r="B257" t="str">
            <v>Brassica elongata elongata</v>
          </cell>
          <cell r="D257" t="str">
            <v>møllerankkål</v>
          </cell>
          <cell r="E257">
            <v>61071</v>
          </cell>
          <cell r="F257">
            <v>101111</v>
          </cell>
          <cell r="G257" t="str">
            <v>ExpertGroups/Karplanter/N</v>
          </cell>
          <cell r="H257" t="str">
            <v>Karplanter</v>
          </cell>
          <cell r="I257" t="str">
            <v>Karplanter</v>
          </cell>
          <cell r="J257" t="str">
            <v>NotApplicable</v>
          </cell>
          <cell r="M257" t="str">
            <v>taxonIsEvaluatedInHigherRank</v>
          </cell>
          <cell r="AB257" t="str">
            <v>terrestrial</v>
          </cell>
          <cell r="AE257" t="str">
            <v>no</v>
          </cell>
          <cell r="AF257" t="str">
            <v>unknown</v>
          </cell>
          <cell r="DI257">
            <v>0</v>
          </cell>
        </row>
        <row r="258">
          <cell r="B258" t="str">
            <v>Brassica elongata integrifolia</v>
          </cell>
          <cell r="C258" t="str">
            <v>(Boiss.) Breistr.</v>
          </cell>
          <cell r="D258" t="str">
            <v>svartehavskål</v>
          </cell>
          <cell r="E258">
            <v>131032</v>
          </cell>
          <cell r="F258">
            <v>101112</v>
          </cell>
          <cell r="G258" t="str">
            <v>ExpertGroups/Karplanter/N</v>
          </cell>
          <cell r="H258" t="str">
            <v>Karplanter</v>
          </cell>
          <cell r="I258" t="str">
            <v>Karplanter</v>
          </cell>
          <cell r="J258" t="str">
            <v>NotApplicable</v>
          </cell>
          <cell r="M258" t="str">
            <v>taxonIsEvaluatedInHigherRank</v>
          </cell>
          <cell r="X258">
            <v>1</v>
          </cell>
          <cell r="Y258">
            <v>1</v>
          </cell>
          <cell r="Z258">
            <v>1</v>
          </cell>
          <cell r="AB258" t="str">
            <v>terrestrial</v>
          </cell>
          <cell r="AE258" t="str">
            <v>yes</v>
          </cell>
          <cell r="AF258" t="str">
            <v>unknown</v>
          </cell>
          <cell r="DI258">
            <v>0</v>
          </cell>
        </row>
        <row r="259">
          <cell r="B259" t="str">
            <v>Brassica elongata</v>
          </cell>
          <cell r="C259" t="str">
            <v>Ehrh.</v>
          </cell>
          <cell r="D259" t="str">
            <v>rankkål</v>
          </cell>
          <cell r="E259">
            <v>61070</v>
          </cell>
          <cell r="F259">
            <v>101110</v>
          </cell>
          <cell r="G259" t="str">
            <v>ExpertGroups/Karplanter/N</v>
          </cell>
          <cell r="H259" t="str">
            <v>Karplanter</v>
          </cell>
          <cell r="I259" t="str">
            <v>Karplanter</v>
          </cell>
          <cell r="J259" t="str">
            <v>AlienSpecie</v>
          </cell>
          <cell r="N259">
            <v>1</v>
          </cell>
          <cell r="Q259">
            <v>1</v>
          </cell>
          <cell r="T259" t="str">
            <v>NK</v>
          </cell>
          <cell r="U259">
            <v>1</v>
          </cell>
          <cell r="V259" t="str">
            <v>1,1</v>
          </cell>
          <cell r="AA259">
            <v>1895</v>
          </cell>
          <cell r="AB259" t="str">
            <v>terrestrial</v>
          </cell>
          <cell r="AD259" t="str">
            <v>origin,unknown</v>
          </cell>
          <cell r="AE259" t="str">
            <v>yes</v>
          </cell>
          <cell r="AF259" t="str">
            <v>unknown</v>
          </cell>
          <cell r="AG259">
            <v>1895</v>
          </cell>
          <cell r="AH259" t="str">
            <v>Oslo: "Bagaas Brug"</v>
          </cell>
          <cell r="AI259">
            <v>3</v>
          </cell>
          <cell r="AJ259" t="str">
            <v>V</v>
          </cell>
          <cell r="AN259">
            <v>3</v>
          </cell>
          <cell r="AO259" t="str">
            <v>introductionTransportpollution,introductionStowaway</v>
          </cell>
          <cell r="AP259" t="str">
            <v>Te</v>
          </cell>
          <cell r="AQ259">
            <v>4</v>
          </cell>
          <cell r="AR259">
            <v>2</v>
          </cell>
          <cell r="AS259">
            <v>8</v>
          </cell>
          <cell r="AT259">
            <v>1</v>
          </cell>
          <cell r="AU259">
            <v>16</v>
          </cell>
          <cell r="AV259">
            <v>100</v>
          </cell>
          <cell r="AW259" t="str">
            <v>Ingen kjent effekt</v>
          </cell>
          <cell r="AX259" t="str">
            <v>Ingen kjent effekt</v>
          </cell>
          <cell r="BC259" t="str">
            <v>Ingen kjent effekt</v>
          </cell>
          <cell r="BD259" t="str">
            <v>Ingen kjent effekt</v>
          </cell>
          <cell r="BE259" t="str">
            <v>no</v>
          </cell>
          <cell r="BF259" t="str">
            <v>no</v>
          </cell>
          <cell r="BG259" t="str">
            <v>V</v>
          </cell>
          <cell r="BK259" t="str">
            <v>temperate_nemoral:Europe,Asia|temperate_dry:Europe,Asia|subtropic_mediterranean:Europe,Asia</v>
          </cell>
          <cell r="BM259" t="str">
            <v>temperate_nemoral:Europe,Asia,NorthAndCentralAmerica|temperate_dry:Europe,Asia|subtropic_mediterranean:Europe,Asia,NorthAndCentralAmerica|subtropic_caperegion:Africa</v>
          </cell>
          <cell r="BO259">
            <v>1</v>
          </cell>
          <cell r="BR259" t="str">
            <v>RedListCategoryLevel</v>
          </cell>
          <cell r="BT259">
            <v>1</v>
          </cell>
          <cell r="BW259" t="str">
            <v>SpreadYearlyIncreaseCalculatedExpansionSpeed</v>
          </cell>
          <cell r="BX259">
            <v>0</v>
          </cell>
          <cell r="BY259">
            <v>1</v>
          </cell>
          <cell r="CB259" t="str">
            <v>T35</v>
          </cell>
          <cell r="CC259">
            <v>1</v>
          </cell>
          <cell r="CH259">
            <v>1</v>
          </cell>
          <cell r="CM259">
            <v>1</v>
          </cell>
          <cell r="CQ259">
            <v>1</v>
          </cell>
          <cell r="CU259">
            <v>1</v>
          </cell>
          <cell r="CX259">
            <v>0</v>
          </cell>
          <cell r="CY259">
            <v>1</v>
          </cell>
          <cell r="DB259">
            <v>0</v>
          </cell>
          <cell r="DC259" t="str">
            <v>Svartehavskål &lt;i&gt;Brassica elongata &lt;/i&gt;er en kortlevd flerårig urt med frøreproduksjon. Den er rapportert fra Norge med to underarter: subsp. &lt;i&gt;elongata&lt;/i&gt; er rapportert fra mølleområde på Torshov i Oslo i 1915: alle andre rapportert gjelder subsp. &lt;i&gt;integrifolia&lt;/i&gt;. De vurderes samlet under arten. Arten forekommer bare på skrotemark.</v>
          </cell>
          <cell r="DD259" t="str">
            <v>&lt;p&gt;Svartehavskål&lt;em&gt; &lt;/em&gt;har kommet inn med ballastjord (1895-1929), men mest ved møller og ved spredning med mølleavfall som kraftf&amp;#244:r i hønsegårder og på åker. Arten hadde en topp mellom 1901 og 1914, men forsvant deretter omtrent. Fra 1972 har den vært etablert i Stathelle i Te Bamble og har hatt en reproduserende bestand der, i hvert fall fram til 2014.&lt;/p&gt;</v>
          </cell>
          <cell r="DE259" t="str">
            <v>Arten er kommet inn som forurensning med korn, noen ganger også med ballastjord og diverse transporter. Den har hatt liten eller ingen egenspredning.</v>
          </cell>
          <cell r="DF259" t="str">
            <v>Invasjonspotensialet er lite, med minste skår på både median levetid og ekspansjonshastighet. Arten har bare &amp;#233:n antatt stabil forekomst og har hatt tilbakegang i forekomstareal de siste 100 år.</v>
          </cell>
          <cell r="DG259" t="str">
            <v>Ingen kjent negativ økologisk effekt er knyttet til arten.</v>
          </cell>
          <cell r="DH259" t="str">
            <v>Svartehavskål vurderes til ingen kjent økologisk risiko.</v>
          </cell>
          <cell r="DI259">
            <v>0</v>
          </cell>
        </row>
        <row r="260">
          <cell r="B260" t="str">
            <v>Brassica fruticulosa</v>
          </cell>
          <cell r="C260" t="str">
            <v>Cirillo</v>
          </cell>
          <cell r="E260">
            <v>140804</v>
          </cell>
          <cell r="F260">
            <v>169995</v>
          </cell>
          <cell r="G260" t="str">
            <v>ExpertGroups/Karplanter/N</v>
          </cell>
          <cell r="H260" t="str">
            <v>Karplanter</v>
          </cell>
          <cell r="I260" t="str">
            <v>Karplanter</v>
          </cell>
          <cell r="J260" t="str">
            <v>NotApplicable</v>
          </cell>
          <cell r="M260" t="str">
            <v>canNotEstablishWithin50years</v>
          </cell>
          <cell r="AA260">
            <v>2007</v>
          </cell>
          <cell r="AB260" t="str">
            <v>terrestrial</v>
          </cell>
          <cell r="AD260" t="str">
            <v>unknown</v>
          </cell>
          <cell r="AE260" t="str">
            <v>no</v>
          </cell>
          <cell r="AF260" t="str">
            <v>unknown</v>
          </cell>
          <cell r="AI260">
            <v>2</v>
          </cell>
          <cell r="AJ260" t="str">
            <v>V</v>
          </cell>
          <cell r="AW260" t="str">
            <v>Ingen kjent effekt</v>
          </cell>
          <cell r="AX260" t="str">
            <v>Ingen kjent effekt</v>
          </cell>
          <cell r="BC260" t="str">
            <v>Ingen kjent effekt</v>
          </cell>
          <cell r="BD260" t="str">
            <v>Ingen kjent effekt</v>
          </cell>
          <cell r="BK260" t="str">
            <v>subtropic_mediterranean:Europe,Africa</v>
          </cell>
          <cell r="BM260" t="str">
            <v>subtropic_mediterranean:Europe,Africa</v>
          </cell>
          <cell r="DI260">
            <v>0</v>
          </cell>
        </row>
        <row r="261">
          <cell r="B261" t="str">
            <v>Brassica juncea</v>
          </cell>
          <cell r="C261" t="str">
            <v>(L.) Czern.</v>
          </cell>
          <cell r="D261" t="str">
            <v>sareptasennep</v>
          </cell>
          <cell r="E261">
            <v>131033</v>
          </cell>
          <cell r="F261">
            <v>101113</v>
          </cell>
          <cell r="G261" t="str">
            <v>ExpertGroups/Karplanter/N</v>
          </cell>
          <cell r="H261" t="str">
            <v>Karplanter</v>
          </cell>
          <cell r="I261" t="str">
            <v>Karplanter</v>
          </cell>
          <cell r="J261" t="str">
            <v>NotApplicable</v>
          </cell>
          <cell r="M261" t="str">
            <v>canNotEstablishWithin50years</v>
          </cell>
          <cell r="X261">
            <v>1</v>
          </cell>
          <cell r="Y261">
            <v>1</v>
          </cell>
          <cell r="Z261">
            <v>1</v>
          </cell>
          <cell r="AA261">
            <v>1876</v>
          </cell>
          <cell r="AB261" t="str">
            <v>terrestrial</v>
          </cell>
          <cell r="AD261" t="str">
            <v>unknown</v>
          </cell>
          <cell r="AE261" t="str">
            <v>yes</v>
          </cell>
          <cell r="AF261" t="str">
            <v>unknown</v>
          </cell>
          <cell r="AI261">
            <v>1</v>
          </cell>
          <cell r="AJ261" t="str">
            <v>V</v>
          </cell>
          <cell r="AW261" t="str">
            <v>Ingen kjent effekt</v>
          </cell>
          <cell r="AX261" t="str">
            <v>Ingen kjent effekt</v>
          </cell>
          <cell r="BC261" t="str">
            <v>Ingen kjent effekt</v>
          </cell>
          <cell r="BD261" t="str">
            <v>Ingen kjent effekt</v>
          </cell>
          <cell r="BK261" t="str">
            <v>unknown:Asia</v>
          </cell>
          <cell r="BM261" t="str">
            <v>temperate_nemoral:Europe,Asia,Africa,Oceania,NorthAndCentralAmerica,SouthAmerica|temperate_dry:Europe,Asia,NorthAndCentralAmerica,SouthAmerica|subtropic_unspecified:Africa,Oceania,NorthAndCentralAmerica,SouthAmerica|subtropic_mediterranean:Europe,Asia|tropic:Asia,Oceania,NorthAndCentralAmerica</v>
          </cell>
          <cell r="DI261">
            <v>1</v>
          </cell>
        </row>
        <row r="262">
          <cell r="B262" t="str">
            <v>Brassica napus</v>
          </cell>
          <cell r="C262" t="str">
            <v>L.</v>
          </cell>
          <cell r="D262" t="str">
            <v>fôrkål</v>
          </cell>
          <cell r="E262">
            <v>144060</v>
          </cell>
          <cell r="F262">
            <v>101114</v>
          </cell>
          <cell r="G262" t="str">
            <v>ExpertGroups/Karplanter/N</v>
          </cell>
          <cell r="H262" t="str">
            <v>Karplanter</v>
          </cell>
          <cell r="I262" t="str">
            <v>Karplanter</v>
          </cell>
          <cell r="J262" t="str">
            <v>NotApplicable</v>
          </cell>
          <cell r="M262" t="str">
            <v>traditionalProductionSpecie</v>
          </cell>
          <cell r="X262">
            <v>1</v>
          </cell>
          <cell r="Y262">
            <v>1</v>
          </cell>
          <cell r="Z262">
            <v>1</v>
          </cell>
          <cell r="AA262" t="str">
            <v>1600-tallet</v>
          </cell>
          <cell r="AB262" t="str">
            <v>terrestrial</v>
          </cell>
          <cell r="AD262" t="str">
            <v>unknown</v>
          </cell>
          <cell r="AE262" t="str">
            <v>yes</v>
          </cell>
          <cell r="AF262" t="str">
            <v>unknown</v>
          </cell>
          <cell r="AI262">
            <v>2</v>
          </cell>
          <cell r="AJ262" t="str">
            <v>V</v>
          </cell>
          <cell r="AW262" t="str">
            <v>Ingen kjent effekt</v>
          </cell>
          <cell r="AX262" t="str">
            <v>Ingen kjent effekt</v>
          </cell>
          <cell r="BC262" t="str">
            <v>Ingen kjent effekt</v>
          </cell>
          <cell r="BD262" t="str">
            <v>Ingen kjent effekt</v>
          </cell>
          <cell r="BK262" t="str">
            <v>unknown:Europe</v>
          </cell>
          <cell r="BM262" t="str">
            <v>temperate_boreal:Europe,Asia,NorthAndCentralAmerica|temperate_nemoral:Europe,Asia,Oceania,NorthAndCentralAmerica,SouthAmerica|temperate_dry:Asia|subtropic_unspecified:Asia,Africa,Oceania,NorthAndCentralAmerica,SouthAmerica|subtropic_mediterranean:Europe</v>
          </cell>
          <cell r="DI262">
            <v>0</v>
          </cell>
        </row>
        <row r="263">
          <cell r="B263" t="str">
            <v>Brassica oleracea</v>
          </cell>
          <cell r="C263" t="str">
            <v>L.</v>
          </cell>
          <cell r="D263" t="str">
            <v>kål</v>
          </cell>
          <cell r="E263">
            <v>61078</v>
          </cell>
          <cell r="F263">
            <v>101118</v>
          </cell>
          <cell r="G263" t="str">
            <v>ExpertGroups/Karplanter/N</v>
          </cell>
          <cell r="H263" t="str">
            <v>Karplanter</v>
          </cell>
          <cell r="I263" t="str">
            <v>Karplanter</v>
          </cell>
          <cell r="J263" t="str">
            <v>NotApplicable</v>
          </cell>
          <cell r="M263" t="str">
            <v>traditionalProductionSpecie</v>
          </cell>
          <cell r="X263">
            <v>1</v>
          </cell>
          <cell r="Y263">
            <v>1</v>
          </cell>
          <cell r="Z263">
            <v>1</v>
          </cell>
          <cell r="AB263" t="str">
            <v>terrestrial</v>
          </cell>
          <cell r="AD263" t="str">
            <v>unknown</v>
          </cell>
          <cell r="AE263" t="str">
            <v>yes</v>
          </cell>
          <cell r="AF263" t="str">
            <v>unknown</v>
          </cell>
          <cell r="AI263">
            <v>2</v>
          </cell>
          <cell r="AJ263" t="str">
            <v>V</v>
          </cell>
          <cell r="AW263" t="str">
            <v>Ingen kjent effekt</v>
          </cell>
          <cell r="AX263" t="str">
            <v>Meget viktig produksjonsart.</v>
          </cell>
          <cell r="BC263" t="str">
            <v>Ingen kjent effekt</v>
          </cell>
          <cell r="BD263" t="str">
            <v>Ingen kjent effekt</v>
          </cell>
          <cell r="BK263" t="str">
            <v>temperate_nemoral:Europe|subtropic_mediterranean:Europe,Asia,Africa</v>
          </cell>
          <cell r="BM263" t="str">
            <v>temperate_nemoral:Europe,Asia,Africa,Oceania,NorthAndCentralAmerica,SouthAmerica|temperate_dry:Europe,Asia|subtropic_unspecified:Europe,Asia,Africa,Oceania,NorthAndCentralAmerica,SouthAmerica|subtropic_highlands:Asia|tropic:Asia,Africa,Oceania,NorthAndCentralAmerica,SouthAmerica</v>
          </cell>
          <cell r="DI263">
            <v>0</v>
          </cell>
        </row>
        <row r="264">
          <cell r="B264" t="str">
            <v>Brassica rapa oleifera</v>
          </cell>
          <cell r="C264" t="str">
            <v>(DC.) Metzg.</v>
          </cell>
          <cell r="D264" t="str">
            <v>nepe</v>
          </cell>
          <cell r="E264">
            <v>144061</v>
          </cell>
          <cell r="F264">
            <v>101121</v>
          </cell>
          <cell r="G264" t="str">
            <v>ExpertGroups/Karplanter/N</v>
          </cell>
          <cell r="H264" t="str">
            <v>Karplanter</v>
          </cell>
          <cell r="I264" t="str">
            <v>Karplanter</v>
          </cell>
          <cell r="J264" t="str">
            <v>NotApplicable</v>
          </cell>
          <cell r="M264" t="str">
            <v>traditionalProductionSpecie</v>
          </cell>
          <cell r="X264">
            <v>1</v>
          </cell>
          <cell r="Y264">
            <v>1</v>
          </cell>
          <cell r="Z264">
            <v>1</v>
          </cell>
          <cell r="AB264" t="str">
            <v>terrestrial</v>
          </cell>
          <cell r="AE264" t="str">
            <v>yes</v>
          </cell>
          <cell r="AF264" t="str">
            <v>unknown</v>
          </cell>
          <cell r="AI264">
            <v>1</v>
          </cell>
          <cell r="AJ264" t="str">
            <v>V</v>
          </cell>
          <cell r="AW264" t="str">
            <v>Ingen kjent effekt</v>
          </cell>
          <cell r="AX264" t="str">
            <v>Viktig fôrplante.</v>
          </cell>
          <cell r="BC264" t="str">
            <v>Ingen kjent effekt</v>
          </cell>
          <cell r="BD264" t="str">
            <v>Ingen kjent effekt</v>
          </cell>
          <cell r="DI264">
            <v>0</v>
          </cell>
        </row>
        <row r="265">
          <cell r="B265" t="str">
            <v>Brassica rapa rapa</v>
          </cell>
          <cell r="D265" t="str">
            <v>nepe</v>
          </cell>
          <cell r="E265">
            <v>144064</v>
          </cell>
          <cell r="F265">
            <v>101122</v>
          </cell>
          <cell r="G265" t="str">
            <v>ExpertGroups/Karplanter/N</v>
          </cell>
          <cell r="H265" t="str">
            <v>Karplanter</v>
          </cell>
          <cell r="I265" t="str">
            <v>Karplanter</v>
          </cell>
          <cell r="J265" t="str">
            <v>NotApplicable</v>
          </cell>
          <cell r="M265" t="str">
            <v>traditionalProductionSpecie</v>
          </cell>
          <cell r="X265">
            <v>1</v>
          </cell>
          <cell r="Y265">
            <v>1</v>
          </cell>
          <cell r="Z265">
            <v>1</v>
          </cell>
          <cell r="AB265" t="str">
            <v>terrestrial</v>
          </cell>
          <cell r="AE265" t="str">
            <v>yes</v>
          </cell>
          <cell r="AF265" t="str">
            <v>unknown</v>
          </cell>
          <cell r="AI265">
            <v>2</v>
          </cell>
          <cell r="AJ265" t="str">
            <v>V</v>
          </cell>
          <cell r="AW265" t="str">
            <v>Ingen kjent effekt</v>
          </cell>
          <cell r="AX265" t="str">
            <v>Viktig grønnsakplante.</v>
          </cell>
          <cell r="BC265" t="str">
            <v>Ingen kjent effekt</v>
          </cell>
          <cell r="BD265" t="str">
            <v>Ingen kjent effekt</v>
          </cell>
          <cell r="BK265" t="str">
            <v>unknown:Europe,Asia</v>
          </cell>
          <cell r="DI265">
            <v>0</v>
          </cell>
        </row>
        <row r="266">
          <cell r="B266" t="str">
            <v>Brassica rapa rapifera</v>
          </cell>
          <cell r="C266" t="str">
            <v>Metzg.</v>
          </cell>
          <cell r="E266">
            <v>144065</v>
          </cell>
          <cell r="F266">
            <v>128707</v>
          </cell>
          <cell r="G266" t="str">
            <v>ExpertGroups/Karplanter/N</v>
          </cell>
          <cell r="H266" t="str">
            <v>Karplanter</v>
          </cell>
          <cell r="I266" t="str">
            <v>Karplanter</v>
          </cell>
          <cell r="J266" t="str">
            <v>NotApplicable</v>
          </cell>
          <cell r="M266" t="str">
            <v>taxonIsEvaluatedInHigherRank</v>
          </cell>
          <cell r="AB266" t="str">
            <v>terrestrial</v>
          </cell>
          <cell r="AE266" t="str">
            <v>no</v>
          </cell>
          <cell r="AF266" t="str">
            <v>unknown</v>
          </cell>
          <cell r="DI266">
            <v>0</v>
          </cell>
        </row>
        <row r="267">
          <cell r="B267" t="str">
            <v>Brassica tournefortii</v>
          </cell>
          <cell r="C267" t="str">
            <v>Gouan</v>
          </cell>
          <cell r="D267" t="str">
            <v>blygsennep</v>
          </cell>
          <cell r="E267">
            <v>61083</v>
          </cell>
          <cell r="F267">
            <v>101123</v>
          </cell>
          <cell r="G267" t="str">
            <v>ExpertGroups/Karplanter/N</v>
          </cell>
          <cell r="H267" t="str">
            <v>Karplanter</v>
          </cell>
          <cell r="I267" t="str">
            <v>Karplanter</v>
          </cell>
          <cell r="J267" t="str">
            <v>NotApplicable</v>
          </cell>
          <cell r="M267" t="str">
            <v>canNotEstablishWithin50years</v>
          </cell>
          <cell r="AA267">
            <v>1964</v>
          </cell>
          <cell r="AB267" t="str">
            <v>terrestrial</v>
          </cell>
          <cell r="AD267" t="str">
            <v>origin</v>
          </cell>
          <cell r="AE267" t="str">
            <v>no</v>
          </cell>
          <cell r="AF267" t="str">
            <v>unknown</v>
          </cell>
          <cell r="AI267">
            <v>1</v>
          </cell>
          <cell r="AJ267" t="str">
            <v>V</v>
          </cell>
          <cell r="AW267" t="str">
            <v>Ingen kjent effekt</v>
          </cell>
          <cell r="AX267" t="str">
            <v>Ingen kjent effekt</v>
          </cell>
          <cell r="BC267" t="str">
            <v>Ingen kjent effekt</v>
          </cell>
          <cell r="BD267" t="str">
            <v>Ingen kjent effekt</v>
          </cell>
          <cell r="BK267" t="str">
            <v>subtropic_mediterranean:Europe,Asia,Africa</v>
          </cell>
          <cell r="BM267" t="str">
            <v>subtropic_mediterranean:Europe,Asia,Africa,Oceania,NorthAndCentralAmerica|subtropic_dry:Asia,NorthAndCentralAmerica|subtropic_caperegion:Africa</v>
          </cell>
          <cell r="DI267">
            <v>0</v>
          </cell>
        </row>
        <row r="268">
          <cell r="B268" t="str">
            <v>Briza maxima</v>
          </cell>
          <cell r="C268" t="str">
            <v>L.</v>
          </cell>
          <cell r="D268" t="str">
            <v>storhjertegras</v>
          </cell>
          <cell r="E268">
            <v>59889</v>
          </cell>
          <cell r="F268">
            <v>99929</v>
          </cell>
          <cell r="G268" t="str">
            <v>ExpertGroups/Karplanter/N</v>
          </cell>
          <cell r="H268" t="str">
            <v>Karplanter</v>
          </cell>
          <cell r="I268" t="str">
            <v>Karplanter</v>
          </cell>
          <cell r="J268" t="str">
            <v>NotApplicable</v>
          </cell>
          <cell r="M268" t="str">
            <v>canNotEstablishWithin50years</v>
          </cell>
          <cell r="AA268" t="str">
            <v>1872-1873</v>
          </cell>
          <cell r="AB268" t="str">
            <v>terrestrial</v>
          </cell>
          <cell r="AD268" t="str">
            <v>origin,unknown</v>
          </cell>
          <cell r="AE268" t="str">
            <v>no</v>
          </cell>
          <cell r="AF268" t="str">
            <v>unknown</v>
          </cell>
          <cell r="AI268">
            <v>1</v>
          </cell>
          <cell r="AJ268" t="str">
            <v>V</v>
          </cell>
          <cell r="AW268" t="str">
            <v>Ingen kjent effekt</v>
          </cell>
          <cell r="AX268" t="str">
            <v>Ingen kjent effekt</v>
          </cell>
          <cell r="BC268" t="str">
            <v>Ingen kjent effekt</v>
          </cell>
          <cell r="BD268" t="str">
            <v>Ingen kjent effekt</v>
          </cell>
          <cell r="BK268" t="str">
            <v>subtropic_mediterranean:Europe,Asia,Africa</v>
          </cell>
          <cell r="BM268" t="str">
            <v>subtropic_mediterranean:Europe,Asia,Africa,Oceania,NorthAndCentralAmerica|subtropic_humid:Asia|subtropic_caperegion:Africa</v>
          </cell>
          <cell r="DI268">
            <v>0</v>
          </cell>
        </row>
        <row r="269">
          <cell r="B269" t="str">
            <v>Briza minor</v>
          </cell>
          <cell r="C269" t="str">
            <v>L.</v>
          </cell>
          <cell r="D269" t="str">
            <v>småhjertegras</v>
          </cell>
          <cell r="E269">
            <v>59891</v>
          </cell>
          <cell r="F269">
            <v>99931</v>
          </cell>
          <cell r="G269" t="str">
            <v>ExpertGroups/Karplanter/N</v>
          </cell>
          <cell r="H269" t="str">
            <v>Karplanter</v>
          </cell>
          <cell r="I269" t="str">
            <v>Karplanter</v>
          </cell>
          <cell r="J269" t="str">
            <v>NotApplicable</v>
          </cell>
          <cell r="M269" t="str">
            <v>canNotEstablishWithin50years</v>
          </cell>
          <cell r="AA269">
            <v>1978</v>
          </cell>
          <cell r="AB269" t="str">
            <v>terrestrial</v>
          </cell>
          <cell r="AD269" t="str">
            <v>unknown</v>
          </cell>
          <cell r="AE269" t="str">
            <v>no</v>
          </cell>
          <cell r="AF269" t="str">
            <v>unknown</v>
          </cell>
          <cell r="AI269">
            <v>1</v>
          </cell>
          <cell r="AJ269" t="str">
            <v>V</v>
          </cell>
          <cell r="AW269" t="str">
            <v>Ingen kjent effekt</v>
          </cell>
          <cell r="AX269" t="str">
            <v>Ingen kjent effekt</v>
          </cell>
          <cell r="BC269" t="str">
            <v>Ingen kjent effekt</v>
          </cell>
          <cell r="BD269" t="str">
            <v>Ingen kjent effekt</v>
          </cell>
          <cell r="BK269" t="str">
            <v>subtropic_mediterranean:Europe,Asia,Africa</v>
          </cell>
          <cell r="BM269" t="str">
            <v>subtropic_mediterranean:Europe,Asia,Africa,Oceania,NorthAndCentralAmerica,SouthAmerica|subtropic_humid:Asia,NorthAndCentralAmerica,SouthAmerica|subtropic_dry:NorthAndCentralAmerica,SouthAmerica|subtropic_caperegion:Africa|subtropic_highlands:SouthAmerica</v>
          </cell>
          <cell r="DI269">
            <v>0</v>
          </cell>
        </row>
        <row r="270">
          <cell r="B270" t="str">
            <v>Bromopsis erecta</v>
          </cell>
          <cell r="C270" t="str">
            <v>(Huds.) Fourr.</v>
          </cell>
          <cell r="D270" t="str">
            <v>rakfaks</v>
          </cell>
          <cell r="E270">
            <v>131079</v>
          </cell>
          <cell r="F270">
            <v>99934</v>
          </cell>
          <cell r="G270" t="str">
            <v>ExpertGroups/Karplanter/N</v>
          </cell>
          <cell r="H270" t="str">
            <v>Karplanter</v>
          </cell>
          <cell r="I270" t="str">
            <v>Karplanter</v>
          </cell>
          <cell r="J270" t="str">
            <v>AlienSpecie</v>
          </cell>
          <cell r="N270">
            <v>1</v>
          </cell>
          <cell r="P270" t="str">
            <v>V</v>
          </cell>
          <cell r="Q270">
            <v>1</v>
          </cell>
          <cell r="T270" t="str">
            <v>NK</v>
          </cell>
          <cell r="U270">
            <v>1</v>
          </cell>
          <cell r="V270" t="str">
            <v>1,1</v>
          </cell>
          <cell r="W270" t="str">
            <v>LO</v>
          </cell>
          <cell r="X270">
            <v>1</v>
          </cell>
          <cell r="Y270">
            <v>1</v>
          </cell>
          <cell r="Z270">
            <v>1</v>
          </cell>
          <cell r="AA270">
            <v>1861</v>
          </cell>
          <cell r="AB270" t="str">
            <v>terrestrial</v>
          </cell>
          <cell r="AD270" t="str">
            <v>origin</v>
          </cell>
          <cell r="AE270" t="str">
            <v>yes</v>
          </cell>
          <cell r="AF270" t="str">
            <v>unknown</v>
          </cell>
          <cell r="AG270">
            <v>1861</v>
          </cell>
          <cell r="AH270" t="str">
            <v>Oslo: Alfheim ved Bekkelaget, og "Mellem-Tøien ved Holmboes løkke"</v>
          </cell>
          <cell r="AI270">
            <v>10</v>
          </cell>
          <cell r="AJ270" t="str">
            <v>V</v>
          </cell>
          <cell r="AL270">
            <v>1</v>
          </cell>
          <cell r="AM270" t="str">
            <v>importDirect</v>
          </cell>
          <cell r="AN270">
            <v>2</v>
          </cell>
          <cell r="AO270" t="str">
            <v>introductionTransportpollution,introductionEscaped</v>
          </cell>
          <cell r="AP270" t="str">
            <v>Øs,OsA,Bu,Ve</v>
          </cell>
          <cell r="AQ270">
            <v>24</v>
          </cell>
          <cell r="AR270">
            <v>3</v>
          </cell>
          <cell r="AS270">
            <v>72</v>
          </cell>
          <cell r="AT270">
            <v>1400</v>
          </cell>
          <cell r="AU270">
            <v>36</v>
          </cell>
          <cell r="AV270">
            <v>50</v>
          </cell>
          <cell r="AW270" t="str">
            <v>Ingen kjent effekt</v>
          </cell>
          <cell r="AX270" t="str">
            <v>Ingen kjent effekt</v>
          </cell>
          <cell r="BC270" t="str">
            <v>Ingen kjent effekt</v>
          </cell>
          <cell r="BD270" t="str">
            <v>Ingen kjent effekt</v>
          </cell>
          <cell r="BE270" t="str">
            <v>no</v>
          </cell>
          <cell r="BF270" t="str">
            <v>no</v>
          </cell>
          <cell r="BG270" t="str">
            <v>V</v>
          </cell>
          <cell r="BK270" t="str">
            <v>temperate_nemoral:Europe,Asia|subtropic_mediterranean:Europe,Asia,Africa</v>
          </cell>
          <cell r="BM270" t="str">
            <v>temperate_nemoral:Europe,Asia|subtropic_mediterranean:Europe,Asia,Africa</v>
          </cell>
          <cell r="BO270">
            <v>2</v>
          </cell>
          <cell r="BP270" t="str">
            <v>X</v>
          </cell>
          <cell r="BR270" t="str">
            <v>RedListCategoryLevel</v>
          </cell>
          <cell r="BT270">
            <v>1</v>
          </cell>
          <cell r="BW270" t="str">
            <v>SpreadYearlyIncreaseCalculatedExpansionSpeed</v>
          </cell>
          <cell r="BX270">
            <v>43.4</v>
          </cell>
          <cell r="BY270">
            <v>1</v>
          </cell>
          <cell r="CB270" t="str">
            <v>T32-C-5,T32-C-7,T32-C-15,T32-C-17,T40</v>
          </cell>
          <cell r="CC270">
            <v>1</v>
          </cell>
          <cell r="CH270">
            <v>1</v>
          </cell>
          <cell r="CM270">
            <v>1</v>
          </cell>
          <cell r="CP270" t="str">
            <v>Åpen grunnlendt kalkmark i boreonemoral sone</v>
          </cell>
          <cell r="CQ270">
            <v>1</v>
          </cell>
          <cell r="CU270">
            <v>1</v>
          </cell>
          <cell r="CX270">
            <v>0</v>
          </cell>
          <cell r="CY270">
            <v>1</v>
          </cell>
          <cell r="DB270">
            <v>0</v>
          </cell>
          <cell r="DC270" t="str">
            <v>Rakfaks&lt;em&gt; Bromopsis erecta &lt;/em&gt;er et flerårig, langlevd gras med frøreproduksjon og er ett av de dominerende gras i tørrengsamfunn på litt baserik jord i Mellom-Europa. Arten kom trolig inn i Norge med mellomeuropeisk grasfrø rundt midten av 1800-tallet, enten bevisst innført som f&amp;#244:rgras eller som innslag i annet grasfrø. Arten danner tette matter og er meget konkurransedyktig.</v>
          </cell>
          <cell r="DD270" t="str">
            <v>&lt;p&gt;Rakfaks&lt;em&gt; &lt;/em&gt;etablerte seg raskt på flere steder fra 1860-årene i Oslo og Bu Hole, kanskje også i Bu Øvre Eiker, og noe senere i Ak Bærum og Nesodden, trolig som følge av innførsel av mellomeuropeisk grasfrø. Mer spredte funn, uten dokumentasjon av langvarig opptreden, er gjort i Østfold, Vestfold, Telemark, Vest-Agder og Sør-Trøndelag. Av en eller annen årsak har arten fått svært liten oppmerksomhet i Norge. Den synes å ha holdt seg flere steder der den etablerte seg på 1800-tallet, men har hatt minimal spredning. Per i dag har den sine mest permanente bestander i Oslo (Bygdøy), Ak Bærum (Gåsøya) og Nesodden (Langøyene) og Bu Hole (Utøya, Vik, Stein). Den er kanskje noe mer følsom for fuktig klima enn mange andre norske grasmarkplanter. Vi forventer en videre tilbakegang.&lt;/p&gt;</v>
          </cell>
          <cell r="DE270" t="str">
            <v>Arten er innført som eller innkommet med grasfrø, med svært begrenset videre egenspredning.</v>
          </cell>
          <cell r="DF270" t="str">
            <v>Invasjonspotensialet er lite, med usikkerhet til begrenset, en kombinasjon av begrenset (til moderal lang) median levetid og liten (eller negativ) ekspansjonshastighet.</v>
          </cell>
          <cell r="DG270" t="str">
            <v>Ingen kjent negativ økologisk effekt er knyttet til arten. Vi forventer ikke at denne arten vil bli noe problem i norsk natur de nærmeste 50 årene.</v>
          </cell>
          <cell r="DH270" t="str">
            <v>&lt;p&gt;Rakfaks vurderes til ingen kjent økologisk risiko, med usikkerhet til låg risiko.&lt;/p&gt;</v>
          </cell>
          <cell r="DI270">
            <v>0</v>
          </cell>
        </row>
        <row r="271">
          <cell r="B271" t="str">
            <v>Bromus arvensis</v>
          </cell>
          <cell r="C271" t="str">
            <v>L.</v>
          </cell>
          <cell r="D271" t="str">
            <v>åkerfaks</v>
          </cell>
          <cell r="E271">
            <v>144984</v>
          </cell>
          <cell r="F271">
            <v>99939</v>
          </cell>
          <cell r="G271" t="str">
            <v>ExpertGroups/Karplanter/N</v>
          </cell>
          <cell r="H271" t="str">
            <v>Karplanter</v>
          </cell>
          <cell r="I271" t="str">
            <v>Karplanter</v>
          </cell>
          <cell r="J271" t="str">
            <v>NotApplicable</v>
          </cell>
          <cell r="M271" t="str">
            <v>establishedBefore1800</v>
          </cell>
          <cell r="AA271">
            <v>-1800</v>
          </cell>
          <cell r="AB271" t="str">
            <v>terrestrial</v>
          </cell>
          <cell r="AD271" t="str">
            <v>unknown</v>
          </cell>
          <cell r="AE271" t="str">
            <v>no</v>
          </cell>
          <cell r="AF271" t="str">
            <v>unknown</v>
          </cell>
          <cell r="AG271">
            <v>-1800</v>
          </cell>
          <cell r="AH271" t="str">
            <v>flere steder</v>
          </cell>
          <cell r="AI271">
            <v>1</v>
          </cell>
          <cell r="AJ271" t="str">
            <v>V</v>
          </cell>
          <cell r="AW271" t="str">
            <v>Ingen kjent effekt</v>
          </cell>
          <cell r="AX271" t="str">
            <v>Ingen kjent effekt</v>
          </cell>
          <cell r="BC271" t="str">
            <v>Ingen kjent effekt</v>
          </cell>
          <cell r="BD271" t="str">
            <v>Ingen kjent effekt</v>
          </cell>
          <cell r="BK271" t="str">
            <v>temperate_nemoral:Europe,Asia|temperate_dry:Europe,Asia|subtropic_mediterranean:Europe,Asia</v>
          </cell>
          <cell r="BM271" t="str">
            <v>temperate_nemoral:Europe,Asia,NorthAndCentralAmerica|temperate_dry:Europe,Asia|subtropic_mediterranean:Europe,Asia,NorthAndCentralAmerica</v>
          </cell>
          <cell r="DI271">
            <v>2</v>
          </cell>
        </row>
        <row r="272">
          <cell r="B272" t="str">
            <v>Bromus commutatus</v>
          </cell>
          <cell r="C272" t="str">
            <v>Schrad.</v>
          </cell>
          <cell r="D272" t="str">
            <v>veifaks</v>
          </cell>
          <cell r="E272">
            <v>131125</v>
          </cell>
          <cell r="F272">
            <v>99940</v>
          </cell>
          <cell r="G272" t="str">
            <v>ExpertGroups/Karplanter/N</v>
          </cell>
          <cell r="H272" t="str">
            <v>Karplanter</v>
          </cell>
          <cell r="I272" t="str">
            <v>Karplanter</v>
          </cell>
          <cell r="J272" t="str">
            <v>NotApplicable</v>
          </cell>
          <cell r="M272" t="str">
            <v>canNotEstablishWithin50years</v>
          </cell>
          <cell r="X272">
            <v>1</v>
          </cell>
          <cell r="Y272">
            <v>1</v>
          </cell>
          <cell r="Z272">
            <v>1</v>
          </cell>
          <cell r="AA272">
            <v>1889</v>
          </cell>
          <cell r="AB272" t="str">
            <v>terrestrial</v>
          </cell>
          <cell r="AD272" t="str">
            <v>origin</v>
          </cell>
          <cell r="AE272" t="str">
            <v>yes</v>
          </cell>
          <cell r="AF272" t="str">
            <v>unknown</v>
          </cell>
          <cell r="AI272">
            <v>1</v>
          </cell>
          <cell r="AJ272" t="str">
            <v>V</v>
          </cell>
          <cell r="AW272" t="str">
            <v>Ingen kjent effekt</v>
          </cell>
          <cell r="AX272" t="str">
            <v>Ingen kjent effekt</v>
          </cell>
          <cell r="BC272" t="str">
            <v>Ingen kjent effekt</v>
          </cell>
          <cell r="BD272" t="str">
            <v>Ingen kjent effekt</v>
          </cell>
          <cell r="BK272" t="str">
            <v>temperate_nemoral:Europe,Asia|subtropic_mediterranean:Europe,Asia,Africa</v>
          </cell>
          <cell r="BM272" t="str">
            <v>temperate_nemoral:Europe,Asia,NorthAndCentralAmerica|subtropic_mediterranean:Europe,Asia,Africa,Oceania,NorthAndCentralAmerica|subtropic_caperegion:Africa</v>
          </cell>
          <cell r="DI272">
            <v>0</v>
          </cell>
        </row>
        <row r="273">
          <cell r="B273" t="str">
            <v>Bromus japonicus</v>
          </cell>
          <cell r="C273" t="str">
            <v>Thunb. ex Murray</v>
          </cell>
          <cell r="D273" t="str">
            <v>møllefaks</v>
          </cell>
          <cell r="E273">
            <v>131133</v>
          </cell>
          <cell r="F273">
            <v>99944</v>
          </cell>
          <cell r="G273" t="str">
            <v>ExpertGroups/Karplanter/N</v>
          </cell>
          <cell r="H273" t="str">
            <v>Karplanter</v>
          </cell>
          <cell r="I273" t="str">
            <v>Karplanter</v>
          </cell>
          <cell r="J273" t="str">
            <v>NotApplicable</v>
          </cell>
          <cell r="M273" t="str">
            <v>canNotEstablishWithin50years</v>
          </cell>
          <cell r="AA273">
            <v>1873</v>
          </cell>
          <cell r="AB273" t="str">
            <v>terrestrial</v>
          </cell>
          <cell r="AD273" t="str">
            <v>origin,other</v>
          </cell>
          <cell r="AE273" t="str">
            <v>no</v>
          </cell>
          <cell r="AF273" t="str">
            <v>unknown</v>
          </cell>
          <cell r="AI273">
            <v>1</v>
          </cell>
          <cell r="AJ273" t="str">
            <v>V</v>
          </cell>
          <cell r="AW273" t="str">
            <v>Ingen kjent effekt</v>
          </cell>
          <cell r="AX273" t="str">
            <v>Ingen kjent effekt</v>
          </cell>
          <cell r="BC273" t="str">
            <v>Ingen kjent effekt</v>
          </cell>
          <cell r="BD273" t="str">
            <v>Ingen kjent effekt</v>
          </cell>
          <cell r="BK273" t="str">
            <v>temperate_nemoral:Europe,Asia|temperate_dry:Europe,Asia</v>
          </cell>
          <cell r="BM273" t="str">
            <v>temperate_nemoral:Europe,Asia,NorthAndCentralAmerica,SouthAmerica|temperate_dry:Europe,Asia,NorthAndCentralAmerica</v>
          </cell>
          <cell r="DI273">
            <v>0</v>
          </cell>
        </row>
        <row r="274">
          <cell r="B274" t="str">
            <v>Bromus lanceolatus</v>
          </cell>
          <cell r="C274" t="str">
            <v>Roth</v>
          </cell>
          <cell r="D274" t="str">
            <v>prydfaks</v>
          </cell>
          <cell r="E274">
            <v>131135</v>
          </cell>
          <cell r="F274">
            <v>99945</v>
          </cell>
          <cell r="G274" t="str">
            <v>ExpertGroups/Karplanter/N</v>
          </cell>
          <cell r="H274" t="str">
            <v>Karplanter</v>
          </cell>
          <cell r="I274" t="str">
            <v>Karplanter</v>
          </cell>
          <cell r="J274" t="str">
            <v>NotApplicable</v>
          </cell>
          <cell r="M274" t="str">
            <v>canNotEstablishWithin50years</v>
          </cell>
          <cell r="AA274">
            <v>1872</v>
          </cell>
          <cell r="AB274" t="str">
            <v>terrestrial</v>
          </cell>
          <cell r="AD274" t="str">
            <v>unknown</v>
          </cell>
          <cell r="AE274" t="str">
            <v>no</v>
          </cell>
          <cell r="AF274" t="str">
            <v>unknown</v>
          </cell>
          <cell r="AI274">
            <v>1</v>
          </cell>
          <cell r="AJ274" t="str">
            <v>V</v>
          </cell>
          <cell r="AW274" t="str">
            <v>Ingen kjent effekt</v>
          </cell>
          <cell r="AX274" t="str">
            <v>Ingen kjent effekt</v>
          </cell>
          <cell r="BC274" t="str">
            <v>Ingen kjent effekt</v>
          </cell>
          <cell r="BD274" t="str">
            <v>Ingen kjent effekt</v>
          </cell>
          <cell r="BK274" t="str">
            <v>subtropic_mediterranean:Europe,Asia,Africa</v>
          </cell>
          <cell r="BM274" t="str">
            <v>subtropic_mediterranean:Europe,Asia,Africa,Oceania</v>
          </cell>
          <cell r="DI274">
            <v>0</v>
          </cell>
        </row>
        <row r="275">
          <cell r="B275" t="str">
            <v>Bromus lepidus</v>
          </cell>
          <cell r="C275" t="str">
            <v>Holmb.</v>
          </cell>
          <cell r="D275" t="str">
            <v>harefaks</v>
          </cell>
          <cell r="E275">
            <v>131136</v>
          </cell>
          <cell r="F275">
            <v>99946</v>
          </cell>
          <cell r="G275" t="str">
            <v>ExpertGroups/Karplanter/N</v>
          </cell>
          <cell r="H275" t="str">
            <v>Karplanter</v>
          </cell>
          <cell r="I275" t="str">
            <v>Karplanter</v>
          </cell>
          <cell r="J275" t="str">
            <v>NotApplicable</v>
          </cell>
          <cell r="M275" t="str">
            <v>canNotEstablishWithin50years</v>
          </cell>
          <cell r="AA275">
            <v>1914</v>
          </cell>
          <cell r="AB275" t="str">
            <v>terrestrial</v>
          </cell>
          <cell r="AD275" t="str">
            <v>origin</v>
          </cell>
          <cell r="AE275" t="str">
            <v>no</v>
          </cell>
          <cell r="AF275" t="str">
            <v>unknown</v>
          </cell>
          <cell r="AI275">
            <v>1</v>
          </cell>
          <cell r="AJ275" t="str">
            <v>V</v>
          </cell>
          <cell r="AW275" t="str">
            <v>Ingen kjent effekt</v>
          </cell>
          <cell r="AX275" t="str">
            <v>Ingen kjent effekt</v>
          </cell>
          <cell r="BC275" t="str">
            <v>Ingen kjent effekt</v>
          </cell>
          <cell r="BD275" t="str">
            <v>Ingen kjent effekt</v>
          </cell>
          <cell r="BK275" t="str">
            <v>temperate_nemoral:Europe</v>
          </cell>
          <cell r="BM275" t="str">
            <v>temperate_nemoral:Europe</v>
          </cell>
          <cell r="DI275">
            <v>0</v>
          </cell>
        </row>
        <row r="276">
          <cell r="B276" t="str">
            <v>Bromus racemosus</v>
          </cell>
          <cell r="C276" t="str">
            <v>L.</v>
          </cell>
          <cell r="D276" t="str">
            <v>engfaks</v>
          </cell>
          <cell r="E276">
            <v>144980</v>
          </cell>
          <cell r="F276">
            <v>99947</v>
          </cell>
          <cell r="G276" t="str">
            <v>ExpertGroups/Karplanter/N</v>
          </cell>
          <cell r="H276" t="str">
            <v>Karplanter</v>
          </cell>
          <cell r="I276" t="str">
            <v>Karplanter</v>
          </cell>
          <cell r="J276" t="str">
            <v>NotApplicable</v>
          </cell>
          <cell r="M276" t="str">
            <v>canNotEstablishWithin50years</v>
          </cell>
          <cell r="AA276">
            <v>1900</v>
          </cell>
          <cell r="AB276" t="str">
            <v>terrestrial</v>
          </cell>
          <cell r="AD276" t="str">
            <v>origin,other</v>
          </cell>
          <cell r="AE276" t="str">
            <v>no</v>
          </cell>
          <cell r="AF276" t="str">
            <v>unknown</v>
          </cell>
          <cell r="AI276">
            <v>1</v>
          </cell>
          <cell r="AJ276" t="str">
            <v>V</v>
          </cell>
          <cell r="AW276" t="str">
            <v>Ingen kjent effekt</v>
          </cell>
          <cell r="AX276" t="str">
            <v>Ingen kjent effekt</v>
          </cell>
          <cell r="BC276" t="str">
            <v>Ingen kjent effekt</v>
          </cell>
          <cell r="BD276" t="str">
            <v>Ingen kjent effekt</v>
          </cell>
          <cell r="BK276" t="str">
            <v>temperate_nemoral:Europe,Asia|temperate_dry:Europe,Asia|subtropic_mediterranean:Europe,Asia</v>
          </cell>
          <cell r="BM276" t="str">
            <v>temperate_nemoral:Europe,Asia,Oceania,NorthAndCentralAmerica,SouthAmerica|temperate_dry:Europe,Asia|subtropic_mediterranean:Europe,Asia,Oceania</v>
          </cell>
          <cell r="DI276">
            <v>0</v>
          </cell>
        </row>
        <row r="277">
          <cell r="B277" t="str">
            <v>Bromus secalinus</v>
          </cell>
          <cell r="C277" t="str">
            <v>L.</v>
          </cell>
          <cell r="D277" t="str">
            <v>rugfaks</v>
          </cell>
          <cell r="E277">
            <v>138956</v>
          </cell>
          <cell r="F277">
            <v>99948</v>
          </cell>
          <cell r="G277" t="str">
            <v>ExpertGroups/Karplanter/N</v>
          </cell>
          <cell r="H277" t="str">
            <v>Karplanter</v>
          </cell>
          <cell r="I277" t="str">
            <v>Karplanter</v>
          </cell>
          <cell r="J277" t="str">
            <v>NotApplicable</v>
          </cell>
          <cell r="M277" t="str">
            <v>establishedBefore1800</v>
          </cell>
          <cell r="AA277">
            <v>1769</v>
          </cell>
          <cell r="AB277" t="str">
            <v>terrestrial</v>
          </cell>
          <cell r="AD277" t="str">
            <v>origin,unknown</v>
          </cell>
          <cell r="AE277" t="str">
            <v>no</v>
          </cell>
          <cell r="AF277" t="str">
            <v>unknown</v>
          </cell>
          <cell r="AG277">
            <v>1769</v>
          </cell>
          <cell r="AH277" t="str">
            <v>NT Inderøy: Gjørv</v>
          </cell>
          <cell r="AI277">
            <v>1</v>
          </cell>
          <cell r="AJ277" t="str">
            <v>V</v>
          </cell>
          <cell r="AW277" t="str">
            <v>Ingen kjent effekt</v>
          </cell>
          <cell r="AX277" t="str">
            <v>Ingen kjent effekt</v>
          </cell>
          <cell r="BC277" t="str">
            <v>Ingen kjent effekt</v>
          </cell>
          <cell r="BD277" t="str">
            <v>Ingen kjent effekt</v>
          </cell>
          <cell r="BK277" t="str">
            <v>temperate_nemoral:Europe,Asia|temperate_dry:Europe,Asia|subtropic_mediterranean:Europe,Asia,Africa</v>
          </cell>
          <cell r="BM277" t="str">
            <v>temperate_nemoral:Europe,Asia,NorthAndCentralAmerica|temperate_dry:Europe,Asia|subtropic_mediterranean:Europe,Asia,Africa,Oceania</v>
          </cell>
          <cell r="DI277">
            <v>3</v>
          </cell>
        </row>
        <row r="278">
          <cell r="B278" t="str">
            <v>Bromus squarrosus</v>
          </cell>
          <cell r="C278" t="str">
            <v>L.</v>
          </cell>
          <cell r="D278" t="str">
            <v>sprikefaks</v>
          </cell>
          <cell r="E278">
            <v>138957</v>
          </cell>
          <cell r="F278">
            <v>99949</v>
          </cell>
          <cell r="G278" t="str">
            <v>ExpertGroups/Karplanter/N</v>
          </cell>
          <cell r="H278" t="str">
            <v>Karplanter</v>
          </cell>
          <cell r="I278" t="str">
            <v>Karplanter</v>
          </cell>
          <cell r="J278" t="str">
            <v>NotApplicable</v>
          </cell>
          <cell r="M278" t="str">
            <v>canNotEstablishWithin50years</v>
          </cell>
          <cell r="AA278">
            <v>1877</v>
          </cell>
          <cell r="AB278" t="str">
            <v>terrestrial</v>
          </cell>
          <cell r="AD278" t="str">
            <v>origin,unknown</v>
          </cell>
          <cell r="AE278" t="str">
            <v>no</v>
          </cell>
          <cell r="AF278" t="str">
            <v>unknown</v>
          </cell>
          <cell r="AI278">
            <v>1</v>
          </cell>
          <cell r="AJ278" t="str">
            <v>V</v>
          </cell>
          <cell r="AW278" t="str">
            <v>Ingen kjent effekt</v>
          </cell>
          <cell r="AX278" t="str">
            <v>Ingen kjent effekt</v>
          </cell>
          <cell r="BC278" t="str">
            <v>Ingen kjent effekt</v>
          </cell>
          <cell r="BD278" t="str">
            <v>Ingen kjent effekt</v>
          </cell>
          <cell r="BK278" t="str">
            <v>temperate_dry:Europe,Asia|subtropic_mediterranean:Europe,Asia,Africa</v>
          </cell>
          <cell r="BM278" t="str">
            <v>temperate_nemoral:Europe,NorthAndCentralAmerica|temperate_dry:Europe,Asia|subtropic_mediterranean:Europe,Asia,Africa</v>
          </cell>
          <cell r="DI278">
            <v>0</v>
          </cell>
        </row>
        <row r="279">
          <cell r="B279" t="str">
            <v>Brugmansia suaveolens</v>
          </cell>
          <cell r="C279" t="str">
            <v>(Humb. &amp; Bonpl. ex Willd.) Bercht. &amp; J.Presl</v>
          </cell>
          <cell r="D279" t="str">
            <v>engletrompet</v>
          </cell>
          <cell r="E279">
            <v>140806</v>
          </cell>
          <cell r="F279">
            <v>169997</v>
          </cell>
          <cell r="G279" t="str">
            <v>ExpertGroups/Karplanter/N</v>
          </cell>
          <cell r="H279" t="str">
            <v>Karplanter</v>
          </cell>
          <cell r="I279" t="str">
            <v>Karplanter</v>
          </cell>
          <cell r="J279" t="str">
            <v>NotApplicable</v>
          </cell>
          <cell r="M279" t="str">
            <v>canNotEstablishWithin50years</v>
          </cell>
          <cell r="AA279">
            <v>2000</v>
          </cell>
          <cell r="AB279" t="str">
            <v>terrestrial</v>
          </cell>
          <cell r="AD279" t="str">
            <v>other</v>
          </cell>
          <cell r="AE279" t="str">
            <v>no</v>
          </cell>
          <cell r="AF279" t="str">
            <v>unknown</v>
          </cell>
          <cell r="AI279">
            <v>10</v>
          </cell>
          <cell r="AJ279" t="str">
            <v>V</v>
          </cell>
          <cell r="AW279" t="str">
            <v>Inneholder skopolamin, hyoscyamin og atropin. Giftig plante, og hallusinogen.</v>
          </cell>
          <cell r="AX279" t="str">
            <v>Ingen kjent effekt</v>
          </cell>
          <cell r="BC279" t="str">
            <v>Ingen kjent effekt</v>
          </cell>
          <cell r="BD279" t="str">
            <v>Ingen kjent effekt</v>
          </cell>
          <cell r="BK279" t="str">
            <v>tropic:SouthAmerica</v>
          </cell>
          <cell r="BM279" t="str">
            <v>tropic:NorthAndCentralAmerica,SouthAmerica</v>
          </cell>
          <cell r="DI279">
            <v>0</v>
          </cell>
        </row>
        <row r="280">
          <cell r="B280" t="str">
            <v>Brunnera macrophylla</v>
          </cell>
          <cell r="C280" t="str">
            <v>(Adams) I.M.Johnst.</v>
          </cell>
          <cell r="D280" t="str">
            <v>forglemmegeisøster</v>
          </cell>
          <cell r="E280">
            <v>60950</v>
          </cell>
          <cell r="F280">
            <v>100990</v>
          </cell>
          <cell r="G280" t="str">
            <v>ExpertGroups/Karplanter/N</v>
          </cell>
          <cell r="H280" t="str">
            <v>Karplanter</v>
          </cell>
          <cell r="I280" t="str">
            <v>Karplanter</v>
          </cell>
          <cell r="J280" t="str">
            <v>AlienSpecie</v>
          </cell>
          <cell r="N280">
            <v>2</v>
          </cell>
          <cell r="P280" t="str">
            <v>V</v>
          </cell>
          <cell r="Q280">
            <v>1</v>
          </cell>
          <cell r="T280" t="str">
            <v>LO</v>
          </cell>
          <cell r="U280">
            <v>2</v>
          </cell>
          <cell r="V280" t="str">
            <v>2AB,1</v>
          </cell>
          <cell r="X280">
            <v>2</v>
          </cell>
          <cell r="Y280">
            <v>3</v>
          </cell>
          <cell r="Z280">
            <v>1</v>
          </cell>
          <cell r="AA280">
            <v>1946</v>
          </cell>
          <cell r="AB280" t="str">
            <v>terrestrial</v>
          </cell>
          <cell r="AD280" t="str">
            <v>unknown</v>
          </cell>
          <cell r="AE280" t="str">
            <v>yes</v>
          </cell>
          <cell r="AF280" t="str">
            <v>unknown</v>
          </cell>
          <cell r="AG280">
            <v>1971</v>
          </cell>
          <cell r="AH280" t="str">
            <v>VA Kristiansand: Eg</v>
          </cell>
          <cell r="AI280">
            <v>5</v>
          </cell>
          <cell r="AJ280" t="str">
            <v>V</v>
          </cell>
          <cell r="AL280">
            <v>1</v>
          </cell>
          <cell r="AM280" t="str">
            <v>importDirect</v>
          </cell>
          <cell r="AN280">
            <v>1</v>
          </cell>
          <cell r="AO280" t="str">
            <v>introductionEscaped</v>
          </cell>
          <cell r="AP280" t="str">
            <v>OsA,Ve,Aa,Va,Ro,Ho,Mr</v>
          </cell>
          <cell r="AQ280">
            <v>52</v>
          </cell>
          <cell r="AR280">
            <v>3</v>
          </cell>
          <cell r="AS280">
            <v>156</v>
          </cell>
          <cell r="AT280">
            <v>100000</v>
          </cell>
          <cell r="AU280">
            <v>225</v>
          </cell>
          <cell r="AV280">
            <v>80</v>
          </cell>
          <cell r="AW280" t="str">
            <v>Ingen kjent effekt</v>
          </cell>
          <cell r="AX280" t="str">
            <v>Ingen kjent effekt</v>
          </cell>
          <cell r="BC280" t="str">
            <v>Ingen kjent effekt</v>
          </cell>
          <cell r="BD280" t="str">
            <v>Ingen kjent effekt</v>
          </cell>
          <cell r="BE280" t="str">
            <v>no</v>
          </cell>
          <cell r="BF280" t="str">
            <v>no</v>
          </cell>
          <cell r="BG280" t="str">
            <v>V</v>
          </cell>
          <cell r="BK280" t="str">
            <v>temperate_nemoral:Europe,Asia</v>
          </cell>
          <cell r="BM280" t="str">
            <v>temperate_nemoral:Europe,Asia,NorthAndCentralAmerica</v>
          </cell>
          <cell r="BO280">
            <v>2</v>
          </cell>
          <cell r="BP280" t="str">
            <v>X</v>
          </cell>
          <cell r="BR280" t="str">
            <v>RedListCategoryLevel</v>
          </cell>
          <cell r="BT280">
            <v>2</v>
          </cell>
          <cell r="BW280" t="str">
            <v>SpreadYearlyIncreaseObservations</v>
          </cell>
          <cell r="BX280">
            <v>85</v>
          </cell>
          <cell r="BY280">
            <v>1</v>
          </cell>
          <cell r="CB280" t="str">
            <v>T4,T40,T42</v>
          </cell>
          <cell r="CC280">
            <v>1</v>
          </cell>
          <cell r="CH280">
            <v>1</v>
          </cell>
          <cell r="CM280">
            <v>1</v>
          </cell>
          <cell r="CQ280">
            <v>1</v>
          </cell>
          <cell r="CU280">
            <v>1</v>
          </cell>
          <cell r="CX280">
            <v>0</v>
          </cell>
          <cell r="CY280">
            <v>1</v>
          </cell>
          <cell r="DB280">
            <v>0</v>
          </cell>
          <cell r="DC280" t="str">
            <v>Forglemmegeisøster &lt;em&gt;Brunnera macrophylla &lt;/em&gt;er en flerårig hagestaude fra Kaukasus med frøformering og klonal vekst med jordstengler. Arten er innført som hageplante, vesentlig de siste 50 år. Den er blitt nokså populær og sprer seg nå ut fra hager, men ikke dramatisk raskt.</v>
          </cell>
          <cell r="DD280" t="str">
            <v>&lt;p&gt;Første funnet er fra Ak Bærum: Dønski i 1946, det neste fra VA Kristiansand: Østre Strandgate i 1965, og inntil 2016 er den bare funnet 14 steder i sju kystfylker nord til MR Vestnes. Arten vil trolig ha en jamn, men langsom økning i forekomstareal.&lt;/p&gt;</v>
          </cell>
          <cell r="DE280" t="str">
            <v>Arten er innført hageplante og spredt ut fra hager med utkast og ved utvekst, trolig også med frø.Den har liten eller ingen egenspredning i norsk natur.</v>
          </cell>
          <cell r="DF280" t="str">
            <v>Invasjonspotensialet er begrenset, med usikkerhet til moderat, som kombinasjon av begrenset (til moderat lang) median levetid og begrenset ekspansjonshastighet (70-100 m/år).</v>
          </cell>
          <cell r="DG280" t="str">
            <v>Ingen kjent negativ økologisk effekt er knyttet til arten.</v>
          </cell>
          <cell r="DH280" t="str">
            <v>&lt;p&gt;Forglemmegeisøster vurderes til låg økologisk risiko, og bare på grunn av invasjonspotensialet. Arten dyrkes ikke ofte nok til å forvilles hyppig, og presset på norsk natur er dermed ikke stort. Dessuten har den liten eller ingen økologisk virkning der den opptrer. Den er ikke forventet å bli noe problem de neste 50 år.&lt;/p&gt;</v>
          </cell>
          <cell r="DI280">
            <v>0</v>
          </cell>
        </row>
        <row r="281">
          <cell r="B281" t="str">
            <v>Bryonia alba</v>
          </cell>
          <cell r="C281" t="str">
            <v>L.</v>
          </cell>
          <cell r="D281" t="str">
            <v>svartgallebær</v>
          </cell>
          <cell r="E281">
            <v>61642</v>
          </cell>
          <cell r="F281">
            <v>101682</v>
          </cell>
          <cell r="G281" t="str">
            <v>ExpertGroups/Karplanter/N</v>
          </cell>
          <cell r="H281" t="str">
            <v>Karplanter</v>
          </cell>
          <cell r="I281" t="str">
            <v>Karplanter</v>
          </cell>
          <cell r="J281" t="str">
            <v>AlienSpecie</v>
          </cell>
          <cell r="N281">
            <v>3</v>
          </cell>
          <cell r="Q281">
            <v>1</v>
          </cell>
          <cell r="T281" t="str">
            <v>LO</v>
          </cell>
          <cell r="U281">
            <v>2</v>
          </cell>
          <cell r="V281" t="str">
            <v>3A,1</v>
          </cell>
          <cell r="X281">
            <v>2</v>
          </cell>
          <cell r="Y281">
            <v>3</v>
          </cell>
          <cell r="Z281">
            <v>1</v>
          </cell>
          <cell r="AA281">
            <v>1870</v>
          </cell>
          <cell r="AB281" t="str">
            <v>terrestrial</v>
          </cell>
          <cell r="AD281" t="str">
            <v>unknown</v>
          </cell>
          <cell r="AE281" t="str">
            <v>yes</v>
          </cell>
          <cell r="AF281" t="str">
            <v>unknown</v>
          </cell>
          <cell r="AG281">
            <v>1870</v>
          </cell>
          <cell r="AH281" t="str">
            <v>Oslo: "Mellemtøien, forvildet"</v>
          </cell>
          <cell r="AI281">
            <v>10</v>
          </cell>
          <cell r="AJ281" t="str">
            <v>V</v>
          </cell>
          <cell r="AL281">
            <v>2</v>
          </cell>
          <cell r="AM281" t="str">
            <v>importDirect</v>
          </cell>
          <cell r="AN281">
            <v>2</v>
          </cell>
          <cell r="AO281" t="str">
            <v>introductionEscaped,spreadNaturalDispersal</v>
          </cell>
          <cell r="AP281" t="str">
            <v>Øs,OsA,Bu,Ve,Te,Aa,Va,Ho,Sf,Mr,St</v>
          </cell>
          <cell r="AQ281">
            <v>400</v>
          </cell>
          <cell r="AR281">
            <v>3</v>
          </cell>
          <cell r="AS281">
            <v>1200</v>
          </cell>
          <cell r="AT281">
            <v>70000</v>
          </cell>
          <cell r="AU281">
            <v>1800</v>
          </cell>
          <cell r="AV281">
            <v>50</v>
          </cell>
          <cell r="AW281" t="str">
            <v>Ingen kjent effekt</v>
          </cell>
          <cell r="AX281" t="str">
            <v>Ingen kjent effekt</v>
          </cell>
          <cell r="BC281" t="str">
            <v>Ingen kjent effekt</v>
          </cell>
          <cell r="BD281" t="str">
            <v>Ingen kjent effekt</v>
          </cell>
          <cell r="BE281" t="str">
            <v>no</v>
          </cell>
          <cell r="BF281" t="str">
            <v>no</v>
          </cell>
          <cell r="BG281" t="str">
            <v>V</v>
          </cell>
          <cell r="BK281" t="str">
            <v>temperate_nemoral:Europe,Asia|subtropic_mediterranean:Europe,Asia</v>
          </cell>
          <cell r="BM281" t="str">
            <v>temperate_nemoral:Europe,Asia,NorthAndCentralAmerica|subtropic_mediterranean:Europe,Asia</v>
          </cell>
          <cell r="BO281">
            <v>3</v>
          </cell>
          <cell r="BP281" t="str">
            <v>X</v>
          </cell>
          <cell r="BR281" t="str">
            <v>RedListCategoryLevel</v>
          </cell>
          <cell r="BT281">
            <v>2</v>
          </cell>
          <cell r="BW281" t="str">
            <v>SpreadYearlyIncreaseObservations</v>
          </cell>
          <cell r="BX281">
            <v>74</v>
          </cell>
          <cell r="BY281">
            <v>1</v>
          </cell>
          <cell r="CB281" t="str">
            <v>T4,T30,T40,T42,T24</v>
          </cell>
          <cell r="CC281">
            <v>1</v>
          </cell>
          <cell r="CH281">
            <v>1</v>
          </cell>
          <cell r="CM281">
            <v>1</v>
          </cell>
          <cell r="CP281" t="str">
            <v>Åpen grunnlendt kalkmark i boreonemoral sone</v>
          </cell>
          <cell r="CQ281">
            <v>1</v>
          </cell>
          <cell r="CU281">
            <v>1</v>
          </cell>
          <cell r="CX281">
            <v>0</v>
          </cell>
          <cell r="CY281">
            <v>1</v>
          </cell>
          <cell r="DB281">
            <v>0</v>
          </cell>
          <cell r="DC281" t="str">
            <v>Svartgallebær &lt;em&gt;Bryonia alba &lt;/em&gt;er en langlevd flerårig slyngplante med stor fruktsetting, saftige bær, og effektiv frøspredning med fugl over korte til middels lange distanser (km). Arten stammer fra Sørøst-Europa og Vest-Asia. Den er mest hyppig i bebyggelse og på skrotemark, med en særlig preferanse for hekker (spise-, raste- og skiteplasser for fugl). Den inntar også indre, flerårige tangvoller, kratt nær stranda og skogkanter, oftest på næringsrik grunn og til dels på og grunnlendt kalkmark.</v>
          </cell>
          <cell r="DD281" t="str">
            <v>&lt;p&gt;Svartgallebær ble først dokumentert på "løkker" i Oslo i 1870-årene ("Mellemtøien", "Holmboøkken", "fru Masterups løkke"), noe senere flere steder ved Oslofjorden og i Hordaland. Arten hadde deretter en langsom økning fram til 1940-tallet, men har siden hatt liten økning i antall forekomster (men med en del bortfall og nye tilkomster). Den er i dag kjent fra de fleste kystfylker nord til Sør-Trøndelag, men kanskje som stabil bare til Sogn. Den er trolig fra først av forvillet fra hager.&lt;/p&gt;</v>
          </cell>
          <cell r="DE281" t="str">
            <v>Arten er trolig opprinnelig innført som hageplante (men dyrkes nå lite), men er også funnet på ballastplasser og trolig kommet inn noen ganger med ballastjord. Spredning ut i norsk natur og viderespredning i naturen skjer med fugl.</v>
          </cell>
          <cell r="DF281" t="str">
            <v>Invasjonspotensialet er moderat, en kombinasjon av moderat (til lang) median levetid og begrenset ekspansjonshastighet. Den langsomme ekspansjonen er vanskelig å forklare fordi planten er sambu og regelmessig setter mengder med saftige, svarte bær som tiltrekker fugl.</v>
          </cell>
          <cell r="DG281" t="str">
            <v>Ingen kjent negativ økologisk effekt er knyttet til arten. Den forekommer i prioriterte naturtyper og har saftige bær, men gjør lite av seg og medfører hverken romlig fortrengning eller forskyvning i næringsforhold. Vi regner ikke med at den kan utgjøre noe problem for stedegne arter eller naturtyper.</v>
          </cell>
          <cell r="DH281" t="str">
            <v>&lt;p&gt;Svartgallebær vurderes til låg økologisk risiko, og bare på grunn av invasjonspotensialet. Arten er i langsom ekspansjon i Norge.&lt;/p&gt;</v>
          </cell>
          <cell r="DI281">
            <v>0</v>
          </cell>
        </row>
        <row r="282">
          <cell r="B282" t="str">
            <v>Bryonia cretica dioica</v>
          </cell>
          <cell r="C282" t="str">
            <v>(Jacq.) Tutin</v>
          </cell>
          <cell r="D282" t="str">
            <v>rødgallebær</v>
          </cell>
          <cell r="E282">
            <v>138958</v>
          </cell>
          <cell r="F282">
            <v>101684</v>
          </cell>
          <cell r="G282" t="str">
            <v>ExpertGroups/Karplanter/N</v>
          </cell>
          <cell r="H282" t="str">
            <v>Karplanter</v>
          </cell>
          <cell r="I282" t="str">
            <v>Karplanter</v>
          </cell>
          <cell r="J282" t="str">
            <v>NotApplicable</v>
          </cell>
          <cell r="M282" t="str">
            <v>canNotEstablishWithin50years</v>
          </cell>
          <cell r="AA282">
            <v>1924</v>
          </cell>
          <cell r="AB282" t="str">
            <v>terrestrial</v>
          </cell>
          <cell r="AD282" t="str">
            <v>unknown</v>
          </cell>
          <cell r="AE282" t="str">
            <v>no</v>
          </cell>
          <cell r="AF282" t="str">
            <v>unknown</v>
          </cell>
          <cell r="AI282">
            <v>10</v>
          </cell>
          <cell r="AJ282" t="str">
            <v>V</v>
          </cell>
          <cell r="AW282" t="str">
            <v>Ingen kjent effekt</v>
          </cell>
          <cell r="AX282" t="str">
            <v>Ingen kjent effekt</v>
          </cell>
          <cell r="BC282" t="str">
            <v>Ingen kjent effekt</v>
          </cell>
          <cell r="BD282" t="str">
            <v>Ingen kjent effekt</v>
          </cell>
          <cell r="BK282" t="str">
            <v>temperate_nemoral:Europe|subtropic_mediterranean:Europe,Asia,Africa</v>
          </cell>
          <cell r="BM282" t="str">
            <v>temperate_nemoral:Europe|subtropic_mediterranean:Europe,Asia,Africa</v>
          </cell>
          <cell r="DI282">
            <v>0</v>
          </cell>
        </row>
        <row r="283">
          <cell r="B283" t="str">
            <v>Bulbostylis capillaris</v>
          </cell>
          <cell r="C283" t="str">
            <v>(L.) C.B.Clarke</v>
          </cell>
          <cell r="D283" t="str">
            <v>knollsivaks</v>
          </cell>
          <cell r="E283">
            <v>59565</v>
          </cell>
          <cell r="F283">
            <v>99605</v>
          </cell>
          <cell r="G283" t="str">
            <v>ExpertGroups/Karplanter/N</v>
          </cell>
          <cell r="H283" t="str">
            <v>Karplanter</v>
          </cell>
          <cell r="I283" t="str">
            <v>Karplanter</v>
          </cell>
          <cell r="J283" t="str">
            <v>NotApplicable</v>
          </cell>
          <cell r="M283" t="str">
            <v>canNotEstablishWithin50years</v>
          </cell>
          <cell r="AA283">
            <v>2000</v>
          </cell>
          <cell r="AB283" t="str">
            <v>terrestrial</v>
          </cell>
          <cell r="AD283" t="str">
            <v>origin</v>
          </cell>
          <cell r="AE283" t="str">
            <v>no</v>
          </cell>
          <cell r="AF283" t="str">
            <v>unknown</v>
          </cell>
          <cell r="AI283">
            <v>1</v>
          </cell>
          <cell r="AJ283" t="str">
            <v>V</v>
          </cell>
          <cell r="AW283" t="str">
            <v>Ingen kjent effekt</v>
          </cell>
          <cell r="AX283" t="str">
            <v>Ingen kjent effekt</v>
          </cell>
          <cell r="BC283" t="str">
            <v>Ingen kjent effekt</v>
          </cell>
          <cell r="BD283" t="str">
            <v>Ingen kjent effekt</v>
          </cell>
          <cell r="BK283" t="str">
            <v>subtropic_unspecified:NorthAndCentralAmerica,SouthAmerica|tropic:NorthAndCentralAmerica,SouthAmerica</v>
          </cell>
          <cell r="BM283" t="str">
            <v>subtropic_unspecified:NorthAndCentralAmerica,SouthAmerica|tropic:NorthAndCentralAmerica,SouthAmerica</v>
          </cell>
          <cell r="DI283">
            <v>0</v>
          </cell>
        </row>
        <row r="284">
          <cell r="B284" t="str">
            <v>Bunias erucago</v>
          </cell>
          <cell r="C284" t="str">
            <v>L.</v>
          </cell>
          <cell r="D284" t="str">
            <v>taggkål</v>
          </cell>
          <cell r="E284">
            <v>61089</v>
          </cell>
          <cell r="F284">
            <v>101129</v>
          </cell>
          <cell r="G284" t="str">
            <v>ExpertGroups/Karplanter/N</v>
          </cell>
          <cell r="H284" t="str">
            <v>Karplanter</v>
          </cell>
          <cell r="I284" t="str">
            <v>Karplanter</v>
          </cell>
          <cell r="J284" t="str">
            <v>NotApplicable</v>
          </cell>
          <cell r="M284" t="str">
            <v>canNotEstablishWithin50years</v>
          </cell>
          <cell r="AA284">
            <v>1947</v>
          </cell>
          <cell r="AB284" t="str">
            <v>terrestrial</v>
          </cell>
          <cell r="AD284" t="str">
            <v>unknown</v>
          </cell>
          <cell r="AE284" t="str">
            <v>no</v>
          </cell>
          <cell r="AF284" t="str">
            <v>unknown</v>
          </cell>
          <cell r="AI284">
            <v>1</v>
          </cell>
          <cell r="AJ284" t="str">
            <v>V</v>
          </cell>
          <cell r="AW284" t="str">
            <v>Ingen kjent effekt</v>
          </cell>
          <cell r="AX284" t="str">
            <v>Ingen kjent effekt</v>
          </cell>
          <cell r="BC284" t="str">
            <v>Ingen kjent effekt</v>
          </cell>
          <cell r="BD284" t="str">
            <v>Ingen kjent effekt</v>
          </cell>
          <cell r="BK284" t="str">
            <v>subtropic_mediterranean:Europe,Asia,Africa</v>
          </cell>
          <cell r="BM284" t="str">
            <v>temperate_nemoral:Europe|subtropic_mediterranean:Europe,Asia,Africa</v>
          </cell>
          <cell r="DI284">
            <v>0</v>
          </cell>
        </row>
        <row r="285">
          <cell r="B285" t="str">
            <v>Bunias orientalis</v>
          </cell>
          <cell r="C285" t="str">
            <v>L.</v>
          </cell>
          <cell r="D285" t="str">
            <v>russekål</v>
          </cell>
          <cell r="E285">
            <v>61090</v>
          </cell>
          <cell r="F285">
            <v>101130</v>
          </cell>
          <cell r="G285" t="str">
            <v>ExpertGroups/Karplanter/N</v>
          </cell>
          <cell r="H285" t="str">
            <v>Karplanter</v>
          </cell>
          <cell r="I285" t="str">
            <v>Karplanter</v>
          </cell>
          <cell r="J285" t="str">
            <v>AlienSpecie</v>
          </cell>
          <cell r="N285">
            <v>4</v>
          </cell>
          <cell r="Q285">
            <v>4</v>
          </cell>
          <cell r="R285" t="str">
            <v>V</v>
          </cell>
          <cell r="T285" t="str">
            <v>SE</v>
          </cell>
          <cell r="U285">
            <v>5</v>
          </cell>
          <cell r="V285" t="str">
            <v>4A,4D</v>
          </cell>
          <cell r="X285">
            <v>4</v>
          </cell>
          <cell r="Y285">
            <v>3</v>
          </cell>
          <cell r="Z285">
            <v>3</v>
          </cell>
          <cell r="AA285" t="str">
            <v>1802-1803</v>
          </cell>
          <cell r="AB285" t="str">
            <v>terrestrial</v>
          </cell>
          <cell r="AD285" t="str">
            <v>origin</v>
          </cell>
          <cell r="AE285" t="str">
            <v>yes</v>
          </cell>
          <cell r="AF285" t="str">
            <v>unknown</v>
          </cell>
          <cell r="AG285" t="str">
            <v>1802-1803</v>
          </cell>
          <cell r="AH285" t="str">
            <v>Bu Kongsberg</v>
          </cell>
          <cell r="AI285">
            <v>2</v>
          </cell>
          <cell r="AJ285" t="str">
            <v>V</v>
          </cell>
          <cell r="AN285">
            <v>6</v>
          </cell>
          <cell r="AO285" t="str">
            <v>introductionTransportpollution,introductionStowaway,spreadStowaway,spreadNaturalDispersal,spreadTransportpollution</v>
          </cell>
          <cell r="AP285" t="str">
            <v>Øs,OsA,He,Op,Bu,Ve,Te,Aa,Va,Ro,Ho,Nt</v>
          </cell>
          <cell r="AQ285">
            <v>2644</v>
          </cell>
          <cell r="AR285">
            <v>5</v>
          </cell>
          <cell r="AS285">
            <v>13220</v>
          </cell>
          <cell r="AT285">
            <v>153000</v>
          </cell>
          <cell r="AU285">
            <v>20000</v>
          </cell>
          <cell r="AV285">
            <v>80</v>
          </cell>
          <cell r="AW285" t="str">
            <v>Ingen kjent effekt</v>
          </cell>
          <cell r="AX285" t="str">
            <v>Ingen kjent effekt</v>
          </cell>
          <cell r="BC285" t="str">
            <v>Ingen kjent effekt</v>
          </cell>
          <cell r="BD285" t="str">
            <v>Ingen kjent effekt</v>
          </cell>
          <cell r="BE285" t="str">
            <v>no</v>
          </cell>
          <cell r="BF285" t="str">
            <v>no</v>
          </cell>
          <cell r="BG285" t="str">
            <v>V</v>
          </cell>
          <cell r="BI285" t="str">
            <v>V</v>
          </cell>
          <cell r="BK285" t="str">
            <v>temperate_nemoral:Europe,Asia|temperate_dry:Europe,Asia</v>
          </cell>
          <cell r="BM285" t="str">
            <v>temperate_boreal:Europe|temperate_nemoral:Europe,Asia,NorthAndCentralAmerica|temperate_dry:Europe,Asia</v>
          </cell>
          <cell r="BO285">
            <v>4</v>
          </cell>
          <cell r="BR285" t="str">
            <v>RedListCategoryLevel</v>
          </cell>
          <cell r="BT285">
            <v>3</v>
          </cell>
          <cell r="BW285" t="str">
            <v>SpreadYearlyIncreaseObservations</v>
          </cell>
          <cell r="BX285">
            <v>361</v>
          </cell>
          <cell r="BY285">
            <v>1</v>
          </cell>
          <cell r="BZ285" t="str">
            <v>X</v>
          </cell>
          <cell r="CB285" t="str">
            <v>T32-C-13,T32-C-15,T32-C-17,T35,T40,T41,T42</v>
          </cell>
          <cell r="CC285">
            <v>4</v>
          </cell>
          <cell r="CE285" t="str">
            <v>X</v>
          </cell>
          <cell r="CG285" t="str">
            <v>T32-C-15,T32-C-17</v>
          </cell>
          <cell r="CH285">
            <v>2</v>
          </cell>
          <cell r="CI285" t="str">
            <v>X</v>
          </cell>
          <cell r="CL285" t="str">
            <v>T32-C-13,T32-C-15,T32-C-17,T32-C-15,T32-C-17</v>
          </cell>
          <cell r="CM285">
            <v>2</v>
          </cell>
          <cell r="CP285" t="str">
            <v>Åpen grunnlendt kalkmark i boreonemoral sone</v>
          </cell>
          <cell r="CQ285">
            <v>1</v>
          </cell>
          <cell r="CT285" t="str">
            <v>T32-C-15,T32-C-17,T40,T41</v>
          </cell>
          <cell r="CU285">
            <v>1</v>
          </cell>
          <cell r="CX285">
            <v>0</v>
          </cell>
          <cell r="CY285">
            <v>1</v>
          </cell>
          <cell r="DB285">
            <v>0</v>
          </cell>
          <cell r="DC285" t="str">
            <v>Russekål &lt;em&gt;Bunias orientalis &lt;/em&gt;er en toårig urt, hovedsakelig utbredt som hjemlig i Sørøst-Europa og Vest-Asia, særlig i steppeområdene. Arten har meget stor frøproduksjon og lokal spredning. Langdistansespredning skjer hovedsakelig med transportmidler, og arten har striper av forekomster, ofte over flere mil, langs veier og jernbaner. Arten kom først kanskje inn med grasfrø og ballast, senere med korn til møller og kornsiloer, og har etablert seg på ulike typer tørr skrotemark, men også på grunnlendt mark på kalkgrunn, spesielt i Oslofeltet. Den går også inn i en rekke engsamfunn, fortrinnsvis på baserik grunn.</v>
          </cell>
          <cell r="DD285" t="str">
            <v>&lt;p&gt; Førstefunnet av russekål er noe usikkert, men det er antydet at den var til stede i Bu Kongsberg i 1802-1803, at en tidlig masseopptreden var rett etter bybrannen i Kongsberg i 1810, og at arten da allerede var etablert i Oslo. Arten kan dermed ha vært i landet - og kanskje etablert - rett før 1800. Etter 1800-1810 har arten ekspandert nokså jamt fram til i dag, med observert rask spredning bl.a. i Bu Lier og Drammen og Op Lillehammer på 1990- og 2000-tallene. Den inntar i dag en større del av sitt klimatisk potensielle utbredelsesområde, begrenset til Østlandet fra Mjøsområdet og søndre Gudbrandsdalen sør til Telemark og Aust-Agder, og i VA Kristiansand (der den har vært mer eller mindre stabil siden 1920-tallet og nå er i svak spredning i følge Per Arvid Åsen), og kanskje ett og annet sted ved Trondheimsfjorden. Det er fortsatt rom for fortetning, særlig på Østlandet der arten nå sprer seg langs transportårene ut fra tre hovedsentra: ved Lillehammer, rundt Oslo og rundt Skien-Porsgrunn.&lt;/p&gt;</v>
          </cell>
          <cell r="DE285" t="str">
            <v>Arten er innført med ballastjord og som forurensning med grasfrø og korn. Videre spredning har særlig skjedd med transportmidler langs veier og jernbaner.</v>
          </cell>
          <cell r="DF285" t="str">
            <v>Arten har stort invasjonspotensial på grunn av maksimum skår på median levetid og moderat ekspansjonshastighet. Ekspansjonshastigheten er trolig i ferd med å avta fordi det potensielle utbredelsesområdet er i ferd med å bli fylt.</v>
          </cell>
          <cell r="DG285" t="str">
            <v>Russekål har stor økologisk effekt med usikkerhet ned til middels. Arten er grovvokst og fortrenger andre planter der den invaderer, bl.a. på grunnlendt kalkmark med stort antall truete og sårbare planter. Effekten er størst i Oslofeltet (Oslo-området og Grenland). Arten invaderer også andre tørre enger, med tilsvarende fortrengning.</v>
          </cell>
          <cell r="DH285" t="str">
            <v>&lt;p&gt;Russekål vurderes til svært høy økolgisk risiko på grunn av kombinasjonen mellom et stort invasjonspotensial og en stor (til middels) økologisk effekt. Per i dag skjer det trolig liten innførsel av russekål, men arten er meget godt etablert og greier seg godt på egen hånd. Den inntar de fleste typer tørr skrotemark, spesielt tørre veikanter og jernbanekanter, men også åker (som ugras), gjengroende enger, og tørr baserik mark i låglandet der den kan fortrenge truete og sårbare arter i en prioritert naturtype. Den er plasskrevende og fortrenger en rekke arter, spesielt på de sårbare kalkryggene i Oslofeltet. Arten er fortsatt i moderat ekspansjon, sjøl om den har vært i landet i minst 200 år. Arten ble ved forrige vurderingsrunde plassert i kategorien høy risiko. Endringen skyldes endret beregningsmåte for ekspansjonshastighet og i tillegg ny informasjon om dens adferd, spesielt på grunnlendt kalkmark.&lt;br/&gt;&lt;/p&gt;</v>
          </cell>
          <cell r="DI285">
            <v>1</v>
          </cell>
        </row>
        <row r="286">
          <cell r="B286" t="str">
            <v>Bunium bulbocastanum</v>
          </cell>
          <cell r="C286" t="str">
            <v>L.</v>
          </cell>
          <cell r="D286" t="str">
            <v>knollkarve</v>
          </cell>
          <cell r="E286">
            <v>60243</v>
          </cell>
          <cell r="F286">
            <v>100283</v>
          </cell>
          <cell r="G286" t="str">
            <v>ExpertGroups/Karplanter/N</v>
          </cell>
          <cell r="H286" t="str">
            <v>Karplanter</v>
          </cell>
          <cell r="I286" t="str">
            <v>Karplanter</v>
          </cell>
          <cell r="J286" t="str">
            <v>NotApplicable</v>
          </cell>
          <cell r="M286" t="str">
            <v>canNotEstablishWithin50years</v>
          </cell>
          <cell r="AA286">
            <v>1935</v>
          </cell>
          <cell r="AB286" t="str">
            <v>terrestrial</v>
          </cell>
          <cell r="AD286" t="str">
            <v>origin</v>
          </cell>
          <cell r="AE286" t="str">
            <v>no</v>
          </cell>
          <cell r="AF286" t="str">
            <v>unknown</v>
          </cell>
          <cell r="AG286">
            <v>1935</v>
          </cell>
          <cell r="AH286" t="str">
            <v>Ho Ullensvang: Børve</v>
          </cell>
          <cell r="AI286">
            <v>5</v>
          </cell>
          <cell r="AJ286" t="str">
            <v>V</v>
          </cell>
          <cell r="AW286" t="str">
            <v>Ingen kjent effekt</v>
          </cell>
          <cell r="AX286" t="str">
            <v>Ingen kjent effekt</v>
          </cell>
          <cell r="BC286" t="str">
            <v>Ingen kjent effekt</v>
          </cell>
          <cell r="BD286" t="str">
            <v>Ingen kjent effekt</v>
          </cell>
          <cell r="BK286" t="str">
            <v>temperate_nemoral:Europe|subtropic_mediterranean:Europe,Africa</v>
          </cell>
          <cell r="BM286" t="str">
            <v>temperate_nemoral:Europe|subtropic_mediterranean:Europe,Africa</v>
          </cell>
          <cell r="DI286">
            <v>1</v>
          </cell>
        </row>
        <row r="287">
          <cell r="B287" t="str">
            <v>Bupleurum rotundifolium</v>
          </cell>
          <cell r="C287" t="str">
            <v>L.</v>
          </cell>
          <cell r="D287" t="str">
            <v>hareøre</v>
          </cell>
          <cell r="E287">
            <v>60245</v>
          </cell>
          <cell r="F287">
            <v>100285</v>
          </cell>
          <cell r="G287" t="str">
            <v>ExpertGroups/Karplanter/N</v>
          </cell>
          <cell r="H287" t="str">
            <v>Karplanter</v>
          </cell>
          <cell r="I287" t="str">
            <v>Karplanter</v>
          </cell>
          <cell r="J287" t="str">
            <v>NotApplicable</v>
          </cell>
          <cell r="M287" t="str">
            <v>canNotEstablishWithin50years</v>
          </cell>
          <cell r="AA287">
            <v>1884</v>
          </cell>
          <cell r="AB287" t="str">
            <v>terrestrial</v>
          </cell>
          <cell r="AD287" t="str">
            <v>origin,unknown</v>
          </cell>
          <cell r="AE287" t="str">
            <v>no</v>
          </cell>
          <cell r="AF287" t="str">
            <v>unknown</v>
          </cell>
          <cell r="AI287">
            <v>1</v>
          </cell>
          <cell r="AJ287" t="str">
            <v>V</v>
          </cell>
          <cell r="AW287" t="str">
            <v>Ingen kjent effekt</v>
          </cell>
          <cell r="AX287" t="str">
            <v>Ingen kjent effekt</v>
          </cell>
          <cell r="BC287" t="str">
            <v>Ingen kjent effekt</v>
          </cell>
          <cell r="BD287" t="str">
            <v>Ingen kjent effekt</v>
          </cell>
          <cell r="BK287" t="str">
            <v>temperate_nemoral:Europe,Asia|temperate_dry:Europe,Asia|subtropic_mediterranean:Europe,Asia,Africa</v>
          </cell>
          <cell r="BM287" t="str">
            <v>temperate_nemoral:Europe,Asia,NorthAndCentralAmerica|temperate_dry:Europe,Asia|subtropic_mediterranean:Europe,Asia,Africa,Oceania</v>
          </cell>
          <cell r="DI287">
            <v>0</v>
          </cell>
        </row>
        <row r="288">
          <cell r="B288" t="str">
            <v>Calandrinia ciliata</v>
          </cell>
          <cell r="C288" t="str">
            <v>(Ruiz &amp; Pav.) DC.</v>
          </cell>
          <cell r="D288" t="str">
            <v>purpurlerkeurt</v>
          </cell>
          <cell r="E288">
            <v>139049</v>
          </cell>
          <cell r="F288">
            <v>143451</v>
          </cell>
          <cell r="G288" t="str">
            <v>ExpertGroups/Karplanter/N</v>
          </cell>
          <cell r="H288" t="str">
            <v>Karplanter</v>
          </cell>
          <cell r="I288" t="str">
            <v>Karplanter</v>
          </cell>
          <cell r="J288" t="str">
            <v>NotApplicable</v>
          </cell>
          <cell r="M288" t="str">
            <v>canNotEstablishWithin50years</v>
          </cell>
          <cell r="AA288">
            <v>1975</v>
          </cell>
          <cell r="AB288" t="str">
            <v>terrestrial</v>
          </cell>
          <cell r="AD288" t="str">
            <v>unknown</v>
          </cell>
          <cell r="AE288" t="str">
            <v>no</v>
          </cell>
          <cell r="AF288" t="str">
            <v>unknown</v>
          </cell>
          <cell r="AI288">
            <v>1</v>
          </cell>
          <cell r="AJ288" t="str">
            <v>V</v>
          </cell>
          <cell r="AW288" t="str">
            <v>Ingen kjent effekt</v>
          </cell>
          <cell r="AX288" t="str">
            <v>Ingen kjent effekt</v>
          </cell>
          <cell r="BC288" t="str">
            <v>Ingen kjent effekt</v>
          </cell>
          <cell r="BD288" t="str">
            <v>Ingen kjent effekt</v>
          </cell>
          <cell r="BK288" t="str">
            <v>temperate_nemoral:NorthAndCentralAmerica|temperate_dry:NorthAndCentralAmerica|subtropic_mediterranean:NorthAndCentralAmerica|subtropic_dry:NorthAndCentralAmerica|subtropic_highlands:SouthAmerica</v>
          </cell>
          <cell r="BM288" t="str">
            <v>temperate_nemoral:Oceania,NorthAndCentralAmerica|temperate_dry:NorthAndCentralAmerica|subtropic_mediterranean:Oceania,NorthAndCentralAmerica|subtropic_dry:NorthAndCentralAmerica|subtropic_highlands:SouthAmerica</v>
          </cell>
          <cell r="DI288">
            <v>0</v>
          </cell>
        </row>
        <row r="289">
          <cell r="B289" t="str">
            <v>Calceolaria integrifolia</v>
          </cell>
          <cell r="C289" t="str">
            <v>L.</v>
          </cell>
          <cell r="D289" t="str">
            <v>hagetøffel</v>
          </cell>
          <cell r="E289">
            <v>139050</v>
          </cell>
          <cell r="F289">
            <v>102263</v>
          </cell>
          <cell r="G289" t="str">
            <v>ExpertGroups/Karplanter/N</v>
          </cell>
          <cell r="H289" t="str">
            <v>Karplanter</v>
          </cell>
          <cell r="I289" t="str">
            <v>Karplanter</v>
          </cell>
          <cell r="J289" t="str">
            <v>NotApplicable</v>
          </cell>
          <cell r="M289" t="str">
            <v>canNotEstablishWithin50years</v>
          </cell>
          <cell r="AA289">
            <v>1967</v>
          </cell>
          <cell r="AB289" t="str">
            <v>terrestrial</v>
          </cell>
          <cell r="AD289" t="str">
            <v>unknown</v>
          </cell>
          <cell r="AE289" t="str">
            <v>no</v>
          </cell>
          <cell r="AF289" t="str">
            <v>unknown</v>
          </cell>
          <cell r="AI289">
            <v>1</v>
          </cell>
          <cell r="AJ289" t="str">
            <v>V</v>
          </cell>
          <cell r="AW289" t="str">
            <v>Ingen kjent effekt</v>
          </cell>
          <cell r="AX289" t="str">
            <v>Ingen kjent effekt</v>
          </cell>
          <cell r="BC289" t="str">
            <v>Ingen kjent effekt</v>
          </cell>
          <cell r="BD289" t="str">
            <v>Ingen kjent effekt</v>
          </cell>
          <cell r="BK289" t="str">
            <v>subtropic_unspecified:SouthAmerica|subtropic_mediterranean:SouthAmerica</v>
          </cell>
          <cell r="BM289" t="str">
            <v>subtropic_unspecified:SouthAmerica|subtropic_mediterranean:SouthAmerica</v>
          </cell>
          <cell r="DI289">
            <v>0</v>
          </cell>
        </row>
        <row r="290">
          <cell r="B290" t="str">
            <v>Calceolaria scabiosifolia</v>
          </cell>
          <cell r="C290" t="str">
            <v>Sims</v>
          </cell>
          <cell r="D290" t="str">
            <v>ugrastøffel</v>
          </cell>
          <cell r="E290">
            <v>105582</v>
          </cell>
          <cell r="F290">
            <v>145674</v>
          </cell>
          <cell r="G290" t="str">
            <v>ExpertGroups/Karplanter/N</v>
          </cell>
          <cell r="H290" t="str">
            <v>Karplanter</v>
          </cell>
          <cell r="I290" t="str">
            <v>Karplanter</v>
          </cell>
          <cell r="J290" t="str">
            <v>NotApplicable</v>
          </cell>
          <cell r="M290" t="str">
            <v>canNotEstablishWithin50years</v>
          </cell>
          <cell r="AA290">
            <v>1954</v>
          </cell>
          <cell r="AB290" t="str">
            <v>terrestrial</v>
          </cell>
          <cell r="AD290" t="str">
            <v>unknown</v>
          </cell>
          <cell r="AE290" t="str">
            <v>no</v>
          </cell>
          <cell r="AF290" t="str">
            <v>unknown</v>
          </cell>
          <cell r="AI290">
            <v>1</v>
          </cell>
          <cell r="AJ290" t="str">
            <v>V</v>
          </cell>
          <cell r="AW290" t="str">
            <v>Ingen kjent effekt</v>
          </cell>
          <cell r="AX290" t="str">
            <v>Ingen kjent effekt</v>
          </cell>
          <cell r="BC290" t="str">
            <v>Ingen kjent effekt</v>
          </cell>
          <cell r="BD290" t="str">
            <v>Ingen kjent effekt</v>
          </cell>
          <cell r="BK290" t="str">
            <v>subtropic_unspecified:SouthAmerica</v>
          </cell>
          <cell r="BM290" t="str">
            <v>subtropic_unspecified:SouthAmerica</v>
          </cell>
          <cell r="DI290">
            <v>0</v>
          </cell>
        </row>
        <row r="291">
          <cell r="B291" t="str">
            <v>Calendula arvensis</v>
          </cell>
          <cell r="C291" t="str">
            <v>(Vaill.) L.</v>
          </cell>
          <cell r="D291" t="str">
            <v>åkerringblom</v>
          </cell>
          <cell r="E291">
            <v>84784</v>
          </cell>
          <cell r="F291">
            <v>127921</v>
          </cell>
          <cell r="G291" t="str">
            <v>ExpertGroups/Karplanter/N</v>
          </cell>
          <cell r="H291" t="str">
            <v>Karplanter</v>
          </cell>
          <cell r="I291" t="str">
            <v>Karplanter</v>
          </cell>
          <cell r="J291" t="str">
            <v>AlienSpecie</v>
          </cell>
          <cell r="N291">
            <v>1</v>
          </cell>
          <cell r="Q291">
            <v>1</v>
          </cell>
          <cell r="T291" t="str">
            <v>NK</v>
          </cell>
          <cell r="U291">
            <v>1</v>
          </cell>
          <cell r="V291" t="str">
            <v>1,1</v>
          </cell>
          <cell r="X291">
            <v>1</v>
          </cell>
          <cell r="Y291">
            <v>1</v>
          </cell>
          <cell r="Z291">
            <v>1</v>
          </cell>
          <cell r="AA291">
            <v>1905</v>
          </cell>
          <cell r="AB291" t="str">
            <v>terrestrial</v>
          </cell>
          <cell r="AD291" t="str">
            <v>unknown</v>
          </cell>
          <cell r="AE291" t="str">
            <v>yes</v>
          </cell>
          <cell r="AF291" t="str">
            <v>unknown</v>
          </cell>
          <cell r="AG291">
            <v>2007</v>
          </cell>
          <cell r="AH291" t="str">
            <v>Oslo: Tøyen, jernbanens kolonihager</v>
          </cell>
          <cell r="AI291">
            <v>1</v>
          </cell>
          <cell r="AJ291" t="str">
            <v>V</v>
          </cell>
          <cell r="AL291">
            <v>1</v>
          </cell>
          <cell r="AM291" t="str">
            <v>importDirect</v>
          </cell>
          <cell r="AN291">
            <v>2</v>
          </cell>
          <cell r="AO291" t="str">
            <v>introductionTransportpollution,introductionEscaped</v>
          </cell>
          <cell r="AP291" t="str">
            <v>OsA</v>
          </cell>
          <cell r="AQ291">
            <v>4</v>
          </cell>
          <cell r="AR291">
            <v>2</v>
          </cell>
          <cell r="AS291">
            <v>8</v>
          </cell>
          <cell r="AT291">
            <v>1</v>
          </cell>
          <cell r="AU291">
            <v>16</v>
          </cell>
          <cell r="AV291">
            <v>100</v>
          </cell>
          <cell r="AW291" t="str">
            <v>Ingen kjent effekt</v>
          </cell>
          <cell r="AX291" t="str">
            <v>Ingen kjent effekt</v>
          </cell>
          <cell r="BC291" t="str">
            <v>Ingen kjent effekt</v>
          </cell>
          <cell r="BD291" t="str">
            <v>Ingen kjent effekt</v>
          </cell>
          <cell r="BE291" t="str">
            <v>no</v>
          </cell>
          <cell r="BF291" t="str">
            <v>no</v>
          </cell>
          <cell r="BG291" t="str">
            <v>V</v>
          </cell>
          <cell r="BK291" t="str">
            <v>temperate_nemoral:Europe|subtropic_mediterranean:Europe,Asia,Africa</v>
          </cell>
          <cell r="BM291" t="str">
            <v>temperate_nemoral:Europe|subtropic_mediterranean:Europe,Asia,Africa,Oceania,NorthAndCentralAmerica</v>
          </cell>
          <cell r="BO291">
            <v>1</v>
          </cell>
          <cell r="BR291" t="str">
            <v>RedListCategoryLevel</v>
          </cell>
          <cell r="BT291">
            <v>1</v>
          </cell>
          <cell r="BW291" t="str">
            <v>SpreadYearlyIncreaseCalculatedExpansionSpeed</v>
          </cell>
          <cell r="BX291">
            <v>0</v>
          </cell>
          <cell r="BY291">
            <v>1</v>
          </cell>
          <cell r="CB291" t="str">
            <v>T35</v>
          </cell>
          <cell r="CC291">
            <v>1</v>
          </cell>
          <cell r="CH291">
            <v>1</v>
          </cell>
          <cell r="CM291">
            <v>1</v>
          </cell>
          <cell r="CQ291">
            <v>1</v>
          </cell>
          <cell r="CU291">
            <v>1</v>
          </cell>
          <cell r="CX291">
            <v>0</v>
          </cell>
          <cell r="CY291">
            <v>1</v>
          </cell>
          <cell r="DB291">
            <v>0</v>
          </cell>
          <cell r="DC291" t="str">
            <v>Småringblom &lt;em&gt;Calendula arvensis &lt;/em&gt;er en ettårig sommerblomst, vesentlig fra Middelhavsområdet. Arten formerer seg med frø, og fruktene er tilpasset spredning med dyr (pattedyr). Den er litt for varmekrevende til å ha effektiv reproduksjon i Norge. Den er bare funnet lett forvillet i tilknytning til hageanlegg.</v>
          </cell>
          <cell r="DD291" t="str">
            <v>&lt;p&gt;Arten synes å ha hatt reproduksjon noen år på Tøyen 2007-2008 (og kanskje senere), og den er sett reproduserende i bl.a. København og St. Petersburg i senere år (R. Elven, pers. observ.).&lt;/p&gt;</v>
          </cell>
          <cell r="DE291" t="str">
            <v>Arten er innført til dyrkning i botanisk hage og trolig også med grønnsakfrø.</v>
          </cell>
          <cell r="DF291" t="str">
            <v>Invasjonspotensialet er lite, med minste skår på både median levetid og ekspansjonshastighet.</v>
          </cell>
          <cell r="DG291" t="str">
            <v>Ingen kjent negativ økologisk effekt er knyttet til arten.</v>
          </cell>
          <cell r="DH291" t="str">
            <v>&lt;p&gt;&lt;i&gt;Calendula arvensis &lt;/i&gt;vurderes til ingen kjent økologisk risiko. Arten kan kanskje få stabil forekomst i Norge (frøreproduksjon), men den forventes ikke å bli noen trussel mot noe (eller noen) som helst..&lt;/p&gt;</v>
          </cell>
          <cell r="DI291">
            <v>0</v>
          </cell>
        </row>
        <row r="292">
          <cell r="B292" t="str">
            <v>Callistephus chinensis</v>
          </cell>
          <cell r="C292" t="str">
            <v>(L.) Nees</v>
          </cell>
          <cell r="D292" t="str">
            <v>sommerasters</v>
          </cell>
          <cell r="E292">
            <v>139057</v>
          </cell>
          <cell r="F292">
            <v>100463</v>
          </cell>
          <cell r="G292" t="str">
            <v>ExpertGroups/Karplanter/N</v>
          </cell>
          <cell r="H292" t="str">
            <v>Karplanter</v>
          </cell>
          <cell r="I292" t="str">
            <v>Karplanter</v>
          </cell>
          <cell r="J292" t="str">
            <v>NotApplicable</v>
          </cell>
          <cell r="M292" t="str">
            <v>canNotEstablishWithin50years</v>
          </cell>
          <cell r="AA292">
            <v>1902</v>
          </cell>
          <cell r="AB292" t="str">
            <v>terrestrial</v>
          </cell>
          <cell r="AD292" t="str">
            <v>unknown</v>
          </cell>
          <cell r="AE292" t="str">
            <v>no</v>
          </cell>
          <cell r="AF292" t="str">
            <v>unknown</v>
          </cell>
          <cell r="AI292">
            <v>1</v>
          </cell>
          <cell r="AJ292" t="str">
            <v>V</v>
          </cell>
          <cell r="AW292" t="str">
            <v>Ingen kjent effekt</v>
          </cell>
          <cell r="AX292" t="str">
            <v>Ingen kjent effekt</v>
          </cell>
          <cell r="BC292" t="str">
            <v>Ingen kjent effekt</v>
          </cell>
          <cell r="BD292" t="str">
            <v>Ingen kjent effekt</v>
          </cell>
          <cell r="BK292" t="str">
            <v>temperate_nemoral:Europe,Asia,Oceania|subtropic_unspecified:Asia</v>
          </cell>
          <cell r="BM292" t="str">
            <v>temperate_nemoral:Asia|subtropic_unspecified:Europe,Asia</v>
          </cell>
          <cell r="DI292">
            <v>0</v>
          </cell>
        </row>
        <row r="293">
          <cell r="B293" t="str">
            <v>Camelina alyssum</v>
          </cell>
          <cell r="C293" t="str">
            <v>(Mill.) Thell.</v>
          </cell>
          <cell r="D293" t="str">
            <v>lindodre</v>
          </cell>
          <cell r="E293">
            <v>139093</v>
          </cell>
          <cell r="F293">
            <v>101138</v>
          </cell>
          <cell r="G293" t="str">
            <v>ExpertGroups/Karplanter/N</v>
          </cell>
          <cell r="H293" t="str">
            <v>Karplanter</v>
          </cell>
          <cell r="I293" t="str">
            <v>Karplanter</v>
          </cell>
          <cell r="J293" t="str">
            <v>NotApplicable</v>
          </cell>
          <cell r="M293" t="str">
            <v>canNotEstablishWithin50years</v>
          </cell>
          <cell r="X293">
            <v>1</v>
          </cell>
          <cell r="Y293">
            <v>1</v>
          </cell>
          <cell r="Z293">
            <v>1</v>
          </cell>
          <cell r="AA293" t="str">
            <v>1800-1849</v>
          </cell>
          <cell r="AB293" t="str">
            <v>terrestrial</v>
          </cell>
          <cell r="AD293" t="str">
            <v>unknown</v>
          </cell>
          <cell r="AE293" t="str">
            <v>yes</v>
          </cell>
          <cell r="AF293" t="str">
            <v>unknown</v>
          </cell>
          <cell r="AG293" t="str">
            <v>1800-1849</v>
          </cell>
          <cell r="AH293" t="str">
            <v>flere</v>
          </cell>
          <cell r="AI293">
            <v>1</v>
          </cell>
          <cell r="AJ293" t="str">
            <v>V</v>
          </cell>
          <cell r="AW293" t="str">
            <v>Ingen kjent effekt</v>
          </cell>
          <cell r="AX293" t="str">
            <v>Ingen kjent effekt</v>
          </cell>
          <cell r="BC293" t="str">
            <v>Ingen kjent effekt</v>
          </cell>
          <cell r="BD293" t="str">
            <v>Ingen kjent effekt</v>
          </cell>
          <cell r="BK293" t="str">
            <v>unknown:Europe,Asia,Africa</v>
          </cell>
          <cell r="BM293" t="str">
            <v>temperate_nemoral:Europe|subtropic_mediterranean:Europe</v>
          </cell>
          <cell r="DI293">
            <v>0</v>
          </cell>
        </row>
        <row r="294">
          <cell r="B294" t="str">
            <v>Camelina microcarpa</v>
          </cell>
          <cell r="C294" t="str">
            <v>Andrz. ex DC.</v>
          </cell>
          <cell r="D294" t="str">
            <v>sanddodre</v>
          </cell>
          <cell r="E294">
            <v>139096</v>
          </cell>
          <cell r="F294">
            <v>101139</v>
          </cell>
          <cell r="G294" t="str">
            <v>ExpertGroups/Karplanter/N</v>
          </cell>
          <cell r="H294" t="str">
            <v>Karplanter</v>
          </cell>
          <cell r="I294" t="str">
            <v>Karplanter</v>
          </cell>
          <cell r="J294" t="str">
            <v>AlienSpecie</v>
          </cell>
          <cell r="N294">
            <v>1</v>
          </cell>
          <cell r="Q294">
            <v>1</v>
          </cell>
          <cell r="T294" t="str">
            <v>NK</v>
          </cell>
          <cell r="U294">
            <v>1</v>
          </cell>
          <cell r="V294" t="str">
            <v>1,1</v>
          </cell>
          <cell r="X294">
            <v>1</v>
          </cell>
          <cell r="Y294">
            <v>1</v>
          </cell>
          <cell r="Z294">
            <v>1</v>
          </cell>
          <cell r="AA294">
            <v>1837</v>
          </cell>
          <cell r="AB294" t="str">
            <v>terrestrial</v>
          </cell>
          <cell r="AD294" t="str">
            <v>origin,unknown</v>
          </cell>
          <cell r="AE294" t="str">
            <v>yes</v>
          </cell>
          <cell r="AF294" t="str">
            <v>unknown</v>
          </cell>
          <cell r="AG294">
            <v>1837</v>
          </cell>
          <cell r="AH294" t="str">
            <v>Oslo: Sjursøya</v>
          </cell>
          <cell r="AI294">
            <v>2</v>
          </cell>
          <cell r="AJ294" t="str">
            <v>V</v>
          </cell>
          <cell r="AN294">
            <v>3</v>
          </cell>
          <cell r="AO294" t="str">
            <v>introductionTransportpollution,introductionStowaway,spreadStowaway</v>
          </cell>
          <cell r="AQ294">
            <v>4</v>
          </cell>
          <cell r="AR294">
            <v>1</v>
          </cell>
          <cell r="AS294">
            <v>4</v>
          </cell>
          <cell r="AT294">
            <v>1</v>
          </cell>
          <cell r="AU294">
            <v>0</v>
          </cell>
          <cell r="AV294">
            <v>80</v>
          </cell>
          <cell r="AW294" t="str">
            <v>Ingen kjent effekt</v>
          </cell>
          <cell r="AX294" t="str">
            <v>Ingen kjent effekt</v>
          </cell>
          <cell r="BC294" t="str">
            <v>Ingen kjent effekt</v>
          </cell>
          <cell r="BD294" t="str">
            <v>Ingen kjent effekt</v>
          </cell>
          <cell r="BE294" t="str">
            <v>no</v>
          </cell>
          <cell r="BF294" t="str">
            <v>no</v>
          </cell>
          <cell r="BG294" t="str">
            <v>V</v>
          </cell>
          <cell r="BK294" t="str">
            <v>temperate_nemoral:Europe,Asia|temperate_dry:Europe,Asia|subtropic_mediterranean:Europe,Asia</v>
          </cell>
          <cell r="BM294" t="str">
            <v>temperate_nemoral:Europe,Asia,NorthAndCentralAmerica|temperate_dry:Europe,Asia,NorthAndCentralAmerica|subtropic_mediterranean:Europe,Asia,NorthAndCentralAmerica</v>
          </cell>
          <cell r="BO294">
            <v>1</v>
          </cell>
          <cell r="BR294" t="str">
            <v>RedListCategoryLevel</v>
          </cell>
          <cell r="BT294">
            <v>1</v>
          </cell>
          <cell r="BW294" t="str">
            <v>SpreadYearlyIncreaseCalculatedExpansionSpeed</v>
          </cell>
          <cell r="BX294">
            <v>0</v>
          </cell>
          <cell r="BY294">
            <v>1</v>
          </cell>
          <cell r="CB294" t="str">
            <v>T32-C-17,T35,T44,T45</v>
          </cell>
          <cell r="CC294">
            <v>1</v>
          </cell>
          <cell r="CH294">
            <v>1</v>
          </cell>
          <cell r="CM294">
            <v>1</v>
          </cell>
          <cell r="CQ294">
            <v>1</v>
          </cell>
          <cell r="CU294">
            <v>1</v>
          </cell>
          <cell r="CX294">
            <v>0</v>
          </cell>
          <cell r="CY294">
            <v>1</v>
          </cell>
          <cell r="DB294">
            <v>0</v>
          </cell>
          <cell r="DC294" t="str">
            <v>Sanddodre &lt;em&gt;Camelina microcarpa &lt;/em&gt;er en toårig urt fra Mellom- og Sør-Europa og Vest-Asia. Den har frøreproduksjon. Arten har hatt midlertidige etableringer på skrotemark, spesielt ved møller og kornsiloer, og på grunnlendt kalkmark i Oslo. Ellers har forekomstene vært tilfeldige.</v>
          </cell>
          <cell r="DD294" t="str">
            <v>&lt;p&gt;Sanddodre kom inn med ballastjord. Den ble først funnet på Sjursøya (dokumentert 1837) og "Fæstningsbryggen" (Akershus festning, kanskje enda tidligere) i Oslo, trolig ilanddrevet fra ballastjord dumpet i sjøen. I perioden fra 1850 til 1920 var arten ganske hyppig å finne over store deler av landet, nord til Nordland, delvis med spredning fra ballastplasser, men mer ved spredning fra møller. Mønsteret tyder på at det ikke bare er mølleavfall brukt som gjødsel som spredte den, men også at den var hyppig som forurensning i såfrø og såkorn. Arten hadde sin storhetsperiode mellom 1900 og 1920, da nesten halvparten av alle norske funn ble gjort. Funnfrekvensen faller dramatisk i perioden mellom 1920 og 1960, og funnene begrenses i hovedsak til møller og innførselsplasser, med noen få mer stabile tørrbakkeforekomster, bl.a. på øyene i indre Oslofjord. Etter 1960 er det bare tilfeldige funn, med unntak for en tørrbakkeforekomst på Ulvøya i Oslo, sist notert i 1992 (og øya er sterkt nedbygd i dag). Arten har opplagt reprodusert i Norge (den er toårig og er funnet en lang årrekke på enkelte steder), men alle bestandene kan nå ha gått ut. Arten er kanskje "utdødd" som stabil og reproduserende i Norge.&lt;/p&gt;</v>
          </cell>
          <cell r="DE294" t="str">
            <v>Innført med ballast (trolig både ballastvatn og ballastjord), med korn og med gras- og grønnsakfrø. Knapt noen egenspredning etter innførsel.</v>
          </cell>
          <cell r="DF294" t="str">
            <v>Invasjonspotensialet er lite, med minimalt skår på både median levetid og ekspansjonshastighet. I praksis er arten utdødd eller nesten utdødd i Norge.</v>
          </cell>
          <cell r="DG294" t="str">
            <v>Ingen kjent negativ økologisk effekt er knyttet til arten.</v>
          </cell>
          <cell r="DH294" t="str">
            <v>&lt;p&gt;Sanddodre vurderes til ingen kjent økologisk risiko. Arten hadde stabil forekomst i Norge (frøreproduksjon), men den ekspanderte ikke fra sine etableringssteder, bl.a. på grunnlendt kalkmark, og utgjorde (utgjør) ingen økologisk trussel.&lt;/p&gt;</v>
          </cell>
          <cell r="DI294">
            <v>0</v>
          </cell>
        </row>
        <row r="295">
          <cell r="B295" t="str">
            <v>Camelina sativa</v>
          </cell>
          <cell r="C295" t="str">
            <v>(L.) Crantz</v>
          </cell>
          <cell r="D295" t="str">
            <v>oljedodre</v>
          </cell>
          <cell r="E295">
            <v>139099</v>
          </cell>
          <cell r="F295">
            <v>101140</v>
          </cell>
          <cell r="G295" t="str">
            <v>ExpertGroups/Karplanter/N</v>
          </cell>
          <cell r="H295" t="str">
            <v>Karplanter</v>
          </cell>
          <cell r="I295" t="str">
            <v>Karplanter</v>
          </cell>
          <cell r="J295" t="str">
            <v>NotApplicable</v>
          </cell>
          <cell r="M295" t="str">
            <v>canNotEstablishWithin50years</v>
          </cell>
          <cell r="X295">
            <v>1</v>
          </cell>
          <cell r="Y295">
            <v>1</v>
          </cell>
          <cell r="Z295">
            <v>1</v>
          </cell>
          <cell r="AA295">
            <v>1872</v>
          </cell>
          <cell r="AB295" t="str">
            <v>terrestrial</v>
          </cell>
          <cell r="AD295" t="str">
            <v>unknown</v>
          </cell>
          <cell r="AE295" t="str">
            <v>yes</v>
          </cell>
          <cell r="AF295" t="str">
            <v>unknown</v>
          </cell>
          <cell r="AI295">
            <v>1</v>
          </cell>
          <cell r="AJ295" t="str">
            <v>V</v>
          </cell>
          <cell r="AW295" t="str">
            <v>Ingen kjent effekt</v>
          </cell>
          <cell r="AX295" t="str">
            <v>Potensielt viktig jordbruksplante som oljevekst.</v>
          </cell>
          <cell r="BC295" t="str">
            <v>Ingen kjent effekt</v>
          </cell>
          <cell r="BD295" t="str">
            <v>Ingen kjent effekt</v>
          </cell>
          <cell r="BK295" t="str">
            <v>temperate_nemoral:Europe,Asia|temperate_dry:Europe,Asia</v>
          </cell>
          <cell r="BM295" t="str">
            <v>temperate_nemoral:Europe,Asia,NorthAndCentralAmerica,SouthAmerica|temperate_dry:Europe,Asia,SouthAmerica</v>
          </cell>
          <cell r="DI295">
            <v>0</v>
          </cell>
        </row>
        <row r="296">
          <cell r="B296" t="str">
            <v>Campanula cochleariifolia</v>
          </cell>
          <cell r="C296" t="str">
            <v>Lam.</v>
          </cell>
          <cell r="D296" t="str">
            <v>nyreklokke</v>
          </cell>
          <cell r="E296">
            <v>144125</v>
          </cell>
          <cell r="F296">
            <v>100930</v>
          </cell>
          <cell r="G296" t="str">
            <v>ExpertGroups/Karplanter/N</v>
          </cell>
          <cell r="H296" t="str">
            <v>Karplanter</v>
          </cell>
          <cell r="I296" t="str">
            <v>Karplanter</v>
          </cell>
          <cell r="J296" t="str">
            <v>NotApplicable</v>
          </cell>
          <cell r="M296" t="str">
            <v>canNotEstablishWithin50years</v>
          </cell>
          <cell r="AA296">
            <v>1934</v>
          </cell>
          <cell r="AB296" t="str">
            <v>terrestrial</v>
          </cell>
          <cell r="AD296" t="str">
            <v>unknown</v>
          </cell>
          <cell r="AE296" t="str">
            <v>no</v>
          </cell>
          <cell r="AF296" t="str">
            <v>unknown</v>
          </cell>
          <cell r="AI296">
            <v>5</v>
          </cell>
          <cell r="AJ296" t="str">
            <v>V</v>
          </cell>
          <cell r="AW296" t="str">
            <v>Ingen kjent effekt</v>
          </cell>
          <cell r="AX296" t="str">
            <v>Ingen kjent effekt</v>
          </cell>
          <cell r="BC296" t="str">
            <v>Ingen kjent effekt</v>
          </cell>
          <cell r="BD296" t="str">
            <v>Ingen kjent effekt</v>
          </cell>
          <cell r="BK296" t="str">
            <v>temperate_nemoral:Europe|subtropic_mediterranean:Europe</v>
          </cell>
          <cell r="BM296" t="str">
            <v>temperate_nemoral:Europe|subtropic_mediterranean:Europe</v>
          </cell>
          <cell r="DI296">
            <v>0</v>
          </cell>
        </row>
        <row r="297">
          <cell r="B297" t="str">
            <v>Campanula glomerata glomerata</v>
          </cell>
          <cell r="D297" t="str">
            <v>engtoppklokke</v>
          </cell>
          <cell r="E297">
            <v>60892</v>
          </cell>
          <cell r="F297">
            <v>100932</v>
          </cell>
          <cell r="G297" t="str">
            <v>ExpertGroups/Karplanter/N</v>
          </cell>
          <cell r="H297" t="str">
            <v>Karplanter</v>
          </cell>
          <cell r="I297" t="str">
            <v>Karplanter</v>
          </cell>
          <cell r="J297" t="str">
            <v>AlienSpecie</v>
          </cell>
          <cell r="N297">
            <v>2</v>
          </cell>
          <cell r="Q297">
            <v>1</v>
          </cell>
          <cell r="T297" t="str">
            <v>LO</v>
          </cell>
          <cell r="U297">
            <v>2</v>
          </cell>
          <cell r="V297" t="str">
            <v>2A,1</v>
          </cell>
          <cell r="X297">
            <v>1</v>
          </cell>
          <cell r="Y297">
            <v>1</v>
          </cell>
          <cell r="Z297">
            <v>1</v>
          </cell>
          <cell r="AA297">
            <v>1958</v>
          </cell>
          <cell r="AB297" t="str">
            <v>terrestrial</v>
          </cell>
          <cell r="AD297" t="str">
            <v>origin</v>
          </cell>
          <cell r="AE297" t="str">
            <v>yes</v>
          </cell>
          <cell r="AF297" t="str">
            <v>unknown</v>
          </cell>
          <cell r="AG297">
            <v>1958</v>
          </cell>
          <cell r="AH297" t="str">
            <v>Fi Sør-Varanger: nær Holmfossen i Pasvikdalen og bunnen av Munkefjorden</v>
          </cell>
          <cell r="AI297">
            <v>10</v>
          </cell>
          <cell r="AJ297" t="str">
            <v>V</v>
          </cell>
          <cell r="AN297">
            <v>2</v>
          </cell>
          <cell r="AO297" t="str">
            <v>introductionTransportpollution</v>
          </cell>
          <cell r="AP297" t="str">
            <v>Bu,Fi</v>
          </cell>
          <cell r="AQ297">
            <v>52</v>
          </cell>
          <cell r="AR297">
            <v>2</v>
          </cell>
          <cell r="AS297">
            <v>104</v>
          </cell>
          <cell r="AT297">
            <v>100</v>
          </cell>
          <cell r="AU297">
            <v>112</v>
          </cell>
          <cell r="AV297">
            <v>10</v>
          </cell>
          <cell r="AW297" t="str">
            <v>Ingen kjent effekt</v>
          </cell>
          <cell r="AX297" t="str">
            <v>Ingen kjent effekt</v>
          </cell>
          <cell r="BC297" t="str">
            <v>Ingen kjent effekt</v>
          </cell>
          <cell r="BD297" t="str">
            <v>Ingen kjent effekt</v>
          </cell>
          <cell r="BE297" t="str">
            <v>no</v>
          </cell>
          <cell r="BF297" t="str">
            <v>no</v>
          </cell>
          <cell r="BK297" t="str">
            <v>temperate_boreal:Asia|temperate_nemoral:Europe,Asia|temperate_dry:Europe,Asia|subtropic_mediterranean:Europe,Asia</v>
          </cell>
          <cell r="BM297" t="str">
            <v>temperate_boreal:Europe,Asia|temperate_nemoral:Europe,Asia|temperate_dry:Europe,Asia|subtropic_mediterranean:Europe,Asia</v>
          </cell>
          <cell r="BO297">
            <v>3</v>
          </cell>
          <cell r="BR297" t="str">
            <v>RedListCategoryLevel</v>
          </cell>
          <cell r="BT297">
            <v>1</v>
          </cell>
          <cell r="BW297" t="str">
            <v>SpreadYearlyIncreaseCalculatedExpansionSpeed</v>
          </cell>
          <cell r="BX297">
            <v>13.84</v>
          </cell>
          <cell r="BY297">
            <v>1</v>
          </cell>
          <cell r="CB297" t="str">
            <v>T32,T37</v>
          </cell>
          <cell r="CC297">
            <v>1</v>
          </cell>
          <cell r="CH297">
            <v>1</v>
          </cell>
          <cell r="CM297">
            <v>1</v>
          </cell>
          <cell r="CQ297">
            <v>1</v>
          </cell>
          <cell r="CU297">
            <v>1</v>
          </cell>
          <cell r="CX297">
            <v>0</v>
          </cell>
          <cell r="CY297">
            <v>1</v>
          </cell>
          <cell r="DB297">
            <v>0</v>
          </cell>
          <cell r="DC297" t="str">
            <v>Engtoppklokke &lt;em&gt;Campanula glomerata &lt;/em&gt;subsp. &lt;em&gt;glomerata &lt;/em&gt;er en vidt utbredt europeisk og vestasiatisk flerårig urt, i Europa litt østlig og med nordgrense i Baltikum og Russland. Den formerer seg med frø og har dessuten sterk klonal vekst med jordstengler. Den er etablert i enger mer eller mindre tilgrodde med bjørkekratt i Fi Sør-Varanger og mindre etablert på flisvoller i Bu Hurum.</v>
          </cell>
          <cell r="DD297" t="str">
            <v>&lt;p&gt;Planten kom inn til Fi Sør-Varanger under andre verdenskrig mellom 1940 og 1944, men ble først funnet i 1958 nær brua over Pasvikelva ved Holmfoss, nedrevet etter at elva ble grense mellom Russland og Norge, og i botnen av Munkefjorden. Siden er den funnet på minst 14 andre plasser i 12 forekomstruter i Sør-Varanger (Jarfjord, Pasvikdalen, Svartaksla-Elvenes-området, Munkelv, Neiden), alltid i på eller nær steder for tyske militæranlegg og leirer. Arten kom opplagt inn med f&amp;#244:r til hestene, men f&amp;#244:ret behøver ikke være fra Mellom-Europa. Før utbruddet av krigen med Russland i 1941 var russisk høy en av de mest omfattende varene som ble solgt fra Russland til Tyskland under Molotov-Ribbentrop-pakten. Funnene i Sør-Varanger omtales omfattende av Alm et al. (2003). I 2003 ble planten også funnet i Toftebekkdalen i Bu Hurum, på flis/bark-fylling, sikkert kommet inn med europeisk, kanskje baltisk tømmer. Her er det mindre trolig at den blir permanent. Arten har permanent, men ikke ekspansiv bestand i Norge.&lt;/p&gt;</v>
          </cell>
          <cell r="DE297" t="str">
            <v>Planten ble innført med hestef&amp;#244:r og tømmer, trolig fra naturlig utbredelsesområde noe øst i Europa. Den har hatt svært lite videre spredning, om noen.</v>
          </cell>
          <cell r="DF297" t="str">
            <v>Invasjonspotensialet er begrenset, en kombinasjon av moderat lang median levetid og låg ekspansjonshastighet. Det er praktisk talt ikke ekspansjon i etablerte bestander og knapt etablering av nye.</v>
          </cell>
          <cell r="DG297" t="str">
            <v>Ingen kjent negativ økologisk effekt er knyttet til planten.</v>
          </cell>
          <cell r="DH297" t="str">
            <v>&lt;p&gt;Engtoppklokke vurderes til låg økologisk risiko, på grunn av invasjonspotensialet. Den har permanent, men ikke ekspansiv bestand i Norge, men den har ikke ekspandert på 60-70 år og utgjør ingen økologisk trussel. Den er heller et kulturminne etter andre verdenskrig.&lt;/p&gt;</v>
          </cell>
          <cell r="DI297">
            <v>1</v>
          </cell>
        </row>
        <row r="298">
          <cell r="B298" t="str">
            <v>Campanula lactiflora</v>
          </cell>
          <cell r="C298" t="str">
            <v>M.Bieb.</v>
          </cell>
          <cell r="D298" t="str">
            <v>melkeklokke</v>
          </cell>
          <cell r="E298">
            <v>60893</v>
          </cell>
          <cell r="F298">
            <v>100933</v>
          </cell>
          <cell r="G298" t="str">
            <v>ExpertGroups/Karplanter/N</v>
          </cell>
          <cell r="H298" t="str">
            <v>Karplanter</v>
          </cell>
          <cell r="I298" t="str">
            <v>Karplanter</v>
          </cell>
          <cell r="J298" t="str">
            <v>NotApplicable</v>
          </cell>
          <cell r="M298" t="str">
            <v>canNotEstablishWithin50years</v>
          </cell>
          <cell r="AA298">
            <v>2002</v>
          </cell>
          <cell r="AB298" t="str">
            <v>terrestrial</v>
          </cell>
          <cell r="AD298" t="str">
            <v>unknown</v>
          </cell>
          <cell r="AE298" t="str">
            <v>no</v>
          </cell>
          <cell r="AF298" t="str">
            <v>unknown</v>
          </cell>
          <cell r="AI298">
            <v>5</v>
          </cell>
          <cell r="AJ298" t="str">
            <v>V</v>
          </cell>
          <cell r="AW298" t="str">
            <v>Ingen kjent effekt</v>
          </cell>
          <cell r="AX298" t="str">
            <v>Ingen kjent effekt</v>
          </cell>
          <cell r="BC298" t="str">
            <v>Ingen kjent effekt</v>
          </cell>
          <cell r="BD298" t="str">
            <v>Ingen kjent effekt</v>
          </cell>
          <cell r="BK298" t="str">
            <v>temperate_nemoral:Europe,Asia</v>
          </cell>
          <cell r="BM298" t="str">
            <v>temperate_nemoral:Europe,Asia</v>
          </cell>
          <cell r="DI298">
            <v>0</v>
          </cell>
        </row>
        <row r="299">
          <cell r="B299" t="str">
            <v>Campanula punctata</v>
          </cell>
          <cell r="C299" t="str">
            <v>Lam.</v>
          </cell>
          <cell r="D299" t="str">
            <v>prikk-klokke</v>
          </cell>
          <cell r="E299">
            <v>60900</v>
          </cell>
          <cell r="F299">
            <v>100940</v>
          </cell>
          <cell r="G299" t="str">
            <v>ExpertGroups/Karplanter/N</v>
          </cell>
          <cell r="H299" t="str">
            <v>Karplanter</v>
          </cell>
          <cell r="I299" t="str">
            <v>Karplanter</v>
          </cell>
          <cell r="J299" t="str">
            <v>NotApplicable</v>
          </cell>
          <cell r="M299" t="str">
            <v>canNotEstablishWithin50years</v>
          </cell>
          <cell r="AA299">
            <v>2005</v>
          </cell>
          <cell r="AB299" t="str">
            <v>terrestrial</v>
          </cell>
          <cell r="AD299" t="str">
            <v>unknown</v>
          </cell>
          <cell r="AE299" t="str">
            <v>no</v>
          </cell>
          <cell r="AF299" t="str">
            <v>unknown</v>
          </cell>
          <cell r="AI299">
            <v>5</v>
          </cell>
          <cell r="AJ299" t="str">
            <v>V</v>
          </cell>
          <cell r="AW299" t="str">
            <v>Ingen kjent effekt</v>
          </cell>
          <cell r="AX299" t="str">
            <v>Ingen kjent effekt</v>
          </cell>
          <cell r="BC299" t="str">
            <v>Ingen kjent effekt</v>
          </cell>
          <cell r="BD299" t="str">
            <v>Ingen kjent effekt</v>
          </cell>
          <cell r="BK299" t="str">
            <v>temperate_nemoral:Asia</v>
          </cell>
          <cell r="BM299" t="str">
            <v>temperate_nemoral:Europe,Asia</v>
          </cell>
          <cell r="DI299">
            <v>0</v>
          </cell>
        </row>
        <row r="300">
          <cell r="B300" t="str">
            <v>Campanula pyramidalis</v>
          </cell>
          <cell r="C300" t="str">
            <v>L.</v>
          </cell>
          <cell r="D300" t="str">
            <v>aronstav</v>
          </cell>
          <cell r="E300">
            <v>60901</v>
          </cell>
          <cell r="F300">
            <v>100941</v>
          </cell>
          <cell r="G300" t="str">
            <v>ExpertGroups/Karplanter/N</v>
          </cell>
          <cell r="H300" t="str">
            <v>Karplanter</v>
          </cell>
          <cell r="I300" t="str">
            <v>Karplanter</v>
          </cell>
          <cell r="J300" t="str">
            <v>NotApplicable</v>
          </cell>
          <cell r="M300" t="str">
            <v>canNotEstablishWithin50years</v>
          </cell>
          <cell r="AA300">
            <v>1938</v>
          </cell>
          <cell r="AB300" t="str">
            <v>terrestrial</v>
          </cell>
          <cell r="AD300" t="str">
            <v>unknown</v>
          </cell>
          <cell r="AE300" t="str">
            <v>no</v>
          </cell>
          <cell r="AF300" t="str">
            <v>unknown</v>
          </cell>
          <cell r="AI300">
            <v>2</v>
          </cell>
          <cell r="AJ300" t="str">
            <v>V</v>
          </cell>
          <cell r="AW300" t="str">
            <v>Ingen kjent effekt</v>
          </cell>
          <cell r="AX300" t="str">
            <v>Ingen kjent effekt</v>
          </cell>
          <cell r="BC300" t="str">
            <v>Ingen kjent effekt</v>
          </cell>
          <cell r="BD300" t="str">
            <v>Ingen kjent effekt</v>
          </cell>
          <cell r="BK300" t="str">
            <v>temperate_nemoral:Europe|subtropic_mediterranean:Europe</v>
          </cell>
          <cell r="BM300" t="str">
            <v>temperate_nemoral:Europe|subtropic_mediterranean:Europe</v>
          </cell>
          <cell r="DI300">
            <v>0</v>
          </cell>
        </row>
        <row r="301">
          <cell r="B301" t="str">
            <v>Campanula rapunculoides</v>
          </cell>
          <cell r="C301" t="str">
            <v>L.</v>
          </cell>
          <cell r="D301" t="str">
            <v>ugrasklokke</v>
          </cell>
          <cell r="E301">
            <v>60902</v>
          </cell>
          <cell r="F301">
            <v>100942</v>
          </cell>
          <cell r="G301" t="str">
            <v>ExpertGroups/Karplanter/N</v>
          </cell>
          <cell r="H301" t="str">
            <v>Karplanter</v>
          </cell>
          <cell r="I301" t="str">
            <v>Karplanter</v>
          </cell>
          <cell r="J301" t="str">
            <v>AlienSpecie</v>
          </cell>
          <cell r="N301">
            <v>4</v>
          </cell>
          <cell r="Q301">
            <v>1</v>
          </cell>
          <cell r="T301" t="str">
            <v>PH</v>
          </cell>
          <cell r="U301">
            <v>3</v>
          </cell>
          <cell r="V301" t="str">
            <v>4A,1</v>
          </cell>
          <cell r="X301">
            <v>3</v>
          </cell>
          <cell r="Y301">
            <v>4</v>
          </cell>
          <cell r="Z301">
            <v>1</v>
          </cell>
          <cell r="AA301">
            <v>1823</v>
          </cell>
          <cell r="AB301" t="str">
            <v>terrestrial</v>
          </cell>
          <cell r="AD301" t="str">
            <v>origin,unknown</v>
          </cell>
          <cell r="AE301" t="str">
            <v>yes</v>
          </cell>
          <cell r="AF301" t="str">
            <v>unknown</v>
          </cell>
          <cell r="AG301">
            <v>1823</v>
          </cell>
          <cell r="AH301" t="str">
            <v>Ak Ullensaker og Ås</v>
          </cell>
          <cell r="AI301">
            <v>10</v>
          </cell>
          <cell r="AJ301" t="str">
            <v>V</v>
          </cell>
          <cell r="AN301">
            <v>7</v>
          </cell>
          <cell r="AO301" t="str">
            <v>introductionTransportpollution,introductionStowaway,spreadStowaway,spreadTransportpollution,spreadNaturalDispersal,introductionEscaped</v>
          </cell>
          <cell r="AP301" t="str">
            <v>Øs,OsA,He,Op,Bu,Ve,Te,Aa,Va,Ro,Ho,Sf,Mr,St,Nt,No,Tr</v>
          </cell>
          <cell r="AQ301">
            <v>3888</v>
          </cell>
          <cell r="AR301">
            <v>4</v>
          </cell>
          <cell r="AS301">
            <v>15552</v>
          </cell>
          <cell r="AT301">
            <v>300000</v>
          </cell>
          <cell r="AU301">
            <v>23000</v>
          </cell>
          <cell r="AV301">
            <v>80</v>
          </cell>
          <cell r="AW301" t="str">
            <v>Ingen kjent effekt</v>
          </cell>
          <cell r="AX301" t="str">
            <v>Ingen kjent effekt</v>
          </cell>
          <cell r="BC301" t="str">
            <v>Ingen kjent effekt</v>
          </cell>
          <cell r="BD301" t="str">
            <v>Ingen kjent effekt</v>
          </cell>
          <cell r="BE301" t="str">
            <v>no</v>
          </cell>
          <cell r="BF301" t="str">
            <v>no</v>
          </cell>
          <cell r="BK301" t="str">
            <v>temperate_nemoral:Europe,Asia|temperate_dry:Europe,Asia|subtropic_mediterranean:Europe,Asia</v>
          </cell>
          <cell r="BM301" t="str">
            <v>temperate_boreal:Europe,NorthAndCentralAmerica|temperate_nemoral:Europe,Asia,Oceania,NorthAndCentralAmerica|temperate_dry:Europe,Asia|subtropic_mediterranean:Europe,Asia</v>
          </cell>
          <cell r="BO301">
            <v>4</v>
          </cell>
          <cell r="BR301" t="str">
            <v>RedListCategoryLevel</v>
          </cell>
          <cell r="BT301">
            <v>3</v>
          </cell>
          <cell r="BU301" t="str">
            <v>X</v>
          </cell>
          <cell r="BW301" t="str">
            <v>SpreadYearlyIncreaseObservations</v>
          </cell>
          <cell r="BX301">
            <v>467</v>
          </cell>
          <cell r="BY301">
            <v>1</v>
          </cell>
          <cell r="CB301" t="str">
            <v>T4,T32,T35,T37,T39,T40,T41,T42,T43</v>
          </cell>
          <cell r="CC301">
            <v>1</v>
          </cell>
          <cell r="CH301">
            <v>1</v>
          </cell>
          <cell r="CM301">
            <v>1</v>
          </cell>
          <cell r="CQ301">
            <v>1</v>
          </cell>
          <cell r="CT301" t="str">
            <v>T32</v>
          </cell>
          <cell r="CU301">
            <v>1</v>
          </cell>
          <cell r="CX301">
            <v>0</v>
          </cell>
          <cell r="CY301">
            <v>1</v>
          </cell>
          <cell r="DB301">
            <v>0</v>
          </cell>
          <cell r="DC301" t="str">
            <v>Ugrasklokke &lt;i&gt;Campanula rapunculoides&lt;/i&gt; er en langlevd flerårig urt med frøreproduksjon, og også med sterk klonal vekst med jordstengler (nesten umulig å utrydde). Frøene spres nokså passivt fra stive stengler (ballist). Den er utbredt i store deler av Europa, men fremmed hos oss. Den er meget vanlig på kulturmark og sterkt forstyrret mark, særlig i gjengroende eng, på veikanter og i og ved hager, men går i liten grad inn i mindre påvirkete naturtyper.</v>
          </cell>
          <cell r="DD301" t="str">
            <v>&lt;p&gt;Ugrasklokke er først dokumentert fra 1820-årene med de to første daterte funn i 1823 i Ak Ås og Ullensaker, men den kan ha vært i landet før 1800. Det ble gjort en lang rekke funn i 1840-årene, i Østfold (flere steder), Oslo/Akershus (mange steder), Buskerud (Kongsberg) og Vestfold (Larvik). Ingen av funnene er knyttet til steder for spesielle importer, noe som tyder på at arten er kommet enten med grasfrø (mest sannsynlig på grunn av samtidigheten) eller med mer diffuse vektorer. Arten begynte raskt å ekspandere og var allerede tidlig på 1900-tallet såpass hyppig i sentrale områder at den knapt ble samlet eller notert mer. Økningen har fortsatt fram til nå: kontrasten mellom ca. 79 forekomster anslått ut fra herbariedokumentasjonen i 1980 og 578 forekomster rapportert i Artskart for 1981-2011 sier noe om hvor lite denne nå blir samlet. Arten fyller nå sitt potensielle utbredelsesområde, og den er så vanlig at det er relativt lite rom for ytterligere fortetning. Den er funnet nord til Nord-Troms (Nordreisa), men muligens ikke med effektiv formering lengre nord enn Trøndelag.&lt;/p&gt;</v>
          </cell>
          <cell r="DE301" t="str">
            <v>Arten er trolig kommet inn med såfrø og med transportmidler, i litt omfang også dyrket som prydplante i hager (i fjelldalene og nordpå der den ikke allerede er et plagsomt hageugras) og forvillet derfra.</v>
          </cell>
          <cell r="DF301" t="str">
            <v>Invasjonspotensialet er stort, en kombinasjon av lang median levetid og moderat (med usikkerhet til høg) ekspansjonshastighet.</v>
          </cell>
          <cell r="DG301" t="str">
            <v>Arten vurderes til ingen kjent økologisk effekt. Den fortrenger andre karplanter der den etablerer seg, men dette skjer hovedsakelig på sterkt endret fastmark og er ikke kjent å påvirke sårbare arter. Dette plagsomme hageugraset vurderes derfor til ikke å ha noen vurd&amp;#233:rbar effekt ute i norsk natur.</v>
          </cell>
          <cell r="DH301" t="str">
            <v>&lt;p&gt;Ugrasklokke vurderes til potensielt høg økologisk risiko, men utelukkende på grunn av invasjonspotensialet. Arten går i hovedsak inn på "kunstmark" (hager, veikanter, skrotemark, byugras), men inntar også engkanter og skogkanter, hvor den neppe kommer til å gjøre særlig skade.&lt;/p&gt;</v>
          </cell>
          <cell r="DI301">
            <v>0</v>
          </cell>
        </row>
        <row r="302">
          <cell r="B302" t="str">
            <v>Campanula rapunculus</v>
          </cell>
          <cell r="C302" t="str">
            <v>L.</v>
          </cell>
          <cell r="D302" t="str">
            <v>rankklokke</v>
          </cell>
          <cell r="E302">
            <v>60903</v>
          </cell>
          <cell r="F302">
            <v>100943</v>
          </cell>
          <cell r="G302" t="str">
            <v>ExpertGroups/Karplanter/N</v>
          </cell>
          <cell r="H302" t="str">
            <v>Karplanter</v>
          </cell>
          <cell r="I302" t="str">
            <v>Karplanter</v>
          </cell>
          <cell r="J302" t="str">
            <v>NotApplicable</v>
          </cell>
          <cell r="M302" t="str">
            <v>canNotEstablishWithin50years</v>
          </cell>
          <cell r="AA302">
            <v>2005</v>
          </cell>
          <cell r="AB302" t="str">
            <v>terrestrial</v>
          </cell>
          <cell r="AD302" t="str">
            <v>unknown</v>
          </cell>
          <cell r="AE302" t="str">
            <v>no</v>
          </cell>
          <cell r="AF302" t="str">
            <v>unknown</v>
          </cell>
          <cell r="AI302">
            <v>2</v>
          </cell>
          <cell r="AJ302" t="str">
            <v>V</v>
          </cell>
          <cell r="AW302" t="str">
            <v>Ingen kjent effekt</v>
          </cell>
          <cell r="AX302" t="str">
            <v>Ingen kjent effekt</v>
          </cell>
          <cell r="BC302" t="str">
            <v>Ingen kjent effekt</v>
          </cell>
          <cell r="BD302" t="str">
            <v>Ingen kjent effekt</v>
          </cell>
          <cell r="BK302" t="str">
            <v>temperate_nemoral:Europe,Asia|subtropic_mediterranean:Europe,Asia</v>
          </cell>
          <cell r="BM302" t="str">
            <v>temperate_nemoral:Europe,Asia|subtropic_mediterranean:Europe,Asia</v>
          </cell>
          <cell r="DI302">
            <v>1</v>
          </cell>
        </row>
        <row r="303">
          <cell r="B303" t="str">
            <v>Amaranthus cruentus</v>
          </cell>
          <cell r="C303" t="str">
            <v>L.</v>
          </cell>
          <cell r="D303" t="str">
            <v>blodamarant</v>
          </cell>
          <cell r="E303">
            <v>130272</v>
          </cell>
          <cell r="F303">
            <v>143445</v>
          </cell>
          <cell r="G303" t="str">
            <v>ExpertGroups/Karplanter/N</v>
          </cell>
          <cell r="H303" t="str">
            <v>Karplanter</v>
          </cell>
          <cell r="I303" t="str">
            <v>Karplanter</v>
          </cell>
          <cell r="J303" t="str">
            <v>NotApplicable</v>
          </cell>
          <cell r="M303" t="str">
            <v>canNotEstablishWithin50years</v>
          </cell>
          <cell r="AA303">
            <v>1903</v>
          </cell>
          <cell r="AB303" t="str">
            <v>terrestrial</v>
          </cell>
          <cell r="AD303" t="str">
            <v>unknown</v>
          </cell>
          <cell r="AE303" t="str">
            <v>no</v>
          </cell>
          <cell r="AF303" t="str">
            <v>unknown</v>
          </cell>
          <cell r="AI303">
            <v>1</v>
          </cell>
          <cell r="AJ303" t="str">
            <v>V</v>
          </cell>
          <cell r="AW303" t="str">
            <v>Ingen kjent effekt</v>
          </cell>
          <cell r="AX303" t="str">
            <v>Ingen kjent effekt</v>
          </cell>
          <cell r="BC303" t="str">
            <v>Ingen kjent effekt</v>
          </cell>
          <cell r="BD303" t="str">
            <v>Ingen kjent effekt</v>
          </cell>
          <cell r="BK303" t="str">
            <v>subtropic_unspecified:NorthAndCentralAmerica|tropic:NorthAndCentralAmerica</v>
          </cell>
          <cell r="BM303" t="str">
            <v>temperate_nemoral:Europe|temperate_dry:Europe,Asia|subtropic_unspecified:NorthAndCentralAmerica|subtropic_mediterranean:Europe,Asia,Africa,Oceania|tropic:NorthAndCentralAmerica</v>
          </cell>
          <cell r="DI303">
            <v>1</v>
          </cell>
        </row>
        <row r="304">
          <cell r="B304" t="str">
            <v>Cannabis sativa</v>
          </cell>
          <cell r="C304" t="str">
            <v>L.</v>
          </cell>
          <cell r="D304" t="str">
            <v>hamp</v>
          </cell>
          <cell r="E304">
            <v>63157</v>
          </cell>
          <cell r="F304">
            <v>103197</v>
          </cell>
          <cell r="G304" t="str">
            <v>ExpertGroups/Karplanter/N</v>
          </cell>
          <cell r="H304" t="str">
            <v>Karplanter</v>
          </cell>
          <cell r="I304" t="str">
            <v>Karplanter</v>
          </cell>
          <cell r="J304" t="str">
            <v>NotApplicable</v>
          </cell>
          <cell r="M304" t="str">
            <v>canNotEstablishWithin50years</v>
          </cell>
          <cell r="AA304">
            <v>1860</v>
          </cell>
          <cell r="AB304" t="str">
            <v>terrestrial</v>
          </cell>
          <cell r="AD304" t="str">
            <v>unknown</v>
          </cell>
          <cell r="AE304" t="str">
            <v>no</v>
          </cell>
          <cell r="AF304" t="str">
            <v>unknown</v>
          </cell>
          <cell r="AI304">
            <v>1</v>
          </cell>
          <cell r="AJ304" t="str">
            <v>V</v>
          </cell>
          <cell r="AW304" t="str">
            <v>Narkotisk (cannabis, marijuana).</v>
          </cell>
          <cell r="AX304" t="str">
            <v>Økonomisk viktig plante for medisinske formål, tidligere og delvis fortsatt som tekstilfiber.</v>
          </cell>
          <cell r="BC304" t="str">
            <v>Ingen kjent effekt</v>
          </cell>
          <cell r="BD304" t="str">
            <v>Ingen kjent effekt</v>
          </cell>
          <cell r="BK304" t="str">
            <v>temperate_nemoral:Asia|temperate_dry:Asia|subtropic_mediterranean:Asia|subtropic_dry:Asia</v>
          </cell>
          <cell r="BM304" t="str">
            <v>temperate_nemoral:Europe,Asia,Oceania,NorthAndCentralAmerica,SouthAmerica|temperate_dry:Europe,Asia|subtropic_unspecified:NorthAndCentralAmerica,SouthAmerica|subtropic_mediterranean:Europe,Asia,Africa,Oceania|subtropic_dry:Asia,Africa|subtropic_caperegion:Africa|subtropic_highlands:SouthAmerica|tropic:Africa,Oceania,NorthAndCentralAmerica,SouthAmerica</v>
          </cell>
          <cell r="DI304">
            <v>0</v>
          </cell>
        </row>
        <row r="305">
          <cell r="B305" t="str">
            <v>Capnoides sempervirens</v>
          </cell>
          <cell r="C305" t="str">
            <v>(L.) Borkh.</v>
          </cell>
          <cell r="D305" t="str">
            <v>amerikalerkespore</v>
          </cell>
          <cell r="E305">
            <v>139116</v>
          </cell>
          <cell r="F305">
            <v>103006</v>
          </cell>
          <cell r="G305" t="str">
            <v>ExpertGroups/Karplanter/N</v>
          </cell>
          <cell r="H305" t="str">
            <v>Karplanter</v>
          </cell>
          <cell r="I305" t="str">
            <v>Karplanter</v>
          </cell>
          <cell r="J305" t="str">
            <v>AlienSpecie</v>
          </cell>
          <cell r="N305">
            <v>1</v>
          </cell>
          <cell r="Q305">
            <v>1</v>
          </cell>
          <cell r="T305" t="str">
            <v>NK</v>
          </cell>
          <cell r="U305">
            <v>1</v>
          </cell>
          <cell r="V305" t="str">
            <v>1,1</v>
          </cell>
          <cell r="X305">
            <v>1</v>
          </cell>
          <cell r="Y305">
            <v>1</v>
          </cell>
          <cell r="Z305">
            <v>1</v>
          </cell>
          <cell r="AA305">
            <v>1905</v>
          </cell>
          <cell r="AB305" t="str">
            <v>terrestrial</v>
          </cell>
          <cell r="AD305" t="str">
            <v>unknown</v>
          </cell>
          <cell r="AE305" t="str">
            <v>yes</v>
          </cell>
          <cell r="AF305" t="str">
            <v>unknown</v>
          </cell>
          <cell r="AG305">
            <v>1926</v>
          </cell>
          <cell r="AH305" t="str">
            <v>Vf Tjøme: Skauen - Onerød</v>
          </cell>
          <cell r="AI305">
            <v>1</v>
          </cell>
          <cell r="AJ305" t="str">
            <v>V</v>
          </cell>
          <cell r="AL305">
            <v>1</v>
          </cell>
          <cell r="AM305" t="str">
            <v>importDirect</v>
          </cell>
          <cell r="AN305">
            <v>1</v>
          </cell>
          <cell r="AO305" t="str">
            <v>introductionStowaway</v>
          </cell>
          <cell r="AQ305">
            <v>4</v>
          </cell>
          <cell r="AR305">
            <v>1</v>
          </cell>
          <cell r="AS305">
            <v>4</v>
          </cell>
          <cell r="AT305">
            <v>1</v>
          </cell>
          <cell r="AU305">
            <v>4</v>
          </cell>
          <cell r="AV305">
            <v>0</v>
          </cell>
          <cell r="AW305" t="str">
            <v>Ingen kjent effekt</v>
          </cell>
          <cell r="AX305" t="str">
            <v>Ingen kjent effekt</v>
          </cell>
          <cell r="BC305" t="str">
            <v>Ingen kjent effekt</v>
          </cell>
          <cell r="BD305" t="str">
            <v>Ingen kjent effekt</v>
          </cell>
          <cell r="BE305" t="str">
            <v>no</v>
          </cell>
          <cell r="BF305" t="str">
            <v>no</v>
          </cell>
          <cell r="BK305" t="str">
            <v>temperate_boreal:NorthAndCentralAmerica|temperate_nemoral:NorthAndCentralAmerica</v>
          </cell>
          <cell r="BM305" t="str">
            <v>temperate_boreal:NorthAndCentralAmerica|temperate_nemoral:Europe,NorthAndCentralAmerica</v>
          </cell>
          <cell r="BO305">
            <v>1</v>
          </cell>
          <cell r="BR305" t="str">
            <v>RedListCategoryLevel</v>
          </cell>
          <cell r="BT305">
            <v>1</v>
          </cell>
          <cell r="BW305" t="str">
            <v>SpreadYearlyIncreaseCalculatedExpansionSpeed</v>
          </cell>
          <cell r="BX305">
            <v>0</v>
          </cell>
          <cell r="BY305">
            <v>1</v>
          </cell>
          <cell r="CB305" t="str">
            <v>T2-C-3,T42</v>
          </cell>
          <cell r="CC305">
            <v>1</v>
          </cell>
          <cell r="CH305">
            <v>1</v>
          </cell>
          <cell r="CM305">
            <v>1</v>
          </cell>
          <cell r="CQ305">
            <v>1</v>
          </cell>
          <cell r="CU305">
            <v>1</v>
          </cell>
          <cell r="CX305">
            <v>0</v>
          </cell>
          <cell r="CY305">
            <v>1</v>
          </cell>
          <cell r="DB305">
            <v>0</v>
          </cell>
          <cell r="DC305" t="str">
            <v>Amerikalerkespore &lt;em&gt;Capnoides sempervirens &lt;/em&gt;er en ettårig skogplante, vidt utbredt i Nord-Amerika. Den er en brannspesialist med sterk oppblomstring etter skogbranner og med frøbank mellom hver skogbrann. Den kan også spire opp ved hogst, når skogbunnen får mer innstråling.</v>
          </cell>
          <cell r="DD305" t="str">
            <v>&lt;p&gt;Arten er bare funnet tre steder i Norge: som forvillet i Botanisk hage på Tøyen i Oslo i 1905, men med nesten årviss "forvilling" inntil nå, 2017, uten at dette er blitt registrert i noen database: på en bergkolle på Skauen - Onerød i Vf Tjøme der den ble samlet av flere personer ("valfart") i 1926 og flere ganger fram til 1956, dvs. med opplagt reproduksjon i minst 30 generasjoner: og på en bergkolle nær Gomserød - Raugland i Vf Larvik i 1993, og her holdt den seg i hvert fall til 1998.&lt;/p&gt;</v>
          </cell>
          <cell r="DE305" t="str">
            <v>Innførselsmålet er ukjent (unntatt på Tøyen i Oslo der den er dyrket og forviller seg nesten årvisst). Det er uvisst hvor den er kommet fra.</v>
          </cell>
          <cell r="DF305" t="str">
            <v>Lite invasjonspotensial, med minste skår på både median levetid og ekspansjonshastighet.</v>
          </cell>
          <cell r="DG305" t="str">
            <v>Ingen kjent negativ økologisk effekt er knyttet til arten.</v>
          </cell>
          <cell r="DH305" t="str">
            <v>&lt;p&gt;Amerikalerkespore vurderes til ingen kjent økologisk risiko. Arten har et opplagt potensial i norsk natur, men foreløpig har den ikke etablert seg fast, trolig fordi den ikke er kommet til det rette stedet med hensyn på naturtype (brannutsatt barskog). Dessuten har vi lite regelmessig brannutsatt barskog i Norge, i motsetning til i Canada og Alaska. Den frøsetter seg villig (enkelte år som litt aggressivt ugras i Botanisk hage i Oslo), men den må komme ut i varm og kanskje ofte brannherjet skog før den skal slå til for alvor. Arten har hatt stabil forekomst i Norge (frøreproduksjon) i minst to perioder (1926-1956, 1993-1998), men den har ikke ekspandert.&lt;/p&gt;</v>
          </cell>
          <cell r="DI305">
            <v>0</v>
          </cell>
        </row>
        <row r="306">
          <cell r="B306" t="str">
            <v>Capsicum annuum</v>
          </cell>
          <cell r="C306" t="str">
            <v>L.</v>
          </cell>
          <cell r="D306" t="str">
            <v>paprika</v>
          </cell>
          <cell r="E306">
            <v>63674</v>
          </cell>
          <cell r="F306">
            <v>103714</v>
          </cell>
          <cell r="G306" t="str">
            <v>ExpertGroups/Karplanter/N</v>
          </cell>
          <cell r="H306" t="str">
            <v>Karplanter</v>
          </cell>
          <cell r="I306" t="str">
            <v>Karplanter</v>
          </cell>
          <cell r="J306" t="str">
            <v>NotApplicable</v>
          </cell>
          <cell r="M306" t="str">
            <v>canNotEstablishWithin50years</v>
          </cell>
          <cell r="AA306">
            <v>1927</v>
          </cell>
          <cell r="AB306" t="str">
            <v>terrestrial</v>
          </cell>
          <cell r="AD306" t="str">
            <v>unknown</v>
          </cell>
          <cell r="AE306" t="str">
            <v>no</v>
          </cell>
          <cell r="AF306" t="str">
            <v>unknown</v>
          </cell>
          <cell r="AI306">
            <v>1</v>
          </cell>
          <cell r="AJ306" t="str">
            <v>V</v>
          </cell>
          <cell r="AW306" t="str">
            <v>Ingen kjent effekt</v>
          </cell>
          <cell r="AX306" t="str">
            <v>Økonomisk viktig mat- og krydderplante (paprika, spansk pepper, cayenne, jalapeños osv.).</v>
          </cell>
          <cell r="BC306" t="str">
            <v>Ingen kjent effekt</v>
          </cell>
          <cell r="BD306" t="str">
            <v>Ingen kjent effekt</v>
          </cell>
          <cell r="BK306" t="str">
            <v>subtropic_unspecified:NorthAndCentralAmerica,SouthAmerica|tropic:NorthAndCentralAmerica,SouthAmerica</v>
          </cell>
          <cell r="BM306" t="str">
            <v>subtropic_unspecified:Europe,Asia,Africa,Oceania,NorthAndCentralAmerica,SouthAmerica|tropic:Asia,Africa,Oceania,NorthAndCentralAmerica,SouthAmerica</v>
          </cell>
          <cell r="DI306">
            <v>0</v>
          </cell>
        </row>
        <row r="307">
          <cell r="B307" t="str">
            <v>Caragana arborescens</v>
          </cell>
          <cell r="C307" t="str">
            <v>Lam.</v>
          </cell>
          <cell r="D307" t="str">
            <v>sibirertebusk</v>
          </cell>
          <cell r="E307">
            <v>61867</v>
          </cell>
          <cell r="F307">
            <v>101907</v>
          </cell>
          <cell r="G307" t="str">
            <v>ExpertGroups/Karplanter/N</v>
          </cell>
          <cell r="H307" t="str">
            <v>Karplanter</v>
          </cell>
          <cell r="I307" t="str">
            <v>Karplanter</v>
          </cell>
          <cell r="J307" t="str">
            <v>AlienSpecie</v>
          </cell>
          <cell r="N307">
            <v>4</v>
          </cell>
          <cell r="Q307">
            <v>2</v>
          </cell>
          <cell r="T307" t="str">
            <v>HI</v>
          </cell>
          <cell r="U307">
            <v>4</v>
          </cell>
          <cell r="V307" t="str">
            <v>4A,2E</v>
          </cell>
          <cell r="X307">
            <v>4</v>
          </cell>
          <cell r="Y307">
            <v>4</v>
          </cell>
          <cell r="Z307">
            <v>2</v>
          </cell>
          <cell r="AA307">
            <v>1905</v>
          </cell>
          <cell r="AB307" t="str">
            <v>terrestrial</v>
          </cell>
          <cell r="AD307" t="str">
            <v>unknown</v>
          </cell>
          <cell r="AE307" t="str">
            <v>yes</v>
          </cell>
          <cell r="AF307" t="str">
            <v>unknown</v>
          </cell>
          <cell r="AG307">
            <v>1935</v>
          </cell>
          <cell r="AH307" t="str">
            <v>Op Østre Toten: Mellom-Rustad</v>
          </cell>
          <cell r="AI307">
            <v>10</v>
          </cell>
          <cell r="AJ307" t="str">
            <v>V</v>
          </cell>
          <cell r="AL307">
            <v>2</v>
          </cell>
          <cell r="AM307" t="str">
            <v>importDirect</v>
          </cell>
          <cell r="AN307">
            <v>3</v>
          </cell>
          <cell r="AO307" t="str">
            <v>introductionEscaped,spreadNaturalDispersal</v>
          </cell>
          <cell r="AP307" t="str">
            <v>Øs,OsA,He,Op,Bu,Ve,Te,Aa,Sf,St</v>
          </cell>
          <cell r="AQ307">
            <v>420</v>
          </cell>
          <cell r="AR307">
            <v>10</v>
          </cell>
          <cell r="AS307">
            <v>4200</v>
          </cell>
          <cell r="AT307">
            <v>320000</v>
          </cell>
          <cell r="AU307">
            <v>12600</v>
          </cell>
          <cell r="AV307">
            <v>50</v>
          </cell>
          <cell r="AW307" t="str">
            <v>Ingen kjent effekt</v>
          </cell>
          <cell r="AX307" t="str">
            <v>Ingen kjent effekt</v>
          </cell>
          <cell r="BC307" t="str">
            <v>Ingen kjent effekt</v>
          </cell>
          <cell r="BD307" t="str">
            <v>Ingen kjent effekt</v>
          </cell>
          <cell r="BE307" t="str">
            <v>no</v>
          </cell>
          <cell r="BF307" t="str">
            <v>no</v>
          </cell>
          <cell r="BK307" t="str">
            <v>temperate_nemoral:Asia|temperate_dry:Asia</v>
          </cell>
          <cell r="BM307" t="str">
            <v>temperate_boreal:Europe,NorthAndCentralAmerica|temperate_nemoral:Europe,Asia,NorthAndCentralAmerica|temperate_dry:Asia|subtropic_mediterranean:Europe</v>
          </cell>
          <cell r="BO307">
            <v>4</v>
          </cell>
          <cell r="BR307" t="str">
            <v>RedListCategoryLevel</v>
          </cell>
          <cell r="BT307">
            <v>3</v>
          </cell>
          <cell r="BW307" t="str">
            <v>SpreadYearlyIncreaseObservations</v>
          </cell>
          <cell r="BX307">
            <v>392</v>
          </cell>
          <cell r="BY307">
            <v>1</v>
          </cell>
          <cell r="CB307" t="str">
            <v>T39,T32,T35,T42,T40,T4-C-1,T4-C-2,T4-C-3,T4-C-5,T4-C-6,T4-C-7,T4-C-1,T4-C-2,T4-C-3,T4-C-5,T4-C-6,T4-C-7</v>
          </cell>
          <cell r="CC307">
            <v>1</v>
          </cell>
          <cell r="CH307">
            <v>2</v>
          </cell>
          <cell r="CL307" t="str">
            <v>T4-C-1,T4-C-2,T4-C-3,T4-C-5,T4-C-6,T4-C-7</v>
          </cell>
          <cell r="CM307">
            <v>1</v>
          </cell>
          <cell r="CQ307">
            <v>1</v>
          </cell>
          <cell r="CT307" t="str">
            <v>T4-C-1,T4-C-2,T4-C-3,T4-C-5,T4-C-6,T4-C-7</v>
          </cell>
          <cell r="CU307">
            <v>1</v>
          </cell>
          <cell r="CX307">
            <v>0</v>
          </cell>
          <cell r="CY307">
            <v>1</v>
          </cell>
          <cell r="DB307">
            <v>0</v>
          </cell>
          <cell r="DC307" t="str">
            <v>Sibirertebusk &lt;em&gt;Caragana arborescens &lt;/em&gt;er en relativt langlevd busk med effektiv frøreproduksjon. Frøene spres trolig mest passivt, men opptreden av frøplanter godt vekk fra dyrkninger tyder på fuglespredning i tillegg. Arten er kommet inn som hageplante og er en av de mest hardføre hagebuskene som brukes i Norge, særlig i vinterkalde innlandsstrøk, med frøspredning fra hager og forvilling opp til skoggrensa. Den stammer fra Sør-Sibir og Sentral-Asia. Den etablerer seg i en rekke skogtyper, uten noen særlige preferanser, og på tørr, grunnlendt mark, i tillegg til ulike typer skrotemark.</v>
          </cell>
          <cell r="DD307" t="str">
            <v>&lt;p&gt;Arten har vært dyrket i over 100 år med første antatte forvillinger i 1905 (He Løten) og 1906 (Te Skien), men effektiv spredning startet først på 1930-tallet og akselererte fra 1960-tallet. Det er ikke svært mange funn dokumentert i samlingene, litt over 100, og vi tror at denne arten må være svært under-observert. Den produserer store mengder spiredyktige frø og sprer seg nå raskt ut fra hager, særlig i innlandet østpå og nord til Nordland, men foreløpig bare med strøfunn på Sørvestlandet, Vestlandet (men trolig stabil i indre Sogn) og i Finnmark.&lt;/p&gt;</v>
          </cell>
          <cell r="DE307" t="str">
            <v>Arten er innført som hagebusk og har egenspredning ut fra hager og videre i naturen ved frø, kanskje noe med fugl og pattedyr.</v>
          </cell>
          <cell r="DF307" t="str">
            <v>Invasjonspotensialet er stort, med lang median levetid og moderat ekspansjonshastighet. Arten er etablert og i sterk spredning, spesielt på Østlandet, i Trøndelag og i Nord-Norge. Potensialet er ikke på langt nær realisert</v>
          </cell>
          <cell r="DG307" t="str">
            <v>Arten vurderes å ha en liten økologisk effekt. Artens effekter er vanskelige å handtere i databasen fordi de gjelder naturtyper med svært store arealer: arten må dermed ha svært store populasjoner for at effektene skal passere terskelverdiene for trussel. Arten har nitrogenfikserende rotknoller, og dens effekt vil trolig hovedsakelig være gjennom endring av jordbunnsforholdene ved eutrofiering. Dette vil føre til dårligere forhold for stedegne arter knyttet til slik nokså karrig grunn som arten særlig inntar. Den kan også danne tette kratt i skogtyper som ikke naturlig har busksjikt, og dette kan føre til noe fortrengning. Videre utvikling er vanskelig å forutse i dag.</v>
          </cell>
          <cell r="DH307" t="str">
            <v>&lt;p&gt;Sibirertebusk vurderes til høg risiko på grunn av kombinasjonen mellom et stort invasjonspotensial og en liten økologisk effekt knyttet til fortrengning og eutrofiering. Arten forvilles ofte og naturaliseres både på skrotemark og i næringsfattig skog. Artens potensial for å føre til strukturendringer i naturtyper er noe usikkert.&lt;br/&gt;&lt;/p&gt;</v>
          </cell>
          <cell r="DI307">
            <v>0</v>
          </cell>
        </row>
        <row r="308">
          <cell r="B308" t="str">
            <v>Cardamine parviflora</v>
          </cell>
          <cell r="C308" t="str">
            <v>L.</v>
          </cell>
          <cell r="D308" t="str">
            <v>damkarse</v>
          </cell>
          <cell r="E308">
            <v>61110</v>
          </cell>
          <cell r="F308">
            <v>101150</v>
          </cell>
          <cell r="G308" t="str">
            <v>ExpertGroups/Karplanter/N</v>
          </cell>
          <cell r="H308" t="str">
            <v>Karplanter</v>
          </cell>
          <cell r="I308" t="str">
            <v>Karplanter</v>
          </cell>
          <cell r="J308" t="str">
            <v>NotApplicable</v>
          </cell>
          <cell r="M308" t="str">
            <v>notAlienSpecie</v>
          </cell>
          <cell r="X308">
            <v>1</v>
          </cell>
          <cell r="Y308">
            <v>1</v>
          </cell>
          <cell r="Z308">
            <v>1</v>
          </cell>
          <cell r="AA308">
            <v>1850</v>
          </cell>
          <cell r="AB308" t="str">
            <v>terrestrial</v>
          </cell>
          <cell r="AE308" t="str">
            <v>yes</v>
          </cell>
          <cell r="AF308" t="str">
            <v>unknown</v>
          </cell>
          <cell r="AI308">
            <v>1</v>
          </cell>
          <cell r="AJ308" t="str">
            <v>V</v>
          </cell>
          <cell r="AW308" t="str">
            <v>Ingen kjent effekt</v>
          </cell>
          <cell r="AX308" t="str">
            <v>Ingen kjent effekt</v>
          </cell>
          <cell r="BC308" t="str">
            <v>Ingen kjent effekt</v>
          </cell>
          <cell r="BD308" t="str">
            <v>Ingen kjent effekt</v>
          </cell>
          <cell r="BK308" t="str">
            <v>temperate_nemoral:Europe,Asia|subtropic_unspecified:Asia|subtropic_mediterranean:Europe,Africa</v>
          </cell>
          <cell r="BM308" t="str">
            <v>temperate_nemoral:Europe,Asia,NorthAndCentralAmerica|subtropic_unspecified:Asia,NorthAndCentralAmerica|subtropic_mediterranean:Europe,Africa</v>
          </cell>
          <cell r="DI308">
            <v>0</v>
          </cell>
        </row>
        <row r="309">
          <cell r="B309" t="str">
            <v>Carduus hamulosus</v>
          </cell>
          <cell r="C309" t="str">
            <v>Ehrh.</v>
          </cell>
          <cell r="D309" t="str">
            <v>mølletistel</v>
          </cell>
          <cell r="E309">
            <v>143804</v>
          </cell>
          <cell r="F309">
            <v>100468</v>
          </cell>
          <cell r="G309" t="str">
            <v>ExpertGroups/Karplanter/N</v>
          </cell>
          <cell r="H309" t="str">
            <v>Karplanter</v>
          </cell>
          <cell r="I309" t="str">
            <v>Karplanter</v>
          </cell>
          <cell r="J309" t="str">
            <v>NotApplicable</v>
          </cell>
          <cell r="M309" t="str">
            <v>canNotEstablishWithin50years</v>
          </cell>
          <cell r="AA309">
            <v>1896</v>
          </cell>
          <cell r="AB309" t="str">
            <v>terrestrial</v>
          </cell>
          <cell r="AD309" t="str">
            <v>origin</v>
          </cell>
          <cell r="AE309" t="str">
            <v>no</v>
          </cell>
          <cell r="AF309" t="str">
            <v>unknown</v>
          </cell>
          <cell r="AI309">
            <v>2</v>
          </cell>
          <cell r="AJ309" t="str">
            <v>V</v>
          </cell>
          <cell r="AW309" t="str">
            <v>Ingen kjent effekt</v>
          </cell>
          <cell r="AX309" t="str">
            <v>Ingen kjent effekt</v>
          </cell>
          <cell r="BC309" t="str">
            <v>Ingen kjent effekt</v>
          </cell>
          <cell r="BD309" t="str">
            <v>Ingen kjent effekt</v>
          </cell>
          <cell r="BK309" t="str">
            <v>temperate_nemoral:Europe,Asia|temperate_dry:Europe,Asia</v>
          </cell>
          <cell r="BM309" t="str">
            <v>temperate_nemoral:Europe,Asia|temperate_dry:Europe,Asia</v>
          </cell>
          <cell r="DI309">
            <v>0</v>
          </cell>
        </row>
        <row r="310">
          <cell r="B310" t="str">
            <v>Carduus nutans leiophyllus</v>
          </cell>
          <cell r="C310" t="str">
            <v>(Petrovic) Stoj. &amp; Stef.</v>
          </cell>
          <cell r="D310" t="str">
            <v>olymptistel</v>
          </cell>
          <cell r="E310">
            <v>143806</v>
          </cell>
          <cell r="F310">
            <v>143580</v>
          </cell>
          <cell r="G310" t="str">
            <v>ExpertGroups/Karplanter/N</v>
          </cell>
          <cell r="H310" t="str">
            <v>Karplanter</v>
          </cell>
          <cell r="I310" t="str">
            <v>Karplanter</v>
          </cell>
          <cell r="J310" t="str">
            <v>AlienSpecie</v>
          </cell>
          <cell r="N310">
            <v>1</v>
          </cell>
          <cell r="Q310">
            <v>1</v>
          </cell>
          <cell r="T310" t="str">
            <v>NK</v>
          </cell>
          <cell r="U310">
            <v>1</v>
          </cell>
          <cell r="V310" t="str">
            <v>1,1</v>
          </cell>
          <cell r="X310">
            <v>1</v>
          </cell>
          <cell r="Y310">
            <v>1</v>
          </cell>
          <cell r="Z310">
            <v>1</v>
          </cell>
          <cell r="AA310">
            <v>1892</v>
          </cell>
          <cell r="AB310" t="str">
            <v>terrestrial</v>
          </cell>
          <cell r="AD310" t="str">
            <v>origin</v>
          </cell>
          <cell r="AE310" t="str">
            <v>yes</v>
          </cell>
          <cell r="AF310" t="str">
            <v>unknown</v>
          </cell>
          <cell r="AG310">
            <v>1919</v>
          </cell>
          <cell r="AH310" t="str">
            <v>Op Dovre: Toftemo</v>
          </cell>
          <cell r="AI310">
            <v>2</v>
          </cell>
          <cell r="AJ310" t="str">
            <v>V</v>
          </cell>
          <cell r="AN310">
            <v>2</v>
          </cell>
          <cell r="AO310" t="str">
            <v>introductionTransportpollution,spreadStowaway</v>
          </cell>
          <cell r="AP310" t="str">
            <v>Op</v>
          </cell>
          <cell r="AQ310">
            <v>4</v>
          </cell>
          <cell r="AR310">
            <v>2</v>
          </cell>
          <cell r="AS310">
            <v>8</v>
          </cell>
          <cell r="AT310">
            <v>1</v>
          </cell>
          <cell r="AU310">
            <v>4</v>
          </cell>
          <cell r="AV310">
            <v>100</v>
          </cell>
          <cell r="AW310" t="str">
            <v>Ingen kjent effekt</v>
          </cell>
          <cell r="AX310" t="str">
            <v>Ingen kjent effekt</v>
          </cell>
          <cell r="BC310" t="str">
            <v>Ingen kjent effekt</v>
          </cell>
          <cell r="BD310" t="str">
            <v>Ingen kjent effekt</v>
          </cell>
          <cell r="BE310" t="str">
            <v>no</v>
          </cell>
          <cell r="BF310" t="str">
            <v>no</v>
          </cell>
          <cell r="BG310" t="str">
            <v>V</v>
          </cell>
          <cell r="BK310" t="str">
            <v>temperate_nemoral:Europe,Asia|temperate_dry:Europe,Asia|subtropic_mediterranean:Europe,Asia</v>
          </cell>
          <cell r="BM310" t="str">
            <v>temperate_boreal:Europe|temperate_nemoral:Europe,Asia,SouthAmerica|temperate_dry:Europe,Asia|subtropic_unspecified:SouthAmerica|subtropic_mediterranean:Europe,Asia</v>
          </cell>
          <cell r="BO310">
            <v>1</v>
          </cell>
          <cell r="BR310" t="str">
            <v>RedListCategoryLevel</v>
          </cell>
          <cell r="BT310">
            <v>1</v>
          </cell>
          <cell r="BW310" t="str">
            <v>SpreadYearlyIncreaseCalculatedExpansionSpeed</v>
          </cell>
          <cell r="BX310">
            <v>0</v>
          </cell>
          <cell r="BY310">
            <v>1</v>
          </cell>
          <cell r="CB310" t="str">
            <v>T35,T40</v>
          </cell>
          <cell r="CC310">
            <v>1</v>
          </cell>
          <cell r="CH310">
            <v>1</v>
          </cell>
          <cell r="CM310">
            <v>1</v>
          </cell>
          <cell r="CQ310">
            <v>1</v>
          </cell>
          <cell r="CU310">
            <v>1</v>
          </cell>
          <cell r="CX310">
            <v>0</v>
          </cell>
          <cell r="CY310">
            <v>1</v>
          </cell>
          <cell r="DB310">
            <v>0</v>
          </cell>
          <cell r="DC310" t="str">
            <v>Olymptistel &lt;em&gt;Carduus nutans &lt;/em&gt;subsp. &lt;i&gt;leiophyllus&lt;/i&gt; (tidligere &lt;i&gt;O. thoermeri&lt;/i&gt;) er en toårig urt som opprinnelig kommer fra Øst-Europa og Vest-Asia. Den formerer seg med frø, og fruktene spres med vind og med dyr og folk.</v>
          </cell>
          <cell r="DD310" t="str">
            <v>&lt;p&gt;Olymptistel har en litt spesiell innvandringshistorie i Norge. I motsetning til sin nære slektning, nikketistel, er olymptistel praktisk talt bare kommet inn ved møller (Oslo: Storo, Te Skien: Bøle, VA Kristiansand: Grim og Silokaia, ST Skaun: Pienes mølle i Buvik). Ingen av disse innførslene har ført til noen permanent eller i det hele tatt dokumentert reproduserende populasjon. Den vellykkete innførselen til Norge har skjedd på ukjent vis til fjellbygda Op Dovre: Toftemo, der arten har hatt en god bestand i hvert fall fra 1919 og fram til 2000 (ikke ettersøkt i senere tid). Olymptistel kommer fra kontinentale strøk i Øst-Europa, i steppeområdene, og finner vel sine beste forhold i Norge i de tørre dalstrøkene i øvre Gudbrandsdalen. Den har et visst potensial her, men viser ingen tegn til spredning.&lt;/p&gt;</v>
          </cell>
          <cell r="DE310" t="str">
            <v>Planten er kommet inn som forurensning med korn, trolig fra Svartehavslandene. Videre spredning skjer trolig med transportmidler.</v>
          </cell>
          <cell r="DF310" t="str">
            <v>Invasjonspotensialet er lite, med kort median levetid og ingen ekspansjonshastighet (negativ populasjonsutvikling).</v>
          </cell>
          <cell r="DG310" t="str">
            <v>Det er ingen kjent negativ økologisk effekt på naturtyper. Olymptistel kan trolig hybridisere introgressivt med den hjemlige eller tidlige (før 1800) fremmede arten krusetistel &lt;i&gt;C. crispus&lt;/i&gt;, men ingen slik hybrid er angitt fra Norge og vi anser risikoen som minimal og har ikke ført den opp som noen effekt.</v>
          </cell>
          <cell r="DH310" t="str">
            <v>&lt;p&gt;Olymptistel vurderes til ingen kjent økologisk risiko. Arten har (eller har hatt) &amp;#233:n stabil forekomst i Norge (frøreproduksjon), men den ekspanderer ikke.&lt;/p&gt;</v>
          </cell>
          <cell r="DI310">
            <v>0</v>
          </cell>
        </row>
        <row r="311">
          <cell r="B311" t="str">
            <v>Carex bohemica</v>
          </cell>
          <cell r="C311" t="str">
            <v>Schreb.</v>
          </cell>
          <cell r="D311" t="str">
            <v>skjermstarr</v>
          </cell>
          <cell r="E311">
            <v>131213</v>
          </cell>
          <cell r="F311">
            <v>99625</v>
          </cell>
          <cell r="G311" t="str">
            <v>ExpertGroups/Karplanter/N</v>
          </cell>
          <cell r="H311" t="str">
            <v>Karplanter</v>
          </cell>
          <cell r="I311" t="str">
            <v>Karplanter</v>
          </cell>
          <cell r="J311" t="str">
            <v>NotApplicable</v>
          </cell>
          <cell r="M311" t="str">
            <v>canNotEstablishWithin50years</v>
          </cell>
          <cell r="AA311">
            <v>1834</v>
          </cell>
          <cell r="AB311" t="str">
            <v>terrestrial</v>
          </cell>
          <cell r="AD311" t="str">
            <v>unknown</v>
          </cell>
          <cell r="AE311" t="str">
            <v>no</v>
          </cell>
          <cell r="AF311" t="str">
            <v>unknown</v>
          </cell>
          <cell r="AI311">
            <v>5</v>
          </cell>
          <cell r="AJ311" t="str">
            <v>V</v>
          </cell>
          <cell r="AW311" t="str">
            <v>Ingen kjent effekt</v>
          </cell>
          <cell r="AX311" t="str">
            <v>Ingen kjent effekt</v>
          </cell>
          <cell r="BC311" t="str">
            <v>Ingen kjent effekt</v>
          </cell>
          <cell r="BD311" t="str">
            <v>Ingen kjent effekt</v>
          </cell>
          <cell r="BK311" t="str">
            <v>temperate_boreal:Europe,Asia|temperate_nemoral:Europe,Asia</v>
          </cell>
          <cell r="BM311" t="str">
            <v>temperate_boreal:Europe,Asia|temperate_nemoral:Europe,Asia</v>
          </cell>
          <cell r="DI311">
            <v>0</v>
          </cell>
        </row>
        <row r="312">
          <cell r="B312" t="str">
            <v>Carduus tenuiflorus</v>
          </cell>
          <cell r="C312" t="str">
            <v>Curtis</v>
          </cell>
          <cell r="D312" t="str">
            <v>smaltistel</v>
          </cell>
          <cell r="E312">
            <v>60430</v>
          </cell>
          <cell r="F312">
            <v>100470</v>
          </cell>
          <cell r="G312" t="str">
            <v>ExpertGroups/Karplanter/N</v>
          </cell>
          <cell r="H312" t="str">
            <v>Karplanter</v>
          </cell>
          <cell r="I312" t="str">
            <v>Karplanter</v>
          </cell>
          <cell r="J312" t="str">
            <v>NotApplicable</v>
          </cell>
          <cell r="M312" t="str">
            <v>canNotEstablishWithin50years</v>
          </cell>
          <cell r="AA312">
            <v>1868</v>
          </cell>
          <cell r="AB312" t="str">
            <v>terrestrial</v>
          </cell>
          <cell r="AD312" t="str">
            <v>origin</v>
          </cell>
          <cell r="AE312" t="str">
            <v>no</v>
          </cell>
          <cell r="AF312" t="str">
            <v>unknown</v>
          </cell>
          <cell r="AG312">
            <v>1889</v>
          </cell>
          <cell r="AH312" t="str">
            <v>AA Arendal (ballast)</v>
          </cell>
          <cell r="AI312">
            <v>2</v>
          </cell>
          <cell r="AJ312" t="str">
            <v>V</v>
          </cell>
          <cell r="AW312" t="str">
            <v>Ingen kjent effekt</v>
          </cell>
          <cell r="AX312" t="str">
            <v>Ingen kjent effekt</v>
          </cell>
          <cell r="BC312" t="str">
            <v>Ingen kjent effekt</v>
          </cell>
          <cell r="BD312" t="str">
            <v>Ingen kjent effekt</v>
          </cell>
          <cell r="BK312" t="str">
            <v>temperate_nemoral:Europe|subtropic_mediterranean:Europe,Africa</v>
          </cell>
          <cell r="BM312" t="str">
            <v>temperate_nemoral:Europe,Oceania|subtropic_mediterranean:Europe,Africa,Oceania,NorthAndCentralAmerica,SouthAmerica|subtropic_caperegion:Africa</v>
          </cell>
          <cell r="DI312">
            <v>0</v>
          </cell>
        </row>
        <row r="313">
          <cell r="B313" t="str">
            <v>Carex filiformis</v>
          </cell>
          <cell r="C313" t="str">
            <v>L.</v>
          </cell>
          <cell r="D313" t="str">
            <v>filtstarr</v>
          </cell>
          <cell r="E313">
            <v>102532</v>
          </cell>
          <cell r="F313">
            <v>143456</v>
          </cell>
          <cell r="G313" t="str">
            <v>ExpertGroups/Karplanter/N</v>
          </cell>
          <cell r="H313" t="str">
            <v>Karplanter</v>
          </cell>
          <cell r="I313" t="str">
            <v>Karplanter</v>
          </cell>
          <cell r="J313" t="str">
            <v>NotApplicable</v>
          </cell>
          <cell r="M313" t="str">
            <v>canNotEstablishWithin50years</v>
          </cell>
          <cell r="AA313">
            <v>2001</v>
          </cell>
          <cell r="AB313" t="str">
            <v>terrestrial</v>
          </cell>
          <cell r="AD313" t="str">
            <v>origin</v>
          </cell>
          <cell r="AE313" t="str">
            <v>no</v>
          </cell>
          <cell r="AF313" t="str">
            <v>unknown</v>
          </cell>
          <cell r="AI313">
            <v>10</v>
          </cell>
          <cell r="AJ313" t="str">
            <v>V</v>
          </cell>
          <cell r="AW313" t="str">
            <v>Ingen kjent effekt</v>
          </cell>
          <cell r="AX313" t="str">
            <v>Ingen kjent effekt</v>
          </cell>
          <cell r="BC313" t="str">
            <v>Ingen kjent effekt</v>
          </cell>
          <cell r="BD313" t="str">
            <v>Ingen kjent effekt</v>
          </cell>
          <cell r="BK313" t="str">
            <v>temperate_nemoral:Europe,Asia|temperate_dry:Europe,Asia</v>
          </cell>
          <cell r="BM313" t="str">
            <v>temperate_nemoral:Europe,Asia,NorthAndCentralAmerica|temperate_dry:Europe,Asia</v>
          </cell>
          <cell r="DI313">
            <v>1</v>
          </cell>
        </row>
        <row r="314">
          <cell r="B314" t="str">
            <v>Carex praecox</v>
          </cell>
          <cell r="C314" t="str">
            <v>Schreb.</v>
          </cell>
          <cell r="D314" t="str">
            <v>russestarr</v>
          </cell>
          <cell r="E314">
            <v>131444</v>
          </cell>
          <cell r="F314">
            <v>99710</v>
          </cell>
          <cell r="G314" t="str">
            <v>ExpertGroups/Karplanter/N</v>
          </cell>
          <cell r="H314" t="str">
            <v>Karplanter</v>
          </cell>
          <cell r="I314" t="str">
            <v>Karplanter</v>
          </cell>
          <cell r="J314" t="str">
            <v>AlienSpecie</v>
          </cell>
          <cell r="N314">
            <v>1</v>
          </cell>
          <cell r="P314" t="str">
            <v>V</v>
          </cell>
          <cell r="Q314">
            <v>1</v>
          </cell>
          <cell r="T314" t="str">
            <v>NK</v>
          </cell>
          <cell r="U314">
            <v>1</v>
          </cell>
          <cell r="V314" t="str">
            <v>1,1</v>
          </cell>
          <cell r="W314" t="str">
            <v>LO</v>
          </cell>
          <cell r="X314">
            <v>1</v>
          </cell>
          <cell r="Y314">
            <v>1</v>
          </cell>
          <cell r="Z314">
            <v>1</v>
          </cell>
          <cell r="AA314">
            <v>1995</v>
          </cell>
          <cell r="AB314" t="str">
            <v>terrestrial</v>
          </cell>
          <cell r="AD314" t="str">
            <v>origin</v>
          </cell>
          <cell r="AE314" t="str">
            <v>yes</v>
          </cell>
          <cell r="AF314" t="str">
            <v>unknown</v>
          </cell>
          <cell r="AG314">
            <v>1995</v>
          </cell>
          <cell r="AH314" t="str">
            <v>Øf Fredrikstad: Kråkerøy, Glombu ("Røds brug")</v>
          </cell>
          <cell r="AI314">
            <v>10</v>
          </cell>
          <cell r="AJ314" t="str">
            <v>V</v>
          </cell>
          <cell r="AN314">
            <v>1</v>
          </cell>
          <cell r="AO314" t="str">
            <v>introductionStowaway</v>
          </cell>
          <cell r="AP314" t="str">
            <v>Øs</v>
          </cell>
          <cell r="AQ314">
            <v>4</v>
          </cell>
          <cell r="AR314">
            <v>1</v>
          </cell>
          <cell r="AS314">
            <v>4</v>
          </cell>
          <cell r="AT314">
            <v>1</v>
          </cell>
          <cell r="AU314">
            <v>4</v>
          </cell>
          <cell r="AV314">
            <v>100</v>
          </cell>
          <cell r="AW314" t="str">
            <v>Ingen kjent effekt</v>
          </cell>
          <cell r="AX314" t="str">
            <v>Ingen kjent effekt</v>
          </cell>
          <cell r="BC314" t="str">
            <v>Ingen kjent effekt</v>
          </cell>
          <cell r="BD314" t="str">
            <v>Ingen kjent effekt</v>
          </cell>
          <cell r="BE314" t="str">
            <v>no</v>
          </cell>
          <cell r="BF314" t="str">
            <v>no</v>
          </cell>
          <cell r="BG314" t="str">
            <v>V</v>
          </cell>
          <cell r="BK314" t="str">
            <v>temperate_boreal:Asia|temperate_nemoral:Europe,Asia|temperate_dry:Europe,Asia</v>
          </cell>
          <cell r="BM314" t="str">
            <v>temperate_boreal:Asia|temperate_nemoral:Europe,Asia|temperate_dry:Europe,Asia</v>
          </cell>
          <cell r="BO314">
            <v>2</v>
          </cell>
          <cell r="BP314" t="str">
            <v>X</v>
          </cell>
          <cell r="BR314" t="str">
            <v>RedListCategoryLevel</v>
          </cell>
          <cell r="BT314">
            <v>1</v>
          </cell>
          <cell r="BW314" t="str">
            <v>SpreadYearlyIncreaseCalculatedExpansionSpeed</v>
          </cell>
          <cell r="BX314">
            <v>0</v>
          </cell>
          <cell r="BY314">
            <v>1</v>
          </cell>
          <cell r="CB314" t="str">
            <v>T35,T40</v>
          </cell>
          <cell r="CC314">
            <v>1</v>
          </cell>
          <cell r="CH314">
            <v>1</v>
          </cell>
          <cell r="CM314">
            <v>1</v>
          </cell>
          <cell r="CQ314">
            <v>1</v>
          </cell>
          <cell r="CU314">
            <v>1</v>
          </cell>
          <cell r="CX314">
            <v>0</v>
          </cell>
          <cell r="CY314">
            <v>1</v>
          </cell>
          <cell r="DB314">
            <v>0</v>
          </cell>
          <cell r="DC314" t="str">
            <v>Russestarr &lt;i&gt;Carex praecox&lt;/i&gt; er en langlevd flerårig og mattedannende art fra de mer kontinentale delene av Europa og Sibir. Den formerer seg med frø, men har også utløpere og danner kloner som kan fragmenteres. Vi vet ikke om den har fruktsetting i Norge. Det kan dreie seg om ett enkelt genetisk individ.</v>
          </cell>
          <cell r="DD314" t="str">
            <v>&lt;p&gt;Arten ble funnet i 1995 på den gamle ballastplassen ved Røds Bruk på Kråkerøy, Øf Fredrikstad, og har trolig stått der siden ballastperioden (1890-1910) uten å ha blitt oppdaget. Den har etablert en liten, stabil forekomst, sist rapportert i 2016. Artens potensial i Norge er ikke stort, men i og med at den alt har vært her i trolig over 100 år, er den nokså trygg.&lt;/p&gt;</v>
          </cell>
          <cell r="DE314" t="str">
            <v>Arten er trolig kommet inn med ballastjord, uten noen videre spredning.</v>
          </cell>
          <cell r="DF314" t="str">
            <v>Invasjonspotensialet er lite, med usikkerhet til begrenset, som en kombinasjon av begrenset median levetid (med usikkerhetb til moderat) og liten (ingen) ekspansjonshastighet.</v>
          </cell>
          <cell r="DG314" t="str">
            <v>Ingen kjent negativ økologisk effekt er knyttet til arten.</v>
          </cell>
          <cell r="DH314" t="str">
            <v>&lt;p&gt;Russestarr vurderes til ingen kjent økologisk risiko, med usikkerhet til låg risiko. Arten har stabil forekomst i Norge (kanskje bare som gjenstående), men den ekspanderer ikke (og har ikke gjort det på over 100 år). Den er snarere et historisk minne om ballast-tida.&lt;/p&gt;</v>
          </cell>
          <cell r="DI314">
            <v>0</v>
          </cell>
        </row>
        <row r="315">
          <cell r="B315" t="str">
            <v>Carex praticola</v>
          </cell>
          <cell r="C315" t="str">
            <v>Rydb.</v>
          </cell>
          <cell r="E315">
            <v>131445</v>
          </cell>
          <cell r="F315">
            <v>155809</v>
          </cell>
          <cell r="G315" t="str">
            <v>ExpertGroups/Karplanter/N</v>
          </cell>
          <cell r="H315" t="str">
            <v>Karplanter</v>
          </cell>
          <cell r="I315" t="str">
            <v>Karplanter</v>
          </cell>
          <cell r="J315" t="str">
            <v>NotApplicable</v>
          </cell>
          <cell r="M315" t="str">
            <v>NotPresentInRegion</v>
          </cell>
          <cell r="AB315" t="str">
            <v>terrestrial</v>
          </cell>
          <cell r="AE315" t="str">
            <v>no</v>
          </cell>
          <cell r="AF315" t="str">
            <v>unknown</v>
          </cell>
          <cell r="AI315">
            <v>5</v>
          </cell>
          <cell r="AJ315" t="str">
            <v>V</v>
          </cell>
          <cell r="AW315" t="str">
            <v>Ingen kjent effekt</v>
          </cell>
          <cell r="AX315" t="str">
            <v>Ingen kjent effekt</v>
          </cell>
          <cell r="BC315" t="str">
            <v>Ingen kjent effekt</v>
          </cell>
          <cell r="BD315" t="str">
            <v>Ingen kjent effekt</v>
          </cell>
          <cell r="BK315" t="str">
            <v>polar:NorthAndCentralAmerica|temperate_boreal:NorthAndCentralAmerica|temperate_nemoral:NorthAndCentralAmerica</v>
          </cell>
          <cell r="BM315" t="str">
            <v>polar:NorthAndCentralAmerica|temperate_boreal:Europe,NorthAndCentralAmerica|temperate_nemoral:Europe,NorthAndCentralAmerica</v>
          </cell>
          <cell r="DI315">
            <v>0</v>
          </cell>
        </row>
        <row r="316">
          <cell r="B316" t="str">
            <v>Agrostemma githago</v>
          </cell>
          <cell r="C316" t="str">
            <v>L.</v>
          </cell>
          <cell r="D316" t="str">
            <v>klinte</v>
          </cell>
          <cell r="E316">
            <v>130084</v>
          </cell>
          <cell r="F316">
            <v>101443</v>
          </cell>
          <cell r="G316" t="str">
            <v>ExpertGroups/Karplanter/N</v>
          </cell>
          <cell r="H316" t="str">
            <v>Karplanter</v>
          </cell>
          <cell r="I316" t="str">
            <v>Karplanter</v>
          </cell>
          <cell r="J316" t="str">
            <v>AlienSpecie</v>
          </cell>
          <cell r="N316">
            <v>1</v>
          </cell>
          <cell r="Q316">
            <v>1</v>
          </cell>
          <cell r="T316" t="str">
            <v>NK</v>
          </cell>
          <cell r="U316">
            <v>1</v>
          </cell>
          <cell r="V316" t="str">
            <v>1,1</v>
          </cell>
          <cell r="AA316">
            <v>-1800</v>
          </cell>
          <cell r="AB316" t="str">
            <v>terrestrial</v>
          </cell>
          <cell r="AD316" t="str">
            <v>unknown</v>
          </cell>
          <cell r="AE316" t="str">
            <v>no</v>
          </cell>
          <cell r="AF316" t="str">
            <v>unknown</v>
          </cell>
          <cell r="AG316" t="str">
            <v>2000-tallet</v>
          </cell>
          <cell r="AH316" t="str">
            <v>Telemark?</v>
          </cell>
          <cell r="AI316">
            <v>1</v>
          </cell>
          <cell r="AJ316" t="str">
            <v>V</v>
          </cell>
          <cell r="AL316">
            <v>1</v>
          </cell>
          <cell r="AM316" t="str">
            <v>importDirect</v>
          </cell>
          <cell r="AN316">
            <v>1</v>
          </cell>
          <cell r="AO316" t="str">
            <v>introductionTransportpollution</v>
          </cell>
          <cell r="AP316" t="str">
            <v>Op</v>
          </cell>
          <cell r="AQ316">
            <v>4</v>
          </cell>
          <cell r="AR316">
            <v>3</v>
          </cell>
          <cell r="AS316">
            <v>12</v>
          </cell>
          <cell r="AT316">
            <v>1</v>
          </cell>
          <cell r="AU316">
            <v>12</v>
          </cell>
          <cell r="AV316">
            <v>100</v>
          </cell>
          <cell r="AW316" t="str">
            <v>Ingen kjent effekt</v>
          </cell>
          <cell r="AX316" t="str">
            <v>Ingen kjent effekt</v>
          </cell>
          <cell r="BC316" t="str">
            <v>Ingen kjent effekt</v>
          </cell>
          <cell r="BD316" t="str">
            <v>Ingen kjent effekt</v>
          </cell>
          <cell r="BE316" t="str">
            <v>no</v>
          </cell>
          <cell r="BF316" t="str">
            <v>no</v>
          </cell>
          <cell r="BK316" t="str">
            <v>subtropic_mediterranean:Europe,Asia</v>
          </cell>
          <cell r="BM316" t="str">
            <v>temperate_nemoral:Europe,Asia,Oceania,NorthAndCentralAmerica|temperate_dry:Europe,Asia,NorthAndCentralAmerica|subtropic_mediterranean:Europe,Asia,Oceania,NorthAndCentralAmerica</v>
          </cell>
          <cell r="BO316">
            <v>1</v>
          </cell>
          <cell r="BR316" t="str">
            <v>RedListCategoryLevel</v>
          </cell>
          <cell r="BT316">
            <v>1</v>
          </cell>
          <cell r="BW316" t="str">
            <v>SpreadYearlyIncreaseCalculatedExpansionSpeed</v>
          </cell>
          <cell r="BX316">
            <v>0</v>
          </cell>
          <cell r="BY316">
            <v>1</v>
          </cell>
          <cell r="CB316" t="str">
            <v>T35,T37,T40,T44</v>
          </cell>
          <cell r="CC316">
            <v>1</v>
          </cell>
          <cell r="CH316">
            <v>1</v>
          </cell>
          <cell r="CM316">
            <v>1</v>
          </cell>
          <cell r="CQ316">
            <v>1</v>
          </cell>
          <cell r="CU316">
            <v>1</v>
          </cell>
          <cell r="CX316">
            <v>0</v>
          </cell>
          <cell r="CY316">
            <v>1</v>
          </cell>
          <cell r="DB316">
            <v>0</v>
          </cell>
          <cell r="DC316" t="str">
            <v>Klinte &lt;i&gt;Agrostemma githago&lt;/i&gt; er en ettårig art med frøreproduksjon. Den produserer store mengder frø, men disse kan normalt ikke spire etter overvintring ute etter en norsk vinter. De har vært avhengig av tørr, innendørs lagring sammen med kornet. Dette kan ha endret seg de aller siste årene. Frøene spres passivt ved at de kastes ut av kapslene under f.eks. tresking.</v>
          </cell>
          <cell r="DD316" t="str">
            <v>Klinte har hatt sporadisk forekomst i Norge i hvert fall siden 1700-tallet, og trolig mye lengre tilbake. Den var trolig såpass hyppig før 1880 at den ble lite samlet og notert. I vår dokumentasjon har den sin hyppigste periode mellom 1880 og 1940, knyttet til dårlig kornrensing og noe import med ballastjord og innført korn. Deretter forsvant den nesten, inntil den begynte å øke igjen fra 1980-tallet til i dag. Denne moderne økningen skyldes innførsel med grasfrø til restaureringstiltak (og litt dyrkning som ettårig prydplante), men har foreløpig ikke resultert i noen stabile bestander. Den eneste stabile bestand vi kjenner til er i Op Vestre Slidre: Røn, der arten har reprodusert utendørs i mange år (dokumentert i 2009)..</v>
          </cell>
          <cell r="DE316" t="str">
            <v>Arten er kommet inn som forurensning i korn (tidligere) eller grasfrø (moderne). Den har nesten ikke hatt noen viderespredning i Norge.</v>
          </cell>
          <cell r="DF316" t="str">
            <v>Invasjonspotensialet er lite, med minimumsskår på både median levetid og ekspansjonshastighet.</v>
          </cell>
          <cell r="DG316" t="str">
            <v>Ingen kjent negativ økologisk effekt er knyttet til arten (i dag).</v>
          </cell>
          <cell r="DH316" t="str">
            <v>Klinte kan være under etablering i norsk natur, etter å ha vært i Norge i minst 250-300 år som et mer eller mindre permanent ugras avhengig av innendørs lagring av frøene over vinteren. Den utgjør ingen økologisk risiko og vil neppe få noen større utbredelse. Den stammer fra østre Middelhavsområdet og er stabil med reproduserende utendørs bestander nord til Danmark og Sør-Sverige, men i sterk tilbakegang i begge disse landene.</v>
          </cell>
          <cell r="DI316">
            <v>5</v>
          </cell>
        </row>
        <row r="317">
          <cell r="B317" t="str">
            <v>Carex strigosa</v>
          </cell>
          <cell r="C317" t="str">
            <v>Huds.</v>
          </cell>
          <cell r="D317" t="str">
            <v>smalaksstarr</v>
          </cell>
          <cell r="E317">
            <v>131494</v>
          </cell>
          <cell r="F317">
            <v>99729</v>
          </cell>
          <cell r="G317" t="str">
            <v>ExpertGroups/Karplanter/N</v>
          </cell>
          <cell r="H317" t="str">
            <v>Karplanter</v>
          </cell>
          <cell r="I317" t="str">
            <v>Karplanter</v>
          </cell>
          <cell r="J317" t="str">
            <v>AlienSpecie</v>
          </cell>
          <cell r="N317">
            <v>1</v>
          </cell>
          <cell r="Q317">
            <v>1</v>
          </cell>
          <cell r="T317" t="str">
            <v>NK</v>
          </cell>
          <cell r="U317">
            <v>1</v>
          </cell>
          <cell r="V317" t="str">
            <v>1,1</v>
          </cell>
          <cell r="X317">
            <v>1</v>
          </cell>
          <cell r="Y317">
            <v>1</v>
          </cell>
          <cell r="Z317">
            <v>1</v>
          </cell>
          <cell r="AA317">
            <v>1993</v>
          </cell>
          <cell r="AB317" t="str">
            <v>terrestrial</v>
          </cell>
          <cell r="AD317" t="str">
            <v>unknown</v>
          </cell>
          <cell r="AE317" t="str">
            <v>yes</v>
          </cell>
          <cell r="AF317" t="str">
            <v>unknown</v>
          </cell>
          <cell r="AG317">
            <v>1993</v>
          </cell>
          <cell r="AH317" t="str">
            <v>Ak Ås: Kroer kirke</v>
          </cell>
          <cell r="AI317">
            <v>10</v>
          </cell>
          <cell r="AJ317" t="str">
            <v>V</v>
          </cell>
          <cell r="AL317">
            <v>1</v>
          </cell>
          <cell r="AM317" t="str">
            <v>importDirect</v>
          </cell>
          <cell r="AN317">
            <v>1</v>
          </cell>
          <cell r="AO317" t="str">
            <v>introductionEscaped</v>
          </cell>
          <cell r="AP317" t="str">
            <v>Øs</v>
          </cell>
          <cell r="AQ317">
            <v>4</v>
          </cell>
          <cell r="AR317">
            <v>1</v>
          </cell>
          <cell r="AS317">
            <v>4</v>
          </cell>
          <cell r="AT317">
            <v>1</v>
          </cell>
          <cell r="AU317">
            <v>8</v>
          </cell>
          <cell r="AV317">
            <v>0</v>
          </cell>
          <cell r="AW317" t="str">
            <v>Ingen kjent effekt</v>
          </cell>
          <cell r="AX317" t="str">
            <v>Ingen kjent effekt</v>
          </cell>
          <cell r="BC317" t="str">
            <v>Ingen kjent effekt</v>
          </cell>
          <cell r="BD317" t="str">
            <v>Ingen kjent effekt</v>
          </cell>
          <cell r="BE317" t="str">
            <v>no</v>
          </cell>
          <cell r="BF317" t="str">
            <v>no</v>
          </cell>
          <cell r="BG317" t="str">
            <v>V</v>
          </cell>
          <cell r="BK317" t="str">
            <v>temperate_nemoral:Europe|subtropic_mediterranean:Europe</v>
          </cell>
          <cell r="BM317" t="str">
            <v>temperate_nemoral:Europe|subtropic_mediterranean:Europe</v>
          </cell>
          <cell r="BO317">
            <v>1</v>
          </cell>
          <cell r="BR317" t="str">
            <v>RedListCategoryLevel</v>
          </cell>
          <cell r="BT317">
            <v>1</v>
          </cell>
          <cell r="BW317" t="str">
            <v>SpreadYearlyIncreaseCalculatedExpansionSpeed</v>
          </cell>
          <cell r="BX317">
            <v>0</v>
          </cell>
          <cell r="BY317">
            <v>1</v>
          </cell>
          <cell r="CB317" t="str">
            <v>T30</v>
          </cell>
          <cell r="CC317">
            <v>1</v>
          </cell>
          <cell r="CH317">
            <v>1</v>
          </cell>
          <cell r="CM317">
            <v>1</v>
          </cell>
          <cell r="CQ317">
            <v>1</v>
          </cell>
          <cell r="CU317">
            <v>1</v>
          </cell>
          <cell r="CX317">
            <v>0</v>
          </cell>
          <cell r="CY317">
            <v>1</v>
          </cell>
          <cell r="DB317">
            <v>0</v>
          </cell>
          <cell r="DC317" t="str">
            <v>Smalaksstarr &lt;em&gt;Carex strigosa &lt;/em&gt;er flerårig art fra Europa nord til Sør-Skandinavia. Den er en staselig plante som av og til brukes som prydplante i parkanlegg. Den er rimelig hardfør og frøformerer seg trolig i Norge, men er ikke ekspansiv.</v>
          </cell>
          <cell r="DD317" t="str">
            <v>&lt;p&gt;Arten ble plantet ut ved Kroer kirke i Ak Ås, nær en bekk, og har spredt seg noe. Først oppdaget i 1993.&lt;/p&gt;</v>
          </cell>
          <cell r="DE317" t="str">
            <v>Arten er innført som hageplante, men med begrenset egenspredning foreløpig.</v>
          </cell>
          <cell r="DF317" t="str">
            <v>Invasjonspotensialet er lite, med minste skår på både median levetid og ekspansjonshastighet.</v>
          </cell>
          <cell r="DG317" t="str">
            <v>Ingen kjent negativ økologisk effekt er knyttet til arten.</v>
          </cell>
          <cell r="DH317" t="str">
            <v>&lt;p&gt;Smalaksstarr vurderes til ingen kjent økologisk risiko. Arten har stabil forekomst i Norge (trolig frøreproduksjon), men den ekspanderer ikke.&lt;/p&gt;</v>
          </cell>
          <cell r="DI317">
            <v>0</v>
          </cell>
        </row>
        <row r="318">
          <cell r="B318" t="str">
            <v>Carex vulpina</v>
          </cell>
          <cell r="C318" t="str">
            <v>L.</v>
          </cell>
          <cell r="D318" t="str">
            <v>revestarr</v>
          </cell>
          <cell r="E318">
            <v>131520</v>
          </cell>
          <cell r="F318">
            <v>99744</v>
          </cell>
          <cell r="G318" t="str">
            <v>ExpertGroups/Karplanter/N</v>
          </cell>
          <cell r="H318" t="str">
            <v>Karplanter</v>
          </cell>
          <cell r="I318" t="str">
            <v>Karplanter</v>
          </cell>
          <cell r="J318" t="str">
            <v>NotApplicable</v>
          </cell>
          <cell r="M318" t="str">
            <v>canNotEstablishWithin50years</v>
          </cell>
          <cell r="AA318">
            <v>1946</v>
          </cell>
          <cell r="AB318" t="str">
            <v>terrestrial</v>
          </cell>
          <cell r="AD318" t="str">
            <v>origin</v>
          </cell>
          <cell r="AE318" t="str">
            <v>no</v>
          </cell>
          <cell r="AF318" t="str">
            <v>unknown</v>
          </cell>
          <cell r="AI318">
            <v>10</v>
          </cell>
          <cell r="AJ318" t="str">
            <v>V</v>
          </cell>
          <cell r="AW318" t="str">
            <v>Ingen kjent effekt</v>
          </cell>
          <cell r="AX318" t="str">
            <v>Ingen kjent effekt</v>
          </cell>
          <cell r="BC318" t="str">
            <v>Ingen kjent effekt</v>
          </cell>
          <cell r="BD318" t="str">
            <v>Ingen kjent effekt</v>
          </cell>
          <cell r="BK318" t="str">
            <v>temperate_nemoral:Europe,Asia|subtropic_mediterranean:Europe,Asia</v>
          </cell>
          <cell r="BM318" t="str">
            <v>temperate_nemoral:Europe,Asia|subtropic_mediterranean:Europe,Asia</v>
          </cell>
          <cell r="DI318">
            <v>0</v>
          </cell>
        </row>
        <row r="319">
          <cell r="B319" t="str">
            <v>Carlina acaulis caulescens</v>
          </cell>
          <cell r="C319" t="str">
            <v>(Lam.) Schübl. &amp; G.Martens</v>
          </cell>
          <cell r="D319" t="str">
            <v>sølvtistel</v>
          </cell>
          <cell r="E319">
            <v>105168</v>
          </cell>
          <cell r="F319">
            <v>145515</v>
          </cell>
          <cell r="G319" t="str">
            <v>ExpertGroups/Karplanter/N</v>
          </cell>
          <cell r="H319" t="str">
            <v>Karplanter</v>
          </cell>
          <cell r="I319" t="str">
            <v>Karplanter</v>
          </cell>
          <cell r="J319" t="str">
            <v>NotApplicable</v>
          </cell>
          <cell r="M319" t="str">
            <v>canNotEstablishWithin50years</v>
          </cell>
          <cell r="AA319">
            <v>1929</v>
          </cell>
          <cell r="AB319" t="str">
            <v>terrestrial</v>
          </cell>
          <cell r="AD319" t="str">
            <v>unknown</v>
          </cell>
          <cell r="AE319" t="str">
            <v>yes</v>
          </cell>
          <cell r="AF319" t="str">
            <v>unknown</v>
          </cell>
          <cell r="AG319">
            <v>1929</v>
          </cell>
          <cell r="AH319" t="str">
            <v>Ak Asker: Bjerkøya</v>
          </cell>
          <cell r="AI319">
            <v>5</v>
          </cell>
          <cell r="AJ319" t="str">
            <v>V</v>
          </cell>
          <cell r="AW319" t="str">
            <v>Ingen kjent effekt</v>
          </cell>
          <cell r="AX319" t="str">
            <v>Ingen kjent effekt</v>
          </cell>
          <cell r="BC319" t="str">
            <v>Ingen kjent effekt</v>
          </cell>
          <cell r="BD319" t="str">
            <v>Ingen kjent effekt</v>
          </cell>
          <cell r="BK319" t="str">
            <v>temperate_nemoral:Europe|subtropic_mediterranean:Europe</v>
          </cell>
          <cell r="BM319" t="str">
            <v>temperate_nemoral:Europe|subtropic_mediterranean:Europe</v>
          </cell>
          <cell r="DI319">
            <v>0</v>
          </cell>
        </row>
        <row r="320">
          <cell r="B320" t="str">
            <v>Carpinus betulus</v>
          </cell>
          <cell r="C320" t="str">
            <v>L.</v>
          </cell>
          <cell r="D320" t="str">
            <v>agnbøk</v>
          </cell>
          <cell r="E320">
            <v>62106</v>
          </cell>
          <cell r="F320">
            <v>102146</v>
          </cell>
          <cell r="G320" t="str">
            <v>ExpertGroups/Karplanter/N</v>
          </cell>
          <cell r="H320" t="str">
            <v>Karplanter</v>
          </cell>
          <cell r="I320" t="str">
            <v>Karplanter</v>
          </cell>
          <cell r="J320" t="str">
            <v>AlienSpecie</v>
          </cell>
          <cell r="N320">
            <v>3</v>
          </cell>
          <cell r="P320" t="str">
            <v>V</v>
          </cell>
          <cell r="Q320">
            <v>1</v>
          </cell>
          <cell r="T320" t="str">
            <v>LO</v>
          </cell>
          <cell r="U320">
            <v>2</v>
          </cell>
          <cell r="V320" t="str">
            <v>3AB,1</v>
          </cell>
          <cell r="W320" t="str">
            <v>PH</v>
          </cell>
          <cell r="X320">
            <v>3</v>
          </cell>
          <cell r="Y320">
            <v>4</v>
          </cell>
          <cell r="Z320">
            <v>1</v>
          </cell>
          <cell r="AA320">
            <v>1873</v>
          </cell>
          <cell r="AB320" t="str">
            <v>terrestrial</v>
          </cell>
          <cell r="AD320" t="str">
            <v>unknown</v>
          </cell>
          <cell r="AE320" t="str">
            <v>yes</v>
          </cell>
          <cell r="AF320" t="str">
            <v>unknown</v>
          </cell>
          <cell r="AG320">
            <v>1897</v>
          </cell>
          <cell r="AH320" t="str">
            <v>Oslo: Bygdøy</v>
          </cell>
          <cell r="AI320">
            <v>40</v>
          </cell>
          <cell r="AJ320" t="str">
            <v>V</v>
          </cell>
          <cell r="AL320">
            <v>2</v>
          </cell>
          <cell r="AM320" t="str">
            <v>importDirect</v>
          </cell>
          <cell r="AN320">
            <v>3</v>
          </cell>
          <cell r="AO320" t="str">
            <v>introductionEscaped,spreadNaturalDispersal</v>
          </cell>
          <cell r="AP320" t="str">
            <v>Øs,OsA,Bu,Ve,Aa,Va,Ro</v>
          </cell>
          <cell r="AQ320">
            <v>124</v>
          </cell>
          <cell r="AR320">
            <v>10</v>
          </cell>
          <cell r="AS320">
            <v>1240</v>
          </cell>
          <cell r="AT320">
            <v>36300</v>
          </cell>
          <cell r="AU320">
            <v>3600</v>
          </cell>
          <cell r="AV320">
            <v>30</v>
          </cell>
          <cell r="AW320" t="str">
            <v>Ingen kjent effekt</v>
          </cell>
          <cell r="AX320" t="str">
            <v>Ingen kjent effekt</v>
          </cell>
          <cell r="BC320" t="str">
            <v>Ingen kjent effekt</v>
          </cell>
          <cell r="BD320" t="str">
            <v>Ingen kjent effekt</v>
          </cell>
          <cell r="BE320" t="str">
            <v>no</v>
          </cell>
          <cell r="BF320" t="str">
            <v>no</v>
          </cell>
          <cell r="BG320" t="str">
            <v>V</v>
          </cell>
          <cell r="BK320" t="str">
            <v>temperate_nemoral:Europe,Asia|subtropic_mediterranean:Europe,Asia</v>
          </cell>
          <cell r="BM320" t="str">
            <v>temperate_nemoral:Europe,Asia,Oceania,NorthAndCentralAmerica|subtropic_mediterranean:Europe,Asia</v>
          </cell>
          <cell r="BO320">
            <v>3</v>
          </cell>
          <cell r="BP320" t="str">
            <v>X</v>
          </cell>
          <cell r="BR320" t="str">
            <v>RedListCategoryLevel</v>
          </cell>
          <cell r="BT320">
            <v>3</v>
          </cell>
          <cell r="BW320" t="str">
            <v>SpreadYearlyIncreaseObservations</v>
          </cell>
          <cell r="BX320">
            <v>225</v>
          </cell>
          <cell r="BY320">
            <v>1</v>
          </cell>
          <cell r="CB320" t="str">
            <v>T40,T42,T4-C-3,T4-C-4</v>
          </cell>
          <cell r="CC320">
            <v>1</v>
          </cell>
          <cell r="CH320">
            <v>1</v>
          </cell>
          <cell r="CM320">
            <v>1</v>
          </cell>
          <cell r="CQ320">
            <v>1</v>
          </cell>
          <cell r="CU320">
            <v>1</v>
          </cell>
          <cell r="CX320">
            <v>0</v>
          </cell>
          <cell r="CY320">
            <v>1</v>
          </cell>
          <cell r="DB320">
            <v>0</v>
          </cell>
          <cell r="DC320" t="str">
            <v>Agnbøk &lt;i&gt;Carpinus betulus&lt;/i&gt; er et relativt storvokst og langlevd tre fra Europa og Vest-Asia. Det har meget stor frøproduksjon, men den tar trolig 20-40 år eller mer før det når reproduktiv alder. Fruktene er vindspredte, trolig over middels distanser (50-100 m, sjelden km). Den er innført som prydtre (eller hekkplante) i hager og parker og er i sterkt økende bruk det siste tiåret.</v>
          </cell>
          <cell r="DD320" t="str">
            <v>&lt;p&gt;Agnbøk har vært plantet som prydtre siden (i hvert fall) slutten av 1800-tallet og startet å spre seg i Oslo-området - Bygdøy og Malmøya i Oslo - fra 1897 og i VA Kristiansand fra første tiår på 1900-tallet. Arten hadde en meget langsom ekspansjon fram til ca. 1990, men har siden ekspandert sterkere, særlig med spredning i Oslo. De første etableringene skjedde på kambrosilur-kalken i Oslo-området, og det er i kalklågurtskog og edellauvskog her at arten er blitt skikkelig etablert og ekspanderende. Den er nå funnet i sju fylker fra Østfold og Oslo til Rogaland (kanskje Hordaland) og har potensial for ytterligere spredning i varmere deler av Sør-Norge.&lt;/p&gt;</v>
          </cell>
          <cell r="DE320" t="str">
            <v>Arten er innført som prydtre, med frøforvilling fra plantete trær og fra bestander etablert i norsk natur.</v>
          </cell>
          <cell r="DF320" t="str">
            <v>Invasjonspotensialet er moderat, med usikkerhet til stort, en kombinasjon av moderat (til lang) median levetid og moderat ekspansjonshastighet. Arten begynte først seriøst å ekspandere etter å ha vært i landet i over 100 år.</v>
          </cell>
          <cell r="DG320" t="str">
            <v>Arten vurderes til ingen kjent økologisk effekt. Agnbøk etablerer seg best i edellauvskog, der den aldri synes å bli dominerende, men opptrer som et underordnet innslag med samme funksjoner som andre edellauvtrær.</v>
          </cell>
          <cell r="DH320" t="str">
            <v>&lt;p&gt;Agnbøk vurderes til låg økologisk risiko, med usikkerhet til potensielt høg risiko, med utelukkende på grunn av invasjonspotensialet. Den tar naturligvis litt plass, men synes ikke å bli dominerende og har (foreløpig) ingen påvisbar negativ effekt.&lt;br/&gt;&lt;/p&gt;</v>
          </cell>
          <cell r="DI320">
            <v>0</v>
          </cell>
        </row>
        <row r="321">
          <cell r="B321" t="str">
            <v>Carpobrotus edulis</v>
          </cell>
          <cell r="C321" t="str">
            <v>(L.) N.E.Br.</v>
          </cell>
          <cell r="D321" t="str">
            <v>hornstråle</v>
          </cell>
          <cell r="E321">
            <v>61298</v>
          </cell>
          <cell r="F321">
            <v>101338</v>
          </cell>
          <cell r="G321" t="str">
            <v>ExpertGroups/Karplanter/N</v>
          </cell>
          <cell r="H321" t="str">
            <v>Karplanter</v>
          </cell>
          <cell r="I321" t="str">
            <v>Karplanter</v>
          </cell>
          <cell r="J321" t="str">
            <v>NotApplicable</v>
          </cell>
          <cell r="M321" t="str">
            <v>canNotEstablishWithin50years</v>
          </cell>
          <cell r="AA321">
            <v>2003</v>
          </cell>
          <cell r="AB321" t="str">
            <v>terrestrial</v>
          </cell>
          <cell r="AD321" t="str">
            <v>unknown</v>
          </cell>
          <cell r="AE321" t="str">
            <v>no</v>
          </cell>
          <cell r="AF321" t="str">
            <v>unknown</v>
          </cell>
          <cell r="AI321">
            <v>5</v>
          </cell>
          <cell r="AJ321" t="str">
            <v>V</v>
          </cell>
          <cell r="AW321" t="str">
            <v>Ingen kjent effekt</v>
          </cell>
          <cell r="AX321" t="str">
            <v>Ingen kjent effekt</v>
          </cell>
          <cell r="BC321" t="str">
            <v>Ingen kjent effekt</v>
          </cell>
          <cell r="BD321" t="str">
            <v>Ingen kjent effekt</v>
          </cell>
          <cell r="BK321" t="str">
            <v>subtropic_dry:Africa|subtropic_caperegion:Africa</v>
          </cell>
          <cell r="BM321" t="str">
            <v>subtropic_unspecified:Europe,Asia,Africa,Oceania,NorthAndCentralAmerica,SouthAmerica|subtropic_dry:Africa|subtropic_caperegion:Africa|tropic:Asia,Africa,Oceania,NorthAndCentralAmerica,SouthAmerica</v>
          </cell>
          <cell r="DI321">
            <v>0</v>
          </cell>
        </row>
        <row r="322">
          <cell r="B322" t="str">
            <v>Carthamus lanatus</v>
          </cell>
          <cell r="C322" t="str">
            <v>L.</v>
          </cell>
          <cell r="D322" t="str">
            <v>stivtistel</v>
          </cell>
          <cell r="E322">
            <v>131528</v>
          </cell>
          <cell r="F322">
            <v>100478</v>
          </cell>
          <cell r="G322" t="str">
            <v>ExpertGroups/Karplanter/N</v>
          </cell>
          <cell r="H322" t="str">
            <v>Karplanter</v>
          </cell>
          <cell r="I322" t="str">
            <v>Karplanter</v>
          </cell>
          <cell r="J322" t="str">
            <v>NotApplicable</v>
          </cell>
          <cell r="M322" t="str">
            <v>canNotEstablishWithin50years</v>
          </cell>
          <cell r="AA322">
            <v>1891</v>
          </cell>
          <cell r="AB322" t="str">
            <v>terrestrial</v>
          </cell>
          <cell r="AD322" t="str">
            <v>origin,unknown</v>
          </cell>
          <cell r="AE322" t="str">
            <v>no</v>
          </cell>
          <cell r="AF322" t="str">
            <v>unknown</v>
          </cell>
          <cell r="AI322">
            <v>1</v>
          </cell>
          <cell r="AJ322" t="str">
            <v>V</v>
          </cell>
          <cell r="AW322" t="str">
            <v>Ingen kjent effekt</v>
          </cell>
          <cell r="AX322" t="str">
            <v>Ingen kjent effekt</v>
          </cell>
          <cell r="BC322" t="str">
            <v>Ingen kjent effekt</v>
          </cell>
          <cell r="BD322" t="str">
            <v>Ingen kjent effekt</v>
          </cell>
          <cell r="BK322" t="str">
            <v>temperate_nemoral:Europe,Asia|subtropic_mediterranean:Europe,Asia,Africa</v>
          </cell>
          <cell r="BM322" t="str">
            <v>temperate_nemoral:Europe,Asia|temperate_dry:Asia,SouthAmerica|subtropic_unspecified:SouthAmerica|subtropic_mediterranean:Europe,Asia,Africa,Oceania|subtropic_dry:Oceania|subtropic_highlands:Africa</v>
          </cell>
          <cell r="DI322">
            <v>0</v>
          </cell>
        </row>
        <row r="323">
          <cell r="B323" t="str">
            <v>Catapodium rigidum</v>
          </cell>
          <cell r="C323" t="str">
            <v>(L.) C.E.Hubb.</v>
          </cell>
          <cell r="D323" t="str">
            <v>steingras</v>
          </cell>
          <cell r="E323">
            <v>131560</v>
          </cell>
          <cell r="F323">
            <v>99967</v>
          </cell>
          <cell r="G323" t="str">
            <v>ExpertGroups/Karplanter/N</v>
          </cell>
          <cell r="H323" t="str">
            <v>Karplanter</v>
          </cell>
          <cell r="I323" t="str">
            <v>Karplanter</v>
          </cell>
          <cell r="J323" t="str">
            <v>NotApplicable</v>
          </cell>
          <cell r="M323" t="str">
            <v>canNotEstablishWithin50years</v>
          </cell>
          <cell r="AA323">
            <v>1949</v>
          </cell>
          <cell r="AB323" t="str">
            <v>terrestrial</v>
          </cell>
          <cell r="AD323" t="str">
            <v>unknown</v>
          </cell>
          <cell r="AE323" t="str">
            <v>no</v>
          </cell>
          <cell r="AF323" t="str">
            <v>unknown</v>
          </cell>
          <cell r="AI323">
            <v>1</v>
          </cell>
          <cell r="AJ323" t="str">
            <v>V</v>
          </cell>
          <cell r="AW323" t="str">
            <v>Ingen kjent effekt</v>
          </cell>
          <cell r="AX323" t="str">
            <v>Ingen kjent effekt</v>
          </cell>
          <cell r="BC323" t="str">
            <v>Ingen kjent effekt</v>
          </cell>
          <cell r="BD323" t="str">
            <v>Ingen kjent effekt</v>
          </cell>
          <cell r="BK323" t="str">
            <v>temperate_nemoral:Europe|subtropic_mediterranean:Europe,Asia,Africa</v>
          </cell>
          <cell r="BM323" t="str">
            <v>temperate_nemoral:Europe|subtropic_unspecified:NorthAndCentralAmerica|subtropic_mediterranean:Europe,Asia,Africa,Oceania|subtropic_caperegion:Africa</v>
          </cell>
          <cell r="DI323">
            <v>0</v>
          </cell>
        </row>
        <row r="324">
          <cell r="B324" t="str">
            <v>Catolobus pendulus</v>
          </cell>
          <cell r="C324" t="str">
            <v>(L.) Al-Shehbaz</v>
          </cell>
          <cell r="D324" t="str">
            <v>hengeskrinneblom</v>
          </cell>
          <cell r="E324">
            <v>78507</v>
          </cell>
          <cell r="F324">
            <v>120240</v>
          </cell>
          <cell r="G324" t="str">
            <v>ExpertGroups/Karplanter/N</v>
          </cell>
          <cell r="H324" t="str">
            <v>Karplanter</v>
          </cell>
          <cell r="I324" t="str">
            <v>Karplanter</v>
          </cell>
          <cell r="J324" t="str">
            <v>NotApplicable</v>
          </cell>
          <cell r="M324" t="str">
            <v>canNotEstablishWithin50years</v>
          </cell>
          <cell r="AA324">
            <v>1842</v>
          </cell>
          <cell r="AB324" t="str">
            <v>terrestrial</v>
          </cell>
          <cell r="AD324" t="str">
            <v>unknown</v>
          </cell>
          <cell r="AE324" t="str">
            <v>no</v>
          </cell>
          <cell r="AF324" t="str">
            <v>unknown</v>
          </cell>
          <cell r="AI324">
            <v>5</v>
          </cell>
          <cell r="AJ324" t="str">
            <v>V</v>
          </cell>
          <cell r="AW324" t="str">
            <v>Ingen kjent effekt</v>
          </cell>
          <cell r="AX324" t="str">
            <v>Ingen kjent effekt</v>
          </cell>
          <cell r="BC324" t="str">
            <v>Ingen kjent effekt</v>
          </cell>
          <cell r="BD324" t="str">
            <v>Ingen kjent effekt</v>
          </cell>
          <cell r="BK324" t="str">
            <v>temperate_nemoral:Europe,Asia|temperate_dry:Europe,Asia</v>
          </cell>
          <cell r="BM324" t="str">
            <v>temperate_nemoral:Europe,Asia|temperate_dry:Europe,Asia</v>
          </cell>
          <cell r="DI324">
            <v>0</v>
          </cell>
        </row>
        <row r="325">
          <cell r="B325" t="str">
            <v>Caucalis platycarpos</v>
          </cell>
          <cell r="C325" t="str">
            <v>L.</v>
          </cell>
          <cell r="D325" t="str">
            <v>klengekjeks</v>
          </cell>
          <cell r="E325">
            <v>131562</v>
          </cell>
          <cell r="F325">
            <v>100289</v>
          </cell>
          <cell r="G325" t="str">
            <v>ExpertGroups/Karplanter/N</v>
          </cell>
          <cell r="H325" t="str">
            <v>Karplanter</v>
          </cell>
          <cell r="I325" t="str">
            <v>Karplanter</v>
          </cell>
          <cell r="J325" t="str">
            <v>NotApplicable</v>
          </cell>
          <cell r="M325" t="str">
            <v>canNotEstablishWithin50years</v>
          </cell>
          <cell r="AA325">
            <v>1894</v>
          </cell>
          <cell r="AB325" t="str">
            <v>terrestrial</v>
          </cell>
          <cell r="AD325" t="str">
            <v>origin</v>
          </cell>
          <cell r="AE325" t="str">
            <v>no</v>
          </cell>
          <cell r="AF325" t="str">
            <v>unknown</v>
          </cell>
          <cell r="AI325">
            <v>1</v>
          </cell>
          <cell r="AJ325" t="str">
            <v>V</v>
          </cell>
          <cell r="AW325" t="str">
            <v>Ingen kjent effekt</v>
          </cell>
          <cell r="AX325" t="str">
            <v>Ingen kjent effekt</v>
          </cell>
          <cell r="BC325" t="str">
            <v>Ingen kjent effekt</v>
          </cell>
          <cell r="BD325" t="str">
            <v>Ingen kjent effekt</v>
          </cell>
          <cell r="BK325" t="str">
            <v>temperate_nemoral:Europe,Asia|temperate_dry:Europe,Asia|subtropic_mediterranean:Europe,Asia,Africa</v>
          </cell>
          <cell r="BM325" t="str">
            <v>temperate_nemoral:Europe,Asia|temperate_dry:Europe,Asia|subtropic_mediterranean:Europe,Asia,Africa</v>
          </cell>
          <cell r="DI325">
            <v>0</v>
          </cell>
        </row>
        <row r="326">
          <cell r="B326" t="str">
            <v>Cedrus atlantica</v>
          </cell>
          <cell r="C326" t="str">
            <v>(Endl.) Manetti ex Carrière</v>
          </cell>
          <cell r="D326" t="str">
            <v>atlasseder</v>
          </cell>
          <cell r="E326">
            <v>105170</v>
          </cell>
          <cell r="F326">
            <v>145517</v>
          </cell>
          <cell r="G326" t="str">
            <v>ExpertGroups/Karplanter/N</v>
          </cell>
          <cell r="H326" t="str">
            <v>Karplanter</v>
          </cell>
          <cell r="I326" t="str">
            <v>Karplanter</v>
          </cell>
          <cell r="J326" t="str">
            <v>NotApplicable</v>
          </cell>
          <cell r="M326" t="str">
            <v>canNotEstablishWithin50years</v>
          </cell>
          <cell r="AA326">
            <v>1968</v>
          </cell>
          <cell r="AB326" t="str">
            <v>terrestrial</v>
          </cell>
          <cell r="AD326" t="str">
            <v>unknown</v>
          </cell>
          <cell r="AE326" t="str">
            <v>no</v>
          </cell>
          <cell r="AF326" t="str">
            <v>unknown</v>
          </cell>
          <cell r="AI326">
            <v>40</v>
          </cell>
          <cell r="AJ326" t="str">
            <v>V</v>
          </cell>
          <cell r="AL326">
            <v>0</v>
          </cell>
          <cell r="AW326" t="str">
            <v>Ingen kjent effekt</v>
          </cell>
          <cell r="AX326" t="str">
            <v>Ingen kjent effekt</v>
          </cell>
          <cell r="BC326" t="str">
            <v>Ingen kjent effekt</v>
          </cell>
          <cell r="BD326" t="str">
            <v>Ingen kjent effekt</v>
          </cell>
          <cell r="BK326" t="str">
            <v>subtropic_mediterranean:Africa</v>
          </cell>
          <cell r="BM326" t="str">
            <v>temperate_nemoral:Europe,Oceania,NorthAndCentralAmerica|subtropic_mediterranean:Europe,Africa,Oceania</v>
          </cell>
          <cell r="DI326">
            <v>2</v>
          </cell>
        </row>
        <row r="327">
          <cell r="B327" t="str">
            <v>Centaurea algeriensis</v>
          </cell>
          <cell r="C327" t="str">
            <v>(Durande) Coss. &amp; Pourr.</v>
          </cell>
          <cell r="D327" t="str">
            <v>algerieknoppurt</v>
          </cell>
          <cell r="E327">
            <v>60441</v>
          </cell>
          <cell r="F327">
            <v>100481</v>
          </cell>
          <cell r="G327" t="str">
            <v>ExpertGroups/Karplanter/N</v>
          </cell>
          <cell r="H327" t="str">
            <v>Karplanter</v>
          </cell>
          <cell r="I327" t="str">
            <v>Karplanter</v>
          </cell>
          <cell r="J327" t="str">
            <v>NotApplicable</v>
          </cell>
          <cell r="M327" t="str">
            <v>canNotEstablishWithin50years</v>
          </cell>
          <cell r="AA327">
            <v>1950</v>
          </cell>
          <cell r="AB327" t="str">
            <v>terrestrial</v>
          </cell>
          <cell r="AD327" t="str">
            <v>origin</v>
          </cell>
          <cell r="AE327" t="str">
            <v>no</v>
          </cell>
          <cell r="AF327" t="str">
            <v>unknown</v>
          </cell>
          <cell r="AI327">
            <v>1</v>
          </cell>
          <cell r="AJ327" t="str">
            <v>V</v>
          </cell>
          <cell r="AW327" t="str">
            <v>Ingen kjent effekt</v>
          </cell>
          <cell r="AX327" t="str">
            <v>Ingen kjent effekt</v>
          </cell>
          <cell r="BC327" t="str">
            <v>Ingen kjent effekt</v>
          </cell>
          <cell r="BD327" t="str">
            <v>Ingen kjent effekt</v>
          </cell>
          <cell r="BK327" t="str">
            <v>subtropic_mediterranean:Africa|subtropic_dry:Africa</v>
          </cell>
          <cell r="BM327" t="str">
            <v>subtropic_mediterranean:Africa|subtropic_dry:Africa</v>
          </cell>
          <cell r="DI327">
            <v>0</v>
          </cell>
        </row>
        <row r="328">
          <cell r="B328" t="str">
            <v>Centaurea aspera</v>
          </cell>
          <cell r="C328" t="str">
            <v>L.</v>
          </cell>
          <cell r="D328" t="str">
            <v>raspknoppurt</v>
          </cell>
          <cell r="E328">
            <v>131567</v>
          </cell>
          <cell r="F328">
            <v>100482</v>
          </cell>
          <cell r="G328" t="str">
            <v>ExpertGroups/Karplanter/N</v>
          </cell>
          <cell r="H328" t="str">
            <v>Karplanter</v>
          </cell>
          <cell r="I328" t="str">
            <v>Karplanter</v>
          </cell>
          <cell r="J328" t="str">
            <v>NotApplicable</v>
          </cell>
          <cell r="M328" t="str">
            <v>canNotEstablishWithin50years</v>
          </cell>
          <cell r="AA328">
            <v>1882</v>
          </cell>
          <cell r="AB328" t="str">
            <v>terrestrial</v>
          </cell>
          <cell r="AD328" t="str">
            <v>origin</v>
          </cell>
          <cell r="AE328" t="str">
            <v>no</v>
          </cell>
          <cell r="AF328" t="str">
            <v>unknown</v>
          </cell>
          <cell r="AI328">
            <v>1</v>
          </cell>
          <cell r="AJ328" t="str">
            <v>V</v>
          </cell>
          <cell r="AW328" t="str">
            <v>Ingen kjent effekt</v>
          </cell>
          <cell r="AX328" t="str">
            <v>Ingen kjent effekt</v>
          </cell>
          <cell r="BC328" t="str">
            <v>Ingen kjent effekt</v>
          </cell>
          <cell r="BD328" t="str">
            <v>Ingen kjent effekt</v>
          </cell>
          <cell r="BK328" t="str">
            <v>temperate_nemoral:Europe|subtropic_mediterranean:Europe,Africa</v>
          </cell>
          <cell r="BM328" t="str">
            <v>temperate_nemoral:Europe|subtropic_mediterranean:Europe,Africa</v>
          </cell>
          <cell r="DI328">
            <v>0</v>
          </cell>
        </row>
        <row r="329">
          <cell r="B329" t="str">
            <v>Centaurea calcitrapa</v>
          </cell>
          <cell r="C329" t="str">
            <v>L.</v>
          </cell>
          <cell r="D329" t="str">
            <v>tistelknoppurt</v>
          </cell>
          <cell r="E329">
            <v>131568</v>
          </cell>
          <cell r="F329">
            <v>100483</v>
          </cell>
          <cell r="G329" t="str">
            <v>ExpertGroups/Karplanter/N</v>
          </cell>
          <cell r="H329" t="str">
            <v>Karplanter</v>
          </cell>
          <cell r="I329" t="str">
            <v>Karplanter</v>
          </cell>
          <cell r="J329" t="str">
            <v>NotApplicable</v>
          </cell>
          <cell r="M329" t="str">
            <v>canNotEstablishWithin50years</v>
          </cell>
          <cell r="AA329">
            <v>1887</v>
          </cell>
          <cell r="AB329" t="str">
            <v>terrestrial</v>
          </cell>
          <cell r="AD329" t="str">
            <v>origin</v>
          </cell>
          <cell r="AE329" t="str">
            <v>no</v>
          </cell>
          <cell r="AF329" t="str">
            <v>unknown</v>
          </cell>
          <cell r="AI329">
            <v>1</v>
          </cell>
          <cell r="AJ329" t="str">
            <v>V</v>
          </cell>
          <cell r="AW329" t="str">
            <v>Ingen kjent effekt</v>
          </cell>
          <cell r="AX329" t="str">
            <v>Ingen kjent effekt</v>
          </cell>
          <cell r="BC329" t="str">
            <v>Ingen kjent effekt</v>
          </cell>
          <cell r="BD329" t="str">
            <v>Ingen kjent effekt</v>
          </cell>
          <cell r="BK329" t="str">
            <v>subtropic_mediterranean:Europe,Asia,Africa</v>
          </cell>
          <cell r="BM329" t="str">
            <v>subtropic_mediterranean:Europe,Asia,Africa,Oceania,NorthAndCentralAmerica,SouthAmerica|subtropic_dry:SouthAmerica|subtropic_caperegion:Africa</v>
          </cell>
          <cell r="DI329">
            <v>0</v>
          </cell>
        </row>
        <row r="330">
          <cell r="B330" t="str">
            <v>Centaurea diffusa</v>
          </cell>
          <cell r="C330" t="str">
            <v>Lam.</v>
          </cell>
          <cell r="D330" t="str">
            <v>sprikeknoppurt</v>
          </cell>
          <cell r="E330">
            <v>131570</v>
          </cell>
          <cell r="F330">
            <v>100487</v>
          </cell>
          <cell r="G330" t="str">
            <v>ExpertGroups/Karplanter/N</v>
          </cell>
          <cell r="H330" t="str">
            <v>Karplanter</v>
          </cell>
          <cell r="I330" t="str">
            <v>Karplanter</v>
          </cell>
          <cell r="J330" t="str">
            <v>NotApplicable</v>
          </cell>
          <cell r="M330" t="str">
            <v>canNotEstablishWithin50years</v>
          </cell>
          <cell r="AA330">
            <v>1893</v>
          </cell>
          <cell r="AB330" t="str">
            <v>terrestrial</v>
          </cell>
          <cell r="AD330" t="str">
            <v>origin</v>
          </cell>
          <cell r="AE330" t="str">
            <v>no</v>
          </cell>
          <cell r="AF330" t="str">
            <v>unknown</v>
          </cell>
          <cell r="AI330">
            <v>1</v>
          </cell>
          <cell r="AJ330" t="str">
            <v>V</v>
          </cell>
          <cell r="AW330" t="str">
            <v>Ingen kjent effekt</v>
          </cell>
          <cell r="AX330" t="str">
            <v>Ingen kjent effekt</v>
          </cell>
          <cell r="BC330" t="str">
            <v>Ingen kjent effekt</v>
          </cell>
          <cell r="BD330" t="str">
            <v>Ingen kjent effekt</v>
          </cell>
          <cell r="BK330" t="str">
            <v>temperate_nemoral:Europe,Asia|temperate_dry:Europe,Asia|subtropic_mediterranean:Europe,Asia</v>
          </cell>
          <cell r="BM330" t="str">
            <v>temperate_nemoral:Europe,Asia,NorthAndCentralAmerica|temperate_dry:Europe,Asia,NorthAndCentralAmerica|subtropic_unspecified:SouthAmerica|subtropic_mediterranean:Europe,Asia,NorthAndCentralAmerica</v>
          </cell>
          <cell r="DI330">
            <v>0</v>
          </cell>
        </row>
        <row r="331">
          <cell r="B331" t="str">
            <v>Centaurea melitensis</v>
          </cell>
          <cell r="C331" t="str">
            <v>L.</v>
          </cell>
          <cell r="D331" t="str">
            <v>maltaknoppurt</v>
          </cell>
          <cell r="E331">
            <v>60449</v>
          </cell>
          <cell r="F331">
            <v>100489</v>
          </cell>
          <cell r="G331" t="str">
            <v>ExpertGroups/Karplanter/N</v>
          </cell>
          <cell r="H331" t="str">
            <v>Karplanter</v>
          </cell>
          <cell r="I331" t="str">
            <v>Karplanter</v>
          </cell>
          <cell r="J331" t="str">
            <v>NotApplicable</v>
          </cell>
          <cell r="M331" t="str">
            <v>canNotEstablishWithin50years</v>
          </cell>
          <cell r="AA331">
            <v>1880</v>
          </cell>
          <cell r="AB331" t="str">
            <v>terrestrial</v>
          </cell>
          <cell r="AD331" t="str">
            <v>origin</v>
          </cell>
          <cell r="AE331" t="str">
            <v>no</v>
          </cell>
          <cell r="AF331" t="str">
            <v>unknown</v>
          </cell>
          <cell r="AI331">
            <v>1</v>
          </cell>
          <cell r="AJ331" t="str">
            <v>V</v>
          </cell>
          <cell r="AW331" t="str">
            <v>Ingen kjent effekt</v>
          </cell>
          <cell r="AX331" t="str">
            <v>Ingen kjent effekt</v>
          </cell>
          <cell r="BC331" t="str">
            <v>Ingen kjent effekt</v>
          </cell>
          <cell r="BD331" t="str">
            <v>Ingen kjent effekt</v>
          </cell>
          <cell r="BK331" t="str">
            <v>subtropic_mediterranean:Europe,Asia,Africa</v>
          </cell>
          <cell r="BM331" t="str">
            <v>temperate_nemoral:Europe|temperate_dry:Europe,Asia,NorthAndCentralAmerica|subtropic_unspecified:SouthAmerica|subtropic_mediterranean:Europe,Asia,Africa,Oceania,NorthAndCentralAmerica|subtropic_dry:NorthAndCentralAmerica|subtropic_caperegion:Africa</v>
          </cell>
          <cell r="DI331">
            <v>0</v>
          </cell>
        </row>
        <row r="332">
          <cell r="B332" t="str">
            <v>Centaurea orientalis</v>
          </cell>
          <cell r="C332" t="str">
            <v>L.</v>
          </cell>
          <cell r="D332" t="str">
            <v>orientknoppurt</v>
          </cell>
          <cell r="E332">
            <v>60454</v>
          </cell>
          <cell r="F332">
            <v>100494</v>
          </cell>
          <cell r="G332" t="str">
            <v>ExpertGroups/Karplanter/N</v>
          </cell>
          <cell r="H332" t="str">
            <v>Karplanter</v>
          </cell>
          <cell r="I332" t="str">
            <v>Karplanter</v>
          </cell>
          <cell r="J332" t="str">
            <v>NotApplicable</v>
          </cell>
          <cell r="M332" t="str">
            <v>canNotEstablishWithin50years</v>
          </cell>
          <cell r="AA332">
            <v>1893</v>
          </cell>
          <cell r="AB332" t="str">
            <v>terrestrial</v>
          </cell>
          <cell r="AD332" t="str">
            <v>origin,unknown</v>
          </cell>
          <cell r="AE332" t="str">
            <v>no</v>
          </cell>
          <cell r="AF332" t="str">
            <v>unknown</v>
          </cell>
          <cell r="AI332">
            <v>5</v>
          </cell>
          <cell r="AJ332" t="str">
            <v>V</v>
          </cell>
          <cell r="AW332" t="str">
            <v>Ingen kjent effekt</v>
          </cell>
          <cell r="AX332" t="str">
            <v>Ingen kjent effekt</v>
          </cell>
          <cell r="BC332" t="str">
            <v>Ingen kjent effekt</v>
          </cell>
          <cell r="BD332" t="str">
            <v>Ingen kjent effekt</v>
          </cell>
          <cell r="BK332" t="str">
            <v>temperate_nemoral:Europe|temperate_dry:Europe</v>
          </cell>
          <cell r="BM332" t="str">
            <v>temperate_nemoral:Europe|temperate_dry:Europe</v>
          </cell>
          <cell r="DI332">
            <v>0</v>
          </cell>
        </row>
        <row r="333">
          <cell r="B333" t="str">
            <v>Centaurea pallescens</v>
          </cell>
          <cell r="C333" t="str">
            <v>Delile</v>
          </cell>
          <cell r="D333" t="str">
            <v>bleikknoppurt</v>
          </cell>
          <cell r="E333">
            <v>131576</v>
          </cell>
          <cell r="F333">
            <v>100495</v>
          </cell>
          <cell r="G333" t="str">
            <v>ExpertGroups/Karplanter/N</v>
          </cell>
          <cell r="H333" t="str">
            <v>Karplanter</v>
          </cell>
          <cell r="I333" t="str">
            <v>Karplanter</v>
          </cell>
          <cell r="J333" t="str">
            <v>NotApplicable</v>
          </cell>
          <cell r="M333" t="str">
            <v>canNotEstablishWithin50years</v>
          </cell>
          <cell r="AA333">
            <v>1892</v>
          </cell>
          <cell r="AB333" t="str">
            <v>terrestrial</v>
          </cell>
          <cell r="AD333" t="str">
            <v>origin</v>
          </cell>
          <cell r="AE333" t="str">
            <v>no</v>
          </cell>
          <cell r="AF333" t="str">
            <v>unknown</v>
          </cell>
          <cell r="AI333">
            <v>1</v>
          </cell>
          <cell r="AJ333" t="str">
            <v>V</v>
          </cell>
          <cell r="AW333" t="str">
            <v>Ingen kjent effekt</v>
          </cell>
          <cell r="AX333" t="str">
            <v>Ingen kjent effekt</v>
          </cell>
          <cell r="BC333" t="str">
            <v>Ingen kjent effekt</v>
          </cell>
          <cell r="BD333" t="str">
            <v>Ingen kjent effekt</v>
          </cell>
          <cell r="BK333" t="str">
            <v>subtropic_mediterranean:Europe,Asia</v>
          </cell>
          <cell r="BM333" t="str">
            <v>subtropic_mediterranean:Europe,Asia</v>
          </cell>
          <cell r="DI333">
            <v>0</v>
          </cell>
        </row>
        <row r="334">
          <cell r="B334" t="str">
            <v>Centaurea solstitialis</v>
          </cell>
          <cell r="C334" t="str">
            <v>L.</v>
          </cell>
          <cell r="D334" t="str">
            <v>stjerneknoppurt</v>
          </cell>
          <cell r="E334">
            <v>131585</v>
          </cell>
          <cell r="F334">
            <v>100500</v>
          </cell>
          <cell r="G334" t="str">
            <v>ExpertGroups/Karplanter/N</v>
          </cell>
          <cell r="H334" t="str">
            <v>Karplanter</v>
          </cell>
          <cell r="I334" t="str">
            <v>Karplanter</v>
          </cell>
          <cell r="J334" t="str">
            <v>NotApplicable</v>
          </cell>
          <cell r="M334" t="str">
            <v>canNotEstablishWithin50years</v>
          </cell>
          <cell r="AA334">
            <v>1883</v>
          </cell>
          <cell r="AB334" t="str">
            <v>terrestrial</v>
          </cell>
          <cell r="AD334" t="str">
            <v>origin</v>
          </cell>
          <cell r="AE334" t="str">
            <v>no</v>
          </cell>
          <cell r="AF334" t="str">
            <v>unknown</v>
          </cell>
          <cell r="AI334">
            <v>1</v>
          </cell>
          <cell r="AJ334" t="str">
            <v>V</v>
          </cell>
          <cell r="AW334" t="str">
            <v>Ingen kjent effekt</v>
          </cell>
          <cell r="AX334" t="str">
            <v>Ingen kjent effekt</v>
          </cell>
          <cell r="BC334" t="str">
            <v>Ingen kjent effekt</v>
          </cell>
          <cell r="BD334" t="str">
            <v>Ingen kjent effekt</v>
          </cell>
          <cell r="BK334" t="str">
            <v>temperate_dry:Europe,Asia|subtropic_mediterranean:Europe,Asia</v>
          </cell>
          <cell r="BM334" t="str">
            <v>temperate_dry:Europe,Asia,NorthAndCentralAmerica|subtropic_mediterranean:Europe,Asia,Oceania,NorthAndCentralAmerica,SouthAmerica|subtropic_dry:Oceania,NorthAndCentralAmerica,SouthAmerica|subtropic_caperegion:Africa</v>
          </cell>
          <cell r="DI334">
            <v>0</v>
          </cell>
        </row>
        <row r="335">
          <cell r="B335" t="str">
            <v>Centella asiatica</v>
          </cell>
          <cell r="C335" t="str">
            <v>(L.) Urb.</v>
          </cell>
          <cell r="D335" t="str">
            <v>asiaskjoldblad</v>
          </cell>
          <cell r="E335">
            <v>131602</v>
          </cell>
          <cell r="F335">
            <v>100378</v>
          </cell>
          <cell r="G335" t="str">
            <v>ExpertGroups/Karplanter/N</v>
          </cell>
          <cell r="H335" t="str">
            <v>Karplanter</v>
          </cell>
          <cell r="I335" t="str">
            <v>Karplanter</v>
          </cell>
          <cell r="J335" t="str">
            <v>NotApplicable</v>
          </cell>
          <cell r="M335" t="str">
            <v>canNotEstablishWithin50years</v>
          </cell>
          <cell r="AA335">
            <v>2004</v>
          </cell>
          <cell r="AB335" t="str">
            <v>terrestrial</v>
          </cell>
          <cell r="AD335" t="str">
            <v>unknown</v>
          </cell>
          <cell r="AE335" t="str">
            <v>no</v>
          </cell>
          <cell r="AF335" t="str">
            <v>unknown</v>
          </cell>
          <cell r="AI335">
            <v>1</v>
          </cell>
          <cell r="AJ335" t="str">
            <v>V</v>
          </cell>
          <cell r="AW335" t="str">
            <v>Ingen kjent effekt</v>
          </cell>
          <cell r="AX335" t="str">
            <v>Ingen kjent effekt</v>
          </cell>
          <cell r="BC335" t="str">
            <v>Ingen kjent effekt</v>
          </cell>
          <cell r="BD335" t="str">
            <v>Ingen kjent effekt</v>
          </cell>
          <cell r="BK335" t="str">
            <v>subtropic_unspecified:Asia,Oceania|tropic:Asia,Oceania</v>
          </cell>
          <cell r="BM335" t="str">
            <v>subtropic_unspecified:Asia,Africa,Oceania,NorthAndCentralAmerica,SouthAmerica|tropic:Asia,Africa,Oceania,NorthAndCentralAmerica,SouthAmerica</v>
          </cell>
          <cell r="DI335">
            <v>0</v>
          </cell>
        </row>
        <row r="336">
          <cell r="B336" t="str">
            <v>Centranthus ruber</v>
          </cell>
          <cell r="C336" t="str">
            <v>(L.) DC.</v>
          </cell>
          <cell r="D336" t="str">
            <v>rød sporeblom</v>
          </cell>
          <cell r="E336">
            <v>131603</v>
          </cell>
          <cell r="F336">
            <v>145520</v>
          </cell>
          <cell r="G336" t="str">
            <v>ExpertGroups/Karplanter/N</v>
          </cell>
          <cell r="H336" t="str">
            <v>Karplanter</v>
          </cell>
          <cell r="I336" t="str">
            <v>Karplanter</v>
          </cell>
          <cell r="J336" t="str">
            <v>NotApplicable</v>
          </cell>
          <cell r="M336" t="str">
            <v>canNotEstablishWithin50years</v>
          </cell>
          <cell r="AA336">
            <v>2009</v>
          </cell>
          <cell r="AB336" t="str">
            <v>terrestrial</v>
          </cell>
          <cell r="AD336" t="str">
            <v>unknown</v>
          </cell>
          <cell r="AE336" t="str">
            <v>no</v>
          </cell>
          <cell r="AF336" t="str">
            <v>unknown</v>
          </cell>
          <cell r="AI336">
            <v>5</v>
          </cell>
          <cell r="AJ336" t="str">
            <v>V</v>
          </cell>
          <cell r="AW336" t="str">
            <v>Ingen kjent effekt</v>
          </cell>
          <cell r="AX336" t="str">
            <v>Ingen kjent effekt</v>
          </cell>
          <cell r="BC336" t="str">
            <v>Ingen kjent effekt</v>
          </cell>
          <cell r="BD336" t="str">
            <v>Ingen kjent effekt</v>
          </cell>
          <cell r="BK336" t="str">
            <v>subtropic_mediterranean:Europe,Asia,Africa</v>
          </cell>
          <cell r="BM336" t="str">
            <v>temperate_nemoral:Europe|subtropic_mediterranean:Europe,Asia,Africa,Oceania,NorthAndCentralAmerica|subtropic_caperegion:Africa</v>
          </cell>
          <cell r="DI336">
            <v>0</v>
          </cell>
        </row>
        <row r="337">
          <cell r="B337" t="str">
            <v>Cephalaria alpina</v>
          </cell>
          <cell r="C337" t="str">
            <v>(L.) Roem. &amp; Schult.</v>
          </cell>
          <cell r="D337" t="str">
            <v>fjellknapp</v>
          </cell>
          <cell r="E337">
            <v>61689</v>
          </cell>
          <cell r="F337">
            <v>101729</v>
          </cell>
          <cell r="G337" t="str">
            <v>ExpertGroups/Karplanter/N</v>
          </cell>
          <cell r="H337" t="str">
            <v>Karplanter</v>
          </cell>
          <cell r="I337" t="str">
            <v>Karplanter</v>
          </cell>
          <cell r="J337" t="str">
            <v>NotApplicable</v>
          </cell>
          <cell r="M337" t="str">
            <v>canNotEstablishWithin50years</v>
          </cell>
          <cell r="AA337">
            <v>1937</v>
          </cell>
          <cell r="AB337" t="str">
            <v>terrestrial</v>
          </cell>
          <cell r="AD337" t="str">
            <v>unknown</v>
          </cell>
          <cell r="AE337" t="str">
            <v>no</v>
          </cell>
          <cell r="AF337" t="str">
            <v>unknown</v>
          </cell>
          <cell r="AI337">
            <v>5</v>
          </cell>
          <cell r="AJ337" t="str">
            <v>V</v>
          </cell>
          <cell r="AW337" t="str">
            <v>Ingen kjent effekt</v>
          </cell>
          <cell r="AX337" t="str">
            <v>Ingen kjent effekt</v>
          </cell>
          <cell r="BC337" t="str">
            <v>Ingen kjent effekt</v>
          </cell>
          <cell r="BD337" t="str">
            <v>Ingen kjent effekt</v>
          </cell>
          <cell r="BK337" t="str">
            <v>temperate_nemoral:Europe|subtropic_mediterranean:Europe</v>
          </cell>
          <cell r="BM337" t="str">
            <v>temperate_nemoral:Europe|subtropic_mediterranean:Europe</v>
          </cell>
          <cell r="DI337">
            <v>0</v>
          </cell>
        </row>
        <row r="338">
          <cell r="B338" t="str">
            <v>Cephalaria gigantea</v>
          </cell>
          <cell r="C338" t="str">
            <v>(Ledeb.) Bobrov</v>
          </cell>
          <cell r="D338" t="str">
            <v>gullknapp</v>
          </cell>
          <cell r="E338">
            <v>131622</v>
          </cell>
          <cell r="F338">
            <v>101730</v>
          </cell>
          <cell r="G338" t="str">
            <v>ExpertGroups/Karplanter/N</v>
          </cell>
          <cell r="H338" t="str">
            <v>Karplanter</v>
          </cell>
          <cell r="I338" t="str">
            <v>Karplanter</v>
          </cell>
          <cell r="J338" t="str">
            <v>AlienSpecie</v>
          </cell>
          <cell r="N338">
            <v>1</v>
          </cell>
          <cell r="Q338">
            <v>1</v>
          </cell>
          <cell r="T338" t="str">
            <v>NK</v>
          </cell>
          <cell r="U338">
            <v>1</v>
          </cell>
          <cell r="V338" t="str">
            <v>1,1</v>
          </cell>
          <cell r="X338">
            <v>1</v>
          </cell>
          <cell r="Y338">
            <v>1</v>
          </cell>
          <cell r="Z338">
            <v>1</v>
          </cell>
          <cell r="AA338">
            <v>1937</v>
          </cell>
          <cell r="AB338" t="str">
            <v>terrestrial</v>
          </cell>
          <cell r="AD338" t="str">
            <v>unknown</v>
          </cell>
          <cell r="AE338" t="str">
            <v>yes</v>
          </cell>
          <cell r="AF338" t="str">
            <v>unknown</v>
          </cell>
          <cell r="AI338">
            <v>5</v>
          </cell>
          <cell r="AJ338" t="str">
            <v>V</v>
          </cell>
          <cell r="AL338">
            <v>2</v>
          </cell>
          <cell r="AM338" t="str">
            <v>importDirect</v>
          </cell>
          <cell r="AN338">
            <v>2</v>
          </cell>
          <cell r="AO338" t="str">
            <v>introductionEscaped</v>
          </cell>
          <cell r="AP338" t="str">
            <v>Op</v>
          </cell>
          <cell r="AQ338">
            <v>4</v>
          </cell>
          <cell r="AR338">
            <v>5</v>
          </cell>
          <cell r="AS338">
            <v>20</v>
          </cell>
          <cell r="AT338">
            <v>1</v>
          </cell>
          <cell r="AU338">
            <v>32</v>
          </cell>
          <cell r="AV338">
            <v>50</v>
          </cell>
          <cell r="AW338" t="str">
            <v>Ingen kjent effekt</v>
          </cell>
          <cell r="AX338" t="str">
            <v>Ingen kjent effekt</v>
          </cell>
          <cell r="BC338" t="str">
            <v>Ingen kjent effekt</v>
          </cell>
          <cell r="BD338" t="str">
            <v>Ingen kjent effekt</v>
          </cell>
          <cell r="BE338" t="str">
            <v>no</v>
          </cell>
          <cell r="BF338" t="str">
            <v>no</v>
          </cell>
          <cell r="BK338" t="str">
            <v>temperate_nemoral:Europe,Asia</v>
          </cell>
          <cell r="BM338" t="str">
            <v>temperate_boreal:Europe|temperate_nemoral:Europe,Asia</v>
          </cell>
          <cell r="BO338">
            <v>1</v>
          </cell>
          <cell r="BR338" t="str">
            <v>RedListCategoryLevel</v>
          </cell>
          <cell r="BT338">
            <v>1</v>
          </cell>
          <cell r="BW338" t="str">
            <v>SpreadYearlyIncreaseCalculatedExpansionSpeed</v>
          </cell>
          <cell r="BX338">
            <v>0</v>
          </cell>
          <cell r="BY338">
            <v>1</v>
          </cell>
          <cell r="CB338" t="str">
            <v>T35,T40,T32</v>
          </cell>
          <cell r="CC338">
            <v>1</v>
          </cell>
          <cell r="CH338">
            <v>1</v>
          </cell>
          <cell r="CM338">
            <v>1</v>
          </cell>
          <cell r="CQ338">
            <v>1</v>
          </cell>
          <cell r="CU338">
            <v>1</v>
          </cell>
          <cell r="CX338">
            <v>0</v>
          </cell>
          <cell r="CY338">
            <v>1</v>
          </cell>
          <cell r="DB338">
            <v>0</v>
          </cell>
          <cell r="DC338" t="str">
            <v>Gullknapp &lt;em&gt;Cephalaria gigantea &lt;/em&gt;er en stor flerårig urt fra Kaukasus, litt i bruk som hagestaude. Den har frøformering og reproduserer i Norge (i hager), men viser ingen tendens (foreløpig) til å spre seg i naturen. Fruktene spres med vind og dyr.</v>
          </cell>
          <cell r="DD338" t="str">
            <v>&lt;p&gt;Gullknapp er funnet utafor hager sju ganger i perioden 1937-1995, men aldri notert mer enn &amp;#233:n gang på hvert sted: Øf Fredrikstad 1965, Oslo 1942, Ak Bærum 1974, He Løten 1995, Op Østre Toten 2013, VA Mandal 1968, Søgne 1963, og ST Rissa 1937.&lt;/p&gt;</v>
          </cell>
          <cell r="DE338" t="str">
            <v>Arten er innført hageplante og trolig spredt ut fra hager med frø eller utkast.</v>
          </cell>
          <cell r="DF338" t="str">
            <v>Invasjonspotensialet er lite, med minste skår på både median levetid og ekspansjonshastighet.</v>
          </cell>
          <cell r="DG338" t="str">
            <v>Ingen kjent negativ økologisk effekt er knyttet til arten.</v>
          </cell>
          <cell r="DH338" t="str">
            <v>&lt;p&gt;Gullknapp vurderes til ingen kjent økologisk risiko. Arten kan muligens få stabil forekomst i Norge (frøreproduksjon), men ut fra forekomstene den har hatt foreløpig, så ekspanderer den ikke og utgjør ingen trussel mot norsk natur.&lt;/p&gt;&lt;p&gt; &lt;/p&gt;</v>
          </cell>
          <cell r="DI338">
            <v>0</v>
          </cell>
        </row>
        <row r="339">
          <cell r="B339" t="str">
            <v>Cephalaria syriaca</v>
          </cell>
          <cell r="C339" t="str">
            <v>(L.) Roem. &amp; Schult.</v>
          </cell>
          <cell r="D339" t="str">
            <v>syriaknapp</v>
          </cell>
          <cell r="E339">
            <v>61691</v>
          </cell>
          <cell r="F339">
            <v>101731</v>
          </cell>
          <cell r="G339" t="str">
            <v>ExpertGroups/Karplanter/N</v>
          </cell>
          <cell r="H339" t="str">
            <v>Karplanter</v>
          </cell>
          <cell r="I339" t="str">
            <v>Karplanter</v>
          </cell>
          <cell r="J339" t="str">
            <v>NotApplicable</v>
          </cell>
          <cell r="M339" t="str">
            <v>canNotEstablishWithin50years</v>
          </cell>
          <cell r="AA339">
            <v>1873</v>
          </cell>
          <cell r="AB339" t="str">
            <v>terrestrial</v>
          </cell>
          <cell r="AD339" t="str">
            <v>origin</v>
          </cell>
          <cell r="AE339" t="str">
            <v>no</v>
          </cell>
          <cell r="AF339" t="str">
            <v>unknown</v>
          </cell>
          <cell r="AI339">
            <v>1</v>
          </cell>
          <cell r="AJ339" t="str">
            <v>V</v>
          </cell>
          <cell r="AW339" t="str">
            <v>Ingen kjent effekt</v>
          </cell>
          <cell r="AX339" t="str">
            <v>Ingen kjent effekt</v>
          </cell>
          <cell r="BC339" t="str">
            <v>Ingen kjent effekt</v>
          </cell>
          <cell r="BD339" t="str">
            <v>Ingen kjent effekt</v>
          </cell>
          <cell r="BK339" t="str">
            <v>temperate_dry:Asia|subtropic_mediterranean:Europe,Asia,Africa</v>
          </cell>
          <cell r="BM339" t="str">
            <v>temperate_dry:Asia|subtropic_mediterranean:Europe,Asia,Africa</v>
          </cell>
          <cell r="DI339">
            <v>0</v>
          </cell>
        </row>
        <row r="340">
          <cell r="B340" t="str">
            <v>Cerastium dubium</v>
          </cell>
          <cell r="C340" t="str">
            <v>(Bastard) Guépin</v>
          </cell>
          <cell r="D340" t="str">
            <v>møllearve</v>
          </cell>
          <cell r="E340">
            <v>61428</v>
          </cell>
          <cell r="F340">
            <v>101468</v>
          </cell>
          <cell r="G340" t="str">
            <v>ExpertGroups/Karplanter/N</v>
          </cell>
          <cell r="H340" t="str">
            <v>Karplanter</v>
          </cell>
          <cell r="I340" t="str">
            <v>Karplanter</v>
          </cell>
          <cell r="J340" t="str">
            <v>NotApplicable</v>
          </cell>
          <cell r="M340" t="str">
            <v>canNotEstablishWithin50years</v>
          </cell>
          <cell r="AA340">
            <v>1937</v>
          </cell>
          <cell r="AB340" t="str">
            <v>terrestrial</v>
          </cell>
          <cell r="AD340" t="str">
            <v>origin</v>
          </cell>
          <cell r="AE340" t="str">
            <v>no</v>
          </cell>
          <cell r="AF340" t="str">
            <v>unknown</v>
          </cell>
          <cell r="AI340">
            <v>1</v>
          </cell>
          <cell r="AJ340" t="str">
            <v>V</v>
          </cell>
          <cell r="AW340" t="str">
            <v>Ingen kjent effekt</v>
          </cell>
          <cell r="AX340" t="str">
            <v>Ingen kjent effekt</v>
          </cell>
          <cell r="BC340" t="str">
            <v>Ingen kjent effekt</v>
          </cell>
          <cell r="BD340" t="str">
            <v>Ingen kjent effekt</v>
          </cell>
          <cell r="BK340" t="str">
            <v>temperate_nemoral:Europe|subtropic_mediterranean:Europe,Asia,Africa</v>
          </cell>
          <cell r="BM340" t="str">
            <v>temperate_nemoral:Europe|temperate_dry:NorthAndCentralAmerica|subtropic_mediterranean:Europe,Asia,Africa</v>
          </cell>
          <cell r="DI340">
            <v>0</v>
          </cell>
        </row>
        <row r="341">
          <cell r="B341" t="str">
            <v>Cerastium glomeratum</v>
          </cell>
          <cell r="C341" t="str">
            <v>Thuill.</v>
          </cell>
          <cell r="D341" t="str">
            <v>veiarve</v>
          </cell>
          <cell r="E341">
            <v>145645</v>
          </cell>
          <cell r="F341">
            <v>101473</v>
          </cell>
          <cell r="G341" t="str">
            <v>ExpertGroups/Karplanter/N</v>
          </cell>
          <cell r="H341" t="str">
            <v>Karplanter</v>
          </cell>
          <cell r="I341" t="str">
            <v>Karplanter</v>
          </cell>
          <cell r="J341" t="str">
            <v>NotApplicable</v>
          </cell>
          <cell r="M341" t="str">
            <v>establishedBefore1800</v>
          </cell>
          <cell r="AA341">
            <v>-1800</v>
          </cell>
          <cell r="AB341" t="str">
            <v>terrestrial</v>
          </cell>
          <cell r="AE341" t="str">
            <v>no</v>
          </cell>
          <cell r="AF341" t="str">
            <v>unknown</v>
          </cell>
          <cell r="AG341">
            <v>-1800</v>
          </cell>
          <cell r="AH341" t="str">
            <v>flere steder</v>
          </cell>
          <cell r="AI341">
            <v>1</v>
          </cell>
          <cell r="AJ341" t="str">
            <v>V</v>
          </cell>
          <cell r="AW341" t="str">
            <v>Ingen kjent effekt</v>
          </cell>
          <cell r="AX341" t="str">
            <v>Ingen kjent effekt</v>
          </cell>
          <cell r="BC341" t="str">
            <v>Ingen kjent effekt</v>
          </cell>
          <cell r="BD341" t="str">
            <v>Ingen kjent effekt</v>
          </cell>
          <cell r="BK341" t="str">
            <v>temperate_nemoral:Europe,Asia|temperate_dry:Europe|subtropic_mediterranean:Europe</v>
          </cell>
          <cell r="BM341" t="str">
            <v>temperate_boreal:Europe|temperate_nemoral:Europe,Asia,Oceania,NorthAndCentralAmerica,SouthAmerica|temperate_dry:Europe,Asia,NorthAndCentralAmerica,SouthAmerica|subtropic_unspecified:Asia,Africa,Oceania,NorthAndCentralAmerica,SouthAmerica|subtropic_mediterranean:Europe</v>
          </cell>
          <cell r="DI341">
            <v>1</v>
          </cell>
        </row>
        <row r="342">
          <cell r="B342" t="str">
            <v>Ceratochloa carinata</v>
          </cell>
          <cell r="C342" t="str">
            <v>(Hook. &amp; Arn.) Tutin</v>
          </cell>
          <cell r="D342" t="str">
            <v>kamfaks</v>
          </cell>
          <cell r="E342">
            <v>131694</v>
          </cell>
          <cell r="F342">
            <v>99969</v>
          </cell>
          <cell r="G342" t="str">
            <v>ExpertGroups/Karplanter/N</v>
          </cell>
          <cell r="H342" t="str">
            <v>Karplanter</v>
          </cell>
          <cell r="I342" t="str">
            <v>Karplanter</v>
          </cell>
          <cell r="J342" t="str">
            <v>NotApplicable</v>
          </cell>
          <cell r="M342" t="str">
            <v>canNotEstablishWithin50years</v>
          </cell>
          <cell r="AA342">
            <v>1997</v>
          </cell>
          <cell r="AB342" t="str">
            <v>terrestrial</v>
          </cell>
          <cell r="AD342" t="str">
            <v>origin</v>
          </cell>
          <cell r="AE342" t="str">
            <v>no</v>
          </cell>
          <cell r="AF342" t="str">
            <v>unknown</v>
          </cell>
          <cell r="AI342">
            <v>1</v>
          </cell>
          <cell r="AJ342" t="str">
            <v>V</v>
          </cell>
          <cell r="AW342" t="str">
            <v>Ingen kjent effekt</v>
          </cell>
          <cell r="AX342" t="str">
            <v>Ingen kjent effekt</v>
          </cell>
          <cell r="BC342" t="str">
            <v>Ingen kjent effekt</v>
          </cell>
          <cell r="BD342" t="str">
            <v>Ingen kjent effekt</v>
          </cell>
          <cell r="BK342" t="str">
            <v>temperate_nemoral:NorthAndCentralAmerica|subtropic_mediterranean:NorthAndCentralAmerica</v>
          </cell>
          <cell r="BM342" t="str">
            <v>temperate_nemoral:Europe,NorthAndCentralAmerica|subtropic_mediterranean:NorthAndCentralAmerica</v>
          </cell>
          <cell r="DI342">
            <v>0</v>
          </cell>
        </row>
        <row r="343">
          <cell r="B343" t="str">
            <v>Ceratochloa cathartica</v>
          </cell>
          <cell r="C343" t="str">
            <v>(Vahl) Herter</v>
          </cell>
          <cell r="D343" t="str">
            <v>byfaks</v>
          </cell>
          <cell r="E343">
            <v>131701</v>
          </cell>
          <cell r="F343">
            <v>99970</v>
          </cell>
          <cell r="G343" t="str">
            <v>ExpertGroups/Karplanter/N</v>
          </cell>
          <cell r="H343" t="str">
            <v>Karplanter</v>
          </cell>
          <cell r="I343" t="str">
            <v>Karplanter</v>
          </cell>
          <cell r="J343" t="str">
            <v>AlienSpecie</v>
          </cell>
          <cell r="N343">
            <v>1</v>
          </cell>
          <cell r="Q343">
            <v>1</v>
          </cell>
          <cell r="T343" t="str">
            <v>NK</v>
          </cell>
          <cell r="U343">
            <v>1</v>
          </cell>
          <cell r="V343" t="str">
            <v>1,1</v>
          </cell>
          <cell r="AA343">
            <v>1873</v>
          </cell>
          <cell r="AB343" t="str">
            <v>terrestrial</v>
          </cell>
          <cell r="AD343" t="str">
            <v>origin,unknown</v>
          </cell>
          <cell r="AE343" t="str">
            <v>no</v>
          </cell>
          <cell r="AF343" t="str">
            <v>unknown</v>
          </cell>
          <cell r="AG343">
            <v>1995</v>
          </cell>
          <cell r="AH343" t="str">
            <v>Bu Hurum: Tofte</v>
          </cell>
          <cell r="AI343">
            <v>1</v>
          </cell>
          <cell r="AJ343" t="str">
            <v>V</v>
          </cell>
          <cell r="AN343">
            <v>3</v>
          </cell>
          <cell r="AO343" t="str">
            <v>introductionTransportpollution,introductionStowaway</v>
          </cell>
          <cell r="AP343" t="str">
            <v>Bu</v>
          </cell>
          <cell r="AQ343">
            <v>4</v>
          </cell>
          <cell r="AR343">
            <v>5</v>
          </cell>
          <cell r="AS343">
            <v>20</v>
          </cell>
          <cell r="AT343">
            <v>1</v>
          </cell>
          <cell r="AU343">
            <v>20</v>
          </cell>
          <cell r="AV343">
            <v>100</v>
          </cell>
          <cell r="AW343" t="str">
            <v>Ingen kjent effekt</v>
          </cell>
          <cell r="AX343" t="str">
            <v>Ingen kjent effekt</v>
          </cell>
          <cell r="BC343" t="str">
            <v>Ingen kjent effekt</v>
          </cell>
          <cell r="BD343" t="str">
            <v>Ingen kjent effekt</v>
          </cell>
          <cell r="BE343" t="str">
            <v>no</v>
          </cell>
          <cell r="BF343" t="str">
            <v>no</v>
          </cell>
          <cell r="BG343" t="str">
            <v>V</v>
          </cell>
          <cell r="BK343" t="str">
            <v>temperate_nemoral:SouthAmerica|temperate_dry:SouthAmerica|subtropic_unspecified:NorthAndCentralAmerica,SouthAmerica</v>
          </cell>
          <cell r="BM343" t="str">
            <v>temperate_nemoral:Europe,Asia,Oceania,NorthAndCentralAmerica,SouthAmerica|temperate_dry:Europe,Asia,NorthAndCentralAmerica,SouthAmerica|subtropic_unspecified:NorthAndCentralAmerica,SouthAmerica|subtropic_mediterranean:Europe,Asia,Africa,Oceania|subtropic_dry:Africa,Oceania|subtropic_caperegion:Africa|subtropic_highlands:SouthAmerica</v>
          </cell>
          <cell r="BO343">
            <v>1</v>
          </cell>
          <cell r="BR343" t="str">
            <v>RedListCategoryLevel</v>
          </cell>
          <cell r="BT343">
            <v>1</v>
          </cell>
          <cell r="BW343" t="str">
            <v>SpreadYearlyIncreaseCalculatedExpansionSpeed</v>
          </cell>
          <cell r="BX343">
            <v>0</v>
          </cell>
          <cell r="BY343">
            <v>1</v>
          </cell>
          <cell r="CB343" t="str">
            <v>T35,T37,T40,T44</v>
          </cell>
          <cell r="CC343">
            <v>1</v>
          </cell>
          <cell r="CH343">
            <v>1</v>
          </cell>
          <cell r="CM343">
            <v>1</v>
          </cell>
          <cell r="CQ343">
            <v>1</v>
          </cell>
          <cell r="CU343">
            <v>1</v>
          </cell>
          <cell r="CX343">
            <v>0</v>
          </cell>
          <cell r="CY343">
            <v>1</v>
          </cell>
          <cell r="DB343">
            <v>0</v>
          </cell>
          <cell r="DC343" t="str">
            <v>Byfaks &lt;em&gt;Ceratochloa cathartica &lt;/em&gt;er en ettårig art med frøreproduksjon. Den synes nylig (fra 1990-tallet) ha begynt å reprodusere i Norge, etter å ha vært innført til landet i snart 140 år uten å vise effektiv reproduksjon. Arten er kanskje for varmekrevende til å bli fast reproduserende hos oss.</v>
          </cell>
          <cell r="DD343" t="str">
            <v>Arten har hatt tilfeldig forekomst fra 1873 til 1990-tallet på ballastplasser (1873-1921), ved møller og kornsiloer (1915-2001), på tilsådde veikanter og i grønnsakåkrer (1925, 1939, 1987), og på importplasser for tømmer (1995-2008). Arten er funnet spredte steder fra Østfold til Hordaland, med enkelte funnplasser lengre nord (ST Skaun, Fi Alta). Den kan være under etablering i Bu Hurum.</v>
          </cell>
          <cell r="DE343" t="str">
            <v>Arten er blitt innført med ballastjord, som forurensning med korn og andre frø (grasfrø, grønnsakfrø), og med utenlandsk tømmer. Ingen viderespredning er registrert ennå.</v>
          </cell>
          <cell r="DF343" t="str">
            <v>Invasjonspotensialet er lite, med minste skår på både median levetid og ekspansjonshastighet.</v>
          </cell>
          <cell r="DG343" t="str">
            <v>Ingen kjent negativ økologisk effekt er knyttet til arten.</v>
          </cell>
          <cell r="DH343" t="str">
            <v>Byfaks vurderes til ingen kjent økologisk risiko. Arten vil neppe utgjøre noen risiko i norsk natur de kommende 50 år.</v>
          </cell>
          <cell r="DI343">
            <v>0</v>
          </cell>
        </row>
        <row r="344">
          <cell r="B344" t="str">
            <v>Ceratochloa sitchensis</v>
          </cell>
          <cell r="C344" t="str">
            <v>(Trin.) Cope &amp; Ryves</v>
          </cell>
          <cell r="E344">
            <v>112527</v>
          </cell>
          <cell r="F344">
            <v>146017</v>
          </cell>
          <cell r="G344" t="str">
            <v>ExpertGroups/Karplanter/N</v>
          </cell>
          <cell r="H344" t="str">
            <v>Karplanter</v>
          </cell>
          <cell r="I344" t="str">
            <v>Karplanter</v>
          </cell>
          <cell r="J344" t="str">
            <v>AlienSpecie</v>
          </cell>
          <cell r="N344">
            <v>1</v>
          </cell>
          <cell r="Q344">
            <v>1</v>
          </cell>
          <cell r="T344" t="str">
            <v>NK</v>
          </cell>
          <cell r="U344">
            <v>1</v>
          </cell>
          <cell r="V344" t="str">
            <v>1,1</v>
          </cell>
          <cell r="AA344">
            <v>2014</v>
          </cell>
          <cell r="AB344" t="str">
            <v>terrestrial</v>
          </cell>
          <cell r="AD344" t="str">
            <v>origin,unknown</v>
          </cell>
          <cell r="AE344" t="str">
            <v>no</v>
          </cell>
          <cell r="AF344" t="str">
            <v>unknown</v>
          </cell>
          <cell r="AG344">
            <v>2014</v>
          </cell>
          <cell r="AH344" t="str">
            <v>Vf Sande: Hagasand</v>
          </cell>
          <cell r="AI344">
            <v>5</v>
          </cell>
          <cell r="AJ344" t="str">
            <v>V</v>
          </cell>
          <cell r="AN344">
            <v>1</v>
          </cell>
          <cell r="AO344" t="str">
            <v>introductionTransportpollution</v>
          </cell>
          <cell r="AP344" t="str">
            <v>Ve</v>
          </cell>
          <cell r="AQ344">
            <v>4</v>
          </cell>
          <cell r="AR344">
            <v>5</v>
          </cell>
          <cell r="AS344">
            <v>20</v>
          </cell>
          <cell r="AT344">
            <v>1</v>
          </cell>
          <cell r="AU344">
            <v>40</v>
          </cell>
          <cell r="AV344">
            <v>100</v>
          </cell>
          <cell r="AW344" t="str">
            <v>Ingen kjent effekt</v>
          </cell>
          <cell r="AX344" t="str">
            <v>Ingen kjent effekt</v>
          </cell>
          <cell r="BC344" t="str">
            <v>Ingen kjent effekt</v>
          </cell>
          <cell r="BD344" t="str">
            <v>Ingen kjent effekt</v>
          </cell>
          <cell r="BE344" t="str">
            <v>no</v>
          </cell>
          <cell r="BF344" t="str">
            <v>no</v>
          </cell>
          <cell r="BK344" t="str">
            <v>temperate_boreal:NorthAndCentralAmerica|temperate_nemoral:NorthAndCentralAmerica|subtropic_mediterranean:NorthAndCentralAmerica</v>
          </cell>
          <cell r="BM344" t="str">
            <v>temperate_boreal:Europe,NorthAndCentralAmerica|temperate_nemoral:Europe,Oceania,NorthAndCentralAmerica|subtropic_mediterranean:NorthAndCentralAmerica</v>
          </cell>
          <cell r="BO344">
            <v>2</v>
          </cell>
          <cell r="BQ344" t="str">
            <v>X</v>
          </cell>
          <cell r="BR344" t="str">
            <v>RedListCategoryLevel</v>
          </cell>
          <cell r="BT344">
            <v>1</v>
          </cell>
          <cell r="BW344" t="str">
            <v>SpreadYearlyIncreaseCalculatedExpansionSpeed</v>
          </cell>
          <cell r="BX344">
            <v>0</v>
          </cell>
          <cell r="BY344">
            <v>1</v>
          </cell>
          <cell r="CB344" t="str">
            <v>T40</v>
          </cell>
          <cell r="CC344">
            <v>1</v>
          </cell>
          <cell r="CH344">
            <v>1</v>
          </cell>
          <cell r="CM344">
            <v>1</v>
          </cell>
          <cell r="CQ344">
            <v>1</v>
          </cell>
          <cell r="CU344">
            <v>1</v>
          </cell>
          <cell r="CX344">
            <v>0</v>
          </cell>
          <cell r="CY344">
            <v>1</v>
          </cell>
          <cell r="DB344">
            <v>0</v>
          </cell>
          <cell r="DC344" t="str">
            <v>Faks-arten &lt;i&gt;Ceratochloa sitchensis&lt;/i&gt; (&amp;#39:sitkafaks&amp;#39:?) fra vestlige Nord-Amerika er en flerårig urt med frøformering. Den er dukket opp på veikant i Norge (og veikanter i Sverige), i samsvar med spredningsmåten (med grasfrø), men har potensial for å invadere noe næringsrike skogtyper som er dens naturlige habitater i Nord-Amerika.</v>
          </cell>
          <cell r="DD344" t="str">
            <v>Arten er funnet ett sted i Vf Sande: Hagasand i 2014.</v>
          </cell>
          <cell r="DE344" t="str">
            <v>Arten er mest trolig innført med amerikansk grasfrø.</v>
          </cell>
          <cell r="DF344" t="str">
            <v>Arten har et lite invasjonspotensial foreløpig, med minste skår på både median levetid og ekspansjonshastighet, men flere etableringer og videre spredning forventes. Arten er allerede en del utbredt i Sør- og Midt-Sverige.</v>
          </cell>
          <cell r="DG344" t="str">
            <v>Ingen kjent negativ økologisk effekt er knyttet til arten.</v>
          </cell>
          <cell r="DH344" t="str">
            <v>&lt;i&gt;Ceratochloa sitchensis&lt;/i&gt; vuderes til ingen kjent økologisk risiko. Arten vil trolig etablere seg bedre og få en større utbredelse i Norge de kommende 50 år. Vi har ikke grunnlag for å anta at den kan bli noen trussel i norsk natur.</v>
          </cell>
          <cell r="DI344">
            <v>0</v>
          </cell>
        </row>
        <row r="345">
          <cell r="B345" t="str">
            <v>Cerinthe major</v>
          </cell>
          <cell r="C345" t="str">
            <v>L.</v>
          </cell>
          <cell r="D345" t="str">
            <v>storvoksurt</v>
          </cell>
          <cell r="E345">
            <v>60954</v>
          </cell>
          <cell r="F345">
            <v>100994</v>
          </cell>
          <cell r="G345" t="str">
            <v>ExpertGroups/Karplanter/N</v>
          </cell>
          <cell r="H345" t="str">
            <v>Karplanter</v>
          </cell>
          <cell r="I345" t="str">
            <v>Karplanter</v>
          </cell>
          <cell r="J345" t="str">
            <v>NotApplicable</v>
          </cell>
          <cell r="M345" t="str">
            <v>canNotEstablishWithin50years</v>
          </cell>
          <cell r="AA345">
            <v>1928</v>
          </cell>
          <cell r="AB345" t="str">
            <v>terrestrial</v>
          </cell>
          <cell r="AD345" t="str">
            <v>unknown</v>
          </cell>
          <cell r="AE345" t="str">
            <v>no</v>
          </cell>
          <cell r="AF345" t="str">
            <v>unknown</v>
          </cell>
          <cell r="AI345">
            <v>1</v>
          </cell>
          <cell r="AJ345" t="str">
            <v>V</v>
          </cell>
          <cell r="AW345" t="str">
            <v>Ingen kjent effekt</v>
          </cell>
          <cell r="AX345" t="str">
            <v>Ingen kjent effekt</v>
          </cell>
          <cell r="BC345" t="str">
            <v>Ingen kjent effekt</v>
          </cell>
          <cell r="BD345" t="str">
            <v>Ingen kjent effekt</v>
          </cell>
          <cell r="BK345" t="str">
            <v>subtropic_mediterranean:Europe,Asia,Africa</v>
          </cell>
          <cell r="BM345" t="str">
            <v>subtropic_mediterranean:Europe,Asia,Africa,Oceania</v>
          </cell>
          <cell r="DI345">
            <v>0</v>
          </cell>
        </row>
        <row r="346">
          <cell r="B346" t="str">
            <v>Cerinthe minor</v>
          </cell>
          <cell r="C346" t="str">
            <v>L.</v>
          </cell>
          <cell r="D346" t="str">
            <v>småvoksurt</v>
          </cell>
          <cell r="E346">
            <v>60955</v>
          </cell>
          <cell r="F346">
            <v>100995</v>
          </cell>
          <cell r="G346" t="str">
            <v>ExpertGroups/Karplanter/N</v>
          </cell>
          <cell r="H346" t="str">
            <v>Karplanter</v>
          </cell>
          <cell r="I346" t="str">
            <v>Karplanter</v>
          </cell>
          <cell r="J346" t="str">
            <v>NotApplicable</v>
          </cell>
          <cell r="M346" t="str">
            <v>canNotEstablishWithin50years</v>
          </cell>
          <cell r="AA346">
            <v>1861</v>
          </cell>
          <cell r="AB346" t="str">
            <v>terrestrial</v>
          </cell>
          <cell r="AD346" t="str">
            <v>unknown</v>
          </cell>
          <cell r="AE346" t="str">
            <v>no</v>
          </cell>
          <cell r="AF346" t="str">
            <v>unknown</v>
          </cell>
          <cell r="AI346">
            <v>1</v>
          </cell>
          <cell r="AJ346" t="str">
            <v>V</v>
          </cell>
          <cell r="AW346" t="str">
            <v>Ingen kjent effekt</v>
          </cell>
          <cell r="AX346" t="str">
            <v>Ingen kjent effekt</v>
          </cell>
          <cell r="BC346" t="str">
            <v>Ingen kjent effekt</v>
          </cell>
          <cell r="BD346" t="str">
            <v>Ingen kjent effekt</v>
          </cell>
          <cell r="BK346" t="str">
            <v>temperate_nemoral:Europe,Asia|temperate_dry:Europe,Asia|subtropic_mediterranean:Europe,Asia</v>
          </cell>
          <cell r="BM346" t="str">
            <v>temperate_nemoral:Europe,Asia|temperate_dry:Europe,Asia|subtropic_mediterranean:Europe,Asia</v>
          </cell>
          <cell r="DI346">
            <v>0</v>
          </cell>
        </row>
        <row r="347">
          <cell r="B347" t="str">
            <v>Chaenomeles japonica</v>
          </cell>
          <cell r="C347" t="str">
            <v>(Thunb.) Spach</v>
          </cell>
          <cell r="D347" t="str">
            <v>småildkvede</v>
          </cell>
          <cell r="E347">
            <v>131706</v>
          </cell>
          <cell r="F347">
            <v>103265</v>
          </cell>
          <cell r="G347" t="str">
            <v>ExpertGroups/Karplanter/N</v>
          </cell>
          <cell r="H347" t="str">
            <v>Karplanter</v>
          </cell>
          <cell r="I347" t="str">
            <v>Karplanter</v>
          </cell>
          <cell r="J347" t="str">
            <v>AlienSpecie</v>
          </cell>
          <cell r="N347">
            <v>3</v>
          </cell>
          <cell r="Q347">
            <v>1</v>
          </cell>
          <cell r="T347" t="str">
            <v>LO</v>
          </cell>
          <cell r="U347">
            <v>2</v>
          </cell>
          <cell r="V347" t="str">
            <v>3AB,1</v>
          </cell>
          <cell r="X347">
            <v>2</v>
          </cell>
          <cell r="Y347">
            <v>3</v>
          </cell>
          <cell r="Z347">
            <v>1</v>
          </cell>
          <cell r="AA347">
            <v>1969</v>
          </cell>
          <cell r="AB347" t="str">
            <v>terrestrial</v>
          </cell>
          <cell r="AD347" t="str">
            <v>unknown</v>
          </cell>
          <cell r="AE347" t="str">
            <v>yes</v>
          </cell>
          <cell r="AF347" t="str">
            <v>unknown</v>
          </cell>
          <cell r="AI347">
            <v>10</v>
          </cell>
          <cell r="AJ347" t="str">
            <v>V</v>
          </cell>
          <cell r="AL347">
            <v>1</v>
          </cell>
          <cell r="AM347" t="str">
            <v>importDirect</v>
          </cell>
          <cell r="AN347">
            <v>2</v>
          </cell>
          <cell r="AO347" t="str">
            <v>introductionEscaped</v>
          </cell>
          <cell r="AP347" t="str">
            <v>Øs,OsA,Bu,Ve,Aa,Va,Ro,Ho,Mr</v>
          </cell>
          <cell r="AQ347">
            <v>92</v>
          </cell>
          <cell r="AR347">
            <v>10</v>
          </cell>
          <cell r="AS347">
            <v>920</v>
          </cell>
          <cell r="AT347">
            <v>96400</v>
          </cell>
          <cell r="AU347">
            <v>1300</v>
          </cell>
          <cell r="AV347">
            <v>50</v>
          </cell>
          <cell r="AW347" t="str">
            <v>Ingen kjent effekt</v>
          </cell>
          <cell r="AX347" t="str">
            <v>Ingen kjent effekt</v>
          </cell>
          <cell r="BC347" t="str">
            <v>Ingen kjent effekt</v>
          </cell>
          <cell r="BD347" t="str">
            <v>Ingen kjent effekt</v>
          </cell>
          <cell r="BE347" t="str">
            <v>no</v>
          </cell>
          <cell r="BF347" t="str">
            <v>no</v>
          </cell>
          <cell r="BG347" t="str">
            <v>V</v>
          </cell>
          <cell r="BK347" t="str">
            <v>temperate_nemoral:Asia</v>
          </cell>
          <cell r="BM347" t="str">
            <v>temperate_nemoral:Europe,Asia,Oceania,NorthAndCentralAmerica|subtropic_unspecified:Asia|subtropic_mediterranean:Europe,Oceania</v>
          </cell>
          <cell r="BO347">
            <v>3</v>
          </cell>
          <cell r="BR347" t="str">
            <v>RedListCategoryLevel</v>
          </cell>
          <cell r="BT347">
            <v>3</v>
          </cell>
          <cell r="BW347" t="str">
            <v>SpreadYearlyIncreaseObservations</v>
          </cell>
          <cell r="BX347">
            <v>268</v>
          </cell>
          <cell r="BY347">
            <v>1</v>
          </cell>
          <cell r="CB347" t="str">
            <v>T4-C-4,T4-C-3,T4-C-8,T40</v>
          </cell>
          <cell r="CC347">
            <v>1</v>
          </cell>
          <cell r="CH347">
            <v>1</v>
          </cell>
          <cell r="CM347">
            <v>1</v>
          </cell>
          <cell r="CQ347">
            <v>1</v>
          </cell>
          <cell r="CU347">
            <v>1</v>
          </cell>
          <cell r="CX347">
            <v>0</v>
          </cell>
          <cell r="CY347">
            <v>1</v>
          </cell>
          <cell r="DB347">
            <v>0</v>
          </cell>
          <cell r="DC347" t="str">
            <v>Småildkvede &lt;em&gt;Chaenomeles japonica &lt;/em&gt;er en populær hagebusk fra Japan. Populariteten har økt i senere tiår, særlig etter 1980. Den frøreproduserer og har nå begynt å spre seg ut fra hagene (med fugl, utkast og utvoksning), men foreløpig er bare enkeltplanter notert i skog og kratt, ikke etablerte bestander. De saftige bæreplene spises av fugl som skiter ut frøene, gjerne i kratt.</v>
          </cell>
          <cell r="DD347" t="str">
            <v>&lt;p&gt;Arten har spredt seg ut i naturen de siste 50 årene, med første funn i 1969 (AA Grimstad), men med over 80 % av funnene etter 2000. Den er nå kjent fra de fleste kystfylkene til Møre og Romsdal (den finnes trolig også i Telemark og Sogn og Fjordane, der den ennå ikke er påvist). Økt funnfrekvens er foreløpig bare en effekt av økt dyrkning, med resulterende økt forvilling, hovedsakelig ved utkast fra hager og etablering med rotskudd. Foreløpig er bare ungplanter funnet i norsk natur, ingen reproduserende populasjon. Det er bare et spørsmål om tid før den første reproduserende bestanden i norsk natur blir funnet.&lt;/p&gt;</v>
          </cell>
          <cell r="DE347" t="str">
            <v>Arten er innført hagebusk. Spredning ut fra hager skjer med frukter som spises av fugl, med utkast og ved utvoksning.</v>
          </cell>
          <cell r="DF347" t="str">
            <v>Invasjonspotensialet er moderat, med moderat skår på både median levetid og ekspansjonshastighet. Ekspansjonen omfatter foreløpig ikke egenspredning i naturen.</v>
          </cell>
          <cell r="DG347" t="str">
            <v>Ingen kjent negativ økologisk effekt er knyttet til arken foreløpig. Denne arten blir trolig ikke så hyppig at den vil påvirke preferansene hos fruktspisende fugl.</v>
          </cell>
          <cell r="DH347" t="str">
            <v>&lt;p&gt;Småildkvede vurderes til låg økologisk riskiko, på grunn av invasjonspotensialet alene. Arten er under etablering i norsk natur, men foreløpig uten at det er kjent sjølstendig reproduksjon utafor hager (produksjonsarealer). Arten kan ha potensial i kyststrøk fra Østfold og Oslo til Hordaland, kanskje videre til Trøndelag. Arten vil trolig etablere egenreproduserende norsk bestand innen noen tiår, men vil neppe bli noen økologisk trussel.&lt;/p&gt;</v>
          </cell>
          <cell r="DI347">
            <v>0</v>
          </cell>
        </row>
        <row r="348">
          <cell r="B348" t="str">
            <v>Zinnia haageana</v>
          </cell>
          <cell r="C348" t="str">
            <v>Regel</v>
          </cell>
          <cell r="D348" t="str">
            <v>busksinnia</v>
          </cell>
          <cell r="E348">
            <v>60882</v>
          </cell>
          <cell r="F348">
            <v>100922</v>
          </cell>
          <cell r="G348" t="str">
            <v>ExpertGroups/Karplanter/N</v>
          </cell>
          <cell r="H348" t="str">
            <v>Karplanter</v>
          </cell>
          <cell r="I348" t="str">
            <v>Karplanter</v>
          </cell>
          <cell r="J348" t="str">
            <v>NotApplicable</v>
          </cell>
          <cell r="M348" t="str">
            <v>canNotEstablishWithin50years</v>
          </cell>
          <cell r="AA348">
            <v>2004</v>
          </cell>
          <cell r="AB348" t="str">
            <v>terrestrial</v>
          </cell>
          <cell r="AD348" t="str">
            <v>other</v>
          </cell>
          <cell r="AE348" t="str">
            <v>no</v>
          </cell>
          <cell r="AF348" t="str">
            <v>unknown</v>
          </cell>
          <cell r="AI348">
            <v>5</v>
          </cell>
          <cell r="AJ348" t="str">
            <v>V</v>
          </cell>
          <cell r="AW348" t="str">
            <v>Ingen kjent effekt</v>
          </cell>
          <cell r="AX348" t="str">
            <v>Ingen kjent effekt</v>
          </cell>
          <cell r="BC348" t="str">
            <v>Ingen kjent effekt</v>
          </cell>
          <cell r="BD348" t="str">
            <v>Ingen kjent effekt</v>
          </cell>
          <cell r="BK348" t="str">
            <v>subtropic_unspecified:NorthAndCentralAmerica|tropic:NorthAndCentralAmerica</v>
          </cell>
          <cell r="BM348" t="str">
            <v>subtropic_unspecified:NorthAndCentralAmerica|tropic:NorthAndCentralAmerica</v>
          </cell>
          <cell r="DI348">
            <v>0</v>
          </cell>
        </row>
        <row r="349">
          <cell r="B349" t="str">
            <v>Zea mays</v>
          </cell>
          <cell r="C349" t="str">
            <v>L.</v>
          </cell>
          <cell r="D349" t="str">
            <v>mais</v>
          </cell>
          <cell r="E349">
            <v>60192</v>
          </cell>
          <cell r="F349">
            <v>100232</v>
          </cell>
          <cell r="G349" t="str">
            <v>ExpertGroups/Karplanter/N</v>
          </cell>
          <cell r="H349" t="str">
            <v>Karplanter</v>
          </cell>
          <cell r="I349" t="str">
            <v>Karplanter</v>
          </cell>
          <cell r="J349" t="str">
            <v>NotApplicable</v>
          </cell>
          <cell r="M349" t="str">
            <v>canNotEstablishWithin50years</v>
          </cell>
          <cell r="AA349">
            <v>1912</v>
          </cell>
          <cell r="AB349" t="str">
            <v>terrestrial</v>
          </cell>
          <cell r="AD349" t="str">
            <v>other</v>
          </cell>
          <cell r="AE349" t="str">
            <v>no</v>
          </cell>
          <cell r="AF349" t="str">
            <v>unknown</v>
          </cell>
          <cell r="AI349">
            <v>1</v>
          </cell>
          <cell r="AJ349" t="str">
            <v>V</v>
          </cell>
          <cell r="AW349" t="str">
            <v>Ingen kjent effekt</v>
          </cell>
          <cell r="AX349" t="str">
            <v>Ingen kjent effekt, bortsett fra at mais globalt er et økonomisk meget viktig kornslag, av økende betydning også i Norge.</v>
          </cell>
          <cell r="BC349" t="str">
            <v>Ingen kjent effekt</v>
          </cell>
          <cell r="BD349" t="str">
            <v>Ingen kjent effekt</v>
          </cell>
          <cell r="BK349" t="str">
            <v>subtropic_unspecified:NorthAndCentralAmerica|tropic:NorthAndCentralAmerica</v>
          </cell>
          <cell r="BM349" t="str">
            <v>temperate_nemoral:Europe,Asia,Africa,Oceania,NorthAndCentralAmerica,SouthAmerica|temperate_dry:Europe,Asia,NorthAndCentralAmerica,SouthAmerica|subtropic_unspecified:Asia,Africa,Oceania,NorthAndCentralAmerica,SouthAmerica|subtropic_mediterranean:Europe,Asia,Africa,Oceania,NorthAndCentralAmerica,SouthAmerica|subtropic_humid:Asia,Africa,Oceania,NorthAndCentralAmerica,SouthAmerica|subtropic_dry:Asia,Africa,Oceania,NorthAndCentralAmerica,SouthAmerica|subtropic_caperegion:Africa|subtropic_highlands:Asia,Africa,SouthAmerica|tropic:Asia,Africa,Oceania,NorthAndCentralAmerica,SouthAmerica</v>
          </cell>
          <cell r="DI349">
            <v>0</v>
          </cell>
        </row>
        <row r="350">
          <cell r="B350" t="str">
            <v>Xeranthemum annuum</v>
          </cell>
          <cell r="C350" t="str">
            <v>L.</v>
          </cell>
          <cell r="D350" t="str">
            <v>papirblom</v>
          </cell>
          <cell r="E350">
            <v>60880</v>
          </cell>
          <cell r="F350">
            <v>100920</v>
          </cell>
          <cell r="G350" t="str">
            <v>ExpertGroups/Karplanter/N</v>
          </cell>
          <cell r="H350" t="str">
            <v>Karplanter</v>
          </cell>
          <cell r="I350" t="str">
            <v>Karplanter</v>
          </cell>
          <cell r="J350" t="str">
            <v>NotApplicable</v>
          </cell>
          <cell r="M350" t="str">
            <v>canNotEstablishWithin50years</v>
          </cell>
          <cell r="AA350">
            <v>1990</v>
          </cell>
          <cell r="AB350" t="str">
            <v>terrestrial</v>
          </cell>
          <cell r="AD350" t="str">
            <v>unknown</v>
          </cell>
          <cell r="AE350" t="str">
            <v>no</v>
          </cell>
          <cell r="AF350" t="str">
            <v>unknown</v>
          </cell>
          <cell r="AI350">
            <v>1</v>
          </cell>
          <cell r="AJ350" t="str">
            <v>V</v>
          </cell>
          <cell r="AW350" t="str">
            <v>Ingen kjent effekt</v>
          </cell>
          <cell r="AX350" t="str">
            <v>Ingen kjent effekt</v>
          </cell>
          <cell r="BC350" t="str">
            <v>Ingen kjent effekt</v>
          </cell>
          <cell r="BD350" t="str">
            <v>Ingen kjent effekt</v>
          </cell>
          <cell r="BK350" t="str">
            <v>temperate_nemoral:Europe|subtropic_mediterranean:Europe,Asia</v>
          </cell>
          <cell r="BM350" t="str">
            <v>temperate_nemoral:Europe|subtropic_mediterranean:Europe,Asia</v>
          </cell>
          <cell r="DI350">
            <v>0</v>
          </cell>
        </row>
        <row r="351">
          <cell r="B351" t="str">
            <v>Xanthium orientale italicum</v>
          </cell>
          <cell r="C351" t="str">
            <v>(Moretti) Greuter</v>
          </cell>
          <cell r="D351" t="str">
            <v>brunkrokfrø</v>
          </cell>
          <cell r="E351">
            <v>138877</v>
          </cell>
          <cell r="F351">
            <v>143613</v>
          </cell>
          <cell r="G351" t="str">
            <v>ExpertGroups/Karplanter/N</v>
          </cell>
          <cell r="H351" t="str">
            <v>Karplanter</v>
          </cell>
          <cell r="I351" t="str">
            <v>Karplanter</v>
          </cell>
          <cell r="J351" t="str">
            <v>NotApplicable</v>
          </cell>
          <cell r="M351" t="str">
            <v>canNotEstablishWithin50years</v>
          </cell>
          <cell r="AA351">
            <v>1924</v>
          </cell>
          <cell r="AB351" t="str">
            <v>terrestrial</v>
          </cell>
          <cell r="AD351" t="str">
            <v>origin,unknown</v>
          </cell>
          <cell r="AE351" t="str">
            <v>no</v>
          </cell>
          <cell r="AF351" t="str">
            <v>unknown</v>
          </cell>
          <cell r="AI351">
            <v>1</v>
          </cell>
          <cell r="AJ351" t="str">
            <v>V</v>
          </cell>
          <cell r="AW351" t="str">
            <v>Ingen kjent effekt</v>
          </cell>
          <cell r="AX351" t="str">
            <v>Ingen kjent effekt</v>
          </cell>
          <cell r="BC351" t="str">
            <v>Ingen kjent effekt</v>
          </cell>
          <cell r="BD351" t="str">
            <v>Ingen kjent effekt</v>
          </cell>
          <cell r="BK351" t="str">
            <v>subtropic_mediterranean:Europe,Asia,Africa|subtropic_dry:Asia,Africa</v>
          </cell>
          <cell r="BM351" t="str">
            <v>subtropic_mediterranean:Europe,Asia,Africa|subtropic_dry:Asia,Africa</v>
          </cell>
          <cell r="DI351">
            <v>0</v>
          </cell>
        </row>
        <row r="352">
          <cell r="B352" t="str">
            <v>Xanthium strumarium</v>
          </cell>
          <cell r="C352" t="str">
            <v>L.</v>
          </cell>
          <cell r="D352" t="str">
            <v>krokfrø</v>
          </cell>
          <cell r="E352">
            <v>143970</v>
          </cell>
          <cell r="F352">
            <v>100916</v>
          </cell>
          <cell r="G352" t="str">
            <v>ExpertGroups/Karplanter/N</v>
          </cell>
          <cell r="H352" t="str">
            <v>Karplanter</v>
          </cell>
          <cell r="I352" t="str">
            <v>Karplanter</v>
          </cell>
          <cell r="J352" t="str">
            <v>NotApplicable</v>
          </cell>
          <cell r="M352" t="str">
            <v>canNotEstablishWithin50years</v>
          </cell>
          <cell r="AA352">
            <v>1879</v>
          </cell>
          <cell r="AB352" t="str">
            <v>terrestrial</v>
          </cell>
          <cell r="AD352" t="str">
            <v>origin,unknown</v>
          </cell>
          <cell r="AE352" t="str">
            <v>no</v>
          </cell>
          <cell r="AF352" t="str">
            <v>unknown</v>
          </cell>
          <cell r="AI352">
            <v>1</v>
          </cell>
          <cell r="AJ352" t="str">
            <v>V</v>
          </cell>
          <cell r="AW352" t="str">
            <v>Ingen kjent effekt</v>
          </cell>
          <cell r="AX352" t="str">
            <v>Ingen kjent effekt</v>
          </cell>
          <cell r="BC352" t="str">
            <v>Ingen kjent effekt</v>
          </cell>
          <cell r="BD352" t="str">
            <v>Ingen kjent effekt</v>
          </cell>
          <cell r="BK352" t="str">
            <v>subtropic_mediterranean:Europe,Asia,Africa,NorthAndCentralAmerica|subtropic_dry:Asia,Africa,NorthAndCentralAmerica</v>
          </cell>
          <cell r="BM352" t="str">
            <v>subtropic_mediterranean:Europe,Asia,Africa,Oceania,NorthAndCentralAmerica,SouthAmerica|subtropic_dry:Asia,Africa,Oceania,NorthAndCentralAmerica,SouthAmerica|subtropic_highlands:Asia,Africa,SouthAmerica|tropic:Asia,Africa,Oceania,NorthAndCentralAmerica,SouthAmerica</v>
          </cell>
          <cell r="DI352">
            <v>0</v>
          </cell>
        </row>
        <row r="353">
          <cell r="B353" t="str">
            <v>Wisteria sinensis</v>
          </cell>
          <cell r="C353" t="str">
            <v>(Sims) Sweet</v>
          </cell>
          <cell r="D353" t="str">
            <v>blåregn</v>
          </cell>
          <cell r="E353">
            <v>85757</v>
          </cell>
          <cell r="F353">
            <v>128868</v>
          </cell>
          <cell r="G353" t="str">
            <v>ExpertGroups/Karplanter/N</v>
          </cell>
          <cell r="H353" t="str">
            <v>Karplanter</v>
          </cell>
          <cell r="I353" t="str">
            <v>Karplanter</v>
          </cell>
          <cell r="J353" t="str">
            <v>NotApplicable</v>
          </cell>
          <cell r="M353" t="str">
            <v>canNotEstablishWithin50years</v>
          </cell>
          <cell r="AA353">
            <v>2010</v>
          </cell>
          <cell r="AB353" t="str">
            <v>terrestrial</v>
          </cell>
          <cell r="AD353" t="str">
            <v>other</v>
          </cell>
          <cell r="AE353" t="str">
            <v>no</v>
          </cell>
          <cell r="AF353" t="str">
            <v>yes</v>
          </cell>
          <cell r="AI353">
            <v>15</v>
          </cell>
          <cell r="AJ353" t="str">
            <v>V</v>
          </cell>
          <cell r="AW353" t="str">
            <v>Ingen kjent effekt</v>
          </cell>
          <cell r="AX353" t="str">
            <v>Ingen kjent effekt</v>
          </cell>
          <cell r="BC353" t="str">
            <v>Ingen kjent effekt</v>
          </cell>
          <cell r="BD353" t="str">
            <v>Ingen kjent effekt</v>
          </cell>
          <cell r="BK353" t="str">
            <v>temperate_nemoral:Asia|subtropic_unspecified:Asia</v>
          </cell>
          <cell r="BM353" t="str">
            <v>temperate_nemoral:Asia,NorthAndCentralAmerica|subtropic_unspecified:Asia,NorthAndCentralAmerica</v>
          </cell>
          <cell r="DI353">
            <v>0</v>
          </cell>
        </row>
        <row r="354">
          <cell r="B354" t="str">
            <v>Weigela florida</v>
          </cell>
          <cell r="C354" t="str">
            <v>(Bunge) A.DC.</v>
          </cell>
          <cell r="D354" t="str">
            <v>klokkebusk</v>
          </cell>
          <cell r="E354">
            <v>144130</v>
          </cell>
          <cell r="F354">
            <v>101726</v>
          </cell>
          <cell r="G354" t="str">
            <v>ExpertGroups/Karplanter/N</v>
          </cell>
          <cell r="H354" t="str">
            <v>Karplanter</v>
          </cell>
          <cell r="I354" t="str">
            <v>Karplanter</v>
          </cell>
          <cell r="J354" t="str">
            <v>AlienSpecie</v>
          </cell>
          <cell r="N354">
            <v>2</v>
          </cell>
          <cell r="Q354">
            <v>1</v>
          </cell>
          <cell r="T354" t="str">
            <v>LO</v>
          </cell>
          <cell r="U354">
            <v>2</v>
          </cell>
          <cell r="V354" t="str">
            <v>2AB,1</v>
          </cell>
          <cell r="AA354">
            <v>1936</v>
          </cell>
          <cell r="AB354" t="str">
            <v>terrestrial</v>
          </cell>
          <cell r="AD354" t="str">
            <v>other</v>
          </cell>
          <cell r="AE354" t="str">
            <v>no</v>
          </cell>
          <cell r="AF354" t="str">
            <v>unknown</v>
          </cell>
          <cell r="AI354">
            <v>10</v>
          </cell>
          <cell r="AJ354" t="str">
            <v>V</v>
          </cell>
          <cell r="AL354">
            <v>2</v>
          </cell>
          <cell r="AM354" t="str">
            <v>importDirect</v>
          </cell>
          <cell r="AN354">
            <v>3</v>
          </cell>
          <cell r="AO354" t="str">
            <v>introductionEscaped</v>
          </cell>
          <cell r="AP354" t="str">
            <v>OsA,Te,Ro,Ho</v>
          </cell>
          <cell r="AQ354">
            <v>16</v>
          </cell>
          <cell r="AR354">
            <v>10</v>
          </cell>
          <cell r="AS354">
            <v>160</v>
          </cell>
          <cell r="AT354">
            <v>16400</v>
          </cell>
          <cell r="AU354">
            <v>240</v>
          </cell>
          <cell r="AV354">
            <v>50</v>
          </cell>
          <cell r="AW354" t="str">
            <v>Ingen kjent effekt</v>
          </cell>
          <cell r="AX354" t="str">
            <v>Ingen kjent effekt</v>
          </cell>
          <cell r="BC354" t="str">
            <v>Ingen kjent effekt</v>
          </cell>
          <cell r="BD354" t="str">
            <v>Ingen kjent effekt</v>
          </cell>
          <cell r="BE354" t="str">
            <v>no</v>
          </cell>
          <cell r="BF354" t="str">
            <v>no</v>
          </cell>
          <cell r="BG354" t="str">
            <v>V</v>
          </cell>
          <cell r="BK354" t="str">
            <v>temperate_nemoral:Asia</v>
          </cell>
          <cell r="BM354" t="str">
            <v>temperate_nemoral:Asia</v>
          </cell>
          <cell r="BO354">
            <v>2</v>
          </cell>
          <cell r="BQ354" t="str">
            <v>X</v>
          </cell>
          <cell r="BR354" t="str">
            <v>RedListCategoryLevel</v>
          </cell>
          <cell r="BT354">
            <v>2</v>
          </cell>
          <cell r="BW354" t="str">
            <v>SpreadYearlyIncreaseCalculatedExpansionSpeed</v>
          </cell>
          <cell r="BX354">
            <v>96.07</v>
          </cell>
          <cell r="BY354">
            <v>1</v>
          </cell>
          <cell r="CB354" t="str">
            <v>T4,T35</v>
          </cell>
          <cell r="CC354">
            <v>1</v>
          </cell>
          <cell r="CH354">
            <v>1</v>
          </cell>
          <cell r="CM354">
            <v>1</v>
          </cell>
          <cell r="CQ354">
            <v>1</v>
          </cell>
          <cell r="CU354">
            <v>1</v>
          </cell>
          <cell r="CX354">
            <v>0</v>
          </cell>
          <cell r="CY354">
            <v>1</v>
          </cell>
          <cell r="DB354">
            <v>0</v>
          </cell>
          <cell r="DC354" t="str">
            <v>Klokkebusk-slekta &lt;i&gt;Weigelia&lt;/i&gt; stammer fra Øst-Asia og omfatter flere arter. Det dyrkete materialet som forvilles, er trolig en blanding av arter og hybrider mellom &lt;i&gt;W. florida &lt;/i&gt;A.DC., &lt;i&gt;W. praecox &lt;/i&gt;L.H.Bailey&lt;i&gt;, W. japonica &lt;/i&gt;Thunb., &lt;i&gt;W. coraeensis &lt;/i&gt;Thunb. og &lt;i&gt;W. floribunda &lt;/i&gt;(Siebold &amp; Zucc.) K.Koch (se Hartvig 2015). Vi behandler aggregatet kollektivt som &lt;i&gt;W. florida&lt;/i&gt;. Dette er busker med frøformering, men vi vet ikke om de frøformerer seg i Norge, og spesielt ikke om de gjør det i norsk natur. De er nesten bare funnet som resultat av utkast av hageavfall.</v>
          </cell>
          <cell r="DD354" t="str">
            <v>Klokkebusk har hittil vært for varmekrevende til å reprodusere og danne bestand i Norge. Arten (eller artene og hybridene) er populære hagebusker, men er bare funnet fire ganger som gjenstående eller fra utkast: Ho Bergen: Tveitavatnet 1989, Ro Time: Time 2007, Ak Sørum: Sørumsand 2008, og Te Notodden: Notodden 2012. Vi regner med at arten(e) er oversett(e) i norsk natur og at mørketallet kan være høgt.</v>
          </cell>
          <cell r="DE354" t="str">
            <v>Innførte hagebusker med passiv frøspredning, i hovedsak eller alltid spredt ut med hageavfall.</v>
          </cell>
          <cell r="DF354" t="str">
            <v>Arten(e) har et begrenset invasjonspotensia, et resutat av en begrenset median levetid og en begrenset ekspansjonshastighet. Artsgruppen forvilles noe lengre sør i Europa og i østlige Nord-Amerika. I Danmark er artsgruppen pr i dag kjent fra seks forekomstruter, et svært lågt tall (Hartvig 2015).</v>
          </cell>
          <cell r="DG354" t="str">
            <v>Det er ingen kjent negativ økologisk effekt knyttet til arten(e).</v>
          </cell>
          <cell r="DH354" t="str">
            <v>Klokkebusk vurderes til lav økologisk risiko. Den er i dag ikke kjent å reprodusere med frø i Norge. Den blir av og til kastet ut med hageavfall og kan stå i tiår etter slik spredning. Dens potensial for reproduksjon vil kunne øke med de forventete endringene i temperatur de neste 50 årene.</v>
          </cell>
          <cell r="DI354">
            <v>1</v>
          </cell>
        </row>
        <row r="355">
          <cell r="B355" t="str">
            <v>Vitis vinifera</v>
          </cell>
          <cell r="C355" t="str">
            <v>L.</v>
          </cell>
          <cell r="D355" t="str">
            <v>vinranke</v>
          </cell>
          <cell r="E355">
            <v>63734</v>
          </cell>
          <cell r="F355">
            <v>103774</v>
          </cell>
          <cell r="G355" t="str">
            <v>ExpertGroups/Karplanter/N</v>
          </cell>
          <cell r="H355" t="str">
            <v>Karplanter</v>
          </cell>
          <cell r="I355" t="str">
            <v>Karplanter</v>
          </cell>
          <cell r="J355" t="str">
            <v>NotApplicable</v>
          </cell>
          <cell r="M355" t="str">
            <v>canNotEstablishWithin50years</v>
          </cell>
          <cell r="AA355">
            <v>1908</v>
          </cell>
          <cell r="AB355" t="str">
            <v>terrestrial</v>
          </cell>
          <cell r="AD355" t="str">
            <v>other</v>
          </cell>
          <cell r="AE355" t="str">
            <v>no</v>
          </cell>
          <cell r="AF355" t="str">
            <v>unknown</v>
          </cell>
          <cell r="AI355">
            <v>15</v>
          </cell>
          <cell r="AJ355" t="str">
            <v>V</v>
          </cell>
          <cell r="AW355" t="str">
            <v>Ingen kjent effekt</v>
          </cell>
          <cell r="AX355" t="str">
            <v>Ingen kjent effekt</v>
          </cell>
          <cell r="BC355" t="str">
            <v>Ingen kjent effekt</v>
          </cell>
          <cell r="BD355" t="str">
            <v>Ingen kjent effekt</v>
          </cell>
          <cell r="BK355" t="str">
            <v>subtropic_mediterranean:Europe,Asia,Africa</v>
          </cell>
          <cell r="BM355" t="str">
            <v>temperate_nemoral:Europe,Asia,Africa,Oceania,NorthAndCentralAmerica,SouthAmerica|subtropic_mediterranean:Europe,Asia,Africa,Oceania,NorthAndCentralAmerica,SouthAmerica|subtropic_dry:Africa,Oceania,NorthAndCentralAmerica,SouthAmerica|subtropic_caperegion:Africa</v>
          </cell>
          <cell r="DI355">
            <v>0</v>
          </cell>
        </row>
        <row r="356">
          <cell r="B356" t="str">
            <v>Chaenomeles speciosa</v>
          </cell>
          <cell r="C356" t="str">
            <v>(Sweet) Nakai</v>
          </cell>
          <cell r="D356" t="str">
            <v>storildkvede</v>
          </cell>
          <cell r="E356">
            <v>131707</v>
          </cell>
          <cell r="F356">
            <v>128841</v>
          </cell>
          <cell r="G356" t="str">
            <v>ExpertGroups/Karplanter/N</v>
          </cell>
          <cell r="H356" t="str">
            <v>Karplanter</v>
          </cell>
          <cell r="I356" t="str">
            <v>Karplanter</v>
          </cell>
          <cell r="J356" t="str">
            <v>AlienSpecie</v>
          </cell>
          <cell r="N356">
            <v>1</v>
          </cell>
          <cell r="Q356">
            <v>1</v>
          </cell>
          <cell r="T356" t="str">
            <v>NK</v>
          </cell>
          <cell r="U356">
            <v>1</v>
          </cell>
          <cell r="V356" t="str">
            <v>1,1</v>
          </cell>
          <cell r="AA356">
            <v>1993</v>
          </cell>
          <cell r="AB356" t="str">
            <v>terrestrial</v>
          </cell>
          <cell r="AD356" t="str">
            <v>unknown</v>
          </cell>
          <cell r="AE356" t="str">
            <v>no</v>
          </cell>
          <cell r="AF356" t="str">
            <v>unknown</v>
          </cell>
          <cell r="AI356">
            <v>10</v>
          </cell>
          <cell r="AJ356" t="str">
            <v>V</v>
          </cell>
          <cell r="AL356">
            <v>1</v>
          </cell>
          <cell r="AM356" t="str">
            <v>importDirect</v>
          </cell>
          <cell r="AN356">
            <v>1</v>
          </cell>
          <cell r="AO356" t="str">
            <v>introductionEscaped</v>
          </cell>
          <cell r="AP356" t="str">
            <v>Bu,Va</v>
          </cell>
          <cell r="AQ356">
            <v>12</v>
          </cell>
          <cell r="AR356">
            <v>2</v>
          </cell>
          <cell r="AS356">
            <v>24</v>
          </cell>
          <cell r="AT356">
            <v>32</v>
          </cell>
          <cell r="AU356">
            <v>24</v>
          </cell>
          <cell r="AV356">
            <v>50</v>
          </cell>
          <cell r="AW356" t="str">
            <v>Ingen kjent effekt</v>
          </cell>
          <cell r="AX356" t="str">
            <v>Ingen kjent effekt</v>
          </cell>
          <cell r="BC356" t="str">
            <v>Ingen kjent effekt</v>
          </cell>
          <cell r="BD356" t="str">
            <v>Ingen kjent effekt</v>
          </cell>
          <cell r="BE356" t="str">
            <v>no</v>
          </cell>
          <cell r="BF356" t="str">
            <v>no</v>
          </cell>
          <cell r="BG356" t="str">
            <v>V</v>
          </cell>
          <cell r="BK356" t="str">
            <v>temperate_nemoral:Asia|subtropic_unspecified:Asia</v>
          </cell>
          <cell r="BM356" t="str">
            <v>temperate_nemoral:Europe,Asia,Oceania,NorthAndCentralAmerica|subtropic_unspecified:Asia,Oceania,NorthAndCentralAmerica|subtropic_mediterranean:Europe</v>
          </cell>
          <cell r="BO356">
            <v>1</v>
          </cell>
          <cell r="BR356" t="str">
            <v>RedListCategoryLevel</v>
          </cell>
          <cell r="BT356">
            <v>1</v>
          </cell>
          <cell r="BW356" t="str">
            <v>SpreadYearlyIncreaseCalculatedExpansionSpeed</v>
          </cell>
          <cell r="BX356">
            <v>18.48</v>
          </cell>
          <cell r="BY356">
            <v>1</v>
          </cell>
          <cell r="CB356" t="str">
            <v>T4,T35,T40</v>
          </cell>
          <cell r="CC356">
            <v>1</v>
          </cell>
          <cell r="CH356">
            <v>1</v>
          </cell>
          <cell r="CM356">
            <v>1</v>
          </cell>
          <cell r="CQ356">
            <v>1</v>
          </cell>
          <cell r="CU356">
            <v>1</v>
          </cell>
          <cell r="CX356">
            <v>0</v>
          </cell>
          <cell r="CY356">
            <v>1</v>
          </cell>
          <cell r="DB356">
            <v>0</v>
          </cell>
          <cell r="DC356" t="str">
            <v>Storildkvede &lt;em&gt;Chaenomeles speciosa &lt;/em&gt;fra Øst-Asia (Kina og Burma) er en lågvokst busk med saftige frukter. Frukter/frø spres med fugl og pattedyr.</v>
          </cell>
          <cell r="DD356" t="str">
            <v>Storildkvede dyrkes noe som prydbusk og er funnet fire steder, alle trolig som resultat av utkast eller utvoksning fra hager: Bu Lier: Bragernesåsen N f Stoppen 1993, og TICON-området NV f Engersand 1993, Drammen: Bråtan 2015, og VA Farsund Naudodden 1993.</v>
          </cell>
          <cell r="DE356" t="str">
            <v>Arten er innført som hagebusk og foreløpig spredt ut fra hager ved utkast og ved utvoksning, men trolig også med dyrespredning av frukter.</v>
          </cell>
          <cell r="DF356" t="str">
            <v>Invasjonspotensialet er lite, med minste skår på både median levetid og ekspansjonshastighet.</v>
          </cell>
          <cell r="DG356" t="str">
            <v>Ingen kjent negativ økologisk effekt er knyttet til arten.</v>
          </cell>
          <cell r="DH356" t="str">
            <v>Storildkvede vurderes til ingen kjent økologisk risiko. Dette er en oppgradering fra vurderingen i 2012 da arten ble vurdert til ikke å antas å reprodusere i Norge i rimelig framtid.</v>
          </cell>
          <cell r="DI356">
            <v>0</v>
          </cell>
        </row>
        <row r="357">
          <cell r="B357" t="str">
            <v>Chaenorhinum minus</v>
          </cell>
          <cell r="C357" t="str">
            <v>(L.) Lange</v>
          </cell>
          <cell r="D357" t="str">
            <v>småtorskemunn</v>
          </cell>
          <cell r="E357">
            <v>131713</v>
          </cell>
          <cell r="F357">
            <v>102495</v>
          </cell>
          <cell r="G357" t="str">
            <v>ExpertGroups/Karplanter/N</v>
          </cell>
          <cell r="H357" t="str">
            <v>Karplanter</v>
          </cell>
          <cell r="I357" t="str">
            <v>Karplanter</v>
          </cell>
          <cell r="J357" t="str">
            <v>AlienSpecie</v>
          </cell>
          <cell r="N357">
            <v>4</v>
          </cell>
          <cell r="Q357">
            <v>1</v>
          </cell>
          <cell r="T357" t="str">
            <v>PH</v>
          </cell>
          <cell r="U357">
            <v>3</v>
          </cell>
          <cell r="V357" t="str">
            <v>4A,1</v>
          </cell>
          <cell r="X357">
            <v>3</v>
          </cell>
          <cell r="Y357">
            <v>4</v>
          </cell>
          <cell r="Z357">
            <v>1</v>
          </cell>
          <cell r="AA357">
            <v>1826</v>
          </cell>
          <cell r="AB357" t="str">
            <v>terrestrial</v>
          </cell>
          <cell r="AD357" t="str">
            <v>origin</v>
          </cell>
          <cell r="AE357" t="str">
            <v>yes</v>
          </cell>
          <cell r="AF357" t="str">
            <v>unknown</v>
          </cell>
          <cell r="AG357">
            <v>1826</v>
          </cell>
          <cell r="AH357" t="str">
            <v>Oslo: "Christiania"</v>
          </cell>
          <cell r="AI357">
            <v>1</v>
          </cell>
          <cell r="AJ357" t="str">
            <v>V</v>
          </cell>
          <cell r="AN357">
            <v>5</v>
          </cell>
          <cell r="AO357" t="str">
            <v>introductionStowaway,spreadStowaway</v>
          </cell>
          <cell r="AP357" t="str">
            <v>Øs,OsA,He,Op,Bu,Ve,Te,Aa,Va,Ro,Ho,Sf,Mr,St,Nt,No</v>
          </cell>
          <cell r="AQ357">
            <v>1600</v>
          </cell>
          <cell r="AR357">
            <v>5</v>
          </cell>
          <cell r="AS357">
            <v>8000</v>
          </cell>
          <cell r="AT357">
            <v>270000</v>
          </cell>
          <cell r="AU357">
            <v>16000</v>
          </cell>
          <cell r="AV357">
            <v>90</v>
          </cell>
          <cell r="AW357" t="str">
            <v>Ingen kjent effekt</v>
          </cell>
          <cell r="AX357" t="str">
            <v>Ingen kjent effekt</v>
          </cell>
          <cell r="BC357" t="str">
            <v>Ingen kjent effekt</v>
          </cell>
          <cell r="BD357" t="str">
            <v>Ingen kjent effekt</v>
          </cell>
          <cell r="BE357" t="str">
            <v>no</v>
          </cell>
          <cell r="BF357" t="str">
            <v>no</v>
          </cell>
          <cell r="BK357" t="str">
            <v>temperate_nemoral:Europe,Asia|subtropic_mediterranean:Europe,Asia</v>
          </cell>
          <cell r="BM357" t="str">
            <v>temperate_boreal:Europe,NorthAndCentralAmerica|temperate_nemoral:Europe,Asia,NorthAndCentralAmerica|subtropic_unspecified:NorthAndCentralAmerica|subtropic_mediterranean:Europe,Asia</v>
          </cell>
          <cell r="BO357">
            <v>4</v>
          </cell>
          <cell r="BR357" t="str">
            <v>RedListCategoryLevel</v>
          </cell>
          <cell r="BT357">
            <v>3</v>
          </cell>
          <cell r="BW357" t="str">
            <v>SpreadYearlyIncreaseObservations</v>
          </cell>
          <cell r="BX357">
            <v>254</v>
          </cell>
          <cell r="BY357">
            <v>1</v>
          </cell>
          <cell r="CB357" t="str">
            <v>T35,T37,T40,T44,T39,T41,T42,T43,T32</v>
          </cell>
          <cell r="CC357">
            <v>1</v>
          </cell>
          <cell r="CH357">
            <v>1</v>
          </cell>
          <cell r="CM357">
            <v>1</v>
          </cell>
          <cell r="CQ357">
            <v>1</v>
          </cell>
          <cell r="CU357">
            <v>1</v>
          </cell>
          <cell r="CX357">
            <v>0</v>
          </cell>
          <cell r="CY357">
            <v>1</v>
          </cell>
          <cell r="DB357">
            <v>0</v>
          </cell>
          <cell r="DC357" t="str">
            <v>Småtorskemunn &lt;i&gt;Chaenorhinum minus&lt;/i&gt; er en ettårig art fra Europa og Vest-Asia, kanskje hjemlig nord til Sør-Skandinavia, Den har stor frøproduksjon, og frøene henger fast ved folks føtter, dyr og transportmidler og spres utrolig effektivt, ofte over lange distanser (Oslo-Fauske med tog, f.eks.). Arten kan først ha kommet inn med ballast tidlig på 1800-tallet, men er spontan eller i hvert fall arkeofytt nord til Sør-Skandinavia og er trolig kommet inn med alle mulige slag transporter senere. Den forekommer særlig på skrotemark, ofte med titusener av individer i hver populasjon, og er ett av de vanligste ugras i byer og tettsteder i Sør-Norge. I tillegg går den inn på tørr, grunnlendt mark og i åker og nysådd eng.</v>
          </cell>
          <cell r="DD357" t="str">
            <v>&lt;p&gt;Småtorskemunn har hatt en nesten lineær økning siden den først ble funnet i "Christiania" i 1826 og fram til 1990-tallet, og en mye sterkere økning de siste 20-25 årene på grunn av mer effektive registreringsmåter. Den første innførselen skjedde trolig både med ballastjord og med ulike transportmidler på land. Det er flere funn knyttet til ballastplasser i perioden 1860-1920. Deretter har spredningen stort sett skjedd med alle mulige former for transport (kjerre, bil, tog, trolig også fly). Arten etablerte tidlig et senter i Oslo med nær 30 funn før 1900 (mot 1-3 i andre fylker hvor den ble funnet). Denne Oslo-tendensen holdt seg fram til 1940-tallet, da den begynte å gjøre seg sterkere gjeldende også i andre fylker (Østfold, Hedmark, Telemark). I perioden 1960-1980 kom Buskerud til som et fylke der arten ble vanlig, mens arten nå var så vanlig i Oslo at den knapt ble notert lengre. I perioden 1981-2000 begynte arten å spre seg for alvor i Vestfold og til dels i Oppland (nord til Sel), og i perioden etter 2000 er den blitt for vanlig til at den noteres i nesten alle Østlandsfylkene. Den er fortsatt sjelden på Vestlandet, i Trøndelag og Nordland, men er fortsatt i spredning. Denne prosessen, med økning i utbredelsesområde og fortetning innen det, er forventet å fortsette ennå noen tiår.&lt;/p&gt;</v>
          </cell>
          <cell r="DE357" t="str">
            <v>Arten er blitt innført med transportmidler på land og med ballastjord. Videre spredt ved at frøene henger fast i føtter, dyr og transportmidler. Særlig har jernbanen vært viktig, og arten finnes trolig på nesten alle norske jernbanestasjoner nord til Bodø.</v>
          </cell>
          <cell r="DF357" t="str">
            <v>Invasjonspotensialet er stort, med lang median levetid og moderat ekspansjonshastighet. Det potensielle utbredelsesområdet er nå langt på vei realisert, men med rom for fortetning (økning i forekomstareal).</v>
          </cell>
          <cell r="DG357" t="str">
            <v>Ingen kjent negativ økologisk effekt er knyttet til arten.</v>
          </cell>
          <cell r="DH357" t="str">
            <v>&lt;p&gt;Småtorskemunn vurderes til potensielt høg økologisk risiko, men utelukkende på grunn av invasjonspotensialet. Til at arten er så vanlig, er det lite økologisk risiko knyttet til småtorskemunn. Den har vært i landet i snart 200 år, uten at noen negativ effekt er registrert. Arten er for småvokst til å ha noen signifikant fortrengningseffekt. Prosessen med økning i utbredelsesområde, og fortetning innen det, er forventet å fortsette ennå noen tiår.&lt;/p&gt;</v>
          </cell>
          <cell r="DI357">
            <v>0</v>
          </cell>
        </row>
        <row r="358">
          <cell r="B358" t="str">
            <v>Chaenorhinum origanifolium</v>
          </cell>
          <cell r="C358" t="str">
            <v>(L.) Fourr.</v>
          </cell>
          <cell r="D358" t="str">
            <v>oreganotorskemunn</v>
          </cell>
          <cell r="E358">
            <v>131715</v>
          </cell>
          <cell r="F358">
            <v>102496</v>
          </cell>
          <cell r="G358" t="str">
            <v>ExpertGroups/Karplanter/N</v>
          </cell>
          <cell r="H358" t="str">
            <v>Karplanter</v>
          </cell>
          <cell r="I358" t="str">
            <v>Karplanter</v>
          </cell>
          <cell r="J358" t="str">
            <v>NotApplicable</v>
          </cell>
          <cell r="M358" t="str">
            <v>canNotEstablishWithin50years</v>
          </cell>
          <cell r="AA358">
            <v>1996</v>
          </cell>
          <cell r="AB358" t="str">
            <v>terrestrial</v>
          </cell>
          <cell r="AD358" t="str">
            <v>unknown</v>
          </cell>
          <cell r="AE358" t="str">
            <v>no</v>
          </cell>
          <cell r="AF358" t="str">
            <v>unknown</v>
          </cell>
          <cell r="AI358">
            <v>1</v>
          </cell>
          <cell r="AJ358" t="str">
            <v>V</v>
          </cell>
          <cell r="AW358" t="str">
            <v>Ingen kjent effekt</v>
          </cell>
          <cell r="AX358" t="str">
            <v>Ingen kjent effekt</v>
          </cell>
          <cell r="BC358" t="str">
            <v>Ingen kjent effekt</v>
          </cell>
          <cell r="BD358" t="str">
            <v>Ingen kjent effekt</v>
          </cell>
          <cell r="BK358" t="str">
            <v>temperate_nemoral:Europe|subtropic_mediterranean:Europe</v>
          </cell>
          <cell r="BM358" t="str">
            <v>temperate_nemoral:Europe|subtropic_mediterranean:Europe</v>
          </cell>
          <cell r="DI358">
            <v>0</v>
          </cell>
        </row>
        <row r="359">
          <cell r="B359" t="str">
            <v>Chaerophyllum aromaticum</v>
          </cell>
          <cell r="C359" t="str">
            <v>L.</v>
          </cell>
          <cell r="D359" t="str">
            <v>duftkjeks</v>
          </cell>
          <cell r="E359">
            <v>60251</v>
          </cell>
          <cell r="F359">
            <v>100291</v>
          </cell>
          <cell r="G359" t="str">
            <v>ExpertGroups/Karplanter/N</v>
          </cell>
          <cell r="H359" t="str">
            <v>Karplanter</v>
          </cell>
          <cell r="I359" t="str">
            <v>Karplanter</v>
          </cell>
          <cell r="J359" t="str">
            <v>AlienSpecie</v>
          </cell>
          <cell r="N359">
            <v>1</v>
          </cell>
          <cell r="Q359">
            <v>1</v>
          </cell>
          <cell r="T359" t="str">
            <v>NK</v>
          </cell>
          <cell r="U359">
            <v>1</v>
          </cell>
          <cell r="V359" t="str">
            <v>1,1</v>
          </cell>
          <cell r="X359">
            <v>1</v>
          </cell>
          <cell r="Y359">
            <v>1</v>
          </cell>
          <cell r="Z359">
            <v>1</v>
          </cell>
          <cell r="AA359">
            <v>1947</v>
          </cell>
          <cell r="AB359" t="str">
            <v>terrestrial</v>
          </cell>
          <cell r="AD359" t="str">
            <v>unknown</v>
          </cell>
          <cell r="AE359" t="str">
            <v>yes</v>
          </cell>
          <cell r="AF359" t="str">
            <v>unknown</v>
          </cell>
          <cell r="AG359">
            <v>2000</v>
          </cell>
          <cell r="AH359" t="str">
            <v>Øf Moss: ca 100 m N for Mosseporten kjøpesenter</v>
          </cell>
          <cell r="AI359">
            <v>5</v>
          </cell>
          <cell r="AJ359" t="str">
            <v>V</v>
          </cell>
          <cell r="AL359">
            <v>1</v>
          </cell>
          <cell r="AM359" t="str">
            <v>importDirect</v>
          </cell>
          <cell r="AN359">
            <v>2</v>
          </cell>
          <cell r="AO359" t="str">
            <v>introductionStowaway,introductionEscaped</v>
          </cell>
          <cell r="AP359" t="str">
            <v>Øs</v>
          </cell>
          <cell r="AQ359">
            <v>4</v>
          </cell>
          <cell r="AR359">
            <v>1</v>
          </cell>
          <cell r="AS359">
            <v>4</v>
          </cell>
          <cell r="AT359">
            <v>1</v>
          </cell>
          <cell r="AU359">
            <v>4</v>
          </cell>
          <cell r="AV359">
            <v>100</v>
          </cell>
          <cell r="AW359" t="str">
            <v>Ingen kjent effekt</v>
          </cell>
          <cell r="AX359" t="str">
            <v>Ingen kjent effekt</v>
          </cell>
          <cell r="BC359" t="str">
            <v>Ingen kjent effekt</v>
          </cell>
          <cell r="BD359" t="str">
            <v>Ingen kjent effekt</v>
          </cell>
          <cell r="BE359" t="str">
            <v>no</v>
          </cell>
          <cell r="BF359" t="str">
            <v>no</v>
          </cell>
          <cell r="BG359" t="str">
            <v>V</v>
          </cell>
          <cell r="BK359" t="str">
            <v>temperate_nemoral:Europe|temperate_dry:Europe|subtropic_mediterranean:Europe</v>
          </cell>
          <cell r="BM359" t="str">
            <v>temperate_nemoral:Europe|temperate_dry:Europe|subtropic_mediterranean:Europe</v>
          </cell>
          <cell r="BO359">
            <v>1</v>
          </cell>
          <cell r="BP359" t="str">
            <v>X</v>
          </cell>
          <cell r="BR359" t="str">
            <v>RedListCategoryLevel</v>
          </cell>
          <cell r="BT359">
            <v>1</v>
          </cell>
          <cell r="BW359" t="str">
            <v>SpreadYearlyIncreaseCalculatedExpansionSpeed</v>
          </cell>
          <cell r="BX359">
            <v>0</v>
          </cell>
          <cell r="BY359">
            <v>1</v>
          </cell>
          <cell r="CB359" t="str">
            <v>T40,T35</v>
          </cell>
          <cell r="CC359">
            <v>1</v>
          </cell>
          <cell r="CH359">
            <v>1</v>
          </cell>
          <cell r="CM359">
            <v>1</v>
          </cell>
          <cell r="CQ359">
            <v>1</v>
          </cell>
          <cell r="CU359">
            <v>1</v>
          </cell>
          <cell r="CX359">
            <v>0</v>
          </cell>
          <cell r="CY359">
            <v>1</v>
          </cell>
          <cell r="DB359">
            <v>0</v>
          </cell>
          <cell r="DC359" t="str">
            <v>Duftkjeks &lt;em&gt;Chaerophyllum aromaticum &lt;/em&gt;er en flerårig urt fra Øst-Europa. Den formerer seg med frø. Fruktene har nokså passiv spredning, men kan spres litt med dyr og folk. Arten reproduserer i Norge. Arten vokser i kanten av en turvei, på forstyrret mark.</v>
          </cell>
          <cell r="DD359" t="str">
            <v>&lt;p&gt;Duftkjeks har &amp;#233:n eneste, kjent etablert forekomst i Norge, i Øf Moss: vest for Norevatnet ca. 100 m nord for Mosseporten kjøpesenter, der den har vært stabil siden 2000. Det er helt uvisst når, hvordan og hvorfra arten er kommet. Ellers er den bare kjent fra to funn av tilfeldige planter, på Botanisk hages fylling i Sarsgata i Oslo i 1947 og på Sjursøya i Oslo havn i 1961. Arten kan kanskje ha potensial for videre spredning, men har ikke vist noen tendens til det foreløpig.&lt;/p&gt;</v>
          </cell>
          <cell r="DE359" t="str">
            <v>Innførselsmåten er uviss (bortsett fra ett tilfelle av kjent spredning fra Botanisk hage i oslo). Mest trolig er arten kommet med med en eller flere typer av transportmidler både på Sjursøya og i Moss.</v>
          </cell>
          <cell r="DF359" t="str">
            <v>Invasjonspotensialet er lite, med kort (til begrenset) median levetid og ingen ekspansjon.</v>
          </cell>
          <cell r="DG359" t="str">
            <v>Ingen kjent negativ økologisk effekt er knyttet til arten.</v>
          </cell>
          <cell r="DH359" t="str">
            <v>&lt;p&gt;Duftkjeks vurderes til ingen kjent økologisk risiko. Det er helt uvisst når, hvordan og hvorfra duftkjeks er kommet til Moss. Den kan kanskje ha potensial for videre spredning, men har ikke vist noen tendens til det foreløpig. Inntil videre må vi regne den som økologisk uskyldig.&lt;/p&gt;</v>
          </cell>
          <cell r="DI359">
            <v>0</v>
          </cell>
        </row>
        <row r="360">
          <cell r="B360" t="str">
            <v>Chaerophyllum aureum</v>
          </cell>
          <cell r="C360" t="str">
            <v>L.</v>
          </cell>
          <cell r="D360" t="str">
            <v>narrekjeks</v>
          </cell>
          <cell r="E360">
            <v>131717</v>
          </cell>
          <cell r="F360">
            <v>100292</v>
          </cell>
          <cell r="G360" t="str">
            <v>ExpertGroups/Karplanter/N</v>
          </cell>
          <cell r="H360" t="str">
            <v>Karplanter</v>
          </cell>
          <cell r="I360" t="str">
            <v>Karplanter</v>
          </cell>
          <cell r="J360" t="str">
            <v>NotApplicable</v>
          </cell>
          <cell r="M360" t="str">
            <v>canNotEstablishWithin50years</v>
          </cell>
          <cell r="X360">
            <v>1</v>
          </cell>
          <cell r="Y360">
            <v>1</v>
          </cell>
          <cell r="Z360">
            <v>1</v>
          </cell>
          <cell r="AA360">
            <v>1840</v>
          </cell>
          <cell r="AB360" t="str">
            <v>terrestrial</v>
          </cell>
          <cell r="AD360" t="str">
            <v>unknown</v>
          </cell>
          <cell r="AE360" t="str">
            <v>yes</v>
          </cell>
          <cell r="AF360" t="str">
            <v>unknown</v>
          </cell>
          <cell r="AG360">
            <v>1857</v>
          </cell>
          <cell r="AH360" t="str">
            <v>Oslo: Bolteløkka</v>
          </cell>
          <cell r="AI360">
            <v>5</v>
          </cell>
          <cell r="AJ360" t="str">
            <v>V</v>
          </cell>
          <cell r="AW360" t="str">
            <v>Ingen kjent effekt</v>
          </cell>
          <cell r="AX360" t="str">
            <v>Ingen kjent effekt</v>
          </cell>
          <cell r="BC360" t="str">
            <v>Ingen kjent effekt</v>
          </cell>
          <cell r="BD360" t="str">
            <v>Ingen kjent effekt</v>
          </cell>
          <cell r="BK360" t="str">
            <v>temperate_nemoral:Europe,Asia|temperate_dry:Europe,Asia|subtropic_mediterranean:Europe,Asia</v>
          </cell>
          <cell r="BM360" t="str">
            <v>temperate_nemoral:Europe,Asia|temperate_dry:Europe,Asia|subtropic_mediterranean:Europe,Asia</v>
          </cell>
          <cell r="DI360">
            <v>0</v>
          </cell>
        </row>
        <row r="361">
          <cell r="B361" t="str">
            <v>Chaerophyllum bulbosum</v>
          </cell>
          <cell r="C361" t="str">
            <v>L.</v>
          </cell>
          <cell r="D361" t="str">
            <v>knollkjeks</v>
          </cell>
          <cell r="E361">
            <v>143776</v>
          </cell>
          <cell r="F361">
            <v>100293</v>
          </cell>
          <cell r="G361" t="str">
            <v>ExpertGroups/Karplanter/N</v>
          </cell>
          <cell r="H361" t="str">
            <v>Karplanter</v>
          </cell>
          <cell r="I361" t="str">
            <v>Karplanter</v>
          </cell>
          <cell r="J361" t="str">
            <v>AlienSpecie</v>
          </cell>
          <cell r="N361">
            <v>1</v>
          </cell>
          <cell r="Q361">
            <v>1</v>
          </cell>
          <cell r="T361" t="str">
            <v>NK</v>
          </cell>
          <cell r="U361">
            <v>1</v>
          </cell>
          <cell r="V361" t="str">
            <v>1,1</v>
          </cell>
          <cell r="X361">
            <v>1</v>
          </cell>
          <cell r="Y361">
            <v>1</v>
          </cell>
          <cell r="Z361">
            <v>1</v>
          </cell>
          <cell r="AA361">
            <v>1909</v>
          </cell>
          <cell r="AB361" t="str">
            <v>terrestrial</v>
          </cell>
          <cell r="AD361" t="str">
            <v>origin</v>
          </cell>
          <cell r="AE361" t="str">
            <v>yes</v>
          </cell>
          <cell r="AF361" t="str">
            <v>unknown</v>
          </cell>
          <cell r="AG361">
            <v>1909</v>
          </cell>
          <cell r="AH361" t="str">
            <v>Te Skien: Bøle (mølle)</v>
          </cell>
          <cell r="AI361">
            <v>2</v>
          </cell>
          <cell r="AJ361" t="str">
            <v>V</v>
          </cell>
          <cell r="AN361">
            <v>3</v>
          </cell>
          <cell r="AO361" t="str">
            <v>introductionTransportpollution,spreadTransportpollution,spreadStowaway</v>
          </cell>
          <cell r="AP361" t="str">
            <v>Te</v>
          </cell>
          <cell r="AQ361">
            <v>4</v>
          </cell>
          <cell r="AR361">
            <v>2</v>
          </cell>
          <cell r="AS361">
            <v>8</v>
          </cell>
          <cell r="AT361">
            <v>1</v>
          </cell>
          <cell r="AU361">
            <v>4</v>
          </cell>
          <cell r="AV361">
            <v>100</v>
          </cell>
          <cell r="AW361" t="str">
            <v>Ingen kjent effekt</v>
          </cell>
          <cell r="AX361" t="str">
            <v>Ingen kjent effekt</v>
          </cell>
          <cell r="BC361" t="str">
            <v>Ingen kjent effekt</v>
          </cell>
          <cell r="BD361" t="str">
            <v>Ingen kjent effekt</v>
          </cell>
          <cell r="BE361" t="str">
            <v>no</v>
          </cell>
          <cell r="BF361" t="str">
            <v>no</v>
          </cell>
          <cell r="BG361" t="str">
            <v>V</v>
          </cell>
          <cell r="BK361" t="str">
            <v>temperate_nemoral:Europe,Asia|temperate_dry:Europe,Asia|subtropic_mediterranean:Europe,Asia</v>
          </cell>
          <cell r="BM361" t="str">
            <v>temperate_nemoral:Europe,Asia|temperate_dry:Europe,Asia|subtropic_mediterranean:Europe,Asia</v>
          </cell>
          <cell r="BO361">
            <v>1</v>
          </cell>
          <cell r="BR361" t="str">
            <v>RedListCategoryLevel</v>
          </cell>
          <cell r="BT361">
            <v>1</v>
          </cell>
          <cell r="BW361" t="str">
            <v>SpreadYearlyIncreaseCalculatedExpansionSpeed</v>
          </cell>
          <cell r="BX361">
            <v>0</v>
          </cell>
          <cell r="BY361">
            <v>1</v>
          </cell>
          <cell r="CB361" t="str">
            <v>T35</v>
          </cell>
          <cell r="CC361">
            <v>1</v>
          </cell>
          <cell r="CH361">
            <v>1</v>
          </cell>
          <cell r="CM361">
            <v>1</v>
          </cell>
          <cell r="CQ361">
            <v>1</v>
          </cell>
          <cell r="CU361">
            <v>1</v>
          </cell>
          <cell r="CX361">
            <v>0</v>
          </cell>
          <cell r="CY361">
            <v>1</v>
          </cell>
          <cell r="DB361">
            <v>0</v>
          </cell>
          <cell r="DC361" t="str">
            <v>Knollkjeks &lt;i&gt;Chaerophyllum bulbosum&lt;/i&gt; er en toårig plante med frøformering. Den har bare hatt semi-stabile forekomster, med regelmessig formering, ved to møller og på sterkt endret fastmark på mølletomtene. Fruktene kan spres med folk og dyr, men lite eller ingen slik egenspredning er registrert i Norge.</v>
          </cell>
          <cell r="DD361" t="str">
            <v>&lt;p&gt;Knollkjeks er en utpreget mølleplante i Norge. Den kom inn ved møller i Telemark, Hordaland og Sør-Trøndelag og holdt seg til dels svært lenge på to steder, med stor sannsynlighet med årviss reproduksjon. Ved mølla på Bøle i Te Skien er den funnet regelmessig i hele perioden 1909-2015: ved Pienes mølle i Buvik i ST Skaun ble den funnet nesten årvisst i perioden 1918-1956. Arten var avhengig av det varme, tørre lokalklimaet rundt mølleanleggene. Den viste og viser ingen tegn til ekspansjon. Årsaken til at vi antar lokal reproduksjon heller enn regelmessig innførsel, er at arten aldri er funnet ved de ellers ugrasrike mølleanleggene i f.eks. Oslo, Vf Larvik, VA Kristiansand, Ro Stavanger og Strand og Ho Bergen (Hegrenes). Knollkjeks har i beste fall &amp;#233:n eneste gjenværende forekomst i Norge. Det er to senere funn rapportert for arten: Ak Asker: Sem 1995 og Oslo: Bestum som hageugras 2000. De to er belagt i herbariene og kontrollert av en spesialist på gruppen (og de er med i tabellen ovafor og datafilene). Dette synes å ha vært helt tilfeldige forekomster.&lt;/p&gt;</v>
          </cell>
          <cell r="DE361" t="str">
            <v>Arten er kommet inn som forurensning med korn, med litt videre spredning med mølleavfall brukt som gjødsel (og hønsef&amp;#244:r) og med jernbanen nær ei mølle.</v>
          </cell>
          <cell r="DF361" t="str">
            <v>Invasjonspotensialet er lite, med meget kort median levetid og ingen ekspansjon.</v>
          </cell>
          <cell r="DG361" t="str">
            <v>Ingen kjent negativ økologisk effekt er knyttet til arten.</v>
          </cell>
          <cell r="DH361" t="str">
            <v>&lt;p&gt;Knollkjeks vurderes til ingen kjent økologisk risiko. Arten har stabil forekomst i Norge (frøreproduksjon), men trolig varer ikke dette lenge. Den siste kjente forekomsten, ved mølla på Bøle i Te Skien, er i et område som nå er avstengt og under nedbygging.&lt;/p&gt;</v>
          </cell>
          <cell r="DI361">
            <v>0</v>
          </cell>
        </row>
        <row r="362">
          <cell r="B362" t="str">
            <v>Chaerophyllum prescottii</v>
          </cell>
          <cell r="C362" t="str">
            <v>DC.</v>
          </cell>
          <cell r="D362" t="str">
            <v>russeknollkjeks</v>
          </cell>
          <cell r="E362">
            <v>131726</v>
          </cell>
          <cell r="F362">
            <v>100294</v>
          </cell>
          <cell r="G362" t="str">
            <v>ExpertGroups/Karplanter/N</v>
          </cell>
          <cell r="H362" t="str">
            <v>Karplanter</v>
          </cell>
          <cell r="I362" t="str">
            <v>Karplanter</v>
          </cell>
          <cell r="J362" t="str">
            <v>NotApplicable</v>
          </cell>
          <cell r="M362" t="str">
            <v>canNotEstablishWithin50years</v>
          </cell>
          <cell r="X362">
            <v>1</v>
          </cell>
          <cell r="Y362">
            <v>1</v>
          </cell>
          <cell r="Z362">
            <v>1</v>
          </cell>
          <cell r="AA362">
            <v>1900</v>
          </cell>
          <cell r="AB362" t="str">
            <v>terrestrial</v>
          </cell>
          <cell r="AD362" t="str">
            <v>origin</v>
          </cell>
          <cell r="AE362" t="str">
            <v>yes</v>
          </cell>
          <cell r="AF362" t="str">
            <v>unknown</v>
          </cell>
          <cell r="AG362">
            <v>1905</v>
          </cell>
          <cell r="AH362" t="str">
            <v>Te Skien: Bøle (mølle)</v>
          </cell>
          <cell r="AI362">
            <v>2</v>
          </cell>
          <cell r="AJ362" t="str">
            <v>V</v>
          </cell>
          <cell r="AW362" t="str">
            <v>Ingen kjent effekt</v>
          </cell>
          <cell r="AX362" t="str">
            <v>Ingen kjent effekt</v>
          </cell>
          <cell r="BC362" t="str">
            <v>Ingen kjent effekt</v>
          </cell>
          <cell r="BD362" t="str">
            <v>Ingen kjent effekt</v>
          </cell>
          <cell r="BK362" t="str">
            <v>temperate_boreal:Europe,Asia|temperate_nemoral:Europe,Asia</v>
          </cell>
          <cell r="BM362" t="str">
            <v>temperate_boreal:Europe,Asia|temperate_nemoral:Europe,Asia</v>
          </cell>
          <cell r="DI362">
            <v>0</v>
          </cell>
        </row>
        <row r="363">
          <cell r="B363" t="str">
            <v>Chaerophyllum temulum</v>
          </cell>
          <cell r="C363" t="str">
            <v>L.</v>
          </cell>
          <cell r="D363" t="str">
            <v>svimekjeks</v>
          </cell>
          <cell r="E363">
            <v>131727</v>
          </cell>
          <cell r="F363">
            <v>100295</v>
          </cell>
          <cell r="G363" t="str">
            <v>ExpertGroups/Karplanter/N</v>
          </cell>
          <cell r="H363" t="str">
            <v>Karplanter</v>
          </cell>
          <cell r="I363" t="str">
            <v>Karplanter</v>
          </cell>
          <cell r="J363" t="str">
            <v>AlienSpecie</v>
          </cell>
          <cell r="N363">
            <v>1</v>
          </cell>
          <cell r="Q363">
            <v>1</v>
          </cell>
          <cell r="T363" t="str">
            <v>NK</v>
          </cell>
          <cell r="U363">
            <v>1</v>
          </cell>
          <cell r="V363" t="str">
            <v>1,1</v>
          </cell>
          <cell r="X363">
            <v>1</v>
          </cell>
          <cell r="Y363">
            <v>1</v>
          </cell>
          <cell r="Z363">
            <v>1</v>
          </cell>
          <cell r="AA363">
            <v>1894</v>
          </cell>
          <cell r="AB363" t="str">
            <v>terrestrial</v>
          </cell>
          <cell r="AD363" t="str">
            <v>origin</v>
          </cell>
          <cell r="AE363" t="str">
            <v>yes</v>
          </cell>
          <cell r="AF363" t="str">
            <v>unknown</v>
          </cell>
          <cell r="AG363">
            <v>1957</v>
          </cell>
          <cell r="AH363" t="str">
            <v>VA Kristiansand: ved Fiskegarnfabrikken</v>
          </cell>
          <cell r="AI363">
            <v>2</v>
          </cell>
          <cell r="AJ363" t="str">
            <v>V</v>
          </cell>
          <cell r="AN363">
            <v>3</v>
          </cell>
          <cell r="AO363" t="str">
            <v>introductionTransportpollution,introductionStowaway</v>
          </cell>
          <cell r="AQ363">
            <v>4</v>
          </cell>
          <cell r="AR363">
            <v>3</v>
          </cell>
          <cell r="AS363">
            <v>12</v>
          </cell>
          <cell r="AT363">
            <v>1</v>
          </cell>
          <cell r="AU363">
            <v>24</v>
          </cell>
          <cell r="AV363">
            <v>100</v>
          </cell>
          <cell r="AW363" t="str">
            <v>Ingen kjent effekt</v>
          </cell>
          <cell r="AX363" t="str">
            <v>Ingen kjent effekt</v>
          </cell>
          <cell r="BC363" t="str">
            <v>Ingen kjent effekt</v>
          </cell>
          <cell r="BD363" t="str">
            <v>Ingen kjent effekt</v>
          </cell>
          <cell r="BE363" t="str">
            <v>no</v>
          </cell>
          <cell r="BF363" t="str">
            <v>no</v>
          </cell>
          <cell r="BG363" t="str">
            <v>V</v>
          </cell>
          <cell r="BK363" t="str">
            <v>temperate_nemoral:Europe,Asia|temperate_dry:Europe|subtropic_mediterranean:Europe,Asia,Africa</v>
          </cell>
          <cell r="BM363" t="str">
            <v>temperate_nemoral:Europe,Asia|temperate_dry:Europe|subtropic_mediterranean:Europe,Asia,Africa</v>
          </cell>
          <cell r="BO363">
            <v>1</v>
          </cell>
          <cell r="BR363" t="str">
            <v>RedListCategoryLevel</v>
          </cell>
          <cell r="BT363">
            <v>1</v>
          </cell>
          <cell r="BW363" t="str">
            <v>SpreadYearlyIncreaseCalculatedExpansionSpeed</v>
          </cell>
          <cell r="BX363">
            <v>0</v>
          </cell>
          <cell r="BY363">
            <v>1</v>
          </cell>
          <cell r="CB363" t="str">
            <v>T35,T37</v>
          </cell>
          <cell r="CC363">
            <v>1</v>
          </cell>
          <cell r="CH363">
            <v>1</v>
          </cell>
          <cell r="CM363">
            <v>1</v>
          </cell>
          <cell r="CQ363">
            <v>1</v>
          </cell>
          <cell r="CU363">
            <v>1</v>
          </cell>
          <cell r="CX363">
            <v>0</v>
          </cell>
          <cell r="CY363">
            <v>1</v>
          </cell>
          <cell r="DB363">
            <v>0</v>
          </cell>
          <cell r="DC363" t="str">
            <v>Svimekjeks &lt;em&gt;Chaerophyllum temulum &lt;/em&gt;er en toårig plante som er hjemlig i Europa nord til Sør-Skandinavia, i Middelhavsområdet og i Vest-Asia. Den formerer seg med frø, og frøformering har skjedd over flere tiår i hvert fall i VA Kristiansand. Fruktene kan spres med dyr og folk.</v>
          </cell>
          <cell r="DD363" t="str">
            <v>&lt;p&gt;Innførselsmåten for svimekjeks er usikker: det første funnet var med ballastjord i ST Trondheim i 1894, men her ble arten aldri gjenfunnet. Neste bekreftete funn er ved Fiskegarnfabrikken i VA Kristiansand i 1957, og her ble arten stabil i 30 år (dvs. minimum 15 generasjoner) og spredte seg også til andre deler av byen. Svimekjeks er nok ikke stabil i Kristiansand for lokalitetene knyttet til fiskegarnsfabrikken er gått ut, og det ene nyere funnet (fra 2011) kan knyttes til import av russisk tømmer (Per Arvid Åsen pers. medd.). Arten har ikke vist noen tegn til videre ekspansjon og bestandsdannelse. &lt;/p&gt;</v>
          </cell>
          <cell r="DE363" t="str">
            <v>Arten er kommet inn med ballastjord, tømmer og på ukjent vis. Det kan være litt viderespredning i Kristiansand, ellers ikke.</v>
          </cell>
          <cell r="DF363" t="str">
            <v>Invasjonspotensialet er lite, med minste skår på median levetid og ingen ekspansjon.</v>
          </cell>
          <cell r="DG363" t="str">
            <v>Ingen kjent negativ økologisk effekt er knyttet til arten.</v>
          </cell>
          <cell r="DH363" t="str">
            <v>&lt;p&gt;Svimekjeks vurderes til ingen kjent økologisk risiko. Arten har kanskje stabil forekomst i Norge (frøreproduksjon) i VA Kristiansand.&lt;/p&gt;</v>
          </cell>
          <cell r="DI363">
            <v>0</v>
          </cell>
        </row>
        <row r="364">
          <cell r="B364" t="str">
            <v>Chamaecrista nictitans</v>
          </cell>
          <cell r="C364" t="str">
            <v>(L.) Moench</v>
          </cell>
          <cell r="D364" t="str">
            <v>hønsebelg</v>
          </cell>
          <cell r="E364">
            <v>131728</v>
          </cell>
          <cell r="F364">
            <v>101910</v>
          </cell>
          <cell r="G364" t="str">
            <v>ExpertGroups/Karplanter/N</v>
          </cell>
          <cell r="H364" t="str">
            <v>Karplanter</v>
          </cell>
          <cell r="I364" t="str">
            <v>Karplanter</v>
          </cell>
          <cell r="J364" t="str">
            <v>NotApplicable</v>
          </cell>
          <cell r="M364" t="str">
            <v>canNotEstablishWithin50years</v>
          </cell>
          <cell r="AA364">
            <v>1999</v>
          </cell>
          <cell r="AB364" t="str">
            <v>terrestrial</v>
          </cell>
          <cell r="AD364" t="str">
            <v>origin</v>
          </cell>
          <cell r="AE364" t="str">
            <v>no</v>
          </cell>
          <cell r="AF364" t="str">
            <v>unknown</v>
          </cell>
          <cell r="AI364">
            <v>1</v>
          </cell>
          <cell r="AJ364" t="str">
            <v>V</v>
          </cell>
          <cell r="AW364" t="str">
            <v>Ingen kjent effekt</v>
          </cell>
          <cell r="AX364" t="str">
            <v>Ingen kjent effekt</v>
          </cell>
          <cell r="BC364" t="str">
            <v>Ingen kjent effekt</v>
          </cell>
          <cell r="BD364" t="str">
            <v>Ingen kjent effekt</v>
          </cell>
          <cell r="BK364" t="str">
            <v>temperate_nemoral:NorthAndCentralAmerica,SouthAmerica|subtropic_unspecified:NorthAndCentralAmerica,SouthAmerica|tropic:NorthAndCentralAmerica,SouthAmerica</v>
          </cell>
          <cell r="BM364" t="str">
            <v>temperate_nemoral:NorthAndCentralAmerica,SouthAmerica|subtropic_unspecified:Asia,Oceania,NorthAndCentralAmerica,SouthAmerica|tropic:Asia,NorthAndCentralAmerica,SouthAmerica</v>
          </cell>
          <cell r="DI364">
            <v>0</v>
          </cell>
        </row>
        <row r="365">
          <cell r="B365" t="str">
            <v>Chamaecytisus glaber</v>
          </cell>
          <cell r="C365" t="str">
            <v>(L. f.) Rothm.</v>
          </cell>
          <cell r="D365" t="str">
            <v>viergyvel</v>
          </cell>
          <cell r="E365">
            <v>131732</v>
          </cell>
          <cell r="F365">
            <v>101912</v>
          </cell>
          <cell r="G365" t="str">
            <v>ExpertGroups/Karplanter/N</v>
          </cell>
          <cell r="H365" t="str">
            <v>Karplanter</v>
          </cell>
          <cell r="I365" t="str">
            <v>Karplanter</v>
          </cell>
          <cell r="J365" t="str">
            <v>AlienSpecie</v>
          </cell>
          <cell r="N365">
            <v>1</v>
          </cell>
          <cell r="Q365">
            <v>1</v>
          </cell>
          <cell r="T365" t="str">
            <v>NK</v>
          </cell>
          <cell r="U365">
            <v>1</v>
          </cell>
          <cell r="V365" t="str">
            <v>1,1</v>
          </cell>
          <cell r="X365">
            <v>1</v>
          </cell>
          <cell r="Y365">
            <v>1</v>
          </cell>
          <cell r="Z365">
            <v>1</v>
          </cell>
          <cell r="AA365">
            <v>1994</v>
          </cell>
          <cell r="AB365" t="str">
            <v>terrestrial</v>
          </cell>
          <cell r="AD365" t="str">
            <v>unknown</v>
          </cell>
          <cell r="AE365" t="str">
            <v>yes</v>
          </cell>
          <cell r="AF365" t="str">
            <v>unknown</v>
          </cell>
          <cell r="AG365">
            <v>1994</v>
          </cell>
          <cell r="AH365" t="str">
            <v>Oslo: Ekebergskråningen</v>
          </cell>
          <cell r="AI365">
            <v>10</v>
          </cell>
          <cell r="AJ365" t="str">
            <v>V</v>
          </cell>
          <cell r="AL365">
            <v>1</v>
          </cell>
          <cell r="AM365" t="str">
            <v>importDirect</v>
          </cell>
          <cell r="AN365">
            <v>1</v>
          </cell>
          <cell r="AO365" t="str">
            <v>introductionEscaped</v>
          </cell>
          <cell r="AP365" t="str">
            <v>OsA</v>
          </cell>
          <cell r="AQ365">
            <v>4</v>
          </cell>
          <cell r="AR365">
            <v>2</v>
          </cell>
          <cell r="AS365">
            <v>8</v>
          </cell>
          <cell r="AT365">
            <v>1</v>
          </cell>
          <cell r="AU365">
            <v>8</v>
          </cell>
          <cell r="AV365">
            <v>0</v>
          </cell>
          <cell r="AW365" t="str">
            <v>Ingen kjent effekt</v>
          </cell>
          <cell r="AX365" t="str">
            <v>Ingen kjent effekt</v>
          </cell>
          <cell r="BC365" t="str">
            <v>Ingen kjent effekt</v>
          </cell>
          <cell r="BD365" t="str">
            <v>Ingen kjent effekt</v>
          </cell>
          <cell r="BE365" t="str">
            <v>no</v>
          </cell>
          <cell r="BF365" t="str">
            <v>no</v>
          </cell>
          <cell r="BK365" t="str">
            <v>temperate_nemoral:Europe</v>
          </cell>
          <cell r="BM365" t="str">
            <v>temperate_nemoral:Europe</v>
          </cell>
          <cell r="BO365">
            <v>2</v>
          </cell>
          <cell r="BR365" t="str">
            <v>RedListCategoryLevel</v>
          </cell>
          <cell r="BT365">
            <v>1</v>
          </cell>
          <cell r="BW365" t="str">
            <v>SpreadYearlyIncreaseCalculatedExpansionSpeed</v>
          </cell>
          <cell r="BX365">
            <v>0</v>
          </cell>
          <cell r="BY365">
            <v>1</v>
          </cell>
          <cell r="CB365" t="str">
            <v>T13-C-5</v>
          </cell>
          <cell r="CC365">
            <v>1</v>
          </cell>
          <cell r="CH365">
            <v>1</v>
          </cell>
          <cell r="CM365">
            <v>1</v>
          </cell>
          <cell r="CQ365">
            <v>1</v>
          </cell>
          <cell r="CU365">
            <v>1</v>
          </cell>
          <cell r="CX365">
            <v>0</v>
          </cell>
          <cell r="CY365">
            <v>1</v>
          </cell>
          <cell r="DB365">
            <v>0</v>
          </cell>
          <cell r="DC365" t="str">
            <v>Viergyvel &lt;em&gt;Chamaecytisus glaber&lt;/em&gt; er en liten prydbusk fra Sørøst-Europa. Den reproduserer med frø, og reproduksjon skjer i den eneste kjente forekomsten i norsk natur. Arten er etablert i ei ur på noe baserik grunn i et område med lågurtskog.</v>
          </cell>
          <cell r="DD365" t="str">
            <v>&lt;p&gt;Viergyvel er etablert med reproduserende bestand i Ekebergskråningen i Oslo, der den først ble funnet i 1994. Arten har foreløpig ikke hatt spredning ut fra det eneste kjente etableringsstedet.&lt;/p&gt;</v>
          </cell>
          <cell r="DE365" t="str">
            <v>Arten er innført som prydbusk, spredt ut og formerer seg i naturen med frø.</v>
          </cell>
          <cell r="DF365" t="str">
            <v>Invasjonspotensialet er lite, med begrenset median levetid og ingen ekspansjon.</v>
          </cell>
          <cell r="DG365" t="str">
            <v>Ingen kjent negativ økologisk effekt er knyttet til arten.</v>
          </cell>
          <cell r="DH365" t="str">
            <v>&lt;p&gt;Viergyvel vurderes til ingen kjent økologisk risiko. Arten dyrkes lite, og det er ikke trolig at denne arten blir ekspansiv i oversiktlig framtid. Den har &amp;#233:n stabil forekomst i Norge (frøreproduksjon).&lt;/p&gt;</v>
          </cell>
          <cell r="DI365">
            <v>0</v>
          </cell>
        </row>
        <row r="366">
          <cell r="B366" t="str">
            <v>Chamaecytisus hirsutus</v>
          </cell>
          <cell r="C366" t="str">
            <v>(L.) Link</v>
          </cell>
          <cell r="D366" t="str">
            <v>lodnegyvel</v>
          </cell>
          <cell r="E366">
            <v>131733</v>
          </cell>
          <cell r="F366">
            <v>101913</v>
          </cell>
          <cell r="G366" t="str">
            <v>ExpertGroups/Karplanter/N</v>
          </cell>
          <cell r="H366" t="str">
            <v>Karplanter</v>
          </cell>
          <cell r="I366" t="str">
            <v>Karplanter</v>
          </cell>
          <cell r="J366" t="str">
            <v>NotApplicable</v>
          </cell>
          <cell r="M366" t="str">
            <v>canNotEstablishWithin50years</v>
          </cell>
          <cell r="AA366">
            <v>1924</v>
          </cell>
          <cell r="AB366" t="str">
            <v>terrestrial</v>
          </cell>
          <cell r="AD366" t="str">
            <v>unknown</v>
          </cell>
          <cell r="AE366" t="str">
            <v>no</v>
          </cell>
          <cell r="AF366" t="str">
            <v>unknown</v>
          </cell>
          <cell r="AI366">
            <v>10</v>
          </cell>
          <cell r="AJ366" t="str">
            <v>V</v>
          </cell>
          <cell r="AW366" t="str">
            <v>Ingen kjent effekt</v>
          </cell>
          <cell r="AX366" t="str">
            <v>Ingen kjent effekt</v>
          </cell>
          <cell r="BC366" t="str">
            <v>Ingen kjent effekt</v>
          </cell>
          <cell r="BD366" t="str">
            <v>Ingen kjent effekt</v>
          </cell>
          <cell r="BK366" t="str">
            <v>temperate_nemoral:Europe,Asia|subtropic_mediterranean:Europe,Asia</v>
          </cell>
          <cell r="BM366" t="str">
            <v>temperate_nemoral:Europe,Asia|subtropic_mediterranean:Europe,Asia</v>
          </cell>
          <cell r="DI366">
            <v>0</v>
          </cell>
        </row>
        <row r="367">
          <cell r="B367" t="str">
            <v>Chamaecytisus purpureus</v>
          </cell>
          <cell r="C367" t="str">
            <v>(Scop.) Link</v>
          </cell>
          <cell r="D367" t="str">
            <v>purpurgyvel</v>
          </cell>
          <cell r="E367">
            <v>131734</v>
          </cell>
          <cell r="F367">
            <v>101914</v>
          </cell>
          <cell r="G367" t="str">
            <v>ExpertGroups/Karplanter/N</v>
          </cell>
          <cell r="H367" t="str">
            <v>Karplanter</v>
          </cell>
          <cell r="I367" t="str">
            <v>Karplanter</v>
          </cell>
          <cell r="J367" t="str">
            <v>NotApplicable</v>
          </cell>
          <cell r="M367" t="str">
            <v>canNotEstablishWithin50years</v>
          </cell>
          <cell r="AA367">
            <v>1968</v>
          </cell>
          <cell r="AB367" t="str">
            <v>terrestrial</v>
          </cell>
          <cell r="AD367" t="str">
            <v>unknown</v>
          </cell>
          <cell r="AE367" t="str">
            <v>no</v>
          </cell>
          <cell r="AF367" t="str">
            <v>unknown</v>
          </cell>
          <cell r="AI367">
            <v>10</v>
          </cell>
          <cell r="AJ367" t="str">
            <v>V</v>
          </cell>
          <cell r="AW367" t="str">
            <v>Ingen kjent effekt</v>
          </cell>
          <cell r="AX367" t="str">
            <v>Ingen kjent effekt</v>
          </cell>
          <cell r="BC367" t="str">
            <v>Ingen kjent effekt</v>
          </cell>
          <cell r="BD367" t="str">
            <v>Ingen kjent effekt</v>
          </cell>
          <cell r="BK367" t="str">
            <v>temperate_nemoral:Europe|subtropic_mediterranean:Europe</v>
          </cell>
          <cell r="BM367" t="str">
            <v>temperate_nemoral:Europe|subtropic_mediterranean:Europe</v>
          </cell>
          <cell r="DI367">
            <v>0</v>
          </cell>
        </row>
        <row r="368">
          <cell r="B368" t="str">
            <v>Chamaecytisus supinus</v>
          </cell>
          <cell r="C368" t="str">
            <v>(L.) Link</v>
          </cell>
          <cell r="D368" t="str">
            <v>børstegyvel</v>
          </cell>
          <cell r="E368">
            <v>131735</v>
          </cell>
          <cell r="F368">
            <v>101915</v>
          </cell>
          <cell r="G368" t="str">
            <v>ExpertGroups/Karplanter/N</v>
          </cell>
          <cell r="H368" t="str">
            <v>Karplanter</v>
          </cell>
          <cell r="I368" t="str">
            <v>Karplanter</v>
          </cell>
          <cell r="J368" t="str">
            <v>NotApplicable</v>
          </cell>
          <cell r="M368" t="str">
            <v>canNotEstablishWithin50years</v>
          </cell>
          <cell r="AA368">
            <v>1892</v>
          </cell>
          <cell r="AB368" t="str">
            <v>terrestrial</v>
          </cell>
          <cell r="AD368" t="str">
            <v>unknown</v>
          </cell>
          <cell r="AE368" t="str">
            <v>no</v>
          </cell>
          <cell r="AF368" t="str">
            <v>unknown</v>
          </cell>
          <cell r="AI368">
            <v>10</v>
          </cell>
          <cell r="AJ368" t="str">
            <v>V</v>
          </cell>
          <cell r="AW368" t="str">
            <v>Ingen kjent effekt</v>
          </cell>
          <cell r="AX368" t="str">
            <v>Ingen kjent effekt</v>
          </cell>
          <cell r="BC368" t="str">
            <v>Ingen kjent effekt</v>
          </cell>
          <cell r="BD368" t="str">
            <v>Ingen kjent effekt</v>
          </cell>
          <cell r="BK368" t="str">
            <v>temperate_nemoral:Europe|subtropic_mediterranean:Europe</v>
          </cell>
          <cell r="BM368" t="str">
            <v>temperate_nemoral:Europe|subtropic_mediterranean:Europe</v>
          </cell>
          <cell r="DI368">
            <v>0</v>
          </cell>
        </row>
        <row r="369">
          <cell r="B369" t="str">
            <v>Chamaecytisus ×versicolor</v>
          </cell>
          <cell r="C369" t="str">
            <v>(Dippel) Karlsson</v>
          </cell>
          <cell r="E369">
            <v>85592</v>
          </cell>
          <cell r="F369">
            <v>128713</v>
          </cell>
          <cell r="G369" t="str">
            <v>ExpertGroups/Karplanter/N</v>
          </cell>
          <cell r="H369" t="str">
            <v>Karplanter</v>
          </cell>
          <cell r="I369" t="str">
            <v>Karplanter</v>
          </cell>
          <cell r="J369" t="str">
            <v>AlienSpecie</v>
          </cell>
          <cell r="N369">
            <v>1</v>
          </cell>
          <cell r="Q369">
            <v>1</v>
          </cell>
          <cell r="T369" t="str">
            <v>NK</v>
          </cell>
          <cell r="U369">
            <v>1</v>
          </cell>
          <cell r="V369" t="str">
            <v>1,1</v>
          </cell>
          <cell r="X369">
            <v>1</v>
          </cell>
          <cell r="Y369">
            <v>1</v>
          </cell>
          <cell r="Z369">
            <v>1</v>
          </cell>
          <cell r="AA369">
            <v>2004</v>
          </cell>
          <cell r="AB369" t="str">
            <v>terrestrial</v>
          </cell>
          <cell r="AD369" t="str">
            <v>unknown</v>
          </cell>
          <cell r="AE369" t="str">
            <v>yes</v>
          </cell>
          <cell r="AF369" t="str">
            <v>unknown</v>
          </cell>
          <cell r="AG369">
            <v>2004</v>
          </cell>
          <cell r="AH369" t="str">
            <v>Ak Ås: Berg, V-skrent mot Årungen</v>
          </cell>
          <cell r="AI369">
            <v>10</v>
          </cell>
          <cell r="AJ369" t="str">
            <v>V</v>
          </cell>
          <cell r="AL369">
            <v>1</v>
          </cell>
          <cell r="AM369" t="str">
            <v>importDirect</v>
          </cell>
          <cell r="AN369">
            <v>1</v>
          </cell>
          <cell r="AO369" t="str">
            <v>introductionEscaped</v>
          </cell>
          <cell r="AP369" t="str">
            <v>OsA</v>
          </cell>
          <cell r="AQ369">
            <v>4</v>
          </cell>
          <cell r="AR369">
            <v>4</v>
          </cell>
          <cell r="AS369">
            <v>16</v>
          </cell>
          <cell r="AT369">
            <v>1</v>
          </cell>
          <cell r="AU369">
            <v>16</v>
          </cell>
          <cell r="AV369">
            <v>100</v>
          </cell>
          <cell r="AW369" t="str">
            <v>Ingen kjent effekt</v>
          </cell>
          <cell r="AX369" t="str">
            <v>Ingen kjent effekt</v>
          </cell>
          <cell r="BC369" t="str">
            <v>Ingen kjent effekt</v>
          </cell>
          <cell r="BD369" t="str">
            <v>Ingen kjent effekt</v>
          </cell>
          <cell r="BE369" t="str">
            <v>no</v>
          </cell>
          <cell r="BF369" t="str">
            <v>no</v>
          </cell>
          <cell r="BK369" t="str">
            <v>unknown:Europe,Asia</v>
          </cell>
          <cell r="BM369" t="str">
            <v>temperate_nemoral:Europe</v>
          </cell>
          <cell r="BO369">
            <v>1</v>
          </cell>
          <cell r="BP369" t="str">
            <v>X</v>
          </cell>
          <cell r="BR369" t="str">
            <v>RedListCategoryLevel</v>
          </cell>
          <cell r="BT369">
            <v>1</v>
          </cell>
          <cell r="BW369" t="str">
            <v>SpreadYearlyIncreaseCalculatedExpansionSpeed</v>
          </cell>
          <cell r="BX369">
            <v>0</v>
          </cell>
          <cell r="BY369">
            <v>1</v>
          </cell>
          <cell r="CB369" t="str">
            <v>T42</v>
          </cell>
          <cell r="CC369">
            <v>1</v>
          </cell>
          <cell r="CH369">
            <v>1</v>
          </cell>
          <cell r="CM369">
            <v>1</v>
          </cell>
          <cell r="CQ369">
            <v>1</v>
          </cell>
          <cell r="CU369">
            <v>1</v>
          </cell>
          <cell r="CX369">
            <v>0</v>
          </cell>
          <cell r="CY369">
            <v>1</v>
          </cell>
          <cell r="DB369">
            <v>0</v>
          </cell>
          <cell r="DC369" t="str">
            <v>Gyvel-hybridarten &lt;i&gt;Chamaecytisus &lt;/i&gt;x &lt;i&gt;versicolor&lt;/i&gt; er en lågvokst hagebusk, trolig med frøreproduksjon. Den er funnet i en skråning i utkanten av en hage, dvs. på sterkt endret fastmark.</v>
          </cell>
          <cell r="DD369" t="str">
            <v>&lt;p&gt;&lt;em&gt;Chamaecytisus &lt;/em&gt;x &lt;em&gt;versicolo&lt;/em&gt;r er funnet ett sted i Ak Ås: Berg 2004. Den omtales på herbariebelegget med at den vokser i "V-skrent mot Årungen i kant av hagen. Mer enn 10 busker". Vi konkluderer med at den er etablert, men det er ikke indikasjoner på at denne planten vil ekspandere eller bli vesentlig mer hyppig i nær framtid.&lt;/p&gt;</v>
          </cell>
          <cell r="DE369" t="str">
            <v>Arten er innført hagebusk. Det er uvisst om spredt ut med frø eller med utkast, men forekomsten av en bestand med flere individer tyder på frøformering på stedet.</v>
          </cell>
          <cell r="DF369" t="str">
            <v>Invasjonspotensialet er lite, med kort (med usikkerhet til begrenset) median levetid og ingen ekspansjon.</v>
          </cell>
          <cell r="DG369" t="str">
            <v>Ingen kjent negativ økologisk effekt er knyttet til arten.</v>
          </cell>
          <cell r="DH369" t="str">
            <v>&lt;p&gt;&lt;em&gt;Chamaecytisus &lt;/em&gt;x&lt;em&gt;versicolo&lt;/em&gt;r vurderes til ingen kjent økologisk risiko. Arten har trolig &amp;#233:n stabil forekomst i Norge (reproduksjon), men den ekspanderer ikke.&lt;/p&gt;</v>
          </cell>
          <cell r="DI369">
            <v>0</v>
          </cell>
        </row>
        <row r="370">
          <cell r="B370" t="str">
            <v>Matricaria chamomilla</v>
          </cell>
          <cell r="C370" t="str">
            <v>L.</v>
          </cell>
          <cell r="D370" t="str">
            <v>kamilleblom</v>
          </cell>
          <cell r="E370">
            <v>134398</v>
          </cell>
          <cell r="F370">
            <v>100747</v>
          </cell>
          <cell r="G370" t="str">
            <v>ExpertGroups/Karplanter/N</v>
          </cell>
          <cell r="H370" t="str">
            <v>Karplanter</v>
          </cell>
          <cell r="I370" t="str">
            <v>Karplanter</v>
          </cell>
          <cell r="J370" t="str">
            <v>NotApplicable</v>
          </cell>
          <cell r="M370" t="str">
            <v>establishedBefore1800</v>
          </cell>
          <cell r="AA370" t="str">
            <v>Før 1800</v>
          </cell>
          <cell r="AB370" t="str">
            <v>terrestrial</v>
          </cell>
          <cell r="AD370" t="str">
            <v>origin,unknown</v>
          </cell>
          <cell r="AE370" t="str">
            <v>no</v>
          </cell>
          <cell r="AF370" t="str">
            <v>unknown</v>
          </cell>
          <cell r="AG370" t="str">
            <v>Før 1800</v>
          </cell>
          <cell r="AH370" t="str">
            <v>NT Verdal</v>
          </cell>
          <cell r="AI370">
            <v>1</v>
          </cell>
          <cell r="AJ370" t="str">
            <v>V</v>
          </cell>
          <cell r="AW370" t="str">
            <v>Ingen kjent effekt</v>
          </cell>
          <cell r="AX370" t="str">
            <v>Ingen kjent effekt</v>
          </cell>
          <cell r="BC370" t="str">
            <v>Ingen kjent effekt</v>
          </cell>
          <cell r="BD370" t="str">
            <v>Ingen kjent effekt</v>
          </cell>
          <cell r="BK370" t="str">
            <v>temperate_nemoral:Europe|temperate_dry:Europe,Asia|subtropic_mediterranean:Europe,Asia</v>
          </cell>
          <cell r="BM370" t="str">
            <v>temperate_nemoral:Europe,Asia,Oceania,NorthAndCentralAmerica|temperate_dry:Europe,Asia|subtropic_unspecified:NorthAndCentralAmerica,SouthAmerica|subtropic_mediterranean:Europe,Asia,Africa,Oceania|subtropic_highlands:SouthAmerica</v>
          </cell>
          <cell r="DI370">
            <v>1</v>
          </cell>
        </row>
        <row r="371">
          <cell r="B371" t="str">
            <v>Chamaespartium sagittale</v>
          </cell>
          <cell r="C371" t="str">
            <v>(L.) Gibbs</v>
          </cell>
          <cell r="D371" t="str">
            <v>vingeginst</v>
          </cell>
          <cell r="E371">
            <v>131750</v>
          </cell>
          <cell r="F371">
            <v>101917</v>
          </cell>
          <cell r="G371" t="str">
            <v>ExpertGroups/Karplanter/N</v>
          </cell>
          <cell r="H371" t="str">
            <v>Karplanter</v>
          </cell>
          <cell r="I371" t="str">
            <v>Karplanter</v>
          </cell>
          <cell r="J371" t="str">
            <v>AlienSpecie</v>
          </cell>
          <cell r="N371">
            <v>1</v>
          </cell>
          <cell r="Q371">
            <v>1</v>
          </cell>
          <cell r="T371" t="str">
            <v>NK</v>
          </cell>
          <cell r="U371">
            <v>1</v>
          </cell>
          <cell r="V371" t="str">
            <v>1,1</v>
          </cell>
          <cell r="X371">
            <v>1</v>
          </cell>
          <cell r="Y371">
            <v>1</v>
          </cell>
          <cell r="Z371">
            <v>1</v>
          </cell>
          <cell r="AA371">
            <v>2003</v>
          </cell>
          <cell r="AB371" t="str">
            <v>terrestrial</v>
          </cell>
          <cell r="AD371" t="str">
            <v>unknown</v>
          </cell>
          <cell r="AE371" t="str">
            <v>yes</v>
          </cell>
          <cell r="AF371" t="str">
            <v>unknown</v>
          </cell>
          <cell r="AI371">
            <v>10</v>
          </cell>
          <cell r="AJ371" t="str">
            <v>V</v>
          </cell>
          <cell r="AL371">
            <v>1</v>
          </cell>
          <cell r="AM371" t="str">
            <v>importDirect</v>
          </cell>
          <cell r="AN371">
            <v>2</v>
          </cell>
          <cell r="AO371" t="str">
            <v>introductionEscaped</v>
          </cell>
          <cell r="AP371" t="str">
            <v>Øs</v>
          </cell>
          <cell r="AQ371">
            <v>4</v>
          </cell>
          <cell r="AR371">
            <v>2</v>
          </cell>
          <cell r="AS371">
            <v>8</v>
          </cell>
          <cell r="AT371">
            <v>1</v>
          </cell>
          <cell r="AU371">
            <v>8</v>
          </cell>
          <cell r="AV371">
            <v>100</v>
          </cell>
          <cell r="AW371" t="str">
            <v>Ingen kjent effekt</v>
          </cell>
          <cell r="AX371" t="str">
            <v>Ingen kjent effekt</v>
          </cell>
          <cell r="BC371" t="str">
            <v>Ingen kjent effekt</v>
          </cell>
          <cell r="BD371" t="str">
            <v>Ingen kjent effekt</v>
          </cell>
          <cell r="BE371" t="str">
            <v>no</v>
          </cell>
          <cell r="BF371" t="str">
            <v>no</v>
          </cell>
          <cell r="BG371" t="str">
            <v>V</v>
          </cell>
          <cell r="BK371" t="str">
            <v>temperate_nemoral:Europe|subtropic_mediterranean:Europe</v>
          </cell>
          <cell r="BM371" t="str">
            <v>temperate_nemoral:Europe|subtropic_mediterranean:Europe</v>
          </cell>
          <cell r="BO371">
            <v>1</v>
          </cell>
          <cell r="BR371" t="str">
            <v>RedListCategoryLevel</v>
          </cell>
          <cell r="BT371">
            <v>1</v>
          </cell>
          <cell r="BW371" t="str">
            <v>SpreadYearlyIncreaseCalculatedExpansionSpeed</v>
          </cell>
          <cell r="BX371">
            <v>0</v>
          </cell>
          <cell r="BY371">
            <v>1</v>
          </cell>
          <cell r="CB371" t="str">
            <v>T4</v>
          </cell>
          <cell r="CC371">
            <v>1</v>
          </cell>
          <cell r="CH371">
            <v>1</v>
          </cell>
          <cell r="CM371">
            <v>1</v>
          </cell>
          <cell r="CQ371">
            <v>1</v>
          </cell>
          <cell r="CU371">
            <v>1</v>
          </cell>
          <cell r="CX371">
            <v>0</v>
          </cell>
          <cell r="CY371">
            <v>1</v>
          </cell>
          <cell r="DB371">
            <v>0</v>
          </cell>
          <cell r="DC371" t="str">
            <v>Vingeginst &lt;em&gt;Chamaespartium sagittale &lt;/em&gt;er en busk fra Mellom- og Sør-Europa. Den er en pen, men lite brukt, lågvokst hagebusk som kan være hardfør i Norge, men der det er uvisst om den reproduserer med frø og kan spre seg (bortsett fra ved utkast).</v>
          </cell>
          <cell r="DD371" t="str">
            <v>&lt;p&gt;Første observasjon gjort utenfor hager er i 2003 på Rødsfjellet i Øf Halden, der to tuer ble funnet langs en sti (og ikke nær en hage). Det kan tyde på frøformering, men det kan også tyde på hageutkast.&lt;/p&gt;</v>
          </cell>
          <cell r="DE371" t="str">
            <v>Arten er innført hageplante og kastet ut eller frøspredt i naturen.</v>
          </cell>
          <cell r="DF371" t="str">
            <v>Invasjonspotensialet er lite, med minste skår på median levetid og ingen ekspansjon.</v>
          </cell>
          <cell r="DG371" t="str">
            <v>Ingen kjent negativ økologisk effekt er knyttet til arten.</v>
          </cell>
          <cell r="DH371" t="str">
            <v>&lt;p&gt;Vingeginst vurderes til ingen kjent økologisk risiko. Arten dyrkes litt i de varmere delene av landet, men forvilles altfor sjelden til at den utøver noe press på norsk natur. Arten kan være i starten av å få en stabil forekomst i Norge (frøreproduksjon).&lt;/p&gt;</v>
          </cell>
          <cell r="DI371">
            <v>0</v>
          </cell>
        </row>
        <row r="372">
          <cell r="B372" t="str">
            <v>Chenopodium ficifolium</v>
          </cell>
          <cell r="C372" t="str">
            <v>Sm.</v>
          </cell>
          <cell r="D372" t="str">
            <v>fikenmelde</v>
          </cell>
          <cell r="E372">
            <v>143772</v>
          </cell>
          <cell r="F372">
            <v>101397</v>
          </cell>
          <cell r="G372" t="str">
            <v>ExpertGroups/Karplanter/N</v>
          </cell>
          <cell r="H372" t="str">
            <v>Karplanter</v>
          </cell>
          <cell r="I372" t="str">
            <v>Karplanter</v>
          </cell>
          <cell r="J372" t="str">
            <v>AlienSpecie</v>
          </cell>
          <cell r="N372">
            <v>2</v>
          </cell>
          <cell r="O372" t="str">
            <v>V</v>
          </cell>
          <cell r="Q372">
            <v>1</v>
          </cell>
          <cell r="T372" t="str">
            <v>LO</v>
          </cell>
          <cell r="U372">
            <v>2</v>
          </cell>
          <cell r="V372" t="str">
            <v>2AB,1</v>
          </cell>
          <cell r="W372" t="str">
            <v>NK</v>
          </cell>
          <cell r="X372">
            <v>1</v>
          </cell>
          <cell r="Y372">
            <v>1</v>
          </cell>
          <cell r="Z372">
            <v>1</v>
          </cell>
          <cell r="AA372">
            <v>1874</v>
          </cell>
          <cell r="AB372" t="str">
            <v>terrestrial</v>
          </cell>
          <cell r="AD372" t="str">
            <v>origin,unknown</v>
          </cell>
          <cell r="AE372" t="str">
            <v>yes</v>
          </cell>
          <cell r="AF372" t="str">
            <v>unknown</v>
          </cell>
          <cell r="AG372">
            <v>1995</v>
          </cell>
          <cell r="AH372" t="str">
            <v>Øf Fredrikstad: Øra (avfallsplass)</v>
          </cell>
          <cell r="AI372">
            <v>1</v>
          </cell>
          <cell r="AJ372" t="str">
            <v>V</v>
          </cell>
          <cell r="AN372">
            <v>2</v>
          </cell>
          <cell r="AO372" t="str">
            <v>introductionTransportpollution,introductionStowaway</v>
          </cell>
          <cell r="AP372" t="str">
            <v>Øs,OsA</v>
          </cell>
          <cell r="AQ372">
            <v>16</v>
          </cell>
          <cell r="AR372">
            <v>2</v>
          </cell>
          <cell r="AS372">
            <v>32</v>
          </cell>
          <cell r="AT372">
            <v>230</v>
          </cell>
          <cell r="AU372">
            <v>64</v>
          </cell>
          <cell r="AV372">
            <v>100</v>
          </cell>
          <cell r="AW372" t="str">
            <v>Ingen kjent effekt</v>
          </cell>
          <cell r="AX372" t="str">
            <v>Ingen kjent effekt</v>
          </cell>
          <cell r="BC372" t="str">
            <v>Ingen kjent effekt</v>
          </cell>
          <cell r="BD372" t="str">
            <v>Ingen kjent effekt</v>
          </cell>
          <cell r="BE372" t="str">
            <v>no</v>
          </cell>
          <cell r="BF372" t="str">
            <v>no</v>
          </cell>
          <cell r="BG372" t="str">
            <v>V</v>
          </cell>
          <cell r="BK372" t="str">
            <v>temperate_nemoral:Europe,Asia|temperate_dry:Europe,Asia|subtropic_mediterranean:Europe,Asia</v>
          </cell>
          <cell r="BM372" t="str">
            <v>temperate_nemoral:Europe,Asia|temperate_dry:Europe,Asia|subtropic_mediterranean:Europe,Asia</v>
          </cell>
          <cell r="BO372">
            <v>2</v>
          </cell>
          <cell r="BR372" t="str">
            <v>RedListCategoryLevel</v>
          </cell>
          <cell r="BT372">
            <v>2</v>
          </cell>
          <cell r="BV372" t="str">
            <v>X</v>
          </cell>
          <cell r="BW372" t="str">
            <v>SpreadYearlyIncreaseCalculatedExpansionSpeed</v>
          </cell>
          <cell r="BX372">
            <v>101.31</v>
          </cell>
          <cell r="BY372">
            <v>1</v>
          </cell>
          <cell r="CB372" t="str">
            <v>T35,T37,T37,T39,T42</v>
          </cell>
          <cell r="CC372">
            <v>1</v>
          </cell>
          <cell r="CH372">
            <v>1</v>
          </cell>
          <cell r="CM372">
            <v>1</v>
          </cell>
          <cell r="CQ372">
            <v>1</v>
          </cell>
          <cell r="CU372">
            <v>1</v>
          </cell>
          <cell r="CX372">
            <v>0</v>
          </cell>
          <cell r="CY372">
            <v>1</v>
          </cell>
          <cell r="DB372">
            <v>0</v>
          </cell>
          <cell r="DC372" t="str">
            <v>Fikenmelde&lt;em&gt; Chenopodium ficifolium &lt;/em&gt;er en ettårig art vidt utbredt i Eurasia, men ikke hjemlig i de nordlige delene. Den formerer seg med frø og kan trolig ha langvarig frøbank. Den kan være noe for varmekrevende for langvarig reproduksjon og dannelse av bestander i Norge, men det er dokumentasjon for begynnende fast etablering.</v>
          </cell>
          <cell r="DD372" t="str">
            <v>&lt;p&gt;Arten har kommet inn i Norge på minst tre måter, og i ulike perioder. Den første innførselen var med ballastjord til kystbyene fra 1874 til 1911: Øf Fredrikstad 1904, Oslo 1885, Te Porsgrunn 1874, AA Lillesand 1907 1911, VA Kristiansand 1880. Det første funnet ved møller ble gjort i 1937 i ST Skaun: Buvik, og det kan tenkes at noen bygdefunn i Ho Osterøy i 1968 og SF Jølster i 1982 skyldes mølleavfall brukt som gjødsel (men ingen botaniker besøkte de vestnorske møllene i denne perioden). Fra 1995 har arten vært årviss på avfallsplassen i Øf Fredrikstad: Øra, uten at noe tyder på regelmessig innførsel, og at den har begynt å etablere seg i Oslo by fra 2004. Vi mistenker at planten kan ha &amp;#39:gjenoppstått&amp;#39: på Øra i Fredrikstad i 1995 som resultat av mobilisering av frøbank fra begynnelsen av 1900-tallet. Opplysningene tyder på at den nå har minst to reproduserende bestander i Norge - på Øra i Fredrikstad og rundt Carl Berners plass i Oslo - men med lite spredningspotensial.&lt;/p&gt;</v>
          </cell>
          <cell r="DE372" t="str">
            <v>Arten ble innført i hovedsak med ballastjord, i noen tilfeller som forurensning med korn og videre spredt med mølleavfall. Videre spredning må ha skjedd i hvert fall i Øf Fredrikstad og kanskje også i Oslo.</v>
          </cell>
          <cell r="DF372" t="str">
            <v>Invasjonspotensialet er begrenset, med usikkerhet til lite, en kombinasjon av begrenset median levetid og begrenset (til luten) ekspansjonshastighet. Arten har svært få etablerte bestander, og det er få indikasjoner på særlig rask spredning etter etablering, i hvert fall foreløpig.</v>
          </cell>
          <cell r="DG372" t="str">
            <v>Ingen kjent negativ økologisk effekt er knyttet til arten. Fikenmelde kan hybridisere med meldestokk, og hybrider er funnet i Te Skien: Bøle (ved mølle) 1904 og Bamble: Langesund 1961. Langesund er en kystby som aldri ble undersøkt med tanke på ballastplanter i ballastperioden. Hybriden er steril og bidrar ikke til introgresjon.</v>
          </cell>
          <cell r="DH372" t="str">
            <v>&lt;p&gt;Fikenmelde vurderes til låg økologisk risiko, med usikkerhet til ingen risiko. Arten har kanskje akkurat nå begynt å få noen få stabile forekomster i Norge (frøreproduksjon).&lt;/p&gt;</v>
          </cell>
          <cell r="DI372">
            <v>0</v>
          </cell>
        </row>
        <row r="373">
          <cell r="B373" t="str">
            <v>Chenopodium karoi</v>
          </cell>
          <cell r="C373" t="str">
            <v>(Murr) Aellen</v>
          </cell>
          <cell r="D373" t="str">
            <v>asiamelde</v>
          </cell>
          <cell r="E373">
            <v>131791</v>
          </cell>
          <cell r="F373">
            <v>101403</v>
          </cell>
          <cell r="G373" t="str">
            <v>ExpertGroups/Karplanter/N</v>
          </cell>
          <cell r="H373" t="str">
            <v>Karplanter</v>
          </cell>
          <cell r="I373" t="str">
            <v>Karplanter</v>
          </cell>
          <cell r="J373" t="str">
            <v>NotApplicable</v>
          </cell>
          <cell r="M373" t="str">
            <v>canNotEstablishWithin50years</v>
          </cell>
          <cell r="AA373">
            <v>1925</v>
          </cell>
          <cell r="AB373" t="str">
            <v>terrestrial</v>
          </cell>
          <cell r="AD373" t="str">
            <v>unknown</v>
          </cell>
          <cell r="AE373" t="str">
            <v>no</v>
          </cell>
          <cell r="AF373" t="str">
            <v>unknown</v>
          </cell>
          <cell r="AI373">
            <v>1</v>
          </cell>
          <cell r="AJ373" t="str">
            <v>V</v>
          </cell>
          <cell r="AW373" t="str">
            <v>Ingen kjent effekt</v>
          </cell>
          <cell r="AX373" t="str">
            <v>Ingen kjent effekt</v>
          </cell>
          <cell r="BC373" t="str">
            <v>Ingen kjent effekt</v>
          </cell>
          <cell r="BD373" t="str">
            <v>Ingen kjent effekt</v>
          </cell>
          <cell r="BK373" t="str">
            <v>temperate_dry:Asia</v>
          </cell>
          <cell r="BM373" t="str">
            <v>temperate_dry:Asia</v>
          </cell>
          <cell r="DI373">
            <v>0</v>
          </cell>
        </row>
        <row r="374">
          <cell r="B374" t="str">
            <v>Chenopodium acuminatum</v>
          </cell>
          <cell r="C374" t="str">
            <v>Willd.</v>
          </cell>
          <cell r="D374" t="str">
            <v>greinmelde</v>
          </cell>
          <cell r="E374">
            <v>102535</v>
          </cell>
          <cell r="F374">
            <v>143461</v>
          </cell>
          <cell r="G374" t="str">
            <v>ExpertGroups/Karplanter/N</v>
          </cell>
          <cell r="H374" t="str">
            <v>Karplanter</v>
          </cell>
          <cell r="I374" t="str">
            <v>Karplanter</v>
          </cell>
          <cell r="J374" t="str">
            <v>NotApplicable</v>
          </cell>
          <cell r="M374" t="str">
            <v>canNotEstablishWithin50years</v>
          </cell>
          <cell r="AA374">
            <v>1925</v>
          </cell>
          <cell r="AB374" t="str">
            <v>terrestrial</v>
          </cell>
          <cell r="AD374" t="str">
            <v>unknown</v>
          </cell>
          <cell r="AE374" t="str">
            <v>no</v>
          </cell>
          <cell r="AF374" t="str">
            <v>unknown</v>
          </cell>
          <cell r="AI374">
            <v>1</v>
          </cell>
          <cell r="AJ374" t="str">
            <v>V</v>
          </cell>
          <cell r="AW374" t="str">
            <v>Ingen kjent effekt</v>
          </cell>
          <cell r="AX374" t="str">
            <v>Ingen kjent effekt</v>
          </cell>
          <cell r="BC374" t="str">
            <v>Ingen kjent effekt</v>
          </cell>
          <cell r="BD374" t="str">
            <v>Ingen kjent effekt</v>
          </cell>
          <cell r="BK374" t="str">
            <v>temperate_nemoral:Asia|temperate_dry:Asia</v>
          </cell>
          <cell r="BM374" t="str">
            <v>temperate_nemoral:Asia|temperate_dry:Asia</v>
          </cell>
          <cell r="DI374">
            <v>0</v>
          </cell>
        </row>
        <row r="375">
          <cell r="B375" t="str">
            <v>Chenopodium berlandieri</v>
          </cell>
          <cell r="C375" t="str">
            <v>Moq.</v>
          </cell>
          <cell r="D375" t="str">
            <v>texasmelde</v>
          </cell>
          <cell r="E375">
            <v>61352</v>
          </cell>
          <cell r="F375">
            <v>101392</v>
          </cell>
          <cell r="G375" t="str">
            <v>ExpertGroups/Karplanter/N</v>
          </cell>
          <cell r="H375" t="str">
            <v>Karplanter</v>
          </cell>
          <cell r="I375" t="str">
            <v>Karplanter</v>
          </cell>
          <cell r="J375" t="str">
            <v>NotApplicable</v>
          </cell>
          <cell r="M375" t="str">
            <v>canNotEstablishWithin50years</v>
          </cell>
          <cell r="AA375">
            <v>1924</v>
          </cell>
          <cell r="AB375" t="str">
            <v>terrestrial</v>
          </cell>
          <cell r="AD375" t="str">
            <v>origin,unknown</v>
          </cell>
          <cell r="AE375" t="str">
            <v>no</v>
          </cell>
          <cell r="AF375" t="str">
            <v>unknown</v>
          </cell>
          <cell r="AI375">
            <v>1</v>
          </cell>
          <cell r="AJ375" t="str">
            <v>V</v>
          </cell>
          <cell r="AW375" t="str">
            <v>Ingen kjent effekt</v>
          </cell>
          <cell r="AX375" t="str">
            <v>Ingen kjent effekt</v>
          </cell>
          <cell r="BC375" t="str">
            <v>Ingen kjent effekt</v>
          </cell>
          <cell r="BD375" t="str">
            <v>Ingen kjent effekt</v>
          </cell>
          <cell r="BK375" t="str">
            <v>temperate_nemoral:NorthAndCentralAmerica|temperate_dry:NorthAndCentralAmerica|subtropic_unspecified:NorthAndCentralAmerica|subtropic_mediterranean:NorthAndCentralAmerica|subtropic_dry:NorthAndCentralAmerica</v>
          </cell>
          <cell r="BM375" t="str">
            <v>temperate_nemoral:Europe,NorthAndCentralAmerica|temperate_dry:NorthAndCentralAmerica|subtropic_unspecified:NorthAndCentralAmerica|subtropic_mediterranean:NorthAndCentralAmerica|subtropic_dry:NorthAndCentralAmerica</v>
          </cell>
          <cell r="DI375">
            <v>0</v>
          </cell>
        </row>
        <row r="376">
          <cell r="B376" t="str">
            <v>Chenopodium borbasioides</v>
          </cell>
          <cell r="C376" t="str">
            <v>A.Ludw.</v>
          </cell>
          <cell r="D376" t="str">
            <v>argentinamelde</v>
          </cell>
          <cell r="E376">
            <v>61354</v>
          </cell>
          <cell r="F376">
            <v>101394</v>
          </cell>
          <cell r="G376" t="str">
            <v>ExpertGroups/Karplanter/N</v>
          </cell>
          <cell r="H376" t="str">
            <v>Karplanter</v>
          </cell>
          <cell r="I376" t="str">
            <v>Karplanter</v>
          </cell>
          <cell r="J376" t="str">
            <v>NotApplicable</v>
          </cell>
          <cell r="M376" t="str">
            <v>canNotEstablishWithin50years</v>
          </cell>
          <cell r="AA376">
            <v>1968</v>
          </cell>
          <cell r="AB376" t="str">
            <v>terrestrial</v>
          </cell>
          <cell r="AD376" t="str">
            <v>unknown</v>
          </cell>
          <cell r="AE376" t="str">
            <v>no</v>
          </cell>
          <cell r="AF376" t="str">
            <v>unknown</v>
          </cell>
          <cell r="AI376">
            <v>1</v>
          </cell>
          <cell r="AJ376" t="str">
            <v>V</v>
          </cell>
          <cell r="AW376" t="str">
            <v>Ingen kjent effekt</v>
          </cell>
          <cell r="AX376" t="str">
            <v>Ingen kjent effekt</v>
          </cell>
          <cell r="BC376" t="str">
            <v>Ingen kjent effekt</v>
          </cell>
          <cell r="BD376" t="str">
            <v>Ingen kjent effekt</v>
          </cell>
          <cell r="BK376" t="str">
            <v>temperate_dry:SouthAmerica|subtropic_unspecified:SouthAmerica</v>
          </cell>
          <cell r="BM376" t="str">
            <v>temperate_dry:SouthAmerica|subtropic_unspecified:SouthAmerica</v>
          </cell>
          <cell r="DI376">
            <v>0</v>
          </cell>
        </row>
        <row r="377">
          <cell r="B377" t="str">
            <v>Chenopodium desiccatum leptophylloides</v>
          </cell>
          <cell r="C377" t="str">
            <v>(Murr) Wahl</v>
          </cell>
          <cell r="D377" t="str">
            <v>amerikamelde</v>
          </cell>
          <cell r="E377">
            <v>102534</v>
          </cell>
          <cell r="F377">
            <v>143619</v>
          </cell>
          <cell r="G377" t="str">
            <v>ExpertGroups/Karplanter/N</v>
          </cell>
          <cell r="H377" t="str">
            <v>Karplanter</v>
          </cell>
          <cell r="I377" t="str">
            <v>Karplanter</v>
          </cell>
          <cell r="J377" t="str">
            <v>NotApplicable</v>
          </cell>
          <cell r="M377" t="str">
            <v>canNotEstablishWithin50years</v>
          </cell>
          <cell r="AA377">
            <v>1903</v>
          </cell>
          <cell r="AB377" t="str">
            <v>terrestrial</v>
          </cell>
          <cell r="AD377" t="str">
            <v>origin,unknown</v>
          </cell>
          <cell r="AE377" t="str">
            <v>no</v>
          </cell>
          <cell r="AF377" t="str">
            <v>unknown</v>
          </cell>
          <cell r="AI377">
            <v>1</v>
          </cell>
          <cell r="AJ377" t="str">
            <v>V</v>
          </cell>
          <cell r="AW377" t="str">
            <v>Ingen kjent effekt</v>
          </cell>
          <cell r="AX377" t="str">
            <v>Ingen kjent effekt</v>
          </cell>
          <cell r="BC377" t="str">
            <v>Ingen kjent effekt</v>
          </cell>
          <cell r="BD377" t="str">
            <v>Ingen kjent effekt</v>
          </cell>
          <cell r="BK377" t="str">
            <v>temperate_nemoral:NorthAndCentralAmerica|temperate_dry:NorthAndCentralAmerica</v>
          </cell>
          <cell r="BM377" t="str">
            <v>temperate_nemoral:Europe,NorthAndCentralAmerica|temperate_dry:NorthAndCentralAmerica</v>
          </cell>
          <cell r="DI377">
            <v>0</v>
          </cell>
        </row>
        <row r="378">
          <cell r="B378" t="str">
            <v>Chenopodium foliosum</v>
          </cell>
          <cell r="C378" t="str">
            <v>Asch.</v>
          </cell>
          <cell r="D378" t="str">
            <v>bærmelde</v>
          </cell>
          <cell r="E378">
            <v>131785</v>
          </cell>
          <cell r="F378">
            <v>101398</v>
          </cell>
          <cell r="G378" t="str">
            <v>ExpertGroups/Karplanter/N</v>
          </cell>
          <cell r="H378" t="str">
            <v>Karplanter</v>
          </cell>
          <cell r="I378" t="str">
            <v>Karplanter</v>
          </cell>
          <cell r="J378" t="str">
            <v>AlienSpecie</v>
          </cell>
          <cell r="N378">
            <v>1</v>
          </cell>
          <cell r="Q378">
            <v>1</v>
          </cell>
          <cell r="T378" t="str">
            <v>NK</v>
          </cell>
          <cell r="U378">
            <v>1</v>
          </cell>
          <cell r="V378" t="str">
            <v>1,1</v>
          </cell>
          <cell r="AA378">
            <v>1803</v>
          </cell>
          <cell r="AB378" t="str">
            <v>terrestrial</v>
          </cell>
          <cell r="AD378" t="str">
            <v>unknown</v>
          </cell>
          <cell r="AE378" t="str">
            <v>no</v>
          </cell>
          <cell r="AF378" t="str">
            <v>unknown</v>
          </cell>
          <cell r="AG378">
            <v>1803</v>
          </cell>
          <cell r="AH378" t="str">
            <v>Bu Kongsberg</v>
          </cell>
          <cell r="AI378">
            <v>1</v>
          </cell>
          <cell r="AJ378" t="str">
            <v>V</v>
          </cell>
          <cell r="AL378">
            <v>3</v>
          </cell>
          <cell r="AM378" t="str">
            <v>importDirect</v>
          </cell>
          <cell r="AN378">
            <v>2</v>
          </cell>
          <cell r="AO378" t="str">
            <v>introductionEscaped</v>
          </cell>
          <cell r="AP378" t="str">
            <v>He</v>
          </cell>
          <cell r="AQ378">
            <v>4</v>
          </cell>
          <cell r="AR378">
            <v>3</v>
          </cell>
          <cell r="AS378">
            <v>12</v>
          </cell>
          <cell r="AT378">
            <v>1</v>
          </cell>
          <cell r="AU378">
            <v>12</v>
          </cell>
          <cell r="AV378">
            <v>100</v>
          </cell>
          <cell r="AW378" t="str">
            <v>Ingen kjent effekt</v>
          </cell>
          <cell r="AX378" t="str">
            <v>Ingen kjent effekt</v>
          </cell>
          <cell r="BC378" t="str">
            <v>Ingen kjent effekt</v>
          </cell>
          <cell r="BD378" t="str">
            <v>Ingen kjent effekt</v>
          </cell>
          <cell r="BE378" t="str">
            <v>no</v>
          </cell>
          <cell r="BF378" t="str">
            <v>no</v>
          </cell>
          <cell r="BG378" t="str">
            <v>V</v>
          </cell>
          <cell r="BK378" t="str">
            <v>temperate_nemoral:Europe,Asia|temperate_dry:Europe,Asia|subtropic_unspecified:Asia|subtropic_mediterranean:Europe,Asia</v>
          </cell>
          <cell r="BM378" t="str">
            <v>temperate_nemoral:Europe,Asia,NorthAndCentralAmerica|temperate_dry:Europe,Asia|subtropic_unspecified:Asia|subtropic_mediterranean:Europe,Asia,NorthAndCentralAmerica|subtropic_caperegion:Africa</v>
          </cell>
          <cell r="BO378">
            <v>2</v>
          </cell>
          <cell r="BR378" t="str">
            <v>RedListCategoryLevel</v>
          </cell>
          <cell r="BT378">
            <v>1</v>
          </cell>
          <cell r="BW378" t="str">
            <v>SpreadYearlyIncreaseCalculatedExpansionSpeed</v>
          </cell>
          <cell r="BX378">
            <v>0</v>
          </cell>
          <cell r="BY378">
            <v>1</v>
          </cell>
          <cell r="CB378" t="str">
            <v>T35,T37,T42</v>
          </cell>
          <cell r="CC378">
            <v>1</v>
          </cell>
          <cell r="CH378">
            <v>1</v>
          </cell>
          <cell r="CM378">
            <v>1</v>
          </cell>
          <cell r="CQ378">
            <v>1</v>
          </cell>
          <cell r="CU378">
            <v>1</v>
          </cell>
          <cell r="CX378">
            <v>0</v>
          </cell>
          <cell r="CY378">
            <v>1</v>
          </cell>
          <cell r="DB378">
            <v>0</v>
          </cell>
          <cell r="DC378" t="str">
            <v>Bærmelde &lt;i&gt;Chenopodium foliosum&lt;/i&gt; fra Sør-Europa og Asia er en ettårig art med frøreproduksjon. Fruktstandene blir saftige og røde og kan spres med fugl og andre dyr. Arten er dels innført som grønnsak, dels trolig kommet som forurensning med andre frø. Den er bare funnet på skrotemark og i tilknytning til hager og parker.</v>
          </cell>
          <cell r="DD378" t="str">
            <v>Bærmelde er funnet nokså jamt over hele perioden fra 1800 til i dag, oftest med 2-5 funn per 20-årsperiode. Tidligste registrerte funn var i Bu Kongsberg 1803, og her er arten funnet enkelte ganger fram til 1878 og har trolig hatt hyppig reproduksjon. Andre steder med semi-permanente forekomster har vært i Oslo: Frogner 1881-1905 og Tøyen 1933-1948, Vf Holmestrand 1885-1900, og i senere tid He Ringsaker 1997-2013. På enkelte av herbariebeleggene er det notert at denne ettårige arten kommer igjen år etter år på stedene (bl.a. fra Te Seljord). Ingen av forekomstene er imidlertid blitt helt permanente. Arten har hatt flere og til dels noe varige forekomster i fylkene Akershus, Hedmark, Buskerud, Vestfold og Telemark, men bare tilfeldige funn i Oppland, Rogaland, Hordaland og Sør-Trøndelag.</v>
          </cell>
          <cell r="DE378" t="str">
            <v>Arten er innført som grønnsak- og prydplante og trolig spredt ut i naturen med frø.</v>
          </cell>
          <cell r="DF378" t="str">
            <v>Invasjonspotensialet er lite, med begrenset median levetid kombinert med ingen notert ekspansjon. Arten har knapt noen fast etablert forekomst noe sted i Norge i dag.</v>
          </cell>
          <cell r="DG378" t="str">
            <v>Ingen kjent negativ økologisk effekt er knyttet til arten.</v>
          </cell>
          <cell r="DH378" t="str">
            <v>Bærmelde vurderes til ingen kjent økologisk risiko. Arten forekommer nå og da med semi-stabile forekomster, men uten noen påvisbar økning i frekvens siden 1800. Ved forrige vurderingsrunde (2012) ble arten utelukket fra vurderingen som ikke-reproduserende. Denne gangen inkluderes den, på grunn av noe endring i definisjonen av reproduksjon.</v>
          </cell>
          <cell r="DI378">
            <v>0</v>
          </cell>
        </row>
        <row r="379">
          <cell r="B379" t="str">
            <v>Chenopodium giganteum</v>
          </cell>
          <cell r="C379" t="str">
            <v>D.Don</v>
          </cell>
          <cell r="D379" t="str">
            <v>kjempemelde</v>
          </cell>
          <cell r="E379">
            <v>131787</v>
          </cell>
          <cell r="F379">
            <v>101399</v>
          </cell>
          <cell r="G379" t="str">
            <v>ExpertGroups/Karplanter/N</v>
          </cell>
          <cell r="H379" t="str">
            <v>Karplanter</v>
          </cell>
          <cell r="I379" t="str">
            <v>Karplanter</v>
          </cell>
          <cell r="J379" t="str">
            <v>NotApplicable</v>
          </cell>
          <cell r="M379" t="str">
            <v>canNotEstablishWithin50years</v>
          </cell>
          <cell r="AA379">
            <v>1969</v>
          </cell>
          <cell r="AB379" t="str">
            <v>terrestrial</v>
          </cell>
          <cell r="AD379" t="str">
            <v>unknown</v>
          </cell>
          <cell r="AE379" t="str">
            <v>no</v>
          </cell>
          <cell r="AF379" t="str">
            <v>unknown</v>
          </cell>
          <cell r="AI379">
            <v>1</v>
          </cell>
          <cell r="AJ379" t="str">
            <v>V</v>
          </cell>
          <cell r="AW379" t="str">
            <v>Ingen kjent effekt</v>
          </cell>
          <cell r="AX379" t="str">
            <v>Ingen kjent effekt</v>
          </cell>
          <cell r="BC379" t="str">
            <v>Ingen kjent effekt</v>
          </cell>
          <cell r="BD379" t="str">
            <v>Ingen kjent effekt</v>
          </cell>
          <cell r="BK379" t="str">
            <v>subtropic_unspecified:Asia|tropic:Asia</v>
          </cell>
          <cell r="BM379" t="str">
            <v>subtropic_unspecified:Asia|tropic:Asia</v>
          </cell>
          <cell r="DI379">
            <v>0</v>
          </cell>
        </row>
        <row r="380">
          <cell r="B380" t="str">
            <v>Chenopodium hircinum</v>
          </cell>
          <cell r="C380" t="str">
            <v>Schrad.</v>
          </cell>
          <cell r="D380" t="str">
            <v>bukkemelde</v>
          </cell>
          <cell r="E380">
            <v>131788</v>
          </cell>
          <cell r="F380">
            <v>101401</v>
          </cell>
          <cell r="G380" t="str">
            <v>ExpertGroups/Karplanter/N</v>
          </cell>
          <cell r="H380" t="str">
            <v>Karplanter</v>
          </cell>
          <cell r="I380" t="str">
            <v>Karplanter</v>
          </cell>
          <cell r="J380" t="str">
            <v>NotApplicable</v>
          </cell>
          <cell r="M380" t="str">
            <v>canNotEstablishWithin50years</v>
          </cell>
          <cell r="AA380">
            <v>1902</v>
          </cell>
          <cell r="AB380" t="str">
            <v>terrestrial</v>
          </cell>
          <cell r="AD380" t="str">
            <v>origin,unknown</v>
          </cell>
          <cell r="AE380" t="str">
            <v>no</v>
          </cell>
          <cell r="AF380" t="str">
            <v>unknown</v>
          </cell>
          <cell r="AI380">
            <v>1</v>
          </cell>
          <cell r="AJ380" t="str">
            <v>V</v>
          </cell>
          <cell r="AW380" t="str">
            <v>Ingen kjent effekt</v>
          </cell>
          <cell r="AX380" t="str">
            <v>Stamart for Chenopodium quinoa, en matplante med svært sterk økning i bruk som stivelseskilde og alternativ til andre korn og potet.</v>
          </cell>
          <cell r="BC380" t="str">
            <v>Ingen kjent effekt</v>
          </cell>
          <cell r="BD380" t="str">
            <v>Ingen kjent effekt</v>
          </cell>
          <cell r="BK380" t="str">
            <v>subtropic_unspecified:SouthAmerica|tropic:SouthAmerica</v>
          </cell>
          <cell r="BM380" t="str">
            <v>temperate_nemoral:Europe|subtropic_unspecified:SouthAmerica|subtropic_mediterranean:Europe|tropic:SouthAmerica</v>
          </cell>
          <cell r="DI380">
            <v>0</v>
          </cell>
        </row>
        <row r="381">
          <cell r="B381" t="str">
            <v>Chenopodiastrum simplex</v>
          </cell>
          <cell r="C381" t="str">
            <v>(Torr.) S.Fuentes, Uotila &amp; Borsch</v>
          </cell>
          <cell r="D381" t="str">
            <v>amerikahjertemelde</v>
          </cell>
          <cell r="E381">
            <v>131777</v>
          </cell>
          <cell r="F381">
            <v>145680</v>
          </cell>
          <cell r="G381" t="str">
            <v>ExpertGroups/Karplanter/N</v>
          </cell>
          <cell r="H381" t="str">
            <v>Karplanter</v>
          </cell>
          <cell r="I381" t="str">
            <v>Karplanter</v>
          </cell>
          <cell r="J381" t="str">
            <v>NotApplicable</v>
          </cell>
          <cell r="M381" t="str">
            <v>canNotEstablishWithin50years</v>
          </cell>
          <cell r="AA381">
            <v>1920</v>
          </cell>
          <cell r="AB381" t="str">
            <v>terrestrial</v>
          </cell>
          <cell r="AD381" t="str">
            <v>origin</v>
          </cell>
          <cell r="AE381" t="str">
            <v>no</v>
          </cell>
          <cell r="AF381" t="str">
            <v>unknown</v>
          </cell>
          <cell r="AI381">
            <v>1</v>
          </cell>
          <cell r="AJ381" t="str">
            <v>V</v>
          </cell>
          <cell r="AW381" t="str">
            <v>Ingen kjent effekt</v>
          </cell>
          <cell r="AX381" t="str">
            <v>Ingen kjent effekt</v>
          </cell>
          <cell r="BC381" t="str">
            <v>Ingen kjent effekt</v>
          </cell>
          <cell r="BD381" t="str">
            <v>Ingen kjent effekt</v>
          </cell>
          <cell r="BK381" t="str">
            <v>temperate_boreal:NorthAndCentralAmerica|temperate_nemoral:NorthAndCentralAmerica|temperate_dry:NorthAndCentralAmerica|subtropic_mediterranean:NorthAndCentralAmerica</v>
          </cell>
          <cell r="BM381" t="str">
            <v>temperate_boreal:NorthAndCentralAmerica|temperate_nemoral:NorthAndCentralAmerica|temperate_dry:NorthAndCentralAmerica|subtropic_mediterranean:NorthAndCentralAmerica</v>
          </cell>
          <cell r="DI381">
            <v>0</v>
          </cell>
        </row>
        <row r="382">
          <cell r="B382" t="str">
            <v>Chenopodium leptophyllum</v>
          </cell>
          <cell r="C382" t="str">
            <v>(Nutt. ex Moq.) B.D.Jacks.</v>
          </cell>
          <cell r="E382">
            <v>105176</v>
          </cell>
          <cell r="F382">
            <v>145523</v>
          </cell>
          <cell r="G382" t="str">
            <v>ExpertGroups/Karplanter/N</v>
          </cell>
          <cell r="H382" t="str">
            <v>Karplanter</v>
          </cell>
          <cell r="I382" t="str">
            <v>Karplanter</v>
          </cell>
          <cell r="J382" t="str">
            <v>NotApplicable</v>
          </cell>
          <cell r="M382" t="str">
            <v>canNotEstablishWithin50years</v>
          </cell>
          <cell r="AA382">
            <v>1933</v>
          </cell>
          <cell r="AB382" t="str">
            <v>terrestrial</v>
          </cell>
          <cell r="AD382" t="str">
            <v>origin</v>
          </cell>
          <cell r="AE382" t="str">
            <v>no</v>
          </cell>
          <cell r="AF382" t="str">
            <v>unknown</v>
          </cell>
          <cell r="AI382">
            <v>1</v>
          </cell>
          <cell r="AJ382" t="str">
            <v>V</v>
          </cell>
          <cell r="AW382" t="str">
            <v>Ingen kjent effekt</v>
          </cell>
          <cell r="AX382" t="str">
            <v>Ingen kjent effekt</v>
          </cell>
          <cell r="BC382" t="str">
            <v>Ingen kjent effekt</v>
          </cell>
          <cell r="BD382" t="str">
            <v>Ingen kjent effekt</v>
          </cell>
          <cell r="BK382" t="str">
            <v>temperate_boreal:NorthAndCentralAmerica|temperate_nemoral:NorthAndCentralAmerica|temperate_dry:NorthAndCentralAmerica</v>
          </cell>
          <cell r="BM382" t="str">
            <v>temperate_boreal:NorthAndCentralAmerica|temperate_nemoral:NorthAndCentralAmerica|temperate_dry:NorthAndCentralAmerica</v>
          </cell>
          <cell r="DI382">
            <v>0</v>
          </cell>
        </row>
        <row r="383">
          <cell r="B383" t="str">
            <v>Chenopodium missouriense</v>
          </cell>
          <cell r="C383" t="str">
            <v>Aellen</v>
          </cell>
          <cell r="D383" t="str">
            <v>hønsemelde</v>
          </cell>
          <cell r="E383">
            <v>61364</v>
          </cell>
          <cell r="F383">
            <v>101404</v>
          </cell>
          <cell r="G383" t="str">
            <v>ExpertGroups/Karplanter/N</v>
          </cell>
          <cell r="H383" t="str">
            <v>Karplanter</v>
          </cell>
          <cell r="I383" t="str">
            <v>Karplanter</v>
          </cell>
          <cell r="J383" t="str">
            <v>AlienSpecie</v>
          </cell>
          <cell r="N383">
            <v>3</v>
          </cell>
          <cell r="O383" t="str">
            <v>V</v>
          </cell>
          <cell r="Q383">
            <v>1</v>
          </cell>
          <cell r="T383" t="str">
            <v>LO</v>
          </cell>
          <cell r="U383">
            <v>2</v>
          </cell>
          <cell r="V383" t="str">
            <v>3B,1</v>
          </cell>
          <cell r="AA383">
            <v>1934</v>
          </cell>
          <cell r="AB383" t="str">
            <v>terrestrial</v>
          </cell>
          <cell r="AD383" t="str">
            <v>origin</v>
          </cell>
          <cell r="AE383" t="str">
            <v>no</v>
          </cell>
          <cell r="AF383" t="str">
            <v>unknown</v>
          </cell>
          <cell r="AG383">
            <v>2004</v>
          </cell>
          <cell r="AH383" t="str">
            <v>Oslo: Grünerløkka</v>
          </cell>
          <cell r="AI383">
            <v>1</v>
          </cell>
          <cell r="AJ383" t="str">
            <v>V</v>
          </cell>
          <cell r="AN383">
            <v>2</v>
          </cell>
          <cell r="AO383" t="str">
            <v>introductionTransportpollution</v>
          </cell>
          <cell r="AP383" t="str">
            <v>OsA</v>
          </cell>
          <cell r="AQ383">
            <v>16</v>
          </cell>
          <cell r="AR383">
            <v>4</v>
          </cell>
          <cell r="AS383">
            <v>64</v>
          </cell>
          <cell r="AT383">
            <v>12000</v>
          </cell>
          <cell r="AU383">
            <v>128</v>
          </cell>
          <cell r="AV383">
            <v>100</v>
          </cell>
          <cell r="AW383" t="str">
            <v>Ingen kjent effekt</v>
          </cell>
          <cell r="AX383" t="str">
            <v>Ingen kjent effekt</v>
          </cell>
          <cell r="BC383" t="str">
            <v>Ingen kjent effekt</v>
          </cell>
          <cell r="BD383" t="str">
            <v>Ingen kjent effekt</v>
          </cell>
          <cell r="BE383" t="str">
            <v>no</v>
          </cell>
          <cell r="BF383" t="str">
            <v>no</v>
          </cell>
          <cell r="BG383" t="str">
            <v>V</v>
          </cell>
          <cell r="BK383" t="str">
            <v>temperate_nemoral:NorthAndCentralAmerica|temperate_dry:NorthAndCentralAmerica</v>
          </cell>
          <cell r="BM383" t="str">
            <v>temperate_nemoral:Europe,NorthAndCentralAmerica|temperate_dry:NorthAndCentralAmerica</v>
          </cell>
          <cell r="BO383">
            <v>2</v>
          </cell>
          <cell r="BQ383" t="str">
            <v>X</v>
          </cell>
          <cell r="BR383" t="str">
            <v>RedListCategoryLevel</v>
          </cell>
          <cell r="BT383">
            <v>3</v>
          </cell>
          <cell r="BV383" t="str">
            <v>X</v>
          </cell>
          <cell r="BW383" t="str">
            <v>SpreadYearlyIncreaseCalculatedExpansionSpeed</v>
          </cell>
          <cell r="BX383">
            <v>179.83</v>
          </cell>
          <cell r="BY383">
            <v>1</v>
          </cell>
          <cell r="CB383" t="str">
            <v>T35,T37,T39,T44</v>
          </cell>
          <cell r="CC383">
            <v>1</v>
          </cell>
          <cell r="CH383">
            <v>1</v>
          </cell>
          <cell r="CM383">
            <v>1</v>
          </cell>
          <cell r="CQ383">
            <v>1</v>
          </cell>
          <cell r="CU383">
            <v>1</v>
          </cell>
          <cell r="CX383">
            <v>0</v>
          </cell>
          <cell r="CY383">
            <v>1</v>
          </cell>
          <cell r="DB383">
            <v>0</v>
          </cell>
          <cell r="DC383" t="str">
            <v>Hønsemelde &lt;i&gt;Chenopodium missouriense&lt;/i&gt; er en ettårig art av meldestokk-gruppa, og taksonomien er ikke klar. Flora of North America slår den inn under en vidt definert meldestokk &lt;i&gt;C. album&lt;/i&gt;, og en del av det norske herbariematerialet som ligger til grunn for vurderingen, kan være feilbestemt. Arten stammer fra sentrale deler av USA, øst til Appalachene, i korn- og sojabeltet. Arten er kanskje litt for varmekrevende til å reprodusere og danne permanente bestander i Norge.</v>
          </cell>
          <cell r="DD383" t="str">
            <v>Arten er funnet ved møller og ved hønsegårder (kommet inn med korn og spredt med avfall etter kornrensing brukt som hønsef&amp;#244:r), og på noen skroteplasser ellers. De fleste funn er nokså nye - alle bortsett fra det første er fra 1960-tallet og utover - i Øf Fredrikstad: sojamjølfabrikk 1986-1988, Oslo: kornmølle 1968 og flere steder fra 2005, Vf Larvik: sojamjølfabrikk 1968-1975, VA Kristiansand: kornmølle 1968, Ho Bergen: under fuglebrett 2002, SF Årdal: tilsådd veikant, trolig med amerikansk grasfrø 1994, SF Jølster: åker 1988, og ST Skaun: kornmølle 1934. Flere av de nyeste funnene er avvikende og tyder på andre importveier: Bu Ringerike (avfallsdeponi) 2013, Hurum (tømmerimportplass) 2005, og to steder i Ho Bergen 2002-2011.</v>
          </cell>
          <cell r="DE383" t="str">
            <v>Arten er innført som forurensning med korn, sojabønner og trolig fuglefrø: Den er blitt noe spredt ut fra importplasser med mølleavfall.</v>
          </cell>
          <cell r="DF383" t="str">
            <v>Invasjonspotensialet er moderat, med usikkerhet til begrenset, en kombinasjon av begrenset (til kort) median levetid og moderat (til begrenset) ekspansjonshastighet. Ekspansjonshastigheten kan være overvurdert: importen har nesten stoppet opp (bortsett fra med fuglefrø).</v>
          </cell>
          <cell r="DG383" t="str">
            <v>Ingen kjent negativ økologisk effekt er knyttet til arten.</v>
          </cell>
          <cell r="DH383" t="str">
            <v>Hønsemelde vurderes til låg økologisk risiko. Arten kan være i ferd med å etablere seg i Norge, trolig på grunn av varmere klima. Den vil neppe bli særlig invasiv og utgjør ikke noen trussel for norsk natur.</v>
          </cell>
          <cell r="DI383">
            <v>0</v>
          </cell>
        </row>
        <row r="384">
          <cell r="B384" t="str">
            <v>Chenopodium opulifolium</v>
          </cell>
          <cell r="C384" t="str">
            <v>Schrad. ex W.D.J.Koch &amp; Ziz</v>
          </cell>
          <cell r="D384" t="str">
            <v>småmelde</v>
          </cell>
          <cell r="E384">
            <v>61367</v>
          </cell>
          <cell r="F384">
            <v>101407</v>
          </cell>
          <cell r="G384" t="str">
            <v>ExpertGroups/Karplanter/N</v>
          </cell>
          <cell r="H384" t="str">
            <v>Karplanter</v>
          </cell>
          <cell r="I384" t="str">
            <v>Karplanter</v>
          </cell>
          <cell r="J384" t="str">
            <v>NotApplicable</v>
          </cell>
          <cell r="M384" t="str">
            <v>canNotEstablishWithin50years</v>
          </cell>
          <cell r="AA384">
            <v>1863</v>
          </cell>
          <cell r="AB384" t="str">
            <v>terrestrial</v>
          </cell>
          <cell r="AD384" t="str">
            <v>origin,unknown</v>
          </cell>
          <cell r="AE384" t="str">
            <v>no</v>
          </cell>
          <cell r="AF384" t="str">
            <v>unknown</v>
          </cell>
          <cell r="AI384">
            <v>1</v>
          </cell>
          <cell r="AJ384" t="str">
            <v>V</v>
          </cell>
          <cell r="AW384" t="str">
            <v>Ingen kjent effekt</v>
          </cell>
          <cell r="AX384" t="str">
            <v>Ingen kjent effekt</v>
          </cell>
          <cell r="BC384" t="str">
            <v>Ingen kjent effekt</v>
          </cell>
          <cell r="BD384" t="str">
            <v>Ingen kjent effekt</v>
          </cell>
          <cell r="BK384" t="str">
            <v>subtropic_unspecified:Asia,Africa|subtropic_mediterranean:Europe|tropic:Africa</v>
          </cell>
          <cell r="BM384" t="str">
            <v>subtropic_unspecified:Asia,Africa|subtropic_mediterranean:Europe|tropic:Africa</v>
          </cell>
          <cell r="DI384">
            <v>0</v>
          </cell>
        </row>
        <row r="385">
          <cell r="B385" t="str">
            <v>Chenopodium probstii</v>
          </cell>
          <cell r="C385" t="str">
            <v>Aellen</v>
          </cell>
          <cell r="D385" t="str">
            <v>møllemelde</v>
          </cell>
          <cell r="E385">
            <v>61370</v>
          </cell>
          <cell r="F385">
            <v>101410</v>
          </cell>
          <cell r="G385" t="str">
            <v>ExpertGroups/Karplanter/N</v>
          </cell>
          <cell r="H385" t="str">
            <v>Karplanter</v>
          </cell>
          <cell r="I385" t="str">
            <v>Karplanter</v>
          </cell>
          <cell r="J385" t="str">
            <v>NotApplicable</v>
          </cell>
          <cell r="M385" t="str">
            <v>canNotEstablishWithin50years</v>
          </cell>
          <cell r="AA385">
            <v>1968</v>
          </cell>
          <cell r="AB385" t="str">
            <v>terrestrial</v>
          </cell>
          <cell r="AD385" t="str">
            <v>unknown</v>
          </cell>
          <cell r="AE385" t="str">
            <v>no</v>
          </cell>
          <cell r="AF385" t="str">
            <v>unknown</v>
          </cell>
          <cell r="AI385">
            <v>1</v>
          </cell>
          <cell r="AJ385" t="str">
            <v>V</v>
          </cell>
          <cell r="AW385" t="str">
            <v>Ingen kjent effekt</v>
          </cell>
          <cell r="AX385" t="str">
            <v>Ingen kjent effekt</v>
          </cell>
          <cell r="BC385" t="str">
            <v>Ingen kjent effekt</v>
          </cell>
          <cell r="BD385" t="str">
            <v>Ingen kjent effekt</v>
          </cell>
          <cell r="BK385" t="str">
            <v>temperate_nemoral:Asia|subtropic_unspecified:Asia</v>
          </cell>
          <cell r="BM385" t="str">
            <v>temperate_nemoral:Asia|subtropic_unspecified:Asia</v>
          </cell>
          <cell r="DI385">
            <v>0</v>
          </cell>
        </row>
        <row r="386">
          <cell r="B386" t="str">
            <v>Chenopodium strictum</v>
          </cell>
          <cell r="C386" t="str">
            <v>Roth</v>
          </cell>
          <cell r="D386" t="str">
            <v>stripemelde</v>
          </cell>
          <cell r="E386">
            <v>131795</v>
          </cell>
          <cell r="F386">
            <v>101417</v>
          </cell>
          <cell r="G386" t="str">
            <v>ExpertGroups/Karplanter/N</v>
          </cell>
          <cell r="H386" t="str">
            <v>Karplanter</v>
          </cell>
          <cell r="I386" t="str">
            <v>Karplanter</v>
          </cell>
          <cell r="J386" t="str">
            <v>NotApplicable</v>
          </cell>
          <cell r="M386" t="str">
            <v>canNotEstablishWithin50years</v>
          </cell>
          <cell r="AA386">
            <v>1882</v>
          </cell>
          <cell r="AB386" t="str">
            <v>terrestrial</v>
          </cell>
          <cell r="AD386" t="str">
            <v>origin,unknown</v>
          </cell>
          <cell r="AE386" t="str">
            <v>no</v>
          </cell>
          <cell r="AF386" t="str">
            <v>unknown</v>
          </cell>
          <cell r="AI386">
            <v>1</v>
          </cell>
          <cell r="AJ386" t="str">
            <v>V</v>
          </cell>
          <cell r="AW386" t="str">
            <v>Ingen kjent effekt</v>
          </cell>
          <cell r="AX386" t="str">
            <v>Ingen kjent effekt</v>
          </cell>
          <cell r="BC386" t="str">
            <v>Ingen kjent effekt</v>
          </cell>
          <cell r="BD386" t="str">
            <v>Ingen kjent effekt</v>
          </cell>
          <cell r="BK386" t="str">
            <v>temperate_nemoral:Europe|temperate_dry:Europe,Asia|subtropic_mediterranean:Europe,Asia|subtropic_dry:Asia|tropic:Asia</v>
          </cell>
          <cell r="BM386" t="str">
            <v>temperate_nemoral:Europe|temperate_dry:Europe,Asia|subtropic_mediterranean:Europe,Asia|subtropic_dry:Asia|tropic:Asia</v>
          </cell>
          <cell r="DI386">
            <v>0</v>
          </cell>
        </row>
        <row r="387">
          <cell r="B387" t="str">
            <v>Chenopodium vulvaria</v>
          </cell>
          <cell r="C387" t="str">
            <v>L.</v>
          </cell>
          <cell r="D387" t="str">
            <v>sildemelde</v>
          </cell>
          <cell r="E387">
            <v>131797</v>
          </cell>
          <cell r="F387">
            <v>101421</v>
          </cell>
          <cell r="G387" t="str">
            <v>ExpertGroups/Karplanter/N</v>
          </cell>
          <cell r="H387" t="str">
            <v>Karplanter</v>
          </cell>
          <cell r="I387" t="str">
            <v>Karplanter</v>
          </cell>
          <cell r="J387" t="str">
            <v>NotApplicable</v>
          </cell>
          <cell r="M387" t="str">
            <v>canNotEstablishWithin50years</v>
          </cell>
          <cell r="AA387">
            <v>1826</v>
          </cell>
          <cell r="AB387" t="str">
            <v>terrestrial</v>
          </cell>
          <cell r="AD387" t="str">
            <v>origin,unknown</v>
          </cell>
          <cell r="AE387" t="str">
            <v>no</v>
          </cell>
          <cell r="AF387" t="str">
            <v>unknown</v>
          </cell>
          <cell r="AI387">
            <v>1</v>
          </cell>
          <cell r="AJ387" t="str">
            <v>V</v>
          </cell>
          <cell r="AW387" t="str">
            <v>Ingen kjent effekt</v>
          </cell>
          <cell r="AX387" t="str">
            <v>Ingen kjent effekt</v>
          </cell>
          <cell r="BC387" t="str">
            <v>Ingen kjent effekt</v>
          </cell>
          <cell r="BD387" t="str">
            <v>Ingen kjent effekt</v>
          </cell>
          <cell r="BK387" t="str">
            <v>temperate_nemoral:Europe,Asia|temperate_dry:Europe,Asia|subtropic_mediterranean:Europe,Asia</v>
          </cell>
          <cell r="BM387" t="str">
            <v>temperate_nemoral:Europe,Asia|temperate_dry:Europe,Asia|subtropic_mediterranean:Europe,Asia,Oceania,NorthAndCentralAmerica</v>
          </cell>
          <cell r="DI387">
            <v>0</v>
          </cell>
        </row>
        <row r="388">
          <cell r="B388" t="str">
            <v>Chorispora tenella</v>
          </cell>
          <cell r="C388" t="str">
            <v>(Pall.) DC.</v>
          </cell>
          <cell r="D388" t="str">
            <v>hønsereddik</v>
          </cell>
          <cell r="E388">
            <v>61116</v>
          </cell>
          <cell r="F388">
            <v>101156</v>
          </cell>
          <cell r="G388" t="str">
            <v>ExpertGroups/Karplanter/N</v>
          </cell>
          <cell r="H388" t="str">
            <v>Karplanter</v>
          </cell>
          <cell r="I388" t="str">
            <v>Karplanter</v>
          </cell>
          <cell r="J388" t="str">
            <v>NotApplicable</v>
          </cell>
          <cell r="M388" t="str">
            <v>canNotEstablishWithin50years</v>
          </cell>
          <cell r="AA388">
            <v>1896</v>
          </cell>
          <cell r="AB388" t="str">
            <v>terrestrial</v>
          </cell>
          <cell r="AD388" t="str">
            <v>origin</v>
          </cell>
          <cell r="AE388" t="str">
            <v>no</v>
          </cell>
          <cell r="AF388" t="str">
            <v>unknown</v>
          </cell>
          <cell r="AI388">
            <v>1</v>
          </cell>
          <cell r="AJ388" t="str">
            <v>V</v>
          </cell>
          <cell r="AW388" t="str">
            <v>Ingen kjent effekt</v>
          </cell>
          <cell r="AX388" t="str">
            <v>Ingen kjent effekt</v>
          </cell>
          <cell r="BC388" t="str">
            <v>Ingen kjent effekt</v>
          </cell>
          <cell r="BD388" t="str">
            <v>Ingen kjent effekt</v>
          </cell>
          <cell r="BK388" t="str">
            <v>temperate_nemoral:Europe,Asia|temperate_dry:Europe|subtropic_mediterranean:Europe,Asia</v>
          </cell>
          <cell r="BM388" t="str">
            <v>temperate_nemoral:Europe,Asia,NorthAndCentralAmerica|temperate_dry:Europe|subtropic_mediterranean:Europe,Asia,NorthAndCentralAmerica,SouthAmerica</v>
          </cell>
          <cell r="DI388">
            <v>0</v>
          </cell>
        </row>
        <row r="389">
          <cell r="B389" t="str">
            <v>Cicer arietinum</v>
          </cell>
          <cell r="C389" t="str">
            <v>L.</v>
          </cell>
          <cell r="D389" t="str">
            <v>kikert</v>
          </cell>
          <cell r="E389">
            <v>61879</v>
          </cell>
          <cell r="F389">
            <v>101919</v>
          </cell>
          <cell r="G389" t="str">
            <v>ExpertGroups/Karplanter/N</v>
          </cell>
          <cell r="H389" t="str">
            <v>Karplanter</v>
          </cell>
          <cell r="I389" t="str">
            <v>Karplanter</v>
          </cell>
          <cell r="J389" t="str">
            <v>NotApplicable</v>
          </cell>
          <cell r="M389" t="str">
            <v>canNotEstablishWithin50years</v>
          </cell>
          <cell r="AA389">
            <v>1914</v>
          </cell>
          <cell r="AB389" t="str">
            <v>terrestrial</v>
          </cell>
          <cell r="AD389" t="str">
            <v>origin,unknown</v>
          </cell>
          <cell r="AE389" t="str">
            <v>no</v>
          </cell>
          <cell r="AF389" t="str">
            <v>unknown</v>
          </cell>
          <cell r="AI389">
            <v>1</v>
          </cell>
          <cell r="AJ389" t="str">
            <v>V</v>
          </cell>
          <cell r="AW389" t="str">
            <v>Ingen kjent effekt</v>
          </cell>
          <cell r="AX389" t="str">
            <v>Ingen kjent effekt</v>
          </cell>
          <cell r="BC389" t="str">
            <v>Ingen kjent effekt</v>
          </cell>
          <cell r="BD389" t="str">
            <v>Ingen kjent effekt</v>
          </cell>
          <cell r="BK389" t="str">
            <v>subtropic_mediterranean:Europe,Asia,Africa</v>
          </cell>
          <cell r="BM389" t="str">
            <v>subtropic_unspecified:NorthAndCentralAmerica|subtropic_mediterranean:Europe,Asia,Africa,SouthAmerica|subtropic_humid:Asia|subtropic_dry:Asia|subtropic_highlands:Asia,Africa|tropic:Asia</v>
          </cell>
          <cell r="DI389">
            <v>0</v>
          </cell>
        </row>
        <row r="390">
          <cell r="B390" t="str">
            <v>Cichorium endivia</v>
          </cell>
          <cell r="C390" t="str">
            <v>L.</v>
          </cell>
          <cell r="D390" t="str">
            <v>endivie</v>
          </cell>
          <cell r="E390">
            <v>60469</v>
          </cell>
          <cell r="F390">
            <v>100509</v>
          </cell>
          <cell r="G390" t="str">
            <v>ExpertGroups/Karplanter/N</v>
          </cell>
          <cell r="H390" t="str">
            <v>Karplanter</v>
          </cell>
          <cell r="I390" t="str">
            <v>Karplanter</v>
          </cell>
          <cell r="J390" t="str">
            <v>NotApplicable</v>
          </cell>
          <cell r="M390" t="str">
            <v>canNotEstablishWithin50years</v>
          </cell>
          <cell r="AA390">
            <v>1924</v>
          </cell>
          <cell r="AB390" t="str">
            <v>terrestrial</v>
          </cell>
          <cell r="AD390" t="str">
            <v>unknown</v>
          </cell>
          <cell r="AE390" t="str">
            <v>no</v>
          </cell>
          <cell r="AF390" t="str">
            <v>unknown</v>
          </cell>
          <cell r="AI390">
            <v>5</v>
          </cell>
          <cell r="AJ390" t="str">
            <v>V</v>
          </cell>
          <cell r="AW390" t="str">
            <v>Ingen kjent effekt</v>
          </cell>
          <cell r="AX390" t="str">
            <v>Ingen kjent effekt</v>
          </cell>
          <cell r="BC390" t="str">
            <v>Ingen kjent effekt</v>
          </cell>
          <cell r="BD390" t="str">
            <v>Ingen kjent effekt</v>
          </cell>
          <cell r="BK390" t="str">
            <v>subtropic_mediterranean:Europe</v>
          </cell>
          <cell r="BM390" t="str">
            <v>temperate_nemoral:Europe,Oceania,NorthAndCentralAmerica|subtropic_mediterranean:Europe,Oceania</v>
          </cell>
          <cell r="DI390">
            <v>0</v>
          </cell>
        </row>
        <row r="391">
          <cell r="B391" t="str">
            <v>Cimicifuga racemosa</v>
          </cell>
          <cell r="C391" t="str">
            <v>(L.) Nutt.</v>
          </cell>
          <cell r="D391" t="str">
            <v>klaseormedrue</v>
          </cell>
          <cell r="E391">
            <v>63059</v>
          </cell>
          <cell r="F391">
            <v>103099</v>
          </cell>
          <cell r="G391" t="str">
            <v>ExpertGroups/Karplanter/N</v>
          </cell>
          <cell r="H391" t="str">
            <v>Karplanter</v>
          </cell>
          <cell r="I391" t="str">
            <v>Karplanter</v>
          </cell>
          <cell r="J391" t="str">
            <v>NotApplicable</v>
          </cell>
          <cell r="M391" t="str">
            <v>canNotEstablishWithin50years</v>
          </cell>
          <cell r="AA391">
            <v>1993</v>
          </cell>
          <cell r="AB391" t="str">
            <v>terrestrial</v>
          </cell>
          <cell r="AD391" t="str">
            <v>unknown</v>
          </cell>
          <cell r="AE391" t="str">
            <v>no</v>
          </cell>
          <cell r="AF391" t="str">
            <v>unknown</v>
          </cell>
          <cell r="AI391">
            <v>10</v>
          </cell>
          <cell r="AJ391" t="str">
            <v>V</v>
          </cell>
          <cell r="AW391" t="str">
            <v>Ingen kjent effekt</v>
          </cell>
          <cell r="AX391" t="str">
            <v>Ingen kjent effekt</v>
          </cell>
          <cell r="BC391" t="str">
            <v>Ingen kjent effekt</v>
          </cell>
          <cell r="BD391" t="str">
            <v>Ingen kjent effekt</v>
          </cell>
          <cell r="BK391" t="str">
            <v>temperate_nemoral:NorthAndCentralAmerica</v>
          </cell>
          <cell r="BM391" t="str">
            <v>temperate_nemoral:Europe,NorthAndCentralAmerica</v>
          </cell>
          <cell r="DI391">
            <v>0</v>
          </cell>
        </row>
        <row r="392">
          <cell r="B392" t="str">
            <v>Cirsium dissectum</v>
          </cell>
          <cell r="C392" t="str">
            <v>(L.) Hill</v>
          </cell>
          <cell r="D392" t="str">
            <v>engelsktistel</v>
          </cell>
          <cell r="E392">
            <v>131843</v>
          </cell>
          <cell r="F392">
            <v>100514</v>
          </cell>
          <cell r="G392" t="str">
            <v>ExpertGroups/Karplanter/N</v>
          </cell>
          <cell r="H392" t="str">
            <v>Karplanter</v>
          </cell>
          <cell r="I392" t="str">
            <v>Karplanter</v>
          </cell>
          <cell r="J392" t="str">
            <v>NotApplicable</v>
          </cell>
          <cell r="M392" t="str">
            <v>canNotEstablishWithin50years</v>
          </cell>
          <cell r="X392">
            <v>1</v>
          </cell>
          <cell r="Y392">
            <v>1</v>
          </cell>
          <cell r="Z392">
            <v>1</v>
          </cell>
          <cell r="AA392">
            <v>1959</v>
          </cell>
          <cell r="AB392" t="str">
            <v>terrestrial</v>
          </cell>
          <cell r="AD392" t="str">
            <v>origin</v>
          </cell>
          <cell r="AE392" t="str">
            <v>yes</v>
          </cell>
          <cell r="AF392" t="str">
            <v>unknown</v>
          </cell>
          <cell r="AG392">
            <v>1959</v>
          </cell>
          <cell r="AH392" t="str">
            <v>AA Arendal: Tromøya, Hove</v>
          </cell>
          <cell r="AI392">
            <v>5</v>
          </cell>
          <cell r="AJ392" t="str">
            <v>V</v>
          </cell>
          <cell r="AW392" t="str">
            <v>Ingen kjent effekt</v>
          </cell>
          <cell r="AX392" t="str">
            <v>Ingen kjent effekt</v>
          </cell>
          <cell r="BC392" t="str">
            <v>Ingen kjent effekt</v>
          </cell>
          <cell r="BD392" t="str">
            <v>Ingen kjent effekt</v>
          </cell>
          <cell r="BK392" t="str">
            <v>temperate_nemoral:Europe</v>
          </cell>
          <cell r="BM392" t="str">
            <v>temperate_nemoral:Europe</v>
          </cell>
          <cell r="DI392">
            <v>0</v>
          </cell>
        </row>
        <row r="393">
          <cell r="B393" t="str">
            <v>Cirsium obvallatum</v>
          </cell>
          <cell r="C393" t="str">
            <v>(M.Bieb.) M.Bieb.</v>
          </cell>
          <cell r="E393">
            <v>140808</v>
          </cell>
          <cell r="F393">
            <v>169999</v>
          </cell>
          <cell r="G393" t="str">
            <v>ExpertGroups/Karplanter/N</v>
          </cell>
          <cell r="H393" t="str">
            <v>Karplanter</v>
          </cell>
          <cell r="I393" t="str">
            <v>Karplanter</v>
          </cell>
          <cell r="J393" t="str">
            <v>NotApplicable</v>
          </cell>
          <cell r="M393" t="str">
            <v>canNotEstablishWithin50years</v>
          </cell>
          <cell r="AA393">
            <v>1947</v>
          </cell>
          <cell r="AB393" t="str">
            <v>terrestrial</v>
          </cell>
          <cell r="AD393" t="str">
            <v>unknown</v>
          </cell>
          <cell r="AE393" t="str">
            <v>no</v>
          </cell>
          <cell r="AF393" t="str">
            <v>unknown</v>
          </cell>
          <cell r="AI393">
            <v>10</v>
          </cell>
          <cell r="AJ393" t="str">
            <v>V</v>
          </cell>
          <cell r="AW393" t="str">
            <v>Ingen kjent effekt</v>
          </cell>
          <cell r="AX393" t="str">
            <v>Ingen kjent effekt</v>
          </cell>
          <cell r="BC393" t="str">
            <v>Ingen kjent effekt</v>
          </cell>
          <cell r="BD393" t="str">
            <v>Ingen kjent effekt</v>
          </cell>
          <cell r="BK393" t="str">
            <v>temperate_nemoral:Europe,Asia</v>
          </cell>
          <cell r="BM393" t="str">
            <v>temperate_nemoral:Europe,Asia</v>
          </cell>
          <cell r="DI393">
            <v>0</v>
          </cell>
        </row>
        <row r="394">
          <cell r="B394" t="str">
            <v>Cirsium rivulare</v>
          </cell>
          <cell r="C394" t="str">
            <v>(Jacq.) All.</v>
          </cell>
          <cell r="E394">
            <v>131848</v>
          </cell>
          <cell r="F394">
            <v>145524</v>
          </cell>
          <cell r="G394" t="str">
            <v>ExpertGroups/Karplanter/N</v>
          </cell>
          <cell r="H394" t="str">
            <v>Karplanter</v>
          </cell>
          <cell r="I394" t="str">
            <v>Karplanter</v>
          </cell>
          <cell r="J394" t="str">
            <v>NotApplicable</v>
          </cell>
          <cell r="M394" t="str">
            <v>canNotEstablishWithin50years</v>
          </cell>
          <cell r="AA394">
            <v>1936</v>
          </cell>
          <cell r="AB394" t="str">
            <v>terrestrial</v>
          </cell>
          <cell r="AD394" t="str">
            <v>unknown</v>
          </cell>
          <cell r="AE394" t="str">
            <v>no</v>
          </cell>
          <cell r="AF394" t="str">
            <v>unknown</v>
          </cell>
          <cell r="AI394">
            <v>5</v>
          </cell>
          <cell r="AJ394" t="str">
            <v>V</v>
          </cell>
          <cell r="AW394" t="str">
            <v>Ingen kjent effekt</v>
          </cell>
          <cell r="AX394" t="str">
            <v>Ingen kjent effekt</v>
          </cell>
          <cell r="BC394" t="str">
            <v>Ingen kjent effekt</v>
          </cell>
          <cell r="BD394" t="str">
            <v>Ingen kjent effekt</v>
          </cell>
          <cell r="BK394" t="str">
            <v>temperate_nemoral:Europe</v>
          </cell>
          <cell r="BM394" t="str">
            <v>temperate_nemoral:Europe</v>
          </cell>
          <cell r="DI394">
            <v>0</v>
          </cell>
        </row>
        <row r="395">
          <cell r="B395" t="str">
            <v>Citrullus lanatus</v>
          </cell>
          <cell r="C395" t="str">
            <v>(Thunb.) Matsum. &amp; Nakai</v>
          </cell>
          <cell r="D395" t="str">
            <v>vannmelon</v>
          </cell>
          <cell r="E395">
            <v>131850</v>
          </cell>
          <cell r="F395">
            <v>101686</v>
          </cell>
          <cell r="G395" t="str">
            <v>ExpertGroups/Karplanter/N</v>
          </cell>
          <cell r="H395" t="str">
            <v>Karplanter</v>
          </cell>
          <cell r="I395" t="str">
            <v>Karplanter</v>
          </cell>
          <cell r="J395" t="str">
            <v>NotApplicable</v>
          </cell>
          <cell r="M395" t="str">
            <v>canNotEstablishWithin50years</v>
          </cell>
          <cell r="AA395">
            <v>1933</v>
          </cell>
          <cell r="AB395" t="str">
            <v>terrestrial</v>
          </cell>
          <cell r="AD395" t="str">
            <v>unknown</v>
          </cell>
          <cell r="AE395" t="str">
            <v>no</v>
          </cell>
          <cell r="AF395" t="str">
            <v>unknown</v>
          </cell>
          <cell r="AI395">
            <v>1</v>
          </cell>
          <cell r="AJ395" t="str">
            <v>V</v>
          </cell>
          <cell r="AW395" t="str">
            <v>Ingen kjent effekt</v>
          </cell>
          <cell r="AX395" t="str">
            <v>Økonomisk meget viktig frukt/grønnsak.</v>
          </cell>
          <cell r="BC395" t="str">
            <v>Ingen kjent effekt</v>
          </cell>
          <cell r="BD395" t="str">
            <v>Ingen kjent effekt</v>
          </cell>
          <cell r="BK395" t="str">
            <v>subtropic_unspecified:Africa|subtropic_mediterranean:Africa|tropic:Africa</v>
          </cell>
          <cell r="BM395" t="str">
            <v>subtropic_unspecified:Europe,Asia,Africa,Oceania,NorthAndCentralAmerica,SouthAmerica|subtropic_mediterranean:Africa|tropic:Asia,Africa,Oceania,NorthAndCentralAmerica,SouthAmerica</v>
          </cell>
          <cell r="DI395">
            <v>0</v>
          </cell>
        </row>
        <row r="396">
          <cell r="B396" t="str">
            <v>Clarkia amoena</v>
          </cell>
          <cell r="C396" t="str">
            <v>(Lehm.) A.Nelson &amp; J.F.Macbr.</v>
          </cell>
          <cell r="D396" t="str">
            <v>atlasklarkia</v>
          </cell>
          <cell r="E396">
            <v>131858</v>
          </cell>
          <cell r="F396">
            <v>102828</v>
          </cell>
          <cell r="G396" t="str">
            <v>ExpertGroups/Karplanter/N</v>
          </cell>
          <cell r="H396" t="str">
            <v>Karplanter</v>
          </cell>
          <cell r="I396" t="str">
            <v>Karplanter</v>
          </cell>
          <cell r="J396" t="str">
            <v>NotApplicable</v>
          </cell>
          <cell r="M396" t="str">
            <v>canNotEstablishWithin50years</v>
          </cell>
          <cell r="AA396">
            <v>1882</v>
          </cell>
          <cell r="AB396" t="str">
            <v>terrestrial</v>
          </cell>
          <cell r="AD396" t="str">
            <v>unknown</v>
          </cell>
          <cell r="AE396" t="str">
            <v>no</v>
          </cell>
          <cell r="AF396" t="str">
            <v>unknown</v>
          </cell>
          <cell r="AI396">
            <v>1</v>
          </cell>
          <cell r="AJ396" t="str">
            <v>V</v>
          </cell>
          <cell r="AW396" t="str">
            <v>Ingen kjent effekt</v>
          </cell>
          <cell r="AX396" t="str">
            <v>Ingen kjent effekt</v>
          </cell>
          <cell r="BC396" t="str">
            <v>Ingen kjent effekt</v>
          </cell>
          <cell r="BD396" t="str">
            <v>Ingen kjent effekt</v>
          </cell>
          <cell r="BK396" t="str">
            <v>temperate_dry:NorthAndCentralAmerica|subtropic_mediterranean:NorthAndCentralAmerica|subtropic_dry:NorthAndCentralAmerica</v>
          </cell>
          <cell r="BM396" t="str">
            <v>temperate_nemoral:Europe,Oceania|temperate_dry:NorthAndCentralAmerica|subtropic_mediterranean:NorthAndCentralAmerica|subtropic_dry:NorthAndCentralAmerica</v>
          </cell>
          <cell r="DI396">
            <v>0</v>
          </cell>
        </row>
        <row r="397">
          <cell r="B397" t="str">
            <v>Clarkia pulchella</v>
          </cell>
          <cell r="C397" t="str">
            <v>Pursh</v>
          </cell>
          <cell r="D397" t="str">
            <v>klaseklarkia</v>
          </cell>
          <cell r="E397">
            <v>131859</v>
          </cell>
          <cell r="F397">
            <v>102830</v>
          </cell>
          <cell r="G397" t="str">
            <v>ExpertGroups/Karplanter/N</v>
          </cell>
          <cell r="H397" t="str">
            <v>Karplanter</v>
          </cell>
          <cell r="I397" t="str">
            <v>Karplanter</v>
          </cell>
          <cell r="J397" t="str">
            <v>NotApplicable</v>
          </cell>
          <cell r="M397" t="str">
            <v>canNotEstablishWithin50years</v>
          </cell>
          <cell r="AA397">
            <v>1891</v>
          </cell>
          <cell r="AB397" t="str">
            <v>terrestrial</v>
          </cell>
          <cell r="AD397" t="str">
            <v>origin,unknown</v>
          </cell>
          <cell r="AE397" t="str">
            <v>no</v>
          </cell>
          <cell r="AF397" t="str">
            <v>unknown</v>
          </cell>
          <cell r="AI397">
            <v>1</v>
          </cell>
          <cell r="AJ397" t="str">
            <v>V</v>
          </cell>
          <cell r="AW397" t="str">
            <v>Ingen kjent effekt</v>
          </cell>
          <cell r="AX397" t="str">
            <v>Ingen kjent effekt</v>
          </cell>
          <cell r="BC397" t="str">
            <v>Ingen kjent effekt</v>
          </cell>
          <cell r="BD397" t="str">
            <v>Ingen kjent effekt</v>
          </cell>
          <cell r="BK397" t="str">
            <v>temperate_nemoral:NorthAndCentralAmerica|temperate_dry:NorthAndCentralAmerica</v>
          </cell>
          <cell r="BM397" t="str">
            <v>temperate_nemoral:NorthAndCentralAmerica|temperate_dry:NorthAndCentralAmerica</v>
          </cell>
          <cell r="DI397">
            <v>0</v>
          </cell>
        </row>
        <row r="398">
          <cell r="B398" t="str">
            <v>Clarkia rhomboidea</v>
          </cell>
          <cell r="C398" t="str">
            <v>Douglas ex Hook.</v>
          </cell>
          <cell r="E398">
            <v>105600</v>
          </cell>
          <cell r="F398">
            <v>125713</v>
          </cell>
          <cell r="G398" t="str">
            <v>ExpertGroups/Karplanter/N</v>
          </cell>
          <cell r="H398" t="str">
            <v>Karplanter</v>
          </cell>
          <cell r="I398" t="str">
            <v>Karplanter</v>
          </cell>
          <cell r="J398" t="str">
            <v>NotApplicable</v>
          </cell>
          <cell r="M398" t="str">
            <v>canNotEstablishWithin50years</v>
          </cell>
          <cell r="AA398">
            <v>1946</v>
          </cell>
          <cell r="AB398" t="str">
            <v>terrestrial</v>
          </cell>
          <cell r="AD398" t="str">
            <v>unknown</v>
          </cell>
          <cell r="AE398" t="str">
            <v>no</v>
          </cell>
          <cell r="AF398" t="str">
            <v>unknown</v>
          </cell>
          <cell r="AI398">
            <v>1</v>
          </cell>
          <cell r="AJ398" t="str">
            <v>V</v>
          </cell>
          <cell r="AW398" t="str">
            <v>Ingen kjent effekt</v>
          </cell>
          <cell r="AX398" t="str">
            <v>Ingen kjent effekt</v>
          </cell>
          <cell r="BC398" t="str">
            <v>Ingen kjent effekt</v>
          </cell>
          <cell r="BD398" t="str">
            <v>Ingen kjent effekt</v>
          </cell>
          <cell r="BK398" t="str">
            <v>temperate_nemoral:NorthAndCentralAmerica|temperate_dry:NorthAndCentralAmerica|subtropic_mediterranean:NorthAndCentralAmerica</v>
          </cell>
          <cell r="BM398" t="str">
            <v>temperate_nemoral:NorthAndCentralAmerica|temperate_dry:NorthAndCentralAmerica|subtropic_mediterranean:NorthAndCentralAmerica</v>
          </cell>
          <cell r="DI398">
            <v>0</v>
          </cell>
        </row>
        <row r="399">
          <cell r="B399" t="str">
            <v>Clarkia unguiculata</v>
          </cell>
          <cell r="C399" t="str">
            <v>Lindl.</v>
          </cell>
          <cell r="D399" t="str">
            <v>hageklarkia</v>
          </cell>
          <cell r="E399">
            <v>105601</v>
          </cell>
          <cell r="F399">
            <v>102831</v>
          </cell>
          <cell r="G399" t="str">
            <v>ExpertGroups/Karplanter/N</v>
          </cell>
          <cell r="H399" t="str">
            <v>Karplanter</v>
          </cell>
          <cell r="I399" t="str">
            <v>Karplanter</v>
          </cell>
          <cell r="J399" t="str">
            <v>NotApplicable</v>
          </cell>
          <cell r="M399" t="str">
            <v>canNotEstablishWithin50years</v>
          </cell>
          <cell r="AA399">
            <v>1927</v>
          </cell>
          <cell r="AB399" t="str">
            <v>terrestrial</v>
          </cell>
          <cell r="AD399" t="str">
            <v>unknown</v>
          </cell>
          <cell r="AE399" t="str">
            <v>no</v>
          </cell>
          <cell r="AF399" t="str">
            <v>unknown</v>
          </cell>
          <cell r="AI399">
            <v>1</v>
          </cell>
          <cell r="AJ399" t="str">
            <v>V</v>
          </cell>
          <cell r="AW399" t="str">
            <v>Ingen kjent effekt</v>
          </cell>
          <cell r="AX399" t="str">
            <v>Ingen kjent effekt</v>
          </cell>
          <cell r="BC399" t="str">
            <v>Ingen kjent effekt</v>
          </cell>
          <cell r="BD399" t="str">
            <v>Ingen kjent effekt</v>
          </cell>
          <cell r="BK399" t="str">
            <v>subtropic_mediterranean:NorthAndCentralAmerica</v>
          </cell>
          <cell r="BM399" t="str">
            <v>subtropic_mediterranean:NorthAndCentralAmerica</v>
          </cell>
          <cell r="DI399">
            <v>0</v>
          </cell>
        </row>
        <row r="400">
          <cell r="B400" t="str">
            <v>Vitis vulpina</v>
          </cell>
          <cell r="C400" t="str">
            <v>L.</v>
          </cell>
          <cell r="D400" t="str">
            <v>resedavinranke</v>
          </cell>
          <cell r="E400">
            <v>102675</v>
          </cell>
          <cell r="F400">
            <v>103775</v>
          </cell>
          <cell r="G400" t="str">
            <v>ExpertGroups/Karplanter/N</v>
          </cell>
          <cell r="H400" t="str">
            <v>Karplanter</v>
          </cell>
          <cell r="I400" t="str">
            <v>Karplanter</v>
          </cell>
          <cell r="J400" t="str">
            <v>NotApplicable</v>
          </cell>
          <cell r="M400" t="str">
            <v>canNotEstablishWithin50years</v>
          </cell>
          <cell r="AA400">
            <v>1927</v>
          </cell>
          <cell r="AB400" t="str">
            <v>terrestrial</v>
          </cell>
          <cell r="AD400" t="str">
            <v>unknown</v>
          </cell>
          <cell r="AE400" t="str">
            <v>yes</v>
          </cell>
          <cell r="AF400" t="str">
            <v>unknown</v>
          </cell>
          <cell r="AI400">
            <v>15</v>
          </cell>
          <cell r="AJ400" t="str">
            <v>V</v>
          </cell>
          <cell r="AW400" t="str">
            <v>Ingen kjent effekt</v>
          </cell>
          <cell r="AX400" t="str">
            <v>Ingen kjent effekt</v>
          </cell>
          <cell r="BC400" t="str">
            <v>Ingen kjent effekt</v>
          </cell>
          <cell r="BD400" t="str">
            <v>Ingen kjent effekt</v>
          </cell>
          <cell r="BK400" t="str">
            <v>temperate_nemoral:NorthAndCentralAmerica|subtropic_humid:NorthAndCentralAmerica</v>
          </cell>
          <cell r="BM400" t="str">
            <v>temperate_nemoral:Europe,NorthAndCentralAmerica|subtropic_mediterranean:Europe|subtropic_humid:NorthAndCentralAmerica</v>
          </cell>
          <cell r="DI400">
            <v>0</v>
          </cell>
        </row>
        <row r="401">
          <cell r="B401" t="str">
            <v>Viola elatior</v>
          </cell>
          <cell r="C401" t="str">
            <v>auct. non Fr.</v>
          </cell>
          <cell r="E401">
            <v>145450</v>
          </cell>
          <cell r="F401">
            <v>162578</v>
          </cell>
          <cell r="G401" t="str">
            <v>ExpertGroups/Karplanter/N</v>
          </cell>
          <cell r="H401" t="str">
            <v>Karplanter</v>
          </cell>
          <cell r="I401" t="str">
            <v>Karplanter</v>
          </cell>
          <cell r="J401" t="str">
            <v>NotApplicable</v>
          </cell>
          <cell r="M401" t="str">
            <v>canNotEstablishWithin50years</v>
          </cell>
          <cell r="AA401">
            <v>1947</v>
          </cell>
          <cell r="AB401" t="str">
            <v>terrestrial</v>
          </cell>
          <cell r="AD401" t="str">
            <v>unknown</v>
          </cell>
          <cell r="AE401" t="str">
            <v>no</v>
          </cell>
          <cell r="AF401" t="str">
            <v>unknown</v>
          </cell>
          <cell r="AI401">
            <v>5</v>
          </cell>
          <cell r="AJ401" t="str">
            <v>V</v>
          </cell>
          <cell r="AW401" t="str">
            <v>Ingen kjent effekt</v>
          </cell>
          <cell r="AX401" t="str">
            <v>Ingen kjent effekt</v>
          </cell>
          <cell r="BC401" t="str">
            <v>Ingen kjent effekt</v>
          </cell>
          <cell r="BD401" t="str">
            <v>Ingen kjent effekt</v>
          </cell>
          <cell r="BK401" t="str">
            <v>temperate_nemoral:Europe,Asia</v>
          </cell>
          <cell r="BM401" t="str">
            <v>temperate_nemoral:Europe,Asia</v>
          </cell>
          <cell r="DI401">
            <v>0</v>
          </cell>
        </row>
        <row r="402">
          <cell r="B402" t="str">
            <v>Amaranthus retroflexus</v>
          </cell>
          <cell r="C402" t="str">
            <v>L.</v>
          </cell>
          <cell r="D402" t="str">
            <v>duskamarant</v>
          </cell>
          <cell r="E402">
            <v>61316</v>
          </cell>
          <cell r="F402">
            <v>101356</v>
          </cell>
          <cell r="G402" t="str">
            <v>ExpertGroups/Karplanter/N</v>
          </cell>
          <cell r="H402" t="str">
            <v>Karplanter</v>
          </cell>
          <cell r="I402" t="str">
            <v>Karplanter</v>
          </cell>
          <cell r="J402" t="str">
            <v>AlienSpecie</v>
          </cell>
          <cell r="N402">
            <v>1</v>
          </cell>
          <cell r="Q402">
            <v>1</v>
          </cell>
          <cell r="T402" t="str">
            <v>NK</v>
          </cell>
          <cell r="U402">
            <v>1</v>
          </cell>
          <cell r="V402" t="str">
            <v>1,1</v>
          </cell>
          <cell r="X402">
            <v>1</v>
          </cell>
          <cell r="Y402">
            <v>1</v>
          </cell>
          <cell r="Z402">
            <v>1</v>
          </cell>
          <cell r="AA402">
            <v>1875</v>
          </cell>
          <cell r="AB402" t="str">
            <v>terrestrial</v>
          </cell>
          <cell r="AD402" t="str">
            <v>origin,unknown</v>
          </cell>
          <cell r="AE402" t="str">
            <v>yes</v>
          </cell>
          <cell r="AF402" t="str">
            <v>unknown</v>
          </cell>
          <cell r="AG402" t="str">
            <v>1960-1969</v>
          </cell>
          <cell r="AH402" t="str">
            <v>Oslo: Vippetangen</v>
          </cell>
          <cell r="AI402">
            <v>1</v>
          </cell>
          <cell r="AJ402" t="str">
            <v>V</v>
          </cell>
          <cell r="AN402">
            <v>5</v>
          </cell>
          <cell r="AO402" t="str">
            <v>introductionTransportpollution,introductionStowaway</v>
          </cell>
          <cell r="AP402" t="str">
            <v>Øs,OsA</v>
          </cell>
          <cell r="AQ402">
            <v>16</v>
          </cell>
          <cell r="AR402">
            <v>5</v>
          </cell>
          <cell r="AS402">
            <v>80</v>
          </cell>
          <cell r="AT402">
            <v>10000</v>
          </cell>
          <cell r="AU402">
            <v>160</v>
          </cell>
          <cell r="AV402">
            <v>100</v>
          </cell>
          <cell r="AW402" t="str">
            <v>Ingen kjent effekt</v>
          </cell>
          <cell r="AX402" t="str">
            <v>Ingen kjent effekt</v>
          </cell>
          <cell r="BC402" t="str">
            <v>Ingen kjent effekt</v>
          </cell>
          <cell r="BD402" t="str">
            <v>Ingen kjent effekt</v>
          </cell>
          <cell r="BE402" t="str">
            <v>no</v>
          </cell>
          <cell r="BF402" t="str">
            <v>yes</v>
          </cell>
          <cell r="BG402" t="str">
            <v>V</v>
          </cell>
          <cell r="BK402" t="str">
            <v>temperate_nemoral:NorthAndCentralAmerica|subtropic_unspecified:NorthAndCentralAmerica</v>
          </cell>
          <cell r="BM402" t="str">
            <v>temperate_nemoral:Europe,Asia,Oceania,NorthAndCentralAmerica|temperate_dry:Asia,NorthAndCentralAmerica|subtropic_unspecified:NorthAndCentralAmerica|subtropic_mediterranean:Europe,Asia,Africa,Oceania|tropic:NorthAndCentralAmerica</v>
          </cell>
          <cell r="BO402">
            <v>1</v>
          </cell>
          <cell r="BP402" t="str">
            <v>X</v>
          </cell>
          <cell r="BR402" t="str">
            <v>RedListCategoryLevel</v>
          </cell>
          <cell r="BT402">
            <v>1</v>
          </cell>
          <cell r="BW402" t="str">
            <v>SpreadYearlyIncreaseCalculatedExpansionSpeed</v>
          </cell>
          <cell r="BX402">
            <v>0</v>
          </cell>
          <cell r="BY402">
            <v>1</v>
          </cell>
          <cell r="CB402" t="str">
            <v>T35,T37,T39</v>
          </cell>
          <cell r="CC402">
            <v>1</v>
          </cell>
          <cell r="CH402">
            <v>1</v>
          </cell>
          <cell r="CM402">
            <v>1</v>
          </cell>
          <cell r="CQ402">
            <v>1</v>
          </cell>
          <cell r="CU402">
            <v>1</v>
          </cell>
          <cell r="CX402">
            <v>0</v>
          </cell>
          <cell r="CY402">
            <v>1</v>
          </cell>
          <cell r="DB402">
            <v>0</v>
          </cell>
          <cell r="DC402" t="str">
            <v>Duskamarant &lt;em&gt;Amaranthus retroflexus &lt;/em&gt;er en ettårig urt fra Nord-Amerika. Den er den amarant-arten som blir oftest funnet i Norge. Den kom inn med ballastjord på sent 1800-tall og tidlig 1900-tall, med korn ved møller og i havner fra slutten av 1800-tallet til nå, og den ble spredt ut med mølleavfall brukt som gjødsel på bygdene, særlig på Vestlandet, men også nord til Nordland. Arten er tilnærmet stabil på enkelte steder i Østfold, Oslo og Vestfold, i Oslo kanskje siden 1930-tallet, men sikkert siden 1960-tallet på Vippetangen i Oslo havn.</v>
          </cell>
          <cell r="DD402" t="str">
            <v>&lt;p&gt;Arten hadde et voldsomt oppsving i funn på sent 1940-tall og tidlig 1950-tall (dvs. i perioden 1941-1960). Dette skyldes høyst trolig massiv innførsel av amerikansk korn etter andre verdenskrig. Arten er et nordamerikansk ugras. Hyppigheten i innførsel synes å ha gått tilbake siden 1960-tallet, men til gjengjeld kommer den inn på flere måter, bl.a. med fuglefrø og gartnerivarer, og synes å være under etablering et fåtall steder ved Oslofjorden.&lt;/p&gt;</v>
          </cell>
          <cell r="DE402" t="str">
            <v>Arten blir og har blitt innført på en rekke ulike måter, se ovafor.</v>
          </cell>
          <cell r="DF402" t="str">
            <v>Invasjonspotensialet er svært lite, med kort median levetid (med usikkerhet til begrenset) og ingen ekspansjon foreløpig. Arten er totalt begrenset til sterkt endret natur (skrotemark). Pågående klimaendringer er trolig årsaken til begynnende etablering, dvs. at arten overhode vurderes.</v>
          </cell>
          <cell r="DG402" t="str">
            <v>Ingen kjent negativ økologisk effekt er knyttet til arten.</v>
          </cell>
          <cell r="DH402" t="str">
            <v>&lt;p&gt;Sjøl om duskamarant nå har stabil forekomst i Norge (frøreproduksjon), så ekspanderer den foreløpig ikke og forventes heller ikke å få noen stor ekspansjon de kommende 50 år. Vi vurderer den til ingen kjent økologisk risiko i norsk natur.&lt;br/&gt;&lt;/p&gt;</v>
          </cell>
          <cell r="DI402">
            <v>0</v>
          </cell>
        </row>
        <row r="403">
          <cell r="B403" t="str">
            <v>Atriplex hortensis</v>
          </cell>
          <cell r="C403" t="str">
            <v>L.</v>
          </cell>
          <cell r="D403" t="str">
            <v>hagemelde</v>
          </cell>
          <cell r="E403">
            <v>130833</v>
          </cell>
          <cell r="F403">
            <v>101361</v>
          </cell>
          <cell r="G403" t="str">
            <v>ExpertGroups/Karplanter/N</v>
          </cell>
          <cell r="H403" t="str">
            <v>Karplanter</v>
          </cell>
          <cell r="I403" t="str">
            <v>Karplanter</v>
          </cell>
          <cell r="J403" t="str">
            <v>AlienSpecie</v>
          </cell>
          <cell r="N403">
            <v>1</v>
          </cell>
          <cell r="Q403">
            <v>1</v>
          </cell>
          <cell r="T403" t="str">
            <v>NK</v>
          </cell>
          <cell r="U403">
            <v>1</v>
          </cell>
          <cell r="V403" t="str">
            <v>1,1</v>
          </cell>
          <cell r="AA403">
            <v>1850</v>
          </cell>
          <cell r="AB403" t="str">
            <v>terrestrial</v>
          </cell>
          <cell r="AD403" t="str">
            <v>origin,unknown</v>
          </cell>
          <cell r="AE403" t="str">
            <v>no</v>
          </cell>
          <cell r="AF403" t="str">
            <v>unknown</v>
          </cell>
          <cell r="AG403">
            <v>1874</v>
          </cell>
          <cell r="AH403" t="str">
            <v>Oslo: Kongshavn - Grønlia</v>
          </cell>
          <cell r="AI403">
            <v>1</v>
          </cell>
          <cell r="AJ403" t="str">
            <v>V</v>
          </cell>
          <cell r="AL403">
            <v>2</v>
          </cell>
          <cell r="AM403" t="str">
            <v>importDirect</v>
          </cell>
          <cell r="AN403">
            <v>3</v>
          </cell>
          <cell r="AO403" t="str">
            <v>introductionStowaway,introductionEscaped</v>
          </cell>
          <cell r="AQ403">
            <v>4</v>
          </cell>
          <cell r="AR403">
            <v>5</v>
          </cell>
          <cell r="AS403">
            <v>20</v>
          </cell>
          <cell r="AT403">
            <v>1</v>
          </cell>
          <cell r="AU403">
            <v>40</v>
          </cell>
          <cell r="AV403">
            <v>100</v>
          </cell>
          <cell r="AW403" t="str">
            <v>Ingen kjent effekt</v>
          </cell>
          <cell r="AX403" t="str">
            <v>Ingen kjent effekt</v>
          </cell>
          <cell r="BC403" t="str">
            <v>Ingen kjent effekt</v>
          </cell>
          <cell r="BD403" t="str">
            <v>Ingen kjent effekt</v>
          </cell>
          <cell r="BE403" t="str">
            <v>no</v>
          </cell>
          <cell r="BF403" t="str">
            <v>yes</v>
          </cell>
          <cell r="BG403" t="str">
            <v>V</v>
          </cell>
          <cell r="BK403" t="str">
            <v>temperate_nemoral:Europe,Asia|temperate_dry:Europe,Asia|subtropic_mediterranean:Europe,Asia</v>
          </cell>
          <cell r="BM403" t="str">
            <v>temperate_nemoral:Europe,Asia,NorthAndCentralAmerica|temperate_dry:Europe,Asia|subtropic_mediterranean:Europe,Asia,Oceania,SouthAmerica</v>
          </cell>
          <cell r="BO403">
            <v>1</v>
          </cell>
          <cell r="BR403" t="str">
            <v>RedListCategoryLevel</v>
          </cell>
          <cell r="BT403">
            <v>1</v>
          </cell>
          <cell r="BW403" t="str">
            <v>SpreadYearlyIncreaseCalculatedExpansionSpeed</v>
          </cell>
          <cell r="BX403">
            <v>0</v>
          </cell>
          <cell r="BY403">
            <v>1</v>
          </cell>
          <cell r="CB403" t="str">
            <v>T35,T39,T44</v>
          </cell>
          <cell r="CC403">
            <v>1</v>
          </cell>
          <cell r="CH403">
            <v>1</v>
          </cell>
          <cell r="CM403">
            <v>1</v>
          </cell>
          <cell r="CQ403">
            <v>1</v>
          </cell>
          <cell r="CU403">
            <v>1</v>
          </cell>
          <cell r="CX403">
            <v>0</v>
          </cell>
          <cell r="CY403">
            <v>1</v>
          </cell>
          <cell r="DB403">
            <v>0</v>
          </cell>
          <cell r="DC403" t="str">
            <v>Hagemelde &lt;i&gt;Atriplex hortensis&lt;/i&gt; er en ettårig art med frøformering. Den stammer fra varmere og tørrere deler av Europa og Vest-Asia og er en gammel kulturplante, nå i økende bruk som salatplante.</v>
          </cell>
          <cell r="DD403" t="str">
            <v>Arten er funnet med store mellomrom fra 1874 til de aller siste årene, men uten noen veldokumentert langlevd populasjon. Funndataene tyder på permanens i Oslo, men kanskje ikke ellers. Funnene er konsentrert til søndre Østlandet, med ganske regelmessige funn i Østfold, Oslo og Vestfold.</v>
          </cell>
          <cell r="DE403" t="str">
            <v>Tidlig innspredning var med ballastjord, senere som frøforurensning og som forvilling fra dyrkning som salatplante. Arten ble i realiteten borte fra norsk flora mellom 1950 og 1994 (to tilfeldige funn, men kanskje permanens ett sted i Oslo), men fra og med 1994 har den dukket opp hyppig ved planteskoler og på deponier for organisk avfall. Dette skyldes nok økt bruk som salatplante. Det er nå flere tegn på reproduksjon, både på en gammel ballastplass og ved flere planteskoler.</v>
          </cell>
          <cell r="DF403" t="str">
            <v>Invasjonspotensialet er lite, med minste skår på både median levetid og ekspansjonshastighet, foreløpig. Arten har kanskje &amp;#233:n etablert forekomst og ingen økning. Uten forventete virkninger av klimaendringer ville neppe arten bli kategorisert som (trolig) etablert.</v>
          </cell>
          <cell r="DG403" t="str">
            <v>Ingen negativ økologisk effekt er kjent for denne arten.</v>
          </cell>
          <cell r="DH403" t="str">
            <v>Hagemelde vurderes til ingen kjent økologisk risiko. Arten har historisk interesse som en ballastplante som kan ha overlevd i nesten 150 år på ett sted, kanskje ved frøbank. Ellers kan den være under etablering på grunn av økt bruk som salatplante, med påfølgende spredning.</v>
          </cell>
          <cell r="DI403">
            <v>0</v>
          </cell>
        </row>
        <row r="404">
          <cell r="B404" t="str">
            <v>Vulpia myuros</v>
          </cell>
          <cell r="C404" t="str">
            <v>(L.) C.C.Gmel.</v>
          </cell>
          <cell r="D404" t="str">
            <v>musesvingel</v>
          </cell>
          <cell r="E404">
            <v>145195</v>
          </cell>
          <cell r="F404">
            <v>100224</v>
          </cell>
          <cell r="G404" t="str">
            <v>ExpertGroups/Karplanter/N</v>
          </cell>
          <cell r="H404" t="str">
            <v>Karplanter</v>
          </cell>
          <cell r="I404" t="str">
            <v>Karplanter</v>
          </cell>
          <cell r="J404" t="str">
            <v>AlienSpecie</v>
          </cell>
          <cell r="N404">
            <v>2</v>
          </cell>
          <cell r="Q404">
            <v>1</v>
          </cell>
          <cell r="T404" t="str">
            <v>LO</v>
          </cell>
          <cell r="U404">
            <v>2</v>
          </cell>
          <cell r="V404" t="str">
            <v>2AB,1</v>
          </cell>
          <cell r="X404">
            <v>2</v>
          </cell>
          <cell r="Y404">
            <v>3</v>
          </cell>
          <cell r="Z404">
            <v>1</v>
          </cell>
          <cell r="AA404">
            <v>1983</v>
          </cell>
          <cell r="AB404" t="str">
            <v>terrestrial</v>
          </cell>
          <cell r="AD404" t="str">
            <v>unknown</v>
          </cell>
          <cell r="AE404" t="str">
            <v>yes</v>
          </cell>
          <cell r="AF404" t="str">
            <v>unknown</v>
          </cell>
          <cell r="AG404">
            <v>1983</v>
          </cell>
          <cell r="AH404" t="str">
            <v>Ro Stavanger: Ullandhaug</v>
          </cell>
          <cell r="AI404">
            <v>1</v>
          </cell>
          <cell r="AJ404" t="str">
            <v>V</v>
          </cell>
          <cell r="AN404">
            <v>1</v>
          </cell>
          <cell r="AO404" t="str">
            <v>introductionTransportpollution</v>
          </cell>
          <cell r="AP404" t="str">
            <v>Øs,OsA,Ve,Te,Aa,Va,Ro</v>
          </cell>
          <cell r="AQ404">
            <v>20</v>
          </cell>
          <cell r="AR404">
            <v>2</v>
          </cell>
          <cell r="AS404">
            <v>40</v>
          </cell>
          <cell r="AT404">
            <v>35300</v>
          </cell>
          <cell r="AU404">
            <v>80</v>
          </cell>
          <cell r="AV404">
            <v>90</v>
          </cell>
          <cell r="AW404" t="str">
            <v>Ingen kjent effekt</v>
          </cell>
          <cell r="AX404" t="str">
            <v>Ingen kjent effekt</v>
          </cell>
          <cell r="BC404" t="str">
            <v>Ingen kjent effekt</v>
          </cell>
          <cell r="BD404" t="str">
            <v>Ingen kjent effekt</v>
          </cell>
          <cell r="BE404" t="str">
            <v>no</v>
          </cell>
          <cell r="BF404" t="str">
            <v>yes</v>
          </cell>
          <cell r="BG404" t="str">
            <v>V</v>
          </cell>
          <cell r="BK404" t="str">
            <v>temperate_nemoral:Europe|subtropic_mediterranean:Europe,Asia,Africa</v>
          </cell>
          <cell r="BM404" t="str">
            <v>temperate_nemoral:Europe,Asia,Oceania,NorthAndCentralAmerica,SouthAmerica|subtropic_unspecified:Asia,Oceania,NorthAndCentralAmerica,SouthAmerica|subtropic_mediterranean:Europe,Asia,Africa|subtropic_caperegion:Africa|subtropic_highlands:SouthAmerica</v>
          </cell>
          <cell r="BO404">
            <v>2</v>
          </cell>
          <cell r="BQ404" t="str">
            <v>X</v>
          </cell>
          <cell r="BR404" t="str">
            <v>RedListCategoryLevel</v>
          </cell>
          <cell r="BT404">
            <v>2</v>
          </cell>
          <cell r="BW404" t="str">
            <v>SpreadYearlyIncreaseCalculatedExpansionSpeed</v>
          </cell>
          <cell r="BX404">
            <v>53.91</v>
          </cell>
          <cell r="BY404">
            <v>1</v>
          </cell>
          <cell r="CB404" t="str">
            <v>T32,T35,T37,T40,T43</v>
          </cell>
          <cell r="CC404">
            <v>1</v>
          </cell>
          <cell r="CH404">
            <v>1</v>
          </cell>
          <cell r="CM404">
            <v>1</v>
          </cell>
          <cell r="CQ404">
            <v>1</v>
          </cell>
          <cell r="CU404">
            <v>1</v>
          </cell>
          <cell r="CX404">
            <v>0</v>
          </cell>
          <cell r="CY404">
            <v>1</v>
          </cell>
          <cell r="DB404">
            <v>0</v>
          </cell>
          <cell r="DC404" t="str">
            <v>Musesvingel &lt;em&gt;Vulpia myuros &lt;/em&gt;er et ettårig, et par desimeter til halvmeter høyt gress som vokser i løse tuer. Det formeres med frø. Gresset kommer fra Mellom- og Sør-Europa, Sørvest-Asia og Nord-Afrika. Arten er praktisk talt bare funnet på skrotemark (sterkt endret fastmark), først og fremst på tilsådde områder.&lt;br/&gt;</v>
          </cell>
          <cell r="DD404" t="str">
            <v>&lt;p&gt;Musesvingel er en ny art i norsk flora. Den har kommet inn utilsiktet og i nokså stor mengde de siste 30 årene, som bestanddel i frøblandinger for plener og annen gressmark. Den er funnet på torvtak, i veikanter og midtrabatter, i plener og skrotemark. Siden arten først ble funnet i 1983 i Ro Stavanger, har antallet kjente funnsteder økt til over 50, men bare en begrenset del av disse utgjør stabile eller semi-stabile forekomster. En kan regne med et visst mørketall: samtidig er det ukjent i hvilken grad arten forsatt finnes på lokalitetene, men trolig har den vært tilfeldig eller svært kortvarig (mindre enn 5 år) på storparten av stedene. Den er sannsynligvis nokså konkurransesvak og kan bli utkonkurrert når mer robuste arter etablerer seg på voksestedene og disse gror igjen. Områdene med hyppige funn - og størst sannsynlighet for litt mer langvarige forekomster - er Østfold, Oslo, Vestfold, og Rogaland.&lt;/p&gt;</v>
          </cell>
          <cell r="DE404" t="str">
            <v>Innført med grasfrø. Liten eller ingen spredning fra innførselsstedene.</v>
          </cell>
          <cell r="DF404" t="str">
            <v>Begrenset invasjonspotensial, som kombinasjon av begrenset (med usikkerhet til låg) median levetid og begrenset ekspansjonshastighet. Etablering av arten de siste tiårene er korrelert med klimaendring, og forventet økning bygger på forventet endring i klima.</v>
          </cell>
          <cell r="DG404" t="str">
            <v>Det er ingen kjente negative økologiske effekter knyttet til arten.</v>
          </cell>
          <cell r="DH404" t="str">
            <v>&lt;p&gt;Musesvingel vurderes til låg økologisk risiko. Dette er et resultat av et begrenset invasjonspotensial og ingen kjente negative økologiske effekter.&lt;/p&gt;</v>
          </cell>
          <cell r="DI404">
            <v>0</v>
          </cell>
        </row>
        <row r="405">
          <cell r="B405" t="str">
            <v>Magnolia sieboldii</v>
          </cell>
          <cell r="C405" t="str">
            <v>K.Koch</v>
          </cell>
          <cell r="D405" t="str">
            <v>junimagnolia</v>
          </cell>
          <cell r="E405">
            <v>141293</v>
          </cell>
          <cell r="F405">
            <v>170399</v>
          </cell>
          <cell r="G405" t="str">
            <v>ExpertGroups/Karplanter/N</v>
          </cell>
          <cell r="H405" t="str">
            <v>Karplanter</v>
          </cell>
          <cell r="I405" t="str">
            <v>Karplanter</v>
          </cell>
          <cell r="J405" t="str">
            <v>NotApplicable</v>
          </cell>
          <cell r="M405" t="str">
            <v>canNotEstablishWithin50years</v>
          </cell>
          <cell r="AA405" t="str">
            <v>2013 ca</v>
          </cell>
          <cell r="AB405" t="str">
            <v>terrestrial</v>
          </cell>
          <cell r="AD405" t="str">
            <v>unknown</v>
          </cell>
          <cell r="AE405" t="str">
            <v>no</v>
          </cell>
          <cell r="AF405" t="str">
            <v>unknown</v>
          </cell>
          <cell r="AI405">
            <v>15</v>
          </cell>
          <cell r="AJ405" t="str">
            <v>V</v>
          </cell>
          <cell r="AU405">
            <v>0</v>
          </cell>
          <cell r="AW405" t="str">
            <v>Ingen kjent effekt</v>
          </cell>
          <cell r="AX405" t="str">
            <v>Ingen kjent effekt</v>
          </cell>
          <cell r="BC405" t="str">
            <v>Ingen kjent effekt</v>
          </cell>
          <cell r="BD405" t="str">
            <v>Ingen kjent effekt</v>
          </cell>
          <cell r="BK405" t="str">
            <v>temperate_nemoral:Asia|subtropic_unspecified:Asia</v>
          </cell>
          <cell r="BM405" t="str">
            <v>temperate_nemoral:Europe,Asia,Oceania,NorthAndCentralAmerica|subtropic_unspecified:Asia</v>
          </cell>
          <cell r="DI405">
            <v>0</v>
          </cell>
        </row>
        <row r="406">
          <cell r="B406" t="str">
            <v>Viola lutea</v>
          </cell>
          <cell r="C406" t="str">
            <v>Huds.</v>
          </cell>
          <cell r="D406" t="str">
            <v>gulfiol</v>
          </cell>
          <cell r="E406">
            <v>84891</v>
          </cell>
          <cell r="F406">
            <v>128028</v>
          </cell>
          <cell r="G406" t="str">
            <v>ExpertGroups/Karplanter/N</v>
          </cell>
          <cell r="H406" t="str">
            <v>Karplanter</v>
          </cell>
          <cell r="I406" t="str">
            <v>Karplanter</v>
          </cell>
          <cell r="J406" t="str">
            <v>NotApplicable</v>
          </cell>
          <cell r="M406" t="str">
            <v>canNotEstablishWithin50years</v>
          </cell>
          <cell r="AA406">
            <v>2003</v>
          </cell>
          <cell r="AB406" t="str">
            <v>terrestrial</v>
          </cell>
          <cell r="AD406" t="str">
            <v>unknown</v>
          </cell>
          <cell r="AE406" t="str">
            <v>no</v>
          </cell>
          <cell r="AF406" t="str">
            <v>unknown</v>
          </cell>
          <cell r="AI406">
            <v>2</v>
          </cell>
          <cell r="AJ406" t="str">
            <v>V</v>
          </cell>
          <cell r="AW406" t="str">
            <v>Ingen kjent effekt</v>
          </cell>
          <cell r="AX406" t="str">
            <v>Ingen kjent effekt</v>
          </cell>
          <cell r="BC406" t="str">
            <v>Ingen kjent effekt</v>
          </cell>
          <cell r="BD406" t="str">
            <v>Ingen kjent effekt</v>
          </cell>
          <cell r="BK406" t="str">
            <v>temperate_nemoral:Europe</v>
          </cell>
          <cell r="BM406" t="str">
            <v>temperate_nemoral:Europe</v>
          </cell>
          <cell r="DI406">
            <v>0</v>
          </cell>
        </row>
        <row r="407">
          <cell r="B407" t="str">
            <v>Viola cornuta</v>
          </cell>
          <cell r="C407" t="str">
            <v>L.</v>
          </cell>
          <cell r="D407" t="str">
            <v>hornfiol</v>
          </cell>
          <cell r="E407">
            <v>62757</v>
          </cell>
          <cell r="F407">
            <v>102797</v>
          </cell>
          <cell r="G407" t="str">
            <v>ExpertGroups/Karplanter/N</v>
          </cell>
          <cell r="H407" t="str">
            <v>Karplanter</v>
          </cell>
          <cell r="I407" t="str">
            <v>Karplanter</v>
          </cell>
          <cell r="J407" t="str">
            <v>AlienSpecie</v>
          </cell>
          <cell r="N407">
            <v>2</v>
          </cell>
          <cell r="Q407">
            <v>1</v>
          </cell>
          <cell r="T407" t="str">
            <v>LO</v>
          </cell>
          <cell r="U407">
            <v>2</v>
          </cell>
          <cell r="V407" t="str">
            <v>2AB,1</v>
          </cell>
          <cell r="X407">
            <v>1</v>
          </cell>
          <cell r="Y407">
            <v>1</v>
          </cell>
          <cell r="Z407">
            <v>1</v>
          </cell>
          <cell r="AA407">
            <v>1932</v>
          </cell>
          <cell r="AB407" t="str">
            <v>terrestrial</v>
          </cell>
          <cell r="AD407" t="str">
            <v>unknown</v>
          </cell>
          <cell r="AE407" t="str">
            <v>yes</v>
          </cell>
          <cell r="AF407" t="str">
            <v>unknown</v>
          </cell>
          <cell r="AG407">
            <v>1989</v>
          </cell>
          <cell r="AH407" t="str">
            <v>Ro Karmøy: Skudenes</v>
          </cell>
          <cell r="AI407">
            <v>3</v>
          </cell>
          <cell r="AJ407" t="str">
            <v>V</v>
          </cell>
          <cell r="AL407">
            <v>1</v>
          </cell>
          <cell r="AM407" t="str">
            <v>importDirect</v>
          </cell>
          <cell r="AN407">
            <v>3</v>
          </cell>
          <cell r="AO407" t="str">
            <v>introductionEscaped,spreadNaturalDispersal</v>
          </cell>
          <cell r="AP407" t="str">
            <v>Øs,OsA,Bu,Aa,Ro,Ho,Sf,Mr</v>
          </cell>
          <cell r="AQ407">
            <v>20</v>
          </cell>
          <cell r="AR407">
            <v>5</v>
          </cell>
          <cell r="AS407">
            <v>100</v>
          </cell>
          <cell r="AT407">
            <v>120000</v>
          </cell>
          <cell r="AU407">
            <v>300</v>
          </cell>
          <cell r="AV407">
            <v>100</v>
          </cell>
          <cell r="AW407" t="str">
            <v>Ingen kjent effekt</v>
          </cell>
          <cell r="AX407" t="str">
            <v>Ingen kjent effekt</v>
          </cell>
          <cell r="BC407" t="str">
            <v>Ingen kjent effekt</v>
          </cell>
          <cell r="BD407" t="str">
            <v>Ingen kjent effekt</v>
          </cell>
          <cell r="BE407" t="str">
            <v>no</v>
          </cell>
          <cell r="BF407" t="str">
            <v>no</v>
          </cell>
          <cell r="BG407" t="str">
            <v>V</v>
          </cell>
          <cell r="BK407" t="str">
            <v>temperate_nemoral:Europe</v>
          </cell>
          <cell r="BM407" t="str">
            <v>temperate_nemoral:Europe|subtropic_mediterranean:Europe</v>
          </cell>
          <cell r="BO407">
            <v>2</v>
          </cell>
          <cell r="BQ407" t="str">
            <v>X</v>
          </cell>
          <cell r="BR407" t="str">
            <v>RedListCategoryLevel</v>
          </cell>
          <cell r="BT407">
            <v>2</v>
          </cell>
          <cell r="BW407" t="str">
            <v>SpreadYearlyIncreaseCalculatedExpansionSpeed</v>
          </cell>
          <cell r="BX407">
            <v>85.24</v>
          </cell>
          <cell r="BY407">
            <v>1</v>
          </cell>
          <cell r="CB407" t="str">
            <v>T35,T39,T43</v>
          </cell>
          <cell r="CC407">
            <v>1</v>
          </cell>
          <cell r="CH407">
            <v>1</v>
          </cell>
          <cell r="CM407">
            <v>1</v>
          </cell>
          <cell r="CQ407">
            <v>1</v>
          </cell>
          <cell r="CU407">
            <v>1</v>
          </cell>
          <cell r="CX407">
            <v>0</v>
          </cell>
          <cell r="CY407">
            <v>1</v>
          </cell>
          <cell r="DB407">
            <v>0</v>
          </cell>
          <cell r="DC407" t="str">
            <v>Hornfiol &lt;i&gt;Viola cornuta &lt;/i&gt;er en kortlevd flerårig urt med frøformering. Frøene spres nokså passivt (knipses noen få cm ut av kapslene). Arten stammer fra Pyreneene i Sørvest-Europa.</v>
          </cell>
          <cell r="DD407" t="str">
            <v>&lt;p&gt;Hornfiol ble funnet første gang forvillet i Ak Bærum i 1932. Neste funn var nesten 30 år senere i Oslo. Deretter gikk det på ny nesten 30 år før neste funn i Ro Karmøy, og deretter har arten dukket opp noe hyppigere, i gjennomsnitt med ett nytt funn omtrent hvert annet år. Funnene er i all hovedsak på veikanter og avfallsplasser, og arten har i beskjeden grad greid å etablere seg i landet, kanskje med unntak av i Ro Karmøy og Bu Drammen. Den er kjent med noen småpopulasjoner med årviss reproduksjon, men neppe stabile over mer enn maksimum 10 år. I Drammen ble en populasjon observert med formering i 5 år fra ca. 1999 (Konnerudgata 101, ikke samlet og belagt og derfor ikke dokumentert i datafilene). Arten har neppe potensial for etablering av noen større, helt permanent bestand i Norge de aller første årene.&lt;/p&gt;</v>
          </cell>
          <cell r="DE407" t="str">
            <v>Innført hageplante, spredt ut i naturen med utkast og med frø. Frøspredning over svært korte avstander.</v>
          </cell>
          <cell r="DF407" t="str">
            <v>Invasjonspotensialet er begrenset som en kombinasjon av begrenset (til låg) median levetid og begrenset ekspansjonshastighet.</v>
          </cell>
          <cell r="DG407" t="str">
            <v>Det er ikke kjent eller forventet noen negativ effekt på naturtyper. Arten hører imidlertid til en gruppe med hyppig hybridisering og mye introgresjon, og det er potensial for introgressiv hybridisering med den stedegne arten stemorsblom &lt;i&gt;Viola tricolor&lt;/i&gt;. Vi har ikke tatt med dette momentet i vurderingen fordi ingen hybrider til dags dato er observert i eller nær norske forekomster.</v>
          </cell>
          <cell r="DH407" t="str">
            <v>&lt;p&gt;Hornfiol har semi-stabil forekomst i Norge (frøreproduksjon) og utgjør en låg økologisk risiko, utelukkende på grunn av invasjonspotensialet.&lt;/p&gt;</v>
          </cell>
          <cell r="DI407">
            <v>0</v>
          </cell>
        </row>
        <row r="408">
          <cell r="B408" t="str">
            <v>Clematis flammula</v>
          </cell>
          <cell r="C408" t="str">
            <v>L.</v>
          </cell>
          <cell r="E408">
            <v>85593</v>
          </cell>
          <cell r="F408">
            <v>128714</v>
          </cell>
          <cell r="G408" t="str">
            <v>ExpertGroups/Karplanter/N</v>
          </cell>
          <cell r="H408" t="str">
            <v>Karplanter</v>
          </cell>
          <cell r="I408" t="str">
            <v>Karplanter</v>
          </cell>
          <cell r="J408" t="str">
            <v>NotApplicable</v>
          </cell>
          <cell r="M408" t="str">
            <v>canNotEstablishWithin50years</v>
          </cell>
          <cell r="AA408">
            <v>1903</v>
          </cell>
          <cell r="AB408" t="str">
            <v>terrestrial</v>
          </cell>
          <cell r="AD408" t="str">
            <v>origin</v>
          </cell>
          <cell r="AE408" t="str">
            <v>no</v>
          </cell>
          <cell r="AF408" t="str">
            <v>unknown</v>
          </cell>
          <cell r="AI408">
            <v>10</v>
          </cell>
          <cell r="AJ408" t="str">
            <v>V</v>
          </cell>
          <cell r="AW408" t="str">
            <v>Ingen kjent effekt</v>
          </cell>
          <cell r="AX408" t="str">
            <v>Ingen kjent effekt</v>
          </cell>
          <cell r="BC408" t="str">
            <v>Ingen kjent effekt</v>
          </cell>
          <cell r="BD408" t="str">
            <v>Ingen kjent effekt</v>
          </cell>
          <cell r="BK408" t="str">
            <v>temperate_nemoral:Europe|subtropic_mediterranean:Europe,Asia,Africa</v>
          </cell>
          <cell r="BM408" t="str">
            <v>temperate_nemoral:Europe|subtropic_mediterranean:Europe,Asia,Africa</v>
          </cell>
          <cell r="DI408">
            <v>0</v>
          </cell>
        </row>
        <row r="409">
          <cell r="B409" t="str">
            <v>Clematis recta</v>
          </cell>
          <cell r="C409" t="str">
            <v>L.</v>
          </cell>
          <cell r="D409" t="str">
            <v>stivranke</v>
          </cell>
          <cell r="E409">
            <v>131875</v>
          </cell>
          <cell r="F409">
            <v>103102</v>
          </cell>
          <cell r="G409" t="str">
            <v>ExpertGroups/Karplanter/N</v>
          </cell>
          <cell r="H409" t="str">
            <v>Karplanter</v>
          </cell>
          <cell r="I409" t="str">
            <v>Karplanter</v>
          </cell>
          <cell r="J409" t="str">
            <v>NotApplicable</v>
          </cell>
          <cell r="M409" t="str">
            <v>canNotEstablishWithin50years</v>
          </cell>
          <cell r="X409">
            <v>1</v>
          </cell>
          <cell r="Y409">
            <v>1</v>
          </cell>
          <cell r="Z409">
            <v>1</v>
          </cell>
          <cell r="AA409">
            <v>1927</v>
          </cell>
          <cell r="AB409" t="str">
            <v>terrestrial</v>
          </cell>
          <cell r="AD409" t="str">
            <v>unknown</v>
          </cell>
          <cell r="AE409" t="str">
            <v>yes</v>
          </cell>
          <cell r="AF409" t="str">
            <v>unknown</v>
          </cell>
          <cell r="AI409">
            <v>10</v>
          </cell>
          <cell r="AJ409" t="str">
            <v>V</v>
          </cell>
          <cell r="AW409" t="str">
            <v>Ingen kjent effekt</v>
          </cell>
          <cell r="AX409" t="str">
            <v>Ingen kjent effekt</v>
          </cell>
          <cell r="BC409" t="str">
            <v>Ingen kjent effekt</v>
          </cell>
          <cell r="BD409" t="str">
            <v>Ingen kjent effekt</v>
          </cell>
          <cell r="BK409" t="str">
            <v>temperate_nemoral:Europe|temperate_dry:Europe|subtropic_mediterranean:Europe</v>
          </cell>
          <cell r="BM409" t="str">
            <v>temperate_nemoral:Europe|temperate_dry:Europe|subtropic_mediterranean:Europe</v>
          </cell>
          <cell r="DI409">
            <v>0</v>
          </cell>
        </row>
        <row r="410">
          <cell r="B410" t="str">
            <v>Clematis tangutica</v>
          </cell>
          <cell r="C410" t="str">
            <v>(Maxim.) Korsh.</v>
          </cell>
          <cell r="D410" t="str">
            <v>gullklematis</v>
          </cell>
          <cell r="E410">
            <v>63064</v>
          </cell>
          <cell r="F410">
            <v>103104</v>
          </cell>
          <cell r="G410" t="str">
            <v>ExpertGroups/Karplanter/N</v>
          </cell>
          <cell r="H410" t="str">
            <v>Karplanter</v>
          </cell>
          <cell r="I410" t="str">
            <v>Karplanter</v>
          </cell>
          <cell r="J410" t="str">
            <v>AlienSpecie</v>
          </cell>
          <cell r="N410">
            <v>2</v>
          </cell>
          <cell r="P410" t="str">
            <v>V</v>
          </cell>
          <cell r="Q410">
            <v>1</v>
          </cell>
          <cell r="T410" t="str">
            <v>LO</v>
          </cell>
          <cell r="U410">
            <v>2</v>
          </cell>
          <cell r="V410" t="str">
            <v>2AB,1</v>
          </cell>
          <cell r="X410">
            <v>2</v>
          </cell>
          <cell r="Y410">
            <v>3</v>
          </cell>
          <cell r="Z410">
            <v>1</v>
          </cell>
          <cell r="AA410">
            <v>1994</v>
          </cell>
          <cell r="AB410" t="str">
            <v>terrestrial</v>
          </cell>
          <cell r="AD410" t="str">
            <v>unknown</v>
          </cell>
          <cell r="AE410" t="str">
            <v>yes</v>
          </cell>
          <cell r="AF410" t="str">
            <v>unknown</v>
          </cell>
          <cell r="AG410">
            <v>1994</v>
          </cell>
          <cell r="AH410" t="str">
            <v>He Hamar: Ideal fabrikker</v>
          </cell>
          <cell r="AI410">
            <v>10</v>
          </cell>
          <cell r="AJ410" t="str">
            <v>V</v>
          </cell>
          <cell r="AL410">
            <v>1</v>
          </cell>
          <cell r="AM410" t="str">
            <v>importDirect</v>
          </cell>
          <cell r="AN410">
            <v>4</v>
          </cell>
          <cell r="AO410" t="str">
            <v>introductionEscaped,spreadNaturalDispersal</v>
          </cell>
          <cell r="AP410" t="str">
            <v>OsA,He,Op,Bu,Ve</v>
          </cell>
          <cell r="AQ410">
            <v>28</v>
          </cell>
          <cell r="AR410">
            <v>4</v>
          </cell>
          <cell r="AS410">
            <v>112</v>
          </cell>
          <cell r="AT410">
            <v>15200</v>
          </cell>
          <cell r="AU410">
            <v>200</v>
          </cell>
          <cell r="AV410">
            <v>80</v>
          </cell>
          <cell r="AW410" t="str">
            <v>Ingen kjent effekt</v>
          </cell>
          <cell r="AX410" t="str">
            <v>Ingen kjent effekt</v>
          </cell>
          <cell r="BC410" t="str">
            <v>Ingen kjent effekt</v>
          </cell>
          <cell r="BD410" t="str">
            <v>Ingen kjent effekt</v>
          </cell>
          <cell r="BE410" t="str">
            <v>no</v>
          </cell>
          <cell r="BF410" t="str">
            <v>no</v>
          </cell>
          <cell r="BG410" t="str">
            <v>V</v>
          </cell>
          <cell r="BK410" t="str">
            <v>temperate_nemoral:Asia|temperate_dry:Asia</v>
          </cell>
          <cell r="BM410" t="str">
            <v>temperate_boreal:Europe,NorthAndCentralAmerica|temperate_nemoral:Europe,Asia,NorthAndCentralAmerica|temperate_dry:Asia</v>
          </cell>
          <cell r="BO410">
            <v>2</v>
          </cell>
          <cell r="BP410" t="str">
            <v>X</v>
          </cell>
          <cell r="BR410" t="str">
            <v>RedListCategoryLevel</v>
          </cell>
          <cell r="BT410">
            <v>2</v>
          </cell>
          <cell r="BW410" t="str">
            <v>SpreadYearlyIncreaseCalculatedExpansionSpeed</v>
          </cell>
          <cell r="BX410">
            <v>118.42</v>
          </cell>
          <cell r="BY410">
            <v>1</v>
          </cell>
          <cell r="CB410" t="str">
            <v>T4,T35,T37,T39</v>
          </cell>
          <cell r="CC410">
            <v>1</v>
          </cell>
          <cell r="CH410">
            <v>1</v>
          </cell>
          <cell r="CM410">
            <v>1</v>
          </cell>
          <cell r="CQ410">
            <v>1</v>
          </cell>
          <cell r="CU410">
            <v>1</v>
          </cell>
          <cell r="CX410">
            <v>0</v>
          </cell>
          <cell r="CY410">
            <v>1</v>
          </cell>
          <cell r="DB410">
            <v>0</v>
          </cell>
          <cell r="DC410" t="str">
            <v>Gullklematis &lt;i&gt;Clematis tangutica&lt;/i&gt; fra Kina er en langlevd klatrebusk. Den formerer seg effektivt med frø, og fruktene har sveveapparat og er effektivt vindspredte over middels distanser, kanskje km. Arten er innført som hageplante i nyere tid og er blitt meget populær. Den forviller seg lett og kan etablere seg i kratt og skogkanter hvor den får klatre og samtidig får lys.</v>
          </cell>
          <cell r="DD410" t="str">
            <v>&lt;p&gt;Gullklematis er mer hardfør enn de fleste andre &lt;em&gt;Clematis &lt;/em&gt;og kan plantes i innlandet og nordover. Arten vil trolig spre seg til mer naturlige naturtyper ganske raskt, men foreløpig er funnene gjort i urbane naturtyper og på skrotemark: He Hamar: Ideal fabrikker (1994), Vf Horten: Norsk Hydros industriområde 1999, Vf Larvik: Haraldsgate fortau 2001, Oslo: Ljan forstadsområde 2001, Op Sel: Otta jernbanestasjons område 2005, He Stange: Jønsbergveien 2014, og Bu Lier: Lierstranda 2013-2014.&lt;/p&gt;</v>
          </cell>
          <cell r="DE410" t="str">
            <v>Arten er innført hagebusk og spredt ut i naturen med vindspredte frukter, ofte over nokså lange avstander (hundremeter eller kilometer). Den kan dukke opp langt fra der den er kjent plantet.</v>
          </cell>
          <cell r="DF410" t="str">
            <v>Invasjonspotensialet er begrenset, med usikkerhet til moderat, en kombinasjon av begrenset (til moderat) median levetid og begrenset ekspansjonshastighet.</v>
          </cell>
          <cell r="DG410" t="str">
            <v>Ingen kjent negativ økologisk effekt er knyttet til arten.</v>
          </cell>
          <cell r="DH410" t="str">
            <v>&lt;p&gt;Gullklematis vurderes til låg økologisk risiko, og bare på grunn av invasjonspotensialet. Arten etablerer seg lett, foreløpig oftest på skrotemark, men vil trolig snart etablere seg bedre i skogkanter og kratt. Den vil neppe føre til større endringer eller bli så ekspansiv at den fortrenger noe vesentlig de nærmeste tiårene.&lt;/p&gt;</v>
          </cell>
          <cell r="DI410">
            <v>0</v>
          </cell>
        </row>
        <row r="411">
          <cell r="B411" t="str">
            <v>Clinopodium nepeta</v>
          </cell>
          <cell r="C411" t="str">
            <v>(L.) Kuntze</v>
          </cell>
          <cell r="E411">
            <v>145756</v>
          </cell>
          <cell r="F411">
            <v>128008</v>
          </cell>
          <cell r="G411" t="str">
            <v>ExpertGroups/Karplanter/N</v>
          </cell>
          <cell r="H411" t="str">
            <v>Karplanter</v>
          </cell>
          <cell r="I411" t="str">
            <v>Karplanter</v>
          </cell>
          <cell r="J411" t="str">
            <v>NotApplicable</v>
          </cell>
          <cell r="M411" t="str">
            <v>canNotEstablishWithin50years</v>
          </cell>
          <cell r="AA411">
            <v>1999</v>
          </cell>
          <cell r="AB411" t="str">
            <v>terrestrial</v>
          </cell>
          <cell r="AD411" t="str">
            <v>origin</v>
          </cell>
          <cell r="AE411" t="str">
            <v>no</v>
          </cell>
          <cell r="AF411" t="str">
            <v>unknown</v>
          </cell>
          <cell r="AI411">
            <v>5</v>
          </cell>
          <cell r="AJ411" t="str">
            <v>V</v>
          </cell>
          <cell r="AW411" t="str">
            <v>Ingen kjent effekt</v>
          </cell>
          <cell r="AX411" t="str">
            <v>Ingen kjent effekt</v>
          </cell>
          <cell r="BC411" t="str">
            <v>Ingen kjent effekt</v>
          </cell>
          <cell r="BD411" t="str">
            <v>Ingen kjent effekt</v>
          </cell>
          <cell r="BK411" t="str">
            <v>temperate_nemoral:Europe,Asia|subtropic_mediterranean:Europe,Asia,Africa</v>
          </cell>
          <cell r="BM411" t="str">
            <v>temperate_nemoral:Europe,Asia,Oceania,NorthAndCentralAmerica|subtropic_mediterranean:Europe,Asia,Africa</v>
          </cell>
          <cell r="DI411">
            <v>0</v>
          </cell>
        </row>
        <row r="412">
          <cell r="B412" t="str">
            <v>Codonopsis clematidea</v>
          </cell>
          <cell r="C412" t="str">
            <v>(Schrenk) C.B.Clarke</v>
          </cell>
          <cell r="D412" t="str">
            <v>vindelklokke</v>
          </cell>
          <cell r="E412">
            <v>105179</v>
          </cell>
          <cell r="F412">
            <v>145526</v>
          </cell>
          <cell r="G412" t="str">
            <v>ExpertGroups/Karplanter/N</v>
          </cell>
          <cell r="H412" t="str">
            <v>Karplanter</v>
          </cell>
          <cell r="I412" t="str">
            <v>Karplanter</v>
          </cell>
          <cell r="J412" t="str">
            <v>NotApplicable</v>
          </cell>
          <cell r="M412" t="str">
            <v>canNotEstablishWithin50years</v>
          </cell>
          <cell r="AA412">
            <v>1947</v>
          </cell>
          <cell r="AB412" t="str">
            <v>terrestrial</v>
          </cell>
          <cell r="AD412" t="str">
            <v>unknown</v>
          </cell>
          <cell r="AE412" t="str">
            <v>no</v>
          </cell>
          <cell r="AF412" t="str">
            <v>unknown</v>
          </cell>
          <cell r="AI412">
            <v>5</v>
          </cell>
          <cell r="AJ412" t="str">
            <v>V</v>
          </cell>
          <cell r="AW412" t="str">
            <v>Ingen kjent effekt</v>
          </cell>
          <cell r="AX412" t="str">
            <v>Ingen kjent effekt</v>
          </cell>
          <cell r="BC412" t="str">
            <v>Ingen kjent effekt</v>
          </cell>
          <cell r="BD412" t="str">
            <v>Ingen kjent effekt</v>
          </cell>
          <cell r="BK412" t="str">
            <v>temperate_nemoral:Asia|temperate_dry:Asia|subtropic_unspecified:Asia</v>
          </cell>
          <cell r="BM412" t="str">
            <v>temperate_nemoral:Asia|temperate_dry:Asia|subtropic_unspecified:Asia</v>
          </cell>
          <cell r="DI412">
            <v>0</v>
          </cell>
        </row>
        <row r="413">
          <cell r="B413" t="str">
            <v>Coincya monensis cheiranthos</v>
          </cell>
          <cell r="C413" t="str">
            <v>(Vill.) C.Aedo Pérez, Leadlay &amp; Muñoz Garm.</v>
          </cell>
          <cell r="D413" t="str">
            <v>lakksennep</v>
          </cell>
          <cell r="E413">
            <v>144112</v>
          </cell>
          <cell r="F413">
            <v>101167</v>
          </cell>
          <cell r="G413" t="str">
            <v>ExpertGroups/Karplanter/N</v>
          </cell>
          <cell r="H413" t="str">
            <v>Karplanter</v>
          </cell>
          <cell r="I413" t="str">
            <v>Karplanter</v>
          </cell>
          <cell r="J413" t="str">
            <v>AlienSpecie</v>
          </cell>
          <cell r="N413">
            <v>1</v>
          </cell>
          <cell r="Q413">
            <v>1</v>
          </cell>
          <cell r="T413" t="str">
            <v>NK</v>
          </cell>
          <cell r="U413">
            <v>1</v>
          </cell>
          <cell r="V413" t="str">
            <v>1,1</v>
          </cell>
          <cell r="AA413">
            <v>1903</v>
          </cell>
          <cell r="AB413" t="str">
            <v>terrestrial</v>
          </cell>
          <cell r="AD413" t="str">
            <v>unknown</v>
          </cell>
          <cell r="AE413" t="str">
            <v>yes</v>
          </cell>
          <cell r="AF413" t="str">
            <v>unknown</v>
          </cell>
          <cell r="AG413">
            <v>1903</v>
          </cell>
          <cell r="AH413" t="str">
            <v>Oslo/Bærum: Lysakerelven overfor Bakken</v>
          </cell>
          <cell r="AI413">
            <v>2</v>
          </cell>
          <cell r="AJ413" t="str">
            <v>V</v>
          </cell>
          <cell r="AN413">
            <v>3</v>
          </cell>
          <cell r="AO413" t="str">
            <v>introductionTransportpollution,introductionStowaway,spreadNaturalDispersal</v>
          </cell>
          <cell r="AP413" t="str">
            <v>Va</v>
          </cell>
          <cell r="AQ413">
            <v>4</v>
          </cell>
          <cell r="AR413">
            <v>2</v>
          </cell>
          <cell r="AS413">
            <v>8</v>
          </cell>
          <cell r="AT413">
            <v>1</v>
          </cell>
          <cell r="AU413">
            <v>4</v>
          </cell>
          <cell r="AV413">
            <v>100</v>
          </cell>
          <cell r="AW413" t="str">
            <v>Ingen kjent effekt</v>
          </cell>
          <cell r="AX413" t="str">
            <v>Ingen kjent effekt</v>
          </cell>
          <cell r="BC413" t="str">
            <v>Ingen kjent effekt</v>
          </cell>
          <cell r="BD413" t="str">
            <v>Ingen kjent effekt</v>
          </cell>
          <cell r="BE413" t="str">
            <v>no</v>
          </cell>
          <cell r="BF413" t="str">
            <v>no</v>
          </cell>
          <cell r="BG413" t="str">
            <v>V</v>
          </cell>
          <cell r="BK413" t="str">
            <v>temperate_nemoral:Europe|subtropic_mediterranean:Europe,Africa</v>
          </cell>
          <cell r="BM413" t="str">
            <v>temperate_nemoral:Europe|subtropic_mediterranean:Europe,Africa</v>
          </cell>
          <cell r="BO413">
            <v>1</v>
          </cell>
          <cell r="BR413" t="str">
            <v>RedListCategoryLevel</v>
          </cell>
          <cell r="BT413">
            <v>1</v>
          </cell>
          <cell r="BW413" t="str">
            <v>SpreadYearlyIncreaseCalculatedExpansionSpeed</v>
          </cell>
          <cell r="BX413">
            <v>20.07</v>
          </cell>
          <cell r="BY413">
            <v>1</v>
          </cell>
          <cell r="CB413" t="str">
            <v>T29,T35,T40,T44,T45</v>
          </cell>
          <cell r="CC413">
            <v>1</v>
          </cell>
          <cell r="CH413">
            <v>1</v>
          </cell>
          <cell r="CM413">
            <v>1</v>
          </cell>
          <cell r="CQ413">
            <v>1</v>
          </cell>
          <cell r="CU413">
            <v>1</v>
          </cell>
          <cell r="CX413">
            <v>0</v>
          </cell>
          <cell r="CY413">
            <v>1</v>
          </cell>
          <cell r="DB413">
            <v>0</v>
          </cell>
          <cell r="DC413" t="str">
            <v>Lakksennep &lt;i&gt;Coincya monensis &lt;/i&gt;subsp. &lt;i&gt;cheiranthos&lt;/i&gt; er en toårig plante med frøformering. Den stammer fra Nordvest-Afrika og fra Vest-Europa nord til De britiske øyer. Arten har vært etablert i Norge på havstrand (grus- og steinstrand med tangrester) og trolig elvestrand, og dessuten på ulike typer sterkt endret fastmark (sandhaug, brakkåker, eng, gårdstun, veikant, og ved ei mølle).</v>
          </cell>
          <cell r="DD413" t="str">
            <v>&lt;p&gt;Lakksennep har vært etablert i Norge flere ganger, men er opplagt på grensa for sitt klimatisk potensielle utbredelsesområde. Den ble funnet etablert ved Lysakerelva (grense Oslo/Bærum) i 1903 og ble senere funnet flere steder langs elva og ned til Vækerø ved fjorden fram til 1942. I 1915-1917 ble arten også funnet ved mølla på Thorshaugløkka i Oslo, men her forsvant den raskt. I 1940 ble den funnet på Oustøya i Ak Bærum, der den holdt seg i hvert fall til 1972. Fra 1993 har den flere ganger vært notert fra området ved Harkmark kirke i VA Mandal, sist i 2016. Her har den opplagt en etablert bestand i dag. Det er imidlertid ingen tegn til at noen forekomst har blitt helt permanent.&lt;/p&gt;</v>
          </cell>
          <cell r="DE413" t="str">
            <v>Ett sted har arten kommet inn som forurensning med korn ved ei mølle (Oslo: Torshov), andre sted(er) kanskje med ballastjord (Oslo/Bærum: Lysaker, Bærum: Oustøya), og på ett sted på totalt ukjent (og ugjettbart) vis (VA Mandal: Harkmark). Trolig har arten hatt litt viderespredning med strømmer i fjorden i indre Oslofjord.</v>
          </cell>
          <cell r="DF413" t="str">
            <v>Invasjonspotensialet er lite, med minste skår på både median levetid og ekspansjonshastighet. Arten er stabil på et minimumsnivå, eller i tilbakegang (og nær utdøen i Norge).</v>
          </cell>
          <cell r="DG413" t="str">
            <v>Ingen kjent negativ økologisk effekt er knyttet til arten.</v>
          </cell>
          <cell r="DH413" t="str">
            <v>&lt;p&gt;Den toårige arten lakksennep er opplagt på grensa for sitt klimatisk potensielle utbredelsesområde. Den vurderes til ingen kjent økologisk risiko. Det er ingen tegn til at noen forekomst kan bli helt permanent, eller til noen mer varig ekspansjon ut fra forekomstene. Lakksennep har i perioder hatt og har fortsatt semi-stabil forekomst i Norge (frøreproduksjon).&lt;/p&gt;</v>
          </cell>
          <cell r="DI413">
            <v>0</v>
          </cell>
        </row>
        <row r="414">
          <cell r="B414" t="str">
            <v>Coleostephus myconis</v>
          </cell>
          <cell r="C414" t="str">
            <v>(L.) Cass.</v>
          </cell>
          <cell r="E414">
            <v>131923</v>
          </cell>
          <cell r="F414">
            <v>128716</v>
          </cell>
          <cell r="G414" t="str">
            <v>ExpertGroups/Karplanter/N</v>
          </cell>
          <cell r="H414" t="str">
            <v>Karplanter</v>
          </cell>
          <cell r="I414" t="str">
            <v>Karplanter</v>
          </cell>
          <cell r="J414" t="str">
            <v>NotApplicable</v>
          </cell>
          <cell r="M414" t="str">
            <v>canNotEstablishWithin50years</v>
          </cell>
          <cell r="AA414" t="str">
            <v>1870-1900</v>
          </cell>
          <cell r="AB414" t="str">
            <v>terrestrial</v>
          </cell>
          <cell r="AD414" t="str">
            <v>unknown</v>
          </cell>
          <cell r="AE414" t="str">
            <v>no</v>
          </cell>
          <cell r="AF414" t="str">
            <v>unknown</v>
          </cell>
          <cell r="AI414">
            <v>1</v>
          </cell>
          <cell r="AJ414" t="str">
            <v>V</v>
          </cell>
          <cell r="AW414" t="str">
            <v>Ingen kjent effekt</v>
          </cell>
          <cell r="AX414" t="str">
            <v>Ingen kjent effekt</v>
          </cell>
          <cell r="BC414" t="str">
            <v>Ingen kjent effekt</v>
          </cell>
          <cell r="BD414" t="str">
            <v>Ingen kjent effekt</v>
          </cell>
          <cell r="BK414" t="str">
            <v>subtropic_mediterranean:Europe,Asia,Africa</v>
          </cell>
          <cell r="BM414" t="str">
            <v>subtropic_mediterranean:Europe,Asia,Africa,SouthAmerica</v>
          </cell>
          <cell r="DI414">
            <v>0</v>
          </cell>
        </row>
        <row r="415">
          <cell r="B415" t="str">
            <v>Collomia biflora</v>
          </cell>
          <cell r="C415" t="str">
            <v>(Ruiz &amp; Pav.) Brand</v>
          </cell>
          <cell r="D415" t="str">
            <v>skarlagenlimfrø</v>
          </cell>
          <cell r="E415">
            <v>141499</v>
          </cell>
          <cell r="F415">
            <v>156122</v>
          </cell>
          <cell r="G415" t="str">
            <v>ExpertGroups/Karplanter/N</v>
          </cell>
          <cell r="H415" t="str">
            <v>Karplanter</v>
          </cell>
          <cell r="I415" t="str">
            <v>Karplanter</v>
          </cell>
          <cell r="J415" t="str">
            <v>NotApplicable</v>
          </cell>
          <cell r="M415" t="str">
            <v>canNotEstablishWithin50years</v>
          </cell>
          <cell r="AA415">
            <v>1869</v>
          </cell>
          <cell r="AB415" t="str">
            <v>terrestrial</v>
          </cell>
          <cell r="AD415" t="str">
            <v>origin</v>
          </cell>
          <cell r="AE415" t="str">
            <v>no</v>
          </cell>
          <cell r="AF415" t="str">
            <v>unknown</v>
          </cell>
          <cell r="AI415">
            <v>1</v>
          </cell>
          <cell r="AJ415" t="str">
            <v>V</v>
          </cell>
          <cell r="AW415" t="str">
            <v>Ingen kjent effekt</v>
          </cell>
          <cell r="AX415" t="str">
            <v>Ingen kjent effekt</v>
          </cell>
          <cell r="BC415" t="str">
            <v>Ingen kjent effekt</v>
          </cell>
          <cell r="BD415" t="str">
            <v>Ingen kjent effekt</v>
          </cell>
          <cell r="BK415" t="str">
            <v>subtropic_unspecified:SouthAmerica|subtropic_mediterranean:SouthAmerica</v>
          </cell>
          <cell r="BM415" t="str">
            <v>subtropic_unspecified:SouthAmerica|subtropic_mediterranean:SouthAmerica</v>
          </cell>
          <cell r="DI415">
            <v>0</v>
          </cell>
        </row>
        <row r="416">
          <cell r="B416" t="str">
            <v>Collomia linearis</v>
          </cell>
          <cell r="C416" t="str">
            <v>Nutt.</v>
          </cell>
          <cell r="D416" t="str">
            <v>limfrø</v>
          </cell>
          <cell r="E416">
            <v>61812</v>
          </cell>
          <cell r="F416">
            <v>101852</v>
          </cell>
          <cell r="G416" t="str">
            <v>ExpertGroups/Karplanter/N</v>
          </cell>
          <cell r="H416" t="str">
            <v>Karplanter</v>
          </cell>
          <cell r="I416" t="str">
            <v>Karplanter</v>
          </cell>
          <cell r="J416" t="str">
            <v>NotApplicable</v>
          </cell>
          <cell r="M416" t="str">
            <v>canNotEstablishWithin50years</v>
          </cell>
          <cell r="AA416">
            <v>1885</v>
          </cell>
          <cell r="AB416" t="str">
            <v>terrestrial</v>
          </cell>
          <cell r="AD416" t="str">
            <v>origin</v>
          </cell>
          <cell r="AE416" t="str">
            <v>no</v>
          </cell>
          <cell r="AF416" t="str">
            <v>unknown</v>
          </cell>
          <cell r="AI416">
            <v>1</v>
          </cell>
          <cell r="AJ416" t="str">
            <v>V</v>
          </cell>
          <cell r="AW416" t="str">
            <v>Ingen kjent effekt</v>
          </cell>
          <cell r="AX416" t="str">
            <v>Ingen kjent effekt</v>
          </cell>
          <cell r="BC416" t="str">
            <v>Ingen kjent effekt</v>
          </cell>
          <cell r="BD416" t="str">
            <v>Ingen kjent effekt</v>
          </cell>
          <cell r="BK416" t="str">
            <v>temperate_boreal:NorthAndCentralAmerica|temperate_nemoral:NorthAndCentralAmerica|temperate_dry:NorthAndCentralAmerica|subtropic_mediterranean:NorthAndCentralAmerica</v>
          </cell>
          <cell r="BM416" t="str">
            <v>temperate_boreal:NorthAndCentralAmerica|temperate_nemoral:Europe,NorthAndCentralAmerica|temperate_dry:NorthAndCentralAmerica|subtropic_mediterranean:Oceania,NorthAndCentralAmerica,SouthAmerica</v>
          </cell>
          <cell r="DI416">
            <v>0</v>
          </cell>
        </row>
        <row r="417">
          <cell r="B417" t="str">
            <v>Vicia articulata</v>
          </cell>
          <cell r="C417" t="str">
            <v>Hornem.</v>
          </cell>
          <cell r="D417" t="str">
            <v>leddvikke</v>
          </cell>
          <cell r="E417">
            <v>138736</v>
          </cell>
          <cell r="F417">
            <v>102088</v>
          </cell>
          <cell r="G417" t="str">
            <v>ExpertGroups/Karplanter/N</v>
          </cell>
          <cell r="H417" t="str">
            <v>Karplanter</v>
          </cell>
          <cell r="I417" t="str">
            <v>Karplanter</v>
          </cell>
          <cell r="J417" t="str">
            <v>NotApplicable</v>
          </cell>
          <cell r="M417" t="str">
            <v>canNotEstablishWithin50years</v>
          </cell>
          <cell r="AA417">
            <v>1863</v>
          </cell>
          <cell r="AB417" t="str">
            <v>terrestrial</v>
          </cell>
          <cell r="AD417" t="str">
            <v>unknown</v>
          </cell>
          <cell r="AE417" t="str">
            <v>no</v>
          </cell>
          <cell r="AF417" t="str">
            <v>unknown</v>
          </cell>
          <cell r="AI417">
            <v>1</v>
          </cell>
          <cell r="AJ417" t="str">
            <v>V</v>
          </cell>
          <cell r="AW417" t="str">
            <v>Ingen kjent effekt</v>
          </cell>
          <cell r="AX417" t="str">
            <v>Ingen kjent effekt</v>
          </cell>
          <cell r="BC417" t="str">
            <v>Ingen kjent effekt</v>
          </cell>
          <cell r="BD417" t="str">
            <v>Ingen kjent effekt</v>
          </cell>
          <cell r="BK417" t="str">
            <v>subtropic_mediterranean:Europe,Asia,Africa</v>
          </cell>
          <cell r="BM417" t="str">
            <v>subtropic_mediterranean:Europe,Asia,Africa</v>
          </cell>
          <cell r="DI417">
            <v>0</v>
          </cell>
        </row>
        <row r="418">
          <cell r="B418" t="str">
            <v>Vicia cretica aegaea</v>
          </cell>
          <cell r="C418" t="str">
            <v>(Halácsy) P.W.Ball</v>
          </cell>
          <cell r="E418">
            <v>146103</v>
          </cell>
          <cell r="F418">
            <v>164623</v>
          </cell>
          <cell r="G418" t="str">
            <v>ExpertGroups/Karplanter/N</v>
          </cell>
          <cell r="H418" t="str">
            <v>Karplanter</v>
          </cell>
          <cell r="I418" t="str">
            <v>Karplanter</v>
          </cell>
          <cell r="J418" t="str">
            <v>NotApplicable</v>
          </cell>
          <cell r="M418" t="str">
            <v>canNotEstablishWithin50years</v>
          </cell>
          <cell r="AA418">
            <v>1953</v>
          </cell>
          <cell r="AB418" t="str">
            <v>terrestrial</v>
          </cell>
          <cell r="AD418" t="str">
            <v>origin</v>
          </cell>
          <cell r="AE418" t="str">
            <v>no</v>
          </cell>
          <cell r="AF418" t="str">
            <v>unknown</v>
          </cell>
          <cell r="AI418">
            <v>1</v>
          </cell>
          <cell r="AJ418" t="str">
            <v>V</v>
          </cell>
          <cell r="AW418" t="str">
            <v>Ingen kjent effekt</v>
          </cell>
          <cell r="AX418" t="str">
            <v>Ingen kjent effekt</v>
          </cell>
          <cell r="BC418" t="str">
            <v>Ingen kjent effekt</v>
          </cell>
          <cell r="BD418" t="str">
            <v>Ingen kjent effekt</v>
          </cell>
          <cell r="BK418" t="str">
            <v>subtropic_mediterranean:Europe,Asia</v>
          </cell>
          <cell r="BM418" t="str">
            <v>subtropic_mediterranean:Europe,Asia</v>
          </cell>
          <cell r="DI418">
            <v>0</v>
          </cell>
        </row>
        <row r="419">
          <cell r="B419" t="str">
            <v>Vicia bithynica</v>
          </cell>
          <cell r="C419" t="str">
            <v>(L.) L.</v>
          </cell>
          <cell r="D419" t="str">
            <v>orientvikke</v>
          </cell>
          <cell r="E419">
            <v>62049</v>
          </cell>
          <cell r="F419">
            <v>102089</v>
          </cell>
          <cell r="G419" t="str">
            <v>ExpertGroups/Karplanter/N</v>
          </cell>
          <cell r="H419" t="str">
            <v>Karplanter</v>
          </cell>
          <cell r="I419" t="str">
            <v>Karplanter</v>
          </cell>
          <cell r="J419" t="str">
            <v>NotApplicable</v>
          </cell>
          <cell r="M419" t="str">
            <v>canNotEstablishWithin50years</v>
          </cell>
          <cell r="AA419">
            <v>1924</v>
          </cell>
          <cell r="AB419" t="str">
            <v>terrestrial</v>
          </cell>
          <cell r="AD419" t="str">
            <v>origin</v>
          </cell>
          <cell r="AE419" t="str">
            <v>no</v>
          </cell>
          <cell r="AF419" t="str">
            <v>unknown</v>
          </cell>
          <cell r="AI419">
            <v>1</v>
          </cell>
          <cell r="AJ419" t="str">
            <v>V</v>
          </cell>
          <cell r="AW419" t="str">
            <v>Ingen kjent effekt</v>
          </cell>
          <cell r="AX419" t="str">
            <v>Ingen kjent effekt</v>
          </cell>
          <cell r="BC419" t="str">
            <v>Ingen kjent effekt</v>
          </cell>
          <cell r="BD419" t="str">
            <v>Ingen kjent effekt</v>
          </cell>
          <cell r="BK419" t="str">
            <v>temperate_nemoral:Europe|subtropic_mediterranean:Europe,Asia,Africa</v>
          </cell>
          <cell r="BM419" t="str">
            <v>temperate_nemoral:Europe|subtropic_mediterranean:Europe,Asia,Africa</v>
          </cell>
          <cell r="DI419">
            <v>0</v>
          </cell>
        </row>
        <row r="420">
          <cell r="B420" t="str">
            <v>Vicia cuspidata</v>
          </cell>
          <cell r="C420" t="str">
            <v>Boiss.</v>
          </cell>
          <cell r="D420" t="str">
            <v>smyrnavikke</v>
          </cell>
          <cell r="E420">
            <v>62054</v>
          </cell>
          <cell r="F420">
            <v>102094</v>
          </cell>
          <cell r="G420" t="str">
            <v>ExpertGroups/Karplanter/N</v>
          </cell>
          <cell r="H420" t="str">
            <v>Karplanter</v>
          </cell>
          <cell r="I420" t="str">
            <v>Karplanter</v>
          </cell>
          <cell r="J420" t="str">
            <v>NotApplicable</v>
          </cell>
          <cell r="M420" t="str">
            <v>canNotEstablishWithin50years</v>
          </cell>
          <cell r="AA420">
            <v>1947</v>
          </cell>
          <cell r="AB420" t="str">
            <v>terrestrial</v>
          </cell>
          <cell r="AD420" t="str">
            <v>origin</v>
          </cell>
          <cell r="AE420" t="str">
            <v>no</v>
          </cell>
          <cell r="AF420" t="str">
            <v>unknown</v>
          </cell>
          <cell r="AI420">
            <v>1</v>
          </cell>
          <cell r="AJ420" t="str">
            <v>V</v>
          </cell>
          <cell r="AW420" t="str">
            <v>Ingen kjent effekt</v>
          </cell>
          <cell r="AX420" t="str">
            <v>Ingen kjent effekt</v>
          </cell>
          <cell r="BC420" t="str">
            <v>Ingen kjent effekt</v>
          </cell>
          <cell r="BD420" t="str">
            <v>Ingen kjent effekt</v>
          </cell>
          <cell r="BK420" t="str">
            <v>subtropic_mediterranean:Europe,Asia</v>
          </cell>
          <cell r="BM420" t="str">
            <v>subtropic_mediterranean:Europe,Asia</v>
          </cell>
          <cell r="DI420">
            <v>0</v>
          </cell>
        </row>
        <row r="421">
          <cell r="B421" t="str">
            <v>Vicia dumetorum</v>
          </cell>
          <cell r="C421" t="str">
            <v>L.</v>
          </cell>
          <cell r="D421" t="str">
            <v>krattvikke</v>
          </cell>
          <cell r="E421">
            <v>62055</v>
          </cell>
          <cell r="F421">
            <v>102095</v>
          </cell>
          <cell r="G421" t="str">
            <v>ExpertGroups/Karplanter/N</v>
          </cell>
          <cell r="H421" t="str">
            <v>Karplanter</v>
          </cell>
          <cell r="I421" t="str">
            <v>Karplanter</v>
          </cell>
          <cell r="J421" t="str">
            <v>NotApplicable</v>
          </cell>
          <cell r="M421" t="str">
            <v>canNotEstablishWithin50years</v>
          </cell>
          <cell r="AA421" t="str">
            <v>1970-2000</v>
          </cell>
          <cell r="AB421" t="str">
            <v>terrestrial</v>
          </cell>
          <cell r="AD421" t="str">
            <v>unknown</v>
          </cell>
          <cell r="AE421" t="str">
            <v>no</v>
          </cell>
          <cell r="AF421" t="str">
            <v>unknown</v>
          </cell>
          <cell r="AI421">
            <v>5</v>
          </cell>
          <cell r="AJ421" t="str">
            <v>V</v>
          </cell>
          <cell r="AW421" t="str">
            <v>Ingen kjent effekt</v>
          </cell>
          <cell r="AX421" t="str">
            <v>Ingen kjent effekt</v>
          </cell>
          <cell r="BC421" t="str">
            <v>Ingen kjent effekt</v>
          </cell>
          <cell r="BD421" t="str">
            <v>Ingen kjent effekt</v>
          </cell>
          <cell r="BK421" t="str">
            <v>temperate_nemoral:Europe</v>
          </cell>
          <cell r="BM421" t="str">
            <v>temperate_nemoral:Europe</v>
          </cell>
          <cell r="DI421">
            <v>0</v>
          </cell>
        </row>
        <row r="422">
          <cell r="B422" t="str">
            <v>Vicia ervilia</v>
          </cell>
          <cell r="C422" t="str">
            <v>(L.) Willd.</v>
          </cell>
          <cell r="D422" t="str">
            <v>linsevikke</v>
          </cell>
          <cell r="E422">
            <v>62056</v>
          </cell>
          <cell r="F422">
            <v>102096</v>
          </cell>
          <cell r="G422" t="str">
            <v>ExpertGroups/Karplanter/N</v>
          </cell>
          <cell r="H422" t="str">
            <v>Karplanter</v>
          </cell>
          <cell r="I422" t="str">
            <v>Karplanter</v>
          </cell>
          <cell r="J422" t="str">
            <v>NotApplicable</v>
          </cell>
          <cell r="M422" t="str">
            <v>canNotEstablishWithin50years</v>
          </cell>
          <cell r="AA422">
            <v>1899</v>
          </cell>
          <cell r="AB422" t="str">
            <v>terrestrial</v>
          </cell>
          <cell r="AD422" t="str">
            <v>origin,unknown</v>
          </cell>
          <cell r="AE422" t="str">
            <v>no</v>
          </cell>
          <cell r="AF422" t="str">
            <v>unknown</v>
          </cell>
          <cell r="AI422">
            <v>1</v>
          </cell>
          <cell r="AJ422" t="str">
            <v>V</v>
          </cell>
          <cell r="AW422" t="str">
            <v>Ingen kjent effekt</v>
          </cell>
          <cell r="AX422" t="str">
            <v>Ingen kjent effekt</v>
          </cell>
          <cell r="BC422" t="str">
            <v>Ingen kjent effekt</v>
          </cell>
          <cell r="BD422" t="str">
            <v>Ingen kjent effekt</v>
          </cell>
          <cell r="BK422" t="str">
            <v>subtropic_mediterranean:Europe,Asia,Africa</v>
          </cell>
          <cell r="BM422" t="str">
            <v>temperate_nemoral:Europe|subtropic_mediterranean:Europe,Asia,Africa</v>
          </cell>
          <cell r="DI422">
            <v>0</v>
          </cell>
        </row>
        <row r="423">
          <cell r="B423" t="str">
            <v>Vicia faba</v>
          </cell>
          <cell r="C423" t="str">
            <v>L.</v>
          </cell>
          <cell r="D423" t="str">
            <v>bønnevikke</v>
          </cell>
          <cell r="E423">
            <v>62057</v>
          </cell>
          <cell r="F423">
            <v>102097</v>
          </cell>
          <cell r="G423" t="str">
            <v>ExpertGroups/Karplanter/N</v>
          </cell>
          <cell r="H423" t="str">
            <v>Karplanter</v>
          </cell>
          <cell r="I423" t="str">
            <v>Karplanter</v>
          </cell>
          <cell r="J423" t="str">
            <v>NotApplicable</v>
          </cell>
          <cell r="M423" t="str">
            <v>canNotEstablishWithin50years</v>
          </cell>
          <cell r="AA423">
            <v>1884</v>
          </cell>
          <cell r="AB423" t="str">
            <v>terrestrial</v>
          </cell>
          <cell r="AD423" t="str">
            <v>unknown</v>
          </cell>
          <cell r="AE423" t="str">
            <v>no</v>
          </cell>
          <cell r="AF423" t="str">
            <v>unknown</v>
          </cell>
          <cell r="AI423">
            <v>1</v>
          </cell>
          <cell r="AJ423" t="str">
            <v>V</v>
          </cell>
          <cell r="AW423" t="str">
            <v>Ingen kjent effekt</v>
          </cell>
          <cell r="AX423" t="str">
            <v>Grønnsak med økende omfang av dyrkning, også i Norge.</v>
          </cell>
          <cell r="BC423" t="str">
            <v>Ingen kjent effekt</v>
          </cell>
          <cell r="BD423" t="str">
            <v>Ingen kjent effekt</v>
          </cell>
          <cell r="BK423" t="str">
            <v>unknown:Europe,Asia</v>
          </cell>
          <cell r="BM423" t="str">
            <v>temperate_nemoral:Europe,Asia,Oceania,NorthAndCentralAmerica,SouthAmerica|temperate_dry:Asia|subtropic_unspecified:Asia,Africa,Oceania,NorthAndCentralAmerica,SouthAmerica|subtropic_mediterranean:Europe|subtropic_caperegion:Africa|subtropic_highlands:Asia,Africa,SouthAmerica</v>
          </cell>
          <cell r="DI423">
            <v>2</v>
          </cell>
        </row>
        <row r="424">
          <cell r="B424" t="str">
            <v>Vicia grandiflora</v>
          </cell>
          <cell r="C424" t="str">
            <v>Scop.</v>
          </cell>
          <cell r="D424" t="str">
            <v>storvikke</v>
          </cell>
          <cell r="E424">
            <v>62058</v>
          </cell>
          <cell r="F424">
            <v>102098</v>
          </cell>
          <cell r="G424" t="str">
            <v>ExpertGroups/Karplanter/N</v>
          </cell>
          <cell r="H424" t="str">
            <v>Karplanter</v>
          </cell>
          <cell r="I424" t="str">
            <v>Karplanter</v>
          </cell>
          <cell r="J424" t="str">
            <v>NotApplicable</v>
          </cell>
          <cell r="M424" t="str">
            <v>canNotEstablishWithin50years</v>
          </cell>
          <cell r="AA424">
            <v>1898</v>
          </cell>
          <cell r="AB424" t="str">
            <v>terrestrial</v>
          </cell>
          <cell r="AD424" t="str">
            <v>unknown</v>
          </cell>
          <cell r="AE424" t="str">
            <v>no</v>
          </cell>
          <cell r="AF424" t="str">
            <v>unknown</v>
          </cell>
          <cell r="AI424">
            <v>1</v>
          </cell>
          <cell r="AJ424" t="str">
            <v>V</v>
          </cell>
          <cell r="AW424" t="str">
            <v>Ingen kjent effekt</v>
          </cell>
          <cell r="AX424" t="str">
            <v>Ingen kjent effekt</v>
          </cell>
          <cell r="BC424" t="str">
            <v>Ingen kjent effekt</v>
          </cell>
          <cell r="BD424" t="str">
            <v>Ingen kjent effekt</v>
          </cell>
          <cell r="BK424" t="str">
            <v>temperate_nemoral:Europe,Asia|subtropic_mediterranean:Europe,Asia</v>
          </cell>
          <cell r="BM424" t="str">
            <v>temperate_nemoral:Europe,Asia,NorthAndCentralAmerica|subtropic_mediterranean:Europe,Asia</v>
          </cell>
          <cell r="DI424">
            <v>0</v>
          </cell>
        </row>
        <row r="425">
          <cell r="B425" t="str">
            <v>Vicia lutea</v>
          </cell>
          <cell r="C425" t="str">
            <v>L.</v>
          </cell>
          <cell r="D425" t="str">
            <v>gulvikke</v>
          </cell>
          <cell r="E425">
            <v>62061</v>
          </cell>
          <cell r="F425">
            <v>102101</v>
          </cell>
          <cell r="G425" t="str">
            <v>ExpertGroups/Karplanter/N</v>
          </cell>
          <cell r="H425" t="str">
            <v>Karplanter</v>
          </cell>
          <cell r="I425" t="str">
            <v>Karplanter</v>
          </cell>
          <cell r="J425" t="str">
            <v>NotApplicable</v>
          </cell>
          <cell r="M425" t="str">
            <v>canNotEstablishWithin50years</v>
          </cell>
          <cell r="AA425">
            <v>1875</v>
          </cell>
          <cell r="AB425" t="str">
            <v>terrestrial</v>
          </cell>
          <cell r="AD425" t="str">
            <v>origin,unknown</v>
          </cell>
          <cell r="AE425" t="str">
            <v>no</v>
          </cell>
          <cell r="AF425" t="str">
            <v>unknown</v>
          </cell>
          <cell r="AI425">
            <v>1</v>
          </cell>
          <cell r="AJ425" t="str">
            <v>V</v>
          </cell>
          <cell r="AW425" t="str">
            <v>Ingen kjent effekt</v>
          </cell>
          <cell r="AX425" t="str">
            <v>Ingen kjent effekt</v>
          </cell>
          <cell r="BC425" t="str">
            <v>Ingen kjent effekt</v>
          </cell>
          <cell r="BD425" t="str">
            <v>Ingen kjent effekt</v>
          </cell>
          <cell r="BK425" t="str">
            <v>temperate_nemoral:Europe,Asia|subtropic_mediterranean:Europe,Asia,Africa</v>
          </cell>
          <cell r="BM425" t="str">
            <v>temperate_nemoral:Europe,Asia,Oceania,NorthAndCentralAmerica|subtropic_mediterranean:Europe,Asia,Africa</v>
          </cell>
          <cell r="DI425">
            <v>2</v>
          </cell>
        </row>
        <row r="426">
          <cell r="B426" t="str">
            <v>Vicia melanops</v>
          </cell>
          <cell r="C426" t="str">
            <v>Sibth. &amp; Sm.</v>
          </cell>
          <cell r="D426" t="str">
            <v>trikolorvikke</v>
          </cell>
          <cell r="E426">
            <v>138739</v>
          </cell>
          <cell r="F426">
            <v>102102</v>
          </cell>
          <cell r="G426" t="str">
            <v>ExpertGroups/Karplanter/N</v>
          </cell>
          <cell r="H426" t="str">
            <v>Karplanter</v>
          </cell>
          <cell r="I426" t="str">
            <v>Karplanter</v>
          </cell>
          <cell r="J426" t="str">
            <v>NotApplicable</v>
          </cell>
          <cell r="M426" t="str">
            <v>canNotEstablishWithin50years</v>
          </cell>
          <cell r="AA426">
            <v>1924</v>
          </cell>
          <cell r="AB426" t="str">
            <v>terrestrial</v>
          </cell>
          <cell r="AD426" t="str">
            <v>origin</v>
          </cell>
          <cell r="AE426" t="str">
            <v>no</v>
          </cell>
          <cell r="AF426" t="str">
            <v>unknown</v>
          </cell>
          <cell r="AI426">
            <v>1</v>
          </cell>
          <cell r="AJ426" t="str">
            <v>V</v>
          </cell>
          <cell r="AW426" t="str">
            <v>Ingen kjent effekt</v>
          </cell>
          <cell r="AX426" t="str">
            <v>Ingen kjent effekt</v>
          </cell>
          <cell r="BC426" t="str">
            <v>Ingen kjent effekt</v>
          </cell>
          <cell r="BD426" t="str">
            <v>Ingen kjent effekt</v>
          </cell>
          <cell r="BK426" t="str">
            <v>temperate_nemoral:Europe|subtropic_mediterranean:Europe</v>
          </cell>
          <cell r="BM426" t="str">
            <v>temperate_nemoral:Europe|subtropic_mediterranean:Europe</v>
          </cell>
          <cell r="DI426">
            <v>0</v>
          </cell>
        </row>
        <row r="427">
          <cell r="B427" t="str">
            <v>Vicia narbonensis</v>
          </cell>
          <cell r="C427" t="str">
            <v>L.</v>
          </cell>
          <cell r="D427" t="str">
            <v>franskvikke</v>
          </cell>
          <cell r="E427">
            <v>138742</v>
          </cell>
          <cell r="F427">
            <v>102103</v>
          </cell>
          <cell r="G427" t="str">
            <v>ExpertGroups/Karplanter/N</v>
          </cell>
          <cell r="H427" t="str">
            <v>Karplanter</v>
          </cell>
          <cell r="I427" t="str">
            <v>Karplanter</v>
          </cell>
          <cell r="J427" t="str">
            <v>NotApplicable</v>
          </cell>
          <cell r="M427" t="str">
            <v>canNotEstablishWithin50years</v>
          </cell>
          <cell r="AA427">
            <v>1890</v>
          </cell>
          <cell r="AB427" t="str">
            <v>terrestrial</v>
          </cell>
          <cell r="AD427" t="str">
            <v>origin,unknown</v>
          </cell>
          <cell r="AE427" t="str">
            <v>no</v>
          </cell>
          <cell r="AF427" t="str">
            <v>unknown</v>
          </cell>
          <cell r="AI427">
            <v>1</v>
          </cell>
          <cell r="AJ427" t="str">
            <v>V</v>
          </cell>
          <cell r="AW427" t="str">
            <v>Ingen kjent effekt</v>
          </cell>
          <cell r="AX427" t="str">
            <v>Ingen kjent effekt</v>
          </cell>
          <cell r="BC427" t="str">
            <v>Ingen kjent effekt</v>
          </cell>
          <cell r="BD427" t="str">
            <v>Ingen kjent effekt</v>
          </cell>
          <cell r="BK427" t="str">
            <v>subtropic_mediterranean:Europe,Asia,Africa</v>
          </cell>
          <cell r="BM427" t="str">
            <v>temperate_nemoral:Europe|subtropic_mediterranean:Europe,Asia,Africa</v>
          </cell>
          <cell r="DI427">
            <v>2</v>
          </cell>
        </row>
        <row r="428">
          <cell r="B428" t="str">
            <v>Vicia pannonica</v>
          </cell>
          <cell r="C428" t="str">
            <v>Crantz</v>
          </cell>
          <cell r="D428" t="str">
            <v>ungarskvikke</v>
          </cell>
          <cell r="E428">
            <v>62065</v>
          </cell>
          <cell r="F428">
            <v>102105</v>
          </cell>
          <cell r="G428" t="str">
            <v>ExpertGroups/Karplanter/N</v>
          </cell>
          <cell r="H428" t="str">
            <v>Karplanter</v>
          </cell>
          <cell r="I428" t="str">
            <v>Karplanter</v>
          </cell>
          <cell r="J428" t="str">
            <v>NotApplicable</v>
          </cell>
          <cell r="M428" t="str">
            <v>canNotEstablishWithin50years</v>
          </cell>
          <cell r="AA428">
            <v>1911</v>
          </cell>
          <cell r="AB428" t="str">
            <v>terrestrial</v>
          </cell>
          <cell r="AD428" t="str">
            <v>origin,unknown</v>
          </cell>
          <cell r="AE428" t="str">
            <v>no</v>
          </cell>
          <cell r="AF428" t="str">
            <v>unknown</v>
          </cell>
          <cell r="AI428">
            <v>1</v>
          </cell>
          <cell r="AJ428" t="str">
            <v>V</v>
          </cell>
          <cell r="AW428" t="str">
            <v>Ingen kjent effekt</v>
          </cell>
          <cell r="AX428" t="str">
            <v>Ingen kjent effekt</v>
          </cell>
          <cell r="BC428" t="str">
            <v>Ingen kjent effekt</v>
          </cell>
          <cell r="BD428" t="str">
            <v>Ingen kjent effekt</v>
          </cell>
          <cell r="BK428" t="str">
            <v>temperate_nemoral:Europe,Asia|subtropic_mediterranean:Europe,Asia</v>
          </cell>
          <cell r="BM428" t="str">
            <v>temperate_nemoral:Europe,Asia|subtropic_mediterranean:Europe,Asia</v>
          </cell>
          <cell r="DI428">
            <v>2</v>
          </cell>
        </row>
        <row r="429">
          <cell r="B429" t="str">
            <v>Vicia villosa</v>
          </cell>
          <cell r="C429" t="str">
            <v>Roth</v>
          </cell>
          <cell r="D429" t="str">
            <v>lodnevikke</v>
          </cell>
          <cell r="E429">
            <v>62079</v>
          </cell>
          <cell r="F429">
            <v>102119</v>
          </cell>
          <cell r="G429" t="str">
            <v>ExpertGroups/Karplanter/N</v>
          </cell>
          <cell r="H429" t="str">
            <v>Karplanter</v>
          </cell>
          <cell r="I429" t="str">
            <v>Karplanter</v>
          </cell>
          <cell r="J429" t="str">
            <v>AlienSpecie</v>
          </cell>
          <cell r="N429">
            <v>1</v>
          </cell>
          <cell r="Q429">
            <v>1</v>
          </cell>
          <cell r="T429" t="str">
            <v>NK</v>
          </cell>
          <cell r="U429">
            <v>1</v>
          </cell>
          <cell r="V429" t="str">
            <v>1,1</v>
          </cell>
          <cell r="X429">
            <v>2</v>
          </cell>
          <cell r="Y429">
            <v>2</v>
          </cell>
          <cell r="Z429">
            <v>1</v>
          </cell>
          <cell r="AA429">
            <v>1871</v>
          </cell>
          <cell r="AB429" t="str">
            <v>terrestrial</v>
          </cell>
          <cell r="AD429" t="str">
            <v>origin,unknown</v>
          </cell>
          <cell r="AE429" t="str">
            <v>yes</v>
          </cell>
          <cell r="AF429" t="str">
            <v>unknown</v>
          </cell>
          <cell r="AG429">
            <v>1881</v>
          </cell>
          <cell r="AH429" t="str">
            <v>AA Arendal: Arendal. "Ved batteriet"</v>
          </cell>
          <cell r="AI429">
            <v>1</v>
          </cell>
          <cell r="AJ429" t="str">
            <v>V</v>
          </cell>
          <cell r="AL429">
            <v>1</v>
          </cell>
          <cell r="AM429" t="str">
            <v>importDirect</v>
          </cell>
          <cell r="AN429">
            <v>2</v>
          </cell>
          <cell r="AO429" t="str">
            <v>introductionTransportpollution,spreadNaturalDispersal</v>
          </cell>
          <cell r="AP429" t="str">
            <v>Øs,OsA,Bu,Ve,Ro</v>
          </cell>
          <cell r="AQ429">
            <v>16</v>
          </cell>
          <cell r="AR429">
            <v>2</v>
          </cell>
          <cell r="AS429">
            <v>32</v>
          </cell>
          <cell r="AT429">
            <v>800</v>
          </cell>
          <cell r="AU429">
            <v>24</v>
          </cell>
          <cell r="AV429">
            <v>100</v>
          </cell>
          <cell r="AW429" t="str">
            <v>Ingen kjent effekt</v>
          </cell>
          <cell r="AX429" t="str">
            <v>Ingen kjent effekt</v>
          </cell>
          <cell r="BC429" t="str">
            <v>Ingen kjent effekt</v>
          </cell>
          <cell r="BD429" t="str">
            <v>Ingen kjent effekt</v>
          </cell>
          <cell r="BE429" t="str">
            <v>no</v>
          </cell>
          <cell r="BF429" t="str">
            <v>no</v>
          </cell>
          <cell r="BG429" t="str">
            <v>V</v>
          </cell>
          <cell r="BK429" t="str">
            <v>temperate_nemoral:Europe,Asia|subtropic_mediterranean:Europe,Asia,Africa</v>
          </cell>
          <cell r="BM429" t="str">
            <v>temperate_nemoral:Europe,Asia,Oceania,NorthAndCentralAmerica,SouthAmerica|subtropic_unspecified:Asia,Africa,Oceania,NorthAndCentralAmerica,SouthAmerica|subtropic_mediterranean:Europe|subtropic_caperegion:Africa|subtropic_highlands:Africa,SouthAmerica</v>
          </cell>
          <cell r="BO429">
            <v>2</v>
          </cell>
          <cell r="BR429" t="str">
            <v>RedListCategoryLevel</v>
          </cell>
          <cell r="BT429">
            <v>1</v>
          </cell>
          <cell r="BW429" t="str">
            <v>SpreadYearlyIncreaseCalculatedExpansionSpeed</v>
          </cell>
          <cell r="BX429">
            <v>0</v>
          </cell>
          <cell r="BY429">
            <v>1</v>
          </cell>
          <cell r="CB429" t="str">
            <v>T35,T39,T43,T45,T40</v>
          </cell>
          <cell r="CC429">
            <v>1</v>
          </cell>
          <cell r="CH429">
            <v>1</v>
          </cell>
          <cell r="CM429">
            <v>1</v>
          </cell>
          <cell r="CQ429">
            <v>1</v>
          </cell>
          <cell r="CU429">
            <v>1</v>
          </cell>
          <cell r="CX429">
            <v>0</v>
          </cell>
          <cell r="CY429">
            <v>1</v>
          </cell>
          <cell r="DB429">
            <v>0</v>
          </cell>
          <cell r="DC429" t="str">
            <v>Lodnevikke&lt;em&gt; Vicia villosa&lt;/em&gt; er en ettårig art fra Sørøst-Europa, Middelhavsområdet og Kaukasus. Den formerer seg seksuelt med frø. Den opptrer i landet i to underarter: englodnevikke (subsp. &lt;em&gt;villosa&lt;/em&gt;) og møllevikke (subsp. &lt;em&gt;varia&lt;/em&gt;). Det er også funnet mellomformer mellom de to underartene. Ofte er det uklart hvilken underart som er ment: de to behandles derfor her under ett selv om de to muligens har litt ulike innførselshistorier.</v>
          </cell>
          <cell r="DD429" t="str">
            <v>&lt;p&gt;Lodnevikke er kommet inn i nyere tid som f&amp;#244:rplante og som forurensning i grasfrø (hovedsakelig englodnevikke subsp. &lt;em&gt;villosa&lt;/em&gt;), og tidligere mye ved møller (hovedsakelig møllevikke subsp. &lt;em&gt;varia&lt;/em&gt;). Materialet følger imidlertid ikke denne todelingen i særlig grad. Englodnevikke er angitt i herbariebelegg allerede på 1880-tallet, delvis også ved møller (og kanskje med ballast). Begge underartene er dokumentert på samme møllelokalitet mer eller mindre samtidig, eksempelvis i Ho Bergen: Hegrenes mølle (samme dato i 1911 av Jens Homboe) og Oslo: Torshaugsløkken (i 1915 og 1916 av Hartvig Johnsen). Førstefunn i 1871 i Ho Bergen: Gravdal er av uklar opprinnelse og materialet er heller ikke bestemt til underart. Funn i Ro Haugesund 1890 er knyttet til ballast. Funnfrekvensen har holdt seg rimelig stabil i nesten 150 år, og det er grunn til å tro at arten er delvis etablert enkelte steder i Østfold, Oslo og Vestfold, kanskje også i AA Arendal og VA Kristiansand ("Møllevandet"). De fleste funn de siste tiårene er englodnevikke subsp. &lt;em&gt;villosa&lt;/em&gt;: antakelig er møllevikke subsp. &lt;em&gt;varia &lt;/em&gt;i tilbakegang eller dødd ut.&lt;/p&gt;</v>
          </cell>
          <cell r="DE429" t="str">
            <v>Arten er innført som forurensning med grasfrø og korn, og delvis som f&amp;#244:rplante. Den spres med frø, men frøspredningen er svært lokal. Alle norske forekomster skyldes trolig innspredning utafra.</v>
          </cell>
          <cell r="DF429" t="str">
            <v>Invasjonspotensialet er lågt, en kombinasjon av begrenset median levetid og ingen (eller negativ) ekspansjon. Arten går i all hovedsak på ulike former for skrotemark, og det er ikke noe som tyder på at den er eller vil bli ekspansiv.</v>
          </cell>
          <cell r="DG429" t="str">
            <v>Det er ingen kjente negative økologiske effekter knyttet til arten, og den er alltid knyttet til sterkt endret fastmark (dvs. skrotemark og dyrket eng).</v>
          </cell>
          <cell r="DH429" t="str">
            <v>&lt;p&gt;Lodnevikke vurderes til ingen kjent økologisk risiko.&lt;/p&gt;&lt;p&gt; &lt;/p&gt;</v>
          </cell>
          <cell r="DI429">
            <v>0</v>
          </cell>
        </row>
        <row r="430">
          <cell r="B430" t="str">
            <v>Viburnum pubescens</v>
          </cell>
          <cell r="C430" t="str">
            <v>(Aiton) Pursh</v>
          </cell>
          <cell r="E430">
            <v>84890</v>
          </cell>
          <cell r="F430">
            <v>128027</v>
          </cell>
          <cell r="G430" t="str">
            <v>ExpertGroups/Karplanter/N</v>
          </cell>
          <cell r="H430" t="str">
            <v>Karplanter</v>
          </cell>
          <cell r="I430" t="str">
            <v>Karplanter</v>
          </cell>
          <cell r="J430" t="str">
            <v>NotApplicable</v>
          </cell>
          <cell r="M430" t="str">
            <v>canNotEstablishWithin50years</v>
          </cell>
          <cell r="AA430">
            <v>1929</v>
          </cell>
          <cell r="AB430" t="str">
            <v>terrestrial</v>
          </cell>
          <cell r="AD430" t="str">
            <v>unknown</v>
          </cell>
          <cell r="AE430" t="str">
            <v>no</v>
          </cell>
          <cell r="AF430" t="str">
            <v>unknown</v>
          </cell>
          <cell r="AI430">
            <v>15</v>
          </cell>
          <cell r="AJ430" t="str">
            <v>V</v>
          </cell>
          <cell r="AW430" t="str">
            <v>Ingen kjent effekt</v>
          </cell>
          <cell r="AX430" t="str">
            <v>Ingen kjent effekt</v>
          </cell>
          <cell r="BC430" t="str">
            <v>Ingen kjent effekt</v>
          </cell>
          <cell r="BD430" t="str">
            <v>Ingen kjent effekt</v>
          </cell>
          <cell r="BK430" t="str">
            <v>temperate_nemoral:NorthAndCentralAmerica</v>
          </cell>
          <cell r="BM430" t="str">
            <v>temperate_nemoral:NorthAndCentralAmerica</v>
          </cell>
          <cell r="DI430">
            <v>0</v>
          </cell>
        </row>
        <row r="431">
          <cell r="B431" t="str">
            <v>Veronicastrum virginicum</v>
          </cell>
          <cell r="C431" t="str">
            <v>(L.) Farw.</v>
          </cell>
          <cell r="D431" t="str">
            <v>kransveronika</v>
          </cell>
          <cell r="E431">
            <v>62538</v>
          </cell>
          <cell r="F431">
            <v>102578</v>
          </cell>
          <cell r="G431" t="str">
            <v>ExpertGroups/Karplanter/N</v>
          </cell>
          <cell r="H431" t="str">
            <v>Karplanter</v>
          </cell>
          <cell r="I431" t="str">
            <v>Karplanter</v>
          </cell>
          <cell r="J431" t="str">
            <v>NotApplicable</v>
          </cell>
          <cell r="M431" t="str">
            <v>canNotEstablishWithin50years</v>
          </cell>
          <cell r="AA431">
            <v>1977</v>
          </cell>
          <cell r="AB431" t="str">
            <v>terrestrial</v>
          </cell>
          <cell r="AD431" t="str">
            <v>unknown</v>
          </cell>
          <cell r="AE431" t="str">
            <v>no</v>
          </cell>
          <cell r="AF431" t="str">
            <v>unknown</v>
          </cell>
          <cell r="AI431">
            <v>5</v>
          </cell>
          <cell r="AJ431" t="str">
            <v>V</v>
          </cell>
          <cell r="AW431" t="str">
            <v>Ingen kjent effekt</v>
          </cell>
          <cell r="AX431" t="str">
            <v>Ingen kjent effekt</v>
          </cell>
          <cell r="BC431" t="str">
            <v>Ingen kjent effekt</v>
          </cell>
          <cell r="BD431" t="str">
            <v>Ingen kjent effekt</v>
          </cell>
          <cell r="BK431" t="str">
            <v>temperate_nemoral:NorthAndCentralAmerica</v>
          </cell>
          <cell r="BM431" t="str">
            <v>temperate_nemoral:Europe,NorthAndCentralAmerica</v>
          </cell>
          <cell r="DI431">
            <v>0</v>
          </cell>
        </row>
        <row r="432">
          <cell r="B432" t="str">
            <v>Veronica anagalloides</v>
          </cell>
          <cell r="C432" t="str">
            <v>Guss.</v>
          </cell>
          <cell r="D432" t="str">
            <v>vrangveronika</v>
          </cell>
          <cell r="E432">
            <v>62506</v>
          </cell>
          <cell r="F432">
            <v>102546</v>
          </cell>
          <cell r="G432" t="str">
            <v>ExpertGroups/Karplanter/N</v>
          </cell>
          <cell r="H432" t="str">
            <v>Karplanter</v>
          </cell>
          <cell r="I432" t="str">
            <v>Karplanter</v>
          </cell>
          <cell r="J432" t="str">
            <v>NotApplicable</v>
          </cell>
          <cell r="M432" t="str">
            <v>canNotEstablishWithin50years</v>
          </cell>
          <cell r="AA432">
            <v>1930</v>
          </cell>
          <cell r="AB432" t="str">
            <v>terrestrial</v>
          </cell>
          <cell r="AD432" t="str">
            <v>origin</v>
          </cell>
          <cell r="AE432" t="str">
            <v>no</v>
          </cell>
          <cell r="AF432" t="str">
            <v>unknown</v>
          </cell>
          <cell r="AI432">
            <v>5</v>
          </cell>
          <cell r="AJ432" t="str">
            <v>V</v>
          </cell>
          <cell r="AW432" t="str">
            <v>Ingen kjent effekt</v>
          </cell>
          <cell r="AX432" t="str">
            <v>Ingen kjent effekt</v>
          </cell>
          <cell r="BC432" t="str">
            <v>Ingen kjent effekt</v>
          </cell>
          <cell r="BD432" t="str">
            <v>Ingen kjent effekt</v>
          </cell>
          <cell r="BK432" t="str">
            <v>temperate_nemoral:Europe,Asia|subtropic_mediterranean:Europe,Asia,Africa</v>
          </cell>
          <cell r="BM432" t="str">
            <v>temperate_nemoral:Europe,Asia|subtropic_mediterranean:Europe,Asia,Africa</v>
          </cell>
          <cell r="DI432">
            <v>0</v>
          </cell>
        </row>
        <row r="433">
          <cell r="B433" t="str">
            <v>Veronica austriaca austriaca</v>
          </cell>
          <cell r="D433" t="str">
            <v>østveronika</v>
          </cell>
          <cell r="E433">
            <v>62509</v>
          </cell>
          <cell r="F433">
            <v>102549</v>
          </cell>
          <cell r="G433" t="str">
            <v>ExpertGroups/Karplanter/N</v>
          </cell>
          <cell r="H433" t="str">
            <v>Karplanter</v>
          </cell>
          <cell r="I433" t="str">
            <v>Karplanter</v>
          </cell>
          <cell r="J433" t="str">
            <v>AlienSpecie</v>
          </cell>
          <cell r="N433">
            <v>1</v>
          </cell>
          <cell r="Q433">
            <v>1</v>
          </cell>
          <cell r="T433" t="str">
            <v>NK</v>
          </cell>
          <cell r="U433">
            <v>1</v>
          </cell>
          <cell r="V433" t="str">
            <v>1,1</v>
          </cell>
          <cell r="X433">
            <v>2</v>
          </cell>
          <cell r="Y433">
            <v>2</v>
          </cell>
          <cell r="Z433">
            <v>1</v>
          </cell>
          <cell r="AA433">
            <v>1884</v>
          </cell>
          <cell r="AB433" t="str">
            <v>terrestrial</v>
          </cell>
          <cell r="AD433" t="str">
            <v>unknown</v>
          </cell>
          <cell r="AE433" t="str">
            <v>yes</v>
          </cell>
          <cell r="AF433" t="str">
            <v>unknown</v>
          </cell>
          <cell r="AG433">
            <v>1948</v>
          </cell>
          <cell r="AH433" t="str">
            <v>Oslo: Malmøykalven</v>
          </cell>
          <cell r="AI433">
            <v>5</v>
          </cell>
          <cell r="AJ433" t="str">
            <v>V</v>
          </cell>
          <cell r="AL433">
            <v>2</v>
          </cell>
          <cell r="AM433" t="str">
            <v>importDirect</v>
          </cell>
          <cell r="AN433">
            <v>3</v>
          </cell>
          <cell r="AO433" t="str">
            <v>spreadNaturalDispersal,introductionTransportpollution,introductionEscaped</v>
          </cell>
          <cell r="AP433" t="str">
            <v>OsA</v>
          </cell>
          <cell r="AQ433">
            <v>4</v>
          </cell>
          <cell r="AR433">
            <v>1</v>
          </cell>
          <cell r="AS433">
            <v>4</v>
          </cell>
          <cell r="AT433">
            <v>1</v>
          </cell>
          <cell r="AU433">
            <v>8</v>
          </cell>
          <cell r="AV433">
            <v>0</v>
          </cell>
          <cell r="AW433" t="str">
            <v>Ingen kjent effekt</v>
          </cell>
          <cell r="AX433" t="str">
            <v>Ingen kjent effekt</v>
          </cell>
          <cell r="BC433" t="str">
            <v>Ingen kjent effekt</v>
          </cell>
          <cell r="BD433" t="str">
            <v>Ingen kjent effekt</v>
          </cell>
          <cell r="BE433" t="str">
            <v>no</v>
          </cell>
          <cell r="BF433" t="str">
            <v>no</v>
          </cell>
          <cell r="BG433" t="str">
            <v>V</v>
          </cell>
          <cell r="BK433" t="str">
            <v>temperate_nemoral:Europe,Asia|subtropic_mediterranean:Europe,Asia</v>
          </cell>
          <cell r="BM433" t="str">
            <v>temperate_nemoral:Europe,Asia|subtropic_mediterranean:Europe,Asia</v>
          </cell>
          <cell r="BO433">
            <v>2</v>
          </cell>
          <cell r="BQ433" t="str">
            <v>X</v>
          </cell>
          <cell r="BR433" t="str">
            <v>RedListCategoryLevel</v>
          </cell>
          <cell r="BT433">
            <v>1</v>
          </cell>
          <cell r="BW433" t="str">
            <v>SpreadYearlyIncreaseCalculatedExpansionSpeed</v>
          </cell>
          <cell r="BX433">
            <v>0</v>
          </cell>
          <cell r="BY433">
            <v>1</v>
          </cell>
          <cell r="CB433" t="str">
            <v>T41</v>
          </cell>
          <cell r="CC433">
            <v>1</v>
          </cell>
          <cell r="CH433">
            <v>1</v>
          </cell>
          <cell r="CM433">
            <v>1</v>
          </cell>
          <cell r="CQ433">
            <v>1</v>
          </cell>
          <cell r="CU433">
            <v>1</v>
          </cell>
          <cell r="CX433">
            <v>0</v>
          </cell>
          <cell r="CY433">
            <v>1</v>
          </cell>
          <cell r="DB433">
            <v>0</v>
          </cell>
          <cell r="DC433" t="str">
            <v>Østveronika &lt;i&gt;Veronica austriaca &lt;/i&gt;ssp. &lt;i&gt;austriaca&lt;/i&gt; stammer fra Øst-Europa, Kaukasus og Tyrkia og kan være kommet inn som prydplante (Arendal og Kristiansand) og med grasfrø (Oslo). Den er en opptil 0,5 m høg, flerårig urt med jordstengel og klondannelse. Den er frøproduserende, men det er usikkert om den setter frø i norsk bestand. Hele dagens norske bestand kan være &amp;#233:n klon, og arten kan være sjøl-inkompatibel. Planten har vært stabil i tørr, tidligere slåtteeng på grunnlendt kalkberg på Malmøykalven i Oslo siden den først ble oppdaget.</v>
          </cell>
          <cell r="DD433" t="str">
            <v>&lt;p&gt;Underarten er kjent med &amp;#233:n stabil forekomst i Oslo: Malmøykalven siden 1948. De to forekomstene i AA Arendal: Svartnesbu 1985 og VA Kristiansand: Torrisdalsveien 1983 er trolig forbigående.&lt;/p&gt;</v>
          </cell>
          <cell r="DE433" t="str">
            <v>Østveronika er trolig innført med grasfrø, i hvert fall på Malmøykalven. De to andre, muligens forbigående, forekomstene kan skyldes forvilling av hageplanter. Underarten sprer seg lokalt med jordstengler/utløpere.</v>
          </cell>
          <cell r="DF433" t="str">
            <v>Invasjonspotensialet er lågt på grunn av en begrenset median levetid (med usikkerhet til låg) og ingen ekspansjon.</v>
          </cell>
          <cell r="DG433" t="str">
            <v>Det er ingen kjente negative økologiske effekter knyttet til østveronika.</v>
          </cell>
          <cell r="DH433" t="str">
            <v>&lt;p&gt;Østveronika vurderes til ingen økologisk risiko i norsk natur.&lt;/p&gt;</v>
          </cell>
          <cell r="DI433">
            <v>0</v>
          </cell>
        </row>
        <row r="434">
          <cell r="B434" t="str">
            <v>Veronica austriaca dentata</v>
          </cell>
          <cell r="C434" t="str">
            <v>(F.W.Schmidt) Watzl</v>
          </cell>
          <cell r="D434" t="str">
            <v>flikveronika</v>
          </cell>
          <cell r="E434">
            <v>138693</v>
          </cell>
          <cell r="F434">
            <v>102550</v>
          </cell>
          <cell r="G434" t="str">
            <v>ExpertGroups/Karplanter/N</v>
          </cell>
          <cell r="H434" t="str">
            <v>Karplanter</v>
          </cell>
          <cell r="I434" t="str">
            <v>Karplanter</v>
          </cell>
          <cell r="J434" t="str">
            <v>NotApplicable</v>
          </cell>
          <cell r="M434" t="str">
            <v>canNotEstablishWithin50years</v>
          </cell>
          <cell r="AA434">
            <v>1915</v>
          </cell>
          <cell r="AB434" t="str">
            <v>terrestrial</v>
          </cell>
          <cell r="AD434" t="str">
            <v>origin</v>
          </cell>
          <cell r="AE434" t="str">
            <v>no</v>
          </cell>
          <cell r="AF434" t="str">
            <v>unknown</v>
          </cell>
          <cell r="AI434">
            <v>5</v>
          </cell>
          <cell r="AJ434" t="str">
            <v>V</v>
          </cell>
          <cell r="AW434" t="str">
            <v>Ingen kjent effekt</v>
          </cell>
          <cell r="AX434" t="str">
            <v>Ingen kjent effekt</v>
          </cell>
          <cell r="BC434" t="str">
            <v>Ingen kjent effekt</v>
          </cell>
          <cell r="BD434" t="str">
            <v>Ingen kjent effekt</v>
          </cell>
          <cell r="BK434" t="str">
            <v>temperate_nemoral:Europe|subtropic_mediterranean:Europe</v>
          </cell>
          <cell r="BM434" t="str">
            <v>temperate_nemoral:Europe|subtropic_mediterranean:Europe</v>
          </cell>
          <cell r="DI434">
            <v>0</v>
          </cell>
        </row>
        <row r="435">
          <cell r="B435" t="str">
            <v>Conringia orientalis</v>
          </cell>
          <cell r="C435" t="str">
            <v>(L.) Dumort.</v>
          </cell>
          <cell r="D435" t="str">
            <v>kålurt</v>
          </cell>
          <cell r="E435">
            <v>61129</v>
          </cell>
          <cell r="F435">
            <v>101169</v>
          </cell>
          <cell r="G435" t="str">
            <v>ExpertGroups/Karplanter/N</v>
          </cell>
          <cell r="H435" t="str">
            <v>Karplanter</v>
          </cell>
          <cell r="I435" t="str">
            <v>Karplanter</v>
          </cell>
          <cell r="J435" t="str">
            <v>NotApplicable</v>
          </cell>
          <cell r="M435" t="str">
            <v>canNotEstablishWithin50years</v>
          </cell>
          <cell r="AA435">
            <v>1859</v>
          </cell>
          <cell r="AB435" t="str">
            <v>terrestrial</v>
          </cell>
          <cell r="AD435" t="str">
            <v>origin,unknown</v>
          </cell>
          <cell r="AE435" t="str">
            <v>no</v>
          </cell>
          <cell r="AF435" t="str">
            <v>unknown</v>
          </cell>
          <cell r="AG435">
            <v>1859</v>
          </cell>
          <cell r="AH435" t="str">
            <v>Oslo: "Mellemtøien, Holmboes løkke"</v>
          </cell>
          <cell r="AI435">
            <v>1</v>
          </cell>
          <cell r="AJ435" t="str">
            <v>V</v>
          </cell>
          <cell r="AW435" t="str">
            <v>Ingen kjent effekt</v>
          </cell>
          <cell r="AX435" t="str">
            <v>Ingen kjent effekt</v>
          </cell>
          <cell r="BC435" t="str">
            <v>Ingen kjent effekt</v>
          </cell>
          <cell r="BD435" t="str">
            <v>Ingen kjent effekt</v>
          </cell>
          <cell r="BK435" t="str">
            <v>temperate_nemoral:Europe,Asia|subtropic_mediterranean:Europe,Asia,Africa</v>
          </cell>
          <cell r="BM435" t="str">
            <v>temperate_nemoral:Europe,Asia,NorthAndCentralAmerica|temperate_dry:NorthAndCentralAmerica|subtropic_mediterranean:Europe,Asia,Africa,NorthAndCentralAmerica</v>
          </cell>
          <cell r="DI435">
            <v>0</v>
          </cell>
        </row>
        <row r="436">
          <cell r="B436" t="str">
            <v>Consolida ajacis</v>
          </cell>
          <cell r="C436" t="str">
            <v>(L.) Schur</v>
          </cell>
          <cell r="D436" t="str">
            <v>hyasintridderspore</v>
          </cell>
          <cell r="E436">
            <v>131947</v>
          </cell>
          <cell r="F436">
            <v>103108</v>
          </cell>
          <cell r="G436" t="str">
            <v>ExpertGroups/Karplanter/N</v>
          </cell>
          <cell r="H436" t="str">
            <v>Karplanter</v>
          </cell>
          <cell r="I436" t="str">
            <v>Karplanter</v>
          </cell>
          <cell r="J436" t="str">
            <v>NotApplicable</v>
          </cell>
          <cell r="M436" t="str">
            <v>canNotEstablishWithin50years</v>
          </cell>
          <cell r="AA436">
            <v>1882</v>
          </cell>
          <cell r="AB436" t="str">
            <v>terrestrial</v>
          </cell>
          <cell r="AD436" t="str">
            <v>origin,unknown</v>
          </cell>
          <cell r="AE436" t="str">
            <v>no</v>
          </cell>
          <cell r="AF436" t="str">
            <v>unknown</v>
          </cell>
          <cell r="AI436">
            <v>1</v>
          </cell>
          <cell r="AJ436" t="str">
            <v>V</v>
          </cell>
          <cell r="AW436" t="str">
            <v>Ingen kjent effekt</v>
          </cell>
          <cell r="AX436" t="str">
            <v>Ingen kjent effekt</v>
          </cell>
          <cell r="BC436" t="str">
            <v>Ingen kjent effekt</v>
          </cell>
          <cell r="BD436" t="str">
            <v>Ingen kjent effekt</v>
          </cell>
          <cell r="BK436" t="str">
            <v>subtropic_mediterranean:Europe,Asia,Africa</v>
          </cell>
          <cell r="BM436" t="str">
            <v>temperate_nemoral:Europe,Asia,NorthAndCentralAmerica|subtropic_mediterranean:Europe,Asia,Africa,Oceania,NorthAndCentralAmerica</v>
          </cell>
          <cell r="DI436">
            <v>0</v>
          </cell>
        </row>
        <row r="437">
          <cell r="B437" t="str">
            <v>Consolida orientalis</v>
          </cell>
          <cell r="C437" t="str">
            <v>(J.Gay) Schrödinger</v>
          </cell>
          <cell r="D437" t="str">
            <v>orientridderspore</v>
          </cell>
          <cell r="E437">
            <v>145297</v>
          </cell>
          <cell r="F437">
            <v>103109</v>
          </cell>
          <cell r="G437" t="str">
            <v>ExpertGroups/Karplanter/N</v>
          </cell>
          <cell r="H437" t="str">
            <v>Karplanter</v>
          </cell>
          <cell r="I437" t="str">
            <v>Karplanter</v>
          </cell>
          <cell r="J437" t="str">
            <v>NotApplicable</v>
          </cell>
          <cell r="M437" t="str">
            <v>canNotEstablishWithin50years</v>
          </cell>
          <cell r="AA437">
            <v>1904</v>
          </cell>
          <cell r="AB437" t="str">
            <v>terrestrial</v>
          </cell>
          <cell r="AD437" t="str">
            <v>origin,unknown</v>
          </cell>
          <cell r="AE437" t="str">
            <v>no</v>
          </cell>
          <cell r="AF437" t="str">
            <v>unknown</v>
          </cell>
          <cell r="AI437">
            <v>1</v>
          </cell>
          <cell r="AJ437" t="str">
            <v>V</v>
          </cell>
          <cell r="AW437" t="str">
            <v>Ingen kjent effekt</v>
          </cell>
          <cell r="AX437" t="str">
            <v>Ingen kjent effekt</v>
          </cell>
          <cell r="BC437" t="str">
            <v>Ingen kjent effekt</v>
          </cell>
          <cell r="BD437" t="str">
            <v>Ingen kjent effekt</v>
          </cell>
          <cell r="BK437" t="str">
            <v>temperate_dry:Europe,Asia|subtropic_mediterranean:Europe,Asia|subtropic_dry:Asia</v>
          </cell>
          <cell r="BM437" t="str">
            <v>temperate_dry:Europe,Asia|subtropic_mediterranean:Europe,Asia|subtropic_dry:Asia</v>
          </cell>
          <cell r="DI437">
            <v>0</v>
          </cell>
        </row>
        <row r="438">
          <cell r="B438" t="str">
            <v>Consolida regalis</v>
          </cell>
          <cell r="C438" t="str">
            <v>Gray</v>
          </cell>
          <cell r="D438" t="str">
            <v>åkerridderspore</v>
          </cell>
          <cell r="E438">
            <v>145298</v>
          </cell>
          <cell r="F438">
            <v>103110</v>
          </cell>
          <cell r="G438" t="str">
            <v>ExpertGroups/Karplanter/N</v>
          </cell>
          <cell r="H438" t="str">
            <v>Karplanter</v>
          </cell>
          <cell r="I438" t="str">
            <v>Karplanter</v>
          </cell>
          <cell r="J438" t="str">
            <v>NotApplicable</v>
          </cell>
          <cell r="M438" t="str">
            <v>canNotEstablishWithin50years</v>
          </cell>
          <cell r="AA438">
            <v>1863</v>
          </cell>
          <cell r="AB438" t="str">
            <v>terrestrial</v>
          </cell>
          <cell r="AD438" t="str">
            <v>origin,unknown</v>
          </cell>
          <cell r="AE438" t="str">
            <v>no</v>
          </cell>
          <cell r="AF438" t="str">
            <v>unknown</v>
          </cell>
          <cell r="AI438">
            <v>1</v>
          </cell>
          <cell r="AJ438" t="str">
            <v>V</v>
          </cell>
          <cell r="AW438" t="str">
            <v>Ingen kjent effekt</v>
          </cell>
          <cell r="AX438" t="str">
            <v>Ingen kjent effekt</v>
          </cell>
          <cell r="BC438" t="str">
            <v>Ingen kjent effekt</v>
          </cell>
          <cell r="BD438" t="str">
            <v>Ingen kjent effekt</v>
          </cell>
          <cell r="BK438" t="str">
            <v>temperate_nemoral:Europe,Asia|temperate_dry:Europe|subtropic_mediterranean:Europe,Asia</v>
          </cell>
          <cell r="BM438" t="str">
            <v>temperate_nemoral:Europe,Asia|temperate_dry:Europe|subtropic_mediterranean:Europe,Asia</v>
          </cell>
          <cell r="DI438">
            <v>0</v>
          </cell>
        </row>
        <row r="439">
          <cell r="B439" t="str">
            <v>Conyza bonariensis</v>
          </cell>
          <cell r="C439" t="str">
            <v>(L.) Cronquist</v>
          </cell>
          <cell r="D439" t="str">
            <v>sprikehamp</v>
          </cell>
          <cell r="E439">
            <v>60480</v>
          </cell>
          <cell r="F439">
            <v>100520</v>
          </cell>
          <cell r="G439" t="str">
            <v>ExpertGroups/Karplanter/N</v>
          </cell>
          <cell r="H439" t="str">
            <v>Karplanter</v>
          </cell>
          <cell r="I439" t="str">
            <v>Karplanter</v>
          </cell>
          <cell r="J439" t="str">
            <v>AlienSpecie</v>
          </cell>
          <cell r="N439">
            <v>1</v>
          </cell>
          <cell r="Q439">
            <v>1</v>
          </cell>
          <cell r="T439" t="str">
            <v>NK</v>
          </cell>
          <cell r="U439">
            <v>1</v>
          </cell>
          <cell r="V439" t="str">
            <v>1,1</v>
          </cell>
          <cell r="AA439">
            <v>1995</v>
          </cell>
          <cell r="AB439" t="str">
            <v>terrestrial</v>
          </cell>
          <cell r="AD439" t="str">
            <v>origin</v>
          </cell>
          <cell r="AE439" t="str">
            <v>no</v>
          </cell>
          <cell r="AF439" t="str">
            <v>unknown</v>
          </cell>
          <cell r="AG439">
            <v>1995</v>
          </cell>
          <cell r="AH439" t="str">
            <v>Bu Hurum: Tofte</v>
          </cell>
          <cell r="AI439">
            <v>1</v>
          </cell>
          <cell r="AJ439" t="str">
            <v>V</v>
          </cell>
          <cell r="AN439">
            <v>1</v>
          </cell>
          <cell r="AO439" t="str">
            <v>introductionTransportpollution</v>
          </cell>
          <cell r="AP439" t="str">
            <v>Bu</v>
          </cell>
          <cell r="AQ439">
            <v>4</v>
          </cell>
          <cell r="AR439">
            <v>1</v>
          </cell>
          <cell r="AS439">
            <v>4</v>
          </cell>
          <cell r="AT439">
            <v>1</v>
          </cell>
          <cell r="AU439">
            <v>0</v>
          </cell>
          <cell r="AV439">
            <v>100</v>
          </cell>
          <cell r="AW439" t="str">
            <v>Ingen kjent effekt</v>
          </cell>
          <cell r="AX439" t="str">
            <v>Ingen kjent effekt</v>
          </cell>
          <cell r="BC439" t="str">
            <v>Ingen kjent effekt</v>
          </cell>
          <cell r="BD439" t="str">
            <v>Ingen kjent effekt</v>
          </cell>
          <cell r="BE439" t="str">
            <v>no</v>
          </cell>
          <cell r="BF439" t="str">
            <v>no</v>
          </cell>
          <cell r="BG439" t="str">
            <v>V</v>
          </cell>
          <cell r="BK439" t="str">
            <v>subtropic_unspecified:SouthAmerica|tropic:SouthAmerica</v>
          </cell>
          <cell r="BM439" t="str">
            <v>temperate_nemoral:Europe,Asia,Africa,Oceania,NorthAndCentralAmerica,SouthAmerica|subtropic_unspecified:Europe,Asia,Africa,Oceania,NorthAndCentralAmerica,SouthAmerica|tropic:Asia,Africa,Oceania,NorthAndCentralAmerica,SouthAmerica</v>
          </cell>
          <cell r="BO439">
            <v>1</v>
          </cell>
          <cell r="BR439" t="str">
            <v>RedListCategoryLevel</v>
          </cell>
          <cell r="BT439">
            <v>1</v>
          </cell>
          <cell r="BW439" t="str">
            <v>SpreadYearlyIncreaseCalculatedExpansionSpeed</v>
          </cell>
          <cell r="BX439">
            <v>0</v>
          </cell>
          <cell r="BY439">
            <v>1</v>
          </cell>
          <cell r="CB439" t="str">
            <v>T37</v>
          </cell>
          <cell r="CC439">
            <v>1</v>
          </cell>
          <cell r="CH439">
            <v>1</v>
          </cell>
          <cell r="CM439">
            <v>1</v>
          </cell>
          <cell r="CQ439">
            <v>1</v>
          </cell>
          <cell r="CU439">
            <v>1</v>
          </cell>
          <cell r="CX439">
            <v>0</v>
          </cell>
          <cell r="CY439">
            <v>1</v>
          </cell>
          <cell r="DB439">
            <v>0</v>
          </cell>
          <cell r="DC439" t="str">
            <v>Sprikehamp &lt;i&gt;Conyza bonariensis&lt;/i&gt; fra tropisk og subtropisk Sør-Amerika (&amp;#39:bonariensis&amp;#39: = fra Buenos Aires) er en ettårig art med frøreproduksjon. Den er i Norge bare funnet på skrotemark, nesten bare på syntetiske substrater.</v>
          </cell>
          <cell r="DD439" t="str">
            <v>Arten er funnet på bark- og flishaugene ved S&amp;#246:dra Cells cellulosefabrikk på Tofte i Bu Hurum med noen mellomrom fra 1995 fram til 2010. I 2012 ble den funnet på skrotemark i Vf Sandefjord: Kilen, men uten tegn på reproduksjon der.</v>
          </cell>
          <cell r="DE439" t="str">
            <v>Arten er innført med tropisk tømmer (Hurum) og på ukjent vis (Sandefjord).</v>
          </cell>
          <cell r="DF439" t="str">
            <v>Invasjonspotensialet er lite, med kort median levetid og ingen ekspansjon.</v>
          </cell>
          <cell r="DG439" t="str">
            <v>Ingen kjent negativ økologisk effekt er knyttet til arten.</v>
          </cell>
          <cell r="DH439" t="str">
            <v>Sprikehamp vurderes til ingen kjent økologisk risiko. Arten vil ikke ha noen innvirkning på norsk natur. Dens etablering i Norge har trolig vært forbigående.</v>
          </cell>
          <cell r="DI439">
            <v>0</v>
          </cell>
        </row>
        <row r="440">
          <cell r="B440" t="str">
            <v>Conyza sumatrensis</v>
          </cell>
          <cell r="C440" t="str">
            <v>(Retz.) E.Walker</v>
          </cell>
          <cell r="D440" t="str">
            <v>pyramidehamp</v>
          </cell>
          <cell r="E440">
            <v>60482</v>
          </cell>
          <cell r="F440">
            <v>100522</v>
          </cell>
          <cell r="G440" t="str">
            <v>ExpertGroups/Karplanter/N</v>
          </cell>
          <cell r="H440" t="str">
            <v>Karplanter</v>
          </cell>
          <cell r="I440" t="str">
            <v>Karplanter</v>
          </cell>
          <cell r="J440" t="str">
            <v>NotApplicable</v>
          </cell>
          <cell r="M440" t="str">
            <v>canNotEstablishWithin50years</v>
          </cell>
          <cell r="AA440">
            <v>1999</v>
          </cell>
          <cell r="AB440" t="str">
            <v>terrestrial</v>
          </cell>
          <cell r="AD440" t="str">
            <v>unknown</v>
          </cell>
          <cell r="AE440" t="str">
            <v>no</v>
          </cell>
          <cell r="AF440" t="str">
            <v>unknown</v>
          </cell>
          <cell r="AI440">
            <v>1</v>
          </cell>
          <cell r="AJ440" t="str">
            <v>V</v>
          </cell>
          <cell r="AW440" t="str">
            <v>Ingen kjent effekt</v>
          </cell>
          <cell r="AX440" t="str">
            <v>Ingen kjent effekt</v>
          </cell>
          <cell r="BC440" t="str">
            <v>Ingen kjent effekt</v>
          </cell>
          <cell r="BD440" t="str">
            <v>Ingen kjent effekt</v>
          </cell>
          <cell r="BK440" t="str">
            <v>subtropic_unspecified:SouthAmerica|tropic:SouthAmerica</v>
          </cell>
          <cell r="BM440" t="str">
            <v>subtropic_unspecified:Europe,Asia,Africa,Oceania,NorthAndCentralAmerica,SouthAmerica|tropic:Asia,Africa,Oceania,NorthAndCentralAmerica,SouthAmerica</v>
          </cell>
          <cell r="DI440">
            <v>0</v>
          </cell>
        </row>
        <row r="441">
          <cell r="B441" t="str">
            <v>Coreopsis grandiflora</v>
          </cell>
          <cell r="C441" t="str">
            <v>Hogg ex Sweet</v>
          </cell>
          <cell r="D441" t="str">
            <v>soløye</v>
          </cell>
          <cell r="E441">
            <v>60484</v>
          </cell>
          <cell r="F441">
            <v>100524</v>
          </cell>
          <cell r="G441" t="str">
            <v>ExpertGroups/Karplanter/N</v>
          </cell>
          <cell r="H441" t="str">
            <v>Karplanter</v>
          </cell>
          <cell r="I441" t="str">
            <v>Karplanter</v>
          </cell>
          <cell r="J441" t="str">
            <v>AlienSpecie</v>
          </cell>
          <cell r="N441">
            <v>1</v>
          </cell>
          <cell r="Q441">
            <v>1</v>
          </cell>
          <cell r="T441" t="str">
            <v>NK</v>
          </cell>
          <cell r="U441">
            <v>1</v>
          </cell>
          <cell r="V441" t="str">
            <v>1,1</v>
          </cell>
          <cell r="X441">
            <v>1</v>
          </cell>
          <cell r="Y441">
            <v>1</v>
          </cell>
          <cell r="Z441">
            <v>1</v>
          </cell>
          <cell r="AA441">
            <v>2002</v>
          </cell>
          <cell r="AB441" t="str">
            <v>terrestrial</v>
          </cell>
          <cell r="AD441" t="str">
            <v>unknown</v>
          </cell>
          <cell r="AE441" t="str">
            <v>yes</v>
          </cell>
          <cell r="AF441" t="str">
            <v>unknown</v>
          </cell>
          <cell r="AG441">
            <v>2002</v>
          </cell>
          <cell r="AH441" t="str">
            <v>Vf Horten: Vealøs</v>
          </cell>
          <cell r="AI441">
            <v>5</v>
          </cell>
          <cell r="AJ441" t="str">
            <v>V</v>
          </cell>
          <cell r="AL441">
            <v>1</v>
          </cell>
          <cell r="AM441" t="str">
            <v>importDirect</v>
          </cell>
          <cell r="AN441">
            <v>1</v>
          </cell>
          <cell r="AO441" t="str">
            <v>introductionEscaped</v>
          </cell>
          <cell r="AP441" t="str">
            <v>Ve</v>
          </cell>
          <cell r="AQ441">
            <v>4</v>
          </cell>
          <cell r="AR441">
            <v>4</v>
          </cell>
          <cell r="AS441">
            <v>16</v>
          </cell>
          <cell r="AT441">
            <v>1</v>
          </cell>
          <cell r="AU441">
            <v>16</v>
          </cell>
          <cell r="AV441">
            <v>0</v>
          </cell>
          <cell r="AW441" t="str">
            <v>Ingen kjent effekt</v>
          </cell>
          <cell r="AX441" t="str">
            <v>Ingen kjent effekt</v>
          </cell>
          <cell r="BC441" t="str">
            <v>Ingen kjent effekt</v>
          </cell>
          <cell r="BD441" t="str">
            <v>Ingen kjent effekt</v>
          </cell>
          <cell r="BE441" t="str">
            <v>no</v>
          </cell>
          <cell r="BF441" t="str">
            <v>no</v>
          </cell>
          <cell r="BG441" t="str">
            <v>V</v>
          </cell>
          <cell r="BK441" t="str">
            <v>temperate_nemoral:NorthAndCentralAmerica|subtropic_unspecified:NorthAndCentralAmerica</v>
          </cell>
          <cell r="BM441" t="str">
            <v>temperate_nemoral:Europe,NorthAndCentralAmerica|subtropic_unspecified:NorthAndCentralAmerica,SouthAmerica</v>
          </cell>
          <cell r="BO441">
            <v>1</v>
          </cell>
          <cell r="BR441" t="str">
            <v>RedListCategoryLevel</v>
          </cell>
          <cell r="BT441">
            <v>1</v>
          </cell>
          <cell r="BW441" t="str">
            <v>SpreadYearlyIncreaseCalculatedExpansionSpeed</v>
          </cell>
          <cell r="BX441">
            <v>0</v>
          </cell>
          <cell r="BY441">
            <v>1</v>
          </cell>
          <cell r="CB441" t="str">
            <v>T32-C-5</v>
          </cell>
          <cell r="CC441">
            <v>1</v>
          </cell>
          <cell r="CH441">
            <v>1</v>
          </cell>
          <cell r="CM441">
            <v>1</v>
          </cell>
          <cell r="CQ441">
            <v>1</v>
          </cell>
          <cell r="CU441">
            <v>1</v>
          </cell>
          <cell r="CX441">
            <v>0</v>
          </cell>
          <cell r="CY441">
            <v>1</v>
          </cell>
          <cell r="DB441">
            <v>0</v>
          </cell>
          <cell r="DC441" t="str">
            <v>Soløye &lt;em&gt;Coreopsis grandiflora &lt;/em&gt;er en flerårig urt fra østlige Nord-Amerika. Den er trolig kommet inn som hagestaude. Den har frøformering, men ingen effektiv spredningsmekanisme for fruktene.</v>
          </cell>
          <cell r="DD441" t="str">
            <v>&lt;p&gt;Arten ble funnet med etablert bestand på Vealøs i Vf Horten i 2002, i grasmark på grunnlende. Arten har potensial for etablering i Sørøst-Norge, men blir neppe ekspansiv.&lt;/p&gt;</v>
          </cell>
          <cell r="DE441" t="str">
            <v>Arten er innført hageplante, men det er uvisst hvordan den er kommet ut på Vealøs.</v>
          </cell>
          <cell r="DF441" t="str">
            <v>Invasjonspotensialet er lite, med kort median levetid og ingen økning.</v>
          </cell>
          <cell r="DG441" t="str">
            <v>Ingen kjent negativ økologisk effekt er knyttet til arten.</v>
          </cell>
          <cell r="DH441" t="str">
            <v>&lt;p&gt;Soløye vurderes til ingen kjent økologisk risiko. Arten har potensial for etablering i Sørøst-Norge, men blir neppe ekspansiv. Den har &amp;#233:n, kanskje stabil forekomst i Norge (trolig frøreproduksjon).&lt;/p&gt;</v>
          </cell>
          <cell r="DI441">
            <v>0</v>
          </cell>
        </row>
        <row r="442">
          <cell r="B442" t="str">
            <v>Coreopsis tinctoria</v>
          </cell>
          <cell r="C442" t="str">
            <v>Nutt.</v>
          </cell>
          <cell r="D442" t="str">
            <v>purpurøye</v>
          </cell>
          <cell r="E442">
            <v>60485</v>
          </cell>
          <cell r="F442">
            <v>100525</v>
          </cell>
          <cell r="G442" t="str">
            <v>ExpertGroups/Karplanter/N</v>
          </cell>
          <cell r="H442" t="str">
            <v>Karplanter</v>
          </cell>
          <cell r="I442" t="str">
            <v>Karplanter</v>
          </cell>
          <cell r="J442" t="str">
            <v>NotApplicable</v>
          </cell>
          <cell r="M442" t="str">
            <v>canNotEstablishWithin50years</v>
          </cell>
          <cell r="AA442">
            <v>1933</v>
          </cell>
          <cell r="AB442" t="str">
            <v>terrestrial</v>
          </cell>
          <cell r="AD442" t="str">
            <v>unknown</v>
          </cell>
          <cell r="AE442" t="str">
            <v>no</v>
          </cell>
          <cell r="AF442" t="str">
            <v>unknown</v>
          </cell>
          <cell r="AI442">
            <v>1</v>
          </cell>
          <cell r="AJ442" t="str">
            <v>V</v>
          </cell>
          <cell r="AW442" t="str">
            <v>Ingen kjent effekt</v>
          </cell>
          <cell r="AX442" t="str">
            <v>Ingen kjent effekt</v>
          </cell>
          <cell r="BC442" t="str">
            <v>Ingen kjent effekt</v>
          </cell>
          <cell r="BD442" t="str">
            <v>Ingen kjent effekt</v>
          </cell>
          <cell r="BK442" t="str">
            <v>temperate_nemoral:NorthAndCentralAmerica|temperate_dry:NorthAndCentralAmerica|subtropic_unspecified:NorthAndCentralAmerica</v>
          </cell>
          <cell r="BM442" t="str">
            <v>temperate_nemoral:Europe,Oceania,NorthAndCentralAmerica|temperate_dry:NorthAndCentralAmerica|subtropic_unspecified:NorthAndCentralAmerica</v>
          </cell>
          <cell r="DI442">
            <v>0</v>
          </cell>
        </row>
        <row r="443">
          <cell r="B443" t="str">
            <v>Coreopsis verticillata</v>
          </cell>
          <cell r="C443" t="str">
            <v>L.</v>
          </cell>
          <cell r="D443" t="str">
            <v>kransøye</v>
          </cell>
          <cell r="E443">
            <v>60486</v>
          </cell>
          <cell r="F443">
            <v>100526</v>
          </cell>
          <cell r="G443" t="str">
            <v>ExpertGroups/Karplanter/N</v>
          </cell>
          <cell r="H443" t="str">
            <v>Karplanter</v>
          </cell>
          <cell r="I443" t="str">
            <v>Karplanter</v>
          </cell>
          <cell r="J443" t="str">
            <v>NotApplicable</v>
          </cell>
          <cell r="M443" t="str">
            <v>canNotEstablishWithin50years</v>
          </cell>
          <cell r="AA443">
            <v>1935</v>
          </cell>
          <cell r="AB443" t="str">
            <v>terrestrial</v>
          </cell>
          <cell r="AD443" t="str">
            <v>unknown</v>
          </cell>
          <cell r="AE443" t="str">
            <v>no</v>
          </cell>
          <cell r="AF443" t="str">
            <v>unknown</v>
          </cell>
          <cell r="AI443">
            <v>5</v>
          </cell>
          <cell r="AJ443" t="str">
            <v>V</v>
          </cell>
          <cell r="AW443" t="str">
            <v>Ingen kjent effekt</v>
          </cell>
          <cell r="AX443" t="str">
            <v>Ingen kjent effekt</v>
          </cell>
          <cell r="BC443" t="str">
            <v>Ingen kjent effekt</v>
          </cell>
          <cell r="BD443" t="str">
            <v>Ingen kjent effekt</v>
          </cell>
          <cell r="BK443" t="str">
            <v>temperate_nemoral:NorthAndCentralAmerica|subtropic_unspecified:NorthAndCentralAmerica</v>
          </cell>
          <cell r="BM443" t="str">
            <v>temperate_nemoral:Europe,NorthAndCentralAmerica|subtropic_unspecified:NorthAndCentralAmerica</v>
          </cell>
          <cell r="DI443">
            <v>0</v>
          </cell>
        </row>
        <row r="444">
          <cell r="B444" t="str">
            <v>Coriandrum sativum</v>
          </cell>
          <cell r="C444" t="str">
            <v>L.</v>
          </cell>
          <cell r="D444" t="str">
            <v>koriander</v>
          </cell>
          <cell r="E444">
            <v>60265</v>
          </cell>
          <cell r="F444">
            <v>100305</v>
          </cell>
          <cell r="G444" t="str">
            <v>ExpertGroups/Karplanter/N</v>
          </cell>
          <cell r="H444" t="str">
            <v>Karplanter</v>
          </cell>
          <cell r="I444" t="str">
            <v>Karplanter</v>
          </cell>
          <cell r="J444" t="str">
            <v>NotApplicable</v>
          </cell>
          <cell r="M444" t="str">
            <v>canNotEstablishWithin50years</v>
          </cell>
          <cell r="X444">
            <v>1</v>
          </cell>
          <cell r="Y444">
            <v>1</v>
          </cell>
          <cell r="Z444">
            <v>1</v>
          </cell>
          <cell r="AA444" t="str">
            <v>1820-1850</v>
          </cell>
          <cell r="AB444" t="str">
            <v>terrestrial</v>
          </cell>
          <cell r="AD444" t="str">
            <v>unknown</v>
          </cell>
          <cell r="AE444" t="str">
            <v>yes</v>
          </cell>
          <cell r="AF444" t="str">
            <v>unknown</v>
          </cell>
          <cell r="AG444">
            <v>1959</v>
          </cell>
          <cell r="AH444" t="str">
            <v>No Bodø: flere steder</v>
          </cell>
          <cell r="AI444">
            <v>1</v>
          </cell>
          <cell r="AJ444" t="str">
            <v>V</v>
          </cell>
          <cell r="AW444" t="str">
            <v>Ingen kjent effekt</v>
          </cell>
          <cell r="AX444" t="str">
            <v>Globalt viktig og mye dyrket krydderplante.</v>
          </cell>
          <cell r="BC444" t="str">
            <v>Ingen kjent effekt</v>
          </cell>
          <cell r="BD444" t="str">
            <v>Ingen kjent effekt</v>
          </cell>
          <cell r="BK444" t="str">
            <v>subtropic_mediterranean:Asia,Africa|subtropic_dry:Asia,Africa</v>
          </cell>
          <cell r="BM444" t="str">
            <v>temperate_nemoral:Europe,Asia,Africa,Oceania,NorthAndCentralAmerica,SouthAmerica|subtropic_unspecified:Europe,Asia,Africa,Oceania,NorthAndCentralAmerica,SouthAmerica|subtropic_mediterranean:Africa,Oceania|subtropic_dry:Africa,Oceania|tropic:Asia,Africa,Oceania,SouthAmerica</v>
          </cell>
          <cell r="DI444">
            <v>0</v>
          </cell>
        </row>
        <row r="445">
          <cell r="B445" t="str">
            <v>Coronilla scorpioides</v>
          </cell>
          <cell r="C445" t="str">
            <v>(L.) W.D.J.Koch</v>
          </cell>
          <cell r="D445" t="str">
            <v>skorpionklo</v>
          </cell>
          <cell r="E445">
            <v>61881</v>
          </cell>
          <cell r="F445">
            <v>101921</v>
          </cell>
          <cell r="G445" t="str">
            <v>ExpertGroups/Karplanter/N</v>
          </cell>
          <cell r="H445" t="str">
            <v>Karplanter</v>
          </cell>
          <cell r="I445" t="str">
            <v>Karplanter</v>
          </cell>
          <cell r="J445" t="str">
            <v>NotApplicable</v>
          </cell>
          <cell r="M445" t="str">
            <v>canNotEstablishWithin50years</v>
          </cell>
          <cell r="AA445">
            <v>1868</v>
          </cell>
          <cell r="AB445" t="str">
            <v>terrestrial</v>
          </cell>
          <cell r="AD445" t="str">
            <v>origin</v>
          </cell>
          <cell r="AE445" t="str">
            <v>no</v>
          </cell>
          <cell r="AF445" t="str">
            <v>unknown</v>
          </cell>
          <cell r="AI445">
            <v>1</v>
          </cell>
          <cell r="AJ445" t="str">
            <v>V</v>
          </cell>
          <cell r="AW445" t="str">
            <v>Ingen kjent effekt</v>
          </cell>
          <cell r="AX445" t="str">
            <v>Ingen kjent effekt</v>
          </cell>
          <cell r="BC445" t="str">
            <v>Ingen kjent effekt</v>
          </cell>
          <cell r="BD445" t="str">
            <v>Ingen kjent effekt</v>
          </cell>
          <cell r="BK445" t="str">
            <v>subtropic_mediterranean:Europe,Asia,Africa</v>
          </cell>
          <cell r="BM445" t="str">
            <v>temperate_nemoral:Europe|temperate_dry:Asia|subtropic_mediterranean:Europe,Asia,Africa</v>
          </cell>
          <cell r="DI445">
            <v>0</v>
          </cell>
        </row>
        <row r="446">
          <cell r="B446" t="str">
            <v>Corrigiola litoralis</v>
          </cell>
          <cell r="C446" t="str">
            <v>L.</v>
          </cell>
          <cell r="D446" t="str">
            <v>skorem</v>
          </cell>
          <cell r="E446">
            <v>61441</v>
          </cell>
          <cell r="F446">
            <v>101481</v>
          </cell>
          <cell r="G446" t="str">
            <v>ExpertGroups/Karplanter/N</v>
          </cell>
          <cell r="H446" t="str">
            <v>Karplanter</v>
          </cell>
          <cell r="I446" t="str">
            <v>Karplanter</v>
          </cell>
          <cell r="J446" t="str">
            <v>NotApplicable</v>
          </cell>
          <cell r="M446" t="str">
            <v>canNotEstablishWithin50years</v>
          </cell>
          <cell r="AA446">
            <v>1834</v>
          </cell>
          <cell r="AB446" t="str">
            <v>terrestrial</v>
          </cell>
          <cell r="AD446" t="str">
            <v>origin,unknown</v>
          </cell>
          <cell r="AE446" t="str">
            <v>no</v>
          </cell>
          <cell r="AF446" t="str">
            <v>unknown</v>
          </cell>
          <cell r="AG446">
            <v>1905</v>
          </cell>
          <cell r="AH446" t="str">
            <v>Oslo: Tøyen, Botanisk hage</v>
          </cell>
          <cell r="AI446">
            <v>1</v>
          </cell>
          <cell r="AJ446" t="str">
            <v>V</v>
          </cell>
          <cell r="AW446" t="str">
            <v>Ingen kjent effekt</v>
          </cell>
          <cell r="AX446" t="str">
            <v>Ingen kjent effekt</v>
          </cell>
          <cell r="BC446" t="str">
            <v>Ingen kjent effekt</v>
          </cell>
          <cell r="BD446" t="str">
            <v>Ingen kjent effekt</v>
          </cell>
          <cell r="BK446" t="str">
            <v>temperate_nemoral:Europe|subtropic_mediterranean:Europe,Asia,Africa</v>
          </cell>
          <cell r="BM446" t="str">
            <v>temperate_nemoral:Europe|subtropic_mediterranean:Europe,Asia,Africa,Oceania|subtropic_caperegion:Africa</v>
          </cell>
          <cell r="DI446">
            <v>0</v>
          </cell>
        </row>
        <row r="447">
          <cell r="B447" t="str">
            <v>Corydalis angustifolia</v>
          </cell>
          <cell r="C447" t="str">
            <v>(M.Bieb.) DC.</v>
          </cell>
          <cell r="D447" t="str">
            <v>bleiklerkespore</v>
          </cell>
          <cell r="E447">
            <v>62970</v>
          </cell>
          <cell r="F447">
            <v>103010</v>
          </cell>
          <cell r="G447" t="str">
            <v>ExpertGroups/Karplanter/N</v>
          </cell>
          <cell r="H447" t="str">
            <v>Karplanter</v>
          </cell>
          <cell r="I447" t="str">
            <v>Karplanter</v>
          </cell>
          <cell r="J447" t="str">
            <v>AlienSpecie</v>
          </cell>
          <cell r="N447">
            <v>1</v>
          </cell>
          <cell r="Q447">
            <v>1</v>
          </cell>
          <cell r="T447" t="str">
            <v>NK</v>
          </cell>
          <cell r="U447">
            <v>1</v>
          </cell>
          <cell r="V447" t="str">
            <v>1,1</v>
          </cell>
          <cell r="X447">
            <v>1</v>
          </cell>
          <cell r="Y447">
            <v>1</v>
          </cell>
          <cell r="Z447">
            <v>1</v>
          </cell>
          <cell r="AA447" t="str">
            <v>1990-1999</v>
          </cell>
          <cell r="AB447" t="str">
            <v>terrestrial</v>
          </cell>
          <cell r="AD447" t="str">
            <v>unknown</v>
          </cell>
          <cell r="AE447" t="str">
            <v>yes</v>
          </cell>
          <cell r="AF447" t="str">
            <v>unknown</v>
          </cell>
          <cell r="AG447" t="str">
            <v>1990-1999</v>
          </cell>
          <cell r="AH447" t="str">
            <v>Oslo: Tøyen, Botanisk hage</v>
          </cell>
          <cell r="AI447">
            <v>5</v>
          </cell>
          <cell r="AJ447" t="str">
            <v>V</v>
          </cell>
          <cell r="AN447">
            <v>1</v>
          </cell>
          <cell r="AO447" t="str">
            <v>introductionEscaped</v>
          </cell>
          <cell r="AP447" t="str">
            <v>OsA</v>
          </cell>
          <cell r="AQ447">
            <v>4</v>
          </cell>
          <cell r="AR447">
            <v>1</v>
          </cell>
          <cell r="AS447">
            <v>4</v>
          </cell>
          <cell r="AT447">
            <v>1</v>
          </cell>
          <cell r="AU447">
            <v>4</v>
          </cell>
          <cell r="AV447">
            <v>100</v>
          </cell>
          <cell r="AW447" t="str">
            <v>Ingen kjent effekt</v>
          </cell>
          <cell r="AX447" t="str">
            <v>Ingen kjent effekt</v>
          </cell>
          <cell r="BC447" t="str">
            <v>Ingen kjent effekt</v>
          </cell>
          <cell r="BD447" t="str">
            <v>Ingen kjent effekt</v>
          </cell>
          <cell r="BE447" t="str">
            <v>no</v>
          </cell>
          <cell r="BF447" t="str">
            <v>no</v>
          </cell>
          <cell r="BK447" t="str">
            <v>temperate_nemoral:Europe,Asia</v>
          </cell>
          <cell r="BM447" t="str">
            <v>temperate_nemoral:Europe,Asia</v>
          </cell>
          <cell r="BO447">
            <v>2</v>
          </cell>
          <cell r="BR447" t="str">
            <v>RedListCategoryLevel</v>
          </cell>
          <cell r="BT447">
            <v>1</v>
          </cell>
          <cell r="BW447" t="str">
            <v>SpreadYearlyIncreaseCalculatedExpansionSpeed</v>
          </cell>
          <cell r="BX447">
            <v>0</v>
          </cell>
          <cell r="BY447">
            <v>1</v>
          </cell>
          <cell r="CB447" t="str">
            <v>T42</v>
          </cell>
          <cell r="CC447">
            <v>1</v>
          </cell>
          <cell r="CH447">
            <v>1</v>
          </cell>
          <cell r="CM447">
            <v>1</v>
          </cell>
          <cell r="CQ447">
            <v>1</v>
          </cell>
          <cell r="CU447">
            <v>1</v>
          </cell>
          <cell r="CX447">
            <v>0</v>
          </cell>
          <cell r="CY447">
            <v>1</v>
          </cell>
          <cell r="DB447">
            <v>0</v>
          </cell>
          <cell r="DC447" t="str">
            <v>Bleiklerkespore&lt;em&gt; Corydalis angustifolia &lt;/em&gt;er en flerårig urt fra Kaukasus og Sentral-Asia. Den reproduserer bare med frø, og frøene spres over korte avstander med maur. I Norge er arten bare kjent fra blomsterbed.</v>
          </cell>
          <cell r="DD447" t="str">
            <v>&lt;p&gt;Bleiklerkespore&lt;em&gt; &lt;/em&gt;har vært et stabilt, reproduserende "ugras" i Botanisk hage i Oslo i hvert fall fra 1990-tallet. Den er ikke kjent plantet i hagen. Planten spres med maur og dukker opp her og der i ulike blomsterbed, men viser ingen tegn til spredning.&lt;/p&gt;</v>
          </cell>
          <cell r="DE447" t="str">
            <v>Innførselsmåten er ukjent, men mest sannsynlig er det at den har kommet inn som hageplante.</v>
          </cell>
          <cell r="DF447" t="str">
            <v>Invasjonspotensialet er lite, med begrenset median levetid, men ingen ekspansjon. Arten har en liten, utrygg populasjon og ingen økning eller spredning de siste 25 årene.</v>
          </cell>
          <cell r="DG447" t="str">
            <v>Ingen kjent negativ økologisk effekt er knyttet til arten.</v>
          </cell>
          <cell r="DH447" t="str">
            <v>&lt;p&gt;Bleiklerkespore vurderes til ingen kjent økologisk risiko. Arten har &amp;#233:n stabil forekomst i Norge (frøreproduksjon).&lt;/p&gt;</v>
          </cell>
          <cell r="DI447">
            <v>0</v>
          </cell>
        </row>
        <row r="448">
          <cell r="B448" t="str">
            <v>Corydalis aurea</v>
          </cell>
          <cell r="C448" t="str">
            <v>Willd.</v>
          </cell>
          <cell r="D448" t="str">
            <v>rislerkespore</v>
          </cell>
          <cell r="E448">
            <v>62971</v>
          </cell>
          <cell r="F448">
            <v>103011</v>
          </cell>
          <cell r="G448" t="str">
            <v>ExpertGroups/Karplanter/N</v>
          </cell>
          <cell r="H448" t="str">
            <v>Karplanter</v>
          </cell>
          <cell r="I448" t="str">
            <v>Karplanter</v>
          </cell>
          <cell r="J448" t="str">
            <v>NotApplicable</v>
          </cell>
          <cell r="M448" t="str">
            <v>canNotEstablishWithin50years</v>
          </cell>
          <cell r="AA448">
            <v>1891</v>
          </cell>
          <cell r="AB448" t="str">
            <v>terrestrial</v>
          </cell>
          <cell r="AD448" t="str">
            <v>unknown</v>
          </cell>
          <cell r="AE448" t="str">
            <v>no</v>
          </cell>
          <cell r="AF448" t="str">
            <v>unknown</v>
          </cell>
          <cell r="AI448">
            <v>3</v>
          </cell>
          <cell r="AJ448" t="str">
            <v>V</v>
          </cell>
          <cell r="AW448" t="str">
            <v>Ingen kjent effekt</v>
          </cell>
          <cell r="AX448" t="str">
            <v>Ingen kjent effekt</v>
          </cell>
          <cell r="BC448" t="str">
            <v>Ingen kjent effekt</v>
          </cell>
          <cell r="BD448" t="str">
            <v>Ingen kjent effekt</v>
          </cell>
          <cell r="BK448" t="str">
            <v>temperate_boreal:NorthAndCentralAmerica|temperate_nemoral:NorthAndCentralAmerica</v>
          </cell>
          <cell r="BM448" t="str">
            <v>temperate_boreal:NorthAndCentralAmerica|temperate_nemoral:NorthAndCentralAmerica</v>
          </cell>
          <cell r="DI448">
            <v>0</v>
          </cell>
        </row>
        <row r="449">
          <cell r="B449" t="str">
            <v>Corydalis cava</v>
          </cell>
          <cell r="C449" t="str">
            <v>(L.) Schweigg. &amp; Koerte</v>
          </cell>
          <cell r="E449">
            <v>131989</v>
          </cell>
          <cell r="F449">
            <v>156204</v>
          </cell>
          <cell r="G449" t="str">
            <v>ExpertGroups/Karplanter/N</v>
          </cell>
          <cell r="H449" t="str">
            <v>Karplanter</v>
          </cell>
          <cell r="I449" t="str">
            <v>Karplanter</v>
          </cell>
          <cell r="J449" t="str">
            <v>NotApplicable</v>
          </cell>
          <cell r="M449" t="str">
            <v>NotPresentInRegion</v>
          </cell>
          <cell r="AB449" t="str">
            <v>terrestrial</v>
          </cell>
          <cell r="AE449" t="str">
            <v>no</v>
          </cell>
          <cell r="AF449" t="str">
            <v>unknown</v>
          </cell>
          <cell r="AI449">
            <v>5</v>
          </cell>
          <cell r="AJ449" t="str">
            <v>V</v>
          </cell>
          <cell r="AW449" t="str">
            <v>Ingen kjent effekt</v>
          </cell>
          <cell r="AX449" t="str">
            <v>Ingen kjent effekt</v>
          </cell>
          <cell r="BC449" t="str">
            <v>Ingen kjent effekt</v>
          </cell>
          <cell r="BD449" t="str">
            <v>Ingen kjent effekt</v>
          </cell>
          <cell r="BK449" t="str">
            <v>temperate_nemoral:Europe</v>
          </cell>
          <cell r="BM449" t="str">
            <v>temperate_nemoral:Europe</v>
          </cell>
          <cell r="DI449">
            <v>0</v>
          </cell>
        </row>
        <row r="450">
          <cell r="B450" t="str">
            <v>Corydalis gotlandica</v>
          </cell>
          <cell r="C450" t="str">
            <v>Lidén</v>
          </cell>
          <cell r="D450" t="str">
            <v>gotlandslerkespore</v>
          </cell>
          <cell r="E450">
            <v>105180</v>
          </cell>
          <cell r="F450">
            <v>145527</v>
          </cell>
          <cell r="G450" t="str">
            <v>ExpertGroups/Karplanter/N</v>
          </cell>
          <cell r="H450" t="str">
            <v>Karplanter</v>
          </cell>
          <cell r="I450" t="str">
            <v>Karplanter</v>
          </cell>
          <cell r="J450" t="str">
            <v>NotApplicable</v>
          </cell>
          <cell r="M450" t="str">
            <v>NotPresentInRegion</v>
          </cell>
          <cell r="AB450" t="str">
            <v>terrestrial</v>
          </cell>
          <cell r="AE450" t="str">
            <v>no</v>
          </cell>
          <cell r="AF450" t="str">
            <v>unknown</v>
          </cell>
          <cell r="AI450">
            <v>5</v>
          </cell>
          <cell r="AJ450" t="str">
            <v>V</v>
          </cell>
          <cell r="AW450" t="str">
            <v>Ingen kjent effekt</v>
          </cell>
          <cell r="AX450" t="str">
            <v>Ingen kjent effekt</v>
          </cell>
          <cell r="BC450" t="str">
            <v>Ingen kjent effekt</v>
          </cell>
          <cell r="BD450" t="str">
            <v>Ingen kjent effekt</v>
          </cell>
          <cell r="BK450" t="str">
            <v>temperate_nemoral:Europe</v>
          </cell>
          <cell r="BM450" t="str">
            <v>temperate_nemoral:Europe</v>
          </cell>
          <cell r="DI450">
            <v>1</v>
          </cell>
        </row>
        <row r="451">
          <cell r="B451" t="str">
            <v>Corydalis nobilis</v>
          </cell>
          <cell r="C451" t="str">
            <v>(L.) Pers.</v>
          </cell>
          <cell r="D451" t="str">
            <v>sibirlerkespore</v>
          </cell>
          <cell r="E451">
            <v>131996</v>
          </cell>
          <cell r="F451">
            <v>103014</v>
          </cell>
          <cell r="G451" t="str">
            <v>ExpertGroups/Karplanter/N</v>
          </cell>
          <cell r="H451" t="str">
            <v>Karplanter</v>
          </cell>
          <cell r="I451" t="str">
            <v>Karplanter</v>
          </cell>
          <cell r="J451" t="str">
            <v>AlienSpecie</v>
          </cell>
          <cell r="N451">
            <v>1</v>
          </cell>
          <cell r="P451" t="str">
            <v>V</v>
          </cell>
          <cell r="Q451">
            <v>1</v>
          </cell>
          <cell r="T451" t="str">
            <v>NK</v>
          </cell>
          <cell r="U451">
            <v>1</v>
          </cell>
          <cell r="V451" t="str">
            <v>1,1</v>
          </cell>
          <cell r="W451" t="str">
            <v>LO</v>
          </cell>
          <cell r="X451">
            <v>1</v>
          </cell>
          <cell r="Y451">
            <v>1</v>
          </cell>
          <cell r="Z451">
            <v>1</v>
          </cell>
          <cell r="AA451" t="str">
            <v>1900-1949</v>
          </cell>
          <cell r="AB451" t="str">
            <v>terrestrial</v>
          </cell>
          <cell r="AD451" t="str">
            <v>unknown</v>
          </cell>
          <cell r="AE451" t="str">
            <v>yes</v>
          </cell>
          <cell r="AF451" t="str">
            <v>unknown</v>
          </cell>
          <cell r="AG451" t="str">
            <v>1900-1949</v>
          </cell>
          <cell r="AH451" t="str">
            <v>Oslo og Ak Nesodden</v>
          </cell>
          <cell r="AI451">
            <v>5</v>
          </cell>
          <cell r="AJ451" t="str">
            <v>V</v>
          </cell>
          <cell r="AL451">
            <v>2</v>
          </cell>
          <cell r="AM451" t="str">
            <v>importDirect</v>
          </cell>
          <cell r="AN451">
            <v>2</v>
          </cell>
          <cell r="AO451" t="str">
            <v>introductionEscaped</v>
          </cell>
          <cell r="AP451" t="str">
            <v>OsA,Tr</v>
          </cell>
          <cell r="AQ451">
            <v>4</v>
          </cell>
          <cell r="AR451">
            <v>3</v>
          </cell>
          <cell r="AS451">
            <v>12</v>
          </cell>
          <cell r="AT451">
            <v>1</v>
          </cell>
          <cell r="AU451">
            <v>12</v>
          </cell>
          <cell r="AV451">
            <v>100</v>
          </cell>
          <cell r="AW451" t="str">
            <v>Ingen kjent effekt</v>
          </cell>
          <cell r="AX451" t="str">
            <v>Ingen kjent effekt</v>
          </cell>
          <cell r="BC451" t="str">
            <v>Ingen kjent effekt</v>
          </cell>
          <cell r="BD451" t="str">
            <v>Ingen kjent effekt</v>
          </cell>
          <cell r="BE451" t="str">
            <v>no</v>
          </cell>
          <cell r="BF451" t="str">
            <v>no</v>
          </cell>
          <cell r="BK451" t="str">
            <v>temperate_nemoral:Asia</v>
          </cell>
          <cell r="BM451" t="str">
            <v>temperate_boreal:Europe|temperate_nemoral:Europe,Asia</v>
          </cell>
          <cell r="BO451">
            <v>2</v>
          </cell>
          <cell r="BP451" t="str">
            <v>X</v>
          </cell>
          <cell r="BR451" t="str">
            <v>RedListCategoryLevel</v>
          </cell>
          <cell r="BT451">
            <v>1</v>
          </cell>
          <cell r="BW451" t="str">
            <v>SpreadYearlyIncreaseCalculatedExpansionSpeed</v>
          </cell>
          <cell r="BX451">
            <v>0</v>
          </cell>
          <cell r="BY451">
            <v>1</v>
          </cell>
          <cell r="CB451" t="str">
            <v>T42,T43</v>
          </cell>
          <cell r="CC451">
            <v>1</v>
          </cell>
          <cell r="CH451">
            <v>1</v>
          </cell>
          <cell r="CM451">
            <v>1</v>
          </cell>
          <cell r="CQ451">
            <v>1</v>
          </cell>
          <cell r="CU451">
            <v>1</v>
          </cell>
          <cell r="CX451">
            <v>0</v>
          </cell>
          <cell r="CY451">
            <v>1</v>
          </cell>
          <cell r="DB451">
            <v>0</v>
          </cell>
          <cell r="DC451" t="str">
            <v>Sibirlerkespore &lt;em&gt;Corydalis nobilis &lt;/em&gt;er en flerårig urt fra Sør-Sibir og Sentral-Asia. Den har frøformering. Frøene spres med maur over nokså korte avstander (maksimum 50-100 m). I Norge er den funnet på skrotemark og som forvillet i parker, særlig på noe skyggefulle steder.</v>
          </cell>
          <cell r="DD451" t="str">
            <v>&lt;p&gt;Sibirlerkespore er kommet inn som prydplante. Den er meget dårlig dokumentert i herbariesamlingene, og det er litt uvisst når og hvor den finnes og har vært forvillet. I første halvdel av 1900-tallet er den kjent fra Botanisk hage på Tøyen i Oslo og fra en lokalitet i Ak Nesodden. I Botanisk hage er den permanent - og litt aggressiv - mens forekomsten på Nesodden trolig er borte. I 2009 ble en ny forekomst funnet i Ak Ås, kanskje med utgangspunkt fra Botanisk hage, og i 2014 en forekomst i Tr Harstad. Arten har vært stabil i Norge i snart 100 år, men overhodet ikke ekspansiv. Sjøl om arten er hardfør i sørligere deler av Norge, er det ikke forventet noen vesentlig ekspansjon i framtida (etter enkeltes mening er denne hageplanten mer sær enn vakker).&lt;/p&gt;</v>
          </cell>
          <cell r="DE451" t="str">
            <v>Arten er innført hageplante og forvillet ved maurspredning av frø.</v>
          </cell>
          <cell r="DF451" t="str">
            <v>Invasjonspotensialet er lite, med usikkerhet til begrenset, en kombinasjon av begrenset (til moderat) median levetid og ingen ekspansjon. Arten har et knøttlite, men stabilt forekomstareal og ingen påvisbar økning i mengde eller utbredelse.</v>
          </cell>
          <cell r="DG451" t="str">
            <v>Ingen kjent negativ økologisk effekt er knyttet til arten.</v>
          </cell>
          <cell r="DH451" t="str">
            <v>&lt;p&gt;Sibirlerkespore vurderes til ingen kjent økologisk risiko, med usikkerhet til låg risiko på grunn av invasjonspotensialet. Arten har &amp;#233:n helt stabil forekomst i Norge (frøreproduksjon), men den ekspanderer ikke og utgjør ingen trussel mot noe som helst.&lt;/p&gt;&lt;p&gt; &lt;/p&gt;</v>
          </cell>
          <cell r="DI451">
            <v>0</v>
          </cell>
        </row>
        <row r="452">
          <cell r="B452" t="str">
            <v>Cosmos bipinnatus</v>
          </cell>
          <cell r="C452" t="str">
            <v>Cav.</v>
          </cell>
          <cell r="D452" t="str">
            <v>pyntekurv</v>
          </cell>
          <cell r="E452">
            <v>60488</v>
          </cell>
          <cell r="F452">
            <v>100528</v>
          </cell>
          <cell r="G452" t="str">
            <v>ExpertGroups/Karplanter/N</v>
          </cell>
          <cell r="H452" t="str">
            <v>Karplanter</v>
          </cell>
          <cell r="I452" t="str">
            <v>Karplanter</v>
          </cell>
          <cell r="J452" t="str">
            <v>NotApplicable</v>
          </cell>
          <cell r="M452" t="str">
            <v>canNotEstablishWithin50years</v>
          </cell>
          <cell r="AA452">
            <v>1915</v>
          </cell>
          <cell r="AB452" t="str">
            <v>terrestrial</v>
          </cell>
          <cell r="AD452" t="str">
            <v>unknown</v>
          </cell>
          <cell r="AE452" t="str">
            <v>no</v>
          </cell>
          <cell r="AF452" t="str">
            <v>unknown</v>
          </cell>
          <cell r="AI452">
            <v>1</v>
          </cell>
          <cell r="AJ452" t="str">
            <v>V</v>
          </cell>
          <cell r="AW452" t="str">
            <v>Ingen kjent effekt</v>
          </cell>
          <cell r="AX452" t="str">
            <v>Ingen kjent effekt</v>
          </cell>
          <cell r="BC452" t="str">
            <v>Ingen kjent effekt</v>
          </cell>
          <cell r="BD452" t="str">
            <v>Ingen kjent effekt</v>
          </cell>
          <cell r="BK452" t="str">
            <v>temperate_dry:NorthAndCentralAmerica|subtropic_dry:NorthAndCentralAmerica</v>
          </cell>
          <cell r="BM452" t="str">
            <v>temperate_nemoral:Europe,Asia,Oceania,NorthAndCentralAmerica|temperate_dry:Europe|subtropic_unspecified:Asia,Africa|subtropic_mediterranean:Europe,Oceania,NorthAndCentralAmerica|subtropic_dry:NorthAndCentralAmerica|subtropic_highlands:Africa,SouthAmerica|tropic:Africa</v>
          </cell>
          <cell r="DI452">
            <v>0</v>
          </cell>
        </row>
        <row r="453">
          <cell r="B453" t="str">
            <v>Cota austriaca</v>
          </cell>
          <cell r="C453" t="str">
            <v>(Jacq.) Sch.Bip.</v>
          </cell>
          <cell r="D453" t="str">
            <v>donaugåseblom</v>
          </cell>
          <cell r="E453">
            <v>132016</v>
          </cell>
          <cell r="F453">
            <v>143464</v>
          </cell>
          <cell r="G453" t="str">
            <v>ExpertGroups/Karplanter/N</v>
          </cell>
          <cell r="H453" t="str">
            <v>Karplanter</v>
          </cell>
          <cell r="I453" t="str">
            <v>Karplanter</v>
          </cell>
          <cell r="J453" t="str">
            <v>NotApplicable</v>
          </cell>
          <cell r="M453" t="str">
            <v>canNotEstablishWithin50years</v>
          </cell>
          <cell r="AA453" t="str">
            <v>1850-1899</v>
          </cell>
          <cell r="AB453" t="str">
            <v>terrestrial</v>
          </cell>
          <cell r="AD453" t="str">
            <v>origin</v>
          </cell>
          <cell r="AE453" t="str">
            <v>no</v>
          </cell>
          <cell r="AF453" t="str">
            <v>unknown</v>
          </cell>
          <cell r="AI453">
            <v>1</v>
          </cell>
          <cell r="AJ453" t="str">
            <v>V</v>
          </cell>
          <cell r="AW453" t="str">
            <v>Ingen kjent effekt</v>
          </cell>
          <cell r="AX453" t="str">
            <v>Ingen kjent effekt</v>
          </cell>
          <cell r="BC453" t="str">
            <v>Ingen kjent effekt</v>
          </cell>
          <cell r="BD453" t="str">
            <v>Ingen kjent effekt</v>
          </cell>
          <cell r="BK453" t="str">
            <v>temperate_nemoral:Europe,Asia|temperate_dry:Europe,Asia</v>
          </cell>
          <cell r="BM453" t="str">
            <v>temperate_nemoral:Europe,Asia|temperate_dry:Europe,Asia</v>
          </cell>
          <cell r="DI453">
            <v>0</v>
          </cell>
        </row>
        <row r="454">
          <cell r="B454" t="str">
            <v>Cota tinctoria</v>
          </cell>
          <cell r="C454" t="str">
            <v>(L.) J.Gay</v>
          </cell>
          <cell r="D454" t="str">
            <v>gul gåseblom</v>
          </cell>
          <cell r="E454">
            <v>60490</v>
          </cell>
          <cell r="F454">
            <v>100530</v>
          </cell>
          <cell r="G454" t="str">
            <v>ExpertGroups/Karplanter/N</v>
          </cell>
          <cell r="H454" t="str">
            <v>Karplanter</v>
          </cell>
          <cell r="I454" t="str">
            <v>Karplanter</v>
          </cell>
          <cell r="J454" t="str">
            <v>NotApplicable</v>
          </cell>
          <cell r="M454" t="str">
            <v>establishedBefore1800</v>
          </cell>
          <cell r="AA454">
            <v>-1800</v>
          </cell>
          <cell r="AB454" t="str">
            <v>terrestrial</v>
          </cell>
          <cell r="AD454" t="str">
            <v>origin</v>
          </cell>
          <cell r="AE454" t="str">
            <v>no</v>
          </cell>
          <cell r="AF454" t="str">
            <v>unknown</v>
          </cell>
          <cell r="AG454">
            <v>-1800</v>
          </cell>
          <cell r="AH454" t="str">
            <v>flere steder</v>
          </cell>
          <cell r="AI454">
            <v>3</v>
          </cell>
          <cell r="AJ454" t="str">
            <v>V</v>
          </cell>
          <cell r="AW454" t="str">
            <v>Ingen kjent effekt</v>
          </cell>
          <cell r="AX454" t="str">
            <v>Ingen kjent effekt</v>
          </cell>
          <cell r="BC454" t="str">
            <v>Ingen kjent effekt</v>
          </cell>
          <cell r="BD454" t="str">
            <v>Ingen kjent effekt</v>
          </cell>
          <cell r="BK454" t="str">
            <v>temperate_nemoral:Europe,Asia|temperate_dry:Europe,Asia|subtropic_mediterranean:Europe,Asia</v>
          </cell>
          <cell r="BM454" t="str">
            <v>temperate_nemoral:Europe,Asia,Oceania,NorthAndCentralAmerica|temperate_dry:Europe,Asia|subtropic_mediterranean:Europe,Asia</v>
          </cell>
          <cell r="DI454">
            <v>4</v>
          </cell>
        </row>
        <row r="455">
          <cell r="B455" t="str">
            <v>Cotinus coggygria</v>
          </cell>
          <cell r="C455" t="str">
            <v>Scop.</v>
          </cell>
          <cell r="D455" t="str">
            <v>parykkbusk</v>
          </cell>
          <cell r="E455">
            <v>132017</v>
          </cell>
          <cell r="F455">
            <v>128718</v>
          </cell>
          <cell r="G455" t="str">
            <v>ExpertGroups/Karplanter/N</v>
          </cell>
          <cell r="H455" t="str">
            <v>Karplanter</v>
          </cell>
          <cell r="I455" t="str">
            <v>Karplanter</v>
          </cell>
          <cell r="J455" t="str">
            <v>NotApplicable</v>
          </cell>
          <cell r="M455" t="str">
            <v>canNotEstablishWithin50years</v>
          </cell>
          <cell r="AA455">
            <v>2010</v>
          </cell>
          <cell r="AB455" t="str">
            <v>terrestrial</v>
          </cell>
          <cell r="AD455" t="str">
            <v>unknown</v>
          </cell>
          <cell r="AE455" t="str">
            <v>no</v>
          </cell>
          <cell r="AF455" t="str">
            <v>unknown</v>
          </cell>
          <cell r="AI455">
            <v>15</v>
          </cell>
          <cell r="AJ455" t="str">
            <v>V</v>
          </cell>
          <cell r="AW455" t="str">
            <v>Ingen kjent effekt</v>
          </cell>
          <cell r="AX455" t="str">
            <v>Ingen kjent effekt</v>
          </cell>
          <cell r="BC455" t="str">
            <v>Ingen kjent effekt</v>
          </cell>
          <cell r="BD455" t="str">
            <v>Ingen kjent effekt</v>
          </cell>
          <cell r="BK455" t="str">
            <v>temperate_nemoral:Europe,Asia|subtropic_unspecified:Asia|subtropic_mediterranean:Europe,Asia</v>
          </cell>
          <cell r="BM455" t="str">
            <v>temperate_nemoral:Europe,Asia,Oceania,NorthAndCentralAmerica|subtropic_unspecified:Asia|subtropic_mediterranean:Europe,Asia,Oceania</v>
          </cell>
          <cell r="DI455">
            <v>0</v>
          </cell>
        </row>
        <row r="456">
          <cell r="B456" t="str">
            <v>Cotoneaster atropurpureus</v>
          </cell>
          <cell r="C456" t="str">
            <v>Flinck &amp; B.Hylmö</v>
          </cell>
          <cell r="E456">
            <v>140835</v>
          </cell>
          <cell r="F456">
            <v>170026</v>
          </cell>
          <cell r="G456" t="str">
            <v>ExpertGroups/Karplanter/N</v>
          </cell>
          <cell r="H456" t="str">
            <v>Karplanter</v>
          </cell>
          <cell r="I456" t="str">
            <v>Karplanter</v>
          </cell>
          <cell r="J456" t="str">
            <v>AlienSpecie</v>
          </cell>
          <cell r="N456">
            <v>1</v>
          </cell>
          <cell r="Q456">
            <v>1</v>
          </cell>
          <cell r="T456" t="str">
            <v>NK</v>
          </cell>
          <cell r="U456">
            <v>1</v>
          </cell>
          <cell r="V456" t="str">
            <v>1,1</v>
          </cell>
          <cell r="AA456">
            <v>2013</v>
          </cell>
          <cell r="AB456" t="str">
            <v>terrestrial</v>
          </cell>
          <cell r="AD456" t="str">
            <v>unknown</v>
          </cell>
          <cell r="AE456" t="str">
            <v>no</v>
          </cell>
          <cell r="AF456" t="str">
            <v>unknown</v>
          </cell>
          <cell r="AI456">
            <v>10</v>
          </cell>
          <cell r="AK456" t="str">
            <v>V</v>
          </cell>
          <cell r="AL456">
            <v>1</v>
          </cell>
          <cell r="AM456" t="str">
            <v>importDirect</v>
          </cell>
          <cell r="AN456">
            <v>1</v>
          </cell>
          <cell r="AO456" t="str">
            <v>introductionEscaped</v>
          </cell>
          <cell r="AP456" t="str">
            <v>Ro</v>
          </cell>
          <cell r="AQ456">
            <v>4</v>
          </cell>
          <cell r="AR456">
            <v>5</v>
          </cell>
          <cell r="AS456">
            <v>20</v>
          </cell>
          <cell r="AT456">
            <v>1</v>
          </cell>
          <cell r="AU456">
            <v>40</v>
          </cell>
          <cell r="AV456">
            <v>100</v>
          </cell>
          <cell r="AW456" t="str">
            <v>Ingen kjent effekt</v>
          </cell>
          <cell r="AX456" t="str">
            <v>Ingen kjent effekt</v>
          </cell>
          <cell r="BC456" t="str">
            <v>Ingen kjent effekt</v>
          </cell>
          <cell r="BD456" t="str">
            <v>Ingen kjent effekt</v>
          </cell>
          <cell r="BE456" t="str">
            <v>no</v>
          </cell>
          <cell r="BF456" t="str">
            <v>no</v>
          </cell>
          <cell r="BG456" t="str">
            <v>V</v>
          </cell>
          <cell r="BK456" t="str">
            <v>temperate_nemoral:Asia</v>
          </cell>
          <cell r="BM456" t="str">
            <v>temperate_nemoral:Europe,Asia</v>
          </cell>
          <cell r="BO456">
            <v>1</v>
          </cell>
          <cell r="BR456" t="str">
            <v>RedListCategoryLevel</v>
          </cell>
          <cell r="BT456">
            <v>1</v>
          </cell>
          <cell r="BW456" t="str">
            <v>SpreadYearlyIncreaseCalculatedExpansionSpeed</v>
          </cell>
          <cell r="BX456">
            <v>0</v>
          </cell>
          <cell r="BY456">
            <v>1</v>
          </cell>
          <cell r="CB456" t="str">
            <v>T1-C-3</v>
          </cell>
          <cell r="CC456">
            <v>1</v>
          </cell>
          <cell r="CH456">
            <v>1</v>
          </cell>
          <cell r="CM456">
            <v>1</v>
          </cell>
          <cell r="CQ456">
            <v>1</v>
          </cell>
          <cell r="CU456">
            <v>1</v>
          </cell>
          <cell r="CX456">
            <v>0</v>
          </cell>
          <cell r="CY456">
            <v>1</v>
          </cell>
          <cell r="DB456">
            <v>0</v>
          </cell>
          <cell r="DC456" t="str">
            <v>Mispel-arten &lt;i&gt;Cotoneaster atropurpureus&lt;/i&gt; er en espalierbusk med svært stor fruktproduksjon. Den kommer fra midtre Kina og dyrkes noe i hager i Norge, mest i kyststrøk. Dens røde bærepler spises og frøene spres av fugl.&lt;br/&gt;Noen &lt;em&gt;Cotoneaster&lt;/em&gt;-arter er diploide med seksuell frøformering. Disse er oftest krysspollinerte og krever minst to individer på et sted før reproduksjon kan begynne, noe som ikke er så vanlig hos fuglespredte fremmedarter. De fleste &lt;em&gt;Cotoneaster&lt;/em&gt;-arter er imidlertid tetraploide med aseksuell frøformering, og her kan ett enkelt individ raskt gi opphav til en hel bestand. &lt;i&gt;Cotoneaster atropurpureum&lt;/i&gt; har aseksuell frødannelse (Fryer &amp; Hylm&amp;#246: 2009).</v>
          </cell>
          <cell r="DD456" t="str">
            <v>Arten ble funnet som ny for Norge i Ro Finnøy: Sør-Talgje i 2013. Noe av det ikke identifiserte materialet i herbariene kan høre til denne arten.</v>
          </cell>
          <cell r="DE456" t="str">
            <v>Arten er innført som hagebusk. og sprer seg ut fra hager med fugl.</v>
          </cell>
          <cell r="DF456" t="str">
            <v>Invasjonspotensialet er lite, med minste skår på både median levetid og ekspansjonshastighet. Invasjonspotensialet vil trolig være begrenset også i framtida.</v>
          </cell>
          <cell r="DG456" t="str">
            <v>Ingen kjent negativ økologisk effekt er knyttet til arten, foreløpig. Artens store fruktproduksjon kan imidlertid gjøre den attraktiv for fugl.</v>
          </cell>
          <cell r="DH456" t="str">
            <v>&lt;i&gt;Cotoneaster atropurpureus&lt;/i&gt; vurderes foreløpig til ingen kjent risiko i norsk natur, men den kan være helt i begynnelsen av en ekspansjon (den er foreløpig bare kjent med ett individ, tror vi). Denne arten og dens artsgruppe (krypmispel-gruppen) bør følges med på i årene som kommer.</v>
          </cell>
          <cell r="DI456">
            <v>1</v>
          </cell>
        </row>
        <row r="457">
          <cell r="B457" t="str">
            <v>Cotoneaster cashmiriensis</v>
          </cell>
          <cell r="C457" t="str">
            <v>G.Klotz</v>
          </cell>
          <cell r="E457">
            <v>140837</v>
          </cell>
          <cell r="F457">
            <v>170028</v>
          </cell>
          <cell r="G457" t="str">
            <v>ExpertGroups/Karplanter/N</v>
          </cell>
          <cell r="H457" t="str">
            <v>Karplanter</v>
          </cell>
          <cell r="I457" t="str">
            <v>Karplanter</v>
          </cell>
          <cell r="J457" t="str">
            <v>AlienSpecie</v>
          </cell>
          <cell r="N457">
            <v>1</v>
          </cell>
          <cell r="Q457">
            <v>1</v>
          </cell>
          <cell r="T457" t="str">
            <v>NK</v>
          </cell>
          <cell r="U457">
            <v>1</v>
          </cell>
          <cell r="V457" t="str">
            <v>1,1</v>
          </cell>
          <cell r="AA457">
            <v>2013</v>
          </cell>
          <cell r="AB457" t="str">
            <v>terrestrial</v>
          </cell>
          <cell r="AD457" t="str">
            <v>unknown</v>
          </cell>
          <cell r="AE457" t="str">
            <v>no</v>
          </cell>
          <cell r="AF457" t="str">
            <v>unknown</v>
          </cell>
          <cell r="AI457">
            <v>10</v>
          </cell>
          <cell r="AK457" t="str">
            <v>V</v>
          </cell>
          <cell r="AL457">
            <v>1</v>
          </cell>
          <cell r="AM457" t="str">
            <v>importDirect</v>
          </cell>
          <cell r="AN457">
            <v>1</v>
          </cell>
          <cell r="AO457" t="str">
            <v>introductionEscaped</v>
          </cell>
          <cell r="AP457" t="str">
            <v>Ro</v>
          </cell>
          <cell r="AQ457">
            <v>4</v>
          </cell>
          <cell r="AR457">
            <v>2</v>
          </cell>
          <cell r="AS457">
            <v>8</v>
          </cell>
          <cell r="AT457">
            <v>1</v>
          </cell>
          <cell r="AU457">
            <v>8</v>
          </cell>
          <cell r="AV457">
            <v>0</v>
          </cell>
          <cell r="AW457" t="str">
            <v>Ingen kjent effekt</v>
          </cell>
          <cell r="AX457" t="str">
            <v>Ingen kjent effekt</v>
          </cell>
          <cell r="BC457" t="str">
            <v>Ingen kjent effekt</v>
          </cell>
          <cell r="BD457" t="str">
            <v>Ingen kjent effekt</v>
          </cell>
          <cell r="BE457" t="str">
            <v>no</v>
          </cell>
          <cell r="BF457" t="str">
            <v>no</v>
          </cell>
          <cell r="BG457" t="str">
            <v>V</v>
          </cell>
          <cell r="BK457" t="str">
            <v>subtropic_highlands:Asia</v>
          </cell>
          <cell r="BM457" t="str">
            <v>temperate_nemoral:Europe|subtropic_highlands:Asia</v>
          </cell>
          <cell r="BO457">
            <v>1</v>
          </cell>
          <cell r="BR457" t="str">
            <v>RedListCategoryLevel</v>
          </cell>
          <cell r="BT457">
            <v>1</v>
          </cell>
          <cell r="BW457" t="str">
            <v>SpreadYearlyIncreaseCalculatedExpansionSpeed</v>
          </cell>
          <cell r="BX457">
            <v>0</v>
          </cell>
          <cell r="BY457">
            <v>1</v>
          </cell>
          <cell r="CB457" t="str">
            <v>T1-C-4</v>
          </cell>
          <cell r="CC457">
            <v>1</v>
          </cell>
          <cell r="CH457">
            <v>1</v>
          </cell>
          <cell r="CM457">
            <v>1</v>
          </cell>
          <cell r="CQ457">
            <v>1</v>
          </cell>
          <cell r="CU457">
            <v>1</v>
          </cell>
          <cell r="CX457">
            <v>0</v>
          </cell>
          <cell r="CY457">
            <v>1</v>
          </cell>
          <cell r="DB457">
            <v>0</v>
          </cell>
          <cell r="DC457" t="str">
            <v>Mispel-arten &lt;i&gt;Cotoneaster cashmiriensis&lt;/i&gt; er en krypende (espalierdannende) busk med nokså lang levetid. Den formerer seg aseksuelt med frø (agamospermi), se Fryer &amp; Hylm&amp;#246: (2009), og setter store mengder røde bærepler som spises av fugl som sprer frøene. Den er funnet i "bergsprekk, strandberg", dvs. trolig på et strandnært berg heller enn i sjøsprøytsonen.</v>
          </cell>
          <cell r="DD457" t="str">
            <v>Arten ble funnet som ny for Norge i bergsprekk i strandberg (eller strandnært berg) på Sør-Talgje i Ro Finnøy i 2013.</v>
          </cell>
          <cell r="DE457" t="str">
            <v>Arten er innført hagebusk og forviller seg ved fuglespredning av frukter.</v>
          </cell>
          <cell r="DF457" t="str">
            <v>Invasjonspotensialet er lite foreløpig, med minste skår på median levetid og ingen ekspansjon. Den er kjent fra &amp;#233:n forekomst, trolig er bare &amp;#233:n busk funnet foreløpig i norsk natur, og vi kjenner ikke til hvor ofte arten dyrkes.</v>
          </cell>
          <cell r="DG457" t="str">
            <v>Ingen kjent negativ økologisk effekt er knyttet til arten, foreløpig.</v>
          </cell>
          <cell r="DH457" t="str">
            <v>&lt;i&gt;Cotoneaster cashmiriensis&lt;/i&gt; vurderes til ingen kjent økologisk risiko. Den synes å stamme fra et område (indisk Himalaya, Kashmir) med et klima svært forskjellig fra vårt. Det er lite trolig at denne arten vil få noen stor ekspansjon hos oss.</v>
          </cell>
          <cell r="DI457">
            <v>1</v>
          </cell>
        </row>
        <row r="458">
          <cell r="B458" t="str">
            <v>Cotoneaster hissaricus</v>
          </cell>
          <cell r="C458" t="str">
            <v>Pojark.</v>
          </cell>
          <cell r="E458">
            <v>140838</v>
          </cell>
          <cell r="F458">
            <v>170029</v>
          </cell>
          <cell r="G458" t="str">
            <v>ExpertGroups/Karplanter/N</v>
          </cell>
          <cell r="H458" t="str">
            <v>Karplanter</v>
          </cell>
          <cell r="I458" t="str">
            <v>Karplanter</v>
          </cell>
          <cell r="J458" t="str">
            <v>AlienSpecie</v>
          </cell>
          <cell r="N458">
            <v>1</v>
          </cell>
          <cell r="Q458">
            <v>1</v>
          </cell>
          <cell r="T458" t="str">
            <v>NK</v>
          </cell>
          <cell r="U458">
            <v>1</v>
          </cell>
          <cell r="V458" t="str">
            <v>1,1</v>
          </cell>
          <cell r="AA458">
            <v>2012</v>
          </cell>
          <cell r="AB458" t="str">
            <v>terrestrial</v>
          </cell>
          <cell r="AD458" t="str">
            <v>unknown</v>
          </cell>
          <cell r="AE458" t="str">
            <v>no</v>
          </cell>
          <cell r="AF458" t="str">
            <v>unknown</v>
          </cell>
          <cell r="AI458">
            <v>10</v>
          </cell>
          <cell r="AK458" t="str">
            <v>V</v>
          </cell>
          <cell r="AL458">
            <v>1</v>
          </cell>
          <cell r="AM458" t="str">
            <v>importDirect</v>
          </cell>
          <cell r="AN458">
            <v>2</v>
          </cell>
          <cell r="AO458" t="str">
            <v>introductionEscaped,introductionNaturalDispersal</v>
          </cell>
          <cell r="AP458" t="str">
            <v>Ro</v>
          </cell>
          <cell r="AQ458">
            <v>4</v>
          </cell>
          <cell r="AR458">
            <v>3</v>
          </cell>
          <cell r="AS458">
            <v>12</v>
          </cell>
          <cell r="AT458">
            <v>1</v>
          </cell>
          <cell r="AU458">
            <v>12</v>
          </cell>
          <cell r="AV458">
            <v>0</v>
          </cell>
          <cell r="AW458" t="str">
            <v>Ingen kjent effekt</v>
          </cell>
          <cell r="AX458" t="str">
            <v>Ingen kjent effekt</v>
          </cell>
          <cell r="BC458" t="str">
            <v>Ingen kjent effekt</v>
          </cell>
          <cell r="BD458" t="str">
            <v>Ingen kjent effekt</v>
          </cell>
          <cell r="BE458" t="str">
            <v>no</v>
          </cell>
          <cell r="BF458" t="str">
            <v>no</v>
          </cell>
          <cell r="BK458" t="str">
            <v>temperate_nemoral:Asia</v>
          </cell>
          <cell r="BM458" t="str">
            <v>temperate_nemoral:Europe,Asia</v>
          </cell>
          <cell r="BO458">
            <v>1</v>
          </cell>
          <cell r="BR458" t="str">
            <v>RedListCategoryLevel</v>
          </cell>
          <cell r="BT458">
            <v>1</v>
          </cell>
          <cell r="BW458" t="str">
            <v>SpreadYearlyIncreaseCalculatedExpansionSpeed</v>
          </cell>
          <cell r="BX458">
            <v>0</v>
          </cell>
          <cell r="BY458">
            <v>1</v>
          </cell>
          <cell r="CB458" t="str">
            <v>T1</v>
          </cell>
          <cell r="CC458">
            <v>1</v>
          </cell>
          <cell r="CH458">
            <v>1</v>
          </cell>
          <cell r="CM458">
            <v>1</v>
          </cell>
          <cell r="CQ458">
            <v>1</v>
          </cell>
          <cell r="CU458">
            <v>1</v>
          </cell>
          <cell r="CX458">
            <v>0</v>
          </cell>
          <cell r="CY458">
            <v>1</v>
          </cell>
          <cell r="DB458">
            <v>0</v>
          </cell>
          <cell r="DC458" t="str">
            <v>Mispel-arten &lt;i&gt;Cotoneaster hissaricus&lt;/i&gt; hører til en mispel-gruppe ellers ikke kjent i Norge, med naturlig utbredelse i Sentral-Asia og Himalaya. Den er en langlevd espalierbusk. Den formerer seg med frø og har saftige, røde bærepler som spises av fugl som sprer frøene. Den er vinterherdig, men foreløpig sjelden i kultur. Den er bare funnet på bergflate.&lt;br/&gt;Noen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&lt;i&gt;Cotoneaster hissaricus &lt;/i&gt;er opplyst med triploid, tetraploid og pentaploid kromosomtall (Fryer &amp; Hylm&amp;#246: 2009) og er nok mest sannsynlig aseksuell, noe som innebærer at &amp;#233:n enkelt forvillet busk kan gi opphav til en populasjon.&lt;br/&gt;Vi har ikke hatt mulighet til å kontrollere identiteten til materialet. Det kan også dreie seg om &lt;i&gt;Cotoneaster nummularius&lt;/i&gt;, en busk utbredt i Kaukasus, Midtøsten og på Chios i Hellas. GBIF synonymiserer de to navnene.</v>
          </cell>
          <cell r="DD458" t="str">
            <v>Arten er funnet &amp;#233:n gang på "strandberg, krypende", dvs. trolig strandnært berg, i Østhusvik i Ro Rennesøy i 2012.</v>
          </cell>
          <cell r="DE458" t="str">
            <v>Mest trolig er arten innført som hagebusk og spredt ut fra hager med fugl. Den er imidlertid lite kjent i norske hager, og P.A. Pedersen (pers. komm.) antyder innspredning til Norge fra utlandet (da mest sannsynlig fra De britiske øyer) med fugl. Dette påvirker ikke vurderingen som fremmed art i Norge, i og med at arten også er fremmed i Storbritannia.</v>
          </cell>
          <cell r="DF458" t="str">
            <v>Invasjonspotensialet er lite, med minste skår på median levetid og ingen ekspansjon. Arten er bare kjent med &amp;#233:n busk på &amp;#233:n lokalitet.</v>
          </cell>
          <cell r="DG458" t="str">
            <v>Ingen kjent negativ økologisk effekt er knyttet til arten, foreløpig.</v>
          </cell>
          <cell r="DH458" t="str">
            <v>&lt;i&gt;Cotoneaster hissaricus&lt;/i&gt; vurderes til ingen kjent økologisk risiko. Arten kan trolig begynne å spre seg i norsk natur, dersom den dyrkes ofte nok. Vi har ikke kunnskap som tilsier at den vil bli noe økologisk problem.</v>
          </cell>
          <cell r="DI458">
            <v>1</v>
          </cell>
        </row>
        <row r="459">
          <cell r="B459" t="str">
            <v>Cotoneaster ignescens</v>
          </cell>
          <cell r="C459" t="str">
            <v>J.Fryer &amp; B.Hylmö</v>
          </cell>
          <cell r="E459">
            <v>146111</v>
          </cell>
          <cell r="F459">
            <v>128844</v>
          </cell>
          <cell r="G459" t="str">
            <v>ExpertGroups/Karplanter/N</v>
          </cell>
          <cell r="H459" t="str">
            <v>Karplanter</v>
          </cell>
          <cell r="I459" t="str">
            <v>Karplanter</v>
          </cell>
          <cell r="J459" t="str">
            <v>AlienSpecie</v>
          </cell>
          <cell r="N459">
            <v>1</v>
          </cell>
          <cell r="Q459">
            <v>1</v>
          </cell>
          <cell r="T459" t="str">
            <v>NK</v>
          </cell>
          <cell r="U459">
            <v>1</v>
          </cell>
          <cell r="V459" t="str">
            <v>1,1</v>
          </cell>
          <cell r="X459">
            <v>1</v>
          </cell>
          <cell r="Y459">
            <v>1</v>
          </cell>
          <cell r="Z459">
            <v>1</v>
          </cell>
          <cell r="AA459">
            <v>1991</v>
          </cell>
          <cell r="AB459" t="str">
            <v>terrestrial</v>
          </cell>
          <cell r="AD459" t="str">
            <v>unknown</v>
          </cell>
          <cell r="AE459" t="str">
            <v>yes</v>
          </cell>
          <cell r="AF459" t="str">
            <v>unknown</v>
          </cell>
          <cell r="AG459">
            <v>1991</v>
          </cell>
          <cell r="AH459" t="str">
            <v>Te Porsgrunn: Trosvik, ml. Lisabakken og Blekebakkveien</v>
          </cell>
          <cell r="AI459">
            <v>15</v>
          </cell>
          <cell r="AK459" t="str">
            <v>V</v>
          </cell>
          <cell r="AL459">
            <v>1</v>
          </cell>
          <cell r="AM459" t="str">
            <v>importDirect</v>
          </cell>
          <cell r="AN459">
            <v>1</v>
          </cell>
          <cell r="AO459" t="str">
            <v>introductionEscaped</v>
          </cell>
          <cell r="AP459" t="str">
            <v>Te</v>
          </cell>
          <cell r="AQ459">
            <v>4</v>
          </cell>
          <cell r="AR459">
            <v>5</v>
          </cell>
          <cell r="AS459">
            <v>20</v>
          </cell>
          <cell r="AT459">
            <v>1</v>
          </cell>
          <cell r="AU459">
            <v>20</v>
          </cell>
          <cell r="AV459">
            <v>0</v>
          </cell>
          <cell r="AW459" t="str">
            <v>Ingen kjent effekt</v>
          </cell>
          <cell r="AX459" t="str">
            <v>Ingen kjent effekt</v>
          </cell>
          <cell r="BC459" t="str">
            <v>Ingen kjent effekt</v>
          </cell>
          <cell r="BD459" t="str">
            <v>Ingen kjent effekt</v>
          </cell>
          <cell r="BE459" t="str">
            <v>no</v>
          </cell>
          <cell r="BF459" t="str">
            <v>no</v>
          </cell>
          <cell r="BG459" t="str">
            <v>V</v>
          </cell>
          <cell r="BK459" t="str">
            <v>subtropic_highlands:Asia</v>
          </cell>
          <cell r="BM459" t="str">
            <v>temperate_nemoral:Europe|subtropic_highlands:Asia</v>
          </cell>
          <cell r="BO459">
            <v>1</v>
          </cell>
          <cell r="BR459" t="str">
            <v>RedListCategoryLevel</v>
          </cell>
          <cell r="BT459">
            <v>1</v>
          </cell>
          <cell r="BW459" t="str">
            <v>SpreadYearlyIncreaseCalculatedExpansionSpeed</v>
          </cell>
          <cell r="BX459">
            <v>0</v>
          </cell>
          <cell r="BY459">
            <v>1</v>
          </cell>
          <cell r="CB459" t="str">
            <v>T2-C-7</v>
          </cell>
          <cell r="CC459">
            <v>1</v>
          </cell>
          <cell r="CH459">
            <v>1</v>
          </cell>
          <cell r="CM459">
            <v>1</v>
          </cell>
          <cell r="CQ459">
            <v>1</v>
          </cell>
          <cell r="CU459">
            <v>1</v>
          </cell>
          <cell r="CX459">
            <v>0</v>
          </cell>
          <cell r="CY459">
            <v>1</v>
          </cell>
          <cell r="DB459">
            <v>0</v>
          </cell>
          <cell r="DC459" t="str">
            <v>&lt;p&gt;Mispel-arten &lt;em&gt;Cotoneaster ignescens &lt;/em&gt;(tidligere kalt &lt;em&gt;Cotoneaster&lt;/em&gt; &amp;#39:Firebrand&amp;#39:) kommer fra Sørvest-Kina (Yunnan) og er litt dyrket som hagebusk. Den er trolig mer varmekrevende enn de fleste andre av våre innførte mispel-arter. Den er en langlevd busk med aseksuell frøformering og kan danne bestander ut fra ett individ ved spredning med fugl.&lt;/p&gt;</v>
          </cell>
          <cell r="DD459" t="str">
            <v>&lt;p&gt;&lt;em&gt;Cotoneaster ignescens &lt;/em&gt;ble i 1991 funnet forvillet i Te Porsgrunn: Trosvik og står der trolig fortsatt. Det er uvisst om vi har mer av denne arten i Norge: det relevante herbariematerialet er ikke kritisk studert de siste 15 årene.&lt;/p&gt;</v>
          </cell>
          <cell r="DE459" t="str">
            <v>Arten er innført som hageplante og sprer seg ut i naturen fra hager med fugl.</v>
          </cell>
          <cell r="DF459" t="str">
            <v>Invasjonspotensialet er lite, med kort median levetid og ingen ekspansjon foreløpig. Den er kjent fra &amp;#233:n forekomst med &amp;#233:n busk. Trolig kan arten bare ekspandere på søndre Østlandet.</v>
          </cell>
          <cell r="DG459" t="str">
            <v>Ingen kjent negativ økologisk effekt er knyttet til arten, foreløpig. Vi vet imidlertid ikke om denne arten, av seksjonen &lt;i&gt;Bullati&lt;/i&gt; og nært beslektet med bulkemispel &lt;i&gt;C. bullatus&lt;/i&gt;, kan være mellomvert for pærebrann.</v>
          </cell>
          <cell r="DH459" t="str">
            <v>&lt;p&gt;Mispel-arten &lt;i&gt;Cotoneaster ignescens&lt;/i&gt; vurderes til ingen kjent økologisk risiko. Arten har trolig minst &amp;#233:n stabil forekomst i Norge (frøreproduksjon), men den er ennå ikke kjent å ekspandere.&lt;/p&gt;</v>
          </cell>
          <cell r="DI459">
            <v>1</v>
          </cell>
        </row>
        <row r="460">
          <cell r="B460" t="str">
            <v>Cotoneaster latifolius</v>
          </cell>
          <cell r="C460" t="str">
            <v>J.Fryer &amp; B.Hylmö</v>
          </cell>
          <cell r="E460">
            <v>146112</v>
          </cell>
          <cell r="F460">
            <v>128846</v>
          </cell>
          <cell r="G460" t="str">
            <v>ExpertGroups/Karplanter/N</v>
          </cell>
          <cell r="H460" t="str">
            <v>Karplanter</v>
          </cell>
          <cell r="I460" t="str">
            <v>Karplanter</v>
          </cell>
          <cell r="J460" t="str">
            <v>AlienSpecie</v>
          </cell>
          <cell r="N460">
            <v>1</v>
          </cell>
          <cell r="Q460">
            <v>1</v>
          </cell>
          <cell r="T460" t="str">
            <v>NK</v>
          </cell>
          <cell r="U460">
            <v>1</v>
          </cell>
          <cell r="V460" t="str">
            <v>1,1</v>
          </cell>
          <cell r="X460">
            <v>1</v>
          </cell>
          <cell r="Y460">
            <v>1</v>
          </cell>
          <cell r="Z460">
            <v>1</v>
          </cell>
          <cell r="AA460">
            <v>1991</v>
          </cell>
          <cell r="AB460" t="str">
            <v>terrestrial</v>
          </cell>
          <cell r="AD460" t="str">
            <v>unknown</v>
          </cell>
          <cell r="AE460" t="str">
            <v>yes</v>
          </cell>
          <cell r="AF460" t="str">
            <v>unknown</v>
          </cell>
          <cell r="AG460">
            <v>1991</v>
          </cell>
          <cell r="AH460" t="str">
            <v>Ak Bærum: Snarøya, Ropernbukta</v>
          </cell>
          <cell r="AI460">
            <v>15</v>
          </cell>
          <cell r="AK460" t="str">
            <v>V</v>
          </cell>
          <cell r="AL460">
            <v>1</v>
          </cell>
          <cell r="AM460" t="str">
            <v>importDirect</v>
          </cell>
          <cell r="AN460">
            <v>1</v>
          </cell>
          <cell r="AO460" t="str">
            <v>introductionEscaped</v>
          </cell>
          <cell r="AP460" t="str">
            <v>OsA</v>
          </cell>
          <cell r="AQ460">
            <v>4</v>
          </cell>
          <cell r="AR460">
            <v>5</v>
          </cell>
          <cell r="AS460">
            <v>20</v>
          </cell>
          <cell r="AT460">
            <v>1</v>
          </cell>
          <cell r="AU460">
            <v>20</v>
          </cell>
          <cell r="AV460">
            <v>0</v>
          </cell>
          <cell r="AW460" t="str">
            <v>Ingen kjent effekt</v>
          </cell>
          <cell r="AX460" t="str">
            <v>Ingen kjent effekt</v>
          </cell>
          <cell r="BC460" t="str">
            <v>Ingen kjent effekt</v>
          </cell>
          <cell r="BD460" t="str">
            <v>Ingen kjent effekt</v>
          </cell>
          <cell r="BE460" t="str">
            <v>no</v>
          </cell>
          <cell r="BF460" t="str">
            <v>no</v>
          </cell>
          <cell r="BG460" t="str">
            <v>V</v>
          </cell>
          <cell r="BK460" t="str">
            <v>temperate_nemoral:Asia|subtropic_highlands:Asia</v>
          </cell>
          <cell r="BM460" t="str">
            <v>temperate_nemoral:Europe,Asia|subtropic_highlands:Asia</v>
          </cell>
          <cell r="BO460">
            <v>1</v>
          </cell>
          <cell r="BR460" t="str">
            <v>RedListCategoryLevel</v>
          </cell>
          <cell r="BT460">
            <v>1</v>
          </cell>
          <cell r="BW460" t="str">
            <v>SpreadYearlyIncreaseCalculatedExpansionSpeed</v>
          </cell>
          <cell r="BX460">
            <v>0</v>
          </cell>
          <cell r="BY460">
            <v>1</v>
          </cell>
          <cell r="CB460" t="str">
            <v>T32-C-15</v>
          </cell>
          <cell r="CC460">
            <v>1</v>
          </cell>
          <cell r="CH460">
            <v>1</v>
          </cell>
          <cell r="CM460">
            <v>1</v>
          </cell>
          <cell r="CP460" t="str">
            <v>Åpen grunnlendt kalkmark i boreonemoral sone</v>
          </cell>
          <cell r="CQ460">
            <v>1</v>
          </cell>
          <cell r="CU460">
            <v>1</v>
          </cell>
          <cell r="CX460">
            <v>0</v>
          </cell>
          <cell r="CY460">
            <v>1</v>
          </cell>
          <cell r="DB460">
            <v>0</v>
          </cell>
          <cell r="DC460" t="str">
            <v>Mispel-arten &lt;i&gt;Cotoneaster latifolius&lt;/i&gt; er en nokså storvokst busk (2-5 m) med stor fruktproduksjon. Fruktene er saftige, røde bærepler som spises av fugl. Disse sprer frøene, potensielt over nokså lange avstander (kilometer).&lt;br/&gt;&lt;p&gt;Noen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&lt;i&gt;Cotoneaster latifolius &lt;/i&gt;hører til den siste typen (sjøl om kromosomtallet ikke er kjent, se Fryer &amp; Hylm&amp;#246: 2009), noe som innebærer at &amp;#233:n enkelt forvillet busk kan gi opphav til en bestand.&lt;/p&gt;&lt;em&gt;Cotoneaster latifolius &lt;/em&gt;ble først beskrevet som art i 2001, men den ble identifisert i forvillet materiale i Norge allerede i 1991 av &lt;em&gt;Cotoneaster&lt;/em&gt;-eksperten Bertil Hylm&amp;#246:, som en ubeskrevet art. Den er litt problematisk å vurdere fordi Hylm&amp;#246: samtidig annoterte annet materiale som den nært beslektete blomstermispel&lt;em&gt; C. multiflorus&lt;/em&gt;. Vi stoler her på Hylm&amp;#246: - og på Fryer &amp; Hylm&amp;#246: (2009) - og antar at vi har begge artene i Norge, men vi vet ikke ennå hvordan vi skal fordele materialet.&lt;br/&gt;</v>
          </cell>
          <cell r="DD460" t="str">
            <v>&lt;p&gt;Det eneste materialet bekreftet av B. Hylm&amp;#246: som &lt;em&gt;C. latifolius&lt;/em&gt;,&lt;em&gt; &lt;/em&gt;er to herbariebelegg fra samme lokalitet på Snarøya i Ak Bærum i 1991. Arten er forvillet på grunnlende på kalk, i et område hvor det er store muligheter for videre spredning til andre lokaliteter.&lt;/p&gt;</v>
          </cell>
          <cell r="DE460" t="str">
            <v>Arten er innført som hagebusk og sprer seg ut fra hager med fugl.</v>
          </cell>
          <cell r="DF460" t="str">
            <v>Invasjonspotensialet er lite, med minste skår på median levetid og ingen ekspansjon. Trolig er bare &amp;#233:n enkelt busk dokumentert foreløpig.</v>
          </cell>
          <cell r="DG460" t="str">
            <v>Ingen kjent negativ økologisk effekt er knyttet til arten, foreløpig.</v>
          </cell>
          <cell r="DH460" t="str">
            <v>&lt;p&gt;&lt;em&gt;Cotoneaster latifolius &lt;/em&gt;vurderes til ingen kjent økologisk risiko. Den kan ha stabil forekomst i Norge (frøreproduksjon), men den ekspanderer ikke foreløpig.&lt;/p&gt;</v>
          </cell>
          <cell r="DI460">
            <v>1</v>
          </cell>
        </row>
        <row r="461">
          <cell r="B461" t="str">
            <v>Veronica cymbalaria</v>
          </cell>
          <cell r="C461" t="str">
            <v>Bodard</v>
          </cell>
          <cell r="D461" t="str">
            <v>torskemunnveronika</v>
          </cell>
          <cell r="E461">
            <v>62515</v>
          </cell>
          <cell r="F461">
            <v>102555</v>
          </cell>
          <cell r="G461" t="str">
            <v>ExpertGroups/Karplanter/N</v>
          </cell>
          <cell r="H461" t="str">
            <v>Karplanter</v>
          </cell>
          <cell r="I461" t="str">
            <v>Karplanter</v>
          </cell>
          <cell r="J461" t="str">
            <v>NotApplicable</v>
          </cell>
          <cell r="M461" t="str">
            <v>canNotEstablishWithin50years</v>
          </cell>
          <cell r="AA461" t="str">
            <v>1820-1860</v>
          </cell>
          <cell r="AB461" t="str">
            <v>terrestrial</v>
          </cell>
          <cell r="AD461" t="str">
            <v>unknown</v>
          </cell>
          <cell r="AE461" t="str">
            <v>no</v>
          </cell>
          <cell r="AF461" t="str">
            <v>unknown</v>
          </cell>
          <cell r="AI461">
            <v>1</v>
          </cell>
          <cell r="AJ461" t="str">
            <v>V</v>
          </cell>
          <cell r="AW461" t="str">
            <v>Ingen kjent effekt</v>
          </cell>
          <cell r="AX461" t="str">
            <v>Ingen kjent effekt</v>
          </cell>
          <cell r="BC461" t="str">
            <v>Ingen kjent effekt</v>
          </cell>
          <cell r="BD461" t="str">
            <v>Ingen kjent effekt</v>
          </cell>
          <cell r="BK461" t="str">
            <v>subtropic_mediterranean:Europe,Asia,Africa</v>
          </cell>
          <cell r="BM461" t="str">
            <v>subtropic_mediterranean:Europe,Asia,Africa</v>
          </cell>
          <cell r="DI461">
            <v>0</v>
          </cell>
        </row>
        <row r="462">
          <cell r="B462" t="str">
            <v>Cotoneaster rotundifolius</v>
          </cell>
          <cell r="C462" t="str">
            <v>Wall. ex Lindl.</v>
          </cell>
          <cell r="D462" t="str">
            <v>myrtemispel</v>
          </cell>
          <cell r="E462">
            <v>132034</v>
          </cell>
          <cell r="F462">
            <v>103283</v>
          </cell>
          <cell r="G462" t="str">
            <v>ExpertGroups/Karplanter/N</v>
          </cell>
          <cell r="H462" t="str">
            <v>Karplanter</v>
          </cell>
          <cell r="I462" t="str">
            <v>Karplanter</v>
          </cell>
          <cell r="J462" t="str">
            <v>AlienSpecie</v>
          </cell>
          <cell r="N462">
            <v>1</v>
          </cell>
          <cell r="Q462">
            <v>1</v>
          </cell>
          <cell r="T462" t="str">
            <v>NK</v>
          </cell>
          <cell r="U462">
            <v>1</v>
          </cell>
          <cell r="V462" t="str">
            <v>1,1</v>
          </cell>
          <cell r="AA462">
            <v>1939</v>
          </cell>
          <cell r="AB462" t="str">
            <v>terrestrial</v>
          </cell>
          <cell r="AD462" t="str">
            <v>unknown</v>
          </cell>
          <cell r="AE462" t="str">
            <v>yes</v>
          </cell>
          <cell r="AF462" t="str">
            <v>unknown</v>
          </cell>
          <cell r="AG462">
            <v>1939</v>
          </cell>
          <cell r="AH462" t="str">
            <v>Ho Kvinnherad: Nordhus</v>
          </cell>
          <cell r="AI462">
            <v>10</v>
          </cell>
          <cell r="AK462" t="str">
            <v>V</v>
          </cell>
          <cell r="AL462">
            <v>1</v>
          </cell>
          <cell r="AM462" t="str">
            <v>importDirect</v>
          </cell>
          <cell r="AN462">
            <v>1</v>
          </cell>
          <cell r="AO462" t="str">
            <v>introductionEscaped</v>
          </cell>
          <cell r="AP462" t="str">
            <v>Ho</v>
          </cell>
          <cell r="AQ462">
            <v>4</v>
          </cell>
          <cell r="AR462">
            <v>2</v>
          </cell>
          <cell r="AS462">
            <v>8</v>
          </cell>
          <cell r="AT462">
            <v>1</v>
          </cell>
          <cell r="AU462">
            <v>4</v>
          </cell>
          <cell r="AV462">
            <v>0</v>
          </cell>
          <cell r="AW462" t="str">
            <v>Ingen kjent effekt</v>
          </cell>
          <cell r="AX462" t="str">
            <v>Ingen kjent effekt</v>
          </cell>
          <cell r="BC462" t="str">
            <v>Ingen kjent effekt</v>
          </cell>
          <cell r="BD462" t="str">
            <v>Ingen kjent effekt</v>
          </cell>
          <cell r="BE462" t="str">
            <v>no</v>
          </cell>
          <cell r="BF462" t="str">
            <v>no</v>
          </cell>
          <cell r="BG462" t="str">
            <v>V</v>
          </cell>
          <cell r="BK462" t="str">
            <v>subtropic_highlands:Asia</v>
          </cell>
          <cell r="BM462" t="str">
            <v>temperate_nemoral:Europe|subtropic_highlands:Asia</v>
          </cell>
          <cell r="BO462">
            <v>1</v>
          </cell>
          <cell r="BR462" t="str">
            <v>RedListCategoryLevel</v>
          </cell>
          <cell r="BT462">
            <v>1</v>
          </cell>
          <cell r="BW462" t="str">
            <v>SpreadYearlyIncreaseCalculatedExpansionSpeed</v>
          </cell>
          <cell r="BX462">
            <v>0</v>
          </cell>
          <cell r="BY462">
            <v>1</v>
          </cell>
          <cell r="CB462" t="str">
            <v>T1</v>
          </cell>
          <cell r="CC462">
            <v>1</v>
          </cell>
          <cell r="CH462">
            <v>1</v>
          </cell>
          <cell r="CM462">
            <v>1</v>
          </cell>
          <cell r="CQ462">
            <v>1</v>
          </cell>
          <cell r="CU462">
            <v>1</v>
          </cell>
          <cell r="CX462">
            <v>0</v>
          </cell>
          <cell r="CY462">
            <v>1</v>
          </cell>
          <cell r="DB462">
            <v>0</v>
          </cell>
          <cell r="DC462" t="str">
            <v>Myrtemispel &lt;i&gt;Cotoneaster rotundifolius&lt;/i&gt; er en mattedannende, langlevd busk fra Himalaya. Den reproduserer med frø og produserer store mengder saftige, røde bærepler som spres med fugl.&lt;br/&gt;Noen &lt;em&gt;Cotoneaster&lt;/em&gt;-arter er diploide med seksuell frøformering. Disse er oftest krysspollinerte og krever minst to individer på et sted før reproduksjon kan begynne, noe som ikke er så vanlig hos fuglespredte fremmedarter. De fleste &lt;em&gt;Cotoneaster&lt;/em&gt;-arter er imidlertid tetraploide med aseksuell frøformering, og her kan ett enkelt individ raskt gi opphav til en hel bestand. Myrtemispel er blant de aseksuelle (Fryer &amp; Hylm&amp;#246: 2009) og kunne potensielt spre seg raskt.</v>
          </cell>
          <cell r="DD462" t="str">
            <v>Arten er bare funnet &amp;#233:n gang i Norge, i 1939 i Ho Kvinnherad: Nordhus: "Den har vokst op over en fjellskråning og dekker denne omtrent som eføy" (tekst fra herbarie-etiketten). Dette tyder på reproduksjon. Det er nokså store mengder ikke identifisert materiale av denne mispel-gruppen (seksjon &lt;i&gt;Distichi&lt;/i&gt;), og det kan finnes dokumentasjon for flere forekomster.</v>
          </cell>
          <cell r="DE462" t="str">
            <v>Arten er innført som hagebusk og sprer seg ut i naturen med fugl.</v>
          </cell>
          <cell r="DF462" t="str">
            <v>Invasjonspotensialet er lite, med kort median levetid og ingen ekspansjon. Det er for lite data til å kunne anslå noe som helst: arten er funnet bare &amp;#233:n gang (i 1939), og det vites ikke om denne forekomsten fortsatt er intakt.</v>
          </cell>
          <cell r="DG462" t="str">
            <v>Ingen kjent negativ økologisk effekt er knyttet til arten.</v>
          </cell>
          <cell r="DH462" t="str">
            <v>Myrtemispel vurderes til ingen kjent økologisk risiko. Arten kan få fotfeste i norsk natur, men vi kan foreløpig ikke anslå noe om hvor (men trolig søndre Vestlandet) eller hvor mye. Arten ble ikke realitetsvurdert forrige gang da den ble ansett å være for varmekrevende til bestandsdannelse.</v>
          </cell>
          <cell r="DI462">
            <v>1</v>
          </cell>
        </row>
        <row r="463">
          <cell r="B463" t="str">
            <v>Veronica hederifolia triloba</v>
          </cell>
          <cell r="C463" t="str">
            <v>(Opiz) Celak.</v>
          </cell>
          <cell r="E463">
            <v>141418</v>
          </cell>
          <cell r="F463">
            <v>170491</v>
          </cell>
          <cell r="G463" t="str">
            <v>ExpertGroups/Karplanter/N</v>
          </cell>
          <cell r="H463" t="str">
            <v>Karplanter</v>
          </cell>
          <cell r="I463" t="str">
            <v>Karplanter</v>
          </cell>
          <cell r="J463" t="str">
            <v>AlienSpecie</v>
          </cell>
          <cell r="N463">
            <v>1</v>
          </cell>
          <cell r="Q463">
            <v>1</v>
          </cell>
          <cell r="T463" t="str">
            <v>NK</v>
          </cell>
          <cell r="U463">
            <v>1</v>
          </cell>
          <cell r="V463" t="str">
            <v>1,1</v>
          </cell>
          <cell r="AA463">
            <v>2012</v>
          </cell>
          <cell r="AB463" t="str">
            <v>terrestrial</v>
          </cell>
          <cell r="AD463" t="str">
            <v>unknown</v>
          </cell>
          <cell r="AE463" t="str">
            <v>no</v>
          </cell>
          <cell r="AF463" t="str">
            <v>unknown</v>
          </cell>
          <cell r="AG463">
            <v>2012</v>
          </cell>
          <cell r="AH463" t="str">
            <v>Ak Ås: tidligere Gaarder planteskole</v>
          </cell>
          <cell r="AI463">
            <v>1</v>
          </cell>
          <cell r="AJ463" t="str">
            <v>V</v>
          </cell>
          <cell r="AN463">
            <v>2</v>
          </cell>
          <cell r="AO463" t="str">
            <v>introductionTransportpollution</v>
          </cell>
          <cell r="AP463" t="str">
            <v>OsA</v>
          </cell>
          <cell r="AQ463">
            <v>4</v>
          </cell>
          <cell r="AR463">
            <v>1</v>
          </cell>
          <cell r="AS463">
            <v>4</v>
          </cell>
          <cell r="AT463">
            <v>1</v>
          </cell>
          <cell r="AU463">
            <v>4</v>
          </cell>
          <cell r="AV463">
            <v>100</v>
          </cell>
          <cell r="AW463" t="str">
            <v>Ingen kjent effekt</v>
          </cell>
          <cell r="AX463" t="str">
            <v>Ingen kjent effekt</v>
          </cell>
          <cell r="BC463" t="str">
            <v>Ingen kjent effekt</v>
          </cell>
          <cell r="BD463" t="str">
            <v>Ingen kjent effekt</v>
          </cell>
          <cell r="BE463" t="str">
            <v>no</v>
          </cell>
          <cell r="BF463" t="str">
            <v>no</v>
          </cell>
          <cell r="BG463" t="str">
            <v>V</v>
          </cell>
          <cell r="BK463" t="str">
            <v>temperate_nemoral:Europe|subtropic_mediterranean:Europe</v>
          </cell>
          <cell r="BM463" t="str">
            <v>temperate_nemoral:Europe|subtropic_mediterranean:Europe</v>
          </cell>
          <cell r="BO463">
            <v>1</v>
          </cell>
          <cell r="BR463" t="str">
            <v>RedListCategoryLevel</v>
          </cell>
          <cell r="BT463">
            <v>1</v>
          </cell>
          <cell r="BW463" t="str">
            <v>SpreadYearlyIncreaseCalculatedExpansionSpeed</v>
          </cell>
          <cell r="BX463">
            <v>0</v>
          </cell>
          <cell r="BY463">
            <v>1</v>
          </cell>
          <cell r="CB463" t="str">
            <v>T35</v>
          </cell>
          <cell r="CC463">
            <v>1</v>
          </cell>
          <cell r="CH463">
            <v>1</v>
          </cell>
          <cell r="CM463">
            <v>1</v>
          </cell>
          <cell r="CQ463">
            <v>1</v>
          </cell>
          <cell r="CU463">
            <v>1</v>
          </cell>
          <cell r="CX463">
            <v>0</v>
          </cell>
          <cell r="CY463">
            <v>1</v>
          </cell>
          <cell r="DB463">
            <v>0</v>
          </cell>
          <cell r="DC463" t="str">
            <v>Bergfletteveronika-rasen &lt;i&gt;Veronica hederifolia &lt;/i&gt;subsp. &lt;i&gt;triloba&lt;/i&gt; er ettårig og med god frøreproduksjon. Den er bare funnet på gartneritomt (sterkt endret fastmark).</v>
          </cell>
          <cell r="DD463" t="str">
            <v>Funnet for første gang i Norge i Ak Ås: tidligere Gaarder planteskole i 2012, med ca. 70 planter over 1-2 m2, noe som innebærer lokal reproduksjon.</v>
          </cell>
          <cell r="DE463" t="str">
            <v>Arten er trolig kommet inn som forurensning med hageplanter eller andre gartnerivarer. Spredningsmåte ellers ikke kjent.</v>
          </cell>
          <cell r="DF463" t="str">
            <v>Invasjonspotensialet er foreløpig lågt: arten skårer på laveste nivå både på median levetid og ekspansjonshastighet. &amp;#201:n liten og arealmessig sterkt begrenset forekomst (1-2 m2).</v>
          </cell>
          <cell r="DG463" t="str">
            <v>Det er ingen kjente negative økologiske effekter knyttet til arten.</v>
          </cell>
          <cell r="DH463" t="str">
            <v>&lt;i&gt;Veronica hederifolia &lt;/i&gt;subsp. &lt;i&gt;triloba&lt;/i&gt; (uten norsk navn) vurderes til ingen kjent økologisk risiko. Planten har hatt en reproduserende bestand i Norge i nyere tid (i 2012), men vi kjenner ikke til om den fortsatt er til stede. Planten har kanskje et marginalt potensial for å etablere permanent(e) forekomst(er).</v>
          </cell>
          <cell r="DI463">
            <v>0</v>
          </cell>
        </row>
        <row r="464">
          <cell r="B464" t="str">
            <v>Cotoneaster villosulus</v>
          </cell>
          <cell r="C464" t="str">
            <v>(Rehder &amp; E.H.Wilson) Flinck &amp; B.Hylmö</v>
          </cell>
          <cell r="D464" t="str">
            <v>spissmispel</v>
          </cell>
          <cell r="E464">
            <v>132039</v>
          </cell>
          <cell r="F464">
            <v>103287</v>
          </cell>
          <cell r="G464" t="str">
            <v>ExpertGroups/Karplanter/N</v>
          </cell>
          <cell r="H464" t="str">
            <v>Karplanter</v>
          </cell>
          <cell r="I464" t="str">
            <v>Karplanter</v>
          </cell>
          <cell r="J464" t="str">
            <v>AlienSpecie</v>
          </cell>
          <cell r="N464">
            <v>3</v>
          </cell>
          <cell r="P464" t="str">
            <v>V</v>
          </cell>
          <cell r="Q464">
            <v>2</v>
          </cell>
          <cell r="T464" t="str">
            <v>LO</v>
          </cell>
          <cell r="U464">
            <v>2</v>
          </cell>
          <cell r="V464" t="str">
            <v>3AB,2F</v>
          </cell>
          <cell r="W464" t="str">
            <v>HI</v>
          </cell>
          <cell r="X464">
            <v>3</v>
          </cell>
          <cell r="Y464">
            <v>4</v>
          </cell>
          <cell r="Z464">
            <v>1</v>
          </cell>
          <cell r="AA464">
            <v>1948</v>
          </cell>
          <cell r="AB464" t="str">
            <v>terrestrial</v>
          </cell>
          <cell r="AD464" t="str">
            <v>unknown</v>
          </cell>
          <cell r="AE464" t="str">
            <v>yes</v>
          </cell>
          <cell r="AF464" t="str">
            <v>unknown</v>
          </cell>
          <cell r="AG464">
            <v>1989</v>
          </cell>
          <cell r="AH464" t="str">
            <v>Øf Moss: Jeløya, Orkerød</v>
          </cell>
          <cell r="AI464">
            <v>15</v>
          </cell>
          <cell r="AK464" t="str">
            <v>V</v>
          </cell>
          <cell r="AL464">
            <v>1</v>
          </cell>
          <cell r="AM464" t="str">
            <v>importDirect</v>
          </cell>
          <cell r="AN464">
            <v>3</v>
          </cell>
          <cell r="AO464" t="str">
            <v>introductionEscaped,spreadNaturalDispersal</v>
          </cell>
          <cell r="AP464" t="str">
            <v>Øs,OsA,Bu,Ve,Te,Va,Ro,Mr,St</v>
          </cell>
          <cell r="AQ464">
            <v>108</v>
          </cell>
          <cell r="AR464">
            <v>5</v>
          </cell>
          <cell r="AS464">
            <v>540</v>
          </cell>
          <cell r="AT464">
            <v>120000</v>
          </cell>
          <cell r="AU464">
            <v>1500</v>
          </cell>
          <cell r="AV464">
            <v>20</v>
          </cell>
          <cell r="AW464" t="str">
            <v>Ingen kjent effekt</v>
          </cell>
          <cell r="AX464" t="str">
            <v>Ingen kjent effekt</v>
          </cell>
          <cell r="BC464" t="str">
            <v>Øker næringsmengden tilgjengelig for fruktspisende fugler</v>
          </cell>
          <cell r="BD464" t="str">
            <v>Ingen kjent effekt</v>
          </cell>
          <cell r="BE464" t="str">
            <v>no</v>
          </cell>
          <cell r="BF464" t="str">
            <v>no</v>
          </cell>
          <cell r="BK464" t="str">
            <v>temperate_nemoral:Asia</v>
          </cell>
          <cell r="BM464" t="str">
            <v>temperate_boreal:Europe|temperate_nemoral:Europe,Asia</v>
          </cell>
          <cell r="BO464">
            <v>3</v>
          </cell>
          <cell r="BR464" t="str">
            <v>RedListCategoryLevel</v>
          </cell>
          <cell r="BT464">
            <v>3</v>
          </cell>
          <cell r="BU464" t="str">
            <v>X</v>
          </cell>
          <cell r="BW464" t="str">
            <v>SpreadYearlyIncreaseObservations</v>
          </cell>
          <cell r="BX464">
            <v>330</v>
          </cell>
          <cell r="BY464">
            <v>1</v>
          </cell>
          <cell r="CB464" t="str">
            <v>T2,T4,T32,T40</v>
          </cell>
          <cell r="CC464">
            <v>1</v>
          </cell>
          <cell r="CH464">
            <v>1</v>
          </cell>
          <cell r="CL464" t="str">
            <v>T2,T32</v>
          </cell>
          <cell r="CM464">
            <v>2</v>
          </cell>
          <cell r="CP464" t="str">
            <v>Åpen grunnlendt kalkmark i boreonemoral sone</v>
          </cell>
          <cell r="CQ464">
            <v>1</v>
          </cell>
          <cell r="CU464">
            <v>1</v>
          </cell>
          <cell r="CX464">
            <v>0</v>
          </cell>
          <cell r="CY464">
            <v>1</v>
          </cell>
          <cell r="DB464">
            <v>0</v>
          </cell>
          <cell r="DC464" t="str">
            <v>Spissmispel &lt;i&gt;Cotoneaster villosulus&lt;/i&gt; fra sentrale Kina hører til den kompliserte serien &lt;em&gt;Acutifolii &lt;/em&gt;hvor også blankmispel &lt;em&gt;C. lucidus &lt;/em&gt;og breimispel &lt;em&gt;C. laetevirens &lt;/em&gt;hører til. Bestemmelsen av disse artene på norsk materiale er nokså usikker. Spissmispel er en middels stor (2-5 m) langlevd busk eller et lite tre med stor frøsetting. Fruktene er saftige bærepler som blir ettertraktet av og spres med fugl. Arten forvilles og etablerer seg i kratt- og skogkanter og i kratt og skog på middels til meget baserik grunn. Arten er ganske hardfør - frostherdig ned til -21 grader.&lt;br/&gt;Noen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Spissmispel hører til den siste gruppen (Fryer &amp; Hylm&amp;#246: 2009). &lt;br/&gt;</v>
          </cell>
          <cell r="DD464" t="str">
            <v>&lt;p&gt;Hvis vi tar utgangspunkt i eksisterende identifiseringer, så ble spissmispel først funnet forvillet i Ak Ås i 1948, men det neste funnet er så sent som på Jeløya i Øf Moss i 1989. Deretter er arten jamt blitt funnet, med tydelig økende frekvens, og med forekomster i de fleste kystfylker nord til Sør-Trøndelag. Arten kan være i sterk ekspansjon og kan ha potensial for spredning i alle låglands- og kystområder nord til Trøndelag.&lt;/p&gt;</v>
          </cell>
          <cell r="DE464" t="str">
            <v>Arten er innført som hagebusk og sprer seg ut fra hager og videre i naturen med fugl som spiser bærelpene.</v>
          </cell>
          <cell r="DF464" t="str">
            <v>Invasjonspotensialet er moderat, med usikkerhet til stort, en kombinasjon av moderat lang median levetid og moderat (til stor) ekspansjonshastighet. Arten er trolig oversett i norsk natur. Den er kjent fra 27 enkeltforekomster, men dette er trolig en grov undervurdering. Dette er imidlertid tatt høgde for i mørketallet.</v>
          </cell>
          <cell r="DG464" t="str">
            <v>Spissmispel vurderes foreløpig til å ha en liten økologisk effekt, men kan være undervurdert. Foreløpig er den dokumenterte mengden av spissmispel i norsk natur nokså beskjeden (så langt vi vet), og arten har ikke noen større effekt. Den er imidlertid hardfør, med rask ekspansjon, og med en viss preferanse for grunnlendt kalkmark. Den kan raskt begynne å fortrenge andre planter, danne et nytt busksjikt i skogtyper, og kanskje også påvirke fuglers næringsvalg (men sistnevnte har vi ikke tatt inn i vurderingen)</v>
          </cell>
          <cell r="DH464" t="str">
            <v>&lt;p&gt;Spissmispel vurderes til låg (med usikkerhet til høg) økologisk risiko. Arten kommer foreløpig ut som noe mindre risikabel enn de andre storvokste &lt;i&gt;Cotoneaster&lt;/i&gt;-artene, men dette er mest trolig en effekt av at den er lite kjent, og kanskje også nokså ny som forvillet de fleste steder. Vi vurderer at denne arten kan komme til å spille en mye større rolle de kommende 50 år. Den bør følges med. Arten ble ved forrige vurderingsrunde vurdert til potensielt høg risiko. Den gangen ble trolig levetiden overestimert samtidig som den økologiske effekten trolig ble undervurdert.&lt;br/&gt;&lt;/p&gt;&lt;p&gt;&lt;br/&gt;&lt;/p&gt;</v>
          </cell>
          <cell r="DI464">
            <v>1</v>
          </cell>
        </row>
        <row r="465">
          <cell r="B465" t="str">
            <v>Cotula australis</v>
          </cell>
          <cell r="C465" t="str">
            <v>(Sieber &amp; Spreng.) Hook.f.</v>
          </cell>
          <cell r="D465" t="str">
            <v>ugrasknapp</v>
          </cell>
          <cell r="E465">
            <v>60492</v>
          </cell>
          <cell r="F465">
            <v>100532</v>
          </cell>
          <cell r="G465" t="str">
            <v>ExpertGroups/Karplanter/N</v>
          </cell>
          <cell r="H465" t="str">
            <v>Karplanter</v>
          </cell>
          <cell r="I465" t="str">
            <v>Karplanter</v>
          </cell>
          <cell r="J465" t="str">
            <v>NotApplicable</v>
          </cell>
          <cell r="M465" t="str">
            <v>canNotEstablishWithin50years</v>
          </cell>
          <cell r="AA465">
            <v>1967</v>
          </cell>
          <cell r="AB465" t="str">
            <v>terrestrial</v>
          </cell>
          <cell r="AD465" t="str">
            <v>unknown</v>
          </cell>
          <cell r="AE465" t="str">
            <v>no</v>
          </cell>
          <cell r="AF465" t="str">
            <v>unknown</v>
          </cell>
          <cell r="AI465">
            <v>1</v>
          </cell>
          <cell r="AJ465" t="str">
            <v>V</v>
          </cell>
          <cell r="AW465" t="str">
            <v>Ingen kjent effekt</v>
          </cell>
          <cell r="AX465" t="str">
            <v>Ingen kjent effekt</v>
          </cell>
          <cell r="BC465" t="str">
            <v>Ingen kjent effekt</v>
          </cell>
          <cell r="BD465" t="str">
            <v>Ingen kjent effekt</v>
          </cell>
          <cell r="BK465" t="str">
            <v>subtropic_unspecified:Oceania|tropic:Oceania</v>
          </cell>
          <cell r="BM465" t="str">
            <v>subtropic_unspecified:Asia,SouthAmerica|subtropic_mediterranean:Europe,Africa,Oceania,NorthAndCentralAmerica,SouthAmerica|subtropic_highlands:SouthAmerica|tropic:Oceania,NorthAndCentralAmerica,SouthAmerica</v>
          </cell>
          <cell r="DI465">
            <v>0</v>
          </cell>
        </row>
        <row r="466">
          <cell r="B466" t="str">
            <v>Crambe hispanica</v>
          </cell>
          <cell r="C466" t="str">
            <v>L.</v>
          </cell>
          <cell r="E466">
            <v>84790</v>
          </cell>
          <cell r="F466">
            <v>127927</v>
          </cell>
          <cell r="G466" t="str">
            <v>ExpertGroups/Karplanter/N</v>
          </cell>
          <cell r="H466" t="str">
            <v>Karplanter</v>
          </cell>
          <cell r="I466" t="str">
            <v>Karplanter</v>
          </cell>
          <cell r="J466" t="str">
            <v>NotApplicable</v>
          </cell>
          <cell r="M466" t="str">
            <v>canNotEstablishWithin50years</v>
          </cell>
          <cell r="AA466">
            <v>1997</v>
          </cell>
          <cell r="AB466" t="str">
            <v>terrestrial</v>
          </cell>
          <cell r="AD466" t="str">
            <v>unknown</v>
          </cell>
          <cell r="AE466" t="str">
            <v>no</v>
          </cell>
          <cell r="AF466" t="str">
            <v>unknown</v>
          </cell>
          <cell r="AI466">
            <v>5</v>
          </cell>
          <cell r="AJ466" t="str">
            <v>V</v>
          </cell>
          <cell r="AL466">
            <v>0</v>
          </cell>
          <cell r="AW466" t="str">
            <v>Ingen kjent effekt</v>
          </cell>
          <cell r="AX466" t="str">
            <v>Ingen kjent effekt i Norge (dyrkes som oljeplante under bedre klima enn vårt)</v>
          </cell>
          <cell r="BC466" t="str">
            <v>Ingen kjent effekt</v>
          </cell>
          <cell r="BD466" t="str">
            <v>Ingen kjent effekt</v>
          </cell>
          <cell r="BK466" t="str">
            <v>subtropic_mediterranean:Europe,Asia,Africa|subtropic_humid:Africa|subtropic_dry:Africa|tropic:Africa</v>
          </cell>
          <cell r="BM466" t="str">
            <v>subtropic_mediterranean:Europe,Asia,Africa|subtropic_humid:Africa|subtropic_dry:Africa|tropic:Africa</v>
          </cell>
          <cell r="DI466">
            <v>0</v>
          </cell>
        </row>
        <row r="467">
          <cell r="B467" t="str">
            <v>Crataegus macrocarpa</v>
          </cell>
          <cell r="C467" t="str">
            <v>Hegetschw.</v>
          </cell>
          <cell r="E467">
            <v>145648</v>
          </cell>
          <cell r="F467">
            <v>145529</v>
          </cell>
          <cell r="G467" t="str">
            <v>ExpertGroups/Karplanter/N</v>
          </cell>
          <cell r="H467" t="str">
            <v>Karplanter</v>
          </cell>
          <cell r="I467" t="str">
            <v>Karplanter</v>
          </cell>
          <cell r="J467" t="str">
            <v>NotApplicable</v>
          </cell>
          <cell r="M467" t="str">
            <v>taxonIsEvaluatedInHigherRank</v>
          </cell>
          <cell r="AB467" t="str">
            <v>terrestrial</v>
          </cell>
          <cell r="AE467" t="str">
            <v>no</v>
          </cell>
          <cell r="AF467" t="str">
            <v>unknown</v>
          </cell>
          <cell r="DI467">
            <v>0</v>
          </cell>
        </row>
        <row r="468">
          <cell r="B468" t="str">
            <v>Crataegus media</v>
          </cell>
          <cell r="C468" t="str">
            <v>Bechst.</v>
          </cell>
          <cell r="E468">
            <v>145651</v>
          </cell>
          <cell r="F468">
            <v>143469</v>
          </cell>
          <cell r="G468" t="str">
            <v>ExpertGroups/Karplanter/N</v>
          </cell>
          <cell r="H468" t="str">
            <v>Karplanter</v>
          </cell>
          <cell r="I468" t="str">
            <v>Karplanter</v>
          </cell>
          <cell r="J468" t="str">
            <v>NotApplicable</v>
          </cell>
          <cell r="M468" t="str">
            <v>taxonIsEvaluatedInHigherRank</v>
          </cell>
          <cell r="AB468" t="str">
            <v>terrestrial</v>
          </cell>
          <cell r="AE468" t="str">
            <v>no</v>
          </cell>
          <cell r="AF468" t="str">
            <v>unknown</v>
          </cell>
          <cell r="DI468">
            <v>0</v>
          </cell>
        </row>
        <row r="469">
          <cell r="B469" t="str">
            <v>Crepis nicaeensis</v>
          </cell>
          <cell r="C469" t="str">
            <v>Balb. ex Pers.</v>
          </cell>
          <cell r="D469" t="str">
            <v>fransk haukeskjegg</v>
          </cell>
          <cell r="E469">
            <v>60499</v>
          </cell>
          <cell r="F469">
            <v>100539</v>
          </cell>
          <cell r="G469" t="str">
            <v>ExpertGroups/Karplanter/N</v>
          </cell>
          <cell r="H469" t="str">
            <v>Karplanter</v>
          </cell>
          <cell r="I469" t="str">
            <v>Karplanter</v>
          </cell>
          <cell r="J469" t="str">
            <v>NotApplicable</v>
          </cell>
          <cell r="M469" t="str">
            <v>canNotEstablishWithin50years</v>
          </cell>
          <cell r="AA469">
            <v>1901</v>
          </cell>
          <cell r="AB469" t="str">
            <v>terrestrial</v>
          </cell>
          <cell r="AD469" t="str">
            <v>origin,unknown</v>
          </cell>
          <cell r="AE469" t="str">
            <v>no</v>
          </cell>
          <cell r="AF469" t="str">
            <v>unknown</v>
          </cell>
          <cell r="AI469">
            <v>1</v>
          </cell>
          <cell r="AJ469" t="str">
            <v>V</v>
          </cell>
          <cell r="AW469" t="str">
            <v>Ingen kjent effekt</v>
          </cell>
          <cell r="AX469" t="str">
            <v>Ingen kjent effekt</v>
          </cell>
          <cell r="BC469" t="str">
            <v>Ingen kjent effekt</v>
          </cell>
          <cell r="BD469" t="str">
            <v>Ingen kjent effekt</v>
          </cell>
          <cell r="BK469" t="str">
            <v>subtropic_mediterranean:Europe,Asia</v>
          </cell>
          <cell r="BM469" t="str">
            <v>temperate_nemoral:Europe|subtropic_mediterranean:Europe,Asia</v>
          </cell>
          <cell r="DI469">
            <v>0</v>
          </cell>
        </row>
        <row r="470">
          <cell r="B470" t="str">
            <v>Crepis rubra</v>
          </cell>
          <cell r="C470" t="str">
            <v>L.</v>
          </cell>
          <cell r="D470" t="str">
            <v>rød haukeskjegg</v>
          </cell>
          <cell r="E470">
            <v>60502</v>
          </cell>
          <cell r="F470">
            <v>100542</v>
          </cell>
          <cell r="G470" t="str">
            <v>ExpertGroups/Karplanter/N</v>
          </cell>
          <cell r="H470" t="str">
            <v>Karplanter</v>
          </cell>
          <cell r="I470" t="str">
            <v>Karplanter</v>
          </cell>
          <cell r="J470" t="str">
            <v>NotApplicable</v>
          </cell>
          <cell r="M470" t="str">
            <v>canNotEstablishWithin50years</v>
          </cell>
          <cell r="AA470">
            <v>1987</v>
          </cell>
          <cell r="AB470" t="str">
            <v>terrestrial</v>
          </cell>
          <cell r="AD470" t="str">
            <v>unknown</v>
          </cell>
          <cell r="AE470" t="str">
            <v>no</v>
          </cell>
          <cell r="AF470" t="str">
            <v>unknown</v>
          </cell>
          <cell r="AI470">
            <v>1</v>
          </cell>
          <cell r="AJ470" t="str">
            <v>V</v>
          </cell>
          <cell r="AW470" t="str">
            <v>Ingen kjent effekt</v>
          </cell>
          <cell r="AX470" t="str">
            <v>Ingen kjent effekt</v>
          </cell>
          <cell r="BC470" t="str">
            <v>Ingen kjent effekt</v>
          </cell>
          <cell r="BD470" t="str">
            <v>Ingen kjent effekt</v>
          </cell>
          <cell r="BK470" t="str">
            <v>subtropic_mediterranean:Europe,Asia,Africa</v>
          </cell>
          <cell r="BM470" t="str">
            <v>subtropic_mediterranean:Europe,Asia,Africa</v>
          </cell>
          <cell r="DI470">
            <v>0</v>
          </cell>
        </row>
        <row r="471">
          <cell r="B471" t="str">
            <v>Crepis setosa</v>
          </cell>
          <cell r="C471" t="str">
            <v>Haller f.</v>
          </cell>
          <cell r="D471" t="str">
            <v>busthaukeskjegg</v>
          </cell>
          <cell r="E471">
            <v>60503</v>
          </cell>
          <cell r="F471">
            <v>100543</v>
          </cell>
          <cell r="G471" t="str">
            <v>ExpertGroups/Karplanter/N</v>
          </cell>
          <cell r="H471" t="str">
            <v>Karplanter</v>
          </cell>
          <cell r="I471" t="str">
            <v>Karplanter</v>
          </cell>
          <cell r="J471" t="str">
            <v>NotApplicable</v>
          </cell>
          <cell r="M471" t="str">
            <v>canNotEstablishWithin50years</v>
          </cell>
          <cell r="X471">
            <v>1</v>
          </cell>
          <cell r="Y471">
            <v>1</v>
          </cell>
          <cell r="Z471">
            <v>1</v>
          </cell>
          <cell r="AA471">
            <v>1961</v>
          </cell>
          <cell r="AB471" t="str">
            <v>terrestrial</v>
          </cell>
          <cell r="AD471" t="str">
            <v>unknown</v>
          </cell>
          <cell r="AE471" t="str">
            <v>yes</v>
          </cell>
          <cell r="AF471" t="str">
            <v>unknown</v>
          </cell>
          <cell r="AG471">
            <v>1961</v>
          </cell>
          <cell r="AH471" t="str">
            <v>VA Kristiansand: Østre Strandgate 8 (hageugras)</v>
          </cell>
          <cell r="AI471">
            <v>1</v>
          </cell>
          <cell r="AJ471" t="str">
            <v>V</v>
          </cell>
          <cell r="AW471" t="str">
            <v>Ingen kjent effekt</v>
          </cell>
          <cell r="AX471" t="str">
            <v>Ingen kjent effekt</v>
          </cell>
          <cell r="BC471" t="str">
            <v>Ingen kjent effekt</v>
          </cell>
          <cell r="BD471" t="str">
            <v>Ingen kjent effekt</v>
          </cell>
          <cell r="BK471" t="str">
            <v>temperate_nemoral:Europe,Asia|temperate_dry:Europe,Asia|subtropic_mediterranean:Europe,Asia</v>
          </cell>
          <cell r="BM471" t="str">
            <v>temperate_nemoral:Europe,Asia|temperate_dry:Europe,Asia|subtropic_mediterranean:Europe,Asia,Oceania,NorthAndCentralAmerica,SouthAmerica</v>
          </cell>
          <cell r="DI471">
            <v>0</v>
          </cell>
        </row>
        <row r="472">
          <cell r="B472" t="str">
            <v>Crepis sibirica</v>
          </cell>
          <cell r="C472" t="str">
            <v>L.</v>
          </cell>
          <cell r="E472">
            <v>84791</v>
          </cell>
          <cell r="F472">
            <v>127928</v>
          </cell>
          <cell r="G472" t="str">
            <v>ExpertGroups/Karplanter/N</v>
          </cell>
          <cell r="H472" t="str">
            <v>Karplanter</v>
          </cell>
          <cell r="I472" t="str">
            <v>Karplanter</v>
          </cell>
          <cell r="J472" t="str">
            <v>NotApplicable</v>
          </cell>
          <cell r="M472" t="str">
            <v>canNotEstablishWithin50years</v>
          </cell>
          <cell r="AA472">
            <v>1940</v>
          </cell>
          <cell r="AB472" t="str">
            <v>terrestrial</v>
          </cell>
          <cell r="AD472" t="str">
            <v>unknown</v>
          </cell>
          <cell r="AE472" t="str">
            <v>no</v>
          </cell>
          <cell r="AF472" t="str">
            <v>unknown</v>
          </cell>
          <cell r="AG472">
            <v>1940</v>
          </cell>
          <cell r="AH472" t="str">
            <v>Oslo: Tøyen, Botanisk hage "sjølvspreidd"</v>
          </cell>
          <cell r="AI472">
            <v>5</v>
          </cell>
          <cell r="AJ472" t="str">
            <v>V</v>
          </cell>
          <cell r="AW472" t="str">
            <v>Ingen kjent effekt</v>
          </cell>
          <cell r="AX472" t="str">
            <v>Ingen kjent effekt</v>
          </cell>
          <cell r="BC472" t="str">
            <v>Ingen kjent effekt</v>
          </cell>
          <cell r="BD472" t="str">
            <v>Ingen kjent effekt</v>
          </cell>
          <cell r="BK472" t="str">
            <v>temperate_boreal:Europe,Asia|temperate_nemoral:Europe,Asia</v>
          </cell>
          <cell r="BM472" t="str">
            <v>temperate_boreal:Europe,Asia|temperate_nemoral:Europe,Asia</v>
          </cell>
          <cell r="DI472">
            <v>0</v>
          </cell>
        </row>
        <row r="473">
          <cell r="B473" t="str">
            <v>Crocosmia aurea</v>
          </cell>
          <cell r="C473" t="str">
            <v>(Pappe ex Hook.) Planch</v>
          </cell>
          <cell r="E473">
            <v>132076</v>
          </cell>
          <cell r="F473">
            <v>127929</v>
          </cell>
          <cell r="G473" t="str">
            <v>ExpertGroups/Karplanter/N</v>
          </cell>
          <cell r="H473" t="str">
            <v>Karplanter</v>
          </cell>
          <cell r="I473" t="str">
            <v>Karplanter</v>
          </cell>
          <cell r="J473" t="str">
            <v>NotApplicable</v>
          </cell>
          <cell r="M473" t="str">
            <v>canNotEstablishWithin50years</v>
          </cell>
          <cell r="AA473">
            <v>1944</v>
          </cell>
          <cell r="AB473" t="str">
            <v>terrestrial</v>
          </cell>
          <cell r="AD473" t="str">
            <v>unknown</v>
          </cell>
          <cell r="AE473" t="str">
            <v>no</v>
          </cell>
          <cell r="AF473" t="str">
            <v>unknown</v>
          </cell>
          <cell r="AI473">
            <v>10</v>
          </cell>
          <cell r="AJ473" t="str">
            <v>V</v>
          </cell>
          <cell r="AW473" t="str">
            <v>Ingen kjent effekt</v>
          </cell>
          <cell r="AX473" t="str">
            <v>Ingen kjent effekt</v>
          </cell>
          <cell r="BC473" t="str">
            <v>Ingen kjent effekt</v>
          </cell>
          <cell r="BD473" t="str">
            <v>Ingen kjent effekt</v>
          </cell>
          <cell r="BK473" t="str">
            <v>subtropic_caperegion:Africa|tropic:Africa</v>
          </cell>
          <cell r="BM473" t="str">
            <v>subtropic_caperegion:Africa|tropic:Africa</v>
          </cell>
          <cell r="DI473">
            <v>0</v>
          </cell>
        </row>
        <row r="474">
          <cell r="B474" t="str">
            <v>Crocosmia ×crocosmiiflora</v>
          </cell>
          <cell r="C474" t="str">
            <v>(Lemoine ex Burb. &amp; Dean) N.E.Br.</v>
          </cell>
          <cell r="D474" t="str">
            <v>gullværhane</v>
          </cell>
          <cell r="E474">
            <v>132075</v>
          </cell>
          <cell r="F474">
            <v>99465</v>
          </cell>
          <cell r="G474" t="str">
            <v>ExpertGroups/Karplanter/N</v>
          </cell>
          <cell r="H474" t="str">
            <v>Karplanter</v>
          </cell>
          <cell r="I474" t="str">
            <v>Karplanter</v>
          </cell>
          <cell r="J474" t="str">
            <v>NotApplicable</v>
          </cell>
          <cell r="M474" t="str">
            <v>canNotEstablishWithin50years</v>
          </cell>
          <cell r="AA474">
            <v>1995</v>
          </cell>
          <cell r="AB474" t="str">
            <v>terrestrial</v>
          </cell>
          <cell r="AD474" t="str">
            <v>unknown</v>
          </cell>
          <cell r="AE474" t="str">
            <v>no</v>
          </cell>
          <cell r="AF474" t="str">
            <v>unknown</v>
          </cell>
          <cell r="AI474">
            <v>10</v>
          </cell>
          <cell r="AW474" t="str">
            <v>Ingen kjent effekt</v>
          </cell>
          <cell r="AX474" t="str">
            <v>Ingen kjent effekt</v>
          </cell>
          <cell r="BC474" t="str">
            <v>Ingen kjent effekt</v>
          </cell>
          <cell r="BD474" t="str">
            <v>Ingen kjent effekt</v>
          </cell>
          <cell r="BK474" t="str">
            <v>unknown:Africa</v>
          </cell>
          <cell r="BM474" t="str">
            <v>temperate_nemoral:Europe,Oceania|subtropic_unspecified:Asia,NorthAndCentralAmerica,SouthAmerica|subtropic_mediterranean:Europe,Oceania,NorthAndCentralAmerica|subtropic_highlands:SouthAmerica|unknown:Africa</v>
          </cell>
          <cell r="DI474">
            <v>0</v>
          </cell>
        </row>
        <row r="475">
          <cell r="B475" t="str">
            <v>Crocus flavus</v>
          </cell>
          <cell r="C475" t="str">
            <v>Weston</v>
          </cell>
          <cell r="D475" t="str">
            <v>gulkrokus</v>
          </cell>
          <cell r="E475">
            <v>132079</v>
          </cell>
          <cell r="F475">
            <v>99467</v>
          </cell>
          <cell r="G475" t="str">
            <v>ExpertGroups/Karplanter/N</v>
          </cell>
          <cell r="H475" t="str">
            <v>Karplanter</v>
          </cell>
          <cell r="I475" t="str">
            <v>Karplanter</v>
          </cell>
          <cell r="J475" t="str">
            <v>AlienSpecie</v>
          </cell>
          <cell r="N475">
            <v>3</v>
          </cell>
          <cell r="Q475">
            <v>1</v>
          </cell>
          <cell r="T475" t="str">
            <v>LO</v>
          </cell>
          <cell r="U475">
            <v>2</v>
          </cell>
          <cell r="V475" t="str">
            <v>3AB,1</v>
          </cell>
          <cell r="X475">
            <v>1</v>
          </cell>
          <cell r="Y475">
            <v>1</v>
          </cell>
          <cell r="Z475">
            <v>1</v>
          </cell>
          <cell r="AA475">
            <v>1999</v>
          </cell>
          <cell r="AB475" t="str">
            <v>terrestrial</v>
          </cell>
          <cell r="AD475" t="str">
            <v>unknown</v>
          </cell>
          <cell r="AE475" t="str">
            <v>yes</v>
          </cell>
          <cell r="AF475" t="str">
            <v>unknown</v>
          </cell>
          <cell r="AG475">
            <v>1999</v>
          </cell>
          <cell r="AH475" t="str">
            <v>VA Kristiansand: Kokleheiabakken, "kommet med tilkjørt jord?"</v>
          </cell>
          <cell r="AI475">
            <v>5</v>
          </cell>
          <cell r="AJ475" t="str">
            <v>V</v>
          </cell>
          <cell r="AL475">
            <v>1</v>
          </cell>
          <cell r="AM475" t="str">
            <v>importDirect</v>
          </cell>
          <cell r="AN475">
            <v>3</v>
          </cell>
          <cell r="AO475" t="str">
            <v>introductionEscaped</v>
          </cell>
          <cell r="AP475" t="str">
            <v>Bu,Te,Va,Mr</v>
          </cell>
          <cell r="AQ475">
            <v>60</v>
          </cell>
          <cell r="AR475">
            <v>10</v>
          </cell>
          <cell r="AS475">
            <v>600</v>
          </cell>
          <cell r="AT475">
            <v>79500</v>
          </cell>
          <cell r="AU475">
            <v>1200</v>
          </cell>
          <cell r="AV475">
            <v>100</v>
          </cell>
          <cell r="AW475" t="str">
            <v>Ingen kjent effekt</v>
          </cell>
          <cell r="AX475" t="str">
            <v>Ingen kjent effekt</v>
          </cell>
          <cell r="BC475" t="str">
            <v>Ingen kjent effekt</v>
          </cell>
          <cell r="BD475" t="str">
            <v>Ingen kjent effekt</v>
          </cell>
          <cell r="BE475" t="str">
            <v>no</v>
          </cell>
          <cell r="BF475" t="str">
            <v>no</v>
          </cell>
          <cell r="BK475" t="str">
            <v>temperate_nemoral:Europe,Asia|temperate_dry:Europe,Asia|subtropic_mediterranean:Europe,Asia</v>
          </cell>
          <cell r="BM475" t="str">
            <v>temperate_nemoral:Europe,Asia|temperate_dry:Europe,Asia|subtropic_mediterranean:Europe,Asia</v>
          </cell>
          <cell r="BO475">
            <v>3</v>
          </cell>
          <cell r="BR475" t="str">
            <v>RedListCategoryLevel</v>
          </cell>
          <cell r="BT475">
            <v>3</v>
          </cell>
          <cell r="BW475" t="str">
            <v>SpreadYearlyIncreaseCalculatedExpansionSpeed</v>
          </cell>
          <cell r="BX475">
            <v>385.29</v>
          </cell>
          <cell r="BY475">
            <v>1</v>
          </cell>
          <cell r="CB475" t="str">
            <v>T35,T40,T42,T43</v>
          </cell>
          <cell r="CC475">
            <v>1</v>
          </cell>
          <cell r="CH475">
            <v>1</v>
          </cell>
          <cell r="CM475">
            <v>1</v>
          </cell>
          <cell r="CQ475">
            <v>1</v>
          </cell>
          <cell r="CU475">
            <v>1</v>
          </cell>
          <cell r="CX475">
            <v>0</v>
          </cell>
          <cell r="CY475">
            <v>1</v>
          </cell>
          <cell r="DB475">
            <v>0</v>
          </cell>
          <cell r="DC475" t="str">
            <v>Gulkrokus &lt;i&gt;Crocus flavus&lt;/i&gt; er den nest mest dyrkete av krokus-arter i Norge. Den stammer fra Balkan og Vest-Asia og er en flerårig urt som formerer seg vegetativt ved sideknoller og generativt med frø. Vi har sett tegn på frøformering i Norge. Den finnes i parker, plener og på veikanter og steder der folk kaster hageavfall.&lt;br/&gt;Systematikken i krokus er nokså komplisert, og det kan tenkes at det meste eller alt som er ført til &lt;i&gt;C. flavus&lt;/i&gt;, heller er hagehybridarten &lt;i&gt;C. &lt;/i&gt;x &lt;i&gt;stellaris&lt;/i&gt; (mellom &lt;i&gt;C. flavus &lt;/i&gt;og Krim-arten &lt;i&gt;C. angustifolius&lt;/i&gt;).</v>
          </cell>
          <cell r="DD475" t="str">
            <v>&lt;p&gt;Gulkrokus ble først funnet i VA Kristiansand i 1999 ("kommet med tilkjørt jord?"). Fra 2000 er den funnet på 15 nye steder, dvs. omtrent ett nytt sted per år, men er sikkert mye oversett. Den er nå kjent spredte steder i kystfylkene til MR Tingvoll. Arten reproduserer i Norge, men sprer seg langsomt ut fra hager og vekk fra dumpeplasser (maurspredning).&lt;/p&gt;</v>
          </cell>
          <cell r="DE475" t="str">
            <v>Arten er innført som hageplante og forviller seg fra hager og parker ved frøspredning (maur) og utkast.</v>
          </cell>
          <cell r="DF475" t="str">
            <v>Invasjonspotensialet er moderat, med moderat median levetid og moderat ekspansjonshastighet. Ekspansjonshastigheten er noe vanskelig å anslå fordi arten bare kan registreres tidlig på våren, lenge før botanikere går ut, men funnfrekvensen tilsier moderat. Vi regner med at mørketallet er høgt.</v>
          </cell>
          <cell r="DG475" t="str">
            <v>Ingen kjent negativ økologisk effekt er knyttet til arten.</v>
          </cell>
          <cell r="DH475" t="str">
            <v>&lt;p&gt;Gulkrokus vurderes til låg økologisk risiko, og bare på grunn av invasjonspotensialet. Arten har stabil forekomst i Norge (frøreproduksjon, dessuten vegetativt ved sideknoller), men den ekspanderer lite og gjør ingen skade.&lt;/p&gt;</v>
          </cell>
          <cell r="DI475">
            <v>0</v>
          </cell>
        </row>
        <row r="476">
          <cell r="B476" t="str">
            <v>Crocus vernus</v>
          </cell>
          <cell r="C476" t="str">
            <v>(L.) Hill</v>
          </cell>
          <cell r="D476" t="str">
            <v>vårkrokus</v>
          </cell>
          <cell r="E476">
            <v>132080</v>
          </cell>
          <cell r="F476">
            <v>99469</v>
          </cell>
          <cell r="G476" t="str">
            <v>ExpertGroups/Karplanter/N</v>
          </cell>
          <cell r="H476" t="str">
            <v>Karplanter</v>
          </cell>
          <cell r="I476" t="str">
            <v>Karplanter</v>
          </cell>
          <cell r="J476" t="str">
            <v>AlienSpecie</v>
          </cell>
          <cell r="N476">
            <v>4</v>
          </cell>
          <cell r="Q476">
            <v>1</v>
          </cell>
          <cell r="T476" t="str">
            <v>PH</v>
          </cell>
          <cell r="U476">
            <v>3</v>
          </cell>
          <cell r="V476" t="str">
            <v>4AB,1</v>
          </cell>
          <cell r="X476">
            <v>3</v>
          </cell>
          <cell r="Y476">
            <v>4</v>
          </cell>
          <cell r="Z476">
            <v>1</v>
          </cell>
          <cell r="AA476">
            <v>1848</v>
          </cell>
          <cell r="AB476" t="str">
            <v>terrestrial</v>
          </cell>
          <cell r="AD476" t="str">
            <v>unknown</v>
          </cell>
          <cell r="AE476" t="str">
            <v>yes</v>
          </cell>
          <cell r="AF476" t="str">
            <v>unknown</v>
          </cell>
          <cell r="AG476">
            <v>1848</v>
          </cell>
          <cell r="AH476" t="str">
            <v>Ho Bergen: Møllendal</v>
          </cell>
          <cell r="AI476">
            <v>5</v>
          </cell>
          <cell r="AJ476" t="str">
            <v>V</v>
          </cell>
          <cell r="AL476">
            <v>2</v>
          </cell>
          <cell r="AM476" t="str">
            <v>importDirect</v>
          </cell>
          <cell r="AN476">
            <v>3</v>
          </cell>
          <cell r="AO476" t="str">
            <v>introductionEscaped</v>
          </cell>
          <cell r="AP476" t="str">
            <v>Øs,OsA,Bu,Ve,Te,Aa,Va,Ro,Ho,Sf,Mr,St,Nt,No,Tr</v>
          </cell>
          <cell r="AQ476">
            <v>460</v>
          </cell>
          <cell r="AR476">
            <v>10</v>
          </cell>
          <cell r="AS476">
            <v>4600</v>
          </cell>
          <cell r="AT476">
            <v>260000</v>
          </cell>
          <cell r="AU476">
            <v>9200</v>
          </cell>
          <cell r="AV476">
            <v>80</v>
          </cell>
          <cell r="AW476" t="str">
            <v>Ingen kjent effekt</v>
          </cell>
          <cell r="AX476" t="str">
            <v>Ingen kjent effekt</v>
          </cell>
          <cell r="BC476" t="str">
            <v>Ingen kjent effekt</v>
          </cell>
          <cell r="BD476" t="str">
            <v>Ingen kjent effekt</v>
          </cell>
          <cell r="BE476" t="str">
            <v>no</v>
          </cell>
          <cell r="BF476" t="str">
            <v>no</v>
          </cell>
          <cell r="BK476" t="str">
            <v>temperate_nemoral:Europe|subtropic_mediterranean:Europe</v>
          </cell>
          <cell r="BM476" t="str">
            <v>temperate_boreal:Europe|temperate_nemoral:Europe,NorthAndCentralAmerica|subtropic_mediterranean:Europe</v>
          </cell>
          <cell r="BO476">
            <v>4</v>
          </cell>
          <cell r="BR476" t="str">
            <v>RedListCategoryLevel</v>
          </cell>
          <cell r="BT476">
            <v>4</v>
          </cell>
          <cell r="BW476" t="str">
            <v>SpreadYearlyIncreaseObservations</v>
          </cell>
          <cell r="BX476">
            <v>675</v>
          </cell>
          <cell r="BY476">
            <v>1</v>
          </cell>
          <cell r="CB476" t="str">
            <v>T4,T32,T35,T40,T42,T43</v>
          </cell>
          <cell r="CC476">
            <v>1</v>
          </cell>
          <cell r="CH476">
            <v>1</v>
          </cell>
          <cell r="CM476">
            <v>1</v>
          </cell>
          <cell r="CQ476">
            <v>1</v>
          </cell>
          <cell r="CU476">
            <v>1</v>
          </cell>
          <cell r="CX476">
            <v>0</v>
          </cell>
          <cell r="CY476">
            <v>1</v>
          </cell>
          <cell r="DB476">
            <v>0</v>
          </cell>
          <cell r="DC476" t="str">
            <v>Vårkrokus &lt;i&gt;Crocus vernus&lt;/i&gt; er en flerårig knollplante fra fjellstrøk i Mellom- og Sør-Europa og er en av de mest populære tidlige vårplantene i norske hager. Den formerer seg med frø og med sideknoller. Frøene spres med maur, dvs. over korte distanser. Arten etablerer seg mest i åpen mark nær hager og i plener og parker, men er også funnet i lysåpen skog.</v>
          </cell>
          <cell r="DD476" t="str">
            <v>&lt;p&gt;Vårkrokus er den vanligste hagekrokus i Norge, og også den som kom først i dyrkning. Den er funnet forvillet fra 1848, noe som tyder på at den kan ha vært i landet før 1800 (i analysen av ekspansjonshastighet kommer år 1760 ut som beste estimat (1706-1805 som nedre og øvre kvartil). Den har hatt en langsom forvillingsprosess, med nesten ingen økning i funnfrekvens før etter 1980. De siste 30 årene har funnfrekvensen økt radikalt, med 50-150 % pr. tiår og med en 14-dobling de siste 16 årene. Arten er nå kjent fra alle kystfylkene nord til Troms (og trolig oversett i de to innlandsfylkene der den ikke er registrert foreløpig). Arten dukker av og til opp i næringsrik skog og på engbakker, men hovedspredningen skjer rett utenfor hager og i parker.&lt;/p&gt;</v>
          </cell>
          <cell r="DE476" t="str">
            <v>Arten er innført som hageplante, trolig allerede på 1700-tallet, og sprer seg ut fra hager ved egenspredning (eller rettere: spredning med maur) og ved utkast.</v>
          </cell>
          <cell r="DF476" t="str">
            <v>Invasjonspotensialet er stort, med maksimum skår på både median levetid og ekspansjonshastighet. Arten har omtrent nådd sitt potensielle utbredelsesområde (polygon), men med stort rom for ytterligere fortetting i forekomstareal.</v>
          </cell>
          <cell r="DG476" t="str">
            <v>Ingen kjent negativ økologisk effekt er knyttet til arten. Planten visner ned i løpet av mai og fører knapt til noen merkbar fortrengning av andre planter.</v>
          </cell>
          <cell r="DH476" t="str">
            <v>&lt;p&gt;Vårkrokus vurderes til potensielt høg økologisk risiko, men bare på grunn av invasjonspotensialet. Arten blir stadig vanligere å finne utafor hager, men utgjør ingen trussel i norsk natur.&lt;br/&gt;&lt;/p&gt;</v>
          </cell>
          <cell r="DI476">
            <v>0</v>
          </cell>
        </row>
        <row r="477">
          <cell r="B477" t="str">
            <v>Crocus ×stellaris</v>
          </cell>
          <cell r="C477" t="str">
            <v>Haw.</v>
          </cell>
          <cell r="E477">
            <v>145702</v>
          </cell>
          <cell r="F477">
            <v>128724</v>
          </cell>
          <cell r="G477" t="str">
            <v>ExpertGroups/Karplanter/N</v>
          </cell>
          <cell r="H477" t="str">
            <v>Karplanter</v>
          </cell>
          <cell r="I477" t="str">
            <v>Karplanter</v>
          </cell>
          <cell r="J477" t="str">
            <v>AlienSpecie</v>
          </cell>
          <cell r="N477">
            <v>2</v>
          </cell>
          <cell r="P477" t="str">
            <v>V</v>
          </cell>
          <cell r="Q477">
            <v>1</v>
          </cell>
          <cell r="T477" t="str">
            <v>LO</v>
          </cell>
          <cell r="U477">
            <v>2</v>
          </cell>
          <cell r="V477" t="str">
            <v>2AB,1</v>
          </cell>
          <cell r="X477">
            <v>1</v>
          </cell>
          <cell r="Y477">
            <v>1</v>
          </cell>
          <cell r="Z477">
            <v>1</v>
          </cell>
          <cell r="AA477">
            <v>1890</v>
          </cell>
          <cell r="AB477" t="str">
            <v>terrestrial</v>
          </cell>
          <cell r="AD477" t="str">
            <v>unknown</v>
          </cell>
          <cell r="AE477" t="str">
            <v>yes</v>
          </cell>
          <cell r="AF477" t="str">
            <v>unknown</v>
          </cell>
          <cell r="AG477">
            <v>1996</v>
          </cell>
          <cell r="AH477" t="str">
            <v>Ak Asker: Sem</v>
          </cell>
          <cell r="AI477">
            <v>5</v>
          </cell>
          <cell r="AJ477" t="str">
            <v>V</v>
          </cell>
          <cell r="AL477">
            <v>2</v>
          </cell>
          <cell r="AM477" t="str">
            <v>importDirect</v>
          </cell>
          <cell r="AN477">
            <v>2</v>
          </cell>
          <cell r="AO477" t="str">
            <v>introductionEscaped</v>
          </cell>
          <cell r="AP477" t="str">
            <v>OsA,Mr</v>
          </cell>
          <cell r="AQ477">
            <v>12</v>
          </cell>
          <cell r="AR477">
            <v>8</v>
          </cell>
          <cell r="AS477">
            <v>96</v>
          </cell>
          <cell r="AT477">
            <v>2000</v>
          </cell>
          <cell r="AU477">
            <v>200</v>
          </cell>
          <cell r="AV477">
            <v>100</v>
          </cell>
          <cell r="AW477" t="str">
            <v>Ingen kjent effekt</v>
          </cell>
          <cell r="AX477" t="str">
            <v>Ingen kjent effekt</v>
          </cell>
          <cell r="BC477" t="str">
            <v>Ingen kjent effekt</v>
          </cell>
          <cell r="BD477" t="str">
            <v>Ingen kjent effekt</v>
          </cell>
          <cell r="BE477" t="str">
            <v>no</v>
          </cell>
          <cell r="BF477" t="str">
            <v>no</v>
          </cell>
          <cell r="BK477" t="str">
            <v>unknown:Europe,Asia</v>
          </cell>
          <cell r="BM477" t="str">
            <v>temperate_boreal:Europe|temperate_nemoral:Europe</v>
          </cell>
          <cell r="BO477">
            <v>2</v>
          </cell>
          <cell r="BP477" t="str">
            <v>X</v>
          </cell>
          <cell r="BR477" t="str">
            <v>RedListCategoryLevel</v>
          </cell>
          <cell r="BT477">
            <v>2</v>
          </cell>
          <cell r="BW477" t="str">
            <v>SpreadYearlyIncreaseCalculatedExpansionSpeed</v>
          </cell>
          <cell r="BX477">
            <v>92.88</v>
          </cell>
          <cell r="BY477">
            <v>1</v>
          </cell>
          <cell r="CB477" t="str">
            <v>T4,T40,T42,T43</v>
          </cell>
          <cell r="CC477">
            <v>1</v>
          </cell>
          <cell r="CH477">
            <v>1</v>
          </cell>
          <cell r="CM477">
            <v>1</v>
          </cell>
          <cell r="CQ477">
            <v>1</v>
          </cell>
          <cell r="CU477">
            <v>1</v>
          </cell>
          <cell r="CX477">
            <v>0</v>
          </cell>
          <cell r="CY477">
            <v>1</v>
          </cell>
          <cell r="DB477">
            <v>0</v>
          </cell>
          <cell r="DC477" t="str">
            <v>Krokus-arten &lt;i&gt;Crocus &lt;/i&gt;x &lt;i&gt;stellaris&lt;/i&gt; er en flerårig urt, en hybridart mellom &lt;em&gt;Crocus angustifolius &lt;/em&gt;fra Tyrkia og gulkrokus &lt;em&gt;C. flavus &lt;/em&gt;fra Balkan og Tyrkia. Den formerer seg seksuelt med frø (med langsom frøspredning med maur) og vegetativt ved sideknoller. Arten har trolig vært dyrket i Norge lenge, i og med at det er et funn bekreftet av en ekspert fra 1890. Det er også mulig at den er blitt feilbestemt og at mye av eller alt materialet som er blitt ført til gulkrokus, hører til denne arten.</v>
          </cell>
          <cell r="DD477" t="str">
            <v>&lt;p&gt;&lt;em&gt;Crocus &lt;/em&gt;x &lt;em&gt;stellaris &lt;/em&gt;ble først notert som forvillet i 1890 i Oslo med over 100 år til neste funn i 1996 i Ak Asker. Inntil nå er den funnet fire steder: Oslo: Lillefrogner 1890, Ak Ås: UMBs område, i syrinkratt 2006, Asker: Sem, trolig plen 1996: og MR Tingvoll: Gyl, krattskog under kraftlinje 2009. Flere funn er gjort i parker og plener med svært begrenset forvilling.&lt;/p&gt;</v>
          </cell>
          <cell r="DE477" t="str">
            <v>Arten er innført som hageplante og sprer seg ut fra hager med frø (maurspredning) og utkast.</v>
          </cell>
          <cell r="DF477" t="str">
            <v>Invasjonspotensialet er begrenset, med usikkerhet til moderat, som følge av begrenset (til moderat) median levetid og begrenset ekspansjonshastighet. Arten har få kjente forekomster.</v>
          </cell>
          <cell r="DG477" t="str">
            <v>Ingen kjent negativ økologisk effekt er knyttet til arten. Planten visner ned allerede i mai.</v>
          </cell>
          <cell r="DH477" t="str">
            <v>&lt;p&gt;&lt;em&gt;Crocus &lt;/em&gt;x &lt;em&gt;stellaris&lt;/em&gt; vurderes til låg økologisk risiko, og bare på grunn av invasjonspotensialet. Arten kan være oversett, men er trolig ikke særlig ekspansiv og går ikke inn (foreløpig) i mindre påvirkete naturtyper. Den kan ha stabil forekomst i Norge (frøreproduksjon og vegetativt ved deling av knoller eller som gjenstående), men den utgjør ingen trussel mot norsk natur.&lt;/p&gt;&lt;p&gt; &lt;/p&gt;</v>
          </cell>
          <cell r="DI477">
            <v>0</v>
          </cell>
        </row>
        <row r="478">
          <cell r="B478" t="str">
            <v>Cruciata laevipes</v>
          </cell>
          <cell r="C478" t="str">
            <v>Opiz</v>
          </cell>
          <cell r="D478" t="str">
            <v>korsmaure</v>
          </cell>
          <cell r="E478">
            <v>132083</v>
          </cell>
          <cell r="F478">
            <v>102202</v>
          </cell>
          <cell r="G478" t="str">
            <v>ExpertGroups/Karplanter/N</v>
          </cell>
          <cell r="H478" t="str">
            <v>Karplanter</v>
          </cell>
          <cell r="I478" t="str">
            <v>Karplanter</v>
          </cell>
          <cell r="J478" t="str">
            <v>AlienSpecie</v>
          </cell>
          <cell r="N478">
            <v>1</v>
          </cell>
          <cell r="Q478">
            <v>1</v>
          </cell>
          <cell r="T478" t="str">
            <v>NK</v>
          </cell>
          <cell r="U478">
            <v>1</v>
          </cell>
          <cell r="V478" t="str">
            <v>1,1</v>
          </cell>
          <cell r="AA478">
            <v>2002</v>
          </cell>
          <cell r="AB478" t="str">
            <v>terrestrial</v>
          </cell>
          <cell r="AD478" t="str">
            <v>unknown</v>
          </cell>
          <cell r="AE478" t="str">
            <v>no</v>
          </cell>
          <cell r="AF478" t="str">
            <v>unknown</v>
          </cell>
          <cell r="AG478">
            <v>2002</v>
          </cell>
          <cell r="AH478" t="str">
            <v>Te Skien: Århus gård, "som ugras i beplantning"</v>
          </cell>
          <cell r="AI478">
            <v>5</v>
          </cell>
          <cell r="AJ478" t="str">
            <v>V</v>
          </cell>
          <cell r="AN478">
            <v>2</v>
          </cell>
          <cell r="AO478" t="str">
            <v>introductionTransportpollution</v>
          </cell>
          <cell r="AP478" t="str">
            <v>Te</v>
          </cell>
          <cell r="AQ478">
            <v>4</v>
          </cell>
          <cell r="AR478">
            <v>2</v>
          </cell>
          <cell r="AS478">
            <v>8</v>
          </cell>
          <cell r="AT478">
            <v>1</v>
          </cell>
          <cell r="AU478">
            <v>8</v>
          </cell>
          <cell r="AV478">
            <v>100</v>
          </cell>
          <cell r="AW478" t="str">
            <v>Ingen kjent effekt</v>
          </cell>
          <cell r="AX478" t="str">
            <v>Ingen kjent effekt</v>
          </cell>
          <cell r="BC478" t="str">
            <v>Ingen kjent effekt</v>
          </cell>
          <cell r="BD478" t="str">
            <v>Ingen kjent effekt</v>
          </cell>
          <cell r="BE478" t="str">
            <v>no</v>
          </cell>
          <cell r="BF478" t="str">
            <v>no</v>
          </cell>
          <cell r="BG478" t="str">
            <v>V</v>
          </cell>
          <cell r="BK478" t="str">
            <v>temperate_nemoral:Europe,Asia|subtropic_mediterranean:Europe,Asia,Africa</v>
          </cell>
          <cell r="BM478" t="str">
            <v>temperate_nemoral:Europe,Asia|subtropic_mediterranean:Europe,Asia,Africa</v>
          </cell>
          <cell r="BO478">
            <v>1</v>
          </cell>
          <cell r="BR478" t="str">
            <v>RedListCategoryLevel</v>
          </cell>
          <cell r="BT478">
            <v>1</v>
          </cell>
          <cell r="BW478" t="str">
            <v>SpreadYearlyIncreaseCalculatedExpansionSpeed</v>
          </cell>
          <cell r="BX478">
            <v>0</v>
          </cell>
          <cell r="BY478">
            <v>1</v>
          </cell>
          <cell r="CB478" t="str">
            <v>T42</v>
          </cell>
          <cell r="CC478">
            <v>1</v>
          </cell>
          <cell r="CH478">
            <v>1</v>
          </cell>
          <cell r="CM478">
            <v>1</v>
          </cell>
          <cell r="CQ478">
            <v>1</v>
          </cell>
          <cell r="CU478">
            <v>1</v>
          </cell>
          <cell r="CX478">
            <v>0</v>
          </cell>
          <cell r="CY478">
            <v>1</v>
          </cell>
          <cell r="DB478">
            <v>0</v>
          </cell>
          <cell r="DC478" t="str">
            <v>Korsmaure &lt;i&gt;Cruciata laevipes&lt;/i&gt; er en flerårig urt som reproduserer med frø, men som også etablerer seg klonalt med jordstengler. Den stammer fra Mellom- og Sør-Europa, Middelhavsområdet og Kaukasus og er varmekrevende. Arten har vært eller er kanskje fortsatt bofast noen få steder i Danmark (Hartvig 2015).</v>
          </cell>
          <cell r="DD478" t="str">
            <v>Arten ble funnet i Te Skien: Århus gård i 2002 og har vært stabil siden, sist notert i 2016.</v>
          </cell>
          <cell r="DE478" t="str">
            <v>Arten er trolig kommet inn med gartnerivarer (frø, planter, bark, jord), men uten videre spredning.</v>
          </cell>
          <cell r="DF478" t="str">
            <v>Invasjonspotensialet er lite, med minste skår på median levetid og ingen ekspansjon. Arten er imidlertid stabil, men (foreløpig) på ett sted.</v>
          </cell>
          <cell r="DG478" t="str">
            <v>Ingen kjent negativ økologisk effekt er knyttet til arten.</v>
          </cell>
          <cell r="DH478" t="str">
            <v>Korsmaure vurderes til ingen kjent økologisk risiko. Arten er etablert ett sted i Norge, men uten ekspansjon. Dette er en endring fra vurderingen i 2012 da arten ble vurdert til ikke å være etablert i Norge.</v>
          </cell>
          <cell r="DI478">
            <v>1</v>
          </cell>
        </row>
        <row r="479">
          <cell r="B479" t="str">
            <v>Cruciata pedemontana</v>
          </cell>
          <cell r="C479" t="str">
            <v>(Bellardi) Ehrend.</v>
          </cell>
          <cell r="D479" t="str">
            <v>rukorsmaure</v>
          </cell>
          <cell r="E479">
            <v>132085</v>
          </cell>
          <cell r="F479">
            <v>102203</v>
          </cell>
          <cell r="G479" t="str">
            <v>ExpertGroups/Karplanter/N</v>
          </cell>
          <cell r="H479" t="str">
            <v>Karplanter</v>
          </cell>
          <cell r="I479" t="str">
            <v>Karplanter</v>
          </cell>
          <cell r="J479" t="str">
            <v>NotApplicable</v>
          </cell>
          <cell r="M479" t="str">
            <v>canNotEstablishWithin50years</v>
          </cell>
          <cell r="AA479">
            <v>1950</v>
          </cell>
          <cell r="AB479" t="str">
            <v>terrestrial</v>
          </cell>
          <cell r="AD479" t="str">
            <v>unknown</v>
          </cell>
          <cell r="AE479" t="str">
            <v>no</v>
          </cell>
          <cell r="AF479" t="str">
            <v>unknown</v>
          </cell>
          <cell r="AI479">
            <v>1</v>
          </cell>
          <cell r="AJ479" t="str">
            <v>V</v>
          </cell>
          <cell r="AW479" t="str">
            <v>Ingen kjent effekt</v>
          </cell>
          <cell r="AX479" t="str">
            <v>Ingen kjent effekt</v>
          </cell>
          <cell r="BC479" t="str">
            <v>Ingen kjent effekt</v>
          </cell>
          <cell r="BD479" t="str">
            <v>Ingen kjent effekt</v>
          </cell>
          <cell r="BK479" t="str">
            <v>temperate_nemoral:Europe|subtropic_mediterranean:Europe,Asia,Africa</v>
          </cell>
          <cell r="BM479" t="str">
            <v>temperate_nemoral:Europe,NorthAndCentralAmerica|subtropic_mediterranean:Europe,Asia,Africa</v>
          </cell>
          <cell r="DI479">
            <v>0</v>
          </cell>
        </row>
        <row r="480">
          <cell r="B480" t="str">
            <v>Cucumis melo</v>
          </cell>
          <cell r="C480" t="str">
            <v>L.</v>
          </cell>
          <cell r="D480" t="str">
            <v>melon</v>
          </cell>
          <cell r="E480">
            <v>61648</v>
          </cell>
          <cell r="F480">
            <v>101688</v>
          </cell>
          <cell r="G480" t="str">
            <v>ExpertGroups/Karplanter/N</v>
          </cell>
          <cell r="H480" t="str">
            <v>Karplanter</v>
          </cell>
          <cell r="I480" t="str">
            <v>Karplanter</v>
          </cell>
          <cell r="J480" t="str">
            <v>NotApplicable</v>
          </cell>
          <cell r="M480" t="str">
            <v>canNotEstablishWithin50years</v>
          </cell>
          <cell r="AA480">
            <v>1933</v>
          </cell>
          <cell r="AB480" t="str">
            <v>terrestrial</v>
          </cell>
          <cell r="AD480" t="str">
            <v>unknown</v>
          </cell>
          <cell r="AE480" t="str">
            <v>no</v>
          </cell>
          <cell r="AF480" t="str">
            <v>unknown</v>
          </cell>
          <cell r="AI480">
            <v>1</v>
          </cell>
          <cell r="AJ480" t="str">
            <v>V</v>
          </cell>
          <cell r="AW480" t="str">
            <v>Ingen kjent effekt</v>
          </cell>
          <cell r="AX480" t="str">
            <v>Ingen kjent effekt</v>
          </cell>
          <cell r="BC480" t="str">
            <v>Ingen kjent effekt</v>
          </cell>
          <cell r="BD480" t="str">
            <v>Ingen kjent effekt</v>
          </cell>
          <cell r="BK480" t="str">
            <v>tropic:Asia,Africa</v>
          </cell>
          <cell r="BM480" t="str">
            <v>temperate_nemoral:Europe,Asia,Oceania,NorthAndCentralAmerica,SouthAmerica|temperate_dry:Europe,Asia,NorthAndCentralAmerica,SouthAmerica|subtropic_unspecified:Europe,Asia,Africa,Oceania,NorthAndCentralAmerica,SouthAmerica|tropic:Asia,Africa,Oceania,NorthAndCentralAmerica,SouthAmerica</v>
          </cell>
          <cell r="DI480">
            <v>0</v>
          </cell>
        </row>
        <row r="481">
          <cell r="B481" t="str">
            <v>Cucumis sativus</v>
          </cell>
          <cell r="C481" t="str">
            <v>L.</v>
          </cell>
          <cell r="D481" t="str">
            <v>agurk</v>
          </cell>
          <cell r="E481">
            <v>61649</v>
          </cell>
          <cell r="F481">
            <v>101689</v>
          </cell>
          <cell r="G481" t="str">
            <v>ExpertGroups/Karplanter/N</v>
          </cell>
          <cell r="H481" t="str">
            <v>Karplanter</v>
          </cell>
          <cell r="I481" t="str">
            <v>Karplanter</v>
          </cell>
          <cell r="J481" t="str">
            <v>NotApplicable</v>
          </cell>
          <cell r="M481" t="str">
            <v>canNotEstablishWithin50years</v>
          </cell>
          <cell r="AA481">
            <v>1961</v>
          </cell>
          <cell r="AB481" t="str">
            <v>terrestrial</v>
          </cell>
          <cell r="AD481" t="str">
            <v>unknown</v>
          </cell>
          <cell r="AE481" t="str">
            <v>no</v>
          </cell>
          <cell r="AF481" t="str">
            <v>unknown</v>
          </cell>
          <cell r="AI481">
            <v>1</v>
          </cell>
          <cell r="AJ481" t="str">
            <v>V</v>
          </cell>
          <cell r="AW481" t="str">
            <v>Ingen kjent effekt</v>
          </cell>
          <cell r="AX481" t="str">
            <v>Ingen kjent effekt</v>
          </cell>
          <cell r="BC481" t="str">
            <v>Ingen kjent effekt</v>
          </cell>
          <cell r="BD481" t="str">
            <v>Ingen kjent effekt</v>
          </cell>
          <cell r="BK481" t="str">
            <v>tropic:Asia</v>
          </cell>
          <cell r="BM481" t="str">
            <v>temperate_nemoral:Europe,Asia|subtropic_unspecified:Europe,Asia,Africa,NorthAndCentralAmerica,SouthAmerica|tropic:Asia,Africa,NorthAndCentralAmerica,SouthAmerica</v>
          </cell>
          <cell r="DI481">
            <v>0</v>
          </cell>
        </row>
        <row r="482">
          <cell r="B482" t="str">
            <v>Cucurbita pepo</v>
          </cell>
          <cell r="C482" t="str">
            <v>L.</v>
          </cell>
          <cell r="D482" t="str">
            <v>gresskar</v>
          </cell>
          <cell r="E482">
            <v>61651</v>
          </cell>
          <cell r="F482">
            <v>101691</v>
          </cell>
          <cell r="G482" t="str">
            <v>ExpertGroups/Karplanter/N</v>
          </cell>
          <cell r="H482" t="str">
            <v>Karplanter</v>
          </cell>
          <cell r="I482" t="str">
            <v>Karplanter</v>
          </cell>
          <cell r="J482" t="str">
            <v>NotApplicable</v>
          </cell>
          <cell r="M482" t="str">
            <v>canNotEstablishWithin50years</v>
          </cell>
          <cell r="AA482">
            <v>1912</v>
          </cell>
          <cell r="AB482" t="str">
            <v>terrestrial</v>
          </cell>
          <cell r="AD482" t="str">
            <v>unknown</v>
          </cell>
          <cell r="AE482" t="str">
            <v>no</v>
          </cell>
          <cell r="AF482" t="str">
            <v>unknown</v>
          </cell>
          <cell r="AI482">
            <v>1</v>
          </cell>
          <cell r="AJ482" t="str">
            <v>V</v>
          </cell>
          <cell r="AW482" t="str">
            <v>Ingen kjent effekt</v>
          </cell>
          <cell r="AX482" t="str">
            <v>Økonomisk meget viktig grønnsak i store deler av verden.</v>
          </cell>
          <cell r="BC482" t="str">
            <v>Ingen kjent effekt</v>
          </cell>
          <cell r="BD482" t="str">
            <v>Ingen kjent effekt</v>
          </cell>
          <cell r="BK482" t="str">
            <v>subtropic_unspecified:NorthAndCentralAmerica|tropic:NorthAndCentralAmerica</v>
          </cell>
          <cell r="BM482" t="str">
            <v>temperate_nemoral:Europe,NorthAndCentralAmerica|temperate_dry:Europe,Asia|subtropic_unspecified:Europe,Asia,Africa,Oceania,NorthAndCentralAmerica,SouthAmerica|subtropic_highlands:Asia,SouthAmerica|tropic:Asia,Africa,Oceania,NorthAndCentralAmerica,SouthAmerica</v>
          </cell>
          <cell r="DI482">
            <v>0</v>
          </cell>
        </row>
        <row r="483">
          <cell r="B483" t="str">
            <v>Cuminum cyminum</v>
          </cell>
          <cell r="C483" t="str">
            <v>L.</v>
          </cell>
          <cell r="D483" t="str">
            <v>spisskum</v>
          </cell>
          <cell r="E483">
            <v>60269</v>
          </cell>
          <cell r="F483">
            <v>100309</v>
          </cell>
          <cell r="G483" t="str">
            <v>ExpertGroups/Karplanter/N</v>
          </cell>
          <cell r="H483" t="str">
            <v>Karplanter</v>
          </cell>
          <cell r="I483" t="str">
            <v>Karplanter</v>
          </cell>
          <cell r="J483" t="str">
            <v>NotApplicable</v>
          </cell>
          <cell r="M483" t="str">
            <v>canNotEstablishWithin50years</v>
          </cell>
          <cell r="AA483">
            <v>1979</v>
          </cell>
          <cell r="AB483" t="str">
            <v>terrestrial</v>
          </cell>
          <cell r="AD483" t="str">
            <v>unknown</v>
          </cell>
          <cell r="AE483" t="str">
            <v>no</v>
          </cell>
          <cell r="AF483" t="str">
            <v>unknown</v>
          </cell>
          <cell r="AI483">
            <v>1</v>
          </cell>
          <cell r="AJ483" t="str">
            <v>V</v>
          </cell>
          <cell r="AW483" t="str">
            <v>Ingen kjent effekt</v>
          </cell>
          <cell r="AX483" t="str">
            <v>Ingen kjent effekt</v>
          </cell>
          <cell r="BC483" t="str">
            <v>Ingen kjent effekt</v>
          </cell>
          <cell r="BD483" t="str">
            <v>Ingen kjent effekt</v>
          </cell>
          <cell r="BK483" t="str">
            <v>subtropic_mediterranean:Asia,Africa|subtropic_dry:Asia,Africa</v>
          </cell>
          <cell r="BM483" t="str">
            <v>subtropic_mediterranean:Asia,Africa|subtropic_dry:Asia,Africa</v>
          </cell>
          <cell r="DI483">
            <v>0</v>
          </cell>
        </row>
        <row r="484">
          <cell r="B484" t="str">
            <v>Cuscuta australis</v>
          </cell>
          <cell r="C484" t="str">
            <v>R.Br.</v>
          </cell>
          <cell r="D484" t="str">
            <v>parykksnyltetråd</v>
          </cell>
          <cell r="E484">
            <v>63654</v>
          </cell>
          <cell r="F484">
            <v>103694</v>
          </cell>
          <cell r="G484" t="str">
            <v>ExpertGroups/Karplanter/N</v>
          </cell>
          <cell r="H484" t="str">
            <v>Karplanter</v>
          </cell>
          <cell r="I484" t="str">
            <v>Karplanter</v>
          </cell>
          <cell r="J484" t="str">
            <v>NotApplicable</v>
          </cell>
          <cell r="M484" t="str">
            <v>NotPresentInRegion</v>
          </cell>
          <cell r="AB484" t="str">
            <v>terrestrial</v>
          </cell>
          <cell r="AE484" t="str">
            <v>no</v>
          </cell>
          <cell r="AF484" t="str">
            <v>unknown</v>
          </cell>
          <cell r="DI484">
            <v>0</v>
          </cell>
        </row>
        <row r="485">
          <cell r="B485" t="str">
            <v>Cuscuta campestris</v>
          </cell>
          <cell r="C485" t="str">
            <v>Yunck.</v>
          </cell>
          <cell r="D485" t="str">
            <v>amerikasnyltetråd</v>
          </cell>
          <cell r="E485">
            <v>132099</v>
          </cell>
          <cell r="F485">
            <v>103695</v>
          </cell>
          <cell r="G485" t="str">
            <v>ExpertGroups/Karplanter/N</v>
          </cell>
          <cell r="H485" t="str">
            <v>Karplanter</v>
          </cell>
          <cell r="I485" t="str">
            <v>Karplanter</v>
          </cell>
          <cell r="J485" t="str">
            <v>NotApplicable</v>
          </cell>
          <cell r="M485" t="str">
            <v>canNotEstablishWithin50years</v>
          </cell>
          <cell r="AA485">
            <v>1937</v>
          </cell>
          <cell r="AB485" t="str">
            <v>terrestrial</v>
          </cell>
          <cell r="AD485" t="str">
            <v>unknown</v>
          </cell>
          <cell r="AE485" t="str">
            <v>no</v>
          </cell>
          <cell r="AF485" t="str">
            <v>unknown</v>
          </cell>
          <cell r="AI485">
            <v>1</v>
          </cell>
          <cell r="AJ485" t="str">
            <v>V</v>
          </cell>
          <cell r="AW485" t="str">
            <v>Ingen kjent effekt</v>
          </cell>
          <cell r="AX485" t="str">
            <v>Viktig skadegjører i gartnerier og grønnsakåkrer i varmere strøk.</v>
          </cell>
          <cell r="BC485" t="str">
            <v>Ingen kjent effekt</v>
          </cell>
          <cell r="BD485" t="str">
            <v>Ingen kjent effekt</v>
          </cell>
          <cell r="BK485" t="str">
            <v>temperate_nemoral:NorthAndCentralAmerica|subtropic_unspecified:NorthAndCentralAmerica</v>
          </cell>
          <cell r="BM485" t="str">
            <v>temperate_nemoral:Europe,Asia,Oceania,NorthAndCentralAmerica|temperate_dry:Asia|subtropic_unspecified:Oceania,NorthAndCentralAmerica,SouthAmerica|subtropic_mediterranean:Europe,Asia,Africa|subtropic_dry:Asia|subtropic_caperegion:Africa|subtropic_highlands:Africa</v>
          </cell>
          <cell r="DI485">
            <v>0</v>
          </cell>
        </row>
        <row r="486">
          <cell r="B486" t="str">
            <v>Cuscuta epilinum</v>
          </cell>
          <cell r="C486" t="str">
            <v>Weihe</v>
          </cell>
          <cell r="D486" t="str">
            <v>linsnyltetråd</v>
          </cell>
          <cell r="E486">
            <v>63656</v>
          </cell>
          <cell r="F486">
            <v>103696</v>
          </cell>
          <cell r="G486" t="str">
            <v>ExpertGroups/Karplanter/N</v>
          </cell>
          <cell r="H486" t="str">
            <v>Karplanter</v>
          </cell>
          <cell r="I486" t="str">
            <v>Karplanter</v>
          </cell>
          <cell r="J486" t="str">
            <v>NotApplicable</v>
          </cell>
          <cell r="M486" t="str">
            <v>canNotEstablishWithin50years</v>
          </cell>
          <cell r="AA486" t="str">
            <v>1875 ca</v>
          </cell>
          <cell r="AB486" t="str">
            <v>terrestrial</v>
          </cell>
          <cell r="AD486" t="str">
            <v>origin</v>
          </cell>
          <cell r="AE486" t="str">
            <v>no</v>
          </cell>
          <cell r="AF486" t="str">
            <v>unknown</v>
          </cell>
          <cell r="AG486" t="str">
            <v>1875 ca</v>
          </cell>
          <cell r="AH486" t="str">
            <v>ST Midtre Gauldal: Støren</v>
          </cell>
          <cell r="AI486">
            <v>1</v>
          </cell>
          <cell r="AJ486" t="str">
            <v>V</v>
          </cell>
          <cell r="AW486" t="str">
            <v>Ingen kjent effekt</v>
          </cell>
          <cell r="AX486" t="str">
            <v>Ingen kjent effekt</v>
          </cell>
          <cell r="BC486" t="str">
            <v>Ingen kjent effekt</v>
          </cell>
          <cell r="BD486" t="str">
            <v>Ingen kjent effekt</v>
          </cell>
          <cell r="BK486" t="str">
            <v>temperate_nemoral:Europe|subtropic_mediterranean:Europe,Asia,Africa</v>
          </cell>
          <cell r="BM486" t="str">
            <v>temperate_nemoral:Europe,NorthAndCentralAmerica|subtropic_mediterranean:Europe,Asia,Africa</v>
          </cell>
          <cell r="DI486">
            <v>1</v>
          </cell>
        </row>
        <row r="487">
          <cell r="B487" t="str">
            <v>Cuscuta epithymum</v>
          </cell>
          <cell r="C487" t="str">
            <v>(L.) L.</v>
          </cell>
          <cell r="D487" t="str">
            <v>timiansnyltetråd</v>
          </cell>
          <cell r="E487">
            <v>132102</v>
          </cell>
          <cell r="F487">
            <v>103697</v>
          </cell>
          <cell r="G487" t="str">
            <v>ExpertGroups/Karplanter/N</v>
          </cell>
          <cell r="H487" t="str">
            <v>Karplanter</v>
          </cell>
          <cell r="I487" t="str">
            <v>Karplanter</v>
          </cell>
          <cell r="J487" t="str">
            <v>NotApplicable</v>
          </cell>
          <cell r="M487" t="str">
            <v>notAlienSpecie</v>
          </cell>
          <cell r="X487">
            <v>1</v>
          </cell>
          <cell r="Y487">
            <v>1</v>
          </cell>
          <cell r="Z487">
            <v>1</v>
          </cell>
          <cell r="AA487">
            <v>1824</v>
          </cell>
          <cell r="AB487" t="str">
            <v>terrestrial</v>
          </cell>
          <cell r="AE487" t="str">
            <v>yes</v>
          </cell>
          <cell r="AF487" t="str">
            <v>unknown</v>
          </cell>
          <cell r="AG487">
            <v>1824</v>
          </cell>
          <cell r="AH487" t="str">
            <v>Vf Larvik: Lamøya</v>
          </cell>
          <cell r="AI487">
            <v>1</v>
          </cell>
          <cell r="AJ487" t="str">
            <v>V</v>
          </cell>
          <cell r="DI487">
            <v>2</v>
          </cell>
        </row>
        <row r="488">
          <cell r="B488" t="str">
            <v>Cuscuta monogyna</v>
          </cell>
          <cell r="C488" t="str">
            <v>Vahl</v>
          </cell>
          <cell r="E488">
            <v>84794</v>
          </cell>
          <cell r="F488">
            <v>127931</v>
          </cell>
          <cell r="G488" t="str">
            <v>ExpertGroups/Karplanter/N</v>
          </cell>
          <cell r="H488" t="str">
            <v>Karplanter</v>
          </cell>
          <cell r="I488" t="str">
            <v>Karplanter</v>
          </cell>
          <cell r="J488" t="str">
            <v>NotApplicable</v>
          </cell>
          <cell r="M488" t="str">
            <v>canNotEstablishWithin50years</v>
          </cell>
          <cell r="AA488">
            <v>2010</v>
          </cell>
          <cell r="AB488" t="str">
            <v>terrestrial</v>
          </cell>
          <cell r="AD488" t="str">
            <v>unknown</v>
          </cell>
          <cell r="AE488" t="str">
            <v>no</v>
          </cell>
          <cell r="AF488" t="str">
            <v>unknown</v>
          </cell>
          <cell r="AI488">
            <v>1</v>
          </cell>
          <cell r="AJ488" t="str">
            <v>V</v>
          </cell>
          <cell r="AW488" t="str">
            <v>Ingen kjent effekt</v>
          </cell>
          <cell r="AX488" t="str">
            <v>Ingen kjent effekt</v>
          </cell>
          <cell r="BC488" t="str">
            <v>Ingen kjent effekt</v>
          </cell>
          <cell r="BD488" t="str">
            <v>Ingen kjent effekt</v>
          </cell>
          <cell r="BK488" t="str">
            <v>temperate_dry:Asia|subtropic_mediterranean:Europe,Asia,Africa</v>
          </cell>
          <cell r="BM488" t="str">
            <v>temperate_dry:Asia|subtropic_mediterranean:Europe,Asia,Africa</v>
          </cell>
          <cell r="DI488">
            <v>0</v>
          </cell>
        </row>
        <row r="489">
          <cell r="B489" t="str">
            <v>Cuscuta suaveolens</v>
          </cell>
          <cell r="C489" t="str">
            <v>Ser.</v>
          </cell>
          <cell r="D489" t="str">
            <v>chilesnyltetråd</v>
          </cell>
          <cell r="E489">
            <v>63661</v>
          </cell>
          <cell r="F489">
            <v>103701</v>
          </cell>
          <cell r="G489" t="str">
            <v>ExpertGroups/Karplanter/N</v>
          </cell>
          <cell r="H489" t="str">
            <v>Karplanter</v>
          </cell>
          <cell r="I489" t="str">
            <v>Karplanter</v>
          </cell>
          <cell r="J489" t="str">
            <v>NotApplicable</v>
          </cell>
          <cell r="M489" t="str">
            <v>NotPresentInRegion</v>
          </cell>
          <cell r="AB489" t="str">
            <v>terrestrial</v>
          </cell>
          <cell r="AE489" t="str">
            <v>no</v>
          </cell>
          <cell r="AF489" t="str">
            <v>unknown</v>
          </cell>
          <cell r="AI489">
            <v>1</v>
          </cell>
          <cell r="AJ489" t="str">
            <v>V</v>
          </cell>
          <cell r="DI489">
            <v>0</v>
          </cell>
        </row>
        <row r="490">
          <cell r="B490" t="str">
            <v>Cyanus cheiranthifolius</v>
          </cell>
          <cell r="C490" t="str">
            <v>(Willd.) Soják</v>
          </cell>
          <cell r="E490">
            <v>105604</v>
          </cell>
          <cell r="F490">
            <v>145686</v>
          </cell>
          <cell r="G490" t="str">
            <v>ExpertGroups/Karplanter/N</v>
          </cell>
          <cell r="H490" t="str">
            <v>Karplanter</v>
          </cell>
          <cell r="I490" t="str">
            <v>Karplanter</v>
          </cell>
          <cell r="J490" t="str">
            <v>AlienSpecie</v>
          </cell>
          <cell r="N490">
            <v>1</v>
          </cell>
          <cell r="Q490">
            <v>1</v>
          </cell>
          <cell r="T490" t="str">
            <v>NK</v>
          </cell>
          <cell r="U490">
            <v>1</v>
          </cell>
          <cell r="V490" t="str">
            <v>1,1</v>
          </cell>
          <cell r="AA490">
            <v>2012</v>
          </cell>
          <cell r="AB490" t="str">
            <v>terrestrial</v>
          </cell>
          <cell r="AD490" t="str">
            <v>unknown</v>
          </cell>
          <cell r="AE490" t="str">
            <v>no</v>
          </cell>
          <cell r="AF490" t="str">
            <v>unknown</v>
          </cell>
          <cell r="AG490">
            <v>2012</v>
          </cell>
          <cell r="AH490" t="str">
            <v>Øf Trøgstad: Trøgstad varde</v>
          </cell>
          <cell r="AI490">
            <v>5</v>
          </cell>
          <cell r="AJ490" t="str">
            <v>V</v>
          </cell>
          <cell r="AL490">
            <v>1</v>
          </cell>
          <cell r="AM490" t="str">
            <v>importDirect</v>
          </cell>
          <cell r="AN490">
            <v>1</v>
          </cell>
          <cell r="AO490" t="str">
            <v>introductionEscaped</v>
          </cell>
          <cell r="AP490" t="str">
            <v>Øs</v>
          </cell>
          <cell r="AQ490">
            <v>4</v>
          </cell>
          <cell r="AR490">
            <v>4</v>
          </cell>
          <cell r="AS490">
            <v>16</v>
          </cell>
          <cell r="AT490">
            <v>1</v>
          </cell>
          <cell r="AU490">
            <v>48</v>
          </cell>
          <cell r="AV490">
            <v>0</v>
          </cell>
          <cell r="AW490" t="str">
            <v>Ingen kjent effekt</v>
          </cell>
          <cell r="AX490" t="str">
            <v>Ingen kjent effekt</v>
          </cell>
          <cell r="BC490" t="str">
            <v>Ingen kjent effekt</v>
          </cell>
          <cell r="BD490" t="str">
            <v>Ingen kjent effekt</v>
          </cell>
          <cell r="BE490" t="str">
            <v>no</v>
          </cell>
          <cell r="BF490" t="str">
            <v>no</v>
          </cell>
          <cell r="BK490" t="str">
            <v>temperate_nemoral:Europe,Asia</v>
          </cell>
          <cell r="BM490" t="str">
            <v>temperate_nemoral:Europe,Asia</v>
          </cell>
          <cell r="BO490">
            <v>1</v>
          </cell>
          <cell r="BR490" t="str">
            <v>RedListCategoryLevel</v>
          </cell>
          <cell r="BT490">
            <v>1</v>
          </cell>
          <cell r="BW490" t="str">
            <v>SpreadYearlyIncreaseCalculatedExpansionSpeed</v>
          </cell>
          <cell r="BX490">
            <v>0</v>
          </cell>
          <cell r="BY490">
            <v>1</v>
          </cell>
          <cell r="CB490" t="str">
            <v>T4</v>
          </cell>
          <cell r="CC490">
            <v>1</v>
          </cell>
          <cell r="CH490">
            <v>1</v>
          </cell>
          <cell r="CM490">
            <v>1</v>
          </cell>
          <cell r="CQ490">
            <v>1</v>
          </cell>
          <cell r="CU490">
            <v>1</v>
          </cell>
          <cell r="CX490">
            <v>0</v>
          </cell>
          <cell r="CY490">
            <v>1</v>
          </cell>
          <cell r="DB490">
            <v>0</v>
          </cell>
          <cell r="DC490" t="str">
            <v>Knoppurt-arten &lt;i&gt;Cyanus cheiranthifolius&lt;/i&gt; (tidligere &lt;i&gt;Centaurea cheiranthifolia&lt;/i&gt;) er en flerårig urt fra Kaukasus. Den dyrkes nokså sjelden som prydplante i Norge, men er mye mer utbredt i Sverige, både i hager og som forvillet (se Mossberg &amp; Stenberg 2003). Den har frøformering. Fruktene kan spres med vind eller pattedyr.</v>
          </cell>
          <cell r="DD490" t="str">
            <v>Arten er nyetablert i norsk natur, bare kjent fra &amp;#233:n liten bestand (oppgitt til 1 m2) med morplanter og småplanter, på toppen av en ås (Trøgstad varde) i Øf Trøgstad i 2012.</v>
          </cell>
          <cell r="DE490" t="str">
            <v>Arten er innført som hageplante. Hvordan den har kommet ut i naturen i Trøgstad er ikke kjent, men mest sannsynlig med spredning ved frukter.</v>
          </cell>
          <cell r="DF490" t="str">
            <v>Invasjonspotensialet er lite, med minste skår på median levetid og ingen ekspansjon.</v>
          </cell>
          <cell r="DG490" t="str">
            <v>Ingen kjent negativ økologisk effekt er knyttet til arten.</v>
          </cell>
          <cell r="DH490" t="str">
            <v>&lt;i&gt;Cyanus cheiranthifolius&lt;/i&gt; vurderes til ingen kjent økologisk risiko. Arten er nokså lite dyrket i Norge, men har potensial til å spre seg ut i naturen. Den er mer brukt og mer forvillet i Sverige.</v>
          </cell>
          <cell r="DI490">
            <v>1</v>
          </cell>
        </row>
        <row r="491">
          <cell r="B491" t="str">
            <v>Cyanus cyanoides</v>
          </cell>
          <cell r="C491" t="str">
            <v>(J.Berggr. &amp; Wahlenb.) Wagenitz &amp; Greuter</v>
          </cell>
          <cell r="D491" t="str">
            <v>tyrkerkornblom</v>
          </cell>
          <cell r="E491">
            <v>105605</v>
          </cell>
          <cell r="F491">
            <v>145682</v>
          </cell>
          <cell r="G491" t="str">
            <v>ExpertGroups/Karplanter/N</v>
          </cell>
          <cell r="H491" t="str">
            <v>Karplanter</v>
          </cell>
          <cell r="I491" t="str">
            <v>Karplanter</v>
          </cell>
          <cell r="J491" t="str">
            <v>NotApplicable</v>
          </cell>
          <cell r="M491" t="str">
            <v>canNotEstablishWithin50years</v>
          </cell>
          <cell r="AA491">
            <v>1947</v>
          </cell>
          <cell r="AB491" t="str">
            <v>terrestrial</v>
          </cell>
          <cell r="AD491" t="str">
            <v>origin</v>
          </cell>
          <cell r="AE491" t="str">
            <v>no</v>
          </cell>
          <cell r="AF491" t="str">
            <v>unknown</v>
          </cell>
          <cell r="AI491">
            <v>1</v>
          </cell>
          <cell r="AJ491" t="str">
            <v>V</v>
          </cell>
          <cell r="AN491">
            <v>1</v>
          </cell>
          <cell r="AO491" t="str">
            <v>introductionTransportpollution</v>
          </cell>
          <cell r="AW491" t="str">
            <v>Ingen kjent effekt</v>
          </cell>
          <cell r="AX491" t="str">
            <v>Ingen kjent effekt</v>
          </cell>
          <cell r="BC491" t="str">
            <v>Ingen kjent effekt</v>
          </cell>
          <cell r="BD491" t="str">
            <v>Ingen kjent effekt</v>
          </cell>
          <cell r="BK491" t="str">
            <v>subtropic_unspecified:Asia|subtropic_mediterranean:Asia</v>
          </cell>
          <cell r="BM491" t="str">
            <v>subtropic_unspecified:Asia|subtropic_mediterranean:Asia</v>
          </cell>
          <cell r="DI491">
            <v>0</v>
          </cell>
        </row>
        <row r="492">
          <cell r="B492" t="str">
            <v>Cyanus segetum</v>
          </cell>
          <cell r="C492" t="str">
            <v>Hill</v>
          </cell>
          <cell r="D492" t="str">
            <v>kornblom</v>
          </cell>
          <cell r="E492">
            <v>105607</v>
          </cell>
          <cell r="F492">
            <v>145684</v>
          </cell>
          <cell r="G492" t="str">
            <v>ExpertGroups/Karplanter/N</v>
          </cell>
          <cell r="H492" t="str">
            <v>Karplanter</v>
          </cell>
          <cell r="I492" t="str">
            <v>Karplanter</v>
          </cell>
          <cell r="J492" t="str">
            <v>NotApplicable</v>
          </cell>
          <cell r="M492" t="str">
            <v>establishedBefore1800</v>
          </cell>
          <cell r="AA492">
            <v>-1800</v>
          </cell>
          <cell r="AB492" t="str">
            <v>terrestrial</v>
          </cell>
          <cell r="AD492" t="str">
            <v>unknown</v>
          </cell>
          <cell r="AE492" t="str">
            <v>no</v>
          </cell>
          <cell r="AF492" t="str">
            <v>unknown</v>
          </cell>
          <cell r="AG492">
            <v>-1800</v>
          </cell>
          <cell r="AH492" t="str">
            <v>flere steder</v>
          </cell>
          <cell r="AI492">
            <v>1</v>
          </cell>
          <cell r="AJ492" t="str">
            <v>V</v>
          </cell>
          <cell r="AW492" t="str">
            <v>Ingen kjent effekt</v>
          </cell>
          <cell r="AX492" t="str">
            <v>Ingen kjent effekt</v>
          </cell>
          <cell r="BC492" t="str">
            <v>Ingen kjent effekt</v>
          </cell>
          <cell r="BD492" t="str">
            <v>Ingen kjent effekt</v>
          </cell>
          <cell r="BK492" t="str">
            <v>temperate_nemoral:Europe,Asia|temperate_dry:Europe,Asia|subtropic_mediterranean:Europe,Asia</v>
          </cell>
          <cell r="BM492" t="str">
            <v>temperate_nemoral:Europe,Asia,Oceania,NorthAndCentralAmerica|temperate_dry:Europe,Asia,NorthAndCentralAmerica|subtropic_mediterranean:Europe,Asia,Oceania,NorthAndCentralAmerica</v>
          </cell>
          <cell r="DI492">
            <v>3</v>
          </cell>
        </row>
        <row r="493">
          <cell r="B493" t="str">
            <v>Cyclachaena xanthiifolia</v>
          </cell>
          <cell r="C493" t="str">
            <v>(Nutt.) Fresen.</v>
          </cell>
          <cell r="D493" t="str">
            <v>gullblad</v>
          </cell>
          <cell r="E493">
            <v>146093</v>
          </cell>
          <cell r="F493">
            <v>170188</v>
          </cell>
          <cell r="G493" t="str">
            <v>ExpertGroups/Karplanter/N</v>
          </cell>
          <cell r="H493" t="str">
            <v>Karplanter</v>
          </cell>
          <cell r="I493" t="str">
            <v>Karplanter</v>
          </cell>
          <cell r="J493" t="str">
            <v>NotApplicable</v>
          </cell>
          <cell r="M493" t="str">
            <v>canNotEstablishWithin50years</v>
          </cell>
          <cell r="AA493">
            <v>1917</v>
          </cell>
          <cell r="AB493" t="str">
            <v>terrestrial</v>
          </cell>
          <cell r="AD493" t="str">
            <v>origin,unknown</v>
          </cell>
          <cell r="AE493" t="str">
            <v>no</v>
          </cell>
          <cell r="AF493" t="str">
            <v>unknown</v>
          </cell>
          <cell r="AI493">
            <v>1</v>
          </cell>
          <cell r="AJ493" t="str">
            <v>V</v>
          </cell>
          <cell r="AW493" t="str">
            <v>Ingen kjent effekt</v>
          </cell>
          <cell r="AX493" t="str">
            <v>Ingen kjent effekt</v>
          </cell>
          <cell r="BC493" t="str">
            <v>Ingen kjent effekt</v>
          </cell>
          <cell r="BD493" t="str">
            <v>Ingen kjent effekt</v>
          </cell>
          <cell r="BK493" t="str">
            <v>temperate_boreal:NorthAndCentralAmerica|temperate_nemoral:NorthAndCentralAmerica|temperate_dry:NorthAndCentralAmerica</v>
          </cell>
          <cell r="BM493" t="str">
            <v>temperate_boreal:NorthAndCentralAmerica|temperate_nemoral:Europe,NorthAndCentralAmerica|temperate_dry:NorthAndCentralAmerica</v>
          </cell>
          <cell r="DI493">
            <v>0</v>
          </cell>
        </row>
        <row r="494">
          <cell r="B494" t="str">
            <v>Cyclospermum leptophyllum</v>
          </cell>
          <cell r="C494" t="str">
            <v>(Pers.) Sprague</v>
          </cell>
          <cell r="D494" t="str">
            <v>mølleselleri</v>
          </cell>
          <cell r="E494">
            <v>132110</v>
          </cell>
          <cell r="F494">
            <v>100311</v>
          </cell>
          <cell r="G494" t="str">
            <v>ExpertGroups/Karplanter/N</v>
          </cell>
          <cell r="H494" t="str">
            <v>Karplanter</v>
          </cell>
          <cell r="I494" t="str">
            <v>Karplanter</v>
          </cell>
          <cell r="J494" t="str">
            <v>AlienSpecie</v>
          </cell>
          <cell r="N494">
            <v>1</v>
          </cell>
          <cell r="Q494">
            <v>1</v>
          </cell>
          <cell r="T494" t="str">
            <v>NK</v>
          </cell>
          <cell r="U494">
            <v>1</v>
          </cell>
          <cell r="V494" t="str">
            <v>1,1</v>
          </cell>
          <cell r="AA494">
            <v>1930</v>
          </cell>
          <cell r="AB494" t="str">
            <v>terrestrial</v>
          </cell>
          <cell r="AD494" t="str">
            <v>origin</v>
          </cell>
          <cell r="AE494" t="str">
            <v>no</v>
          </cell>
          <cell r="AF494" t="str">
            <v>unknown</v>
          </cell>
          <cell r="AG494">
            <v>1995</v>
          </cell>
          <cell r="AH494" t="str">
            <v>Bu Hurum: Tofte</v>
          </cell>
          <cell r="AI494">
            <v>1</v>
          </cell>
          <cell r="AJ494" t="str">
            <v>V</v>
          </cell>
          <cell r="AN494">
            <v>2</v>
          </cell>
          <cell r="AO494" t="str">
            <v>introductionTransportpollution</v>
          </cell>
          <cell r="AP494" t="str">
            <v>Bu</v>
          </cell>
          <cell r="AQ494">
            <v>4</v>
          </cell>
          <cell r="AR494">
            <v>2</v>
          </cell>
          <cell r="AS494">
            <v>8</v>
          </cell>
          <cell r="AT494">
            <v>1</v>
          </cell>
          <cell r="AU494">
            <v>4</v>
          </cell>
          <cell r="AV494">
            <v>100</v>
          </cell>
          <cell r="AW494" t="str">
            <v>Ingen kjent effekt</v>
          </cell>
          <cell r="AX494" t="str">
            <v>Ingen kjent effekt</v>
          </cell>
          <cell r="BC494" t="str">
            <v>Ingen kjent effekt</v>
          </cell>
          <cell r="BD494" t="str">
            <v>Ingen kjent effekt</v>
          </cell>
          <cell r="BE494" t="str">
            <v>no</v>
          </cell>
          <cell r="BF494" t="str">
            <v>no</v>
          </cell>
          <cell r="BG494" t="str">
            <v>V</v>
          </cell>
          <cell r="BK494" t="str">
            <v>temperate_nemoral:NorthAndCentralAmerica|subtropic_unspecified:NorthAndCentralAmerica,SouthAmerica|tropic:NorthAndCentralAmerica,SouthAmerica</v>
          </cell>
          <cell r="BM494" t="str">
            <v>temperate_nemoral:Europe,Asia,Oceania,NorthAndCentralAmerica|subtropic_unspecified:Asia,Africa,Oceania,NorthAndCentralAmerica,SouthAmerica|subtropic_mediterranean:Europe|subtropic_caperegion:Africa|subtropic_highlands:Africa|tropic:Asia,Africa,Oceania,NorthAndCentralAmerica,SouthAmerica</v>
          </cell>
          <cell r="BO494">
            <v>1</v>
          </cell>
          <cell r="BR494" t="str">
            <v>RedListCategoryLevel</v>
          </cell>
          <cell r="BT494">
            <v>1</v>
          </cell>
          <cell r="BW494" t="str">
            <v>SpreadYearlyIncreaseCalculatedExpansionSpeed</v>
          </cell>
          <cell r="BX494">
            <v>0</v>
          </cell>
          <cell r="BY494">
            <v>1</v>
          </cell>
          <cell r="CB494" t="str">
            <v>T35,T37</v>
          </cell>
          <cell r="CC494">
            <v>1</v>
          </cell>
          <cell r="CH494">
            <v>1</v>
          </cell>
          <cell r="CM494">
            <v>1</v>
          </cell>
          <cell r="CQ494">
            <v>1</v>
          </cell>
          <cell r="CU494">
            <v>1</v>
          </cell>
          <cell r="CX494">
            <v>0</v>
          </cell>
          <cell r="CY494">
            <v>1</v>
          </cell>
          <cell r="DB494">
            <v>0</v>
          </cell>
          <cell r="DC494" t="str">
            <v>Mølleselleri &lt;i&gt;Cyclospermum leptophyllum&lt;/i&gt; er en småvokst, ettårig art med frøreproduksjon. Den stammer fra varme (subtropiske-tropiske) deler av Amerika og har svært lite potensial i Norge. Den er funnet som tilfeldig ved møller og som semi-stabil på flishauger ved cellulosefabrikk.</v>
          </cell>
          <cell r="DD494" t="str">
            <v>Arten er blitt funnet ved fem møller/kornsiloer i perioden 1930-1987: Oslo: Storo 1935, Vippetangen 1967: VA Kristiansand: Silokaia 1967: Ro Stavanger: Pedersgata 1987: og ST Skaun: Pienes mølle 1930. Fra 1995 til 2008 ble den hyppig registrert på flishaugene ved S&amp;#246:dra Cells cellulosefabrikk på Tofte i Bu Hurum, i hvert fall med reproduserende bestand og semi-stabil.</v>
          </cell>
          <cell r="DE494" t="str">
            <v>Arten er innført som forurensning med korn og med utenlandsk tømmer. Ingen videre spredning fra innførselsplasser er registrert.</v>
          </cell>
          <cell r="DF494" t="str">
            <v>Invasjonspotensialet er lite (til ikke-eksisterende), med lågeste skår på median levetid og ingen ekspansjon.</v>
          </cell>
          <cell r="DG494" t="str">
            <v>Ingen kjent negativ økologisk effekt er knyttet til arten.</v>
          </cell>
          <cell r="DH494" t="str">
            <v>Mølleselleri vurderes til ingen kjent økologisk risiko. Arten har muligens &amp;#233:n forekomst fortsatt i Norge, men er mest trolig på vei ut.</v>
          </cell>
          <cell r="DI494">
            <v>0</v>
          </cell>
        </row>
        <row r="495">
          <cell r="B495" t="str">
            <v>Cynodon dactylon</v>
          </cell>
          <cell r="C495" t="str">
            <v>(L.) Pers.</v>
          </cell>
          <cell r="D495" t="str">
            <v>tannhirse</v>
          </cell>
          <cell r="E495">
            <v>132112</v>
          </cell>
          <cell r="F495">
            <v>99978</v>
          </cell>
          <cell r="G495" t="str">
            <v>ExpertGroups/Karplanter/N</v>
          </cell>
          <cell r="H495" t="str">
            <v>Karplanter</v>
          </cell>
          <cell r="I495" t="str">
            <v>Karplanter</v>
          </cell>
          <cell r="J495" t="str">
            <v>NotApplicable</v>
          </cell>
          <cell r="M495" t="str">
            <v>canNotEstablishWithin50years</v>
          </cell>
          <cell r="AA495">
            <v>1930</v>
          </cell>
          <cell r="AB495" t="str">
            <v>terrestrial</v>
          </cell>
          <cell r="AD495" t="str">
            <v>origin</v>
          </cell>
          <cell r="AE495" t="str">
            <v>no</v>
          </cell>
          <cell r="AF495" t="str">
            <v>unknown</v>
          </cell>
          <cell r="AI495">
            <v>5</v>
          </cell>
          <cell r="AJ495" t="str">
            <v>V</v>
          </cell>
          <cell r="AW495" t="str">
            <v>Ingen kjent effekt</v>
          </cell>
          <cell r="AX495" t="str">
            <v>Ingen kjent effekt</v>
          </cell>
          <cell r="BC495" t="str">
            <v>Ingen kjent effekt</v>
          </cell>
          <cell r="BD495" t="str">
            <v>Ingen kjent effekt</v>
          </cell>
          <cell r="BK495" t="str">
            <v>subtropic_unspecified:Europe,Asia,Africa,Oceania,NorthAndCentralAmerica,SouthAmerica|tropic:Asia,Africa,Oceania,NorthAndCentralAmerica,SouthAmerica</v>
          </cell>
          <cell r="BM495" t="str">
            <v>subtropic_unspecified:Europe,Asia,Africa,Oceania,NorthAndCentralAmerica,SouthAmerica|tropic:Asia,Africa,Oceania,NorthAndCentralAmerica,SouthAmerica</v>
          </cell>
          <cell r="DI495">
            <v>0</v>
          </cell>
        </row>
        <row r="496">
          <cell r="B496" t="str">
            <v>Cynoglossum amabile</v>
          </cell>
          <cell r="C496" t="str">
            <v>Stapf &amp; J.R.Drunn.</v>
          </cell>
          <cell r="D496" t="str">
            <v>kinahundetunge</v>
          </cell>
          <cell r="E496">
            <v>60957</v>
          </cell>
          <cell r="F496">
            <v>100997</v>
          </cell>
          <cell r="G496" t="str">
            <v>ExpertGroups/Karplanter/N</v>
          </cell>
          <cell r="H496" t="str">
            <v>Karplanter</v>
          </cell>
          <cell r="I496" t="str">
            <v>Karplanter</v>
          </cell>
          <cell r="J496" t="str">
            <v>NotApplicable</v>
          </cell>
          <cell r="M496" t="str">
            <v>canNotEstablishWithin50years</v>
          </cell>
          <cell r="AA496">
            <v>1939</v>
          </cell>
          <cell r="AB496" t="str">
            <v>terrestrial</v>
          </cell>
          <cell r="AD496" t="str">
            <v>unknown</v>
          </cell>
          <cell r="AE496" t="str">
            <v>no</v>
          </cell>
          <cell r="AF496" t="str">
            <v>unknown</v>
          </cell>
          <cell r="AI496">
            <v>2</v>
          </cell>
          <cell r="AJ496" t="str">
            <v>V</v>
          </cell>
          <cell r="AW496" t="str">
            <v>Ingen kjent effekt</v>
          </cell>
          <cell r="AX496" t="str">
            <v>Ingen kjent effekt</v>
          </cell>
          <cell r="BC496" t="str">
            <v>Ingen kjent effekt</v>
          </cell>
          <cell r="BD496" t="str">
            <v>Ingen kjent effekt</v>
          </cell>
          <cell r="BK496" t="str">
            <v>temperate_nemoral:Asia|subtropic_unspecified:Asia</v>
          </cell>
          <cell r="BM496" t="str">
            <v>temperate_nemoral:Europe,Oceania,NorthAndCentralAmerica|subtropic_unspecified:NorthAndCentralAmerica|subtropic_highlands:SouthAmerica</v>
          </cell>
          <cell r="DI496">
            <v>0</v>
          </cell>
        </row>
        <row r="497">
          <cell r="B497" t="str">
            <v>Cynoglossum wallichii glochidiatum</v>
          </cell>
          <cell r="C497" t="str">
            <v>(Wall. ex Benth.) Kazmi</v>
          </cell>
          <cell r="D497" t="str">
            <v>hagehundetunge</v>
          </cell>
          <cell r="E497">
            <v>102543</v>
          </cell>
          <cell r="F497">
            <v>143620</v>
          </cell>
          <cell r="G497" t="str">
            <v>ExpertGroups/Karplanter/N</v>
          </cell>
          <cell r="H497" t="str">
            <v>Karplanter</v>
          </cell>
          <cell r="I497" t="str">
            <v>Karplanter</v>
          </cell>
          <cell r="J497" t="str">
            <v>NotApplicable</v>
          </cell>
          <cell r="M497" t="str">
            <v>canNotEstablishWithin50years</v>
          </cell>
          <cell r="AA497">
            <v>1914</v>
          </cell>
          <cell r="AB497" t="str">
            <v>terrestrial</v>
          </cell>
          <cell r="AD497" t="str">
            <v>unknown</v>
          </cell>
          <cell r="AE497" t="str">
            <v>no</v>
          </cell>
          <cell r="AF497" t="str">
            <v>unknown</v>
          </cell>
          <cell r="AI497">
            <v>2</v>
          </cell>
          <cell r="AJ497" t="str">
            <v>V</v>
          </cell>
          <cell r="AW497" t="str">
            <v>Ingen kjent effekt</v>
          </cell>
          <cell r="AX497" t="str">
            <v>Ingen kjent effekt</v>
          </cell>
          <cell r="BC497" t="str">
            <v>Ingen kjent effekt</v>
          </cell>
          <cell r="BD497" t="str">
            <v>Ingen kjent effekt</v>
          </cell>
          <cell r="BK497" t="str">
            <v>temperate_nemoral:Asia|subtropic_unspecified:Asia|subtropic_highlands:Asia</v>
          </cell>
          <cell r="BM497" t="str">
            <v>temperate_nemoral:Asia|subtropic_unspecified:Asia|subtropic_highlands:Asia</v>
          </cell>
          <cell r="DI497">
            <v>0</v>
          </cell>
        </row>
        <row r="498">
          <cell r="B498" t="str">
            <v>Cynosurus echinatus</v>
          </cell>
          <cell r="C498" t="str">
            <v>L.</v>
          </cell>
          <cell r="D498" t="str">
            <v>bustegras</v>
          </cell>
          <cell r="E498">
            <v>59941</v>
          </cell>
          <cell r="F498">
            <v>99981</v>
          </cell>
          <cell r="G498" t="str">
            <v>ExpertGroups/Karplanter/N</v>
          </cell>
          <cell r="H498" t="str">
            <v>Karplanter</v>
          </cell>
          <cell r="I498" t="str">
            <v>Karplanter</v>
          </cell>
          <cell r="J498" t="str">
            <v>NotApplicable</v>
          </cell>
          <cell r="M498" t="str">
            <v>canNotEstablishWithin50years</v>
          </cell>
          <cell r="AA498">
            <v>1965</v>
          </cell>
          <cell r="AB498" t="str">
            <v>terrestrial</v>
          </cell>
          <cell r="AD498" t="str">
            <v>origin</v>
          </cell>
          <cell r="AE498" t="str">
            <v>no</v>
          </cell>
          <cell r="AF498" t="str">
            <v>unknown</v>
          </cell>
          <cell r="AI498">
            <v>1</v>
          </cell>
          <cell r="AJ498" t="str">
            <v>V</v>
          </cell>
          <cell r="AW498" t="str">
            <v>Ingen kjent effekt</v>
          </cell>
          <cell r="AX498" t="str">
            <v>Ingen kjent effekt</v>
          </cell>
          <cell r="BC498" t="str">
            <v>Ingen kjent effekt</v>
          </cell>
          <cell r="BD498" t="str">
            <v>Ingen kjent effekt</v>
          </cell>
          <cell r="BK498" t="str">
            <v>temperate_nemoral:Europe|subtropic_mediterranean:Europe,Asia,Africa</v>
          </cell>
          <cell r="BM498" t="str">
            <v>temperate_nemoral:Europe,Asia,NorthAndCentralAmerica|subtropic_mediterranean:Europe,Asia,Africa,Oceania,NorthAndCentralAmerica,SouthAmerica|subtropic_caperegion:Africa</v>
          </cell>
          <cell r="DI498">
            <v>0</v>
          </cell>
        </row>
        <row r="499">
          <cell r="B499" t="str">
            <v>Cyperus eragrostis</v>
          </cell>
          <cell r="C499" t="str">
            <v>Lam.</v>
          </cell>
          <cell r="D499" t="str">
            <v>skjermsivaks</v>
          </cell>
          <cell r="E499">
            <v>132115</v>
          </cell>
          <cell r="F499">
            <v>120051</v>
          </cell>
          <cell r="G499" t="str">
            <v>ExpertGroups/Karplanter/N</v>
          </cell>
          <cell r="H499" t="str">
            <v>Karplanter</v>
          </cell>
          <cell r="I499" t="str">
            <v>Karplanter</v>
          </cell>
          <cell r="J499" t="str">
            <v>NotApplicable</v>
          </cell>
          <cell r="M499" t="str">
            <v>canNotEstablishWithin50years</v>
          </cell>
          <cell r="AA499">
            <v>2000</v>
          </cell>
          <cell r="AB499" t="str">
            <v>terrestrial</v>
          </cell>
          <cell r="AD499" t="str">
            <v>origin,unknown</v>
          </cell>
          <cell r="AE499" t="str">
            <v>no</v>
          </cell>
          <cell r="AF499" t="str">
            <v>unknown</v>
          </cell>
          <cell r="AI499">
            <v>5</v>
          </cell>
          <cell r="AJ499" t="str">
            <v>V</v>
          </cell>
          <cell r="AW499" t="str">
            <v>Ingen kjent effekt</v>
          </cell>
          <cell r="AX499" t="str">
            <v>Ingen kjent effekt</v>
          </cell>
          <cell r="BC499" t="str">
            <v>Ingen kjent effekt</v>
          </cell>
          <cell r="BD499" t="str">
            <v>Ingen kjent effekt</v>
          </cell>
          <cell r="BK499" t="str">
            <v>temperate_nemoral:NorthAndCentralAmerica,SouthAmerica|subtropic_unspecified:NorthAndCentralAmerica,SouthAmerica</v>
          </cell>
          <cell r="BM499" t="str">
            <v>temperate_nemoral:Europe,NorthAndCentralAmerica,SouthAmerica|subtropic_unspecified:Asia,Oceania,NorthAndCentralAmerica,SouthAmerica|subtropic_mediterranean:Europe|subtropic_caperegion:Africa</v>
          </cell>
          <cell r="DI499">
            <v>0</v>
          </cell>
        </row>
        <row r="500">
          <cell r="B500" t="str">
            <v>Cytisus decumbens</v>
          </cell>
          <cell r="C500" t="str">
            <v>(Durande) Spach</v>
          </cell>
          <cell r="D500" t="str">
            <v>krypgyvel</v>
          </cell>
          <cell r="E500">
            <v>61883</v>
          </cell>
          <cell r="F500">
            <v>101923</v>
          </cell>
          <cell r="G500" t="str">
            <v>ExpertGroups/Karplanter/N</v>
          </cell>
          <cell r="H500" t="str">
            <v>Karplanter</v>
          </cell>
          <cell r="I500" t="str">
            <v>Karplanter</v>
          </cell>
          <cell r="J500" t="str">
            <v>NotApplicable</v>
          </cell>
          <cell r="M500" t="str">
            <v>canNotEstablishWithin50years</v>
          </cell>
          <cell r="AA500">
            <v>1965</v>
          </cell>
          <cell r="AB500" t="str">
            <v>terrestrial</v>
          </cell>
          <cell r="AD500" t="str">
            <v>unknown</v>
          </cell>
          <cell r="AE500" t="str">
            <v>no</v>
          </cell>
          <cell r="AF500" t="str">
            <v>unknown</v>
          </cell>
          <cell r="AI500">
            <v>10</v>
          </cell>
          <cell r="AJ500" t="str">
            <v>V</v>
          </cell>
          <cell r="AW500" t="str">
            <v>Ingen kjent effekt</v>
          </cell>
          <cell r="AX500" t="str">
            <v>Ingen kjent effekt</v>
          </cell>
          <cell r="BC500" t="str">
            <v>Ingen kjent effekt</v>
          </cell>
          <cell r="BD500" t="str">
            <v>Ingen kjent effekt</v>
          </cell>
          <cell r="BK500" t="str">
            <v>temperate_nemoral:Europe|subtropic_mediterranean:Europe</v>
          </cell>
          <cell r="BM500" t="str">
            <v>temperate_nemoral:Europe|subtropic_mediterranean:Europe</v>
          </cell>
          <cell r="DI500">
            <v>0</v>
          </cell>
        </row>
        <row r="501">
          <cell r="B501" t="str">
            <v>Cytisus ×praecox</v>
          </cell>
          <cell r="C501" t="str">
            <v>Beauverd</v>
          </cell>
          <cell r="D501" t="str">
            <v>vårgyvel</v>
          </cell>
          <cell r="E501">
            <v>132141</v>
          </cell>
          <cell r="F501">
            <v>101924</v>
          </cell>
          <cell r="G501" t="str">
            <v>ExpertGroups/Karplanter/N</v>
          </cell>
          <cell r="H501" t="str">
            <v>Karplanter</v>
          </cell>
          <cell r="I501" t="str">
            <v>Karplanter</v>
          </cell>
          <cell r="J501" t="str">
            <v>AlienSpecie</v>
          </cell>
          <cell r="N501">
            <v>1</v>
          </cell>
          <cell r="Q501">
            <v>1</v>
          </cell>
          <cell r="T501" t="str">
            <v>NK</v>
          </cell>
          <cell r="U501">
            <v>1</v>
          </cell>
          <cell r="V501" t="str">
            <v>1,1</v>
          </cell>
          <cell r="AA501" t="str">
            <v>1900-tallet</v>
          </cell>
          <cell r="AB501" t="str">
            <v>terrestrial</v>
          </cell>
          <cell r="AD501" t="str">
            <v>unknown</v>
          </cell>
          <cell r="AE501" t="str">
            <v>no</v>
          </cell>
          <cell r="AF501" t="str">
            <v>unknown</v>
          </cell>
          <cell r="AI501">
            <v>10</v>
          </cell>
          <cell r="AJ501" t="str">
            <v>V</v>
          </cell>
          <cell r="AL501">
            <v>1</v>
          </cell>
          <cell r="AM501" t="str">
            <v>importDirect</v>
          </cell>
          <cell r="AN501">
            <v>1</v>
          </cell>
          <cell r="AO501" t="str">
            <v>introductionEscaped</v>
          </cell>
          <cell r="AP501" t="str">
            <v>Bu</v>
          </cell>
          <cell r="AQ501">
            <v>4</v>
          </cell>
          <cell r="AR501">
            <v>5</v>
          </cell>
          <cell r="AS501">
            <v>20</v>
          </cell>
          <cell r="AT501">
            <v>1</v>
          </cell>
          <cell r="AU501">
            <v>40</v>
          </cell>
          <cell r="AV501">
            <v>100</v>
          </cell>
          <cell r="AW501" t="str">
            <v>Ingen kjent effekt</v>
          </cell>
          <cell r="AX501" t="str">
            <v>Ingen kjent effekt</v>
          </cell>
          <cell r="BC501" t="str">
            <v>Ingen kjent effekt</v>
          </cell>
          <cell r="BD501" t="str">
            <v>Ingen kjent effekt</v>
          </cell>
          <cell r="BE501" t="str">
            <v>no</v>
          </cell>
          <cell r="BF501" t="str">
            <v>no</v>
          </cell>
          <cell r="BG501" t="str">
            <v>V</v>
          </cell>
          <cell r="BK501" t="str">
            <v>unknown:Europe</v>
          </cell>
          <cell r="BM501" t="str">
            <v>temperate_nemoral:Europe</v>
          </cell>
          <cell r="BO501">
            <v>1</v>
          </cell>
          <cell r="BR501" t="str">
            <v>RedListCategoryLevel</v>
          </cell>
          <cell r="BT501">
            <v>1</v>
          </cell>
          <cell r="BW501" t="str">
            <v>SpreadYearlyIncreaseCalculatedExpansionSpeed</v>
          </cell>
          <cell r="BX501">
            <v>0</v>
          </cell>
          <cell r="BY501">
            <v>1</v>
          </cell>
          <cell r="CB501" t="str">
            <v>T40</v>
          </cell>
          <cell r="CC501">
            <v>1</v>
          </cell>
          <cell r="CH501">
            <v>1</v>
          </cell>
          <cell r="CM501">
            <v>1</v>
          </cell>
          <cell r="CQ501">
            <v>1</v>
          </cell>
          <cell r="CU501">
            <v>1</v>
          </cell>
          <cell r="CX501">
            <v>0</v>
          </cell>
          <cell r="CY501">
            <v>1</v>
          </cell>
          <cell r="DB501">
            <v>0</v>
          </cell>
          <cell r="DC501" t="str">
            <v>Vårgyvel &lt;i&gt;Cytisus &lt;/i&gt;x &lt;i&gt;praecox&lt;/i&gt; er en liten busk mye dyrket i norske hager. Den er en hybridart mellom to spanske arter: &lt;em&gt;Cytisus balansae &lt;/em&gt;og &lt;em&gt;C. multiflorus&lt;/em&gt;. Den setter frø. Frøene spres nokså passivt, over korte distanser.</v>
          </cell>
          <cell r="DD501" t="str">
            <v>Arten er funnet uten nærmere opplysninger ett eller annet sted i Oslo på 1900-tallet. I 2015 ble den funnet i grasmark i boligfelt, men utafor hage, med noen få planter (dvs. frøspredning) i Bu Drammen: Nedre Underlia.</v>
          </cell>
          <cell r="DE501" t="str">
            <v>Arten er innført som hagebusk og spredt ut fra hager med frø, kanskje også med utkast.</v>
          </cell>
          <cell r="DF501" t="str">
            <v>Invasjonspotensialet er lite, en kombinasjon av kort median levetid og ingen ekspansjon. Arten er kjent fra &amp;#233:n forekomst med et fåtall individer, uten spredning foreløpig. Den har vært dyrket i mange tiår i Norge uten at den har forvillet seg effektivt.</v>
          </cell>
          <cell r="DG501" t="str">
            <v>Ingen kjent negativ økologisk effekt er knyttet til arten.</v>
          </cell>
          <cell r="DH501" t="str">
            <v>Vårgyvel vurderes til ingen kjent økologisk risiko. Den kan være i ferd med å etablere bestander i norsk natur, men uten at vi kjenner til noen økologiske problemer. Arten ble ikke vurdert i 2012, men det var før funnet av en liten bestand i 2015.&lt;br/&gt;Men, det er en god del forvillete småvokste gyvel (&lt;i&gt;Cytisus&lt;/i&gt; og &lt;i&gt;Chamaecytisus&lt;/i&gt;) i norsk natur som aldri har vært notert, samlet eller studert av botanikere. På en enkelt kjøretur mellom Oslo og Stavanger i 2017, ble slike gyvler sett minst 10-15 steder, uten at noe ble samlet langs de sterkt trafikkerte veiene. Mørketallet for disse gruppene er uvanlig høgt.</v>
          </cell>
          <cell r="DI501">
            <v>0</v>
          </cell>
        </row>
        <row r="502">
          <cell r="B502" t="str">
            <v>Dactylis glomerata</v>
          </cell>
          <cell r="C502" t="str">
            <v>L.</v>
          </cell>
          <cell r="D502" t="str">
            <v>hundegras</v>
          </cell>
          <cell r="E502">
            <v>145000</v>
          </cell>
          <cell r="F502">
            <v>99983</v>
          </cell>
          <cell r="G502" t="str">
            <v>ExpertGroups/Karplanter/N</v>
          </cell>
          <cell r="H502" t="str">
            <v>Karplanter</v>
          </cell>
          <cell r="I502" t="str">
            <v>Karplanter</v>
          </cell>
          <cell r="J502" t="str">
            <v>NotApplicable</v>
          </cell>
          <cell r="M502" t="str">
            <v>establishedBefore1800</v>
          </cell>
          <cell r="AA502">
            <v>-1800</v>
          </cell>
          <cell r="AB502" t="str">
            <v>terrestrial</v>
          </cell>
          <cell r="AD502" t="str">
            <v>origin</v>
          </cell>
          <cell r="AE502" t="str">
            <v>no</v>
          </cell>
          <cell r="AF502" t="str">
            <v>unknown</v>
          </cell>
          <cell r="AG502">
            <v>-1800</v>
          </cell>
          <cell r="AH502" t="str">
            <v>flere steder</v>
          </cell>
          <cell r="AI502">
            <v>5</v>
          </cell>
          <cell r="AJ502" t="str">
            <v>V</v>
          </cell>
          <cell r="DI502">
            <v>2</v>
          </cell>
        </row>
        <row r="503">
          <cell r="B503" t="str">
            <v>Dactylorhiza majalis baltica</v>
          </cell>
          <cell r="C503" t="str">
            <v>(Klinge) H.Sund.</v>
          </cell>
          <cell r="D503" t="str">
            <v>østersjømarihand</v>
          </cell>
          <cell r="E503">
            <v>144580</v>
          </cell>
          <cell r="F503">
            <v>145687</v>
          </cell>
          <cell r="G503" t="str">
            <v>ExpertGroups/Karplanter/N</v>
          </cell>
          <cell r="H503" t="str">
            <v>Karplanter</v>
          </cell>
          <cell r="I503" t="str">
            <v>Karplanter</v>
          </cell>
          <cell r="J503" t="str">
            <v>NotApplicable</v>
          </cell>
          <cell r="M503" t="str">
            <v>canNotEstablishWithin50years</v>
          </cell>
          <cell r="AA503">
            <v>2006</v>
          </cell>
          <cell r="AB503" t="str">
            <v>terrestrial</v>
          </cell>
          <cell r="AD503" t="str">
            <v>origin</v>
          </cell>
          <cell r="AE503" t="str">
            <v>no</v>
          </cell>
          <cell r="AF503" t="str">
            <v>unknown</v>
          </cell>
          <cell r="AI503">
            <v>5</v>
          </cell>
          <cell r="AJ503" t="str">
            <v>V</v>
          </cell>
          <cell r="AW503" t="str">
            <v>Ingen kjent effekt</v>
          </cell>
          <cell r="AX503" t="str">
            <v>Ingen kjent effekt</v>
          </cell>
          <cell r="BC503" t="str">
            <v>Ingen kjent effekt</v>
          </cell>
          <cell r="BD503" t="str">
            <v>Ingen kjent effekt</v>
          </cell>
          <cell r="BK503" t="str">
            <v>temperate_nemoral:Europe</v>
          </cell>
          <cell r="BM503" t="str">
            <v>temperate_nemoral:Europe</v>
          </cell>
          <cell r="DI503">
            <v>1</v>
          </cell>
        </row>
        <row r="504">
          <cell r="B504" t="str">
            <v>Dahlia ×pinnata</v>
          </cell>
          <cell r="C504" t="str">
            <v>Cav.</v>
          </cell>
          <cell r="D504" t="str">
            <v>georgine</v>
          </cell>
          <cell r="E504">
            <v>132227</v>
          </cell>
          <cell r="F504">
            <v>100546</v>
          </cell>
          <cell r="G504" t="str">
            <v>ExpertGroups/Karplanter/N</v>
          </cell>
          <cell r="H504" t="str">
            <v>Karplanter</v>
          </cell>
          <cell r="I504" t="str">
            <v>Karplanter</v>
          </cell>
          <cell r="J504" t="str">
            <v>NotApplicable</v>
          </cell>
          <cell r="M504" t="str">
            <v>canNotEstablishWithin50years</v>
          </cell>
          <cell r="AA504">
            <v>1933</v>
          </cell>
          <cell r="AB504" t="str">
            <v>terrestrial</v>
          </cell>
          <cell r="AD504" t="str">
            <v>unknown</v>
          </cell>
          <cell r="AE504" t="str">
            <v>no</v>
          </cell>
          <cell r="AF504" t="str">
            <v>unknown</v>
          </cell>
          <cell r="AI504">
            <v>5</v>
          </cell>
          <cell r="AW504" t="str">
            <v>Ingen kjent effekt</v>
          </cell>
          <cell r="AX504" t="str">
            <v>Ingen kjent effekt</v>
          </cell>
          <cell r="BC504" t="str">
            <v>Ingen kjent effekt</v>
          </cell>
          <cell r="BD504" t="str">
            <v>Ingen kjent effekt</v>
          </cell>
          <cell r="BK504" t="str">
            <v>unknown:NorthAndCentralAmerica</v>
          </cell>
          <cell r="DI504">
            <v>0</v>
          </cell>
        </row>
        <row r="505">
          <cell r="B505" t="str">
            <v>Veronica opaca</v>
          </cell>
          <cell r="C505" t="str">
            <v>Fr.</v>
          </cell>
          <cell r="D505" t="str">
            <v>mørkveronika</v>
          </cell>
          <cell r="E505">
            <v>62524</v>
          </cell>
          <cell r="F505">
            <v>102564</v>
          </cell>
          <cell r="G505" t="str">
            <v>ExpertGroups/Karplanter/N</v>
          </cell>
          <cell r="H505" t="str">
            <v>Karplanter</v>
          </cell>
          <cell r="I505" t="str">
            <v>Karplanter</v>
          </cell>
          <cell r="J505" t="str">
            <v>AlienSpecie</v>
          </cell>
          <cell r="N505">
            <v>1</v>
          </cell>
          <cell r="Q505">
            <v>1</v>
          </cell>
          <cell r="T505" t="str">
            <v>NK</v>
          </cell>
          <cell r="U505">
            <v>1</v>
          </cell>
          <cell r="V505" t="str">
            <v>1,1</v>
          </cell>
          <cell r="X505">
            <v>1</v>
          </cell>
          <cell r="Y505">
            <v>1</v>
          </cell>
          <cell r="Z505">
            <v>1</v>
          </cell>
          <cell r="AA505" t="str">
            <v>1820-1850</v>
          </cell>
          <cell r="AB505" t="str">
            <v>terrestrial</v>
          </cell>
          <cell r="AD505" t="str">
            <v>origin</v>
          </cell>
          <cell r="AE505" t="str">
            <v>yes</v>
          </cell>
          <cell r="AF505" t="str">
            <v>unknown</v>
          </cell>
          <cell r="AG505" t="str">
            <v>1820-1850</v>
          </cell>
          <cell r="AH505" t="str">
            <v>Op Jevnaker og Ringebu, Bu Ringerike, Te Kviteseid</v>
          </cell>
          <cell r="AI505">
            <v>1</v>
          </cell>
          <cell r="AJ505" t="str">
            <v>V</v>
          </cell>
          <cell r="AN505">
            <v>5</v>
          </cell>
          <cell r="AO505" t="str">
            <v>spreadNaturalDispersal,introductionTransportpollution,introductionStowaway</v>
          </cell>
          <cell r="AP505" t="str">
            <v>He</v>
          </cell>
          <cell r="AQ505">
            <v>4</v>
          </cell>
          <cell r="AR505">
            <v>2</v>
          </cell>
          <cell r="AS505">
            <v>8</v>
          </cell>
          <cell r="AT505">
            <v>1</v>
          </cell>
          <cell r="AU505">
            <v>4</v>
          </cell>
          <cell r="AV505">
            <v>100</v>
          </cell>
          <cell r="AW505" t="str">
            <v>Ingen kjent effekt</v>
          </cell>
          <cell r="AX505" t="str">
            <v>Ingen kjent effekt</v>
          </cell>
          <cell r="BC505" t="str">
            <v>Ingen kjent effekt</v>
          </cell>
          <cell r="BD505" t="str">
            <v>Ingen kjent effekt</v>
          </cell>
          <cell r="BE505" t="str">
            <v>no</v>
          </cell>
          <cell r="BF505" t="str">
            <v>no</v>
          </cell>
          <cell r="BG505" t="str">
            <v>V</v>
          </cell>
          <cell r="BK505" t="str">
            <v>temperate_nemoral:Europe</v>
          </cell>
          <cell r="BM505" t="str">
            <v>temperate_nemoral:Europe</v>
          </cell>
          <cell r="BO505">
            <v>1</v>
          </cell>
          <cell r="BR505" t="str">
            <v>RedListCategoryLevel</v>
          </cell>
          <cell r="BT505">
            <v>1</v>
          </cell>
          <cell r="BW505" t="str">
            <v>SpreadYearlyIncreaseCalculatedExpansionSpeed</v>
          </cell>
          <cell r="BX505">
            <v>0</v>
          </cell>
          <cell r="BY505">
            <v>1</v>
          </cell>
          <cell r="CB505" t="str">
            <v>T44,T35,T43,T42,T39</v>
          </cell>
          <cell r="CC505">
            <v>1</v>
          </cell>
          <cell r="CH505">
            <v>1</v>
          </cell>
          <cell r="CM505">
            <v>1</v>
          </cell>
          <cell r="CQ505">
            <v>1</v>
          </cell>
          <cell r="CU505">
            <v>1</v>
          </cell>
          <cell r="CX505">
            <v>0</v>
          </cell>
          <cell r="CY505">
            <v>1</v>
          </cell>
          <cell r="DB505">
            <v>0</v>
          </cell>
          <cell r="DC505" t="str">
            <v>Mørkveronika &lt;i&gt;Veronica opaca &lt;/i&gt;kommer fra Mellom-Europa og er en nedliggende, ettårig art knyttet til åker og annen kulturmark. Den har frøreproduksjon.</v>
          </cell>
          <cell r="DD505" t="str">
            <v>&lt;p&gt;Mørkveronika ble først funnet i Norge før år 1840, i hvert fall i Op Ringebu mellom 1827 og 1838, som ugras i åker og eng. Det er trolig at den kom med innførsel av grasfrø, og de eldste forekomstene er alle fra steder hvor fremmede arter sjelden eller aldri opptrådte for første gang: Op Jevnaker og Ringebu, Bu Ringerike og Te Kviteseid. Den har vært regnet som hjemlig i Norge og har vært inne i flere vurderingen for rødlister, men dagens oppfatning er at den kan være hjemlig så langt nord som i sørøstre Sverige, men neppe i Danmark (der Hartvig 2015 regner den som innført rundt 1845) eller i Norge. Arten hadde sin største frekvens i perioden 1850-1920, med utbredelse i alle østlandsfylkene vest til Telemark, men har siden gått jamt tilbake, med de siste registrerte forekomstene i tradisjonell kulturmark i 1995 (Oslo) og 1998 (Bu Nedre Eiker). Arten er også funnet noen få ganger på ballastjord på slutten av 1800-tallet, men hovedtyngden av funn - både før og etter - er fra landbruksområder og byer. Dette tyder på at en hovedinnførsel har vært med grasfrø. Arten er per idag knapt stabil noe sted i Norge (bortsett fra som ugras i Botanisk hage på Tøyen), men er funnet innført med utenlandsk tømmer på Tofte i Bu Hurum (2003-2004) og ved planteskoler og gartnerier i He Stange (2001, 2010) og Ringsaker (2005-2007).&lt;/p&gt;</v>
          </cell>
          <cell r="DE505" t="str">
            <v>Arten er innført som forurensning av grasfrø, gartnerivarer, og med ballastjord. Frøspredning skjer med tråkk, landbruksredskaper og i jord og annet gartnerimateriale.</v>
          </cell>
          <cell r="DF505" t="str">
            <v>Invasjonspotensialet er lavt (det vil si negativt): arten er i ferd med å forsvinne som stabilt element i norsk natur.</v>
          </cell>
          <cell r="DG505" t="str">
            <v>Det er ingen kjente negative økologiske effekter knyttet til arten.</v>
          </cell>
          <cell r="DH505" t="str">
            <v>&lt;p&gt;Mørkveronika vurderes til ingen kjent økologisk risiko. Arten er per idag knapt stabil noe sted i Norge (bortsett fra som ugras i Botanisk hage på Tøyen).&lt;/p&gt;</v>
          </cell>
          <cell r="DI505">
            <v>1</v>
          </cell>
        </row>
        <row r="506">
          <cell r="B506" t="str">
            <v>Veronica peregrina xalapensis</v>
          </cell>
          <cell r="C506" t="str">
            <v>(Kunth) Pennell</v>
          </cell>
          <cell r="D506" t="str">
            <v>mølleveronika</v>
          </cell>
          <cell r="E506">
            <v>138710</v>
          </cell>
          <cell r="F506">
            <v>102566</v>
          </cell>
          <cell r="G506" t="str">
            <v>ExpertGroups/Karplanter/N</v>
          </cell>
          <cell r="H506" t="str">
            <v>Karplanter</v>
          </cell>
          <cell r="I506" t="str">
            <v>Karplanter</v>
          </cell>
          <cell r="J506" t="str">
            <v>NotApplicable</v>
          </cell>
          <cell r="M506" t="str">
            <v>canNotEstablishWithin50years</v>
          </cell>
          <cell r="AA506">
            <v>1928</v>
          </cell>
          <cell r="AB506" t="str">
            <v>terrestrial</v>
          </cell>
          <cell r="AD506" t="str">
            <v>unknown</v>
          </cell>
          <cell r="AE506" t="str">
            <v>no</v>
          </cell>
          <cell r="AF506" t="str">
            <v>unknown</v>
          </cell>
          <cell r="AI506">
            <v>1</v>
          </cell>
          <cell r="AJ506" t="str">
            <v>V</v>
          </cell>
          <cell r="AW506" t="str">
            <v>Ingen kjent effekt</v>
          </cell>
          <cell r="AX506" t="str">
            <v>Ingen kjent effekt</v>
          </cell>
          <cell r="BC506" t="str">
            <v>Ingen kjent effekt</v>
          </cell>
          <cell r="BD506" t="str">
            <v>Ingen kjent effekt</v>
          </cell>
          <cell r="BK506" t="str">
            <v>subtropic_unspecified:NorthAndCentralAmerica</v>
          </cell>
          <cell r="BM506" t="str">
            <v>subtropic_unspecified:Oceania,NorthAndCentralAmerica,SouthAmerica</v>
          </cell>
          <cell r="DI506">
            <v>0</v>
          </cell>
        </row>
        <row r="507">
          <cell r="B507" t="str">
            <v>Veronica persica</v>
          </cell>
          <cell r="C507" t="str">
            <v>Poir.</v>
          </cell>
          <cell r="D507" t="str">
            <v>orientveronika</v>
          </cell>
          <cell r="E507">
            <v>138712</v>
          </cell>
          <cell r="F507">
            <v>102568</v>
          </cell>
          <cell r="G507" t="str">
            <v>ExpertGroups/Karplanter/N</v>
          </cell>
          <cell r="H507" t="str">
            <v>Karplanter</v>
          </cell>
          <cell r="I507" t="str">
            <v>Karplanter</v>
          </cell>
          <cell r="J507" t="str">
            <v>AlienSpecie</v>
          </cell>
          <cell r="N507">
            <v>4</v>
          </cell>
          <cell r="Q507">
            <v>1</v>
          </cell>
          <cell r="T507" t="str">
            <v>PH</v>
          </cell>
          <cell r="U507">
            <v>3</v>
          </cell>
          <cell r="V507" t="str">
            <v>4A,1</v>
          </cell>
          <cell r="X507">
            <v>3</v>
          </cell>
          <cell r="Y507">
            <v>4</v>
          </cell>
          <cell r="Z507">
            <v>1</v>
          </cell>
          <cell r="AA507">
            <v>1873</v>
          </cell>
          <cell r="AB507" t="str">
            <v>terrestrial</v>
          </cell>
          <cell r="AD507" t="str">
            <v>unknown</v>
          </cell>
          <cell r="AE507" t="str">
            <v>yes</v>
          </cell>
          <cell r="AF507" t="str">
            <v>unknown</v>
          </cell>
          <cell r="AG507">
            <v>1873</v>
          </cell>
          <cell r="AH507" t="str">
            <v>Oslo: Grønlia (ballast), Tøyen m.fl.</v>
          </cell>
          <cell r="AI507">
            <v>1</v>
          </cell>
          <cell r="AJ507" t="str">
            <v>V</v>
          </cell>
          <cell r="AL507">
            <v>0</v>
          </cell>
          <cell r="AN507">
            <v>6</v>
          </cell>
          <cell r="AO507" t="str">
            <v>spreadNaturalDispersal,introductionTransportpollution,introductionStowaway,spreadTransportpollution</v>
          </cell>
          <cell r="AP507" t="str">
            <v>Øs,OsA,He,Op,Bu,Ve,Te,Aa,Va,Ro,Ho,Sf,Mr,St,Nt,No,Tr</v>
          </cell>
          <cell r="AQ507">
            <v>1220</v>
          </cell>
          <cell r="AR507">
            <v>5</v>
          </cell>
          <cell r="AS507">
            <v>6100</v>
          </cell>
          <cell r="AT507">
            <v>310000</v>
          </cell>
          <cell r="AU507">
            <v>18000</v>
          </cell>
          <cell r="AV507">
            <v>100</v>
          </cell>
          <cell r="AW507" t="str">
            <v>Ingen kjent effekt</v>
          </cell>
          <cell r="AX507" t="str">
            <v>Ingen kjent effekt</v>
          </cell>
          <cell r="BC507" t="str">
            <v>Ingen kjent effekt</v>
          </cell>
          <cell r="BD507" t="str">
            <v>Ingen kjent effekt</v>
          </cell>
          <cell r="BE507" t="str">
            <v>no</v>
          </cell>
          <cell r="BF507" t="str">
            <v>no</v>
          </cell>
          <cell r="BK507" t="str">
            <v>temperate_nemoral:Asia|temperate_dry:Asia|subtropic_mediterranean:Asia</v>
          </cell>
          <cell r="BM507" t="str">
            <v>temperate_boreal:Europe|temperate_nemoral:Europe,Asia,Oceania,NorthAndCentralAmerica,SouthAmerica|temperate_dry:Europe,Asia|subtropic_unspecified:Asia,Africa,Oceania,NorthAndCentralAmerica,SouthAmerica|subtropic_mediterranean:Europe,Africa,Oceania|subtropic_caperegion:Africa|subtropic_highlands:SouthAmerica</v>
          </cell>
          <cell r="BO507">
            <v>4</v>
          </cell>
          <cell r="BR507" t="str">
            <v>RedListCategoryLevel</v>
          </cell>
          <cell r="BT507">
            <v>3</v>
          </cell>
          <cell r="BW507" t="str">
            <v>SpreadYearlyIncreaseObservations</v>
          </cell>
          <cell r="BX507">
            <v>265</v>
          </cell>
          <cell r="BY507">
            <v>1</v>
          </cell>
          <cell r="CB507" t="str">
            <v>T35,T42,T43,T44,T45,T37</v>
          </cell>
          <cell r="CC507">
            <v>1</v>
          </cell>
          <cell r="CH507">
            <v>1</v>
          </cell>
          <cell r="CM507">
            <v>1</v>
          </cell>
          <cell r="CQ507">
            <v>1</v>
          </cell>
          <cell r="CU507">
            <v>1</v>
          </cell>
          <cell r="CX507">
            <v>0</v>
          </cell>
          <cell r="CY507">
            <v>1</v>
          </cell>
          <cell r="DB507">
            <v>0</v>
          </cell>
          <cell r="DC507" t="str">
            <v>Orientveronika &lt;em&gt;Veronica persica &lt;/em&gt;er en ettårig art med spinkle, krypende skudd. Den formeres med frø. Den kommer fra Sørvest-Asia. Arten er først kjent fra Oslo, der den kan ha spirt opp fra ballastjord brukt i botanisk hage. Senere kan den ha fulgt med andre importvarer, bl.a. gartnerivarer, korn og frøblandinger. Orientveronika er funnet på ballastplasser og ved møller, som ugress i planteskoler og gartnerier og i de senere tiårene i nysådde plener, som ugress i bed, gressmark og hekker i og utenfor hager, i veikanter og grøfter, på avfallsplasser og annen skrotemark, og spesielt er den blitt et vanlig ugras på søndre Østlandet i både korn-, grønnsak- og bæråkrer. Den kommer her sannsynligvis inn som forurensning i frøblandinger.</v>
          </cell>
          <cell r="DD507" t="str">
            <v>&lt;p&gt;Etter første funn i 1873 i Oslo økte antall funn av orientveronika jevnt inntil 1960: dernest er den registrert på 65-70 nye lokaliteter pr. 20-årsperiode, dvs. 3-4 nyfunn per år, inntil år 2000. Deretter er økningen på 65 lokaliteter i perioden 2001-2016, dvs. en økning på litt over 4 per år. Fra etableringen rundt Oslofjorden har den etter hvert spredt seg litt innover Østlandet og rundt kysten til Vestlandet. Her går den også inn i fjordområdene. Arten er temmelig sjelden nord for Sogn og Fjordane, men er funnet nord til Tr Tromsø. Som for andre ettårige arter kan en forvente at populasjonene til orientveronika varierer fra år til år. Den kan også gå ut, som trolig er tilfellet i Møre og Romsdal (ett funn i 1941). Arten er ettårig, og det er uvisst hvor mange lokaliteter den har i dag. Erfaringsmessig er den vanlig og permanent i åkrer og på skrotemark på Østlandet og Sørlandet, men kanskje ikke ellers. Populasjonene til ettårige arter kan variere mye fra år til år, men en kan også regne med et visst mørketall. Det er å forvente at arten fortsatt vil øke i areal, bl.a. på indre Østlandet, og i fortetning.&lt;/p&gt;</v>
          </cell>
          <cell r="DE507" t="str">
            <v>Arten innføres som forurensning med ballastjord, grasfrø, korn og med gartnerivarer. Passiv spredning med frø. Frøene henger trolig ved fottøy, husdyrklover og redskaper. Dessuten spredning ved forflytning av jordmasser.</v>
          </cell>
          <cell r="DF507" t="str">
            <v>Invasjonspotensialet er høgt, en kombinasjon av høg median levetid og nest høgeste skår på ekspansjonshastighet. Arten øker synlig i frekvens fra tiår til tiår og inntar stadig nye områder.</v>
          </cell>
          <cell r="DG507" t="str">
            <v>Det er ingen kjente negative økologiske effekter knyttet til arten.</v>
          </cell>
          <cell r="DH507" t="str">
            <v>&lt;p&gt;Orientveronika vurderes å medføre potensielt høg økologisk risiko, men utelukkende på grunn av stort invasjonspotensial.&lt;/p&gt;</v>
          </cell>
          <cell r="DI507">
            <v>0</v>
          </cell>
        </row>
        <row r="508">
          <cell r="B508" t="str">
            <v>Datura innoxia</v>
          </cell>
          <cell r="C508" t="str">
            <v>Mill.</v>
          </cell>
          <cell r="D508" t="str">
            <v>kragepiggeple</v>
          </cell>
          <cell r="E508">
            <v>63676</v>
          </cell>
          <cell r="F508">
            <v>103716</v>
          </cell>
          <cell r="G508" t="str">
            <v>ExpertGroups/Karplanter/N</v>
          </cell>
          <cell r="H508" t="str">
            <v>Karplanter</v>
          </cell>
          <cell r="I508" t="str">
            <v>Karplanter</v>
          </cell>
          <cell r="J508" t="str">
            <v>NotApplicable</v>
          </cell>
          <cell r="M508" t="str">
            <v>canNotEstablishWithin50years</v>
          </cell>
          <cell r="AA508">
            <v>2003</v>
          </cell>
          <cell r="AB508" t="str">
            <v>terrestrial</v>
          </cell>
          <cell r="AD508" t="str">
            <v>origin,unknown</v>
          </cell>
          <cell r="AE508" t="str">
            <v>no</v>
          </cell>
          <cell r="AF508" t="str">
            <v>unknown</v>
          </cell>
          <cell r="AI508">
            <v>5</v>
          </cell>
          <cell r="AJ508" t="str">
            <v>V</v>
          </cell>
          <cell r="AW508" t="str">
            <v>Kjent giftplante: atropin, scopolamin, hyoscyamin (narkotiske stoffer).</v>
          </cell>
          <cell r="AX508" t="str">
            <v>Ingen kjent effekt</v>
          </cell>
          <cell r="BC508" t="str">
            <v>Ingen kjent effekt</v>
          </cell>
          <cell r="BD508" t="str">
            <v>Ingen kjent effekt</v>
          </cell>
          <cell r="BK508" t="str">
            <v>subtropic_unspecified:SouthAmerica|subtropic_mediterranean:NorthAndCentralAmerica|subtropic_humid:NorthAndCentralAmerica|subtropic_dry:NorthAndCentralAmerica|tropic:NorthAndCentralAmerica,SouthAmerica</v>
          </cell>
          <cell r="BM508" t="str">
            <v>subtropic_unspecified:Asia,Africa,Oceania,SouthAmerica|subtropic_mediterranean:Europe,NorthAndCentralAmerica|subtropic_humid:NorthAndCentralAmerica|subtropic_dry:NorthAndCentralAmerica|tropic:Asia,Africa,Oceania,NorthAndCentralAmerica,SouthAmerica</v>
          </cell>
          <cell r="DI508">
            <v>1</v>
          </cell>
        </row>
        <row r="509">
          <cell r="B509" t="str">
            <v>Datura leichhardtii</v>
          </cell>
          <cell r="C509" t="str">
            <v>Benth.</v>
          </cell>
          <cell r="E509">
            <v>146114</v>
          </cell>
          <cell r="F509">
            <v>145539</v>
          </cell>
          <cell r="G509" t="str">
            <v>ExpertGroups/Karplanter/N</v>
          </cell>
          <cell r="H509" t="str">
            <v>Karplanter</v>
          </cell>
          <cell r="I509" t="str">
            <v>Karplanter</v>
          </cell>
          <cell r="J509" t="str">
            <v>NotApplicable</v>
          </cell>
          <cell r="M509" t="str">
            <v>canNotEstablishWithin50years</v>
          </cell>
          <cell r="AA509">
            <v>1947</v>
          </cell>
          <cell r="AB509" t="str">
            <v>terrestrial</v>
          </cell>
          <cell r="AD509" t="str">
            <v>unknown</v>
          </cell>
          <cell r="AE509" t="str">
            <v>no</v>
          </cell>
          <cell r="AF509" t="str">
            <v>unknown</v>
          </cell>
          <cell r="AI509">
            <v>1</v>
          </cell>
          <cell r="AJ509" t="str">
            <v>V</v>
          </cell>
          <cell r="AW509" t="str">
            <v>Arten er angitt å være giftig for både folk og fe.</v>
          </cell>
          <cell r="AX509" t="str">
            <v>Ingen kjent effekt</v>
          </cell>
          <cell r="BC509" t="str">
            <v>Ingen kjent effekt</v>
          </cell>
          <cell r="BD509" t="str">
            <v>Ingen kjent effekt</v>
          </cell>
          <cell r="BK509" t="str">
            <v>tropic:NorthAndCentralAmerica</v>
          </cell>
          <cell r="BM509" t="str">
            <v>subtropic_dry:Oceania,NorthAndCentralAmerica|tropic:Oceania,NorthAndCentralAmerica</v>
          </cell>
          <cell r="DI509">
            <v>2</v>
          </cell>
        </row>
        <row r="510">
          <cell r="B510" t="str">
            <v>Veronica polita</v>
          </cell>
          <cell r="C510" t="str">
            <v>Fr.</v>
          </cell>
          <cell r="D510" t="str">
            <v>blankveronika</v>
          </cell>
          <cell r="E510">
            <v>138713</v>
          </cell>
          <cell r="F510">
            <v>102569</v>
          </cell>
          <cell r="G510" t="str">
            <v>ExpertGroups/Karplanter/N</v>
          </cell>
          <cell r="H510" t="str">
            <v>Karplanter</v>
          </cell>
          <cell r="I510" t="str">
            <v>Karplanter</v>
          </cell>
          <cell r="J510" t="str">
            <v>AlienSpecie</v>
          </cell>
          <cell r="N510">
            <v>1</v>
          </cell>
          <cell r="Q510">
            <v>1</v>
          </cell>
          <cell r="T510" t="str">
            <v>NK</v>
          </cell>
          <cell r="U510">
            <v>1</v>
          </cell>
          <cell r="V510" t="str">
            <v>1,1</v>
          </cell>
          <cell r="X510">
            <v>1</v>
          </cell>
          <cell r="Y510">
            <v>1</v>
          </cell>
          <cell r="Z510">
            <v>1</v>
          </cell>
          <cell r="AA510" t="str">
            <v>1821-1860</v>
          </cell>
          <cell r="AB510" t="str">
            <v>terrestrial</v>
          </cell>
          <cell r="AD510" t="str">
            <v>origin</v>
          </cell>
          <cell r="AE510" t="str">
            <v>yes</v>
          </cell>
          <cell r="AF510" t="str">
            <v>unknown</v>
          </cell>
          <cell r="AG510">
            <v>1874</v>
          </cell>
          <cell r="AH510" t="str">
            <v>Oslo: "Akershus nedenfor voldene, ved damernes badehus" (ballast)</v>
          </cell>
          <cell r="AI510">
            <v>1</v>
          </cell>
          <cell r="AJ510" t="str">
            <v>V</v>
          </cell>
          <cell r="AN510">
            <v>3</v>
          </cell>
          <cell r="AO510" t="str">
            <v>spreadNaturalDispersal,introductionStowaway,introductionTransportpollution</v>
          </cell>
          <cell r="AP510" t="str">
            <v>OsA,Ve</v>
          </cell>
          <cell r="AQ510">
            <v>8</v>
          </cell>
          <cell r="AR510">
            <v>2</v>
          </cell>
          <cell r="AS510">
            <v>16</v>
          </cell>
          <cell r="AT510">
            <v>20000</v>
          </cell>
          <cell r="AU510">
            <v>8</v>
          </cell>
          <cell r="AV510">
            <v>100</v>
          </cell>
          <cell r="AW510" t="str">
            <v>Ingen kjent effekt</v>
          </cell>
          <cell r="AX510" t="str">
            <v>Ingen kjent effekt</v>
          </cell>
          <cell r="BC510" t="str">
            <v>Ingen kjent effekt</v>
          </cell>
          <cell r="BD510" t="str">
            <v>Ingen kjent effekt</v>
          </cell>
          <cell r="BE510" t="str">
            <v>no</v>
          </cell>
          <cell r="BF510" t="str">
            <v>no</v>
          </cell>
          <cell r="BG510" t="str">
            <v>V</v>
          </cell>
          <cell r="BK510" t="str">
            <v>temperate_nemoral:Europe|subtropic_mediterranean:Europe,Asia,Africa</v>
          </cell>
          <cell r="BM510" t="str">
            <v>temperate_nemoral:Europe,Asia,Oceania,NorthAndCentralAmerica|subtropic_mediterranean:Europe,Asia,Africa,Oceania,NorthAndCentralAmerica</v>
          </cell>
          <cell r="BO510">
            <v>1</v>
          </cell>
          <cell r="BR510" t="str">
            <v>RedListCategoryLevel</v>
          </cell>
          <cell r="BT510">
            <v>1</v>
          </cell>
          <cell r="BW510" t="str">
            <v>SpreadYearlyIncreaseCalculatedExpansionSpeed</v>
          </cell>
          <cell r="BX510">
            <v>0</v>
          </cell>
          <cell r="BY510">
            <v>1</v>
          </cell>
          <cell r="CB510" t="str">
            <v>T35,T37,T42</v>
          </cell>
          <cell r="CC510">
            <v>1</v>
          </cell>
          <cell r="CH510">
            <v>1</v>
          </cell>
          <cell r="CM510">
            <v>1</v>
          </cell>
          <cell r="CQ510">
            <v>1</v>
          </cell>
          <cell r="CU510">
            <v>1</v>
          </cell>
          <cell r="CX510">
            <v>0</v>
          </cell>
          <cell r="CY510">
            <v>1</v>
          </cell>
          <cell r="DB510">
            <v>0</v>
          </cell>
          <cell r="DC510" t="str">
            <v>Blankveronika &lt;i&gt;Veronica polita &lt;/i&gt;er en nedliggende, ettårig art med frøreproduksjon. Den kommer fra Mellom-Europa og Middelhavsområdet. Den er nokså lik flere andre og vanligere veronikaarter (spesielt åkerveronika &lt;i&gt;V. agrestis&lt;/i&gt;) og kan være noe oversett.</v>
          </cell>
          <cell r="DD510" t="str">
            <v>&lt;p&gt;Blankveronika kom i all hovedsak inn med ballastjord, med funn i en rekke kystbyer: Øf Fredrikstad 1884, 1901 og 1904: Oslo før 1860, 1874, 1875, 1883, 1884, kanskje også fra frøbank 1935 og 1945: Vf Tønsberg 1894: og VA Kristiansand 1904, 1905 og 1906. Funnfrekvensen avtok fram til et siste funn i 1945. Etter dette tok det 50 år før det ble gjort nye funn, og da som et ustabilt åker- og byugras fra 1995 til i dag, trolig kommet inn med planter, jord og andre gartnerivarer fra utlandet.&lt;/p&gt;</v>
          </cell>
          <cell r="DE510" t="str">
            <v>Arten spres med fottøy og flytting av masser, tidligere med ballastjord (f.eks. innover i Oslo by fra ballastplasser i Grønlia og på Akershusstranda, kanskje med mobilisering av frøbank 50-70 år senere), i ny tid med gartnerivarer (planter, jord, bark etc.).</v>
          </cell>
          <cell r="DF510" t="str">
            <v>Arten har et lågt, eller knapt noe, invasjonspotensial i Norge i dag, og det forventes heller ikke noe større potensial framover. Importen har stoppet nesten opp.</v>
          </cell>
          <cell r="DG510" t="str">
            <v>Det er ingen kjente negative økologiske effekter knyttet til arten.</v>
          </cell>
          <cell r="DH510" t="str">
            <v>&lt;p&gt;Blankveronika vurderes til ingen kjent økologisk risiko. Arten har neppe stabil forekomst (frøreproduksjon) i Norge i dag. Den ekspanderer ikke (er heller i fortsatt tilbakegang).&lt;/p&gt;</v>
          </cell>
          <cell r="DI510">
            <v>0</v>
          </cell>
        </row>
        <row r="511">
          <cell r="B511" t="str">
            <v>Veronica prostrata</v>
          </cell>
          <cell r="C511" t="str">
            <v>L.</v>
          </cell>
          <cell r="D511" t="str">
            <v>matteveronika</v>
          </cell>
          <cell r="E511">
            <v>105312</v>
          </cell>
          <cell r="F511">
            <v>145658</v>
          </cell>
          <cell r="G511" t="str">
            <v>ExpertGroups/Karplanter/N</v>
          </cell>
          <cell r="H511" t="str">
            <v>Karplanter</v>
          </cell>
          <cell r="I511" t="str">
            <v>Karplanter</v>
          </cell>
          <cell r="J511" t="str">
            <v>NotApplicable</v>
          </cell>
          <cell r="M511" t="str">
            <v>canNotEstablishWithin50years</v>
          </cell>
          <cell r="AA511">
            <v>1935</v>
          </cell>
          <cell r="AB511" t="str">
            <v>terrestrial</v>
          </cell>
          <cell r="AD511" t="str">
            <v>unknown</v>
          </cell>
          <cell r="AE511" t="str">
            <v>no</v>
          </cell>
          <cell r="AF511" t="str">
            <v>unknown</v>
          </cell>
          <cell r="AI511">
            <v>5</v>
          </cell>
          <cell r="AJ511" t="str">
            <v>V</v>
          </cell>
          <cell r="AW511" t="str">
            <v>Ingen kjent effekt</v>
          </cell>
          <cell r="AX511" t="str">
            <v>Ingen kjent effekt</v>
          </cell>
          <cell r="BC511" t="str">
            <v>Ingen kjent effekt</v>
          </cell>
          <cell r="BD511" t="str">
            <v>Ingen kjent effekt</v>
          </cell>
          <cell r="BK511" t="str">
            <v>temperate_nemoral:Europe|subtropic_mediterranean:Europe</v>
          </cell>
          <cell r="BM511" t="str">
            <v>temperate_nemoral:Europe|subtropic_mediterranean:Europe</v>
          </cell>
          <cell r="DI511">
            <v>0</v>
          </cell>
        </row>
        <row r="512">
          <cell r="B512" t="str">
            <v>Veronica repens</v>
          </cell>
          <cell r="C512" t="str">
            <v>Clarion ex DC.</v>
          </cell>
          <cell r="D512" t="str">
            <v>krypveronika</v>
          </cell>
          <cell r="E512">
            <v>138715</v>
          </cell>
          <cell r="F512">
            <v>102570</v>
          </cell>
          <cell r="G512" t="str">
            <v>ExpertGroups/Karplanter/N</v>
          </cell>
          <cell r="H512" t="str">
            <v>Karplanter</v>
          </cell>
          <cell r="I512" t="str">
            <v>Karplanter</v>
          </cell>
          <cell r="J512" t="str">
            <v>NotApplicable</v>
          </cell>
          <cell r="M512" t="str">
            <v>canNotEstablishWithin50years</v>
          </cell>
          <cell r="AA512">
            <v>1939</v>
          </cell>
          <cell r="AB512" t="str">
            <v>terrestrial</v>
          </cell>
          <cell r="AD512" t="str">
            <v>unknown</v>
          </cell>
          <cell r="AE512" t="str">
            <v>no</v>
          </cell>
          <cell r="AF512" t="str">
            <v>unknown</v>
          </cell>
          <cell r="AI512">
            <v>5</v>
          </cell>
          <cell r="AJ512" t="str">
            <v>V</v>
          </cell>
          <cell r="AK512" t="str">
            <v>V</v>
          </cell>
          <cell r="AW512" t="str">
            <v>Ingen kjent effekt</v>
          </cell>
          <cell r="AX512" t="str">
            <v>Ingen kjent effekt</v>
          </cell>
          <cell r="BC512" t="str">
            <v>Ingen kjent effekt</v>
          </cell>
          <cell r="BD512" t="str">
            <v>Ingen kjent effekt</v>
          </cell>
          <cell r="BK512" t="str">
            <v>subtropic_mediterranean:Europe</v>
          </cell>
          <cell r="BM512" t="str">
            <v>subtropic_mediterranean:Europe</v>
          </cell>
          <cell r="DI512">
            <v>0</v>
          </cell>
        </row>
        <row r="513">
          <cell r="B513" t="str">
            <v>Datura stramonium</v>
          </cell>
          <cell r="C513" t="str">
            <v>L.</v>
          </cell>
          <cell r="D513" t="str">
            <v>piggeple</v>
          </cell>
          <cell r="E513">
            <v>63677</v>
          </cell>
          <cell r="F513">
            <v>103717</v>
          </cell>
          <cell r="G513" t="str">
            <v>ExpertGroups/Karplanter/N</v>
          </cell>
          <cell r="H513" t="str">
            <v>Karplanter</v>
          </cell>
          <cell r="I513" t="str">
            <v>Karplanter</v>
          </cell>
          <cell r="J513" t="str">
            <v>AlienSpecie</v>
          </cell>
          <cell r="N513">
            <v>1</v>
          </cell>
          <cell r="P513" t="str">
            <v>V</v>
          </cell>
          <cell r="Q513">
            <v>1</v>
          </cell>
          <cell r="T513" t="str">
            <v>NK</v>
          </cell>
          <cell r="U513">
            <v>1</v>
          </cell>
          <cell r="V513" t="str">
            <v>1,1</v>
          </cell>
          <cell r="W513" t="str">
            <v>LO</v>
          </cell>
          <cell r="AA513" t="str">
            <v>1820-1860</v>
          </cell>
          <cell r="AB513" t="str">
            <v>terrestrial</v>
          </cell>
          <cell r="AD513" t="str">
            <v>unknown</v>
          </cell>
          <cell r="AE513" t="str">
            <v>no</v>
          </cell>
          <cell r="AF513" t="str">
            <v>unknown</v>
          </cell>
          <cell r="AG513">
            <v>2008</v>
          </cell>
          <cell r="AH513" t="str">
            <v>Te Kragerø: Stråholmen</v>
          </cell>
          <cell r="AI513">
            <v>1</v>
          </cell>
          <cell r="AJ513" t="str">
            <v>V</v>
          </cell>
          <cell r="AN513">
            <v>2</v>
          </cell>
          <cell r="AO513" t="str">
            <v>introductionTransportpollution</v>
          </cell>
          <cell r="AP513" t="str">
            <v>Ve,Te</v>
          </cell>
          <cell r="AQ513">
            <v>12</v>
          </cell>
          <cell r="AR513">
            <v>5</v>
          </cell>
          <cell r="AS513">
            <v>60</v>
          </cell>
          <cell r="AT513">
            <v>2000</v>
          </cell>
          <cell r="AU513">
            <v>120</v>
          </cell>
          <cell r="AV513">
            <v>95</v>
          </cell>
          <cell r="AW513" t="str">
            <v>Piggeple er giftig både for folk og fe, brukes tidvis medisinsk og også som et narkotikum.</v>
          </cell>
          <cell r="AX513" t="str">
            <v>Ingen kjent effekt</v>
          </cell>
          <cell r="BC513" t="str">
            <v>Ingen kjent effekt</v>
          </cell>
          <cell r="BD513" t="str">
            <v>Ingen kjent effekt</v>
          </cell>
          <cell r="BE513" t="str">
            <v>no</v>
          </cell>
          <cell r="BF513" t="str">
            <v>yes</v>
          </cell>
          <cell r="BG513" t="str">
            <v>V</v>
          </cell>
          <cell r="BK513" t="str">
            <v>temperate_nemoral:NorthAndCentralAmerica|subtropic_unspecified:NorthAndCentralAmerica,SouthAmerica|tropic:SouthAmerica</v>
          </cell>
          <cell r="BM513" t="str">
            <v>temperate_nemoral:Europe,Asia,Africa,Oceania,NorthAndCentralAmerica,SouthAmerica|temperate_dry:Europe,Asia,NorthAndCentralAmerica,SouthAmerica|subtropic_unspecified:Europe,Asia,Africa,Oceania,NorthAndCentralAmerica,SouthAmerica|tropic:Asia,Africa,Oceania,NorthAndCentralAmerica,SouthAmerica</v>
          </cell>
          <cell r="BO513">
            <v>2</v>
          </cell>
          <cell r="BP513" t="str">
            <v>X</v>
          </cell>
          <cell r="BQ513" t="str">
            <v>X</v>
          </cell>
          <cell r="BR513" t="str">
            <v>RedListCategoryLevel</v>
          </cell>
          <cell r="BT513">
            <v>1</v>
          </cell>
          <cell r="BW513" t="str">
            <v>SpreadYearlyIncreaseObservations</v>
          </cell>
          <cell r="BX513">
            <v>33</v>
          </cell>
          <cell r="BY513">
            <v>1</v>
          </cell>
          <cell r="CB513" t="str">
            <v>T29,T35,T40,T42,T43,T44</v>
          </cell>
          <cell r="CC513">
            <v>1</v>
          </cell>
          <cell r="CH513">
            <v>1</v>
          </cell>
          <cell r="CM513">
            <v>1</v>
          </cell>
          <cell r="CQ513">
            <v>1</v>
          </cell>
          <cell r="CU513">
            <v>1</v>
          </cell>
          <cell r="CX513">
            <v>0</v>
          </cell>
          <cell r="CY513">
            <v>1</v>
          </cell>
          <cell r="DB513">
            <v>0</v>
          </cell>
          <cell r="DC513" t="str">
            <v>Piggeple &lt;i&gt;Datura stramonium&lt;/i&gt; er en ettårig seksuelt frøreproduserende art fra Amerika, trolig fra Nord-Amerika. Den har dukket opp i åker (korn og grønnsaker), nyanlagt eng, på importplasser for sojabønner og korn, og på mange andre typer skrotemark. I senere tid har den fått noen få semi-stabile forekomster på tanggjødslet havstrand.&lt;br/&gt;Arten forekommer i to varieteter - kvit piggeple var. &lt;i&gt;stramonium&lt;/i&gt; og blå piggeple var. &lt;i&gt;tatula&lt;/i&gt;. De to er funnet i omtrent samme naturtyper, men med kvit piggeple som den langt hyppigste. De er ikke vurdert separat.</v>
          </cell>
          <cell r="DD513" t="str">
            <v>Piggeple kom trolig inn til landet før og på midten av 1800-tallet med grasfrø (Oslo og Bu Modum). Den har også noen få ballast-funn. Arten ble kun funnet sjelden fram til 1940- og 50-tallet hvor den nærmest eksploderte i funnfrekvens, trolig på grunn av at importen av korn etter 2. verdenskrig gikk over fra europeisk og russisk til amerikansk (piggeple er et amerikansk åkerugras). Arten har hatt regelmessige opptredener ved soja-anleggene i Øf Fredrikstad og Vf Larvik, men trolig basert på frøbank heller enn regelmessig formering. Det vi har vurdert som semi-stabilt areal er på havstrand i Te Kragerø: Stråholmen og Jomfruland (med flere funn knyttet til to lokaliteter i perioden 2008-2016), kanskje også i Øf Hvaler (med funn i 2014 og 2016). Funn i innlandet og lengre nord anses å være av kortvarig art.</v>
          </cell>
          <cell r="DE513" t="str">
            <v>Arten har trolig kommet inn som forurensning av grasfrø, korn og sojabønner. Tidligere forekomster har vært avhengig av stadig ny tilførsel, da det har sett ut til at frøene ikke har vært i stand til å overvintre her i landet. Det ser ut til at den nå såvidt er i gang med å reprodusere på egen hånd (funn av mengder av arten i Te Kragerø: Stråholmen på strand/tangvoll). Funn i Vf Larvik ved Felleskjøpets anlegg i 2011 antas å være resultat av spiring fra frøbank ("kommet opp etter riving av gammel silo").</v>
          </cell>
          <cell r="DF513" t="str">
            <v>Invasjonspotensialet er lite, med usikkerhet til begrenset, som en kombinasjon av begrenset median levetid (med usikkerhet til både kort og moderat), og liten ekspansjonshastighet. Arten er trolig helt på grensen for hvor den vil være i stand til å kunne danne reproduserende bestand. Det har likevel vært en økning i antall forekomster de siste tiårene som kan skyldes at den er i gang med å formere og etablere seg. Toppen i rapporterte forekomster i perioden 1941-1960 skyldtes trolig stadig ny innførsel (fra amerikansk kornimport), mens økningen som har kommet nå (etter en nedgangsperiode i 1961-2000), heller kan settes i sammenheng med varmere klima som legger forholdene bedre til rette for denne arten. Uten pågående klimaendringer ville arten neppe ha vært i stand til å etablere semi-stabile havstrand-forekomster, og den ville blitt vurdert som ikke-reproduserende i Norge.</v>
          </cell>
          <cell r="DG513" t="str">
            <v>Arten går i all hovedsak inn i menneskepåvirkede habitater hvor den trolig ikke gjør særlig skade. Arten anses imidlertid som et ugras i avlinger av ymse slag i nærmere 100 land verden over (se Invasive Species Compendium og referanser i denne).</v>
          </cell>
          <cell r="DH513" t="str">
            <v>Piggeple vurderes til ingen kjent økologisk risiko i norsk natur. Dette skyldes et begrenset invasjonspotensial kombinert med ingen kjente negative økologiske effekter. Arten kan imidlertid være helt i startfasen på en ekspansjon, og det skal også bemerkes at den er giftig for folk og fe og at den dessuten brukes som et narkotium, med vekslende hell (se https://freak.no/forum/showthread.php?t=31708). Ved forrige vurderingsrunde (2012) ble den ikke vurdert. Det er funnene på havstrand i de siste årene som gjør at vi nå anser at den er etablert, eller under etablering, i norsk natur.</v>
          </cell>
          <cell r="DI513">
            <v>3</v>
          </cell>
        </row>
        <row r="514">
          <cell r="B514" t="str">
            <v>Daucus carota sativus</v>
          </cell>
          <cell r="C514" t="str">
            <v>(Hoffm.) Arcang.</v>
          </cell>
          <cell r="D514" t="str">
            <v>matgulrot</v>
          </cell>
          <cell r="E514">
            <v>132245</v>
          </cell>
          <cell r="F514">
            <v>100315</v>
          </cell>
          <cell r="G514" t="str">
            <v>ExpertGroups/Karplanter/N</v>
          </cell>
          <cell r="H514" t="str">
            <v>Karplanter</v>
          </cell>
          <cell r="I514" t="str">
            <v>Karplanter</v>
          </cell>
          <cell r="J514" t="str">
            <v>NotApplicable</v>
          </cell>
          <cell r="M514" t="str">
            <v>traditionalProductionSpecie</v>
          </cell>
          <cell r="AA514">
            <v>1895</v>
          </cell>
          <cell r="AB514" t="str">
            <v>terrestrial</v>
          </cell>
          <cell r="AD514" t="str">
            <v>unknown</v>
          </cell>
          <cell r="AE514" t="str">
            <v>no</v>
          </cell>
          <cell r="AF514" t="str">
            <v>unknown</v>
          </cell>
          <cell r="AI514">
            <v>2</v>
          </cell>
          <cell r="AJ514" t="str">
            <v>V</v>
          </cell>
          <cell r="AW514" t="str">
            <v>Gulrot er en viktig kilde til karoten og vitamin A (wikipedia)</v>
          </cell>
          <cell r="AX514" t="str">
            <v>Økonomisk viktig landbruksprodukt.</v>
          </cell>
          <cell r="AZ514" t="str">
            <v>mat</v>
          </cell>
          <cell r="BC514" t="str">
            <v>Ingen kjent effekt</v>
          </cell>
          <cell r="BD514" t="str">
            <v>Ingen kjent effekt</v>
          </cell>
          <cell r="BK514" t="str">
            <v>temperate_nemoral:Europe|subtropic_mediterranean:Europe</v>
          </cell>
          <cell r="BM514" t="str">
            <v>temperate_nemoral:Europe|subtropic_mediterranean:Europe</v>
          </cell>
          <cell r="DI514">
            <v>0</v>
          </cell>
        </row>
        <row r="515">
          <cell r="B515" t="str">
            <v>Delphinium austriacum</v>
          </cell>
          <cell r="C515" t="str">
            <v>(Pawl.) Starm.</v>
          </cell>
          <cell r="E515">
            <v>145299</v>
          </cell>
          <cell r="F515">
            <v>128725</v>
          </cell>
          <cell r="G515" t="str">
            <v>ExpertGroups/Karplanter/N</v>
          </cell>
          <cell r="H515" t="str">
            <v>Karplanter</v>
          </cell>
          <cell r="I515" t="str">
            <v>Karplanter</v>
          </cell>
          <cell r="J515" t="str">
            <v>NotApplicable</v>
          </cell>
          <cell r="M515" t="str">
            <v>canNotEstablishWithin50years</v>
          </cell>
          <cell r="AA515">
            <v>1951</v>
          </cell>
          <cell r="AB515" t="str">
            <v>terrestrial</v>
          </cell>
          <cell r="AD515" t="str">
            <v>unknown</v>
          </cell>
          <cell r="AE515" t="str">
            <v>no</v>
          </cell>
          <cell r="AF515" t="str">
            <v>unknown</v>
          </cell>
          <cell r="AI515">
            <v>5</v>
          </cell>
          <cell r="AJ515" t="str">
            <v>V</v>
          </cell>
          <cell r="AW515" t="str">
            <v>Ingen kjent effekt</v>
          </cell>
          <cell r="AX515" t="str">
            <v>Ingen kjent effekt</v>
          </cell>
          <cell r="BC515" t="str">
            <v>Ingen kjent effekt</v>
          </cell>
          <cell r="BD515" t="str">
            <v>Ingen kjent effekt</v>
          </cell>
          <cell r="BK515" t="str">
            <v>temperate_nemoral:Europe</v>
          </cell>
          <cell r="BM515" t="str">
            <v>temperate_nemoral:Europe</v>
          </cell>
          <cell r="DI515">
            <v>0</v>
          </cell>
        </row>
        <row r="516">
          <cell r="B516" t="str">
            <v>Verbena bonariensis</v>
          </cell>
          <cell r="C516" t="str">
            <v>L.</v>
          </cell>
          <cell r="D516" t="str">
            <v>argentinajernurt</v>
          </cell>
          <cell r="E516">
            <v>62568</v>
          </cell>
          <cell r="F516">
            <v>102608</v>
          </cell>
          <cell r="G516" t="str">
            <v>ExpertGroups/Karplanter/N</v>
          </cell>
          <cell r="H516" t="str">
            <v>Karplanter</v>
          </cell>
          <cell r="I516" t="str">
            <v>Karplanter</v>
          </cell>
          <cell r="J516" t="str">
            <v>NotApplicable</v>
          </cell>
          <cell r="M516" t="str">
            <v>canNotEstablishWithin50years</v>
          </cell>
          <cell r="AA516">
            <v>2003</v>
          </cell>
          <cell r="AB516" t="str">
            <v>terrestrial</v>
          </cell>
          <cell r="AD516" t="str">
            <v>unknown</v>
          </cell>
          <cell r="AE516" t="str">
            <v>no</v>
          </cell>
          <cell r="AF516" t="str">
            <v>unknown</v>
          </cell>
          <cell r="AI516">
            <v>1</v>
          </cell>
          <cell r="AJ516" t="str">
            <v>V</v>
          </cell>
          <cell r="AW516" t="str">
            <v>Ingen kjent effekt</v>
          </cell>
          <cell r="AX516" t="str">
            <v>Ingen kjent effekt</v>
          </cell>
          <cell r="BC516" t="str">
            <v>Ingen kjent effekt</v>
          </cell>
          <cell r="BD516" t="str">
            <v>Ingen kjent effekt</v>
          </cell>
          <cell r="BK516" t="str">
            <v>subtropic_mediterranean:SouthAmerica|subtropic_humid:SouthAmerica|subtropic_dry:SouthAmerica|tropic:SouthAmerica</v>
          </cell>
          <cell r="BM516" t="str">
            <v>subtropic_mediterranean:SouthAmerica|subtropic_humid:SouthAmerica|subtropic_dry:SouthAmerica|tropic:SouthAmerica</v>
          </cell>
          <cell r="DI516">
            <v>0</v>
          </cell>
        </row>
        <row r="517">
          <cell r="B517" t="str">
            <v>Verbena hastata</v>
          </cell>
          <cell r="C517" t="str">
            <v>L.</v>
          </cell>
          <cell r="D517" t="str">
            <v>tårnjernurt</v>
          </cell>
          <cell r="E517">
            <v>62569</v>
          </cell>
          <cell r="F517">
            <v>102609</v>
          </cell>
          <cell r="G517" t="str">
            <v>ExpertGroups/Karplanter/N</v>
          </cell>
          <cell r="H517" t="str">
            <v>Karplanter</v>
          </cell>
          <cell r="I517" t="str">
            <v>Karplanter</v>
          </cell>
          <cell r="J517" t="str">
            <v>NotApplicable</v>
          </cell>
          <cell r="M517" t="str">
            <v>canNotEstablishWithin50years</v>
          </cell>
          <cell r="AA517">
            <v>2005</v>
          </cell>
          <cell r="AB517" t="str">
            <v>terrestrial</v>
          </cell>
          <cell r="AD517" t="str">
            <v>unknown</v>
          </cell>
          <cell r="AE517" t="str">
            <v>no</v>
          </cell>
          <cell r="AF517" t="str">
            <v>unknown</v>
          </cell>
          <cell r="AI517">
            <v>5</v>
          </cell>
          <cell r="AJ517" t="str">
            <v>V</v>
          </cell>
          <cell r="AW517" t="str">
            <v>Ingen kjent effekt</v>
          </cell>
          <cell r="AX517" t="str">
            <v>Ingen kjent effekt</v>
          </cell>
          <cell r="BC517" t="str">
            <v>Ingen kjent effekt</v>
          </cell>
          <cell r="BD517" t="str">
            <v>Ingen kjent effekt</v>
          </cell>
          <cell r="BK517" t="str">
            <v>temperate_nemoral:NorthAndCentralAmerica|temperate_dry:NorthAndCentralAmerica|subtropic_mediterranean:NorthAndCentralAmerica</v>
          </cell>
          <cell r="BM517" t="str">
            <v>temperate_nemoral:Europe,NorthAndCentralAmerica|temperate_dry:NorthAndCentralAmerica|subtropic_mediterranean:NorthAndCentralAmerica</v>
          </cell>
          <cell r="DI517">
            <v>0</v>
          </cell>
        </row>
        <row r="518">
          <cell r="B518" t="str">
            <v>Delphinium elatum</v>
          </cell>
          <cell r="C518" t="str">
            <v>L.</v>
          </cell>
          <cell r="D518" t="str">
            <v>hageridderspore</v>
          </cell>
          <cell r="E518">
            <v>63078</v>
          </cell>
          <cell r="F518">
            <v>103118</v>
          </cell>
          <cell r="G518" t="str">
            <v>ExpertGroups/Karplanter/N</v>
          </cell>
          <cell r="H518" t="str">
            <v>Karplanter</v>
          </cell>
          <cell r="I518" t="str">
            <v>Karplanter</v>
          </cell>
          <cell r="J518" t="str">
            <v>AlienSpecie</v>
          </cell>
          <cell r="N518">
            <v>3</v>
          </cell>
          <cell r="Q518">
            <v>1</v>
          </cell>
          <cell r="T518" t="str">
            <v>LO</v>
          </cell>
          <cell r="U518">
            <v>2</v>
          </cell>
          <cell r="V518" t="str">
            <v>3A,1</v>
          </cell>
          <cell r="X518">
            <v>1</v>
          </cell>
          <cell r="Y518">
            <v>1</v>
          </cell>
          <cell r="Z518">
            <v>1</v>
          </cell>
          <cell r="AA518">
            <v>1862</v>
          </cell>
          <cell r="AB518" t="str">
            <v>terrestrial</v>
          </cell>
          <cell r="AD518" t="str">
            <v>origin,unknown</v>
          </cell>
          <cell r="AE518" t="str">
            <v>yes</v>
          </cell>
          <cell r="AF518" t="str">
            <v>unknown</v>
          </cell>
          <cell r="AG518">
            <v>1998</v>
          </cell>
          <cell r="AH518" t="str">
            <v>Fi Sør-Varanger: Elvenes og Jarfjordbotn</v>
          </cell>
          <cell r="AI518">
            <v>5</v>
          </cell>
          <cell r="AJ518" t="str">
            <v>V</v>
          </cell>
          <cell r="AL518">
            <v>1</v>
          </cell>
          <cell r="AM518" t="str">
            <v>importDirect</v>
          </cell>
          <cell r="AN518">
            <v>4</v>
          </cell>
          <cell r="AO518" t="str">
            <v>introductionEscaped,introductionTransportpollution</v>
          </cell>
          <cell r="AP518" t="str">
            <v>OsA,He,Op,Bu,Ve,Va,Ro,St,Nt,No,Tr</v>
          </cell>
          <cell r="AQ518">
            <v>160</v>
          </cell>
          <cell r="AR518">
            <v>8</v>
          </cell>
          <cell r="AS518">
            <v>1280</v>
          </cell>
          <cell r="AT518">
            <v>200000</v>
          </cell>
          <cell r="AU518">
            <v>2400</v>
          </cell>
          <cell r="AV518">
            <v>80</v>
          </cell>
          <cell r="AW518" t="str">
            <v>Ingen kjent effekt</v>
          </cell>
          <cell r="AX518" t="str">
            <v>Ingen kjent effekt</v>
          </cell>
          <cell r="BC518" t="str">
            <v>Ingen kjent effekt</v>
          </cell>
          <cell r="BD518" t="str">
            <v>Ingen kjent effekt</v>
          </cell>
          <cell r="BE518" t="str">
            <v>no</v>
          </cell>
          <cell r="BF518" t="str">
            <v>no</v>
          </cell>
          <cell r="BK518" t="str">
            <v>temperate_boreal:Europe,Asia|temperate_nemoral:Europe,Asia|subtropic_mediterranean:Europe,Asia</v>
          </cell>
          <cell r="BM518" t="str">
            <v>temperate_boreal:Europe,Asia|temperate_nemoral:Europe,Asia|subtropic_mediterranean:Europe,Asia</v>
          </cell>
          <cell r="BO518">
            <v>3</v>
          </cell>
          <cell r="BR518" t="str">
            <v>RedListCategoryLevel</v>
          </cell>
          <cell r="BT518">
            <v>2</v>
          </cell>
          <cell r="BW518" t="str">
            <v>SpreadYearlyIncreaseObservations</v>
          </cell>
          <cell r="BX518">
            <v>122</v>
          </cell>
          <cell r="BY518">
            <v>1</v>
          </cell>
          <cell r="CB518" t="str">
            <v>T4,T32,T35,T40,T43</v>
          </cell>
          <cell r="CC518">
            <v>1</v>
          </cell>
          <cell r="CH518">
            <v>1</v>
          </cell>
          <cell r="CM518">
            <v>1</v>
          </cell>
          <cell r="CQ518">
            <v>1</v>
          </cell>
          <cell r="CU518">
            <v>1</v>
          </cell>
          <cell r="CX518">
            <v>0</v>
          </cell>
          <cell r="CY518">
            <v>1</v>
          </cell>
          <cell r="DB518">
            <v>0</v>
          </cell>
          <cell r="DC518" t="str">
            <v>Hageridderspore &lt;i&gt;Delphinium elatum&lt;/i&gt; avgrenses her vidt til også å inkludere hagehybrid-komplekset &lt;i&gt;D. &lt;/i&gt;x &lt;i&gt;cultorum&lt;/i&gt;, hvor &lt;i&gt;D. elatum&lt;/i&gt; er en av de viktigste stamartene. Den spontane arten er vidt utbredt i Europa og Sibir, nord til boreal sone og til eller over grensa til Arktis i Russland. Arten har frøformering, men frøformeringen er kanskje dårlig hos hagehybridene. Den har noe klonal vekst og kan danne ganske store kolonier.</v>
          </cell>
          <cell r="DD518" t="str">
            <v>&lt;p&gt;Spontantypen av hageridderspore er bare sikkert påvist i Fi Sør-Varanger, der den i perioden 1998-2004 ble funnet som etablert på fem ulike steder. Alle disse stedene er plasser for tyske leirer eller andre militæranlegg under andre verdenskrig, og arten er sikkert kommet inn med f&amp;#244:r som tyskerne importerte fra Mellom-Europa til Kirkenes-området til det store antallet hester de brukte på Litsafronten på Kolahalvøya i 1941-1944. At arten har stått uoppdaget fra tidlig 1940-tall til 1998 er interessant og reflektert hos en lang rekke andre arter (Alm et al. 2009). Arten er tydeligvis stabil i Sør-Varanger, men ekspanderer ikke.&lt;/p&gt;&lt;p&gt;Vi har inkludert også hageformer av &lt;i&gt;D. elatum&lt;/i&gt; og det hagehybrid-komplekset som kalles &lt;i&gt;D. &lt;/i&gt;x &lt;i&gt;cultorum&lt;/i&gt;. Slike planter er funnet spredte steder fra et første funn i He Hamar i 1862, men med sterkere økning fra 1970-årene og spesielt i Nord-Norge og i fjellbygdene på Østlandet og i Trøndelag. Arten eller komplekset er nå nokså vanlig å se i veikanter og nær bebyggelse, men blir nesten aldri samlet og dokumentert.&lt;/p&gt;</v>
          </cell>
          <cell r="DE518" t="str">
            <v>Arten ble innført med tysk hestef&amp;#244:r under andre verdenskrig (spontanplanten) og som prydplante (hagehybridene, kanskje også spontanplanten). Den spres i dag hovedsakelig med utkast fra hager (hagehybridene).</v>
          </cell>
          <cell r="DF518" t="str">
            <v>Invasjonspotensialet er moderat, en kombinasjon av moderat lang median levetid og begrenset ekspansjonshastighet. Ekspansjonshastigheten er trolig underestimert, men det påvirker ikke kategorien for invasjonspotensial.</v>
          </cell>
          <cell r="DG518" t="str">
            <v>Arten er fortsatt så lokal, og med så begrensete kolonier, at den ikke gjør nevneverdig økologisk skade.</v>
          </cell>
          <cell r="DH518" t="str">
            <v>&lt;p&gt;Hageridderspore vurderes til låg økologisk risiko, og bare på grunn av invasjonspotensialet. Arten har trygg og økende forekomst i Norge (frøreproduksjon og/eller som gjenstående), men den ekspanderer lite.&lt;/p&gt;&lt;p&gt; &lt;/p&gt;</v>
          </cell>
          <cell r="DI518">
            <v>1</v>
          </cell>
        </row>
        <row r="519">
          <cell r="B519" t="str">
            <v>Delphinium grandiflorum</v>
          </cell>
          <cell r="C519" t="str">
            <v>L.</v>
          </cell>
          <cell r="D519" t="str">
            <v>kinaridderspore</v>
          </cell>
          <cell r="E519">
            <v>63079</v>
          </cell>
          <cell r="F519">
            <v>103119</v>
          </cell>
          <cell r="G519" t="str">
            <v>ExpertGroups/Karplanter/N</v>
          </cell>
          <cell r="H519" t="str">
            <v>Karplanter</v>
          </cell>
          <cell r="I519" t="str">
            <v>Karplanter</v>
          </cell>
          <cell r="J519" t="str">
            <v>NotApplicable</v>
          </cell>
          <cell r="M519" t="str">
            <v>canNotEstablishWithin50years</v>
          </cell>
          <cell r="AA519">
            <v>1892</v>
          </cell>
          <cell r="AB519" t="str">
            <v>terrestrial</v>
          </cell>
          <cell r="AD519" t="str">
            <v>unknown</v>
          </cell>
          <cell r="AE519" t="str">
            <v>no</v>
          </cell>
          <cell r="AF519" t="str">
            <v>unknown</v>
          </cell>
          <cell r="AI519">
            <v>5</v>
          </cell>
          <cell r="AJ519" t="str">
            <v>V</v>
          </cell>
          <cell r="AW519" t="str">
            <v>Ingen kjent effekt</v>
          </cell>
          <cell r="AX519" t="str">
            <v>Ingen kjent effekt</v>
          </cell>
          <cell r="BC519" t="str">
            <v>Ingen kjent effekt</v>
          </cell>
          <cell r="BD519" t="str">
            <v>Ingen kjent effekt</v>
          </cell>
          <cell r="BK519" t="str">
            <v>temperate_boreal:Asia|temperate_nemoral:Asia|temperate_dry:Asia|subtropic_highlands:Asia</v>
          </cell>
          <cell r="BM519" t="str">
            <v>temperate_boreal:Asia|temperate_nemoral:Europe,Asia|temperate_dry:Asia|subtropic_highlands:Asia</v>
          </cell>
          <cell r="DI519">
            <v>0</v>
          </cell>
        </row>
        <row r="520">
          <cell r="B520" t="str">
            <v>Delphinium ×cultorum</v>
          </cell>
          <cell r="C520" t="str">
            <v>Voss</v>
          </cell>
          <cell r="E520">
            <v>132248</v>
          </cell>
          <cell r="F520">
            <v>127932</v>
          </cell>
          <cell r="G520" t="str">
            <v>ExpertGroups/Karplanter/N</v>
          </cell>
          <cell r="H520" t="str">
            <v>Karplanter</v>
          </cell>
          <cell r="I520" t="str">
            <v>Karplanter</v>
          </cell>
          <cell r="J520" t="str">
            <v>NotApplicable</v>
          </cell>
          <cell r="M520" t="str">
            <v>taxonIsEvaluatedInHigherRank</v>
          </cell>
          <cell r="X520">
            <v>1</v>
          </cell>
          <cell r="Y520">
            <v>1</v>
          </cell>
          <cell r="Z520">
            <v>1</v>
          </cell>
          <cell r="AB520" t="str">
            <v>terrestrial</v>
          </cell>
          <cell r="AD520" t="str">
            <v>unknown</v>
          </cell>
          <cell r="AE520" t="str">
            <v>yes</v>
          </cell>
          <cell r="AF520" t="str">
            <v>unknown</v>
          </cell>
          <cell r="DI520">
            <v>0</v>
          </cell>
        </row>
        <row r="521">
          <cell r="B521" t="str">
            <v>Verbena rigida</v>
          </cell>
          <cell r="C521" t="str">
            <v>Spreng.</v>
          </cell>
          <cell r="D521" t="str">
            <v>aksjernurt</v>
          </cell>
          <cell r="E521">
            <v>85684</v>
          </cell>
          <cell r="F521">
            <v>128805</v>
          </cell>
          <cell r="G521" t="str">
            <v>ExpertGroups/Karplanter/N</v>
          </cell>
          <cell r="H521" t="str">
            <v>Karplanter</v>
          </cell>
          <cell r="I521" t="str">
            <v>Karplanter</v>
          </cell>
          <cell r="J521" t="str">
            <v>NotApplicable</v>
          </cell>
          <cell r="M521" t="str">
            <v>canNotEstablishWithin50years</v>
          </cell>
          <cell r="AA521">
            <v>2005</v>
          </cell>
          <cell r="AB521" t="str">
            <v>terrestrial</v>
          </cell>
          <cell r="AD521" t="str">
            <v>origin</v>
          </cell>
          <cell r="AE521" t="str">
            <v>no</v>
          </cell>
          <cell r="AF521" t="str">
            <v>unknown</v>
          </cell>
          <cell r="AI521">
            <v>5</v>
          </cell>
          <cell r="AJ521" t="str">
            <v>V</v>
          </cell>
          <cell r="AW521" t="str">
            <v>Ingen kjent effekt</v>
          </cell>
          <cell r="AX521" t="str">
            <v>Ingen kjent effekt</v>
          </cell>
          <cell r="BC521" t="str">
            <v>Ingen kjent effekt</v>
          </cell>
          <cell r="BD521" t="str">
            <v>Ingen kjent effekt</v>
          </cell>
          <cell r="BK521" t="str">
            <v>subtropic_unspecified:SouthAmerica|tropic:SouthAmerica</v>
          </cell>
          <cell r="BM521" t="str">
            <v>temperate_nemoral:Europe,Africa,Oceania|subtropic_unspecified:Africa,Oceania,NorthAndCentralAmerica,SouthAmerica|tropic:SouthAmerica</v>
          </cell>
          <cell r="DI521">
            <v>0</v>
          </cell>
        </row>
        <row r="522">
          <cell r="B522" t="str">
            <v>Verbena ×hybrida</v>
          </cell>
          <cell r="C522" t="str">
            <v>Voss</v>
          </cell>
          <cell r="D522" t="str">
            <v>hagejernurt</v>
          </cell>
          <cell r="E522">
            <v>138685</v>
          </cell>
          <cell r="F522">
            <v>102610</v>
          </cell>
          <cell r="G522" t="str">
            <v>ExpertGroups/Karplanter/N</v>
          </cell>
          <cell r="H522" t="str">
            <v>Karplanter</v>
          </cell>
          <cell r="I522" t="str">
            <v>Karplanter</v>
          </cell>
          <cell r="J522" t="str">
            <v>NotApplicable</v>
          </cell>
          <cell r="M522" t="str">
            <v>canNotEstablishWithin50years</v>
          </cell>
          <cell r="AA522">
            <v>1983</v>
          </cell>
          <cell r="AB522" t="str">
            <v>terrestrial</v>
          </cell>
          <cell r="AD522" t="str">
            <v>unknown</v>
          </cell>
          <cell r="AE522" t="str">
            <v>yes</v>
          </cell>
          <cell r="AF522" t="str">
            <v>unknown</v>
          </cell>
          <cell r="AI522">
            <v>1</v>
          </cell>
          <cell r="AJ522" t="str">
            <v>V</v>
          </cell>
          <cell r="AW522" t="str">
            <v>Ingen kjent effekt</v>
          </cell>
          <cell r="AX522" t="str">
            <v>Ingen kjent effekt</v>
          </cell>
          <cell r="BC522" t="str">
            <v>Ingen kjent effekt</v>
          </cell>
          <cell r="BD522" t="str">
            <v>Ingen kjent effekt</v>
          </cell>
          <cell r="BK522" t="str">
            <v>unknown:Europe</v>
          </cell>
          <cell r="BM522" t="str">
            <v>unknown:Europe</v>
          </cell>
          <cell r="DI522">
            <v>0</v>
          </cell>
        </row>
        <row r="523">
          <cell r="B523" t="str">
            <v>Descurainia incana</v>
          </cell>
          <cell r="C523" t="str">
            <v>(Bernh. ex Fisch. &amp; C.A.Mey.) Dorn</v>
          </cell>
          <cell r="D523" t="str">
            <v>tårnsennep</v>
          </cell>
          <cell r="E523">
            <v>132298</v>
          </cell>
          <cell r="F523">
            <v>101176</v>
          </cell>
          <cell r="G523" t="str">
            <v>ExpertGroups/Karplanter/N</v>
          </cell>
          <cell r="H523" t="str">
            <v>Karplanter</v>
          </cell>
          <cell r="I523" t="str">
            <v>Karplanter</v>
          </cell>
          <cell r="J523" t="str">
            <v>NotApplicable</v>
          </cell>
          <cell r="M523" t="str">
            <v>canNotEstablishWithin50years</v>
          </cell>
          <cell r="AA523">
            <v>1937</v>
          </cell>
          <cell r="AB523" t="str">
            <v>terrestrial</v>
          </cell>
          <cell r="AD523" t="str">
            <v>origin</v>
          </cell>
          <cell r="AE523" t="str">
            <v>no</v>
          </cell>
          <cell r="AF523" t="str">
            <v>unknown</v>
          </cell>
          <cell r="AI523">
            <v>2</v>
          </cell>
          <cell r="AJ523" t="str">
            <v>V</v>
          </cell>
          <cell r="AW523" t="str">
            <v>Ingen kjent effekt</v>
          </cell>
          <cell r="AX523" t="str">
            <v>Ingen kjent effekt</v>
          </cell>
          <cell r="BC523" t="str">
            <v>Ingen kjent effekt</v>
          </cell>
          <cell r="BD523" t="str">
            <v>Ingen kjent effekt</v>
          </cell>
          <cell r="BK523" t="str">
            <v>temperate_boreal:NorthAndCentralAmerica|temperate_nemoral:NorthAndCentralAmerica|temperate_dry:NorthAndCentralAmerica|subtropic_unspecified:NorthAndCentralAmerica</v>
          </cell>
          <cell r="BM523" t="str">
            <v>temperate_boreal:NorthAndCentralAmerica|temperate_nemoral:NorthAndCentralAmerica|temperate_dry:NorthAndCentralAmerica|subtropic_unspecified:NorthAndCentralAmerica</v>
          </cell>
          <cell r="DI523">
            <v>0</v>
          </cell>
        </row>
        <row r="524">
          <cell r="B524" t="str">
            <v>Descurainia pinnata</v>
          </cell>
          <cell r="C524" t="str">
            <v>(Walter) Britton</v>
          </cell>
          <cell r="D524" t="str">
            <v>møllesennep</v>
          </cell>
          <cell r="E524">
            <v>61137</v>
          </cell>
          <cell r="F524">
            <v>101177</v>
          </cell>
          <cell r="G524" t="str">
            <v>ExpertGroups/Karplanter/N</v>
          </cell>
          <cell r="H524" t="str">
            <v>Karplanter</v>
          </cell>
          <cell r="I524" t="str">
            <v>Karplanter</v>
          </cell>
          <cell r="J524" t="str">
            <v>NotApplicable</v>
          </cell>
          <cell r="M524" t="str">
            <v>canNotEstablishWithin50years</v>
          </cell>
          <cell r="AA524">
            <v>1968</v>
          </cell>
          <cell r="AB524" t="str">
            <v>terrestrial</v>
          </cell>
          <cell r="AD524" t="str">
            <v>origin</v>
          </cell>
          <cell r="AE524" t="str">
            <v>no</v>
          </cell>
          <cell r="AF524" t="str">
            <v>unknown</v>
          </cell>
          <cell r="AI524">
            <v>1</v>
          </cell>
          <cell r="AJ524" t="str">
            <v>V</v>
          </cell>
          <cell r="AW524" t="str">
            <v>Ingen kjent effekt</v>
          </cell>
          <cell r="AX524" t="str">
            <v>Ingen kjent effekt</v>
          </cell>
          <cell r="BC524" t="str">
            <v>Ingen kjent effekt</v>
          </cell>
          <cell r="BD524" t="str">
            <v>Ingen kjent effekt</v>
          </cell>
          <cell r="BK524" t="str">
            <v>temperate_boreal:NorthAndCentralAmerica|temperate_nemoral:NorthAndCentralAmerica|temperate_dry:NorthAndCentralAmerica|subtropic_unspecified:NorthAndCentralAmerica</v>
          </cell>
          <cell r="BM524" t="str">
            <v>temperate_boreal:NorthAndCentralAmerica|temperate_nemoral:NorthAndCentralAmerica|temperate_dry:NorthAndCentralAmerica|subtropic_unspecified:NorthAndCentralAmerica</v>
          </cell>
          <cell r="DI524">
            <v>0</v>
          </cell>
        </row>
        <row r="525">
          <cell r="B525" t="str">
            <v>Verbesina encelioides</v>
          </cell>
          <cell r="C525" t="str">
            <v>(Cav.) Benth. &amp; Hook.f. ex A.Gray</v>
          </cell>
          <cell r="D525" t="str">
            <v>kronskjegg</v>
          </cell>
          <cell r="E525">
            <v>60874</v>
          </cell>
          <cell r="F525">
            <v>100914</v>
          </cell>
          <cell r="G525" t="str">
            <v>ExpertGroups/Karplanter/N</v>
          </cell>
          <cell r="H525" t="str">
            <v>Karplanter</v>
          </cell>
          <cell r="I525" t="str">
            <v>Karplanter</v>
          </cell>
          <cell r="J525" t="str">
            <v>NotApplicable</v>
          </cell>
          <cell r="M525" t="str">
            <v>canNotEstablishWithin50years</v>
          </cell>
          <cell r="AA525">
            <v>1933</v>
          </cell>
          <cell r="AB525" t="str">
            <v>terrestrial</v>
          </cell>
          <cell r="AD525" t="str">
            <v>unknown</v>
          </cell>
          <cell r="AE525" t="str">
            <v>no</v>
          </cell>
          <cell r="AF525" t="str">
            <v>unknown</v>
          </cell>
          <cell r="AI525">
            <v>1</v>
          </cell>
          <cell r="AJ525" t="str">
            <v>V</v>
          </cell>
          <cell r="AW525" t="str">
            <v>Ingen kjent effekt</v>
          </cell>
          <cell r="AX525" t="str">
            <v>Ingen kjent effekt</v>
          </cell>
          <cell r="BC525" t="str">
            <v>Ingen kjent effekt</v>
          </cell>
          <cell r="BD525" t="str">
            <v>Ingen kjent effekt</v>
          </cell>
          <cell r="BK525" t="str">
            <v>temperate_nemoral:NorthAndCentralAmerica|temperate_dry:NorthAndCentralAmerica</v>
          </cell>
          <cell r="BM525" t="str">
            <v>temperate_nemoral:NorthAndCentralAmerica|temperate_dry:Europe,Asia,NorthAndCentralAmerica|subtropic_unspecified:Oceania,SouthAmerica|subtropic_mediterranean:Europe,Asia,Africa,Oceania,NorthAndCentralAmerica|subtropic_dry:Asia,Africa,Oceania,NorthAndCentralAmerica,SouthAmerica|subtropic_caperegion:Africa</v>
          </cell>
          <cell r="DI525">
            <v>0</v>
          </cell>
        </row>
        <row r="526">
          <cell r="B526" t="str">
            <v>Verbascum blattaria</v>
          </cell>
          <cell r="C526" t="str">
            <v>L.</v>
          </cell>
          <cell r="D526" t="str">
            <v>sommerkongslys</v>
          </cell>
          <cell r="E526">
            <v>62551</v>
          </cell>
          <cell r="F526">
            <v>102591</v>
          </cell>
          <cell r="G526" t="str">
            <v>ExpertGroups/Karplanter/N</v>
          </cell>
          <cell r="H526" t="str">
            <v>Karplanter</v>
          </cell>
          <cell r="I526" t="str">
            <v>Karplanter</v>
          </cell>
          <cell r="J526" t="str">
            <v>NotApplicable</v>
          </cell>
          <cell r="M526" t="str">
            <v>canNotEstablishWithin50years</v>
          </cell>
          <cell r="AA526">
            <v>1882</v>
          </cell>
          <cell r="AB526" t="str">
            <v>terrestrial</v>
          </cell>
          <cell r="AD526" t="str">
            <v>origin,unknown</v>
          </cell>
          <cell r="AE526" t="str">
            <v>no</v>
          </cell>
          <cell r="AF526" t="str">
            <v>unknown</v>
          </cell>
          <cell r="AI526">
            <v>2</v>
          </cell>
          <cell r="AJ526" t="str">
            <v>V</v>
          </cell>
          <cell r="AW526" t="str">
            <v>Ingen kjent effekt</v>
          </cell>
          <cell r="AX526" t="str">
            <v>Ingen kjent effekt</v>
          </cell>
          <cell r="BC526" t="str">
            <v>Ingen kjent effekt</v>
          </cell>
          <cell r="BD526" t="str">
            <v>Ingen kjent effekt</v>
          </cell>
          <cell r="BK526" t="str">
            <v>temperate_nemoral:Europe,Asia|temperate_dry:Asia|subtropic_mediterranean:Europe,Asia,Africa</v>
          </cell>
          <cell r="BM526" t="str">
            <v>temperate_nemoral:Europe,Asia|temperate_dry:Asia|subtropic_mediterranean:Europe,Asia,Africa</v>
          </cell>
          <cell r="DI526">
            <v>0</v>
          </cell>
        </row>
        <row r="527">
          <cell r="B527" t="str">
            <v>Deutzia crenata</v>
          </cell>
          <cell r="C527" t="str">
            <v>Siebold &amp; Zucc.</v>
          </cell>
          <cell r="E527">
            <v>105193</v>
          </cell>
          <cell r="F527">
            <v>145540</v>
          </cell>
          <cell r="G527" t="str">
            <v>ExpertGroups/Karplanter/N</v>
          </cell>
          <cell r="H527" t="str">
            <v>Karplanter</v>
          </cell>
          <cell r="I527" t="str">
            <v>Karplanter</v>
          </cell>
          <cell r="J527" t="str">
            <v>NotApplicable</v>
          </cell>
          <cell r="M527" t="str">
            <v>canNotEstablishWithin50years</v>
          </cell>
          <cell r="AA527">
            <v>1990</v>
          </cell>
          <cell r="AB527" t="str">
            <v>terrestrial</v>
          </cell>
          <cell r="AD527" t="str">
            <v>unknown</v>
          </cell>
          <cell r="AE527" t="str">
            <v>no</v>
          </cell>
          <cell r="AF527" t="str">
            <v>unknown</v>
          </cell>
          <cell r="AI527">
            <v>15</v>
          </cell>
          <cell r="AJ527" t="str">
            <v>V</v>
          </cell>
          <cell r="AW527" t="str">
            <v>Ingen kjent effekt</v>
          </cell>
          <cell r="AX527" t="str">
            <v>Ingen kjent effekt</v>
          </cell>
          <cell r="BC527" t="str">
            <v>Ingen kjent effekt</v>
          </cell>
          <cell r="BD527" t="str">
            <v>Ingen kjent effekt</v>
          </cell>
          <cell r="BK527" t="str">
            <v>temperate_nemoral:Asia|subtropic_humid:Asia</v>
          </cell>
          <cell r="BM527" t="str">
            <v>temperate_nemoral:Europe,Asia,Oceania|subtropic_humid:Asia,Oceania</v>
          </cell>
          <cell r="DI527">
            <v>0</v>
          </cell>
        </row>
        <row r="528">
          <cell r="B528" t="str">
            <v>Deutzia purpurascens</v>
          </cell>
          <cell r="C528" t="str">
            <v>(Franch. ex L.Henry) Rehder</v>
          </cell>
          <cell r="E528">
            <v>105194</v>
          </cell>
          <cell r="F528">
            <v>145541</v>
          </cell>
          <cell r="G528" t="str">
            <v>ExpertGroups/Karplanter/N</v>
          </cell>
          <cell r="H528" t="str">
            <v>Karplanter</v>
          </cell>
          <cell r="I528" t="str">
            <v>Karplanter</v>
          </cell>
          <cell r="J528" t="str">
            <v>NotApplicable</v>
          </cell>
          <cell r="M528" t="str">
            <v>canNotEstablishWithin50years</v>
          </cell>
          <cell r="AA528">
            <v>2001</v>
          </cell>
          <cell r="AB528" t="str">
            <v>terrestrial</v>
          </cell>
          <cell r="AD528" t="str">
            <v>unknown</v>
          </cell>
          <cell r="AE528" t="str">
            <v>no</v>
          </cell>
          <cell r="AF528" t="str">
            <v>unknown</v>
          </cell>
          <cell r="AI528">
            <v>15</v>
          </cell>
          <cell r="AJ528" t="str">
            <v>V</v>
          </cell>
          <cell r="AW528" t="str">
            <v>Ingen kjent effekt</v>
          </cell>
          <cell r="AX528" t="str">
            <v>Ingen kjent effekt</v>
          </cell>
          <cell r="BC528" t="str">
            <v>Ingen kjent effekt</v>
          </cell>
          <cell r="BD528" t="str">
            <v>Ingen kjent effekt</v>
          </cell>
          <cell r="BK528" t="str">
            <v>temperate_nemoral:Asia|subtropic_highlands:Asia</v>
          </cell>
          <cell r="BM528" t="str">
            <v>temperate_nemoral:Asia|subtropic_highlands:Asia</v>
          </cell>
          <cell r="DI528">
            <v>0</v>
          </cell>
        </row>
        <row r="529">
          <cell r="B529" t="str">
            <v>Deutzia scabra</v>
          </cell>
          <cell r="C529" t="str">
            <v>Thunb.</v>
          </cell>
          <cell r="D529" t="str">
            <v>stjernetopp</v>
          </cell>
          <cell r="E529">
            <v>61635</v>
          </cell>
          <cell r="F529">
            <v>101675</v>
          </cell>
          <cell r="G529" t="str">
            <v>ExpertGroups/Karplanter/N</v>
          </cell>
          <cell r="H529" t="str">
            <v>Karplanter</v>
          </cell>
          <cell r="I529" t="str">
            <v>Karplanter</v>
          </cell>
          <cell r="J529" t="str">
            <v>NotApplicable</v>
          </cell>
          <cell r="M529" t="str">
            <v>canNotEstablishWithin50years</v>
          </cell>
          <cell r="AA529">
            <v>1963</v>
          </cell>
          <cell r="AB529" t="str">
            <v>terrestrial</v>
          </cell>
          <cell r="AD529" t="str">
            <v>unknown</v>
          </cell>
          <cell r="AE529" t="str">
            <v>no</v>
          </cell>
          <cell r="AF529" t="str">
            <v>unknown</v>
          </cell>
          <cell r="AI529">
            <v>15</v>
          </cell>
          <cell r="AJ529" t="str">
            <v>V</v>
          </cell>
          <cell r="AW529" t="str">
            <v>Ingen kjent effekt</v>
          </cell>
          <cell r="AX529" t="str">
            <v>Ingen kjent effekt</v>
          </cell>
          <cell r="BC529" t="str">
            <v>Ingen kjent effekt</v>
          </cell>
          <cell r="BD529" t="str">
            <v>Ingen kjent effekt</v>
          </cell>
          <cell r="BK529" t="str">
            <v>temperate_nemoral:Asia|subtropic_humid:Asia</v>
          </cell>
          <cell r="BM529" t="str">
            <v>temperate_nemoral:Europe,Asia,NorthAndCentralAmerica|subtropic_mediterranean:Europe|subtropic_humid:Asia</v>
          </cell>
          <cell r="DI529">
            <v>0</v>
          </cell>
        </row>
        <row r="530">
          <cell r="B530" t="str">
            <v>Dianthus barbatus</v>
          </cell>
          <cell r="C530" t="str">
            <v>L.</v>
          </cell>
          <cell r="D530" t="str">
            <v>busknellik</v>
          </cell>
          <cell r="E530">
            <v>61444</v>
          </cell>
          <cell r="F530">
            <v>101484</v>
          </cell>
          <cell r="G530" t="str">
            <v>ExpertGroups/Karplanter/N</v>
          </cell>
          <cell r="H530" t="str">
            <v>Karplanter</v>
          </cell>
          <cell r="I530" t="str">
            <v>Karplanter</v>
          </cell>
          <cell r="J530" t="str">
            <v>AlienSpecie</v>
          </cell>
          <cell r="N530">
            <v>3</v>
          </cell>
          <cell r="Q530">
            <v>1</v>
          </cell>
          <cell r="T530" t="str">
            <v>LO</v>
          </cell>
          <cell r="U530">
            <v>2</v>
          </cell>
          <cell r="V530" t="str">
            <v>3AB,1</v>
          </cell>
          <cell r="X530">
            <v>2</v>
          </cell>
          <cell r="Y530">
            <v>3</v>
          </cell>
          <cell r="Z530">
            <v>1</v>
          </cell>
          <cell r="AA530">
            <v>1862</v>
          </cell>
          <cell r="AB530" t="str">
            <v>terrestrial</v>
          </cell>
          <cell r="AD530" t="str">
            <v>unknown</v>
          </cell>
          <cell r="AE530" t="str">
            <v>yes</v>
          </cell>
          <cell r="AF530" t="str">
            <v>unknown</v>
          </cell>
          <cell r="AG530">
            <v>1862</v>
          </cell>
          <cell r="AH530" t="str">
            <v>Oslo: Bogstad</v>
          </cell>
          <cell r="AI530">
            <v>5</v>
          </cell>
          <cell r="AJ530" t="str">
            <v>V</v>
          </cell>
          <cell r="AL530">
            <v>2</v>
          </cell>
          <cell r="AM530" t="str">
            <v>importDirect</v>
          </cell>
          <cell r="AN530">
            <v>3</v>
          </cell>
          <cell r="AO530" t="str">
            <v>introductionEscaped</v>
          </cell>
          <cell r="AP530" t="str">
            <v>Øs,OsA,He,Op,Bu,Ve,Te,Aa,Va,Ro,Ho,Sf,Mr,St,Tr,Fi</v>
          </cell>
          <cell r="AQ530">
            <v>250</v>
          </cell>
          <cell r="AR530">
            <v>5</v>
          </cell>
          <cell r="AS530">
            <v>1250</v>
          </cell>
          <cell r="AT530">
            <v>250000</v>
          </cell>
          <cell r="AU530">
            <v>2500</v>
          </cell>
          <cell r="AV530">
            <v>90</v>
          </cell>
          <cell r="AW530" t="str">
            <v>Ingen kjent effekt</v>
          </cell>
          <cell r="AX530" t="str">
            <v>Ingen kjent effekt</v>
          </cell>
          <cell r="BC530" t="str">
            <v>Ingen kjent effekt</v>
          </cell>
          <cell r="BD530" t="str">
            <v>Ingen kjent effekt</v>
          </cell>
          <cell r="BE530" t="str">
            <v>no</v>
          </cell>
          <cell r="BF530" t="str">
            <v>no</v>
          </cell>
          <cell r="BK530" t="str">
            <v>temperate_nemoral:Europe|subtropic_mediterranean:Europe</v>
          </cell>
          <cell r="BM530" t="str">
            <v>temperate_boreal:Europe|temperate_nemoral:Europe,Asia,Oceania,NorthAndCentralAmerica|subtropic_mediterranean:Europe,Oceania,NorthAndCentralAmerica</v>
          </cell>
          <cell r="BO530">
            <v>3</v>
          </cell>
          <cell r="BR530" t="str">
            <v>RedListCategoryLevel</v>
          </cell>
          <cell r="BT530">
            <v>3</v>
          </cell>
          <cell r="BW530" t="str">
            <v>SpreadYearlyIncreaseObservations</v>
          </cell>
          <cell r="BX530">
            <v>209</v>
          </cell>
          <cell r="BY530">
            <v>1</v>
          </cell>
          <cell r="CB530" t="str">
            <v>T37-C-3,T40,T43,T2,T4,T43</v>
          </cell>
          <cell r="CC530">
            <v>1</v>
          </cell>
          <cell r="CH530">
            <v>1</v>
          </cell>
          <cell r="CM530">
            <v>1</v>
          </cell>
          <cell r="CQ530">
            <v>1</v>
          </cell>
          <cell r="CU530">
            <v>1</v>
          </cell>
          <cell r="CX530">
            <v>0</v>
          </cell>
          <cell r="CY530">
            <v>1</v>
          </cell>
          <cell r="DB530">
            <v>0</v>
          </cell>
          <cell r="DC530" t="str">
            <v>Busknellik &lt;i&gt;Dianthus barbatus&lt;/i&gt; er en flerårig urt med frøformering. Arten kommer fra Mellom- og Øst-Europa og Kaukasus, er innført som hagestaude og har vært lenge i landet.</v>
          </cell>
          <cell r="DD530" t="str">
            <v>&lt;p&gt;Den første observasjonen er fra en etablert bestand, i skogen rundt parken på Bogstad herregård i Oslo i 1862. Arten er siden funnet et stort antall ganger, men de fleste forekomstene (delpopulasjonene) har ikke vært svært langvarige. Arten hadde praktisk talt ikke noen ekspansjon i perioden 1862-1960, men har siden ekspandert og da mest fra perioden 1941-1960 til 1961-1980, med en svakere, men fortsatt jevn ekspansjon siden. Den er funnet i alle fylker unntatt Nord-Trøndelag og Nordland. Det er relativt få funn på Vestlandet og nordpå.&lt;/p&gt;</v>
          </cell>
          <cell r="DE530" t="str">
            <v>Busknellik er forvillet fra hager i Norge. Frøene spres passivt over relativt korte avstander.</v>
          </cell>
          <cell r="DF530" t="str">
            <v>Arten har et moderat invasjonspotensial, som en kombinasjon av moderat lang median levetid og moderat ekspansjonshastighet.</v>
          </cell>
          <cell r="DG530" t="str">
            <v>Det er ingen kjente negative økologiske effekter knyttet til arten. De fleste funnene er knyttet til veikanter, kulturmark og andre mer eller mindre endrede naturtyper, men arten går også inn i skogkanter og på grunnlendt mark og berg hvor den ikke ser ut til å gjøre noen skade.</v>
          </cell>
          <cell r="DH530" t="str">
            <v>&lt;p&gt;Busknellik vurderes til lav økologisk risiko, og utelukkende på grunn av invasjonspotensialet. Det er ingen kjent økologisk effekt knyttet til arten.&lt;/p&gt;</v>
          </cell>
          <cell r="DI530">
            <v>0</v>
          </cell>
        </row>
        <row r="531">
          <cell r="B531" t="str">
            <v>Dianthus carthusianorum</v>
          </cell>
          <cell r="C531" t="str">
            <v>L.</v>
          </cell>
          <cell r="D531" t="str">
            <v>kartusianernellik</v>
          </cell>
          <cell r="E531">
            <v>61445</v>
          </cell>
          <cell r="F531">
            <v>101485</v>
          </cell>
          <cell r="G531" t="str">
            <v>ExpertGroups/Karplanter/N</v>
          </cell>
          <cell r="H531" t="str">
            <v>Karplanter</v>
          </cell>
          <cell r="I531" t="str">
            <v>Karplanter</v>
          </cell>
          <cell r="J531" t="str">
            <v>NotApplicable</v>
          </cell>
          <cell r="M531" t="str">
            <v>canNotEstablishWithin50years</v>
          </cell>
          <cell r="AA531">
            <v>1939</v>
          </cell>
          <cell r="AB531" t="str">
            <v>terrestrial</v>
          </cell>
          <cell r="AD531" t="str">
            <v>unknown</v>
          </cell>
          <cell r="AE531" t="str">
            <v>no</v>
          </cell>
          <cell r="AF531" t="str">
            <v>unknown</v>
          </cell>
          <cell r="AI531">
            <v>5</v>
          </cell>
          <cell r="AJ531" t="str">
            <v>V</v>
          </cell>
          <cell r="AW531" t="str">
            <v>Ingen kjent effekt</v>
          </cell>
          <cell r="AX531" t="str">
            <v>Ingen kjent effekt</v>
          </cell>
          <cell r="BC531" t="str">
            <v>Ingen kjent effekt</v>
          </cell>
          <cell r="BD531" t="str">
            <v>Ingen kjent effekt</v>
          </cell>
          <cell r="BK531" t="str">
            <v>temperate_nemoral:Europe|subtropic_mediterranean:Europe</v>
          </cell>
          <cell r="BM531" t="str">
            <v>temperate_nemoral:Europe|subtropic_mediterranean:Europe</v>
          </cell>
          <cell r="DI531">
            <v>4</v>
          </cell>
        </row>
        <row r="532">
          <cell r="B532" t="str">
            <v>Dianthus chinensis</v>
          </cell>
          <cell r="C532" t="str">
            <v>L.</v>
          </cell>
          <cell r="D532" t="str">
            <v>kinanellik</v>
          </cell>
          <cell r="E532">
            <v>61447</v>
          </cell>
          <cell r="F532">
            <v>101487</v>
          </cell>
          <cell r="G532" t="str">
            <v>ExpertGroups/Karplanter/N</v>
          </cell>
          <cell r="H532" t="str">
            <v>Karplanter</v>
          </cell>
          <cell r="I532" t="str">
            <v>Karplanter</v>
          </cell>
          <cell r="J532" t="str">
            <v>NotApplicable</v>
          </cell>
          <cell r="M532" t="str">
            <v>canNotEstablishWithin50years</v>
          </cell>
          <cell r="AA532">
            <v>1966</v>
          </cell>
          <cell r="AB532" t="str">
            <v>terrestrial</v>
          </cell>
          <cell r="AD532" t="str">
            <v>unknown</v>
          </cell>
          <cell r="AE532" t="str">
            <v>no</v>
          </cell>
          <cell r="AF532" t="str">
            <v>unknown</v>
          </cell>
          <cell r="AI532">
            <v>5</v>
          </cell>
          <cell r="AJ532" t="str">
            <v>V</v>
          </cell>
          <cell r="AW532" t="str">
            <v>Ingen kjent effekt</v>
          </cell>
          <cell r="AX532" t="str">
            <v>Ingen kjent effekt</v>
          </cell>
          <cell r="BC532" t="str">
            <v>Ingen kjent effekt</v>
          </cell>
          <cell r="BD532" t="str">
            <v>Ingen kjent effekt</v>
          </cell>
          <cell r="BK532" t="str">
            <v>temperate_nemoral:Asia</v>
          </cell>
          <cell r="BM532" t="str">
            <v>temperate_nemoral:Europe,Asia|subtropic_mediterranean:Europe</v>
          </cell>
          <cell r="DI532">
            <v>0</v>
          </cell>
        </row>
        <row r="533">
          <cell r="B533" t="str">
            <v>Dianthus cruentus</v>
          </cell>
          <cell r="C533" t="str">
            <v>Griseb.</v>
          </cell>
          <cell r="D533" t="str">
            <v>blodnellik</v>
          </cell>
          <cell r="E533">
            <v>61448</v>
          </cell>
          <cell r="F533">
            <v>101488</v>
          </cell>
          <cell r="G533" t="str">
            <v>ExpertGroups/Karplanter/N</v>
          </cell>
          <cell r="H533" t="str">
            <v>Karplanter</v>
          </cell>
          <cell r="I533" t="str">
            <v>Karplanter</v>
          </cell>
          <cell r="J533" t="str">
            <v>NotApplicable</v>
          </cell>
          <cell r="M533" t="str">
            <v>canNotEstablishWithin50years</v>
          </cell>
          <cell r="AA533">
            <v>2005</v>
          </cell>
          <cell r="AB533" t="str">
            <v>terrestrial</v>
          </cell>
          <cell r="AD533" t="str">
            <v>unknown</v>
          </cell>
          <cell r="AE533" t="str">
            <v>no</v>
          </cell>
          <cell r="AF533" t="str">
            <v>unknown</v>
          </cell>
          <cell r="AI533">
            <v>5</v>
          </cell>
          <cell r="AJ533" t="str">
            <v>V</v>
          </cell>
          <cell r="AW533" t="str">
            <v>Ingen kjent effekt</v>
          </cell>
          <cell r="AX533" t="str">
            <v>Ingen kjent effekt</v>
          </cell>
          <cell r="BC533" t="str">
            <v>Ingen kjent effekt</v>
          </cell>
          <cell r="BD533" t="str">
            <v>Ingen kjent effekt</v>
          </cell>
          <cell r="BK533" t="str">
            <v>temperate_nemoral:Europe,Asia|subtropic_mediterranean:Europe,Asia</v>
          </cell>
          <cell r="BM533" t="str">
            <v>temperate_nemoral:Europe,Asia|subtropic_mediterranean:Europe,Asia</v>
          </cell>
          <cell r="DI533">
            <v>2</v>
          </cell>
        </row>
        <row r="534">
          <cell r="B534" t="str">
            <v>Dianthus glacialis</v>
          </cell>
          <cell r="C534" t="str">
            <v>Haenke</v>
          </cell>
          <cell r="E534">
            <v>141004</v>
          </cell>
          <cell r="F534">
            <v>170166</v>
          </cell>
          <cell r="G534" t="str">
            <v>ExpertGroups/Karplanter/N</v>
          </cell>
          <cell r="H534" t="str">
            <v>Karplanter</v>
          </cell>
          <cell r="I534" t="str">
            <v>Karplanter</v>
          </cell>
          <cell r="J534" t="str">
            <v>AlienSpecie</v>
          </cell>
          <cell r="N534">
            <v>1</v>
          </cell>
          <cell r="Q534">
            <v>1</v>
          </cell>
          <cell r="T534" t="str">
            <v>NK</v>
          </cell>
          <cell r="U534">
            <v>1</v>
          </cell>
          <cell r="V534" t="str">
            <v>1,1</v>
          </cell>
          <cell r="AA534">
            <v>2013</v>
          </cell>
          <cell r="AB534" t="str">
            <v>terrestrial</v>
          </cell>
          <cell r="AD534" t="str">
            <v>unknown</v>
          </cell>
          <cell r="AE534" t="str">
            <v>no</v>
          </cell>
          <cell r="AF534" t="str">
            <v>unknown</v>
          </cell>
          <cell r="AI534">
            <v>5</v>
          </cell>
          <cell r="AJ534" t="str">
            <v>V</v>
          </cell>
          <cell r="AL534">
            <v>2</v>
          </cell>
          <cell r="AM534" t="str">
            <v>importDirect</v>
          </cell>
          <cell r="AN534">
            <v>1</v>
          </cell>
          <cell r="AO534" t="str">
            <v>introductionReleased</v>
          </cell>
          <cell r="AP534" t="str">
            <v>No</v>
          </cell>
          <cell r="AQ534">
            <v>4</v>
          </cell>
          <cell r="AR534">
            <v>1</v>
          </cell>
          <cell r="AS534">
            <v>4</v>
          </cell>
          <cell r="AT534">
            <v>1</v>
          </cell>
          <cell r="AU534">
            <v>4</v>
          </cell>
          <cell r="AV534">
            <v>0</v>
          </cell>
          <cell r="AW534" t="str">
            <v>Ingen kjent effekt</v>
          </cell>
          <cell r="AX534" t="str">
            <v>Ingen kjent effekt</v>
          </cell>
          <cell r="BC534" t="str">
            <v>Ingen kjent effekt</v>
          </cell>
          <cell r="BD534" t="str">
            <v>Ingen kjent effekt</v>
          </cell>
          <cell r="BE534" t="str">
            <v>no</v>
          </cell>
          <cell r="BF534" t="str">
            <v>no</v>
          </cell>
          <cell r="BK534" t="str">
            <v>temperate_nemoral:Europe|subtropic_mediterranean:Europe</v>
          </cell>
          <cell r="BM534" t="str">
            <v>temperate_nemoral:Europe|subtropic_mediterranean:Europe</v>
          </cell>
          <cell r="BO534">
            <v>1</v>
          </cell>
          <cell r="BR534" t="str">
            <v>RedListCategoryLevel</v>
          </cell>
          <cell r="BT534">
            <v>1</v>
          </cell>
          <cell r="BW534" t="str">
            <v>SpreadYearlyIncreaseCalculatedExpansionSpeed</v>
          </cell>
          <cell r="BX534">
            <v>0</v>
          </cell>
          <cell r="BY534">
            <v>1</v>
          </cell>
          <cell r="CB534" t="str">
            <v>T16</v>
          </cell>
          <cell r="CC534">
            <v>1</v>
          </cell>
          <cell r="CH534">
            <v>1</v>
          </cell>
          <cell r="CM534">
            <v>1</v>
          </cell>
          <cell r="CQ534">
            <v>1</v>
          </cell>
          <cell r="CU534">
            <v>1</v>
          </cell>
          <cell r="CX534">
            <v>0</v>
          </cell>
          <cell r="CY534">
            <v>1</v>
          </cell>
          <cell r="DB534">
            <v>0</v>
          </cell>
          <cell r="DC534" t="str">
            <v>Nellik-arten &lt;i&gt;Dianthus glacialis&lt;/i&gt; er en langlevd flerårig urt fra fjell i Mellom- og Sør-Europa. Den har frøformering, men ingen klonal vekst av betydning. Den dyrkes i svært begrenset omfang i hager.</v>
          </cell>
          <cell r="DD534" t="str">
            <v>&lt;i&gt;Dianthus glacialis &lt;/i&gt;ble plantet eller sådd ut i Bibelura i No Saltdal av en privatperson med en sykelig trang til å berike norsk natur med nye arter. Dette skjedde trolig på 1970-tallet, men planten ble først oppdaget i 2015. Det er ikke kjent om arten fortsatt er til stede, og hvorvidt den har dannet noen bestand.</v>
          </cell>
          <cell r="DE534" t="str">
            <v>Arten er utsatt i naturen, og det er ikke kjent hvorvidt det har skjedd noen videre spredning. Materialet er av ukjent opphav.</v>
          </cell>
          <cell r="DF534" t="str">
            <v>Invasjonspotensialet er lite, med kort median levetid og ingen ekspansjon. Ingen spredning er notert eller forventet.</v>
          </cell>
          <cell r="DG534" t="str">
            <v>Ingen kjent negativ økologisk effekt er knyttet til arten.</v>
          </cell>
          <cell r="DH534" t="str">
            <v>&lt;i&gt;Dianthus glacialis &lt;/i&gt;vurderes til ingen kjent risiko i norsk natur. Den blir neppe noen alvorlig økologisk trussel i norsk fjellheim, men utsetting i et sårbart (og fredet) naturområde er uansett en kritikkverdig handling.</v>
          </cell>
          <cell r="DI534">
            <v>0</v>
          </cell>
        </row>
        <row r="535">
          <cell r="B535" t="str">
            <v>Dianthus knappii</v>
          </cell>
          <cell r="C535" t="str">
            <v>(Pant.) Asch. &amp; Kanitz ex Borbás</v>
          </cell>
          <cell r="D535" t="str">
            <v>svovelnellik</v>
          </cell>
          <cell r="E535">
            <v>61450</v>
          </cell>
          <cell r="F535">
            <v>101490</v>
          </cell>
          <cell r="G535" t="str">
            <v>ExpertGroups/Karplanter/N</v>
          </cell>
          <cell r="H535" t="str">
            <v>Karplanter</v>
          </cell>
          <cell r="I535" t="str">
            <v>Karplanter</v>
          </cell>
          <cell r="J535" t="str">
            <v>NotApplicable</v>
          </cell>
          <cell r="M535" t="str">
            <v>canNotEstablishWithin50years</v>
          </cell>
          <cell r="AA535">
            <v>2007</v>
          </cell>
          <cell r="AB535" t="str">
            <v>terrestrial</v>
          </cell>
          <cell r="AD535" t="str">
            <v>unknown</v>
          </cell>
          <cell r="AE535" t="str">
            <v>no</v>
          </cell>
          <cell r="AF535" t="str">
            <v>unknown</v>
          </cell>
          <cell r="AI535">
            <v>5</v>
          </cell>
          <cell r="AJ535" t="str">
            <v>V</v>
          </cell>
          <cell r="AW535" t="str">
            <v>Ingen kjent effekt</v>
          </cell>
          <cell r="AX535" t="str">
            <v>Ingen kjent effekt</v>
          </cell>
          <cell r="BC535" t="str">
            <v>Ingen kjent effekt</v>
          </cell>
          <cell r="BD535" t="str">
            <v>Ingen kjent effekt</v>
          </cell>
          <cell r="BK535" t="str">
            <v>temperate_nemoral:Europe|subtropic_mediterranean:Europe</v>
          </cell>
          <cell r="BM535" t="str">
            <v>temperate_nemoral:Europe|subtropic_mediterranean:Europe</v>
          </cell>
          <cell r="DI535">
            <v>0</v>
          </cell>
        </row>
        <row r="536">
          <cell r="B536" t="str">
            <v>Dichondra micrantha</v>
          </cell>
          <cell r="C536" t="str">
            <v>Urb.</v>
          </cell>
          <cell r="D536" t="str">
            <v>nyrevindel</v>
          </cell>
          <cell r="E536">
            <v>63663</v>
          </cell>
          <cell r="F536">
            <v>103703</v>
          </cell>
          <cell r="G536" t="str">
            <v>ExpertGroups/Karplanter/N</v>
          </cell>
          <cell r="H536" t="str">
            <v>Karplanter</v>
          </cell>
          <cell r="I536" t="str">
            <v>Karplanter</v>
          </cell>
          <cell r="J536" t="str">
            <v>NotApplicable</v>
          </cell>
          <cell r="M536" t="str">
            <v>canNotEstablishWithin50years</v>
          </cell>
          <cell r="AA536">
            <v>2003</v>
          </cell>
          <cell r="AB536" t="str">
            <v>terrestrial</v>
          </cell>
          <cell r="AD536" t="str">
            <v>unknown</v>
          </cell>
          <cell r="AE536" t="str">
            <v>no</v>
          </cell>
          <cell r="AF536" t="str">
            <v>unknown</v>
          </cell>
          <cell r="AI536">
            <v>1</v>
          </cell>
          <cell r="AJ536" t="str">
            <v>V</v>
          </cell>
          <cell r="AW536" t="str">
            <v>Ingen kjent effekt</v>
          </cell>
          <cell r="AX536" t="str">
            <v>Ingen kjent effekt</v>
          </cell>
          <cell r="BC536" t="str">
            <v>Ingen kjent effekt</v>
          </cell>
          <cell r="BD536" t="str">
            <v>Ingen kjent effekt</v>
          </cell>
          <cell r="BK536" t="str">
            <v>subtropic_unspecified:Asia|tropic:Asia</v>
          </cell>
          <cell r="BM536" t="str">
            <v>subtropic_unspecified:Europe,Asia,Oceania,NorthAndCentralAmerica|subtropic_mediterranean:Europe|subtropic_highlands:Africa</v>
          </cell>
          <cell r="DI536">
            <v>0</v>
          </cell>
        </row>
        <row r="537">
          <cell r="B537" t="str">
            <v>Diervilla lonicera</v>
          </cell>
          <cell r="C537" t="str">
            <v>Mill.</v>
          </cell>
          <cell r="E537">
            <v>144132</v>
          </cell>
          <cell r="F537">
            <v>127935</v>
          </cell>
          <cell r="G537" t="str">
            <v>ExpertGroups/Karplanter/N</v>
          </cell>
          <cell r="H537" t="str">
            <v>Karplanter</v>
          </cell>
          <cell r="I537" t="str">
            <v>Karplanter</v>
          </cell>
          <cell r="J537" t="str">
            <v>NotApplicable</v>
          </cell>
          <cell r="M537" t="str">
            <v>canNotEstablishWithin50years</v>
          </cell>
          <cell r="AA537">
            <v>1925</v>
          </cell>
          <cell r="AB537" t="str">
            <v>terrestrial</v>
          </cell>
          <cell r="AD537" t="str">
            <v>unknown</v>
          </cell>
          <cell r="AE537" t="str">
            <v>no</v>
          </cell>
          <cell r="AF537" t="str">
            <v>unknown</v>
          </cell>
          <cell r="AI537">
            <v>15</v>
          </cell>
          <cell r="AJ537" t="str">
            <v>V</v>
          </cell>
          <cell r="AW537" t="str">
            <v>Ingen kjent effekt</v>
          </cell>
          <cell r="AX537" t="str">
            <v>Ingen kjent effekt</v>
          </cell>
          <cell r="BC537" t="str">
            <v>Ingen kjent effekt</v>
          </cell>
          <cell r="BD537" t="str">
            <v>Ingen kjent effekt</v>
          </cell>
          <cell r="BK537" t="str">
            <v>temperate_boreal:NorthAndCentralAmerica|temperate_nemoral:NorthAndCentralAmerica</v>
          </cell>
          <cell r="BM537" t="str">
            <v>temperate_boreal:NorthAndCentralAmerica|temperate_nemoral:Europe,NorthAndCentralAmerica</v>
          </cell>
          <cell r="DI537">
            <v>0</v>
          </cell>
        </row>
        <row r="538">
          <cell r="B538" t="str">
            <v>Digitalis lanata</v>
          </cell>
          <cell r="C538" t="str">
            <v>Ehrh.</v>
          </cell>
          <cell r="D538" t="str">
            <v>prydrevebjelle</v>
          </cell>
          <cell r="E538">
            <v>62462</v>
          </cell>
          <cell r="F538">
            <v>102502</v>
          </cell>
          <cell r="G538" t="str">
            <v>ExpertGroups/Karplanter/N</v>
          </cell>
          <cell r="H538" t="str">
            <v>Karplanter</v>
          </cell>
          <cell r="I538" t="str">
            <v>Karplanter</v>
          </cell>
          <cell r="J538" t="str">
            <v>AlienSpecie</v>
          </cell>
          <cell r="N538">
            <v>1</v>
          </cell>
          <cell r="Q538">
            <v>1</v>
          </cell>
          <cell r="T538" t="str">
            <v>NK</v>
          </cell>
          <cell r="U538">
            <v>1</v>
          </cell>
          <cell r="V538" t="str">
            <v>1,1</v>
          </cell>
          <cell r="X538">
            <v>1</v>
          </cell>
          <cell r="Y538">
            <v>1</v>
          </cell>
          <cell r="Z538">
            <v>1</v>
          </cell>
          <cell r="AA538">
            <v>1951</v>
          </cell>
          <cell r="AB538" t="str">
            <v>terrestrial</v>
          </cell>
          <cell r="AD538" t="str">
            <v>unknown</v>
          </cell>
          <cell r="AE538" t="str">
            <v>yes</v>
          </cell>
          <cell r="AF538" t="str">
            <v>unknown</v>
          </cell>
          <cell r="AG538">
            <v>1951</v>
          </cell>
          <cell r="AH538" t="str">
            <v>Oslo: Hovedøya</v>
          </cell>
          <cell r="AI538">
            <v>3</v>
          </cell>
          <cell r="AJ538" t="str">
            <v>V</v>
          </cell>
          <cell r="AL538">
            <v>1</v>
          </cell>
          <cell r="AM538" t="str">
            <v>importDirect</v>
          </cell>
          <cell r="AN538">
            <v>1</v>
          </cell>
          <cell r="AO538" t="str">
            <v>introductionEscaped</v>
          </cell>
          <cell r="AP538" t="str">
            <v>OsA</v>
          </cell>
          <cell r="AQ538">
            <v>4</v>
          </cell>
          <cell r="AR538">
            <v>2</v>
          </cell>
          <cell r="AS538">
            <v>8</v>
          </cell>
          <cell r="AT538">
            <v>1</v>
          </cell>
          <cell r="AU538">
            <v>8</v>
          </cell>
          <cell r="AV538">
            <v>50</v>
          </cell>
          <cell r="AW538" t="str">
            <v>Planten er giftig for folk og fe og inneholder stoffer som er brukt i hjertemedisiner (trolig tilsvarende vår hjemlige revebjelle: cf. Urtekildens planteleksikon).</v>
          </cell>
          <cell r="AX538" t="str">
            <v>Ingen kjent effekt</v>
          </cell>
          <cell r="BC538" t="str">
            <v>Ingen kjent effekt</v>
          </cell>
          <cell r="BD538" t="str">
            <v>Ingen kjent effekt</v>
          </cell>
          <cell r="BE538" t="str">
            <v>no</v>
          </cell>
          <cell r="BF538" t="str">
            <v>no</v>
          </cell>
          <cell r="BG538" t="str">
            <v>V</v>
          </cell>
          <cell r="BK538" t="str">
            <v>temperate_nemoral:Europe|subtropic_mediterranean:Europe,Asia</v>
          </cell>
          <cell r="BM538" t="str">
            <v>temperate_nemoral:Europe|subtropic_mediterranean:Europe,Asia</v>
          </cell>
          <cell r="BO538">
            <v>1</v>
          </cell>
          <cell r="BR538" t="str">
            <v>RedListCategoryLevel</v>
          </cell>
          <cell r="BT538">
            <v>1</v>
          </cell>
          <cell r="BW538" t="str">
            <v>SpreadYearlyIncreaseCalculatedExpansionSpeed</v>
          </cell>
          <cell r="BX538">
            <v>0</v>
          </cell>
          <cell r="BY538">
            <v>1</v>
          </cell>
          <cell r="CB538" t="str">
            <v>T32-C-7</v>
          </cell>
          <cell r="CC538">
            <v>1</v>
          </cell>
          <cell r="CH538">
            <v>1</v>
          </cell>
          <cell r="CM538">
            <v>1</v>
          </cell>
          <cell r="CQ538">
            <v>1</v>
          </cell>
          <cell r="CU538">
            <v>1</v>
          </cell>
          <cell r="CX538">
            <v>0</v>
          </cell>
          <cell r="CY538">
            <v>1</v>
          </cell>
          <cell r="DB538">
            <v>0</v>
          </cell>
          <cell r="DC538" t="str">
            <v>Prydrevebjelle &lt;em&gt;Digitalis lanata &lt;/em&gt;kommer opprinnelig fra Sørøst-Europa og Tyrkia og dyrkes en sjelden gang som prydplante. Den er en kortlevd (oftest 2-3 år), flerårig urt med frøformering.</v>
          </cell>
          <cell r="DD538" t="str">
            <v>&lt;p&gt;Arten er bare funnet forvillet to ganger - i Oslo: Hovedøya 1951 og Ak Nesodden: Hellvik 2010 (sistnevnte opplysning ligger ikke inne i vedhengte excel-fil), men arten har potensial for etablering i de varmeste delene av Sørøst-Norge. Begrensningen ligger i at den dyrkes så sjelden.&lt;/p&gt;</v>
          </cell>
          <cell r="DE538" t="str">
            <v>Arten har potensial til å forville seg fra beplantninger gjennom frøformering.</v>
          </cell>
          <cell r="DF538" t="str">
            <v>Arten har et lavt invasjonspotensial på grunn av en kort median levetid i Norge sammen med manglende ekspansjon.</v>
          </cell>
          <cell r="DG538" t="str">
            <v>Det er ingen kjente negative økologiske effekter knyttet til arten hos oss. Den angis imidlertid som invasiv i USA (se NRCS-lenke) hvor det står at den "...grows in single species stands and is a potential threat to savanna and prairie communities" (men i GBIF er det ytterst få opplysninger om forekomster i USA). Vi har ikke tilsvarende økosystemer hos oss og kan ikke angi den som en mulig trussel her med bildet vi har i dag.</v>
          </cell>
          <cell r="DH538" t="str">
            <v>&lt;p&gt;Prydrevebjelle vurderes til ingen kjent risiko i norsk natur på grunn av en kombinasjon mellom et lavt invasjonspotensial og ingen kjente negative økologiske effekter hos oss.&lt;/p&gt;&lt;p&gt;&lt;br/&gt;&lt;/p&gt;</v>
          </cell>
          <cell r="DI538">
            <v>2</v>
          </cell>
        </row>
        <row r="539">
          <cell r="B539" t="str">
            <v>Diplotaxis acris</v>
          </cell>
          <cell r="C539" t="str">
            <v>(Forssk.) Boiss.</v>
          </cell>
          <cell r="E539">
            <v>144076</v>
          </cell>
          <cell r="F539">
            <v>170012</v>
          </cell>
          <cell r="G539" t="str">
            <v>ExpertGroups/Karplanter/N</v>
          </cell>
          <cell r="H539" t="str">
            <v>Karplanter</v>
          </cell>
          <cell r="I539" t="str">
            <v>Karplanter</v>
          </cell>
          <cell r="J539" t="str">
            <v>NotApplicable</v>
          </cell>
          <cell r="M539" t="str">
            <v>canNotEstablishWithin50years</v>
          </cell>
          <cell r="AA539">
            <v>1947</v>
          </cell>
          <cell r="AB539" t="str">
            <v>terrestrial</v>
          </cell>
          <cell r="AD539" t="str">
            <v>unknown</v>
          </cell>
          <cell r="AE539" t="str">
            <v>no</v>
          </cell>
          <cell r="AF539" t="str">
            <v>unknown</v>
          </cell>
          <cell r="AI539">
            <v>1</v>
          </cell>
          <cell r="AJ539" t="str">
            <v>V</v>
          </cell>
          <cell r="AW539" t="str">
            <v>Ingen kjent effekt</v>
          </cell>
          <cell r="AX539" t="str">
            <v>Ingen kjent effekt</v>
          </cell>
          <cell r="BC539" t="str">
            <v>Ingen kjent effekt</v>
          </cell>
          <cell r="BD539" t="str">
            <v>Ingen kjent effekt</v>
          </cell>
          <cell r="BK539" t="str">
            <v>subtropic_mediterranean:Asia|subtropic_dry:Asia</v>
          </cell>
          <cell r="BM539" t="str">
            <v>subtropic_mediterranean:Asia|subtropic_dry:Asia</v>
          </cell>
          <cell r="DI539">
            <v>0</v>
          </cell>
        </row>
        <row r="540">
          <cell r="B540" t="str">
            <v>Diplotaxis erucoides</v>
          </cell>
          <cell r="C540" t="str">
            <v>(L.) DC.</v>
          </cell>
          <cell r="D540" t="str">
            <v>stripesennep</v>
          </cell>
          <cell r="E540">
            <v>61140</v>
          </cell>
          <cell r="F540">
            <v>101180</v>
          </cell>
          <cell r="G540" t="str">
            <v>ExpertGroups/Karplanter/N</v>
          </cell>
          <cell r="H540" t="str">
            <v>Karplanter</v>
          </cell>
          <cell r="I540" t="str">
            <v>Karplanter</v>
          </cell>
          <cell r="J540" t="str">
            <v>NotApplicable</v>
          </cell>
          <cell r="M540" t="str">
            <v>canNotEstablishWithin50years</v>
          </cell>
          <cell r="AA540">
            <v>1895</v>
          </cell>
          <cell r="AB540" t="str">
            <v>terrestrial</v>
          </cell>
          <cell r="AD540" t="str">
            <v>unknown</v>
          </cell>
          <cell r="AE540" t="str">
            <v>no</v>
          </cell>
          <cell r="AF540" t="str">
            <v>unknown</v>
          </cell>
          <cell r="AI540">
            <v>1</v>
          </cell>
          <cell r="AJ540" t="str">
            <v>V</v>
          </cell>
          <cell r="AW540" t="str">
            <v>Ingen kjent effekt</v>
          </cell>
          <cell r="AX540" t="str">
            <v>Ingen kjent effekt</v>
          </cell>
          <cell r="BC540" t="str">
            <v>Ingen kjent effekt</v>
          </cell>
          <cell r="BD540" t="str">
            <v>Ingen kjent effekt</v>
          </cell>
          <cell r="BK540" t="str">
            <v>subtropic_mediterranean:Europe,Asia,Africa</v>
          </cell>
          <cell r="BM540" t="str">
            <v>temperate_nemoral:Europe|subtropic_mediterranean:Europe,Asia,Africa</v>
          </cell>
          <cell r="DI540">
            <v>0</v>
          </cell>
        </row>
        <row r="541">
          <cell r="B541" t="str">
            <v>Verbascum chaixii</v>
          </cell>
          <cell r="C541" t="str">
            <v>Vill.</v>
          </cell>
          <cell r="D541" t="str">
            <v>fransk kongslys</v>
          </cell>
          <cell r="E541">
            <v>62552</v>
          </cell>
          <cell r="F541">
            <v>102592</v>
          </cell>
          <cell r="G541" t="str">
            <v>ExpertGroups/Karplanter/N</v>
          </cell>
          <cell r="H541" t="str">
            <v>Karplanter</v>
          </cell>
          <cell r="I541" t="str">
            <v>Karplanter</v>
          </cell>
          <cell r="J541" t="str">
            <v>NotApplicable</v>
          </cell>
          <cell r="M541" t="str">
            <v>canNotEstablishWithin50years</v>
          </cell>
          <cell r="AA541">
            <v>1889</v>
          </cell>
          <cell r="AB541" t="str">
            <v>terrestrial</v>
          </cell>
          <cell r="AD541" t="str">
            <v>origin</v>
          </cell>
          <cell r="AE541" t="str">
            <v>no</v>
          </cell>
          <cell r="AF541" t="str">
            <v>unknown</v>
          </cell>
          <cell r="AI541">
            <v>3</v>
          </cell>
          <cell r="AJ541" t="str">
            <v>V</v>
          </cell>
          <cell r="AW541" t="str">
            <v>Ingen kjent effekt</v>
          </cell>
          <cell r="AX541" t="str">
            <v>Ingen kjent effekt</v>
          </cell>
          <cell r="BC541" t="str">
            <v>Ingen kjent effekt</v>
          </cell>
          <cell r="BD541" t="str">
            <v>Ingen kjent effekt</v>
          </cell>
          <cell r="BK541" t="str">
            <v>temperate_nemoral:Europe,Asia|subtropic_mediterranean:Europe,Asia</v>
          </cell>
          <cell r="BM541" t="str">
            <v>temperate_nemoral:Europe,Asia|subtropic_mediterranean:Europe,Asia</v>
          </cell>
          <cell r="DI541">
            <v>0</v>
          </cell>
        </row>
        <row r="542">
          <cell r="B542" t="str">
            <v>Verbascum densiflorum</v>
          </cell>
          <cell r="C542" t="str">
            <v>Bertol.</v>
          </cell>
          <cell r="D542" t="str">
            <v>prydkongslys</v>
          </cell>
          <cell r="E542">
            <v>138683</v>
          </cell>
          <cell r="F542">
            <v>102593</v>
          </cell>
          <cell r="G542" t="str">
            <v>ExpertGroups/Karplanter/N</v>
          </cell>
          <cell r="H542" t="str">
            <v>Karplanter</v>
          </cell>
          <cell r="I542" t="str">
            <v>Karplanter</v>
          </cell>
          <cell r="J542" t="str">
            <v>AlienSpecie</v>
          </cell>
          <cell r="N542">
            <v>2</v>
          </cell>
          <cell r="Q542">
            <v>1</v>
          </cell>
          <cell r="T542" t="str">
            <v>LO</v>
          </cell>
          <cell r="U542">
            <v>2</v>
          </cell>
          <cell r="V542" t="str">
            <v>2AB,1</v>
          </cell>
          <cell r="AA542">
            <v>1920</v>
          </cell>
          <cell r="AB542" t="str">
            <v>terrestrial</v>
          </cell>
          <cell r="AD542" t="str">
            <v>origin,unknown</v>
          </cell>
          <cell r="AE542" t="str">
            <v>no</v>
          </cell>
          <cell r="AF542" t="str">
            <v>unknown</v>
          </cell>
          <cell r="AG542">
            <v>1997</v>
          </cell>
          <cell r="AH542" t="str">
            <v>Vf Larvik: Elveveien</v>
          </cell>
          <cell r="AI542">
            <v>3</v>
          </cell>
          <cell r="AJ542" t="str">
            <v>V</v>
          </cell>
          <cell r="AL542">
            <v>1</v>
          </cell>
          <cell r="AM542" t="str">
            <v>importDirect</v>
          </cell>
          <cell r="AN542">
            <v>4</v>
          </cell>
          <cell r="AO542" t="str">
            <v>introductionTransportpollution,introductionEscaped</v>
          </cell>
          <cell r="AP542" t="str">
            <v>Øs,Op,Ve,Va,St,Nt</v>
          </cell>
          <cell r="AQ542">
            <v>28</v>
          </cell>
          <cell r="AR542">
            <v>2</v>
          </cell>
          <cell r="AS542">
            <v>56</v>
          </cell>
          <cell r="AT542">
            <v>75800</v>
          </cell>
          <cell r="AU542">
            <v>84</v>
          </cell>
          <cell r="AV542">
            <v>100</v>
          </cell>
          <cell r="AW542" t="str">
            <v>Ingen kjent effekt</v>
          </cell>
          <cell r="AX542" t="str">
            <v>Ingen kjent effekt</v>
          </cell>
          <cell r="BC542" t="str">
            <v>Ingen kjent effekt</v>
          </cell>
          <cell r="BD542" t="str">
            <v>Ingen kjent effekt</v>
          </cell>
          <cell r="BE542" t="str">
            <v>no</v>
          </cell>
          <cell r="BF542" t="str">
            <v>no</v>
          </cell>
          <cell r="BG542" t="str">
            <v>V</v>
          </cell>
          <cell r="BK542" t="str">
            <v>temperate_nemoral:Europe,Asia|subtropic_mediterranean:Europe,Asia,Africa</v>
          </cell>
          <cell r="BM542" t="str">
            <v>temperate_nemoral:Europe,Asia|subtropic_mediterranean:Europe,Asia,Africa</v>
          </cell>
          <cell r="BO542">
            <v>2</v>
          </cell>
          <cell r="BR542" t="str">
            <v>RedListCategoryLevel</v>
          </cell>
          <cell r="BT542">
            <v>2</v>
          </cell>
          <cell r="BW542" t="str">
            <v>SpreadYearlyIncreaseCalculatedExpansionSpeed</v>
          </cell>
          <cell r="BX542">
            <v>106.87</v>
          </cell>
          <cell r="BY542">
            <v>1</v>
          </cell>
          <cell r="CB542" t="str">
            <v>T35,T37,T32</v>
          </cell>
          <cell r="CC542">
            <v>1</v>
          </cell>
          <cell r="CH542">
            <v>1</v>
          </cell>
          <cell r="CM542">
            <v>1</v>
          </cell>
          <cell r="CQ542">
            <v>1</v>
          </cell>
          <cell r="CU542">
            <v>1</v>
          </cell>
          <cell r="CX542">
            <v>0</v>
          </cell>
          <cell r="CY542">
            <v>1</v>
          </cell>
          <cell r="DB542">
            <v>0</v>
          </cell>
          <cell r="DC542" t="str">
            <v>Prydkongslys &lt;i&gt;Verbascum densiflorum&lt;/i&gt; er en toårig eller kortlevd flerårig art med frøformering. Den stammer fra Europa nord til Sør-Skandinavia, Vest-Asia og Nord-Afrika. Arten er varmekrevende og foreløpig bare funnet på skrotemark (sterkt endret fastmark), men kan tenkes å etablere seg på tørr, semi-naturlig eng.</v>
          </cell>
          <cell r="DD542" t="str">
            <v>Prydkongslys ble først dokumentert fra Oslo: "Thorshaug" mølleområde i 1920 og deretter fra Ho Bergen: Hegrenes mølle i 1928 og 1939 og Øf Halden: "Stadion" i 1939. Deretter er det et gap i funnene fram til 1997 da den ble dokumentert fra Vf Larvik: i plen ved Elveveien og senere i samme kommune på Grini avfallsdeponi i 2002, trolig fra hageutkast og/eller grasfrø. Etter 2000 er den i tillegg dokumentert fra Øf Fredrikstad: Øra 2016, He Stange: Stange almenning 2007, Op Øyer: Berg ved E6 2015, Vf Tønsberg: Kilen 2015, VA Farsund: Kalleberg 2009, ST Åfjord: Monstad 2003, og NT Frosta: Tautra 2013. De moderne forekomstene bærer preg av å være noe tilfeldige og kortvarige og å stamme fra forurensning i såfrø på veikanter etc. og spredning ut fra hager. Innførselen har økt markert etter 2000, og arten synes være under etablering i Norge.</v>
          </cell>
          <cell r="DE542" t="str">
            <v>Arten er innført på ulike vis, hovedsakelig som forurensning med korn (tidlig) og trolig med jord og hageplanter (sent).</v>
          </cell>
          <cell r="DF542" t="str">
            <v>Invasjonspotensialet er begrenset, en kombinasjon av begrenset median levetid og begrenset ekspansjonshastighet.</v>
          </cell>
          <cell r="DG542" t="str">
            <v>Det er ingen kjente negative økologiske effekter knyttet til arten. Prydkongslys kan hybridisere med en stedegen art, filtkongslys &lt;i&gt;Verbascum thapsus&lt;/i&gt;, men det kjennes ikke fertile hybrider.</v>
          </cell>
          <cell r="DH542" t="str">
            <v>Prydkongslys vurderes til låg økologisk risiko, og det utelukkende på grunn av et begrenset invasjonspotensialet.</v>
          </cell>
          <cell r="DI542">
            <v>0</v>
          </cell>
        </row>
        <row r="543">
          <cell r="B543" t="str">
            <v>Verbascum lychnitis</v>
          </cell>
          <cell r="C543" t="str">
            <v>L.</v>
          </cell>
          <cell r="D543" t="str">
            <v>melkongslys</v>
          </cell>
          <cell r="E543">
            <v>62554</v>
          </cell>
          <cell r="F543">
            <v>102594</v>
          </cell>
          <cell r="G543" t="str">
            <v>ExpertGroups/Karplanter/N</v>
          </cell>
          <cell r="H543" t="str">
            <v>Karplanter</v>
          </cell>
          <cell r="I543" t="str">
            <v>Karplanter</v>
          </cell>
          <cell r="J543" t="str">
            <v>AlienSpecie</v>
          </cell>
          <cell r="N543">
            <v>1</v>
          </cell>
          <cell r="Q543">
            <v>1</v>
          </cell>
          <cell r="T543" t="str">
            <v>NK</v>
          </cell>
          <cell r="U543">
            <v>1</v>
          </cell>
          <cell r="V543" t="str">
            <v>1,1</v>
          </cell>
          <cell r="X543">
            <v>1</v>
          </cell>
          <cell r="Y543">
            <v>1</v>
          </cell>
          <cell r="Z543">
            <v>1</v>
          </cell>
          <cell r="AA543">
            <v>1832</v>
          </cell>
          <cell r="AB543" t="str">
            <v>terrestrial</v>
          </cell>
          <cell r="AD543" t="str">
            <v>origin</v>
          </cell>
          <cell r="AE543" t="str">
            <v>yes</v>
          </cell>
          <cell r="AF543" t="str">
            <v>unknown</v>
          </cell>
          <cell r="AG543">
            <v>1883</v>
          </cell>
          <cell r="AH543" t="str">
            <v>Ak Asker: He Hamar og Ringsaker: Bu Kongsberg, kanskje også Øf Halden</v>
          </cell>
          <cell r="AI543">
            <v>2</v>
          </cell>
          <cell r="AJ543" t="str">
            <v>V</v>
          </cell>
          <cell r="AN543">
            <v>3</v>
          </cell>
          <cell r="AO543" t="str">
            <v>spreadNaturalDispersal,introductionTransportpollution</v>
          </cell>
          <cell r="AP543" t="str">
            <v>Bu,Ve</v>
          </cell>
          <cell r="AQ543">
            <v>12</v>
          </cell>
          <cell r="AR543">
            <v>3</v>
          </cell>
          <cell r="AS543">
            <v>36</v>
          </cell>
          <cell r="AT543">
            <v>7000</v>
          </cell>
          <cell r="AU543">
            <v>52</v>
          </cell>
          <cell r="AV543">
            <v>50</v>
          </cell>
          <cell r="AW543" t="str">
            <v>Ingen kjent effekt</v>
          </cell>
          <cell r="AX543" t="str">
            <v>Ingen kjent effekt</v>
          </cell>
          <cell r="BC543" t="str">
            <v>Ingen kjent effekt</v>
          </cell>
          <cell r="BD543" t="str">
            <v>Ingen kjent effekt</v>
          </cell>
          <cell r="BE543" t="str">
            <v>no</v>
          </cell>
          <cell r="BF543" t="str">
            <v>no</v>
          </cell>
          <cell r="BG543" t="str">
            <v>V</v>
          </cell>
          <cell r="BK543" t="str">
            <v>temperate_nemoral:Europe,Asia|subtropic_mediterranean:Europe,Asia,Africa</v>
          </cell>
          <cell r="BM543" t="str">
            <v>temperate_nemoral:Europe,Asia,NorthAndCentralAmerica|subtropic_mediterranean:Europe,Asia,Africa</v>
          </cell>
          <cell r="BO543">
            <v>2</v>
          </cell>
          <cell r="BR543" t="str">
            <v>RedListCategoryLevel</v>
          </cell>
          <cell r="BT543">
            <v>1</v>
          </cell>
          <cell r="BW543" t="str">
            <v>SpreadYearlyIncreaseObservations</v>
          </cell>
          <cell r="BX543">
            <v>28</v>
          </cell>
          <cell r="BY543">
            <v>1</v>
          </cell>
          <cell r="CB543" t="str">
            <v>T35,T40,T42,T43</v>
          </cell>
          <cell r="CC543">
            <v>1</v>
          </cell>
          <cell r="CH543">
            <v>1</v>
          </cell>
          <cell r="CM543">
            <v>1</v>
          </cell>
          <cell r="CQ543">
            <v>1</v>
          </cell>
          <cell r="CU543">
            <v>1</v>
          </cell>
          <cell r="CX543">
            <v>0</v>
          </cell>
          <cell r="CY543">
            <v>1</v>
          </cell>
          <cell r="DB543">
            <v>0</v>
          </cell>
          <cell r="DC543" t="str">
            <v>Mjølkongslys &lt;i&gt;Verbascum lychnitis&lt;/i&gt; er en storvokst, toårig art med god frøreproduksjon. Den stammer fra søndre Mellom-Europa og Middelhavsområdet, dvs. fra områder med vesentlig varmere klima enn hos oss. Arten krever åpen jord for etablering og er varmekrevende for frøspriring. Den er funnet ved møller, i nysådde enger, bl.a. kløvereng, i skrotemark og langs veier og jernbaner. Den er også tatt på andre typer skrotemark.</v>
          </cell>
          <cell r="DD543" t="str">
            <v>&lt;p&gt;Mjølkongslys&lt;em&gt; &lt;/em&gt;ble først funnet i 1832 i Oslo, men først fra 1880-årene ble den funnet flere ganger her og der i fylkene rundt Oslofjorden og i de søndre delene av Hedmark og Oppland, trolig som resultat av hyppig innførsel med utenlandsk grasfrø. Bare ett funn er fra det nordafjellske, fra ST Skaun: ved Pienes mølle i Buvika. Arten er kommet inn med kornimport (funn ved møller) og med grasfrøblandinger, vist med mange funn i ulike typer eng og gressmark. Det er liten grunn til å tro at arten vil bli noe mer hyppig i umiddelbar framtid, men den har vært stabil på i hvert fall &amp;#233:n lokalitet i Norge i over 130 år.&lt;/p&gt;</v>
          </cell>
          <cell r="DE543" t="str">
            <v>Arten er kommet inn med grasfrø. Den er senere tilfeldig spredt med forflytning av masser og muligens med kjøretøy.</v>
          </cell>
          <cell r="DF543" t="str">
            <v>Arten har et lite invasjonspotensial i Norge: median levetid er begrenset og ekspansjonshastigheten er låg. Arten kommer inn sjelden og sprer seg ikke vesentlig fra de populasjonene den har etablert. Det er ikke forventet stor endring i dette i rimelig framtid.</v>
          </cell>
          <cell r="DG543" t="str">
            <v>Det er ikke kjent noen negativ økologisk effekt knyttet til arten. Det er imidlertid rapportert hybrider med to stedegne arter: mørkkongslys &lt;i&gt;V. nigrum &lt;/i&gt;(Øf Fredrikstad: Vikene 1902, og Oslo: Operaen 2013) og filtkongslys &lt;i&gt;V. thapsus &lt;/i&gt;(Oslo: Vestre Akerselvkai 2010). Vi antar at hybridene er frøsterile og ikke innebærer noen risiko for introgresjon med hjemlige arter.</v>
          </cell>
          <cell r="DH543" t="str">
            <v>&lt;p&gt;Mjølkongslys vurderes til ingen økologisk risiko i norsk natur, til det er dens invasjonspotensial for lågt og dens økologiske effekter for svake. Det er liten grunn til å tro at arten vil bli noe mer hyppig i umiddelbar framtid.&lt;/p&gt;&lt;p&gt; &lt;/p&gt;</v>
          </cell>
          <cell r="DI543">
            <v>0</v>
          </cell>
        </row>
        <row r="544">
          <cell r="B544" t="str">
            <v>Verbascum ovalifolium</v>
          </cell>
          <cell r="C544" t="str">
            <v>Donn ex Sims</v>
          </cell>
          <cell r="D544" t="str">
            <v>russekongslys</v>
          </cell>
          <cell r="E544">
            <v>145430</v>
          </cell>
          <cell r="F544">
            <v>102597</v>
          </cell>
          <cell r="G544" t="str">
            <v>ExpertGroups/Karplanter/N</v>
          </cell>
          <cell r="H544" t="str">
            <v>Karplanter</v>
          </cell>
          <cell r="I544" t="str">
            <v>Karplanter</v>
          </cell>
          <cell r="J544" t="str">
            <v>NotApplicable</v>
          </cell>
          <cell r="M544" t="str">
            <v>canNotEstablishWithin50years</v>
          </cell>
          <cell r="AA544">
            <v>1905</v>
          </cell>
          <cell r="AB544" t="str">
            <v>terrestrial</v>
          </cell>
          <cell r="AD544" t="str">
            <v>unknown</v>
          </cell>
          <cell r="AE544" t="str">
            <v>no</v>
          </cell>
          <cell r="AF544" t="str">
            <v>unknown</v>
          </cell>
          <cell r="AI544">
            <v>2</v>
          </cell>
          <cell r="AJ544" t="str">
            <v>V</v>
          </cell>
          <cell r="AW544" t="str">
            <v>Ingen kjent effekt</v>
          </cell>
          <cell r="AX544" t="str">
            <v>Ingen kjent effekt</v>
          </cell>
          <cell r="BC544" t="str">
            <v>Ingen kjent effekt</v>
          </cell>
          <cell r="BD544" t="str">
            <v>Ingen kjent effekt</v>
          </cell>
          <cell r="BK544" t="str">
            <v>temperate_nemoral:Europe,Asia|subtropic_mediterranean:Europe</v>
          </cell>
          <cell r="BM544" t="str">
            <v>temperate_nemoral:Europe,Asia|subtropic_mediterranean:Europe</v>
          </cell>
          <cell r="DI544">
            <v>0</v>
          </cell>
        </row>
        <row r="545">
          <cell r="B545" t="str">
            <v>Verbascum phoeniceum</v>
          </cell>
          <cell r="C545" t="str">
            <v>L.</v>
          </cell>
          <cell r="D545" t="str">
            <v>fiolkongslys</v>
          </cell>
          <cell r="E545">
            <v>62559</v>
          </cell>
          <cell r="F545">
            <v>102599</v>
          </cell>
          <cell r="G545" t="str">
            <v>ExpertGroups/Karplanter/N</v>
          </cell>
          <cell r="H545" t="str">
            <v>Karplanter</v>
          </cell>
          <cell r="I545" t="str">
            <v>Karplanter</v>
          </cell>
          <cell r="J545" t="str">
            <v>NotApplicable</v>
          </cell>
          <cell r="M545" t="str">
            <v>canNotEstablishWithin50years</v>
          </cell>
          <cell r="AA545">
            <v>1892</v>
          </cell>
          <cell r="AB545" t="str">
            <v>terrestrial</v>
          </cell>
          <cell r="AD545" t="str">
            <v>origin,unknown</v>
          </cell>
          <cell r="AE545" t="str">
            <v>no</v>
          </cell>
          <cell r="AF545" t="str">
            <v>unknown</v>
          </cell>
          <cell r="AI545">
            <v>3</v>
          </cell>
          <cell r="AJ545" t="str">
            <v>V</v>
          </cell>
          <cell r="AW545" t="str">
            <v>Ingen kjent effekt</v>
          </cell>
          <cell r="AX545" t="str">
            <v>Ingen kjent effekt</v>
          </cell>
          <cell r="BC545" t="str">
            <v>Ingen kjent effekt</v>
          </cell>
          <cell r="BD545" t="str">
            <v>Ingen kjent effekt</v>
          </cell>
          <cell r="BK545" t="str">
            <v>temperate_nemoral:Europe,Asia|temperate_dry:Europe|subtropic_mediterranean:Europe,Asia</v>
          </cell>
          <cell r="BM545" t="str">
            <v>temperate_nemoral:Europe,Asia|temperate_dry:Europe|subtropic_mediterranean:Europe,Asia</v>
          </cell>
          <cell r="DI545">
            <v>1</v>
          </cell>
        </row>
        <row r="546">
          <cell r="B546" t="str">
            <v>Verbascum pyramidatum</v>
          </cell>
          <cell r="C546" t="str">
            <v>M.Bieb.</v>
          </cell>
          <cell r="D546" t="str">
            <v>pyramidekongslys</v>
          </cell>
          <cell r="E546">
            <v>62560</v>
          </cell>
          <cell r="F546">
            <v>102600</v>
          </cell>
          <cell r="G546" t="str">
            <v>ExpertGroups/Karplanter/N</v>
          </cell>
          <cell r="H546" t="str">
            <v>Karplanter</v>
          </cell>
          <cell r="I546" t="str">
            <v>Karplanter</v>
          </cell>
          <cell r="J546" t="str">
            <v>NotApplicable</v>
          </cell>
          <cell r="M546" t="str">
            <v>canNotEstablishWithin50years</v>
          </cell>
          <cell r="AA546">
            <v>1908</v>
          </cell>
          <cell r="AB546" t="str">
            <v>terrestrial</v>
          </cell>
          <cell r="AD546" t="str">
            <v>origin</v>
          </cell>
          <cell r="AE546" t="str">
            <v>yes</v>
          </cell>
          <cell r="AF546" t="str">
            <v>unknown</v>
          </cell>
          <cell r="AI546">
            <v>3</v>
          </cell>
          <cell r="AJ546" t="str">
            <v>V</v>
          </cell>
          <cell r="AW546" t="str">
            <v>Ingen kjent effekt</v>
          </cell>
          <cell r="AX546" t="str">
            <v>Ingen kjent effekt</v>
          </cell>
          <cell r="BC546" t="str">
            <v>Ingen kjent effekt</v>
          </cell>
          <cell r="BD546" t="str">
            <v>Ingen kjent effekt</v>
          </cell>
          <cell r="BK546" t="str">
            <v>temperate_nemoral:Asia|subtropic_mediterranean:Europe,Asia</v>
          </cell>
          <cell r="BM546" t="str">
            <v>temperate_nemoral:Asia|subtropic_mediterranean:Europe,Asia</v>
          </cell>
          <cell r="DI546">
            <v>1</v>
          </cell>
        </row>
        <row r="547">
          <cell r="B547" t="str">
            <v>Verbascum virgatum</v>
          </cell>
          <cell r="C547" t="str">
            <v>Stokes</v>
          </cell>
          <cell r="D547" t="str">
            <v>kjertelkongslys</v>
          </cell>
          <cell r="E547">
            <v>62563</v>
          </cell>
          <cell r="F547">
            <v>102603</v>
          </cell>
          <cell r="G547" t="str">
            <v>ExpertGroups/Karplanter/N</v>
          </cell>
          <cell r="H547" t="str">
            <v>Karplanter</v>
          </cell>
          <cell r="I547" t="str">
            <v>Karplanter</v>
          </cell>
          <cell r="J547" t="str">
            <v>NotApplicable</v>
          </cell>
          <cell r="M547" t="str">
            <v>canNotEstablishWithin50years</v>
          </cell>
          <cell r="AA547">
            <v>1934</v>
          </cell>
          <cell r="AB547" t="str">
            <v>terrestrial</v>
          </cell>
          <cell r="AD547" t="str">
            <v>origin</v>
          </cell>
          <cell r="AE547" t="str">
            <v>no</v>
          </cell>
          <cell r="AF547" t="str">
            <v>unknown</v>
          </cell>
          <cell r="AI547">
            <v>2</v>
          </cell>
          <cell r="AJ547" t="str">
            <v>V</v>
          </cell>
          <cell r="AW547" t="str">
            <v>Ingen kjent effekt</v>
          </cell>
          <cell r="AX547" t="str">
            <v>Ingen kjent effekt</v>
          </cell>
          <cell r="BC547" t="str">
            <v>Ingen kjent effekt</v>
          </cell>
          <cell r="BD547" t="str">
            <v>Ingen kjent effekt</v>
          </cell>
          <cell r="BK547" t="str">
            <v>temperate_nemoral:Europe|subtropic_mediterranean:Europe,Africa</v>
          </cell>
          <cell r="BM547" t="str">
            <v>temperate_nemoral:Europe|subtropic_mediterranean:Europe,Africa</v>
          </cell>
          <cell r="DI547">
            <v>0</v>
          </cell>
        </row>
        <row r="548">
          <cell r="B548" t="str">
            <v>Valerianella carinata</v>
          </cell>
          <cell r="C548" t="str">
            <v>Loisel.</v>
          </cell>
          <cell r="D548" t="str">
            <v>ballastsalat</v>
          </cell>
          <cell r="E548">
            <v>61713</v>
          </cell>
          <cell r="F548">
            <v>101753</v>
          </cell>
          <cell r="G548" t="str">
            <v>ExpertGroups/Karplanter/N</v>
          </cell>
          <cell r="H548" t="str">
            <v>Karplanter</v>
          </cell>
          <cell r="I548" t="str">
            <v>Karplanter</v>
          </cell>
          <cell r="J548" t="str">
            <v>NotApplicable</v>
          </cell>
          <cell r="M548" t="str">
            <v>canNotEstablishWithin50years</v>
          </cell>
          <cell r="AA548">
            <v>1868</v>
          </cell>
          <cell r="AB548" t="str">
            <v>terrestrial</v>
          </cell>
          <cell r="AD548" t="str">
            <v>origin</v>
          </cell>
          <cell r="AE548" t="str">
            <v>no</v>
          </cell>
          <cell r="AF548" t="str">
            <v>unknown</v>
          </cell>
          <cell r="AI548">
            <v>1</v>
          </cell>
          <cell r="AJ548" t="str">
            <v>V</v>
          </cell>
          <cell r="AW548" t="str">
            <v>Ingen kjent effekt</v>
          </cell>
          <cell r="AX548" t="str">
            <v>Ingen kjent effekt</v>
          </cell>
          <cell r="BC548" t="str">
            <v>Ingen kjent effekt</v>
          </cell>
          <cell r="BD548" t="str">
            <v>Ingen kjent effekt</v>
          </cell>
          <cell r="BK548" t="str">
            <v>temperate_nemoral:Europe,Asia|subtropic_mediterranean:Europe,Asia,Africa</v>
          </cell>
          <cell r="BM548" t="str">
            <v>temperate_nemoral:Europe,Asia|subtropic_mediterranean:Europe,Asia,Africa</v>
          </cell>
          <cell r="DI548">
            <v>0</v>
          </cell>
        </row>
        <row r="549">
          <cell r="B549" t="str">
            <v>Valerianella dentata</v>
          </cell>
          <cell r="C549" t="str">
            <v>(L.) Pollich</v>
          </cell>
          <cell r="D549" t="str">
            <v>brakksalat</v>
          </cell>
          <cell r="E549">
            <v>138667</v>
          </cell>
          <cell r="F549">
            <v>101754</v>
          </cell>
          <cell r="G549" t="str">
            <v>ExpertGroups/Karplanter/N</v>
          </cell>
          <cell r="H549" t="str">
            <v>Karplanter</v>
          </cell>
          <cell r="I549" t="str">
            <v>Karplanter</v>
          </cell>
          <cell r="J549" t="str">
            <v>NotApplicable</v>
          </cell>
          <cell r="M549" t="str">
            <v>canNotEstablishWithin50years</v>
          </cell>
          <cell r="AA549">
            <v>1865</v>
          </cell>
          <cell r="AB549" t="str">
            <v>terrestrial</v>
          </cell>
          <cell r="AD549" t="str">
            <v>origin,unknown</v>
          </cell>
          <cell r="AE549" t="str">
            <v>no</v>
          </cell>
          <cell r="AF549" t="str">
            <v>unknown</v>
          </cell>
          <cell r="AI549">
            <v>1</v>
          </cell>
          <cell r="AJ549" t="str">
            <v>V</v>
          </cell>
          <cell r="AW549" t="str">
            <v>Ingen kjent effekt</v>
          </cell>
          <cell r="AX549" t="str">
            <v>Ingen kjent effekt</v>
          </cell>
          <cell r="BC549" t="str">
            <v>Ingen kjent effekt</v>
          </cell>
          <cell r="BD549" t="str">
            <v>Ingen kjent effekt</v>
          </cell>
          <cell r="BK549" t="str">
            <v>temperate_nemoral:Europe,Asia|temperate_dry:Europe,Asia|subtropic_mediterranean:Europe,Asia,Africa</v>
          </cell>
          <cell r="BM549" t="str">
            <v>temperate_nemoral:Europe,Asia|temperate_dry:Europe,Asia|subtropic_mediterranean:Europe,Asia,Africa</v>
          </cell>
          <cell r="DI549">
            <v>0</v>
          </cell>
        </row>
        <row r="550">
          <cell r="B550" t="str">
            <v>Valerianella eriocarpa</v>
          </cell>
          <cell r="C550" t="str">
            <v>Desv.</v>
          </cell>
          <cell r="D550" t="str">
            <v>taggbegersalat</v>
          </cell>
          <cell r="E550">
            <v>61715</v>
          </cell>
          <cell r="F550">
            <v>101755</v>
          </cell>
          <cell r="G550" t="str">
            <v>ExpertGroups/Karplanter/N</v>
          </cell>
          <cell r="H550" t="str">
            <v>Karplanter</v>
          </cell>
          <cell r="I550" t="str">
            <v>Karplanter</v>
          </cell>
          <cell r="J550" t="str">
            <v>NotApplicable</v>
          </cell>
          <cell r="M550" t="str">
            <v>canNotEstablishWithin50years</v>
          </cell>
          <cell r="AA550">
            <v>1874</v>
          </cell>
          <cell r="AB550" t="str">
            <v>terrestrial</v>
          </cell>
          <cell r="AD550" t="str">
            <v>origin</v>
          </cell>
          <cell r="AE550" t="str">
            <v>no</v>
          </cell>
          <cell r="AF550" t="str">
            <v>unknown</v>
          </cell>
          <cell r="AI550">
            <v>1</v>
          </cell>
          <cell r="AJ550" t="str">
            <v>V</v>
          </cell>
          <cell r="AW550" t="str">
            <v>Ingen kjent effekt</v>
          </cell>
          <cell r="AX550" t="str">
            <v>Ingen kjent effekt</v>
          </cell>
          <cell r="BC550" t="str">
            <v>Ingen kjent effekt</v>
          </cell>
          <cell r="BD550" t="str">
            <v>Ingen kjent effekt</v>
          </cell>
          <cell r="BK550" t="str">
            <v>subtropic_mediterranean:Europe,Asia,Africa</v>
          </cell>
          <cell r="BM550" t="str">
            <v>subtropic_mediterranean:Europe,Asia,Africa,Oceania</v>
          </cell>
          <cell r="DI550">
            <v>0</v>
          </cell>
        </row>
        <row r="551">
          <cell r="B551" t="str">
            <v>Valerianella rimosa</v>
          </cell>
          <cell r="C551" t="str">
            <v>Bastard</v>
          </cell>
          <cell r="D551" t="str">
            <v>åkersalat</v>
          </cell>
          <cell r="E551">
            <v>138670</v>
          </cell>
          <cell r="F551">
            <v>101757</v>
          </cell>
          <cell r="G551" t="str">
            <v>ExpertGroups/Karplanter/N</v>
          </cell>
          <cell r="H551" t="str">
            <v>Karplanter</v>
          </cell>
          <cell r="I551" t="str">
            <v>Karplanter</v>
          </cell>
          <cell r="J551" t="str">
            <v>NotApplicable</v>
          </cell>
          <cell r="M551" t="str">
            <v>canNotEstablishWithin50years</v>
          </cell>
          <cell r="AA551">
            <v>1872</v>
          </cell>
          <cell r="AB551" t="str">
            <v>terrestrial</v>
          </cell>
          <cell r="AD551" t="str">
            <v>origin</v>
          </cell>
          <cell r="AE551" t="str">
            <v>no</v>
          </cell>
          <cell r="AF551" t="str">
            <v>unknown</v>
          </cell>
          <cell r="AI551">
            <v>1</v>
          </cell>
          <cell r="AJ551" t="str">
            <v>V</v>
          </cell>
          <cell r="AW551" t="str">
            <v>Ingen kjent effekt</v>
          </cell>
          <cell r="AX551" t="str">
            <v>Ingen kjent effekt</v>
          </cell>
          <cell r="BC551" t="str">
            <v>Ingen kjent effekt</v>
          </cell>
          <cell r="BD551" t="str">
            <v>Ingen kjent effekt</v>
          </cell>
          <cell r="BK551" t="str">
            <v>temperate_nemoral:Europe|temperate_dry:Europe|subtropic_mediterranean:Europe,Africa</v>
          </cell>
          <cell r="BM551" t="str">
            <v>temperate_nemoral:Europe|temperate_dry:Europe|subtropic_mediterranean:Europe,Africa</v>
          </cell>
          <cell r="DI551">
            <v>0</v>
          </cell>
        </row>
        <row r="552">
          <cell r="B552" t="str">
            <v>Vaccaria hispanica</v>
          </cell>
          <cell r="C552" t="str">
            <v>(Mill.) Rauschert</v>
          </cell>
          <cell r="D552" t="str">
            <v>kunellik</v>
          </cell>
          <cell r="E552">
            <v>138623</v>
          </cell>
          <cell r="F552">
            <v>101606</v>
          </cell>
          <cell r="G552" t="str">
            <v>ExpertGroups/Karplanter/N</v>
          </cell>
          <cell r="H552" t="str">
            <v>Karplanter</v>
          </cell>
          <cell r="I552" t="str">
            <v>Karplanter</v>
          </cell>
          <cell r="J552" t="str">
            <v>NotApplicable</v>
          </cell>
          <cell r="M552" t="str">
            <v>canNotEstablishWithin50years</v>
          </cell>
          <cell r="AA552">
            <v>1866</v>
          </cell>
          <cell r="AB552" t="str">
            <v>terrestrial</v>
          </cell>
          <cell r="AD552" t="str">
            <v>origin,unknown</v>
          </cell>
          <cell r="AE552" t="str">
            <v>no</v>
          </cell>
          <cell r="AF552" t="str">
            <v>unknown</v>
          </cell>
          <cell r="AI552">
            <v>1</v>
          </cell>
          <cell r="AJ552" t="str">
            <v>V</v>
          </cell>
          <cell r="AW552" t="str">
            <v>Ingen kjent effekt</v>
          </cell>
          <cell r="AX552" t="str">
            <v>Ingen kjent effekt</v>
          </cell>
          <cell r="BC552" t="str">
            <v>Ingen kjent effekt</v>
          </cell>
          <cell r="BD552" t="str">
            <v>Ingen kjent effekt</v>
          </cell>
          <cell r="BK552" t="str">
            <v>temperate_nemoral:Asia,Africa|subtropic_mediterranean:Asia,Africa</v>
          </cell>
          <cell r="BM552" t="str">
            <v>temperate_nemoral:Asia,Africa|subtropic_mediterranean:Asia,Africa</v>
          </cell>
          <cell r="DI552">
            <v>0</v>
          </cell>
        </row>
        <row r="553">
          <cell r="B553" t="str">
            <v>Elodea canadensis</v>
          </cell>
          <cell r="C553" t="str">
            <v>Michx.</v>
          </cell>
          <cell r="D553" t="str">
            <v>vasspest</v>
          </cell>
          <cell r="E553">
            <v>132648</v>
          </cell>
          <cell r="F553">
            <v>99333</v>
          </cell>
          <cell r="G553" t="str">
            <v>ExpertGroups/Karplanter/N</v>
          </cell>
          <cell r="H553" t="str">
            <v>Karplanter</v>
          </cell>
          <cell r="I553" t="str">
            <v>Karplanter</v>
          </cell>
          <cell r="J553" t="str">
            <v>AlienSpecie</v>
          </cell>
          <cell r="N553">
            <v>4</v>
          </cell>
          <cell r="Q553">
            <v>4</v>
          </cell>
          <cell r="T553" t="str">
            <v>SE</v>
          </cell>
          <cell r="U553">
            <v>5</v>
          </cell>
          <cell r="V553" t="str">
            <v>4A,4D</v>
          </cell>
          <cell r="X553">
            <v>5</v>
          </cell>
          <cell r="Y553">
            <v>4</v>
          </cell>
          <cell r="Z553">
            <v>4</v>
          </cell>
          <cell r="AA553">
            <v>1925</v>
          </cell>
          <cell r="AB553" t="str">
            <v>limnic</v>
          </cell>
          <cell r="AD553" t="str">
            <v>unknown</v>
          </cell>
          <cell r="AE553" t="str">
            <v>yes</v>
          </cell>
          <cell r="AF553" t="str">
            <v>yes</v>
          </cell>
          <cell r="AG553">
            <v>1925</v>
          </cell>
          <cell r="AH553" t="str">
            <v>Oslo: Østensjøvatn</v>
          </cell>
          <cell r="AI553">
            <v>5</v>
          </cell>
          <cell r="AJ553" t="str">
            <v>V</v>
          </cell>
          <cell r="AK553" t="str">
            <v>V</v>
          </cell>
          <cell r="AL553">
            <v>2</v>
          </cell>
          <cell r="AM553" t="str">
            <v>importDirect</v>
          </cell>
          <cell r="AN553">
            <v>4</v>
          </cell>
          <cell r="AO553" t="str">
            <v>introductionStowaway,spreadStowaway,spreadNaturalDispersal,introductionEscaped</v>
          </cell>
          <cell r="AP553" t="str">
            <v>Øs,OsA,He,Op,Bu,Ve,Te,Aa,Ro,Ho,Nt</v>
          </cell>
          <cell r="AQ553">
            <v>588</v>
          </cell>
          <cell r="AR553">
            <v>4</v>
          </cell>
          <cell r="AS553">
            <v>2352</v>
          </cell>
          <cell r="AT553">
            <v>140000</v>
          </cell>
          <cell r="AU553">
            <v>7500</v>
          </cell>
          <cell r="AV553">
            <v>5</v>
          </cell>
          <cell r="AW553" t="str">
            <v>Ingen kjent effekt</v>
          </cell>
          <cell r="AX553" t="str">
            <v>Ingen kjent effekt</v>
          </cell>
          <cell r="BC553" t="str">
            <v>Ingen kjent effekt</v>
          </cell>
          <cell r="BD553" t="str">
            <v>Ingen kjent effekt</v>
          </cell>
          <cell r="BE553" t="str">
            <v>no</v>
          </cell>
          <cell r="BF553" t="str">
            <v>no</v>
          </cell>
          <cell r="BK553" t="str">
            <v>temperate_boreal:NorthAndCentralAmerica|temperate_nemoral:NorthAndCentralAmerica</v>
          </cell>
          <cell r="BM553" t="str">
            <v>temperate_boreal:Europe,NorthAndCentralAmerica|temperate_nemoral:Europe,Asia,Oceania,NorthAndCentralAmerica|subtropic_unspecified:Asia,Oceania,NorthAndCentralAmerica|subtropic_mediterranean:Europe</v>
          </cell>
          <cell r="BO553">
            <v>4</v>
          </cell>
          <cell r="BR553" t="str">
            <v>RedListCategoryLevel</v>
          </cell>
          <cell r="BT553">
            <v>3</v>
          </cell>
          <cell r="BW553" t="str">
            <v>SpreadYearlyIncreaseObservations</v>
          </cell>
          <cell r="BX553">
            <v>413</v>
          </cell>
          <cell r="BY553">
            <v>1</v>
          </cell>
          <cell r="CB553" t="str">
            <v>F1,F2,F3,F4,F5</v>
          </cell>
          <cell r="CC553">
            <v>4</v>
          </cell>
          <cell r="CF553" t="str">
            <v>Najas flexilis</v>
          </cell>
          <cell r="CG553" t="str">
            <v>F1,F2,F3</v>
          </cell>
          <cell r="CH553">
            <v>2</v>
          </cell>
          <cell r="CL553" t="str">
            <v>F1,F2,F3</v>
          </cell>
          <cell r="CM553">
            <v>3</v>
          </cell>
          <cell r="CP553" t="str">
            <v>Kalkrike dammer og tjern,Kalksjø,Klar intermediær innsjø,Kroksjøer, meandere og flomløp</v>
          </cell>
          <cell r="CQ553">
            <v>1</v>
          </cell>
          <cell r="CT553" t="str">
            <v>F1,F2,F3</v>
          </cell>
          <cell r="CU553">
            <v>1</v>
          </cell>
          <cell r="CX553">
            <v>0</v>
          </cell>
          <cell r="CY553">
            <v>1</v>
          </cell>
          <cell r="DB553">
            <v>0</v>
          </cell>
          <cell r="DC553" t="str">
            <v>Vasspest &lt;i&gt;Elodea canadensis&lt;/i&gt; er en kortlevd flerårig vassplante som delvis er rotfestet, delvis flyter fritt i vassmassene. Den er særbu med egne hann- og hunn&amp;#173:planter. Bare hunnplanter er registrert i Norge. I Europa formerer og spres planten vegetativt ved fragmenter. Arten er naturlig hjemmehørende i Nord-Amerika, i områder med et temperert til borealt klima.&lt;br/&gt;Referanselisten omfatter både arbeider det er referert til i vurderingen og annen litteratur av relevans for vasspest.</v>
          </cell>
          <cell r="DD553" t="str">
            <v>&lt;p&gt;Vasspest&lt;em&gt; Elodea canadensis &lt;/em&gt;er kommet inn fra 1925 i Oslo og fra 1939 i Øf Sarpsborg. Arten har hatt en langsom, men jamn og nå akselererende økning i forekomster og mengde. På grunn av oppmerksomheten rundt arten, samt at den sannsynligvis ikke eller sjelden spres med fugl, antar vi at de registrerte lokalitetene kan omfatter halvparten av den reelle forekomsten i Norge til enhver tid: vi bruker derfor nokså låge mørketall.&lt;/p&gt;&lt;p&gt;Muligens har vi 5 utgangslokaliteter i Norge, dvs. lokaliteter hvor det er mulig/sannsynlig at vasspesten er introdusert direkte, og ikke spredt fra andre lokaliteter i Norge. Østensjøvatn (Oslo) og dammen ved Borregård (Øf Sarpsborg) virker opplagte. Østensjøvatn har sannsynligvis dannet opphav til andre lokaliteter i Oslo-området. Det er mulig at både Jarenvatn (Op Gran) og Hilleslandsvatn (Ro Karmøy) er primærlokaliteter, men arten kan være spredt fra øst-norske lokaliteter. Imidlertid antar vi at disse danner opphav til lokalitetene i henholdsvis Østlandsområdet (Hedmark, Oppland og Buskerud) og Sør-Vestlandet (Rogaland og Hordaland). Introduksjonen i Liavatn (NT Frosta) skyldes sannsynligvis tømming av akvarium (Fremstad 2011). Vasspest er videre spredt ved flytting av planter og torv fra Liavatn til fangdam i Hovdansvatn (Fylkesmannen i Nord-Trøndelag). &lt;/p&gt;&lt;p&gt;De fleste nye lokalitetene i perioden 1960-70 har usikker opprinnelse, men vi antar at flere skyldes spredning med mennesker. I tillegg får vi nå flere nedstrøms-lokaliteter (f.eks. fra Jarenvatn og nedover Drammens&amp;#173:vassdraget og trolig med fugl over åsen til Bremsa-vassdraget). Den kraftige økning i antall lokaliteter fra 1970 skyldes først og fremst passiv spredning nedover vassdragene. Spredning med mennesker blir viktig i hvert fall i 80-årene: folk er blitt mer mobile og flytter båter m.m. mellom vassdrag. Flere av lokalitetene med usikker opprinnelse skyldes sannsynligvis også menneskespredning.&lt;/p&gt;&lt;p&gt;Vasspesten vil spres videre fra de nye lokalitetene på Vestlandet og Nord-Trøndelag. &lt;/p&gt;&lt;p&gt;Selv om vasspesten helst danner massebestander (problemvekst) i middels til meget næringsrike innsjøer, finnes den også i oligotrofe innsjøer (f.eks. Lutvann i Oslo) eller i mer næringsrike deler av oligotrofe innsjøer (Harestuvatnet i Ak Nittedal), som kan gi opphav til videre spredning (Mjelde et al. 2011). &lt;/p&gt;&lt;p&gt;Det antas at klimaendringene medfører flere tørre og varme somre, samt varmere vintre med mindre islegging (Framstad et al. 2006). Dessuten forventes det at tilførsel av næring og organisk stoff til vassdragene øker. Økt temperatur og næring, samt forlenget vekstperiode og redusert isedekke, vil kunne føre til økte fore&amp;#173:komster av vannplanter, bl.a. vasspest (Asaeda et al. 2001, McKee et al. 2002). Dessuten vil mulighetene for etablering og spredning av mer varmeelskende arter - f. eks. &lt;em&gt;Egeria densa&lt;/em&gt; og &lt;em&gt;Hydrilla verticillata -&lt;/em&gt; bedres. Imidlertid vil økt planteplankton&amp;#173:biomasse og humus kunne forverre lysforholdene for flere vannplanter.&lt;/p&gt;&lt;p&gt;Ifølge Gjershaug et al. (2009) har vasspest potensial til å spre seg nord til søndre Nordland ved predikerte klimaendringer for de neste 50 år. For Brønnøysund (søndre Nordland) innebærer dette en økning i årsmiddeltemperatur (lufttemperatur) på 1,58&lt;sup&gt;o&lt;/sup&gt;C, og økte vinter- og sommertemperaturer på henholdsvis 1,94&lt;sup&gt;o&lt;/sup&gt;C og 1,24&lt;sup&gt;o&lt;/sup&gt;C. Det er ikke foretatt vurderinger for hva dette betyr for vanntemperaturen. Modellering gjort i Sverige viser at det er sannsynlig at både vasspest og smal vasspest kan etablere seg langs norskekysten nord til Nord-Trøndelag/Nordland med dagens temperaturer (Hallstan 2005).&lt;/p&gt;</v>
          </cell>
          <cell r="DE553" t="str">
            <v>Arten er innført som akvarieplante, kanskje også med fiskeredskaper. Den spres med fiskeredskaper og båter og ved tømming av akvarier.</v>
          </cell>
          <cell r="DF553" t="str">
            <v>Invasjonspotensialet er stort, med høgeste skår på median levetid og nest høgeste skår på ekspansjonshastighet.</v>
          </cell>
          <cell r="DG553" t="str">
            <v>Arten vurderes å ha store og svært negative økologiske effekter ved at den overtar dominansen i noe næringsrikt vann, trenger ut alle andre vassplanter (inkludert sårbare/truete arter, med mjukt havfrugras &lt;i&gt;Najas flexilis&lt;/i&gt; som eksempel), og endrer de kjemiske forholdene og lysforholdene i vannet.&lt;br/&gt;&lt;p&gt;Planten finnes først og fremst i middels kalkrike (4-20 mg Ca/l) _x0013_  kalkrike (over 20 mg Ca/l) innsjøer og sakteflytende elver. Selv om vasspesten helst danner massebestander (problemvekst) i middels næringsrike-næringsrike innsjøer, finnes den også i oligotrofe innsjøer (f.eks. Lutvann) eller i mer næringsrike områder i oligotrofe innsjøer (Harestuvatnet), som kan gi opphav til videre spredning (Mjelde m.fl. 2011).&lt;br/&gt;&lt;/p&gt;Data for perioden 1979-2004 viste at den truete arten mjukt havfruegras &lt;em&gt;Najas flexilis&lt;/em&gt; ble kraftig fortrengt og nesten forsvant i Steinsfjorden etter at vasspest dukket opp der. Analyser viser at nedgangen for mjukt havfruegras sannsynligvis skyldes vasspest, i første rekke på grunn av næringsutarming av sedimentet og endrete CO2-forhold, samt utskygging (Mjelde m.fl. 2012). Samme undersøkelse viste en fortrengning også av andre stedegne arter.Vi antar at det er sannsynlig at mer enn 10 % av arealet av svært kalkrike innsjøer vil kunne være kolonisert av vasspest etter 50 år.</v>
          </cell>
          <cell r="DH553" t="str">
            <v>&lt;p&gt;Vasspest vurderes til svært høy økologisk risiko på grunn av et stort invasjonspotensial i kombinasjon med store og svært negative økologiske effekter.&lt;/p&gt;&lt;p&gt; &lt;/p&gt;</v>
          </cell>
          <cell r="DI553">
            <v>24</v>
          </cell>
        </row>
        <row r="554">
          <cell r="B554" t="str">
            <v>Elodea nuttallii</v>
          </cell>
          <cell r="C554" t="str">
            <v>(Planch.) H.St.John</v>
          </cell>
          <cell r="D554" t="str">
            <v>smal vasspest</v>
          </cell>
          <cell r="E554">
            <v>59294</v>
          </cell>
          <cell r="F554">
            <v>99334</v>
          </cell>
          <cell r="G554" t="str">
            <v>ExpertGroups/Karplanter/N</v>
          </cell>
          <cell r="H554" t="str">
            <v>Karplanter</v>
          </cell>
          <cell r="I554" t="str">
            <v>Karplanter</v>
          </cell>
          <cell r="J554" t="str">
            <v>AlienSpecie</v>
          </cell>
          <cell r="N554">
            <v>3</v>
          </cell>
          <cell r="Q554">
            <v>4</v>
          </cell>
          <cell r="T554" t="str">
            <v>SE</v>
          </cell>
          <cell r="U554">
            <v>5</v>
          </cell>
          <cell r="V554" t="str">
            <v>3AB,4DF</v>
          </cell>
          <cell r="X554">
            <v>5</v>
          </cell>
          <cell r="Y554">
            <v>4</v>
          </cell>
          <cell r="Z554">
            <v>4</v>
          </cell>
          <cell r="AA554">
            <v>2005</v>
          </cell>
          <cell r="AB554" t="str">
            <v>limnic</v>
          </cell>
          <cell r="AD554" t="str">
            <v>unknown</v>
          </cell>
          <cell r="AE554" t="str">
            <v>yes</v>
          </cell>
          <cell r="AF554" t="str">
            <v>yes</v>
          </cell>
          <cell r="AG554">
            <v>2005</v>
          </cell>
          <cell r="AH554" t="str">
            <v>Ro Hå: Bjårvatn</v>
          </cell>
          <cell r="AI554">
            <v>3</v>
          </cell>
          <cell r="AJ554" t="str">
            <v>V</v>
          </cell>
          <cell r="AK554" t="str">
            <v>V</v>
          </cell>
          <cell r="AN554">
            <v>2</v>
          </cell>
          <cell r="AO554" t="str">
            <v>introductionStowaway,spreadNaturalDispersal</v>
          </cell>
          <cell r="AP554" t="str">
            <v>Ro,Ho</v>
          </cell>
          <cell r="AQ554">
            <v>12</v>
          </cell>
          <cell r="AR554">
            <v>5</v>
          </cell>
          <cell r="AS554">
            <v>60</v>
          </cell>
          <cell r="AT554">
            <v>370</v>
          </cell>
          <cell r="AU554">
            <v>2400</v>
          </cell>
          <cell r="AV554">
            <v>0</v>
          </cell>
          <cell r="AW554" t="str">
            <v>Ingen kjent effekt</v>
          </cell>
          <cell r="AX554" t="str">
            <v>Ingen kjent effekt</v>
          </cell>
          <cell r="AY554" t="str">
            <v>primærproduksjon|næringsstoffkretsløp|vannkretsløp</v>
          </cell>
          <cell r="BC554" t="str">
            <v>Ingen kjent effekt</v>
          </cell>
          <cell r="BD554" t="str">
            <v>Ingen kjent effekt</v>
          </cell>
          <cell r="BE554" t="str">
            <v>no</v>
          </cell>
          <cell r="BF554" t="str">
            <v>no</v>
          </cell>
          <cell r="BK554" t="str">
            <v>temperate_nemoral:NorthAndCentralAmerica|subtropic_mediterranean:NorthAndCentralAmerica</v>
          </cell>
          <cell r="BM554" t="str">
            <v>temperate_nemoral:Europe,Asia,NorthAndCentralAmerica|subtropic_mediterranean:Europe,NorthAndCentralAmerica</v>
          </cell>
          <cell r="BO554">
            <v>3</v>
          </cell>
          <cell r="BR554" t="str">
            <v>RedListCategoryLevel</v>
          </cell>
          <cell r="BT554">
            <v>3</v>
          </cell>
          <cell r="BW554" t="str">
            <v>SpreadYearlyIncreaseCalculatedExpansionSpeed</v>
          </cell>
          <cell r="BX554">
            <v>301.66000000000003</v>
          </cell>
          <cell r="BY554">
            <v>1</v>
          </cell>
          <cell r="CB554" t="str">
            <v>F1,F2,F4,F5</v>
          </cell>
          <cell r="CC554">
            <v>4</v>
          </cell>
          <cell r="CG554" t="str">
            <v>F1,F2</v>
          </cell>
          <cell r="CH554">
            <v>2</v>
          </cell>
          <cell r="CL554" t="str">
            <v>F1,F2,F4,F5</v>
          </cell>
          <cell r="CM554">
            <v>4</v>
          </cell>
          <cell r="CP554" t="str">
            <v>Kalkrike dammer og tjern,Kalksjø,Klar intermediær innsjø,Klar kalkfattig innsjø,Kroksjøer, meandere og flomløp</v>
          </cell>
          <cell r="CQ554">
            <v>1</v>
          </cell>
          <cell r="CT554" t="str">
            <v>F1,F2</v>
          </cell>
          <cell r="CU554">
            <v>1</v>
          </cell>
          <cell r="CX554">
            <v>0</v>
          </cell>
          <cell r="CY554">
            <v>1</v>
          </cell>
          <cell r="DB554">
            <v>0</v>
          </cell>
          <cell r="DC554" t="str">
            <v>Smal vasspest &lt;i&gt;Elodea nuttallii&lt;/i&gt; er en kortlevd flerårig vassplante fra Nord-Amerika, fra områder med et temperert klima. Den er særbu med egne hann- og hunn&amp;#173:planter. Bare hunnplanter er registrert i Norge. I Europa formerer og spres planten derfor vegetativt ved fragmenter. Arten etablerer seg i både rennende og stillestående vatn og langs en vid base- og næringsgradient.&lt;br/&gt;Referanselisten inneholder en rekke arbeider som det ikke er referert til i teksta. Disse gir mer generell og mer detaljert informasjon om arten.</v>
          </cell>
          <cell r="DD554" t="str">
            <v>&lt;p&gt;Første lokalitet for smal vasspest i Norge var Fuglestadåna (Brusandåna), utløpselva fra Bjårvatn i Ro Hå, hvor arten ble registrert i 2005 (herbariebelegg ved K.A. Lye) eller 2006 (Imsland 2008). Sommeren 2006 ble den også funnet i selve Bjårvatn (Mjelde 2006). Smal vasspest fantes i 2008 i dybdeområdet 0.5-2 m, med de største bestandene på 1-1,5 m dyp (Mjelde 2009). Den store utbredelsen i Bjårvatnet tydet på at planten hadde vært i innsjøen noen år. Masseforekomsten i Bjårvatn antyder dessuten at denne arten kan danne store be&amp;#173:stander i mindre kalkrike innsjøer enn det som er registrert for vasspest &lt;em&gt;Elodea canadensis &lt;/em&gt;(Mjelde 2009). Sommeren 2009 ble det registrert smal vasspest i Ådlandsvatn på Stord (Ho Stord: Mjelde, pers.obs). Begge de norske lokalitetene med smal vasspest har direkte utløp til havet gjennom korte utløpselver. Vi anser spredning direkte fra utlandet til Ådlandsvatn som minst like sannsynlig som spredning fra Bjårvatn.&lt;/p&gt;&lt;p&gt;Det antas at klimaendringene medfører flere tørre og varme somrer, samt varmere vintre med mindre islegging (Framstad et al. 2006). Dessuten forventes det at tilførsel av næring og organisk stoff til vassdragene øker. Økt temperatur og næring, samt forlenget vekstperiode og redusert isdekke, vil kunne føre til økte fore&amp;#173:komster av vannplanter, bl.a. vasspest-artene (Asaeda et al. 2001, McKee et al. 2002). Dessuten vil mulighetene for etablering og spredning av de mer varmeelskende artene - f.eks. &lt;em&gt;Egeria densa&lt;/em&gt; og &lt;em&gt;Hydrilla verticillata -&lt;/em&gt; bedres. Imidlertid vil økt planteplankton&amp;#173:biomasse og humus kunne forverre lysforholdene for flere vannplanter.&lt;/p&gt;&lt;p&gt;Ifølge Gjershaug et al. (2009) har vasspest potensial til å spre seg nord til søndre Nordland ved predikerte klimaendringer for de neste 50 år. For Brønnøysund (søndre Nordland) innebærer dette en årlig temperaturøkning (lufttemperatur) på 1.58&lt;sup&gt;o&lt;/sup&gt;C, og økt vinter- og sommertemperaturer på hhv. 1.94&lt;sup&gt;o&lt;/sup&gt;C og 1.24&lt;sup&gt;o&lt;/sup&gt;C. Det er ikke foretatt vurderinger for hva dette betyr for vanntemperaturen. Modellering gjort i Sverige viser at det er sannsynlig at både vasspest og smal vasspest kan etablere seg langs norskekysten nord til Nord-Trøndelag/Nordland, med dagens temperaturer (Hallstan 2005).&lt;/p&gt;</v>
          </cell>
          <cell r="DE554" t="str">
            <v>&lt;p&gt;Vi antar at smal vasspest er spredt til Norge med mennesker, kanskje med fuktige fiskeredskaper eller med levende agn. Nærmeste lokalitet for smal vasspest utenfor Norges grenser ser ut til å være ved Ålborg i Danmark (www.fugleognatur.dk) og ved Gøteborg i Sverige (www.Artportalen.se).&lt;/p&gt;</v>
          </cell>
          <cell r="DF554" t="str">
            <v>Invasjonspotensialet er moderat, en kombinasjon av moderat lang median levetid og moderat ekspansjonshastighet. Formelt sett gir eksisterende data bare grunn til å anta et moderat invasjonspotensial, men det er bare fordi metodikken ikke gir mulighet for å legge inn framtidig forventet økning. Vi anser at denne arten kan ha et meget stort invasjonspotensial.</v>
          </cell>
          <cell r="DG554" t="str">
            <v>Arten vurderes å få store, negative økologiske effekter. Der arten etablerer seg fortrenger den andre vassplanter ved utskygging og konkurranse om oksygen og næringsressurser.&lt;br/&gt;&lt;p&gt;Smal vasspest ser ut til å ha en hurtigere vekst, og dermed et større invasivt potensiale enn vasspest&lt;em&gt;. &lt;/em&gt;Dette regnes som en av de viktigste år&amp;#173:sakene til at den nå fortrenger vasspest på en rekke lokali&amp;#173:teter ellers i Europa (Barrat-Segretain et al. 2002, James et al. 2006).&lt;br/&gt;&lt;/p&gt;&lt;p&gt;Vi antar at ca 5 % av svært kalkrike innsjøer vil kunne være kolonisert av arten etter 50 år.&lt;/p&gt;</v>
          </cell>
          <cell r="DH554" t="str">
            <v>&lt;p&gt;Smal vasspest vurderes til svært høg risiko, på grunn av store, negative økologiske effekter (i framtida, ikke realisert i dag) kombinert med et (foreløpig) moderat invasjonspotensial. Vi vil sterkt oppfordre til at videre utvikling av denne arten overvåkes.&lt;/p&gt;&lt;p&gt; &lt;/p&gt;</v>
          </cell>
          <cell r="DI554">
            <v>15</v>
          </cell>
        </row>
        <row r="555">
          <cell r="B555" t="str">
            <v>Epilobium hirsutum</v>
          </cell>
          <cell r="C555" t="str">
            <v>L.</v>
          </cell>
          <cell r="D555" t="str">
            <v>stormjølke</v>
          </cell>
          <cell r="E555">
            <v>62801</v>
          </cell>
          <cell r="F555">
            <v>102841</v>
          </cell>
          <cell r="G555" t="str">
            <v>ExpertGroups/Karplanter/N</v>
          </cell>
          <cell r="H555" t="str">
            <v>Karplanter</v>
          </cell>
          <cell r="I555" t="str">
            <v>Karplanter</v>
          </cell>
          <cell r="J555" t="str">
            <v>AlienSpecie</v>
          </cell>
          <cell r="N555">
            <v>4</v>
          </cell>
          <cell r="Q555">
            <v>1</v>
          </cell>
          <cell r="T555" t="str">
            <v>PH</v>
          </cell>
          <cell r="U555">
            <v>3</v>
          </cell>
          <cell r="V555" t="str">
            <v>4B,1</v>
          </cell>
          <cell r="X555">
            <v>3</v>
          </cell>
          <cell r="Y555">
            <v>4</v>
          </cell>
          <cell r="Z555">
            <v>1</v>
          </cell>
          <cell r="AA555" t="str">
            <v>Før 1860</v>
          </cell>
          <cell r="AB555" t="str">
            <v>terrestrial</v>
          </cell>
          <cell r="AD555" t="str">
            <v>origin</v>
          </cell>
          <cell r="AE555" t="str">
            <v>yes</v>
          </cell>
          <cell r="AF555" t="str">
            <v>unknown</v>
          </cell>
          <cell r="AG555" t="str">
            <v>Før 1860</v>
          </cell>
          <cell r="AH555" t="str">
            <v>Oslo: Tøyen, "ved Bækken i Haven, forvildet", oh Bu Drammen: "Drammen"</v>
          </cell>
          <cell r="AI555">
            <v>5</v>
          </cell>
          <cell r="AJ555" t="str">
            <v>V</v>
          </cell>
          <cell r="AN555">
            <v>7</v>
          </cell>
          <cell r="AO555" t="str">
            <v>introductionTransportpollution,introductionStowaway,introductionEscaped,spreadNaturalDispersal,spreadStowaway</v>
          </cell>
          <cell r="AP555" t="str">
            <v>Øs,OsA,He,Bu,Ve,Te,Aa,Va,Ro</v>
          </cell>
          <cell r="AQ555">
            <v>260</v>
          </cell>
          <cell r="AR555">
            <v>5</v>
          </cell>
          <cell r="AS555">
            <v>1300</v>
          </cell>
          <cell r="AT555">
            <v>150000</v>
          </cell>
          <cell r="AU555">
            <v>2600</v>
          </cell>
          <cell r="AV555">
            <v>50</v>
          </cell>
          <cell r="AW555" t="str">
            <v>Ingen kjent effekt</v>
          </cell>
          <cell r="AX555" t="str">
            <v>Ingen kjent effekt</v>
          </cell>
          <cell r="BC555" t="str">
            <v>Ingen kjent effekt</v>
          </cell>
          <cell r="BD555" t="str">
            <v>Ingen kjent effekt</v>
          </cell>
          <cell r="BE555" t="str">
            <v>no</v>
          </cell>
          <cell r="BF555" t="str">
            <v>yes</v>
          </cell>
          <cell r="BG555" t="str">
            <v>V</v>
          </cell>
          <cell r="BK555" t="str">
            <v>temperate_nemoral:Europe,Asia|temperate_dry:Europe,Asia|subtropic_mediterranean:Europe,Asia,Africa</v>
          </cell>
          <cell r="BM555" t="str">
            <v>temperate_nemoral:Europe,Asia,NorthAndCentralAmerica|temperate_dry:Europe,Asia|subtropic_mediterranean:Europe,Asia,Africa,Oceania|subtropic_caperegion:Africa|subtropic_highlands:Asia,Africa</v>
          </cell>
          <cell r="BO555">
            <v>3</v>
          </cell>
          <cell r="BP555" t="str">
            <v>X</v>
          </cell>
          <cell r="BR555" t="str">
            <v>RedListCategoryLevel</v>
          </cell>
          <cell r="BT555">
            <v>4</v>
          </cell>
          <cell r="BW555" t="str">
            <v>SpreadYearlyIncreaseCalculatedExpansionSpeed</v>
          </cell>
          <cell r="BX555">
            <v>1946.83</v>
          </cell>
          <cell r="BY555">
            <v>1</v>
          </cell>
          <cell r="CB555" t="str">
            <v>T35,T36,T37,T40,V10,V12,V13</v>
          </cell>
          <cell r="CC555">
            <v>1</v>
          </cell>
          <cell r="CH555">
            <v>1</v>
          </cell>
          <cell r="CM555">
            <v>1</v>
          </cell>
          <cell r="CQ555">
            <v>1</v>
          </cell>
          <cell r="CU555">
            <v>1</v>
          </cell>
          <cell r="CX555">
            <v>0</v>
          </cell>
          <cell r="CY555">
            <v>1</v>
          </cell>
          <cell r="DB555">
            <v>0</v>
          </cell>
          <cell r="DC555" t="str">
            <v>Stormjølke &lt;i&gt;Epilobium hirsutum &lt;/i&gt;er en flerårig, 1-1,5 m høg urt med meget rikelig frøformering. Den har også utløpere og danner tette bestander. Frøene spres meget effektivt med vind, trolig over lange distanser (km). Arten stammer fra Europa nord til Sør-Skandinavia og Middelhavsområdet. Den invaderer hovedsakelig forstyrret, fuktig mark, men også vasskanter og sumper.</v>
          </cell>
          <cell r="DD555" t="str">
            <v>&lt;p&gt;Stormjølke kan være hjemlig noen få steder ved Oslofjorden, men mest trolig har den kommet inn som fremmed art på flere ulike vis, med ballastjord (ytterst få ganger), med andre transporter og grasfrø (både tidligere og nå), og med importert plantemateriale og jord til planteskoler og gartnerier. Arten har en noe merkelig spredningshistorie. Den ble først funnet før 1860 (se Blytt 1861) som forvillet langs Tøyenbekken i Botanisk hage på Tøyen i Oslo og i Bu Drammen. I 1861 ble den funnet i de fuktige, nordvendte Ryenbergene over Gamlebyen i Oslo, der den hadde en stabil forekomst over mange år. Lokaliteten er ikke langt fra ballastplassen i Grønlia, der arten også er dokumentert, men mye senere. Arten hadde siden en usikker og ustabil eksistens i Oslo og Hordaland fram til 1935 da den synes å ha dødd ut i Norge, bortsett fra et tilfeldig funn i en eplehage i VA Kristiansand i 1949. Fra 1972 har den dukket opp igjen og blitt stadig hyppigere og mer utbredt, med mange stabile bestander i kystfylkene fra Østfold og Oslo til Rogaland. Dessuten er det noen mer ustabile forekomster ved planteskoler ved Mjøsa i Hedmark, i MR Ålesund 2016 og ST Trondheim 2012. Arten har nærmest eksplodert i utbredelse etter 1999, med nesten en femdobling av forekomster i 2001-2016 sammenlignet med 1981-2000. Dette tyder på at arten har fått et klima som favoriserer etablering, etter som den har vært i landet i minst 150 år uten å ha hatt noen tilsvarende utvikling. Arten er nå godt etablert i Norge igjen og har trolig omtrent nådd sitt potensielle utbredelsesområde (søndre Østlandet), men med store muligheter for fortetning.&lt;/p&gt;</v>
          </cell>
          <cell r="DE555" t="str">
            <v>Arten er blitt innført på ulike vis, på 1800-tallet og tidlig på 1900-tallet kanskje med ballastjord, senere med ulike transportmidler og spesielt ofte med gartnerivarer (planter, jord etc.). Videre spredning har skjedd med frø, spesielt nær gartnerier og planteskoler og langs veier med mye og hurtig trafikk (jetstrøm-spredning).</v>
          </cell>
          <cell r="DF555" t="str">
            <v>Invasjonspotensialet er stort, en kombinasjon av moderat (med usikkerhet til lang) median levetid og stor ekspansjonshastighet. Arten har regelrett eksplodert i ekspansjon i Norge siden ca. 1999 og er nå godt etablert svært mange steder. Ekspansjonshastigheten uttrykt ved nye forekomster per år etter 2000 er nokså ekstrem (237 km2/år), mens generell ekspansjonshastighet i radiusøkning av forekomstarealet beregnet ved hjelp av skriptet er mer beskjeden (ca. 128 m/år). Den siste verdien er fiktiv fordi svært mange av forekomstene i tidligere tider har forsvunnet igjen.</v>
          </cell>
          <cell r="DG555" t="str">
            <v>Ingen kjent negativ økologisk effekt er knyttet til arten. Arten danner tette bestander og kan fortrenge andre arter, men foreløpig skjer det i så lokal skala, og i så mange ulike naturtyper, at det ikke gir statistiske utslag. Den inngår også i introgressiv hybridisering, men foreløpig ikke med noen hjemlige norske arter (se Snogerup 2010).</v>
          </cell>
          <cell r="DH555" t="str">
            <v>&lt;p&gt;Stormjølke vurderes til potensielt høg økologisk risiko, men utelukkende på grunn av invasjonspotensialet. Arten er nå godt etablert i Norge igjen og har trolig omtrent nådd sitt potensielle utbredelsesområde, men med store muligheter til fortetning. Arten inntar og kan dominere i en rekke fuktige naturtyper, spesielt i vasskanter, sumper, langs grøfter og i våt beitemark, men den er ofte nokså forbigående og har liten fortrengningseffekt. Arten er i klar økning i dag.&lt;/p&gt;</v>
          </cell>
          <cell r="DI555">
            <v>5</v>
          </cell>
        </row>
        <row r="556">
          <cell r="B556" t="str">
            <v>Eranthis hyemalis</v>
          </cell>
          <cell r="C556" t="str">
            <v>(L.) Salisb.</v>
          </cell>
          <cell r="D556" t="str">
            <v>vinterblom</v>
          </cell>
          <cell r="E556">
            <v>132960</v>
          </cell>
          <cell r="F556">
            <v>103121</v>
          </cell>
          <cell r="G556" t="str">
            <v>ExpertGroups/Karplanter/N</v>
          </cell>
          <cell r="H556" t="str">
            <v>Karplanter</v>
          </cell>
          <cell r="I556" t="str">
            <v>Karplanter</v>
          </cell>
          <cell r="J556" t="str">
            <v>AlienSpecie</v>
          </cell>
          <cell r="N556">
            <v>3</v>
          </cell>
          <cell r="Q556">
            <v>1</v>
          </cell>
          <cell r="T556" t="str">
            <v>LO</v>
          </cell>
          <cell r="U556">
            <v>2</v>
          </cell>
          <cell r="V556" t="str">
            <v>3AB,1</v>
          </cell>
          <cell r="X556">
            <v>2</v>
          </cell>
          <cell r="Y556">
            <v>3</v>
          </cell>
          <cell r="Z556">
            <v>1</v>
          </cell>
          <cell r="AA556" t="str">
            <v>Før 1915</v>
          </cell>
          <cell r="AB556" t="str">
            <v>terrestrial</v>
          </cell>
          <cell r="AD556" t="str">
            <v>unknown</v>
          </cell>
          <cell r="AE556" t="str">
            <v>yes</v>
          </cell>
          <cell r="AF556" t="str">
            <v>unknown</v>
          </cell>
          <cell r="AG556" t="str">
            <v>Før 1915</v>
          </cell>
          <cell r="AH556" t="str">
            <v>Oslo: "Tøyenhagen, ugras nedanfor benkegarden"</v>
          </cell>
          <cell r="AI556">
            <v>5</v>
          </cell>
          <cell r="AJ556" t="str">
            <v>V</v>
          </cell>
          <cell r="AL556">
            <v>2</v>
          </cell>
          <cell r="AM556" t="str">
            <v>importDirect</v>
          </cell>
          <cell r="AN556">
            <v>4</v>
          </cell>
          <cell r="AO556" t="str">
            <v>introductionEscaped,spreadNaturalDispersal</v>
          </cell>
          <cell r="AP556" t="str">
            <v>OsA,Bu,Aa,Va,Ro,Mr,St</v>
          </cell>
          <cell r="AQ556">
            <v>68</v>
          </cell>
          <cell r="AR556">
            <v>15</v>
          </cell>
          <cell r="AS556">
            <v>1020</v>
          </cell>
          <cell r="AT556">
            <v>110000</v>
          </cell>
          <cell r="AU556">
            <v>3000</v>
          </cell>
          <cell r="AV556">
            <v>60</v>
          </cell>
          <cell r="AW556" t="str">
            <v>Ingen kjent effekt</v>
          </cell>
          <cell r="AX556" t="str">
            <v>Ingen kjent effekt</v>
          </cell>
          <cell r="BC556" t="str">
            <v>Ingen kjent effekt</v>
          </cell>
          <cell r="BD556" t="str">
            <v>Ingen kjent effekt</v>
          </cell>
          <cell r="BE556" t="str">
            <v>no</v>
          </cell>
          <cell r="BF556" t="str">
            <v>no</v>
          </cell>
          <cell r="BG556" t="str">
            <v>V</v>
          </cell>
          <cell r="BK556" t="str">
            <v>temperate_nemoral:Europe|subtropic_mediterranean:Europe</v>
          </cell>
          <cell r="BM556" t="str">
            <v>temperate_nemoral:Europe,NorthAndCentralAmerica|subtropic_mediterranean:Europe</v>
          </cell>
          <cell r="BO556">
            <v>3</v>
          </cell>
          <cell r="BR556" t="str">
            <v>RedListCategoryLevel</v>
          </cell>
          <cell r="BT556">
            <v>3</v>
          </cell>
          <cell r="BW556" t="str">
            <v>SpreadYearlyIncreaseCalculatedExpansionSpeed</v>
          </cell>
          <cell r="BX556">
            <v>367.99</v>
          </cell>
          <cell r="BY556">
            <v>1</v>
          </cell>
          <cell r="CB556" t="str">
            <v>T4-C-3,T4-C-4,T40,T42,T43</v>
          </cell>
          <cell r="CC556">
            <v>1</v>
          </cell>
          <cell r="CH556">
            <v>1</v>
          </cell>
          <cell r="CM556">
            <v>1</v>
          </cell>
          <cell r="CQ556">
            <v>1</v>
          </cell>
          <cell r="CU556">
            <v>1</v>
          </cell>
          <cell r="CX556">
            <v>0</v>
          </cell>
          <cell r="CY556">
            <v>1</v>
          </cell>
          <cell r="DB556">
            <v>0</v>
          </cell>
          <cell r="DC556" t="str">
            <v>Vinterblom &lt;em&gt;Eranthis hyemalis &lt;/em&gt;er en flerårig urt fra Sør-Europa. Den er kommet inn som hagestaude. Den reproduserer godt i Norge - både med frø og ved deling av knoller - men den sprer seg langsomt (med maur). Der den har anledning, etablerer den seg i plener, ikke for tørre grasbakker, og lysåpen skog av lågurt-typer. Det dyrkete og forvillete materialet kan omfatte mer enn &amp;#233:n art, men materialet vurderes her kollektivt under navnet &lt;i&gt;E. hyemalis&lt;/i&gt;.</v>
          </cell>
          <cell r="DD556" t="str">
            <v>&lt;p&gt;Arten er dokumentert fra svært spredte steder i kyststrøk fra Oslo og Akerhus til ST Trondheim, med første funn som "forvillet" på en avfallshaug i Botanisk hage på Tøyen i Oslo før 1915. Vi regner med at den er ekstremt under-dokumentert fordi den blomstrer i mars-april og er visnet ned lenge før de første botanikere våkner opp etter vinterdvalen. Den er ikke dokumentert fra Østfold, Vestfold, Telemark, Hordaland eller Sogn og Fjordane (sjøl om vi personlig har sett tepper av den i Østfold, Vestfold, Telemark og Hordaland). Arten er i langsom, men jamn etablering med potensial i boreonemoral sone nord til Trondheimsfjord-området.&lt;/p&gt;</v>
          </cell>
          <cell r="DE556" t="str">
            <v>Arten er innført som hageplante og sprer seg ut fra hager med frø, jord eller annet utkast. Den har langsom viderespredning i naturen med maurspredte frø.</v>
          </cell>
          <cell r="DF556" t="str">
            <v>Invasjonspotensialet er moderat, en kombinasjon av moderat lang median levetid og moderat ekspansjonshastighet.</v>
          </cell>
          <cell r="DG556" t="str">
            <v>Ingen kjent negativ økologisk effekt er knyttet til arten.</v>
          </cell>
          <cell r="DH556" t="str">
            <v>&lt;p&gt;Vinterblom vurderes til låg økologisk risiko, og utelukkende på grunn av invasjonspotensialet. Arten er en meget lågvokst urt med blomstring blant de første på våren. Den visner ned før resten av vegetasjonen kommer. Den har frøreproduksjon og vegetativ formering ved deling av knoller. Frøene spres med maur over korte distanser, sjelden mer enn noen titalls meter. Den er kommet inn som hageplante og er forvillet i plener, grasmark nær hager, og i edellauvskog. Den er i langsom, men jamn etablering med potensial i boreonemoral sone nord til Trondheimsområdet, men den gjør ingen påviselig økologisk skade noe sted vi kjenner til.&lt;br/&gt;&lt;/p&gt;</v>
          </cell>
          <cell r="DI556">
            <v>0</v>
          </cell>
        </row>
        <row r="557">
          <cell r="B557" t="str">
            <v>Filipendula camtschatica</v>
          </cell>
          <cell r="C557" t="str">
            <v>(Pall.) Maxim.</v>
          </cell>
          <cell r="D557" t="str">
            <v>kjempemjødurt</v>
          </cell>
          <cell r="E557">
            <v>100392</v>
          </cell>
          <cell r="F557">
            <v>141629</v>
          </cell>
          <cell r="G557" t="str">
            <v>ExpertGroups/Karplanter/N</v>
          </cell>
          <cell r="H557" t="str">
            <v>Karplanter</v>
          </cell>
          <cell r="I557" t="str">
            <v>Karplanter</v>
          </cell>
          <cell r="J557" t="str">
            <v>AlienSpecie</v>
          </cell>
          <cell r="N557">
            <v>3</v>
          </cell>
          <cell r="P557" t="str">
            <v>V</v>
          </cell>
          <cell r="Q557">
            <v>2</v>
          </cell>
          <cell r="T557" t="str">
            <v>LO</v>
          </cell>
          <cell r="U557">
            <v>2</v>
          </cell>
          <cell r="V557" t="str">
            <v>3AB,2E</v>
          </cell>
          <cell r="W557" t="str">
            <v>HI</v>
          </cell>
          <cell r="X557">
            <v>4</v>
          </cell>
          <cell r="Y557">
            <v>4</v>
          </cell>
          <cell r="Z557">
            <v>2</v>
          </cell>
          <cell r="AA557">
            <v>1960</v>
          </cell>
          <cell r="AB557" t="str">
            <v>terrestrial</v>
          </cell>
          <cell r="AD557" t="str">
            <v>unknown</v>
          </cell>
          <cell r="AE557" t="str">
            <v>yes</v>
          </cell>
          <cell r="AF557" t="str">
            <v>unknown</v>
          </cell>
          <cell r="AG557">
            <v>1965</v>
          </cell>
          <cell r="AH557" t="str">
            <v>Ro Gjesdal: Søyland, "naturalisert ved ein bekk"</v>
          </cell>
          <cell r="AI557">
            <v>10</v>
          </cell>
          <cell r="AJ557" t="str">
            <v>V</v>
          </cell>
          <cell r="AL557">
            <v>1</v>
          </cell>
          <cell r="AM557" t="str">
            <v>importDirect</v>
          </cell>
          <cell r="AN557">
            <v>4</v>
          </cell>
          <cell r="AO557" t="str">
            <v>introductionEscaped,spreadNaturalDispersal</v>
          </cell>
          <cell r="AP557" t="str">
            <v>Aa,Va,Ro,Ho,Sf,Mr,Nt,No,Tr</v>
          </cell>
          <cell r="AQ557">
            <v>76</v>
          </cell>
          <cell r="AR557">
            <v>5</v>
          </cell>
          <cell r="AS557">
            <v>380</v>
          </cell>
          <cell r="AT557">
            <v>250000</v>
          </cell>
          <cell r="AU557">
            <v>500</v>
          </cell>
          <cell r="AV557">
            <v>75</v>
          </cell>
          <cell r="AW557" t="str">
            <v>Ingen kjent effekt</v>
          </cell>
          <cell r="AX557" t="str">
            <v>Ingen kjent effekt</v>
          </cell>
          <cell r="BC557" t="str">
            <v>Ingen kjent effekt</v>
          </cell>
          <cell r="BD557" t="str">
            <v>Ingen kjent effekt</v>
          </cell>
          <cell r="BE557" t="str">
            <v>no</v>
          </cell>
          <cell r="BF557" t="str">
            <v>no</v>
          </cell>
          <cell r="BG557" t="str">
            <v>V</v>
          </cell>
          <cell r="BK557" t="str">
            <v>temperate_boreal:Asia|temperate_nemoral:Asia</v>
          </cell>
          <cell r="BM557" t="str">
            <v>temperate_boreal:Europe,Asia|temperate_nemoral:Europe,Asia</v>
          </cell>
          <cell r="BO557">
            <v>3</v>
          </cell>
          <cell r="BP557" t="str">
            <v>X</v>
          </cell>
          <cell r="BR557" t="str">
            <v>RedListCategoryLevel</v>
          </cell>
          <cell r="BT557">
            <v>3</v>
          </cell>
          <cell r="BW557" t="str">
            <v>SpreadYearlyIncreaseObservations</v>
          </cell>
          <cell r="BX557">
            <v>255</v>
          </cell>
          <cell r="BY557">
            <v>1</v>
          </cell>
          <cell r="CB557" t="str">
            <v>T4-C-18,V2,T40,T35,T37,T4,T30</v>
          </cell>
          <cell r="CC557">
            <v>1</v>
          </cell>
          <cell r="CH557">
            <v>2</v>
          </cell>
          <cell r="CL557" t="str">
            <v>T4-C-18,V2</v>
          </cell>
          <cell r="CM557">
            <v>1</v>
          </cell>
          <cell r="CQ557">
            <v>1</v>
          </cell>
          <cell r="CU557">
            <v>1</v>
          </cell>
          <cell r="CX557">
            <v>0</v>
          </cell>
          <cell r="CY557">
            <v>1</v>
          </cell>
          <cell r="DB557">
            <v>0</v>
          </cell>
          <cell r="DC557" t="str">
            <v>Kjempemjødurt &lt;em&gt;Filipendula kamtschatica &lt;/em&gt;er en flerårig og meget stor (ofte 2-2,5 m) urt fra Nordøst-Asia. Den har krypende jordstengel som danner store kloner og har dessuten frøformering. Den er innført som hagestaude og er forholdsvis ny i kultur i Norge. Den dyrkes ikke svært ofte i privathager (den er for stor).</v>
          </cell>
          <cell r="DD557" t="str">
            <v>&lt;p&gt;Arten ble først funnet forvillet i Ho Bergen: Nygårdsvik i 1960 og med etablert bestand i Ro Gjesdal: Søyland i 1965. Den er ekspansiv og etablerer seg meget godt i fuktig, næringsrik skog. Den er i økning, litt ved lokal spredning, men mest ved nye etableringer ut fra hager. Den har potensial i litt fuktige, kjølige deler av Norge og er etablert som forvillet helt nord til Troms, med særlig mange forekomster i Nordland helt nord til Vesterålen, men er ennå ikke påvist på Østlandet.&lt;/p&gt;</v>
          </cell>
          <cell r="DE557" t="str">
            <v>Arten sprer seg fra dyrkning i hager, delvis gjennom hageutkast. Den danner store kloner og sprer seg også med frø.</v>
          </cell>
          <cell r="DF557" t="str">
            <v>Arten har et moderat invasjonspotensial, med usikkerhet til stort, på grunn av moderat (til lang) median levetid og moderat ekspansjonshastighet.</v>
          </cell>
          <cell r="DG557" t="str">
            <v>Arten vurderes å ha en liten økologisk effekt. Den sprer seg lett ut i naturen og naturaliseres særlig i flommark, flommarkskog og fuktig edellauvskog. Den fører til utskygging og fortrengning av andre planter, men foreløpig i begrenset omfang.</v>
          </cell>
          <cell r="DH557" t="str">
            <v>&lt;p&gt;Kjempemjødurt vurderes til låg økologisk risiko, men med usikkerhet til høg risiko, på grunn av et moderat (til stort) invasjonspotensial og en viss økologisk effekt knyttet til fortrengning. Dette er en endring fra vurderingen til høg risiko i 2012, på grunn av endret beregningsmåte for invasjonspotensialet.&lt;br/&gt;&lt;/p&gt;</v>
          </cell>
          <cell r="DI557">
            <v>0</v>
          </cell>
        </row>
        <row r="558">
          <cell r="B558" t="str">
            <v>Filipendula rubra</v>
          </cell>
          <cell r="C558" t="str">
            <v>(Hill) B.L.Rob.</v>
          </cell>
          <cell r="D558" t="str">
            <v>præriemjødurt</v>
          </cell>
          <cell r="E558">
            <v>63269</v>
          </cell>
          <cell r="F558">
            <v>103309</v>
          </cell>
          <cell r="G558" t="str">
            <v>ExpertGroups/Karplanter/N</v>
          </cell>
          <cell r="H558" t="str">
            <v>Karplanter</v>
          </cell>
          <cell r="I558" t="str">
            <v>Karplanter</v>
          </cell>
          <cell r="J558" t="str">
            <v>AlienSpecie</v>
          </cell>
          <cell r="N558">
            <v>1</v>
          </cell>
          <cell r="Q558">
            <v>1</v>
          </cell>
          <cell r="T558" t="str">
            <v>NK</v>
          </cell>
          <cell r="U558">
            <v>1</v>
          </cell>
          <cell r="V558" t="str">
            <v>1,1</v>
          </cell>
          <cell r="X558">
            <v>1</v>
          </cell>
          <cell r="Y558">
            <v>1</v>
          </cell>
          <cell r="Z558">
            <v>1</v>
          </cell>
          <cell r="AA558" t="str">
            <v>1950-2000</v>
          </cell>
          <cell r="AB558" t="str">
            <v>terrestrial</v>
          </cell>
          <cell r="AD558" t="str">
            <v>unknown</v>
          </cell>
          <cell r="AE558" t="str">
            <v>yes</v>
          </cell>
          <cell r="AF558" t="str">
            <v>unknown</v>
          </cell>
          <cell r="AG558">
            <v>2001</v>
          </cell>
          <cell r="AH558" t="str">
            <v>AA Bygland: Vikeli</v>
          </cell>
          <cell r="AI558">
            <v>5</v>
          </cell>
          <cell r="AJ558" t="str">
            <v>V</v>
          </cell>
          <cell r="AL558">
            <v>1</v>
          </cell>
          <cell r="AM558" t="str">
            <v>importDirect</v>
          </cell>
          <cell r="AN558">
            <v>2</v>
          </cell>
          <cell r="AO558" t="str">
            <v>introductionEscaped</v>
          </cell>
          <cell r="AP558" t="str">
            <v>Aa</v>
          </cell>
          <cell r="AQ558">
            <v>4</v>
          </cell>
          <cell r="AR558">
            <v>2</v>
          </cell>
          <cell r="AS558">
            <v>8</v>
          </cell>
          <cell r="AT558">
            <v>1</v>
          </cell>
          <cell r="AU558">
            <v>8</v>
          </cell>
          <cell r="AV558">
            <v>100</v>
          </cell>
          <cell r="AW558" t="str">
            <v>Ingen kjent effekt</v>
          </cell>
          <cell r="AX558" t="str">
            <v>Ingen kjent effekt</v>
          </cell>
          <cell r="BC558" t="str">
            <v>Ingen kjent effekt</v>
          </cell>
          <cell r="BD558" t="str">
            <v>Ingen kjent effekt</v>
          </cell>
          <cell r="BE558" t="str">
            <v>no</v>
          </cell>
          <cell r="BF558" t="str">
            <v>no</v>
          </cell>
          <cell r="BG558" t="str">
            <v>V</v>
          </cell>
          <cell r="BK558" t="str">
            <v>temperate_nemoral:NorthAndCentralAmerica</v>
          </cell>
          <cell r="BM558" t="str">
            <v>temperate_nemoral:Europe,NorthAndCentralAmerica</v>
          </cell>
          <cell r="BO558">
            <v>1</v>
          </cell>
          <cell r="BR558" t="str">
            <v>RedListCategoryLevel</v>
          </cell>
          <cell r="BT558">
            <v>1</v>
          </cell>
          <cell r="BW558" t="str">
            <v>SpreadYearlyIncreaseCalculatedExpansionSpeed</v>
          </cell>
          <cell r="BX558">
            <v>0</v>
          </cell>
          <cell r="BY558">
            <v>1</v>
          </cell>
          <cell r="CB558" t="str">
            <v>T40</v>
          </cell>
          <cell r="CC558">
            <v>1</v>
          </cell>
          <cell r="CH558">
            <v>1</v>
          </cell>
          <cell r="CM558">
            <v>1</v>
          </cell>
          <cell r="CQ558">
            <v>1</v>
          </cell>
          <cell r="CU558">
            <v>1</v>
          </cell>
          <cell r="CX558">
            <v>0</v>
          </cell>
          <cell r="CY558">
            <v>1</v>
          </cell>
          <cell r="DB558">
            <v>0</v>
          </cell>
          <cell r="DC558" t="str">
            <v>Præriemjødurt &lt;i&gt;Filipendula rubra&lt;/i&gt; er en flerårig urt med frøformering og med noe klonal vekst ved jordstengler. Den stammer fra østre deler av Nord-Amerika, fra skogbeltet inn i prærieregionen i Midtvesten. I Norge er den bare funnet med sikkerhet på en veikant utafor en hage.</v>
          </cell>
          <cell r="DD558" t="str">
            <v>&lt;p&gt;Præriemjødurt dyrkes en sjelden gang som hagestaude: den er tatt inn i ny tid og er i en viss økning. En angivelse fra Te Skien i siste halvdel av 1900-tallet er trolig første angivelse, men har vært vanskelig å bekrefte ved kontroll av beleggsmateriale. Sikkert materiale foreligger bare fra AA Bygland: Vikeli fra 2001, der arten såvidt har spredt seg ut fra hage.&lt;/p&gt;</v>
          </cell>
          <cell r="DE558" t="str">
            <v>Arten er innført som hageplante og har vokst ut fra hager eller er utkastet.</v>
          </cell>
          <cell r="DF558" t="str">
            <v>Invasjonspotensialet er lite, med minste skår på median levetid og ingen ekspansjon. Den har &amp;#233:n kjent forekomst og ingen økning.</v>
          </cell>
          <cell r="DG558" t="str">
            <v>Ingen kjent negativ økologisk effekt er knyttet til arten.</v>
          </cell>
          <cell r="DH558" t="str">
            <v>&lt;p&gt;Præriemjødurt vurderes til ingen kjent økologisk risiko. Arten kan ha stabil forekomst i Norge (frøreproduksjon eller som gjenstående vegetativ, vi vet ikke).&lt;/p&gt;</v>
          </cell>
          <cell r="DI558">
            <v>0</v>
          </cell>
        </row>
        <row r="559">
          <cell r="B559" t="str">
            <v>Fritillaria camschatcensis</v>
          </cell>
          <cell r="C559" t="str">
            <v>(L.) Ker Gawl.</v>
          </cell>
          <cell r="E559">
            <v>133297</v>
          </cell>
          <cell r="F559">
            <v>157157</v>
          </cell>
          <cell r="G559" t="str">
            <v>ExpertGroups/Karplanter/N</v>
          </cell>
          <cell r="H559" t="str">
            <v>Karplanter</v>
          </cell>
          <cell r="I559" t="str">
            <v>Karplanter</v>
          </cell>
          <cell r="J559" t="str">
            <v>AlienSpecie</v>
          </cell>
          <cell r="N559">
            <v>1</v>
          </cell>
          <cell r="Q559">
            <v>1</v>
          </cell>
          <cell r="T559" t="str">
            <v>NK</v>
          </cell>
          <cell r="U559">
            <v>1</v>
          </cell>
          <cell r="V559" t="str">
            <v>1,1</v>
          </cell>
          <cell r="AA559">
            <v>2015</v>
          </cell>
          <cell r="AB559" t="str">
            <v>terrestrial</v>
          </cell>
          <cell r="AD559" t="str">
            <v>unknown</v>
          </cell>
          <cell r="AE559" t="str">
            <v>no</v>
          </cell>
          <cell r="AF559" t="str">
            <v>unknown</v>
          </cell>
          <cell r="AI559">
            <v>5</v>
          </cell>
          <cell r="AJ559" t="str">
            <v>V</v>
          </cell>
          <cell r="AL559">
            <v>2</v>
          </cell>
          <cell r="AM559" t="str">
            <v>importDirect</v>
          </cell>
          <cell r="AN559">
            <v>1</v>
          </cell>
          <cell r="AO559" t="str">
            <v>introductionReleased</v>
          </cell>
          <cell r="AP559" t="str">
            <v>No</v>
          </cell>
          <cell r="AQ559">
            <v>4</v>
          </cell>
          <cell r="AR559">
            <v>1</v>
          </cell>
          <cell r="AS559">
            <v>4</v>
          </cell>
          <cell r="AT559">
            <v>1</v>
          </cell>
          <cell r="AU559">
            <v>4</v>
          </cell>
          <cell r="AV559">
            <v>0</v>
          </cell>
          <cell r="AW559" t="str">
            <v>Ingen kjent effekt</v>
          </cell>
          <cell r="AX559" t="str">
            <v>Ingen kjent effekt</v>
          </cell>
          <cell r="BC559" t="str">
            <v>Ingen kjent effekt</v>
          </cell>
          <cell r="BD559" t="str">
            <v>Ingen kjent effekt</v>
          </cell>
          <cell r="BE559" t="str">
            <v>no</v>
          </cell>
          <cell r="BF559" t="str">
            <v>no</v>
          </cell>
          <cell r="BG559" t="str">
            <v>V</v>
          </cell>
          <cell r="BK559" t="str">
            <v>temperate_boreal:Asia,NorthAndCentralAmerica|temperate_nemoral:Asia,NorthAndCentralAmerica</v>
          </cell>
          <cell r="BM559" t="str">
            <v>temperate_boreal:Europe,Asia,NorthAndCentralAmerica|temperate_nemoral:Asia,NorthAndCentralAmerica</v>
          </cell>
          <cell r="BO559">
            <v>1</v>
          </cell>
          <cell r="BR559" t="str">
            <v>RedListCategoryLevel</v>
          </cell>
          <cell r="BT559">
            <v>1</v>
          </cell>
          <cell r="BW559" t="str">
            <v>SpreadYearlyIncreaseCalculatedExpansionSpeed</v>
          </cell>
          <cell r="BX559">
            <v>0</v>
          </cell>
          <cell r="BY559">
            <v>1</v>
          </cell>
          <cell r="CB559" t="str">
            <v>T16</v>
          </cell>
          <cell r="CC559">
            <v>1</v>
          </cell>
          <cell r="CH559">
            <v>1</v>
          </cell>
          <cell r="CM559">
            <v>1</v>
          </cell>
          <cell r="CQ559">
            <v>1</v>
          </cell>
          <cell r="CU559">
            <v>1</v>
          </cell>
          <cell r="CX559">
            <v>0</v>
          </cell>
          <cell r="CY559">
            <v>1</v>
          </cell>
          <cell r="DB559">
            <v>0</v>
          </cell>
          <cell r="DC559" t="str">
            <v>Rutelilje-arten &lt;i&gt;Fritillaria camschatcensis&lt;/i&gt; er en flerårig urt med frøreproduksjon og med noe klonal vekst. Den dyrkes en sjelden gang i hager. Den stammer fra kyststrøk rundt nordre Stillehavet i Asia og Amerika.</v>
          </cell>
          <cell r="DD559" t="str">
            <v>&lt;i&gt;Fritillaria camschatcensis &lt;/i&gt;ble plantet eller sådd ut i Bibelura i No Saltdal av en privatperson med trang til å berike norsk natur med nye arter. Dette skjedde trolig rundt 1980, men arten ble først oppdaget av andre botanikere i 2015. Om arten fortsatt er til stede, og eventuell bestandsutvikling, er ikke kjent, men sjansen er nokså stor for at den har etablert seg hvis den har vært på stedet i kanskje 35 år.</v>
          </cell>
          <cell r="DE559" t="str">
            <v>Arten er utsatt i naturen.</v>
          </cell>
          <cell r="DF559" t="str">
            <v>Invasjonspotensialet er lite, med minste skår på median levetid og ingen ekspansjon. Arten er kjent fra &amp;#233:n forekomst og uten observert eller forventet spredning.</v>
          </cell>
          <cell r="DG559" t="str">
            <v>Ingen kjent negativ økologisk effekt er knyttet til arten.</v>
          </cell>
          <cell r="DH559" t="str">
            <v>&lt;i&gt;Fritillaria camschatcensis&lt;/i&gt; vurderes til ingen kjent økologisk risiko. Utsetting i et sårbart (og fredet) naturområde er uansett en kritikkverdig handling.</v>
          </cell>
          <cell r="DI559">
            <v>0</v>
          </cell>
        </row>
        <row r="560">
          <cell r="B560" t="str">
            <v>Veronica filiformis</v>
          </cell>
          <cell r="C560" t="str">
            <v>Sm.</v>
          </cell>
          <cell r="D560" t="str">
            <v>gravveronika</v>
          </cell>
          <cell r="E560">
            <v>62516</v>
          </cell>
          <cell r="F560">
            <v>102556</v>
          </cell>
          <cell r="G560" t="str">
            <v>ExpertGroups/Karplanter/N</v>
          </cell>
          <cell r="H560" t="str">
            <v>Karplanter</v>
          </cell>
          <cell r="I560" t="str">
            <v>Karplanter</v>
          </cell>
          <cell r="J560" t="str">
            <v>AlienSpecie</v>
          </cell>
          <cell r="N560">
            <v>3</v>
          </cell>
          <cell r="P560" t="str">
            <v>V</v>
          </cell>
          <cell r="Q560">
            <v>1</v>
          </cell>
          <cell r="T560" t="str">
            <v>LO</v>
          </cell>
          <cell r="U560">
            <v>2</v>
          </cell>
          <cell r="V560" t="str">
            <v>3AB,1</v>
          </cell>
          <cell r="W560" t="str">
            <v>PH</v>
          </cell>
          <cell r="X560">
            <v>3</v>
          </cell>
          <cell r="Y560">
            <v>4</v>
          </cell>
          <cell r="Z560">
            <v>1</v>
          </cell>
          <cell r="AA560">
            <v>1934</v>
          </cell>
          <cell r="AB560" t="str">
            <v>terrestrial</v>
          </cell>
          <cell r="AD560" t="str">
            <v>unknown</v>
          </cell>
          <cell r="AE560" t="str">
            <v>yes</v>
          </cell>
          <cell r="AF560" t="str">
            <v>unknown</v>
          </cell>
          <cell r="AG560">
            <v>1934</v>
          </cell>
          <cell r="AH560" t="str">
            <v>Ho Bergen: Minde</v>
          </cell>
          <cell r="AI560">
            <v>5</v>
          </cell>
          <cell r="AJ560" t="str">
            <v>V</v>
          </cell>
          <cell r="AL560">
            <v>1</v>
          </cell>
          <cell r="AM560" t="str">
            <v>importDirect</v>
          </cell>
          <cell r="AN560">
            <v>5</v>
          </cell>
          <cell r="AO560" t="str">
            <v>spreadNaturalDispersal,introductionTransportpollution,introductionEscaped</v>
          </cell>
          <cell r="AP560" t="str">
            <v>OsA,He,Op,Bu,Ve,Te,Aa,Va,Ro,Ho,Sf,Mr,St,No,Tr</v>
          </cell>
          <cell r="AQ560">
            <v>360</v>
          </cell>
          <cell r="AR560">
            <v>5</v>
          </cell>
          <cell r="AS560">
            <v>1800</v>
          </cell>
          <cell r="AT560">
            <v>270000</v>
          </cell>
          <cell r="AU560">
            <v>5400</v>
          </cell>
          <cell r="AV560">
            <v>20</v>
          </cell>
          <cell r="AW560" t="str">
            <v>Ingen kjent effekt</v>
          </cell>
          <cell r="AX560" t="str">
            <v>Ingen kjent effekt</v>
          </cell>
          <cell r="BB560" t="str">
            <v>velvære og estetiske verdier</v>
          </cell>
          <cell r="BC560" t="str">
            <v>Ingen kjent effekt</v>
          </cell>
          <cell r="BD560" t="str">
            <v>Ingen kjent effekt</v>
          </cell>
          <cell r="BE560" t="str">
            <v>no</v>
          </cell>
          <cell r="BF560" t="str">
            <v>no</v>
          </cell>
          <cell r="BK560" t="str">
            <v>temperate_nemoral:Europe,Asia</v>
          </cell>
          <cell r="BM560" t="str">
            <v>temperate_boreal:Europe|temperate_nemoral:Europe,Asia,Oceania,NorthAndCentralAmerica|subtropic_mediterranean:Europe,NorthAndCentralAmerica</v>
          </cell>
          <cell r="BO560">
            <v>3</v>
          </cell>
          <cell r="BP560" t="str">
            <v>X</v>
          </cell>
          <cell r="BR560" t="str">
            <v>RedListCategoryLevel</v>
          </cell>
          <cell r="BT560">
            <v>3</v>
          </cell>
          <cell r="BW560" t="str">
            <v>SpreadYearlyIncreaseObservations</v>
          </cell>
          <cell r="BX560">
            <v>248</v>
          </cell>
          <cell r="BY560">
            <v>1</v>
          </cell>
          <cell r="CB560" t="str">
            <v>T35,T40,T42,T43</v>
          </cell>
          <cell r="CC560">
            <v>1</v>
          </cell>
          <cell r="CH560">
            <v>1</v>
          </cell>
          <cell r="CM560">
            <v>1</v>
          </cell>
          <cell r="CQ560">
            <v>1</v>
          </cell>
          <cell r="CU560">
            <v>1</v>
          </cell>
          <cell r="CX560">
            <v>0</v>
          </cell>
          <cell r="CY560">
            <v>1</v>
          </cell>
          <cell r="DB560">
            <v>0</v>
          </cell>
          <cell r="DC560" t="str">
            <v>Gravveronika &lt;em&gt;Veronica filiformis &lt;/em&gt;er en flerårig, krypende art som danner låge, nokså åpne matter av mange, tynne stengler. Den formeres med frø og klonalt med krypende stengler. Den danner store kolonier. Den blomstrer meget tidlig og visner ned og avslutter sesongen før de fleste andre planter har vokst seg store. Arten kommer fra Kaukasus og Vest-Asia. Arten vokser i humusblandet mineraljord i ulike typer gressmark: plener, parker og andre grøntanlegg, som ugress i hager og frukthager og på skrotemark. Et par ganger er den rapportert fra elve- og bekkekanter, uten at arten kan sies å være knyttet til slike naturtyper.</v>
          </cell>
          <cell r="DD560" t="str">
            <v>&lt;p&gt;Gravveronika&lt;em&gt; &lt;/em&gt;ble fra først av introdusert som prydplante eller med grasfrø, og har så spredt seg fra parker og hager. Første etablering er i Ho Bergen: Leaparken på Minde i 1934. Senere har den trolig fulgt med import og handel med gartnerivarer, frøblandinger o.l. Siden første funn har antall forekomster økt mye, og særlig siden 1980, med stabile forekomster inn til søndre Hedmark og Oppland og i kyststrøk nord til Sør-Trøndelag, mulig stabil også i Nordland og Troms. Den er nå funnet i alle fylker unntatt Østfold (av uforklarlige årsaker), Nord-Trøndelag og Finnmark. Den kan forventes å bli mye vanligere de kommende årene.&lt;/p&gt;</v>
          </cell>
          <cell r="DE560" t="str">
            <v>Arten er innført som hageplante og med grasfrø og sprer seg videre med frø og stengelbiter. Utbredelsesmønstret, både lokalt og generelt, tyder på at frøspredning spiller stor rolle for nye forekomster mens utløperne danner de omfattende lokale klonene.</v>
          </cell>
          <cell r="DF560" t="str">
            <v>Arten har et moderat invasjonspotensial med usikkerhet til høyt, en kombinasjon av moderat median levetid (med usikkerhet til høy) og nest høgeste skår på ekspansjonshastighet. Arten er lettspredt, og dens mest foretrukne voksesteder (plener i hager og parker) finnes overalt i bebodde deler av fastlands-Norge.</v>
          </cell>
          <cell r="DG560" t="str">
            <v>Det er ingen kjente negative økologiske effekter knyttet til arten. Arten gjør mye av seg i blomstringa. Den kan sette farge (lyst blå) på hele plener i parker og hager. Den visner imidlertid ned tidlig og har etter vår vurdering ingen negativ effekt. Den er heller et attraktivt element i byenes kulturlandskap.</v>
          </cell>
          <cell r="DH560" t="str">
            <v>&lt;p&gt;Gravveronika vurderes til låg økologisk risiko med usikkerhet til potensielt høy økologisk risiko, utelukkende på grunn av invasjonspotensialet. Den er, etter vår vurdering, en attraktiv og økologisk ufarlig fremmed art. Den kan forventes å bli vanligere de kommende årene.&lt;/p&gt;</v>
          </cell>
          <cell r="DI560">
            <v>0</v>
          </cell>
        </row>
        <row r="561">
          <cell r="B561" t="str">
            <v>Galanthus nivalis</v>
          </cell>
          <cell r="C561" t="str">
            <v>L.</v>
          </cell>
          <cell r="D561" t="str">
            <v>snøklokke</v>
          </cell>
          <cell r="E561">
            <v>59384</v>
          </cell>
          <cell r="F561">
            <v>99424</v>
          </cell>
          <cell r="G561" t="str">
            <v>ExpertGroups/Karplanter/N</v>
          </cell>
          <cell r="H561" t="str">
            <v>Karplanter</v>
          </cell>
          <cell r="I561" t="str">
            <v>Karplanter</v>
          </cell>
          <cell r="J561" t="str">
            <v>AlienSpecie</v>
          </cell>
          <cell r="N561">
            <v>4</v>
          </cell>
          <cell r="Q561">
            <v>1</v>
          </cell>
          <cell r="T561" t="str">
            <v>PH</v>
          </cell>
          <cell r="U561">
            <v>3</v>
          </cell>
          <cell r="V561" t="str">
            <v>4A,1</v>
          </cell>
          <cell r="X561">
            <v>3</v>
          </cell>
          <cell r="Y561">
            <v>4</v>
          </cell>
          <cell r="Z561">
            <v>1</v>
          </cell>
          <cell r="AA561">
            <v>1860</v>
          </cell>
          <cell r="AB561" t="str">
            <v>terrestrial</v>
          </cell>
          <cell r="AD561" t="str">
            <v>unknown</v>
          </cell>
          <cell r="AE561" t="str">
            <v>yes</v>
          </cell>
          <cell r="AF561" t="str">
            <v>unknown</v>
          </cell>
          <cell r="AG561">
            <v>1860</v>
          </cell>
          <cell r="AH561" t="str">
            <v>Ho Kvinnherad: Fjelberg, Nordhus</v>
          </cell>
          <cell r="AI561">
            <v>5</v>
          </cell>
          <cell r="AJ561" t="str">
            <v>V</v>
          </cell>
          <cell r="AL561">
            <v>2</v>
          </cell>
          <cell r="AM561" t="str">
            <v>importDirect</v>
          </cell>
          <cell r="AN561">
            <v>5</v>
          </cell>
          <cell r="AO561" t="str">
            <v>introductionEscaped,spreadTransportpollution,spreadNaturalDispersal</v>
          </cell>
          <cell r="AP561" t="str">
            <v>Øs,OsA,He,Op,Bu,Ve,Te,Aa,Va,Ro,Ho,Sf,Mr,St,Nt,No,Tr</v>
          </cell>
          <cell r="AQ561">
            <v>750</v>
          </cell>
          <cell r="AR561">
            <v>5</v>
          </cell>
          <cell r="AS561">
            <v>3750</v>
          </cell>
          <cell r="AT561">
            <v>330000</v>
          </cell>
          <cell r="AU561">
            <v>7500</v>
          </cell>
          <cell r="AV561">
            <v>50</v>
          </cell>
          <cell r="AW561" t="str">
            <v>Ingen kjent effekt</v>
          </cell>
          <cell r="AX561" t="str">
            <v>Ingen kjent effekt</v>
          </cell>
          <cell r="BC561" t="str">
            <v>Ingen kjent effekt</v>
          </cell>
          <cell r="BD561" t="str">
            <v>Ingen kjent effekt</v>
          </cell>
          <cell r="BE561" t="str">
            <v>no</v>
          </cell>
          <cell r="BF561" t="str">
            <v>no</v>
          </cell>
          <cell r="BK561" t="str">
            <v>temperate_nemoral:Europe,Asia|subtropic_mediterranean:Europe,Asia</v>
          </cell>
          <cell r="BM561" t="str">
            <v>temperate_boreal:Europe|temperate_nemoral:Europe,Asia,NorthAndCentralAmerica|subtropic_mediterranean:Europe,Asia</v>
          </cell>
          <cell r="BO561">
            <v>4</v>
          </cell>
          <cell r="BR561" t="str">
            <v>RedListCategoryLevel</v>
          </cell>
          <cell r="BT561">
            <v>3</v>
          </cell>
          <cell r="BW561" t="str">
            <v>SpreadYearlyIncreaseObservations</v>
          </cell>
          <cell r="BX561">
            <v>202</v>
          </cell>
          <cell r="BY561">
            <v>1</v>
          </cell>
          <cell r="CB561" t="str">
            <v>T4-C-3,T4-C-2,T4-C-18,T4-C-4,T43,T32</v>
          </cell>
          <cell r="CC561">
            <v>1</v>
          </cell>
          <cell r="CH561">
            <v>1</v>
          </cell>
          <cell r="CM561">
            <v>1</v>
          </cell>
          <cell r="CQ561">
            <v>1</v>
          </cell>
          <cell r="CU561">
            <v>1</v>
          </cell>
          <cell r="CX561">
            <v>0</v>
          </cell>
          <cell r="CY561">
            <v>1</v>
          </cell>
          <cell r="DB561">
            <v>0</v>
          </cell>
          <cell r="DC561" t="str">
            <v>Snøklokke &lt;em&gt;Galanthus nivalis &lt;/em&gt;stammer fra Mellom- og Sør-Europa og Vest-Asia, Den er en gammel og populær hagestaude fordi den er den første av alle hageplanter til å blomstre på våren. Arten er en flerårig laukplante som formerer seg lokalt med deling av lauker. Arten har frøreproduksjon, og frøene spres over korte distanser med maur.</v>
          </cell>
          <cell r="DD561" t="str">
            <v>&lt;p&gt;Snøklokke ble funnet forvillet allerede i 1860 i Ho Kvinnherad og har siden blitt langsomt, men jamt hyppigere inntil den nå er kjent fra de fleste fylker i kystområdene til Tr Tromsø.&lt;/p&gt;</v>
          </cell>
          <cell r="DE561" t="str">
            <v>Arten har trolig bare svært lokal egenspredning: praktisk talt alle kjente forekomster skyldes nok enkeltforvillinger fra hager. Hoveddelen av slik forvilling skyldes forflytning av jordmasser og dumping av hageavfall, en mindre del maurspredning ut fra hager.</v>
          </cell>
          <cell r="DF561" t="str">
            <v>Invasjonspotensialet til arten er stort: den har lang median levetid og en moderat ekspansjonshastighet.</v>
          </cell>
          <cell r="DG561" t="str">
            <v>Snøklokke går av og til ut i lysåpen næringsrik skog, men mest i plener og grasmark nær hager. Den visner ned meget tidlig og har ingen kjent negativ økologisk effekt.</v>
          </cell>
          <cell r="DH561" t="str">
            <v>&lt;p&gt;Snøklokke vurderes til potensielt høy risiko i norsk natur. Dette skyldes utelukkende et høyt invasjonspotensiale: arten har ingen kjente negative økologiske effekter.&lt;/p&gt;</v>
          </cell>
          <cell r="DI561">
            <v>0</v>
          </cell>
        </row>
        <row r="562">
          <cell r="B562" t="str">
            <v>Veronica peregrina peregrina</v>
          </cell>
          <cell r="D562" t="str">
            <v>gartnerveronika</v>
          </cell>
          <cell r="E562">
            <v>62527</v>
          </cell>
          <cell r="F562">
            <v>102567</v>
          </cell>
          <cell r="G562" t="str">
            <v>ExpertGroups/Karplanter/N</v>
          </cell>
          <cell r="H562" t="str">
            <v>Karplanter</v>
          </cell>
          <cell r="I562" t="str">
            <v>Karplanter</v>
          </cell>
          <cell r="J562" t="str">
            <v>AlienSpecie</v>
          </cell>
          <cell r="N562">
            <v>3</v>
          </cell>
          <cell r="Q562">
            <v>1</v>
          </cell>
          <cell r="T562" t="str">
            <v>LO</v>
          </cell>
          <cell r="U562">
            <v>2</v>
          </cell>
          <cell r="V562" t="str">
            <v>3AB,1</v>
          </cell>
          <cell r="X562">
            <v>3</v>
          </cell>
          <cell r="Y562">
            <v>4</v>
          </cell>
          <cell r="Z562">
            <v>1</v>
          </cell>
          <cell r="AA562">
            <v>1879</v>
          </cell>
          <cell r="AB562" t="str">
            <v>terrestrial</v>
          </cell>
          <cell r="AD562" t="str">
            <v>origin,unknown</v>
          </cell>
          <cell r="AE562" t="str">
            <v>yes</v>
          </cell>
          <cell r="AF562" t="str">
            <v>unknown</v>
          </cell>
          <cell r="AG562">
            <v>1891</v>
          </cell>
          <cell r="AH562" t="str">
            <v>Oslo: Tøyen, Botanisk hage</v>
          </cell>
          <cell r="AI562">
            <v>1</v>
          </cell>
          <cell r="AJ562" t="str">
            <v>V</v>
          </cell>
          <cell r="AN562">
            <v>2</v>
          </cell>
          <cell r="AO562" t="str">
            <v>introductionStowaway,introductionTransportpollution</v>
          </cell>
          <cell r="AP562" t="str">
            <v>Øs,OsA,He,Ve,Ro,Ho</v>
          </cell>
          <cell r="AQ562">
            <v>96</v>
          </cell>
          <cell r="AR562">
            <v>7</v>
          </cell>
          <cell r="AS562">
            <v>672</v>
          </cell>
          <cell r="AT562">
            <v>40200</v>
          </cell>
          <cell r="AU562">
            <v>2000</v>
          </cell>
          <cell r="AV562">
            <v>100</v>
          </cell>
          <cell r="AW562" t="str">
            <v>Ingen kjent effekt</v>
          </cell>
          <cell r="AX562" t="str">
            <v>Ingen kjent effekt</v>
          </cell>
          <cell r="BC562" t="str">
            <v>Ingen kjent effekt</v>
          </cell>
          <cell r="BD562" t="str">
            <v>Ingen kjent effekt</v>
          </cell>
          <cell r="BE562" t="str">
            <v>no</v>
          </cell>
          <cell r="BF562" t="str">
            <v>no</v>
          </cell>
          <cell r="BG562" t="str">
            <v>V</v>
          </cell>
          <cell r="BK562" t="str">
            <v>temperate_boreal:NorthAndCentralAmerica|temperate_nemoral:NorthAndCentralAmerica,SouthAmerica|subtropic_unspecified:NorthAndCentralAmerica,SouthAmerica|subtropic_mediterranean:NorthAndCentralAmerica,SouthAmerica</v>
          </cell>
          <cell r="BM562" t="str">
            <v>temperate_boreal:Europe,NorthAndCentralAmerica|temperate_nemoral:Europe,Asia,Oceania,NorthAndCentralAmerica,SouthAmerica|subtropic_unspecified:NorthAndCentralAmerica,SouthAmerica|subtropic_mediterranean:Europe,Oceania,NorthAndCentralAmerica,SouthAmerica</v>
          </cell>
          <cell r="BO562">
            <v>3</v>
          </cell>
          <cell r="BR562" t="str">
            <v>RedListCategoryLevel</v>
          </cell>
          <cell r="BT562">
            <v>3</v>
          </cell>
          <cell r="BW562" t="str">
            <v>SpreadYearlyIncreaseObservations</v>
          </cell>
          <cell r="BX562">
            <v>356</v>
          </cell>
          <cell r="BY562">
            <v>1</v>
          </cell>
          <cell r="CB562" t="str">
            <v>T35,T37,T42,T43</v>
          </cell>
          <cell r="CC562">
            <v>1</v>
          </cell>
          <cell r="CH562">
            <v>1</v>
          </cell>
          <cell r="CM562">
            <v>1</v>
          </cell>
          <cell r="CQ562">
            <v>1</v>
          </cell>
          <cell r="CU562">
            <v>1</v>
          </cell>
          <cell r="CX562">
            <v>0</v>
          </cell>
          <cell r="CY562">
            <v>1</v>
          </cell>
          <cell r="DB562">
            <v>0</v>
          </cell>
          <cell r="DC562" t="str">
            <v>Gartnerveronika &lt;em&gt;Veronica peregrina &lt;/em&gt;subsp. &lt;em&gt;peregrina &lt;/em&gt;er en opprett, ettårig urt fra Nord- og Sør-Amerika. Den har stor frøproduksjon og etablerer meget raskt store bestander.</v>
          </cell>
          <cell r="DD562" t="str">
            <v>&lt;p&gt;Gartnerveronika kom først inn med ballast i Øf Fredrikstad: Øra 1879. Den ble alt i 1890 påvist som ugras i Oslo: Tøyen, Botanisk hage, der den har vært stabil i all tid senere (sist sett i mengder sommeren 2017). Hvordan den er kommet til Botanisk hage - som dyrket eller som blindpassasjer - er uvisst. I nesten 75 år var dette eneste forekomst i Norge, inntil arten ble funnet i Ro Stavanger: Madlalia i 1964. I 1989 ble den funnet ved NLH i Ak Ås, og fra 1997 er den funnet ved en rekke landbruksskoler, planteskoler og gartnerier i Hedmark, Vestfold, Rogaland og Hordaland. Dette kan tolkes på to måter: enten at arten brukte over 100 år (dvs. 100 generasjoner) på å tilpasse seg norsk lys og klima, eller at vi de siste tiårene har fått inn klimatisk bedre tilpasset materiale fra utlandet. Den siste hypotesen er kanskje den mest trolige: arten er hardfør og går som spontan nesten nord til Hudson Bay på grensa mot Arktis i Canada. Arten er i tydelig spredning det siste tiåret og har en rekke reproduserende populasjoner i Norge pr. i dag.&lt;/p&gt;</v>
          </cell>
          <cell r="DE562" t="str">
            <v>Arten er kommet inn med gartnerivarer (jord, planter), tidlig også med ballastjord. Frøene spres trolig med tråkk og transporter.</v>
          </cell>
          <cell r="DF562" t="str">
            <v>Invasjonspotensialet er moderat: både median levetid og ekspansjonshastighet er moderat. Planten ekspanderer raskt og har åpen skrotemark og åpen jord i hager, gartnerier og parker som potensielt areal i store deler av Sør-Norge.</v>
          </cell>
          <cell r="DG562" t="str">
            <v>Det er ingen kjente negative økologiske effekter knyttet til arten: i Nord-Europa er den utelukkende knyttet til skrotemark og hager/parker.</v>
          </cell>
          <cell r="DH562" t="str">
            <v>&lt;p&gt;Gartnerveronika vudereres til låg økologisk risiko, og utelukkende på grunn av invasjonspotensialet. Arten er under etablering en rekke steder i Norge og har en rekke reproduserende populasjoner i Norge per i dag, men det er lite sannsynlig at den kan ha noen negativ påvirkning på norsk natur.&lt;/p&gt;</v>
          </cell>
          <cell r="DI562">
            <v>0</v>
          </cell>
        </row>
        <row r="563">
          <cell r="B563" t="str">
            <v>Galinsoga parviflora</v>
          </cell>
          <cell r="C563" t="str">
            <v>Cav.</v>
          </cell>
          <cell r="D563" t="str">
            <v>peruskjellfrø</v>
          </cell>
          <cell r="E563">
            <v>60544</v>
          </cell>
          <cell r="F563">
            <v>100584</v>
          </cell>
          <cell r="G563" t="str">
            <v>ExpertGroups/Karplanter/N</v>
          </cell>
          <cell r="H563" t="str">
            <v>Karplanter</v>
          </cell>
          <cell r="I563" t="str">
            <v>Karplanter</v>
          </cell>
          <cell r="J563" t="str">
            <v>AlienSpecie</v>
          </cell>
          <cell r="N563">
            <v>3</v>
          </cell>
          <cell r="Q563">
            <v>1</v>
          </cell>
          <cell r="T563" t="str">
            <v>LO</v>
          </cell>
          <cell r="U563">
            <v>2</v>
          </cell>
          <cell r="V563" t="str">
            <v>3AB,1</v>
          </cell>
          <cell r="X563">
            <v>3</v>
          </cell>
          <cell r="Y563">
            <v>4</v>
          </cell>
          <cell r="Z563">
            <v>1</v>
          </cell>
          <cell r="AA563">
            <v>1880</v>
          </cell>
          <cell r="AB563" t="str">
            <v>terrestrial</v>
          </cell>
          <cell r="AD563" t="str">
            <v>unknown</v>
          </cell>
          <cell r="AE563" t="str">
            <v>yes</v>
          </cell>
          <cell r="AF563" t="str">
            <v>yes</v>
          </cell>
          <cell r="AG563">
            <v>1913</v>
          </cell>
          <cell r="AH563" t="str">
            <v>AA Risør (trolig ballast)</v>
          </cell>
          <cell r="AI563">
            <v>1</v>
          </cell>
          <cell r="AJ563" t="str">
            <v>V</v>
          </cell>
          <cell r="AN563">
            <v>6</v>
          </cell>
          <cell r="AO563" t="str">
            <v>introductionStowaway,introductionTransportpollution,spreadTransportpollution,spreadStowaway,spreadNaturalDispersal</v>
          </cell>
          <cell r="AP563" t="str">
            <v>Øs,OsA,He,Bu,Ve,Aa,Va,Ro</v>
          </cell>
          <cell r="AQ563">
            <v>100</v>
          </cell>
          <cell r="AR563">
            <v>5</v>
          </cell>
          <cell r="AS563">
            <v>500</v>
          </cell>
          <cell r="AT563">
            <v>190000</v>
          </cell>
          <cell r="AU563">
            <v>750</v>
          </cell>
          <cell r="AV563">
            <v>100</v>
          </cell>
          <cell r="AW563" t="str">
            <v>Ingen kjent effekt</v>
          </cell>
          <cell r="AX563" t="str">
            <v>Ingen kjent effekt</v>
          </cell>
          <cell r="BC563" t="str">
            <v>Ingen kjent effekt</v>
          </cell>
          <cell r="BD563" t="str">
            <v>Ingen kjent effekt</v>
          </cell>
          <cell r="BE563" t="str">
            <v>no</v>
          </cell>
          <cell r="BF563" t="str">
            <v>no</v>
          </cell>
          <cell r="BG563" t="str">
            <v>V</v>
          </cell>
          <cell r="BK563" t="str">
            <v>temperate_dry:NorthAndCentralAmerica|subtropic_dry:NorthAndCentralAmerica</v>
          </cell>
          <cell r="BM563" t="str">
            <v>temperate_nemoral:Europe,Oceania,NorthAndCentralAmerica,SouthAmerica|temperate_dry:Europe,Asia,NorthAndCentralAmerica,SouthAmerica|subtropic_unspecified:Europe,Asia,Africa,Oceania,NorthAndCentralAmerica,SouthAmerica|subtropic_highlands:Asia,Africa,SouthAmerica|tropic:Asia,Africa,Oceania,NorthAndCentralAmerica,SouthAmerica</v>
          </cell>
          <cell r="BO563">
            <v>3</v>
          </cell>
          <cell r="BR563" t="str">
            <v>RedListCategoryLevel</v>
          </cell>
          <cell r="BT563">
            <v>3</v>
          </cell>
          <cell r="BW563" t="str">
            <v>SpreadYearlyIncreaseObservations</v>
          </cell>
          <cell r="BX563">
            <v>238</v>
          </cell>
          <cell r="BY563">
            <v>1</v>
          </cell>
          <cell r="CB563" t="str">
            <v>T35,T37,T40,T42,T43,T44,T39</v>
          </cell>
          <cell r="CC563">
            <v>1</v>
          </cell>
          <cell r="CH563">
            <v>1</v>
          </cell>
          <cell r="CM563">
            <v>1</v>
          </cell>
          <cell r="CQ563">
            <v>1</v>
          </cell>
          <cell r="CU563">
            <v>1</v>
          </cell>
          <cell r="CX563">
            <v>0</v>
          </cell>
          <cell r="CY563">
            <v>1</v>
          </cell>
          <cell r="DB563">
            <v>0</v>
          </cell>
          <cell r="DC563" t="str">
            <v>Peruskjellfrø &lt;em&gt;Galinsoga parviflora &lt;/em&gt;kommer fra vestlige Sør-Amerika eller fra Mellom-Amerika. Arten er ettårig med meget stor frøproduksjon. Fruktene spres ved at de henger fast ved folk, dyr og transportmidler. Den forekommer bare på skrotemark i vid betydning.</v>
          </cell>
          <cell r="DD563" t="str">
            <v>&lt;p&gt;Peruskjellfrø kom først inn med ballastjord fra 1880 og ble funnet fem steder på Sørlandet i AA Risør 1913-1920 og Grimstad ca. 1900 og VA Kristiansand (to steder) 1880-1917 og Mandal 1882. Mellom 1920 og 1940 ble arten ikke funnet i Norge. Deretter dukket den opp ved Botanisk hage på Tøyen i Oslo i 1940 og også et sted i Øf Fredrikstad samme år. Deretter er det nokså jamt med funn, men funnene er en blanding av forekomster som høyst sannsynlig skyldes innførsel med gartnerivarer (forekommer i gartnerier, f.eks. Dømmesmoen i AA Grimstad, og i plantninger, blomsterbed og grønnsakåkrer) og forekomster i de fire gamle ballastbyene og omegnen. Mye tyder på at arten har hatt en kryptisk eksistens i disse byene fra ballastperioden, enten som svært fåtallig eller som frøbank, slik at den ikke er blitt registrert mellom 1920 og 1950. Arten er nå etablert i Oslofjord-området i Østfold, Akershus/Oslo, Buskerud og Vestfold, og på Agderkysten.&lt;/p&gt;</v>
          </cell>
          <cell r="DE563" t="str">
            <v>Arten kom til å begynne med inn med ballastjord og senere som forurensning med gartnerivarer (planter, jord, redskaper og maskiner). Frøspredning skjer ved hjelp av vind, dyr og vann, og dessuten med menneskelige aktiviteter slik som forflytning av jord eller planter og med transportmidler.</v>
          </cell>
          <cell r="DF563" t="str">
            <v>Invasjonspotensialet er moderat, med moderat lang median levetid og moderat ekspansjonshastighet (200-280 m/år).</v>
          </cell>
          <cell r="DG563" t="str">
            <v>Det er ingen kjente negative økologiske effekter knyttet til arten i norsk natur: den forekommer så langt bare på skrotemark i vid betydning. Den er imidlertid kjent som et plagsomt åkerugras i eksempelvis Nord-Amerika og Kina, og studier har vist at den kan redusere avlinger betraktelig (se Invasive Species Compendium). Den kan også overføre sykdommer og skadedyr, men dette er ikke påvist hos oss. Den har sterk økning i funnfrekvens, men ingen påvisbar negativ økologisk effekt (bortsett fra at den er ganske stygg).</v>
          </cell>
          <cell r="DH563" t="str">
            <v>&lt;p&gt;Peruskjellfrø vurderes til låg økologisk risiko i norsk natur. Dette skyldes et moderat invasjonspotensial. Foreløpig er ikke arten kjent med negative økologiske effekter hos oss. Den er imidlertid listet som "invasive" og et problematisk åkerugress i store deler av verden, se Warwick &amp; Sweet (1983) og Invasive Species Compendium. Ved vurderingen i 2012 ble arten vurdert til potensielt høg risiko. Nedgraderingen skyldes endret beregningsmåte for invasjonspotensialet.&lt;/p&gt;</v>
          </cell>
          <cell r="DI563">
            <v>3</v>
          </cell>
        </row>
        <row r="564">
          <cell r="B564" t="str">
            <v>Veratrum album</v>
          </cell>
          <cell r="C564" t="str">
            <v>L.</v>
          </cell>
          <cell r="D564" t="str">
            <v>hvit nyserot</v>
          </cell>
          <cell r="E564">
            <v>144527</v>
          </cell>
          <cell r="F564">
            <v>99594</v>
          </cell>
          <cell r="G564" t="str">
            <v>ExpertGroups/Karplanter/N</v>
          </cell>
          <cell r="H564" t="str">
            <v>Karplanter</v>
          </cell>
          <cell r="I564" t="str">
            <v>Karplanter</v>
          </cell>
          <cell r="J564" t="str">
            <v>AlienSpecie</v>
          </cell>
          <cell r="N564">
            <v>1</v>
          </cell>
          <cell r="Q564">
            <v>1</v>
          </cell>
          <cell r="T564" t="str">
            <v>NK</v>
          </cell>
          <cell r="U564">
            <v>1</v>
          </cell>
          <cell r="V564" t="str">
            <v>1,1</v>
          </cell>
          <cell r="X564">
            <v>2</v>
          </cell>
          <cell r="Y564">
            <v>3</v>
          </cell>
          <cell r="Z564">
            <v>1</v>
          </cell>
          <cell r="AA564">
            <v>1979</v>
          </cell>
          <cell r="AB564" t="str">
            <v>terrestrial</v>
          </cell>
          <cell r="AD564" t="str">
            <v>unknown</v>
          </cell>
          <cell r="AE564" t="str">
            <v>yes</v>
          </cell>
          <cell r="AF564" t="str">
            <v>unknown</v>
          </cell>
          <cell r="AG564">
            <v>1979</v>
          </cell>
          <cell r="AH564" t="str">
            <v>Bu Øvre Eiker: Delerelva SE f Rustan</v>
          </cell>
          <cell r="AI564">
            <v>10</v>
          </cell>
          <cell r="AJ564" t="str">
            <v>V</v>
          </cell>
          <cell r="AL564">
            <v>1</v>
          </cell>
          <cell r="AM564" t="str">
            <v>importDirect</v>
          </cell>
          <cell r="AN564">
            <v>1</v>
          </cell>
          <cell r="AO564" t="str">
            <v>introductionEscaped</v>
          </cell>
          <cell r="AP564" t="str">
            <v>Bu</v>
          </cell>
          <cell r="AQ564">
            <v>8</v>
          </cell>
          <cell r="AR564">
            <v>2</v>
          </cell>
          <cell r="AS564">
            <v>16</v>
          </cell>
          <cell r="AT564">
            <v>74</v>
          </cell>
          <cell r="AU564">
            <v>16</v>
          </cell>
          <cell r="AV564">
            <v>0</v>
          </cell>
          <cell r="AW564" t="str">
            <v>Ingen kjent effekt</v>
          </cell>
          <cell r="AX564" t="str">
            <v>Ingen kjent effekt</v>
          </cell>
          <cell r="BC564" t="str">
            <v>Ingen kjent effekt</v>
          </cell>
          <cell r="BD564" t="str">
            <v>Ingen kjent effekt</v>
          </cell>
          <cell r="BE564" t="str">
            <v>no</v>
          </cell>
          <cell r="BF564" t="str">
            <v>no</v>
          </cell>
          <cell r="BK564" t="str">
            <v>temperate_nemoral:Europe</v>
          </cell>
          <cell r="BM564" t="str">
            <v>temperate_nemoral:Europe</v>
          </cell>
          <cell r="BO564">
            <v>2</v>
          </cell>
          <cell r="BQ564" t="str">
            <v>X</v>
          </cell>
          <cell r="BR564" t="str">
            <v>RedListCategoryLevel</v>
          </cell>
          <cell r="BT564">
            <v>1</v>
          </cell>
          <cell r="BW564" t="str">
            <v>SpreadYearlyIncreaseCalculatedExpansionSpeed</v>
          </cell>
          <cell r="BX564">
            <v>0</v>
          </cell>
          <cell r="BY564">
            <v>1</v>
          </cell>
          <cell r="CB564" t="str">
            <v>T4</v>
          </cell>
          <cell r="CC564">
            <v>1</v>
          </cell>
          <cell r="CH564">
            <v>1</v>
          </cell>
          <cell r="CM564">
            <v>1</v>
          </cell>
          <cell r="CQ564">
            <v>1</v>
          </cell>
          <cell r="CU564">
            <v>1</v>
          </cell>
          <cell r="CX564">
            <v>0</v>
          </cell>
          <cell r="CY564">
            <v>1</v>
          </cell>
          <cell r="DB564">
            <v>0</v>
          </cell>
          <cell r="DC564" t="str">
            <v>Hvit nyserot &lt;em&gt;Veratrum album &lt;/em&gt;er en flerårig, storvokst urt (staude) som vokser med krypende jordstengler. Den formerer seg med frø. Planten kommer opprinnelig fra fjellstrøk i Mellom-Europa.</v>
          </cell>
          <cell r="DD564" t="str">
            <v>&lt;p&gt;Hvit nyserot er blitt dokumentert som forvillet bare fra 1979 og 1988 på to steder i Bu Øvre Eiker og i 1991 i Bu Drammen. På det første stedet er den blitt utryddet, på det tredje har den vært kjent i en årrekke (fra ca. 1980). Arten ble sist samlet i 1996, men er trolig fortsatt til stede ett eller flere steder i nedre Buskerud. Den synes ikke å være i noen spredning.&lt;/p&gt;</v>
          </cell>
          <cell r="DE564" t="str">
            <v>Arten er en forvillet hageplante. Frøspredningen er passiv, hovedsakelig ved at de stive stenglene gir ballistisk utkast av frøene, men neppe over 1-2 m.</v>
          </cell>
          <cell r="DF564" t="str">
            <v>Arten har et lite invasjonspotensial i Norge, med begrenset med usikkerhet til låg median levetid (på grunn av svært få forekomster) og uten datagrunnlag for beregning av ekspansjonshastighet. Den er en utbredt art i subalpine enger i Mellom-Europa, men de norske forekomstene og de områdene der den kan tenkes å bli dyrket i Norge, ligger for lågt for dens optimale klimatiske krav.</v>
          </cell>
          <cell r="DG564" t="str">
            <v>Det er Ingen kjente negative økologiske effekter knyttet til arten.</v>
          </cell>
          <cell r="DH564" t="str">
            <v>&lt;p&gt;Kvit nyserot utgjør ingen kjent økologisk risiko i norsk natur. Forekomstene skyldes enten forvilling eller utkast fra hager der arten har vært dyrket som prydplante. Hvit nyserot er angitt fra skog (skogholt, gråorkratt, sumpskog). Eventuelle videre etableringer vil kunne skje i skog på dyp, frisk og næringsrik mark. Det er lite trolig at arten kan bli så ekspansiv at den har noen økologisk effekt. I sine hjemland er den ekspansiv, men den dyrkes ikke i fjelldalene og seterområdene i Norge der den kunne spille ut sin naturlige rolle. Ved forrige vurderingsrunde ble arten kategorisert i låg risiko: nedjusteringen skyldes en kombinasjon av andre beregningsmåter for invasjonspotensial (herunder både levetid og ekspansjonshastighet) og trolig en overestimering forrige gang.&lt;/p&gt;</v>
          </cell>
          <cell r="DI564">
            <v>0</v>
          </cell>
        </row>
        <row r="565">
          <cell r="B565" t="str">
            <v>Galinsoga quadriradiata</v>
          </cell>
          <cell r="C565" t="str">
            <v>Ruiz &amp; Pav.</v>
          </cell>
          <cell r="D565" t="str">
            <v>nesleskjellfrø</v>
          </cell>
          <cell r="E565">
            <v>133348</v>
          </cell>
          <cell r="F565">
            <v>100585</v>
          </cell>
          <cell r="G565" t="str">
            <v>ExpertGroups/Karplanter/N</v>
          </cell>
          <cell r="H565" t="str">
            <v>Karplanter</v>
          </cell>
          <cell r="I565" t="str">
            <v>Karplanter</v>
          </cell>
          <cell r="J565" t="str">
            <v>AlienSpecie</v>
          </cell>
          <cell r="N565">
            <v>4</v>
          </cell>
          <cell r="Q565">
            <v>1</v>
          </cell>
          <cell r="T565" t="str">
            <v>PH</v>
          </cell>
          <cell r="U565">
            <v>3</v>
          </cell>
          <cell r="V565" t="str">
            <v>4A,1</v>
          </cell>
          <cell r="X565">
            <v>3</v>
          </cell>
          <cell r="Y565">
            <v>4</v>
          </cell>
          <cell r="Z565">
            <v>1</v>
          </cell>
          <cell r="AA565">
            <v>1882</v>
          </cell>
          <cell r="AB565" t="str">
            <v>terrestrial</v>
          </cell>
          <cell r="AD565" t="str">
            <v>unknown</v>
          </cell>
          <cell r="AE565" t="str">
            <v>yes</v>
          </cell>
          <cell r="AF565" t="str">
            <v>unknown</v>
          </cell>
          <cell r="AG565">
            <v>1926</v>
          </cell>
          <cell r="AH565" t="str">
            <v>Oslo: Sundelius gartneri, Tøyen</v>
          </cell>
          <cell r="AI565">
            <v>1</v>
          </cell>
          <cell r="AJ565" t="str">
            <v>V</v>
          </cell>
          <cell r="AL565">
            <v>1</v>
          </cell>
          <cell r="AM565" t="str">
            <v>importDirect</v>
          </cell>
          <cell r="AN565">
            <v>8</v>
          </cell>
          <cell r="AO565" t="str">
            <v>introductionStowaway,introductionTransportpollution,spreadTransportpollution,spreadStowaway,introductionEscaped</v>
          </cell>
          <cell r="AP565" t="str">
            <v>Øs,OsA,He,Bu,Ve,Te,Aa,Va,Ro</v>
          </cell>
          <cell r="AQ565">
            <v>450</v>
          </cell>
          <cell r="AR565">
            <v>5</v>
          </cell>
          <cell r="AS565">
            <v>2250</v>
          </cell>
          <cell r="AT565">
            <v>62000</v>
          </cell>
          <cell r="AU565">
            <v>4500</v>
          </cell>
          <cell r="AV565">
            <v>100</v>
          </cell>
          <cell r="AW565" t="str">
            <v>Ingen kjent effekt</v>
          </cell>
          <cell r="AX565" t="str">
            <v>Arten er kjent som åkerugras flere steder i verden, og den kan tidvis redusere avlingene betraktelig (se Kabuce &amp; Priede 2010 og Rojas-Sandoval &amp; Acevedo-Rodriguez 2014). Tilsvarende er ikke rapportert hos oss.</v>
          </cell>
          <cell r="BC565" t="str">
            <v>Ingen kjent effekt</v>
          </cell>
          <cell r="BD565" t="str">
            <v>Ingen kjent effekt</v>
          </cell>
          <cell r="BE565" t="str">
            <v>no</v>
          </cell>
          <cell r="BF565" t="str">
            <v>no</v>
          </cell>
          <cell r="BG565" t="str">
            <v>V</v>
          </cell>
          <cell r="BK565" t="str">
            <v>temperate_dry:NorthAndCentralAmerica,SouthAmerica|subtropic_dry:NorthAndCentralAmerica,SouthAmerica</v>
          </cell>
          <cell r="BM565" t="str">
            <v>temperate_nemoral:Europe,Asia,NorthAndCentralAmerica|temperate_dry:Europe,Asia,NorthAndCentralAmerica|subtropic_unspecified:Oceania,NorthAndCentralAmerica,SouthAmerica|subtropic_dry:Asia,Africa|subtropic_caperegion:Africa|subtropic_highlands:Africa,SouthAmerica|tropic:Asia,Africa,Oceania,NorthAndCentralAmerica,SouthAmerica</v>
          </cell>
          <cell r="BO565">
            <v>4</v>
          </cell>
          <cell r="BR565" t="str">
            <v>RedListCategoryLevel</v>
          </cell>
          <cell r="BT565">
            <v>3</v>
          </cell>
          <cell r="BW565" t="str">
            <v>SpreadYearlyIncreaseObservations</v>
          </cell>
          <cell r="BX565">
            <v>248</v>
          </cell>
          <cell r="BY565">
            <v>1</v>
          </cell>
          <cell r="CB565" t="str">
            <v>T43,T42,T40,T39-C-4,T37-C-3,T37-C-2,T35</v>
          </cell>
          <cell r="CC565">
            <v>1</v>
          </cell>
          <cell r="CH565">
            <v>1</v>
          </cell>
          <cell r="CM565">
            <v>1</v>
          </cell>
          <cell r="CQ565">
            <v>1</v>
          </cell>
          <cell r="CU565">
            <v>1</v>
          </cell>
          <cell r="CX565">
            <v>0</v>
          </cell>
          <cell r="CY565">
            <v>1</v>
          </cell>
          <cell r="DB565">
            <v>0</v>
          </cell>
          <cell r="DC565" t="str">
            <v>Nesleskjellfrø &lt;em&gt;Galinsoga quadriradiata &lt;/em&gt;kommer fra Mellom- og Sør-Amerika. Arten er et ettårig ugras med meget stor frøformering. Fruktene er klebrige og henger fast ved folk, dyr og transportmidler. Den inntar mange typer skrotemark, men ikke mindre endrete naturtyper.</v>
          </cell>
          <cell r="DD565" t="str">
            <v>&lt;p&gt;Nesleskjellfrø ble funnet &amp;#233:n eneste gang på en ballastplass, i Filipstadbukta i Oslo i 1882, men denne innførselen synes ikke ha ført til noe. Det neste funnet ble gjort ved Sundelius gartneri på Tøyen (vegg i vegg med Botanisk hage) i 1926, og fra den tida synes arten å ha begynt å spre seg i Oslo. Utgangspunktet for utbredelsen i Oslo-området kan godt være dyrkning i Botanisk hage. De to første funnene utafor Oslo ble gjort i Vf Horten i grasplen i 1944 og i VA Kristiansand i grasplen og på omrotet mark i 1946. Deretter startet spredningen over søndre Østlandet og Sørlandet vest til Rogaland, trolig med utgangspunkt i innførsel med såfrø og gartnerivarer. I 1980 var arten etablert i det utbredelsesområdet den har i dag. Den siste perioden, fra 2001 til 2016 har det tilkommet stadig nye forekomster stort sett innenfor det opprinnelige utbredelsesområdet. Den er solid etablert på søndre Østlandet og langs kysten til Rogaland, men har ikke ekspandert videre etter ca. 1980, med unntak av en forekomst i MR 2016 som kan være av kortvarig art. Arten har nå en stor, stabil bestand i Norge.&lt;/p&gt;</v>
          </cell>
          <cell r="DE565" t="str">
            <v>Arten har såvidt kommet inn med ballastjord på slutten av 1800-tallet: ellers har den trolig spredt seg noe fra dyrkning og trolig hovedsakelig gjennom såfrø og gartnerivarer (planter, jord, redskaper).</v>
          </cell>
          <cell r="DF565" t="str">
            <v>Artens invasjonspotensial er stort: den har en lang median levetid og en moderat ekspansjonshastighet.</v>
          </cell>
          <cell r="DG565" t="str">
            <v>Det er ingen kjente negative økologiske effekter knyttet til arten i norsk natur. Den er knyttet til ulike typer skrotemark og gjør ingen beviselig økologisk skade (bortsett fra at den er ganske stygg). Den er imidlertid ansett som et åkerugras mange steder i verden og er blant de mest kjente vanlige ugrasene i Nord-Amerika (Kabuce &amp; Priede, 2010), og den kan redusere avlingene enkelte steder. Ifølge Kabuce &amp; Priede (2010) er det ingen påviselige negative effekter i naturlige habitater: "...its impact on native natural habitats and native species is negligible. No negative effects on habitats or indigenous organisms are known".</v>
          </cell>
          <cell r="DH565" t="str">
            <v>&lt;p&gt;Nesleskjellfrø vurderes til potensielt høy økologisk risiko. Dette skyldes ene og alene det høye invasjonspotensialet: det er ingen kjente negative økologiske effekter knyttet til arten.&lt;/p&gt;&lt;p&gt;&lt;br/&gt;&lt;/p&gt;</v>
          </cell>
          <cell r="DI565">
            <v>2</v>
          </cell>
        </row>
        <row r="566">
          <cell r="B566" t="str">
            <v>Geranium pyrenaicum</v>
          </cell>
          <cell r="C566" t="str">
            <v>Burm.f.</v>
          </cell>
          <cell r="D566" t="str">
            <v>askerstorkenebb</v>
          </cell>
          <cell r="E566">
            <v>62215</v>
          </cell>
          <cell r="F566">
            <v>102255</v>
          </cell>
          <cell r="G566" t="str">
            <v>ExpertGroups/Karplanter/N</v>
          </cell>
          <cell r="H566" t="str">
            <v>Karplanter</v>
          </cell>
          <cell r="I566" t="str">
            <v>Karplanter</v>
          </cell>
          <cell r="J566" t="str">
            <v>AlienSpecie</v>
          </cell>
          <cell r="N566">
            <v>4</v>
          </cell>
          <cell r="O566" t="str">
            <v>V</v>
          </cell>
          <cell r="Q566">
            <v>1</v>
          </cell>
          <cell r="T566" t="str">
            <v>PH</v>
          </cell>
          <cell r="U566">
            <v>3</v>
          </cell>
          <cell r="V566" t="str">
            <v>4A,1</v>
          </cell>
          <cell r="W566" t="str">
            <v>LO</v>
          </cell>
          <cell r="X566">
            <v>3</v>
          </cell>
          <cell r="Y566">
            <v>4</v>
          </cell>
          <cell r="Z566">
            <v>1</v>
          </cell>
          <cell r="AA566">
            <v>1882</v>
          </cell>
          <cell r="AB566" t="str">
            <v>terrestrial</v>
          </cell>
          <cell r="AD566" t="str">
            <v>origin</v>
          </cell>
          <cell r="AE566" t="str">
            <v>yes</v>
          </cell>
          <cell r="AF566" t="str">
            <v>unknown</v>
          </cell>
          <cell r="AG566">
            <v>1882</v>
          </cell>
          <cell r="AH566" t="str">
            <v>Ak Asker: Sem</v>
          </cell>
          <cell r="AI566">
            <v>2</v>
          </cell>
          <cell r="AJ566" t="str">
            <v>V</v>
          </cell>
          <cell r="AN566">
            <v>4</v>
          </cell>
          <cell r="AO566" t="str">
            <v>introductionTransportpollution,spreadTransportpollution,spreadNaturalDispersal</v>
          </cell>
          <cell r="AP566" t="str">
            <v>Øs,OsA,He,Bu,Ve,Te,Aa,Va,Ro,Ho,Sf</v>
          </cell>
          <cell r="AQ566">
            <v>400</v>
          </cell>
          <cell r="AR566">
            <v>6</v>
          </cell>
          <cell r="AS566">
            <v>2400</v>
          </cell>
          <cell r="AT566">
            <v>67000</v>
          </cell>
          <cell r="AU566">
            <v>4800</v>
          </cell>
          <cell r="AV566">
            <v>85</v>
          </cell>
          <cell r="AW566" t="str">
            <v>Ingen kjent effekt</v>
          </cell>
          <cell r="AX566" t="str">
            <v>Ingen kjent effekt</v>
          </cell>
          <cell r="BC566" t="str">
            <v>Ingen kjent effekt</v>
          </cell>
          <cell r="BD566" t="str">
            <v>Ingen kjent effekt</v>
          </cell>
          <cell r="BE566" t="str">
            <v>no</v>
          </cell>
          <cell r="BF566" t="str">
            <v>no</v>
          </cell>
          <cell r="BK566" t="str">
            <v>temperate_nemoral:Europe,Asia|subtropic_mediterranean:Europe,Asia,Africa</v>
          </cell>
          <cell r="BM566" t="str">
            <v>temperate_boreal:Europe|temperate_nemoral:Europe,Asia,NorthAndCentralAmerica|subtropic_mediterranean:Europe,Asia,Africa</v>
          </cell>
          <cell r="BO566">
            <v>4</v>
          </cell>
          <cell r="BR566" t="str">
            <v>RedListCategoryLevel</v>
          </cell>
          <cell r="BT566">
            <v>3</v>
          </cell>
          <cell r="BV566" t="str">
            <v>X</v>
          </cell>
          <cell r="BW566" t="str">
            <v>SpreadYearlyIncreaseObservations</v>
          </cell>
          <cell r="BX566">
            <v>162</v>
          </cell>
          <cell r="BY566">
            <v>1</v>
          </cell>
          <cell r="CB566" t="str">
            <v>T40,T42,T43,T45,T35,T37-C-3,T32</v>
          </cell>
          <cell r="CC566">
            <v>1</v>
          </cell>
          <cell r="CH566">
            <v>1</v>
          </cell>
          <cell r="CM566">
            <v>1</v>
          </cell>
          <cell r="CQ566">
            <v>1</v>
          </cell>
          <cell r="CU566">
            <v>1</v>
          </cell>
          <cell r="CX566">
            <v>0</v>
          </cell>
          <cell r="CY566">
            <v>1</v>
          </cell>
          <cell r="DB566">
            <v>0</v>
          </cell>
          <cell r="DC566" t="str">
            <v>Askerstorkenebb &lt;em&gt;Geranium pyrenaicum &lt;/em&gt;er en toårig art som opprinnelig kommer fra fjellstrøk i Mellom- og Sør-Europa og Vest-Asia. Den har effektiv frøreproduksjon. Frøene slynges ut av fruktene, men bare over korte distanser (0,5-1 m).</v>
          </cell>
          <cell r="DD566" t="str">
            <v>&lt;p&gt;Askerstorkenebb ble først funnet på gården Sem i Ak Asker i 1882. Innførselsmåten er ikke kjent, men grasfrø er det mest sannsynlige. Sem var eneste sikkert kjente lokalitet inntil et funn på noe som angis som en ballastplass (men som kan ha vært vanlig skrotemark) i Ho Bergen i 1913. Fra 1910-tallet begynte arten å spre seg jamt og trutt, med stadig nye forekomster i nye kommuner og fylker. Dagens geografiske hovedmønster var etablert i 1940, men med stor og stadig pågående fortetning. Arten fyller nå sitt antatt potensielle utbredelsesområde på søndre Østlandet (inkludert innlandet i Telemark der den kom tidlig og har fått stor forekomst) og langs kysten til Rogaland, og dessuten i indre Sogn.&lt;/p&gt;&lt;p&gt;Askerstorkenebb har en spennende og rimelig godt dokumentert historie som illustrerer mange viktige trekk for fremmede planter i Norge. Den er trolig kommet inn i landet hovedsakelig med grasfrø fra Mellom-Europa og er blitt ført til nye steder innen landet tallrike ganger, men bare et fåtall av forekomstene har fått varige effekter. Arten er funnet i 37 kommuner i 13 fylker (og mørketallet er kanskje 5 for antallet kommuner), men antallet vellykkete etableringer i antall kommuner er kanskje 13, og av disse er flere eksempler på spredning til nabokommuner. De virkelig vellykkete etableringene er: (1) i Ak Asker fra 1882, med spredning til Ak Bærum og Bu Lier og Drammen, (2) i Oslo, kanskje 2-3 steder (Bygdøy fra 1922, Smestad _x0013_  Ris fra 1919, Ekeberg _x0013_  Nordstrand fra 1942), (3) i Te Kragerø på Bærøya fra 1937 og i Tallakshavn i Kragerø by fra 1958, (3) i Te Tokke: Lårdal fra 1948 med spredning til Eidsborg, Dalen og videre i 1980 til Te Kviteseid, og (4) i SF Leikanger: Syrstrand fra 1931 med spredning rundt i bygda og videre via Fatlabergi til SF Sogndal i 1974, kanskje også mer nylig i (5) Vf Larvik: Ula fra 1958, og i (6) He Stange fra 2008. Forekomster registrert i Østfold (2 kommuner), Ak Fet, Bu Sigdal, Øvre Eiker, Røyken og Hurum, Vf Holmestrand, Sandefjord, Svelvik og Nøtterøy, Te Porsgrunn og Bamble, AA Arendal og Tvedestrand, VA Kristiansand og Flekkefjord (her svært tidlig i 1896), Ro Stavanger, Time og Randaberg, Ho Bergen, Etne og Kvam, og No Alstahaug, synes ikke ha ført til ytterligere spredning.&lt;/p&gt;</v>
          </cell>
          <cell r="DE566" t="str">
            <v>Arten kan ha kommet inn på minst to vis - med grasfrø og med gartnerivarer. Sekundærspredning skjer trolig med grasf&amp;#244:r (slåtteenger), jord, gartnerivarer og transportmidler og dessuten med egenspredning.</v>
          </cell>
          <cell r="DF566" t="str">
            <v>Invasjonspotensialet er stort, med usikkerhet ned til moderat, som en kombinasjon av lang median levetid, men moderat (til begrenset) ekspansjonshastighet.</v>
          </cell>
          <cell r="DG566" t="str">
            <v>Det er ingen kjente negative økologiske effekter knyttet til arten. Den opptrer ikke i slike mengder at den fortrenger andre arter i noen betydelig grad. Brandes (2004: engelsk sammendrag) omtaler arten som "a weak competitor" og "is only seldom dominant" med oppsummeringen "The danger to the indigenous flora is estimated as relatively low".</v>
          </cell>
          <cell r="DH566" t="str">
            <v>&lt;p&gt;Askerstorkenebb vurderes til potensielt høy økologisk risiko, med usikkerhet ned til lav risiko. Dette skyldes en kombinasjon mellom et middels til høyt invasjonspotensial og ingen kjente negative økologiske effekter.&lt;/p&gt;</v>
          </cell>
          <cell r="DI566">
            <v>1</v>
          </cell>
        </row>
        <row r="567">
          <cell r="B567" t="str">
            <v>Herniaria glabra</v>
          </cell>
          <cell r="C567" t="str">
            <v>L.</v>
          </cell>
          <cell r="D567" t="str">
            <v>brokkurt</v>
          </cell>
          <cell r="E567">
            <v>61462</v>
          </cell>
          <cell r="F567">
            <v>101502</v>
          </cell>
          <cell r="G567" t="str">
            <v>ExpertGroups/Karplanter/N</v>
          </cell>
          <cell r="H567" t="str">
            <v>Karplanter</v>
          </cell>
          <cell r="I567" t="str">
            <v>Karplanter</v>
          </cell>
          <cell r="J567" t="str">
            <v>AlienSpecie</v>
          </cell>
          <cell r="N567">
            <v>3</v>
          </cell>
          <cell r="Q567">
            <v>1</v>
          </cell>
          <cell r="T567" t="str">
            <v>LO</v>
          </cell>
          <cell r="U567">
            <v>2</v>
          </cell>
          <cell r="V567" t="str">
            <v>3AB,1</v>
          </cell>
          <cell r="X567">
            <v>3</v>
          </cell>
          <cell r="Y567">
            <v>4</v>
          </cell>
          <cell r="Z567">
            <v>1</v>
          </cell>
          <cell r="AA567">
            <v>1826</v>
          </cell>
          <cell r="AB567" t="str">
            <v>terrestrial</v>
          </cell>
          <cell r="AD567" t="str">
            <v>origin</v>
          </cell>
          <cell r="AE567" t="str">
            <v>yes</v>
          </cell>
          <cell r="AF567" t="str">
            <v>unknown</v>
          </cell>
          <cell r="AG567">
            <v>1826</v>
          </cell>
          <cell r="AH567" t="str">
            <v>Vf Tønsberg: "Valløe Saltværk"</v>
          </cell>
          <cell r="AI567">
            <v>3</v>
          </cell>
          <cell r="AJ567" t="str">
            <v>V</v>
          </cell>
          <cell r="AN567">
            <v>5</v>
          </cell>
          <cell r="AO567" t="str">
            <v>introductionTransportpollution,introductionStowaway,spreadStowaway,spreadNaturalDispersal</v>
          </cell>
          <cell r="AP567" t="str">
            <v>Øs,OsA,He,Op,Bu,Ve,Te,Aa,Va,Ro</v>
          </cell>
          <cell r="AQ567">
            <v>352</v>
          </cell>
          <cell r="AR567">
            <v>3</v>
          </cell>
          <cell r="AS567">
            <v>1056</v>
          </cell>
          <cell r="AT567">
            <v>78000</v>
          </cell>
          <cell r="AU567">
            <v>3000</v>
          </cell>
          <cell r="AV567">
            <v>60</v>
          </cell>
          <cell r="AW567" t="str">
            <v>Ingen kjent effekt</v>
          </cell>
          <cell r="AX567" t="str">
            <v>Ingen kjent effekt</v>
          </cell>
          <cell r="BC567" t="str">
            <v>Ingen kjent effekt</v>
          </cell>
          <cell r="BD567" t="str">
            <v>Ingen kjent effekt</v>
          </cell>
          <cell r="BE567" t="str">
            <v>no</v>
          </cell>
          <cell r="BF567" t="str">
            <v>no</v>
          </cell>
          <cell r="BG567" t="str">
            <v>V</v>
          </cell>
          <cell r="BK567" t="str">
            <v>temperate_nemoral:Europe,Asia|temperate_dry:Europe,Asia|subtropic_mediterranean:Europe,Asia,Africa</v>
          </cell>
          <cell r="BM567" t="str">
            <v>temperate_boreal:Europe|temperate_nemoral:Europe,Asia|temperate_dry:Europe,Asia|subtropic_mediterranean:Europe,Asia,Africa</v>
          </cell>
          <cell r="BO567">
            <v>3</v>
          </cell>
          <cell r="BR567" t="str">
            <v>RedListCategoryLevel</v>
          </cell>
          <cell r="BT567">
            <v>3</v>
          </cell>
          <cell r="BV567" t="str">
            <v>X</v>
          </cell>
          <cell r="BW567" t="str">
            <v>SpreadYearlyIncreaseObservations</v>
          </cell>
          <cell r="BX567">
            <v>217</v>
          </cell>
          <cell r="BY567">
            <v>1</v>
          </cell>
          <cell r="CB567" t="str">
            <v>T29,T32,T35,T40,T42,T43</v>
          </cell>
          <cell r="CC567">
            <v>1</v>
          </cell>
          <cell r="CH567">
            <v>1</v>
          </cell>
          <cell r="CM567">
            <v>1</v>
          </cell>
          <cell r="CQ567">
            <v>1</v>
          </cell>
          <cell r="CU567">
            <v>1</v>
          </cell>
          <cell r="CX567">
            <v>0</v>
          </cell>
          <cell r="CY567">
            <v>1</v>
          </cell>
          <cell r="DB567">
            <v>0</v>
          </cell>
          <cell r="DC567" t="str">
            <v>Brokkurt &lt;i&gt;Herniaria glabra&lt;/i&gt; er en kortlevd flerårig urt vidt utbredt i Europa nord til Sør-Skandinavia, i Middelhavsområdene i Nord-Afrika, og i Asia øst til Sentral-Asia. Den er meget lågvokst, kryper på bakken. All reproduksjon skjer med frø, og frøene kan spres med tråkk (folk, dyr) og med ulike transportmidler, spesielt med tog og bil. Arten forekommer særlig på tråkket, hard mark (parkeringsplasser, lasteplasser, mellom brostein) eller på grunnlende. Arten er naturalisert på grunnlendt, åpen mark, spesielt langs kysten og ofte svært nær sjøen.</v>
          </cell>
          <cell r="DD567" t="str">
            <v>&lt;p&gt;Mest trolig kom brokkurt inn til Norge med ballastjord tidlig på 1800-tallet (Ouren i Fægri &amp; Danielsen 1996: "&lt;em&gt;H. glabra &lt;/em&gt;is certainly introduced into Norway, in former days to places connected with shipping activities, in recent years probably in some way dispersed with land transport"), men vi kan ikke utelukke at den er hjemlig på kysten ved Oslofjorden og sørover mot Kragerø. Den er ansett som hjemlig og ganske vanlig f.eks. i Nord-Jylland (Hartvig 2015). Arten ble først funnet ved Vallø saltverk i Vf Tønsberg og ved fabrikk ved Akerselva i Oslo i 1826. Begge stedene holdt arten seg en årrekke. Deretter ble den tidlig funnet flere steder på øyene, strendene og i kystbyene på Østlandet og i Agder, men ikke ofte med tydelig forbindelse til ballastplasser. Fra 1900 til 1980 hold den seg nesten stabil med ca. 10 kjente forekomster. Etter 1980 har den ekspandert sterkt i funnfrekvens, men noen av disse funnene er fra kjente ballastplasser, dvs. at de kan ha vært uoppdaget i 100 år. Andre funn er fra øyer og holmer hvor den kan ha stått uoppdaget siden perioden da ballastjorda ble dumpet i sjøen, f.eks. rundt Hvaler - Fredrikstad. Sekundærspredning med transportmidler er opplagt i nyere tid, støttet av tallrike funn på jernbanestasjoner, parkeringsplasser og veikanter. Arten har nå et økende utbredelsesområde i låglandet på søndre Østlandet inn til Mjøsområdet og sør til Vest-Agder, med strøfunn i Rogaland.&lt;/p&gt;&lt;p&gt;Arten er veletablert med mange og forbausende permanente populasjoner, noen med over 100 års varighet og minst &amp;#233:n med nesten 200 års varighet (området Vallø - Slagen i Vf Tønsberg), noe som er overraskende for en kortlevd liten urt uten noen som helst form for vegetativ formering. Arten har opplagt frøbank.&lt;br/&gt;&lt;/p&gt;</v>
          </cell>
          <cell r="DE567" t="str">
            <v>Arten er enten hjemlig på grusmark ved kysten eller tidlig innført med ballastjord dumpet i sjøen, senere kommet med ulike transportmidler (særlig tog og bil). Videre spredning skjer med transportmidler og tråkk av folk eller husdyr.</v>
          </cell>
          <cell r="DF567" t="str">
            <v>Invasjonspotensialet er moderat, med moderat lang median levetid og moderat (til begrenset) ekspansjonshastighet. Analyserer man datasett for hele perioden som arten har vært kjent i landet, er ekspansjonshastigheten låg (60-70 m/år), men noe hendte rundt 1990. Før den tid var arten en stor sjeldenhet (og ble diskutert for rødliste): senere er den blitt stadig oftere å finne. Analyserer man data fra perioden fra og med 1990, er ekspansjonshastigheten nesten fire ganger så høg (beste estimat på 217 m/år). Invasjonspotensialet er derfor nokså stort, også fordi den foreløpig bare finnes på en ørliten del av dens potensielle voksesteder i Norge.</v>
          </cell>
          <cell r="DG567" t="str">
            <v>Ingen kjent negativ økologisk effekt er knyttet til arten, og denne krypende, lågvokste og konkurransesvake arten kan umulig gjøre noen som helst skade.</v>
          </cell>
          <cell r="DH567" t="str">
            <v>&lt;p&gt;Brokkurt vurderes til låg økologisk risiko. Arten er godt etablert i norsk natur og har kanskje vært det lenge. Den er i økning, men har ingen påviselig påvirkning på naturtyper eller på andre arter: til det er den for liten og uskyldig. Vurderingen til potensielt høg risiko i 2012 skyldes en annen beregningsmåte for invasjonspotensialet.&lt;br/&gt;&lt;/p&gt;</v>
          </cell>
          <cell r="DI567">
            <v>2</v>
          </cell>
        </row>
        <row r="568">
          <cell r="B568" t="str">
            <v>Hibiscus trionum</v>
          </cell>
          <cell r="C568" t="str">
            <v>L.</v>
          </cell>
          <cell r="D568" t="str">
            <v>timerose</v>
          </cell>
          <cell r="E568">
            <v>62685</v>
          </cell>
          <cell r="F568">
            <v>102725</v>
          </cell>
          <cell r="G568" t="str">
            <v>ExpertGroups/Karplanter/N</v>
          </cell>
          <cell r="H568" t="str">
            <v>Karplanter</v>
          </cell>
          <cell r="I568" t="str">
            <v>Karplanter</v>
          </cell>
          <cell r="J568" t="str">
            <v>AlienSpecie</v>
          </cell>
          <cell r="N568">
            <v>1</v>
          </cell>
          <cell r="Q568">
            <v>1</v>
          </cell>
          <cell r="T568" t="str">
            <v>NK</v>
          </cell>
          <cell r="U568">
            <v>1</v>
          </cell>
          <cell r="V568" t="str">
            <v>1,1</v>
          </cell>
          <cell r="AA568">
            <v>1875</v>
          </cell>
          <cell r="AB568" t="str">
            <v>terrestrial</v>
          </cell>
          <cell r="AD568" t="str">
            <v>origin,unknown</v>
          </cell>
          <cell r="AE568" t="str">
            <v>yes</v>
          </cell>
          <cell r="AF568" t="str">
            <v>unknown</v>
          </cell>
          <cell r="AG568">
            <v>1957</v>
          </cell>
          <cell r="AH568" t="str">
            <v>VA Kristiansand: Torridalsvei 69</v>
          </cell>
          <cell r="AI568">
            <v>1</v>
          </cell>
          <cell r="AJ568" t="str">
            <v>V</v>
          </cell>
          <cell r="AN568">
            <v>3</v>
          </cell>
          <cell r="AO568" t="str">
            <v>introductionTransportpollution,introductionStowaway</v>
          </cell>
          <cell r="AP568" t="str">
            <v>Va</v>
          </cell>
          <cell r="AQ568">
            <v>4</v>
          </cell>
          <cell r="AR568">
            <v>1</v>
          </cell>
          <cell r="AS568">
            <v>4</v>
          </cell>
          <cell r="AT568">
            <v>1</v>
          </cell>
          <cell r="AU568">
            <v>12</v>
          </cell>
          <cell r="AV568">
            <v>100</v>
          </cell>
          <cell r="AW568" t="str">
            <v>Ingen kjent effekt</v>
          </cell>
          <cell r="AX568" t="str">
            <v>Ingen kjent effekt</v>
          </cell>
          <cell r="BC568" t="str">
            <v>Ingen kjent effekt</v>
          </cell>
          <cell r="BD568" t="str">
            <v>Ingen kjent effekt</v>
          </cell>
          <cell r="BE568" t="str">
            <v>no</v>
          </cell>
          <cell r="BF568" t="str">
            <v>yes</v>
          </cell>
          <cell r="BG568" t="str">
            <v>V</v>
          </cell>
          <cell r="BK568" t="str">
            <v>temperate_nemoral:Europe,Asia|temperate_dry:Europe,Asia|subtropic_mediterranean:Europe,Asia</v>
          </cell>
          <cell r="BM568" t="str">
            <v>temperate_nemoral:Europe,Asia,Oceania,NorthAndCentralAmerica|temperate_dry:Europe,Asia,NorthAndCentralAmerica|subtropic_mediterranean:Europe,Asia,Oceania,NorthAndCentralAmerica|subtropic_dry:Oceania|subtropic_caperegion:Africa|subtropic_highlands:Africa</v>
          </cell>
          <cell r="BO568">
            <v>1</v>
          </cell>
          <cell r="BR568" t="str">
            <v>RedListCategoryLevel</v>
          </cell>
          <cell r="BT568">
            <v>1</v>
          </cell>
          <cell r="BW568" t="str">
            <v>SpreadYearlyIncreaseCalculatedExpansionSpeed</v>
          </cell>
          <cell r="BX568">
            <v>0</v>
          </cell>
          <cell r="BY568">
            <v>1</v>
          </cell>
          <cell r="CB568" t="str">
            <v>T35,T37,T42</v>
          </cell>
          <cell r="CC568">
            <v>1</v>
          </cell>
          <cell r="CH568">
            <v>1</v>
          </cell>
          <cell r="CM568">
            <v>1</v>
          </cell>
          <cell r="CQ568">
            <v>1</v>
          </cell>
          <cell r="CU568">
            <v>1</v>
          </cell>
          <cell r="CX568">
            <v>0</v>
          </cell>
          <cell r="CY568">
            <v>1</v>
          </cell>
          <cell r="DB568">
            <v>0</v>
          </cell>
          <cell r="DC568" t="str">
            <v>Timerose &lt;i&gt;Hibiscus trionum&lt;/i&gt; er en ettårig art fra Sørøst-Europa (Balkan) og Vest-Asia. Den formerer seg bare med frø. Den er bare funnet på sterkt endret fastmark: ballastplasser, ved møller, i hager og på avfallsplasser.</v>
          </cell>
          <cell r="DD568" t="str">
            <v>Timerose har med ett unntak bare hatt tilfeldige funn i Norge. Arten er kommet inn på minst tre hovedmåter, med meget ulikt kronologisk og geografisk mønster. De tidligste funnene er med ballastjord i Oslo 1875 og 1884. Deretter er det et gap på 20 år før den dukker opp igjen ved møller i Oslo 1914-1917. Så nok et gap på 16-20 år før den begynner å bli funnet som ugras i grønnsak- og jordbæråkrer, trolig kommet med gjødsel, såfrø eller planter. Denne "bølgen" har holdt seg fram til i dag, med de siste funnene på 2000-tallet på deponier for kompost og matavfall. Den eneste perioden arten har hatt forholdsvis regelmessige funn, er imidlertid da den kom inn med sojabønner til sojamjølfabrikkene på Øra i Øf Fredrikstad (1968-1994) og Kanalgaten i Vf Larvik (1960-1999), inkludert funn på avfallsplasser noen år etter at sojaimporten opphørte (frøbank). Den har vært etablert med i hvert fall semi-stabil bestand ett sted i VA Kristiansand: i hagen i Torridalsveien 69 med dokumentasjon med herbariebelegg for 10 enkeltår i perioden 1957-1973. Arten kan fortsatt stå i området.</v>
          </cell>
          <cell r="DE568" t="str">
            <v>Arten er innført på ulike vis som blindpassasjer eller forurensning. Det har vært liten eller ingen egenspredning etter innførsel.</v>
          </cell>
          <cell r="DF568" t="str">
            <v>Invasjonspotensialet er lite, med lågeste skår på median levetid og ingen ekspansjon. Arten vurderes fordi vi forventer etablering som følge av klimaendringer.</v>
          </cell>
          <cell r="DG568" t="str">
            <v>Ingen kjent negativ økologisk effekt er knyttet til arten.</v>
          </cell>
          <cell r="DH568" t="str">
            <v>Timerose vurderes til ingen kjent økologisk risiko. Arten er trolig litt for varmekrevende til å reprodusere og danne langvarige bestander i Norge, men vi vurderer den på grunn av at den har hatt &amp;#233:n langvarig forekomst (kanskje fortsatt) og kan ha potensial for etablering i landet. Den er ikke kjent å ha noen negative effekter og vil neppe sette stort preg på norsk natur.</v>
          </cell>
          <cell r="DI568">
            <v>0</v>
          </cell>
        </row>
        <row r="569">
          <cell r="B569" t="str">
            <v>Hordeum jubatum</v>
          </cell>
          <cell r="C569" t="str">
            <v>L.</v>
          </cell>
          <cell r="D569" t="str">
            <v>silkebygg</v>
          </cell>
          <cell r="E569">
            <v>133754</v>
          </cell>
          <cell r="F569">
            <v>100076</v>
          </cell>
          <cell r="G569" t="str">
            <v>ExpertGroups/Karplanter/N</v>
          </cell>
          <cell r="H569" t="str">
            <v>Karplanter</v>
          </cell>
          <cell r="I569" t="str">
            <v>Karplanter</v>
          </cell>
          <cell r="J569" t="str">
            <v>AlienSpecie</v>
          </cell>
          <cell r="N569">
            <v>3</v>
          </cell>
          <cell r="Q569">
            <v>1</v>
          </cell>
          <cell r="T569" t="str">
            <v>LO</v>
          </cell>
          <cell r="U569">
            <v>2</v>
          </cell>
          <cell r="V569" t="str">
            <v>3AB,1</v>
          </cell>
          <cell r="X569">
            <v>2</v>
          </cell>
          <cell r="Y569">
            <v>3</v>
          </cell>
          <cell r="Z569">
            <v>1</v>
          </cell>
          <cell r="AA569">
            <v>1842</v>
          </cell>
          <cell r="AB569" t="str">
            <v>terrestrial</v>
          </cell>
          <cell r="AD569" t="str">
            <v>origin,unknown</v>
          </cell>
          <cell r="AE569" t="str">
            <v>yes</v>
          </cell>
          <cell r="AF569" t="str">
            <v>unknown</v>
          </cell>
          <cell r="AG569">
            <v>1842</v>
          </cell>
          <cell r="AH569" t="str">
            <v>Vf Re: Mulvika</v>
          </cell>
          <cell r="AI569">
            <v>3</v>
          </cell>
          <cell r="AJ569" t="str">
            <v>V</v>
          </cell>
          <cell r="AL569">
            <v>2</v>
          </cell>
          <cell r="AM569" t="str">
            <v>importDirect</v>
          </cell>
          <cell r="AN569">
            <v>8</v>
          </cell>
          <cell r="AO569" t="str">
            <v>introductionEscaped,introductionTransportpollution,introductionStowaway,spreadStowaway,spreadNaturalDispersal</v>
          </cell>
          <cell r="AP569" t="str">
            <v>Øs,OsA,He,Op,Bu,Ve,Te,Aa,Va,Ro,Ho,Sf,Mr,St,Nt</v>
          </cell>
          <cell r="AQ569">
            <v>400</v>
          </cell>
          <cell r="AR569">
            <v>5</v>
          </cell>
          <cell r="AS569">
            <v>2000</v>
          </cell>
          <cell r="AT569">
            <v>310000</v>
          </cell>
          <cell r="AU569">
            <v>3000</v>
          </cell>
          <cell r="AV569">
            <v>80</v>
          </cell>
          <cell r="AW569" t="str">
            <v>Ingen kjent effekt</v>
          </cell>
          <cell r="AX569" t="str">
            <v>Ingen kjent effekt</v>
          </cell>
          <cell r="BC569" t="str">
            <v>Ingen kjent effekt</v>
          </cell>
          <cell r="BD569" t="str">
            <v>Ingen kjent effekt</v>
          </cell>
          <cell r="BE569" t="str">
            <v>no</v>
          </cell>
          <cell r="BF569" t="str">
            <v>no</v>
          </cell>
          <cell r="BG569" t="str">
            <v>V</v>
          </cell>
          <cell r="BK569" t="str">
            <v>polar:Asia,NorthAndCentralAmerica|temperate_boreal:Asia,NorthAndCentralAmerica|temperate_nemoral:Asia,NorthAndCentralAmerica</v>
          </cell>
          <cell r="BM569" t="str">
            <v>polar:Asia,NorthAndCentralAmerica|temperate_boreal:Europe,Asia,NorthAndCentralAmerica|temperate_nemoral:Europe,Asia,NorthAndCentralAmerica,SouthAmerica|temperate_dry:NorthAndCentralAmerica,SouthAmerica|subtropic_mediterranean:Europe,Asia,Africa,Oceania,NorthAndCentralAmerica,SouthAmerica|subtropic_caperegion:Africa</v>
          </cell>
          <cell r="BO569">
            <v>3</v>
          </cell>
          <cell r="BR569" t="str">
            <v>RedListCategoryLevel</v>
          </cell>
          <cell r="BT569">
            <v>3</v>
          </cell>
          <cell r="BV569" t="str">
            <v>X</v>
          </cell>
          <cell r="BW569" t="str">
            <v>SpreadYearlyIncreaseObservations</v>
          </cell>
          <cell r="BX569">
            <v>174</v>
          </cell>
          <cell r="BY569">
            <v>1</v>
          </cell>
          <cell r="CB569" t="str">
            <v>T11,T29,T32,T33,T35,T37,T40</v>
          </cell>
          <cell r="CC569">
            <v>1</v>
          </cell>
          <cell r="CH569">
            <v>1</v>
          </cell>
          <cell r="CM569">
            <v>1</v>
          </cell>
          <cell r="CQ569">
            <v>1</v>
          </cell>
          <cell r="CU569">
            <v>1</v>
          </cell>
          <cell r="CX569">
            <v>0</v>
          </cell>
          <cell r="CY569">
            <v>1</v>
          </cell>
          <cell r="DB569">
            <v>0</v>
          </cell>
          <cell r="DC569" t="str">
            <v>Silkebygg &lt;em&gt;Hordeum jubatum &lt;/em&gt;er et nokså kortlevd, flerårig gras med tuevekst. Den har stor og trygg frøreproduksjon, og fruktene har lange snerp som sikrer spredning med vind og med dyr, det siste over potensielt lengre distanser. Silkebygg er en meget hardfør plante, utmerket vel i stand til å reprodusere og danne populasjon i Norge. Den kommer fra tørre strøk i Nord-Amerika og Nordøst-Asia og har sine beste forhold i innlandet på Østlandet, og vil kanskje ha det i indre Troms og Finnmark dersom den noen gang kommer seg dit. I stordelen av landet forekommer arten på ulike typer skrotemark, gjerne veikanter og industritomter, men det er to unntak. Mange funn er gjort på havstrand, bl.a. det første i Norge, og flere steder har arten etablert store, stabile bestander på eller nær strand. I Nord-Gudbrandsdalen har arten etablert seg på tørre, åpne engbakker og i skråninger i den regionen i Norge som har omfattende arealer med saltbitterjord (øvre Gudbrandsdalen). Den er blitt et regulært innslag i tørrbakkene.</v>
          </cell>
          <cell r="DD569" t="str">
            <v>&lt;p&gt;Silkebygg er kommet inn på flere ulike vis, men mye tidlig innførsel synes å ha skjedd med ballastjord dumpet i sjøen og noe senere som forurensning med korn ved møller. Den første dokumenterte forekomsten i Norge, i Mulvika ved Holmestrand i Vf Re i 1847, ble stabil og ble observert i hvert fall fram til 1980-tallet. Ellers synes arten å ha vært noe ustabil i hele landet fram til 1930-tallet. Da ble den funnet for første gang i de tørre områdene i øvre Gudbrandsdalen - i Op Skjåk i 1934 - og siden har den vært nokså hyppig og helt stabil i Vågå, Lom og Skjåk, under miljøforhold svært like de den kommer fra i Canada, Alaska og Chukotka. Arten har stabil eller i hvert fall semi-stabil forekomst i Akershus/Oslo, Hedmark (kanskje, Mjøsområdet), Oppland (øvre Gudbrandsdalen), Buskerud (Ringerike) og Vestfold. Ellers i landet kommer og går den.&lt;/p&gt;</v>
          </cell>
          <cell r="DE569" t="str">
            <v>Arten er kommet inn med ballastjord, som forurensning med korn og grasfrø, med gartnerivarer, ulike transporter, og forvillet fra dyrking som prydgras. Egenspredning skjer med vind og viderespredning med transportmidler (og spesielt i jetstrømmen langs høghastighetsveier).</v>
          </cell>
          <cell r="DF569" t="str">
            <v>Invasjonspotensialet er moderat, med moderat lang median levetid og moderat (til begrenset) ekspansjonshastighet. Arten har et middels stort forekomstareal, men bare moderat til begrenset ekspansjonshastighet (ca 150-200 m/år). Den har ikke hatt noen betydelig endring i funnfrekvens de siste 70 årene og har trolig omtrent nådd sitt potensial i Norge (bortsett fra at den kunne slå til i indre Troms og Finnmark hvis de riktige proveniensene kom inn).</v>
          </cell>
          <cell r="DG569" t="str">
            <v>Ingen kjent negativ økologisk effekt er knyttet til arten i Norge. Arten danner sjelden så store bestander i Norge at den fortrenger andre planter i påvisbar grad, heller ikke i de sjeldne og sårbare naturtypene på saltbitterjord og lignende jordtyper i Nord-Gudbrandsdalen. I andre deler av verden er denne arten regnet som farlig for både husdyr og ville planteetere fordi de lange snerpene fester seg i spise- og pusteorganene.</v>
          </cell>
          <cell r="DH569" t="str">
            <v>&lt;p&gt;Silkebygg vurderes til låg økologisk risiko. Arten har etablert seg i flere naturtyper i Norge, lik de som den inntar i sine opprinnelsesområder, men har ikke ført til noen markerte økologiske effekter. Den fortrenger andre planter i svært liten grad og er heller blitt en godt integrert del av artssammensetningen i de områdene der den er etablert, dvs. at den ser ut som og oppfører seg som om den hører heime der.&lt;/p&gt;</v>
          </cell>
          <cell r="DI569">
            <v>0</v>
          </cell>
        </row>
        <row r="570">
          <cell r="B570" t="str">
            <v>Hylotelephium ewersii</v>
          </cell>
          <cell r="C570" t="str">
            <v>(Ledeb.) H.Ohba</v>
          </cell>
          <cell r="D570" t="str">
            <v>høstbergknapp</v>
          </cell>
          <cell r="E570">
            <v>133797</v>
          </cell>
          <cell r="F570">
            <v>103582</v>
          </cell>
          <cell r="G570" t="str">
            <v>ExpertGroups/Karplanter/N</v>
          </cell>
          <cell r="H570" t="str">
            <v>Karplanter</v>
          </cell>
          <cell r="I570" t="str">
            <v>Karplanter</v>
          </cell>
          <cell r="J570" t="str">
            <v>AlienSpecie</v>
          </cell>
          <cell r="N570">
            <v>3</v>
          </cell>
          <cell r="Q570">
            <v>2</v>
          </cell>
          <cell r="T570" t="str">
            <v>LO</v>
          </cell>
          <cell r="U570">
            <v>2</v>
          </cell>
          <cell r="V570" t="str">
            <v>3A,2DF</v>
          </cell>
          <cell r="X570">
            <v>2</v>
          </cell>
          <cell r="Y570">
            <v>3</v>
          </cell>
          <cell r="Z570">
            <v>2</v>
          </cell>
          <cell r="AA570">
            <v>1887</v>
          </cell>
          <cell r="AB570" t="str">
            <v>terrestrial</v>
          </cell>
          <cell r="AD570" t="str">
            <v>unknown</v>
          </cell>
          <cell r="AE570" t="str">
            <v>yes</v>
          </cell>
          <cell r="AF570" t="str">
            <v>unknown</v>
          </cell>
          <cell r="AG570">
            <v>1887</v>
          </cell>
          <cell r="AH570" t="str">
            <v>Bu Drammen: "Hedensrudtangen og et andet sted noget høiere oppe"</v>
          </cell>
          <cell r="AI570">
            <v>10</v>
          </cell>
          <cell r="AJ570" t="str">
            <v>V</v>
          </cell>
          <cell r="AK570" t="str">
            <v>V</v>
          </cell>
          <cell r="AL570">
            <v>2</v>
          </cell>
          <cell r="AM570" t="str">
            <v>importDirect</v>
          </cell>
          <cell r="AN570">
            <v>4</v>
          </cell>
          <cell r="AO570" t="str">
            <v>introductionEscaped,spreadNaturalDispersal,spreadTransportpollution</v>
          </cell>
          <cell r="AP570" t="str">
            <v>Øs,OsA,Op,Bu,Ve,Te,Aa,Ho,Sf,St</v>
          </cell>
          <cell r="AQ570">
            <v>224</v>
          </cell>
          <cell r="AR570">
            <v>5</v>
          </cell>
          <cell r="AS570">
            <v>1120</v>
          </cell>
          <cell r="AT570">
            <v>190000</v>
          </cell>
          <cell r="AU570">
            <v>2500</v>
          </cell>
          <cell r="AV570">
            <v>0</v>
          </cell>
          <cell r="AW570" t="str">
            <v>Ingen kjent effekt</v>
          </cell>
          <cell r="AX570" t="str">
            <v>Ingen kjent effekt</v>
          </cell>
          <cell r="BC570" t="str">
            <v>Ingen kjent effekt</v>
          </cell>
          <cell r="BD570" t="str">
            <v>Ingen kjent effekt</v>
          </cell>
          <cell r="BE570" t="str">
            <v>no</v>
          </cell>
          <cell r="BF570" t="str">
            <v>no</v>
          </cell>
          <cell r="BG570" t="str">
            <v>V</v>
          </cell>
          <cell r="BK570" t="str">
            <v>temperate_nemoral:Asia</v>
          </cell>
          <cell r="BM570" t="str">
            <v>temperate_boreal:Europe|temperate_nemoral:Europe,Asia</v>
          </cell>
          <cell r="BO570">
            <v>3</v>
          </cell>
          <cell r="BP570" t="str">
            <v>X</v>
          </cell>
          <cell r="BR570" t="str">
            <v>RedListCategoryLevel</v>
          </cell>
          <cell r="BT570">
            <v>2</v>
          </cell>
          <cell r="BW570" t="str">
            <v>SpreadYearlyIncreaseObservations</v>
          </cell>
          <cell r="BX570">
            <v>85</v>
          </cell>
          <cell r="BY570">
            <v>1</v>
          </cell>
          <cell r="CB570" t="str">
            <v>T1-C-4,T1-C-6,T1-C-8,T2,T39-C-4</v>
          </cell>
          <cell r="CC570">
            <v>2</v>
          </cell>
          <cell r="CG570" t="str">
            <v>T1-C-6,T1-C-8</v>
          </cell>
          <cell r="CH570">
            <v>1</v>
          </cell>
          <cell r="CL570" t="str">
            <v>T1-C-4,T1-C-6,T1-C-8</v>
          </cell>
          <cell r="CM570">
            <v>2</v>
          </cell>
          <cell r="CP570" t="str">
            <v>Åpen grunnlendt kalkmark i boreonemoral sone</v>
          </cell>
          <cell r="CQ570">
            <v>1</v>
          </cell>
          <cell r="CU570">
            <v>1</v>
          </cell>
          <cell r="CX570">
            <v>0</v>
          </cell>
          <cell r="CY570">
            <v>1</v>
          </cell>
          <cell r="DB570">
            <v>0</v>
          </cell>
          <cell r="DC570" t="str">
            <v>Høstbergknapp &lt;em&gt;Hylotelephium ewersii &lt;/em&gt;er en langlevd flerårig, sukkulent urt. Den formerer seg med frø og med skuddbiter som rotslår. Den er en middels populær hageplante i dag, kanskje mer populær tidligere, og spres nokså lett ut på bergkoller og grunnlende. Den er meget ekspansiv der den etablerer seg, reproduserer utmerket, og danner stabile, langlevde bestander.</v>
          </cell>
          <cell r="DD570" t="str">
            <v>&lt;p&gt;Høstbergknapp ble først funnet i norsk natur i Bu Drammen: "Hedensrudtangen og et andet sted noget høiere oppe", trolig i 1887 (herbariebelegget er udatert, men samleren samlet andre planter i Drammen dette året). Arten hadde en jamn ekspansjon fram til 1930-tallet med spredte funn i Øf Eidsberg og Rygge, Oslo, Ak Asker, Bu Drammen, Lier, Kongsberg og Hurum, mange steder i Vestfold, Te Porsgrunn og Kragerø, AA Risør og Ho Kvam. Fra ca. 1932 har funnfrekvensen avtatt noe, men med spredte funn i flere fylker, på Østlandet inn til Op Sør-Fron, langs kysten til ST Trondheim og Skaun, og med ett enkelt funn i Tr Harstad i 1941. Flere av funnene er gjort på kirkegårdsmurer hvor arten opprinnelig er plantet, men har spredt seg.&lt;/p&gt;</v>
          </cell>
          <cell r="DE570" t="str">
            <v>Arten er innført som hageplante og spredt ut i naturen med frø, skuddbiter og med dumping av hageavfall.</v>
          </cell>
          <cell r="DF570" t="str">
            <v>Invasjonspotensialet er moderat, i en kombinasjon av moderat (med usikkerhet til lang) median levetid og begrenset ekspansjonshastighet. Arten har trolig mange forekomster, men sprer seg lite eller ikke over større avstander, sjøl om den kan danne store bestander der den er etablert. Den er i langsom ekspansjon og har ennå ikke på langt nær nådd sitt potensielle utbredelsesområde eller forekomstareal.</v>
          </cell>
          <cell r="DG570" t="str">
            <v>Arten vurderes å ha en liten økologisk effekt ved fortrengning av andre planter. Den er meget ekspansiv der den etablerer seg, reproduserer utmerket, og danner stabile, langlevde populasjoner. Den kan fortrenge stedegne arter og finnes også i naturtyper på intermediære og kalkrike berg der den (i begrenset omfang) kan fortrenge sjeldne og sårbare planter.</v>
          </cell>
          <cell r="DH570" t="str">
            <v>&lt;p&gt;Høstbergknapp vurderes til låg økologisk risiko, med en kombinasjon av moderat invasjonspotensial og en liten økologisk effekt. Arten fortrenger opplagt andre, hjemlige arter, men bare i begrenset grad foreløpig fordi den er relativt sjelden.&lt;/p&gt;&lt;p&gt; &lt;/p&gt;</v>
          </cell>
          <cell r="DI570">
            <v>0</v>
          </cell>
        </row>
        <row r="571">
          <cell r="B571" t="str">
            <v>Abutilon theophrasti</v>
          </cell>
          <cell r="C571" t="str">
            <v>Medik.</v>
          </cell>
          <cell r="D571" t="str">
            <v>linderose</v>
          </cell>
          <cell r="E571">
            <v>129970</v>
          </cell>
          <cell r="F571">
            <v>102715</v>
          </cell>
          <cell r="G571" t="str">
            <v>ExpertGroups/Karplanter/N</v>
          </cell>
          <cell r="H571" t="str">
            <v>Karplanter</v>
          </cell>
          <cell r="I571" t="str">
            <v>Karplanter</v>
          </cell>
          <cell r="J571" t="str">
            <v>NotApplicable</v>
          </cell>
          <cell r="M571" t="str">
            <v>canNotEstablishWithin50years</v>
          </cell>
          <cell r="AA571">
            <v>1940</v>
          </cell>
          <cell r="AB571" t="str">
            <v>terrestrial</v>
          </cell>
          <cell r="AD571" t="str">
            <v>origin,unknown</v>
          </cell>
          <cell r="AE571" t="str">
            <v>yes</v>
          </cell>
          <cell r="AF571" t="str">
            <v>unknown</v>
          </cell>
          <cell r="AI571">
            <v>1</v>
          </cell>
          <cell r="AJ571" t="str">
            <v>V</v>
          </cell>
          <cell r="AW571" t="str">
            <v>Ingen kjent effekt</v>
          </cell>
          <cell r="AX571" t="str">
            <v>Ingen kjent effekt</v>
          </cell>
          <cell r="BC571" t="str">
            <v>Ingen kjent effekt</v>
          </cell>
          <cell r="BD571" t="str">
            <v>Ingen kjent effekt</v>
          </cell>
          <cell r="BK571" t="str">
            <v>temperate_nemoral:Europe,Asia|temperate_dry:Europe,Asia|subtropic_mediterranean:Europe,Asia</v>
          </cell>
          <cell r="BM571" t="str">
            <v>temperate_nemoral:Europe,Asia,Oceania,NorthAndCentralAmerica|temperate_dry:Europe,Asia,NorthAndCentralAmerica|subtropic_unspecified:Oceania,NorthAndCentralAmerica|subtropic_mediterranean:Europe,Asia,Oceania</v>
          </cell>
          <cell r="DI571">
            <v>0</v>
          </cell>
        </row>
        <row r="572">
          <cell r="B572" t="str">
            <v>Salvia officinalis</v>
          </cell>
          <cell r="C572" t="str">
            <v>L.</v>
          </cell>
          <cell r="D572" t="str">
            <v>kryddersalvie</v>
          </cell>
          <cell r="E572">
            <v>62316</v>
          </cell>
          <cell r="F572">
            <v>102356</v>
          </cell>
          <cell r="G572" t="str">
            <v>ExpertGroups/Karplanter/N</v>
          </cell>
          <cell r="H572" t="str">
            <v>Karplanter</v>
          </cell>
          <cell r="I572" t="str">
            <v>Karplanter</v>
          </cell>
          <cell r="J572" t="str">
            <v>AlienSpecie</v>
          </cell>
          <cell r="N572">
            <v>1</v>
          </cell>
          <cell r="Q572">
            <v>1</v>
          </cell>
          <cell r="T572" t="str">
            <v>NK</v>
          </cell>
          <cell r="U572">
            <v>1</v>
          </cell>
          <cell r="V572" t="str">
            <v>1,1</v>
          </cell>
          <cell r="AA572" t="str">
            <v>1826-1844</v>
          </cell>
          <cell r="AB572" t="str">
            <v>terrestrial</v>
          </cell>
          <cell r="AD572" t="str">
            <v>unknown</v>
          </cell>
          <cell r="AE572" t="str">
            <v>no</v>
          </cell>
          <cell r="AF572" t="str">
            <v>unknown</v>
          </cell>
          <cell r="AG572">
            <v>1888</v>
          </cell>
          <cell r="AH572" t="str">
            <v>VA Mandal</v>
          </cell>
          <cell r="AI572">
            <v>10</v>
          </cell>
          <cell r="AJ572" t="str">
            <v>V</v>
          </cell>
          <cell r="AL572">
            <v>2</v>
          </cell>
          <cell r="AM572" t="str">
            <v>importDirect</v>
          </cell>
          <cell r="AN572">
            <v>1</v>
          </cell>
          <cell r="AO572" t="str">
            <v>spreadEscaped</v>
          </cell>
          <cell r="AP572" t="str">
            <v>Bu,Te</v>
          </cell>
          <cell r="AQ572">
            <v>8</v>
          </cell>
          <cell r="AR572">
            <v>2</v>
          </cell>
          <cell r="AS572">
            <v>16</v>
          </cell>
          <cell r="AT572">
            <v>0</v>
          </cell>
          <cell r="AU572">
            <v>32</v>
          </cell>
          <cell r="AV572">
            <v>100</v>
          </cell>
          <cell r="AW572" t="str">
            <v>Ingen kjent effekt</v>
          </cell>
          <cell r="AX572" t="str">
            <v>Ingen kjent effekt</v>
          </cell>
          <cell r="BC572" t="str">
            <v>Ingen kjent effekt</v>
          </cell>
          <cell r="BD572" t="str">
            <v>Ingen kjent effekt</v>
          </cell>
          <cell r="BE572" t="str">
            <v>no</v>
          </cell>
          <cell r="BF572" t="str">
            <v>yes</v>
          </cell>
          <cell r="BG572" t="str">
            <v>V</v>
          </cell>
          <cell r="BK572" t="str">
            <v>temperate_nemoral:Europe,Asia|temperate_dry:Europe,Asia|subtropic_mediterranean:Europe,Asia</v>
          </cell>
          <cell r="BM572" t="str">
            <v>temperate_nemoral:Europe,Asia,Oceania,NorthAndCentralAmerica,SouthAmerica|temperate_dry:Europe,Asia|subtropic_unspecified:NorthAndCentralAmerica,SouthAmerica|subtropic_mediterranean:Europe,Asia</v>
          </cell>
          <cell r="BO572">
            <v>1</v>
          </cell>
          <cell r="BR572" t="str">
            <v>RedListCategoryLevel</v>
          </cell>
          <cell r="BT572">
            <v>1</v>
          </cell>
          <cell r="BW572" t="str">
            <v>SpreadYearlyIncreaseCalculatedExpansionSpeed</v>
          </cell>
          <cell r="BX572">
            <v>0</v>
          </cell>
          <cell r="BY572">
            <v>1</v>
          </cell>
          <cell r="CB572" t="str">
            <v>T2,T35,T37,T39</v>
          </cell>
          <cell r="CC572">
            <v>1</v>
          </cell>
          <cell r="CH572">
            <v>1</v>
          </cell>
          <cell r="CM572">
            <v>1</v>
          </cell>
          <cell r="CQ572">
            <v>1</v>
          </cell>
          <cell r="CU572">
            <v>1</v>
          </cell>
          <cell r="CX572">
            <v>0</v>
          </cell>
          <cell r="CY572">
            <v>1</v>
          </cell>
          <cell r="DB572">
            <v>0</v>
          </cell>
          <cell r="DC572" t="str">
            <v>Kryddersalvie &lt;i&gt;Salvia officinalis&lt;/i&gt; er en langlevd flerårig dvergbusk med frøreproduksjon. Den stammer fra Mellom- og Sør-Europa og Vest-Asia, fortrinnsvis i Middelhavsområdet.</v>
          </cell>
          <cell r="DD572" t="str">
            <v>Kryddersalvie er litt for varmekrevende til å reprodusere og danne bestand i Norge i dag. Arten har vært og blir dyrket i hager lengst sør i Norge. Den er en dvergbusk, men fryser oftest bort utendørs om vinteren i storparten av landet. Der hvor den kan overleve, kan den stå i flere år, og det er rapporter om steder der den antydes å være mer permanent. Flest tidlige funn er det i de milde kyststrøkene i Østfold (Hvaler), Vestfold (Tjøme) og på Agderkysten, men også her mangler det dokumentasjon for langvarige forekomster. Fra slutten av 1800-tallet rapporteres det fra VA Mandal: "Mandal i krat af bjørnebær, tilsynelatende vild, adskillige exemplarer mellem Sodeland og Lerkjær ved veien." I nyere tid blir kryddersalvie oppformert i stort omfang i gartnerier og solgt i dagligvareforretninger. Storparten av funn etter 1980 er dermed av planter som står igjen på utkast ved gartnerier eller på deponier for matavfall.</v>
          </cell>
          <cell r="DE572" t="str">
            <v>Arten er innført som krydderplante. Den har passiv frøspredning over svært korte avstander.</v>
          </cell>
          <cell r="DF572" t="str">
            <v>Invasjonspotensialet er lite, den skårer på laveste nivå både på median levetid og ekspansjonshastighet. Pågående klimaendringer er årsaken til at vi vurderer arten som muligens reproduserende og under etablering, sammenliknet med vurderingen i forrige runde (2012) da den ble ansett som ikke reproduserende.</v>
          </cell>
          <cell r="DG572" t="str">
            <v>Det er ingen kjente negative økologiske effekter knyttet til arten.</v>
          </cell>
          <cell r="DH572" t="str">
            <v>Kryddersalvie vurderes til ingen kjent økologisk risiko i norsk natur.</v>
          </cell>
          <cell r="DI572">
            <v>0</v>
          </cell>
        </row>
        <row r="573">
          <cell r="B573" t="str">
            <v>Iberis amara</v>
          </cell>
          <cell r="C573" t="str">
            <v>L.</v>
          </cell>
          <cell r="D573" t="str">
            <v>prydsløyfe</v>
          </cell>
          <cell r="E573">
            <v>61199</v>
          </cell>
          <cell r="F573">
            <v>101239</v>
          </cell>
          <cell r="G573" t="str">
            <v>ExpertGroups/Karplanter/N</v>
          </cell>
          <cell r="H573" t="str">
            <v>Karplanter</v>
          </cell>
          <cell r="I573" t="str">
            <v>Karplanter</v>
          </cell>
          <cell r="J573" t="str">
            <v>AlienSpecie</v>
          </cell>
          <cell r="N573">
            <v>2</v>
          </cell>
          <cell r="Q573">
            <v>1</v>
          </cell>
          <cell r="T573" t="str">
            <v>LO</v>
          </cell>
          <cell r="U573">
            <v>2</v>
          </cell>
          <cell r="V573" t="str">
            <v>2B,1</v>
          </cell>
          <cell r="X573">
            <v>1</v>
          </cell>
          <cell r="Y573">
            <v>1</v>
          </cell>
          <cell r="Z573">
            <v>1</v>
          </cell>
          <cell r="AA573">
            <v>1891</v>
          </cell>
          <cell r="AB573" t="str">
            <v>terrestrial</v>
          </cell>
          <cell r="AD573" t="str">
            <v>origin,unknown</v>
          </cell>
          <cell r="AE573" t="str">
            <v>yes</v>
          </cell>
          <cell r="AF573" t="str">
            <v>unknown</v>
          </cell>
          <cell r="AI573">
            <v>1</v>
          </cell>
          <cell r="AJ573" t="str">
            <v>V</v>
          </cell>
          <cell r="AL573">
            <v>1</v>
          </cell>
          <cell r="AM573" t="str">
            <v>importDirect</v>
          </cell>
          <cell r="AN573">
            <v>3</v>
          </cell>
          <cell r="AO573" t="str">
            <v>introductionTransportpollution,introductionEscaped</v>
          </cell>
          <cell r="AP573" t="str">
            <v>Tr</v>
          </cell>
          <cell r="AQ573">
            <v>16</v>
          </cell>
          <cell r="AR573">
            <v>2</v>
          </cell>
          <cell r="AS573">
            <v>32</v>
          </cell>
          <cell r="AT573">
            <v>103000</v>
          </cell>
          <cell r="AU573">
            <v>32</v>
          </cell>
          <cell r="AV573">
            <v>100</v>
          </cell>
          <cell r="AW573" t="str">
            <v>Ingen kjent effekt</v>
          </cell>
          <cell r="AX573" t="str">
            <v>Ingen kjent effekt</v>
          </cell>
          <cell r="BC573" t="str">
            <v>Ingen kjent effekt</v>
          </cell>
          <cell r="BD573" t="str">
            <v>Ingen kjent effekt</v>
          </cell>
          <cell r="BE573" t="str">
            <v>no</v>
          </cell>
          <cell r="BF573" t="str">
            <v>yes</v>
          </cell>
          <cell r="BG573" t="str">
            <v>V</v>
          </cell>
          <cell r="BK573" t="str">
            <v>temperate_nemoral:Europe|subtropic_mediterranean:Europe,Africa</v>
          </cell>
          <cell r="BM573" t="str">
            <v>temperate_nemoral:Europe,Oceania,NorthAndCentralAmerica|subtropic_mediterranean:Europe,Africa</v>
          </cell>
          <cell r="BO573">
            <v>1</v>
          </cell>
          <cell r="BR573" t="str">
            <v>RedListCategoryLevel</v>
          </cell>
          <cell r="BT573">
            <v>2</v>
          </cell>
          <cell r="BW573" t="str">
            <v>SpreadYearlyIncreaseCalculatedExpansionSpeed</v>
          </cell>
          <cell r="BX573">
            <v>75.67</v>
          </cell>
          <cell r="BY573">
            <v>1</v>
          </cell>
          <cell r="CB573" t="str">
            <v>T29,T35,T40,T42,T43</v>
          </cell>
          <cell r="CC573">
            <v>1</v>
          </cell>
          <cell r="CH573">
            <v>1</v>
          </cell>
          <cell r="CM573">
            <v>1</v>
          </cell>
          <cell r="CQ573">
            <v>1</v>
          </cell>
          <cell r="CU573">
            <v>1</v>
          </cell>
          <cell r="CX573">
            <v>0</v>
          </cell>
          <cell r="CY573">
            <v>1</v>
          </cell>
          <cell r="DB573">
            <v>0</v>
          </cell>
          <cell r="DC573" t="str">
            <v>Prydsløyfe &lt;i&gt;Iberis amara&lt;/i&gt; er en ettårig art fra Vest- og Sør-Europa og Nordvest-Afrika. Den reproduserer og spres med frø, men ikke effektivt i Norge foreløpig. Den er bare funnet på skrotemark (inkl. veikanter) og i tilknytning til hager og dumpeplasser for hageavfall.</v>
          </cell>
          <cell r="DD573" t="str">
            <v>&lt;p&gt;Prydsløyfe&lt;em&gt; &lt;/em&gt;kom først inn som ballastplante (Oslo 1891), som tilfeldig innført med ulike transporter på industritomter (Ho Odda 1913), som ettårig sommerblomst i hager (kanskje alt fra 1892), og som forurensning med grasfrø. Arten produserer modne og spiredyktige frø i Norge, men synes aldri å ha etablert noen langvarig bestand. Den er kanskje noe for varmekrevende, men med litt temperaturøkning eller økt sesonglengde kan en terskelverdi overstiges og arten kan bli effektivt reproduserende i norsk natur. Det er spredte funn til Tr Tromsø, men den er bare funnet med noen hyppighet i kystfylkene til Hordaland.&lt;/p&gt;</v>
          </cell>
          <cell r="DE573" t="str">
            <v>I nyere tid er arten bare blitt innført som hageplante og som frøforurensning, og spredt ut fra hager med frø og i hageutkast.</v>
          </cell>
          <cell r="DF573" t="str">
            <v>Invasjonspotensialet er begrenset, med kort median levetid og begrenset ekspansjonshastighet.</v>
          </cell>
          <cell r="DG573" t="str">
            <v>Ingen kjent negativ økologisk effekt er knyttet til arten.</v>
          </cell>
          <cell r="DH573" t="str">
            <v>&lt;p&gt;Prydsløyfe vurderes til låg økologisk risiko. Arten har neppe helt stabil forekomst i Norge (frøreproduksjon), men kan ha hatt kortvarige forekomster basert på reproduksjon i enkelte år. Den kan være på steget til å få mer regelmessig reproduksjon.&lt;/p&gt;</v>
          </cell>
          <cell r="DI573">
            <v>0</v>
          </cell>
        </row>
        <row r="574">
          <cell r="B574" t="str">
            <v>Iris sibirica</v>
          </cell>
          <cell r="C574" t="str">
            <v>L.</v>
          </cell>
          <cell r="D574" t="str">
            <v>sibiriris</v>
          </cell>
          <cell r="E574">
            <v>59437</v>
          </cell>
          <cell r="F574">
            <v>99477</v>
          </cell>
          <cell r="G574" t="str">
            <v>ExpertGroups/Karplanter/N</v>
          </cell>
          <cell r="H574" t="str">
            <v>Karplanter</v>
          </cell>
          <cell r="I574" t="str">
            <v>Karplanter</v>
          </cell>
          <cell r="J574" t="str">
            <v>AlienSpecie</v>
          </cell>
          <cell r="N574">
            <v>4</v>
          </cell>
          <cell r="O574" t="str">
            <v>V</v>
          </cell>
          <cell r="Q574">
            <v>1</v>
          </cell>
          <cell r="T574" t="str">
            <v>PH</v>
          </cell>
          <cell r="U574">
            <v>3</v>
          </cell>
          <cell r="V574" t="str">
            <v>4B,1</v>
          </cell>
          <cell r="W574" t="str">
            <v>LO</v>
          </cell>
          <cell r="X574">
            <v>3</v>
          </cell>
          <cell r="Y574">
            <v>4</v>
          </cell>
          <cell r="Z574">
            <v>1</v>
          </cell>
          <cell r="AA574">
            <v>1895</v>
          </cell>
          <cell r="AB574" t="str">
            <v>terrestrial</v>
          </cell>
          <cell r="AD574" t="str">
            <v>unknown</v>
          </cell>
          <cell r="AE574" t="str">
            <v>yes</v>
          </cell>
          <cell r="AF574" t="str">
            <v>unknown</v>
          </cell>
          <cell r="AG574">
            <v>1986</v>
          </cell>
          <cell r="AH574" t="str">
            <v>Ho Bergen: Berlevatnet</v>
          </cell>
          <cell r="AI574">
            <v>10</v>
          </cell>
          <cell r="AJ574" t="str">
            <v>V</v>
          </cell>
          <cell r="AL574">
            <v>2</v>
          </cell>
          <cell r="AM574" t="str">
            <v>importDirect</v>
          </cell>
          <cell r="AN574">
            <v>2</v>
          </cell>
          <cell r="AO574" t="str">
            <v>introductionEscaped</v>
          </cell>
          <cell r="AP574" t="str">
            <v>Øs,OsA,He,Op,Bu,Ve,Te,Aa,Va,Ro,Ho,Sf,Mr,St,Nt</v>
          </cell>
          <cell r="AQ574">
            <v>272</v>
          </cell>
          <cell r="AR574">
            <v>4</v>
          </cell>
          <cell r="AS574">
            <v>1088</v>
          </cell>
          <cell r="AT574">
            <v>187000</v>
          </cell>
          <cell r="AU574">
            <v>2000</v>
          </cell>
          <cell r="AV574">
            <v>50</v>
          </cell>
          <cell r="AW574" t="str">
            <v>Ingen kjent effekt</v>
          </cell>
          <cell r="AX574" t="str">
            <v>Ingen kjent effekt</v>
          </cell>
          <cell r="BC574" t="str">
            <v>Ingen kjent effekt</v>
          </cell>
          <cell r="BD574" t="str">
            <v>Ingen kjent effekt</v>
          </cell>
          <cell r="BE574" t="str">
            <v>no</v>
          </cell>
          <cell r="BF574" t="str">
            <v>no</v>
          </cell>
          <cell r="BG574" t="str">
            <v>V</v>
          </cell>
          <cell r="BK574" t="str">
            <v>temperate_nemoral:Europe,Asia</v>
          </cell>
          <cell r="BM574" t="str">
            <v>temperate_boreal:Europe|temperate_nemoral:Europe,Asia</v>
          </cell>
          <cell r="BO574">
            <v>3</v>
          </cell>
          <cell r="BR574" t="str">
            <v>RedListCategoryLevel</v>
          </cell>
          <cell r="BT574">
            <v>4</v>
          </cell>
          <cell r="BV574" t="str">
            <v>X</v>
          </cell>
          <cell r="BW574" t="str">
            <v>SpreadYearlyIncreaseObservations</v>
          </cell>
          <cell r="BX574">
            <v>557</v>
          </cell>
          <cell r="BY574">
            <v>1</v>
          </cell>
          <cell r="CB574" t="str">
            <v>T33,T36,T40,V2-C-2,V8-C-1,V10-C-1,V13</v>
          </cell>
          <cell r="CC574">
            <v>1</v>
          </cell>
          <cell r="CH574">
            <v>1</v>
          </cell>
          <cell r="CM574">
            <v>1</v>
          </cell>
          <cell r="CQ574">
            <v>1</v>
          </cell>
          <cell r="CU574">
            <v>1</v>
          </cell>
          <cell r="CX574">
            <v>0</v>
          </cell>
          <cell r="CY574">
            <v>1</v>
          </cell>
          <cell r="DB574">
            <v>0</v>
          </cell>
          <cell r="DC574" t="str">
            <v>Sibiriris &lt;i&gt;Iris sibirica&lt;/i&gt; er en langlevd urt fra Øst-Europa og Vest-Asia. Den har klonal vekst og også frøreproduksjon, men vi vet ikke sikkert om den reproduserer med frø i Norge. Den danner store, tette bestander med 1-1,5 m høge skudd, ofte delt på flere delbestander, noe som tyder på frøformering. Den naturaliseres særlig i flommark, både åpen og med tredekke, dessuten i våte naturtyper i kulturlandskapet, særlig i grøfter, men også på veikanter. De fleste forekomstene synes å skyldes dumping av hageavfall og videre klonal vekst.&lt;br/&gt;Artsgruppen rundt sibiriris har inntil nylig ikke vært studert i norsk materiale. Torstein Tyler reviderte for noen år siden materialet for Flora Nordica og fant flere arter, men hovedtyngden lå fortsatt på &lt;i&gt;Iris sibirica&lt;/i&gt;. Han påviste arten i materiale fra 11 fylker nord til og med Nord-Trøndelag, dvs. hele utbredelsesområdet. Vi regner derfor med at vurderingen av omfang (invasjonspotensial) og risiko er holdbar, sjøl om enkelte observasjoner og herbariebelegg kan høre til andre arter i gruppen.</v>
          </cell>
          <cell r="DD574" t="str">
            <v>&lt;p&gt;Sibiriris er innført som hagestaude. Den er en hardfør plante som reproduserer og danner bestander, i hvert fall ved kloning, i Norge. Den har lenge vært populær i hager, men begynte først på slutten av 1980-tallet å dukke opp ofte i norsk natur. Første sikre etablering er fra Berlevatnet i Ho Bergen i 1986, ikke akkurat det mest forventete stedet for en kontinental, russisk-sibirsk plante. Arten er i dag kjent inn til Mjøsområdet på Østlandet og ellers i låglandet nord til NT Levanger og Steinkjer. Det potensielle utbredelsesområdet er dermed omtrent fylt, men med svært stort rom for fortetning i forekomstareal.&lt;/p&gt;</v>
          </cell>
          <cell r="DE574" t="str">
            <v>Arten er innført som hageplante og spredt hovedsakelig ved hageutkast, muligens også enkelte ganger ved frø.</v>
          </cell>
          <cell r="DF574" t="str">
            <v>Invasjonspotensialet er stort, med usikkerhet ned til moderat, som en kombinasjon av moderat lang median levetid og høg (med usikkerhet til moderat) ekspansjonshastighet. Arten har et nokså stort antall etablerte forekomster. Det hele skyldes imidlertid hovedsakelig dumping av hageavfall, ikke egenspredning, og fører bare til svært lokale forekomster, ofte bare noen få m2.</v>
          </cell>
          <cell r="DG574" t="str">
            <v>Ingen kjent negativ økologisk effekt er knyttet til arten, foreløpig. Arten har så små bestander at den knapt fortrenger noe som helst.</v>
          </cell>
          <cell r="DH574" t="str">
            <v>&lt;p&gt;Sibiriris vurderes til potensielt høg økologisk risiko, med usikkerhet ned til låg risiko, og utelukkende på grunn av invasjonspotensialet. Arten er i rask økning, men forventes ikke å utgjøre noen merkbar trussel i norsk natur de nærmeste tiårene.&lt;br/&gt;&lt;/p&gt;</v>
          </cell>
          <cell r="DI574">
            <v>0</v>
          </cell>
        </row>
        <row r="575">
          <cell r="B575" t="str">
            <v>Iris variegata</v>
          </cell>
          <cell r="C575" t="str">
            <v>L.</v>
          </cell>
          <cell r="D575" t="str">
            <v>japaniris</v>
          </cell>
          <cell r="E575">
            <v>105226</v>
          </cell>
          <cell r="F575">
            <v>145573</v>
          </cell>
          <cell r="G575" t="str">
            <v>ExpertGroups/Karplanter/N</v>
          </cell>
          <cell r="H575" t="str">
            <v>Karplanter</v>
          </cell>
          <cell r="I575" t="str">
            <v>Karplanter</v>
          </cell>
          <cell r="J575" t="str">
            <v>AlienSpecie</v>
          </cell>
          <cell r="N575">
            <v>1</v>
          </cell>
          <cell r="Q575">
            <v>1</v>
          </cell>
          <cell r="T575" t="str">
            <v>NK</v>
          </cell>
          <cell r="U575">
            <v>1</v>
          </cell>
          <cell r="V575" t="str">
            <v>1,1</v>
          </cell>
          <cell r="AA575">
            <v>1998</v>
          </cell>
          <cell r="AB575" t="str">
            <v>terrestrial</v>
          </cell>
          <cell r="AD575" t="str">
            <v>unknown</v>
          </cell>
          <cell r="AE575" t="str">
            <v>no</v>
          </cell>
          <cell r="AF575" t="str">
            <v>unknown</v>
          </cell>
          <cell r="AI575">
            <v>10</v>
          </cell>
          <cell r="AJ575" t="str">
            <v>V</v>
          </cell>
          <cell r="AL575">
            <v>1</v>
          </cell>
          <cell r="AM575" t="str">
            <v>importDirect</v>
          </cell>
          <cell r="AN575">
            <v>1</v>
          </cell>
          <cell r="AO575" t="str">
            <v>introductionEscaped</v>
          </cell>
          <cell r="AP575" t="str">
            <v>OsA</v>
          </cell>
          <cell r="AQ575">
            <v>4</v>
          </cell>
          <cell r="AR575">
            <v>5</v>
          </cell>
          <cell r="AS575">
            <v>20</v>
          </cell>
          <cell r="AT575">
            <v>1</v>
          </cell>
          <cell r="AU575">
            <v>40</v>
          </cell>
          <cell r="AV575">
            <v>100</v>
          </cell>
          <cell r="AW575" t="str">
            <v>Ingen kjent effekt</v>
          </cell>
          <cell r="AX575" t="str">
            <v>Ingen kjent effekt</v>
          </cell>
          <cell r="BC575" t="str">
            <v>Ingen kjent effekt</v>
          </cell>
          <cell r="BD575" t="str">
            <v>Ingen kjent effekt</v>
          </cell>
          <cell r="BE575" t="str">
            <v>no</v>
          </cell>
          <cell r="BF575" t="str">
            <v>no</v>
          </cell>
          <cell r="BG575" t="str">
            <v>V</v>
          </cell>
          <cell r="BK575" t="str">
            <v>temperate_nemoral:Europe</v>
          </cell>
          <cell r="BM575" t="str">
            <v>temperate_nemoral:Europe</v>
          </cell>
          <cell r="BO575">
            <v>1</v>
          </cell>
          <cell r="BR575" t="str">
            <v>RedListCategoryLevel</v>
          </cell>
          <cell r="BT575">
            <v>1</v>
          </cell>
          <cell r="BW575" t="str">
            <v>SpreadYearlyIncreaseCalculatedExpansionSpeed</v>
          </cell>
          <cell r="BX575">
            <v>0</v>
          </cell>
          <cell r="BY575">
            <v>1</v>
          </cell>
          <cell r="CB575" t="str">
            <v>T40</v>
          </cell>
          <cell r="CC575">
            <v>1</v>
          </cell>
          <cell r="CH575">
            <v>1</v>
          </cell>
          <cell r="CM575">
            <v>1</v>
          </cell>
          <cell r="CQ575">
            <v>1</v>
          </cell>
          <cell r="CU575">
            <v>1</v>
          </cell>
          <cell r="CX575">
            <v>0</v>
          </cell>
          <cell r="CY575">
            <v>1</v>
          </cell>
          <cell r="DB575">
            <v>0</v>
          </cell>
          <cell r="DC575" t="str">
            <v>Sverdlilje-arten &lt;i&gt;Iris variegata&lt;/i&gt; er en flerårig urt fra Mellom- og Øst-Europa. Det er uvisst om den har frøformering, men den har god klonal vekst. Den er ennå ikke registrert med frøformering i norsk natur.</v>
          </cell>
          <cell r="DD575" t="str">
            <v>Arten ble funnet første gang i veiskråning ved E18 ved Ravnsborg i Ak Asker i 1998. Den er sett der hvert eneste år siden, i et stadig økende bestand (klonalt).</v>
          </cell>
          <cell r="DE575" t="str">
            <v>Arten er innført som hageplante og spredt ved dumping av hageavfall i en veikant.</v>
          </cell>
          <cell r="DF575" t="str">
            <v>Invasjonspotensialet er lite, med minste skår på median levetid og ingen ekspansjon. Dette vil trolig fortsette så lenge den ikke er kjent som frøformerende.</v>
          </cell>
          <cell r="DG575" t="str">
            <v>Ingen kjent negativ økologisk effekt er knyttet til arten.</v>
          </cell>
          <cell r="DH575" t="str">
            <v>&lt;i&gt;Iris variegata&lt;/i&gt; vurderes til ingen kjent økologisk risiko. Den er registrert som forvillet i flere andre europeiske land uten at den regnes som noen risiko der heller.</v>
          </cell>
          <cell r="DI575">
            <v>0</v>
          </cell>
        </row>
        <row r="576">
          <cell r="B576" t="str">
            <v>Juglans cinerea</v>
          </cell>
          <cell r="C576" t="str">
            <v>L.</v>
          </cell>
          <cell r="D576" t="str">
            <v>smørvalnøtt</v>
          </cell>
          <cell r="E576">
            <v>141298</v>
          </cell>
          <cell r="F576">
            <v>170403</v>
          </cell>
          <cell r="G576" t="str">
            <v>ExpertGroups/Karplanter/N</v>
          </cell>
          <cell r="H576" t="str">
            <v>Karplanter</v>
          </cell>
          <cell r="I576" t="str">
            <v>Karplanter</v>
          </cell>
          <cell r="J576" t="str">
            <v>AlienSpecie</v>
          </cell>
          <cell r="N576">
            <v>1</v>
          </cell>
          <cell r="Q576">
            <v>1</v>
          </cell>
          <cell r="T576" t="str">
            <v>NK</v>
          </cell>
          <cell r="U576">
            <v>1</v>
          </cell>
          <cell r="V576" t="str">
            <v>1,1</v>
          </cell>
          <cell r="AA576" t="str">
            <v>før 2017</v>
          </cell>
          <cell r="AB576" t="str">
            <v>terrestrial</v>
          </cell>
          <cell r="AD576" t="str">
            <v>unknown</v>
          </cell>
          <cell r="AE576" t="str">
            <v>no</v>
          </cell>
          <cell r="AF576" t="str">
            <v>unknown</v>
          </cell>
          <cell r="AI576">
            <v>30</v>
          </cell>
          <cell r="AJ576" t="str">
            <v>V</v>
          </cell>
          <cell r="AL576">
            <v>2</v>
          </cell>
          <cell r="AM576" t="str">
            <v>importDirect</v>
          </cell>
          <cell r="AN576">
            <v>2</v>
          </cell>
          <cell r="AO576" t="str">
            <v>introductionReleased,introductionEscaped</v>
          </cell>
          <cell r="AP576" t="str">
            <v>OsA</v>
          </cell>
          <cell r="AQ576">
            <v>4</v>
          </cell>
          <cell r="AR576">
            <v>2</v>
          </cell>
          <cell r="AS576">
            <v>8</v>
          </cell>
          <cell r="AT576">
            <v>1</v>
          </cell>
          <cell r="AU576">
            <v>12</v>
          </cell>
          <cell r="AV576">
            <v>100</v>
          </cell>
          <cell r="AW576" t="str">
            <v>Ingen kjent effekt</v>
          </cell>
          <cell r="AX576" t="str">
            <v>Ingen kjent effekt</v>
          </cell>
          <cell r="BC576" t="str">
            <v>Ingen kjent effekt</v>
          </cell>
          <cell r="BD576" t="str">
            <v>Ingen kjent effekt</v>
          </cell>
          <cell r="BE576" t="str">
            <v>no</v>
          </cell>
          <cell r="BF576" t="str">
            <v>no</v>
          </cell>
          <cell r="BG576" t="str">
            <v>V</v>
          </cell>
          <cell r="BK576" t="str">
            <v>temperate_nemoral:NorthAndCentralAmerica</v>
          </cell>
          <cell r="BM576" t="str">
            <v>temperate_nemoral:Europe,Oceania,NorthAndCentralAmerica</v>
          </cell>
          <cell r="BO576">
            <v>1</v>
          </cell>
          <cell r="BR576" t="str">
            <v>RedListCategoryLevel</v>
          </cell>
          <cell r="BT576">
            <v>1</v>
          </cell>
          <cell r="BW576" t="str">
            <v>SpreadYearlyIncreaseCalculatedExpansionSpeed</v>
          </cell>
          <cell r="BX576">
            <v>0</v>
          </cell>
          <cell r="BY576">
            <v>1</v>
          </cell>
          <cell r="CB576" t="str">
            <v>T4</v>
          </cell>
          <cell r="CC576">
            <v>1</v>
          </cell>
          <cell r="CH576">
            <v>1</v>
          </cell>
          <cell r="CM576">
            <v>1</v>
          </cell>
          <cell r="CQ576">
            <v>1</v>
          </cell>
          <cell r="CU576">
            <v>1</v>
          </cell>
          <cell r="CX576">
            <v>0</v>
          </cell>
          <cell r="CY576">
            <v>1</v>
          </cell>
          <cell r="DB576">
            <v>0</v>
          </cell>
          <cell r="DC576" t="str">
            <v>Smørnøtt eller smørvalnøtt &lt;i&gt;Juglans cinerea&lt;/i&gt; er et stort tre, ofte opp til 20 m, hjemlig i østlige Nord-Amerika fra sørligste Canada sør til de nordlige delene av sørstatene (Alabama, Arkansas). Arten har frøformering. Valnøttene spres med fugl og pattedyr. I sine hjemlige områder er den del av en blandet lauvskog, helst på veldrenert og litt baserik mark.</v>
          </cell>
          <cell r="DD576" t="str">
            <v>Arten ble funnet på 2000-tallet med ett 5 m høgt tre i Nordskogen i Ak Ås, i områdene NMBU bruker som forskningsarealer (P.A. Pedersen pers. medd.). Planten skyldes frøformering fra utplantete (utsatte) trær i skogen.</v>
          </cell>
          <cell r="DE576" t="str">
            <v>Arten er innført som hageplante og trolig kommet ut i naturen med frø (frukt) spredt av fugl eller pattedyr.</v>
          </cell>
          <cell r="DF576" t="str">
            <v>Invasjonspotensialet er lite, med kort median levetid og ingen ekspansjon (foreløpig). Arten vil neppe etablere noen større forekomst i Norge de første 50 år.</v>
          </cell>
          <cell r="DG576" t="str">
            <v>Ingen kjent negativ økologisk effekt er knyttet til arten.</v>
          </cell>
          <cell r="DH576" t="str">
            <v>Smørvalnøtt vurderes til ingen kjent økologisk risiko. Arten kan være under spredning i Norge, men vil neppe utgjøre noen trussel i norsk natur i rimelig framtid.</v>
          </cell>
          <cell r="DI576">
            <v>0</v>
          </cell>
        </row>
        <row r="577">
          <cell r="B577" t="str">
            <v>Saponaria officinalis</v>
          </cell>
          <cell r="C577" t="str">
            <v>L.</v>
          </cell>
          <cell r="D577" t="str">
            <v>såpeurt</v>
          </cell>
          <cell r="E577">
            <v>137393</v>
          </cell>
          <cell r="F577">
            <v>101545</v>
          </cell>
          <cell r="G577" t="str">
            <v>ExpertGroups/Karplanter/N</v>
          </cell>
          <cell r="H577" t="str">
            <v>Karplanter</v>
          </cell>
          <cell r="I577" t="str">
            <v>Karplanter</v>
          </cell>
          <cell r="J577" t="str">
            <v>AlienSpecie</v>
          </cell>
          <cell r="N577">
            <v>4</v>
          </cell>
          <cell r="Q577">
            <v>1</v>
          </cell>
          <cell r="T577" t="str">
            <v>PH</v>
          </cell>
          <cell r="U577">
            <v>3</v>
          </cell>
          <cell r="V577" t="str">
            <v>4A,1</v>
          </cell>
          <cell r="X577">
            <v>3</v>
          </cell>
          <cell r="Y577">
            <v>4</v>
          </cell>
          <cell r="Z577">
            <v>1</v>
          </cell>
          <cell r="AA577">
            <v>1862</v>
          </cell>
          <cell r="AB577" t="str">
            <v>terrestrial</v>
          </cell>
          <cell r="AD577" t="str">
            <v>unknown</v>
          </cell>
          <cell r="AE577" t="str">
            <v>yes</v>
          </cell>
          <cell r="AF577" t="str">
            <v>unknown</v>
          </cell>
          <cell r="AG577">
            <v>1862</v>
          </cell>
          <cell r="AH577" t="str">
            <v>Oslo: Bækkelaget</v>
          </cell>
          <cell r="AI577">
            <v>5</v>
          </cell>
          <cell r="AJ577" t="str">
            <v>V</v>
          </cell>
          <cell r="AL577">
            <v>2</v>
          </cell>
          <cell r="AM577" t="str">
            <v>importDirect</v>
          </cell>
          <cell r="AN577">
            <v>3</v>
          </cell>
          <cell r="AO577" t="str">
            <v>spreadTransportpollution,introductionEscaped</v>
          </cell>
          <cell r="AP577" t="str">
            <v>Øs,OsA,He,Bu,Ve,Te,Aa,Va,Ro,Ho,Sf,St,Nt</v>
          </cell>
          <cell r="AQ577">
            <v>900</v>
          </cell>
          <cell r="AR577">
            <v>4</v>
          </cell>
          <cell r="AS577">
            <v>3600</v>
          </cell>
          <cell r="AT577">
            <v>190000</v>
          </cell>
          <cell r="AU577">
            <v>7200</v>
          </cell>
          <cell r="AV577">
            <v>80</v>
          </cell>
          <cell r="AW577" t="str">
            <v>Ingen kjent effekt</v>
          </cell>
          <cell r="AX577" t="str">
            <v>Ingen kjent effekt</v>
          </cell>
          <cell r="BC577" t="str">
            <v>Ingen kjent effekt</v>
          </cell>
          <cell r="BD577" t="str">
            <v>Ingen kjent effekt</v>
          </cell>
          <cell r="BE577" t="str">
            <v>no</v>
          </cell>
          <cell r="BF577" t="str">
            <v>no</v>
          </cell>
          <cell r="BG577" t="str">
            <v>V</v>
          </cell>
          <cell r="BK577" t="str">
            <v>temperate_nemoral:Europe,Asia|subtropic_mediterranean:Europe,Asia</v>
          </cell>
          <cell r="BM577" t="str">
            <v>temperate_nemoral:Europe,Asia,Oceania,NorthAndCentralAmerica,SouthAmerica|temperate_dry:NorthAndCentralAmerica|subtropic_mediterranean:Europe,Asia,Oceania,NorthAndCentralAmerica,SouthAmerica</v>
          </cell>
          <cell r="BO577">
            <v>4</v>
          </cell>
          <cell r="BR577" t="str">
            <v>RedListCategoryLevel</v>
          </cell>
          <cell r="BT577">
            <v>3</v>
          </cell>
          <cell r="BW577" t="str">
            <v>SpreadYearlyIncreaseObservations</v>
          </cell>
          <cell r="BX577">
            <v>294</v>
          </cell>
          <cell r="BY577">
            <v>1</v>
          </cell>
          <cell r="CB577" t="str">
            <v>T35,T39,T40,T42,T43,T37</v>
          </cell>
          <cell r="CC577">
            <v>1</v>
          </cell>
          <cell r="CH577">
            <v>1</v>
          </cell>
          <cell r="CM577">
            <v>1</v>
          </cell>
          <cell r="CQ577">
            <v>1</v>
          </cell>
          <cell r="CU577">
            <v>1</v>
          </cell>
          <cell r="CX577">
            <v>0</v>
          </cell>
          <cell r="CY577">
            <v>1</v>
          </cell>
          <cell r="DB577">
            <v>0</v>
          </cell>
          <cell r="DC577" t="str">
            <v>Såpeurt &lt;em&gt;Saponaria officinalis&lt;/em&gt; er en flerårig urt (staude) som formerer seg med frø (hvis den har enkle blomster) og med klonal vekst med krypende jordstengler. Den kan danne større bestander. Den kommer fra Mellom- og Sør-Europa og Vest-Asia. Såpeurt har vært dyrket i Norge siden middelalderen som prydplante og i noen grad også som nytteplante (som mildt vaskemiddel på grunn av innholdet av saponin). Arten er handelsvare og markedsføres med herdighet 8, dvs. at den kan dyrkes i det meste av landet, også fordi den er meget nøysom. Arten finnes vanligvis på sterkt kulturpåvirket eller kulturbetinget mark, dvs. skrotemark i vid forstand: veikanter og -skråninger, tomter, transportsteder som gamle ballastplasser, kaier og jernbaneområder, gjenstående etter dyrking, ved kirkegårder osv., og ulike typer eng eller grasmark, åker- og skogkant. Den er også observert i steinete strandkanter. Såpeurt kan fort bli uregjerlig i dyrking og kastes ut med hageavfall. Sandjord angis noen ganger som substrat, men den vokser også på annen mineraljord og av og til på berg.</v>
          </cell>
          <cell r="DD577" t="str">
            <v>&lt;p&gt;Såpeurt ble først funnet på Bekkelaget i Oslo i 1862 og nokså umiddelbart etterpå i VA Kristiansand (1871), He Løten og Te Skien (1872), Øf Fredrikstad, Ak Bærum og Asker og Bu Hurum (1873) og VA Mandal (1875). Dette tyder på at arten kom inn og ble svært vidt spredt i løpet av en kort periode på 1860- og 1870-tallene. Den har dermed hatt en rekke ulike kjerner for videre spredning i landet. Arten er nå er utbredt i låglandsstrøk langs kysten til Hordaland, ved Trondheimsfjorden og i innlandet sørpå inn til Mjøsområdet i Hedmark (men foreløpig ikke i Oppland). På bakgrunn av herdigheten og den lange dyrkingshistorien, er det påfallende at den er såpass begrenset, men dette kan ha sammenheng med at de forvillete plantene oftest har fylte blomster, dvs. ingen eller svært svak frøsetting. Den høye funnfrekvensen i Agder i 1980-årene og senere skyldes spesiell oppmerksomhet der overfor forvillede hageplanter. I andre fylker kan det være et visst mørketall, men neppe i særlig grad i det nordafjellske der spredningen ser ut til å være av nyere dato. Såpeurt er ikke spesielt vakker, vokser seg raskt stor, og blir derfor lett kastet ut med hageavfall. En kan forvente at den dukker opp flere steder i fremtiden, også utenfor det kjente utbredelsesområdet.&lt;/p&gt;</v>
          </cell>
          <cell r="DE577" t="str">
            <v>Arten er innført som hageplante og forvillet. Spredning med frø, men sjelden. Vegetativ vekst med jordstengel kan lokalt føre til tette, men ikke svært store kloner. Spredning ved utkast og ved forflytning av jordmasser er det hyppigste.</v>
          </cell>
          <cell r="DF577" t="str">
            <v>Invasjonspotensialet er høgt, med maksimum skår på median levetid og nest høgeste skår på ekspansjonshastighet.</v>
          </cell>
          <cell r="DG577" t="str">
            <v>Det er ingen kjente negative økologiske effekter knyttet til arten. Arten tar litt plass, men den fører ikke til noen fortrengning av betydning (dvs. som kan måles i prosenter). Dessuten inntar den nesten bare sterk endret fastmark.</v>
          </cell>
          <cell r="DH577" t="str">
            <v>&lt;p&gt;Såpeurt vurderes til potensielt høg økologisk risiko, men utelukkende på grunn av invasjonspotensialet. En kan forvente at såpeurt dukker opp flere steder i fremtiden, også utenfor det kjente utbredelsesområdet. Den vil lokalt kunne fortrenge hjemlige arter, men kun i ubetydelig grad.&lt;/p&gt;</v>
          </cell>
          <cell r="DI577">
            <v>1</v>
          </cell>
        </row>
        <row r="578">
          <cell r="B578" t="str">
            <v>Juncus tenuis</v>
          </cell>
          <cell r="C578" t="str">
            <v>Willd.</v>
          </cell>
          <cell r="D578" t="str">
            <v>ballastsiv</v>
          </cell>
          <cell r="E578">
            <v>133919</v>
          </cell>
          <cell r="F578">
            <v>99836</v>
          </cell>
          <cell r="G578" t="str">
            <v>ExpertGroups/Karplanter/N</v>
          </cell>
          <cell r="H578" t="str">
            <v>Karplanter</v>
          </cell>
          <cell r="I578" t="str">
            <v>Karplanter</v>
          </cell>
          <cell r="J578" t="str">
            <v>AlienSpecie</v>
          </cell>
          <cell r="N578">
            <v>4</v>
          </cell>
          <cell r="Q578">
            <v>2</v>
          </cell>
          <cell r="T578" t="str">
            <v>HI</v>
          </cell>
          <cell r="U578">
            <v>4</v>
          </cell>
          <cell r="V578" t="str">
            <v>4A,2EF</v>
          </cell>
          <cell r="X578">
            <v>3</v>
          </cell>
          <cell r="Y578">
            <v>4</v>
          </cell>
          <cell r="Z578">
            <v>1</v>
          </cell>
          <cell r="AA578">
            <v>1918</v>
          </cell>
          <cell r="AB578" t="str">
            <v>terrestrial</v>
          </cell>
          <cell r="AD578" t="str">
            <v>other,origin</v>
          </cell>
          <cell r="AE578" t="str">
            <v>yes</v>
          </cell>
          <cell r="AF578" t="str">
            <v>unknown</v>
          </cell>
          <cell r="AG578">
            <v>1918</v>
          </cell>
          <cell r="AH578" t="str">
            <v>Ho Bergen: Garnes</v>
          </cell>
          <cell r="AI578">
            <v>5</v>
          </cell>
          <cell r="AJ578" t="str">
            <v>V</v>
          </cell>
          <cell r="AN578">
            <v>5</v>
          </cell>
          <cell r="AO578" t="str">
            <v>spreadNaturalDispersal,introductionTransportpollution,introductionStowaway,spreadStowaway</v>
          </cell>
          <cell r="AP578" t="str">
            <v>Øs,OsA,He,Bu,Ve,Te,Aa,Va,Ro,Ho</v>
          </cell>
          <cell r="AQ578">
            <v>1200</v>
          </cell>
          <cell r="AR578">
            <v>10</v>
          </cell>
          <cell r="AS578">
            <v>12000</v>
          </cell>
          <cell r="AT578">
            <v>115000</v>
          </cell>
          <cell r="AU578">
            <v>36000</v>
          </cell>
          <cell r="AV578">
            <v>50</v>
          </cell>
          <cell r="AW578" t="str">
            <v>Ingen kjent effekt</v>
          </cell>
          <cell r="AX578" t="str">
            <v>Ingen kjent effekt</v>
          </cell>
          <cell r="BC578" t="str">
            <v>Ingen kjent effekt</v>
          </cell>
          <cell r="BD578" t="str">
            <v>Ingen kjent effekt</v>
          </cell>
          <cell r="BE578" t="str">
            <v>no</v>
          </cell>
          <cell r="BF578" t="str">
            <v>no</v>
          </cell>
          <cell r="BK578" t="str">
            <v>temperate_boreal:NorthAndCentralAmerica|temperate_nemoral:NorthAndCentralAmerica,SouthAmerica|subtropic_unspecified:NorthAndCentralAmerica,SouthAmerica</v>
          </cell>
          <cell r="BM578" t="str">
            <v>temperate_boreal:Europe,NorthAndCentralAmerica|temperate_nemoral:Europe,Asia,Oceania,NorthAndCentralAmerica,SouthAmerica|subtropic_unspecified:Asia,Oceania,NorthAndCentralAmerica,SouthAmerica|subtropic_mediterranean:Europe,Africa|subtropic_caperegion:Africa</v>
          </cell>
          <cell r="BO578">
            <v>4</v>
          </cell>
          <cell r="BR578" t="str">
            <v>RedListCategoryLevel</v>
          </cell>
          <cell r="BT578">
            <v>3</v>
          </cell>
          <cell r="BU578" t="str">
            <v>X</v>
          </cell>
          <cell r="BW578" t="str">
            <v>SpreadYearlyIncreaseObservations</v>
          </cell>
          <cell r="BX578">
            <v>469</v>
          </cell>
          <cell r="BY578">
            <v>1</v>
          </cell>
          <cell r="CB578" t="str">
            <v>T34,T35,T40,T36,T30,T30,T4,T18,V2,V13,V2,T33</v>
          </cell>
          <cell r="CC578">
            <v>1</v>
          </cell>
          <cell r="CH578">
            <v>2</v>
          </cell>
          <cell r="CL578" t="str">
            <v>T34,T4</v>
          </cell>
          <cell r="CM578">
            <v>2</v>
          </cell>
          <cell r="CP578" t="str">
            <v>Kystlynghei</v>
          </cell>
          <cell r="CQ578">
            <v>1</v>
          </cell>
          <cell r="CT578" t="str">
            <v>T34</v>
          </cell>
          <cell r="CU578">
            <v>1</v>
          </cell>
          <cell r="CX578">
            <v>0</v>
          </cell>
          <cell r="CY578">
            <v>1</v>
          </cell>
          <cell r="DB578">
            <v>0</v>
          </cell>
          <cell r="DC578" t="str">
            <v>Ballastsiv &lt;em&gt;Juncus tenuis&lt;/em&gt;&lt;i&gt; &lt;/i&gt;er en vidt utbredt art i både Nord- og Sør-Amerika, i boreal til subtropisk sone. Arten er en langlevd flerårig tuedannende plante. Den formerer seg med frø som spres med tråkk (mennesker, dyr) og med transportmidler (biler, tog). Den etablerer seg best i skog, i heivegetasjon, på litt fuktige, tråkkete steder som stier, rasteplasser, og dessuten på veikanter og annen skrotemark.</v>
          </cell>
          <cell r="DD578" t="str">
            <v>&lt;p&gt;Ballastsiv ble først funnet ved jernbanen på Garnes i Ho Bergen i 1918, deretter på Eidsvoll jernbanestasjon i Ak Eidsvoll i 1926, og også tredje funn er ved jernbanen, Vf Horten i 1938. Ekspansjonen startet i 1942-1947 med utgangspunkter i Ak Vestby og Ho Bergen, men trolig med flere kjernepunkter som ikke hadde vært oppdaget av botanikere (arten er ikke svært påfallende). Fra 1950 har arten hatt en rask utvikling, fra først av med sterk ekspansjon i grenseområdet mellom Aust-Agder (Lillesand) og Vest-Agder (Kristiansand), litt senere i Vestfold, Oslo-området og Telemark. Den har deretter hatt en nesten eksplosiv spredning og finnes nå etablert i alle kystfylker til Hordaland og ble nyoppdaget i innlandet i He Ringsaker 2002 på strandeng ved Mjøsa.&lt;/p&gt;</v>
          </cell>
          <cell r="DE578" t="str">
            <v>I Norge har ballastsiv trolig aldri kommet med ballast. Den er kommet inn fra Nord-Amerika (kanskje også Sør-Amerika) og fra sekundærområder i Europa med såfrø og ulike transporter, i Norge spesielt med jernbanen.</v>
          </cell>
          <cell r="DF578" t="str">
            <v>Arten har stort invasjonspotensial, som en kombinasjon av lang median levetid og moderat (til høg) ekspansjonshastighet (400-550 m/år). Ekspansjonen og fortetningen forventes å fortsette: arten har potensial nesten overalt. Den har etablert seg på skrotemark i vid betydning og langs tråkk i nesten alle naturtyper der folk og dyr går.</v>
          </cell>
          <cell r="DG578" t="str">
            <v>Arten vurderes å ha en liten økologisk effekt ved fortrengning av stedegne arter i flere naturtyper. Den er særdeles ekspansiv, men danner aldri så store og tette bestander at den fortrenger noen spesifikke arter sterkt.</v>
          </cell>
          <cell r="DH578" t="str">
            <v>&lt;p&gt;Ballastsiv vurderes til høg økologisk risiko på grunn av stort invasjonspotensial og en liten økologisk effekt.&lt;/p&gt;</v>
          </cell>
          <cell r="DI578">
            <v>0</v>
          </cell>
        </row>
        <row r="579">
          <cell r="B579" t="str">
            <v>Lactuca serriola</v>
          </cell>
          <cell r="C579" t="str">
            <v>L.</v>
          </cell>
          <cell r="D579" t="str">
            <v>taggsalat</v>
          </cell>
          <cell r="E579">
            <v>133994</v>
          </cell>
          <cell r="F579">
            <v>100720</v>
          </cell>
          <cell r="G579" t="str">
            <v>ExpertGroups/Karplanter/N</v>
          </cell>
          <cell r="H579" t="str">
            <v>Karplanter</v>
          </cell>
          <cell r="I579" t="str">
            <v>Karplanter</v>
          </cell>
          <cell r="J579" t="str">
            <v>AlienSpecie</v>
          </cell>
          <cell r="N579">
            <v>4</v>
          </cell>
          <cell r="Q579">
            <v>3</v>
          </cell>
          <cell r="T579" t="str">
            <v>SE</v>
          </cell>
          <cell r="U579">
            <v>5</v>
          </cell>
          <cell r="V579" t="str">
            <v>4AB,3DF</v>
          </cell>
          <cell r="X579">
            <v>3</v>
          </cell>
          <cell r="Y579">
            <v>4</v>
          </cell>
          <cell r="Z579">
            <v>1</v>
          </cell>
          <cell r="AA579">
            <v>1884</v>
          </cell>
          <cell r="AB579" t="str">
            <v>terrestrial</v>
          </cell>
          <cell r="AD579" t="str">
            <v>origin,other</v>
          </cell>
          <cell r="AE579" t="str">
            <v>yes</v>
          </cell>
          <cell r="AF579" t="str">
            <v>unknown</v>
          </cell>
          <cell r="AG579">
            <v>1884</v>
          </cell>
          <cell r="AH579" t="str">
            <v>Oslo: Grønlia "paa Ballast"</v>
          </cell>
          <cell r="AI579">
            <v>1</v>
          </cell>
          <cell r="AJ579" t="str">
            <v>V</v>
          </cell>
          <cell r="AN579">
            <v>9</v>
          </cell>
          <cell r="AO579" t="str">
            <v>introductionTransportpollution,introductionStowaway,spreadStowaway,introductionNaturalDispersal,spreadNaturalDispersal,spreadTransportpollution</v>
          </cell>
          <cell r="AP579" t="str">
            <v>Øs,OsA,He,Op,Bu,Ve,Te,Va,Ro,Ho,Sf,St</v>
          </cell>
          <cell r="AQ579">
            <v>700</v>
          </cell>
          <cell r="AR579">
            <v>5</v>
          </cell>
          <cell r="AS579">
            <v>3500</v>
          </cell>
          <cell r="AT579">
            <v>138000</v>
          </cell>
          <cell r="AU579">
            <v>10000</v>
          </cell>
          <cell r="AV579">
            <v>90</v>
          </cell>
          <cell r="AW579" t="str">
            <v>Ingen kjent effekt</v>
          </cell>
          <cell r="AX579" t="str">
            <v>Ingen kjent effekt</v>
          </cell>
          <cell r="BC579" t="str">
            <v>Ingen kjent effekt</v>
          </cell>
          <cell r="BD579" t="str">
            <v>Ingen kjent effekt</v>
          </cell>
          <cell r="BE579" t="str">
            <v>no</v>
          </cell>
          <cell r="BF579" t="str">
            <v>no</v>
          </cell>
          <cell r="BG579" t="str">
            <v>V</v>
          </cell>
          <cell r="BH579" t="str">
            <v>V</v>
          </cell>
          <cell r="BI579" t="str">
            <v>V</v>
          </cell>
          <cell r="BK579" t="str">
            <v>temperate_nemoral:Europe,Asia|temperate_dry:Europe,Asia|subtropic_mediterranean:Europe,Asia,Africa</v>
          </cell>
          <cell r="BM579" t="str">
            <v>temperate_boreal:Europe,NorthAndCentralAmerica|temperate_nemoral:Europe,Asia,Oceania,NorthAndCentralAmerica,SouthAmerica|temperate_dry:Europe,Asia,NorthAndCentralAmerica,SouthAmerica|subtropic_unspecified:SouthAmerica|subtropic_mediterranean:Europe,Asia,Africa,Oceania,NorthAndCentralAmerica|subtropic_humid:Oceania,NorthAndCentralAmerica|subtropic_dry:Asia,Africa,Oceania,NorthAndCentralAmerica|subtropic_caperegion:Africa</v>
          </cell>
          <cell r="BO579">
            <v>4</v>
          </cell>
          <cell r="BR579" t="str">
            <v>RedListCategoryLevel</v>
          </cell>
          <cell r="BT579">
            <v>4</v>
          </cell>
          <cell r="BV579" t="str">
            <v>X</v>
          </cell>
          <cell r="BW579" t="str">
            <v>SpreadYearlyIncreaseObservations</v>
          </cell>
          <cell r="BX579">
            <v>608</v>
          </cell>
          <cell r="BY579">
            <v>2</v>
          </cell>
          <cell r="CB579" t="str">
            <v>T24,T29,T32-C-5,T32-C-7,T32-C-15,T32-C-17,T35,T37,T39,T40,T41,T42,T43,T44,T45</v>
          </cell>
          <cell r="CC579">
            <v>3</v>
          </cell>
          <cell r="CG579" t="str">
            <v>T32-C-15,T32-C-17</v>
          </cell>
          <cell r="CH579">
            <v>2</v>
          </cell>
          <cell r="CL579" t="str">
            <v>T32-C-15,T32-C-17,T29,T32-C-5,T32-C-17</v>
          </cell>
          <cell r="CM579">
            <v>3</v>
          </cell>
          <cell r="CP579" t="str">
            <v>Åpen grunnlendt kalkmark i boreonemoral sone</v>
          </cell>
          <cell r="CQ579">
            <v>1</v>
          </cell>
          <cell r="CT579" t="str">
            <v>T32-C-5,T32-C-7,T32-C-15,T32-C-17</v>
          </cell>
          <cell r="CU579">
            <v>1</v>
          </cell>
          <cell r="CX579">
            <v>0</v>
          </cell>
          <cell r="CY579">
            <v>1</v>
          </cell>
          <cell r="DB579">
            <v>0</v>
          </cell>
          <cell r="DC579" t="str">
            <v>Taggsalat &lt;em&gt;Lactuca serriola &lt;/em&gt;er en ettårig urt fra Mellom- og Sør-Europa, Nord-Afrika og Vest-Asia. Den formerer seg svært effektivt med frø. Fruktene har sveveapparat og spres over betydelige distanser (ofte 100 m eller mer) med vind og spesielt med jetstrømmen langs veier og jernbane. Dessuten spres de med folk, dyr og transportmidler. Står taggsalat skrint, er den ofte bare et par dm høg og med noen få blomsterkorger, men frodige planter kan fint bli 2 m og med tusenvis av korger. Arten er absolutt vanligst på skrotemark og er blitt ett av de hyppigste ugrasene i bykjerner og tettbebygde strøk på Østlandet. Den inntar også grunnlendt kalkmark og tørre enger på grunnlende.</v>
          </cell>
          <cell r="DD579" t="str">
            <v>&lt;p&gt;Taggsalat har en instruktiv introduksjons- og utviklingshistorie. Arten kom inn med ballastjord i bl.a. Oslo 1884, Vf Tønsberg 1896, VA Kristiansand 1903, og Øf Fredrikstad 1905 - og ved møller i bl.a. Te Skien 1904, Hordaland før 1913 ettersom den ble funnet i hønsegård i Kvinnherad da, og Ho Bergen 1931. Den eneste av disse innførslene som ble permanent, var den med ballastjord i Oslo, der arten har ført et nokså skjult liv, med få funn, fram til etablering i strandsonen på Hovedøya observert i 1947. Deretter har arten vært permanent i Oslo, men fortsatt relativt sjelden fram til 1970-tallet. Den store ekspansjonen i Oslo skjedde i perioden 1981-2000, med over 300 % økning fra perioden 1961-1980, og i samme periode kom arten til Bu Drammen og ble nokså hyppig i Drammensregionen og vanlig som byugras. I neste periode, 2001-2016, er arten blitt så vanlig i og rundt Oslo og Drammen at knapt noen samler den, men nå får den en meget sterk økning og etablering i Vestfoldbyene. I løpet av de siste 30 år har denne arten ekspandert fra å være en stor raritet til å bli kanskje det vanligste ugraset av alle i bykjernene i noen av byene rundt Oslofjorden, med hundretusener av individer bare langs f.eks. Trondheimsveien i Oslo mellom Storgata og Sinsen (1,3 km). Den er utbredt med store, stabile bestander inn til Mjøsregionen og i kyststrøk til Telemark, men mer spredt videre vestover og nordover langs kysten til ST Trondheim og Malvik.&lt;/p&gt;</v>
          </cell>
          <cell r="DE579" t="str">
            <v>Arten er kommet inn med ballastjord, som forurensning av korn ved møller, og på trafikkpunkter (veier, jernbane, Fornebu flyplass). Den spres med vindbårne frukter og med transportmidler, folk og dyr.</v>
          </cell>
          <cell r="DF579" t="str">
            <v>Invasjonspotensialet er stort, med lang median levetid og høg (med usikkerhet til moderat) ekspansjonshastighet. Arten okkuperer allerede et utbredelsesområde på 138000 km2 og med et anslått forekomstareal på 3500 km2. Etter 1990 har ekspansjonshastigheten vært meget høg, anslått til 600-700 m/år ved flere analyser med ulike parametre.</v>
          </cell>
          <cell r="DG579" t="str">
            <v>Arten vurderes å ha en middel stor økologisk effekt. Den inntar tørrenger med åpen vegetasjon og grunnlende på kalk i så store mengder at den endrer artssammensetningen og fortrenger stedegne arter, noen av den sjeldne og/eller sårbare.</v>
          </cell>
          <cell r="DH579" t="str">
            <v>&lt;p&gt;Taggsalat vurderes til svært høg økologisk risiko som en kombinasjon av stort invasjonspotensial og middels stor økologisk effekt. Den er en suksesshistorie (sett fra artens synspunkt) når det gjelder fremmede arter i Norge. Fra en langsom start i slutten av 1800-tallet, og bare med sporadisk opptreden i andre naturtyper enn skrotemark (strand på Hovedøya i Oslo fra 1947), er den i løpet av de siste 20-25 år blitt en av de aller vanligste planter i bymiljø og andre tettbebyggelser i Sørøst-Norge. Det er ikke kjent noen økning i innførsel i denne perioden, snarere tvert imot fordi de tradisjonelle innførselsmåtene (i ballastjord, med korn) har opphørt. Den mest rimelige forklaringen er at denne ettårige arten har gjennomgått genetiske endringer som har gjort den mer stabil og konkurransekraftig i norsk natur, f.eks. en bedre tilpasning til langdagsforhold. Tidligere var dette en plante som spirte sent og kom i blomst på sensommeren: nå spirer den tidlig og kan være i blomst i juni. Den er blitt det kanskje vanligste ugraset av alle i bykjernene i noen av byene rundt Oslofjorden, med mange hundre tusen individer bare langs f.eks. Trondheimsveien i Oslo mellom Storgata og Sinsen (1,3 km).&lt;/p&gt;&lt;p&gt;Den negative økologiske effekten er fortrengning der den invaderer grunnlendt kalkmark og tørrenger på kalk, som den nå gjør i omfattende grad på øyene i indre Oslofjord, inkludert de fleste naturreservater i området. Kombinasjonen av svært høgt invasjonspotensial og fortrengnings-effekt i sårbare naturtyper med sårbare arter, gjør at arten har svært høg økologisk risiko. Dette er en stor endring fra vurderingen i 2012, da arten ble vurdert til potensielt høg risiko, dvs. uten sannsynliggjorte økologiske effekter. Effektene er nå nokså tydelige.&lt;/p&gt;</v>
          </cell>
          <cell r="DI579">
            <v>0</v>
          </cell>
        </row>
        <row r="580">
          <cell r="B580" t="str">
            <v>Verbascum phlomoides</v>
          </cell>
          <cell r="C580" t="str">
            <v>L.</v>
          </cell>
          <cell r="D580" t="str">
            <v>hjertekongslys</v>
          </cell>
          <cell r="E580">
            <v>62558</v>
          </cell>
          <cell r="F580">
            <v>102598</v>
          </cell>
          <cell r="G580" t="str">
            <v>ExpertGroups/Karplanter/N</v>
          </cell>
          <cell r="H580" t="str">
            <v>Karplanter</v>
          </cell>
          <cell r="I580" t="str">
            <v>Karplanter</v>
          </cell>
          <cell r="J580" t="str">
            <v>AlienSpecie</v>
          </cell>
          <cell r="N580">
            <v>2</v>
          </cell>
          <cell r="Q580">
            <v>1</v>
          </cell>
          <cell r="T580" t="str">
            <v>LO</v>
          </cell>
          <cell r="U580">
            <v>2</v>
          </cell>
          <cell r="V580" t="str">
            <v>2AB,1</v>
          </cell>
          <cell r="AA580">
            <v>1886</v>
          </cell>
          <cell r="AB580" t="str">
            <v>terrestrial</v>
          </cell>
          <cell r="AD580" t="str">
            <v>unknown</v>
          </cell>
          <cell r="AE580" t="str">
            <v>no</v>
          </cell>
          <cell r="AF580" t="str">
            <v>unknown</v>
          </cell>
          <cell r="AG580">
            <v>1987</v>
          </cell>
          <cell r="AH580" t="str">
            <v>Vf Tjøme: Brøtsøya</v>
          </cell>
          <cell r="AI580">
            <v>2</v>
          </cell>
          <cell r="AJ580" t="str">
            <v>V</v>
          </cell>
          <cell r="AL580">
            <v>1</v>
          </cell>
          <cell r="AM580" t="str">
            <v>importDirect</v>
          </cell>
          <cell r="AN580">
            <v>3</v>
          </cell>
          <cell r="AO580" t="str">
            <v>spreadNaturalDispersal,introductionTransportpollution,introductionStowaway</v>
          </cell>
          <cell r="AP580" t="str">
            <v>Øs,OsA,He,Ve</v>
          </cell>
          <cell r="AQ580">
            <v>12</v>
          </cell>
          <cell r="AR580">
            <v>2</v>
          </cell>
          <cell r="AS580">
            <v>24</v>
          </cell>
          <cell r="AT580">
            <v>491</v>
          </cell>
          <cell r="AU580">
            <v>48</v>
          </cell>
          <cell r="AV580">
            <v>100</v>
          </cell>
          <cell r="AW580" t="str">
            <v>Ingen kjent effekt</v>
          </cell>
          <cell r="AX580" t="str">
            <v>Ingen kjent effekt</v>
          </cell>
          <cell r="BC580" t="str">
            <v>Ingen kjent effekt</v>
          </cell>
          <cell r="BD580" t="str">
            <v>Ingen kjent effekt</v>
          </cell>
          <cell r="BE580" t="str">
            <v>no</v>
          </cell>
          <cell r="BF580" t="str">
            <v>no</v>
          </cell>
          <cell r="BG580" t="str">
            <v>V</v>
          </cell>
          <cell r="BK580" t="str">
            <v>temperate_nemoral:Europe,Asia|temperate_dry:Asia|subtropic_mediterranean:Europe,Asia</v>
          </cell>
          <cell r="BM580" t="str">
            <v>temperate_nemoral:Europe,Asia,NorthAndCentralAmerica|temperate_dry:Asia|subtropic_mediterranean:Europe,Asia</v>
          </cell>
          <cell r="BO580">
            <v>2</v>
          </cell>
          <cell r="BR580" t="str">
            <v>RedListCategoryLevel</v>
          </cell>
          <cell r="BT580">
            <v>2</v>
          </cell>
          <cell r="BW580" t="str">
            <v>SpreadYearlyIncreaseCalculatedExpansionSpeed</v>
          </cell>
          <cell r="BX580">
            <v>77.650000000000006</v>
          </cell>
          <cell r="BY580">
            <v>1</v>
          </cell>
          <cell r="CB580" t="str">
            <v>T35,T40,T42,T43</v>
          </cell>
          <cell r="CC580">
            <v>1</v>
          </cell>
          <cell r="CH580">
            <v>1</v>
          </cell>
          <cell r="CM580">
            <v>1</v>
          </cell>
          <cell r="CQ580">
            <v>1</v>
          </cell>
          <cell r="CU580">
            <v>1</v>
          </cell>
          <cell r="CX580">
            <v>0</v>
          </cell>
          <cell r="CY580">
            <v>1</v>
          </cell>
          <cell r="DB580">
            <v>0</v>
          </cell>
          <cell r="DC580" t="str">
            <v>Hjertekongslys &lt;i&gt;Verbascum phlomoides&lt;/i&gt; er en storvokst, toårig art med omfattende frøproduksjon. Den stammer fra Øst-Europa og Vest- og Sentral-Asia.</v>
          </cell>
          <cell r="DD580" t="str">
            <v>Arten ble først dokumentert fra Oslo: Grønlia på ballastjord 1886, og det er deretter gjort spredte og tilsynelatende tilfeldige funn av arten på plener, i veikanter og på avfallsplasser etc. fram til 2000. Etter 2000 er arten funnet påfallende mange steder (9) på søndre Østlandet, til dels med etablerte bestander, og den er nå under permanent etablering i Norge. Arten antas i tidligere tider å være innkommet hovedsakelig med ballast og ved møller, i nyere tider med såfrø og som hageplante.</v>
          </cell>
          <cell r="DE580" t="str">
            <v>Arten er innført som forurensning med korn og grasfrø, kanskje av og til som hageplante. Passiv frøspredning, trolig mest ballistisk ved at frøene kastes noen desimeter eller opp til en meter vekk fra morplantens stive fruktstander.</v>
          </cell>
          <cell r="DF580" t="str">
            <v>Arten har et begrenset invasjonspotensial i Norge, en kombinasjon av begrenset forventet levetid og begrenset ekspansjonshastighet. Den er knyttet til åpen jord på steder med forstyrret vegetasjon (skrotemark).</v>
          </cell>
          <cell r="DG580" t="str">
            <v>Det er ingen kjente negative økologiske effekter knyttet til arten.</v>
          </cell>
          <cell r="DH580" t="str">
            <v>Hjertekongslys vurderes til låg økologisk risiko, og bare på grunn av invasjonspotensialet.</v>
          </cell>
          <cell r="DI580">
            <v>0</v>
          </cell>
        </row>
        <row r="581">
          <cell r="B581" t="str">
            <v>Verbena officinalis</v>
          </cell>
          <cell r="C581" t="str">
            <v>L.</v>
          </cell>
          <cell r="D581" t="str">
            <v>jernurt</v>
          </cell>
          <cell r="E581">
            <v>62571</v>
          </cell>
          <cell r="F581">
            <v>102611</v>
          </cell>
          <cell r="G581" t="str">
            <v>ExpertGroups/Karplanter/N</v>
          </cell>
          <cell r="H581" t="str">
            <v>Karplanter</v>
          </cell>
          <cell r="I581" t="str">
            <v>Karplanter</v>
          </cell>
          <cell r="J581" t="str">
            <v>AlienSpecie</v>
          </cell>
          <cell r="N581">
            <v>1</v>
          </cell>
          <cell r="P581" t="str">
            <v>V</v>
          </cell>
          <cell r="Q581">
            <v>1</v>
          </cell>
          <cell r="T581" t="str">
            <v>NK</v>
          </cell>
          <cell r="U581">
            <v>1</v>
          </cell>
          <cell r="V581" t="str">
            <v>1,1</v>
          </cell>
          <cell r="W581" t="str">
            <v>LO</v>
          </cell>
          <cell r="AA581">
            <v>1874</v>
          </cell>
          <cell r="AB581" t="str">
            <v>terrestrial</v>
          </cell>
          <cell r="AD581" t="str">
            <v>origin</v>
          </cell>
          <cell r="AE581" t="str">
            <v>no</v>
          </cell>
          <cell r="AF581" t="str">
            <v>unknown</v>
          </cell>
          <cell r="AG581">
            <v>1995</v>
          </cell>
          <cell r="AH581" t="str">
            <v>Vf Larvik: Stavern, Citadelløya</v>
          </cell>
          <cell r="AI581">
            <v>5</v>
          </cell>
          <cell r="AJ581" t="str">
            <v>V</v>
          </cell>
          <cell r="AN581">
            <v>2</v>
          </cell>
          <cell r="AO581" t="str">
            <v>spreadNaturalDispersal,introductionStowaway</v>
          </cell>
          <cell r="AP581" t="str">
            <v>Ve</v>
          </cell>
          <cell r="AQ581">
            <v>4</v>
          </cell>
          <cell r="AR581">
            <v>2</v>
          </cell>
          <cell r="AS581">
            <v>8</v>
          </cell>
          <cell r="AT581">
            <v>1</v>
          </cell>
          <cell r="AU581">
            <v>24</v>
          </cell>
          <cell r="AV581">
            <v>100</v>
          </cell>
          <cell r="AW581" t="str">
            <v>Ingen kjent effekt</v>
          </cell>
          <cell r="AX581" t="str">
            <v>Ingen kjent effekt</v>
          </cell>
          <cell r="BC581" t="str">
            <v>Ingen kjent effekt</v>
          </cell>
          <cell r="BD581" t="str">
            <v>Ingen kjent effekt</v>
          </cell>
          <cell r="BE581" t="str">
            <v>no</v>
          </cell>
          <cell r="BF581" t="str">
            <v>yes</v>
          </cell>
          <cell r="BG581" t="str">
            <v>V</v>
          </cell>
          <cell r="BK581" t="str">
            <v>subtropic_mediterranean:Europe,Asia,Africa</v>
          </cell>
          <cell r="BM581" t="str">
            <v>temperate_nemoral:Europe,Asia,NorthAndCentralAmerica|temperate_dry:NorthAndCentralAmerica|subtropic_mediterranean:Europe,Asia,Africa,NorthAndCentralAmerica</v>
          </cell>
          <cell r="BO581">
            <v>2</v>
          </cell>
          <cell r="BP581" t="str">
            <v>X</v>
          </cell>
          <cell r="BR581" t="str">
            <v>RedListCategoryLevel</v>
          </cell>
          <cell r="BT581">
            <v>1</v>
          </cell>
          <cell r="BW581" t="str">
            <v>SpreadYearlyIncreaseCalculatedExpansionSpeed</v>
          </cell>
          <cell r="BX581">
            <v>0</v>
          </cell>
          <cell r="BY581">
            <v>1</v>
          </cell>
          <cell r="CB581" t="str">
            <v>T35,T37,T39,T40</v>
          </cell>
          <cell r="CC581">
            <v>1</v>
          </cell>
          <cell r="CH581">
            <v>1</v>
          </cell>
          <cell r="CM581">
            <v>1</v>
          </cell>
          <cell r="CQ581">
            <v>1</v>
          </cell>
          <cell r="CU581">
            <v>1</v>
          </cell>
          <cell r="CX581">
            <v>0</v>
          </cell>
          <cell r="CY581">
            <v>1</v>
          </cell>
          <cell r="DB581">
            <v>0</v>
          </cell>
          <cell r="DC581" t="str">
            <v>Jernurt &lt;i&gt;Verbena officinalis &lt;/i&gt;er en flerårig urt med frøformering, men uten klonal vekst. Den stammer fra Middelhavsområdet og sørligste Mellom-Europa og er varmekrevende.</v>
          </cell>
          <cell r="DD581" t="str">
            <v>Inntil nylig har jernurt bare hatt sporadisk forekomst i Norge, i all hovedsak bygd på innførsel med ballastjord og funnet på ballastplasser: Øf Halden (1883), Fredrikstad (1878-1910, også med kortvarig spredning inn i byen), Oslo (1888), Ak Frogn (1886, trolig ballast), Te Porsgrunn (1874), AA Arendal (1895), og VA Kristiansand (1894) og Mandal (1881). Ingen av disse forekomstene ble permanente, og siste funn av jernurt i den omgangen var i Oslo i 1923. I 1995 ble arten oppdaget med bestand på Citadelløya i Stavern i Vf Larvik. Dette var en depotplass for ballastjord, men ble aldri undersøkt botanisk i den klassiske ballast-tida. Den mest sannsynlige forklaringen på forekomsten i 1995 er mobilisering av en gammel frøbank (flere andre ballastplanter ble også funnet der samtidig), se Grøstad &amp; Melseth (1996). Siden har jernurt vært stabil i Norge på Citadelløya. Etter 2000 er den også funnet på noen deponier for organisk avfall fordi den dyrkes som "urt".</v>
          </cell>
          <cell r="DE581" t="str">
            <v>Arten er innført med ballast. Den har passiv frøspredning over korte avstander. Spredning over lengre avstander ved forflytninger av masser eller kanskje med fottøy og kjøretøyer.</v>
          </cell>
          <cell r="DF581" t="str">
            <v>Invasjonspotensialet er lågt, med usikkerhet til begrenset, på grunn av usikkerhet omkring forventet levetid.</v>
          </cell>
          <cell r="DG581" t="str">
            <v>Det er ingen kjente negative økologiske effekter knyttet til arten.</v>
          </cell>
          <cell r="DH581" t="str">
            <v>Jernurt vurderes til ingen kjent økologisk risiko, med usikkerhet til låg risiko. Arten har gjenoppstått fra de døde som gammel ballastplante, trolig ved mobilisering av en ca. 100 år gammel frøbank. Den har nå permanent formerende bestand i Norge, men blir neppe noen problemart. Ved forrige vurderingsrunde ble den ikke risikovurdert fordi den knapt ble ansett som etablert. Denne gangen tar vi den med (det har tilkommet noen nye funn og definisjonen på &amp;#39:etablert&amp;#39: har endret seg), men den ligger nok på grensa.</v>
          </cell>
          <cell r="DI581">
            <v>1</v>
          </cell>
        </row>
        <row r="582">
          <cell r="B582" t="str">
            <v>Leontopodium nivale alpinum</v>
          </cell>
          <cell r="C582" t="str">
            <v>(Cass.) Greuter</v>
          </cell>
          <cell r="D582" t="str">
            <v>edelveiss</v>
          </cell>
          <cell r="E582">
            <v>141003</v>
          </cell>
          <cell r="F582">
            <v>170164</v>
          </cell>
          <cell r="G582" t="str">
            <v>ExpertGroups/Karplanter/N</v>
          </cell>
          <cell r="H582" t="str">
            <v>Karplanter</v>
          </cell>
          <cell r="I582" t="str">
            <v>Karplanter</v>
          </cell>
          <cell r="J582" t="str">
            <v>AlienSpecie</v>
          </cell>
          <cell r="N582">
            <v>1</v>
          </cell>
          <cell r="Q582">
            <v>1</v>
          </cell>
          <cell r="T582" t="str">
            <v>NK</v>
          </cell>
          <cell r="U582">
            <v>1</v>
          </cell>
          <cell r="V582" t="str">
            <v>1,1</v>
          </cell>
          <cell r="AA582">
            <v>1980</v>
          </cell>
          <cell r="AB582" t="str">
            <v>terrestrial</v>
          </cell>
          <cell r="AD582" t="str">
            <v>unknown</v>
          </cell>
          <cell r="AE582" t="str">
            <v>no</v>
          </cell>
          <cell r="AF582" t="str">
            <v>unknown</v>
          </cell>
          <cell r="AI582">
            <v>5</v>
          </cell>
          <cell r="AJ582" t="str">
            <v>V</v>
          </cell>
          <cell r="AL582">
            <v>2</v>
          </cell>
          <cell r="AM582" t="str">
            <v>importDirect</v>
          </cell>
          <cell r="AN582">
            <v>1</v>
          </cell>
          <cell r="AO582" t="str">
            <v>introductionReleased</v>
          </cell>
          <cell r="AQ582">
            <v>4</v>
          </cell>
          <cell r="AR582">
            <v>1</v>
          </cell>
          <cell r="AS582">
            <v>4</v>
          </cell>
          <cell r="AT582">
            <v>1</v>
          </cell>
          <cell r="AU582">
            <v>4</v>
          </cell>
          <cell r="AV582">
            <v>0</v>
          </cell>
          <cell r="AW582" t="str">
            <v>Ingen kjent effekt</v>
          </cell>
          <cell r="AX582" t="str">
            <v>Ingen kjent effekt</v>
          </cell>
          <cell r="BC582" t="str">
            <v>Ingen kjent effekt</v>
          </cell>
          <cell r="BD582" t="str">
            <v>Ingen kjent effekt</v>
          </cell>
          <cell r="BE582" t="str">
            <v>no</v>
          </cell>
          <cell r="BF582" t="str">
            <v>no</v>
          </cell>
          <cell r="BK582" t="str">
            <v>temperate_nemoral:Europe|subtropic_mediterranean:Europe</v>
          </cell>
          <cell r="BM582" t="str">
            <v>temperate_nemoral:Europe|subtropic_mediterranean:Europe</v>
          </cell>
          <cell r="BO582">
            <v>1</v>
          </cell>
          <cell r="BR582" t="str">
            <v>RedListCategoryLevel</v>
          </cell>
          <cell r="BT582">
            <v>1</v>
          </cell>
          <cell r="BW582" t="str">
            <v>SpreadYearlyIncreaseCalculatedExpansionSpeed</v>
          </cell>
          <cell r="BX582">
            <v>0</v>
          </cell>
          <cell r="BY582">
            <v>1</v>
          </cell>
          <cell r="CB582" t="str">
            <v>T16</v>
          </cell>
          <cell r="CC582">
            <v>1</v>
          </cell>
          <cell r="CH582">
            <v>1</v>
          </cell>
          <cell r="CM582">
            <v>1</v>
          </cell>
          <cell r="CQ582">
            <v>1</v>
          </cell>
          <cell r="CU582">
            <v>1</v>
          </cell>
          <cell r="CX582">
            <v>0</v>
          </cell>
          <cell r="CY582">
            <v>1</v>
          </cell>
          <cell r="DB582">
            <v>0</v>
          </cell>
          <cell r="DC582" t="str">
            <v>Edelweiss &lt;i&gt;Leontopodium nivale&lt;/i&gt; subsp. &lt;i&gt;alpinum&lt;/i&gt; (bedre kjent som &lt;i&gt;L. alpinum&lt;/i&gt;) er en langlevd flerårig urt fra fjellstrøk i Sør- og Mellom-Europa. Den har frøformering, men svært lite klonal vekst. Den dyrkes litt i hager i Norge.</v>
          </cell>
          <cell r="DD582" t="str">
            <v>Edelweiss ble plantet eller sådd ut i Junkerdalsura i No Saltdal av en privatperson med en sykelig trang til å berike norsk natur med nye arter. Dette kan ha skjedd på 1970-tallet, og planten ble oppdaget av andre botanikere i 1980. Det er ikke kjent om arten fortsatt er til stede, og om det eventuelt har skjedd bestandsdannelse.</v>
          </cell>
          <cell r="DE582" t="str">
            <v>Arten er utsatt i naturen og videre spredning er ukjent.</v>
          </cell>
          <cell r="DF582" t="str">
            <v>Invasjonspotensialet er lite, med kort median levetid (&amp;#233:n kjent forekomst) og ingen ekspansjon.</v>
          </cell>
          <cell r="DG582" t="str">
            <v>Ingen kjent negativ økologisk effekt er knyttet til arten.</v>
          </cell>
          <cell r="DH582" t="str">
            <v>Edelweiss vurderes til ingen kjent risiko i norsk natur. Den blir neppe noen alvorlig økologisk trussel i norsk fjellheim, men utsetting i et sårbart (og fredet) naturområde er uansett en kritikkverdig handling.</v>
          </cell>
          <cell r="DI582">
            <v>0</v>
          </cell>
        </row>
        <row r="583">
          <cell r="B583" t="str">
            <v>Ligustrum lucidum</v>
          </cell>
          <cell r="C583" t="str">
            <v>W.T.Aiton</v>
          </cell>
          <cell r="E583">
            <v>141419</v>
          </cell>
          <cell r="F583">
            <v>170492</v>
          </cell>
          <cell r="G583" t="str">
            <v>ExpertGroups/Karplanter/N</v>
          </cell>
          <cell r="H583" t="str">
            <v>Karplanter</v>
          </cell>
          <cell r="I583" t="str">
            <v>Karplanter</v>
          </cell>
          <cell r="J583" t="str">
            <v>AlienSpecie</v>
          </cell>
          <cell r="N583">
            <v>3</v>
          </cell>
          <cell r="O583" t="str">
            <v>V</v>
          </cell>
          <cell r="Q583">
            <v>1</v>
          </cell>
          <cell r="T583" t="str">
            <v>LO</v>
          </cell>
          <cell r="U583">
            <v>2</v>
          </cell>
          <cell r="V583" t="str">
            <v>3B,1</v>
          </cell>
          <cell r="AA583">
            <v>2004</v>
          </cell>
          <cell r="AB583" t="str">
            <v>terrestrial</v>
          </cell>
          <cell r="AD583" t="str">
            <v>unknown</v>
          </cell>
          <cell r="AE583" t="str">
            <v>no</v>
          </cell>
          <cell r="AF583" t="str">
            <v>unknown</v>
          </cell>
          <cell r="AI583">
            <v>15</v>
          </cell>
          <cell r="AJ583" t="str">
            <v>V</v>
          </cell>
          <cell r="AL583">
            <v>1</v>
          </cell>
          <cell r="AM583" t="str">
            <v>importDirect</v>
          </cell>
          <cell r="AN583">
            <v>1</v>
          </cell>
          <cell r="AO583" t="str">
            <v>introductionEscaped</v>
          </cell>
          <cell r="AP583" t="str">
            <v>OsA,Ro</v>
          </cell>
          <cell r="AQ583">
            <v>16</v>
          </cell>
          <cell r="AR583">
            <v>5</v>
          </cell>
          <cell r="AS583">
            <v>80</v>
          </cell>
          <cell r="AT583">
            <v>1130</v>
          </cell>
          <cell r="AU583">
            <v>120</v>
          </cell>
          <cell r="AV583">
            <v>0</v>
          </cell>
          <cell r="AW583" t="str">
            <v>Ingen kjent effekt</v>
          </cell>
          <cell r="AX583" t="str">
            <v>Ingen kjent effekt</v>
          </cell>
          <cell r="BC583" t="str">
            <v>Ingen kjent effekt</v>
          </cell>
          <cell r="BD583" t="str">
            <v>Ingen kjent effekt</v>
          </cell>
          <cell r="BE583" t="str">
            <v>no</v>
          </cell>
          <cell r="BF583" t="str">
            <v>no</v>
          </cell>
          <cell r="BG583" t="str">
            <v>V</v>
          </cell>
          <cell r="BK583" t="str">
            <v>temperate_nemoral:Asia|subtropic_unspecified:Asia</v>
          </cell>
          <cell r="BM583" t="str">
            <v>temperate_nemoral:Europe,Asia,Oceania,NorthAndCentralAmerica|subtropic_unspecified:Asia,Oceania,NorthAndCentralAmerica,SouthAmerica|subtropic_mediterranean:Europe,Africa|subtropic_caperegion:Africa|subtropic_highlands:SouthAmerica</v>
          </cell>
          <cell r="BO583">
            <v>2</v>
          </cell>
          <cell r="BR583" t="str">
            <v>RedListCategoryLevel</v>
          </cell>
          <cell r="BT583">
            <v>3</v>
          </cell>
          <cell r="BV583" t="str">
            <v>X</v>
          </cell>
          <cell r="BW583" t="str">
            <v>SpreadYearlyIncreaseCalculatedExpansionSpeed</v>
          </cell>
          <cell r="BX583">
            <v>160.19</v>
          </cell>
          <cell r="BY583">
            <v>1</v>
          </cell>
          <cell r="CB583" t="str">
            <v>T4-C-4,T30</v>
          </cell>
          <cell r="CC583">
            <v>1</v>
          </cell>
          <cell r="CH583">
            <v>1</v>
          </cell>
          <cell r="CM583">
            <v>1</v>
          </cell>
          <cell r="CQ583">
            <v>1</v>
          </cell>
          <cell r="CU583">
            <v>1</v>
          </cell>
          <cell r="CX583">
            <v>0</v>
          </cell>
          <cell r="CY583">
            <v>1</v>
          </cell>
          <cell r="DB583">
            <v>0</v>
          </cell>
          <cell r="DC583" t="str">
            <v>Liguster-arten &lt;i&gt;Ligustrum lucidum&lt;/i&gt; ble først påvist som en art i norsk natur ved gjennomgang av herbariemateriale i 2017. Plantene hadde vært feilbestemt til japanliguster &lt;i&gt;L. japonicum&lt;/i&gt; og vinterliguster &lt;i&gt;L. ovalifolium&lt;/i&gt;. Dette er en stor busk med frøreproduksjon, og alle de fire kjente forekomstene i norsk natur synes skyldes spredning av de saftige fruktene med fugl. Arten er funnet i flommarkskog, inne i og i kanten av kalk-lågurtskog med edellauvtrær, og ved foten av en bergvegg.</v>
          </cell>
          <cell r="DD583" t="str">
            <v>Arten er bare funnet fire steder: Oslo: Grorud i 2008 (flommarkskog) og to steder på Bygdøy i 2007 (edellauvskog og skogkant-kratt), og i Ro Rennesøy: nær Hanasand fergekai i 2004 (ved foten av bergvegg). Trolig oversett.</v>
          </cell>
          <cell r="DE583" t="str">
            <v>Arten er innført som hageplante og spredt med frukter (saftige steinfrukter) som spises av fugl.</v>
          </cell>
          <cell r="DF583" t="str">
            <v>Invasjonspotensialet er moderat, med usikkerhet ned til begrenset, som en kombinasjon av begrenset median levetid, men moderat (til begrenset) ekspansjonshastighet.</v>
          </cell>
          <cell r="DG583" t="str">
            <v>Det er ingen kjente negative økologiske effekter knyttet til arten.</v>
          </cell>
          <cell r="DH583" t="str">
            <v>&lt;i&gt;Ligustrum lucidum &lt;/i&gt;vurderes til ha lav risiko i norsk natur. Arten er trolig noe for varmekjær til at den får noen vesentlig ekspansjon de kommende tiår.</v>
          </cell>
          <cell r="DI583">
            <v>0</v>
          </cell>
        </row>
        <row r="584">
          <cell r="B584" t="str">
            <v>Lipandra polysperma</v>
          </cell>
          <cell r="C584" t="str">
            <v>(L.) S.Fuentes, Uotila &amp; Borsch</v>
          </cell>
          <cell r="D584" t="str">
            <v>frømelde</v>
          </cell>
          <cell r="E584">
            <v>105644</v>
          </cell>
          <cell r="F584">
            <v>145712</v>
          </cell>
          <cell r="G584" t="str">
            <v>ExpertGroups/Karplanter/N</v>
          </cell>
          <cell r="H584" t="str">
            <v>Karplanter</v>
          </cell>
          <cell r="I584" t="str">
            <v>Karplanter</v>
          </cell>
          <cell r="J584" t="str">
            <v>AlienSpecie</v>
          </cell>
          <cell r="N584">
            <v>4</v>
          </cell>
          <cell r="Q584">
            <v>1</v>
          </cell>
          <cell r="T584" t="str">
            <v>PH</v>
          </cell>
          <cell r="U584">
            <v>3</v>
          </cell>
          <cell r="V584" t="str">
            <v>4A,1</v>
          </cell>
          <cell r="X584">
            <v>3</v>
          </cell>
          <cell r="Y584">
            <v>4</v>
          </cell>
          <cell r="Z584">
            <v>1</v>
          </cell>
          <cell r="AA584">
            <v>1826</v>
          </cell>
          <cell r="AB584" t="str">
            <v>terrestrial</v>
          </cell>
          <cell r="AD584" t="str">
            <v>origin,unknown</v>
          </cell>
          <cell r="AE584" t="str">
            <v>yes</v>
          </cell>
          <cell r="AF584" t="str">
            <v>unknown</v>
          </cell>
          <cell r="AG584">
            <v>1845</v>
          </cell>
          <cell r="AH584" t="str">
            <v>Oslo: flere steder</v>
          </cell>
          <cell r="AI584">
            <v>1</v>
          </cell>
          <cell r="AJ584" t="str">
            <v>V</v>
          </cell>
          <cell r="AN584">
            <v>8</v>
          </cell>
          <cell r="AO584" t="str">
            <v>introductionTransportpollution,introductionStowaway,spreadTransportpollution,spreadStowaway,spreadNaturalDispersal</v>
          </cell>
          <cell r="AP584" t="str">
            <v>Øs,OsA,He,Bu,Ve,Te,Aa,Va,Sf</v>
          </cell>
          <cell r="AQ584">
            <v>1280</v>
          </cell>
          <cell r="AR584">
            <v>4</v>
          </cell>
          <cell r="AS584">
            <v>5120</v>
          </cell>
          <cell r="AT584">
            <v>59200</v>
          </cell>
          <cell r="AU584">
            <v>7500</v>
          </cell>
          <cell r="AV584">
            <v>100</v>
          </cell>
          <cell r="AW584" t="str">
            <v>Ingen kjent effekt</v>
          </cell>
          <cell r="AX584" t="str">
            <v>Ingen kjent effekt</v>
          </cell>
          <cell r="BC584" t="str">
            <v>Ingen kjent effekt</v>
          </cell>
          <cell r="BD584" t="str">
            <v>Ingen kjent effekt</v>
          </cell>
          <cell r="BE584" t="str">
            <v>no</v>
          </cell>
          <cell r="BF584" t="str">
            <v>no</v>
          </cell>
          <cell r="BG584" t="str">
            <v>V</v>
          </cell>
          <cell r="BK584" t="str">
            <v>temperate_nemoral:Europe,Asia|temperate_dry:Europe,Asia|subtropic_mediterranean:Europe,Asia</v>
          </cell>
          <cell r="BM584" t="str">
            <v>temperate_boreal:Europe|temperate_nemoral:Europe,Asia,NorthAndCentralAmerica|temperate_dry:Europe,Asia|subtropic_mediterranean:Europe,Asia</v>
          </cell>
          <cell r="BO584">
            <v>4</v>
          </cell>
          <cell r="BR584" t="str">
            <v>RedListCategoryLevel</v>
          </cell>
          <cell r="BT584">
            <v>3</v>
          </cell>
          <cell r="BW584" t="str">
            <v>SpreadYearlyIncreaseObservations</v>
          </cell>
          <cell r="BX584">
            <v>248</v>
          </cell>
          <cell r="BY584">
            <v>1</v>
          </cell>
          <cell r="CB584" t="str">
            <v>T18,T35,T36,T37,T39,T42,T44</v>
          </cell>
          <cell r="CC584">
            <v>1</v>
          </cell>
          <cell r="CH584">
            <v>1</v>
          </cell>
          <cell r="CM584">
            <v>1</v>
          </cell>
          <cell r="CQ584">
            <v>1</v>
          </cell>
          <cell r="CU584">
            <v>1</v>
          </cell>
          <cell r="CX584">
            <v>0</v>
          </cell>
          <cell r="CY584">
            <v>1</v>
          </cell>
          <cell r="DB584">
            <v>0</v>
          </cell>
          <cell r="DC584" t="str">
            <v>Frømelde &lt;em&gt;Lipandra polysperma &lt;/em&gt;(tidligere &lt;i&gt;Chenopodium polyspermum&lt;/i&gt;) er en ettårig art fra Europa, hjemlig nord til Sør-Skandinavia, og Vest- og Sentral-Asia. Den formerer seg med frø og produserer store mengder frø per individ. Frøene spres med fottøy, dyreføtter og transportmidler. Arten er knyttet til skrotemark, åker og hager.</v>
          </cell>
          <cell r="DD584" t="str">
            <v>&lt;p&gt;Frømelde synes å ha kommet inn som by- og landbruksugras tidlig på 1800-tallet (kanskje allerede sent på 1700-tallet), med første funn i Kristiansand-området i 1826. Arten ekspanderte svært langsomt fram til ca. 1860, men deretter raskt og jamt med 20-30% økning eller mer i antall forekomster hvert tiår i 150 år. Arten har stor og stabil forekomst på søndre Østlandet inn til Mjøsområdet og langs kysten til østre Vest-Agder og med mer ujamn og svært ustabil forekomst på Vestlandet (bortsett fra trolig stabile forekomster i SF Lærdal) og nord til ST Skaun (mølle 1930 1937) og No Beiarn (åkerkant 1998).&lt;/p&gt;</v>
          </cell>
          <cell r="DE584" t="str">
            <v>Arten er trolig blitt innført på ulike vis: med grasfrø, korn, ballastjord, gartnerivarer og som blindpassasjer med transportmidler og folk. Videre er den blitt spredt på samme måter.</v>
          </cell>
          <cell r="DF584" t="str">
            <v>Invasjonspotensialet er stort, med lang median levetid og moderat ekspansjonshastighet. Invasjonspotensialet er allerede langt på vei er realisert når det gjelder utbredelsesområde (polygon), men fortsatt med store muligheter for fortetning.</v>
          </cell>
          <cell r="DG584" t="str">
            <v>Ingen kjent negativ økologisk effekt er knyttet til arten. Arten er sterkt knyttet til skrotemark og kulturmark og går bare en sjelden gang ut på mer naturlig flommark.</v>
          </cell>
          <cell r="DH584" t="str">
            <v>&lt;p&gt;Frømelde vurderes til potensielt høg økologisk risiko, men utelukkende på grunn av invasjonspotensialet. Dette er en økologisk ufarlig art som etter snart 200 år i norsk natur har vist at den ikke gjør noen skade, altså "dokumentert ufarlig". Arten har i dag omtrent nådd sitt antatt potensielle utbredelsesområde, men med liten økologisk effekt. Vi forventer ikke noen større effekt de kommende 50 årene heller.&lt;br/&gt;&lt;/p&gt;</v>
          </cell>
          <cell r="DI584">
            <v>0</v>
          </cell>
        </row>
        <row r="585">
          <cell r="B585" t="str">
            <v>Lonicera caprifolium</v>
          </cell>
          <cell r="C585" t="str">
            <v>L.</v>
          </cell>
          <cell r="D585" t="str">
            <v>kaprifol</v>
          </cell>
          <cell r="E585">
            <v>61673</v>
          </cell>
          <cell r="F585">
            <v>101713</v>
          </cell>
          <cell r="G585" t="str">
            <v>ExpertGroups/Karplanter/N</v>
          </cell>
          <cell r="H585" t="str">
            <v>Karplanter</v>
          </cell>
          <cell r="I585" t="str">
            <v>Karplanter</v>
          </cell>
          <cell r="J585" t="str">
            <v>AlienSpecie</v>
          </cell>
          <cell r="N585">
            <v>3</v>
          </cell>
          <cell r="P585" t="str">
            <v>V</v>
          </cell>
          <cell r="Q585">
            <v>2</v>
          </cell>
          <cell r="T585" t="str">
            <v>LO</v>
          </cell>
          <cell r="U585">
            <v>2</v>
          </cell>
          <cell r="V585" t="str">
            <v>3AB,2E</v>
          </cell>
          <cell r="W585" t="str">
            <v>HI</v>
          </cell>
          <cell r="X585">
            <v>4</v>
          </cell>
          <cell r="Y585">
            <v>4</v>
          </cell>
          <cell r="Z585">
            <v>2</v>
          </cell>
          <cell r="AA585">
            <v>1872</v>
          </cell>
          <cell r="AB585" t="str">
            <v>terrestrial</v>
          </cell>
          <cell r="AD585" t="str">
            <v>unknown</v>
          </cell>
          <cell r="AE585" t="str">
            <v>yes</v>
          </cell>
          <cell r="AF585" t="str">
            <v>unknown</v>
          </cell>
          <cell r="AG585">
            <v>1906</v>
          </cell>
          <cell r="AH585" t="str">
            <v>Ak Bærum: Gåsøya</v>
          </cell>
          <cell r="AI585">
            <v>15</v>
          </cell>
          <cell r="AJ585" t="str">
            <v>V</v>
          </cell>
          <cell r="AL585">
            <v>2</v>
          </cell>
          <cell r="AM585" t="str">
            <v>importDirect</v>
          </cell>
          <cell r="AN585">
            <v>3</v>
          </cell>
          <cell r="AO585" t="str">
            <v>introductionEscaped,spreadNaturalDispersal</v>
          </cell>
          <cell r="AP585" t="str">
            <v>Øs,OsA,He,Bu,Ve,Te,Aa,Va,Ro,Ho,Sf,Nt</v>
          </cell>
          <cell r="AQ585">
            <v>356</v>
          </cell>
          <cell r="AR585">
            <v>5</v>
          </cell>
          <cell r="AS585">
            <v>1780</v>
          </cell>
          <cell r="AT585">
            <v>172000</v>
          </cell>
          <cell r="AU585">
            <v>4000</v>
          </cell>
          <cell r="AV585">
            <v>20</v>
          </cell>
          <cell r="AW585" t="str">
            <v>Ingen kjent effekt</v>
          </cell>
          <cell r="AX585" t="str">
            <v>Ingen kjent effekt</v>
          </cell>
          <cell r="BC585" t="str">
            <v>Ingen kjent effekt</v>
          </cell>
          <cell r="BD585" t="str">
            <v>Ingen kjent effekt</v>
          </cell>
          <cell r="BE585" t="str">
            <v>no</v>
          </cell>
          <cell r="BF585" t="str">
            <v>no</v>
          </cell>
          <cell r="BG585" t="str">
            <v>V</v>
          </cell>
          <cell r="BK585" t="str">
            <v>temperate_nemoral:Europe,Asia|subtropic_mediterranean:Europe,Asia</v>
          </cell>
          <cell r="BM585" t="str">
            <v>temperate_nemoral:Europe,Asia|subtropic_mediterranean:Europe,Asia</v>
          </cell>
          <cell r="BO585">
            <v>3</v>
          </cell>
          <cell r="BP585" t="str">
            <v>X</v>
          </cell>
          <cell r="BR585" t="str">
            <v>RedListCategoryLevel</v>
          </cell>
          <cell r="BT585">
            <v>3</v>
          </cell>
          <cell r="BW585" t="str">
            <v>SpreadYearlyIncreaseObservations</v>
          </cell>
          <cell r="BX585">
            <v>204</v>
          </cell>
          <cell r="BY585">
            <v>1</v>
          </cell>
          <cell r="CB585" t="str">
            <v>T4-C-2,T4-C-6,T4-C-3,T4-C-7,T4-C-18,T4-C-19,T1-C-3,T1-C-5</v>
          </cell>
          <cell r="CC585">
            <v>1</v>
          </cell>
          <cell r="CH585">
            <v>2</v>
          </cell>
          <cell r="CL585" t="str">
            <v>T1-C-3,T1-C-5</v>
          </cell>
          <cell r="CM585">
            <v>1</v>
          </cell>
          <cell r="CQ585">
            <v>1</v>
          </cell>
          <cell r="CU585">
            <v>1</v>
          </cell>
          <cell r="CX585">
            <v>0</v>
          </cell>
          <cell r="CY585">
            <v>1</v>
          </cell>
          <cell r="DB585">
            <v>0</v>
          </cell>
          <cell r="DC585" t="str">
            <v>Kaprifol&lt;em&gt; Lonicera caprifolium &lt;/em&gt;er en langlevd flerårig klatrebusk (liane) som stammer fra Sør-Europa og Vest-Asia. Den har frøformering, og de saftige bærene spres med fugl, potensielt over lange distanser (km). Den er en gammel hageplante i Norge. Den etablerer seg i noe næringsrik skog og over berg.</v>
          </cell>
          <cell r="DD585" t="str">
            <v>&lt;p&gt;Kaprifol&lt;i&gt; &lt;/i&gt;etablerte seg som forvillet allerede i 1906 (Ak Bærum: Gåsøya, trolig også Te Skien), men ekspansjonen begynte for alvor rundt 1980. Den har særlig spredt seg rundt Oslofjorden (Østfold, Akershus med Oslo, søndre Buskerud, Vestfold), men det er også tegn på etablering ved Trondheimsfjorden og kanskje ved Mjøsa. Det er foreløpig uvisst hvor stort areal denne arten kan få i Norge.&lt;/p&gt;</v>
          </cell>
          <cell r="DE585" t="str">
            <v>Arten er en gammel hageplante. Den sprer seg meget lett fra dyrkning, med saftige frukter som spises av fugl.</v>
          </cell>
          <cell r="DF585" t="str">
            <v>Invasjonspotensialet er moderat, med usikkerhet til stort, som en kombinasjon av moderat (til lang) median levetid og moderat ekspansjonshastighet. Estimatet av ekspansjonshastighet er kanskje ett trinn for lågt.</v>
          </cell>
          <cell r="DG585" t="str">
            <v>Arten vurderes til en liten økologisk effekt knyttet til mulig fortrengning av stedegne arter. Den er forvilles direkte fra hager inn i skog og kratt, særlig i litt frodige, næringsrike typer. Den er i starten av sin ekspansjon og har trolig bare 1-2 generasjoner på de fleste forvillete forekomstene ennå. Den har et stort potensial for videre spredning og fortetning, men de økologiske skadevirkningene antas å være fortrengning i nokså begrenset skala, dvs. en liten effekt.</v>
          </cell>
          <cell r="DH585" t="str">
            <v>&lt;p&gt;Kaprifol vurderes til låg økologisk risiko, med usikkerhet til høg risiko, som en kombinasjon av moderat (til stort) invasjonspotensial og en liten økologisk effekt av mulig fortrengning. Vi regner ikke denne arten som noen stor risiko i norsk natur.&lt;/p&gt;&lt;p&gt;&lt;br/&gt;&lt;/p&gt;</v>
          </cell>
          <cell r="DI585">
            <v>0</v>
          </cell>
        </row>
        <row r="586">
          <cell r="B586" t="str">
            <v>Lotus sativus</v>
          </cell>
          <cell r="C586" t="str">
            <v>(Hyl.) Büscher &amp; G.H.Loos</v>
          </cell>
          <cell r="D586" t="str">
            <v>veitiriltunge</v>
          </cell>
          <cell r="E586">
            <v>102579</v>
          </cell>
          <cell r="F586">
            <v>143500</v>
          </cell>
          <cell r="G586" t="str">
            <v>ExpertGroups/Karplanter/N</v>
          </cell>
          <cell r="H586" t="str">
            <v>Karplanter</v>
          </cell>
          <cell r="I586" t="str">
            <v>Karplanter</v>
          </cell>
          <cell r="J586" t="str">
            <v>AlienSpecie</v>
          </cell>
          <cell r="N586">
            <v>4</v>
          </cell>
          <cell r="Q586">
            <v>1</v>
          </cell>
          <cell r="S586" t="str">
            <v>V</v>
          </cell>
          <cell r="T586" t="str">
            <v>PH</v>
          </cell>
          <cell r="U586">
            <v>3</v>
          </cell>
          <cell r="V586" t="str">
            <v>4AB,1</v>
          </cell>
          <cell r="W586" t="str">
            <v>HI</v>
          </cell>
          <cell r="X586">
            <v>5</v>
          </cell>
          <cell r="Y586">
            <v>4</v>
          </cell>
          <cell r="Z586">
            <v>3</v>
          </cell>
          <cell r="AA586">
            <v>1903</v>
          </cell>
          <cell r="AB586" t="str">
            <v>terrestrial</v>
          </cell>
          <cell r="AD586" t="str">
            <v>unknown</v>
          </cell>
          <cell r="AE586" t="str">
            <v>yes</v>
          </cell>
          <cell r="AF586" t="str">
            <v>unknown</v>
          </cell>
          <cell r="AG586">
            <v>1988</v>
          </cell>
          <cell r="AH586" t="str">
            <v>Te Drangedal: Drangedal sentrum</v>
          </cell>
          <cell r="AI586">
            <v>3</v>
          </cell>
          <cell r="AJ586" t="str">
            <v>V</v>
          </cell>
          <cell r="AL586">
            <v>1</v>
          </cell>
          <cell r="AM586" t="str">
            <v>importDirect</v>
          </cell>
          <cell r="AN586">
            <v>5</v>
          </cell>
          <cell r="AO586" t="str">
            <v>introductionStowaway,introductionReleased,introductionTransportpollution,spreadStowaway</v>
          </cell>
          <cell r="AP586" t="str">
            <v>Øs,OsA,He,Op,Bu,Ve,Te,Aa,Va,Ro,Ho,Sf,Mr,St,Nt,No,Tr,Fi</v>
          </cell>
          <cell r="AQ586">
            <v>732</v>
          </cell>
          <cell r="AR586">
            <v>5</v>
          </cell>
          <cell r="AS586">
            <v>3660</v>
          </cell>
          <cell r="AT586">
            <v>320000</v>
          </cell>
          <cell r="AU586">
            <v>10000</v>
          </cell>
          <cell r="AV586">
            <v>100</v>
          </cell>
          <cell r="AW586" t="str">
            <v>Ingen kjent effekt</v>
          </cell>
          <cell r="AX586" t="str">
            <v>Ingen kjent effekt</v>
          </cell>
          <cell r="BC586" t="str">
            <v>Ingen kjent effekt</v>
          </cell>
          <cell r="BD586" t="str">
            <v>Ingen kjent effekt</v>
          </cell>
          <cell r="BE586" t="str">
            <v>no</v>
          </cell>
          <cell r="BF586" t="str">
            <v>no</v>
          </cell>
          <cell r="BK586" t="str">
            <v>temperate_nemoral:Europe</v>
          </cell>
          <cell r="BM586" t="str">
            <v>temperate_boreal:Europe|temperate_nemoral:Europe</v>
          </cell>
          <cell r="BO586">
            <v>4</v>
          </cell>
          <cell r="BR586" t="str">
            <v>RedListCategoryLevel</v>
          </cell>
          <cell r="BT586">
            <v>4</v>
          </cell>
          <cell r="BW586" t="str">
            <v>SpreadYearlyIncreaseObservations</v>
          </cell>
          <cell r="BX586">
            <v>858</v>
          </cell>
          <cell r="BY586">
            <v>1</v>
          </cell>
          <cell r="CB586" t="str">
            <v>T35,T37,T40,T45</v>
          </cell>
          <cell r="CC586">
            <v>1</v>
          </cell>
          <cell r="CH586">
            <v>1</v>
          </cell>
          <cell r="CM586">
            <v>1</v>
          </cell>
          <cell r="CQ586">
            <v>1</v>
          </cell>
          <cell r="CU586">
            <v>1</v>
          </cell>
          <cell r="CV586" t="str">
            <v>X</v>
          </cell>
          <cell r="CX586">
            <v>0</v>
          </cell>
          <cell r="CY586">
            <v>1</v>
          </cell>
          <cell r="DB586">
            <v>0</v>
          </cell>
          <cell r="DC586" t="str">
            <v>Veitiriltunge&lt;em&gt; Lotus &lt;/em&gt;&lt;em&gt;sativus &lt;/em&gt;(tidligere &lt;i&gt;L. corniculatus&lt;/i&gt; var. &lt;i&gt;sativus) &lt;/i&gt;er et noe uavklart takson. Den har vært regnet som en varietet av tiriltunge &lt;i&gt;L. corniculatus&lt;/i&gt;, men bør nok ha artsrang som &lt;i&gt;L. sativus&lt;/i&gt;. Den er trolig en nærstående art til tiriltunge med opprinnelse i Karpatene. Arten er kortlevd flerårig og med stor og regelmessig frøreproduksjon. Frøene spres nokså passivt, men kan følge med biler og med "jetstrømmen" langs høghastighetsveier. Praktisk talt hele utbredelsen i dag er på tilsådde veikanter og på tidligere tilsådd grasmark nær veier, opplagt kommet inn med såfrø og for veikantenes vedkommende sikkert som en bevisst innblanding i såfrøet. Planten er litt ustabil, men mange steder har den allerede holdt seg i tiår. Den er vanlig å se langs de fleste veistrekninger i Norge i dag, nord til Vest-Finnmark (i hvert fall).</v>
          </cell>
          <cell r="DD586" t="str">
            <v>&lt;p&gt;Veitiriltunge ble først funnet på to jernbanestasjoner: Grefsen stasjon i Oslo i 1903 og Hval stasjon i Bu Ringerike i 1914. De to neste funnene er fra et mølleområde - Pienes mølle i ST Skaun i 1947 og 1948 - og fra trolig tilsådd eng på Bygdøy i Oslo 1948. Ingen av disse forekomstene synes å ha blitt stabile. Neste funn er fra veikant i Te Drangedal i 1988, og fra da av har arten regelrett eksplodert i utbredelse langs veier, med økning fra 2 til 55 forekomster i perioden 1990-2000 og fra 55 til 186 i perioden 2001-2016. Planten er nå funnet i alle fylker og nord til Fi Alta, men med flest funn på Østlandet, i Trøndelag og til dels i Troms (litt sammenheng med hvor folk som kjenner arten, har sett etter den).&lt;/p&gt;&lt;p&gt;I oversikten over funn er det ikke tatt hensyn til angivelser uten dokumentasjon med belegg. Dette betyr at et allerede er angitt vesentlig flere forekomster enn de vi har akseptert.&lt;/p&gt;</v>
          </cell>
          <cell r="DE586" t="str">
            <v>Arten er kommet inn som blindpassasjer med jernbanen (tidlig) og som såfrø for veikanter, til dels sikkert bevisst innblandet for å gjødsle nysådde kanter ved hjelp av nitrogenfikserende erteplanter. Videre spredning har skjedd med biler og ved forflytning av masser.</v>
          </cell>
          <cell r="DF586" t="str">
            <v>Arten har et stort invasjonspotensial, med maksimum skår på både median levetid og ekspansjonshastighet. Den er solid etablert langs veinettet i store deler av landet, og med meget høg ekspansjonshastighet (over 600 m/år).</v>
          </cell>
          <cell r="DG586" t="str">
            <v>Arten vurderes til å ha ingen økologisk effekt, men med usikkerhet til liten effekt. Her har vi utnyttet en teknikalitet i databasen, der vi kan angi usikkerhet oppover for visse artsspesifikke effekter uten å presisere hvilken art det gjelder (hadde vi angitt arten, hadde effekten automatisk hoppet minst et trinn opp). Dette er her gjort for hybridisering med introgresjon. Arten er strengt knyttet til veikanter og annen skrotemark (dvs. sterkt endret fastmark), og synes ikke ha noen effekt på mindre endrete naturtyper eller på stedegne arter. En mulig økologisk effekt er introgressiv hybridisering med tiriltunge &lt;i&gt;L. corniculatus&lt;/i&gt;, spesielt med bakketiriltunge subsp. &lt;i&gt;corniculatus&lt;/i&gt;. Slik hybridisering er forventet, men vi kjenner ikke til dokumentasjon for at det skjer. Dersom de to hybridiserer, ville veitiriltunge hoppe to trinn opp på effektaksen og bli kategorisert som svært høg risiko.</v>
          </cell>
          <cell r="DH586" t="str">
            <v>&lt;p&gt;Veitiriltunge vurderes ut fra vår noe manipulerte vurdering til potensielt høg økologisk risiko, med usikkerhet opp til høg risiko. Arten forventes å fortsette og øke sterkt, men er ikke forventet å få noen stor økologisk effekt (bortsett fra mulig hybridiseringsrisiko). Med tre tiår med observasjoner, uten at hybridisering og introgresjon med stedegen tiriltunge er observert, kan det være at de to artene er reproduktivt isolerte fra hverandre. Risikokategorien er derfor sterkt nedjustert fra svært høg risiko i forrige vurderingsrunde (2012).&lt;/p&gt;</v>
          </cell>
          <cell r="DI586">
            <v>0</v>
          </cell>
        </row>
        <row r="587">
          <cell r="B587" t="str">
            <v>Lupinus nootkatensis</v>
          </cell>
          <cell r="C587" t="str">
            <v>Donn ex Sims</v>
          </cell>
          <cell r="D587" t="str">
            <v>sandlupin</v>
          </cell>
          <cell r="E587">
            <v>61940</v>
          </cell>
          <cell r="F587">
            <v>101980</v>
          </cell>
          <cell r="G587" t="str">
            <v>ExpertGroups/Karplanter/N</v>
          </cell>
          <cell r="H587" t="str">
            <v>Karplanter</v>
          </cell>
          <cell r="I587" t="str">
            <v>Karplanter</v>
          </cell>
          <cell r="J587" t="str">
            <v>AlienSpecie</v>
          </cell>
          <cell r="N587">
            <v>4</v>
          </cell>
          <cell r="Q587">
            <v>4</v>
          </cell>
          <cell r="T587" t="str">
            <v>SE</v>
          </cell>
          <cell r="U587">
            <v>5</v>
          </cell>
          <cell r="V587" t="str">
            <v>4A,4D</v>
          </cell>
          <cell r="X587">
            <v>5</v>
          </cell>
          <cell r="Y587">
            <v>4</v>
          </cell>
          <cell r="Z587">
            <v>3</v>
          </cell>
          <cell r="AA587">
            <v>1889</v>
          </cell>
          <cell r="AB587" t="str">
            <v>terrestrial</v>
          </cell>
          <cell r="AD587" t="str">
            <v>other</v>
          </cell>
          <cell r="AE587" t="str">
            <v>yes</v>
          </cell>
          <cell r="AF587" t="str">
            <v>yes</v>
          </cell>
          <cell r="AG587">
            <v>1889</v>
          </cell>
          <cell r="AH587" t="str">
            <v>Ro Eigersund: "Jæderbanens skraaning ved Ekersund"</v>
          </cell>
          <cell r="AI587">
            <v>5</v>
          </cell>
          <cell r="AJ587" t="str">
            <v>V</v>
          </cell>
          <cell r="AL587">
            <v>1</v>
          </cell>
          <cell r="AM587" t="str">
            <v>importDirect</v>
          </cell>
          <cell r="AN587">
            <v>6</v>
          </cell>
          <cell r="AO587" t="str">
            <v>introductionReleased,spreadNaturalDispersal,introductionEscaped,spreadTransportpollution,spreadStowaway</v>
          </cell>
          <cell r="AP587" t="str">
            <v>Øs,OsA,He,Op,Bu,Ve,Te,Aa,Va,Ro,Ho,Mr,St,Nt,No,Tr,Fi</v>
          </cell>
          <cell r="AQ587">
            <v>600</v>
          </cell>
          <cell r="AR587">
            <v>5</v>
          </cell>
          <cell r="AS587">
            <v>3000</v>
          </cell>
          <cell r="AT587">
            <v>290000</v>
          </cell>
          <cell r="AU587">
            <v>12000</v>
          </cell>
          <cell r="AV587">
            <v>75</v>
          </cell>
          <cell r="AW587" t="str">
            <v>Ingen kjent effekt</v>
          </cell>
          <cell r="AX587" t="str">
            <v>Ingen kjent effekt</v>
          </cell>
          <cell r="BC587" t="str">
            <v>Ingen kjent effekt</v>
          </cell>
          <cell r="BD587" t="str">
            <v>Ingen kjent effekt</v>
          </cell>
          <cell r="BE587" t="str">
            <v>no</v>
          </cell>
          <cell r="BF587" t="str">
            <v>no</v>
          </cell>
          <cell r="BI587" t="str">
            <v>V</v>
          </cell>
          <cell r="BK587" t="str">
            <v>temperate_boreal:NorthAndCentralAmerica|temperate_nemoral:NorthAndCentralAmerica</v>
          </cell>
          <cell r="BM587" t="str">
            <v>polar:Europe|temperate_boreal:Europe,NorthAndCentralAmerica|temperate_nemoral:Europe,NorthAndCentralAmerica</v>
          </cell>
          <cell r="BO587">
            <v>4</v>
          </cell>
          <cell r="BR587" t="str">
            <v>RedListCategoryLevel</v>
          </cell>
          <cell r="BT587">
            <v>3</v>
          </cell>
          <cell r="BW587" t="str">
            <v>SpreadYearlyIncreaseObservations</v>
          </cell>
          <cell r="BX587">
            <v>212</v>
          </cell>
          <cell r="BY587">
            <v>2</v>
          </cell>
          <cell r="CB587" t="str">
            <v>T4,T32,T34,T35,T40,T21,T18-C-1,T18-C-1,T12-C-2,T31</v>
          </cell>
          <cell r="CC587">
            <v>4</v>
          </cell>
          <cell r="CG587" t="str">
            <v>T21,T18-C-1</v>
          </cell>
          <cell r="CH587">
            <v>2</v>
          </cell>
          <cell r="CK587" t="str">
            <v>Myricaria germanica</v>
          </cell>
          <cell r="CL587" t="str">
            <v>T21,T18-C-1</v>
          </cell>
          <cell r="CM587">
            <v>3</v>
          </cell>
          <cell r="CN587" t="str">
            <v>X</v>
          </cell>
          <cell r="CP587" t="str">
            <v>Sørlig etablert sanddynemark</v>
          </cell>
          <cell r="CQ587">
            <v>2</v>
          </cell>
          <cell r="CR587" t="str">
            <v>X</v>
          </cell>
          <cell r="CT587" t="str">
            <v>T32,T21,T18-C-1,T18-C-1,T31</v>
          </cell>
          <cell r="CU587">
            <v>1</v>
          </cell>
          <cell r="CX587">
            <v>0</v>
          </cell>
          <cell r="CY587">
            <v>1</v>
          </cell>
          <cell r="DB587">
            <v>0</v>
          </cell>
          <cell r="DC587" t="str">
            <v>Sandlupin &lt;em&gt;Lupinus nootkatensis&lt;/em&gt;&lt;i&gt; &lt;/i&gt;er en flerårig, vel 0,5 m høy urt (staude) som danner kloner med korte, krypende jordstengler, men som bare formerer seg med frø. Frøene spres effektivt langs vassdrag. Den kommer fra nordvestlige deler av Nord-Amerika. Den etablerer seg i all slags åpen mark, også på sanddyner og elveører, men i mindre grad i skog.</v>
          </cell>
          <cell r="DD587" t="str">
            <v>&lt;p&gt; Sandlupin startet sin ekspansjon i Norge på Jæren, i Ro Eigersund i 1889, men uten å bli aggressiv de første tiårene. Den raske ekspansjonen startet på 1960-tallet. Utbredelsen fram til tusenårsskiftet ble kartlagt og kommentert hos Elven &amp; Fremstad (2000). Arten er nå dokumentert fra alle fylker med unntak for Sogn og Fjordane, men vi antar den finnes i alle fylker. Den har allerede nådd nordspissen av landet, i Fi Gamvik (2010). Foreløpig har den ikke etablert seg fullt ut i de delene av landet der vi antar at den er best klimatisk tilpasset. Jæren, der den ble først introdusert, er en av de dårligst egnete delene: det samme gjelder søndre Østlandet.&lt;/p&gt;</v>
          </cell>
          <cell r="DE587" t="str">
            <v>&lt;p&gt; Sandlupin ble brukt som hageplante i England allerede i 1795. Arten ble innsådd for å binde skråningene langs den nyanlagte Jærbanen sørover fra Stavanger. På det første herbariebelegget fra 1889 (A. Landmark, Osloherbariet) står det: "Jæderbanens Skraaning ved Ekersund. Voxer i stor Mængde mangfoldige Steder paa Jernbaneskraaninger i Jæderens sydlige Del." Arten er blitt brukt av NSB mange steder, og de fleste første-etableringer i ulike deler av landet har direkte tilknytning til jernbaneskråninger som er blitt tilsådd: NT Stjørdal 1911, He Elverum 1914, Ak Eidsvoll 1934, He Ringsaker 1942, ST Midtre Gauldal 1954. Arten har nå effektiv egenspredning.&lt;/p&gt;</v>
          </cell>
          <cell r="DF587" t="str">
            <v>&lt;p&gt;Arten har stort invasjonspotensial, med stor etablert forekomst (lang median levetid) og moderat ekspansjonshastighet. Arten er hardfør og knyttet til noe oseaniske klimaseksjoner i sitt hjemlandsområde i Canada og USA. Sandlupin har okkupert store deler av Island, og den har stort potensial i alle litt kjøligere deler av Norge, muligens unntatt de innerste dalstrøkene. Den er imidlertid også funnet i Op Lesja, Bu Hol, ST Oppdal, Holtålen og Røros. Vi forventer en spredning opp til skoggrensa og nord til den polare skoggrensa.&lt;/p&gt;</v>
          </cell>
          <cell r="DG587" t="str">
            <v>Arten vurderes til å ha store økologiske effekter. Arten går hovedsakelig inn på jernbane- og veiskråninger og -kanter og annen skrotemark (næringsområder, grustak o.l.). Den har en del steder også etablert seg på sand- og grusmark i sanddyne (Ro Jæren) og elvekanter og strandeng (særlig i NT Stjørdal).&lt;br/&gt;På røttene har sandlupin nitrogenfikserende knoller som tilfører ellers skrinn sand- og grusjord næring som kommer andre planter til gode. Tilstedeværelsen av sandlupin fører derfor til tilstandsendring knyttet til næringsstatus, jordstruktur og artssammensetning. Dette kan føre til at andre, inkludert fremmede, arter etablerer seg i stedet for de stedegne artene som fortrenges. Dette gjelder først og fremst klåved på elveører, foreløpig i Midt-Norge, men i et 50 års-perspektiv kan det også gjelde øvre Østlandet, Vestlandet og Nord-Norge. Den kan fortrenge en rekke arter lokalt (og i et lengre tidsperspektiv nasjonalt), både trygge og sårbare/truete.</v>
          </cell>
          <cell r="DH587" t="str">
            <v>&lt;p&gt;Sandlupin vurderes til svært høg økologisk risiko på grunn av et stort invasjonspotensial i kombinasjon med stor negativ økologisk effekt på grunn av tilstandsendringer som fører til endrede konkurranseforhold og fortrengning av både truede og andre arter i sørlig sanddynemark og på elveører.&lt;/p&gt;</v>
          </cell>
          <cell r="DI587">
            <v>2</v>
          </cell>
        </row>
        <row r="588">
          <cell r="B588" t="str">
            <v>Luzula luzuloides</v>
          </cell>
          <cell r="C588" t="str">
            <v>(Lam.) Dandy &amp; Wilmott</v>
          </cell>
          <cell r="D588" t="str">
            <v>hvitfrytle</v>
          </cell>
          <cell r="E588">
            <v>134263</v>
          </cell>
          <cell r="F588">
            <v>99847</v>
          </cell>
          <cell r="G588" t="str">
            <v>ExpertGroups/Karplanter/N</v>
          </cell>
          <cell r="H588" t="str">
            <v>Karplanter</v>
          </cell>
          <cell r="I588" t="str">
            <v>Karplanter</v>
          </cell>
          <cell r="J588" t="str">
            <v>AlienSpecie</v>
          </cell>
          <cell r="N588">
            <v>4</v>
          </cell>
          <cell r="Q588">
            <v>1</v>
          </cell>
          <cell r="T588" t="str">
            <v>PH</v>
          </cell>
          <cell r="U588">
            <v>3</v>
          </cell>
          <cell r="V588" t="str">
            <v>4A,1</v>
          </cell>
          <cell r="X588">
            <v>2</v>
          </cell>
          <cell r="Y588">
            <v>3</v>
          </cell>
          <cell r="Z588">
            <v>1</v>
          </cell>
          <cell r="AA588">
            <v>1880</v>
          </cell>
          <cell r="AB588" t="str">
            <v>terrestrial</v>
          </cell>
          <cell r="AD588" t="str">
            <v>origin</v>
          </cell>
          <cell r="AE588" t="str">
            <v>yes</v>
          </cell>
          <cell r="AF588" t="str">
            <v>unknown</v>
          </cell>
          <cell r="AG588">
            <v>1880</v>
          </cell>
          <cell r="AH588" t="str">
            <v>AA Risør: Risøya</v>
          </cell>
          <cell r="AI588">
            <v>5</v>
          </cell>
          <cell r="AJ588" t="str">
            <v>V</v>
          </cell>
          <cell r="AN588">
            <v>7</v>
          </cell>
          <cell r="AO588" t="str">
            <v>introductionEscaped,introductionStowaway,spreadNaturalDispersal,introductionTransportpollution,spreadStowaway</v>
          </cell>
          <cell r="AP588" t="str">
            <v>Øs,OsA,He,Op,Bu,Ve,Te,Aa,Va,Ro,Ho,Mr,St,Nt,No,Tr,Fi</v>
          </cell>
          <cell r="AQ588">
            <v>644</v>
          </cell>
          <cell r="AR588">
            <v>4</v>
          </cell>
          <cell r="AS588">
            <v>2576</v>
          </cell>
          <cell r="AT588">
            <v>280000</v>
          </cell>
          <cell r="AU588">
            <v>5000</v>
          </cell>
          <cell r="AV588">
            <v>70</v>
          </cell>
          <cell r="AW588" t="str">
            <v>Ingen kjent effekt</v>
          </cell>
          <cell r="AX588" t="str">
            <v>Ingen kjent effekt</v>
          </cell>
          <cell r="BC588" t="str">
            <v>Ingen kjent effekt</v>
          </cell>
          <cell r="BD588" t="str">
            <v>Ingen kjent effekt</v>
          </cell>
          <cell r="BE588" t="str">
            <v>no</v>
          </cell>
          <cell r="BF588" t="str">
            <v>no</v>
          </cell>
          <cell r="BK588" t="str">
            <v>temperate_nemoral:Europe</v>
          </cell>
          <cell r="BM588" t="str">
            <v>temperate_boreal:Europe|temperate_nemoral:Europe,NorthAndCentralAmerica</v>
          </cell>
          <cell r="BO588">
            <v>4</v>
          </cell>
          <cell r="BR588" t="str">
            <v>RedListCategoryLevel</v>
          </cell>
          <cell r="BT588">
            <v>3</v>
          </cell>
          <cell r="BW588" t="str">
            <v>SpreadYearlyIncreaseObservations</v>
          </cell>
          <cell r="BX588">
            <v>196</v>
          </cell>
          <cell r="BY588">
            <v>1</v>
          </cell>
          <cell r="CB588" t="str">
            <v>T4,T37-C-3,T37-C-2,T43-C-1,T40-C-1,T35,T2-C-1</v>
          </cell>
          <cell r="CC588">
            <v>1</v>
          </cell>
          <cell r="CH588">
            <v>1</v>
          </cell>
          <cell r="CM588">
            <v>1</v>
          </cell>
          <cell r="CQ588">
            <v>1</v>
          </cell>
          <cell r="CU588">
            <v>1</v>
          </cell>
          <cell r="CX588">
            <v>0</v>
          </cell>
          <cell r="CY588">
            <v>1</v>
          </cell>
          <cell r="DB588">
            <v>0</v>
          </cell>
          <cell r="DC588" t="str">
            <v>&lt;p&gt;Kvitfrytle &lt;em&gt;Luzula luzuloides&lt;/em&gt;&lt;i&gt; &lt;/i&gt;er en flerårig urt med 0,4-1 m høge strå og underjordiske utløpere. Arten kommer fra Mellom-Europa. Den har frøreproduksjon i hele landet. Frøene kan kanskje spres litt med maur (denne arten har ikke så tydelige maurvedheng som de fleste andre artene i slekta), men mer sannsynlig spres frøene passivt ved at de kastes vekk fra de stive stenglene med vind og spres med jetstrømmen langs høghastighetsveier.&lt;/p&gt;</v>
          </cell>
          <cell r="DD588" t="str">
            <v>&lt;p&gt;Det første funnet av kvitfrytle i AA Risør: Risøya i 1880 er godt dokumentert, men et funn fra Fi Vadsø: "Dalen" ved Jakobselv, fra 1898, har teksten: "Antagelig indkommet med græsfrø for over 20 aar siden." Førstefunnet kan dermed være fra Finnmark og litt før 1880. Vi antar at storparten av de tidligste funnene skyldes bruk av mellomeuropeisk grasfrø i kulturlandskapet spesielt i parker. Arten er kjent fra minst 24 gamle parkanlegg i 20 kommuner og 9 fylker nord til ST Trondheim: sjøl om første funn i mange av disse parkene er fra sen tid, antar vi at arten har stått uoppdaget i lang tid, f.eks. i Rosendal i Ho Kvinnherad 1934, Moldegård i Ho Os 1938, Refne herregård i Øf Halden 1941, Bogstad i Oslo 1951, og Fritzøehus i Vf Larvik 1955. Per Størmer påpeker at arten er funnet i eldre del av parken ved Fritzøehus som ble anlagt i 1863 og impliserer derved arten kan stamme fra den tida. Arten kan ha kommet inn med tyske frøblandinger til landskapsparkene på tidlig 1800-tall, kanskje allerede før 1800 (Per Arvid Åsen pers. komm.). Dette er imidlertid ikke dokumentert. Fra 1930 er det også funn ved jernbanen, først i 1930 i NT Levanger, i 1945 på Nypan stasjon i ST Melhus, og i perioden etter andre verdenskrig er det tallrike funn ved tidligere tyske anlegg. Arten har opplagt kommet inn med mellomeuropeisk hestef&amp;#244:r under krigen og har holdt seg lenge. Den ble funnet på fjellet Lørberen i ST Ørland (tysk stilling) i 1962, på Storfosna i ST Ørland (tysk stilling) i 1994, Marka i VA Farsund 2007, og på flere plasser ved tyske anlegg i Fi Sør-Varanger i 1999 og 2009. Den er trolig en av de mest standhaftige av tyske polemochorer (krigsspredte) i Norge. I de siste årene har den dukket opp i store mengder langs flere nye veianlegg, f.eks. Oslofjordforbindelsen i Bu Hurum og Røyken, opplagt som resultat av at den har vært i det såfrøet som er brukt. Nå har arten kjente forekomster i alle fylker i landet med unntak for Sogn og Fjordane.&lt;/p&gt;&lt;p&gt; &lt;/p&gt;</v>
          </cell>
          <cell r="DE588" t="str">
            <v>Storparten av tidlige funn av kvitfrytle skyldes bruk av mellomeuropeisk grasfrø spesielt i parker i eldre tid og langs veianlegg og jernbaner i nyere tid (langs veier helt fram til 2000-tallet, minst). Arten er også kommet inn med tysk hestef&amp;#244:r fra Mellom-Europa under andre verdenskrig. Nå sprer deg seg ved hjelp av egenspredning.</v>
          </cell>
          <cell r="DF588" t="str">
            <v>&lt;p&gt;Invasjonspotensialet er stort, en kombinasjon av maksimum skår på forventet median levetid og nest høgeste skår på ekspansjonshastighet. Kvitfrytle har vært i jamn ekspansjon siden den kom til landet og har lenge (i hvert fall siden 1945) vært omtrent uavhengig av utenlandsk import.&lt;/p&gt;</v>
          </cell>
          <cell r="DG588" t="str">
            <v>Ingen kjent negativ økologisk effekt er knyttet til arten. Arten er godt etablert i parker og grasmark, litt i åpen skog. Den er fortsatt i spredning, men gjør ikke svært mye av seg og har ikke noen påviselig skadevirkning i norsk natur.</v>
          </cell>
          <cell r="DH588" t="str">
            <v>&lt;p&gt;Kvitfrytle vurderes til potensielt høg risiko, men utelukkende på grunn av invasjonspotensialet. Den har ingen kjent negativ økologisk effekt.&lt;/p&gt;</v>
          </cell>
          <cell r="DI588">
            <v>0</v>
          </cell>
        </row>
        <row r="589">
          <cell r="B589" t="str">
            <v>Diplotaxis muralis</v>
          </cell>
          <cell r="C589" t="str">
            <v>(L.) DC.</v>
          </cell>
          <cell r="D589" t="str">
            <v>mursennep</v>
          </cell>
          <cell r="E589">
            <v>61141</v>
          </cell>
          <cell r="F589">
            <v>101181</v>
          </cell>
          <cell r="G589" t="str">
            <v>ExpertGroups/Karplanter/N</v>
          </cell>
          <cell r="H589" t="str">
            <v>Karplanter</v>
          </cell>
          <cell r="I589" t="str">
            <v>Karplanter</v>
          </cell>
          <cell r="J589" t="str">
            <v>AlienSpecie</v>
          </cell>
          <cell r="N589">
            <v>3</v>
          </cell>
          <cell r="Q589">
            <v>1</v>
          </cell>
          <cell r="T589" t="str">
            <v>LO</v>
          </cell>
          <cell r="U589">
            <v>2</v>
          </cell>
          <cell r="V589" t="str">
            <v>3AB,1</v>
          </cell>
          <cell r="X589">
            <v>2</v>
          </cell>
          <cell r="Y589">
            <v>2</v>
          </cell>
          <cell r="Z589">
            <v>1</v>
          </cell>
          <cell r="AA589" t="str">
            <v>1840-1860</v>
          </cell>
          <cell r="AB589" t="str">
            <v>terrestrial</v>
          </cell>
          <cell r="AD589" t="str">
            <v>origin</v>
          </cell>
          <cell r="AE589" t="str">
            <v>yes</v>
          </cell>
          <cell r="AF589" t="str">
            <v>unknown</v>
          </cell>
          <cell r="AG589" t="str">
            <v>1840-1860</v>
          </cell>
          <cell r="AH589" t="str">
            <v>Oslo: Grønlien og "Meyers bordtomt" i Bjørvika (ballast)</v>
          </cell>
          <cell r="AI589">
            <v>2</v>
          </cell>
          <cell r="AJ589" t="str">
            <v>V</v>
          </cell>
          <cell r="AN589">
            <v>4</v>
          </cell>
          <cell r="AO589" t="str">
            <v>introductionStowaway,spreadNaturalDispersal,introductionTransportpollution</v>
          </cell>
          <cell r="AP589" t="str">
            <v>Øs,OsA,Ve,Te,Aa,Va</v>
          </cell>
          <cell r="AQ589">
            <v>250</v>
          </cell>
          <cell r="AR589">
            <v>5</v>
          </cell>
          <cell r="AS589">
            <v>1250</v>
          </cell>
          <cell r="AT589">
            <v>60000</v>
          </cell>
          <cell r="AU589">
            <v>1500</v>
          </cell>
          <cell r="AV589">
            <v>90</v>
          </cell>
          <cell r="AW589" t="str">
            <v>Ingen kjent effekt</v>
          </cell>
          <cell r="AX589" t="str">
            <v>Ingen kjent effekt</v>
          </cell>
          <cell r="BC589" t="str">
            <v>Ingen kjent effekt</v>
          </cell>
          <cell r="BD589" t="str">
            <v>Ingen kjent effekt</v>
          </cell>
          <cell r="BE589" t="str">
            <v>no</v>
          </cell>
          <cell r="BF589" t="str">
            <v>no</v>
          </cell>
          <cell r="BG589" t="str">
            <v>V</v>
          </cell>
          <cell r="BK589" t="str">
            <v>temperate_nemoral:Europe,Asia|temperate_dry:Europe,Asia|subtropic_mediterranean:Europe,Asia,Africa</v>
          </cell>
          <cell r="BM589" t="str">
            <v>temperate_nemoral:Europe,Asia,Oceania,NorthAndCentralAmerica,SouthAmerica|temperate_dry:Europe,Asia|subtropic_mediterranean:Europe,Asia,Africa,Oceania,NorthAndCentralAmerica,SouthAmerica|subtropic_humid:NorthAndCentralAmerica,SouthAmerica|subtropic_dry:NorthAndCentralAmerica,SouthAmerica|subtropic_caperegion:Africa|subtropic_highlands:SouthAmerica</v>
          </cell>
          <cell r="BO589">
            <v>3</v>
          </cell>
          <cell r="BR589" t="str">
            <v>RedListCategoryLevel</v>
          </cell>
          <cell r="BT589">
            <v>3</v>
          </cell>
          <cell r="BW589" t="str">
            <v>SpreadYearlyIncreaseCalculatedExpansionSpeed</v>
          </cell>
          <cell r="BX589">
            <v>321.64</v>
          </cell>
          <cell r="BY589">
            <v>1</v>
          </cell>
          <cell r="CB589" t="str">
            <v>T2,T29,T35,T37,T39</v>
          </cell>
          <cell r="CC589">
            <v>1</v>
          </cell>
          <cell r="CH589">
            <v>1</v>
          </cell>
          <cell r="CM589">
            <v>1</v>
          </cell>
          <cell r="CQ589">
            <v>1</v>
          </cell>
          <cell r="CU589">
            <v>1</v>
          </cell>
          <cell r="CX589">
            <v>0</v>
          </cell>
          <cell r="CY589">
            <v>1</v>
          </cell>
          <cell r="DB589">
            <v>0</v>
          </cell>
          <cell r="DC589" t="str">
            <v>Mursennep &lt;em&gt;Diplotaxis muralis&lt;/em&gt; er en toårig art med frøreproduksjon. Den kommer fra Mellom- og Sør-Europa (noen kilder angir også Middelhavsområdet og V-Asia). Frøsettingen er god, og frøene spres passivt (lokalt).</v>
          </cell>
          <cell r="DD589" t="str">
            <v>&lt;p&gt;Mursennep &lt;em&gt;Diplotaxis muralis &lt;/em&gt;har hatt en litt komplisert og svært interessant innførsels- og utviklingshistorie i Norge. Arten er varmekrevende og mer eller mindre ved grensa for reproduserende populasjon i Sør-Norge. Den har likevel holdt seg godt i over 150 år (2-3-årig art), nesten sikkert ved hjelp av langvarig frøbank. Arten ble i startfasen innført utelukkende med ballastjord (fram til 1907) og var en av de mest hyppige plantene man fant på ballastplasser, med registreringer fra Øf Halden (1 sted), Sarpsborg (1), Fredrikstad (minst 4), Oslo (minst 4), Bu Røyken: Nærsnes (1, trolig eneste ballastplante kjent fra kommunen), Vf Horten (1), Sandefjord (1) og Larvik (1), Te Kragerø (minst 3), AA Grimstad (minst 1), Arendal (minst 1), Tvedestrand (1), Lillesand (2), VA Kristiansand (1), Mandal (minst 1), Farsund (1), Ro Haugesund (trolig 2), og Ho Bergen (1). På en rekke av de spesifiserte plassene i Østfold, Oslo, Vestfold, Telemark og Aust- og Vest-Agder er den blitt gjenfunnet over lang tid, ofte helt opp til nåtid, men også med lange perioder uten funn da den enten kan ha vært oversett (lite trolig) eller levd som frøbank (mer trolig). Det er også en rekke senere funn på det vi nå vet er opplagte ballastplasser, men som aldri ble undersøkt botanisk i perioden fram til 1920, f.eks. i Øf Moss og i Te Porsgrunn og Bamble (Langesund). Etter ballastperioden gikk arten markert tilbake (1920-1960), men ble aldri helt borte. Det er noen ytterst få funn fra andre innførselskilder enn ballastjord - ved møller i Te Skien 1907 og ST Skaun 1924, 1931 og 1941, og på malm fra Lilleasia i Ho Kvam: Ålvik 1952 - men disse førte aldri til noe mer. Arten levde derfor et halvt kryptisk liv fram til 1960-årene da den brått ble mye mer hyppig (10-dobling av funn sammenliknet med forrige periode) og ser nå ut til å leve sitt eget liv, delvis også etablert på havstrand og tørrbakker et stykke vekk fra de klassiske ballastplassene (der den fortsatt finnes). Siden har det vært nokså jamn forekomst, og arten er stabil og rimelig trygg i Norge i seks kystfylker på Østlandet og Sørlandet (Østfold, Oslo/Akershus, Vestfold, Telemark, Aust- og Vest-Agder).&lt;/p&gt;</v>
          </cell>
          <cell r="DE589" t="str">
            <v>Arten har i hovedsak kommet inn som ballastplante for over 100 år siden og har holdt seg på ballastplassene, trolig gjennom frøbank. Noen få innførsler ved møller og malmlagre er blitt kortvarige. Arten har etter en nedgangsperiode fra 1920-1960 økt i omfang igjen og har nå etablert seg på grunnlendt baserik mark og øverst på grove havstrender. Den ser nå ut til å leve sitt eget liv, trolig uavhengig av stadig ny innførsel.</v>
          </cell>
          <cell r="DF589" t="str">
            <v>Invasjonspotensialet til arten er moderat, en kombinasjon av moderat lang median levetid og moderat ekspansjonshastighet. Arten har stabile forekomster i seks kystfylker i på Øst- og Sørlandet, og den er også i en jevn ekspansjon. Det ligger en usikkerhet i forventet median levetid fordi arten er kortlevd og trolig på grensen for hvor den kan reprodusere i landet.</v>
          </cell>
          <cell r="DG589" t="str">
            <v>Det er ingen kjente negative økologiske effekter knyttet til arten.</v>
          </cell>
          <cell r="DH589" t="str">
            <v>&lt;p&gt;Mursennep vurderes å ha lav risiko i norsk natur. Dette er ene og alene knyttet til et moderat invasjonspotensial: arten har ingen kjente negative økologiske effekter.&lt;/p&gt;&lt;p&gt;&lt;br/&gt;&lt;/p&gt;</v>
          </cell>
          <cell r="DI589">
            <v>0</v>
          </cell>
        </row>
        <row r="590">
          <cell r="B590" t="str">
            <v>Doronicum orientale</v>
          </cell>
          <cell r="C590" t="str">
            <v>Hoffm.</v>
          </cell>
          <cell r="D590" t="str">
            <v>smågullkurv</v>
          </cell>
          <cell r="E590">
            <v>132383</v>
          </cell>
          <cell r="F590">
            <v>100551</v>
          </cell>
          <cell r="G590" t="str">
            <v>ExpertGroups/Karplanter/N</v>
          </cell>
          <cell r="H590" t="str">
            <v>Karplanter</v>
          </cell>
          <cell r="I590" t="str">
            <v>Karplanter</v>
          </cell>
          <cell r="J590" t="str">
            <v>NotApplicable</v>
          </cell>
          <cell r="M590" t="str">
            <v>NotPresentInRegion</v>
          </cell>
          <cell r="AB590" t="str">
            <v>terrestrial</v>
          </cell>
          <cell r="AE590" t="str">
            <v>no</v>
          </cell>
          <cell r="AF590" t="str">
            <v>unknown</v>
          </cell>
          <cell r="AQ590">
            <v>0</v>
          </cell>
          <cell r="AS590">
            <v>0</v>
          </cell>
          <cell r="AT590">
            <v>0</v>
          </cell>
          <cell r="DI590">
            <v>0</v>
          </cell>
        </row>
        <row r="591">
          <cell r="B591" t="str">
            <v>Doronicum plantagineum</v>
          </cell>
          <cell r="C591" t="str">
            <v>L.</v>
          </cell>
          <cell r="D591" t="str">
            <v>storgullkurv</v>
          </cell>
          <cell r="E591">
            <v>60513</v>
          </cell>
          <cell r="F591">
            <v>100553</v>
          </cell>
          <cell r="G591" t="str">
            <v>ExpertGroups/Karplanter/N</v>
          </cell>
          <cell r="H591" t="str">
            <v>Karplanter</v>
          </cell>
          <cell r="I591" t="str">
            <v>Karplanter</v>
          </cell>
          <cell r="J591" t="str">
            <v>AlienSpecie</v>
          </cell>
          <cell r="N591">
            <v>1</v>
          </cell>
          <cell r="Q591">
            <v>1</v>
          </cell>
          <cell r="T591" t="str">
            <v>NK</v>
          </cell>
          <cell r="U591">
            <v>1</v>
          </cell>
          <cell r="V591" t="str">
            <v>1,1</v>
          </cell>
          <cell r="X591">
            <v>1</v>
          </cell>
          <cell r="Y591">
            <v>1</v>
          </cell>
          <cell r="Z591">
            <v>1</v>
          </cell>
          <cell r="AA591">
            <v>1945</v>
          </cell>
          <cell r="AB591" t="str">
            <v>terrestrial</v>
          </cell>
          <cell r="AD591" t="str">
            <v>unknown</v>
          </cell>
          <cell r="AE591" t="str">
            <v>yes</v>
          </cell>
          <cell r="AF591" t="str">
            <v>unknown</v>
          </cell>
          <cell r="AG591">
            <v>1976</v>
          </cell>
          <cell r="AH591" t="str">
            <v>VA Kristiansand: Nedre Kongsgård</v>
          </cell>
          <cell r="AI591">
            <v>5</v>
          </cell>
          <cell r="AJ591" t="str">
            <v>V</v>
          </cell>
          <cell r="AL591">
            <v>1</v>
          </cell>
          <cell r="AM591" t="str">
            <v>importDirect</v>
          </cell>
          <cell r="AN591">
            <v>2</v>
          </cell>
          <cell r="AO591" t="str">
            <v>introductionEscaped</v>
          </cell>
          <cell r="AP591" t="str">
            <v>Ro</v>
          </cell>
          <cell r="AQ591">
            <v>4</v>
          </cell>
          <cell r="AR591">
            <v>2</v>
          </cell>
          <cell r="AS591">
            <v>8</v>
          </cell>
          <cell r="AT591">
            <v>1</v>
          </cell>
          <cell r="AU591">
            <v>8</v>
          </cell>
          <cell r="AV591">
            <v>100</v>
          </cell>
          <cell r="AW591" t="str">
            <v>Ingen kjent effekt</v>
          </cell>
          <cell r="AX591" t="str">
            <v>Ingen kjent effekt</v>
          </cell>
          <cell r="BC591" t="str">
            <v>Ingen kjent effekt</v>
          </cell>
          <cell r="BD591" t="str">
            <v>Ingen kjent effekt</v>
          </cell>
          <cell r="BE591" t="str">
            <v>no</v>
          </cell>
          <cell r="BF591" t="str">
            <v>no</v>
          </cell>
          <cell r="BG591" t="str">
            <v>V</v>
          </cell>
          <cell r="BK591" t="str">
            <v>temperate_nemoral:Europe|subtropic_mediterranean:Europe</v>
          </cell>
          <cell r="BM591" t="str">
            <v>temperate_nemoral:Europe|subtropic_mediterranean:Europe</v>
          </cell>
          <cell r="BO591">
            <v>1</v>
          </cell>
          <cell r="BR591" t="str">
            <v>RedListCategoryLevel</v>
          </cell>
          <cell r="BT591">
            <v>1</v>
          </cell>
          <cell r="BW591" t="str">
            <v>SpreadYearlyIncreaseCalculatedExpansionSpeed</v>
          </cell>
          <cell r="BX591">
            <v>0</v>
          </cell>
          <cell r="BY591">
            <v>1</v>
          </cell>
          <cell r="CB591" t="str">
            <v>T35,T37,T40</v>
          </cell>
          <cell r="CC591">
            <v>1</v>
          </cell>
          <cell r="CH591">
            <v>1</v>
          </cell>
          <cell r="CM591">
            <v>1</v>
          </cell>
          <cell r="CQ591">
            <v>1</v>
          </cell>
          <cell r="CU591">
            <v>1</v>
          </cell>
          <cell r="CX591">
            <v>0</v>
          </cell>
          <cell r="CY591">
            <v>1</v>
          </cell>
          <cell r="DB591">
            <v>0</v>
          </cell>
          <cell r="DC591" t="str">
            <v>Storgullkorg &lt;i&gt;Doronicum plantagineum&lt;/i&gt; er en flerårig urt fra Vest-Europa. Den har frøformering og noe klonal vekst. Den dyrkes i hager og er funnet noen ytterst få steder på skrotemark.</v>
          </cell>
          <cell r="DD591" t="str">
            <v>&lt;p&gt;Storgullkorg er funnet to ganger i VA Kristiansand, i 1965 (ved Christiansands møller) og 1976 (i Småhagene på Nedre Kongsgård) og &amp;#233:n gang i Ro Klepp i 2012 (jernbaneskråning ved Klepp stasjon). Arten dyrkes noe og reproduserer i Norge, men synes ikke å ha noen ekspansiv tendens.&lt;/p&gt;</v>
          </cell>
          <cell r="DE591" t="str">
            <v>Arten er innført som hageplante. Den synes å ha kommet ut fra hager med frøspredning, trolig også med utkast.</v>
          </cell>
          <cell r="DF591" t="str">
            <v>Invasjonspotensialet er lite, med kort median levetid og ingen ekspansjon.</v>
          </cell>
          <cell r="DG591" t="str">
            <v>Ingen kjent negativ økologisk effekt er knyttet til arten.</v>
          </cell>
          <cell r="DH591" t="str">
            <v>&lt;p&gt;Storgullkorg vurderes til ingen kjent økologisk risiko. Arten har knapt stabil forekomst i Norge (frøreproduksjon i bestander), men kan kanskje få det. I så fall forventes den ikke å ekspandere eller å bli noe problem.&lt;/p&gt;</v>
          </cell>
          <cell r="DI591">
            <v>0</v>
          </cell>
        </row>
        <row r="592">
          <cell r="B592" t="str">
            <v>Doronicum ×excelsum</v>
          </cell>
          <cell r="C592" t="str">
            <v>(N.E.Br.) Stace</v>
          </cell>
          <cell r="D592" t="str">
            <v>praktgullkurv</v>
          </cell>
          <cell r="E592">
            <v>132378</v>
          </cell>
          <cell r="F592">
            <v>100549</v>
          </cell>
          <cell r="G592" t="str">
            <v>ExpertGroups/Karplanter/N</v>
          </cell>
          <cell r="H592" t="str">
            <v>Karplanter</v>
          </cell>
          <cell r="I592" t="str">
            <v>Karplanter</v>
          </cell>
          <cell r="J592" t="str">
            <v>AlienSpecie</v>
          </cell>
          <cell r="N592">
            <v>3</v>
          </cell>
          <cell r="Q592">
            <v>1</v>
          </cell>
          <cell r="T592" t="str">
            <v>LO</v>
          </cell>
          <cell r="U592">
            <v>2</v>
          </cell>
          <cell r="V592" t="str">
            <v>3B,1</v>
          </cell>
          <cell r="X592">
            <v>1</v>
          </cell>
          <cell r="Y592">
            <v>1</v>
          </cell>
          <cell r="Z592">
            <v>1</v>
          </cell>
          <cell r="AA592">
            <v>1971</v>
          </cell>
          <cell r="AB592" t="str">
            <v>terrestrial</v>
          </cell>
          <cell r="AD592" t="str">
            <v>unknown</v>
          </cell>
          <cell r="AE592" t="str">
            <v>yes</v>
          </cell>
          <cell r="AF592" t="str">
            <v>unknown</v>
          </cell>
          <cell r="AG592">
            <v>2008</v>
          </cell>
          <cell r="AH592" t="str">
            <v>ST Trondheim: Ladehammeren</v>
          </cell>
          <cell r="AI592">
            <v>5</v>
          </cell>
          <cell r="AL592">
            <v>1</v>
          </cell>
          <cell r="AM592" t="str">
            <v>importDirect</v>
          </cell>
          <cell r="AN592">
            <v>2</v>
          </cell>
          <cell r="AO592" t="str">
            <v>introductionEscaped</v>
          </cell>
          <cell r="AP592" t="str">
            <v>Va,St,No,Tr,Fi</v>
          </cell>
          <cell r="AQ592">
            <v>48</v>
          </cell>
          <cell r="AR592">
            <v>4</v>
          </cell>
          <cell r="AS592">
            <v>192</v>
          </cell>
          <cell r="AT592">
            <v>15500</v>
          </cell>
          <cell r="AU592">
            <v>400</v>
          </cell>
          <cell r="AV592">
            <v>50</v>
          </cell>
          <cell r="AW592" t="str">
            <v>Ingen kjent effekt</v>
          </cell>
          <cell r="AX592" t="str">
            <v>Ingen kjent effekt</v>
          </cell>
          <cell r="BC592" t="str">
            <v>Ingen kjent effekt</v>
          </cell>
          <cell r="BD592" t="str">
            <v>Ingen kjent effekt</v>
          </cell>
          <cell r="BE592" t="str">
            <v>no</v>
          </cell>
          <cell r="BF592" t="str">
            <v>no</v>
          </cell>
          <cell r="BK592" t="str">
            <v>unknown:Europe</v>
          </cell>
          <cell r="BM592" t="str">
            <v>temperate_boreal:Europe|temperate_nemoral:Europe</v>
          </cell>
          <cell r="BO592">
            <v>2</v>
          </cell>
          <cell r="BP592" t="str">
            <v>X</v>
          </cell>
          <cell r="BR592" t="str">
            <v>RedListCategoryLevel</v>
          </cell>
          <cell r="BT592">
            <v>3</v>
          </cell>
          <cell r="BW592" t="str">
            <v>SpreadYearlyIncreaseObservations</v>
          </cell>
          <cell r="BX592">
            <v>265</v>
          </cell>
          <cell r="BY592">
            <v>1</v>
          </cell>
          <cell r="CB592" t="str">
            <v>T35,T37,T40,T43,T40</v>
          </cell>
          <cell r="CC592">
            <v>1</v>
          </cell>
          <cell r="CH592">
            <v>1</v>
          </cell>
          <cell r="CM592">
            <v>1</v>
          </cell>
          <cell r="CQ592">
            <v>1</v>
          </cell>
          <cell r="CU592">
            <v>1</v>
          </cell>
          <cell r="CX592">
            <v>0</v>
          </cell>
          <cell r="CY592">
            <v>1</v>
          </cell>
          <cell r="DB592">
            <v>0</v>
          </cell>
          <cell r="DC592" t="str">
            <v>Praktgullkorg &lt;em&gt;Doronicum &lt;/em&gt;x &lt;em&gt;excelsum&lt;/em&gt; er en hagehybrid oppstått fra de tre europeiske artene hjertegullkorg&lt;i&gt; D. pardalianches&lt;/i&gt;, storgullkorg &lt;i&gt;D. plantagineum &lt;/i&gt;og smågullkorg &lt;i&gt;D. columnae. &lt;/i&gt;Den dyrkes en god del som hagestaude og kan danne ganske store klumper ved vegetativ vekst, men den har ingen eller svært liten frøformering.</v>
          </cell>
          <cell r="DD592" t="str">
            <v>&lt;p&gt;Praktgullkorg dyrkes en god del som hagestaude, særlig i Nord-Norge, og kan danne ganske store klumper ved vegetativ vekst. Den blir derfor ofte gravd opp og kastet, og de aller fleste forekomster i norsk natur skyldes utkast fra hager. Den har ikke seksuell reproduksjon, i hvert fall ikke mye (noe som gjør at korgene står fine lengre enn hos seksuelle arter), men funnfrekvensen er økende på grunn av økt bruk og kast. Bare ett herbariebelegg har vært tilgjengelig for kontroll ved gjennomgangen for dette prosjektet (fra VA Marnardal 2001), men det er trolig at de 20 andre, alle fra Tromsøherbariet og fra No Narvik, Tr Harstad og Tromsø og Fi Alta og Hasvik, er riktig bestemt.&lt;/p&gt;</v>
          </cell>
          <cell r="DE592" t="str">
            <v>Artens forekomster i norsk natur skyldes først og fremst hageutkast, og det er uklart hva den videre skjebnen til disse forekomstene er. I noen tilfeller er den angitt som "forvillet", men dette skyldes trolig klonal vekst.</v>
          </cell>
          <cell r="DF592" t="str">
            <v>Artens invasjonspotensial er moderat, en kombinasjon av begrenset (til moderat lang) median levetid og moderat ekspansjonshastighet. Den har foreløpig ikke greit å gjøre noe særlig ut av seg på egen hånd, så framtida er rimelig usikker.</v>
          </cell>
          <cell r="DG592" t="str">
            <v>Det er ingen kjente negative økologiske effekter knyttet til arten.</v>
          </cell>
          <cell r="DH592" t="str">
            <v>&lt;p&gt;Praktgullkorg vurderes til lav risiko i norsk natur: den har et visst invasjonspotensial, men ser ut til å være avhengig av stadige hageutkast og anses derfor ikke som helt stabil i norsk natur.&lt;/p&gt;</v>
          </cell>
          <cell r="DI592">
            <v>0</v>
          </cell>
        </row>
        <row r="593">
          <cell r="B593" t="str">
            <v>Dorycnium pentaphyllum</v>
          </cell>
          <cell r="C593" t="str">
            <v>Scop.</v>
          </cell>
          <cell r="E593">
            <v>84800</v>
          </cell>
          <cell r="F593">
            <v>127937</v>
          </cell>
          <cell r="G593" t="str">
            <v>ExpertGroups/Karplanter/N</v>
          </cell>
          <cell r="H593" t="str">
            <v>Karplanter</v>
          </cell>
          <cell r="I593" t="str">
            <v>Karplanter</v>
          </cell>
          <cell r="J593" t="str">
            <v>NotApplicable</v>
          </cell>
          <cell r="M593" t="str">
            <v>canNotEstablishWithin50years</v>
          </cell>
          <cell r="AA593">
            <v>1989</v>
          </cell>
          <cell r="AB593" t="str">
            <v>terrestrial</v>
          </cell>
          <cell r="AD593" t="str">
            <v>unknown</v>
          </cell>
          <cell r="AE593" t="str">
            <v>no</v>
          </cell>
          <cell r="AF593" t="str">
            <v>unknown</v>
          </cell>
          <cell r="AI593">
            <v>10</v>
          </cell>
          <cell r="AJ593" t="str">
            <v>V</v>
          </cell>
          <cell r="AW593" t="str">
            <v>Ingen kjent effekt</v>
          </cell>
          <cell r="AX593" t="str">
            <v>Ingen kjent effekt</v>
          </cell>
          <cell r="BC593" t="str">
            <v>Ingen kjent effekt</v>
          </cell>
          <cell r="BD593" t="str">
            <v>Ingen kjent effekt</v>
          </cell>
          <cell r="BK593" t="str">
            <v>subtropic_mediterranean:Europe,Asia,Africa</v>
          </cell>
          <cell r="BM593" t="str">
            <v>temperate_nemoral:Europe|subtropic_mediterranean:Europe,Asia,Africa</v>
          </cell>
          <cell r="DI593">
            <v>0</v>
          </cell>
        </row>
        <row r="594">
          <cell r="B594" t="str">
            <v>Dracocephalum moldavicum</v>
          </cell>
          <cell r="C594" t="str">
            <v>L.</v>
          </cell>
          <cell r="D594" t="str">
            <v>tyrkerdragehode</v>
          </cell>
          <cell r="E594">
            <v>132486</v>
          </cell>
          <cell r="F594">
            <v>102282</v>
          </cell>
          <cell r="G594" t="str">
            <v>ExpertGroups/Karplanter/N</v>
          </cell>
          <cell r="H594" t="str">
            <v>Karplanter</v>
          </cell>
          <cell r="I594" t="str">
            <v>Karplanter</v>
          </cell>
          <cell r="J594" t="str">
            <v>NotApplicable</v>
          </cell>
          <cell r="M594" t="str">
            <v>canNotEstablishWithin50years</v>
          </cell>
          <cell r="AA594" t="str">
            <v>1867-1920</v>
          </cell>
          <cell r="AB594" t="str">
            <v>terrestrial</v>
          </cell>
          <cell r="AD594" t="str">
            <v>unknown</v>
          </cell>
          <cell r="AE594" t="str">
            <v>no</v>
          </cell>
          <cell r="AF594" t="str">
            <v>unknown</v>
          </cell>
          <cell r="AI594">
            <v>1</v>
          </cell>
          <cell r="AJ594" t="str">
            <v>V</v>
          </cell>
          <cell r="AQ594">
            <v>0</v>
          </cell>
          <cell r="AS594">
            <v>0</v>
          </cell>
          <cell r="AT594">
            <v>0</v>
          </cell>
          <cell r="AW594" t="str">
            <v>Ingen kjent effekt</v>
          </cell>
          <cell r="AX594" t="str">
            <v>Ingen kjent effekt</v>
          </cell>
          <cell r="BC594" t="str">
            <v>Ingen kjent effekt</v>
          </cell>
          <cell r="BD594" t="str">
            <v>Ingen kjent effekt</v>
          </cell>
          <cell r="BK594" t="str">
            <v>temperate_nemoral:Asia</v>
          </cell>
          <cell r="BM594" t="str">
            <v>temperate_nemoral:Europe,Asia</v>
          </cell>
          <cell r="DI594">
            <v>3</v>
          </cell>
        </row>
        <row r="595">
          <cell r="B595" t="str">
            <v>Dracocephalum nutans</v>
          </cell>
          <cell r="C595" t="str">
            <v>L.</v>
          </cell>
          <cell r="D595" t="str">
            <v>steppedragehode</v>
          </cell>
          <cell r="E595">
            <v>62243</v>
          </cell>
          <cell r="F595">
            <v>102283</v>
          </cell>
          <cell r="G595" t="str">
            <v>ExpertGroups/Karplanter/N</v>
          </cell>
          <cell r="H595" t="str">
            <v>Karplanter</v>
          </cell>
          <cell r="I595" t="str">
            <v>Karplanter</v>
          </cell>
          <cell r="J595" t="str">
            <v>NotApplicable</v>
          </cell>
          <cell r="M595" t="str">
            <v>canNotEstablishWithin50years</v>
          </cell>
          <cell r="AA595">
            <v>1939</v>
          </cell>
          <cell r="AB595" t="str">
            <v>terrestrial</v>
          </cell>
          <cell r="AD595" t="str">
            <v>unknown</v>
          </cell>
          <cell r="AE595" t="str">
            <v>no</v>
          </cell>
          <cell r="AF595" t="str">
            <v>unknown</v>
          </cell>
          <cell r="AI595">
            <v>5</v>
          </cell>
          <cell r="AJ595" t="str">
            <v>V</v>
          </cell>
          <cell r="AW595" t="str">
            <v>Ingen kjent effekt</v>
          </cell>
          <cell r="AX595" t="str">
            <v>Ingen kjent effekt</v>
          </cell>
          <cell r="BC595" t="str">
            <v>Ingen kjent effekt</v>
          </cell>
          <cell r="BD595" t="str">
            <v>Ingen kjent effekt</v>
          </cell>
          <cell r="BK595" t="str">
            <v>temperate_boreal:Asia|temperate_nemoral:Asia</v>
          </cell>
          <cell r="BM595" t="str">
            <v>temperate_boreal:Europe,Asia|temperate_nemoral:Europe,Asia</v>
          </cell>
          <cell r="DI595">
            <v>0</v>
          </cell>
        </row>
        <row r="596">
          <cell r="B596" t="str">
            <v>Dracocephalum parviflorum</v>
          </cell>
          <cell r="C596" t="str">
            <v>Nutt.</v>
          </cell>
          <cell r="D596" t="str">
            <v>toppdragehode</v>
          </cell>
          <cell r="E596">
            <v>132487</v>
          </cell>
          <cell r="F596">
            <v>102284</v>
          </cell>
          <cell r="G596" t="str">
            <v>ExpertGroups/Karplanter/N</v>
          </cell>
          <cell r="H596" t="str">
            <v>Karplanter</v>
          </cell>
          <cell r="I596" t="str">
            <v>Karplanter</v>
          </cell>
          <cell r="J596" t="str">
            <v>AlienSpecie</v>
          </cell>
          <cell r="N596">
            <v>1</v>
          </cell>
          <cell r="Q596">
            <v>1</v>
          </cell>
          <cell r="T596" t="str">
            <v>NK</v>
          </cell>
          <cell r="U596">
            <v>1</v>
          </cell>
          <cell r="V596" t="str">
            <v>1,1</v>
          </cell>
          <cell r="X596">
            <v>1</v>
          </cell>
          <cell r="Y596">
            <v>1</v>
          </cell>
          <cell r="Z596">
            <v>1</v>
          </cell>
          <cell r="AA596">
            <v>1917</v>
          </cell>
          <cell r="AB596" t="str">
            <v>terrestrial</v>
          </cell>
          <cell r="AD596" t="str">
            <v>origin</v>
          </cell>
          <cell r="AE596" t="str">
            <v>yes</v>
          </cell>
          <cell r="AF596" t="str">
            <v>unknown</v>
          </cell>
          <cell r="AI596">
            <v>2</v>
          </cell>
          <cell r="AJ596" t="str">
            <v>V</v>
          </cell>
          <cell r="AN596">
            <v>1</v>
          </cell>
          <cell r="AO596" t="str">
            <v>introductionTransportpollution</v>
          </cell>
          <cell r="AP596" t="str">
            <v>Øs</v>
          </cell>
          <cell r="AQ596">
            <v>4</v>
          </cell>
          <cell r="AR596">
            <v>2</v>
          </cell>
          <cell r="AS596">
            <v>8</v>
          </cell>
          <cell r="AT596">
            <v>1</v>
          </cell>
          <cell r="AU596">
            <v>4</v>
          </cell>
          <cell r="AV596">
            <v>100</v>
          </cell>
          <cell r="AW596" t="str">
            <v>Ingen kjent effekt</v>
          </cell>
          <cell r="AX596" t="str">
            <v>Ingen kjent effekt</v>
          </cell>
          <cell r="BC596" t="str">
            <v>Ingen kjent effekt</v>
          </cell>
          <cell r="BD596" t="str">
            <v>Ingen kjent effekt</v>
          </cell>
          <cell r="BE596" t="str">
            <v>no</v>
          </cell>
          <cell r="BF596" t="str">
            <v>no</v>
          </cell>
          <cell r="BK596" t="str">
            <v>temperate_boreal:NorthAndCentralAmerica|temperate_nemoral:NorthAndCentralAmerica</v>
          </cell>
          <cell r="BM596" t="str">
            <v>temperate_boreal:Europe,NorthAndCentralAmerica|temperate_nemoral:Europe,NorthAndCentralAmerica</v>
          </cell>
          <cell r="BO596">
            <v>1</v>
          </cell>
          <cell r="BR596" t="str">
            <v>RedListCategoryLevel</v>
          </cell>
          <cell r="BT596">
            <v>1</v>
          </cell>
          <cell r="BW596" t="str">
            <v>SpreadYearlyIncreaseCalculatedExpansionSpeed</v>
          </cell>
          <cell r="BX596">
            <v>0</v>
          </cell>
          <cell r="BY596">
            <v>1</v>
          </cell>
          <cell r="CB596" t="str">
            <v>T44,T40,T35,T37-C-3</v>
          </cell>
          <cell r="CC596">
            <v>1</v>
          </cell>
          <cell r="CH596">
            <v>1</v>
          </cell>
          <cell r="CM596">
            <v>1</v>
          </cell>
          <cell r="CQ596">
            <v>1</v>
          </cell>
          <cell r="CU596">
            <v>1</v>
          </cell>
          <cell r="CX596">
            <v>0</v>
          </cell>
          <cell r="CY596">
            <v>1</v>
          </cell>
          <cell r="DB596">
            <v>0</v>
          </cell>
          <cell r="DC596" t="str">
            <v>Toppdragehode &lt;em&gt;Dracocephalum parviflorum &lt;/em&gt;er en ett- til toårig, seksuelt reproduserende art som kommer fra nemoral og sørlig boreal sone i Nord-Amerika.</v>
          </cell>
          <cell r="DD596" t="str">
            <v>&lt;p&gt;Arten synes å være kommet inn ved møller (med korn) og med grasfrø fra Nord-Amerika. Den har hatt sporadisk opptreden i noe spredte perioder fra 1917 (Ho Osterøy) og 1920 (Oslo), trolig avhengig av importmønsteret for de varene den følger, men den synes aldri å ha reprodusert effektivt i Norge. Dette er merkelig etter som arten er hardfør helt nord til grensa mot Arktis i Nord-Amerika, men vi kan ha fått inn mer varmekrevende provenienser. Arten har potensial i Norge dersom klimatisk bedre tilpasset materiale blir innført.&lt;/p&gt;</v>
          </cell>
          <cell r="DE596" t="str">
            <v>Arten har kommet inn fra Nord-Amerika som forurensning med korn til møller og med grasfrø. Det ser ikke ut til at den har noen reproduksjon og egenspredning foreløpig.</v>
          </cell>
          <cell r="DF596" t="str">
            <v>Invasjonspotensialet er lite, med kort median levetid og negativ populasjonsutvikling (negativ ekspansjonshastighet). Arten har trolig ingen helt stabil forekomst i Norge: det er ikke noe som tyder på dannelse av reproduserende bestand. I Belgia angis arten som "A rare and ephemeral alien, sometimes persisting for some years." (Manual of the Alien Plants of Belgium). Den er ikke en stabil art i Danmark (Hartvig 2015) eller Sverige, men kanskje i Finland.</v>
          </cell>
          <cell r="DG596" t="str">
            <v>Det er ingen kjente negative økologiske effekter knyttet til arten.</v>
          </cell>
          <cell r="DH596" t="str">
            <v>&lt;p&gt;Toppdragehode vurderes til ingen kjent økologisk risiko i Norge.&lt;/p&gt;&lt;p&gt;&lt;br/&gt;&lt;/p&gt;</v>
          </cell>
          <cell r="DI596">
            <v>2</v>
          </cell>
        </row>
        <row r="597">
          <cell r="B597" t="str">
            <v>Dracocephalum thymiflorum</v>
          </cell>
          <cell r="C597" t="str">
            <v>L.</v>
          </cell>
          <cell r="D597" t="str">
            <v>russedragehode</v>
          </cell>
          <cell r="E597">
            <v>62247</v>
          </cell>
          <cell r="F597">
            <v>102287</v>
          </cell>
          <cell r="G597" t="str">
            <v>ExpertGroups/Karplanter/N</v>
          </cell>
          <cell r="H597" t="str">
            <v>Karplanter</v>
          </cell>
          <cell r="I597" t="str">
            <v>Karplanter</v>
          </cell>
          <cell r="J597" t="str">
            <v>AlienSpecie</v>
          </cell>
          <cell r="N597">
            <v>1</v>
          </cell>
          <cell r="Q597">
            <v>1</v>
          </cell>
          <cell r="T597" t="str">
            <v>NK</v>
          </cell>
          <cell r="U597">
            <v>1</v>
          </cell>
          <cell r="V597" t="str">
            <v>1,1</v>
          </cell>
          <cell r="X597">
            <v>1</v>
          </cell>
          <cell r="Y597">
            <v>1</v>
          </cell>
          <cell r="Z597">
            <v>1</v>
          </cell>
          <cell r="AA597">
            <v>1870</v>
          </cell>
          <cell r="AB597" t="str">
            <v>terrestrial</v>
          </cell>
          <cell r="AD597" t="str">
            <v>origin</v>
          </cell>
          <cell r="AE597" t="str">
            <v>yes</v>
          </cell>
          <cell r="AF597" t="str">
            <v>unknown</v>
          </cell>
          <cell r="AG597">
            <v>1870</v>
          </cell>
          <cell r="AH597" t="str">
            <v>Op Sør-Aurdal: Sør-Aurdal prestegård, Lensmannsjordet og Klokkermoen, i kunstig eng</v>
          </cell>
          <cell r="AI597">
            <v>1</v>
          </cell>
          <cell r="AJ597" t="str">
            <v>V</v>
          </cell>
          <cell r="AN597">
            <v>1</v>
          </cell>
          <cell r="AO597" t="str">
            <v>introductionTransportpollution</v>
          </cell>
          <cell r="AP597" t="str">
            <v>OsA,Op</v>
          </cell>
          <cell r="AQ597">
            <v>16</v>
          </cell>
          <cell r="AR597">
            <v>4</v>
          </cell>
          <cell r="AS597">
            <v>64</v>
          </cell>
          <cell r="AT597">
            <v>500</v>
          </cell>
          <cell r="AU597">
            <v>12</v>
          </cell>
          <cell r="AV597">
            <v>100</v>
          </cell>
          <cell r="AW597" t="str">
            <v>Ingen kjent effekt</v>
          </cell>
          <cell r="AX597" t="str">
            <v>Ingen kjent effekt</v>
          </cell>
          <cell r="BC597" t="str">
            <v>Ingen kjent effekt</v>
          </cell>
          <cell r="BD597" t="str">
            <v>Ingen kjent effekt</v>
          </cell>
          <cell r="BE597" t="str">
            <v>no</v>
          </cell>
          <cell r="BF597" t="str">
            <v>no</v>
          </cell>
          <cell r="BG597" t="str">
            <v>V</v>
          </cell>
          <cell r="BK597" t="str">
            <v>temperate_nemoral:Europe,Asia|temperate_dry:Europe,Asia</v>
          </cell>
          <cell r="BM597" t="str">
            <v>temperate_nemoral:Europe,Asia|temperate_dry:Europe,Asia</v>
          </cell>
          <cell r="BO597">
            <v>1</v>
          </cell>
          <cell r="BR597" t="str">
            <v>RedListCategoryLevel</v>
          </cell>
          <cell r="BT597">
            <v>1</v>
          </cell>
          <cell r="BW597" t="str">
            <v>SpreadYearlyIncreaseCalculatedExpansionSpeed</v>
          </cell>
          <cell r="BX597">
            <v>0</v>
          </cell>
          <cell r="BY597">
            <v>1</v>
          </cell>
          <cell r="CB597" t="str">
            <v>T35,T40,T43,T45</v>
          </cell>
          <cell r="CC597">
            <v>1</v>
          </cell>
          <cell r="CH597">
            <v>1</v>
          </cell>
          <cell r="CM597">
            <v>1</v>
          </cell>
          <cell r="CQ597">
            <v>1</v>
          </cell>
          <cell r="CU597">
            <v>1</v>
          </cell>
          <cell r="CX597">
            <v>0</v>
          </cell>
          <cell r="CY597">
            <v>1</v>
          </cell>
          <cell r="DB597">
            <v>0</v>
          </cell>
          <cell r="DC597" t="str">
            <v>Russedragehode &lt;em&gt;Dracocephalum thymiflorum &lt;/em&gt;er en ettårig, kontinental art fra Øst-Europa og Vest-Asia. Den har frøformering.</v>
          </cell>
          <cell r="DD597" t="str">
            <v>&lt;p&gt;Arten ble trolig innført rundt 1870 og ble i løpet av kort tid funnet på en rekke steder, særlig i Oppland (rundt Bagn i Valdres og Lillehammer lengst sør i Gudbrandsdalen) og i Oslo. Arten har opplagt hatt rimelig god reproduksjon i Norge og holdt seg på mange steder i tiår. Tilbakegangen begynte allerede på 1910-tallet og ble ikke kompensert av noen meget få funn ved møller (Oslo: Torshov 1916 og 1919, Te Skien: Bøle 1909, 1910 og 1915). Det er også tegn på at den kan ha vokst ved noen møller på Vestlandet etter som den dukker opp i enger der mølleavfall kan ha blitt brukt som gjødsel. Arten har hatt en klar tilbakegang etter 1920, men med stabil forekomst i Gudbrandsdalen i hvert fall fram til 2012. Det er kun ett dokumentert funn de siste 20 årene, fra Op Sel: Storrustvegen i 2012. Det er godt mulig at arten ikke lenger er stabil i Norge.&lt;/p&gt;</v>
          </cell>
          <cell r="DE597" t="str">
            <v>Arten er med stor sannsynlighet innført med grasfrø i stor stil rundt 1870 og etablerte seg den gangen med flere selvstendig reproduserende bestander. Den kom trolig også inn til en viss grad ved møller og ble kanskje spredt med mølleavfall.</v>
          </cell>
          <cell r="DF597" t="str">
            <v>Invasjonspotensialet er ørlite: arten har vært i tilbakegang i 100 år og er kun dokumentert med &amp;#233:n forekomst de siste 20 årene. Både median levetid og ekspansjonshastighet får dermed laveste skår. Den er tilpasset nokså varmt, tørt klima, og med eksisterende klimaprognoser vil den ikke få det bedre i Norge.</v>
          </cell>
          <cell r="DG597" t="str">
            <v>Det er ingen kjente negative økologiske effekter knyttet til arten.</v>
          </cell>
          <cell r="DH597" t="str">
            <v>&lt;p&gt;Russedragehode vurderes til ingen kjent økologisk risiko. Arten har hatt stabil forekomst i Norge (frøreproduksjon) i snart 150 år, men har det kanskje ikke lenger. Arten har dermed et ørlite invasjonspotensiale, og kombinert med ingen kjente negative økologiske effekter blir den vurdert til ingen trussel mot norsk natur.&lt;br/&gt;&lt;/p&gt;&lt;p&gt; &lt;/p&gt;</v>
          </cell>
          <cell r="DI597">
            <v>0</v>
          </cell>
        </row>
        <row r="598">
          <cell r="B598" t="str">
            <v>Sedum forsterianum</v>
          </cell>
          <cell r="C598" t="str">
            <v>Sm.</v>
          </cell>
          <cell r="D598" t="str">
            <v>konglebergknapp</v>
          </cell>
          <cell r="E598">
            <v>137566</v>
          </cell>
          <cell r="F598">
            <v>103599</v>
          </cell>
          <cell r="G598" t="str">
            <v>ExpertGroups/Karplanter/N</v>
          </cell>
          <cell r="H598" t="str">
            <v>Karplanter</v>
          </cell>
          <cell r="I598" t="str">
            <v>Karplanter</v>
          </cell>
          <cell r="J598" t="str">
            <v>AlienSpecie</v>
          </cell>
          <cell r="N598">
            <v>3</v>
          </cell>
          <cell r="Q598">
            <v>1</v>
          </cell>
          <cell r="T598" t="str">
            <v>LO</v>
          </cell>
          <cell r="U598">
            <v>2</v>
          </cell>
          <cell r="V598" t="str">
            <v>3AB,1</v>
          </cell>
          <cell r="X598">
            <v>3</v>
          </cell>
          <cell r="Y598">
            <v>4</v>
          </cell>
          <cell r="Z598">
            <v>1</v>
          </cell>
          <cell r="AA598">
            <v>1964</v>
          </cell>
          <cell r="AB598" t="str">
            <v>terrestrial</v>
          </cell>
          <cell r="AD598" t="str">
            <v>unknown</v>
          </cell>
          <cell r="AE598" t="str">
            <v>yes</v>
          </cell>
          <cell r="AF598" t="str">
            <v>unknown</v>
          </cell>
          <cell r="AG598">
            <v>1993</v>
          </cell>
          <cell r="AH598" t="str">
            <v>Fem steder i Vest-Agder (Kristiansand, mandal) og Sogn og Fjordane (Solund, Høyanger)</v>
          </cell>
          <cell r="AI598">
            <v>5</v>
          </cell>
          <cell r="AJ598" t="str">
            <v>V</v>
          </cell>
          <cell r="AK598" t="str">
            <v>V</v>
          </cell>
          <cell r="AL598">
            <v>1</v>
          </cell>
          <cell r="AM598" t="str">
            <v>importDirect</v>
          </cell>
          <cell r="AN598">
            <v>4</v>
          </cell>
          <cell r="AO598" t="str">
            <v>introductionEscaped,spreadTransportpollution,introductionNaturalDispersal</v>
          </cell>
          <cell r="AP598" t="str">
            <v>Bu,Va,Ro,Sf,Mr,St,Nt,Tr</v>
          </cell>
          <cell r="AQ598">
            <v>148</v>
          </cell>
          <cell r="AR598">
            <v>5</v>
          </cell>
          <cell r="AS598">
            <v>740</v>
          </cell>
          <cell r="AT598">
            <v>250000</v>
          </cell>
          <cell r="AU598">
            <v>1480</v>
          </cell>
          <cell r="AV598">
            <v>50</v>
          </cell>
          <cell r="AW598" t="str">
            <v>Ingen kjent effekt</v>
          </cell>
          <cell r="AX598" t="str">
            <v>Ingen kjent effekt</v>
          </cell>
          <cell r="BC598" t="str">
            <v>Ingen kjent effekt</v>
          </cell>
          <cell r="BD598" t="str">
            <v>Ingen kjent effekt</v>
          </cell>
          <cell r="BE598" t="str">
            <v>no</v>
          </cell>
          <cell r="BF598" t="str">
            <v>no</v>
          </cell>
          <cell r="BG598" t="str">
            <v>V</v>
          </cell>
          <cell r="BK598" t="str">
            <v>temperate_nemoral:Europe|subtropic_humid:Europe</v>
          </cell>
          <cell r="BM598" t="str">
            <v>temperate_boreal:Europe|temperate_nemoral:Europe,NorthAndCentralAmerica|subtropic_mediterranean:Europe|subtropic_humid:Europe</v>
          </cell>
          <cell r="BO598">
            <v>3</v>
          </cell>
          <cell r="BR598" t="str">
            <v>RedListCategoryLevel</v>
          </cell>
          <cell r="BT598">
            <v>3</v>
          </cell>
          <cell r="BW598" t="str">
            <v>SpreadYearlyIncreaseObservations</v>
          </cell>
          <cell r="BX598">
            <v>224</v>
          </cell>
          <cell r="BY598">
            <v>1</v>
          </cell>
          <cell r="CB598" t="str">
            <v>T1-C-2,T1-C-4,T1-C-6,T35</v>
          </cell>
          <cell r="CC598">
            <v>1</v>
          </cell>
          <cell r="CH598">
            <v>1</v>
          </cell>
          <cell r="CM598">
            <v>1</v>
          </cell>
          <cell r="CQ598">
            <v>1</v>
          </cell>
          <cell r="CU598">
            <v>1</v>
          </cell>
          <cell r="CX598">
            <v>0</v>
          </cell>
          <cell r="CY598">
            <v>1</v>
          </cell>
          <cell r="DB598">
            <v>0</v>
          </cell>
          <cell r="DC598" t="str">
            <v>Konglebergknapp &lt;em&gt;Sedum forsterianum&lt;/em&gt; er en flerårig urt med overvintrende, nedbøyde skudd som danner matter. Den formerer seg også med frø, men det er uvisst om dette skjer i norsk natur (foreløpig). Arten kommer fra Vest-Europa. Den dyrkes som prydplante på tørt og grunnlendt substrat og forekommer ved forvilling på tilsvarende steder: berg og knauser. Den kan også finnes gjenstående på berg ved hus og fritidsboliger og bli kastet ut på avfallshauger. Det er ikke kjent om arten er kalkkrevende, men trolig er et tørt og solrikt miljø viktigere enn bergets kalkinnhold.</v>
          </cell>
          <cell r="DD598" t="str">
            <v>&lt;p&gt;Konglebergknapp&lt;em&gt; &lt;/em&gt;ble først funnet i 1964 MR Ulstein: Ulsteinvik, men uvisst om etablert. De neste funnene, av sikkert forvillete planter, ble gjort i 1993 i VA Kristiansand og Mandal og i SF Høyanger (to steder) og Solund, og siden er arten funnet på 32 nye lokaliteter på 23 år, hvorav omtrent halvparten er fra Tr Harstad og Tromsø der arten er blitt spesielt ettersøkt. Funnene viser at arten dyrkes hyppig og spres lokalt, spesielt i kyststrøk. Arten kan godt være oversett (og i sør forvekslet med broddbergknapp &lt;em&gt;S. rupestre&lt;/em&gt;). Konglebergknapp kan vise seg å være mye vanligere enn innsamlinger tyder på, og å forekomme spredt i store deler av landet, da den ser ut til å være lite varmekrevende og middels vinterherdig. Tyngdepunktet ligger nok likevel vest- og nordpå.&lt;/p&gt;</v>
          </cell>
          <cell r="DE598" t="str">
            <v>Arten er innført som hageplante og er spredt fra hager med utkast. Vi har foreløpig ikke sikre tegn på frøformering, men mye lokal økning skjer ved avbrukne skudd som rotslår.</v>
          </cell>
          <cell r="DF598" t="str">
            <v>Invasjonspotensialet er moderat, et naturlig resultat av moderat median levetid og moderat ekspansjonshastighet.</v>
          </cell>
          <cell r="DG598" t="str">
            <v>Det er foreløpig ingen kjente eller påvisbare negative økologiske effekter. Arten kan imidlertid danne store, tette kolonier på svaberg og kan med tida føre til noe fortrengning, men foreløpig ikke i så stor grad at vi passerer noen av terskelverdiene i kriteriesettet.</v>
          </cell>
          <cell r="DH598" t="str">
            <v>&lt;p&gt;Konglebergknapp vurderes å medføre låg økologisk risiko, og kun på grunn av et moderat invasjonspotensiale. Arten vil neppe få store negative effekter på hjemlige arter, med mindre den i sør skulle etablere seg på kalkberg med truete og sårbare arter.&lt;/p&gt;</v>
          </cell>
          <cell r="DI598">
            <v>0</v>
          </cell>
        </row>
        <row r="599">
          <cell r="B599" t="str">
            <v>Spiraea alba</v>
          </cell>
          <cell r="C599" t="str">
            <v>Du Roi</v>
          </cell>
          <cell r="D599" t="str">
            <v>hvitspirea</v>
          </cell>
          <cell r="E599">
            <v>138015</v>
          </cell>
          <cell r="F599">
            <v>103503</v>
          </cell>
          <cell r="G599" t="str">
            <v>ExpertGroups/Karplanter/N</v>
          </cell>
          <cell r="H599" t="str">
            <v>Karplanter</v>
          </cell>
          <cell r="I599" t="str">
            <v>Karplanter</v>
          </cell>
          <cell r="J599" t="str">
            <v>AlienSpecie</v>
          </cell>
          <cell r="N599">
            <v>3</v>
          </cell>
          <cell r="Q599">
            <v>1</v>
          </cell>
          <cell r="T599" t="str">
            <v>LO</v>
          </cell>
          <cell r="U599">
            <v>2</v>
          </cell>
          <cell r="V599" t="str">
            <v>3AB,1</v>
          </cell>
          <cell r="X599">
            <v>2</v>
          </cell>
          <cell r="Y599">
            <v>3</v>
          </cell>
          <cell r="Z599">
            <v>1</v>
          </cell>
          <cell r="AA599">
            <v>1917</v>
          </cell>
          <cell r="AB599" t="str">
            <v>terrestrial</v>
          </cell>
          <cell r="AD599" t="str">
            <v>unknown</v>
          </cell>
          <cell r="AE599" t="str">
            <v>yes</v>
          </cell>
          <cell r="AF599" t="str">
            <v>unknown</v>
          </cell>
          <cell r="AG599">
            <v>2000</v>
          </cell>
          <cell r="AH599" t="str">
            <v>AA Grimstad: Søm</v>
          </cell>
          <cell r="AI599">
            <v>10</v>
          </cell>
          <cell r="AJ599" t="str">
            <v>V</v>
          </cell>
          <cell r="AL599">
            <v>1</v>
          </cell>
          <cell r="AM599" t="str">
            <v>importDirect</v>
          </cell>
          <cell r="AN599">
            <v>3</v>
          </cell>
          <cell r="AO599" t="str">
            <v>introductionEscaped</v>
          </cell>
          <cell r="AP599" t="str">
            <v>OsA,He,Bu,Ve,Aa,Va,Ro,Ho</v>
          </cell>
          <cell r="AQ599">
            <v>60</v>
          </cell>
          <cell r="AR599">
            <v>4</v>
          </cell>
          <cell r="AS599">
            <v>240</v>
          </cell>
          <cell r="AT599">
            <v>24100</v>
          </cell>
          <cell r="AU599">
            <v>720</v>
          </cell>
          <cell r="AV599">
            <v>80</v>
          </cell>
          <cell r="AW599" t="str">
            <v>Ingen kjent effekt</v>
          </cell>
          <cell r="AX599" t="str">
            <v>Ingen kjent effekt</v>
          </cell>
          <cell r="BC599" t="str">
            <v>Ingen kjent effekt</v>
          </cell>
          <cell r="BD599" t="str">
            <v>Ingen kjent effekt</v>
          </cell>
          <cell r="BE599" t="str">
            <v>no</v>
          </cell>
          <cell r="BF599" t="str">
            <v>no</v>
          </cell>
          <cell r="BK599" t="str">
            <v>temperate_boreal:NorthAndCentralAmerica|temperate_nemoral:NorthAndCentralAmerica</v>
          </cell>
          <cell r="BM599" t="str">
            <v>temperate_boreal:Europe,NorthAndCentralAmerica|temperate_nemoral:Europe,NorthAndCentralAmerica</v>
          </cell>
          <cell r="BO599">
            <v>3</v>
          </cell>
          <cell r="BQ599" t="str">
            <v>X</v>
          </cell>
          <cell r="BR599" t="str">
            <v>RedListCategoryLevel</v>
          </cell>
          <cell r="BT599">
            <v>3</v>
          </cell>
          <cell r="BW599" t="str">
            <v>SpreadYearlyIncreaseObservations</v>
          </cell>
          <cell r="BX599">
            <v>229</v>
          </cell>
          <cell r="BY599">
            <v>1</v>
          </cell>
          <cell r="CB599" t="str">
            <v>T35,T40,V10,T4,T30,T18</v>
          </cell>
          <cell r="CC599">
            <v>1</v>
          </cell>
          <cell r="CH599">
            <v>1</v>
          </cell>
          <cell r="CM599">
            <v>1</v>
          </cell>
          <cell r="CQ599">
            <v>1</v>
          </cell>
          <cell r="CU599">
            <v>1</v>
          </cell>
          <cell r="CX599">
            <v>0</v>
          </cell>
          <cell r="CY599">
            <v>1</v>
          </cell>
          <cell r="DB599">
            <v>0</v>
          </cell>
          <cell r="DC599" t="str">
            <v>Kvitspirea &lt;em&gt;Spiraea alba &lt;/em&gt;er en 0,5-1,5 m høy prydbusk. Den formerer seg med frø og rotskudd. Den kommer fra østlige deler av Nord-Amerika. Kvitspirea er trolig blitt brukt i norske hager siden 1800-tallet, men har neppe vært vanlig. Arten er rimelig hardfør.&lt;br/&gt;&lt;p&gt;Kvitspirea &lt;i&gt;Spiraea alba&lt;/i&gt; og breispirea &lt;i&gt;S. latifolia&lt;/i&gt; er nært beslektet og regnes av mange forfattere som to underarter av &amp;#233:n art. Materialet som ligger i databasene, er ikke godt revidert, og noen opplysninger ligger trolig på feil art. Det generelle bildet blir likevel trolig det samme.&lt;/p&gt;</v>
          </cell>
          <cell r="DD599" t="str">
            <v>&lt;p&gt;Siden første funn i 1917 (Ho Osterøy) er kvitspirea funnet fjorten ganger fra Oslo-Akershus til Rogaland, men arten er funnet hyppigere de siste 20 årene enn tidligere. Dette kan skyldes at den har vært oversett tidligere, men det kan også være at den er under raskere spredning. Vi har observert arten flere ganger uten at den er blitt samlet eller dokumentert på annet vis, spesielt på indre Sørlandet.&lt;/p&gt;</v>
          </cell>
          <cell r="DE599" t="str">
            <v>Arten er innført som hageplante. Den sprer seg både med frø og rotskudd.</v>
          </cell>
          <cell r="DF599" t="str">
            <v>Invasjonspotensialet mer moderat, et resultat av har moderat median levetid i landet (med usikkerhet til begrenset) og en moderat ekspansjonshastighet.</v>
          </cell>
          <cell r="DG599" t="str">
            <v>Kvitspirea er bare funnet i sterkt kulturpåvirket eller kulturbetinget mark: gangvei, veikant, fuktig og brakk eng, krattskog og skogkant, og litt på flommark. Arten er for sjelden til å få noen negativ økologisk effekt.</v>
          </cell>
          <cell r="DH599" t="str">
            <v>&lt;p&gt;Kvitspirea vurderes til låg økologisk risiko, utelukkende på grunn av et begrenset invasjonspotensiale.&lt;/p&gt;</v>
          </cell>
          <cell r="DI599">
            <v>0</v>
          </cell>
        </row>
        <row r="600">
          <cell r="B600" t="str">
            <v>Spiraea chamaedryfolia</v>
          </cell>
          <cell r="C600" t="str">
            <v>L.</v>
          </cell>
          <cell r="D600" t="str">
            <v>bjarkøyspirea</v>
          </cell>
          <cell r="E600">
            <v>138019</v>
          </cell>
          <cell r="F600">
            <v>103507</v>
          </cell>
          <cell r="G600" t="str">
            <v>ExpertGroups/Karplanter/N</v>
          </cell>
          <cell r="H600" t="str">
            <v>Karplanter</v>
          </cell>
          <cell r="I600" t="str">
            <v>Karplanter</v>
          </cell>
          <cell r="J600" t="str">
            <v>AlienSpecie</v>
          </cell>
          <cell r="N600">
            <v>3</v>
          </cell>
          <cell r="P600" t="str">
            <v>V</v>
          </cell>
          <cell r="Q600">
            <v>1</v>
          </cell>
          <cell r="T600" t="str">
            <v>LO</v>
          </cell>
          <cell r="U600">
            <v>2</v>
          </cell>
          <cell r="V600" t="str">
            <v>3AB,1</v>
          </cell>
          <cell r="W600" t="str">
            <v>PH</v>
          </cell>
          <cell r="X600">
            <v>3</v>
          </cell>
          <cell r="Y600">
            <v>4</v>
          </cell>
          <cell r="Z600">
            <v>1</v>
          </cell>
          <cell r="AA600">
            <v>1904</v>
          </cell>
          <cell r="AB600" t="str">
            <v>terrestrial</v>
          </cell>
          <cell r="AD600" t="str">
            <v>unknown</v>
          </cell>
          <cell r="AE600" t="str">
            <v>yes</v>
          </cell>
          <cell r="AF600" t="str">
            <v>unknown</v>
          </cell>
          <cell r="AG600">
            <v>1904</v>
          </cell>
          <cell r="AH600" t="str">
            <v>Te Porsgrunn: Brevikåsen, Trosvik</v>
          </cell>
          <cell r="AI600">
            <v>10</v>
          </cell>
          <cell r="AJ600" t="str">
            <v>V</v>
          </cell>
          <cell r="AL600">
            <v>2</v>
          </cell>
          <cell r="AM600" t="str">
            <v>importDirect</v>
          </cell>
          <cell r="AN600">
            <v>4</v>
          </cell>
          <cell r="AO600" t="str">
            <v>introductionEscaped,spreadNaturalDispersal</v>
          </cell>
          <cell r="AP600" t="str">
            <v>Øs,OsA,He,Op,Bu,Ve,Te,Aa,Va,Ro,Ho,Sf,Mr,St,Nt,No,Tr</v>
          </cell>
          <cell r="AQ600">
            <v>400</v>
          </cell>
          <cell r="AR600">
            <v>5</v>
          </cell>
          <cell r="AS600">
            <v>2000</v>
          </cell>
          <cell r="AT600">
            <v>250000</v>
          </cell>
          <cell r="AU600">
            <v>6000</v>
          </cell>
          <cell r="AV600">
            <v>70</v>
          </cell>
          <cell r="AW600" t="str">
            <v>Ingen kjent effekt</v>
          </cell>
          <cell r="AX600" t="str">
            <v>Ingen kjent effekt</v>
          </cell>
          <cell r="BC600" t="str">
            <v>Ingen kjent effekt</v>
          </cell>
          <cell r="BD600" t="str">
            <v>Ingen kjent effekt</v>
          </cell>
          <cell r="BE600" t="str">
            <v>no</v>
          </cell>
          <cell r="BF600" t="str">
            <v>no</v>
          </cell>
          <cell r="BK600" t="str">
            <v>temperate_nemoral:Europe,Asia</v>
          </cell>
          <cell r="BM600" t="str">
            <v>temperate_boreal:Europe|temperate_nemoral:Europe,Asia,NorthAndCentralAmerica</v>
          </cell>
          <cell r="BO600">
            <v>3</v>
          </cell>
          <cell r="BP600" t="str">
            <v>X</v>
          </cell>
          <cell r="BR600" t="str">
            <v>RedListCategoryLevel</v>
          </cell>
          <cell r="BT600">
            <v>3</v>
          </cell>
          <cell r="BU600" t="str">
            <v>X</v>
          </cell>
          <cell r="BW600" t="str">
            <v>SpreadYearlyIncreaseObservations</v>
          </cell>
          <cell r="BX600">
            <v>439</v>
          </cell>
          <cell r="BY600">
            <v>1</v>
          </cell>
          <cell r="CB600" t="str">
            <v>T4,T32,T35,T37-C-3,T40</v>
          </cell>
          <cell r="CC600">
            <v>1</v>
          </cell>
          <cell r="CH600">
            <v>1</v>
          </cell>
          <cell r="CM600">
            <v>1</v>
          </cell>
          <cell r="CQ600">
            <v>1</v>
          </cell>
          <cell r="CU600">
            <v>1</v>
          </cell>
          <cell r="CX600">
            <v>0</v>
          </cell>
          <cell r="CY600">
            <v>1</v>
          </cell>
          <cell r="DB600">
            <v>0</v>
          </cell>
          <cell r="DC600" t="str">
            <v>Bjarkøyspirea &lt;em&gt;Spiraea chamaedryfolia &lt;/em&gt;er en 1,5-2 m høy busk fra Sørøst-Europa og Sentral- og Øst-Asia. Den har frøformering.</v>
          </cell>
          <cell r="DD600" t="str">
            <v>&lt;p&gt;Bjarkøyspirea ble tatt i bruk i norske hager i slutten av 1800-tallet, tilysnelatende med sterkt økt bruk og forvilling i de første tiårene av 1900-tallet. Bjarkøyspirea er handelsvare med herdighet 7 (innland)-8 (kyst) og kan dyrkes i store deler av landet. Arten er altså hardfør og mye brukt i Nord-Norge. Første funn av forvillet plante er fra 1904 i Te Porsgrunn. Den er nå funnet fra Østfold til Troms og forventes å bli vanligere som forvillet. &lt;/p&gt;</v>
          </cell>
          <cell r="DE600" t="str">
            <v>Arten formerer seg med frø og har klonal vekst med rotskudd og kan danne kratt. Den kom til Norge på 1800-tallet og er mye plantet i hager og anlegg. Mye av spredningen skyldes utkast fra hager.</v>
          </cell>
          <cell r="DF600" t="str">
            <v>Invasjonspotensialet er moderat, med usikkerhet til stort, som en kombinasjon av median levetid og ekspansjonshastighet i samme kategorier. Inntil 1980 var det få funn (omtrent ett hvert fjerde år), med en kraftig økning i funnfrekvens de siste tjue årene. Spredningen har nok vært jevnere enn disse tallene tyder på. Det reflekterer en kombinasjon av at arten før 1980 må ha vært oversett og at den, i likhet med andre spirea, er blitt ettersøkt særskilt de siste tiårene. Vi antar til tross for dette et ganske stort mørketall.</v>
          </cell>
          <cell r="DG600" t="str">
            <v>Arten har ingen kjent negativ økologisk effekt i landet. Den er dels funnet gjenstående, dels på skrotemark (veikant, grøft o.l.), men også på tørreng og tørrbakke, engskrent mot sjøen, bergknaus, kalkberg i skog og kulturpåvirket furuskog. I motsetning til flere andre spirea ser bjarkøyspirea ut til å etablere seg lettest på relativt tørr mark. Den kan etablere seg i både åpent grunnlende og skog, men neppe i et omfang som fører til noen signifikant fortrengning.</v>
          </cell>
          <cell r="DH600" t="str">
            <v>&lt;p&gt;Bjarkøyspirea medfører låg økologisk risiko, med usikkerhet opp til potensielt høg risiko, og utelukkende på grunn av invasjonspotensialet.&lt;/p&gt;</v>
          </cell>
          <cell r="DI600">
            <v>0</v>
          </cell>
        </row>
        <row r="601">
          <cell r="B601" t="str">
            <v>Stachys byzantina</v>
          </cell>
          <cell r="C601" t="str">
            <v>K.Koch</v>
          </cell>
          <cell r="D601" t="str">
            <v>lammeøre</v>
          </cell>
          <cell r="E601">
            <v>138030</v>
          </cell>
          <cell r="F601">
            <v>102371</v>
          </cell>
          <cell r="G601" t="str">
            <v>ExpertGroups/Karplanter/N</v>
          </cell>
          <cell r="H601" t="str">
            <v>Karplanter</v>
          </cell>
          <cell r="I601" t="str">
            <v>Karplanter</v>
          </cell>
          <cell r="J601" t="str">
            <v>AlienSpecie</v>
          </cell>
          <cell r="N601">
            <v>2</v>
          </cell>
          <cell r="Q601">
            <v>1</v>
          </cell>
          <cell r="T601" t="str">
            <v>LO</v>
          </cell>
          <cell r="U601">
            <v>2</v>
          </cell>
          <cell r="V601" t="str">
            <v>2AB,1</v>
          </cell>
          <cell r="AA601">
            <v>1913</v>
          </cell>
          <cell r="AB601" t="str">
            <v>terrestrial</v>
          </cell>
          <cell r="AD601" t="str">
            <v>unknown</v>
          </cell>
          <cell r="AE601" t="str">
            <v>no</v>
          </cell>
          <cell r="AF601" t="str">
            <v>unknown</v>
          </cell>
          <cell r="AI601">
            <v>5</v>
          </cell>
          <cell r="AJ601" t="str">
            <v>V</v>
          </cell>
          <cell r="AL601">
            <v>1</v>
          </cell>
          <cell r="AM601" t="str">
            <v>importDirect</v>
          </cell>
          <cell r="AN601">
            <v>2</v>
          </cell>
          <cell r="AO601" t="str">
            <v>introductionEscaped</v>
          </cell>
          <cell r="AP601" t="str">
            <v>Øs,OsA,He,Bu,Ve,Te,Aa,Va,St</v>
          </cell>
          <cell r="AQ601">
            <v>36</v>
          </cell>
          <cell r="AR601">
            <v>2</v>
          </cell>
          <cell r="AS601">
            <v>72</v>
          </cell>
          <cell r="AT601">
            <v>21000</v>
          </cell>
          <cell r="AU601">
            <v>216</v>
          </cell>
          <cell r="AV601">
            <v>100</v>
          </cell>
          <cell r="AW601" t="str">
            <v>Ingen kjent effekt</v>
          </cell>
          <cell r="AX601" t="str">
            <v>Ingen kjent effekt</v>
          </cell>
          <cell r="BC601" t="str">
            <v>Ingen kjent effekt</v>
          </cell>
          <cell r="BD601" t="str">
            <v>Ingen kjent effekt</v>
          </cell>
          <cell r="BE601" t="str">
            <v>no</v>
          </cell>
          <cell r="BF601" t="str">
            <v>no</v>
          </cell>
          <cell r="BG601" t="str">
            <v>V</v>
          </cell>
          <cell r="BK601" t="str">
            <v>temperate_nemoral:Europe,Asia|temperate_dry:Europe,Asia</v>
          </cell>
          <cell r="BM601" t="str">
            <v>temperate_nemoral:Europe,Asia,Oceania,NorthAndCentralAmerica|temperate_dry:Europe,Asia|subtropic_mediterranean:Europe,Asia,Oceania</v>
          </cell>
          <cell r="BO601">
            <v>2</v>
          </cell>
          <cell r="BR601" t="str">
            <v>RedListCategoryLevel</v>
          </cell>
          <cell r="BT601">
            <v>2</v>
          </cell>
          <cell r="BW601" t="str">
            <v>SpreadYearlyIncreaseCalculatedExpansionSpeed</v>
          </cell>
          <cell r="BX601">
            <v>121.18</v>
          </cell>
          <cell r="BY601">
            <v>1</v>
          </cell>
          <cell r="CB601" t="str">
            <v>T35,T40</v>
          </cell>
          <cell r="CC601">
            <v>1</v>
          </cell>
          <cell r="CH601">
            <v>1</v>
          </cell>
          <cell r="CM601">
            <v>1</v>
          </cell>
          <cell r="CQ601">
            <v>1</v>
          </cell>
          <cell r="CU601">
            <v>1</v>
          </cell>
          <cell r="CX601">
            <v>0</v>
          </cell>
          <cell r="CY601">
            <v>1</v>
          </cell>
          <cell r="DB601">
            <v>0</v>
          </cell>
          <cell r="DC601" t="str">
            <v>Lammeøre &lt;i&gt;Stachys byzantina&lt;/i&gt; er med flerårig art med klonal vekst med jordstengler og potensial for frøreproduksjon. Frøreproduksjon er foreløpig ikke rapportert fra Norge. Den kommer fra Vest-Asia og Krim, og kan være for varmekrevende til å reprodusere med frø i Norge. Den danner imidlertid lokale kloner etter utkast fra hager.</v>
          </cell>
          <cell r="DD601" t="str">
            <v>Lammeøre danner foreløpig kloner etter utkast fra hager. Slike kloner eller enkeltindivider er dokumentert i Øf Sarpsborg: Gatedalen 2013, Ak Nesodden: Ildjernet 2014 og Hellvik brygge 2016, Bærum: Oksenøya 1979, Bondi 2006, Oslo: Idun fabrikker 1995, He Ringsaker: Vea 2003, Bu Lier: Gommerud tidlig 2000-tall og Gifstad 2014, Hurum: Sand 2016, Vf Horten: Grand hotel 1998, Larvik: Risøya 2011, og VA Kristiansand: Nedre Kongsgård 2012.</v>
          </cell>
          <cell r="DE601" t="str">
            <v>Arten er innført som hageplante og spredt ut med utkast fra hager og med forflytning av jordmasser.</v>
          </cell>
          <cell r="DF601" t="str">
            <v>Invasjonspotensialet er begrenset, et resultat av begrenset median levetid og begrenset ekspansjonshastighet.</v>
          </cell>
          <cell r="DG601" t="str">
            <v>Det er ingen kjente negative økologiske effekter knyttet til arten.</v>
          </cell>
          <cell r="DH601" t="str">
            <v>Lammeøre medfører låg økologisk risiko, utelukkende på grunn av invasjonspotensialet. Ved forrige vurderingsrunde i 2012 ble ikke arten risikovurdert fordi den var antatt å være for varmekrevende for reproduksjon. Det er den trolig fortsatt, men vi har denne gangen valgt å risikovurdere den fordi den sprer seg med lokal klonal vekst etter hageutkast.</v>
          </cell>
          <cell r="DI601">
            <v>0</v>
          </cell>
        </row>
        <row r="602">
          <cell r="B602" t="str">
            <v>Symphytum officinale</v>
          </cell>
          <cell r="C602" t="str">
            <v>L.</v>
          </cell>
          <cell r="D602" t="str">
            <v>valurt</v>
          </cell>
          <cell r="E602">
            <v>145678</v>
          </cell>
          <cell r="F602">
            <v>101058</v>
          </cell>
          <cell r="G602" t="str">
            <v>ExpertGroups/Karplanter/N</v>
          </cell>
          <cell r="H602" t="str">
            <v>Karplanter</v>
          </cell>
          <cell r="I602" t="str">
            <v>Karplanter</v>
          </cell>
          <cell r="J602" t="str">
            <v>AlienSpecie</v>
          </cell>
          <cell r="N602">
            <v>3</v>
          </cell>
          <cell r="Q602">
            <v>4</v>
          </cell>
          <cell r="T602" t="str">
            <v>SE</v>
          </cell>
          <cell r="U602">
            <v>5</v>
          </cell>
          <cell r="V602" t="str">
            <v>3A,4D</v>
          </cell>
          <cell r="X602">
            <v>4</v>
          </cell>
          <cell r="Y602">
            <v>3</v>
          </cell>
          <cell r="Z602">
            <v>3</v>
          </cell>
          <cell r="AA602">
            <v>-1800</v>
          </cell>
          <cell r="AB602" t="str">
            <v>terrestrial</v>
          </cell>
          <cell r="AD602" t="str">
            <v>origin,unknown</v>
          </cell>
          <cell r="AE602" t="str">
            <v>yes</v>
          </cell>
          <cell r="AF602" t="str">
            <v>unknown</v>
          </cell>
          <cell r="AG602">
            <v>1857</v>
          </cell>
          <cell r="AH602" t="str">
            <v>Bu Drammen: Bragernes, Børresens løkke: Te Kragerø</v>
          </cell>
          <cell r="AI602">
            <v>5</v>
          </cell>
          <cell r="AJ602" t="str">
            <v>V</v>
          </cell>
          <cell r="AL602">
            <v>2</v>
          </cell>
          <cell r="AM602" t="str">
            <v>importDirect</v>
          </cell>
          <cell r="AN602">
            <v>5</v>
          </cell>
          <cell r="AO602" t="str">
            <v>introductionEscaped,introductionStowaway,spreadNaturalDispersal,spreadTransportpollution</v>
          </cell>
          <cell r="AP602" t="str">
            <v>Øs,OsA,He,Op,Bu,Ve,Te,Aa,Va,Ro,Ho,Sf,Mr,No</v>
          </cell>
          <cell r="AQ602">
            <v>300</v>
          </cell>
          <cell r="AR602">
            <v>5</v>
          </cell>
          <cell r="AS602">
            <v>1500</v>
          </cell>
          <cell r="AT602">
            <v>270000</v>
          </cell>
          <cell r="AU602">
            <v>3000</v>
          </cell>
          <cell r="AV602">
            <v>90</v>
          </cell>
          <cell r="AW602" t="str">
            <v>Arten har vært dyrket fra Middelalderen av som medisinplante (se Holmboe 1942 og Hjelmstad 2015).</v>
          </cell>
          <cell r="AX602" t="str">
            <v>Ingen kjent effekt</v>
          </cell>
          <cell r="BC602" t="str">
            <v>Ingen kjent effekt</v>
          </cell>
          <cell r="BD602" t="str">
            <v>Ingen kjent effekt</v>
          </cell>
          <cell r="BE602" t="str">
            <v>no</v>
          </cell>
          <cell r="BF602" t="str">
            <v>no</v>
          </cell>
          <cell r="BI602" t="str">
            <v>V</v>
          </cell>
          <cell r="BK602" t="str">
            <v>temperate_nemoral:Europe,Asia</v>
          </cell>
          <cell r="BM602" t="str">
            <v>temperate_boreal:Europe,NorthAndCentralAmerica|temperate_nemoral:Europe,Asia,Oceania,NorthAndCentralAmerica,SouthAmerica|subtropic_mediterranean:Europe,Asia|subtropic_highlands:SouthAmerica</v>
          </cell>
          <cell r="BO602">
            <v>3</v>
          </cell>
          <cell r="BP602" t="str">
            <v>X</v>
          </cell>
          <cell r="BR602" t="str">
            <v>RedListCategoryLevel</v>
          </cell>
          <cell r="BT602">
            <v>2</v>
          </cell>
          <cell r="BW602" t="str">
            <v>SpreadYearlyIncreaseObservations</v>
          </cell>
          <cell r="BX602">
            <v>102</v>
          </cell>
          <cell r="BY602">
            <v>1</v>
          </cell>
          <cell r="CB602" t="str">
            <v>T32,T35,T37,T43,T32-C-5,T32-C-7,T32-C-15,T32-C-17</v>
          </cell>
          <cell r="CC602">
            <v>4</v>
          </cell>
          <cell r="CG602" t="str">
            <v>T32</v>
          </cell>
          <cell r="CH602">
            <v>2</v>
          </cell>
          <cell r="CL602" t="str">
            <v>T32</v>
          </cell>
          <cell r="CM602">
            <v>2</v>
          </cell>
          <cell r="CP602" t="str">
            <v>Kulturmarkseng,Åpen grunnlendt kalkmark i boreonemoral sone</v>
          </cell>
          <cell r="CQ602">
            <v>1</v>
          </cell>
          <cell r="CU602">
            <v>1</v>
          </cell>
          <cell r="CX602">
            <v>0</v>
          </cell>
          <cell r="CY602">
            <v>1</v>
          </cell>
          <cell r="DB602">
            <v>0</v>
          </cell>
          <cell r="DC602" t="str">
            <v>Valurt &lt;em&gt;Symphytum officinale &lt;/em&gt;er en ca. 1,2 m høy, flerårig urt (staude) som formerer seg med frø. Delfruktene spres med pattedyr, over midlere distanser. Arten kommer fra Sørøst-Europa og Vest-Asia. Som legeplante har den vært dyrket siden middelalderen.</v>
          </cell>
          <cell r="DD602" t="str">
            <v>&lt;p&gt;Valurt har vært dyrket som legeplante siden middelalderen, og de eldste referansene til arten er fra før 1800 (Holmboe 1942). Den er belagt i Gunnerus-herbariet (TRH), uten lokalitet og dato, men fra 1760-årene, og belegget stammer trolig fra dyrket materiale (se Gunnerus 1766 nr. 382, oversatt hos Jørgensen et al. 2016: "Vokser rikelig på gården Dale i sognet Norddal på Sunnmøre, og dens blomster er purpurfargete ifølge Strøm: dessuten på Vedøy [Veøya] i Romsdal."). De eldste beleggene av forvillet valurt er fra 1857 fra Bu Drammen (Bragernes, Børresens løkke) og Te Kragerø. I en periode kom den inn med importvarer og dukket opp på ballastplasser, møller og havner. Den hadde et betydelig antall kjente forekomster allerede i 1900. Den er også blitt importert som produksjonsplante (husdyrf&amp;#244:r). Frem til 1960 ble det registrert mindre enn &amp;#233:n ny lokalitet pr. år. Siden har antallet nye lokaliteter økt i hver 20-årsperiode. Arten er fremdeles i spredning, selv om bruken av den som f&amp;#244:rplante nok er avsluttet. Valurt er vanligst på søndre deler av Østlandet og nedover Sørlandskysten. Ellers er den registrert i alle fylker, men med få lokaliteter fra Rogaland og nordover og trolig bare stabil til No Herøy: Nord-Herøy, der den har vært kjent siden 1946.&lt;/p&gt;&lt;p&gt;En gjennomgang av &lt;i&gt;Symphytum &lt;/i&gt;i Oslo-herbariet ga en stor andel ombestemmelser. Vi har derfor valgt å utelate funn av denne arten som ikke er gjennomgått. Vurderingen bygger dermed bare på herbariemateriale i Oslo, i Kristiansand (gjennomgått av Per Arvid Åsen) og på Artsobservasjoner med fotos som kan identifiseres til art.&lt;/p&gt;</v>
          </cell>
          <cell r="DE602" t="str">
            <v>Valurt har spredt seg fra dyrkning og fra bruk som produksjonsplante til husdyrf&amp;#244:r. Den har også kommet inn med ulike importvarer. Arten er fremdeles i spredning, dels som rest av og forvilling fra kultur (bruken av den i landbrukssammenheng er formodentlig opphørt) og utkastet fra gårdsbruk og hager.</v>
          </cell>
          <cell r="DF602" t="str">
            <v>Invasjonspotensialet er moderat, en kombinasjon av moderat median levetid (med usikkerhet til lang), men bare begrenset ekspansjonshastighet. Dette er et uttrykk for at arten langt på vei er ferdigspredt.</v>
          </cell>
          <cell r="DG602" t="str">
            <v>Den negative økologiske effekten vurderes å være stor, gjennom fortrengning av sårbare/truete arter. Valurt vokser hovedsakelig på sterkt kulturpåvirket eller kulturbetinget mark: tidligere på ballastjord, i dag gjerne i gamle enger, kantsoner i bebyggelse, åkerkanter, ved veier og jernbane, elveskråninger og bekkekanter, på avfallshauger og annen skrotemark. Et par ganger er den angitt fra strandsump og sumpkratt. Valurt kan danne store, tette bestander, men i og med at den stort sett vokser på skrotemark, gjør den forholdsvis liten skade på hjemlige arter og naturtyper, med to unntak. Den går inn på overlatt kulturmark (f.eks. gammel kultureng), der den trenger ut stedegne arter. Den går dessuten inn på grunnlende på kalk i Oslofeltet, spesielt i randsonene av kalkknauser, og der trenger den ut både vanlige og sjeldne/truete arter.&lt;br/&gt;Arten er risikovurdert i Alaska hvor den har fått "invasiveness rank" på 48 av totalt 100. De økologiske effektene er knyttet til fortrengning av hjemlige arter gjennom konkurranse om blant annet plass, næring og pollinerende insekter.</v>
          </cell>
          <cell r="DH602" t="str">
            <v>&lt;p&gt;Valurt vurderes å medføre svært høy risiko i norsk natur på grunn av kombinasjonen mellom et moderat invasjonspotensial og store økologiske effekter knyttet til fortrengning av både vanlige og sårbare arter, og da spesielt på kultureng og grunnlendt kalkmark. Dette er en endring fra forrige vurderingsrunde hvor den ble kategorisert i høy risiko: den økologiske effekten ble den gang ansett som litt mindre alvorlig.&lt;/p&gt;</v>
          </cell>
          <cell r="DI602">
            <v>5</v>
          </cell>
        </row>
        <row r="603">
          <cell r="B603" t="str">
            <v>Symphytum ×uplandicum</v>
          </cell>
          <cell r="C603" t="str">
            <v>Nyman</v>
          </cell>
          <cell r="D603" t="str">
            <v>mellomvalurt</v>
          </cell>
          <cell r="E603">
            <v>138206</v>
          </cell>
          <cell r="F603">
            <v>101060</v>
          </cell>
          <cell r="G603" t="str">
            <v>ExpertGroups/Karplanter/N</v>
          </cell>
          <cell r="H603" t="str">
            <v>Karplanter</v>
          </cell>
          <cell r="I603" t="str">
            <v>Karplanter</v>
          </cell>
          <cell r="J603" t="str">
            <v>AlienSpecie</v>
          </cell>
          <cell r="N603">
            <v>4</v>
          </cell>
          <cell r="O603" t="str">
            <v>V</v>
          </cell>
          <cell r="Q603">
            <v>2</v>
          </cell>
          <cell r="T603" t="str">
            <v>HI</v>
          </cell>
          <cell r="U603">
            <v>4</v>
          </cell>
          <cell r="V603" t="str">
            <v>4A,2E</v>
          </cell>
          <cell r="W603" t="str">
            <v>LO</v>
          </cell>
          <cell r="X603">
            <v>4</v>
          </cell>
          <cell r="Y603">
            <v>4</v>
          </cell>
          <cell r="Z603">
            <v>2</v>
          </cell>
          <cell r="AA603">
            <v>1856</v>
          </cell>
          <cell r="AB603" t="str">
            <v>terrestrial</v>
          </cell>
          <cell r="AD603" t="str">
            <v>unknown</v>
          </cell>
          <cell r="AE603" t="str">
            <v>yes</v>
          </cell>
          <cell r="AF603" t="str">
            <v>unknown</v>
          </cell>
          <cell r="AG603">
            <v>1857</v>
          </cell>
          <cell r="AH603" t="str">
            <v>Oslo: "vestre skøien"</v>
          </cell>
          <cell r="AI603">
            <v>5</v>
          </cell>
          <cell r="AJ603" t="str">
            <v>V</v>
          </cell>
          <cell r="AL603">
            <v>1</v>
          </cell>
          <cell r="AM603" t="str">
            <v>importDirect</v>
          </cell>
          <cell r="AN603">
            <v>3</v>
          </cell>
          <cell r="AO603" t="str">
            <v>introductionEscaped,spreadNaturalDispersal,introductionTransportpollution</v>
          </cell>
          <cell r="AP603" t="str">
            <v>Øs,OsA,He,Op,Bu,Ve,Te,Aa,Va,Ro,Ho,Sf,Mr,St,No</v>
          </cell>
          <cell r="AQ603">
            <v>700</v>
          </cell>
          <cell r="AR603">
            <v>5</v>
          </cell>
          <cell r="AS603">
            <v>3500</v>
          </cell>
          <cell r="AT603">
            <v>300000</v>
          </cell>
          <cell r="AU603">
            <v>7000</v>
          </cell>
          <cell r="AV603">
            <v>90</v>
          </cell>
          <cell r="AW603" t="str">
            <v>Ingen kjent effekt</v>
          </cell>
          <cell r="AX603" t="str">
            <v>Ingen kjent effekt</v>
          </cell>
          <cell r="BC603" t="str">
            <v>Ingen kjent effekt</v>
          </cell>
          <cell r="BD603" t="str">
            <v>Ingen kjent effekt</v>
          </cell>
          <cell r="BE603" t="str">
            <v>no</v>
          </cell>
          <cell r="BF603" t="str">
            <v>no</v>
          </cell>
          <cell r="BK603" t="str">
            <v>unknown:Europe,Asia</v>
          </cell>
          <cell r="BM603" t="str">
            <v>temperate_boreal:Europe|temperate_nemoral:Europe,Africa,Oceania</v>
          </cell>
          <cell r="BO603">
            <v>4</v>
          </cell>
          <cell r="BR603" t="str">
            <v>RedListCategoryLevel</v>
          </cell>
          <cell r="BT603">
            <v>3</v>
          </cell>
          <cell r="BV603" t="str">
            <v>X</v>
          </cell>
          <cell r="BW603" t="str">
            <v>SpreadYearlyIncreaseObservations</v>
          </cell>
          <cell r="BX603">
            <v>166</v>
          </cell>
          <cell r="BY603">
            <v>1</v>
          </cell>
          <cell r="CB603" t="str">
            <v>T32,T35,T37,T43,T40,T41</v>
          </cell>
          <cell r="CC603">
            <v>1</v>
          </cell>
          <cell r="CH603">
            <v>2</v>
          </cell>
          <cell r="CL603" t="str">
            <v>T32</v>
          </cell>
          <cell r="CM603">
            <v>1</v>
          </cell>
          <cell r="CQ603">
            <v>1</v>
          </cell>
          <cell r="CU603">
            <v>1</v>
          </cell>
          <cell r="CX603">
            <v>0</v>
          </cell>
          <cell r="CY603">
            <v>1</v>
          </cell>
          <cell r="DB603">
            <v>0</v>
          </cell>
          <cell r="DC603" t="str">
            <v>Mellomvalurt &lt;em&gt;Symphytum &lt;/em&gt;&amp;#215:&lt;em&gt;uplandicum &lt;/em&gt;er en flerårig urt (staude) som kan bli opptil 2 m høy. Den er dannet i kultur ved krysning mellom f&amp;#244:rvalurt &lt;em&gt;S. asperum&lt;/em&gt; og valurt&lt;em&gt; S. officinale: &lt;/em&gt;hybridarten kan formere seg med frø og kan krysse seg tilbake med foreldrene.</v>
          </cell>
          <cell r="DD603" t="str">
            <v>&lt;p&gt;Arten ble først funnet i Oslo i 1856 og 1857, men med nokså få funn før 1940-tallet. Det har vært særlig mange funn av den de siste 30 årene, noe som tyder på at den er i spredning etter at bruken av den i jordbruket ser ut til å være over. Den er nå etablert nord til Nordland og med mange funn og kanskje pågående etablering i Troms med registrerte (Troms-funnene er imidlertid utelatt i dokumentasjonsfilen).&lt;/p&gt;&lt;p&gt;En gjennomgang av &lt;i&gt;Symphytum &lt;/i&gt;i Oslo-herbariet ga en stor andel ombestemmelser. Vi har derfor valgt å utelate funn av denne arten som ikke er gjennomgått. Vurderingen bygger dermed bare på herbariemateriale i Oslo, i Kristiansand (gjennomgått av Per Arvid Åsen) og på Artsobservasjoner med fotos som kan identifiseres til art.&lt;/p&gt;</v>
          </cell>
          <cell r="DE603" t="str">
            <v>Mellomvalurt er blitt importert som produksjonsplante til bruk som husdyrf&amp;#244:r, trolig også for grønngjødsling. Den er enten gjenstående eller forvillet fra dyrkning, eventuelt kastet ut.</v>
          </cell>
          <cell r="DF603" t="str">
            <v>Invasjonspotensialet er høyt, men med usikkerhet nedover til moderat på grunn av en ekspansjonshastighet som med kvartilene sine spenner over nivå 2 og 3. Den skårer maksimum på median levetid.</v>
          </cell>
          <cell r="DG603" t="str">
            <v>Mellomvalurt har en liten økologisk effekt. Arten kan danne store, tette bestander. I og med at den oftest vokser i kantsoner og på skrotemark, gjør den forholdsvis liten skade på hjemlige arter og naturtyper, men den har en viss fortrengningseffekt, spesielt i gjengroing av tidligere kulturmark (enger). Arten kan hybridisere introgressivt med begge sine foreldre, men så lenge de også er fremmede arter, gir det ikke noe utslag på introgresjonskriteriet.</v>
          </cell>
          <cell r="DH603" t="str">
            <v>&lt;p&gt;Mellomvalurt vurderes å ha høy risiko i norsk natur med usikkerhet nedover til lav risiko på grunn av en usikkerhet i invasjonspotensialet. Arten har en viss fortrengningseffekt, men går i hovedsak inn i sterkt endrede naturtyper.&lt;/p&gt;</v>
          </cell>
          <cell r="DI603">
            <v>1</v>
          </cell>
        </row>
        <row r="604">
          <cell r="B604" t="str">
            <v>Rubus spectabilis</v>
          </cell>
          <cell r="C604" t="str">
            <v>Pursh</v>
          </cell>
          <cell r="D604" t="str">
            <v>prydbringebær</v>
          </cell>
          <cell r="E604">
            <v>63415</v>
          </cell>
          <cell r="F604">
            <v>103455</v>
          </cell>
          <cell r="G604" t="str">
            <v>ExpertGroups/Karplanter/N</v>
          </cell>
          <cell r="H604" t="str">
            <v>Karplanter</v>
          </cell>
          <cell r="I604" t="str">
            <v>Karplanter</v>
          </cell>
          <cell r="J604" t="str">
            <v>AlienSpecie</v>
          </cell>
          <cell r="N604">
            <v>3</v>
          </cell>
          <cell r="Q604">
            <v>2</v>
          </cell>
          <cell r="R604" t="str">
            <v>V</v>
          </cell>
          <cell r="T604" t="str">
            <v>LO</v>
          </cell>
          <cell r="U604">
            <v>2</v>
          </cell>
          <cell r="V604" t="str">
            <v>3A,2E</v>
          </cell>
          <cell r="X604">
            <v>2</v>
          </cell>
          <cell r="Y604">
            <v>3</v>
          </cell>
          <cell r="Z604">
            <v>1</v>
          </cell>
          <cell r="AA604">
            <v>1890</v>
          </cell>
          <cell r="AB604" t="str">
            <v>terrestrial</v>
          </cell>
          <cell r="AD604" t="str">
            <v>unknown</v>
          </cell>
          <cell r="AE604" t="str">
            <v>yes</v>
          </cell>
          <cell r="AF604" t="str">
            <v>yes</v>
          </cell>
          <cell r="AG604">
            <v>1924</v>
          </cell>
          <cell r="AH604" t="str">
            <v>Ho Stord: Lærerskolen</v>
          </cell>
          <cell r="AI604">
            <v>10</v>
          </cell>
          <cell r="AJ604" t="str">
            <v>V</v>
          </cell>
          <cell r="AL604">
            <v>1</v>
          </cell>
          <cell r="AM604" t="str">
            <v>importDirect</v>
          </cell>
          <cell r="AN604">
            <v>2</v>
          </cell>
          <cell r="AO604" t="str">
            <v>introductionEscaped</v>
          </cell>
          <cell r="AP604" t="str">
            <v>Øs,Bu,Ro,Ho,Sf,Mr</v>
          </cell>
          <cell r="AQ604">
            <v>64</v>
          </cell>
          <cell r="AR604">
            <v>5</v>
          </cell>
          <cell r="AS604">
            <v>320</v>
          </cell>
          <cell r="AT604">
            <v>85000</v>
          </cell>
          <cell r="AU604">
            <v>960</v>
          </cell>
          <cell r="AV604">
            <v>30</v>
          </cell>
          <cell r="AW604" t="str">
            <v>Ingen kjent effekt</v>
          </cell>
          <cell r="AX604" t="str">
            <v>Ingen kjent effekt</v>
          </cell>
          <cell r="BC604" t="str">
            <v>Ingen kjent effekt</v>
          </cell>
          <cell r="BD604" t="str">
            <v>Ingen kjent effekt</v>
          </cell>
          <cell r="BE604" t="str">
            <v>no</v>
          </cell>
          <cell r="BF604" t="str">
            <v>no</v>
          </cell>
          <cell r="BG604" t="str">
            <v>V</v>
          </cell>
          <cell r="BK604" t="str">
            <v>temperate_boreal:NorthAndCentralAmerica|temperate_nemoral:NorthAndCentralAmerica|subtropic_mediterranean:NorthAndCentralAmerica</v>
          </cell>
          <cell r="BM604" t="str">
            <v>temperate_boreal:Europe,NorthAndCentralAmerica|temperate_nemoral:Europe,NorthAndCentralAmerica|subtropic_mediterranean:NorthAndCentralAmerica</v>
          </cell>
          <cell r="BO604">
            <v>3</v>
          </cell>
          <cell r="BR604" t="str">
            <v>RedListCategoryLevel</v>
          </cell>
          <cell r="BT604">
            <v>2</v>
          </cell>
          <cell r="BU604" t="str">
            <v>X</v>
          </cell>
          <cell r="BW604" t="str">
            <v>SpreadYearlyIncreaseObservations</v>
          </cell>
          <cell r="BX604">
            <v>157</v>
          </cell>
          <cell r="BY604">
            <v>1</v>
          </cell>
          <cell r="CB604" t="str">
            <v>T4,T40,T4,T35</v>
          </cell>
          <cell r="CC604">
            <v>1</v>
          </cell>
          <cell r="CH604">
            <v>2</v>
          </cell>
          <cell r="CJ604" t="str">
            <v>X</v>
          </cell>
          <cell r="CL604" t="str">
            <v>T4</v>
          </cell>
          <cell r="CM604">
            <v>1</v>
          </cell>
          <cell r="CQ604">
            <v>1</v>
          </cell>
          <cell r="CU604">
            <v>1</v>
          </cell>
          <cell r="CX604">
            <v>0</v>
          </cell>
          <cell r="CY604">
            <v>1</v>
          </cell>
          <cell r="DB604">
            <v>0</v>
          </cell>
          <cell r="DC604" t="str">
            <v>Prydbringebær &lt;em&gt;Rubus spectabilis&lt;/em&gt; er en busk fra vestlige Nord-Amerika (Stillehavsstatene fra Alaska sør til California). Arten dyrkes noe som prydbusk, mest i nyere tid. Den formerer seg seksuelt med frø, og de saftige fruktene spres med fugl.</v>
          </cell>
          <cell r="DD604" t="str">
            <v>&lt;p&gt;Prydbringebær dyrkes noe som prydbusk, mest i nyere tid. Den er hardfør, reproduserer lett, og etablerer seg lett, men er foreløpig ikke svært ekspansiv (men ryktes å kunne bli det). Den ble først funnet forvillet i skogen nær parken ved Rød herregård i Øf Halden i 1890 og er senere funnet unnsluppet fra parker og hager i seks kystfylker nord til MR Ørsta og Ålesund.&lt;/p&gt;</v>
          </cell>
          <cell r="DE604" t="str">
            <v>Prydbringebær sprer seg fra beplantninger i parker og hager med fugl. Arten har sterk klonal vekst fra rotsystemet, og danner tette, sammenhengende kratt.</v>
          </cell>
          <cell r="DF604" t="str">
            <v>Invasjonspotensialet er moderat. Arten har moderat median levetid og en moderat (til begrenset) ekspansjonshastighet. Arten har en begrenset utbredelse i Norge og er, på tross av en en del nye funn de siste tiårene, ikke særlig ekspansiv foreløpig.</v>
          </cell>
          <cell r="DG604" t="str">
            <v>Arten vurderes å ha en liten økologisk effekt. Det er relativt få forekomster av arten, og den forekommer typisk i veikanter, kratt, krattskog o.l. Noen funn er i etablerte skogstyper som alm-askeskog, svartorskog og blandingsskog. Arten utgjør foreløpig ikke noe problem i norsk natur, men den er angitt som "invasive" i Irland (NOBANIS) og er risikovurdert med resultatet "moderate-major risk" på grunn av potensialet den har til å utkonkurrere hjemlig vegetasjon (O&amp;#39:Rourke &amp; Lysaght 2014). Arten vureres derfor til å ha potensial for en liten økologisk effekt i fastmarkskog når det gjelder konkurranse om plass de neste 50 årene, men vi setter usikkerhet nedover fordi dette er basert på data fra utlandet som ikke automatisk er gyldig hos oss.</v>
          </cell>
          <cell r="DH604" t="str">
            <v>&lt;p&gt;Prydbringebær vurderes til låg økologisk risiko i norsk natur. Den har foreløpig få forekomster og begrenset ekspansjon, men den er ansett for å kunne representere et problem i Irland, og det er det som har gitt utslag på økologisk effekt-aksen. &lt;/p&gt;&lt;p&gt; &lt;/p&gt;&lt;p&gt; &lt;/p&gt;</v>
          </cell>
          <cell r="DI604">
            <v>1</v>
          </cell>
        </row>
        <row r="605">
          <cell r="B605" t="str">
            <v>Papaver croceum</v>
          </cell>
          <cell r="C605" t="str">
            <v>Ledeb.</v>
          </cell>
          <cell r="D605" t="str">
            <v>sibirvalmue</v>
          </cell>
          <cell r="E605">
            <v>135048</v>
          </cell>
          <cell r="F605">
            <v>103054</v>
          </cell>
          <cell r="G605" t="str">
            <v>ExpertGroups/Karplanter/N</v>
          </cell>
          <cell r="H605" t="str">
            <v>Karplanter</v>
          </cell>
          <cell r="I605" t="str">
            <v>Karplanter</v>
          </cell>
          <cell r="J605" t="str">
            <v>AlienSpecie</v>
          </cell>
          <cell r="N605">
            <v>4</v>
          </cell>
          <cell r="Q605">
            <v>1</v>
          </cell>
          <cell r="T605" t="str">
            <v>PH</v>
          </cell>
          <cell r="U605">
            <v>3</v>
          </cell>
          <cell r="V605" t="str">
            <v>4A,1</v>
          </cell>
          <cell r="X605">
            <v>3</v>
          </cell>
          <cell r="Y605">
            <v>4</v>
          </cell>
          <cell r="Z605">
            <v>1</v>
          </cell>
          <cell r="AA605">
            <v>1902</v>
          </cell>
          <cell r="AB605" t="str">
            <v>terrestrial</v>
          </cell>
          <cell r="AD605" t="str">
            <v>unknown</v>
          </cell>
          <cell r="AE605" t="str">
            <v>yes</v>
          </cell>
          <cell r="AF605" t="str">
            <v>unknown</v>
          </cell>
          <cell r="AG605">
            <v>1910</v>
          </cell>
          <cell r="AH605" t="str">
            <v>ST Oppdal: Kongsvoll ("forvildet i engen")</v>
          </cell>
          <cell r="AI605">
            <v>3</v>
          </cell>
          <cell r="AJ605" t="str">
            <v>V</v>
          </cell>
          <cell r="AL605">
            <v>1</v>
          </cell>
          <cell r="AM605" t="str">
            <v>importDirect</v>
          </cell>
          <cell r="AN605">
            <v>2</v>
          </cell>
          <cell r="AO605" t="str">
            <v>introductionEscaped,spreadNaturalDispersal</v>
          </cell>
          <cell r="AP605" t="str">
            <v>Øs,OsA,He,Op,Bu,Ve,Te,Aa,Va,Ro,Ho,Sf,Mr,St,Nt,No,Tr,Fi</v>
          </cell>
          <cell r="AQ605">
            <v>1000</v>
          </cell>
          <cell r="AR605">
            <v>5</v>
          </cell>
          <cell r="AS605">
            <v>5000</v>
          </cell>
          <cell r="AT605">
            <v>300000</v>
          </cell>
          <cell r="AU605">
            <v>15000</v>
          </cell>
          <cell r="AV605">
            <v>90</v>
          </cell>
          <cell r="AW605" t="str">
            <v>Ingen kjent effekt</v>
          </cell>
          <cell r="AX605" t="str">
            <v>Ingen kjent effekt</v>
          </cell>
          <cell r="BC605" t="str">
            <v>Ingen kjent effekt</v>
          </cell>
          <cell r="BD605" t="str">
            <v>Ingen kjent effekt</v>
          </cell>
          <cell r="BE605" t="str">
            <v>no</v>
          </cell>
          <cell r="BF605" t="str">
            <v>no</v>
          </cell>
          <cell r="BK605" t="str">
            <v>temperate_nemoral:Asia|temperate_dry:Asia</v>
          </cell>
          <cell r="BM605" t="str">
            <v>polar:Europe|temperate_boreal:Europe|temperate_nemoral:Europe,Asia|temperate_dry:Asia</v>
          </cell>
          <cell r="BO605">
            <v>4</v>
          </cell>
          <cell r="BR605" t="str">
            <v>RedListCategoryLevel</v>
          </cell>
          <cell r="BT605">
            <v>3</v>
          </cell>
          <cell r="BW605" t="str">
            <v>SpreadYearlyIncreaseObservations</v>
          </cell>
          <cell r="BX605">
            <v>357</v>
          </cell>
          <cell r="BY605">
            <v>1</v>
          </cell>
          <cell r="CB605" t="str">
            <v>T4,T3,T35,T37-C-3,T7,T13,T16,T32,T41,T42,T43,T45</v>
          </cell>
          <cell r="CC605">
            <v>1</v>
          </cell>
          <cell r="CH605">
            <v>1</v>
          </cell>
          <cell r="CM605">
            <v>1</v>
          </cell>
          <cell r="CQ605">
            <v>1</v>
          </cell>
          <cell r="CU605">
            <v>1</v>
          </cell>
          <cell r="CX605">
            <v>0</v>
          </cell>
          <cell r="CY605">
            <v>1</v>
          </cell>
          <cell r="DB605">
            <v>0</v>
          </cell>
          <cell r="DC605" t="str">
            <v>&lt;p&gt;Sibirvalmue &lt;em&gt;Papaver croceum &lt;/em&gt;er en kortlevd flerårig urt fra Sør-Sibir og Sentral-Asia. Arten har stor frøreproduksjon, og frøene spres passivt, trolig mest med vind og vatn. Sibirvalmue gikk tidligere stort sett under navnet &lt;em&gt;P. nudicaule&lt;/em&gt;. Dette navnet tilhører imidlertid en annen sørsibirsk art, men fordi ekte &lt;i&gt;P. nudicaule &lt;/i&gt;verken er introdusert eller forvillet&lt;em&gt; &lt;/em&gt;i Norden så har dette ikke skapt noen problemer.&lt;/p&gt;</v>
          </cell>
          <cell r="DD605" t="str">
            <v>&lt;p&gt;Sibirvalmue er reknet som en gammel hageplante i Norge, og er en av de mest hardføre av alle norske hageplanter. Arten er først dokumentert fra ST Trondheim: Jonsvatnet i 1902, VA Kristiansand: Møllevatnet i 1903, og ST Oppdal: Kongsvoll i 1910. Dette tyder på at arten ble tatt inn i hager i Norge rundt 1900. Den har siden blitt tatt i alle fylker i landet, men særlig i høgtliggende og nordlige strøk, med naturalisering inn i arktisk sone i Finnmark. Den kan dyrkes, setter frø og formerer seg opp til 2-300 m over skoggrensa (Ho Ulvik: Finse). Den mest imponerende forvillete forekomsten hittil sett i Norge er en masseforekomst på ei stor bekkevifte litt nord for Kongsfjord i Fi Berlevåg, i den delen av Norge som regnes som sørarktisk. I ytre Finnmark går den også inn i rasmarker og har vært forvekslet med fjellvalmue, bl.a. på Magerøya i Fi Nordkapp. Arten er imidlertid ikke stabil i låglandet sørpå og langs kysten.&lt;br/&gt;&lt;/p&gt;</v>
          </cell>
          <cell r="DE605" t="str">
            <v>Arten er dyrket og meget populær som hagestaude, særlig i kalde områder. Den frøformerer seg ekstremt godt og forviller seg uvanlig lett.</v>
          </cell>
          <cell r="DF605" t="str">
            <v>Arten har stort invasjonspotensial. Sibirvalmue har en lang median levetid i landet, og en moderat ekspansjonshastighet. Arten fyller nå sitt potensielle utbredelsesområde (polygonet), men de enkelte forekomstene er ofte noe ustabile.</v>
          </cell>
          <cell r="DG605" t="str">
            <v>Arten har ingen kjent negativ økologisk effekt. Den forvilles lett, men under skoggrensa etablerer den seg praktisk talt bare på skrotemark i vid betydning. Den kan etablere seg i alpine og arktiske vegetasjonstyper, men vil neppe få noen negativ effekt i norsk natur. Hybridisering er påvist i botaniske hager med fjellvalmue &lt;em&gt;P. radicatum&lt;/em&gt;, men neppe introgressivt og neppe i naturen.</v>
          </cell>
          <cell r="DH605" t="str">
            <v>&lt;p&gt;Sibirvalmue vurderes til potensielt høg økologisk risiko, men utelukkende på grunn av invasjonspotensialet.&lt;/p&gt;</v>
          </cell>
          <cell r="DI605">
            <v>0</v>
          </cell>
        </row>
        <row r="606">
          <cell r="B606" t="str">
            <v>Philadelphus coronarius</v>
          </cell>
          <cell r="C606" t="str">
            <v>L.</v>
          </cell>
          <cell r="D606" t="str">
            <v>duftskjærsmin</v>
          </cell>
          <cell r="E606">
            <v>61637</v>
          </cell>
          <cell r="F606">
            <v>101677</v>
          </cell>
          <cell r="G606" t="str">
            <v>ExpertGroups/Karplanter/N</v>
          </cell>
          <cell r="H606" t="str">
            <v>Karplanter</v>
          </cell>
          <cell r="I606" t="str">
            <v>Karplanter</v>
          </cell>
          <cell r="J606" t="str">
            <v>AlienSpecie</v>
          </cell>
          <cell r="N606">
            <v>3</v>
          </cell>
          <cell r="Q606">
            <v>1</v>
          </cell>
          <cell r="T606" t="str">
            <v>LO</v>
          </cell>
          <cell r="U606">
            <v>2</v>
          </cell>
          <cell r="V606" t="str">
            <v>3AB,1</v>
          </cell>
          <cell r="X606">
            <v>2</v>
          </cell>
          <cell r="Y606">
            <v>3</v>
          </cell>
          <cell r="Z606">
            <v>1</v>
          </cell>
          <cell r="AA606">
            <v>1879</v>
          </cell>
          <cell r="AB606" t="str">
            <v>terrestrial</v>
          </cell>
          <cell r="AD606" t="str">
            <v>unknown</v>
          </cell>
          <cell r="AE606" t="str">
            <v>yes</v>
          </cell>
          <cell r="AF606" t="str">
            <v>unknown</v>
          </cell>
          <cell r="AG606">
            <v>1909</v>
          </cell>
          <cell r="AH606" t="str">
            <v>Te Skien: "Vold i Solum. Q. sp. [som spontan]"</v>
          </cell>
          <cell r="AI606">
            <v>15</v>
          </cell>
          <cell r="AJ606" t="str">
            <v>V</v>
          </cell>
          <cell r="AL606">
            <v>2</v>
          </cell>
          <cell r="AM606" t="str">
            <v>importDirect</v>
          </cell>
          <cell r="AN606">
            <v>3</v>
          </cell>
          <cell r="AO606" t="str">
            <v>introductionEscaped</v>
          </cell>
          <cell r="AP606" t="str">
            <v>Øs,OsA,Bu,Ve,Te,Aa,Va,Ro,Mr,St</v>
          </cell>
          <cell r="AQ606">
            <v>156</v>
          </cell>
          <cell r="AR606">
            <v>4</v>
          </cell>
          <cell r="AS606">
            <v>624</v>
          </cell>
          <cell r="AT606">
            <v>140000</v>
          </cell>
          <cell r="AU606">
            <v>1800</v>
          </cell>
          <cell r="AV606">
            <v>40</v>
          </cell>
          <cell r="AW606" t="str">
            <v>Ingen kjent effekt</v>
          </cell>
          <cell r="AX606" t="str">
            <v>Ingen kjent effekt</v>
          </cell>
          <cell r="BC606" t="str">
            <v>Ingen kjent effekt</v>
          </cell>
          <cell r="BD606" t="str">
            <v>Ingen kjent effekt</v>
          </cell>
          <cell r="BE606" t="str">
            <v>no</v>
          </cell>
          <cell r="BF606" t="str">
            <v>no</v>
          </cell>
          <cell r="BG606" t="str">
            <v>V</v>
          </cell>
          <cell r="BK606" t="str">
            <v>temperate_nemoral:Europe,Asia|subtropic_mediterranean:Europe</v>
          </cell>
          <cell r="BM606" t="str">
            <v>temperate_boreal:Europe,NorthAndCentralAmerica|temperate_nemoral:Europe,Asia,NorthAndCentralAmerica|subtropic_mediterranean:Europe</v>
          </cell>
          <cell r="BO606">
            <v>3</v>
          </cell>
          <cell r="BR606" t="str">
            <v>RedListCategoryLevel</v>
          </cell>
          <cell r="BT606">
            <v>3</v>
          </cell>
          <cell r="BW606" t="str">
            <v>SpreadYearlyIncreaseObservations</v>
          </cell>
          <cell r="BX606">
            <v>356</v>
          </cell>
          <cell r="BY606">
            <v>1</v>
          </cell>
          <cell r="CB606" t="str">
            <v>T30,T35,T4,T32,T4-C-3,T40</v>
          </cell>
          <cell r="CC606">
            <v>1</v>
          </cell>
          <cell r="CH606">
            <v>1</v>
          </cell>
          <cell r="CL606" t="str">
            <v>T4-C-3</v>
          </cell>
          <cell r="CM606">
            <v>1</v>
          </cell>
          <cell r="CQ606">
            <v>1</v>
          </cell>
          <cell r="CU606">
            <v>1</v>
          </cell>
          <cell r="CX606">
            <v>0</v>
          </cell>
          <cell r="CY606">
            <v>1</v>
          </cell>
          <cell r="DB606">
            <v>0</v>
          </cell>
          <cell r="DC606" t="str">
            <v>Duftskjærsmin &lt;em&gt;Philadelphus coronarius &lt;/em&gt;stammer fra Sør- og Øst-Europa og Kaukasus. Den en gammel og meget populær prydbusk i norske hager. Arten er en nokså langlevd busk med frøreproduksjon i Norge.</v>
          </cell>
          <cell r="DD606" t="str">
            <v>&lt;p&gt;Arten ble observert tidlig som mulig "forvillet" (VA Kristiansand: Kjos 1879), men med mulig unntak for funnet i Voll i Te Skien i 1909 ("q. sp." = som spontan), er alle funn fram til 1955 bygd på enkeltbusker, enten gjenstående eller utkastet, eller på plantinger. Etter 1989 øker funnfrekvensen, og særlig i Ak Oslo- og Bu Drammen-området, Agder, kanskje ST Trondheim, og med opplagt frøforvillete forekomster. Arten har nå kjente forekomster i Østfold, Akershus med Oslo, Buskerud, Vestfold, Telemark, Aust-Agder, Vest-Agder, Rogaland, Møre og Romsdal og Sør-Trøndelag.&lt;/p&gt;</v>
          </cell>
          <cell r="DE606" t="str">
            <v>&lt;p&gt; Arten er kommet inn som prydbusk. Frøene har ingen spesiell tilpasning til spredning. Det er først etter 1989 at frøplanter er observert, men storparten av rapportene bygger fortsatt på utkastete hageplanter. Det kan virke som om tettheten av bestander av duktskjærsmin, i hager pluss naturen, har blitt så stor de siste tiårene at krysspollinering skjer og dermed frøsetting og frøspredning ut i naturtyper.&lt;/p&gt;</v>
          </cell>
          <cell r="DF606" t="str">
            <v>Duftskjærsmin har et moderat invasjonspotensial, et resultat av moderate skår både på median levetid og ekspansjonshastighet.</v>
          </cell>
          <cell r="DG606" t="str">
            <v>Arten vurderes å ha ingen kjente negative økologiske effekter. Arten naturaliseres særlig i lågurtskog på middels til baserik grunn. Det er likevel lite trolig at denne arten blir problematisk i norsk natur med det første.</v>
          </cell>
          <cell r="DH606" t="str">
            <v>&lt;p&gt;Duftskjærsmin vurderes til låg økologisk risiko i landet, utelukkende på grunn av invasjonspotensialet. &lt;br/&gt;&lt;/p&gt;</v>
          </cell>
          <cell r="DI606">
            <v>0</v>
          </cell>
        </row>
        <row r="607">
          <cell r="B607" t="str">
            <v>Physostegia virginiana</v>
          </cell>
          <cell r="C607" t="str">
            <v>(L.) Benth.</v>
          </cell>
          <cell r="D607" t="str">
            <v>virginialeddblom</v>
          </cell>
          <cell r="E607">
            <v>102391</v>
          </cell>
          <cell r="F607">
            <v>143522</v>
          </cell>
          <cell r="G607" t="str">
            <v>ExpertGroups/Karplanter/N</v>
          </cell>
          <cell r="H607" t="str">
            <v>Karplanter</v>
          </cell>
          <cell r="I607" t="str">
            <v>Karplanter</v>
          </cell>
          <cell r="J607" t="str">
            <v>AlienSpecie</v>
          </cell>
          <cell r="N607">
            <v>1</v>
          </cell>
          <cell r="Q607">
            <v>1</v>
          </cell>
          <cell r="T607" t="str">
            <v>NK</v>
          </cell>
          <cell r="U607">
            <v>1</v>
          </cell>
          <cell r="V607" t="str">
            <v>1,1</v>
          </cell>
          <cell r="AA607" t="str">
            <v>2010-</v>
          </cell>
          <cell r="AB607" t="str">
            <v>terrestrial</v>
          </cell>
          <cell r="AD607" t="str">
            <v>unknown</v>
          </cell>
          <cell r="AE607" t="str">
            <v>no</v>
          </cell>
          <cell r="AF607" t="str">
            <v>unknown</v>
          </cell>
          <cell r="AI607">
            <v>5</v>
          </cell>
          <cell r="AJ607" t="str">
            <v>V</v>
          </cell>
          <cell r="AL607">
            <v>2</v>
          </cell>
          <cell r="AM607" t="str">
            <v>importDirect</v>
          </cell>
          <cell r="AN607">
            <v>1</v>
          </cell>
          <cell r="AO607" t="str">
            <v>introductionEscaped</v>
          </cell>
          <cell r="AP607" t="str">
            <v>Bu</v>
          </cell>
          <cell r="AQ607">
            <v>4</v>
          </cell>
          <cell r="AR607">
            <v>2</v>
          </cell>
          <cell r="AS607">
            <v>8</v>
          </cell>
          <cell r="AT607">
            <v>1</v>
          </cell>
          <cell r="AU607">
            <v>16</v>
          </cell>
          <cell r="AV607">
            <v>100</v>
          </cell>
          <cell r="AW607" t="str">
            <v>Ingen kjent effekt</v>
          </cell>
          <cell r="AX607" t="str">
            <v>Ingen kjent effekt</v>
          </cell>
          <cell r="BC607" t="str">
            <v>Ingen kjent effekt</v>
          </cell>
          <cell r="BD607" t="str">
            <v>Ingen kjent effekt</v>
          </cell>
          <cell r="BE607" t="str">
            <v>no</v>
          </cell>
          <cell r="BF607" t="str">
            <v>no</v>
          </cell>
          <cell r="BK607" t="str">
            <v>temperate_boreal:NorthAndCentralAmerica|temperate_nemoral:NorthAndCentralAmerica|subtropic_humid:NorthAndCentralAmerica</v>
          </cell>
          <cell r="BM607" t="str">
            <v>temperate_boreal:NorthAndCentralAmerica|temperate_nemoral:Europe,Asia,Oceania,NorthAndCentralAmerica|subtropic_humid:NorthAndCentralAmerica</v>
          </cell>
          <cell r="BO607">
            <v>1</v>
          </cell>
          <cell r="BR607" t="str">
            <v>RedListCategoryLevel</v>
          </cell>
          <cell r="BT607">
            <v>1</v>
          </cell>
          <cell r="BW607" t="str">
            <v>SpreadYearlyIncreaseCalculatedExpansionSpeed</v>
          </cell>
          <cell r="BX607">
            <v>0</v>
          </cell>
          <cell r="BY607">
            <v>1</v>
          </cell>
          <cell r="CB607" t="str">
            <v>T35,T40</v>
          </cell>
          <cell r="CC607">
            <v>1</v>
          </cell>
          <cell r="CH607">
            <v>1</v>
          </cell>
          <cell r="CM607">
            <v>1</v>
          </cell>
          <cell r="CQ607">
            <v>1</v>
          </cell>
          <cell r="CU607">
            <v>1</v>
          </cell>
          <cell r="CX607">
            <v>0</v>
          </cell>
          <cell r="CY607">
            <v>1</v>
          </cell>
          <cell r="DB607">
            <v>0</v>
          </cell>
          <cell r="DC607" t="str">
            <v>Virginialeddblom &lt;i&gt;Physostegia virginiana&lt;/i&gt; er en flerårig urt som opprinnelig kommer fra Nord-Amerika. Den dyrkes som prydplante, og det virker som arten er i ferd med å bli mer populær i norske hager. Den har frøformering og dessuten klonal vekst med jordstengler.</v>
          </cell>
          <cell r="DD607" t="str">
            <v>Arten er dokumentert med &amp;#233:n forekomst i Norge: Bu Drammen: Koppervikdalen nedafor Gunnerud, på en veikant 2013.</v>
          </cell>
          <cell r="DE607" t="str">
            <v>Virginialeddblom er spredd ved hjelp av hageutkast eller utvoksning fra hager. Det er ikke kjent om arten produserer frø i landet.</v>
          </cell>
          <cell r="DF607" t="str">
            <v>Invasjonspotensialet er lite inntil den eventuelt begynner å spre seg med frø.</v>
          </cell>
          <cell r="DG607" t="str">
            <v>Arten har ingen kjent negativ økologisk effekt.</v>
          </cell>
          <cell r="DH607" t="str">
            <v>Virginialeddblom medfører ingen kjent økologisk risiko.</v>
          </cell>
          <cell r="DI607">
            <v>0</v>
          </cell>
        </row>
        <row r="608">
          <cell r="B608" t="str">
            <v>Pilosella aurantiaca aurantiaca</v>
          </cell>
          <cell r="D608" t="str">
            <v>hagesveve</v>
          </cell>
          <cell r="E608">
            <v>102602</v>
          </cell>
          <cell r="F608">
            <v>143596</v>
          </cell>
          <cell r="G608" t="str">
            <v>ExpertGroups/Karplanter/N</v>
          </cell>
          <cell r="H608" t="str">
            <v>Karplanter</v>
          </cell>
          <cell r="I608" t="str">
            <v>Karplanter</v>
          </cell>
          <cell r="J608" t="str">
            <v>AlienSpecie</v>
          </cell>
          <cell r="N608">
            <v>4</v>
          </cell>
          <cell r="Q608">
            <v>2</v>
          </cell>
          <cell r="T608" t="str">
            <v>HI</v>
          </cell>
          <cell r="U608">
            <v>4</v>
          </cell>
          <cell r="V608" t="str">
            <v>4AB,2E</v>
          </cell>
          <cell r="AA608">
            <v>1843</v>
          </cell>
          <cell r="AB608" t="str">
            <v>terrestrial</v>
          </cell>
          <cell r="AD608" t="str">
            <v>unknown</v>
          </cell>
          <cell r="AE608" t="str">
            <v>no</v>
          </cell>
          <cell r="AF608" t="str">
            <v>unknown</v>
          </cell>
          <cell r="AG608">
            <v>1843</v>
          </cell>
          <cell r="AH608" t="str">
            <v>Bu Modum: Snarum</v>
          </cell>
          <cell r="AI608">
            <v>5</v>
          </cell>
          <cell r="AJ608" t="str">
            <v>V</v>
          </cell>
          <cell r="AK608" t="str">
            <v>V</v>
          </cell>
          <cell r="AL608">
            <v>2</v>
          </cell>
          <cell r="AM608" t="str">
            <v>importDirect</v>
          </cell>
          <cell r="AN608">
            <v>4</v>
          </cell>
          <cell r="AO608" t="str">
            <v>introductionEscaped,spreadNaturalDispersal</v>
          </cell>
          <cell r="AP608" t="str">
            <v>Øs,OsA,He,Op,Bu,Ve,Te,Aa,Va,Ro,Ho,Sf,Mr,St,Nt,No,Tr</v>
          </cell>
          <cell r="AQ608">
            <v>1400</v>
          </cell>
          <cell r="AR608">
            <v>4</v>
          </cell>
          <cell r="AS608">
            <v>5600</v>
          </cell>
          <cell r="AT608">
            <v>310000</v>
          </cell>
          <cell r="AU608">
            <v>11200</v>
          </cell>
          <cell r="AV608">
            <v>60</v>
          </cell>
          <cell r="AW608" t="str">
            <v>Ingen kjent effekt</v>
          </cell>
          <cell r="AX608" t="str">
            <v>Ingen kjent effekt</v>
          </cell>
          <cell r="BC608" t="str">
            <v>Ingen kjent effekt</v>
          </cell>
          <cell r="BD608" t="str">
            <v>Ingen kjent effekt</v>
          </cell>
          <cell r="BE608" t="str">
            <v>no</v>
          </cell>
          <cell r="BF608" t="str">
            <v>no</v>
          </cell>
          <cell r="BK608" t="str">
            <v>temperate_nemoral:Europe</v>
          </cell>
          <cell r="BM608" t="str">
            <v>temperate_boreal:Europe,Asia,NorthAndCentralAmerica|temperate_nemoral:Europe,Oceania,NorthAndCentralAmerica</v>
          </cell>
          <cell r="BO608">
            <v>4</v>
          </cell>
          <cell r="BR608" t="str">
            <v>RedListCategoryLevel</v>
          </cell>
          <cell r="BT608">
            <v>4</v>
          </cell>
          <cell r="BV608" t="str">
            <v>X</v>
          </cell>
          <cell r="BW608" t="str">
            <v>SpreadYearlyIncreaseObservations</v>
          </cell>
          <cell r="BX608">
            <v>542</v>
          </cell>
          <cell r="BY608">
            <v>1</v>
          </cell>
          <cell r="CB608" t="str">
            <v>T4,T35,T32,T35,T43-C-1,T40,T43</v>
          </cell>
          <cell r="CC608">
            <v>1</v>
          </cell>
          <cell r="CH608">
            <v>2</v>
          </cell>
          <cell r="CL608" t="str">
            <v>T4,T32</v>
          </cell>
          <cell r="CM608">
            <v>1</v>
          </cell>
          <cell r="CQ608">
            <v>1</v>
          </cell>
          <cell r="CU608">
            <v>1</v>
          </cell>
          <cell r="CX608">
            <v>0</v>
          </cell>
          <cell r="CY608">
            <v>1</v>
          </cell>
          <cell r="DB608">
            <v>0</v>
          </cell>
          <cell r="DC608" t="str">
            <v>Hagesveve &lt;i&gt;Pilosella aurantiaca &lt;/i&gt;subsp. &lt;i&gt;aurantiaca &lt;/i&gt;er en flerårig høgstaude som har vært brukt i landet som hageplante i lang tid. Arten kommer fra alpine områder i Mellom- og Sør-Europa. Arten formerer seg med frø og klonalt med utløpere. Frøsettingen kan være både seksuell og aseksuell (agamospermi). Fruktene har sveveapparat og spres med vind.</v>
          </cell>
          <cell r="DD608" t="str">
            <v>Arten ble først funnet i Bu Modum i 1843 og var innen 1900 kjent fra Akershus/Oslo, Buskerud, Vest-Agder, Hordaland og Sør-Trøndelag. Artens ekspansjonshastighet har tatt seg opp gradvis, og de siste femti årene har artene etablert seg i alle fylker i landet med unntak for Finnmark..</v>
          </cell>
          <cell r="DE608" t="str">
            <v>Arten er innført som hageplante og spres fra dyrkning med frø og ved utkast med utløpere. Frøspredningen er effektiv.</v>
          </cell>
          <cell r="DF608" t="str">
            <v>Arten har et stort invasjonspotensial på grunn av en lang median levetid i landet og en høg ekspansjonshastighet (med usikkerhet ned til moderat).</v>
          </cell>
          <cell r="DG608" t="str">
            <v>Arten vurderes å ha en liten økologisk effekt. Arten spres effektivt, men den fortrenger bare i liten grad andre arter. Vi anslår noe fortrengning av stedegne arter i semi-naturlig eng der arten kan være ekspansiv.</v>
          </cell>
          <cell r="DH608" t="str">
            <v>Hagesveve vurderes til høg økologisk risiko på grunn av maksimum skår på invasjonspotensial kombinert med en liten økologisk effekt.</v>
          </cell>
          <cell r="DI608">
            <v>0</v>
          </cell>
        </row>
        <row r="609">
          <cell r="B609" t="str">
            <v>Pilosella piloselloides bauhinii</v>
          </cell>
          <cell r="C609" t="str">
            <v>(Schult.) S.Bräut. &amp; Greuter</v>
          </cell>
          <cell r="D609" t="str">
            <v>bleik snausveve</v>
          </cell>
          <cell r="E609">
            <v>145744</v>
          </cell>
          <cell r="F609">
            <v>143602</v>
          </cell>
          <cell r="G609" t="str">
            <v>ExpertGroups/Karplanter/N</v>
          </cell>
          <cell r="H609" t="str">
            <v>Karplanter</v>
          </cell>
          <cell r="I609" t="str">
            <v>Karplanter</v>
          </cell>
          <cell r="J609" t="str">
            <v>AlienSpecie</v>
          </cell>
          <cell r="N609">
            <v>3</v>
          </cell>
          <cell r="P609" t="str">
            <v>V</v>
          </cell>
          <cell r="Q609">
            <v>1</v>
          </cell>
          <cell r="T609" t="str">
            <v>LO</v>
          </cell>
          <cell r="U609">
            <v>2</v>
          </cell>
          <cell r="V609" t="str">
            <v>3AB,1</v>
          </cell>
          <cell r="W609" t="str">
            <v>PH</v>
          </cell>
          <cell r="AA609">
            <v>1995</v>
          </cell>
          <cell r="AB609" t="str">
            <v>terrestrial</v>
          </cell>
          <cell r="AD609" t="str">
            <v>unknown</v>
          </cell>
          <cell r="AE609" t="str">
            <v>no</v>
          </cell>
          <cell r="AF609" t="str">
            <v>unknown</v>
          </cell>
          <cell r="AG609">
            <v>1995</v>
          </cell>
          <cell r="AH609" t="str">
            <v>Bu Hole: Nestunellen</v>
          </cell>
          <cell r="AI609">
            <v>10</v>
          </cell>
          <cell r="AJ609" t="str">
            <v>V</v>
          </cell>
          <cell r="AK609" t="str">
            <v>V</v>
          </cell>
          <cell r="AN609">
            <v>3</v>
          </cell>
          <cell r="AO609" t="str">
            <v>introductionTransportpollution,introductionStowaway,spreadStowaway</v>
          </cell>
          <cell r="AP609" t="str">
            <v>OsA,He,Bu,Ve</v>
          </cell>
          <cell r="AQ609">
            <v>116</v>
          </cell>
          <cell r="AR609">
            <v>10</v>
          </cell>
          <cell r="AS609">
            <v>1160</v>
          </cell>
          <cell r="AT609">
            <v>5900</v>
          </cell>
          <cell r="AU609">
            <v>3000</v>
          </cell>
          <cell r="AV609">
            <v>100</v>
          </cell>
          <cell r="AW609" t="str">
            <v>Ingen kjent effekt</v>
          </cell>
          <cell r="AX609" t="str">
            <v>Ingen kjent effekt</v>
          </cell>
          <cell r="BC609" t="str">
            <v>Ingen kjent effekt</v>
          </cell>
          <cell r="BD609" t="str">
            <v>Ingen kjent effekt</v>
          </cell>
          <cell r="BE609" t="str">
            <v>no</v>
          </cell>
          <cell r="BF609" t="str">
            <v>no</v>
          </cell>
          <cell r="BG609" t="str">
            <v>V</v>
          </cell>
          <cell r="BK609" t="str">
            <v>temperate_nemoral:Europe</v>
          </cell>
          <cell r="BM609" t="str">
            <v>temperate_nemoral:Europe,Asia,Oceania,NorthAndCentralAmerica|subtropic_mediterranean:Europe,Asia</v>
          </cell>
          <cell r="BO609">
            <v>3</v>
          </cell>
          <cell r="BP609" t="str">
            <v>X</v>
          </cell>
          <cell r="BR609" t="str">
            <v>RedListCategoryLevel</v>
          </cell>
          <cell r="BT609">
            <v>3</v>
          </cell>
          <cell r="BW609" t="str">
            <v>SpreadYearlyIncreaseObservations</v>
          </cell>
          <cell r="BX609">
            <v>389</v>
          </cell>
          <cell r="BY609">
            <v>1</v>
          </cell>
          <cell r="CB609" t="str">
            <v>T35,T40,T43</v>
          </cell>
          <cell r="CC609">
            <v>1</v>
          </cell>
          <cell r="CH609">
            <v>1</v>
          </cell>
          <cell r="CM609">
            <v>1</v>
          </cell>
          <cell r="CQ609">
            <v>1</v>
          </cell>
          <cell r="CU609">
            <v>1</v>
          </cell>
          <cell r="CX609">
            <v>0</v>
          </cell>
          <cell r="CY609">
            <v>1</v>
          </cell>
          <cell r="DB609">
            <v>0</v>
          </cell>
          <cell r="DC609" t="str">
            <v>Bleik snausveve &lt;i&gt;Pilosella piloselloides &lt;/i&gt;subsp. &lt;i&gt;bauhinii&lt;/i&gt; er en flerårig urt med aseksuell og seksuell frøsetting og med effektiv klonal vekst med utløpere. Den stammer fra Mellom-Europa og er etablert på veikanter og annen skrotemark (sterkt endret fastmark).&lt;br/&gt;&lt;p&gt;Hoveddelen av det norske herbariematerialet av slekta &lt;i&gt;Pilosella&lt;/i&gt; ligger tungt tilgjengelig på et fjernlager i Oslo. Det har ikke vært gjennomgått i nyere tid og er heller ikke studert av oss. For de artene som er inkludert i vurderingen av fremmede planter, er derfor bare moderne opplysninger (stort sett etter 1980) lagt til grunn.&lt;/p&gt;</v>
          </cell>
          <cell r="DD609" t="str">
            <v>Bleik snausveve ble første gang (i moderne tid) dokumentert fra veikanten ved E16 ved Nestunellen i Bu Hole i 1995. Året etter ble den funnet flere steder i Bu Drammen og minst to steder i Øvre Eiker. Siden har arten blitt funnet stadig flere steder, men bare på søndre Østlandet fra Vf Re (Langøya) nord til He Kongsvinger (Sjøenden), nesten alltid på veikanter.</v>
          </cell>
          <cell r="DE609" t="str">
            <v>Underarten er trolig innført med grasfrø og som blindpassasjer med transportmidler (biler). Videre spredning især med transportmidler.</v>
          </cell>
          <cell r="DF609" t="str">
            <v>Invasjonspotensialet er moderat med usikkerhet til stort, en kombinasjon av moderat til lang median levetid og moderat ekspansjonshastighet.</v>
          </cell>
          <cell r="DG609" t="str">
            <v>Det er ingen kjente negative økologiske effekter knyttet til denne underarten: den går foreløpig kun inn i sterkt endret natur.</v>
          </cell>
          <cell r="DH609" t="str">
            <v>Bleik snausveve vurderes til låg økologisk risiko med usikkerhet til potensielt høg, men utelukkende på grunn av invasjonspotensialet.</v>
          </cell>
          <cell r="DI609">
            <v>0</v>
          </cell>
        </row>
        <row r="610">
          <cell r="B610" t="str">
            <v>Plantago virginica</v>
          </cell>
          <cell r="C610" t="str">
            <v>L.</v>
          </cell>
          <cell r="E610">
            <v>105266</v>
          </cell>
          <cell r="F610">
            <v>145613</v>
          </cell>
          <cell r="G610" t="str">
            <v>ExpertGroups/Karplanter/N</v>
          </cell>
          <cell r="H610" t="str">
            <v>Karplanter</v>
          </cell>
          <cell r="I610" t="str">
            <v>Karplanter</v>
          </cell>
          <cell r="J610" t="str">
            <v>AlienSpecie</v>
          </cell>
          <cell r="N610">
            <v>1</v>
          </cell>
          <cell r="Q610">
            <v>1</v>
          </cell>
          <cell r="T610" t="str">
            <v>NK</v>
          </cell>
          <cell r="U610">
            <v>1</v>
          </cell>
          <cell r="V610" t="str">
            <v>1,1</v>
          </cell>
          <cell r="AA610">
            <v>2002</v>
          </cell>
          <cell r="AB610" t="str">
            <v>terrestrial</v>
          </cell>
          <cell r="AD610" t="str">
            <v>origin</v>
          </cell>
          <cell r="AE610" t="str">
            <v>no</v>
          </cell>
          <cell r="AF610" t="str">
            <v>unknown</v>
          </cell>
          <cell r="AG610">
            <v>2002</v>
          </cell>
          <cell r="AH610" t="str">
            <v>Bu Hurum: Tofte (tømmerdeponi)</v>
          </cell>
          <cell r="AI610">
            <v>3</v>
          </cell>
          <cell r="AJ610" t="str">
            <v>V</v>
          </cell>
          <cell r="AN610">
            <v>1</v>
          </cell>
          <cell r="AO610" t="str">
            <v>introductionTransportpollution</v>
          </cell>
          <cell r="AP610" t="str">
            <v>Bu</v>
          </cell>
          <cell r="AQ610">
            <v>4</v>
          </cell>
          <cell r="AR610">
            <v>1</v>
          </cell>
          <cell r="AS610">
            <v>4</v>
          </cell>
          <cell r="AT610">
            <v>1</v>
          </cell>
          <cell r="AU610">
            <v>4</v>
          </cell>
          <cell r="AV610">
            <v>100</v>
          </cell>
          <cell r="AW610" t="str">
            <v>Ingen kjent effekt</v>
          </cell>
          <cell r="AX610" t="str">
            <v>Ingen kjent effekt</v>
          </cell>
          <cell r="BC610" t="str">
            <v>Ingen kjent effekt</v>
          </cell>
          <cell r="BD610" t="str">
            <v>Ingen kjent effekt</v>
          </cell>
          <cell r="BE610" t="str">
            <v>no</v>
          </cell>
          <cell r="BF610" t="str">
            <v>no</v>
          </cell>
          <cell r="BK610" t="str">
            <v>temperate_nemoral:NorthAndCentralAmerica|subtropic_mediterranean:NorthAndCentralAmerica|subtropic_humid:NorthAndCentralAmerica</v>
          </cell>
          <cell r="BM610" t="str">
            <v>temperate_nemoral:Europe,Asia,NorthAndCentralAmerica|subtropic_mediterranean:NorthAndCentralAmerica|subtropic_humid:NorthAndCentralAmerica|subtropic_caperegion:Africa</v>
          </cell>
          <cell r="BO610">
            <v>1</v>
          </cell>
          <cell r="BR610" t="str">
            <v>RedListCategoryLevel</v>
          </cell>
          <cell r="BT610">
            <v>1</v>
          </cell>
          <cell r="BW610" t="str">
            <v>SpreadYearlyIncreaseCalculatedExpansionSpeed</v>
          </cell>
          <cell r="BX610">
            <v>0</v>
          </cell>
          <cell r="BY610">
            <v>1</v>
          </cell>
          <cell r="CB610" t="str">
            <v>T37</v>
          </cell>
          <cell r="CC610">
            <v>1</v>
          </cell>
          <cell r="CH610">
            <v>1</v>
          </cell>
          <cell r="CM610">
            <v>1</v>
          </cell>
          <cell r="CQ610">
            <v>1</v>
          </cell>
          <cell r="CU610">
            <v>1</v>
          </cell>
          <cell r="CX610">
            <v>0</v>
          </cell>
          <cell r="CY610">
            <v>1</v>
          </cell>
          <cell r="DB610">
            <v>0</v>
          </cell>
          <cell r="DC610" t="str">
            <v>Kjempe-arten &lt;i&gt;Plantago virginica&lt;/i&gt; er en flerårig urt med frøformering, men uten klonal vekst. Den stammer fra Nord-Amerika.</v>
          </cell>
          <cell r="DD610" t="str">
            <v>Arten er funnet i Bu Hurum: Tofte, på bark- og flishaugene til S&amp;#246:dra Cells cellulosefabrikk, som nå gror igjen. Funnene ble gjort i 2002 (bestand) og 2008 (bare &amp;#233:n plante sett). Arten kan ha gått ut.</v>
          </cell>
          <cell r="DE610" t="str">
            <v>Den har kommet inn med utenlandsk tømmer, trolig fra Nord-Amerika. Arten har frø som skiller ut slim i fuktig vær og som kan henge fast ved føtter, kjøretøyer (og tømmer).</v>
          </cell>
          <cell r="DF610" t="str">
            <v>Invasjonspotensialet er lite: både median levetid og ekspansjonshastighet skårer på laveste nivå ut fra &amp;#233:n ustabil forekomst.</v>
          </cell>
          <cell r="DG610" t="str">
            <v>Det er ingen kjente negative økologiske effekter knyttet til arten.</v>
          </cell>
          <cell r="DH610" t="str">
            <v>&lt;i&gt;Plantago virginica&lt;/i&gt; vurderes til ingen kjent økologisk risiko.</v>
          </cell>
          <cell r="DI610">
            <v>0</v>
          </cell>
        </row>
        <row r="611">
          <cell r="B611" t="str">
            <v>Potentilla intermedia</v>
          </cell>
          <cell r="C611" t="str">
            <v>L.</v>
          </cell>
          <cell r="D611" t="str">
            <v>russemure</v>
          </cell>
          <cell r="E611">
            <v>135838</v>
          </cell>
          <cell r="F611">
            <v>103352</v>
          </cell>
          <cell r="G611" t="str">
            <v>ExpertGroups/Karplanter/N</v>
          </cell>
          <cell r="H611" t="str">
            <v>Karplanter</v>
          </cell>
          <cell r="I611" t="str">
            <v>Karplanter</v>
          </cell>
          <cell r="J611" t="str">
            <v>AlienSpecie</v>
          </cell>
          <cell r="N611">
            <v>4</v>
          </cell>
          <cell r="Q611">
            <v>1</v>
          </cell>
          <cell r="T611" t="str">
            <v>PH</v>
          </cell>
          <cell r="U611">
            <v>3</v>
          </cell>
          <cell r="V611" t="str">
            <v>4A,1</v>
          </cell>
          <cell r="X611">
            <v>3</v>
          </cell>
          <cell r="Y611">
            <v>4</v>
          </cell>
          <cell r="Z611">
            <v>1</v>
          </cell>
          <cell r="AA611">
            <v>1853</v>
          </cell>
          <cell r="AB611" t="str">
            <v>terrestrial</v>
          </cell>
          <cell r="AD611" t="str">
            <v>origin,unknown</v>
          </cell>
          <cell r="AE611" t="str">
            <v>yes</v>
          </cell>
          <cell r="AF611" t="str">
            <v>unknown</v>
          </cell>
          <cell r="AG611">
            <v>1895</v>
          </cell>
          <cell r="AH611" t="str">
            <v>Ak Asker: Vollen</v>
          </cell>
          <cell r="AI611">
            <v>3</v>
          </cell>
          <cell r="AJ611" t="str">
            <v>V</v>
          </cell>
          <cell r="AN611">
            <v>5</v>
          </cell>
          <cell r="AO611" t="str">
            <v>introductionTransportpollution,introductionStowaway,spreadNaturalDispersal,spreadStowaway</v>
          </cell>
          <cell r="AP611" t="str">
            <v>Øs,OsA,He,Op,Bu,Ve,Te,Aa,Va,Ro,Ho,Sf,Mr,St,Nt</v>
          </cell>
          <cell r="AQ611">
            <v>1100</v>
          </cell>
          <cell r="AR611">
            <v>5</v>
          </cell>
          <cell r="AS611">
            <v>5500</v>
          </cell>
          <cell r="AT611">
            <v>250000</v>
          </cell>
          <cell r="AU611">
            <v>16000</v>
          </cell>
          <cell r="AV611">
            <v>95</v>
          </cell>
          <cell r="AW611" t="str">
            <v>Ingen kjent effekt</v>
          </cell>
          <cell r="AX611" t="str">
            <v>Ingen kjent effekt</v>
          </cell>
          <cell r="BC611" t="str">
            <v>Ingen kjent effekt</v>
          </cell>
          <cell r="BD611" t="str">
            <v>Ingen kjent effekt</v>
          </cell>
          <cell r="BE611" t="str">
            <v>no</v>
          </cell>
          <cell r="BF611" t="str">
            <v>no</v>
          </cell>
          <cell r="BG611" t="str">
            <v>V</v>
          </cell>
          <cell r="BK611" t="str">
            <v>temperate_nemoral:Europe</v>
          </cell>
          <cell r="BM611" t="str">
            <v>temperate_boreal:Europe,Asia|temperate_nemoral:Europe,Asia,NorthAndCentralAmerica</v>
          </cell>
          <cell r="BO611">
            <v>4</v>
          </cell>
          <cell r="BR611" t="str">
            <v>RedListCategoryLevel</v>
          </cell>
          <cell r="BT611">
            <v>3</v>
          </cell>
          <cell r="BW611" t="str">
            <v>SpreadYearlyIncreaseObservations</v>
          </cell>
          <cell r="BX611">
            <v>311</v>
          </cell>
          <cell r="BY611">
            <v>1</v>
          </cell>
          <cell r="CB611" t="str">
            <v>T35,T37,T39,T43</v>
          </cell>
          <cell r="CC611">
            <v>1</v>
          </cell>
          <cell r="CH611">
            <v>1</v>
          </cell>
          <cell r="CM611">
            <v>1</v>
          </cell>
          <cell r="CQ611">
            <v>1</v>
          </cell>
          <cell r="CU611">
            <v>1</v>
          </cell>
          <cell r="CX611">
            <v>0</v>
          </cell>
          <cell r="CY611">
            <v>1</v>
          </cell>
          <cell r="DB611">
            <v>0</v>
          </cell>
          <cell r="DC611" t="str">
            <v>Russemure &lt;em&gt;Potentilla intermedia &lt;/em&gt;er en hybridart oppstått fra krysning mellom sølvmure &lt;em&gt;P. argentea &lt;/em&gt;og norsk mure &lt;em&gt;P. norvegica&lt;/em&gt;, trolig i Russland. Den er en kortlevt flerårig urt som frøformerer seg meget effektivt (aseksuelt) og er kommet inn som art: det er ingen tegn på at noen norsk forekomst skyldes hybridisering i Norge. Fruktene (smånøtter) spres passivt, men de synes å ha meget lett for å følge med tråkk og transporter.</v>
          </cell>
          <cell r="DD611" t="str">
            <v>&lt;p&gt; Arten hadde strøforekomster i Oslo 1853 og Ro Stavanger: Hillevåg 1888, men fra 1890-tallet har den trolig hatt etablerte forekomster i landet, med første registrerte i Ak Asker: Vollen 1895. Innen noen tiår dukket den opp flere steder på Østlandet (Østfold og Oslo-området), Sørlandet (VA vennesla og Kristiansand) og Vestlandet (Hardanger og Sogn), og etter hvert med spredning over store deler av låglandet i Sør-Norge og med strøforekomster til noen få steder i Finnmark (kanskje noen polemochore fra annen verdenskrig). Det stabile utbredelsesområdet omfatter Østlandet fra søndre deler av Østerdalen og Gudbrandsdalen sør til Kristiansand.&lt;/p&gt;</v>
          </cell>
          <cell r="DE611" t="str">
            <v>Innførselen har trolig skjedd på flere vis, med grasfrø (trolig det eldste), med ballastjord, med korn til møller og havner, og med mindre spesifikke transporter. Innenlands spredning har nok særlig skjedd langs veier og jernbaner, og arten er et hyppig element i ugrasfloraen på jernbanestasjoner.</v>
          </cell>
          <cell r="DF611" t="str">
            <v>Arten har et stort invasjonspotensial, som kombinasjon av maksimum skår på median levetid og nest høyeste skår på ekspansjonshastighet. Arten har hatt en jamn ekspansjon siden den først ble oppdaget i 1853, særlig rask etter 1940. De første forekomstene i mange distrikter (særlig i Hedmark, Oppland, Telemark, og langs Bergensbanen) er jernbaneknutepunkter. Den er fortsatt i noe ekspansjon geografisk.</v>
          </cell>
          <cell r="DG611" t="str">
            <v>Det er ingen kjente negative økologiske effekter knyttet til denne arten. Den opptrer i all hovedsak i sterkt endrede naturtyper (skrotemark i ymse utgaver) og går i svært beskjeden grad inn i noe som ligner på naturlige habitater.</v>
          </cell>
          <cell r="DH611" t="str">
            <v>&lt;p&gt;Russemure blir vurdert til å medføre en potensielt høy risiko i norsk natur. Dette skyldes kun artens høye invasjonspotensiale: på grunn av en jevn økning og en solid utbredelse, særlig på Østlandet, skårer denne maks på denne aksen. Arten har imidlertid ingen kjente negative økologiske effekter da den kun går inn i sterkt endrede naturtyper hvor den ikke kan gjøre stort annet enn å være til stede.&lt;/p&gt;</v>
          </cell>
          <cell r="DI611">
            <v>0</v>
          </cell>
        </row>
        <row r="612">
          <cell r="B612" t="str">
            <v>Potentilla thuringiaca</v>
          </cell>
          <cell r="C612" t="str">
            <v>Bernh.</v>
          </cell>
          <cell r="D612" t="str">
            <v>tysk mure</v>
          </cell>
          <cell r="E612">
            <v>135877</v>
          </cell>
          <cell r="F612">
            <v>103366</v>
          </cell>
          <cell r="G612" t="str">
            <v>ExpertGroups/Karplanter/N</v>
          </cell>
          <cell r="H612" t="str">
            <v>Karplanter</v>
          </cell>
          <cell r="I612" t="str">
            <v>Karplanter</v>
          </cell>
          <cell r="J612" t="str">
            <v>AlienSpecie</v>
          </cell>
          <cell r="N612">
            <v>4</v>
          </cell>
          <cell r="Q612">
            <v>1</v>
          </cell>
          <cell r="T612" t="str">
            <v>PH</v>
          </cell>
          <cell r="U612">
            <v>3</v>
          </cell>
          <cell r="V612" t="str">
            <v>4AB,1</v>
          </cell>
          <cell r="X612">
            <v>3</v>
          </cell>
          <cell r="Y612">
            <v>4</v>
          </cell>
          <cell r="Z612">
            <v>1</v>
          </cell>
          <cell r="AA612">
            <v>1882</v>
          </cell>
          <cell r="AB612" t="str">
            <v>terrestrial</v>
          </cell>
          <cell r="AD612" t="str">
            <v>origin,unknown</v>
          </cell>
          <cell r="AE612" t="str">
            <v>yes</v>
          </cell>
          <cell r="AF612" t="str">
            <v>unknown</v>
          </cell>
          <cell r="AG612">
            <v>1882</v>
          </cell>
          <cell r="AH612" t="str">
            <v>Oslo: Tøyen</v>
          </cell>
          <cell r="AI612">
            <v>5</v>
          </cell>
          <cell r="AJ612" t="str">
            <v>V</v>
          </cell>
          <cell r="AL612">
            <v>1</v>
          </cell>
          <cell r="AM612" t="str">
            <v>importDirect</v>
          </cell>
          <cell r="AN612">
            <v>7</v>
          </cell>
          <cell r="AO612" t="str">
            <v>introductionEscaped,introductionTransportpollution,introductionStowaway,spreadNaturalDispersal,spreadStowaway,spreadTransportpollution</v>
          </cell>
          <cell r="AP612" t="str">
            <v>Øs,OsA,He,Op,Bu,Ve,Te,Aa,Va,Ho,Sf,Mr,St,Nt,No</v>
          </cell>
          <cell r="AQ612">
            <v>2300</v>
          </cell>
          <cell r="AR612">
            <v>5</v>
          </cell>
          <cell r="AS612">
            <v>11500</v>
          </cell>
          <cell r="AT612">
            <v>200000</v>
          </cell>
          <cell r="AU612">
            <v>34000</v>
          </cell>
          <cell r="AV612">
            <v>60</v>
          </cell>
          <cell r="AW612" t="str">
            <v>Ingen kjent effekt</v>
          </cell>
          <cell r="AX612" t="str">
            <v>Ingen kjent effekt</v>
          </cell>
          <cell r="BC612" t="str">
            <v>Ingen kjent effekt</v>
          </cell>
          <cell r="BD612" t="str">
            <v>Ingen kjent effekt</v>
          </cell>
          <cell r="BE612" t="str">
            <v>no</v>
          </cell>
          <cell r="BF612" t="str">
            <v>no</v>
          </cell>
          <cell r="BK612" t="str">
            <v>temperate_nemoral:Europe</v>
          </cell>
          <cell r="BM612" t="str">
            <v>temperate_boreal:Europe|temperate_nemoral:Europe</v>
          </cell>
          <cell r="BO612">
            <v>4</v>
          </cell>
          <cell r="BR612" t="str">
            <v>RedListCategoryLevel</v>
          </cell>
          <cell r="BT612">
            <v>4</v>
          </cell>
          <cell r="BV612" t="str">
            <v>X</v>
          </cell>
          <cell r="BW612" t="str">
            <v>SpreadYearlyIncreaseObservations</v>
          </cell>
          <cell r="BX612">
            <v>514</v>
          </cell>
          <cell r="BY612">
            <v>1</v>
          </cell>
          <cell r="CB612" t="str">
            <v>T35,T37,T40,T41,T43,T45,T32</v>
          </cell>
          <cell r="CC612">
            <v>1</v>
          </cell>
          <cell r="CH612">
            <v>1</v>
          </cell>
          <cell r="CM612">
            <v>1</v>
          </cell>
          <cell r="CQ612">
            <v>1</v>
          </cell>
          <cell r="CU612">
            <v>1</v>
          </cell>
          <cell r="CX612">
            <v>0</v>
          </cell>
          <cell r="CY612">
            <v>1</v>
          </cell>
          <cell r="DB612">
            <v>0</v>
          </cell>
          <cell r="DC612" t="str">
            <v>Tysk mure &lt;i&gt;Potentilla thuringiaca&lt;/i&gt; er en flerårig urt fra Mellom- og Øst-Europa. Den har seksuell frøreproduksjon. Den etablerer seg i grasmark, både på skrotemark (f.eks. veikanter) og i tradisjonelt drevet slåtteeng hvor den inntar en økologisk rolle på linje med mange stedegne arter, uten merkbar fortrengningseffekt.</v>
          </cell>
          <cell r="DD612" t="str">
            <v>&lt;p&gt;Tysk mure viser et typisk mønster for arter kommet inn med mellomeuropeisk såfrø rundt 1870-1880. Første funn i Norge er i Oslo: Tøyen i 1882, og kan skyldes spredning fra dyrkning i hagen (men kan også skyldes bruk av såfrø i hagen). Det neste funnet, i Oslo: Sinsen i 1884, tyder mer direkte på såfrø, og det samme gjør funnstedene i Ak Asker i 1892-1894 og 1899 og i Op Nord-Aurdal (Valdres) i 1899. I perioden 1901-1920 ble arten godt etablert i Østlandsfylkene til Vestfold og med et strøfunn i Ho Bergen i 1914. I perioden 1921-1940 fortsatte ekspansjonen til Telemark, Sogn og Fjordane (trolig med spredning fra Op Valdres) og Nord-Trøndelag. Og i perioden 1941-1960 ble arten godt etablert i østre Hordaland, i grenseområdene mot Telemark, og i søndre Sør-Trøndelag, i grenseområdene mot Oppland (og dessuten i større deler av Hedmark). Den senere utviklingen er stort sett en fortetning. Arten etablerer seg i grasmark, både langs veier og som et integrert element i tradisjonelle slåtteenger.&lt;/p&gt;</v>
          </cell>
          <cell r="DE612" t="str">
            <v>Tysk mure har hovedsakelig kommet inn siste halvdel av 1800-tallet med grasfrø fra Mellom-Europa, og i mindre omfang med ballastjord og korn, og på 1900-tallet i økende omfang med ulike transportmidler. Noen få forekomster kan knyttes til ballastplasser og møller. Videre spredning skjer passivt ved ulike transporter via veier og spesielt jernbaner.</v>
          </cell>
          <cell r="DF612" t="str">
            <v>Invasjonspotensialet til arten regnes som høyt på grunn av lang median levetid kombinert med moderat ekspansjonshastighet.</v>
          </cell>
          <cell r="DG612" t="str">
            <v>Arten etablerer seg meget lett i grasmark av ulike typer, også i tradisjonelt drevne slåttemarker (en prioritert naturtype), men blir ikke ekspansiv og synes ikke ha noen påviselig negativ økologisk effekt.</v>
          </cell>
          <cell r="DH612" t="str">
            <v>&lt;p&gt;Tysk mure vurderes å ha potensielt høy risiko, men kun på grunn av et stort invasjonspotensial. Det er ingen kjente negative økologiske effekter av arten som i all hovedsak går inn i menneskepåvirkede naturtyper av ymse slag. Den er et godt eksempel på en fremmed art som får stor utbredelse, men som inntar samme, relativt beskjedne rolle i sitt nye område som i de områdene den kommer fra.&lt;/p&gt;</v>
          </cell>
          <cell r="DI612">
            <v>0</v>
          </cell>
        </row>
        <row r="613">
          <cell r="B613" t="str">
            <v>Pulmonaria rubra</v>
          </cell>
          <cell r="C613" t="str">
            <v>Schott</v>
          </cell>
          <cell r="D613" t="str">
            <v>rød lungeurt</v>
          </cell>
          <cell r="E613">
            <v>61014</v>
          </cell>
          <cell r="F613">
            <v>101054</v>
          </cell>
          <cell r="G613" t="str">
            <v>ExpertGroups/Karplanter/N</v>
          </cell>
          <cell r="H613" t="str">
            <v>Karplanter</v>
          </cell>
          <cell r="I613" t="str">
            <v>Karplanter</v>
          </cell>
          <cell r="J613" t="str">
            <v>AlienSpecie</v>
          </cell>
          <cell r="N613">
            <v>3</v>
          </cell>
          <cell r="P613" t="str">
            <v>V</v>
          </cell>
          <cell r="Q613">
            <v>1</v>
          </cell>
          <cell r="T613" t="str">
            <v>LO</v>
          </cell>
          <cell r="U613">
            <v>2</v>
          </cell>
          <cell r="V613" t="str">
            <v>3AB,1</v>
          </cell>
          <cell r="W613" t="str">
            <v>PH</v>
          </cell>
          <cell r="X613">
            <v>3</v>
          </cell>
          <cell r="Y613">
            <v>4</v>
          </cell>
          <cell r="Z613">
            <v>1</v>
          </cell>
          <cell r="AA613">
            <v>1942</v>
          </cell>
          <cell r="AB613" t="str">
            <v>terrestrial</v>
          </cell>
          <cell r="AD613" t="str">
            <v>unknown</v>
          </cell>
          <cell r="AE613" t="str">
            <v>yes</v>
          </cell>
          <cell r="AF613" t="str">
            <v>unknown</v>
          </cell>
          <cell r="AG613">
            <v>1942</v>
          </cell>
          <cell r="AH613" t="str">
            <v>Ho Bergen: Elvebakken, Minde</v>
          </cell>
          <cell r="AI613">
            <v>10</v>
          </cell>
          <cell r="AJ613" t="str">
            <v>V</v>
          </cell>
          <cell r="AL613">
            <v>1</v>
          </cell>
          <cell r="AM613" t="str">
            <v>importDirect</v>
          </cell>
          <cell r="AN613">
            <v>3</v>
          </cell>
          <cell r="AO613" t="str">
            <v>introductionEscaped</v>
          </cell>
          <cell r="AP613" t="str">
            <v>Øs,OsA,He,Bu,Ve,Te,Aa,Va,Ro,Ho,Sf,Mr,St,No,Tr</v>
          </cell>
          <cell r="AQ613">
            <v>400</v>
          </cell>
          <cell r="AR613">
            <v>5</v>
          </cell>
          <cell r="AS613">
            <v>2000</v>
          </cell>
          <cell r="AT613">
            <v>275000</v>
          </cell>
          <cell r="AU613">
            <v>6000</v>
          </cell>
          <cell r="AV613">
            <v>40</v>
          </cell>
          <cell r="AW613" t="str">
            <v>Ingen kjent effekt</v>
          </cell>
          <cell r="AX613" t="str">
            <v>Ingen kjent effekt</v>
          </cell>
          <cell r="BC613" t="str">
            <v>Ingen kjent effekt</v>
          </cell>
          <cell r="BD613" t="str">
            <v>Ingen kjent effekt</v>
          </cell>
          <cell r="BE613" t="str">
            <v>no</v>
          </cell>
          <cell r="BF613" t="str">
            <v>no</v>
          </cell>
          <cell r="BK613" t="str">
            <v>temperate_nemoral:Europe|subtropic_mediterranean:Europe</v>
          </cell>
          <cell r="BM613" t="str">
            <v>temperate_boreal:Europe|temperate_nemoral:Europe|subtropic_mediterranean:Europe</v>
          </cell>
          <cell r="BO613">
            <v>3</v>
          </cell>
          <cell r="BP613" t="str">
            <v>X</v>
          </cell>
          <cell r="BR613" t="str">
            <v>RedListCategoryLevel</v>
          </cell>
          <cell r="BT613">
            <v>3</v>
          </cell>
          <cell r="BW613" t="str">
            <v>SpreadYearlyIncreaseObservations</v>
          </cell>
          <cell r="BX613">
            <v>321</v>
          </cell>
          <cell r="BY613">
            <v>1</v>
          </cell>
          <cell r="CB613" t="str">
            <v>T4-C-3,T4-C-4,T35,T40,T43</v>
          </cell>
          <cell r="CC613">
            <v>1</v>
          </cell>
          <cell r="CH613">
            <v>1</v>
          </cell>
          <cell r="CM613">
            <v>1</v>
          </cell>
          <cell r="CQ613">
            <v>1</v>
          </cell>
          <cell r="CU613">
            <v>1</v>
          </cell>
          <cell r="CX613">
            <v>0</v>
          </cell>
          <cell r="CY613">
            <v>1</v>
          </cell>
          <cell r="DB613">
            <v>0</v>
          </cell>
          <cell r="DC613" t="str">
            <v>Rød lungeurt &lt;i&gt;Pulmonaria rubra&lt;/i&gt; er en langlevt flerårig urt med frøreproduksjon og med nokså sterk klonal vekst med jordstengler. Frøene spres med maur. Arten kommer fra Sørøst-Europa. Den er den mest utbredte arten av slekta i hager. Den etablerer seg i lågurtskog og på ulike typer grasmark.</v>
          </cell>
          <cell r="DD613" t="str">
            <v>&lt;p&gt;Rød lungeurt ble først rapportert forvillet i 1942 i Ho Bergen, de to neste gangene i 1951 i Oslo og i 1960 i VA Kristiansand. Etter en langsom start er økningen blitt formidabel fram til over 100 forekomster kjent i 2016. Hele økningen skyldes trolig direkte utkast og spredning fra hager. Arten har egenformering i Norge, men svært liten egenspredning. Den er nå kjent fra nesten alle kystfylker (ikke Nord-Trøndelag) nord til Troms, med en bråte forekomster i Harstad og Tromsø og en helt nord i Skjervøy, slik at det potensielle utbredelsesområdet (polygonet) er omtrent fylt. Ekspansjonen forventes å fortsette som fortetning.&lt;/p&gt;</v>
          </cell>
          <cell r="DE613" t="str">
            <v>Arten er innført som hageplante og spres fra hager med frø (sjelden) og med utkast (svært ofte).</v>
          </cell>
          <cell r="DF613" t="str">
            <v>Invasjonspotensialet er moderat med usikkerhet til høgt, en kombinasjon av moderat median levetid (med usikkerhet til høg) og moderat ekspansjonshastighet.</v>
          </cell>
          <cell r="DG613" t="str">
            <v>Det er ingen kjent negativ økologisk effekt knyttet til arten.</v>
          </cell>
          <cell r="DH613" t="str">
            <v>&lt;p&gt;Rød lungeurt vurderes til låg økologisk risiko (med usikkerhet til potensielt høg), men utelukkende på grunn av invasjonspotensialet. Arten opptrer ikke i slike mengder at den har noen fortrengningseffekt av betydning. Ved forrige vurderingsrunde ble den kategorisert som potensielt høg risiko. Dette skyldes endringer i beregninger i kriteriene for invasjonspotensiale.&lt;/p&gt;</v>
          </cell>
          <cell r="DI613">
            <v>0</v>
          </cell>
        </row>
        <row r="614">
          <cell r="B614" t="str">
            <v>Pulmonaria mollis</v>
          </cell>
          <cell r="C614" t="str">
            <v>Wulfen ex Hornem.</v>
          </cell>
          <cell r="E614">
            <v>84860</v>
          </cell>
          <cell r="F614">
            <v>127997</v>
          </cell>
          <cell r="G614" t="str">
            <v>ExpertGroups/Karplanter/N</v>
          </cell>
          <cell r="H614" t="str">
            <v>Karplanter</v>
          </cell>
          <cell r="I614" t="str">
            <v>Karplanter</v>
          </cell>
          <cell r="J614" t="str">
            <v>AlienSpecie</v>
          </cell>
          <cell r="N614">
            <v>3</v>
          </cell>
          <cell r="P614" t="str">
            <v>V</v>
          </cell>
          <cell r="Q614">
            <v>1</v>
          </cell>
          <cell r="T614" t="str">
            <v>LO</v>
          </cell>
          <cell r="U614">
            <v>2</v>
          </cell>
          <cell r="V614" t="str">
            <v>3AB,1</v>
          </cell>
          <cell r="W614" t="str">
            <v>PH</v>
          </cell>
          <cell r="X614">
            <v>3</v>
          </cell>
          <cell r="Y614">
            <v>4</v>
          </cell>
          <cell r="Z614">
            <v>1</v>
          </cell>
          <cell r="AA614">
            <v>1919</v>
          </cell>
          <cell r="AB614" t="str">
            <v>terrestrial</v>
          </cell>
          <cell r="AD614" t="str">
            <v>unknown</v>
          </cell>
          <cell r="AE614" t="str">
            <v>yes</v>
          </cell>
          <cell r="AF614" t="str">
            <v>unknown</v>
          </cell>
          <cell r="AG614">
            <v>1985</v>
          </cell>
          <cell r="AH614" t="str">
            <v>Ho Bergen: Hjellestad, Storetveit</v>
          </cell>
          <cell r="AI614">
            <v>10</v>
          </cell>
          <cell r="AJ614" t="str">
            <v>V</v>
          </cell>
          <cell r="AL614">
            <v>1</v>
          </cell>
          <cell r="AM614" t="str">
            <v>importDirect</v>
          </cell>
          <cell r="AN614">
            <v>3</v>
          </cell>
          <cell r="AO614" t="str">
            <v>introductionEscaped</v>
          </cell>
          <cell r="AP614" t="str">
            <v>Øs,OsA,Bu,Ve,Te,Aa,Va,Ho,Mr,St,No</v>
          </cell>
          <cell r="AQ614">
            <v>212</v>
          </cell>
          <cell r="AR614">
            <v>5</v>
          </cell>
          <cell r="AS614">
            <v>1060</v>
          </cell>
          <cell r="AT614">
            <v>225000</v>
          </cell>
          <cell r="AU614">
            <v>3000</v>
          </cell>
          <cell r="AV614">
            <v>40</v>
          </cell>
          <cell r="AW614" t="str">
            <v>Ingen kjent effekt</v>
          </cell>
          <cell r="AX614" t="str">
            <v>Ingen kjent effekt</v>
          </cell>
          <cell r="BC614" t="str">
            <v>Ingen kjent effekt</v>
          </cell>
          <cell r="BD614" t="str">
            <v>Ingen kjent effekt</v>
          </cell>
          <cell r="BE614" t="str">
            <v>no</v>
          </cell>
          <cell r="BF614" t="str">
            <v>no</v>
          </cell>
          <cell r="BG614" t="str">
            <v>V</v>
          </cell>
          <cell r="BK614" t="str">
            <v>temperate_nemoral:Europe</v>
          </cell>
          <cell r="BM614" t="str">
            <v>temperate_boreal:Europe|temperate_nemoral:Europe</v>
          </cell>
          <cell r="BO614">
            <v>3</v>
          </cell>
          <cell r="BP614" t="str">
            <v>X</v>
          </cell>
          <cell r="BR614" t="str">
            <v>RedListCategoryLevel</v>
          </cell>
          <cell r="BT614">
            <v>3</v>
          </cell>
          <cell r="BW614" t="str">
            <v>SpreadYearlyIncreaseObservations</v>
          </cell>
          <cell r="BX614">
            <v>273</v>
          </cell>
          <cell r="BY614">
            <v>1</v>
          </cell>
          <cell r="CB614" t="str">
            <v>T4-C-3,T4-C-4,T35,T40,T43</v>
          </cell>
          <cell r="CC614">
            <v>1</v>
          </cell>
          <cell r="CH614">
            <v>1</v>
          </cell>
          <cell r="CM614">
            <v>1</v>
          </cell>
          <cell r="CQ614">
            <v>1</v>
          </cell>
          <cell r="CU614">
            <v>1</v>
          </cell>
          <cell r="CX614">
            <v>0</v>
          </cell>
          <cell r="CY614">
            <v>1</v>
          </cell>
          <cell r="DB614">
            <v>0</v>
          </cell>
          <cell r="DC614" t="str">
            <v>Lungeurt-arten &lt;i&gt;Pulmonaria mollis &lt;/i&gt;(bør kanskje hete mjuklungeurt) kommer fra Mellom- og Øst-Europa. Den er en langlevd flerårig urt med frøformering og med god klonal vekst med jordstengler. De norske plantene har tidligere stort sett vært bestemt til kantlungeurt &lt;i&gt;P. montana&lt;/i&gt;, bl.a. ved forrige vurderingsrunde for fremmede arter (2012), men en kritisk gjennomgang av materialet før inneværende vurderingsrunde viste at vi har begge artene, &lt;i&gt;P. mollis&lt;/i&gt; og &lt;i&gt;P. montana&lt;/i&gt;. &lt;i&gt;Pulmonaria mollis&lt;/i&gt; er den vanlige og vanlig forvillete hageplanten (som norske floraer har kalt &lt;i&gt;P. montana&lt;/i&gt;, f.eks. Lid &amp; Lid 2005), mens &lt;i&gt;P. montana&lt;/i&gt; har noe mer spesiell forekomst i Norge. Arten etablerer seg i lågurtskog og i grasmark.</v>
          </cell>
          <cell r="DD614" t="str">
            <v>&lt;p&gt;Arten er først funnet forvillet på begynnelsen av 1900-tallet (1919, ST Trondheim). Fram til 1982 var det bare noen få funn, ingen av dem tilsynelatende med varige resultater. Fra 1982 har arten økt sterkt i mengde og med veletablerte bestander i skog, kratt og skogkanter. Den er trolig bare i begynnelsen av sin ekspansjon foreløpig, men har nå gode forekomster i Østfold, Oslo/Akershus, Buskerud, Vestfold, Telemark, Aust- og Vest-Agder, Hordaland, Møre og Romsdal, og Nordland, og er trolig oversett i de kystfylkene der den ennå ikke er funnet. Den forventes å ekspandere ytterligere, både i utstrekning og i tetthet.&lt;/p&gt;</v>
          </cell>
          <cell r="DE614" t="str">
            <v>Arten er innført som hageplante og er spredt ut fra hager med frø og ved utkast. Liten viderespredning foreløpig (og spredningen er svært langsom, med maur).</v>
          </cell>
          <cell r="DF614" t="str">
            <v>Invasjonspotensialet er moderat med usikkerhet til stort, en kombinasjon av moderat til lang median levetid og moderat ekspansjonshastighet.</v>
          </cell>
          <cell r="DG614" t="str">
            <v>Det er ingen kjent negativ økologisk effekt knyttet til arten. Arten forventes å ekspandere ytterligere, både i utstrekning og i tetthet, og med særlig etablering i lågurtskog. Den blir imidlertid neppe så ekspansiv at den vil gjøre noen økologisk skade.</v>
          </cell>
          <cell r="DH614" t="str">
            <v>&lt;p&gt;&lt;i&gt;Pulmonaria mollis&lt;/i&gt; vurderes å medføre låg økologisk risiko (med usikkerhet til potensielt høg), men utelukkende på grunn av invasjonspotensialet. Endringen fra forrige vurderingsrunde (hvor den var potensielt høg) skyldes endringer i beregning av kriteriene på denne aksen.&lt;/p&gt;</v>
          </cell>
          <cell r="DI614">
            <v>1</v>
          </cell>
        </row>
        <row r="615">
          <cell r="B615" t="str">
            <v>Puschkinia scilloides</v>
          </cell>
          <cell r="C615" t="str">
            <v>Adams</v>
          </cell>
          <cell r="D615" t="str">
            <v>vårpryd</v>
          </cell>
          <cell r="E615">
            <v>143780</v>
          </cell>
          <cell r="F615">
            <v>99455</v>
          </cell>
          <cell r="G615" t="str">
            <v>ExpertGroups/Karplanter/N</v>
          </cell>
          <cell r="H615" t="str">
            <v>Karplanter</v>
          </cell>
          <cell r="I615" t="str">
            <v>Karplanter</v>
          </cell>
          <cell r="J615" t="str">
            <v>AlienSpecie</v>
          </cell>
          <cell r="N615">
            <v>3</v>
          </cell>
          <cell r="P615" t="str">
            <v>V</v>
          </cell>
          <cell r="Q615">
            <v>1</v>
          </cell>
          <cell r="T615" t="str">
            <v>LO</v>
          </cell>
          <cell r="U615">
            <v>2</v>
          </cell>
          <cell r="V615" t="str">
            <v>3AB,1</v>
          </cell>
          <cell r="W615" t="str">
            <v>PH</v>
          </cell>
          <cell r="X615">
            <v>3</v>
          </cell>
          <cell r="Y615">
            <v>4</v>
          </cell>
          <cell r="Z615">
            <v>1</v>
          </cell>
          <cell r="AA615">
            <v>1970</v>
          </cell>
          <cell r="AB615" t="str">
            <v>terrestrial</v>
          </cell>
          <cell r="AD615" t="str">
            <v>unknown</v>
          </cell>
          <cell r="AE615" t="str">
            <v>yes</v>
          </cell>
          <cell r="AF615" t="str">
            <v>unknown</v>
          </cell>
          <cell r="AG615">
            <v>1988</v>
          </cell>
          <cell r="AH615" t="str">
            <v>Bu Hole: Bønsnes</v>
          </cell>
          <cell r="AI615">
            <v>5</v>
          </cell>
          <cell r="AJ615" t="str">
            <v>V</v>
          </cell>
          <cell r="AL615">
            <v>1</v>
          </cell>
          <cell r="AM615" t="str">
            <v>importDirect</v>
          </cell>
          <cell r="AN615">
            <v>3</v>
          </cell>
          <cell r="AO615" t="str">
            <v>introductionEscaped,spreadNaturalDispersal</v>
          </cell>
          <cell r="AP615" t="str">
            <v>Øs,OsA,Bu,Ve,Te,Aa,Va,Ho,No,Tr</v>
          </cell>
          <cell r="AQ615">
            <v>160</v>
          </cell>
          <cell r="AR615">
            <v>5</v>
          </cell>
          <cell r="AS615">
            <v>800</v>
          </cell>
          <cell r="AT615">
            <v>200000</v>
          </cell>
          <cell r="AU615">
            <v>3200</v>
          </cell>
          <cell r="AV615">
            <v>75</v>
          </cell>
          <cell r="AW615" t="str">
            <v>Ingen kjent effekt</v>
          </cell>
          <cell r="AX615" t="str">
            <v>Ingen kjent effekt</v>
          </cell>
          <cell r="BC615" t="str">
            <v>Ingen kjent effekt</v>
          </cell>
          <cell r="BD615" t="str">
            <v>Ingen kjent effekt</v>
          </cell>
          <cell r="BE615" t="str">
            <v>no</v>
          </cell>
          <cell r="BF615" t="str">
            <v>no</v>
          </cell>
          <cell r="BK615" t="str">
            <v>temperate_nemoral:Europe,Asia|temperate_dry:Asia|subtropic_mediterranean:Asia</v>
          </cell>
          <cell r="BM615" t="str">
            <v>temperate_boreal:Europe|temperate_nemoral:Europe,Asia,NorthAndCentralAmerica|temperate_dry:Asia|subtropic_mediterranean:Asia</v>
          </cell>
          <cell r="BO615">
            <v>3</v>
          </cell>
          <cell r="BP615" t="str">
            <v>X</v>
          </cell>
          <cell r="BR615" t="str">
            <v>RedListCategoryLevel</v>
          </cell>
          <cell r="BT615">
            <v>3</v>
          </cell>
          <cell r="BW615" t="str">
            <v>SpreadYearlyIncreaseObservations</v>
          </cell>
          <cell r="BX615">
            <v>361</v>
          </cell>
          <cell r="BY615">
            <v>1</v>
          </cell>
          <cell r="CB615" t="str">
            <v>T4,T35,T37-C-3,T40,T43-C-1</v>
          </cell>
          <cell r="CC615">
            <v>1</v>
          </cell>
          <cell r="CH615">
            <v>1</v>
          </cell>
          <cell r="CM615">
            <v>1</v>
          </cell>
          <cell r="CQ615">
            <v>1</v>
          </cell>
          <cell r="CU615">
            <v>1</v>
          </cell>
          <cell r="CX615">
            <v>0</v>
          </cell>
          <cell r="CY615">
            <v>1</v>
          </cell>
          <cell r="DB615">
            <v>0</v>
          </cell>
          <cell r="DC615" t="str">
            <v>Vårpryd &lt;em&gt;Puschkinia scilloides&lt;/em&gt; er en småvokst, flerårig laukplante. Arten stammer fra Vest-Asia og er innkommet som hageplante. Den er relativt ny i hager og begynte å spre seg først rundt 1990. Den formerer seg med frø og ved deling av lauker. Frøene blir spredt av maur, men trolig ikke over lengre distanser (trolig maksimalt 50 m).</v>
          </cell>
          <cell r="DD615" t="str">
            <v>&lt;p&gt;Arten ble først registrert forvillet i Øf Rakkestad: Stemme 1970, men med sikker etablering først i Bu Hole: Bønsnes fra 1988. Den reproduserer godt med frø og sprer seg med maur, men mange forekomster kan skyldes hageutkast eller utfylling med jord fra hager. Arten er i nokså rask spredning, men aldri langt fra hager eller dumpeplasser. Den har foreløpig nordgrense i No Andøy (fra 2006) og Tr Tromsø (fra 2003), men er foreløpig lite dokumentert fra Vestlandet.&lt;/p&gt;</v>
          </cell>
          <cell r="DE615" t="str">
            <v>Vårpryd er importert til landet som hageplante, og arten sprer seg lett ut i fra hager ved hjelp av både frø og hageutkast (jord med lauker).</v>
          </cell>
          <cell r="DF615" t="str">
            <v>Vårpryd har moderat median levetid i landet, med usikkerhet til lang. Den har moderat ekspansjonshastighet. Dette gir moderat invasjonspotensial, med usikkerhet til stort. Arten er i ganske sterk ekspansjon og vil trolig dukke opp svært mange nye steder de nærmeste tiårene.</v>
          </cell>
          <cell r="DG615" t="str">
            <v>Arten etablerer seg stort sett i grasmark (plener, parker, veikanter), og i skogkanter, men visner ned tidlig og gjør ingen skade. Arten har ingen kjent negativ økologisk effekt.</v>
          </cell>
          <cell r="DH615" t="str">
            <v>Vårpryd vurderes til låg økologisk risiko, med usikkerhet til potensielt høg risiko, og utelukkende på grunn av invasjonspotensialet.</v>
          </cell>
          <cell r="DI615">
            <v>0</v>
          </cell>
        </row>
        <row r="616">
          <cell r="B616" t="str">
            <v>Oenothera muricata</v>
          </cell>
          <cell r="C616" t="str">
            <v>L.</v>
          </cell>
          <cell r="D616" t="str">
            <v>vortenattlys</v>
          </cell>
          <cell r="E616">
            <v>86676</v>
          </cell>
          <cell r="F616">
            <v>128907</v>
          </cell>
          <cell r="G616" t="str">
            <v>ExpertGroups/Karplanter/N</v>
          </cell>
          <cell r="H616" t="str">
            <v>Karplanter</v>
          </cell>
          <cell r="I616" t="str">
            <v>Karplanter</v>
          </cell>
          <cell r="J616" t="str">
            <v>AlienSpecie</v>
          </cell>
          <cell r="N616">
            <v>3</v>
          </cell>
          <cell r="P616" t="str">
            <v>V</v>
          </cell>
          <cell r="Q616">
            <v>1</v>
          </cell>
          <cell r="T616" t="str">
            <v>LO</v>
          </cell>
          <cell r="U616">
            <v>2</v>
          </cell>
          <cell r="V616" t="str">
            <v>3AB,1</v>
          </cell>
          <cell r="W616" t="str">
            <v>PH</v>
          </cell>
          <cell r="X616">
            <v>3</v>
          </cell>
          <cell r="Y616">
            <v>4</v>
          </cell>
          <cell r="Z616">
            <v>1</v>
          </cell>
          <cell r="AA616">
            <v>1913</v>
          </cell>
          <cell r="AB616" t="str">
            <v>terrestrial</v>
          </cell>
          <cell r="AD616" t="str">
            <v>unknown</v>
          </cell>
          <cell r="AE616" t="str">
            <v>yes</v>
          </cell>
          <cell r="AF616" t="str">
            <v>unknown</v>
          </cell>
          <cell r="AG616">
            <v>1913</v>
          </cell>
          <cell r="AH616" t="str">
            <v>Vf Svelvik: Svelvik</v>
          </cell>
          <cell r="AI616">
            <v>2</v>
          </cell>
          <cell r="AJ616" t="str">
            <v>V</v>
          </cell>
          <cell r="AN616">
            <v>5</v>
          </cell>
          <cell r="AO616" t="str">
            <v>introductionStowaway,introductionTransportpollution,spreadTransportpollution,spreadStowaway,spreadNaturalDispersal</v>
          </cell>
          <cell r="AP616" t="str">
            <v>Øs,OsA,Bu,Ve,Te,Aa,Va</v>
          </cell>
          <cell r="AQ616">
            <v>250</v>
          </cell>
          <cell r="AR616">
            <v>4</v>
          </cell>
          <cell r="AS616">
            <v>1000</v>
          </cell>
          <cell r="AT616">
            <v>88400</v>
          </cell>
          <cell r="AU616">
            <v>1500</v>
          </cell>
          <cell r="AV616">
            <v>98</v>
          </cell>
          <cell r="AW616" t="str">
            <v>Ingen kjent effekt</v>
          </cell>
          <cell r="AX616" t="str">
            <v>Ingen kjent effekt</v>
          </cell>
          <cell r="BC616" t="str">
            <v>Ingen kjent effekt</v>
          </cell>
          <cell r="BD616" t="str">
            <v>Ingen kjent effekt</v>
          </cell>
          <cell r="BE616" t="str">
            <v>no</v>
          </cell>
          <cell r="BF616" t="str">
            <v>no</v>
          </cell>
          <cell r="BG616" t="str">
            <v>V</v>
          </cell>
          <cell r="BK616" t="str">
            <v>temperate_nemoral:Europe</v>
          </cell>
          <cell r="BM616" t="str">
            <v>temperate_nemoral:Europe</v>
          </cell>
          <cell r="BO616">
            <v>3</v>
          </cell>
          <cell r="BP616" t="str">
            <v>X</v>
          </cell>
          <cell r="BR616" t="str">
            <v>RedListCategoryLevel</v>
          </cell>
          <cell r="BT616">
            <v>3</v>
          </cell>
          <cell r="BU616" t="str">
            <v>X</v>
          </cell>
          <cell r="BW616" t="str">
            <v>SpreadYearlyIncreaseObservations</v>
          </cell>
          <cell r="BX616">
            <v>447</v>
          </cell>
          <cell r="BY616">
            <v>1</v>
          </cell>
          <cell r="CB616" t="str">
            <v>T29,T35,T37-C-3,T40,T35-C-2</v>
          </cell>
          <cell r="CC616">
            <v>1</v>
          </cell>
          <cell r="CH616">
            <v>1</v>
          </cell>
          <cell r="CM616">
            <v>1</v>
          </cell>
          <cell r="CQ616">
            <v>1</v>
          </cell>
          <cell r="CU616">
            <v>1</v>
          </cell>
          <cell r="CX616">
            <v>0</v>
          </cell>
          <cell r="CY616">
            <v>1</v>
          </cell>
          <cell r="DB616">
            <v>0</v>
          </cell>
          <cell r="DC616" t="str">
            <v>Vortenattlys &lt;em&gt;Oenothera muricata &lt;/em&gt;(tidligere &lt;em&gt;O. rubricaulis&lt;/em&gt;) kommer fra Mellom- og Nordøst-Europa, men har trolig utgangspunkt i innførte amerikanske forfedre. Arten er toårig med stor frøreproduksjon.</v>
          </cell>
          <cell r="DD616" t="str">
            <v>&lt;p&gt;Vortenattlys ble først observert i Vf Svelvik i 1913 (årstall 1912 angitt i Flora Nordica: finner ikke dette i våre data). Neste observasjon i Svelvik var i 1968 da arten ble funnet som nokså vanlig der. Den har sikkert stått i Svelvik unotert i de 55 årene imellom. Svelvik synes å være utgangspunktet for spredning til Bu Lier (fra 1992), Drammen (fra 1997) og Nedre Eiker (fra 1999). Spredningen i Østfold startet først på 2000-tallet, først notert i Øf Halden, men dette behøver ikke være opprinnelsesstedet. Et tredje spredningssentrum er Søndeled i AA Risør der arten ble notert først i 1951 og har spredt seg en del, men ikke langt. Arten er godt etablert i Norge og i sterk ekspansjon, sterkere enn noen av de andre nattlys-artene. Nyere funn i Rogaland (Sola 2013 og Stavanger 2016) og i Møre og Romsdal (Ålesund 2015) er kanskje ikke stabile per i dag.&lt;/p&gt;</v>
          </cell>
          <cell r="DE616" t="str">
            <v>Det er uvisst hvordan arten er innkommet, trolig med en eller annen form for transport. Frøene spres passivt. Muligheten for forvilling fra dyrkning antydes av Rostanski &amp; Karlsson (2010), men vi har ikke funnet noe belegg for at arten har vært dyrket som hageplante i Norge.</v>
          </cell>
          <cell r="DF616" t="str">
            <v>Arten har et moderat (med usikkerhet til høyt) invasjonspotensial på grunn av en moderat (til høy) median levetid og en moderat (til høy) ekspansjonshastighet. Arten er godt etablert, men nesten bare på ulike typer skrotemark (i vid betydning) og i sterk ekspansjon.</v>
          </cell>
          <cell r="DG616" t="str">
            <v>Vortenattlys vurderes å ha ingen kjent negativ økologisk effekt. Arten går med noen ytterst få unntak inn bare i sterkt endrede naturtyper hvor den ikke gjør noen påviselig skade.</v>
          </cell>
          <cell r="DH616" t="str">
            <v>&lt;p&gt;Vortenattlys vurderes til låg økologisk risiko (med usikkerhet til potensielt høy), men bare på grun nav et moderat (til høyt) invasjonspotensial.&lt;/p&gt;</v>
          </cell>
          <cell r="DI616">
            <v>1</v>
          </cell>
        </row>
        <row r="617">
          <cell r="B617" t="str">
            <v>Omphalodes verna</v>
          </cell>
          <cell r="C617" t="str">
            <v>Moench</v>
          </cell>
          <cell r="D617" t="str">
            <v>vårkjærminne</v>
          </cell>
          <cell r="E617">
            <v>61000</v>
          </cell>
          <cell r="F617">
            <v>101040</v>
          </cell>
          <cell r="G617" t="str">
            <v>ExpertGroups/Karplanter/N</v>
          </cell>
          <cell r="H617" t="str">
            <v>Karplanter</v>
          </cell>
          <cell r="I617" t="str">
            <v>Karplanter</v>
          </cell>
          <cell r="J617" t="str">
            <v>AlienSpecie</v>
          </cell>
          <cell r="N617">
            <v>3</v>
          </cell>
          <cell r="P617" t="str">
            <v>V</v>
          </cell>
          <cell r="Q617">
            <v>1</v>
          </cell>
          <cell r="T617" t="str">
            <v>LO</v>
          </cell>
          <cell r="U617">
            <v>2</v>
          </cell>
          <cell r="V617" t="str">
            <v>3AB,1</v>
          </cell>
          <cell r="W617" t="str">
            <v>PH</v>
          </cell>
          <cell r="X617">
            <v>3</v>
          </cell>
          <cell r="Y617">
            <v>4</v>
          </cell>
          <cell r="Z617">
            <v>1</v>
          </cell>
          <cell r="AA617">
            <v>1874</v>
          </cell>
          <cell r="AB617" t="str">
            <v>terrestrial</v>
          </cell>
          <cell r="AD617" t="str">
            <v>unknown</v>
          </cell>
          <cell r="AE617" t="str">
            <v>yes</v>
          </cell>
          <cell r="AF617" t="str">
            <v>unknown</v>
          </cell>
          <cell r="AG617">
            <v>1888</v>
          </cell>
          <cell r="AH617" t="str">
            <v>VA Kristiansand: Kjos</v>
          </cell>
          <cell r="AI617">
            <v>5</v>
          </cell>
          <cell r="AJ617" t="str">
            <v>V</v>
          </cell>
          <cell r="AL617">
            <v>1</v>
          </cell>
          <cell r="AM617" t="str">
            <v>importDirect</v>
          </cell>
          <cell r="AN617">
            <v>4</v>
          </cell>
          <cell r="AO617" t="str">
            <v>introductionEscaped,spreadNaturalDispersal</v>
          </cell>
          <cell r="AP617" t="str">
            <v>Øs,OsA,He,Bu,Ve,Aa,Va,Ro,Ho,Mr,St,No,Tr</v>
          </cell>
          <cell r="AQ617">
            <v>160</v>
          </cell>
          <cell r="AR617">
            <v>6</v>
          </cell>
          <cell r="AS617">
            <v>960</v>
          </cell>
          <cell r="AT617">
            <v>21500</v>
          </cell>
          <cell r="AU617">
            <v>2880</v>
          </cell>
          <cell r="AV617">
            <v>75</v>
          </cell>
          <cell r="AW617" t="str">
            <v>Ingen kjent effekt</v>
          </cell>
          <cell r="AX617" t="str">
            <v>Ingen kjent effekt</v>
          </cell>
          <cell r="BC617" t="str">
            <v>Ingen kjent effekt</v>
          </cell>
          <cell r="BD617" t="str">
            <v>Ingen kjent effekt</v>
          </cell>
          <cell r="BE617" t="str">
            <v>no</v>
          </cell>
          <cell r="BF617" t="str">
            <v>no</v>
          </cell>
          <cell r="BK617" t="str">
            <v>temperate_nemoral:Europe|subtropic_mediterranean:Europe</v>
          </cell>
          <cell r="BM617" t="str">
            <v>temperate_boreal:Europe|temperate_nemoral:Europe|subtropic_mediterranean:Europe</v>
          </cell>
          <cell r="BO617">
            <v>3</v>
          </cell>
          <cell r="BP617" t="str">
            <v>X</v>
          </cell>
          <cell r="BR617" t="str">
            <v>RedListCategoryLevel</v>
          </cell>
          <cell r="BT617">
            <v>3</v>
          </cell>
          <cell r="BW617" t="str">
            <v>SpreadYearlyIncreaseObservations</v>
          </cell>
          <cell r="BX617">
            <v>245</v>
          </cell>
          <cell r="BY617">
            <v>1</v>
          </cell>
          <cell r="CB617" t="str">
            <v>T4-C-3,T4-C-4,T4,T40,T43-C-1</v>
          </cell>
          <cell r="CC617">
            <v>1</v>
          </cell>
          <cell r="CH617">
            <v>1</v>
          </cell>
          <cell r="CM617">
            <v>1</v>
          </cell>
          <cell r="CQ617">
            <v>1</v>
          </cell>
          <cell r="CU617">
            <v>1</v>
          </cell>
          <cell r="CX617">
            <v>0</v>
          </cell>
          <cell r="CY617">
            <v>1</v>
          </cell>
          <cell r="DB617">
            <v>0</v>
          </cell>
          <cell r="DC617" t="str">
            <v>&lt;p&gt;Vårkjærminne&lt;em&gt; Omphalodes verna &lt;/em&gt;stammer fra fjellstrøk i Mellom- og Sør-Europa. Arten er flerårig med klonal vekst og effektiv frøreproduksjon. Frøene spres med maur over korte distanser, neppe over 50-100 m. Arten foretrekker skyggefull, næringsrik lauvskog og etableres særlig lett i store naturhager og halvville parker.&lt;/p&gt;</v>
          </cell>
          <cell r="DD617" t="str">
            <v>&lt;p&gt;Arten har vært i jamn, langsom spredning fra den ble funnet første gang forvillet i 1888 på Kjos i VA Kristiansand. Kjos-forekomsten eksisterer trolig fortsatt (sist samlet der i 2004) og illustrerer hvor stabil denne arten er når den først har kommet inn på en egnet plass. Den er nå kjent som etablert i alle fylker i landet med unntak for Oppland, Telemark, Sogn og Fjordane, Nord-Trøndelag og Finnmark.&lt;/p&gt;</v>
          </cell>
          <cell r="DE617" t="str">
            <v>Vårkjærminne&lt;i&gt; &lt;/i&gt;er innført som hagestaude, og spres fra hager i hovedsak ved hjelp av frø, men også som hageutkast.</v>
          </cell>
          <cell r="DF617" t="str">
            <v>Arten har moderat invasjonspotensial (med usikkerhet til stort), en kombinasjon av moderat (til lang) median levetid og moderat ekspansjonshastighet. Det potensielle arealet er ikke på langt nær fylt ennå, og arten er i markert ekspansjon.</v>
          </cell>
          <cell r="DG617" t="str">
            <v>Vårkjærminne har ingen kjent negativ økologisk effekt. Arten er innført som hagestaude og forvilles og naturaliseres lett i lågurt-edellauvskog. Den kan danne nokså store bestander, men den fortrenger neppe noen andre arter signifikant. Dette forventes heller ikke å endres, til tross for at arten er i tydelig økning.</v>
          </cell>
          <cell r="DH617" t="str">
            <v>&lt;p&gt;Vårkjærminne vurderes til låg økologisk risiko (med usikkerhet til potensielt høg), men utelukkende på grunn av invasjonspotensialet.&lt;i&gt; &lt;/i&gt; &lt;br/&gt;&lt;/p&gt;</v>
          </cell>
          <cell r="DI617">
            <v>0</v>
          </cell>
        </row>
        <row r="618">
          <cell r="B618" t="str">
            <v>Ornithogalum umbellatum</v>
          </cell>
          <cell r="C618" t="str">
            <v>L.</v>
          </cell>
          <cell r="D618" t="str">
            <v>fuglestjerne</v>
          </cell>
          <cell r="E618">
            <v>102593</v>
          </cell>
          <cell r="F618">
            <v>143514</v>
          </cell>
          <cell r="G618" t="str">
            <v>ExpertGroups/Karplanter/N</v>
          </cell>
          <cell r="H618" t="str">
            <v>Karplanter</v>
          </cell>
          <cell r="I618" t="str">
            <v>Karplanter</v>
          </cell>
          <cell r="J618" t="str">
            <v>AlienSpecie</v>
          </cell>
          <cell r="N618">
            <v>3</v>
          </cell>
          <cell r="Q618">
            <v>1</v>
          </cell>
          <cell r="T618" t="str">
            <v>LO</v>
          </cell>
          <cell r="U618">
            <v>2</v>
          </cell>
          <cell r="V618" t="str">
            <v>3AB,1</v>
          </cell>
          <cell r="X618">
            <v>2</v>
          </cell>
          <cell r="Y618">
            <v>3</v>
          </cell>
          <cell r="Z618">
            <v>1</v>
          </cell>
          <cell r="AA618">
            <v>1834</v>
          </cell>
          <cell r="AB618" t="str">
            <v>terrestrial</v>
          </cell>
          <cell r="AD618" t="str">
            <v>unknown</v>
          </cell>
          <cell r="AE618" t="str">
            <v>yes</v>
          </cell>
          <cell r="AF618" t="str">
            <v>unknown</v>
          </cell>
          <cell r="AG618">
            <v>1879</v>
          </cell>
          <cell r="AH618" t="str">
            <v>SF Selje: Selje prestegård</v>
          </cell>
          <cell r="AI618">
            <v>5</v>
          </cell>
          <cell r="AJ618" t="str">
            <v>V</v>
          </cell>
          <cell r="AL618">
            <v>2</v>
          </cell>
          <cell r="AM618" t="str">
            <v>importDirect</v>
          </cell>
          <cell r="AN618">
            <v>3</v>
          </cell>
          <cell r="AO618" t="str">
            <v>introductionEscaped,spreadNaturalDispersal</v>
          </cell>
          <cell r="AP618" t="str">
            <v>Øs,OsA,Bu,Ve,Te,Aa,Va,Ro,Ho,Sf,Mr,St</v>
          </cell>
          <cell r="AQ618">
            <v>256</v>
          </cell>
          <cell r="AR618">
            <v>3</v>
          </cell>
          <cell r="AS618">
            <v>768</v>
          </cell>
          <cell r="AT618">
            <v>170000</v>
          </cell>
          <cell r="AU618">
            <v>1152</v>
          </cell>
          <cell r="AV618">
            <v>50</v>
          </cell>
          <cell r="AW618" t="str">
            <v>Ingen kjent effekt</v>
          </cell>
          <cell r="AX618" t="str">
            <v>Ingen kjent effekt</v>
          </cell>
          <cell r="BC618" t="str">
            <v>Ingen kjent effekt</v>
          </cell>
          <cell r="BD618" t="str">
            <v>Ingen kjent effekt</v>
          </cell>
          <cell r="BE618" t="str">
            <v>no</v>
          </cell>
          <cell r="BF618" t="str">
            <v>no</v>
          </cell>
          <cell r="BG618" t="str">
            <v>V</v>
          </cell>
          <cell r="BK618" t="str">
            <v>temperate_nemoral:Europe,Asia|subtropic_mediterranean:Europe,Asia,Africa</v>
          </cell>
          <cell r="BM618" t="str">
            <v>temperate_nemoral:Europe,Asia,Oceania,NorthAndCentralAmerica|subtropic_mediterranean:Europe,Asia,Africa,Oceania,NorthAndCentralAmerica</v>
          </cell>
          <cell r="BO618">
            <v>3</v>
          </cell>
          <cell r="BR618" t="str">
            <v>RedListCategoryLevel</v>
          </cell>
          <cell r="BT618">
            <v>3</v>
          </cell>
          <cell r="BV618" t="str">
            <v>X</v>
          </cell>
          <cell r="BW618" t="str">
            <v>SpreadYearlyIncreaseObservations</v>
          </cell>
          <cell r="BX618">
            <v>174</v>
          </cell>
          <cell r="BY618">
            <v>1</v>
          </cell>
          <cell r="CB618" t="str">
            <v>T4,T30,T30-C-2,T32,T21,T21-C-3,T43-C-1,T40</v>
          </cell>
          <cell r="CC618">
            <v>1</v>
          </cell>
          <cell r="CH618">
            <v>1</v>
          </cell>
          <cell r="CM618">
            <v>1</v>
          </cell>
          <cell r="CQ618">
            <v>1</v>
          </cell>
          <cell r="CU618">
            <v>1</v>
          </cell>
          <cell r="CX618">
            <v>0</v>
          </cell>
          <cell r="CY618">
            <v>1</v>
          </cell>
          <cell r="DB618">
            <v>0</v>
          </cell>
          <cell r="DC618" t="str">
            <v>&lt;p&gt;Fuglestjerne &lt;em&gt;Ornithogalum umbellatum &lt;/em&gt;(tidligere&lt;em&gt; O. angustifolium&lt;/em&gt;)&lt;em&gt; &lt;/em&gt;kommer fra Sør-Europa og Middelhavsområdet. Arten er en flerårig laukplante. Formeringen skjer delvis med frø, men mer med deling av lauker. Frøene kan maurspres over kortere distanser, og kanskje opp til 50-100 m. Arten er kommet inn som hagestaude og etablerer seg lett i høgvokst grasmark og lysåpen skog med middels næringsnivå og fuktighet. Arten er også funnet i dyneeng (Ro Karmøy). &lt;/p&gt;</v>
          </cell>
          <cell r="DD618" t="str">
            <v>Fuglestjerne begynte å forville seg i 1860- og 1870-årene, først i kyststrøk nord til Møre og Romsdal. Funnene før 1900 fordelte seg på mange kystfylker fra Akershus til Møre og Romsdal. Arten hadde en nokså konstant, middels høg funnfrekvens (ca. 10 per tiår) fram til ca. 1970 da funnfrekvensen begynte å øke igjen. Samtidig ble utbredelsen stadig mer konsentrert om 2-4 fylker, især de to Agderfylkene, men også i en viss utstrekning Telemark og Rogaland. Det uvanlig store antallet funn i perioden 1981-2000 skyldes en spesialundersøkelse av dyrkete og forvillete hageplanter i Agderfylkene.</v>
          </cell>
          <cell r="DE618" t="str">
            <v>Fuglestjerne er en gammel hagestaude i Norge, nå er den langt på vei gått ut av bruk. Den er spredt ut fra hager ved maurspredning og ved utkast.</v>
          </cell>
          <cell r="DF618" t="str">
            <v>Invasjonspotensialet er moderat, en kombinasjon mellom moderat median levetid og moderat (til begrenset) ekspansjonshastighet. Arten har hatt en uvanlig jamn økning i forekomster. Den er i ferd med å finne og fylle ut sitt potensiale utbredelsesområde i Norge.</v>
          </cell>
          <cell r="DG618" t="str">
            <v>Fuglestjerne visner ned tidlig og har ingen kjent negativ økologisk effekt.</v>
          </cell>
          <cell r="DH618" t="str">
            <v>&lt;p&gt;Arten vurderes til låg økologisk risiko, utelukkende på grunn av sitt invasjonspotensial.&lt;/p&gt;</v>
          </cell>
          <cell r="DI618">
            <v>0</v>
          </cell>
        </row>
        <row r="619">
          <cell r="B619" t="str">
            <v>Oxalis stricta</v>
          </cell>
          <cell r="C619" t="str">
            <v>L.</v>
          </cell>
          <cell r="D619" t="str">
            <v>stivgjøkesyre</v>
          </cell>
          <cell r="E619">
            <v>134925</v>
          </cell>
          <cell r="F619">
            <v>102885</v>
          </cell>
          <cell r="G619" t="str">
            <v>ExpertGroups/Karplanter/N</v>
          </cell>
          <cell r="H619" t="str">
            <v>Karplanter</v>
          </cell>
          <cell r="I619" t="str">
            <v>Karplanter</v>
          </cell>
          <cell r="J619" t="str">
            <v>AlienSpecie</v>
          </cell>
          <cell r="N619">
            <v>4</v>
          </cell>
          <cell r="O619" t="str">
            <v>V</v>
          </cell>
          <cell r="Q619">
            <v>1</v>
          </cell>
          <cell r="T619" t="str">
            <v>PH</v>
          </cell>
          <cell r="U619">
            <v>3</v>
          </cell>
          <cell r="V619" t="str">
            <v>4A,1</v>
          </cell>
          <cell r="W619" t="str">
            <v>LO</v>
          </cell>
          <cell r="X619">
            <v>3</v>
          </cell>
          <cell r="Y619">
            <v>4</v>
          </cell>
          <cell r="Z619">
            <v>1</v>
          </cell>
          <cell r="AA619">
            <v>1862</v>
          </cell>
          <cell r="AB619" t="str">
            <v>terrestrial</v>
          </cell>
          <cell r="AD619" t="str">
            <v>unknown</v>
          </cell>
          <cell r="AE619" t="str">
            <v>yes</v>
          </cell>
          <cell r="AF619" t="str">
            <v>unknown</v>
          </cell>
          <cell r="AG619">
            <v>1862</v>
          </cell>
          <cell r="AH619" t="str">
            <v>Oslo:  "Akerselven"</v>
          </cell>
          <cell r="AI619">
            <v>1</v>
          </cell>
          <cell r="AJ619" t="str">
            <v>V</v>
          </cell>
          <cell r="AN619">
            <v>8</v>
          </cell>
          <cell r="AO619" t="str">
            <v>introductionTransportpollution,introductionStowaway,spreadStowaway,spreadTransportpollution,spreadNaturalDispersal</v>
          </cell>
          <cell r="AP619" t="str">
            <v>Øs,OsA,He,Op,Bu,Ve,Te,Aa,Va,Ro,Ho,Mr,St</v>
          </cell>
          <cell r="AQ619">
            <v>500</v>
          </cell>
          <cell r="AR619">
            <v>4</v>
          </cell>
          <cell r="AS619">
            <v>2000</v>
          </cell>
          <cell r="AT619">
            <v>140000</v>
          </cell>
          <cell r="AU619">
            <v>4000</v>
          </cell>
          <cell r="AV619">
            <v>100</v>
          </cell>
          <cell r="AW619" t="str">
            <v>Ingen kjent effekt</v>
          </cell>
          <cell r="AX619" t="str">
            <v>Ingen kjent effekt</v>
          </cell>
          <cell r="BC619" t="str">
            <v>Ingen kjent effekt</v>
          </cell>
          <cell r="BD619" t="str">
            <v>Ingen kjent effekt</v>
          </cell>
          <cell r="BE619" t="str">
            <v>no</v>
          </cell>
          <cell r="BF619" t="str">
            <v>no</v>
          </cell>
          <cell r="BG619" t="str">
            <v>V</v>
          </cell>
          <cell r="BK619" t="str">
            <v>temperate_nemoral:Asia,NorthAndCentralAmerica|subtropic_unspecified:Asia|subtropic_mediterranean:NorthAndCentralAmerica</v>
          </cell>
          <cell r="BM619" t="str">
            <v>temperate_nemoral:Europe,Asia,NorthAndCentralAmerica|subtropic_unspecified:Asia|subtropic_mediterranean:Europe,NorthAndCentralAmerica</v>
          </cell>
          <cell r="BO619">
            <v>4</v>
          </cell>
          <cell r="BQ619" t="str">
            <v>X</v>
          </cell>
          <cell r="BR619" t="str">
            <v>RedListCategoryLevel</v>
          </cell>
          <cell r="BT619">
            <v>3</v>
          </cell>
          <cell r="BW619" t="str">
            <v>SpreadYearlyIncreaseObservations</v>
          </cell>
          <cell r="BX619">
            <v>218</v>
          </cell>
          <cell r="BY619">
            <v>1</v>
          </cell>
          <cell r="CB619" t="str">
            <v>T35,T37-C-3,T39-C-4,T40,T44,T42-C-1,T43-C-1,T37</v>
          </cell>
          <cell r="CC619">
            <v>1</v>
          </cell>
          <cell r="CH619">
            <v>1</v>
          </cell>
          <cell r="CM619">
            <v>1</v>
          </cell>
          <cell r="CQ619">
            <v>1</v>
          </cell>
          <cell r="CU619">
            <v>1</v>
          </cell>
          <cell r="CX619">
            <v>0</v>
          </cell>
          <cell r="CY619">
            <v>1</v>
          </cell>
          <cell r="DB619">
            <v>0</v>
          </cell>
          <cell r="DC619" t="str">
            <v>&lt;p&gt;Stivgaukesyre &lt;em&gt;Oxalis stricta &lt;/em&gt;stammer fra Øst-Asia og Nord-Amerika. Arten er ettårig med effektiv frøreproduksjon. Frøene henger fast i sko og hjul på kjøretøyer, og spres med trafikk.&lt;/p&gt;</v>
          </cell>
          <cell r="DD619" t="str">
            <v>&lt;p&gt;Arten ble først funnet i Oslo hvor den ble registrert i 1862 og siden har vært stabil, noe senere til Øf Fredrikstad, Op Lillehammer (ble aldri stabil her) og Te Kragerø. Arten var et sjeldent ugras fram til 1950, og var kanskje stabil bare i Oslo. Fra 1950 har det vært en forholdsvis jamn økning og ekspansjon, og arten har nå stabile og semi-stabile forekomster i kystområdet fra Østfold og Oslo til Rogaland. I innlandet og nord for Rogaland er det stort sett bare tilfeldige funn frem til de siste årene, men nå har arten vært etablert tre år på rad i en hage i MR Ørskog.&lt;/p&gt;</v>
          </cell>
          <cell r="DE619" t="str">
            <v>Stivgaukesyre synes å ha kommet inn på mange måter i hovedsak med uspesifiserte transporter og som forurensing av grasfrø, plantejord o.l. Det er få funn på ballastplasser og ved møller, så dette har trolig ikke vært så viktige innførselsmåter.</v>
          </cell>
          <cell r="DF619" t="str">
            <v>Invasjonspotensialet er stort (med usikkerhet til moderat), en kombinasjon av maksimum skår på forventet median levetid (med usikkerhet til moderat) og moderat ekspansjonshastighet. Arten har potensiale for lang levetid i landet, og er fortsatt i tydelig spredning. Den har også stort potensial for videre fortetting innen utbredelsesområdet.</v>
          </cell>
          <cell r="DG619" t="str">
            <v>Arten har etablert seg på ulike typer skrotemark i vid betydning, men går ikke inn i mindre berørte naturtyper. Arten har ingen kjent negativ økologisk effekt.</v>
          </cell>
          <cell r="DH619" t="str">
            <v>&lt;p&gt;Stivgaukesyre vurderes til potensielt høg risiko (med usikkerhet ned til låg), men utelukkende på grunn av invasjonspotensialet. Det er ikke forventet noen som helst økologiske skadevirkninger av denne arten. &lt;br/&gt;&lt;/p&gt;</v>
          </cell>
          <cell r="DI619">
            <v>0</v>
          </cell>
        </row>
        <row r="620">
          <cell r="B620" t="str">
            <v>Mentha ×piperita</v>
          </cell>
          <cell r="C620" t="str">
            <v>L.</v>
          </cell>
          <cell r="D620" t="str">
            <v>peppermynte</v>
          </cell>
          <cell r="E620">
            <v>134453</v>
          </cell>
          <cell r="F620">
            <v>102334</v>
          </cell>
          <cell r="G620" t="str">
            <v>ExpertGroups/Karplanter/N</v>
          </cell>
          <cell r="H620" t="str">
            <v>Karplanter</v>
          </cell>
          <cell r="I620" t="str">
            <v>Karplanter</v>
          </cell>
          <cell r="J620" t="str">
            <v>AlienSpecie</v>
          </cell>
          <cell r="N620">
            <v>3</v>
          </cell>
          <cell r="Q620">
            <v>1</v>
          </cell>
          <cell r="T620" t="str">
            <v>LO</v>
          </cell>
          <cell r="U620">
            <v>2</v>
          </cell>
          <cell r="V620" t="str">
            <v>3AB,1</v>
          </cell>
          <cell r="X620">
            <v>3</v>
          </cell>
          <cell r="Y620">
            <v>4</v>
          </cell>
          <cell r="Z620">
            <v>1</v>
          </cell>
          <cell r="AA620">
            <v>1940</v>
          </cell>
          <cell r="AB620" t="str">
            <v>terrestrial</v>
          </cell>
          <cell r="AD620" t="str">
            <v>unknown</v>
          </cell>
          <cell r="AE620" t="str">
            <v>yes</v>
          </cell>
          <cell r="AF620" t="str">
            <v>unknown</v>
          </cell>
          <cell r="AG620">
            <v>1996</v>
          </cell>
          <cell r="AH620" t="str">
            <v>Bu Lier: Grette</v>
          </cell>
          <cell r="AI620">
            <v>10</v>
          </cell>
          <cell r="AL620">
            <v>1</v>
          </cell>
          <cell r="AM620" t="str">
            <v>importDirect</v>
          </cell>
          <cell r="AN620">
            <v>1</v>
          </cell>
          <cell r="AO620" t="str">
            <v>introductionEscaped</v>
          </cell>
          <cell r="AP620" t="str">
            <v>Øs,OsA,Bu,Ve,Aa,Va,Ro,Ho,Sf</v>
          </cell>
          <cell r="AQ620">
            <v>80</v>
          </cell>
          <cell r="AR620">
            <v>4</v>
          </cell>
          <cell r="AS620">
            <v>320</v>
          </cell>
          <cell r="AT620">
            <v>90100</v>
          </cell>
          <cell r="AU620">
            <v>640</v>
          </cell>
          <cell r="AV620">
            <v>80</v>
          </cell>
          <cell r="AW620" t="str">
            <v>Ingen kjent effekt</v>
          </cell>
          <cell r="AX620" t="str">
            <v>Ingen kjent effekt</v>
          </cell>
          <cell r="BC620" t="str">
            <v>Ingen kjent effekt</v>
          </cell>
          <cell r="BD620" t="str">
            <v>Ingen kjent effekt</v>
          </cell>
          <cell r="BE620" t="str">
            <v>no</v>
          </cell>
          <cell r="BF620" t="str">
            <v>no</v>
          </cell>
          <cell r="BG620" t="str">
            <v>V</v>
          </cell>
          <cell r="BK620" t="str">
            <v>unknown:Europe</v>
          </cell>
          <cell r="BM620" t="str">
            <v>temperate_nemoral:Europe,Oceania,NorthAndCentralAmerica|subtropic_mediterranean:Europe,Oceania|unknown:Europe,Asia,Africa,Oceania,NorthAndCentralAmerica,SouthAmerica</v>
          </cell>
          <cell r="BO620">
            <v>3</v>
          </cell>
          <cell r="BR620" t="str">
            <v>RedListCategoryLevel</v>
          </cell>
          <cell r="BT620">
            <v>3</v>
          </cell>
          <cell r="BW620" t="str">
            <v>SpreadYearlyIncreaseObservations</v>
          </cell>
          <cell r="BX620">
            <v>356</v>
          </cell>
          <cell r="BY620">
            <v>1</v>
          </cell>
          <cell r="CB620" t="str">
            <v>T35,T37-C-3,T44,T2,V10,T34</v>
          </cell>
          <cell r="CC620">
            <v>1</v>
          </cell>
          <cell r="CH620">
            <v>1</v>
          </cell>
          <cell r="CM620">
            <v>1</v>
          </cell>
          <cell r="CQ620">
            <v>1</v>
          </cell>
          <cell r="CU620">
            <v>1</v>
          </cell>
          <cell r="CX620">
            <v>0</v>
          </cell>
          <cell r="CY620">
            <v>1</v>
          </cell>
          <cell r="DB620">
            <v>0</v>
          </cell>
          <cell r="DC620" t="str">
            <v>&lt;p&gt;Peppermynte &lt;em&gt;Mentha &lt;/em&gt;x &lt;em&gt;piperita &lt;/em&gt;er en steril hybridart mellom vassmynte &lt;em&gt;M. aquatica &lt;/em&gt;og grønnmynte &lt;em&gt;M. spicata&lt;/em&gt;. Den blomstrer rikelig, men er pollen- og frøsteril: all formering skjer derfor klonalt. Peppermynte dyrkes som krydderurt. Arten er en langlevd flerårig urt med klonal vekst.&lt;/p&gt;</v>
          </cell>
          <cell r="DD620" t="str">
            <v>&lt;p&gt;Arten har tidligere ikke vært mye dyrket i Norge og er bare funnet &amp;#39:forvillet&amp;#39: en gang før 1989, i Ro Haugesund 1940 ("Skeisvand"). De siste 20 årene er peppermynte blitt meget populær og formeres opp som levende planter for salg i dagligvareforretninger. Første effektive forvilling er enten fra VA Farsund: Engøy i 1995 eller mer trolig fra Bu Lier: Grette (gartneriområde) i 1996. Den blir nå relativt ofte funnet rundt gartnerier og på deponier for matsøppel, alt trolig som resultat av utkast. Peppermynte er de siste tjue årene funnet naturalisert i følgende fylker: Øf, Ak, Bu, Vf, AA, VA, Ro, Ho og SF. &lt;/p&gt;</v>
          </cell>
          <cell r="DE620" t="str">
            <v>Peppermynte er stort sett kommet ut i naturen ved utkast fra hager hvor den dyrkes som krydder, og fra gartnerier. Den formerer seg bare vegetativt, men det gjør den derimot ganske effektivt og danner store kloner.</v>
          </cell>
          <cell r="DF620" t="str">
            <v>Arten har et moderat invasjonspotensial, en kombinasjon av moderat median levetid og moderat ekspansjonshastighet.</v>
          </cell>
          <cell r="DG620" t="str">
            <v>Peppermynte er forvillet og til dels etablert flere steder på skrotemark (i vid betydning), men har potensial til å etableres i fuktige eng- og beitetyper, kystlynghei, flommark og skogkanter. Den er trolig ekspansiv, men forventes ikke å fortrenge i signifikant grad. Andre negative økologiske effekter er heller ikke kjent eller antatt.</v>
          </cell>
          <cell r="DH620" t="str">
            <v>&lt;p&gt;Peppermynte vurderes til låg økologisk risiko, utelukkende på grunn av et moderat invasjonspotensial.&lt;/p&gt;</v>
          </cell>
          <cell r="DI620">
            <v>0</v>
          </cell>
        </row>
        <row r="621">
          <cell r="B621" t="str">
            <v>Mimulus luteus</v>
          </cell>
          <cell r="C621" t="str">
            <v>L.</v>
          </cell>
          <cell r="D621" t="str">
            <v>snaugjøglerblom</v>
          </cell>
          <cell r="E621">
            <v>62442</v>
          </cell>
          <cell r="F621">
            <v>102482</v>
          </cell>
          <cell r="G621" t="str">
            <v>ExpertGroups/Karplanter/N</v>
          </cell>
          <cell r="H621" t="str">
            <v>Karplanter</v>
          </cell>
          <cell r="I621" t="str">
            <v>Karplanter</v>
          </cell>
          <cell r="J621" t="str">
            <v>AlienSpecie</v>
          </cell>
          <cell r="N621">
            <v>3</v>
          </cell>
          <cell r="Q621">
            <v>1</v>
          </cell>
          <cell r="T621" t="str">
            <v>LO</v>
          </cell>
          <cell r="U621">
            <v>2</v>
          </cell>
          <cell r="V621" t="str">
            <v>3A,1</v>
          </cell>
          <cell r="X621">
            <v>2</v>
          </cell>
          <cell r="Y621">
            <v>3</v>
          </cell>
          <cell r="Z621">
            <v>1</v>
          </cell>
          <cell r="AA621">
            <v>1871</v>
          </cell>
          <cell r="AB621" t="str">
            <v>terrestrial</v>
          </cell>
          <cell r="AD621" t="str">
            <v>unknown</v>
          </cell>
          <cell r="AE621" t="str">
            <v>yes</v>
          </cell>
          <cell r="AF621" t="str">
            <v>unknown</v>
          </cell>
          <cell r="AG621">
            <v>1871</v>
          </cell>
          <cell r="AH621" t="str">
            <v>Ho Bergen: Hop</v>
          </cell>
          <cell r="AI621">
            <v>3</v>
          </cell>
          <cell r="AJ621" t="str">
            <v>V</v>
          </cell>
          <cell r="AL621">
            <v>2</v>
          </cell>
          <cell r="AM621" t="str">
            <v>importDirect</v>
          </cell>
          <cell r="AN621">
            <v>3</v>
          </cell>
          <cell r="AO621" t="str">
            <v>introductionEscaped,spreadNaturalDispersal</v>
          </cell>
          <cell r="AP621" t="str">
            <v>He,Op,Sf,Mr,St,No,Tr</v>
          </cell>
          <cell r="AQ621">
            <v>88</v>
          </cell>
          <cell r="AR621">
            <v>4</v>
          </cell>
          <cell r="AS621">
            <v>352</v>
          </cell>
          <cell r="AT621">
            <v>225000</v>
          </cell>
          <cell r="AU621">
            <v>704</v>
          </cell>
          <cell r="AV621">
            <v>40</v>
          </cell>
          <cell r="AW621" t="str">
            <v>Ingen kjent effekt</v>
          </cell>
          <cell r="AX621" t="str">
            <v>Ingen kjent effekt</v>
          </cell>
          <cell r="BC621" t="str">
            <v>Ingen kjent effekt</v>
          </cell>
          <cell r="BD621" t="str">
            <v>Ingen kjent effekt</v>
          </cell>
          <cell r="BE621" t="str">
            <v>no</v>
          </cell>
          <cell r="BF621" t="str">
            <v>no</v>
          </cell>
          <cell r="BK621" t="str">
            <v>temperate_nemoral:SouthAmerica</v>
          </cell>
          <cell r="BM621" t="str">
            <v>temperate_boreal:Europe|temperate_nemoral:Europe,Oceania,SouthAmerica</v>
          </cell>
          <cell r="BO621">
            <v>3</v>
          </cell>
          <cell r="BR621" t="str">
            <v>RedListCategoryLevel</v>
          </cell>
          <cell r="BT621">
            <v>2</v>
          </cell>
          <cell r="BU621" t="str">
            <v>X</v>
          </cell>
          <cell r="BW621" t="str">
            <v>SpreadYearlyIncreaseObservations</v>
          </cell>
          <cell r="BX621">
            <v>159</v>
          </cell>
          <cell r="BY621">
            <v>1</v>
          </cell>
          <cell r="CB621" t="str">
            <v>T18,T30,T35,T36,V2,V4,V10,V13</v>
          </cell>
          <cell r="CC621">
            <v>1</v>
          </cell>
          <cell r="CH621">
            <v>1</v>
          </cell>
          <cell r="CM621">
            <v>1</v>
          </cell>
          <cell r="CQ621">
            <v>1</v>
          </cell>
          <cell r="CU621">
            <v>1</v>
          </cell>
          <cell r="CX621">
            <v>0</v>
          </cell>
          <cell r="CY621">
            <v>1</v>
          </cell>
          <cell r="DB621">
            <v>0</v>
          </cell>
          <cell r="DC621" t="str">
            <v>Snaugjøglerblom &lt;i&gt;Mimulus luteus&lt;/i&gt; er en kortlevd flerårig urt fra Chile. Den har klonal formering med utløpere, og i tillegg stor frøproduksjon. Den naturaliserer seg især på våtmark, langs elver og bekker, i kjelder og på våt kulturmark og i grøfter.</v>
          </cell>
          <cell r="DD621" t="str">
            <v>&lt;p&gt;Snaugjøglerblom er kommet inn som hagestaude på 1800-tallet. Den har mye av det samme mønsteret som gjøglerblom &lt;em&gt;M. guttatus.&lt;/em&gt; Første etablering var i Ho Bergen på 1870-tallet. Økningen har vært langsom, men nokså jamn, og arten er trolig oversett de siste ti årene (med bare to lokaliteter dokumentert mellom 2001 og 2011). Arten har, liksom gjøglerblom, en tendens til å etablere seg, danne store populasjoner, men så forsvinne igjen etter noen år eller tiår. Den synes nå å være etablert fra nodre Oppland (Lom) og Nordfjord (SF Stryn) nord til Tr Skånland og Nordreisa.&lt;/p&gt;</v>
          </cell>
          <cell r="DE621" t="str">
            <v>Arten er innført som hageplante. Den forvilles med vindspredte frø og ved hageutkast.</v>
          </cell>
          <cell r="DF621" t="str">
            <v>Invasjonspotensialet er moderat. Dette er en kombinasjon av moderat median levetid og moderat ekspansjonshastighet.</v>
          </cell>
          <cell r="DG621" t="str">
            <v>De ter ingen kjent negativ økologisk effekt knyttet til arten. Den danner lokalt store bestander og har opplagt litt fortrengningseffekt, men den er såpass sjelden at denne effekten blir svært begrenset og ikke når noen terskelverdi for effekt.</v>
          </cell>
          <cell r="DH621" t="str">
            <v>&lt;p&gt;Snaugjøglerblom vurderes til å medføre låg økologisk risiko, og dette skyldes utelukkende et moderat invasjonspotensial.&lt;/p&gt;</v>
          </cell>
          <cell r="DI621">
            <v>0</v>
          </cell>
        </row>
        <row r="622">
          <cell r="B622" t="str">
            <v>Mahonia aquifolium</v>
          </cell>
          <cell r="C622" t="str">
            <v>(Pursh) Nutt.</v>
          </cell>
          <cell r="D622" t="str">
            <v>mahonie</v>
          </cell>
          <cell r="E622">
            <v>134361</v>
          </cell>
          <cell r="F622">
            <v>103003</v>
          </cell>
          <cell r="G622" t="str">
            <v>ExpertGroups/Karplanter/N</v>
          </cell>
          <cell r="H622" t="str">
            <v>Karplanter</v>
          </cell>
          <cell r="I622" t="str">
            <v>Karplanter</v>
          </cell>
          <cell r="J622" t="str">
            <v>AlienSpecie</v>
          </cell>
          <cell r="N622">
            <v>4</v>
          </cell>
          <cell r="O622" t="str">
            <v>V</v>
          </cell>
          <cell r="Q622">
            <v>1</v>
          </cell>
          <cell r="T622" t="str">
            <v>PH</v>
          </cell>
          <cell r="U622">
            <v>3</v>
          </cell>
          <cell r="V622" t="str">
            <v>4A,1</v>
          </cell>
          <cell r="W622" t="str">
            <v>LO</v>
          </cell>
          <cell r="X622">
            <v>4</v>
          </cell>
          <cell r="Y622">
            <v>4</v>
          </cell>
          <cell r="Z622">
            <v>2</v>
          </cell>
          <cell r="AA622">
            <v>1924</v>
          </cell>
          <cell r="AB622" t="str">
            <v>terrestrial</v>
          </cell>
          <cell r="AD622" t="str">
            <v>unknown</v>
          </cell>
          <cell r="AE622" t="str">
            <v>yes</v>
          </cell>
          <cell r="AF622" t="str">
            <v>yes</v>
          </cell>
          <cell r="AG622">
            <v>1940</v>
          </cell>
          <cell r="AH622" t="str">
            <v>Ak Asker: under Skaugumsåsen</v>
          </cell>
          <cell r="AI622">
            <v>10</v>
          </cell>
          <cell r="AJ622" t="str">
            <v>V</v>
          </cell>
          <cell r="AL622">
            <v>1</v>
          </cell>
          <cell r="AM622" t="str">
            <v>importDirect</v>
          </cell>
          <cell r="AN622">
            <v>3</v>
          </cell>
          <cell r="AO622" t="str">
            <v>introductionEscaped,spreadNaturalDispersal</v>
          </cell>
          <cell r="AP622" t="str">
            <v>Øs,OsA,He,Op,Bu,Ve,Te,Aa,Mr,St</v>
          </cell>
          <cell r="AQ622">
            <v>400</v>
          </cell>
          <cell r="AR622">
            <v>5</v>
          </cell>
          <cell r="AS622">
            <v>2000</v>
          </cell>
          <cell r="AT622">
            <v>93300</v>
          </cell>
          <cell r="AU622">
            <v>5000</v>
          </cell>
          <cell r="AV622">
            <v>10</v>
          </cell>
          <cell r="AW622" t="str">
            <v>Mahonie har vært brukt medisinsk (se Urtekildens planteleksikon: http://www.rolv.no/urtemedisin/medisinplanter/maho_aqu.htm).</v>
          </cell>
          <cell r="AX622" t="str">
            <v>Ingen kjent effekt</v>
          </cell>
          <cell r="BC622" t="str">
            <v>Ingen kjent effekt</v>
          </cell>
          <cell r="BD622" t="str">
            <v>Ingen kjent effekt</v>
          </cell>
          <cell r="BE622" t="str">
            <v>no</v>
          </cell>
          <cell r="BF622" t="str">
            <v>no</v>
          </cell>
          <cell r="BG622" t="str">
            <v>V</v>
          </cell>
          <cell r="BK622" t="str">
            <v>temperate_boreal:NorthAndCentralAmerica|temperate_nemoral:NorthAndCentralAmerica</v>
          </cell>
          <cell r="BM622" t="str">
            <v>temperate_boreal:Europe,NorthAndCentralAmerica|temperate_nemoral:Europe,Oceania,NorthAndCentralAmerica|subtropic_mediterranean:Europe</v>
          </cell>
          <cell r="BO622">
            <v>4</v>
          </cell>
          <cell r="BQ622" t="str">
            <v>X</v>
          </cell>
          <cell r="BR622" t="str">
            <v>RedListCategoryLevel</v>
          </cell>
          <cell r="BT622">
            <v>3</v>
          </cell>
          <cell r="BU622" t="str">
            <v>X</v>
          </cell>
          <cell r="BW622" t="str">
            <v>SpreadYearlyIncreaseObservations</v>
          </cell>
          <cell r="BX622">
            <v>484</v>
          </cell>
          <cell r="BY622">
            <v>1</v>
          </cell>
          <cell r="CB622" t="str">
            <v>T4-C-3,T4-C-4,T4-C-11,T4-C-12,T4-C-2,T30,T40</v>
          </cell>
          <cell r="CC622">
            <v>1</v>
          </cell>
          <cell r="CH622">
            <v>1</v>
          </cell>
          <cell r="CM622">
            <v>1</v>
          </cell>
          <cell r="CQ622">
            <v>1</v>
          </cell>
          <cell r="CU622">
            <v>1</v>
          </cell>
          <cell r="CX622">
            <v>0</v>
          </cell>
          <cell r="CY622">
            <v>1</v>
          </cell>
          <cell r="DB622">
            <v>0</v>
          </cell>
          <cell r="DC622" t="str">
            <v>&lt;p&gt;Mahonie &lt;em&gt;Mahonia aquifolia &lt;/em&gt;er en forholdsvis kortlevd busk som stammer fra nordvestlige Nord-Amerika (Stillehavsstatene). Den er rikt frøreproduserende, og de saftige bærene spres lett med fugl over til dels lange avstander (km). Arten er en meget populær hagebusk i Norge. Den forvilles og naturaliseres meget lett i skog, spesielt i noe baserik lågurtskog, men finnes også i mye skrinnere fastmarksskogtyper og i flommarkskog.&lt;/p&gt;</v>
          </cell>
          <cell r="DD622" t="str">
            <v>&lt;p&gt;Mahonie ble først funnet forvillet i Te Kragerø i 1924, men var sjelden fram til 1980 (og da ofte feilbestemt som kristtorn!). Den har ekspandert meget sterkt de siste 30 årene, først i søndre Buskerud (på 1980- og 1990-tallene), deretter i Oslo-området (på 2000-tallet). Arten er nå kjent med stabile forekomster inn til Mjøsområdet og langs kysten minst til Møre og Romsdal. Videre spredning forventes.&lt;/p&gt;</v>
          </cell>
          <cell r="DE622" t="str">
            <v>Arten dyrkes som hagebusk og forvilles og naturaliseres meget lett i næringsrik, ofte tett og mørk skog (der den blomstrer og frøsetter dårligere enn i skogkanter og mer åpent kratt).</v>
          </cell>
          <cell r="DF622" t="str">
            <v>Mahonie har et stort invasjonspotensial pga. maksimum skår på median levetid (med usikkerhet ned til nivå 3) og en ekspansjonshastighet i delkategori 3 med usikkerhet oppover til delkategori 4.</v>
          </cell>
          <cell r="DG622" t="str">
            <v>Mahonie synes ikke å bli så ekspansiv at den fortrenger andre i betydelig grad, heller ikke så vanlig at dens fruktproduksjon påvirker balansen mellom planter med saftige frukter og de fuglene som spiser dem i betydelig grad. Den økologiske effekten synes derfor (foreløpig) å være for liten til at den passerer noen av terkselverdiene på denne aksen. Arten er i ekspansjon i lågurt- og høgstaude-skogtyper, med gran, furu, edellauvtrær eller en blanding, men uten store økologiske effekter.</v>
          </cell>
          <cell r="DH622" t="str">
            <v>&lt;p&gt;Mahonie vurderes til potensielt høg risiko (med usikkerhet til låg), foreløpig utelukkende på grunn av invasjonspotensialet (en stor, trygg og sterkt ekspanderende populasjon). Dette er en nedgradering fra høg risiko ved forrige vurdering (2012), hovedsakelig fordi vi i løpet av årene imellom ennå ikke har sett noen effekter som tilfredsstiller kravene til økologisk effekt. &lt;br/&gt;&lt;/p&gt;</v>
          </cell>
          <cell r="DI622">
            <v>0</v>
          </cell>
        </row>
        <row r="623">
          <cell r="B623" t="str">
            <v>Pseudofumaria lutea</v>
          </cell>
          <cell r="C623" t="str">
            <v>(L.) Borkh.</v>
          </cell>
          <cell r="D623" t="str">
            <v>gul lerkespore</v>
          </cell>
          <cell r="E623">
            <v>135934</v>
          </cell>
          <cell r="F623">
            <v>103034</v>
          </cell>
          <cell r="G623" t="str">
            <v>ExpertGroups/Karplanter/N</v>
          </cell>
          <cell r="H623" t="str">
            <v>Karplanter</v>
          </cell>
          <cell r="I623" t="str">
            <v>Karplanter</v>
          </cell>
          <cell r="J623" t="str">
            <v>AlienSpecie</v>
          </cell>
          <cell r="N623">
            <v>4</v>
          </cell>
          <cell r="Q623">
            <v>1</v>
          </cell>
          <cell r="T623" t="str">
            <v>PH</v>
          </cell>
          <cell r="U623">
            <v>3</v>
          </cell>
          <cell r="V623" t="str">
            <v>4A,1</v>
          </cell>
          <cell r="X623">
            <v>3</v>
          </cell>
          <cell r="Y623">
            <v>4</v>
          </cell>
          <cell r="Z623">
            <v>1</v>
          </cell>
          <cell r="AA623">
            <v>1919</v>
          </cell>
          <cell r="AB623" t="str">
            <v>terrestrial</v>
          </cell>
          <cell r="AD623" t="str">
            <v>unknown</v>
          </cell>
          <cell r="AE623" t="str">
            <v>yes</v>
          </cell>
          <cell r="AF623" t="str">
            <v>unknown</v>
          </cell>
          <cell r="AG623">
            <v>1919</v>
          </cell>
          <cell r="AH623" t="str">
            <v>VA Kristiansand: "nær Nattmannsbekken"</v>
          </cell>
          <cell r="AI623">
            <v>5</v>
          </cell>
          <cell r="AJ623" t="str">
            <v>V</v>
          </cell>
          <cell r="AL623">
            <v>2</v>
          </cell>
          <cell r="AM623" t="str">
            <v>importDirect</v>
          </cell>
          <cell r="AN623">
            <v>3</v>
          </cell>
          <cell r="AO623" t="str">
            <v>introductionEscaped,spreadNaturalDispersal</v>
          </cell>
          <cell r="AP623" t="str">
            <v>Øs,OsA,He,Bu,Ve,Te,Aa,Va,Ro,Ho,Sf,Mr,St</v>
          </cell>
          <cell r="AQ623">
            <v>400</v>
          </cell>
          <cell r="AR623">
            <v>6</v>
          </cell>
          <cell r="AS623">
            <v>2400</v>
          </cell>
          <cell r="AT623">
            <v>144000</v>
          </cell>
          <cell r="AU623">
            <v>8000</v>
          </cell>
          <cell r="AV623">
            <v>20</v>
          </cell>
          <cell r="AW623" t="str">
            <v>Ingen kjent effekt</v>
          </cell>
          <cell r="AX623" t="str">
            <v>Ingen kjent effekt</v>
          </cell>
          <cell r="BC623" t="str">
            <v>Ingen kjent effekt</v>
          </cell>
          <cell r="BD623" t="str">
            <v>Ingen kjent effekt</v>
          </cell>
          <cell r="BE623" t="str">
            <v>no</v>
          </cell>
          <cell r="BF623" t="str">
            <v>no</v>
          </cell>
          <cell r="BG623" t="str">
            <v>V</v>
          </cell>
          <cell r="BK623" t="str">
            <v>temperate_nemoral:Europe|subtropic_mediterranean:Europe</v>
          </cell>
          <cell r="BM623" t="str">
            <v>temperate_boreal:Europe|temperate_nemoral:Europe,NorthAndCentralAmerica|subtropic_mediterranean:Europe</v>
          </cell>
          <cell r="BO623">
            <v>4</v>
          </cell>
          <cell r="BR623" t="str">
            <v>RedListCategoryLevel</v>
          </cell>
          <cell r="BT623">
            <v>3</v>
          </cell>
          <cell r="BW623" t="str">
            <v>SpreadYearlyIncreaseObservations</v>
          </cell>
          <cell r="BX623">
            <v>237</v>
          </cell>
          <cell r="BY623">
            <v>1</v>
          </cell>
          <cell r="CB623" t="str">
            <v>T35,T1,T37-C-3</v>
          </cell>
          <cell r="CC623">
            <v>1</v>
          </cell>
          <cell r="CH623">
            <v>1</v>
          </cell>
          <cell r="CM623">
            <v>1</v>
          </cell>
          <cell r="CQ623">
            <v>1</v>
          </cell>
          <cell r="CU623">
            <v>1</v>
          </cell>
          <cell r="CX623">
            <v>0</v>
          </cell>
          <cell r="CY623">
            <v>1</v>
          </cell>
          <cell r="DB623">
            <v>0</v>
          </cell>
          <cell r="DC623" t="str">
            <v>Gul lerkespore &lt;em&gt;Pseudofumaria lutea &lt;/em&gt;stammer fra fjellstrøk i Sør-Europa. Den er en flerårig (men nokså kortlevd) urt med frøreproduksjon.</v>
          </cell>
          <cell r="DD623" t="str">
            <v>&lt;p&gt;Arten etablerte seg på nokså ulik tid i ulike landsdeler: fra 1919 på Sørlandet (først VA Kristiansand, senere AA Arendal), fra 1925 i Oslo-området (inkludert Bærum og etter hvert Asker), fra 1947 i Trøndelag (først i ST Trondheim og fra 1954 i ST Skaun), fra 1950 i Ho Bergen, og fra 1954 i søndre Telemark (fra Te Bamble). Senere har ekspansjonen for en del skjedd ut fra disse sentrene, med første notering i Østfold (Fredrikstad) i 1976, og i Mjøsområdet i Op Østre Toten i 1979. I dag er arten etablert i kystområder til Trøndelag og i innlandet inn til Mjøsområdet, med stadig økende forekomster.&lt;/p&gt;</v>
          </cell>
          <cell r="DE623" t="str">
            <v>Gul lerkespore er innført som hagestaude, trolig tidlig på 1900-tallet. Arten har meget effektiv frøreproduksjon. Frøene spres med maur og lander dermed gjerne inn i hull og sprekker i murer og berg.</v>
          </cell>
          <cell r="DF623" t="str">
            <v>Invasjonspotensialet er stort (med usikkerhet til moderat), kombinasjon av lang median levetid (med usikkerhet til moderat) og moderat ekspansjonshastighet. Arten har spredt seg rask og effektivt de siste 70 årene, og den forventes både å ekspandere geografisk og å fortette seg ytterligere der den alt finnes.</v>
          </cell>
          <cell r="DG623" t="str">
            <v>Gul lerkespore kan tenkes å trenge ut og skygge for enkelte stedegne arter i de sprekkene der den etablerer seg, men samtidig er disse sprekkene såpass spesielle at påvirkningen på den stedegne floraen er ubetydelig. Norsk flora har, av innvandringshistoriske årsaker, ikke slike naturlig bergvegg-spesialiserte arter med maurspredning som man finner i Europa sør for nedisningsgrensa. Gul lerkespore og liknende arter (f.eks. murtorskemunn &lt;i&gt;Cymbalaria muralis&lt;/i&gt;) finner derfor en ledig nisje når de kommer til Norden. Potensialet for å fortrenge andre arter er altså ikke så stort. Arten vurderes derfor å ha ingen kjent negativ økologisk effekt.</v>
          </cell>
          <cell r="DH623" t="str">
            <v>&lt;p&gt;Gul lerkespore vurderes til potensielt høg økologisk risiko med usikkerhet til låg risiko, men utelukkende på grunn av invasjonspotensialet.&lt;br/&gt;&lt;/p&gt;</v>
          </cell>
          <cell r="DI623">
            <v>0</v>
          </cell>
        </row>
        <row r="624">
          <cell r="B624" t="str">
            <v>Reynoutria ×bohemica</v>
          </cell>
          <cell r="C624" t="str">
            <v>Chrtek &amp; Chrtková</v>
          </cell>
          <cell r="D624" t="str">
            <v>hybridslirekne</v>
          </cell>
          <cell r="E624">
            <v>136756</v>
          </cell>
          <cell r="F624">
            <v>129593</v>
          </cell>
          <cell r="G624" t="str">
            <v>ExpertGroups/Karplanter/N</v>
          </cell>
          <cell r="H624" t="str">
            <v>Karplanter</v>
          </cell>
          <cell r="I624" t="str">
            <v>Karplanter</v>
          </cell>
          <cell r="J624" t="str">
            <v>AlienSpecie</v>
          </cell>
          <cell r="N624">
            <v>4</v>
          </cell>
          <cell r="Q624">
            <v>4</v>
          </cell>
          <cell r="T624" t="str">
            <v>SE</v>
          </cell>
          <cell r="U624">
            <v>5</v>
          </cell>
          <cell r="V624" t="str">
            <v>4AB,4D</v>
          </cell>
          <cell r="X624">
            <v>5</v>
          </cell>
          <cell r="Y624">
            <v>4</v>
          </cell>
          <cell r="Z624">
            <v>3</v>
          </cell>
          <cell r="AA624">
            <v>1945</v>
          </cell>
          <cell r="AB624" t="str">
            <v>terrestrial</v>
          </cell>
          <cell r="AD624" t="str">
            <v>unknown</v>
          </cell>
          <cell r="AE624" t="str">
            <v>yes</v>
          </cell>
          <cell r="AF624" t="str">
            <v>unknown</v>
          </cell>
          <cell r="AG624">
            <v>1945</v>
          </cell>
          <cell r="AH624" t="str">
            <v>Ak Asker: Båstad</v>
          </cell>
          <cell r="AI624">
            <v>10</v>
          </cell>
          <cell r="AL624">
            <v>1</v>
          </cell>
          <cell r="AM624" t="str">
            <v>importDirect</v>
          </cell>
          <cell r="AN624">
            <v>5</v>
          </cell>
          <cell r="AO624" t="str">
            <v>introductionEscaped,spreadTransportpollution,spreadStowaway</v>
          </cell>
          <cell r="AP624" t="str">
            <v>Øs,OsA,He,Bu,Ve,Te,Aa,Va,Ro,Ho,Sf,Mr,St,Nt,No,Tr</v>
          </cell>
          <cell r="AQ624">
            <v>1000</v>
          </cell>
          <cell r="AR624">
            <v>10</v>
          </cell>
          <cell r="AS624">
            <v>10000</v>
          </cell>
          <cell r="AT624">
            <v>290000</v>
          </cell>
          <cell r="AU624">
            <v>20000</v>
          </cell>
          <cell r="AV624">
            <v>80</v>
          </cell>
          <cell r="AW624" t="str">
            <v>Ingen kjent effekt</v>
          </cell>
          <cell r="AX624" t="str">
            <v>Ingen kjent effekt</v>
          </cell>
          <cell r="BC624" t="str">
            <v>Ingen kjent effekt</v>
          </cell>
          <cell r="BD624" t="str">
            <v>Ingen kjent effekt</v>
          </cell>
          <cell r="BE624" t="str">
            <v>no</v>
          </cell>
          <cell r="BF624" t="str">
            <v>no</v>
          </cell>
          <cell r="BK624" t="str">
            <v>unknown:Europe,Asia</v>
          </cell>
          <cell r="BM624" t="str">
            <v>temperate_boreal:Europe,NorthAndCentralAmerica|temperate_nemoral:Europe,NorthAndCentralAmerica</v>
          </cell>
          <cell r="BO624">
            <v>4</v>
          </cell>
          <cell r="BR624" t="str">
            <v>RedListCategoryLevel</v>
          </cell>
          <cell r="BT624">
            <v>4</v>
          </cell>
          <cell r="BW624" t="str">
            <v>SpreadYearlyIncreaseObservations</v>
          </cell>
          <cell r="BX624">
            <v>1027</v>
          </cell>
          <cell r="BY624">
            <v>1</v>
          </cell>
          <cell r="CB624" t="str">
            <v>T32,T35,T35,T42-C-1,T43-C-1,T30-C-4,T4,T18-C-1,T4,T32,T40</v>
          </cell>
          <cell r="CC624">
            <v>4</v>
          </cell>
          <cell r="CG624" t="str">
            <v>T18-C-1,T18-C-1,T30-C-4,T30-C-4,T18-C-1</v>
          </cell>
          <cell r="CH624">
            <v>2</v>
          </cell>
          <cell r="CL624" t="str">
            <v>T32,T32,T18-C-1,T18-C-1,T30-C-4,T30-C-4,T18-C-1</v>
          </cell>
          <cell r="CM624">
            <v>1</v>
          </cell>
          <cell r="CQ624">
            <v>1</v>
          </cell>
          <cell r="CT624" t="str">
            <v>T30-C-4,T4,T18-C-1,T4</v>
          </cell>
          <cell r="CU624">
            <v>1</v>
          </cell>
          <cell r="CX624">
            <v>0</v>
          </cell>
          <cell r="CY624">
            <v>1</v>
          </cell>
          <cell r="DB624">
            <v>0</v>
          </cell>
          <cell r="DC624" t="str">
            <v>&lt;p&gt;Hybridslirekne &lt;em&gt;Reynoutria &lt;/em&gt;&amp;#215:&lt;em&gt;bohemica &lt;/em&gt;(tidligere &lt;em&gt;Fallopia &lt;/em&gt;x &lt;em&gt;bohemica) &lt;/em&gt;er en 2 m høy frøsteril urt (staude) som er oppstått i Europa, et eller annet sted der begge foreldreartene dyrkes (trolig Tsjekkia, jfr. &amp;#39:bohemica&amp;#39:). Foreldreartene er begge østasiatiske, men med ulik utbredelse, og begge er dyrket i Europa.&lt;/p&gt;&lt;p&gt;Kontroll av foto i Artsobservasjoner viser at 2 av 29 bilder er kjempeslirekne, 5 av bildene var ikke identifiserbar til slirekneart. Nesten halvparten av foto bestemt til parkslirekne er imidlertid hybridslirekne. Artskart gir derfor et meget ufullstendig bilde av utbredelsen per dags dato. Alle observasjoner av hybridslirekne som ikke kan kontrolleres, er eksludert fra vurderingen. Det påvirker ikke konklusjonene fordi arten uansett skårer maksimum på invasjonspotensialet.&lt;/p&gt;</v>
          </cell>
          <cell r="DD624" t="str">
            <v>&lt;p&gt;Det første funnet av forvillet plante er fra 1945 Ak Asker: Båstad. Hybriden er nå etablert i alle fylker i Norge med unntak for Oppland og Finnmark. Den er særlig vanlig og godt etablert i Oslo- og Drammensområdet og i Midt-Norge, spesielt rundt Trondheimsfjorden, og i begge disse områdene er den mye vanligere enn parkslirekne.&lt;/p&gt;</v>
          </cell>
          <cell r="DE624" t="str">
            <v>&lt;p&gt;Hybridslirekne er tatt inn i landet som prydplante, men det er ukjent når den ble tatt i bruk. Arten spres ved fragmentering av jordstengler som fraktes rundt med jordmasser og maskiner og spres ved utkast fra hager. &lt;/p&gt;</v>
          </cell>
          <cell r="DF624" t="str">
            <v>Invasjonspotensialet er stort, med maksimum skår på både median levetid og ekspansjonshastighet. Etableringen tok for alvor fart på 1980-tallet. Hybridslirkne er antatt å ha større invasjonshastighet enn både park- og kjempeslirekne. Arten er fortsatt i spredning, både ved å bli vanligere i distrikter der den allerede finnes og ved spredning til nye områder, spesielt i kyststrøk. Ekspansjonshastigheten er estimert å være dobbelt så rask hos hybridslirekne som hos park- og kjempespringfrø (Mand&amp;#225:k et al. 2004). Hybridslirekne er i stand til å tilbakekrysse med begge foreldreartene og på den måte erstatte mangelen på fungerende hanner i parkslirekne i Europa (Bailey 2009).</v>
          </cell>
          <cell r="DG624" t="str">
            <v>&lt;p&gt;Arten vurderes å ha store negative økologiske effekter. Hybriden vokser fremfor alt på sterkt kulturpåvirkede eller kulturbetingete steder: Avfallshauger, veikanter, rundt parkeringsplasser i utmark, i overlatt eng, rundt grøfter, på forstyrret mark rundt bebyggelse og annen skrotemark, i kanten av løvskog (særlig blandingsløvskog og gråor-heggeskog), på flommark med eller uten skog, og noen steder ved bekkefar. Den vokser særlig godt på dyp, næringsrik jord, men kan også vokse opp på magrere, steinete mark. Hybridslirekne er særdeles robust og danner på få år 2-3 m høye og store bestander (kloner) og fortrenger alle andre arter der den etablerer seg. Hybridslirekne har et enormt strøfall og løser opp jordbunnen, og fortrenger hjemlige arter. Enkelte steder har den tatt over større arealer og skapt problemer for annen arealbruk, og den er meget vanskelig å bekjempe. Arten er svært ekspansiv, tar mye plass, skygger ut alle andre arter, produserer store mengder vissent materiale, og trenger ut all undervegetasjon som binder substratet. Den fører dermed til total endring av naturtypen der den invaderer, og dessuten til at jordbunnen blir erosjonsutsatt, spesielt langs vassdrag. Flere undersøkelser viser at arten har allelopatiske effekter som påvirker andre planters vekst negativt (se f eks Murrell et al. 2011 og Vrchotov&amp;#225: &amp; `_x0001_er&amp;#225: 2008).&lt;/p&gt;</v>
          </cell>
          <cell r="DH624" t="str">
            <v>&lt;p&gt;Hybridslirekne vurderes til svært høg økologisk risiko, et resultat av et stort invasjonspotensial og store negative økologiske effekter. &lt;br/&gt;&lt;/p&gt;</v>
          </cell>
          <cell r="DI624">
            <v>6</v>
          </cell>
        </row>
        <row r="625">
          <cell r="B625" t="str">
            <v>Scopolia carniolica</v>
          </cell>
          <cell r="C625" t="str">
            <v>Jacq.</v>
          </cell>
          <cell r="D625" t="str">
            <v>galnebær</v>
          </cell>
          <cell r="E625">
            <v>63707</v>
          </cell>
          <cell r="F625">
            <v>103747</v>
          </cell>
          <cell r="G625" t="str">
            <v>ExpertGroups/Karplanter/N</v>
          </cell>
          <cell r="H625" t="str">
            <v>Karplanter</v>
          </cell>
          <cell r="I625" t="str">
            <v>Karplanter</v>
          </cell>
          <cell r="J625" t="str">
            <v>AlienSpecie</v>
          </cell>
          <cell r="N625">
            <v>3</v>
          </cell>
          <cell r="P625" t="str">
            <v>V</v>
          </cell>
          <cell r="Q625">
            <v>1</v>
          </cell>
          <cell r="T625" t="str">
            <v>LO</v>
          </cell>
          <cell r="U625">
            <v>2</v>
          </cell>
          <cell r="V625" t="str">
            <v>3AB,1</v>
          </cell>
          <cell r="W625" t="str">
            <v>PH</v>
          </cell>
          <cell r="X625">
            <v>3</v>
          </cell>
          <cell r="Y625">
            <v>4</v>
          </cell>
          <cell r="Z625">
            <v>1</v>
          </cell>
          <cell r="AA625" t="str">
            <v>1800-tallet</v>
          </cell>
          <cell r="AB625" t="str">
            <v>terrestrial</v>
          </cell>
          <cell r="AD625" t="str">
            <v>unknown</v>
          </cell>
          <cell r="AE625" t="str">
            <v>yes</v>
          </cell>
          <cell r="AF625" t="str">
            <v>unknown</v>
          </cell>
          <cell r="AG625">
            <v>1941</v>
          </cell>
          <cell r="AH625" t="str">
            <v>Oslo: Abbediengen, Ullern, "forvillet i gl. have Furukoll"</v>
          </cell>
          <cell r="AI625">
            <v>5</v>
          </cell>
          <cell r="AJ625" t="str">
            <v>V</v>
          </cell>
          <cell r="AL625">
            <v>2</v>
          </cell>
          <cell r="AM625" t="str">
            <v>importDirect</v>
          </cell>
          <cell r="AN625">
            <v>2</v>
          </cell>
          <cell r="AO625" t="str">
            <v>introductionEscaped,spreadNaturalDispersal</v>
          </cell>
          <cell r="AP625" t="str">
            <v>Øs,OsA,He,Op,Bu,Ve,Te,Ro,St</v>
          </cell>
          <cell r="AQ625">
            <v>160</v>
          </cell>
          <cell r="AR625">
            <v>5</v>
          </cell>
          <cell r="AS625">
            <v>800</v>
          </cell>
          <cell r="AT625">
            <v>24000</v>
          </cell>
          <cell r="AU625">
            <v>1600</v>
          </cell>
          <cell r="AV625">
            <v>50</v>
          </cell>
          <cell r="AW625" t="str">
            <v>Ingen kjent effekt</v>
          </cell>
          <cell r="AX625" t="str">
            <v>Ingen kjent effekt</v>
          </cell>
          <cell r="BC625" t="str">
            <v>Ingen kjent effekt</v>
          </cell>
          <cell r="BD625" t="str">
            <v>Ingen kjent effekt</v>
          </cell>
          <cell r="BE625" t="str">
            <v>no</v>
          </cell>
          <cell r="BF625" t="str">
            <v>no</v>
          </cell>
          <cell r="BG625" t="str">
            <v>V</v>
          </cell>
          <cell r="BK625" t="str">
            <v>temperate_nemoral:Europe</v>
          </cell>
          <cell r="BM625" t="str">
            <v>temperate_nemoral:Europe</v>
          </cell>
          <cell r="BO625">
            <v>3</v>
          </cell>
          <cell r="BP625" t="str">
            <v>X</v>
          </cell>
          <cell r="BR625" t="str">
            <v>RedListCategoryLevel</v>
          </cell>
          <cell r="BT625">
            <v>3</v>
          </cell>
          <cell r="BW625" t="str">
            <v>SpreadYearlyIncreaseObservations</v>
          </cell>
          <cell r="BX625">
            <v>197</v>
          </cell>
          <cell r="BY625">
            <v>1</v>
          </cell>
          <cell r="CB625" t="str">
            <v>T4-C-3,T4-C-4,T4-C-18,T32,T35,T40</v>
          </cell>
          <cell r="CC625">
            <v>1</v>
          </cell>
          <cell r="CH625">
            <v>1</v>
          </cell>
          <cell r="CM625">
            <v>1</v>
          </cell>
          <cell r="CQ625">
            <v>1</v>
          </cell>
          <cell r="CU625">
            <v>1</v>
          </cell>
          <cell r="CX625">
            <v>0</v>
          </cell>
          <cell r="CY625">
            <v>1</v>
          </cell>
          <cell r="DB625">
            <v>0</v>
          </cell>
          <cell r="DC625" t="str">
            <v>Galnebær &lt;em&gt;Scopolia carniolica&lt;/em&gt; er en flerårig urt (staude) som formerer seg med frø og som har effektiv klonal vekst med jordstengler. Den kommer fra høyereliggende områder i Mellom- og Øst-Europa (nord til Litauen, øst til Ukraina). På Østlandet er den blitt dyrket som medisin- og prydplante siden 1800-tallet, men er trolig sjelden dyrket i andre landsdeler. Arten kan stå igjen etter dyrkning, men er også funnet i ulike typer skog: edelløvskog, løvskog (uspesifisert), granskog og drenert svartorskog, foruten i skyggefull grasbakke og skrotemark (avfallsplass, fortau).</v>
          </cell>
          <cell r="DD625" t="str">
            <v>&lt;p&gt;Siden første funn av galnebær i 1941 i Oslo: Abbediengen, har det vært en merkbar økning i innsamling. Det kan skyldes en reell spredning, men også økt oppmerksomhet rundt forvilling av hageplanter (og fordi denne planten er særpreget og lett blir lagt merke til når den blomstrer). Arten er bare funnet i lavland/kystområder fra Østfold til Vestfold og inn til Mjøsområdet i Hedmark og Oppland, samt enslige forekomster i Ro Stavanger og ST Trondheim de siste 10 årene. Arten har vært dyrket på Østlandet siden 1800-tallet (og enkelte forvillete planter funnet på 1960- og 1970-tallene er i parker fra 1800-tallet og kan ha vært der i 100 år før de ble oppdaget). Den er trolig lite dyrket i andre landsdeler. Den kommer fra høgereliggende områder lenger sør og øst i Europa, og kan vel ha potensial til å vokse også noe utenfor dagens utbredelsesområde.&lt;/p&gt;</v>
          </cell>
          <cell r="DE625" t="str">
            <v>Arten er innført som hageplante, men den brukes lite nå. Den er introdusert til norsk natur ved frøspredning fra hager, kanskje i noen tilfeller ved hageutkast. Videre spredning i norsk natur ved frø og lokalt ved klonal vekst. I botanisk hage i Kristiansand trives arten utmerket og setter frø, men frøplanter er ikke observert (Per Arvid Åsen pers.komm.).</v>
          </cell>
          <cell r="DF625" t="str">
            <v>Invasjonspotensialet er moderat (med usikkerhet til stort), en kombinasjon av moderat median levetid (med usikkerhet til høg) og moderat høg ekspansjonshastighet. Lokalt har arten stor koloniseringsevne på grunn av klonal vekst, men ikke målbart i prosent av noen enkelt naturtype.</v>
          </cell>
          <cell r="DG625" t="str">
            <v>Det er ingen kjente negative økologiske effekter knyttet til arten. Arten blomstrer svært tidlig og visner ned nokså tidlig i sesongen og har derfor liten fortrengningseffekt.</v>
          </cell>
          <cell r="DH625" t="str">
            <v>&lt;p&gt;Galnebær vurderes til låg økologisk risiko i norsk natur (med usikkerhet til potensielt høg), og utelukkende på grunn av invasjonspotensialet. Det er ikke kjent at galnebær har negativ effekt på hjemlige arter eller definerte naturtyper. Arten kan ha potensial til å vokse også noe utenfor dagens utbredelsesområde, basert på dens krav i området med hjemlig utbredelse.&lt;/p&gt;</v>
          </cell>
          <cell r="DI625">
            <v>1</v>
          </cell>
        </row>
        <row r="626">
          <cell r="B626" t="str">
            <v>Veronica hederifolia lucorum</v>
          </cell>
          <cell r="C626" t="str">
            <v>(Klett &amp; Richt.) Hartl.</v>
          </cell>
          <cell r="D626" t="str">
            <v>ballastveronika</v>
          </cell>
          <cell r="E626">
            <v>138701</v>
          </cell>
          <cell r="F626">
            <v>102561</v>
          </cell>
          <cell r="G626" t="str">
            <v>ExpertGroups/Karplanter/N</v>
          </cell>
          <cell r="H626" t="str">
            <v>Karplanter</v>
          </cell>
          <cell r="I626" t="str">
            <v>Karplanter</v>
          </cell>
          <cell r="J626" t="str">
            <v>AlienSpecie</v>
          </cell>
          <cell r="N626">
            <v>3</v>
          </cell>
          <cell r="O626" t="str">
            <v>V</v>
          </cell>
          <cell r="Q626">
            <v>1</v>
          </cell>
          <cell r="T626" t="str">
            <v>LO</v>
          </cell>
          <cell r="U626">
            <v>2</v>
          </cell>
          <cell r="V626" t="str">
            <v>3B,1</v>
          </cell>
          <cell r="X626">
            <v>2</v>
          </cell>
          <cell r="Y626">
            <v>3</v>
          </cell>
          <cell r="Z626">
            <v>1</v>
          </cell>
          <cell r="AA626">
            <v>1884</v>
          </cell>
          <cell r="AB626" t="str">
            <v>terrestrial</v>
          </cell>
          <cell r="AD626" t="str">
            <v>origin</v>
          </cell>
          <cell r="AE626" t="str">
            <v>yes</v>
          </cell>
          <cell r="AF626" t="str">
            <v>unknown</v>
          </cell>
          <cell r="AG626">
            <v>1888</v>
          </cell>
          <cell r="AH626" t="str">
            <v>Ro Stavanger: Hillervåg</v>
          </cell>
          <cell r="AI626">
            <v>1</v>
          </cell>
          <cell r="AJ626" t="str">
            <v>V</v>
          </cell>
          <cell r="AN626">
            <v>3</v>
          </cell>
          <cell r="AO626" t="str">
            <v>introductionStowaway,introductionTransportpollution</v>
          </cell>
          <cell r="AP626" t="str">
            <v>Øs,Aa,Ro</v>
          </cell>
          <cell r="AQ626">
            <v>28</v>
          </cell>
          <cell r="AR626">
            <v>4</v>
          </cell>
          <cell r="AS626">
            <v>112</v>
          </cell>
          <cell r="AT626">
            <v>25400</v>
          </cell>
          <cell r="AU626">
            <v>200</v>
          </cell>
          <cell r="AV626">
            <v>100</v>
          </cell>
          <cell r="AW626" t="str">
            <v>Ingen kjent effekt</v>
          </cell>
          <cell r="AX626" t="str">
            <v>Ingen kjent effekt</v>
          </cell>
          <cell r="BC626" t="str">
            <v>Ingen kjent effekt</v>
          </cell>
          <cell r="BD626" t="str">
            <v>Ingen kjent effekt</v>
          </cell>
          <cell r="BE626" t="str">
            <v>no</v>
          </cell>
          <cell r="BF626" t="str">
            <v>no</v>
          </cell>
          <cell r="BG626" t="str">
            <v>V</v>
          </cell>
          <cell r="BK626" t="str">
            <v>temperate_nemoral:Europe|subtropic_mediterranean:Europe</v>
          </cell>
          <cell r="BM626" t="str">
            <v>temperate_nemoral:Europe|subtropic_mediterranean:Europe</v>
          </cell>
          <cell r="BO626">
            <v>2</v>
          </cell>
          <cell r="BP626" t="str">
            <v>X</v>
          </cell>
          <cell r="BQ626" t="str">
            <v>X</v>
          </cell>
          <cell r="BR626" t="str">
            <v>RedListCategoryLevel</v>
          </cell>
          <cell r="BT626">
            <v>3</v>
          </cell>
          <cell r="BV626" t="str">
            <v>X</v>
          </cell>
          <cell r="BW626" t="str">
            <v>SpreadYearlyIncreaseCalculatedExpansionSpeed</v>
          </cell>
          <cell r="BX626">
            <v>162.08000000000001</v>
          </cell>
          <cell r="BY626">
            <v>1</v>
          </cell>
          <cell r="CB626" t="str">
            <v>T35,T37,T42</v>
          </cell>
          <cell r="CC626">
            <v>1</v>
          </cell>
          <cell r="CH626">
            <v>1</v>
          </cell>
          <cell r="CM626">
            <v>1</v>
          </cell>
          <cell r="CQ626">
            <v>1</v>
          </cell>
          <cell r="CU626">
            <v>1</v>
          </cell>
          <cell r="CX626">
            <v>0</v>
          </cell>
          <cell r="CY626">
            <v>1</v>
          </cell>
          <cell r="DB626">
            <v>0</v>
          </cell>
          <cell r="DC626" t="str">
            <v>Ballastveronika &lt;em&gt;Veronica hederifolia &lt;/em&gt;subsp.&lt;em&gt; lucorum &lt;/em&gt;er en ettårig urt med nedliggende, opptil 30 cm lange skudd. Den formerer seg med frø. Den kommer fra Mellom- og Sør-Europa, men er vanlig nord til lengst nord i Danmark (Hartvig 2015). Ballastveronika vokser på skrotemark med åpen mineraljord.</v>
          </cell>
          <cell r="DD626" t="str">
            <v>&lt;p&gt;Ballastveronika er funnet på 14 lokaliteter over en 130-års periode, først på ballastplasser, (første funn i Øf Fredrikstad i 1884) senere spredt i kystområder (havner?) fra Østfold til Rogaland. Sannsynligvis er mange forekomster forsvunnet, men arten synes å ha etablert seg i Rogaland (Stavanger fra 1888 til i dag, Randaberg og Rennesøy etter 2000) og Aust-Agder (Tvedestrand fra 1951, kanskje også Lillesand), og muligens i Østfold (Sarpsborg - Fredrikstad). Den norske utbredelsen til arten (begge underarter inkludert) beskrives hos Fremstad (2010), men en del av hennes grunnmateriale er senere blitt revidert og har flyttet mellom underartene.&lt;/p&gt;</v>
          </cell>
          <cell r="DE626" t="str">
            <v>Arten er kommet inn som forurensning og blindpassasjer med ballastjord, tømmer og kanskje med hageplanter og -artikler. Ingen videre spredning er dokumentert, men utbredelsesmønsteret i Rogaland kan tyde på slik spredning (kanskje fra en gammel og nokså stabil bestand i Stavanger).</v>
          </cell>
          <cell r="DF626" t="str">
            <v>Invasjonspotensialet er moderat, med usikkerhet ned til begrenset. Dette er en kombinasjon av begrenset median levetid (med usikkerhet i begge retninger) og moderat ekspansjonshastighet (med usikkerhet til begrenset). Arten har et lite etablert areal, men tegn til markert økning i ekspansjonshastighet de siste par tiårene (nå rundt 160 m/år), kanskje på grunn av klimaendring.</v>
          </cell>
          <cell r="DG626" t="str">
            <v>Det er ingen kjente negative økologiske effekter knyttet til arten.</v>
          </cell>
          <cell r="DH626" t="str">
            <v>&lt;p&gt;Ballastveronika vurderes til låg økologisk risiko, og utelukkende på grunn av invasjonspotensialet. Den er trolig under etablering som mer permanent plante i Norge, men vurderes ikke å ha noen negativ effekt på hjemlige arter eller naturtyper.&lt;/p&gt;</v>
          </cell>
          <cell r="DI626">
            <v>2</v>
          </cell>
        </row>
        <row r="627">
          <cell r="B627" t="str">
            <v>Melilotus altissimus</v>
          </cell>
          <cell r="C627" t="str">
            <v>Thuill.</v>
          </cell>
          <cell r="D627" t="str">
            <v>strandsteinkløver</v>
          </cell>
          <cell r="E627">
            <v>134433</v>
          </cell>
          <cell r="F627">
            <v>101998</v>
          </cell>
          <cell r="G627" t="str">
            <v>ExpertGroups/Karplanter/N</v>
          </cell>
          <cell r="H627" t="str">
            <v>Karplanter</v>
          </cell>
          <cell r="I627" t="str">
            <v>Karplanter</v>
          </cell>
          <cell r="J627" t="str">
            <v>AlienSpecie</v>
          </cell>
          <cell r="N627">
            <v>3</v>
          </cell>
          <cell r="Q627">
            <v>2</v>
          </cell>
          <cell r="T627" t="str">
            <v>LO</v>
          </cell>
          <cell r="U627">
            <v>2</v>
          </cell>
          <cell r="V627" t="str">
            <v>3AB,2D</v>
          </cell>
          <cell r="X627">
            <v>4</v>
          </cell>
          <cell r="Y627">
            <v>3</v>
          </cell>
          <cell r="Z627">
            <v>3</v>
          </cell>
          <cell r="AA627" t="str">
            <v>1821-1830</v>
          </cell>
          <cell r="AB627" t="str">
            <v>terrestrial</v>
          </cell>
          <cell r="AD627" t="str">
            <v>origin</v>
          </cell>
          <cell r="AE627" t="str">
            <v>yes</v>
          </cell>
          <cell r="AF627" t="str">
            <v>unknown</v>
          </cell>
          <cell r="AG627" t="str">
            <v>1821-1830</v>
          </cell>
          <cell r="AH627" t="str">
            <v>Oslo: Sjursøya, "Ager in maritimis", "Ladegaardsøen": Ak Asker: Brønnøya</v>
          </cell>
          <cell r="AI627">
            <v>2</v>
          </cell>
          <cell r="AJ627" t="str">
            <v>V</v>
          </cell>
          <cell r="AN627">
            <v>3</v>
          </cell>
          <cell r="AO627" t="str">
            <v>introductionStowaway,spreadNaturalDispersal,spreadTransportpollution</v>
          </cell>
          <cell r="AP627" t="str">
            <v>Øs,OsA,Bu,Ve,Te</v>
          </cell>
          <cell r="AQ627">
            <v>400</v>
          </cell>
          <cell r="AR627">
            <v>4</v>
          </cell>
          <cell r="AS627">
            <v>1600</v>
          </cell>
          <cell r="AT627">
            <v>7000</v>
          </cell>
          <cell r="AU627">
            <v>1600</v>
          </cell>
          <cell r="AV627">
            <v>40</v>
          </cell>
          <cell r="AW627" t="str">
            <v>Ingen kjent effekt</v>
          </cell>
          <cell r="AX627" t="str">
            <v>Ingen kjent effekt</v>
          </cell>
          <cell r="BC627" t="str">
            <v>Ingen kjent effekt</v>
          </cell>
          <cell r="BD627" t="str">
            <v>Ingen kjent effekt</v>
          </cell>
          <cell r="BE627" t="str">
            <v>no</v>
          </cell>
          <cell r="BF627" t="str">
            <v>no</v>
          </cell>
          <cell r="BG627" t="str">
            <v>V</v>
          </cell>
          <cell r="BK627" t="str">
            <v>temperate_nemoral:Europe|temperate_dry:Europe|subtropic_mediterranean:Europe</v>
          </cell>
          <cell r="BM627" t="str">
            <v>temperate_nemoral:Europe,NorthAndCentralAmerica|temperate_dry:Europe|subtropic_mediterranean:Europe</v>
          </cell>
          <cell r="BO627">
            <v>3</v>
          </cell>
          <cell r="BR627" t="str">
            <v>RedListCategoryLevel</v>
          </cell>
          <cell r="BT627">
            <v>3</v>
          </cell>
          <cell r="BV627" t="str">
            <v>X</v>
          </cell>
          <cell r="BW627" t="str">
            <v>SpreadYearlyIncreaseObservations</v>
          </cell>
          <cell r="BX627">
            <v>190</v>
          </cell>
          <cell r="BY627">
            <v>1</v>
          </cell>
          <cell r="CB627" t="str">
            <v>T12,T24,T35,T37,T40,T29</v>
          </cell>
          <cell r="CC627">
            <v>2</v>
          </cell>
          <cell r="CG627" t="str">
            <v>T12</v>
          </cell>
          <cell r="CH627">
            <v>1</v>
          </cell>
          <cell r="CL627" t="str">
            <v>T12</v>
          </cell>
          <cell r="CM627">
            <v>1</v>
          </cell>
          <cell r="CQ627">
            <v>1</v>
          </cell>
          <cell r="CU627">
            <v>1</v>
          </cell>
          <cell r="CX627">
            <v>0</v>
          </cell>
          <cell r="CY627">
            <v>1</v>
          </cell>
          <cell r="DB627">
            <v>0</v>
          </cell>
          <cell r="DC627" t="str">
            <v>Strandsteinkløver &lt;em&gt;Melilotus altissimus&lt;/em&gt; er en (oftest) toårig art som opprinnelig kommer fra Vest-, Mellom- og Sør-Europa. Arten reproduserer seksuelt med frø.</v>
          </cell>
          <cell r="DD627" t="str">
            <v>De tidligste funnene i Norge er på øyer og nes ved innseilingen til byer i forbindelse med dumping av ballastjord i sjøen, spesielt ved innseilingen til Oslo havn på 1820-tallet. Arten har hatt en overraskende jamn funnfrekvens fra 1870-åra til i dag, men det er en stor endring i de naturtyper arten vokser i. Fram til 1920 er hoveddelen av funnene gjort på skrotemark med tilknytning til ballastjord. Bortfallet av ballast etter 1920 kompenseres ved en økning i ugrasforekomster og strandforekomster, og ved at arten holder seg svært lenge på mange gamle ballastplasser (ofte 50 år etter at ballast-tida var over). Etter 1980 er det også lite med ugrasfunn i det hele, inkludert slike på gamle ballastplasser, men nå er arten fast etablert som havstrandplante rundt Oslofjorden med tallrike populasjoner i Østfold, Akershus/Oslo og Vestfold, trolig også i Buskerud og Telemark. De tidligere ganske tallrike forekomstene i Telemark og Agder var tilknyttet strandnære ballastplasser og er gradvis blitt borte. Arten synes å ha stabile forekomster i landet.</v>
          </cell>
          <cell r="DE627" t="str">
            <v>Arten er kommet inn med ballastjord. Spredt med havstrømmer og med forflytning av jordmasser. Den reproduserer seksuelt med frø og har etter hvert etablert seg med selvstendig reproduserende bestander, uavhengig av innførsel med ballast som sluttet rundt 1920. Arten har imidlertid en relativt langlevd frøbank, så den holdt seg på ballaststedene lenge.</v>
          </cell>
          <cell r="DF627" t="str">
            <v>Arten har et stort (med usikkerhet ned til moderat) invasjonspotensial på grunn av maksimum skår på median levetid og et knepp lavere (og med usikkerhet ned til nivå 2) på ekspansjonshastighet.</v>
          </cell>
          <cell r="DG627" t="str">
            <v>Arten har en liten negativ økologisk effekt ved svak fortrengning av stedegne arter i sørlige havstrandenger. Dette er et avvik fra forrige vurderingsrunde i 2012 da den ble vurdert å være i økning og å ha moderat effekt ved fortrengning på strendene. Observasjoner i ettertid tyder heller på at den er i svak tilbakegang og med små effekter.</v>
          </cell>
          <cell r="DH627" t="str">
            <v>Strandsteinkløver vurderes å ha låg økologisk risiko, som en kombinasjon av moderat invasjonspotensiale og en begrenset fortrengningseffekt. Dette er en nedgradering fra høg risiko i forrige vurderingsrunde, på grunn av at vi nå ikke har funnet grunnlag for at den har noen stor økologisk effekt.</v>
          </cell>
          <cell r="DI627">
            <v>0</v>
          </cell>
        </row>
        <row r="628">
          <cell r="B628" t="str">
            <v>Muscari botryoides</v>
          </cell>
          <cell r="C628" t="str">
            <v>(L.) Mill.</v>
          </cell>
          <cell r="D628" t="str">
            <v>perleblom</v>
          </cell>
          <cell r="E628">
            <v>134701</v>
          </cell>
          <cell r="F628">
            <v>99447</v>
          </cell>
          <cell r="G628" t="str">
            <v>ExpertGroups/Karplanter/N</v>
          </cell>
          <cell r="H628" t="str">
            <v>Karplanter</v>
          </cell>
          <cell r="I628" t="str">
            <v>Karplanter</v>
          </cell>
          <cell r="J628" t="str">
            <v>AlienSpecie</v>
          </cell>
          <cell r="N628">
            <v>4</v>
          </cell>
          <cell r="O628" t="str">
            <v>V</v>
          </cell>
          <cell r="Q628">
            <v>1</v>
          </cell>
          <cell r="T628" t="str">
            <v>PH</v>
          </cell>
          <cell r="U628">
            <v>3</v>
          </cell>
          <cell r="V628" t="str">
            <v>4A,1</v>
          </cell>
          <cell r="W628" t="str">
            <v>LO</v>
          </cell>
          <cell r="X628">
            <v>3</v>
          </cell>
          <cell r="Y628">
            <v>4</v>
          </cell>
          <cell r="Z628">
            <v>1</v>
          </cell>
          <cell r="AA628">
            <v>1871</v>
          </cell>
          <cell r="AB628" t="str">
            <v>terrestrial</v>
          </cell>
          <cell r="AD628" t="str">
            <v>unknown</v>
          </cell>
          <cell r="AE628" t="str">
            <v>yes</v>
          </cell>
          <cell r="AF628" t="str">
            <v>unknown</v>
          </cell>
          <cell r="AG628">
            <v>1871</v>
          </cell>
          <cell r="AH628" t="str">
            <v>VA Kristiansand: Oddernes</v>
          </cell>
          <cell r="AI628">
            <v>5</v>
          </cell>
          <cell r="AJ628" t="str">
            <v>V</v>
          </cell>
          <cell r="AL628">
            <v>2</v>
          </cell>
          <cell r="AM628" t="str">
            <v>importDirect</v>
          </cell>
          <cell r="AN628">
            <v>4</v>
          </cell>
          <cell r="AO628" t="str">
            <v>introductionEscaped,spreadNaturalDispersal</v>
          </cell>
          <cell r="AP628" t="str">
            <v>Øs,OsA,He,Op,Bu,Ve,Te,Aa,Va,Ro,Ho,Sf,Mr,St,Nt,No,Tr</v>
          </cell>
          <cell r="AQ628">
            <v>600</v>
          </cell>
          <cell r="AR628">
            <v>5</v>
          </cell>
          <cell r="AS628">
            <v>3000</v>
          </cell>
          <cell r="AT628">
            <v>250000</v>
          </cell>
          <cell r="AU628">
            <v>9000</v>
          </cell>
          <cell r="AV628">
            <v>75</v>
          </cell>
          <cell r="AW628" t="str">
            <v>Ingen kjent effekt</v>
          </cell>
          <cell r="AX628" t="str">
            <v>Ingen kjent effekt</v>
          </cell>
          <cell r="BC628" t="str">
            <v>Ingen kjent effekt</v>
          </cell>
          <cell r="BD628" t="str">
            <v>Ingen kjent effekt</v>
          </cell>
          <cell r="BE628" t="str">
            <v>no</v>
          </cell>
          <cell r="BF628" t="str">
            <v>no</v>
          </cell>
          <cell r="BK628" t="str">
            <v>temperate_nemoral:Europe,Asia</v>
          </cell>
          <cell r="BM628" t="str">
            <v>temperate_boreal:Europe|temperate_nemoral:Europe,Asia,NorthAndCentralAmerica|subtropic_mediterranean:Europe</v>
          </cell>
          <cell r="BO628">
            <v>4</v>
          </cell>
          <cell r="BR628" t="str">
            <v>RedListCategoryLevel</v>
          </cell>
          <cell r="BT628">
            <v>3</v>
          </cell>
          <cell r="BV628" t="str">
            <v>X</v>
          </cell>
          <cell r="BW628" t="str">
            <v>SpreadYearlyIncreaseObservations</v>
          </cell>
          <cell r="BX628">
            <v>175</v>
          </cell>
          <cell r="BY628">
            <v>1</v>
          </cell>
          <cell r="CB628" t="str">
            <v>T4,T35,T40,T40,T37-C-3,T43-C-1,T2,T32</v>
          </cell>
          <cell r="CC628">
            <v>1</v>
          </cell>
          <cell r="CH628">
            <v>1</v>
          </cell>
          <cell r="CM628">
            <v>1</v>
          </cell>
          <cell r="CP628" t="str">
            <v>Åpen grunnlendt kalkmark i boreonemoral sone</v>
          </cell>
          <cell r="CQ628">
            <v>1</v>
          </cell>
          <cell r="CU628">
            <v>1</v>
          </cell>
          <cell r="CX628">
            <v>0</v>
          </cell>
          <cell r="CY628">
            <v>1</v>
          </cell>
          <cell r="DB628">
            <v>0</v>
          </cell>
          <cell r="DC628" t="str">
            <v>Perleblom &lt;em&gt;Muscari botryoides&lt;/em&gt; er en langlevd flerårig laukplante. Hvorvidt arten setter spiredyktige frø i landet er usikkert, og den sprer seg trolig oftest ved deling av lauker. Arten&lt;em&gt; &lt;/em&gt;er en gammel prydplante fra Mellom- og Sørøst-Europa og Vest-Asia. Arten har en lang historie i landet, er belagt allerede i Gunnerus-herbariet fra siste halvdel av 1700-tallet, og kan ha vært forvillet i Norge før 1800. Blytt (1861) nevner perleblom som "udvandret", men første dokumentasjon i samlingene er fra 1875 i Øf Trøgstad og arten er notert fra VA Kristiansand: Oddernes allerede i 1871 (kryssliste av R.E. Fridtz).</v>
          </cell>
          <cell r="DD628" t="str">
            <v>&lt;p&gt;Fra de tidligste funnene i 1870-årene i Øf Trøgstad, Oslo, Ak Asker og VA Kristiansand fikk arten viss utbredelse allerede på 1800-tallet, særlig i Oslo-området, og holdt seg med nokså jamn frekvens fram til 1960, da den begynte å øke markant. I perioden 1981-2000 økte funnfrekvensen voldsomt i Buskerud og mer enn doblet seg i Vest-Agder sammenliknet med forrige periode. Arten er fortsatt ikke vanlig, men godt etablert i mange fylker på Østlandet sør til Vest-Agder. I resten av landet er den mindre permanent. Vi antar den sterke økningen er er et resultat av både økt ettersøkning og økt dyrking,&lt;/p&gt;&lt;p&gt;Vi tar en reservasjon med hensyn på at krukkeperleblom kan ha blitt innrapportert som perleblom i Artsobservasjoner, men etter som at det er perleblom som har lang historikk i landet og fremdeles er den som dyrkes mest antar vi at feilprosenten er akseptabelt låg. Krukkeperleblom er relativt nylig tatt i bruk som hageplante i landet. &lt;br/&gt;&lt;/p&gt;</v>
          </cell>
          <cell r="DE628" t="str">
            <v>Perleblom er kommet inn tidlig som prydplante, og sprer seg spesielt med utkast fra hager. Det er uvisst om den også sprer seg med frø (men det er sannsynlig). Frøene er i tilfelle maurspredte, over korte avstander.&lt;br/&gt;</v>
          </cell>
          <cell r="DF628" t="str">
            <v>Perleblom har et stort (med usikkerhet til moderat) invasjonspotensial i landet på grunn av lang estimert median levetid, men moderat (til begrenset) ekspansjonshastighet. Arten er fortsatt i ekspansjon, og den nokså låge ekspansjonshastigheten skyldes trolig at arten nå mye er erstattet med krukkeperleblom &lt;i&gt;M. armeniacum&lt;/i&gt; som den mest populære i hager.</v>
          </cell>
          <cell r="DG628" t="str">
            <v>Arten har ingen kjent negativ økologisk effekt selv om den er etablert i en rekke naturtyper: ulike typer skrotemark, men oftere grasmark på grunnlende og direkte på bergknauser med tynne jordlag, sjeldnere i mer djuplendt grasmark, i kratt og skogkanter.</v>
          </cell>
          <cell r="DH628" t="str">
            <v>Perleblom vudreres til potensielt høg økologisk risiko (med usikkerhet til låg risiko), og utelukkende på grunn av invasjonspotensialet.</v>
          </cell>
          <cell r="DI628">
            <v>1</v>
          </cell>
        </row>
        <row r="629">
          <cell r="B629" t="str">
            <v>Noccaea caerulescens</v>
          </cell>
          <cell r="C629" t="str">
            <v>(J.Presl &amp; C.Presl) F.K.Mey.</v>
          </cell>
          <cell r="D629" t="str">
            <v>vårpengeurt</v>
          </cell>
          <cell r="E629">
            <v>144118</v>
          </cell>
          <cell r="F629">
            <v>101278</v>
          </cell>
          <cell r="G629" t="str">
            <v>ExpertGroups/Karplanter/N</v>
          </cell>
          <cell r="H629" t="str">
            <v>Karplanter</v>
          </cell>
          <cell r="I629" t="str">
            <v>Karplanter</v>
          </cell>
          <cell r="J629" t="str">
            <v>AlienSpecie</v>
          </cell>
          <cell r="N629">
            <v>4</v>
          </cell>
          <cell r="Q629">
            <v>1</v>
          </cell>
          <cell r="T629" t="str">
            <v>PH</v>
          </cell>
          <cell r="U629">
            <v>3</v>
          </cell>
          <cell r="V629" t="str">
            <v>4A,1</v>
          </cell>
          <cell r="X629">
            <v>3</v>
          </cell>
          <cell r="Y629">
            <v>4</v>
          </cell>
          <cell r="Z629">
            <v>1</v>
          </cell>
          <cell r="AA629">
            <v>1874</v>
          </cell>
          <cell r="AB629" t="str">
            <v>terrestrial</v>
          </cell>
          <cell r="AD629" t="str">
            <v>origin</v>
          </cell>
          <cell r="AE629" t="str">
            <v>yes</v>
          </cell>
          <cell r="AF629" t="str">
            <v>unknown</v>
          </cell>
          <cell r="AG629">
            <v>1879</v>
          </cell>
          <cell r="AH629" t="str">
            <v>Oslo: Merradalen</v>
          </cell>
          <cell r="AI629">
            <v>5</v>
          </cell>
          <cell r="AJ629" t="str">
            <v>V</v>
          </cell>
          <cell r="AN629">
            <v>2</v>
          </cell>
          <cell r="AO629" t="str">
            <v>introductionTransportpollution,spreadNaturalDispersal</v>
          </cell>
          <cell r="AP629" t="str">
            <v>Øs,OsA,He,Op,Bu,Ve,Te,Aa,Va,Ro,Ho,Sf,Mr,St,Nt,No,Tr,Fi</v>
          </cell>
          <cell r="AQ629">
            <v>7500</v>
          </cell>
          <cell r="AR629">
            <v>5</v>
          </cell>
          <cell r="AS629">
            <v>37500</v>
          </cell>
          <cell r="AT629">
            <v>280000</v>
          </cell>
          <cell r="AU629">
            <v>50000</v>
          </cell>
          <cell r="AV629">
            <v>50</v>
          </cell>
          <cell r="AW629" t="str">
            <v>Ingen kjent effekt</v>
          </cell>
          <cell r="AX629" t="str">
            <v>Ingen kjent effekt</v>
          </cell>
          <cell r="BC629" t="str">
            <v>Ingen kjent effekt</v>
          </cell>
          <cell r="BD629" t="str">
            <v>Ingen kjent effekt</v>
          </cell>
          <cell r="BE629" t="str">
            <v>no</v>
          </cell>
          <cell r="BF629" t="str">
            <v>no</v>
          </cell>
          <cell r="BK629" t="str">
            <v>temperate_nemoral:Europe</v>
          </cell>
          <cell r="BM629" t="str">
            <v>temperate_boreal:Europe|temperate_nemoral:Europe</v>
          </cell>
          <cell r="BO629">
            <v>4</v>
          </cell>
          <cell r="BR629" t="str">
            <v>RedListCategoryLevel</v>
          </cell>
          <cell r="BT629">
            <v>3</v>
          </cell>
          <cell r="BW629" t="str">
            <v>SpreadYearlyIncreaseObservations</v>
          </cell>
          <cell r="BX629" t="str">
            <v>426,2</v>
          </cell>
          <cell r="BY629">
            <v>3</v>
          </cell>
          <cell r="CB629" t="str">
            <v>T4-C-3,T4-C-18,T4-C-4,T31,T35,T37,T40,T41,T42,T43,T32</v>
          </cell>
          <cell r="CC629">
            <v>1</v>
          </cell>
          <cell r="CH629">
            <v>1</v>
          </cell>
          <cell r="CM629">
            <v>1</v>
          </cell>
          <cell r="CP629" t="str">
            <v>Åpen grunnlendt kalkmark i boreonemoral sone,Kulturmarkseng,Slåtteeng</v>
          </cell>
          <cell r="CQ629">
            <v>1</v>
          </cell>
          <cell r="CU629">
            <v>1</v>
          </cell>
          <cell r="CX629">
            <v>0</v>
          </cell>
          <cell r="CY629">
            <v>1</v>
          </cell>
          <cell r="DB629">
            <v>0</v>
          </cell>
          <cell r="DC629" t="str">
            <v>Vårpengeurt &lt;em&gt;Noccaea caerulescens&lt;/em&gt; er en kortlevd flerårig art som&lt;em&gt; &lt;/em&gt;stammer fra fjellstrøk i Mellom- og Sør-Europa. Den har meget effektiv frøreproduksjon. Arten er nå meget vanlig i de fleste tørre og friske engtyper, på sterkt endret fastmark av engtype, og dessuten på litt lysåpne steder i de fleste ikke for fuktige og næringsfattige skogtyper. Arten er en av de aller mest utbredte av fremmed karplanter i Norge.</v>
          </cell>
          <cell r="DD629" t="str">
            <v>&lt;p&gt;Arten ble først observert i åker i Mærradalen i Oslo i 1879, men nokså umiddelbart etterpå også i Bu Øvre Eiker: Lilleby 1881 og Kongsberg 1884, pluss flere steder i Oslo. Samtidigheten i funn, og tilknytningen til jordbrukslandskap, sier nokså tydelig at arten kom inn med mellomeuropeisk såfrø som kom mye mer i bruk i perioden fra 1870. Første markerte økning i antall forekomster kom i Oslo, før 1900. I perioden 1901-1920 kom Hordaland med tydelig økning, men arten ble ikke svært vanlig der. Den største økningen kom i perioden 1921-1940 med sterk ekspansjon på innlandet på Østlandet i Hedmark, Oppland og Buskerud, i Østfold, Telemark og Aust-Agder, og også lengre vest- og nordpå i Sogn og Fjordane og Sør-Trøndelag. Arten "hang igjen" på deler av Sørlandet og Vestlandet: ekspansjonen i Møre og Romsdal kom særlig i perioden 1941-1960, og i Vest-Agder og Rogaland i perioden 1961-1980. Arten har kommet seg helt nord til Troms og Finnmark, men så langt med relativt få funn her, hhv. 5 og 2 forekomster.&lt;/p&gt;</v>
          </cell>
          <cell r="DE629" t="str">
            <v>Den kom inn med grasfrø, trolig på 1870-tallet, og etablerte seg umiddelbart (uten noen lag-fase). Frøene spres ballistisk fra planten, men hovedspredningen må skje med gras (f&amp;#244:r) og dyr. Det er et mysterium hvordan en art uten spesielt gode spredningstilpasninger har blitt så godt og vidt spredt.</v>
          </cell>
          <cell r="DF629" t="str">
            <v>Artens invasjonspotensial er høyt. Den skårer maksimum på estimert levetid og ett knepp lavere på ekspansjonshastighet, sistnevnte trolig fordi store deler av artens potensielle forekomstareal er i ferd med å bli fylt.</v>
          </cell>
          <cell r="DG629" t="str">
            <v>Det er ingen kjente negative økologiske effekter knyttet til arten. Selv om den opptrer i meget store mengder, visner den tidlig ned og gjør ingen merkbar skade i de naturtyper der den forekommer. Den er nå et regulært innslag i de fleste typer grasmark (eng, beite) og på grunnlende, i tillegg til parker, hager, veikanter osv.</v>
          </cell>
          <cell r="DH629" t="str">
            <v>&lt;p&gt;Vårpengeurt vurderes å ha potensielt høy risiko i norsk natur, men dette skyldes utelukkende et høyt invasjonspotensial. Arten har vært i landet i snart 150 år, har vært godt etablert over store deler av landet i over 100 år, har inntatt over 10 % av arealet for enkelte naturtyper, og dette uten så langt å ha forårsaket noen negativ økologisk effekt. Arten visner tidlig ned og driver dermed ikke noen fortrengning av hjemlige arter.&lt;/p&gt;&lt;p&gt;&lt;br/&gt;&lt;/p&gt;</v>
          </cell>
          <cell r="DI629">
            <v>1</v>
          </cell>
        </row>
        <row r="630">
          <cell r="B630" t="str">
            <v>Oenothera biennis</v>
          </cell>
          <cell r="C630" t="str">
            <v>L.</v>
          </cell>
          <cell r="D630" t="str">
            <v>nattlys</v>
          </cell>
          <cell r="E630">
            <v>134857</v>
          </cell>
          <cell r="F630">
            <v>102854</v>
          </cell>
          <cell r="G630" t="str">
            <v>ExpertGroups/Karplanter/N</v>
          </cell>
          <cell r="H630" t="str">
            <v>Karplanter</v>
          </cell>
          <cell r="I630" t="str">
            <v>Karplanter</v>
          </cell>
          <cell r="J630" t="str">
            <v>AlienSpecie</v>
          </cell>
          <cell r="N630">
            <v>3</v>
          </cell>
          <cell r="P630" t="str">
            <v>V</v>
          </cell>
          <cell r="Q630">
            <v>1</v>
          </cell>
          <cell r="T630" t="str">
            <v>LO</v>
          </cell>
          <cell r="U630">
            <v>2</v>
          </cell>
          <cell r="V630" t="str">
            <v>3A,1</v>
          </cell>
          <cell r="W630" t="str">
            <v>PH</v>
          </cell>
          <cell r="X630">
            <v>2</v>
          </cell>
          <cell r="Y630">
            <v>3</v>
          </cell>
          <cell r="Z630">
            <v>1</v>
          </cell>
          <cell r="AA630">
            <v>1861</v>
          </cell>
          <cell r="AB630" t="str">
            <v>terrestrial</v>
          </cell>
          <cell r="AD630" t="str">
            <v>origin</v>
          </cell>
          <cell r="AE630" t="str">
            <v>yes</v>
          </cell>
          <cell r="AF630" t="str">
            <v>unknown</v>
          </cell>
          <cell r="AG630">
            <v>1861</v>
          </cell>
          <cell r="AH630" t="str">
            <v>Vf Larvik: Herregårdshaven</v>
          </cell>
          <cell r="AI630">
            <v>2</v>
          </cell>
          <cell r="AJ630" t="str">
            <v>V</v>
          </cell>
          <cell r="AN630">
            <v>4</v>
          </cell>
          <cell r="AO630" t="str">
            <v>introductionTransportpollution,introductionStowaway,spreadNaturalDispersal</v>
          </cell>
          <cell r="AP630" t="str">
            <v>Øs,OsA,He,Op,Bu,Ve,Te,Aa,Va,Ro,Ho,Mr,St</v>
          </cell>
          <cell r="AQ630">
            <v>500</v>
          </cell>
          <cell r="AR630">
            <v>5</v>
          </cell>
          <cell r="AS630">
            <v>2500</v>
          </cell>
          <cell r="AT630">
            <v>154000</v>
          </cell>
          <cell r="AU630">
            <v>5000</v>
          </cell>
          <cell r="AV630">
            <v>90</v>
          </cell>
          <cell r="AW630" t="str">
            <v>Ingen kjent effekt</v>
          </cell>
          <cell r="AX630" t="str">
            <v>Ingen kjent effekt</v>
          </cell>
          <cell r="BC630" t="str">
            <v>Ingen kjent effekt</v>
          </cell>
          <cell r="BD630" t="str">
            <v>Ingen kjent effekt</v>
          </cell>
          <cell r="BE630" t="str">
            <v>no</v>
          </cell>
          <cell r="BF630" t="str">
            <v>no</v>
          </cell>
          <cell r="BG630" t="str">
            <v>V</v>
          </cell>
          <cell r="BK630" t="str">
            <v>temperate_nemoral:Europe,Asia|temperate_dry:Europe,Asia|subtropic_mediterranean:Europe,Asia</v>
          </cell>
          <cell r="BM630" t="str">
            <v>temperate_nemoral:Europe,Asia,Oceania|temperate_dry:Europe,Asia|subtropic_mediterranean:Europe,Asia</v>
          </cell>
          <cell r="BO630">
            <v>4</v>
          </cell>
          <cell r="BR630" t="str">
            <v>RedListCategoryLevel</v>
          </cell>
          <cell r="BT630">
            <v>2</v>
          </cell>
          <cell r="BU630" t="str">
            <v>X</v>
          </cell>
          <cell r="BW630" t="str">
            <v>SpreadYearlyIncreaseObservations</v>
          </cell>
          <cell r="BX630">
            <v>154</v>
          </cell>
          <cell r="BY630">
            <v>1</v>
          </cell>
          <cell r="CB630" t="str">
            <v>T37-C-3,T39,T43-C-1,T44-C-1,T40-C-1,T41-C-1,T12,T35</v>
          </cell>
          <cell r="CC630">
            <v>1</v>
          </cell>
          <cell r="CH630">
            <v>1</v>
          </cell>
          <cell r="CM630">
            <v>1</v>
          </cell>
          <cell r="CQ630">
            <v>1</v>
          </cell>
          <cell r="CU630">
            <v>1</v>
          </cell>
          <cell r="CX630">
            <v>0</v>
          </cell>
          <cell r="CY630">
            <v>1</v>
          </cell>
          <cell r="DB630">
            <v>0</v>
          </cell>
          <cell r="DC630" t="str">
            <v>Nattlys &lt;em&gt;Oenothera biennis &lt;/em&gt;kommer fra Europa, men er oppstått fra innførte amerikanske forfedre (Rostanski &amp; Karlsson 2010). Arten er toårig med effektiv frøreproduksjon.</v>
          </cell>
          <cell r="DD630" t="str">
            <v>&lt;p&gt;Arten kom trolig inn i Norge rundt 1860 og ble i løpet av 1860- og 1870-åra funnet flere steder på nedre Østlandet. Før 1900 hadde arten etablert permanent populasjon i Østfold, Akershus/Oslo, Buskerud, Vestfold, Telemark, Aust-Agder og Vest-Agder, dvs. det området der den i dag har sin mest permanente populasjon. Innførselsmåten(e) er ikke kjent: arten er noe knyttet til gamle ballastplasser (f.eks. Valberg i Te Kragerø), men langt fra alle tidlige forekomster kan knyttes til ballast. Såfrø er en annen mulighet, bl.a. på grunn av ekspansjonen i 1860- og 1870-årene da det ble innført mye såfrø fra Mellom-Europa. Arten har vært omtrent stabil i Norge fra før 1900 og fram til 1980, og den har hatt en stadig økning i funn de senere tiårene.&lt;/p&gt;</v>
          </cell>
          <cell r="DE630" t="str">
            <v>Arten er kommet inn med ballast og trolig med grasfrø og ulike transportmidler. Frøene har ingen spesiell spredningstilpasning, men spres med folk, dyr og transporter.</v>
          </cell>
          <cell r="DF630" t="str">
            <v>Nattlys har et moderat invasjonspotensial maks skår på median levetid og begrenset ekspansjonshastighet (med usikkerhet til moderat). Arten har flere stabile forekomster på Sør- og Østlandet og er godt etablert i landet. Mange nye funn det siste drøye tiåret viser at den er i tydelig økning, men det er ikke opplagt hvilke av disse forekomstene som kommer til å bli permanente. Anslag og beregninger på ekspansjonshastighet er derfor noe usikre.</v>
          </cell>
          <cell r="DG630" t="str">
            <v>Arten er veletablert på tørr skrotemark (i vid betydning), særlig veikanter, grustak o.l. Den går praktisk talt ikke inn i mindre påvirkete naturtyper og har ikke noen kjent negativ økologisk effekt.</v>
          </cell>
          <cell r="DH630" t="str">
            <v>&lt;p&gt;Sandnattlys blir vurdert til å ha låg økologisk risiko (med usikkerhet til potensielt høy risiko), utelukkende på grunn av et moderat (til høyt) invasjonspotensial. Mihulka &amp; Pysek (2001) og Milhulka et al. (2006) angir &lt;i&gt;O. biennis&lt;/i&gt; som en av de mest "invasive" &lt;i&gt;Oenothera&lt;/i&gt;-artene, men det legges også til at den er lite konkurransedyktig og avhengig av åpen mark for å kunne etablere seg.&lt;/p&gt;&lt;p&gt;&lt;br/&gt;&lt;/p&gt;</v>
          </cell>
          <cell r="DI630">
            <v>3</v>
          </cell>
        </row>
        <row r="631">
          <cell r="B631" t="str">
            <v>Papaver cambricum</v>
          </cell>
          <cell r="C631" t="str">
            <v>L.</v>
          </cell>
          <cell r="D631" t="str">
            <v>gul valmuesøster</v>
          </cell>
          <cell r="E631">
            <v>102596</v>
          </cell>
          <cell r="F631">
            <v>143516</v>
          </cell>
          <cell r="G631" t="str">
            <v>ExpertGroups/Karplanter/N</v>
          </cell>
          <cell r="H631" t="str">
            <v>Karplanter</v>
          </cell>
          <cell r="I631" t="str">
            <v>Karplanter</v>
          </cell>
          <cell r="J631" t="str">
            <v>AlienSpecie</v>
          </cell>
          <cell r="N631">
            <v>4</v>
          </cell>
          <cell r="Q631">
            <v>1</v>
          </cell>
          <cell r="T631" t="str">
            <v>PH</v>
          </cell>
          <cell r="U631">
            <v>3</v>
          </cell>
          <cell r="V631" t="str">
            <v>4A,1</v>
          </cell>
          <cell r="X631">
            <v>3</v>
          </cell>
          <cell r="Y631">
            <v>4</v>
          </cell>
          <cell r="Z631">
            <v>1</v>
          </cell>
          <cell r="AA631">
            <v>1947</v>
          </cell>
          <cell r="AB631" t="str">
            <v>terrestrial</v>
          </cell>
          <cell r="AD631" t="str">
            <v>unknown</v>
          </cell>
          <cell r="AE631" t="str">
            <v>yes</v>
          </cell>
          <cell r="AF631" t="str">
            <v>unknown</v>
          </cell>
          <cell r="AG631">
            <v>1962</v>
          </cell>
          <cell r="AH631" t="str">
            <v>Ro Karmøy: Skudeneshavn</v>
          </cell>
          <cell r="AI631">
            <v>5</v>
          </cell>
          <cell r="AJ631" t="str">
            <v>V</v>
          </cell>
          <cell r="AL631">
            <v>1</v>
          </cell>
          <cell r="AM631" t="str">
            <v>importDirect</v>
          </cell>
          <cell r="AN631">
            <v>4</v>
          </cell>
          <cell r="AO631" t="str">
            <v>introductionEscaped,spreadNaturalDispersal</v>
          </cell>
          <cell r="AP631" t="str">
            <v>Va,Ro,Ho,Sf</v>
          </cell>
          <cell r="AQ631">
            <v>400</v>
          </cell>
          <cell r="AR631">
            <v>6</v>
          </cell>
          <cell r="AS631">
            <v>2400</v>
          </cell>
          <cell r="AT631">
            <v>120000</v>
          </cell>
          <cell r="AU631">
            <v>7200</v>
          </cell>
          <cell r="AV631">
            <v>80</v>
          </cell>
          <cell r="AW631" t="str">
            <v>Ingen kjent effekt</v>
          </cell>
          <cell r="AX631" t="str">
            <v>Ingen kjent effekt</v>
          </cell>
          <cell r="BC631" t="str">
            <v>Ingen kjent effekt</v>
          </cell>
          <cell r="BD631" t="str">
            <v>Ingen kjent effekt</v>
          </cell>
          <cell r="BE631" t="str">
            <v>no</v>
          </cell>
          <cell r="BF631" t="str">
            <v>no</v>
          </cell>
          <cell r="BG631" t="str">
            <v>V</v>
          </cell>
          <cell r="BK631" t="str">
            <v>temperate_nemoral:Europe|subtropic_mediterranean:Europe</v>
          </cell>
          <cell r="BM631" t="str">
            <v>temperate_boreal:Europe|temperate_nemoral:Europe|subtropic_mediterranean:Europe</v>
          </cell>
          <cell r="BO631">
            <v>4</v>
          </cell>
          <cell r="BR631" t="str">
            <v>RedListCategoryLevel</v>
          </cell>
          <cell r="BT631">
            <v>3</v>
          </cell>
          <cell r="BW631" t="str">
            <v>SpreadYearlyIncreaseObservations</v>
          </cell>
          <cell r="BX631">
            <v>319</v>
          </cell>
          <cell r="BY631">
            <v>1</v>
          </cell>
          <cell r="CB631" t="str">
            <v>T35,T43-C-1,T40,T32</v>
          </cell>
          <cell r="CC631">
            <v>1</v>
          </cell>
          <cell r="CH631">
            <v>1</v>
          </cell>
          <cell r="CM631">
            <v>1</v>
          </cell>
          <cell r="CQ631">
            <v>1</v>
          </cell>
          <cell r="CU631">
            <v>1</v>
          </cell>
          <cell r="CX631">
            <v>0</v>
          </cell>
          <cell r="CY631">
            <v>1</v>
          </cell>
          <cell r="DB631">
            <v>0</v>
          </cell>
          <cell r="DC631" t="str">
            <v>&lt;p&gt;Gul valmuesøster &lt;i&gt;Papaver cambricum &lt;/i&gt;(tidligere &lt;em&gt;Meconopsis cambrica&lt;/em&gt;) er en flerårig, men ikke svært langlevd urt. Den har effektiv frøreproduksjon i landet. Frøene spres ved å slynges ballistisk ut av kapslene, over korte distanser. Arten stammer fra Vest-Europa og finnes spontant nord til England.&lt;/p&gt;</v>
          </cell>
          <cell r="DD631" t="str">
            <v>&lt;p&gt;Første forvilling er registrert så sent som i 1962 i Ro Karmøy: Skudeneshavn, men arten kan da allerede ha vært etablert på Vestlandet (Rogaland - Hordaland). Deretter har den økt jamt på Vestlandet mens noen forekomster på Østlandet har vært stabile, men ikke ekspansive. Artens forekomster er i hovedsak i Vest-Agder, Rogaland, Hordaland, Sogn og Fjordane og Møre og Romsdal. Arten har stort og varig potensiale over hele Vestlandet og vestre Sørlandet (Vest-Agder), men kanskje ikke ellers i landet. Den blir knapt samlet og dokumentert av vestlendingene, til tross for at den nå er vanlig mange steder, f.eks. over store deler av Bergen by og omegn. &lt;br/&gt;&lt;/p&gt;</v>
          </cell>
          <cell r="DE631" t="str">
            <v>&lt;p&gt;Gul valmuesøster er innført som en hagestaude trolig først i siste halvdel av 1900-tallet. Den sprer seg fra hager, med frø og ved utkast.&lt;/p&gt; &lt;p&gt;&lt;/p&gt;</v>
          </cell>
          <cell r="DF631" t="str">
            <v>&lt;p&gt;Arten har et stort invasjonspotensial med lang median levetid i landet og en moderat ekspansjonshastighet.&lt;/p&gt;</v>
          </cell>
          <cell r="DG631" t="str">
            <v>Arten har ingen kjente negative økologiske effekter. Den har etablert seg meget sterkt på Sørvestlandet og Vestlandet på vei- og stikanter, i skogkanter og i hagekanter, vesentlig på ulike typer skrotemark (vid betydning). Den har ikke noen betydelig fortrengningseffekt og forventes heller ikke å få det.</v>
          </cell>
          <cell r="DH631" t="str">
            <v>&lt;p&gt;Gul valmuesøster vurderes til potensielt høg økologisk risiko utelukkende på grunn av et stort invasjonspotensial.&lt;/p&gt;</v>
          </cell>
          <cell r="DI631">
            <v>0</v>
          </cell>
        </row>
        <row r="632">
          <cell r="B632" t="str">
            <v>Papaver setiferum</v>
          </cell>
          <cell r="C632" t="str">
            <v>Goldblatt</v>
          </cell>
          <cell r="D632" t="str">
            <v>kjempevalmue</v>
          </cell>
          <cell r="E632">
            <v>146109</v>
          </cell>
          <cell r="F632">
            <v>170597</v>
          </cell>
          <cell r="G632" t="str">
            <v>ExpertGroups/Karplanter/N</v>
          </cell>
          <cell r="H632" t="str">
            <v>Karplanter</v>
          </cell>
          <cell r="I632" t="str">
            <v>Karplanter</v>
          </cell>
          <cell r="J632" t="str">
            <v>AlienSpecie</v>
          </cell>
          <cell r="N632">
            <v>3</v>
          </cell>
          <cell r="P632" t="str">
            <v>V</v>
          </cell>
          <cell r="Q632">
            <v>1</v>
          </cell>
          <cell r="T632" t="str">
            <v>LO</v>
          </cell>
          <cell r="U632">
            <v>2</v>
          </cell>
          <cell r="V632" t="str">
            <v>3B,1</v>
          </cell>
          <cell r="W632" t="str">
            <v>PH</v>
          </cell>
          <cell r="AA632">
            <v>1997</v>
          </cell>
          <cell r="AB632" t="str">
            <v>terrestrial</v>
          </cell>
          <cell r="AD632" t="str">
            <v>unknown</v>
          </cell>
          <cell r="AE632" t="str">
            <v>yes</v>
          </cell>
          <cell r="AF632" t="str">
            <v>unknown</v>
          </cell>
          <cell r="AG632">
            <v>2002</v>
          </cell>
          <cell r="AH632" t="str">
            <v>Vf Horten: Østøya, ved Mastedammen (etablert bestand)</v>
          </cell>
          <cell r="AI632">
            <v>5</v>
          </cell>
          <cell r="AJ632" t="str">
            <v>V</v>
          </cell>
          <cell r="AL632">
            <v>1</v>
          </cell>
          <cell r="AM632" t="str">
            <v>importDirect</v>
          </cell>
          <cell r="AN632">
            <v>3</v>
          </cell>
          <cell r="AO632" t="str">
            <v>introductionEscaped,introductionTransportpollution</v>
          </cell>
          <cell r="AP632" t="str">
            <v>Øs,OsA,He,Op,Bu,Te,Va,Ro,Sf,Mr,St,No,Tr</v>
          </cell>
          <cell r="AQ632">
            <v>80</v>
          </cell>
          <cell r="AR632">
            <v>5</v>
          </cell>
          <cell r="AS632">
            <v>400</v>
          </cell>
          <cell r="AT632">
            <v>250000</v>
          </cell>
          <cell r="AU632">
            <v>1200</v>
          </cell>
          <cell r="AV632">
            <v>90</v>
          </cell>
          <cell r="AW632" t="str">
            <v>Ingen kjent effekt</v>
          </cell>
          <cell r="AX632" t="str">
            <v>Ingen kjent effekt</v>
          </cell>
          <cell r="BC632" t="str">
            <v>Ingen kjent effekt</v>
          </cell>
          <cell r="BD632" t="str">
            <v>Ingen kjent effekt</v>
          </cell>
          <cell r="BE632" t="str">
            <v>no</v>
          </cell>
          <cell r="BF632" t="str">
            <v>no</v>
          </cell>
          <cell r="BK632" t="str">
            <v>temperate_dry:Asia|subtropic_mediterranean:Europe,Asia,Africa</v>
          </cell>
          <cell r="BM632" t="str">
            <v>temperate_nemoral:Europe|temperate_dry:Asia|subtropic_mediterranean:Europe,Asia,Africa</v>
          </cell>
          <cell r="BO632">
            <v>2</v>
          </cell>
          <cell r="BP632" t="str">
            <v>X</v>
          </cell>
          <cell r="BR632" t="str">
            <v>RedListCategoryLevel</v>
          </cell>
          <cell r="BT632">
            <v>4</v>
          </cell>
          <cell r="BW632" t="str">
            <v>SpreadYearlyIncreaseObservations</v>
          </cell>
          <cell r="BX632">
            <v>637</v>
          </cell>
          <cell r="BY632">
            <v>1</v>
          </cell>
          <cell r="CB632" t="str">
            <v>T35,T40-C-1,T39-C-4,T32,T43</v>
          </cell>
          <cell r="CC632">
            <v>1</v>
          </cell>
          <cell r="CH632">
            <v>1</v>
          </cell>
          <cell r="CM632">
            <v>1</v>
          </cell>
          <cell r="CQ632">
            <v>1</v>
          </cell>
          <cell r="CU632">
            <v>1</v>
          </cell>
          <cell r="CX632">
            <v>0</v>
          </cell>
          <cell r="CY632">
            <v>1</v>
          </cell>
          <cell r="DB632">
            <v>0</v>
          </cell>
          <cell r="DC632" t="str">
            <v>Kjempevalmue &lt;em&gt;Papaver setiferum &lt;/em&gt;(tidligere &lt;i&gt;P. &lt;/i&gt;&lt;em&gt;pseudoorientale&lt;/em&gt;)&lt;em&gt; &lt;/em&gt;stammer fra Middelhavsområdet til Sentral-Asia. Arten er en flerårig urt med klonal vekst og med frøreproduksjon. Kjempevalmue er innført som hagestaude og er meget populær. &lt;br/&gt;Arten er nært i slekt med og nokså lik flikvalmue &lt;i&gt;P. bracteatum&lt;/i&gt;. Forveksling er mulig. Det er derfor bekymringsfullt at en hoveddel av materialet fra denne gruppen i herbariene i Bergen og Kristiansand er navnsatt som &lt;i&gt;P. bracteatum&lt;/i&gt; mens en hoveddel i Oslo og Tromsø er navnsatt som &lt;i&gt;P. pseudoorientale &lt;/i&gt;(&lt;i&gt;P. setiferum&lt;/i&gt;). Vi har ikke hatt anledning til å kontrollbestemme materialet i herbariene.</v>
          </cell>
          <cell r="DD632" t="str">
            <v>&lt;p&gt;Fra første funn i Vf Larvik i 1997 og Bu Drammen i 1999, har arten opp på minst 50 steder i minst 46 forekomstruter, og helt nord til Tr Kvænangen, i løpet av 20 år. Trolig er bare rundt halvparten av disse forekomstene potensielt stabile, men økningen er likevel formidabel. Den vil trolig etablere seg permanent flere steder.&lt;/p&gt;</v>
          </cell>
          <cell r="DE632" t="str">
            <v>Kjempevalmue er en relativt ny som hagestaude og har begynt å spre seg nylig. Arten danner store, langlevde kloner og sprer seg dessuten med frø. Det er imidlertid uvisst hvor effektiv frøreproduksjon er i Norge. Arten sprer seg nok ganske ofte via hageutkast.</v>
          </cell>
          <cell r="DF632" t="str">
            <v>Arten har moderat invasjonspotensial (med usikkerhet til høgt), en kombinasjon mellom begrenset (til moderat) median levetid og en høg ekspansjonshastighet.</v>
          </cell>
          <cell r="DG632" t="str">
            <v>Arten har ingen kjent økologisk effekt. Antallet forvillete forekomster er lite sammenliknet med hvor ofte den dyrkes, og den etablerer seg hovedsakelig på skrotemark, i forlatt grasmark og i skogkanter. Den er i ekspansjon, men vil neppe bli noen trussel mot noe i norsk natur.</v>
          </cell>
          <cell r="DH632" t="str">
            <v>&lt;p&gt;Kjempevalmue utgjør en låg økologisk risiko (med usikkerhet til potensielt høg), og utelukkende på grunn av invasjonspotensialet.&lt;/p&gt;</v>
          </cell>
          <cell r="DI632">
            <v>0</v>
          </cell>
        </row>
        <row r="633">
          <cell r="B633" t="str">
            <v>Potentilla alba</v>
          </cell>
          <cell r="C633" t="str">
            <v>L.</v>
          </cell>
          <cell r="D633" t="str">
            <v>prydmure</v>
          </cell>
          <cell r="E633">
            <v>63297</v>
          </cell>
          <cell r="F633">
            <v>103337</v>
          </cell>
          <cell r="G633" t="str">
            <v>ExpertGroups/Karplanter/N</v>
          </cell>
          <cell r="H633" t="str">
            <v>Karplanter</v>
          </cell>
          <cell r="I633" t="str">
            <v>Karplanter</v>
          </cell>
          <cell r="J633" t="str">
            <v>NotApplicable</v>
          </cell>
          <cell r="M633" t="str">
            <v>canNotEstablishWithin50years</v>
          </cell>
          <cell r="AA633">
            <v>1970</v>
          </cell>
          <cell r="AB633" t="str">
            <v>terrestrial</v>
          </cell>
          <cell r="AD633" t="str">
            <v>unknown</v>
          </cell>
          <cell r="AE633" t="str">
            <v>yes</v>
          </cell>
          <cell r="AF633" t="str">
            <v>unknown</v>
          </cell>
          <cell r="AI633">
            <v>5</v>
          </cell>
          <cell r="AJ633" t="str">
            <v>V</v>
          </cell>
          <cell r="AW633" t="str">
            <v>Ingen kjent effekt</v>
          </cell>
          <cell r="AX633" t="str">
            <v>Ingen kjent effekt</v>
          </cell>
          <cell r="BC633" t="str">
            <v>Ingen kjent effekt</v>
          </cell>
          <cell r="BD633" t="str">
            <v>Ingen kjent effekt</v>
          </cell>
          <cell r="BK633" t="str">
            <v>temperate_nemoral:Europe|subtropic_mediterranean:Europe</v>
          </cell>
          <cell r="BM633" t="str">
            <v>temperate_nemoral:Europe|subtropic_mediterranean:Europe</v>
          </cell>
          <cell r="DI633">
            <v>0</v>
          </cell>
        </row>
        <row r="634">
          <cell r="B634" t="str">
            <v>Rosa davurica</v>
          </cell>
          <cell r="C634" t="str">
            <v>Pall.</v>
          </cell>
          <cell r="E634">
            <v>84865</v>
          </cell>
          <cell r="F634">
            <v>128002</v>
          </cell>
          <cell r="G634" t="str">
            <v>ExpertGroups/Karplanter/N</v>
          </cell>
          <cell r="H634" t="str">
            <v>Karplanter</v>
          </cell>
          <cell r="I634" t="str">
            <v>Karplanter</v>
          </cell>
          <cell r="J634" t="str">
            <v>NotApplicable</v>
          </cell>
          <cell r="M634" t="str">
            <v>canNotEstablishWithin50years</v>
          </cell>
          <cell r="X634">
            <v>1</v>
          </cell>
          <cell r="Y634">
            <v>1</v>
          </cell>
          <cell r="Z634">
            <v>1</v>
          </cell>
          <cell r="AA634">
            <v>1991</v>
          </cell>
          <cell r="AB634" t="str">
            <v>terrestrial</v>
          </cell>
          <cell r="AD634" t="str">
            <v>unknown</v>
          </cell>
          <cell r="AE634" t="str">
            <v>yes</v>
          </cell>
          <cell r="AF634" t="str">
            <v>unknown</v>
          </cell>
          <cell r="AI634">
            <v>10</v>
          </cell>
          <cell r="AJ634" t="str">
            <v>V</v>
          </cell>
          <cell r="AW634" t="str">
            <v>Ingen kjent effekt</v>
          </cell>
          <cell r="AX634" t="str">
            <v>Ingen kjent effekt</v>
          </cell>
          <cell r="BC634" t="str">
            <v>Ingen kjent effekt</v>
          </cell>
          <cell r="BD634" t="str">
            <v>Ingen kjent effekt</v>
          </cell>
          <cell r="BK634" t="str">
            <v>temperate_boreal:Asia|temperate_nemoral:Asia</v>
          </cell>
          <cell r="BM634" t="str">
            <v>temperate_boreal:Asia|temperate_nemoral:Europe,Asia</v>
          </cell>
          <cell r="DI634">
            <v>0</v>
          </cell>
        </row>
        <row r="635">
          <cell r="B635" t="str">
            <v>Rubus armeniacus</v>
          </cell>
          <cell r="C635" t="str">
            <v>Focke</v>
          </cell>
          <cell r="D635" t="str">
            <v>arménbjørnebær</v>
          </cell>
          <cell r="E635">
            <v>63371</v>
          </cell>
          <cell r="F635">
            <v>103411</v>
          </cell>
          <cell r="G635" t="str">
            <v>ExpertGroups/Karplanter/N</v>
          </cell>
          <cell r="H635" t="str">
            <v>Karplanter</v>
          </cell>
          <cell r="I635" t="str">
            <v>Karplanter</v>
          </cell>
          <cell r="J635" t="str">
            <v>AlienSpecie</v>
          </cell>
          <cell r="N635">
            <v>3</v>
          </cell>
          <cell r="Q635">
            <v>2</v>
          </cell>
          <cell r="R635" t="str">
            <v>V</v>
          </cell>
          <cell r="T635" t="str">
            <v>LO</v>
          </cell>
          <cell r="U635">
            <v>2</v>
          </cell>
          <cell r="V635" t="str">
            <v>3AB,2E</v>
          </cell>
          <cell r="X635">
            <v>4</v>
          </cell>
          <cell r="Y635">
            <v>4</v>
          </cell>
          <cell r="Z635">
            <v>2</v>
          </cell>
          <cell r="AA635">
            <v>1953</v>
          </cell>
          <cell r="AB635" t="str">
            <v>terrestrial</v>
          </cell>
          <cell r="AD635" t="str">
            <v>unknown</v>
          </cell>
          <cell r="AE635" t="str">
            <v>yes</v>
          </cell>
          <cell r="AF635" t="str">
            <v>unknown</v>
          </cell>
          <cell r="AG635">
            <v>1991</v>
          </cell>
          <cell r="AH635" t="str">
            <v>Te Kragerø: Frøvik</v>
          </cell>
          <cell r="AI635">
            <v>10</v>
          </cell>
          <cell r="AK635" t="str">
            <v>V</v>
          </cell>
          <cell r="AL635">
            <v>1</v>
          </cell>
          <cell r="AM635" t="str">
            <v>importDirect</v>
          </cell>
          <cell r="AN635">
            <v>3</v>
          </cell>
          <cell r="AO635" t="str">
            <v>introductionEscaped,spreadNaturalDispersal</v>
          </cell>
          <cell r="AP635" t="str">
            <v>OsA,Ve,Te,Aa,Va,Ro,Mr</v>
          </cell>
          <cell r="AQ635">
            <v>168</v>
          </cell>
          <cell r="AR635">
            <v>3</v>
          </cell>
          <cell r="AS635">
            <v>504</v>
          </cell>
          <cell r="AT635">
            <v>92300</v>
          </cell>
          <cell r="AU635">
            <v>1200</v>
          </cell>
          <cell r="AV635">
            <v>50</v>
          </cell>
          <cell r="AW635" t="str">
            <v>Ingen kjent effekt</v>
          </cell>
          <cell r="AX635" t="str">
            <v>Ingen kjent effekt</v>
          </cell>
          <cell r="BC635" t="str">
            <v>Ingen kjent effekt</v>
          </cell>
          <cell r="BD635" t="str">
            <v>Ingen kjent effekt</v>
          </cell>
          <cell r="BE635" t="str">
            <v>no</v>
          </cell>
          <cell r="BF635" t="str">
            <v>no</v>
          </cell>
          <cell r="BG635" t="str">
            <v>V</v>
          </cell>
          <cell r="BK635" t="str">
            <v>temperate_nemoral:Europe,Asia</v>
          </cell>
          <cell r="BM635" t="str">
            <v>temperate_nemoral:Europe,Asia,Oceania,NorthAndCentralAmerica|subtropic_mediterranean:Oceania,NorthAndCentralAmerica</v>
          </cell>
          <cell r="BO635">
            <v>3</v>
          </cell>
          <cell r="BQ635" t="str">
            <v>X</v>
          </cell>
          <cell r="BR635" t="str">
            <v>RedListCategoryLevel</v>
          </cell>
          <cell r="BT635">
            <v>3</v>
          </cell>
          <cell r="BW635" t="str">
            <v>SpreadYearlyIncreaseObservations</v>
          </cell>
          <cell r="BX635">
            <v>279</v>
          </cell>
          <cell r="BY635">
            <v>1</v>
          </cell>
          <cell r="CB635" t="str">
            <v>T4,T35,T40,T32</v>
          </cell>
          <cell r="CC635">
            <v>1</v>
          </cell>
          <cell r="CH635">
            <v>2</v>
          </cell>
          <cell r="CJ635" t="str">
            <v>X</v>
          </cell>
          <cell r="CL635" t="str">
            <v>T4</v>
          </cell>
          <cell r="CM635">
            <v>1</v>
          </cell>
          <cell r="CQ635">
            <v>1</v>
          </cell>
          <cell r="CU635">
            <v>1</v>
          </cell>
          <cell r="CX635">
            <v>0</v>
          </cell>
          <cell r="CY635">
            <v>1</v>
          </cell>
          <cell r="DB635">
            <v>0</v>
          </cell>
          <cell r="DC635" t="str">
            <v>Arm&amp;#233:nbjørnebær &lt;em&gt;Rubus armeniacus &lt;/em&gt;er en flerårig busk fra Kaukasus og Armenia. Den ble særlig dyrket i eldre tid: den dyrkes ikke i stort omfang i dag. Arten formerer seg aseksuelt med frø (agamospermi/apomiksis s.str.) og har også klonal vekst ved jordstengler som i noen tilfeller kan bidra til vegetativ formering av arten.</v>
          </cell>
          <cell r="DD635" t="str">
            <v>&lt;p&gt;Arm&amp;#233:nbjørnebær har regelrett eksplodert i norsk natur. Første dokumenterte funn i norsk natur dateres til 1953 (Ak Asker: Nesøya), men ekspansjonen (eller kanskje heller oppdagelsen) av arten begynte for alvor rundt 1990. Sjøl om arten ikke dyrkes i stort omfang, så har den siden 1989 etablert seg på stadig nye steder og er nå oppe i nærmere 50 dokumenterte lokaliteter i kyststrøk nord til MR Ålesund. Den må ha frøreproduksjon for å ha greidd dette. Arten kan ha ei stor framtid i norsk natur.&lt;/p&gt;</v>
          </cell>
          <cell r="DE635" t="str">
            <v>Arten spres fra dyrkning ved hjelp av frø, og den kan også formere seg vegetativt ved hjelp av avrevne eller avkuttet jordstengler (utkast). Arten angis på veikanter og typisk i krattvegetasjon og skogkanter. For flere av forekomstene angis det at arten forekommer i store mengder.</v>
          </cell>
          <cell r="DF635" t="str">
            <v>Arten har et moderat invasjonspotensial, på grunn av moderat median levetid (med usikkerhet til begrenset) og moderat ekspansjonshastighet. Spredningshistorikken tyder på at arten er i sterk vekst i landet - den har regelrett eksplodert i norsk natur: siden 1989 har den etablert seg på over nærmere 50 dokumenterte steder.</v>
          </cell>
          <cell r="DG635" t="str">
            <v>Arten vurderes å ha en liten økologisk effekt. Det er grunn til å tro at arm&amp;#233:nbjørnebær til en viss grad kan fortrenge stedegne arter, spesielt i krattvegetasjon hvor det ofte angis at den forekommer i store mengder. I USA angis den som en "invasive" art hvor den kan danne så tette kratt at den skygger ut andre plantearter (Swearingen &amp; Bargeron 2016). Vi angir usikkerhet nedover til ingen kjent økologiske effekt fordi vurderingen vår bygger på data fra USA som ikke nødvendigvis vil vise seg å være gyldige hos oss.</v>
          </cell>
          <cell r="DH635" t="str">
            <v>&lt;p&gt;Arm&amp;#233:nbjørnebær vurderes til lav økologisk risiko i norsk natur på grunn av et moderat invasjonspotensial kombinert med en liten negativ økologisk effekt (med usikkerhet til ingen kjent) på grunn av data fra utlandet (USA), i.e. ut fra et føre-var-prinsipp.&lt;/p&gt;</v>
          </cell>
          <cell r="DI635">
            <v>1</v>
          </cell>
        </row>
        <row r="636">
          <cell r="B636" t="str">
            <v>Dysphania ambrosioides</v>
          </cell>
          <cell r="C636" t="str">
            <v>(L.) Mosyakin &amp; Clemants</v>
          </cell>
          <cell r="D636" t="str">
            <v>sitronmelde</v>
          </cell>
          <cell r="E636">
            <v>132576</v>
          </cell>
          <cell r="F636">
            <v>145692</v>
          </cell>
          <cell r="G636" t="str">
            <v>ExpertGroups/Karplanter/N</v>
          </cell>
          <cell r="H636" t="str">
            <v>Karplanter</v>
          </cell>
          <cell r="I636" t="str">
            <v>Karplanter</v>
          </cell>
          <cell r="J636" t="str">
            <v>NotApplicable</v>
          </cell>
          <cell r="M636" t="str">
            <v>canNotEstablishWithin50years</v>
          </cell>
          <cell r="AA636">
            <v>1920</v>
          </cell>
          <cell r="AB636" t="str">
            <v>terrestrial</v>
          </cell>
          <cell r="AD636" t="str">
            <v>origin,unknown</v>
          </cell>
          <cell r="AE636" t="str">
            <v>no</v>
          </cell>
          <cell r="AF636" t="str">
            <v>unknown</v>
          </cell>
          <cell r="AI636">
            <v>1</v>
          </cell>
          <cell r="AJ636" t="str">
            <v>V</v>
          </cell>
          <cell r="AW636" t="str">
            <v>Ingen kjent effekt</v>
          </cell>
          <cell r="AX636" t="str">
            <v>Ingen kjent effekt</v>
          </cell>
          <cell r="BC636" t="str">
            <v>Ingen kjent effekt</v>
          </cell>
          <cell r="BD636" t="str">
            <v>Ingen kjent effekt</v>
          </cell>
          <cell r="BK636" t="str">
            <v>tropic:NorthAndCentralAmerica,SouthAmerica</v>
          </cell>
          <cell r="BM636" t="str">
            <v>temperate_nemoral:Europe,SouthAmerica|temperate_dry:Europe,Asia,NorthAndCentralAmerica,SouthAmerica|subtropic_unspecified:Europe,Asia,Africa,Oceania,NorthAndCentralAmerica,SouthAmerica|tropic:Asia,Africa,Oceania,NorthAndCentralAmerica,SouthAmerica</v>
          </cell>
          <cell r="DI636">
            <v>0</v>
          </cell>
        </row>
        <row r="637">
          <cell r="B637" t="str">
            <v>Dysphania botrys</v>
          </cell>
          <cell r="C637" t="str">
            <v>(L.) Mosyakin &amp; Clemants</v>
          </cell>
          <cell r="D637" t="str">
            <v>eikemelde</v>
          </cell>
          <cell r="E637">
            <v>105615</v>
          </cell>
          <cell r="F637">
            <v>145693</v>
          </cell>
          <cell r="G637" t="str">
            <v>ExpertGroups/Karplanter/N</v>
          </cell>
          <cell r="H637" t="str">
            <v>Karplanter</v>
          </cell>
          <cell r="I637" t="str">
            <v>Karplanter</v>
          </cell>
          <cell r="J637" t="str">
            <v>NotApplicable</v>
          </cell>
          <cell r="M637" t="str">
            <v>canNotEstablishWithin50years</v>
          </cell>
          <cell r="AA637">
            <v>1876</v>
          </cell>
          <cell r="AB637" t="str">
            <v>terrestrial</v>
          </cell>
          <cell r="AD637" t="str">
            <v>origin,unknown</v>
          </cell>
          <cell r="AE637" t="str">
            <v>no</v>
          </cell>
          <cell r="AF637" t="str">
            <v>unknown</v>
          </cell>
          <cell r="AI637">
            <v>1</v>
          </cell>
          <cell r="AJ637" t="str">
            <v>V</v>
          </cell>
          <cell r="AW637" t="str">
            <v>Ingen kjent effekt</v>
          </cell>
          <cell r="AX637" t="str">
            <v>Ingen kjent effekt</v>
          </cell>
          <cell r="BC637" t="str">
            <v>Ingen kjent effekt</v>
          </cell>
          <cell r="BD637" t="str">
            <v>Ingen kjent effekt</v>
          </cell>
          <cell r="BK637" t="str">
            <v>temperate_dry:Europe,Asia|subtropic_mediterranean:Europe,Asia</v>
          </cell>
          <cell r="BM637" t="str">
            <v>temperate_nemoral:Europe,NorthAndCentralAmerica|temperate_dry:Europe,Asia,NorthAndCentralAmerica|subtropic_mediterranean:Europe,Asia,NorthAndCentralAmerica</v>
          </cell>
          <cell r="DI637">
            <v>0</v>
          </cell>
        </row>
        <row r="638">
          <cell r="B638" t="str">
            <v>Dysphania multifida</v>
          </cell>
          <cell r="C638" t="str">
            <v>(L.) Mosyakin &amp; Clemants</v>
          </cell>
          <cell r="D638" t="str">
            <v>ullmelde</v>
          </cell>
          <cell r="E638">
            <v>105616</v>
          </cell>
          <cell r="F638">
            <v>145694</v>
          </cell>
          <cell r="G638" t="str">
            <v>ExpertGroups/Karplanter/N</v>
          </cell>
          <cell r="H638" t="str">
            <v>Karplanter</v>
          </cell>
          <cell r="I638" t="str">
            <v>Karplanter</v>
          </cell>
          <cell r="J638" t="str">
            <v>NotApplicable</v>
          </cell>
          <cell r="M638" t="str">
            <v>canNotEstablishWithin50years</v>
          </cell>
          <cell r="AA638">
            <v>1881</v>
          </cell>
          <cell r="AB638" t="str">
            <v>terrestrial</v>
          </cell>
          <cell r="AD638" t="str">
            <v>origin,unknown</v>
          </cell>
          <cell r="AE638" t="str">
            <v>no</v>
          </cell>
          <cell r="AF638" t="str">
            <v>unknown</v>
          </cell>
          <cell r="AI638">
            <v>1</v>
          </cell>
          <cell r="AJ638" t="str">
            <v>V</v>
          </cell>
          <cell r="AW638" t="str">
            <v>Ingen kjent effekt</v>
          </cell>
          <cell r="AX638" t="str">
            <v>Ingen kjent effekt</v>
          </cell>
          <cell r="BC638" t="str">
            <v>Ingen kjent effekt</v>
          </cell>
          <cell r="BD638" t="str">
            <v>Ingen kjent effekt</v>
          </cell>
          <cell r="BK638" t="str">
            <v>temperate_dry:SouthAmerica|subtropic_mediterranean:SouthAmerica|subtropic_dry:SouthAmerica</v>
          </cell>
          <cell r="BM638" t="str">
            <v>temperate_nemoral:Europe|temperate_dry:SouthAmerica|subtropic_mediterranean:Europe,Oceania,NorthAndCentralAmerica,SouthAmerica|subtropic_dry:SouthAmerica|subtropic_caperegion:Africa</v>
          </cell>
          <cell r="DI638">
            <v>0</v>
          </cell>
        </row>
        <row r="639">
          <cell r="B639" t="str">
            <v>Dysphania pumilio</v>
          </cell>
          <cell r="C639" t="str">
            <v>(R.Br.) Mosyakin &amp; Clemants</v>
          </cell>
          <cell r="D639" t="str">
            <v>dvergmelde</v>
          </cell>
          <cell r="E639">
            <v>105617</v>
          </cell>
          <cell r="F639">
            <v>145695</v>
          </cell>
          <cell r="G639" t="str">
            <v>ExpertGroups/Karplanter/N</v>
          </cell>
          <cell r="H639" t="str">
            <v>Karplanter</v>
          </cell>
          <cell r="I639" t="str">
            <v>Karplanter</v>
          </cell>
          <cell r="J639" t="str">
            <v>NotApplicable</v>
          </cell>
          <cell r="M639" t="str">
            <v>canNotEstablishWithin50years</v>
          </cell>
          <cell r="AA639">
            <v>1997</v>
          </cell>
          <cell r="AB639" t="str">
            <v>terrestrial</v>
          </cell>
          <cell r="AD639" t="str">
            <v>unknown</v>
          </cell>
          <cell r="AE639" t="str">
            <v>no</v>
          </cell>
          <cell r="AF639" t="str">
            <v>unknown</v>
          </cell>
          <cell r="AI639">
            <v>1</v>
          </cell>
          <cell r="AJ639" t="str">
            <v>V</v>
          </cell>
          <cell r="AW639" t="str">
            <v>Ingen kjent effekt</v>
          </cell>
          <cell r="AX639" t="str">
            <v>Ingen kjent effekt</v>
          </cell>
          <cell r="BC639" t="str">
            <v>Ingen kjent effekt</v>
          </cell>
          <cell r="BD639" t="str">
            <v>Ingen kjent effekt</v>
          </cell>
          <cell r="BK639" t="str">
            <v>subtropic_mediterranean:Oceania|subtropic_dry:Oceania</v>
          </cell>
          <cell r="BM639" t="str">
            <v>temperate_nemoral:Europe,Asia,NorthAndCentralAmerica|subtropic_unspecified:SouthAmerica|subtropic_mediterranean:Europe,Oceania,NorthAndCentralAmerica|subtropic_dry:Africa,Oceania|subtropic_caperegion:Africa</v>
          </cell>
          <cell r="DI639">
            <v>0</v>
          </cell>
        </row>
        <row r="640">
          <cell r="B640" t="str">
            <v>Dysphania schraderiana</v>
          </cell>
          <cell r="C640" t="str">
            <v>(Schult.) Mosyakin &amp; Clemants</v>
          </cell>
          <cell r="D640" t="str">
            <v>afrikamelde</v>
          </cell>
          <cell r="E640">
            <v>132578</v>
          </cell>
          <cell r="F640">
            <v>145696</v>
          </cell>
          <cell r="G640" t="str">
            <v>ExpertGroups/Karplanter/N</v>
          </cell>
          <cell r="H640" t="str">
            <v>Karplanter</v>
          </cell>
          <cell r="I640" t="str">
            <v>Karplanter</v>
          </cell>
          <cell r="J640" t="str">
            <v>NotApplicable</v>
          </cell>
          <cell r="M640" t="str">
            <v>canNotEstablishWithin50years</v>
          </cell>
          <cell r="AA640" t="str">
            <v>1850 ca</v>
          </cell>
          <cell r="AB640" t="str">
            <v>terrestrial</v>
          </cell>
          <cell r="AD640" t="str">
            <v>unknown</v>
          </cell>
          <cell r="AE640" t="str">
            <v>no</v>
          </cell>
          <cell r="AF640" t="str">
            <v>unknown</v>
          </cell>
          <cell r="AI640">
            <v>1</v>
          </cell>
          <cell r="AJ640" t="str">
            <v>V</v>
          </cell>
          <cell r="AW640" t="str">
            <v>Ingen kjent effekt</v>
          </cell>
          <cell r="AX640" t="str">
            <v>Ingen kjent effekt</v>
          </cell>
          <cell r="BC640" t="str">
            <v>Ingen kjent effekt</v>
          </cell>
          <cell r="BD640" t="str">
            <v>Ingen kjent effekt</v>
          </cell>
          <cell r="BK640" t="str">
            <v>subtropic_unspecified:Africa|subtropic_mediterranean:Africa|subtropic_highlands:Africa|tropic:Africa</v>
          </cell>
          <cell r="BM640" t="str">
            <v>temperate_nemoral:Europe,Asia|subtropic_unspecified:Asia,Africa|subtropic_mediterranean:Africa|subtropic_dry:Asia,Africa|subtropic_highlands:Africa|tropic:Africa</v>
          </cell>
          <cell r="DI640">
            <v>0</v>
          </cell>
        </row>
        <row r="641">
          <cell r="B641" t="str">
            <v>Echinacea purpurea</v>
          </cell>
          <cell r="C641" t="str">
            <v>(L.) Moench</v>
          </cell>
          <cell r="D641" t="str">
            <v>purpursolhatt</v>
          </cell>
          <cell r="E641">
            <v>132579</v>
          </cell>
          <cell r="F641">
            <v>127939</v>
          </cell>
          <cell r="G641" t="str">
            <v>ExpertGroups/Karplanter/N</v>
          </cell>
          <cell r="H641" t="str">
            <v>Karplanter</v>
          </cell>
          <cell r="I641" t="str">
            <v>Karplanter</v>
          </cell>
          <cell r="J641" t="str">
            <v>NotApplicable</v>
          </cell>
          <cell r="M641" t="str">
            <v>canNotEstablishWithin50years</v>
          </cell>
          <cell r="AA641">
            <v>2009</v>
          </cell>
          <cell r="AB641" t="str">
            <v>terrestrial</v>
          </cell>
          <cell r="AD641" t="str">
            <v>unknown</v>
          </cell>
          <cell r="AE641" t="str">
            <v>no</v>
          </cell>
          <cell r="AF641" t="str">
            <v>unknown</v>
          </cell>
          <cell r="AI641">
            <v>5</v>
          </cell>
          <cell r="AJ641" t="str">
            <v>V</v>
          </cell>
          <cell r="AW641" t="str">
            <v>Viktig i helsekost og alternative helsetilbud.</v>
          </cell>
          <cell r="AX641" t="str">
            <v>Ingen kjent effekt</v>
          </cell>
          <cell r="BC641" t="str">
            <v>Ingen kjent effekt</v>
          </cell>
          <cell r="BD641" t="str">
            <v>Ingen kjent effekt</v>
          </cell>
          <cell r="BK641" t="str">
            <v>temperate_nemoral:NorthAndCentralAmerica|subtropic_unspecified:NorthAndCentralAmerica</v>
          </cell>
          <cell r="BM641" t="str">
            <v>temperate_nemoral:Europe,NorthAndCentralAmerica|subtropic_unspecified:NorthAndCentralAmerica|subtropic_mediterranean:Europe</v>
          </cell>
          <cell r="DI641">
            <v>0</v>
          </cell>
        </row>
        <row r="642">
          <cell r="B642" t="str">
            <v>Echinochloa colona</v>
          </cell>
          <cell r="C642" t="str">
            <v>(L.) Link</v>
          </cell>
          <cell r="D642" t="str">
            <v>shamahirse</v>
          </cell>
          <cell r="E642">
            <v>132580</v>
          </cell>
          <cell r="F642">
            <v>141625</v>
          </cell>
          <cell r="G642" t="str">
            <v>ExpertGroups/Karplanter/N</v>
          </cell>
          <cell r="H642" t="str">
            <v>Karplanter</v>
          </cell>
          <cell r="I642" t="str">
            <v>Karplanter</v>
          </cell>
          <cell r="J642" t="str">
            <v>NotApplicable</v>
          </cell>
          <cell r="M642" t="str">
            <v>canNotEstablishWithin50years</v>
          </cell>
          <cell r="AA642">
            <v>1974</v>
          </cell>
          <cell r="AB642" t="str">
            <v>terrestrial</v>
          </cell>
          <cell r="AD642" t="str">
            <v>unknown</v>
          </cell>
          <cell r="AE642" t="str">
            <v>no</v>
          </cell>
          <cell r="AF642" t="str">
            <v>unknown</v>
          </cell>
          <cell r="AI642">
            <v>1</v>
          </cell>
          <cell r="AJ642" t="str">
            <v>V</v>
          </cell>
          <cell r="AW642" t="str">
            <v>Ingen kjent effekt</v>
          </cell>
          <cell r="AX642" t="str">
            <v>Ingen kjent effekt</v>
          </cell>
          <cell r="BC642" t="str">
            <v>Ingen kjent effekt</v>
          </cell>
          <cell r="BD642" t="str">
            <v>Ingen kjent effekt</v>
          </cell>
          <cell r="BK642" t="str">
            <v>tropic:Asia,Africa</v>
          </cell>
          <cell r="BM642" t="str">
            <v>temperate_nemoral:Europe,Asia,Africa,Oceania,NorthAndCentralAmerica,SouthAmerica|subtropic_unspecified:Europe,Asia,Africa,Oceania,NorthAndCentralAmerica,SouthAmerica|tropic:Asia,Africa,Oceania,NorthAndCentralAmerica,SouthAmerica</v>
          </cell>
          <cell r="DI642">
            <v>0</v>
          </cell>
        </row>
        <row r="643">
          <cell r="B643" t="str">
            <v>Echinochloa esculenta</v>
          </cell>
          <cell r="C643" t="str">
            <v>(A.Braun) H.Scholz</v>
          </cell>
          <cell r="D643" t="str">
            <v>japanhønsehirse</v>
          </cell>
          <cell r="E643">
            <v>132582</v>
          </cell>
          <cell r="F643">
            <v>100003</v>
          </cell>
          <cell r="G643" t="str">
            <v>ExpertGroups/Karplanter/N</v>
          </cell>
          <cell r="H643" t="str">
            <v>Karplanter</v>
          </cell>
          <cell r="I643" t="str">
            <v>Karplanter</v>
          </cell>
          <cell r="J643" t="str">
            <v>NotApplicable</v>
          </cell>
          <cell r="M643" t="str">
            <v>canNotEstablishWithin50years</v>
          </cell>
          <cell r="AA643">
            <v>1961</v>
          </cell>
          <cell r="AB643" t="str">
            <v>terrestrial</v>
          </cell>
          <cell r="AD643" t="str">
            <v>unknown</v>
          </cell>
          <cell r="AE643" t="str">
            <v>no</v>
          </cell>
          <cell r="AF643" t="str">
            <v>unknown</v>
          </cell>
          <cell r="AI643">
            <v>1</v>
          </cell>
          <cell r="AJ643" t="str">
            <v>V</v>
          </cell>
          <cell r="AW643" t="str">
            <v>Ingen kjent effekt</v>
          </cell>
          <cell r="AX643" t="str">
            <v>Ingen kjent effekt</v>
          </cell>
          <cell r="BC643" t="str">
            <v>Ingen kjent effekt</v>
          </cell>
          <cell r="BD643" t="str">
            <v>Ingen kjent effekt</v>
          </cell>
          <cell r="BK643" t="str">
            <v>temperate_nemoral:Asia|subtropic_unspecified:Asia</v>
          </cell>
          <cell r="BM643" t="str">
            <v>temperate_nemoral:Europe,Asia,Oceania|subtropic_unspecified:Asia|subtropic_mediterranean:Oceania,NorthAndCentralAmerica</v>
          </cell>
          <cell r="DI643">
            <v>0</v>
          </cell>
        </row>
        <row r="644">
          <cell r="B644" t="str">
            <v>Echinochloa crus-galli</v>
          </cell>
          <cell r="C644" t="str">
            <v>(L.) P.Beauv.</v>
          </cell>
          <cell r="D644" t="str">
            <v>hønsehirse</v>
          </cell>
          <cell r="E644">
            <v>132581</v>
          </cell>
          <cell r="F644">
            <v>100002</v>
          </cell>
          <cell r="G644" t="str">
            <v>ExpertGroups/Karplanter/N</v>
          </cell>
          <cell r="H644" t="str">
            <v>Karplanter</v>
          </cell>
          <cell r="I644" t="str">
            <v>Karplanter</v>
          </cell>
          <cell r="J644" t="str">
            <v>AlienSpecie</v>
          </cell>
          <cell r="N644">
            <v>4</v>
          </cell>
          <cell r="O644" t="str">
            <v>V</v>
          </cell>
          <cell r="Q644">
            <v>1</v>
          </cell>
          <cell r="T644" t="str">
            <v>PH</v>
          </cell>
          <cell r="U644">
            <v>3</v>
          </cell>
          <cell r="V644" t="str">
            <v>4A,1</v>
          </cell>
          <cell r="W644" t="str">
            <v>LO</v>
          </cell>
          <cell r="X644">
            <v>3</v>
          </cell>
          <cell r="Y644">
            <v>4</v>
          </cell>
          <cell r="Z644">
            <v>1</v>
          </cell>
          <cell r="AA644">
            <v>1878</v>
          </cell>
          <cell r="AB644" t="str">
            <v>terrestrial</v>
          </cell>
          <cell r="AD644" t="str">
            <v>unknown</v>
          </cell>
          <cell r="AE644" t="str">
            <v>yes</v>
          </cell>
          <cell r="AF644" t="str">
            <v>unknown</v>
          </cell>
          <cell r="AG644">
            <v>1949</v>
          </cell>
          <cell r="AH644" t="str">
            <v>Oslo: Vippetangen</v>
          </cell>
          <cell r="AI644">
            <v>1</v>
          </cell>
          <cell r="AJ644" t="str">
            <v>V</v>
          </cell>
          <cell r="AN644">
            <v>8</v>
          </cell>
          <cell r="AO644" t="str">
            <v>introductionTransportpollution,introductionStowaway,spreadNaturalDispersal,spreadStowaway,spreadTransportpollution</v>
          </cell>
          <cell r="AP644" t="str">
            <v>Øs,OsA,He,Bu,Ve,Te,Va,Ro</v>
          </cell>
          <cell r="AQ644">
            <v>644</v>
          </cell>
          <cell r="AR644">
            <v>6</v>
          </cell>
          <cell r="AS644">
            <v>3864</v>
          </cell>
          <cell r="AT644">
            <v>60900</v>
          </cell>
          <cell r="AU644">
            <v>12000</v>
          </cell>
          <cell r="AV644">
            <v>100</v>
          </cell>
          <cell r="AW644" t="str">
            <v>Ingen kjent effekt</v>
          </cell>
          <cell r="AX644" t="str">
            <v>Lokalt alvorlig ugras i korn- og grønnsakåkrer i Østfold og Vestfold, krever kjemisk bekjempelse.</v>
          </cell>
          <cell r="BC644" t="str">
            <v>Ingen kjent effekt</v>
          </cell>
          <cell r="BD644" t="str">
            <v>Ingen kjent effekt</v>
          </cell>
          <cell r="BE644" t="str">
            <v>no</v>
          </cell>
          <cell r="BF644" t="str">
            <v>no</v>
          </cell>
          <cell r="BG644" t="str">
            <v>V</v>
          </cell>
          <cell r="BK644" t="str">
            <v>tropic:Asia</v>
          </cell>
          <cell r="BM644" t="str">
            <v>temperate_nemoral:Europe,Asia,Africa,Oceania,NorthAndCentralAmerica,SouthAmerica|subtropic_unspecified:Europe,Asia,Africa,Oceania,NorthAndCentralAmerica,SouthAmerica|tropic:Asia,Africa,Oceania,NorthAndCentralAmerica,SouthAmerica</v>
          </cell>
          <cell r="BO644">
            <v>4</v>
          </cell>
          <cell r="BR644" t="str">
            <v>RedListCategoryLevel</v>
          </cell>
          <cell r="BT644">
            <v>3</v>
          </cell>
          <cell r="BV644" t="str">
            <v>X</v>
          </cell>
          <cell r="BW644" t="str">
            <v>SpreadYearlyIncreaseObservations</v>
          </cell>
          <cell r="BX644">
            <v>173</v>
          </cell>
          <cell r="BY644">
            <v>1</v>
          </cell>
          <cell r="CB644" t="str">
            <v>T35,T37,T40,T41,T44,T45</v>
          </cell>
          <cell r="CC644">
            <v>1</v>
          </cell>
          <cell r="CH644">
            <v>1</v>
          </cell>
          <cell r="CM644">
            <v>1</v>
          </cell>
          <cell r="CQ644">
            <v>1</v>
          </cell>
          <cell r="CU644">
            <v>1</v>
          </cell>
          <cell r="CX644">
            <v>0</v>
          </cell>
          <cell r="CY644">
            <v>1</v>
          </cell>
          <cell r="DB644">
            <v>0</v>
          </cell>
          <cell r="DC644" t="str">
            <v>Hønsehirse &lt;i&gt;Echinochloa crus-galli&lt;/i&gt; er et ettårig gras, trolig med opprinnelse i tropisk-subtropisk Asia. Det har meget stor frøproduksjon. Fruktene spres passivt, men utbredelses- og spredningsmønstrene tyder sterkt på lokal spredning med landbruksredskaper. Arten er kommet inn som blindpassasjer og er etablert i åker og fulldyrket eng, pluss på en lang rekke typer av skrotemark.</v>
          </cell>
          <cell r="DD644" t="str">
            <v>&lt;p&gt;Arten brukes noe til fuglef&amp;#244:r i dag, men er ellers et internasjonalt (og fryktet og bekjempet) ugras. I Norge er den kommet inn med ballastjord fra 1878, ved møller fra 1907-1908, og som forurensning i såfrø (korn, gras, grønnsaker). I perioden fra første funn i 1878 (på ballastjord i Øf Fredrikstad) fram til 1970 var arten sjelden og så påfallende at den ble samlet også av folk som ikke var spesielt interessert i gras. Det synes å ha vært en sparsom, men jamn innførsel med såfrø og ved møller over store deler av landet, nord til Nord-Trøndelag, men med hovedtyngden rundt Oslofjorden (Østfold, søndre Akershus med Oslo, Vestfold). Fra 1988 har arten ekspandert sterkt som åkerugras rundt ytre Oslofjord (Østfold og Vestfold) og er blitt stabil og problematisk. Den bekjempes nå i åkrer. Vi antar helt stabil forekomst bare i fylkene Østfold, Akershus, Buskerud og Vestfold, men i mange kommuner (med første stabilisering i parentes): Øf Halden (2003), Sarpsborg (2009), Hvaler (2006), Fredrikstad (1998), Råde (2008), Rygge (1992) og Moss (1988): Oslo (1949, rundt kornsiloen på Vippetangen): Bu Lier (2015): Vf Tønsberg (2000), Stokke (2000), Sandefjord (2000) og Larvik (1991). Arten synes å ha hatt to utgangspunkt i Østfold, i Moss og Fredrikstad, og ett i Vestfold, i Larvik. Det er mulig at arten bare har potensial for stabil og stor bestand i disse områdene, men vi har også inkludert Telemark, Vest-Agder og Rogaland hvor arten har nye forekomster og kan være under etablering.&lt;/p&gt;</v>
          </cell>
          <cell r="DE644" t="str">
            <v>Arten er kommet inn med ballastjord, ulike typer frø, gartnerivarer og transportmidler. Videre spredning skjer med frø og spesielt med frø som spres med transportmidler.</v>
          </cell>
          <cell r="DF644" t="str">
            <v>Invasjonspotensialet er stort, med usikkerhet til moderat, som en kombinasjon av lang median levetid, men moderat (til begrenset) ekspansjonshastighet. Vi antar at den anvendte metoden for beregning av ekspansjonshastighet underestimerer denne for denne arten. Arten fyller allerede store deler av sitt antatte utbredelsesområde (polygon), men med svære muligheter for ytterligere fortetning. Det er mulig at den sterke økningen i antall observasjoner etter 1996-1997 ikke bare skyldes økt interesse, men at arten reelt har endret biologi etter innvandring i Norge, f.eks. tilpasset seg endret daglengde i vekstsesongen. Arten har vært kjent i åkrer siden 1940-tallet, men har først begynt en rask ekspansjon og okkupasjon av åker og eng 50 år senere. Evolusjonære endringer kan lett skje i løpet av 50 generasjoner.</v>
          </cell>
          <cell r="DG644" t="str">
            <v>Ingen kjent negativ økologisk effekt er knyttet til arten i norsk natur, dvs. i naturtyper som ikke omfatter sterkt endret fastmark.</v>
          </cell>
          <cell r="DH644" t="str">
            <v>&lt;p&gt;Hønsehirse vurderes til potensielt høg økologisk risiko, med usikkerhet ned til lav risiko, som en følge av invasjonspotensialet alene. Arten er ekspansiv og begynner å bli et seriøst ugras i korn- og grønnsakåkrer, men går ikke inn i mindre påvirkete naturtyper. Den forventes heller ikke å gjøre det i framtida.&lt;/p&gt;</v>
          </cell>
          <cell r="DI644">
            <v>0</v>
          </cell>
        </row>
        <row r="645">
          <cell r="B645" t="str">
            <v>Echinocystis lobata</v>
          </cell>
          <cell r="C645" t="str">
            <v>(Michx.) Torr. &amp; A.Gray</v>
          </cell>
          <cell r="D645" t="str">
            <v>tagg-gresskar</v>
          </cell>
          <cell r="E645">
            <v>61653</v>
          </cell>
          <cell r="F645">
            <v>101693</v>
          </cell>
          <cell r="G645" t="str">
            <v>ExpertGroups/Karplanter/N</v>
          </cell>
          <cell r="H645" t="str">
            <v>Karplanter</v>
          </cell>
          <cell r="I645" t="str">
            <v>Karplanter</v>
          </cell>
          <cell r="J645" t="str">
            <v>NotApplicable</v>
          </cell>
          <cell r="M645" t="str">
            <v>canNotEstablishWithin50years</v>
          </cell>
          <cell r="AA645">
            <v>1996</v>
          </cell>
          <cell r="AB645" t="str">
            <v>terrestrial</v>
          </cell>
          <cell r="AD645" t="str">
            <v>origin</v>
          </cell>
          <cell r="AE645" t="str">
            <v>no</v>
          </cell>
          <cell r="AF645" t="str">
            <v>unknown</v>
          </cell>
          <cell r="AI645">
            <v>10</v>
          </cell>
          <cell r="AJ645" t="str">
            <v>V</v>
          </cell>
          <cell r="AW645" t="str">
            <v>Ingen kjent effekt</v>
          </cell>
          <cell r="AX645" t="str">
            <v>Ingen kjent effekt</v>
          </cell>
          <cell r="BC645" t="str">
            <v>Ingen kjent effekt</v>
          </cell>
          <cell r="BD645" t="str">
            <v>Ingen kjent effekt</v>
          </cell>
          <cell r="BK645" t="str">
            <v>temperate_boreal:NorthAndCentralAmerica|temperate_nemoral:NorthAndCentralAmerica</v>
          </cell>
          <cell r="BM645" t="str">
            <v>temperate_boreal:NorthAndCentralAmerica|temperate_nemoral:Europe,NorthAndCentralAmerica</v>
          </cell>
          <cell r="DI645">
            <v>0</v>
          </cell>
        </row>
        <row r="646">
          <cell r="B646" t="str">
            <v>Echinops exaltatus</v>
          </cell>
          <cell r="C646" t="str">
            <v>Schrad.</v>
          </cell>
          <cell r="D646" t="str">
            <v>balkankuletistel</v>
          </cell>
          <cell r="E646">
            <v>132585</v>
          </cell>
          <cell r="F646">
            <v>100557</v>
          </cell>
          <cell r="G646" t="str">
            <v>ExpertGroups/Karplanter/N</v>
          </cell>
          <cell r="H646" t="str">
            <v>Karplanter</v>
          </cell>
          <cell r="I646" t="str">
            <v>Karplanter</v>
          </cell>
          <cell r="J646" t="str">
            <v>AlienSpecie</v>
          </cell>
          <cell r="N646">
            <v>3</v>
          </cell>
          <cell r="Q646">
            <v>1</v>
          </cell>
          <cell r="T646" t="str">
            <v>LO</v>
          </cell>
          <cell r="U646">
            <v>2</v>
          </cell>
          <cell r="V646" t="str">
            <v>3A,1</v>
          </cell>
          <cell r="X646">
            <v>2</v>
          </cell>
          <cell r="Y646">
            <v>3</v>
          </cell>
          <cell r="Z646">
            <v>1</v>
          </cell>
          <cell r="AA646">
            <v>1910</v>
          </cell>
          <cell r="AB646" t="str">
            <v>terrestrial</v>
          </cell>
          <cell r="AD646" t="str">
            <v>unknown</v>
          </cell>
          <cell r="AE646" t="str">
            <v>yes</v>
          </cell>
          <cell r="AF646" t="str">
            <v>unknown</v>
          </cell>
          <cell r="AG646">
            <v>1929</v>
          </cell>
          <cell r="AH646" t="str">
            <v>Ak Ås: "Landbrukghøiskolen, paa en veikant utenfor en have"</v>
          </cell>
          <cell r="AI646">
            <v>10</v>
          </cell>
          <cell r="AJ646" t="str">
            <v>V</v>
          </cell>
          <cell r="AL646">
            <v>1</v>
          </cell>
          <cell r="AM646" t="str">
            <v>importDirect</v>
          </cell>
          <cell r="AN646">
            <v>4</v>
          </cell>
          <cell r="AO646" t="str">
            <v>introductionEscaped,spreadNaturalDispersal</v>
          </cell>
          <cell r="AP646" t="str">
            <v>Øs,OsA,Ve,Va</v>
          </cell>
          <cell r="AQ646">
            <v>120</v>
          </cell>
          <cell r="AR646">
            <v>4</v>
          </cell>
          <cell r="AS646">
            <v>480</v>
          </cell>
          <cell r="AT646">
            <v>195000</v>
          </cell>
          <cell r="AU646">
            <v>960</v>
          </cell>
          <cell r="AV646">
            <v>80</v>
          </cell>
          <cell r="AW646" t="str">
            <v>Ingen kjent effekt</v>
          </cell>
          <cell r="AX646" t="str">
            <v>Ingen kjent effekt</v>
          </cell>
          <cell r="BC646" t="str">
            <v>Ingen kjent effekt</v>
          </cell>
          <cell r="BD646" t="str">
            <v>Ingen kjent effekt</v>
          </cell>
          <cell r="BE646" t="str">
            <v>no</v>
          </cell>
          <cell r="BF646" t="str">
            <v>no</v>
          </cell>
          <cell r="BG646" t="str">
            <v>V</v>
          </cell>
          <cell r="BK646" t="str">
            <v>temperate_nemoral:Europe,Asia|temperate_dry:Europe,Asia</v>
          </cell>
          <cell r="BM646" t="str">
            <v>temperate_nemoral:Europe,Asia|temperate_dry:Europe,Asia</v>
          </cell>
          <cell r="BO646">
            <v>3</v>
          </cell>
          <cell r="BR646" t="str">
            <v>RedListCategoryLevel</v>
          </cell>
          <cell r="BT646">
            <v>2</v>
          </cell>
          <cell r="BW646" t="str">
            <v>SpreadYearlyIncreaseObservations</v>
          </cell>
          <cell r="BX646">
            <v>86</v>
          </cell>
          <cell r="BY646">
            <v>1</v>
          </cell>
          <cell r="CB646" t="str">
            <v>T32,T35,T40,T42</v>
          </cell>
          <cell r="CC646">
            <v>1</v>
          </cell>
          <cell r="CH646">
            <v>1</v>
          </cell>
          <cell r="CM646">
            <v>1</v>
          </cell>
          <cell r="CQ646">
            <v>1</v>
          </cell>
          <cell r="CU646">
            <v>1</v>
          </cell>
          <cell r="CX646">
            <v>0</v>
          </cell>
          <cell r="CY646">
            <v>1</v>
          </cell>
          <cell r="DB646">
            <v>0</v>
          </cell>
          <cell r="DC646" t="str">
            <v>Balkankuletistel &lt;i&gt;Echinops exaltatus &lt;/i&gt;er en flerårig urt fra Sørøst-Europa (Balkan) og Tyrkia, med klonal vekst med jordstengler og med frøreproduksjon. Fruktene spres mest med dyr, kanskje litt med vind. Arten er innført som hagestaude. Den er forvillet på ulike typer sterkt endret fastmark (i NiN-systemet), men har også lokalt trengt inn på forlatt eng.</v>
          </cell>
          <cell r="DD646" t="str">
            <v>&lt;p&gt;Balkankuletistel er under etablering i Norge, med første funn som forvillet i Ak Ås i 1929. Den har vært etablert over 1-2 tiår på flere steder, men ingen forekomster er blitt helt permanente. Dette kan imidlertid skyldes at det er en piggete tistel som etablerer seg der folk bor, og som derfor ofte blir fjernet igjen (og dessuten at botanikere er dårlige til å samle og presse piggete planter). De mest stabile forekomstene har vært i Østfold og Oslo/Akershus. Forekomster på Vestlandet (Ho Bergen: SF Vik, Aurland) og i Nord-Norge (No Bodø) synes ikke ha blitt stabile.&lt;/p&gt;</v>
          </cell>
          <cell r="DE646" t="str">
            <v>Arten er innført som hageplante og spredt ut fra hager med frø og med utkast. Videre spredning skjer både klonalt (forflytting av jordmasser) og med frø.</v>
          </cell>
          <cell r="DF646" t="str">
            <v>Invasjonspotensialet er moderat, med moderat lang median levetid og begrenset ekspansjonshastighet. Mange forekomster er blitt registrert, men de er ikke blitt fulgt opp og vi vet ikke hvor permanente de blir. I utgangspunktet skulle arten bli stabil omtrent overalt der den får fotfeste, men den kan bli fjernet på grunn av tornete blad og stengler.</v>
          </cell>
          <cell r="DG646" t="str">
            <v>Ingen kjent negativ økologisk effekt er knyttet til arten, foreløpig. Arten forekommer ikke i slik mengde at den fortrenger andre planter eller gjør annen skade, og vil heller trolig ikke komme til gjøre det.</v>
          </cell>
          <cell r="DH646" t="str">
            <v>&lt;p&gt;Balkankuletistel vurderes til låg økologisk risko, og utelukkende på grunn av invasjonspotensialet. Arten er trolig etablert i Norge og har vært omtrent konstant i landet i 80 år, men det er ennå ikke registrert noen fullt ut varig enkeltforekomst. Den vil neppe bli noen økologisk problematisk art de neste 50 årene heller.&lt;/p&gt;</v>
          </cell>
          <cell r="DI646">
            <v>0</v>
          </cell>
        </row>
        <row r="647">
          <cell r="B647" t="str">
            <v>Setaria faberi</v>
          </cell>
          <cell r="C647" t="str">
            <v>R.A.W.Herrm.</v>
          </cell>
          <cell r="D647" t="str">
            <v>kinabusthirse</v>
          </cell>
          <cell r="E647">
            <v>60159</v>
          </cell>
          <cell r="F647">
            <v>100199</v>
          </cell>
          <cell r="G647" t="str">
            <v>ExpertGroups/Karplanter/N</v>
          </cell>
          <cell r="H647" t="str">
            <v>Karplanter</v>
          </cell>
          <cell r="I647" t="str">
            <v>Karplanter</v>
          </cell>
          <cell r="J647" t="str">
            <v>NotApplicable</v>
          </cell>
          <cell r="M647" t="str">
            <v>canNotEstablishWithin50years</v>
          </cell>
          <cell r="AA647">
            <v>1961</v>
          </cell>
          <cell r="AB647" t="str">
            <v>terrestrial</v>
          </cell>
          <cell r="AD647" t="str">
            <v>other,unknown</v>
          </cell>
          <cell r="AE647" t="str">
            <v>no</v>
          </cell>
          <cell r="AF647" t="str">
            <v>unknown</v>
          </cell>
          <cell r="AI647">
            <v>1</v>
          </cell>
          <cell r="AJ647" t="str">
            <v>V</v>
          </cell>
          <cell r="AW647" t="str">
            <v>Ingen kjent effekt</v>
          </cell>
          <cell r="AX647" t="str">
            <v>Ingen kjent effekt</v>
          </cell>
          <cell r="BC647" t="str">
            <v>Ingen kjent effekt</v>
          </cell>
          <cell r="BD647" t="str">
            <v>Ingen kjent effekt</v>
          </cell>
          <cell r="BK647" t="str">
            <v>temperate_nemoral:Asia|temperate_dry:Asia|subtropic_unspecified:Asia</v>
          </cell>
          <cell r="BM647" t="str">
            <v>temperate_nemoral:Europe,Asia,NorthAndCentralAmerica|temperate_dry:Asia|subtropic_unspecified:Asia|subtropic_mediterranean:Europe,NorthAndCentralAmerica</v>
          </cell>
          <cell r="DI647">
            <v>1</v>
          </cell>
        </row>
        <row r="648">
          <cell r="B648" t="str">
            <v>Veronica catenata</v>
          </cell>
          <cell r="C648" t="str">
            <v>Pennell</v>
          </cell>
          <cell r="D648" t="str">
            <v>dikeveronika</v>
          </cell>
          <cell r="E648">
            <v>138699</v>
          </cell>
          <cell r="F648">
            <v>102553</v>
          </cell>
          <cell r="G648" t="str">
            <v>ExpertGroups/Karplanter/N</v>
          </cell>
          <cell r="H648" t="str">
            <v>Karplanter</v>
          </cell>
          <cell r="I648" t="str">
            <v>Karplanter</v>
          </cell>
          <cell r="J648" t="str">
            <v>NotApplicable</v>
          </cell>
          <cell r="M648" t="str">
            <v>canNotEstablishWithin50years</v>
          </cell>
          <cell r="AA648">
            <v>1890</v>
          </cell>
          <cell r="AB648" t="str">
            <v>terrestrial</v>
          </cell>
          <cell r="AD648" t="str">
            <v>origin</v>
          </cell>
          <cell r="AE648" t="str">
            <v>no</v>
          </cell>
          <cell r="AF648" t="str">
            <v>unknown</v>
          </cell>
          <cell r="AI648">
            <v>5</v>
          </cell>
          <cell r="AJ648" t="str">
            <v>V</v>
          </cell>
          <cell r="AW648" t="str">
            <v>Ingen kjent effekt</v>
          </cell>
          <cell r="AX648" t="str">
            <v>Ingen kjent effekt</v>
          </cell>
          <cell r="BC648" t="str">
            <v>Ingen kjent effekt</v>
          </cell>
          <cell r="BD648" t="str">
            <v>Ingen kjent effekt</v>
          </cell>
          <cell r="BK648" t="str">
            <v>temperate_nemoral:Europe|subtropic_mediterranean:Europe</v>
          </cell>
          <cell r="BM648" t="str">
            <v>temperate_nemoral:Europe,NorthAndCentralAmerica|subtropic_mediterranean:Europe,NorthAndCentralAmerica</v>
          </cell>
          <cell r="DI648">
            <v>0</v>
          </cell>
        </row>
        <row r="649">
          <cell r="B649" t="str">
            <v>Veronica montana</v>
          </cell>
          <cell r="C649" t="str">
            <v>L.</v>
          </cell>
          <cell r="E649">
            <v>123321</v>
          </cell>
          <cell r="F649">
            <v>162522</v>
          </cell>
          <cell r="G649" t="str">
            <v>ExpertGroups/Karplanter/N</v>
          </cell>
          <cell r="H649" t="str">
            <v>Karplanter</v>
          </cell>
          <cell r="I649" t="str">
            <v>Karplanter</v>
          </cell>
          <cell r="J649" t="str">
            <v>NotApplicable</v>
          </cell>
          <cell r="M649" t="str">
            <v>NotPresentInRegion</v>
          </cell>
          <cell r="AB649" t="str">
            <v>terrestrial</v>
          </cell>
          <cell r="AE649" t="str">
            <v>no</v>
          </cell>
          <cell r="AF649" t="str">
            <v>unknown</v>
          </cell>
          <cell r="DI649">
            <v>0</v>
          </cell>
        </row>
        <row r="650">
          <cell r="B650" t="str">
            <v>Verbascum speciosum</v>
          </cell>
          <cell r="C650" t="str">
            <v>Schrad.</v>
          </cell>
          <cell r="D650" t="str">
            <v>praktkongslys</v>
          </cell>
          <cell r="E650">
            <v>62561</v>
          </cell>
          <cell r="F650">
            <v>102601</v>
          </cell>
          <cell r="G650" t="str">
            <v>ExpertGroups/Karplanter/N</v>
          </cell>
          <cell r="H650" t="str">
            <v>Karplanter</v>
          </cell>
          <cell r="I650" t="str">
            <v>Karplanter</v>
          </cell>
          <cell r="J650" t="str">
            <v>AlienSpecie</v>
          </cell>
          <cell r="N650">
            <v>2</v>
          </cell>
          <cell r="Q650">
            <v>1</v>
          </cell>
          <cell r="T650" t="str">
            <v>LO</v>
          </cell>
          <cell r="U650">
            <v>2</v>
          </cell>
          <cell r="V650" t="str">
            <v>2B,1</v>
          </cell>
          <cell r="AA650">
            <v>2000</v>
          </cell>
          <cell r="AB650" t="str">
            <v>terrestrial</v>
          </cell>
          <cell r="AD650" t="str">
            <v>unknown</v>
          </cell>
          <cell r="AE650" t="str">
            <v>no</v>
          </cell>
          <cell r="AF650" t="str">
            <v>unknown</v>
          </cell>
          <cell r="AG650">
            <v>2004</v>
          </cell>
          <cell r="AH650" t="str">
            <v>Oslo: Bygdøy</v>
          </cell>
          <cell r="AI650">
            <v>2</v>
          </cell>
          <cell r="AJ650" t="str">
            <v>V</v>
          </cell>
          <cell r="AL650">
            <v>1</v>
          </cell>
          <cell r="AM650" t="str">
            <v>importDirect</v>
          </cell>
          <cell r="AN650">
            <v>5</v>
          </cell>
          <cell r="AO650" t="str">
            <v>introductionEscaped,introductionTransportpollution,introductionStowaway,spreadStowaway</v>
          </cell>
          <cell r="AP650" t="str">
            <v>Øs,OsA</v>
          </cell>
          <cell r="AQ650">
            <v>12</v>
          </cell>
          <cell r="AR650">
            <v>4</v>
          </cell>
          <cell r="AS650">
            <v>48</v>
          </cell>
          <cell r="AT650">
            <v>1000</v>
          </cell>
          <cell r="AU650">
            <v>48</v>
          </cell>
          <cell r="AV650">
            <v>100</v>
          </cell>
          <cell r="AW650" t="str">
            <v>Ingen kjent effekt</v>
          </cell>
          <cell r="AX650" t="str">
            <v>Ingen kjent effekt</v>
          </cell>
          <cell r="BC650" t="str">
            <v>Ingen kjent effekt</v>
          </cell>
          <cell r="BD650" t="str">
            <v>Ingen kjent effekt</v>
          </cell>
          <cell r="BE650" t="str">
            <v>no</v>
          </cell>
          <cell r="BF650" t="str">
            <v>no</v>
          </cell>
          <cell r="BG650" t="str">
            <v>V</v>
          </cell>
          <cell r="BK650" t="str">
            <v>temperate_nemoral:Europe,Asia|temperate_dry:Europe,Asia|subtropic_mediterranean:Europe,Asia</v>
          </cell>
          <cell r="BM650" t="str">
            <v>temperate_nemoral:Europe,Asia|temperate_dry:Europe,Asia|subtropic_mediterranean:Europe,Asia</v>
          </cell>
          <cell r="BO650">
            <v>1</v>
          </cell>
          <cell r="BP650" t="str">
            <v>X</v>
          </cell>
          <cell r="BR650" t="str">
            <v>RedListCategoryLevel</v>
          </cell>
          <cell r="BT650">
            <v>2</v>
          </cell>
          <cell r="BW650" t="str">
            <v>SpreadYearlyIncreaseCalculatedExpansionSpeed</v>
          </cell>
          <cell r="BX650">
            <v>111.49</v>
          </cell>
          <cell r="BY650">
            <v>1</v>
          </cell>
          <cell r="CB650" t="str">
            <v>T40,T35</v>
          </cell>
          <cell r="CC650">
            <v>1</v>
          </cell>
          <cell r="CH650">
            <v>1</v>
          </cell>
          <cell r="CM650">
            <v>1</v>
          </cell>
          <cell r="CQ650">
            <v>1</v>
          </cell>
          <cell r="CU650">
            <v>1</v>
          </cell>
          <cell r="CX650">
            <v>0</v>
          </cell>
          <cell r="CY650">
            <v>1</v>
          </cell>
          <cell r="DB650">
            <v>0</v>
          </cell>
          <cell r="DC650" t="str">
            <v>Praktkongslys &lt;i&gt;Verbascum speciosum&lt;/i&gt; er en toårig art med frøreproduksjon. Arten stammer fra Øst- og Sørøst-Europa og Vest-Asia. Den er knyttet til skrotemark og er nesten bare funnet på veikanter.</v>
          </cell>
          <cell r="DD650" t="str">
            <v>Praktkongslys innføres som prydplante, men har i svært liten grad greidd å stikke av fra beplantning. I tillegg er det flere funn på veikanter, noe som tyder på forurenset grasfrø. Første dokumenterte funn er fra Vf Sandefjord i 2000, hvor den ble funnet på en veikant. Den ble deretter belagt fra Oslo: Bygdøy i 2004 og Klemetsrud i 2006 på hhv. "vegkant" og "ruderatmark", i Vf Larvik: Larviksvei 45 i 2006, Ak Ås: "SSØ for Ås kirke" i 2007, Øf Sarpsborg på veikant i 2010 og Fredrikstad på veikant 2015, og AA Risør 2016. Arten har tydelig økende frekvens i funn, men foreløpig er den bare antydet med reproduserende bestand i Øf Fredrikstad, Oslo og Ak Ås.</v>
          </cell>
          <cell r="DE650" t="str">
            <v>Arten er innført som hageplante, kanskje også med jord og andre gartnerivarer, og muligens med spredning med biler.</v>
          </cell>
          <cell r="DF650" t="str">
            <v>Invasjonspotensialet er begrenset, en kombinasjon av låg median levetid (med usikkerhet til begrenset) og begrenset ekspansjonshastighet.</v>
          </cell>
          <cell r="DG650" t="str">
            <v>Det er ingen kjente negative økologiske effekter knyttet til arten.</v>
          </cell>
          <cell r="DH650" t="str">
            <v>Praktkongslys vurderes til låg økologisk risiko, og bare på grunn av et begrenset invasjonspotensial.</v>
          </cell>
          <cell r="DI650">
            <v>0</v>
          </cell>
        </row>
        <row r="651">
          <cell r="B651" t="str">
            <v>Vincetoxicum rossicum</v>
          </cell>
          <cell r="C651" t="str">
            <v>(Kleopow) Barbar.</v>
          </cell>
          <cell r="D651" t="str">
            <v>russesvalerot</v>
          </cell>
          <cell r="E651">
            <v>138770</v>
          </cell>
          <cell r="F651">
            <v>102170</v>
          </cell>
          <cell r="G651" t="str">
            <v>ExpertGroups/Karplanter/N</v>
          </cell>
          <cell r="H651" t="str">
            <v>Karplanter</v>
          </cell>
          <cell r="I651" t="str">
            <v>Karplanter</v>
          </cell>
          <cell r="J651" t="str">
            <v>AlienSpecie</v>
          </cell>
          <cell r="N651">
            <v>3</v>
          </cell>
          <cell r="O651" t="str">
            <v>V</v>
          </cell>
          <cell r="Q651">
            <v>4</v>
          </cell>
          <cell r="T651" t="str">
            <v>SE</v>
          </cell>
          <cell r="U651">
            <v>5</v>
          </cell>
          <cell r="V651" t="str">
            <v>3A,4D</v>
          </cell>
          <cell r="W651" t="str">
            <v>HI</v>
          </cell>
          <cell r="X651">
            <v>5</v>
          </cell>
          <cell r="Y651">
            <v>4</v>
          </cell>
          <cell r="Z651">
            <v>3</v>
          </cell>
          <cell r="AA651">
            <v>1865</v>
          </cell>
          <cell r="AB651" t="str">
            <v>terrestrial</v>
          </cell>
          <cell r="AD651" t="str">
            <v>unknown</v>
          </cell>
          <cell r="AE651" t="str">
            <v>yes</v>
          </cell>
          <cell r="AF651" t="str">
            <v>yes</v>
          </cell>
          <cell r="AG651">
            <v>1865</v>
          </cell>
          <cell r="AH651" t="str">
            <v>Oslo: under Ekeberg</v>
          </cell>
          <cell r="AI651">
            <v>5</v>
          </cell>
          <cell r="AJ651" t="str">
            <v>V</v>
          </cell>
          <cell r="AL651">
            <v>1</v>
          </cell>
          <cell r="AM651" t="str">
            <v>importDirect</v>
          </cell>
          <cell r="AN651">
            <v>3</v>
          </cell>
          <cell r="AO651" t="str">
            <v>spreadNaturalDispersal,introductionStowaway,introductionEscaped</v>
          </cell>
          <cell r="AP651" t="str">
            <v>OsA,Bu</v>
          </cell>
          <cell r="AQ651">
            <v>80</v>
          </cell>
          <cell r="AR651">
            <v>3</v>
          </cell>
          <cell r="AS651">
            <v>240</v>
          </cell>
          <cell r="AT651">
            <v>550</v>
          </cell>
          <cell r="AU651">
            <v>480</v>
          </cell>
          <cell r="AV651">
            <v>20</v>
          </cell>
          <cell r="AW651" t="str">
            <v>Ingen kjent effekt</v>
          </cell>
          <cell r="AX651" t="str">
            <v>Ingen kjent effekt</v>
          </cell>
          <cell r="BC651" t="str">
            <v>Ingen kjent effekt</v>
          </cell>
          <cell r="BD651" t="str">
            <v>Ingen kjent effekt</v>
          </cell>
          <cell r="BE651" t="str">
            <v>no</v>
          </cell>
          <cell r="BF651" t="str">
            <v>no</v>
          </cell>
          <cell r="BG651" t="str">
            <v>V</v>
          </cell>
          <cell r="BH651" t="str">
            <v>V</v>
          </cell>
          <cell r="BI651" t="str">
            <v>V</v>
          </cell>
          <cell r="BK651" t="str">
            <v>temperate_nemoral:Europe|temperate_dry:Europe</v>
          </cell>
          <cell r="BM651" t="str">
            <v>temperate_nemoral:Europe,NorthAndCentralAmerica|temperate_dry:Europe</v>
          </cell>
          <cell r="BO651">
            <v>3</v>
          </cell>
          <cell r="BR651" t="str">
            <v>RedListCategoryLevel</v>
          </cell>
          <cell r="BT651">
            <v>2</v>
          </cell>
          <cell r="BV651" t="str">
            <v>X</v>
          </cell>
          <cell r="BW651" t="str">
            <v>SpreadYearlyIncreaseObservations</v>
          </cell>
          <cell r="BX651">
            <v>55</v>
          </cell>
          <cell r="BY651">
            <v>1</v>
          </cell>
          <cell r="CB651" t="str">
            <v>T32-C-7,T32-C-17,T35,T40,T29-C-2,V8-C-3,T30</v>
          </cell>
          <cell r="CC651">
            <v>4</v>
          </cell>
          <cell r="CF651" t="str">
            <v>Veronica spicata,Phleum phleoides,Dracocephalum ruyschiana,Trifolium montanum</v>
          </cell>
          <cell r="CG651" t="str">
            <v>T32-C-7,T32-C-17</v>
          </cell>
          <cell r="CH651">
            <v>2</v>
          </cell>
          <cell r="CK651" t="str">
            <v>Silene nutans,Carlina vulgaris</v>
          </cell>
          <cell r="CL651" t="str">
            <v>T32-C-7,T32-C-17,V8-C-3,T30</v>
          </cell>
          <cell r="CM651">
            <v>3</v>
          </cell>
          <cell r="CP651" t="str">
            <v>Åpen grunnlendt kalkmark i boreonemoral sone,Kalklindeskog</v>
          </cell>
          <cell r="CQ651">
            <v>1</v>
          </cell>
          <cell r="CT651" t="str">
            <v>T32-C-7,T32-C-17,V8-C-3,T30</v>
          </cell>
          <cell r="CU651">
            <v>1</v>
          </cell>
          <cell r="CX651">
            <v>0</v>
          </cell>
          <cell r="CY651">
            <v>1</v>
          </cell>
          <cell r="DB651">
            <v>0</v>
          </cell>
          <cell r="DC651" t="str">
            <v>Russesvalerot &lt;i&gt;Vincetoxicum rossicum&lt;/i&gt; er en flerårig og langlevd slyngplante med omfattende jordstengel, sterk klonal vekst, og god frøreproduksjon med effektivt vindspredte frø. Se Gram (1995) og Denis &amp; Cappuccino (2005) for mer utfyllende informasjon om artens reproduksjonsbiologi. Frøene har god spiredyktighet. Den kommer fra Sørøst-Europa (Ukraina, Sør-Russland).</v>
          </cell>
          <cell r="DD651" t="str">
            <v>&lt;p&gt;Førstefunnet - ved Ekeberg i Oslo - er ikke langt fra ballastkaia på Grønlia, i bruk i den perioden arten kom inn. Vi kan anta tre historiske spredningskilder, en fra Ekeberg i Oslo fra 1865, en fra Bygdøy i Oslo fra 1872, og en ved Løkkebergene i Bu Drammen med første observasjon i 1934. De er sannsynligvis etablert uavhengig av hverandre. I perioden fra 1865 og noen tiår fremover er arten funnet fra områder rundt Oslo som Ekebergskråningen og Bygdøy. Sistenevnte er det stedet i Norge med flest dokumenterte funn av russesvalerot. Det finnes ett funn fra Øf Fredrikstad: Krosnæs fra 1902, uten gjenfunn og med usikker identifisering. I tillegg finnes det flere funn fra seint 1800-tall i Oslo, uten årstall eller nøyaktig stedangivelse.&lt;/p&gt;&lt;p&gt; Arten synes å ha hatt en uvanlig lang latensperiode i norsk natur før mer ekstensiv spredning begynte. Det var ikke før etter 1950 at russesvalerot ble dokumentert fra øyene i indre Oslofjord. I 1952 ble den registrert på Malmøykalven, i 1955 på Lindøya, og etter dette har den etablert seg grundig på ca. 10 øyer. Bestandene begynte å ekspandere rundt 1980. Rundt år 2000 dannet den tette monokulturer på enkelte plasser på Gressholmen, Lindøya og Hovedøya. Arten er i spredning i kystnære strøk og har spredd seg sørover til Ak Oppegård i 1996, Ak Nesodden i 1998, Ak Frogn i 2000 (Bjureke 2007) og Ak Skedsmo 2010. Den skal også være funnet i Bu Hurum (Kristina Bjureke pers. medd.). Det er blitt lett etter den ved Østensjøvannet, da det finnes belegg fra 1965 derfra, men den er ikke gjenfunnet. Bestanden i Drammen var der fortsatt i 2014 (R. Elven observ.).&lt;br/&gt;&lt;/p&gt;</v>
          </cell>
          <cell r="DE651" t="str">
            <v>&lt;p&gt;Arten&lt;em&gt; &lt;/em&gt;kan være kommet inn som hageplante eller som blindpassasjer. Innførselsmåtene er ikke sikkert kjent til tross for flere litteratursøk. Arten spres med lokal klonal vekst med jordstengler, kanskje også noe spredning av biter av jordstengler i sjøen. Effektiv vindspredning av frøene, trolig over kilometer (f.eks. mellom øyene i Indre Oslofjord).&lt;/p&gt;I 2010 ble arten observert på frøliste for frøbytte i Vestfold staudeklubb. Etter informasjon (Kristina Bjureke) trakk de ut arten fra listen. Dette viser at det finnes potensial for fremtidige uønskede spredninger i landet.</v>
          </cell>
          <cell r="DF651" t="str">
            <v>Arten har et moderat invasjonspotensial, med usikkerhet ned til begrenset. Dette skyldes moderat median levetid kombinert med begrenset ekspansjonshastighet (med usikkerhet ned til liten). Arten ekspanderer langsomt, men jamt. Vanligvis vil en art med maksimal estimert levetid ha raskere ekspansjonshastighet. Den låge ekspansjonshastigheten forklarer usikkerheten ned til begrenset invasjonspotensiale. Spredningen er foreløpig begrenset til den innerste delen av Oslofjorden og til &amp;#233:n forekomst (trolig stagnerende) i Drammen. Det er trolig bare et tidsspørsmål før arten begynner å spre seg ytterligere sørover fra Oslo langs Oslofjorden.</v>
          </cell>
          <cell r="DG651" t="str">
            <v>Etableringen skjer for en vesentlig del i sjeldne og sårbare (prioriterte) naturtyper, spesielt på grunnlendt kalkmark i kambro-silur-feltet ved Oslo (Bjureke 2007). Voksestedene der russesvalerot ekspanderer raskest er på steinete ruderatmarker (som fyllingen mellom Gressholmen og Rambergøya), i skråninger med ustabil mark av skifer, og på åpen grunnlendt kalkmark. Russesvalerot går gjerne inn i kantkratt, kalkfuruskog og kalklindeskog, på disse mer skyggefulle voksestedene blir den mer lianevoksende. Den setter frø selv i halvskygge. De siste ti årene er den registrert i nye naturtyper som rik fuktmark (Oslo: Rambergøya og Lindøya), side ved side med mjødurt, og strandberg (Oslo: Hovedøya og Store Herbern). Spredningspotensialet må regnes som høyt i strandnære områder. Arten viser tydelig preferanse for kalkrike naturtyper og spesielt for grunnlent baserik mark som er en sjelden og truet naturtype. Dette innebærer en trussel for sårbare forekomster av rødlistete arter. På flere steder på øyene i indre Oslofjord har russesvalerot invadert forekomster av rødlisteartene aksveronika &lt;em&gt;Veronica spicata&lt;/em&gt;, smaltimotei &lt;em&gt;Phleum phleoides&lt;/em&gt;, nikkesmelle &lt;em&gt;Silene nutans&lt;/em&gt;, dragehode &lt;em&gt;Dracocephalum ruyschiana&lt;/em&gt;, stjernetistel &lt;em&gt;Carlina vulgaris &lt;/em&gt;og bakkekløver &lt;em&gt;Trifolium montanum &lt;/em&gt; eller nært disse. Etablerte individer blir storvokste, danner store tette kloner og kan oppta stor overflate. Stenglene er høye og arten blir dominerende på de lokaliteter der den etablerer seg godt. I tette bestander blir det skyggefult i feltskjiktet. Arten fortrenger derfor nesten alle andre arter der den etablerer seg effektivt. Arten medfører derfor en distinkt risiko for fortrengning av flere truete stedegne arter av karplanter på åpen grunnlendt kalkmark. Se Bjureke (2007).&lt;br/&gt;Arten danner tette bestander i mange ulike naturtyper spesielt åpne og halvåpne habitater. Den etablerer seg blant annet i prærie, alvar, strandsone, skogkanter og lysåpne skoger (Weston 2005, DiTomasso et al. 2005). En amerikansk undersøkelse (Ernst &amp; Cappuccino 2005) viser at leddyr (arthropoder) minker ved kolonisering av russesvalerot.</v>
          </cell>
          <cell r="DH651" t="str">
            <v>&lt;p&gt;Russesvalerot vurderes til svært høg økologisk risiko, med usikkerhet ned til høg risiko. Dette er en kombinasjon mellom et moderat (til begrenset) invasjonspotensiale, og store økologiske effekter. &lt;/p&gt;&lt;p&gt;Bekjempelse av russesvalerot begynte på Hovedøya i 2004. De siste ti årene har Oslo kommune betalt for ca. 6-8 månedverk med bekjempelse av arten. Bekjempelsen utføres på Bygdøy, Malmøya, Hovedøya, Gressholmen, Rambergøya, Heggholmen, Store Herbern, Lindøya, Husbergøya, N Skjærholmen og Nakholmen. Arten er også blitt bekjempet i Ak Skedsmo (Svein Rune Ussberg pers. medd.)&lt;br/&gt;&lt;/p&gt;</v>
          </cell>
          <cell r="DI651">
            <v>7</v>
          </cell>
        </row>
        <row r="652">
          <cell r="B652" t="str">
            <v>Echium vulgare</v>
          </cell>
          <cell r="C652" t="str">
            <v>L.</v>
          </cell>
          <cell r="D652" t="str">
            <v>ormehode</v>
          </cell>
          <cell r="E652">
            <v>60962</v>
          </cell>
          <cell r="F652">
            <v>101002</v>
          </cell>
          <cell r="G652" t="str">
            <v>ExpertGroups/Karplanter/N</v>
          </cell>
          <cell r="H652" t="str">
            <v>Karplanter</v>
          </cell>
          <cell r="I652" t="str">
            <v>Karplanter</v>
          </cell>
          <cell r="J652" t="str">
            <v>NotApplicable</v>
          </cell>
          <cell r="M652" t="str">
            <v>establishedBefore1800</v>
          </cell>
          <cell r="X652">
            <v>2</v>
          </cell>
          <cell r="Y652">
            <v>3</v>
          </cell>
          <cell r="Z652">
            <v>1</v>
          </cell>
          <cell r="AA652">
            <v>1820</v>
          </cell>
          <cell r="AB652" t="str">
            <v>terrestrial</v>
          </cell>
          <cell r="AE652" t="str">
            <v>yes</v>
          </cell>
          <cell r="AF652" t="str">
            <v>unknown</v>
          </cell>
          <cell r="AG652">
            <v>1820</v>
          </cell>
          <cell r="AH652" t="str">
            <v>Oslo: Vækerø</v>
          </cell>
          <cell r="AI652">
            <v>2</v>
          </cell>
          <cell r="AJ652" t="str">
            <v>V</v>
          </cell>
          <cell r="AW652" t="str">
            <v>Ingen kjent effekt</v>
          </cell>
          <cell r="AX652" t="str">
            <v>Ingen kjent effekt</v>
          </cell>
          <cell r="BC652" t="str">
            <v>Ingen kjent effekt</v>
          </cell>
          <cell r="BD652" t="str">
            <v>Ingen kjent effekt</v>
          </cell>
          <cell r="BK652" t="str">
            <v>temperate_nemoral:Europe,Asia|subtropic_mediterranean:Europe,Asia,Africa</v>
          </cell>
          <cell r="BM652" t="str">
            <v>temperate_nemoral:Europe,Asia,Oceania,NorthAndCentralAmerica|subtropic_mediterranean:Europe,Asia,Africa,Oceania,NorthAndCentralAmerica,SouthAmerica|subtropic_caperegion:Africa</v>
          </cell>
          <cell r="DI652">
            <v>3</v>
          </cell>
        </row>
        <row r="653">
          <cell r="B653" t="str">
            <v>Elaeosticta lutea</v>
          </cell>
          <cell r="C653" t="str">
            <v>(M.Bieb. ex Hoffm.) Kljuykov, Pimenov &amp; V.N.Tichom.</v>
          </cell>
          <cell r="D653" t="str">
            <v>møllekjeks</v>
          </cell>
          <cell r="E653">
            <v>132590</v>
          </cell>
          <cell r="F653">
            <v>100317</v>
          </cell>
          <cell r="G653" t="str">
            <v>ExpertGroups/Karplanter/N</v>
          </cell>
          <cell r="H653" t="str">
            <v>Karplanter</v>
          </cell>
          <cell r="I653" t="str">
            <v>Karplanter</v>
          </cell>
          <cell r="J653" t="str">
            <v>NotApplicable</v>
          </cell>
          <cell r="M653" t="str">
            <v>canNotEstablishWithin50years</v>
          </cell>
          <cell r="AA653">
            <v>1908</v>
          </cell>
          <cell r="AB653" t="str">
            <v>terrestrial</v>
          </cell>
          <cell r="AD653" t="str">
            <v>origin</v>
          </cell>
          <cell r="AE653" t="str">
            <v>no</v>
          </cell>
          <cell r="AF653" t="str">
            <v>unknown</v>
          </cell>
          <cell r="AI653">
            <v>2</v>
          </cell>
          <cell r="AJ653" t="str">
            <v>V</v>
          </cell>
          <cell r="AW653" t="str">
            <v>Ingen kjent effekt</v>
          </cell>
          <cell r="AX653" t="str">
            <v>Ingen kjent effekt</v>
          </cell>
          <cell r="BC653" t="str">
            <v>Ingen kjent effekt</v>
          </cell>
          <cell r="BD653" t="str">
            <v>Ingen kjent effekt</v>
          </cell>
          <cell r="BK653" t="str">
            <v>temperate_dry:Europe,Asia</v>
          </cell>
          <cell r="BM653" t="str">
            <v>temperate_dry:Europe,Asia</v>
          </cell>
          <cell r="DI653">
            <v>0</v>
          </cell>
        </row>
        <row r="654">
          <cell r="B654" t="str">
            <v>Elatine alsinastrum</v>
          </cell>
          <cell r="C654" t="str">
            <v>L.</v>
          </cell>
          <cell r="D654" t="str">
            <v>kransevjeblom</v>
          </cell>
          <cell r="E654">
            <v>100388</v>
          </cell>
          <cell r="F654">
            <v>141627</v>
          </cell>
          <cell r="G654" t="str">
            <v>ExpertGroups/Karplanter/N</v>
          </cell>
          <cell r="H654" t="str">
            <v>Karplanter</v>
          </cell>
          <cell r="I654" t="str">
            <v>Karplanter</v>
          </cell>
          <cell r="J654" t="str">
            <v>NotApplicable</v>
          </cell>
          <cell r="M654" t="str">
            <v>canNotEstablishWithin50years</v>
          </cell>
          <cell r="AA654">
            <v>1881</v>
          </cell>
          <cell r="AB654" t="str">
            <v>limnic</v>
          </cell>
          <cell r="AD654" t="str">
            <v>unknown</v>
          </cell>
          <cell r="AE654" t="str">
            <v>no</v>
          </cell>
          <cell r="AF654" t="str">
            <v>unknown</v>
          </cell>
          <cell r="AG654">
            <v>1881</v>
          </cell>
          <cell r="AH654" t="str">
            <v>Te Kragerø: "Studsdalskjærn"</v>
          </cell>
          <cell r="AI654">
            <v>1</v>
          </cell>
          <cell r="AJ654" t="str">
            <v>V</v>
          </cell>
          <cell r="AW654" t="str">
            <v>Ingen kjent effekt</v>
          </cell>
          <cell r="AX654" t="str">
            <v>Ingen kjent effekt</v>
          </cell>
          <cell r="BC654" t="str">
            <v>Ingen kjent effekt</v>
          </cell>
          <cell r="BD654" t="str">
            <v>Ingen kjent effekt</v>
          </cell>
          <cell r="BK654" t="str">
            <v>temperate_nemoral:Europe,Asia|subtropic_mediterranean:Europe,Asia,Africa</v>
          </cell>
          <cell r="BM654" t="str">
            <v>temperate_nemoral:Europe,Asia|subtropic_mediterranean:Europe,Asia,Africa</v>
          </cell>
          <cell r="DI654">
            <v>0</v>
          </cell>
        </row>
        <row r="655">
          <cell r="B655" t="str">
            <v>Eleusine africana</v>
          </cell>
          <cell r="C655" t="str">
            <v>Kenn.-O'Byrne</v>
          </cell>
          <cell r="D655" t="str">
            <v>afrikahirse</v>
          </cell>
          <cell r="E655">
            <v>102550</v>
          </cell>
          <cell r="F655">
            <v>143472</v>
          </cell>
          <cell r="G655" t="str">
            <v>ExpertGroups/Karplanter/N</v>
          </cell>
          <cell r="H655" t="str">
            <v>Karplanter</v>
          </cell>
          <cell r="I655" t="str">
            <v>Karplanter</v>
          </cell>
          <cell r="J655" t="str">
            <v>NotApplicable</v>
          </cell>
          <cell r="M655" t="str">
            <v>canNotEstablishWithin50years</v>
          </cell>
          <cell r="AA655">
            <v>1978</v>
          </cell>
          <cell r="AB655" t="str">
            <v>terrestrial</v>
          </cell>
          <cell r="AD655" t="str">
            <v>unknown</v>
          </cell>
          <cell r="AE655" t="str">
            <v>no</v>
          </cell>
          <cell r="AF655" t="str">
            <v>unknown</v>
          </cell>
          <cell r="AI655">
            <v>1</v>
          </cell>
          <cell r="AJ655" t="str">
            <v>V</v>
          </cell>
          <cell r="AW655" t="str">
            <v>Ingen kjent effekt</v>
          </cell>
          <cell r="AX655" t="str">
            <v>Ingen kjent effekt</v>
          </cell>
          <cell r="BC655" t="str">
            <v>Ingen kjent effekt</v>
          </cell>
          <cell r="BD655" t="str">
            <v>Ingen kjent effekt</v>
          </cell>
          <cell r="BK655" t="str">
            <v>subtropic_humid:Africa|subtropic_dry:Asia,Africa|subtropic_caperegion:Africa|tropic:Africa</v>
          </cell>
          <cell r="BM655" t="str">
            <v>subtropic_humid:Africa|subtropic_dry:Asia,Africa|subtropic_caperegion:Africa|tropic:Africa</v>
          </cell>
          <cell r="DI655">
            <v>0</v>
          </cell>
        </row>
        <row r="656">
          <cell r="B656" t="str">
            <v>Eleusine indica</v>
          </cell>
          <cell r="C656" t="str">
            <v>(L.) Gaertn.</v>
          </cell>
          <cell r="D656" t="str">
            <v>indiahirse</v>
          </cell>
          <cell r="E656">
            <v>132646</v>
          </cell>
          <cell r="F656">
            <v>100005</v>
          </cell>
          <cell r="G656" t="str">
            <v>ExpertGroups/Karplanter/N</v>
          </cell>
          <cell r="H656" t="str">
            <v>Karplanter</v>
          </cell>
          <cell r="I656" t="str">
            <v>Karplanter</v>
          </cell>
          <cell r="J656" t="str">
            <v>NotApplicable</v>
          </cell>
          <cell r="M656" t="str">
            <v>NotPresentInRegion</v>
          </cell>
          <cell r="AB656" t="str">
            <v>terrestrial</v>
          </cell>
          <cell r="AE656" t="str">
            <v>no</v>
          </cell>
          <cell r="AF656" t="str">
            <v>unknown</v>
          </cell>
          <cell r="DI656">
            <v>0</v>
          </cell>
        </row>
        <row r="657">
          <cell r="B657" t="str">
            <v>Eleutherococcus senticosus</v>
          </cell>
          <cell r="C657" t="str">
            <v>(Rupr. &amp; Maxim.) Maxim.</v>
          </cell>
          <cell r="E657">
            <v>161313</v>
          </cell>
          <cell r="F657">
            <v>156654</v>
          </cell>
          <cell r="G657" t="str">
            <v>ExpertGroups/Karplanter/N</v>
          </cell>
          <cell r="H657" t="str">
            <v>Karplanter</v>
          </cell>
          <cell r="I657" t="str">
            <v>Karplanter</v>
          </cell>
          <cell r="J657" t="str">
            <v>NotApplicable</v>
          </cell>
          <cell r="M657" t="str">
            <v>canNotEstablishWithin50years</v>
          </cell>
          <cell r="AA657">
            <v>2004</v>
          </cell>
          <cell r="AB657" t="str">
            <v>terrestrial</v>
          </cell>
          <cell r="AD657" t="str">
            <v>unknown</v>
          </cell>
          <cell r="AE657" t="str">
            <v>no</v>
          </cell>
          <cell r="AF657" t="str">
            <v>unknown</v>
          </cell>
          <cell r="AI657">
            <v>15</v>
          </cell>
          <cell r="AJ657" t="str">
            <v>V</v>
          </cell>
          <cell r="AW657" t="str">
            <v>Ingen kjent effekt</v>
          </cell>
          <cell r="AX657" t="str">
            <v>Ingen kjent effekt</v>
          </cell>
          <cell r="BC657" t="str">
            <v>Ingen kjent effekt</v>
          </cell>
          <cell r="BD657" t="str">
            <v>Ingen kjent effekt</v>
          </cell>
          <cell r="BK657" t="str">
            <v>temperate_boreal:Asia|temperate_nemoral:Asia|subtropic_unspecified:Asia</v>
          </cell>
          <cell r="BM657" t="str">
            <v>temperate_boreal:Asia|temperate_nemoral:Asia|subtropic_unspecified:Asia</v>
          </cell>
          <cell r="DI657">
            <v>0</v>
          </cell>
        </row>
        <row r="658">
          <cell r="B658" t="str">
            <v>Elsholtzia ciliata</v>
          </cell>
          <cell r="C658" t="str">
            <v>(Thunb.) Hyl.</v>
          </cell>
          <cell r="D658" t="str">
            <v>kammynte</v>
          </cell>
          <cell r="E658">
            <v>144478</v>
          </cell>
          <cell r="F658">
            <v>102289</v>
          </cell>
          <cell r="G658" t="str">
            <v>ExpertGroups/Karplanter/N</v>
          </cell>
          <cell r="H658" t="str">
            <v>Karplanter</v>
          </cell>
          <cell r="I658" t="str">
            <v>Karplanter</v>
          </cell>
          <cell r="J658" t="str">
            <v>NotApplicable</v>
          </cell>
          <cell r="M658" t="str">
            <v>canNotEstablishWithin50years</v>
          </cell>
          <cell r="AA658" t="str">
            <v>1841-1860</v>
          </cell>
          <cell r="AB658" t="str">
            <v>terrestrial</v>
          </cell>
          <cell r="AD658" t="str">
            <v>unknown</v>
          </cell>
          <cell r="AE658" t="str">
            <v>no</v>
          </cell>
          <cell r="AF658" t="str">
            <v>unknown</v>
          </cell>
          <cell r="AI658">
            <v>1</v>
          </cell>
          <cell r="AJ658" t="str">
            <v>V</v>
          </cell>
          <cell r="AW658" t="str">
            <v>Ingen kjent effekt</v>
          </cell>
          <cell r="AX658" t="str">
            <v>Ingen kjent effekt</v>
          </cell>
          <cell r="BC658" t="str">
            <v>Ingen kjent effekt</v>
          </cell>
          <cell r="BD658" t="str">
            <v>Ingen kjent effekt</v>
          </cell>
          <cell r="BK658" t="str">
            <v>temperate_nemoral:Asia|temperate_dry:Asia</v>
          </cell>
          <cell r="BM658" t="str">
            <v>temperate_nemoral:Europe,Asia,NorthAndCentralAmerica|temperate_dry:Asia</v>
          </cell>
          <cell r="DI658">
            <v>0</v>
          </cell>
        </row>
        <row r="659">
          <cell r="B659" t="str">
            <v>Elymus canadensis</v>
          </cell>
          <cell r="C659" t="str">
            <v>L.</v>
          </cell>
          <cell r="D659" t="str">
            <v>kanadakveve</v>
          </cell>
          <cell r="E659">
            <v>132664</v>
          </cell>
          <cell r="F659">
            <v>100010</v>
          </cell>
          <cell r="G659" t="str">
            <v>ExpertGroups/Karplanter/N</v>
          </cell>
          <cell r="H659" t="str">
            <v>Karplanter</v>
          </cell>
          <cell r="I659" t="str">
            <v>Karplanter</v>
          </cell>
          <cell r="J659" t="str">
            <v>NotApplicable</v>
          </cell>
          <cell r="M659" t="str">
            <v>canNotEstablishWithin50years</v>
          </cell>
          <cell r="AA659">
            <v>1950</v>
          </cell>
          <cell r="AB659" t="str">
            <v>terrestrial</v>
          </cell>
          <cell r="AD659" t="str">
            <v>origin</v>
          </cell>
          <cell r="AE659" t="str">
            <v>no</v>
          </cell>
          <cell r="AF659" t="str">
            <v>unknown</v>
          </cell>
          <cell r="AI659">
            <v>5</v>
          </cell>
          <cell r="AJ659" t="str">
            <v>V</v>
          </cell>
          <cell r="AW659" t="str">
            <v>Ingen kjent effekt</v>
          </cell>
          <cell r="AX659" t="str">
            <v>Ingen kjent effekt</v>
          </cell>
          <cell r="BC659" t="str">
            <v>Ingen kjent effekt</v>
          </cell>
          <cell r="BD659" t="str">
            <v>Ingen kjent effekt</v>
          </cell>
          <cell r="BK659" t="str">
            <v>temperate_boreal:NorthAndCentralAmerica|temperate_nemoral:NorthAndCentralAmerica|temperate_dry:NorthAndCentralAmerica|subtropic_dry:NorthAndCentralAmerica</v>
          </cell>
          <cell r="BM659" t="str">
            <v>temperate_boreal:NorthAndCentralAmerica|temperate_nemoral:Europe,NorthAndCentralAmerica|temperate_dry:NorthAndCentralAmerica|subtropic_dry:NorthAndCentralAmerica</v>
          </cell>
          <cell r="DI659">
            <v>0</v>
          </cell>
        </row>
        <row r="660">
          <cell r="B660" t="str">
            <v>Orobanche gracilis</v>
          </cell>
          <cell r="C660" t="str">
            <v>Sm.</v>
          </cell>
          <cell r="D660" t="str">
            <v>blodsnylterot</v>
          </cell>
          <cell r="E660">
            <v>62408</v>
          </cell>
          <cell r="F660">
            <v>102448</v>
          </cell>
          <cell r="G660" t="str">
            <v>ExpertGroups/Karplanter/N</v>
          </cell>
          <cell r="H660" t="str">
            <v>Karplanter</v>
          </cell>
          <cell r="I660" t="str">
            <v>Karplanter</v>
          </cell>
          <cell r="J660" t="str">
            <v>NotApplicable</v>
          </cell>
          <cell r="M660" t="str">
            <v>canNotEstablishWithin50years</v>
          </cell>
          <cell r="AA660" t="str">
            <v>ca 1925-1932</v>
          </cell>
          <cell r="AB660" t="str">
            <v>terrestrial</v>
          </cell>
          <cell r="AD660" t="str">
            <v>origin</v>
          </cell>
          <cell r="AE660" t="str">
            <v>no</v>
          </cell>
          <cell r="AF660" t="str">
            <v>unknown</v>
          </cell>
          <cell r="AG660" t="str">
            <v>1925 ca</v>
          </cell>
          <cell r="AH660" t="str">
            <v>Ak Ås: NLH</v>
          </cell>
          <cell r="AI660">
            <v>10</v>
          </cell>
          <cell r="AJ660" t="str">
            <v>V</v>
          </cell>
          <cell r="AW660" t="str">
            <v>Ingen kjent effekt</v>
          </cell>
          <cell r="AX660" t="str">
            <v>Ingen kjent effekt</v>
          </cell>
          <cell r="BC660" t="str">
            <v>Ingen kjent effekt</v>
          </cell>
          <cell r="BD660" t="str">
            <v>Ingen kjent effekt</v>
          </cell>
          <cell r="BK660" t="str">
            <v>temperate_nemoral:Europe,Asia|subtropic_mediterranean:Europe,Asia,Africa</v>
          </cell>
          <cell r="BM660" t="str">
            <v>temperate_nemoral:Europe,Asia|subtropic_mediterranean:Europe,Asia,Africa</v>
          </cell>
          <cell r="DI660">
            <v>0</v>
          </cell>
        </row>
        <row r="661">
          <cell r="B661" t="str">
            <v>Elymus hispidus</v>
          </cell>
          <cell r="C661" t="str">
            <v>(Opiz) Melderis</v>
          </cell>
          <cell r="E661">
            <v>132681</v>
          </cell>
          <cell r="F661">
            <v>128728</v>
          </cell>
          <cell r="G661" t="str">
            <v>ExpertGroups/Karplanter/N</v>
          </cell>
          <cell r="H661" t="str">
            <v>Karplanter</v>
          </cell>
          <cell r="I661" t="str">
            <v>Karplanter</v>
          </cell>
          <cell r="J661" t="str">
            <v>NotApplicable</v>
          </cell>
          <cell r="M661" t="str">
            <v>canNotEstablishWithin50years</v>
          </cell>
          <cell r="AA661" t="str">
            <v>1820-1860</v>
          </cell>
          <cell r="AB661" t="str">
            <v>terrestrial</v>
          </cell>
          <cell r="AD661" t="str">
            <v>unknown</v>
          </cell>
          <cell r="AE661" t="str">
            <v>no</v>
          </cell>
          <cell r="AF661" t="str">
            <v>unknown</v>
          </cell>
          <cell r="AI661">
            <v>5</v>
          </cell>
          <cell r="AJ661" t="str">
            <v>V</v>
          </cell>
          <cell r="AW661" t="str">
            <v>Ingen kjent effekt</v>
          </cell>
          <cell r="AX661" t="str">
            <v>Ingen kjent effekt</v>
          </cell>
          <cell r="BC661" t="str">
            <v>Ingen kjent effekt</v>
          </cell>
          <cell r="BD661" t="str">
            <v>Ingen kjent effekt</v>
          </cell>
          <cell r="BK661" t="str">
            <v>temperate_nemoral:Asia|temperate_dry:Asia|subtropic_mediterranean:Asia</v>
          </cell>
          <cell r="BM661" t="str">
            <v>temperate_nemoral:Europe,Asia|temperate_dry:Europe,Asia|subtropic_mediterranean:Europe,Asia,NorthAndCentralAmerica</v>
          </cell>
          <cell r="DI661">
            <v>0</v>
          </cell>
        </row>
        <row r="662">
          <cell r="B662" t="str">
            <v>Elymus trachycaulus</v>
          </cell>
          <cell r="C662" t="str">
            <v>(Link) Gould ex Shinners</v>
          </cell>
          <cell r="D662" t="str">
            <v>møllekveke</v>
          </cell>
          <cell r="E662">
            <v>132716</v>
          </cell>
          <cell r="F662">
            <v>100017</v>
          </cell>
          <cell r="G662" t="str">
            <v>ExpertGroups/Karplanter/N</v>
          </cell>
          <cell r="H662" t="str">
            <v>Karplanter</v>
          </cell>
          <cell r="I662" t="str">
            <v>Karplanter</v>
          </cell>
          <cell r="J662" t="str">
            <v>NotApplicable</v>
          </cell>
          <cell r="M662" t="str">
            <v>canNotEstablishWithin50years</v>
          </cell>
          <cell r="AA662">
            <v>1935</v>
          </cell>
          <cell r="AB662" t="str">
            <v>terrestrial</v>
          </cell>
          <cell r="AD662" t="str">
            <v>origin</v>
          </cell>
          <cell r="AE662" t="str">
            <v>no</v>
          </cell>
          <cell r="AF662" t="str">
            <v>unknown</v>
          </cell>
          <cell r="AI662">
            <v>5</v>
          </cell>
          <cell r="AJ662" t="str">
            <v>V</v>
          </cell>
          <cell r="AW662" t="str">
            <v>Ingen kjent effekt</v>
          </cell>
          <cell r="AX662" t="str">
            <v>Ingen kjent effekt</v>
          </cell>
          <cell r="BC662" t="str">
            <v>Ingen kjent effekt</v>
          </cell>
          <cell r="BD662" t="str">
            <v>Ingen kjent effekt</v>
          </cell>
          <cell r="BK662" t="str">
            <v>polar:NorthAndCentralAmerica|temperate_boreal:NorthAndCentralAmerica|temperate_nemoral:NorthAndCentralAmerica|temperate_dry:NorthAndCentralAmerica|subtropic_mediterranean:NorthAndCentralAmerica</v>
          </cell>
          <cell r="BM662" t="str">
            <v>polar:NorthAndCentralAmerica|temperate_boreal:NorthAndCentralAmerica|temperate_nemoral:NorthAndCentralAmerica|temperate_dry:NorthAndCentralAmerica|subtropic_mediterranean:NorthAndCentralAmerica</v>
          </cell>
          <cell r="DI662">
            <v>0</v>
          </cell>
        </row>
        <row r="663">
          <cell r="B663" t="str">
            <v>Elytrigia atherica</v>
          </cell>
          <cell r="C663" t="str">
            <v>(Link) Kerguélen</v>
          </cell>
          <cell r="D663" t="str">
            <v>stivkveke</v>
          </cell>
          <cell r="E663">
            <v>132758</v>
          </cell>
          <cell r="F663">
            <v>100019</v>
          </cell>
          <cell r="G663" t="str">
            <v>ExpertGroups/Karplanter/N</v>
          </cell>
          <cell r="H663" t="str">
            <v>Karplanter</v>
          </cell>
          <cell r="I663" t="str">
            <v>Karplanter</v>
          </cell>
          <cell r="J663" t="str">
            <v>NotApplicable</v>
          </cell>
          <cell r="M663" t="str">
            <v>canNotEstablishWithin50years</v>
          </cell>
          <cell r="AA663" t="str">
            <v>1820-1830</v>
          </cell>
          <cell r="AB663" t="str">
            <v>terrestrial</v>
          </cell>
          <cell r="AD663" t="str">
            <v>origin</v>
          </cell>
          <cell r="AE663" t="str">
            <v>no</v>
          </cell>
          <cell r="AF663" t="str">
            <v>unknown</v>
          </cell>
          <cell r="AI663">
            <v>10</v>
          </cell>
          <cell r="AJ663" t="str">
            <v>V</v>
          </cell>
          <cell r="AW663" t="str">
            <v>Ingen kjent effekt</v>
          </cell>
          <cell r="AX663" t="str">
            <v>Ingen kjent effekt</v>
          </cell>
          <cell r="BC663" t="str">
            <v>Ingen kjent effekt</v>
          </cell>
          <cell r="BD663" t="str">
            <v>Ingen kjent effekt</v>
          </cell>
          <cell r="BK663" t="str">
            <v>temperate_nemoral:Europe|subtropic_mediterranean:Europe,Asia,Africa</v>
          </cell>
          <cell r="BM663" t="str">
            <v>temperate_nemoral:Europe|subtropic_mediterranean:Europe,Asia,Africa</v>
          </cell>
          <cell r="DI663">
            <v>0</v>
          </cell>
        </row>
        <row r="664">
          <cell r="B664" t="str">
            <v>Elytrigia elongata</v>
          </cell>
          <cell r="C664" t="str">
            <v>(Host) Nevski</v>
          </cell>
          <cell r="D664" t="str">
            <v>rukveke</v>
          </cell>
          <cell r="E664">
            <v>145014</v>
          </cell>
          <cell r="F664">
            <v>100020</v>
          </cell>
          <cell r="G664" t="str">
            <v>ExpertGroups/Karplanter/N</v>
          </cell>
          <cell r="H664" t="str">
            <v>Karplanter</v>
          </cell>
          <cell r="I664" t="str">
            <v>Karplanter</v>
          </cell>
          <cell r="J664" t="str">
            <v>AlienSpecie</v>
          </cell>
          <cell r="N664">
            <v>1</v>
          </cell>
          <cell r="Q664">
            <v>1</v>
          </cell>
          <cell r="T664" t="str">
            <v>NK</v>
          </cell>
          <cell r="U664">
            <v>1</v>
          </cell>
          <cell r="V664" t="str">
            <v>1,1</v>
          </cell>
          <cell r="AA664">
            <v>1995</v>
          </cell>
          <cell r="AB664" t="str">
            <v>terrestrial</v>
          </cell>
          <cell r="AD664" t="str">
            <v>origin</v>
          </cell>
          <cell r="AE664" t="str">
            <v>no</v>
          </cell>
          <cell r="AF664" t="str">
            <v>unknown</v>
          </cell>
          <cell r="AI664">
            <v>10</v>
          </cell>
          <cell r="AJ664" t="str">
            <v>V</v>
          </cell>
          <cell r="AN664">
            <v>1</v>
          </cell>
          <cell r="AO664" t="str">
            <v>introductionTransportpollution</v>
          </cell>
          <cell r="AP664" t="str">
            <v>Bu</v>
          </cell>
          <cell r="AQ664">
            <v>4</v>
          </cell>
          <cell r="AR664">
            <v>1</v>
          </cell>
          <cell r="AS664">
            <v>4</v>
          </cell>
          <cell r="AT664">
            <v>1</v>
          </cell>
          <cell r="AU664">
            <v>0</v>
          </cell>
          <cell r="AV664">
            <v>100</v>
          </cell>
          <cell r="AW664" t="str">
            <v>Ingen kjent effekt</v>
          </cell>
          <cell r="AX664" t="str">
            <v>Ingen kjent effekt</v>
          </cell>
          <cell r="BC664" t="str">
            <v>Ingen kjent effekt</v>
          </cell>
          <cell r="BD664" t="str">
            <v>Ingen kjent effekt</v>
          </cell>
          <cell r="BE664" t="str">
            <v>no</v>
          </cell>
          <cell r="BF664" t="str">
            <v>no</v>
          </cell>
          <cell r="BG664" t="str">
            <v>V</v>
          </cell>
          <cell r="BK664" t="str">
            <v>temperate_nemoral:Europe|temperate_dry:Europe,Asia|subtropic_mediterranean:Europe,Asia,Africa</v>
          </cell>
          <cell r="BM664" t="str">
            <v>temperate_nemoral:Europe,Oceania,NorthAndCentralAmerica|temperate_dry:Europe,Asia|subtropic_mediterranean:Europe,Asia,Africa,Oceania,NorthAndCentralAmerica</v>
          </cell>
          <cell r="BO664">
            <v>1</v>
          </cell>
          <cell r="BR664" t="str">
            <v>RedListCategoryLevel</v>
          </cell>
          <cell r="BT664">
            <v>1</v>
          </cell>
          <cell r="BW664" t="str">
            <v>SpreadYearlyIncreaseCalculatedExpansionSpeed</v>
          </cell>
          <cell r="BX664">
            <v>0</v>
          </cell>
          <cell r="BY664">
            <v>1</v>
          </cell>
          <cell r="CB664" t="str">
            <v>T37</v>
          </cell>
          <cell r="CC664">
            <v>1</v>
          </cell>
          <cell r="CH664">
            <v>1</v>
          </cell>
          <cell r="CM664">
            <v>1</v>
          </cell>
          <cell r="CQ664">
            <v>1</v>
          </cell>
          <cell r="CU664">
            <v>1</v>
          </cell>
          <cell r="CX664">
            <v>0</v>
          </cell>
          <cell r="CY664">
            <v>1</v>
          </cell>
          <cell r="DB664">
            <v>0</v>
          </cell>
          <cell r="DC664" t="str">
            <v>Rukveke &lt;i&gt;Elytrigia elongata&lt;/i&gt; er et langlevd flerårig, sterkt mattedannende gras fra Sør- og Sørøst-Europa og Vest-Asia. Det formerer seg med frø. Det har blomstret årvisst de årene det er funnet i Norge, men etablering av frøplanter er foreløpig ikke registrert.</v>
          </cell>
          <cell r="DD664" t="str">
            <v>Arten ble funnet på bark/flishaugene ved S&amp;#246:dra Cells cellulosefabrikk på Tofte i Bu Hurum i 1995, og registrert med belegg i 1995, 1999, 2000, 2001 og 2002. Vi vet ikke om arten fortsatt er til stede der. Den er registrert med "tette tuer" (1995), "2 svære tuer" (1999 og 2000), og "&amp;#233:n svær tue" (2001 og 2002).</v>
          </cell>
          <cell r="DE664" t="str">
            <v>Arten er kommet inn med utenlandsk tømmer. Ingen viderespredning er registrert foreløpig.</v>
          </cell>
          <cell r="DF664" t="str">
            <v>Arten har knapt noe invasjonspotensial, med minste skår på median levetid og ingen ekspansjon.</v>
          </cell>
          <cell r="DG664" t="str">
            <v>Ingen kjent negativ økologisk effekt er knyttet til arten.</v>
          </cell>
          <cell r="DH664" t="str">
            <v>Rukveke vurderes til ingen kjent økologisk risiko. Arten kan komme til å etablere seg med reproduserende bestand i Norge, men vil neppe ekspandere mye.</v>
          </cell>
          <cell r="DI664">
            <v>0</v>
          </cell>
        </row>
        <row r="665">
          <cell r="B665" t="str">
            <v>Emex spinosa</v>
          </cell>
          <cell r="C665" t="str">
            <v>(L.) Campd.</v>
          </cell>
          <cell r="D665" t="str">
            <v>piggsyre</v>
          </cell>
          <cell r="E665">
            <v>62864</v>
          </cell>
          <cell r="F665">
            <v>102904</v>
          </cell>
          <cell r="G665" t="str">
            <v>ExpertGroups/Karplanter/N</v>
          </cell>
          <cell r="H665" t="str">
            <v>Karplanter</v>
          </cell>
          <cell r="I665" t="str">
            <v>Karplanter</v>
          </cell>
          <cell r="J665" t="str">
            <v>NotApplicable</v>
          </cell>
          <cell r="M665" t="str">
            <v>canNotEstablishWithin50years</v>
          </cell>
          <cell r="AA665">
            <v>1912</v>
          </cell>
          <cell r="AB665" t="str">
            <v>terrestrial</v>
          </cell>
          <cell r="AD665" t="str">
            <v>unknown</v>
          </cell>
          <cell r="AE665" t="str">
            <v>no</v>
          </cell>
          <cell r="AF665" t="str">
            <v>unknown</v>
          </cell>
          <cell r="AI665">
            <v>1</v>
          </cell>
          <cell r="AJ665" t="str">
            <v>V</v>
          </cell>
          <cell r="AW665" t="str">
            <v>Ingen kjent effekt</v>
          </cell>
          <cell r="AX665" t="str">
            <v>Ingen kjent effekt</v>
          </cell>
          <cell r="BC665" t="str">
            <v>Ingen kjent effekt</v>
          </cell>
          <cell r="BD665" t="str">
            <v>Ingen kjent effekt</v>
          </cell>
          <cell r="BK665" t="str">
            <v>subtropic_mediterranean:Europe,Asia,Africa</v>
          </cell>
          <cell r="BM665" t="str">
            <v>subtropic_mediterranean:Europe,Asia,Africa,Oceania,NorthAndCentralAmerica</v>
          </cell>
          <cell r="DI665">
            <v>0</v>
          </cell>
        </row>
        <row r="666">
          <cell r="B666" t="str">
            <v>Epilobium brunnescens</v>
          </cell>
          <cell r="C666" t="str">
            <v>(Cockayne) P.H.Raven &amp; Engelhorn</v>
          </cell>
          <cell r="D666" t="str">
            <v>krypmjølke</v>
          </cell>
          <cell r="E666">
            <v>62795</v>
          </cell>
          <cell r="F666">
            <v>102835</v>
          </cell>
          <cell r="G666" t="str">
            <v>ExpertGroups/Karplanter/N</v>
          </cell>
          <cell r="H666" t="str">
            <v>Karplanter</v>
          </cell>
          <cell r="I666" t="str">
            <v>Karplanter</v>
          </cell>
          <cell r="J666" t="str">
            <v>AlienSpecie</v>
          </cell>
          <cell r="N666">
            <v>1</v>
          </cell>
          <cell r="Q666">
            <v>1</v>
          </cell>
          <cell r="T666" t="str">
            <v>NK</v>
          </cell>
          <cell r="U666">
            <v>1</v>
          </cell>
          <cell r="V666" t="str">
            <v>1,1</v>
          </cell>
          <cell r="X666">
            <v>1</v>
          </cell>
          <cell r="Y666">
            <v>1</v>
          </cell>
          <cell r="Z666">
            <v>1</v>
          </cell>
          <cell r="AA666">
            <v>1931</v>
          </cell>
          <cell r="AB666" t="str">
            <v>terrestrial</v>
          </cell>
          <cell r="AD666" t="str">
            <v>other</v>
          </cell>
          <cell r="AE666" t="str">
            <v>yes</v>
          </cell>
          <cell r="AF666" t="str">
            <v>unknown</v>
          </cell>
          <cell r="AG666">
            <v>1983</v>
          </cell>
          <cell r="AH666" t="str">
            <v>Ro Stavanger: Madlalia</v>
          </cell>
          <cell r="AI666">
            <v>1</v>
          </cell>
          <cell r="AJ666" t="str">
            <v>V</v>
          </cell>
          <cell r="AN666">
            <v>2</v>
          </cell>
          <cell r="AO666" t="str">
            <v>introductionTransportpollution</v>
          </cell>
          <cell r="AP666" t="str">
            <v>Ro,Ho</v>
          </cell>
          <cell r="AQ666">
            <v>4</v>
          </cell>
          <cell r="AR666">
            <v>1</v>
          </cell>
          <cell r="AS666">
            <v>4</v>
          </cell>
          <cell r="AT666">
            <v>1</v>
          </cell>
          <cell r="AU666">
            <v>12</v>
          </cell>
          <cell r="AV666">
            <v>100</v>
          </cell>
          <cell r="AW666" t="str">
            <v>Ingen kjent effekt</v>
          </cell>
          <cell r="AX666" t="str">
            <v>Ingen kjent effekt</v>
          </cell>
          <cell r="BC666" t="str">
            <v>Ingen kjent effekt</v>
          </cell>
          <cell r="BD666" t="str">
            <v>Ingen kjent effekt</v>
          </cell>
          <cell r="BE666" t="str">
            <v>no</v>
          </cell>
          <cell r="BF666" t="str">
            <v>no</v>
          </cell>
          <cell r="BG666" t="str">
            <v>V</v>
          </cell>
          <cell r="BK666" t="str">
            <v>temperate_nemoral:Oceania|subtropic_mediterranean:Oceania</v>
          </cell>
          <cell r="BM666" t="str">
            <v>temperate_nemoral:Europe,Oceania|subtropic_mediterranean:Oceania</v>
          </cell>
          <cell r="BO666">
            <v>1</v>
          </cell>
          <cell r="BP666" t="str">
            <v>X</v>
          </cell>
          <cell r="BR666" t="str">
            <v>RedListCategoryLevel</v>
          </cell>
          <cell r="BT666">
            <v>1</v>
          </cell>
          <cell r="BW666" t="str">
            <v>SpreadYearlyIncreaseCalculatedExpansionSpeed</v>
          </cell>
          <cell r="BX666">
            <v>0</v>
          </cell>
          <cell r="BY666">
            <v>1</v>
          </cell>
          <cell r="CB666" t="str">
            <v>T35,T40,T42</v>
          </cell>
          <cell r="CC666">
            <v>1</v>
          </cell>
          <cell r="CH666">
            <v>1</v>
          </cell>
          <cell r="CM666">
            <v>1</v>
          </cell>
          <cell r="CQ666">
            <v>1</v>
          </cell>
          <cell r="CU666">
            <v>1</v>
          </cell>
          <cell r="CX666">
            <v>0</v>
          </cell>
          <cell r="CY666">
            <v>1</v>
          </cell>
          <cell r="DB666">
            <v>0</v>
          </cell>
          <cell r="DC666" t="str">
            <v>Krypmjølke &lt;i&gt;Epilobium brunnescens&lt;/i&gt; er en ettårig art fra New Zealand og sørøstre Australia. Den er godt etablert på De britiske øyer, som trolig er kildeområdet for norske forekomster. Den har stor frøproduksjon og kan danne omfattende, men ustabile bestander på kort tid. Den er bare funnet på skrotemark (i botanisk hage i Bergen og i gartneri).</v>
          </cell>
          <cell r="DD666" t="str">
            <v>&lt;p&gt;Krypmjølke ble funnet som trolig helt tilfeldig ugras i Ak Bærum i 1931 og i Botanisk hage i Ho Bergen 1991. Eneste stabile eller semi-stabile forekomst har vært i et staudegartneri i Madlalia i Ro Stavanger der denne ettårige arten opptrådte fra 1983 minst til 2002 (20 generasjoner) og kanskje til i dag. Arten formerer seg bra i Norge, men viser foreløpig ingen tegn til videre spredning.&lt;/p&gt;</v>
          </cell>
          <cell r="DE666" t="str">
            <v>Arten er innført, trolig med planter eller gartnerimateriale fra De britiske øyer. Ingen viderespredning er registrert fra etableringsstedene, foreløpig.</v>
          </cell>
          <cell r="DF666" t="str">
            <v>Invasjonspotensialet er lite, med kort (til begrenset) median levetid og ingen ekspansjon. Arten har kanskje &amp;#233:n forekomst i Norge i dag og ingen påvisbar økning, foreløpig.</v>
          </cell>
          <cell r="DG666" t="str">
            <v>Ingen kjent negativ økologisk effekt er knyttet til arten.</v>
          </cell>
          <cell r="DH666" t="str">
            <v>&lt;p&gt;Krypmjølke vurderes til ingen kjent økologisk risiko. Arten har (eller har i alle fall hatt) stabil forekomst i Norge (frøreproduksjon), men den ekspanderer ikke.&lt;/p&gt;</v>
          </cell>
          <cell r="DI666">
            <v>0</v>
          </cell>
        </row>
        <row r="667">
          <cell r="B667" t="str">
            <v>Epilobium komarovianum</v>
          </cell>
          <cell r="C667" t="str">
            <v>H.Lév.</v>
          </cell>
          <cell r="D667" t="str">
            <v>brunmjølke</v>
          </cell>
          <cell r="E667">
            <v>62803</v>
          </cell>
          <cell r="F667">
            <v>102843</v>
          </cell>
          <cell r="G667" t="str">
            <v>ExpertGroups/Karplanter/N</v>
          </cell>
          <cell r="H667" t="str">
            <v>Karplanter</v>
          </cell>
          <cell r="I667" t="str">
            <v>Karplanter</v>
          </cell>
          <cell r="J667" t="str">
            <v>NotApplicable</v>
          </cell>
          <cell r="M667" t="str">
            <v>canNotEstablishWithin50years</v>
          </cell>
          <cell r="AA667">
            <v>1970</v>
          </cell>
          <cell r="AB667" t="str">
            <v>terrestrial</v>
          </cell>
          <cell r="AD667" t="str">
            <v>unknown</v>
          </cell>
          <cell r="AE667" t="str">
            <v>no</v>
          </cell>
          <cell r="AF667" t="str">
            <v>unknown</v>
          </cell>
          <cell r="AG667">
            <v>1970</v>
          </cell>
          <cell r="AH667" t="str">
            <v>Oslo: Tøyen, ugras i Botanisk hage</v>
          </cell>
          <cell r="AI667">
            <v>1</v>
          </cell>
          <cell r="AJ667" t="str">
            <v>V</v>
          </cell>
          <cell r="AW667" t="str">
            <v>Ingen kjent effekt</v>
          </cell>
          <cell r="AX667" t="str">
            <v>Ingen kjent effekt</v>
          </cell>
          <cell r="BC667" t="str">
            <v>Ingen kjent effekt</v>
          </cell>
          <cell r="BD667" t="str">
            <v>Ingen kjent effekt</v>
          </cell>
          <cell r="BK667" t="str">
            <v>temperate_nemoral:Oceania</v>
          </cell>
          <cell r="BM667" t="str">
            <v>temperate_nemoral:Europe,Oceania</v>
          </cell>
          <cell r="DI667">
            <v>0</v>
          </cell>
        </row>
        <row r="668">
          <cell r="B668" t="str">
            <v>Epilobium obscurum</v>
          </cell>
          <cell r="C668" t="str">
            <v>Schreb.</v>
          </cell>
          <cell r="D668" t="str">
            <v>mørkmjølke</v>
          </cell>
          <cell r="E668">
            <v>132855</v>
          </cell>
          <cell r="F668">
            <v>102847</v>
          </cell>
          <cell r="G668" t="str">
            <v>ExpertGroups/Karplanter/N</v>
          </cell>
          <cell r="H668" t="str">
            <v>Karplanter</v>
          </cell>
          <cell r="I668" t="str">
            <v>Karplanter</v>
          </cell>
          <cell r="J668" t="str">
            <v>NotApplicable</v>
          </cell>
          <cell r="M668" t="str">
            <v>notAlienSpecie</v>
          </cell>
          <cell r="AA668">
            <v>1838</v>
          </cell>
          <cell r="AB668" t="str">
            <v>terrestrial</v>
          </cell>
          <cell r="AE668" t="str">
            <v>no</v>
          </cell>
          <cell r="AF668" t="str">
            <v>unknown</v>
          </cell>
          <cell r="AG668">
            <v>1838</v>
          </cell>
          <cell r="AH668" t="str">
            <v>AA Arendal: Barbodalen</v>
          </cell>
          <cell r="AI668">
            <v>5</v>
          </cell>
          <cell r="AJ668" t="str">
            <v>V</v>
          </cell>
          <cell r="AQ668">
            <v>0</v>
          </cell>
          <cell r="AS668">
            <v>0</v>
          </cell>
          <cell r="AT668">
            <v>0</v>
          </cell>
          <cell r="AW668" t="str">
            <v>Ingen kjent effekt</v>
          </cell>
          <cell r="AX668" t="str">
            <v>Ingen kjent effekt</v>
          </cell>
          <cell r="BC668" t="str">
            <v>Ingen kjent effekt</v>
          </cell>
          <cell r="BD668" t="str">
            <v>Ingen kjent effekt</v>
          </cell>
          <cell r="BK668" t="str">
            <v>temperate_nemoral:Europe,Asia|subtropic_mediterranean:Europe,Asia,Africa</v>
          </cell>
          <cell r="BM668" t="str">
            <v>temperate_nemoral:Europe,Asia,Oceania|subtropic_mediterranean:Europe,Asia,Africa,Oceania,SouthAmerica</v>
          </cell>
          <cell r="DI668">
            <v>2</v>
          </cell>
        </row>
        <row r="669">
          <cell r="B669" t="str">
            <v>Epilobium parviflorum</v>
          </cell>
          <cell r="C669" t="str">
            <v>Schreb.</v>
          </cell>
          <cell r="D669" t="str">
            <v>dunmjølke</v>
          </cell>
          <cell r="E669">
            <v>62809</v>
          </cell>
          <cell r="F669">
            <v>102849</v>
          </cell>
          <cell r="G669" t="str">
            <v>ExpertGroups/Karplanter/N</v>
          </cell>
          <cell r="H669" t="str">
            <v>Karplanter</v>
          </cell>
          <cell r="I669" t="str">
            <v>Karplanter</v>
          </cell>
          <cell r="J669" t="str">
            <v>NotApplicable</v>
          </cell>
          <cell r="M669" t="str">
            <v>notAlienSpecie</v>
          </cell>
          <cell r="AA669">
            <v>1856</v>
          </cell>
          <cell r="AB669" t="str">
            <v>terrestrial</v>
          </cell>
          <cell r="AE669" t="str">
            <v>no</v>
          </cell>
          <cell r="AF669" t="str">
            <v>unknown</v>
          </cell>
          <cell r="AG669">
            <v>1856</v>
          </cell>
          <cell r="AH669" t="str">
            <v>Oslo: "prope Store Bækkelag"</v>
          </cell>
          <cell r="AI669">
            <v>5</v>
          </cell>
          <cell r="AJ669" t="str">
            <v>V</v>
          </cell>
          <cell r="AW669" t="str">
            <v>Ingen kjent effekt</v>
          </cell>
          <cell r="AX669" t="str">
            <v>Ingen kjent effekt</v>
          </cell>
          <cell r="BC669" t="str">
            <v>Ingen kjent effekt</v>
          </cell>
          <cell r="BD669" t="str">
            <v>Ingen kjent effekt</v>
          </cell>
          <cell r="BK669" t="str">
            <v>temperate_nemoral:Europe,Asia|subtropic_mediterranean:Europe,Asia,Africa</v>
          </cell>
          <cell r="BM669" t="str">
            <v>temperate_nemoral:Europe,Asia,Oceania,NorthAndCentralAmerica|subtropic_unspecified:Asia|subtropic_mediterranean:Europe,Asia,Africa</v>
          </cell>
          <cell r="DI669">
            <v>2</v>
          </cell>
        </row>
        <row r="670">
          <cell r="B670" t="str">
            <v>Epilobium roseum</v>
          </cell>
          <cell r="C670" t="str">
            <v>Schreb.</v>
          </cell>
          <cell r="D670" t="str">
            <v>greinmjølke</v>
          </cell>
          <cell r="E670">
            <v>62810</v>
          </cell>
          <cell r="F670">
            <v>102850</v>
          </cell>
          <cell r="G670" t="str">
            <v>ExpertGroups/Karplanter/N</v>
          </cell>
          <cell r="H670" t="str">
            <v>Karplanter</v>
          </cell>
          <cell r="I670" t="str">
            <v>Karplanter</v>
          </cell>
          <cell r="J670" t="str">
            <v>NotApplicable</v>
          </cell>
          <cell r="M670" t="str">
            <v>notAlienSpecie</v>
          </cell>
          <cell r="AA670">
            <v>1844</v>
          </cell>
          <cell r="AB670" t="str">
            <v>terrestrial</v>
          </cell>
          <cell r="AE670" t="str">
            <v>no</v>
          </cell>
          <cell r="AF670" t="str">
            <v>unknown</v>
          </cell>
          <cell r="AG670">
            <v>1844</v>
          </cell>
          <cell r="AH670" t="str">
            <v>Øf Halden: Rød</v>
          </cell>
          <cell r="AI670">
            <v>5</v>
          </cell>
          <cell r="AJ670" t="str">
            <v>V</v>
          </cell>
          <cell r="AW670" t="str">
            <v>Ingen kjent effekt</v>
          </cell>
          <cell r="AX670" t="str">
            <v>Ingen kjent effekt</v>
          </cell>
          <cell r="BC670" t="str">
            <v>Ingen kjent effekt</v>
          </cell>
          <cell r="BD670" t="str">
            <v>Ingen kjent effekt</v>
          </cell>
          <cell r="BK670" t="str">
            <v>temperate_nemoral:Europe,Asia|subtropic_mediterranean:Europe,Asia</v>
          </cell>
          <cell r="BM670" t="str">
            <v>temperate_nemoral:Europe,Asia|subtropic_mediterranean:Europe,Asia</v>
          </cell>
          <cell r="DI670">
            <v>2</v>
          </cell>
        </row>
        <row r="671">
          <cell r="B671" t="str">
            <v>Epimedium alpinum</v>
          </cell>
          <cell r="C671" t="str">
            <v>L.</v>
          </cell>
          <cell r="D671" t="str">
            <v>alpebispelue</v>
          </cell>
          <cell r="E671">
            <v>62958</v>
          </cell>
          <cell r="F671">
            <v>102998</v>
          </cell>
          <cell r="G671" t="str">
            <v>ExpertGroups/Karplanter/N</v>
          </cell>
          <cell r="H671" t="str">
            <v>Karplanter</v>
          </cell>
          <cell r="I671" t="str">
            <v>Karplanter</v>
          </cell>
          <cell r="J671" t="str">
            <v>AlienSpecie</v>
          </cell>
          <cell r="N671">
            <v>2</v>
          </cell>
          <cell r="O671" t="str">
            <v>V</v>
          </cell>
          <cell r="Q671">
            <v>1</v>
          </cell>
          <cell r="T671" t="str">
            <v>LO</v>
          </cell>
          <cell r="U671">
            <v>2</v>
          </cell>
          <cell r="V671" t="str">
            <v>2AB,1</v>
          </cell>
          <cell r="W671" t="str">
            <v>NK</v>
          </cell>
          <cell r="X671">
            <v>1</v>
          </cell>
          <cell r="Y671">
            <v>1</v>
          </cell>
          <cell r="Z671">
            <v>1</v>
          </cell>
          <cell r="AA671">
            <v>1978</v>
          </cell>
          <cell r="AB671" t="str">
            <v>terrestrial</v>
          </cell>
          <cell r="AD671" t="str">
            <v>unknown</v>
          </cell>
          <cell r="AE671" t="str">
            <v>yes</v>
          </cell>
          <cell r="AF671" t="str">
            <v>unknown</v>
          </cell>
          <cell r="AG671">
            <v>1978</v>
          </cell>
          <cell r="AH671" t="str">
            <v>Ak Bærum: Ringi, etablert i alm-lønneskog</v>
          </cell>
          <cell r="AI671">
            <v>10</v>
          </cell>
          <cell r="AJ671" t="str">
            <v>V</v>
          </cell>
          <cell r="AL671">
            <v>1</v>
          </cell>
          <cell r="AM671" t="str">
            <v>importDirect</v>
          </cell>
          <cell r="AN671">
            <v>1</v>
          </cell>
          <cell r="AO671" t="str">
            <v>introductionEscaped</v>
          </cell>
          <cell r="AP671" t="str">
            <v>OsA,Ve</v>
          </cell>
          <cell r="AQ671">
            <v>12</v>
          </cell>
          <cell r="AR671">
            <v>4</v>
          </cell>
          <cell r="AS671">
            <v>48</v>
          </cell>
          <cell r="AT671">
            <v>1500</v>
          </cell>
          <cell r="AU671">
            <v>96</v>
          </cell>
          <cell r="AV671">
            <v>25</v>
          </cell>
          <cell r="AW671" t="str">
            <v>Ingen kjent effekt</v>
          </cell>
          <cell r="AX671" t="str">
            <v>Ingen kjent effekt</v>
          </cell>
          <cell r="BC671" t="str">
            <v>Ingen kjent effekt</v>
          </cell>
          <cell r="BD671" t="str">
            <v>Ingen kjent effekt</v>
          </cell>
          <cell r="BE671" t="str">
            <v>no</v>
          </cell>
          <cell r="BF671" t="str">
            <v>no</v>
          </cell>
          <cell r="BG671" t="str">
            <v>V</v>
          </cell>
          <cell r="BK671" t="str">
            <v>temperate_nemoral:Europe</v>
          </cell>
          <cell r="BM671" t="str">
            <v>temperate_nemoral:Europe</v>
          </cell>
          <cell r="BO671">
            <v>2</v>
          </cell>
          <cell r="BR671" t="str">
            <v>RedListCategoryLevel</v>
          </cell>
          <cell r="BT671">
            <v>2</v>
          </cell>
          <cell r="BV671" t="str">
            <v>X</v>
          </cell>
          <cell r="BW671" t="str">
            <v>SpreadYearlyIncreaseCalculatedExpansionSpeed</v>
          </cell>
          <cell r="BX671">
            <v>53.28</v>
          </cell>
          <cell r="BY671">
            <v>1</v>
          </cell>
          <cell r="CB671" t="str">
            <v>T4-C-4,T35</v>
          </cell>
          <cell r="CC671">
            <v>1</v>
          </cell>
          <cell r="CH671">
            <v>1</v>
          </cell>
          <cell r="CM671">
            <v>1</v>
          </cell>
          <cell r="CQ671">
            <v>1</v>
          </cell>
          <cell r="CU671">
            <v>1</v>
          </cell>
          <cell r="CX671">
            <v>0</v>
          </cell>
          <cell r="CY671">
            <v>1</v>
          </cell>
          <cell r="DB671">
            <v>0</v>
          </cell>
          <cell r="DC671" t="str">
            <v>Alpebispelue &lt;i&gt;Epimedium alpinum &lt;/i&gt;er en flerårig urt fra fjellskoger i Mellom- og Sørøst-Europa. Den har både frøformering og sterk klonal vekst. Den har trolig kommet til flere av sine norske forekomster med frø, men har hovedsakelig ekspandert klonalt deretter. Frøene spres med maur, noe som gir svært korte spredningsavstander.</v>
          </cell>
          <cell r="DD671" t="str">
            <v>&lt;p&gt;Alpebispelue er etablert i hvert fall to steder i rik lauvskog, i Ak Bærum: Ringi, først observert i 1978, og i Oslo: Malmøya, først observert i 2006. Dessuten finnes den gjenstående til etablert på Bygdøy i Oslo, observert fra 2006, og er funnet på skrotemark i Vf Larvik: Risøya 2005.&lt;/p&gt;</v>
          </cell>
          <cell r="DE671" t="str">
            <v>Arten er innført som hageplante. Den er trolig spredt ut fra hager ved utkast og/eller ved maurspredning av frøene.</v>
          </cell>
          <cell r="DF671" t="str">
            <v>Invasjonspotensialet er begrenset, med usikkerhet til lite, som kombinasjon av begrenset median levetid og begrenset (til låg) ekspansjonshastighet. Arten har svært få kjente og lite ekspansive bestander. Den er heller ikke særlig vanlig i hager.</v>
          </cell>
          <cell r="DG671" t="str">
            <v>Ingen kjent negativ økologisk effekt er knyttet til arten.</v>
          </cell>
          <cell r="DH671" t="str">
            <v>&lt;p&gt;Alpebispelue vurderes til låg økologisk risiko, med usikkerhet ned til ingen kjent risiko. Den har stabil forekomst i Norge (frøreproduksjon og vegetativt), men er ikke ekspansiv. Hver av bestandene kan være &amp;#233:n enkelt klon.&lt;/p&gt;&lt;p&gt; &lt;/p&gt;</v>
          </cell>
          <cell r="DI671">
            <v>0</v>
          </cell>
        </row>
        <row r="672">
          <cell r="B672" t="str">
            <v>Epimedium pinnatum colchicum</v>
          </cell>
          <cell r="C672" t="str">
            <v>(Boiss.) N.Busch</v>
          </cell>
          <cell r="D672" t="str">
            <v>flikbispelue</v>
          </cell>
          <cell r="E672">
            <v>62960</v>
          </cell>
          <cell r="F672">
            <v>103000</v>
          </cell>
          <cell r="G672" t="str">
            <v>ExpertGroups/Karplanter/N</v>
          </cell>
          <cell r="H672" t="str">
            <v>Karplanter</v>
          </cell>
          <cell r="I672" t="str">
            <v>Karplanter</v>
          </cell>
          <cell r="J672" t="str">
            <v>NotApplicable</v>
          </cell>
          <cell r="M672" t="str">
            <v>NotPresentInRegion</v>
          </cell>
          <cell r="AB672" t="str">
            <v>terrestrial</v>
          </cell>
          <cell r="AE672" t="str">
            <v>yes</v>
          </cell>
          <cell r="AF672" t="str">
            <v>unknown</v>
          </cell>
          <cell r="DI672">
            <v>0</v>
          </cell>
        </row>
        <row r="673">
          <cell r="B673" t="str">
            <v>Epimedium ×rubrum</v>
          </cell>
          <cell r="C673" t="str">
            <v>C.Morren</v>
          </cell>
          <cell r="D673" t="str">
            <v>rød bispelue</v>
          </cell>
          <cell r="E673">
            <v>132863</v>
          </cell>
          <cell r="F673">
            <v>103001</v>
          </cell>
          <cell r="G673" t="str">
            <v>ExpertGroups/Karplanter/N</v>
          </cell>
          <cell r="H673" t="str">
            <v>Karplanter</v>
          </cell>
          <cell r="I673" t="str">
            <v>Karplanter</v>
          </cell>
          <cell r="J673" t="str">
            <v>NotApplicable</v>
          </cell>
          <cell r="M673" t="str">
            <v>canNotEstablishWithin50years</v>
          </cell>
          <cell r="AA673">
            <v>2006</v>
          </cell>
          <cell r="AB673" t="str">
            <v>terrestrial</v>
          </cell>
          <cell r="AD673" t="str">
            <v>unknown</v>
          </cell>
          <cell r="AE673" t="str">
            <v>no</v>
          </cell>
          <cell r="AF673" t="str">
            <v>unknown</v>
          </cell>
          <cell r="AG673">
            <v>2006</v>
          </cell>
          <cell r="AH673" t="str">
            <v>Oslo: Malmøyas norddel</v>
          </cell>
          <cell r="AI673">
            <v>10</v>
          </cell>
          <cell r="AW673" t="str">
            <v>Ingen kjent effekt</v>
          </cell>
          <cell r="AX673" t="str">
            <v>Ingen kjent effekt</v>
          </cell>
          <cell r="BC673" t="str">
            <v>Ingen kjent effekt</v>
          </cell>
          <cell r="BD673" t="str">
            <v>Ingen kjent effekt</v>
          </cell>
          <cell r="BK673" t="str">
            <v>unknown:Europe,Asia</v>
          </cell>
          <cell r="BM673" t="str">
            <v>temperate_nemoral:Europe</v>
          </cell>
          <cell r="DI673">
            <v>0</v>
          </cell>
        </row>
        <row r="674">
          <cell r="B674" t="str">
            <v>Eragrostis cilianensis</v>
          </cell>
          <cell r="C674" t="str">
            <v>(All.) Janch.</v>
          </cell>
          <cell r="D674" t="str">
            <v>storfriergras</v>
          </cell>
          <cell r="E674">
            <v>132954</v>
          </cell>
          <cell r="F674">
            <v>100027</v>
          </cell>
          <cell r="G674" t="str">
            <v>ExpertGroups/Karplanter/N</v>
          </cell>
          <cell r="H674" t="str">
            <v>Karplanter</v>
          </cell>
          <cell r="I674" t="str">
            <v>Karplanter</v>
          </cell>
          <cell r="J674" t="str">
            <v>NotApplicable</v>
          </cell>
          <cell r="M674" t="str">
            <v>canNotEstablishWithin50years</v>
          </cell>
          <cell r="AA674">
            <v>1917</v>
          </cell>
          <cell r="AB674" t="str">
            <v>terrestrial</v>
          </cell>
          <cell r="AD674" t="str">
            <v>origin</v>
          </cell>
          <cell r="AE674" t="str">
            <v>no</v>
          </cell>
          <cell r="AF674" t="str">
            <v>unknown</v>
          </cell>
          <cell r="AI674">
            <v>1</v>
          </cell>
          <cell r="AJ674" t="str">
            <v>V</v>
          </cell>
          <cell r="AW674" t="str">
            <v>Ingen kjent effekt</v>
          </cell>
          <cell r="AX674" t="str">
            <v>Ingen kjent effekt</v>
          </cell>
          <cell r="BC674" t="str">
            <v>Ingen kjent effekt</v>
          </cell>
          <cell r="BD674" t="str">
            <v>Ingen kjent effekt</v>
          </cell>
          <cell r="BK674" t="str">
            <v>subtropic_mediterranean:Europe,Asia,Africa</v>
          </cell>
          <cell r="BM674" t="str">
            <v>temperate_nemoral:Asia,NorthAndCentralAmerica|subtropic_mediterranean:Europe,Asia,Africa,NorthAndCentralAmerica,SouthAmerica|tropic:Africa</v>
          </cell>
          <cell r="DI674">
            <v>0</v>
          </cell>
        </row>
        <row r="675">
          <cell r="B675" t="str">
            <v>Eragrostis minor</v>
          </cell>
          <cell r="C675" t="str">
            <v>Host</v>
          </cell>
          <cell r="D675" t="str">
            <v>byfriergras</v>
          </cell>
          <cell r="E675">
            <v>132957</v>
          </cell>
          <cell r="F675">
            <v>100028</v>
          </cell>
          <cell r="G675" t="str">
            <v>ExpertGroups/Karplanter/N</v>
          </cell>
          <cell r="H675" t="str">
            <v>Karplanter</v>
          </cell>
          <cell r="I675" t="str">
            <v>Karplanter</v>
          </cell>
          <cell r="J675" t="str">
            <v>NotApplicable</v>
          </cell>
          <cell r="M675" t="str">
            <v>canNotEstablishWithin50years</v>
          </cell>
          <cell r="AA675">
            <v>1904</v>
          </cell>
          <cell r="AB675" t="str">
            <v>terrestrial</v>
          </cell>
          <cell r="AD675" t="str">
            <v>origin</v>
          </cell>
          <cell r="AE675" t="str">
            <v>no</v>
          </cell>
          <cell r="AF675" t="str">
            <v>unknown</v>
          </cell>
          <cell r="AI675">
            <v>1</v>
          </cell>
          <cell r="AJ675" t="str">
            <v>V</v>
          </cell>
          <cell r="AW675" t="str">
            <v>Ingen kjent effekt</v>
          </cell>
          <cell r="AX675" t="str">
            <v>Ingen kjent effekt</v>
          </cell>
          <cell r="BC675" t="str">
            <v>Ingen kjent effekt</v>
          </cell>
          <cell r="BD675" t="str">
            <v>Ingen kjent effekt</v>
          </cell>
          <cell r="BK675" t="str">
            <v>temperate_nemoral:Europe,Asia|subtropic_mediterranean:Europe,Asia,Africa</v>
          </cell>
          <cell r="BM675" t="str">
            <v>temperate_nemoral:Europe,Asia,NorthAndCentralAmerica|temperate_dry:NorthAndCentralAmerica|subtropic_mediterranean:Europe,Asia,Africa,Oceania,NorthAndCentralAmerica|subtropic_humid:Oceania,NorthAndCentralAmerica|subtropic_dry:Africa,Oceania,NorthAndCentralAmerica|tropic:Asia,Oceania</v>
          </cell>
          <cell r="DI675">
            <v>0</v>
          </cell>
        </row>
        <row r="676">
          <cell r="B676" t="str">
            <v>Eragrostis tef</v>
          </cell>
          <cell r="C676" t="str">
            <v>(Zucc.) Trotter</v>
          </cell>
          <cell r="D676" t="str">
            <v>teff</v>
          </cell>
          <cell r="E676">
            <v>132959</v>
          </cell>
          <cell r="F676">
            <v>128729</v>
          </cell>
          <cell r="G676" t="str">
            <v>ExpertGroups/Karplanter/N</v>
          </cell>
          <cell r="H676" t="str">
            <v>Karplanter</v>
          </cell>
          <cell r="I676" t="str">
            <v>Karplanter</v>
          </cell>
          <cell r="J676" t="str">
            <v>NotApplicable</v>
          </cell>
          <cell r="M676" t="str">
            <v>NotPresentInRegion</v>
          </cell>
          <cell r="AB676" t="str">
            <v>terrestrial</v>
          </cell>
          <cell r="AE676" t="str">
            <v>no</v>
          </cell>
          <cell r="AF676" t="str">
            <v>unknown</v>
          </cell>
          <cell r="AI676">
            <v>1</v>
          </cell>
          <cell r="AJ676" t="str">
            <v>V</v>
          </cell>
          <cell r="AW676" t="str">
            <v>Ingen kjent effekt</v>
          </cell>
          <cell r="AX676" t="str">
            <v>Ingen kjent effekt</v>
          </cell>
          <cell r="BC676" t="str">
            <v>Ingen kjent effekt</v>
          </cell>
          <cell r="BD676" t="str">
            <v>Ingen kjent effekt</v>
          </cell>
          <cell r="BK676" t="str">
            <v>subtropic_unspecified:Africa|tropic:Africa</v>
          </cell>
          <cell r="BM676" t="str">
            <v>subtropic_unspecified:Europe,Africa,Oceania|tropic:Africa</v>
          </cell>
          <cell r="DI676">
            <v>0</v>
          </cell>
        </row>
        <row r="677">
          <cell r="B677" t="str">
            <v>Eremopoa persica</v>
          </cell>
          <cell r="C677" t="str">
            <v>(Trin.) Roshev.</v>
          </cell>
          <cell r="D677" t="str">
            <v>eremittrapp</v>
          </cell>
          <cell r="E677">
            <v>59991</v>
          </cell>
          <cell r="F677">
            <v>100031</v>
          </cell>
          <cell r="G677" t="str">
            <v>ExpertGroups/Karplanter/N</v>
          </cell>
          <cell r="H677" t="str">
            <v>Karplanter</v>
          </cell>
          <cell r="I677" t="str">
            <v>Karplanter</v>
          </cell>
          <cell r="J677" t="str">
            <v>NotApplicable</v>
          </cell>
          <cell r="M677" t="str">
            <v>canNotEstablishWithin50years</v>
          </cell>
          <cell r="AA677">
            <v>1953</v>
          </cell>
          <cell r="AB677" t="str">
            <v>terrestrial</v>
          </cell>
          <cell r="AD677" t="str">
            <v>origin</v>
          </cell>
          <cell r="AE677" t="str">
            <v>no</v>
          </cell>
          <cell r="AF677" t="str">
            <v>unknown</v>
          </cell>
          <cell r="AI677">
            <v>5</v>
          </cell>
          <cell r="AJ677" t="str">
            <v>V</v>
          </cell>
          <cell r="AW677" t="str">
            <v>Ingen kjent effekt</v>
          </cell>
          <cell r="AX677" t="str">
            <v>Ingen kjent effekt</v>
          </cell>
          <cell r="BC677" t="str">
            <v>Ingen kjent effekt</v>
          </cell>
          <cell r="BD677" t="str">
            <v>Ingen kjent effekt</v>
          </cell>
          <cell r="BK677" t="str">
            <v>temperate_dry:Asia|subtropic_unspecified:Asia</v>
          </cell>
          <cell r="BM677" t="str">
            <v>temperate_dry:Asia|subtropic_unspecified:Asia</v>
          </cell>
          <cell r="DI677">
            <v>0</v>
          </cell>
        </row>
        <row r="678">
          <cell r="B678" t="str">
            <v>Eremopyrum triticeum</v>
          </cell>
          <cell r="C678" t="str">
            <v>(Gaertn.) Nevski</v>
          </cell>
          <cell r="D678" t="str">
            <v>tatarkveke</v>
          </cell>
          <cell r="E678">
            <v>132973</v>
          </cell>
          <cell r="F678">
            <v>100033</v>
          </cell>
          <cell r="G678" t="str">
            <v>ExpertGroups/Karplanter/N</v>
          </cell>
          <cell r="H678" t="str">
            <v>Karplanter</v>
          </cell>
          <cell r="I678" t="str">
            <v>Karplanter</v>
          </cell>
          <cell r="J678" t="str">
            <v>NotApplicable</v>
          </cell>
          <cell r="M678" t="str">
            <v>canNotEstablishWithin50years</v>
          </cell>
          <cell r="AA678">
            <v>1909</v>
          </cell>
          <cell r="AB678" t="str">
            <v>terrestrial</v>
          </cell>
          <cell r="AD678" t="str">
            <v>origin</v>
          </cell>
          <cell r="AE678" t="str">
            <v>no</v>
          </cell>
          <cell r="AF678" t="str">
            <v>unknown</v>
          </cell>
          <cell r="AI678">
            <v>1</v>
          </cell>
          <cell r="AJ678" t="str">
            <v>V</v>
          </cell>
          <cell r="AW678" t="str">
            <v>Ingen kjent effekt</v>
          </cell>
          <cell r="AX678" t="str">
            <v>Ingen kjent effekt</v>
          </cell>
          <cell r="BC678" t="str">
            <v>Ingen kjent effekt</v>
          </cell>
          <cell r="BD678" t="str">
            <v>Ingen kjent effekt</v>
          </cell>
          <cell r="BK678" t="str">
            <v>temperate_nemoral:Europe,Asia|temperate_dry:Europe,Asia</v>
          </cell>
          <cell r="BM678" t="str">
            <v>temperate_nemoral:Europe,Asia,NorthAndCentralAmerica|temperate_dry:Europe,Asia,NorthAndCentralAmerica</v>
          </cell>
          <cell r="DI678">
            <v>0</v>
          </cell>
        </row>
        <row r="679">
          <cell r="B679" t="str">
            <v>Epilobium ciliatum ciliatum</v>
          </cell>
          <cell r="D679" t="str">
            <v>ugrasmjølke</v>
          </cell>
          <cell r="E679">
            <v>160580</v>
          </cell>
          <cell r="F679">
            <v>102837</v>
          </cell>
          <cell r="G679" t="str">
            <v>ExpertGroups/Karplanter/N</v>
          </cell>
          <cell r="H679" t="str">
            <v>Karplanter</v>
          </cell>
          <cell r="I679" t="str">
            <v>Karplanter</v>
          </cell>
          <cell r="J679" t="str">
            <v>AlienSpecie</v>
          </cell>
          <cell r="N679">
            <v>4</v>
          </cell>
          <cell r="Q679">
            <v>3</v>
          </cell>
          <cell r="T679" t="str">
            <v>SE</v>
          </cell>
          <cell r="U679">
            <v>5</v>
          </cell>
          <cell r="V679" t="str">
            <v>4AB,3DF</v>
          </cell>
          <cell r="X679">
            <v>5</v>
          </cell>
          <cell r="Y679">
            <v>4</v>
          </cell>
          <cell r="Z679">
            <v>3</v>
          </cell>
          <cell r="AA679">
            <v>1869</v>
          </cell>
          <cell r="AB679" t="str">
            <v>terrestrial</v>
          </cell>
          <cell r="AD679" t="str">
            <v>unknown</v>
          </cell>
          <cell r="AE679" t="str">
            <v>yes</v>
          </cell>
          <cell r="AF679" t="str">
            <v>unknown</v>
          </cell>
          <cell r="AG679">
            <v>1926</v>
          </cell>
          <cell r="AH679" t="str">
            <v>Ak Ås: "veggrøft ved Landbruksskulen" og "sørenden av Årungen, ved bekken".</v>
          </cell>
          <cell r="AI679">
            <v>5</v>
          </cell>
          <cell r="AJ679" t="str">
            <v>V</v>
          </cell>
          <cell r="AN679">
            <v>7</v>
          </cell>
          <cell r="AO679" t="str">
            <v>introductionTransportpollution,introductionStowaway,spreadStowaway,spreadNaturalDispersal</v>
          </cell>
          <cell r="AP679" t="str">
            <v>Øs,OsA,He,Op,Bu,Ve,Te,Aa,Va,Ro,Ho,Sf,Mr,St,Nt,No,Tr,Fi</v>
          </cell>
          <cell r="AQ679">
            <v>9616</v>
          </cell>
          <cell r="AR679">
            <v>5</v>
          </cell>
          <cell r="AS679">
            <v>48080</v>
          </cell>
          <cell r="AT679">
            <v>325000</v>
          </cell>
          <cell r="AU679">
            <v>100000</v>
          </cell>
          <cell r="AV679">
            <v>60</v>
          </cell>
          <cell r="AW679" t="str">
            <v>Ingen kjent effekt</v>
          </cell>
          <cell r="AX679" t="str">
            <v>Ingen kjent effekt</v>
          </cell>
          <cell r="BC679" t="str">
            <v>Ingen kjent effekt</v>
          </cell>
          <cell r="BD679" t="str">
            <v>Ingen kjent effekt</v>
          </cell>
          <cell r="BE679" t="str">
            <v>no</v>
          </cell>
          <cell r="BF679" t="str">
            <v>no</v>
          </cell>
          <cell r="BK679" t="str">
            <v>polar:NorthAndCentralAmerica|temperate_boreal:NorthAndCentralAmerica|temperate_nemoral:NorthAndCentralAmerica|subtropic_unspecified:NorthAndCentralAmerica</v>
          </cell>
          <cell r="BM679" t="str">
            <v>polar:NorthAndCentralAmerica|temperate_boreal:Europe,Asia,NorthAndCentralAmerica|temperate_nemoral:Europe,Asia,Oceania,NorthAndCentralAmerica,SouthAmerica|subtropic_unspecified:NorthAndCentralAmerica|subtropic_mediterranean:Europe,Oceania,SouthAmerica|subtropic_humid:Oceania|subtropic_dry:Oceania</v>
          </cell>
          <cell r="BO679">
            <v>4</v>
          </cell>
          <cell r="BR679" t="str">
            <v>RedListCategoryLevel</v>
          </cell>
          <cell r="BT679">
            <v>4</v>
          </cell>
          <cell r="BW679" t="str">
            <v>SpreadYearlyIncreaseObservations</v>
          </cell>
          <cell r="BX679">
            <v>1643</v>
          </cell>
          <cell r="BY679">
            <v>2</v>
          </cell>
          <cell r="CB679" t="str">
            <v>T4,T12-C-2,T18,T23,T24,T29,T30,T32,T33,T35,T36,T37,T39,T40,T41,T42,T43,T44,T45,V1,V8,V9,V10,V11,V12,V13</v>
          </cell>
          <cell r="CC679">
            <v>3</v>
          </cell>
          <cell r="CG679" t="str">
            <v>T18,T30,V8</v>
          </cell>
          <cell r="CH679">
            <v>1</v>
          </cell>
          <cell r="CL679" t="str">
            <v>T18,T30,V8</v>
          </cell>
          <cell r="CM679">
            <v>3</v>
          </cell>
          <cell r="CP679" t="str">
            <v>Rikere myrflate i låglandet,Rikere myrkantmark i låglandet,Slåttemyrflate,Slåttemyrkant,Varmekjær kildelauvskog,Åpen låglandskildemyr</v>
          </cell>
          <cell r="CQ679">
            <v>1</v>
          </cell>
          <cell r="CT679" t="str">
            <v>T18,T30,V1,V8</v>
          </cell>
          <cell r="CU679">
            <v>2</v>
          </cell>
          <cell r="CX679">
            <v>3</v>
          </cell>
          <cell r="CY679">
            <v>1</v>
          </cell>
          <cell r="DB679">
            <v>0</v>
          </cell>
          <cell r="DC679" t="str">
            <v>Ugrasmjølke &lt;em&gt;Epilobium ciliatum &lt;/em&gt;subsp. &lt;em&gt;ciliatum&lt;/em&gt; er en flerårig, opptil 1,2 m høy urt som formerer seg med frø. Frøene har lange hår, noe som sikrer effektiv vindspredning over potensielt betydelige avstander (km). Den kommer fra Nord-Amerika. Arten etablerer seg og blir ganske ekspansiv i en lang rekke naturtyper i tillegg til allslags skrotemark og kultivert mark. Den kan totalt overta dominansen langs grøfter og vassløp, på flommark med eller uten skog, og dessuten på myr der det er litt forstyrrelse (naturlig erosjon), til dels også uten forstyrrelse. Andre naturtyper den inntar er tangvoller, brakkvassenger og andre fuktige strandtyper. Den har etablert seg, også i lite påvirkete naturtyper (myrer), til over skoggrensa i Sør-Norge og nærmer seg den polare skoggrensa i nord.</v>
          </cell>
          <cell r="DD679" t="str">
            <v>&lt;p&gt;Den eldste observasjonen av ugrasmjølke skriver seg fra 1869 på ballastjord i MR Kristiansund. Først et halvt århundre senere, i 1926, anses arten som etablert i Ak Ås, og 50 år etter det anses ugrasmjølke (under navnene &lt;em&gt;E. adenocaulon &lt;/em&gt;og &lt;em&gt;E. ciliatum&lt;/em&gt;) som etablert på fuktig mark, både skrotemark og mer naturnær vegetasjon (Hovda 1973) over store deler av landet. Spredningen og etableringen de siste 40 årene har vært formidabel. Ugramjølke er nå mer eller mindre vanlig i store deler av landet til Tr Harstad og Tromsø, og den finnes spredt videre til Tr Nordreisa of Fi Alta og Kautokeino. I låglandet på Østlandet er den nå den langt vanligste av alle mjølkearter, mye vanligere enn alle våre hjemlige mjølker. På Vestlandet er den høyst sannsynlig underrepresentert i herbariematerialet (men overrepresentert i andre opplysningstyper på grunn av sammenblanding med alaskamjølke subsp. &lt;i&gt;glandulosum&lt;/i&gt;). Ugrasmjølke forventes å bli stadig vanligere i områder der den allerede finnes, mer utbredt i innlandsstrøk, og å kunne ekspandere noe i Troms/Finnmark.&lt;/p&gt;</v>
          </cell>
          <cell r="DE679" t="str">
            <v>Planten er innført med ballastjord, gartnerivarer (planter og jord etc.), trolig med tysk høy under andre verdenskrig, og med ulike transportmidler (kanskje også fly). Den har stor og effektiv egenspredning med vindbårne frukter og henger fast i allslags fottøy og dyr.</v>
          </cell>
          <cell r="DF679" t="str">
            <v>Planten har et enormt invasjonspotensial, langt på vei realisert. Den er blant de mest utbredte fremmede planter i Norge i dag og fortsatt i sterk ekspansjon, med en av de høgeste ekspansjonshastighetene (over 1500 m/år). Det er sannsynlig at ugrasmjølke er noe over-rapportert og at mange av de rapportene som ikke følges av herbariebelegg, heller gjelder alaskamjølke subsp. &lt;i&gt;glandulosum&lt;/i&gt;. Det betyr ikke noe for de numeriske konklusjonene fordi den estimerte ekspansjonshastigheten er tre ganger høgere enn nederste terskelverdi for høgeste kategori.</v>
          </cell>
          <cell r="DG679" t="str">
            <v>Ugrasmjølke vurderes å ha middels økologisk effekt. Planten overtar dominansen og trenger ut andre urter i en rekke fuktige vegetasjonstyper, spesielt på flommark, strender og vasskanter ellers, og i minerotrof myr. Den invaderer også prioriterte vegetasjonstyper. Den hybridiserer med minst tre hjemlige arter av slekta mjølke (kjeldemjølke &lt;i&gt;Epilobium alsinifolium&lt;/i&gt;, krattmjølke &lt;i&gt;E. montanum&lt;/i&gt; og myrmjølke &lt;i&gt;E. palustre&lt;/i&gt;), trolig også flere, med delvis fungerende pollen og frø (Snogerup 2010), dvs. med introgresjon. Denne introgresjonen er imidlertid lokal for populasjonene av de hjemlige artene, og effekten vurderes som liten.</v>
          </cell>
          <cell r="DH679" t="str">
            <v>&lt;p&gt;Ugrasmjølke vurderes til svært høg økologisk risiko på grunn av et stort invasjonspotensial og middels økologiske effekter ved fortrengning. Planten har kommet inn på ulike vis, fra forurensning i korn og ballastjord til innførsel i tysk høy under andre verdenskrig og med gartnerivarer, men for det meste er vektor ukjent. I dag trenger den knapt hjelp til å spres: den har stor produksjon av små frø som spres med vind. Ugrasmjølke etablerer seg i et vidt spekter av naturtyper. I de første fasene av dens spredning og etablering i Norge opptrådte den (og gjør det fortsatt) på ulike typer skrotemark og steder med sterk kulturpåvirkning: tomter, rabatter, veikanter og -grøfter, avfallsplasser, som ugras i gartnerier, planteskoler, frukthager, grønnsakåkrer og blomsterbed osv. Etter hvert er den blitt stadig vanligere i noe fuktig kulturmark: beitemark, eng i gjengroing, åkerkanter og andre kantsoner, i og langs grøfter og kjørespor i innmark og skog, hogstfelt, fuktige berg i veiskjæringer og mange andre steder. Stadig oftere finnes den på naturlige, lite påvirkete voksesteder: bekkekanter, elvekanter og -ører, sjøstrender (her bl.a. i gras-, elvesnelle- og starrsump), myrkanter (av og til også på myrflater), i kilder, på strandberg (også fuglegjødslet berg), grusstrand og indre deler av høyvokst strandeng. Arten finnes ofte spredt og i små bestander, men kan danne tette bestander over atskillige tusen kvadratmeter der den fortrenger de fleste andre arter.&lt;/p&gt;&lt;p&gt;Potensialet er stort til å etablere seg i flere naturtyper enn hittil, til å danne større bestander og ytterligere å fortrenge hjemlige arter.&lt;/p&gt;</v>
          </cell>
          <cell r="DI679">
            <v>3</v>
          </cell>
        </row>
        <row r="680">
          <cell r="B680" t="str">
            <v>Epilobium ciliatum glandulosum</v>
          </cell>
          <cell r="C680" t="str">
            <v>(Lehm.) Hoch &amp; P.H.Raven</v>
          </cell>
          <cell r="D680" t="str">
            <v>alaskamjølke</v>
          </cell>
          <cell r="E680">
            <v>132844</v>
          </cell>
          <cell r="F680">
            <v>102838</v>
          </cell>
          <cell r="G680" t="str">
            <v>ExpertGroups/Karplanter/N</v>
          </cell>
          <cell r="H680" t="str">
            <v>Karplanter</v>
          </cell>
          <cell r="I680" t="str">
            <v>Karplanter</v>
          </cell>
          <cell r="J680" t="str">
            <v>AlienSpecie</v>
          </cell>
          <cell r="N680">
            <v>4</v>
          </cell>
          <cell r="Q680">
            <v>3</v>
          </cell>
          <cell r="T680" t="str">
            <v>SE</v>
          </cell>
          <cell r="U680">
            <v>5</v>
          </cell>
          <cell r="V680" t="str">
            <v>4A,3D</v>
          </cell>
          <cell r="X680">
            <v>5</v>
          </cell>
          <cell r="Y680">
            <v>4</v>
          </cell>
          <cell r="Z680">
            <v>3</v>
          </cell>
          <cell r="AA680">
            <v>1927</v>
          </cell>
          <cell r="AB680" t="str">
            <v>terrestrial</v>
          </cell>
          <cell r="AD680" t="str">
            <v>unknown</v>
          </cell>
          <cell r="AE680" t="str">
            <v>yes</v>
          </cell>
          <cell r="AF680" t="str">
            <v>unknown</v>
          </cell>
          <cell r="AG680">
            <v>1927</v>
          </cell>
          <cell r="AH680" t="str">
            <v>Oslo: Skogro og Ho Bergen: Florida</v>
          </cell>
          <cell r="AI680">
            <v>5</v>
          </cell>
          <cell r="AJ680" t="str">
            <v>V</v>
          </cell>
          <cell r="AN680">
            <v>8</v>
          </cell>
          <cell r="AO680" t="str">
            <v>introductionTransportpollution,spreadStowaway,introductionStowaway,spreadNaturalDispersal,spreadTransportpollution</v>
          </cell>
          <cell r="AP680" t="str">
            <v>Øs,OsA,He,Bu,Ve,Te,Aa,Va,Ro,Ho,Sf,Mr,St,Nt,No,Tr</v>
          </cell>
          <cell r="AQ680">
            <v>1376</v>
          </cell>
          <cell r="AR680">
            <v>5</v>
          </cell>
          <cell r="AS680">
            <v>6880</v>
          </cell>
          <cell r="AT680">
            <v>310000</v>
          </cell>
          <cell r="AU680">
            <v>14000</v>
          </cell>
          <cell r="AV680">
            <v>60</v>
          </cell>
          <cell r="AW680" t="str">
            <v>Ingen kjent effekt</v>
          </cell>
          <cell r="AX680" t="str">
            <v>Ingen kjent effekt</v>
          </cell>
          <cell r="BC680" t="str">
            <v>Ingen kjent effekt</v>
          </cell>
          <cell r="BD680" t="str">
            <v>Ingen kjent effekt</v>
          </cell>
          <cell r="BE680" t="str">
            <v>no</v>
          </cell>
          <cell r="BF680" t="str">
            <v>no</v>
          </cell>
          <cell r="BG680" t="str">
            <v>V</v>
          </cell>
          <cell r="BK680" t="str">
            <v>temperate_boreal:Asia,NorthAndCentralAmerica|temperate_nemoral:Asia,NorthAndCentralAmerica</v>
          </cell>
          <cell r="BM680" t="str">
            <v>temperate_boreal:Europe,Asia,NorthAndCentralAmerica|temperate_nemoral:Europe,Asia,NorthAndCentralAmerica</v>
          </cell>
          <cell r="BO680">
            <v>4</v>
          </cell>
          <cell r="BR680" t="str">
            <v>RedListCategoryLevel</v>
          </cell>
          <cell r="BT680">
            <v>3</v>
          </cell>
          <cell r="BW680" t="str">
            <v>SpreadYearlyIncreaseObservations</v>
          </cell>
          <cell r="BX680">
            <v>288</v>
          </cell>
          <cell r="BY680">
            <v>2</v>
          </cell>
          <cell r="CB680" t="str">
            <v>T12-C-2,T18,T23,T24,T29,T30,T32,T33-C-2,T34,T35,T36,T37,T40,T41,T42,T44,T45,V1,V2,V8,V9,V10,V11,V12,V13</v>
          </cell>
          <cell r="CC680">
            <v>3</v>
          </cell>
          <cell r="CG680" t="str">
            <v>T18,T30,V2,V8</v>
          </cell>
          <cell r="CH680">
            <v>1</v>
          </cell>
          <cell r="CL680" t="str">
            <v>T18,T30,V2,V8</v>
          </cell>
          <cell r="CM680">
            <v>1</v>
          </cell>
          <cell r="CQ680">
            <v>1</v>
          </cell>
          <cell r="CT680" t="str">
            <v>T18,T30,V2,V8,V10</v>
          </cell>
          <cell r="CU680">
            <v>2</v>
          </cell>
          <cell r="CX680">
            <v>2</v>
          </cell>
          <cell r="CY680">
            <v>1</v>
          </cell>
          <cell r="DB680">
            <v>0</v>
          </cell>
          <cell r="DC680" t="str">
            <v>Alaskamjølke &lt;em&gt;Epilobium ciliatum &lt;/em&gt;ssp. &lt;em&gt;glandulosum &lt;/em&gt;er en flerårig, ca. 1 m høy urt som formerer seg med frø. Frøene har lange hår, noe som sikrer effektiv vindspredning over potensielt betydelige avstander (km). Den kommer fra vestlige Nord-Amerika og Øst-Asia (Stillehavsregionen). Det er uvisst hvilke vektorer som har brakt planten til Norge: den kan ha fulgt med både importvarer og transportmidler. Alaskamjølke inngår i stor grad i de samme naturtypene som ugrasmjølke og kan også vokse sammen med denne: ulike typer skrotemark, i grøfter, som ugras i brakk eng og beitemark og mange andre steder, kulturpåvirket våtmark, fuktige berg, sumpvegetasjon rundt innsjøer osv.</v>
          </cell>
          <cell r="DD680" t="str">
            <v>&lt;p&gt;Siden første påvisning i 1927 (Oslo: Skogro og Ho Bergen: Florida) har alaskamjølke økt jevnt og trutt, både i areal og frekvens. Den er trolig underrepresentert i innsamlingene (dvs. at mange notater og observasjoner inkludert under ugrasmjølke subsp. &lt;i&gt;ciliatum&lt;/i&gt;, kan høre til alaskamjølke, særlig for Vestlandet), men den synes å være mer bundet til kyststrøk enn ugrasmjølke subsp. &lt;em&gt;ciliatum&lt;/em&gt;. Så langt er alaskamjølke funnet til No Lofoten og i Tr Tromsø og er den dominerende planten av denne gruppen i Vest-Norge og deler av Midt-Norge - Nordland. Den vil nok bli vanligere i områder der den allerede finnes og kanskje ekspandere videre nordover. &lt;/p&gt;</v>
          </cell>
          <cell r="DE680" t="str">
            <v>&lt;p&gt;Planten er innført med ulike transportmidler, gartnerivarer (planter og jord etc.), og trolig med tysk høy under andre verdenskrig. Stor og effektiv egenspredning med vindbårne frukter og henger fast i allslags fottøy og dyr.&lt;/p&gt;</v>
          </cell>
          <cell r="DF680" t="str">
            <v>&lt;p&gt;Invasjonspotensialet er stort, en kombinasjon av lang median levetid og moderat ekspansjonshastighet (som nok er undervurdert). Invasjonspotensialet er langt på vei realisert når det gjelder utbredelsesområde (polygon), men ikke når det gjelder forekomstareal (fortetning). Planten er blant de mest utbredte fremmede planter på Vestlandet og delvis i Nordland i dag og fortsatt i sterk ekspansjon.&lt;/p&gt;&lt;p&gt;&lt;/p&gt;</v>
          </cell>
          <cell r="DG680" t="str">
            <v>&lt;p&gt;Planten vurderes å ha middels stor økologisk effekt. Den overtar dominansen og trenger ut andre urter i en rekke fuktige vegetasjonstyper, spesielt på flommark, strender og vasskanter ellers, i våt beitemark og slåtteeng, og i minerotrof myr. Den hybridiserer med minst to hjemlige arter av slekta mjølke (krattmjølke &lt;i&gt;Epilobium montanum&lt;/i&gt; og myrmjølke &lt;i&gt;E. palustre&lt;/i&gt;), trolig også flere, med delvis fungerende pollen og frø (Snogerup 2010), dvs. med introgresjon. Dette påvirker imidlertid bare mindre deler av populasjonene av de hjemlige artene, og effekten vurderes som liten.&lt;/p&gt;</v>
          </cell>
          <cell r="DH680" t="str">
            <v>&lt;p&gt;Alaskamjølke vurderes til svært høg økologisk risiko. Planten vil nok bli vanligere i områder der den allerede finnes og trolig ekspandere noe nordover. Den er ikke så tilbøyelig som ugrasmjølke til å danne større bestander: alaskamjølke opptrer oftest mer enkeltvis og i mindre grupper og vurderes derfor å ha litt mindre negativ effekt på hjemlige arter enn ugrasmjølke. I mange områder er den i imidlertid i ferd med å dominere fullstendig i en rekke fuktige og våte vegetasjonstyper, spesielt vasskanter, grøfter og våte beiter..&lt;/p&gt;</v>
          </cell>
          <cell r="DI680">
            <v>2</v>
          </cell>
        </row>
        <row r="681">
          <cell r="B681" t="str">
            <v>Salix acutifolia</v>
          </cell>
          <cell r="C681" t="str">
            <v>Willd.</v>
          </cell>
          <cell r="D681" t="str">
            <v>plommepil</v>
          </cell>
          <cell r="E681">
            <v>86667</v>
          </cell>
          <cell r="F681">
            <v>128904</v>
          </cell>
          <cell r="G681" t="str">
            <v>ExpertGroups/Karplanter/N</v>
          </cell>
          <cell r="H681" t="str">
            <v>Karplanter</v>
          </cell>
          <cell r="I681" t="str">
            <v>Karplanter</v>
          </cell>
          <cell r="J681" t="str">
            <v>AlienSpecie</v>
          </cell>
          <cell r="N681">
            <v>1</v>
          </cell>
          <cell r="Q681">
            <v>1</v>
          </cell>
          <cell r="T681" t="str">
            <v>NK</v>
          </cell>
          <cell r="U681">
            <v>1</v>
          </cell>
          <cell r="V681" t="str">
            <v>1,1</v>
          </cell>
          <cell r="X681">
            <v>1</v>
          </cell>
          <cell r="Y681">
            <v>1</v>
          </cell>
          <cell r="Z681">
            <v>1</v>
          </cell>
          <cell r="AA681">
            <v>1918</v>
          </cell>
          <cell r="AB681" t="str">
            <v>terrestrial</v>
          </cell>
          <cell r="AD681" t="str">
            <v>unknown</v>
          </cell>
          <cell r="AE681" t="str">
            <v>yes</v>
          </cell>
          <cell r="AF681" t="str">
            <v>unknown</v>
          </cell>
          <cell r="AG681">
            <v>1977</v>
          </cell>
          <cell r="AH681" t="str">
            <v>Ro Hå: Ogna, i kratt på sanddynene</v>
          </cell>
          <cell r="AI681">
            <v>20</v>
          </cell>
          <cell r="AJ681" t="str">
            <v>V</v>
          </cell>
          <cell r="AL681">
            <v>1</v>
          </cell>
          <cell r="AM681" t="str">
            <v>importDirect</v>
          </cell>
          <cell r="AN681">
            <v>1</v>
          </cell>
          <cell r="AO681" t="str">
            <v>introductionEscaped</v>
          </cell>
          <cell r="AP681" t="str">
            <v>Ro</v>
          </cell>
          <cell r="AQ681">
            <v>4</v>
          </cell>
          <cell r="AR681">
            <v>3</v>
          </cell>
          <cell r="AS681">
            <v>12</v>
          </cell>
          <cell r="AT681">
            <v>1</v>
          </cell>
          <cell r="AU681">
            <v>24</v>
          </cell>
          <cell r="AV681">
            <v>50</v>
          </cell>
          <cell r="AW681" t="str">
            <v>Ingen kjent effekt</v>
          </cell>
          <cell r="AX681" t="str">
            <v>Ingen kjent effekt</v>
          </cell>
          <cell r="BC681" t="str">
            <v>Ingen kjent effekt</v>
          </cell>
          <cell r="BD681" t="str">
            <v>Ingen kjent effekt</v>
          </cell>
          <cell r="BE681" t="str">
            <v>no</v>
          </cell>
          <cell r="BF681" t="str">
            <v>no</v>
          </cell>
          <cell r="BK681" t="str">
            <v>temperate_boreal:Europe,Asia|temperate_nemoral:Europe,Asia</v>
          </cell>
          <cell r="BM681" t="str">
            <v>temperate_boreal:Europe,Asia|temperate_nemoral:Europe,Asia</v>
          </cell>
          <cell r="BO681">
            <v>2</v>
          </cell>
          <cell r="BQ681" t="str">
            <v>X</v>
          </cell>
          <cell r="BR681" t="str">
            <v>RedListCategoryLevel</v>
          </cell>
          <cell r="BT681">
            <v>1</v>
          </cell>
          <cell r="BW681" t="str">
            <v>SpreadYearlyIncreaseCalculatedExpansionSpeed</v>
          </cell>
          <cell r="BX681">
            <v>0</v>
          </cell>
          <cell r="BY681">
            <v>1</v>
          </cell>
          <cell r="CB681" t="str">
            <v>T21-C-3</v>
          </cell>
          <cell r="CC681">
            <v>1</v>
          </cell>
          <cell r="CH681">
            <v>1</v>
          </cell>
          <cell r="CM681">
            <v>1</v>
          </cell>
          <cell r="CQ681">
            <v>1</v>
          </cell>
          <cell r="CU681">
            <v>1</v>
          </cell>
          <cell r="CX681">
            <v>0</v>
          </cell>
          <cell r="CY681">
            <v>1</v>
          </cell>
          <cell r="DB681">
            <v>0</v>
          </cell>
          <cell r="DC681" t="str">
            <v>Plommepil &lt;i&gt;Salix acutifolia&lt;/i&gt; er en busk eller lite tre med frøformering. Dessuten kan den formere seg ved at avbrukne kvister rotslår.</v>
          </cell>
          <cell r="DD681" t="str">
            <v>&lt;p&gt;Ogna i Ro Hå er fortsatt det eneste stedet i Norge der plommepil er dokumentert etablert, på gjengrodd sanddyne og ved jernbanen fra 1977 til i dag. Det er mulig at arten er gjenstående eller svakt forvillet også i Ho Bergen: ved Tveitavatnet (sett 1989 og senere) og ved Tokerud i Oslo (se Elven &amp; Fremstad under forb.).&lt;/p&gt;</v>
          </cell>
          <cell r="DE681" t="str">
            <v>Arten er innført som prydtre. Den spres med frø over middels lange avstander (sikkert opp til 100 m eller mer). Det kan også være noe spredning langs vassdrag med avbrukne kvister.</v>
          </cell>
          <cell r="DF681" t="str">
            <v>Invasjonspotensialet er lite, en kombinasjon av begrenset (til låg) median levetid og ingen ekspansjon (foreløpig).</v>
          </cell>
          <cell r="DG681" t="str">
            <v>Det er ingen kjent negativ økologisk effekt slik planten står i dag.&lt;br/&gt;Plommepil er imidlertid nært beslektet med den stedegne arten doggpil &lt;i&gt;Salix daphnoides &lt;/i&gt;(sårbar, VU). De to artene kan med svært stor sannsynlighet krysse seg introgressivt, og deler av østeuropeisk doggpil (det som betegnes her som pommersk pil &lt;i&gt;S. daphnoides&lt;/i&gt; var. &lt;i&gt;pomeranica&lt;/i&gt;) kan allerede være et slikt krysningsprodukt. I Norge i dag er imidlertid plommepil som forvillet en vestlending og doggpil en østlending, men plommepil plantes også andre steder, f.eks. i Trøndelag. Vi vurderer derfor ikke introgressiv hybridisering som en økologisk effekt innen vurderingsperioden, men kan ikke utelukke at dette kan bli en framtidig effekt dersom plommepil plantes i større omfang enn i dag.</v>
          </cell>
          <cell r="DH681" t="str">
            <v>&lt;p&gt;Plommepil vurderes til ingen kjent økologisk risiko.&lt;br/&gt;&lt;/p&gt;</v>
          </cell>
          <cell r="DI681">
            <v>1</v>
          </cell>
        </row>
        <row r="682">
          <cell r="B682" t="str">
            <v>Amaranthus hypochondriacus powellii</v>
          </cell>
          <cell r="C682" t="str">
            <v>(S.Watson) Pedersen</v>
          </cell>
          <cell r="D682" t="str">
            <v>grønnamarant</v>
          </cell>
          <cell r="E682">
            <v>130277</v>
          </cell>
          <cell r="F682">
            <v>143616</v>
          </cell>
          <cell r="G682" t="str">
            <v>ExpertGroups/Karplanter/N</v>
          </cell>
          <cell r="H682" t="str">
            <v>Karplanter</v>
          </cell>
          <cell r="I682" t="str">
            <v>Karplanter</v>
          </cell>
          <cell r="J682" t="str">
            <v>AlienSpecie</v>
          </cell>
          <cell r="N682">
            <v>1</v>
          </cell>
          <cell r="Q682">
            <v>1</v>
          </cell>
          <cell r="T682" t="str">
            <v>NK</v>
          </cell>
          <cell r="U682">
            <v>1</v>
          </cell>
          <cell r="V682" t="str">
            <v>1,1</v>
          </cell>
          <cell r="AA682">
            <v>1956</v>
          </cell>
          <cell r="AB682" t="str">
            <v>terrestrial</v>
          </cell>
          <cell r="AD682" t="str">
            <v>unknown</v>
          </cell>
          <cell r="AE682" t="str">
            <v>no</v>
          </cell>
          <cell r="AF682" t="str">
            <v>unknown</v>
          </cell>
          <cell r="AG682">
            <v>2006</v>
          </cell>
          <cell r="AH682" t="str">
            <v>Ho Bergen: Nygårdsgaten</v>
          </cell>
          <cell r="AI682">
            <v>1</v>
          </cell>
          <cell r="AJ682" t="str">
            <v>V</v>
          </cell>
          <cell r="AN682">
            <v>1</v>
          </cell>
          <cell r="AO682" t="str">
            <v>introductionTransportpollution</v>
          </cell>
          <cell r="AP682" t="str">
            <v>Ho</v>
          </cell>
          <cell r="AQ682">
            <v>4</v>
          </cell>
          <cell r="AR682">
            <v>2</v>
          </cell>
          <cell r="AS682">
            <v>8</v>
          </cell>
          <cell r="AT682">
            <v>1</v>
          </cell>
          <cell r="AU682">
            <v>16</v>
          </cell>
          <cell r="AV682">
            <v>100</v>
          </cell>
          <cell r="AW682" t="str">
            <v>Ingen kjent effekt</v>
          </cell>
          <cell r="AX682" t="str">
            <v>Ingen kjent effekt</v>
          </cell>
          <cell r="BC682" t="str">
            <v>Ingen kjent effekt</v>
          </cell>
          <cell r="BD682" t="str">
            <v>Ingen kjent effekt</v>
          </cell>
          <cell r="BE682" t="str">
            <v>no</v>
          </cell>
          <cell r="BF682" t="str">
            <v>no</v>
          </cell>
          <cell r="BG682" t="str">
            <v>V</v>
          </cell>
          <cell r="BK682" t="str">
            <v>temperate_nemoral:NorthAndCentralAmerica|temperate_dry:NorthAndCentralAmerica|subtropic_unspecified:NorthAndCentralAmerica,SouthAmerica|subtropic_highlands:SouthAmerica</v>
          </cell>
          <cell r="BM682" t="str">
            <v>temperate_nemoral:Europe,Asia,Oceania,NorthAndCentralAmerica|temperate_dry:Europe,Asia|subtropic_unspecified:NorthAndCentralAmerica,SouthAmerica|subtropic_mediterranean:Europe,Asia,Oceania|subtropic_highlands:SouthAmerica|tropic:NorthAndCentralAmerica,SouthAmerica</v>
          </cell>
          <cell r="BO682">
            <v>1</v>
          </cell>
          <cell r="BR682" t="str">
            <v>RedListCategoryLevel</v>
          </cell>
          <cell r="BT682">
            <v>1</v>
          </cell>
          <cell r="BW682" t="str">
            <v>SpreadYearlyIncreaseCalculatedExpansionSpeed</v>
          </cell>
          <cell r="BX682">
            <v>0</v>
          </cell>
          <cell r="BY682">
            <v>1</v>
          </cell>
          <cell r="CB682" t="str">
            <v>T35,T37,T39,T45</v>
          </cell>
          <cell r="CC682">
            <v>1</v>
          </cell>
          <cell r="CH682">
            <v>1</v>
          </cell>
          <cell r="CM682">
            <v>1</v>
          </cell>
          <cell r="CQ682">
            <v>1</v>
          </cell>
          <cell r="CU682">
            <v>1</v>
          </cell>
          <cell r="CX682">
            <v>0</v>
          </cell>
          <cell r="CY682">
            <v>1</v>
          </cell>
          <cell r="DB682">
            <v>0</v>
          </cell>
          <cell r="DC682" t="str">
            <v>Grønnamarant &lt;i&gt;Amaranthus hypochondriacus&lt;/i&gt; var. &lt;i&gt;powellii&lt;/i&gt; kommer fra varme deler av vestlige Nord-Amerika, Mellom- og Sør-Amerika. Den er ettårig og har frøformering.</v>
          </cell>
          <cell r="DD682" t="str">
            <v>Grønnamarant er funnet svært spredte steder fra et første funn på avfallshaug i Op Lillehammer: Jørstadmoen i 1956 og fram til en serie funn på Østlandet og i Ho Bergen etter 2000. I Bergen ble den funnet i Nygårdsgaten i 2006 og gjenfunnet samme sted i 2016 og 2017 (Jørgensen 2018). Den har dermed vært etablert i minst 12 år. Hovedtyngden av funnene er i grønnsakåkrer, blomsterbed, på deponeringsplasser for organisk avfall og på fuglematingsplasser.</v>
          </cell>
          <cell r="DE682" t="str">
            <v>Arten er kommet inn med såfrø, gartnerivarer, korn, sojabønner og fuglef&amp;#244:r.</v>
          </cell>
          <cell r="DF682" t="str">
            <v>Invasjonspotensialet er lite, med minste skår på median levetid og ingen ekspansjon foreløpig.</v>
          </cell>
          <cell r="DG682" t="str">
            <v>Ingen kjent negativ økologisk effekt er knyttet til arten.</v>
          </cell>
          <cell r="DH682" t="str">
            <v>Grønnamarant vurderes til ingen kjent økologisk risiko.</v>
          </cell>
          <cell r="DI682">
            <v>1</v>
          </cell>
        </row>
        <row r="683">
          <cell r="B683" t="str">
            <v>Erigeron annuus</v>
          </cell>
          <cell r="C683" t="str">
            <v>(L.) Pers.</v>
          </cell>
          <cell r="D683" t="str">
            <v>trådstjerne</v>
          </cell>
          <cell r="E683">
            <v>133006</v>
          </cell>
          <cell r="F683">
            <v>100564</v>
          </cell>
          <cell r="G683" t="str">
            <v>ExpertGroups/Karplanter/N</v>
          </cell>
          <cell r="H683" t="str">
            <v>Karplanter</v>
          </cell>
          <cell r="I683" t="str">
            <v>Karplanter</v>
          </cell>
          <cell r="J683" t="str">
            <v>AlienSpecie</v>
          </cell>
          <cell r="N683">
            <v>3</v>
          </cell>
          <cell r="Q683">
            <v>1</v>
          </cell>
          <cell r="T683" t="str">
            <v>LO</v>
          </cell>
          <cell r="U683">
            <v>2</v>
          </cell>
          <cell r="V683" t="str">
            <v>3B,1</v>
          </cell>
          <cell r="X683">
            <v>2</v>
          </cell>
          <cell r="Y683">
            <v>3</v>
          </cell>
          <cell r="Z683">
            <v>1</v>
          </cell>
          <cell r="AA683">
            <v>1950</v>
          </cell>
          <cell r="AB683" t="str">
            <v>terrestrial</v>
          </cell>
          <cell r="AD683" t="str">
            <v>unknown</v>
          </cell>
          <cell r="AE683" t="str">
            <v>yes</v>
          </cell>
          <cell r="AF683" t="str">
            <v>unknown</v>
          </cell>
          <cell r="AG683">
            <v>2001</v>
          </cell>
          <cell r="AH683" t="str">
            <v>Ak Asker: Nesbru - Slependen</v>
          </cell>
          <cell r="AI683">
            <v>2</v>
          </cell>
          <cell r="AJ683" t="str">
            <v>V</v>
          </cell>
          <cell r="AL683">
            <v>1</v>
          </cell>
          <cell r="AM683" t="str">
            <v>importDirect</v>
          </cell>
          <cell r="AN683">
            <v>3</v>
          </cell>
          <cell r="AO683" t="str">
            <v>introductionTransportpollution,introductionEscaped,spreadStowaway</v>
          </cell>
          <cell r="AP683" t="str">
            <v>Øs,OsA,Bu,Ve,Va,Ro</v>
          </cell>
          <cell r="AQ683">
            <v>48</v>
          </cell>
          <cell r="AR683">
            <v>5</v>
          </cell>
          <cell r="AS683">
            <v>240</v>
          </cell>
          <cell r="AT683">
            <v>31200</v>
          </cell>
          <cell r="AU683">
            <v>720</v>
          </cell>
          <cell r="AV683">
            <v>60</v>
          </cell>
          <cell r="AW683" t="str">
            <v>Ingen kjent effekt</v>
          </cell>
          <cell r="AX683" t="str">
            <v>Ingen kjent effekt</v>
          </cell>
          <cell r="BC683" t="str">
            <v>Ingen kjent effekt</v>
          </cell>
          <cell r="BD683" t="str">
            <v>Ingen kjent effekt</v>
          </cell>
          <cell r="BE683" t="str">
            <v>no</v>
          </cell>
          <cell r="BF683" t="str">
            <v>no</v>
          </cell>
          <cell r="BG683" t="str">
            <v>V</v>
          </cell>
          <cell r="BK683" t="str">
            <v>temperate_nemoral:NorthAndCentralAmerica|subtropic_unspecified:NorthAndCentralAmerica</v>
          </cell>
          <cell r="BM683" t="str">
            <v>temperate_nemoral:Europe,Asia,NorthAndCentralAmerica|subtropic_unspecified:Oceania,NorthAndCentralAmerica|subtropic_mediterranean:Europe,Asia</v>
          </cell>
          <cell r="BO683">
            <v>2</v>
          </cell>
          <cell r="BP683" t="str">
            <v>X</v>
          </cell>
          <cell r="BR683" t="str">
            <v>RedListCategoryLevel</v>
          </cell>
          <cell r="BT683">
            <v>3</v>
          </cell>
          <cell r="BW683" t="str">
            <v>SpreadYearlyIncreaseCalculatedExpansionSpeed</v>
          </cell>
          <cell r="BX683">
            <v>253.98</v>
          </cell>
          <cell r="BY683">
            <v>1</v>
          </cell>
          <cell r="CB683" t="str">
            <v>T32-C-3,T32-C-7,T40,T43</v>
          </cell>
          <cell r="CC683">
            <v>1</v>
          </cell>
          <cell r="CH683">
            <v>1</v>
          </cell>
          <cell r="CM683">
            <v>1</v>
          </cell>
          <cell r="CP683" t="str">
            <v>Åpen grunnlendt kalkmark i boreonemoral sone</v>
          </cell>
          <cell r="CQ683">
            <v>1</v>
          </cell>
          <cell r="CU683">
            <v>1</v>
          </cell>
          <cell r="CX683">
            <v>0</v>
          </cell>
          <cell r="CY683">
            <v>1</v>
          </cell>
          <cell r="DB683">
            <v>0</v>
          </cell>
          <cell r="DC683" t="str">
            <v>Trådstjerne &lt;i&gt;Erigeron annuus &lt;/i&gt;er en toårig urt, opp til 50 cm høg. Arten kommer fra østlige Nord-Amerika, men er hyppig som ugras i store deler av Europa og dels i Asia. Den har ofte god frøformering. Fruktene er vindspredte og kan spres over en viss distanse, anslagsvis opp til 50-100 m. Bestandene kan bli ganske store og individrike på få år. Arten forekommer hovedsakelig på ulike typer skrotemark, men inntar også grunnlende, til dels på kalkgrunn.</v>
          </cell>
          <cell r="DD683" t="str">
            <v>&lt;p&gt;Trådstjerne kan være kommet inn delvis som prydplante, men de fleste forekomstene tyder på innførsel med grasfrø og ulike transportmidler til industritomter og skroteplasser. Den er under etablering i Norge og er de siste 15 årene funnet flere steder med små bestander, spesielt i Ak Asker, Bu Drammen og VA Farsund.&lt;/p&gt;</v>
          </cell>
          <cell r="DE683" t="str">
            <v>Arten er kommet inn med grasfrø og transportmidler og som prydplante og er spredt med frø fra hager.</v>
          </cell>
          <cell r="DF683" t="str">
            <v>Invasjonspotensialet er moderat, med begrenset (med usikkerhet til moderat) lang median levetid og moderat ekspansjonshastighet.</v>
          </cell>
          <cell r="DG683" t="str">
            <v>Ingen kjent negativ økologisk effekt er knyttet til arten.</v>
          </cell>
          <cell r="DH683" t="str">
            <v>&lt;p&gt;Trådstjerne vurderes til låg økologisk risiko, og utelukkende på grunn av invasjonspotensialet. Den har nokså ustabile forekomster, og økt funnfrekvens de siste 15 år henger trolig mer sammen med økt innførsel enn med egenspredning. Arten er lite etablert i norsk natur og oftest på skrotemark i vid betydning. Den forekommer også i en prioritert naturtype, grunnlendt kalkmark, men fører ikke til noen merkbar fortrengning.&lt;/p&gt;</v>
          </cell>
          <cell r="DI683">
            <v>0</v>
          </cell>
        </row>
        <row r="684">
          <cell r="B684" t="str">
            <v>Erigeron philadelphicus</v>
          </cell>
          <cell r="C684" t="str">
            <v>L.</v>
          </cell>
          <cell r="E684">
            <v>105197</v>
          </cell>
          <cell r="F684">
            <v>145544</v>
          </cell>
          <cell r="G684" t="str">
            <v>ExpertGroups/Karplanter/N</v>
          </cell>
          <cell r="H684" t="str">
            <v>Karplanter</v>
          </cell>
          <cell r="I684" t="str">
            <v>Karplanter</v>
          </cell>
          <cell r="J684" t="str">
            <v>NotApplicable</v>
          </cell>
          <cell r="M684" t="str">
            <v>canNotEstablishWithin50years</v>
          </cell>
          <cell r="AA684">
            <v>1947</v>
          </cell>
          <cell r="AB684" t="str">
            <v>terrestrial</v>
          </cell>
          <cell r="AD684" t="str">
            <v>unknown</v>
          </cell>
          <cell r="AE684" t="str">
            <v>no</v>
          </cell>
          <cell r="AF684" t="str">
            <v>unknown</v>
          </cell>
          <cell r="AI684">
            <v>2</v>
          </cell>
          <cell r="AJ684" t="str">
            <v>V</v>
          </cell>
          <cell r="AW684" t="str">
            <v>Ingen kjent effekt</v>
          </cell>
          <cell r="AX684" t="str">
            <v>Ingen kjent effekt</v>
          </cell>
          <cell r="BC684" t="str">
            <v>Ingen kjent effekt</v>
          </cell>
          <cell r="BD684" t="str">
            <v>Ingen kjent effekt</v>
          </cell>
          <cell r="BK684" t="str">
            <v>temperate_boreal:NorthAndCentralAmerica|temperate_nemoral:NorthAndCentralAmerica|subtropic_unspecified:NorthAndCentralAmerica</v>
          </cell>
          <cell r="BM684" t="str">
            <v>temperate_boreal:NorthAndCentralAmerica|temperate_nemoral:Europe,Asia,NorthAndCentralAmerica|subtropic_unspecified:NorthAndCentralAmerica</v>
          </cell>
          <cell r="DI684">
            <v>0</v>
          </cell>
        </row>
        <row r="685">
          <cell r="B685" t="str">
            <v>Erigeron speciosus</v>
          </cell>
          <cell r="C685" t="str">
            <v>(Lindl.) DC.</v>
          </cell>
          <cell r="D685" t="str">
            <v>praktbakkestjerne</v>
          </cell>
          <cell r="E685">
            <v>85736</v>
          </cell>
          <cell r="F685">
            <v>128847</v>
          </cell>
          <cell r="G685" t="str">
            <v>ExpertGroups/Karplanter/N</v>
          </cell>
          <cell r="H685" t="str">
            <v>Karplanter</v>
          </cell>
          <cell r="I685" t="str">
            <v>Karplanter</v>
          </cell>
          <cell r="J685" t="str">
            <v>NotApplicable</v>
          </cell>
          <cell r="M685" t="str">
            <v>canNotEstablishWithin50years</v>
          </cell>
          <cell r="AA685">
            <v>1997</v>
          </cell>
          <cell r="AB685" t="str">
            <v>terrestrial</v>
          </cell>
          <cell r="AD685" t="str">
            <v>unknown</v>
          </cell>
          <cell r="AE685" t="str">
            <v>no</v>
          </cell>
          <cell r="AF685" t="str">
            <v>unknown</v>
          </cell>
          <cell r="AI685">
            <v>5</v>
          </cell>
          <cell r="AJ685" t="str">
            <v>V</v>
          </cell>
          <cell r="AW685" t="str">
            <v>Ingen kjent effekt</v>
          </cell>
          <cell r="AX685" t="str">
            <v>Ingen kjent effekt</v>
          </cell>
          <cell r="BC685" t="str">
            <v>Ingen kjent effekt</v>
          </cell>
          <cell r="BD685" t="str">
            <v>Ingen kjent effekt</v>
          </cell>
          <cell r="BK685" t="str">
            <v>temperate_nemoral:NorthAndCentralAmerica|temperate_dry:NorthAndCentralAmerica|subtropic_dry:NorthAndCentralAmerica</v>
          </cell>
          <cell r="BM685" t="str">
            <v>temperate_nemoral:Europe,NorthAndCentralAmerica|temperate_dry:NorthAndCentralAmerica|subtropic_dry:NorthAndCentralAmerica</v>
          </cell>
          <cell r="DI685">
            <v>0</v>
          </cell>
        </row>
        <row r="686">
          <cell r="B686" t="str">
            <v>Erodium botrys</v>
          </cell>
          <cell r="C686" t="str">
            <v>(Cav.) Bertol.</v>
          </cell>
          <cell r="D686" t="str">
            <v>middelhavstranehals</v>
          </cell>
          <cell r="E686">
            <v>62193</v>
          </cell>
          <cell r="F686">
            <v>102233</v>
          </cell>
          <cell r="G686" t="str">
            <v>ExpertGroups/Karplanter/N</v>
          </cell>
          <cell r="H686" t="str">
            <v>Karplanter</v>
          </cell>
          <cell r="I686" t="str">
            <v>Karplanter</v>
          </cell>
          <cell r="J686" t="str">
            <v>NotApplicable</v>
          </cell>
          <cell r="M686" t="str">
            <v>canNotEstablishWithin50years</v>
          </cell>
          <cell r="AA686">
            <v>1953</v>
          </cell>
          <cell r="AB686" t="str">
            <v>terrestrial</v>
          </cell>
          <cell r="AD686" t="str">
            <v>unknown</v>
          </cell>
          <cell r="AE686" t="str">
            <v>no</v>
          </cell>
          <cell r="AF686" t="str">
            <v>unknown</v>
          </cell>
          <cell r="AI686">
            <v>1</v>
          </cell>
          <cell r="AJ686" t="str">
            <v>V</v>
          </cell>
          <cell r="AW686" t="str">
            <v>Ingen kjent effekt</v>
          </cell>
          <cell r="AX686" t="str">
            <v>Ingen kjent effekt</v>
          </cell>
          <cell r="BC686" t="str">
            <v>Ingen kjent effekt</v>
          </cell>
          <cell r="BD686" t="str">
            <v>Ingen kjent effekt</v>
          </cell>
          <cell r="BK686" t="str">
            <v>subtropic_mediterranean:Europe,Asia,Africa</v>
          </cell>
          <cell r="BM686" t="str">
            <v>subtropic_mediterranean:Europe,Asia,Africa,Oceania,NorthAndCentralAmerica|subtropic_caperegion:Africa</v>
          </cell>
          <cell r="DI686">
            <v>0</v>
          </cell>
        </row>
        <row r="687">
          <cell r="B687" t="str">
            <v>Erodium ciconium</v>
          </cell>
          <cell r="C687" t="str">
            <v>(L.) L'Hér.</v>
          </cell>
          <cell r="E687">
            <v>105198</v>
          </cell>
          <cell r="F687">
            <v>145545</v>
          </cell>
          <cell r="G687" t="str">
            <v>ExpertGroups/Karplanter/N</v>
          </cell>
          <cell r="H687" t="str">
            <v>Karplanter</v>
          </cell>
          <cell r="I687" t="str">
            <v>Karplanter</v>
          </cell>
          <cell r="J687" t="str">
            <v>NotApplicable</v>
          </cell>
          <cell r="M687" t="str">
            <v>canNotEstablishWithin50years</v>
          </cell>
          <cell r="AA687">
            <v>1947</v>
          </cell>
          <cell r="AB687" t="str">
            <v>terrestrial</v>
          </cell>
          <cell r="AD687" t="str">
            <v>unknown</v>
          </cell>
          <cell r="AE687" t="str">
            <v>no</v>
          </cell>
          <cell r="AF687" t="str">
            <v>unknown</v>
          </cell>
          <cell r="AI687">
            <v>1</v>
          </cell>
          <cell r="AJ687" t="str">
            <v>V</v>
          </cell>
          <cell r="AW687" t="str">
            <v>Ingen kjent effekt</v>
          </cell>
          <cell r="AX687" t="str">
            <v>Ingen kjent effekt</v>
          </cell>
          <cell r="BC687" t="str">
            <v>Ingen kjent effekt</v>
          </cell>
          <cell r="BD687" t="str">
            <v>Ingen kjent effekt</v>
          </cell>
          <cell r="BK687" t="str">
            <v>temperate_dry:Asia|subtropic_mediterranean:Europe,Asia,Africa</v>
          </cell>
          <cell r="BM687" t="str">
            <v>temperate_dry:Asia|subtropic_mediterranean:Europe,Asia,Africa</v>
          </cell>
          <cell r="DI687">
            <v>0</v>
          </cell>
        </row>
        <row r="688">
          <cell r="B688" t="str">
            <v>Erodium manescavi</v>
          </cell>
          <cell r="C688" t="str">
            <v>Coss.</v>
          </cell>
          <cell r="D688" t="str">
            <v>flekktranehals</v>
          </cell>
          <cell r="E688">
            <v>100390</v>
          </cell>
          <cell r="F688">
            <v>141628</v>
          </cell>
          <cell r="G688" t="str">
            <v>ExpertGroups/Karplanter/N</v>
          </cell>
          <cell r="H688" t="str">
            <v>Karplanter</v>
          </cell>
          <cell r="I688" t="str">
            <v>Karplanter</v>
          </cell>
          <cell r="J688" t="str">
            <v>NotApplicable</v>
          </cell>
          <cell r="M688" t="str">
            <v>canNotEstablishWithin50years</v>
          </cell>
          <cell r="AA688">
            <v>2005</v>
          </cell>
          <cell r="AB688" t="str">
            <v>terrestrial</v>
          </cell>
          <cell r="AD688" t="str">
            <v>unknown</v>
          </cell>
          <cell r="AE688" t="str">
            <v>no</v>
          </cell>
          <cell r="AF688" t="str">
            <v>unknown</v>
          </cell>
          <cell r="AI688">
            <v>5</v>
          </cell>
          <cell r="AJ688" t="str">
            <v>V</v>
          </cell>
          <cell r="AW688" t="str">
            <v>Ingen kjent effekt</v>
          </cell>
          <cell r="AX688" t="str">
            <v>Ingen kjent effekt</v>
          </cell>
          <cell r="BC688" t="str">
            <v>Ingen kjent effekt</v>
          </cell>
          <cell r="BD688" t="str">
            <v>Ingen kjent effekt</v>
          </cell>
          <cell r="BK688" t="str">
            <v>temperate_nemoral:Europe</v>
          </cell>
          <cell r="BM688" t="str">
            <v>temperate_nemoral:Europe</v>
          </cell>
          <cell r="DI688">
            <v>0</v>
          </cell>
        </row>
        <row r="689">
          <cell r="B689" t="str">
            <v>Erodium moschatum</v>
          </cell>
          <cell r="C689" t="str">
            <v>(L.) L'Hér.</v>
          </cell>
          <cell r="D689" t="str">
            <v>moskustranehals</v>
          </cell>
          <cell r="E689">
            <v>62196</v>
          </cell>
          <cell r="F689">
            <v>102236</v>
          </cell>
          <cell r="G689" t="str">
            <v>ExpertGroups/Karplanter/N</v>
          </cell>
          <cell r="H689" t="str">
            <v>Karplanter</v>
          </cell>
          <cell r="I689" t="str">
            <v>Karplanter</v>
          </cell>
          <cell r="J689" t="str">
            <v>NotApplicable</v>
          </cell>
          <cell r="M689" t="str">
            <v>canNotEstablishWithin50years</v>
          </cell>
          <cell r="AA689" t="str">
            <v>1821-1860</v>
          </cell>
          <cell r="AB689" t="str">
            <v>terrestrial</v>
          </cell>
          <cell r="AD689" t="str">
            <v>unknown</v>
          </cell>
          <cell r="AE689" t="str">
            <v>no</v>
          </cell>
          <cell r="AF689" t="str">
            <v>unknown</v>
          </cell>
          <cell r="AI689">
            <v>1</v>
          </cell>
          <cell r="AJ689" t="str">
            <v>V</v>
          </cell>
          <cell r="AW689" t="str">
            <v>Ingen kjent effekt</v>
          </cell>
          <cell r="AX689" t="str">
            <v>Ingen kjent effekt</v>
          </cell>
          <cell r="BC689" t="str">
            <v>Ingen kjent effekt</v>
          </cell>
          <cell r="BD689" t="str">
            <v>Ingen kjent effekt</v>
          </cell>
          <cell r="BK689" t="str">
            <v>temperate_nemoral:Europe|subtropic_mediterranean:Europe,Africa|tropic:Africa</v>
          </cell>
          <cell r="BM689" t="str">
            <v>temperate_nemoral:Europe|subtropic_mediterranean:Europe,Africa|tropic:Africa</v>
          </cell>
          <cell r="DI689">
            <v>0</v>
          </cell>
        </row>
        <row r="690">
          <cell r="B690" t="str">
            <v>Eruca vesicaria</v>
          </cell>
          <cell r="C690" t="str">
            <v>(L.) Cav.</v>
          </cell>
          <cell r="D690" t="str">
            <v>salatsennep</v>
          </cell>
          <cell r="E690">
            <v>144110</v>
          </cell>
          <cell r="F690">
            <v>101211</v>
          </cell>
          <cell r="G690" t="str">
            <v>ExpertGroups/Karplanter/N</v>
          </cell>
          <cell r="H690" t="str">
            <v>Karplanter</v>
          </cell>
          <cell r="I690" t="str">
            <v>Karplanter</v>
          </cell>
          <cell r="J690" t="str">
            <v>NotApplicable</v>
          </cell>
          <cell r="M690" t="str">
            <v>canNotEstablishWithin50years</v>
          </cell>
          <cell r="AA690">
            <v>1892</v>
          </cell>
          <cell r="AB690" t="str">
            <v>terrestrial</v>
          </cell>
          <cell r="AD690" t="str">
            <v>origin,unknown</v>
          </cell>
          <cell r="AE690" t="str">
            <v>no</v>
          </cell>
          <cell r="AF690" t="str">
            <v>unknown</v>
          </cell>
          <cell r="AI690">
            <v>1</v>
          </cell>
          <cell r="AJ690" t="str">
            <v>V</v>
          </cell>
          <cell r="AW690" t="str">
            <v>Ingen kjent effekt</v>
          </cell>
          <cell r="AX690" t="str">
            <v>Økonomisk viktig kultur som salatplante, spesielt på Østlandet.</v>
          </cell>
          <cell r="BC690" t="str">
            <v>Ingen kjent effekt</v>
          </cell>
          <cell r="BD690" t="str">
            <v>Ingen kjent effekt</v>
          </cell>
          <cell r="BK690" t="str">
            <v>subtropic_mediterranean:Europe,Asia,Africa|subtropic_dry:Asia</v>
          </cell>
          <cell r="BM690" t="str">
            <v>temperate_nemoral:Europe,NorthAndCentralAmerica|temperate_dry:Europe,Asia|subtropic_mediterranean:Europe,Asia,Africa,Oceania,NorthAndCentralAmerica,SouthAmerica|subtropic_dry:Asia,NorthAndCentralAmerica,SouthAmerica</v>
          </cell>
          <cell r="DI690">
            <v>0</v>
          </cell>
        </row>
        <row r="691">
          <cell r="B691" t="str">
            <v>Erucaria hispanica</v>
          </cell>
          <cell r="C691" t="str">
            <v>(L.) Druce</v>
          </cell>
          <cell r="D691" t="str">
            <v>spansk reddik</v>
          </cell>
          <cell r="E691">
            <v>133084</v>
          </cell>
          <cell r="F691">
            <v>101214</v>
          </cell>
          <cell r="G691" t="str">
            <v>ExpertGroups/Karplanter/N</v>
          </cell>
          <cell r="H691" t="str">
            <v>Karplanter</v>
          </cell>
          <cell r="I691" t="str">
            <v>Karplanter</v>
          </cell>
          <cell r="J691" t="str">
            <v>NotApplicable</v>
          </cell>
          <cell r="M691" t="str">
            <v>canNotEstablishWithin50years</v>
          </cell>
          <cell r="AA691">
            <v>1891</v>
          </cell>
          <cell r="AB691" t="str">
            <v>terrestrial</v>
          </cell>
          <cell r="AD691" t="str">
            <v>origin,unknown</v>
          </cell>
          <cell r="AE691" t="str">
            <v>no</v>
          </cell>
          <cell r="AF691" t="str">
            <v>unknown</v>
          </cell>
          <cell r="AI691">
            <v>1</v>
          </cell>
          <cell r="AJ691" t="str">
            <v>V</v>
          </cell>
          <cell r="AW691" t="str">
            <v>Ingen kjent effekt</v>
          </cell>
          <cell r="AX691" t="str">
            <v>Ingen kjent effekt</v>
          </cell>
          <cell r="BC691" t="str">
            <v>Ingen kjent effekt</v>
          </cell>
          <cell r="BD691" t="str">
            <v>Ingen kjent effekt</v>
          </cell>
          <cell r="BK691" t="str">
            <v>subtropic_mediterranean:Europe,Asia,Africa|subtropic_dry:Africa</v>
          </cell>
          <cell r="BM691" t="str">
            <v>subtropic_mediterranean:Europe,Asia,Africa|subtropic_dry:Africa</v>
          </cell>
          <cell r="DI691">
            <v>0</v>
          </cell>
        </row>
        <row r="692">
          <cell r="B692" t="str">
            <v>Rosa glauca</v>
          </cell>
          <cell r="C692" t="str">
            <v>Pourr.</v>
          </cell>
          <cell r="D692" t="str">
            <v>doggrose</v>
          </cell>
          <cell r="E692">
            <v>136923</v>
          </cell>
          <cell r="F692">
            <v>103391</v>
          </cell>
          <cell r="G692" t="str">
            <v>ExpertGroups/Karplanter/N</v>
          </cell>
          <cell r="H692" t="str">
            <v>Karplanter</v>
          </cell>
          <cell r="I692" t="str">
            <v>Karplanter</v>
          </cell>
          <cell r="J692" t="str">
            <v>AlienSpecie</v>
          </cell>
          <cell r="N692">
            <v>4</v>
          </cell>
          <cell r="Q692">
            <v>1</v>
          </cell>
          <cell r="T692" t="str">
            <v>PH</v>
          </cell>
          <cell r="U692">
            <v>3</v>
          </cell>
          <cell r="V692" t="str">
            <v>4A,1</v>
          </cell>
          <cell r="X692">
            <v>3</v>
          </cell>
          <cell r="Y692">
            <v>4</v>
          </cell>
          <cell r="Z692">
            <v>1</v>
          </cell>
          <cell r="AA692">
            <v>1943</v>
          </cell>
          <cell r="AB692" t="str">
            <v>terrestrial</v>
          </cell>
          <cell r="AD692" t="str">
            <v>unknown</v>
          </cell>
          <cell r="AE692" t="str">
            <v>yes</v>
          </cell>
          <cell r="AF692" t="str">
            <v>unknown</v>
          </cell>
          <cell r="AG692">
            <v>1966</v>
          </cell>
          <cell r="AH692" t="str">
            <v>ST Osen: Osen</v>
          </cell>
          <cell r="AI692">
            <v>10</v>
          </cell>
          <cell r="AJ692" t="str">
            <v>V</v>
          </cell>
          <cell r="AL692">
            <v>2</v>
          </cell>
          <cell r="AM692" t="str">
            <v>importDirect</v>
          </cell>
          <cell r="AN692">
            <v>3</v>
          </cell>
          <cell r="AO692" t="str">
            <v>introductionEscaped,spreadNaturalDispersal</v>
          </cell>
          <cell r="AP692" t="str">
            <v>Øs,OsA,He,Op,Bu,Ve,Te,Aa,Va,Ro,Ho,Sf,Mr,St,Nt,No</v>
          </cell>
          <cell r="AQ692">
            <v>380</v>
          </cell>
          <cell r="AR692">
            <v>6</v>
          </cell>
          <cell r="AS692">
            <v>2280</v>
          </cell>
          <cell r="AT692">
            <v>250000</v>
          </cell>
          <cell r="AU692">
            <v>6840</v>
          </cell>
          <cell r="AV692">
            <v>75</v>
          </cell>
          <cell r="AW692" t="str">
            <v>Ingen kjent effekt</v>
          </cell>
          <cell r="AX692" t="str">
            <v>Ingen kjent effekt</v>
          </cell>
          <cell r="BC692" t="str">
            <v>Ingen kjent effekt</v>
          </cell>
          <cell r="BD692" t="str">
            <v>Ingen kjent effekt</v>
          </cell>
          <cell r="BE692" t="str">
            <v>no</v>
          </cell>
          <cell r="BF692" t="str">
            <v>no</v>
          </cell>
          <cell r="BK692" t="str">
            <v>temperate_nemoral:Europe|subtropic_mediterranean:Europe</v>
          </cell>
          <cell r="BM692" t="str">
            <v>temperate_boreal:Europe,NorthAndCentralAmerica|temperate_nemoral:Europe,NorthAndCentralAmerica|subtropic_mediterranean:Europe</v>
          </cell>
          <cell r="BO692">
            <v>4</v>
          </cell>
          <cell r="BR692" t="str">
            <v>RedListCategoryLevel</v>
          </cell>
          <cell r="BT692">
            <v>3</v>
          </cell>
          <cell r="BU692" t="str">
            <v>X</v>
          </cell>
          <cell r="BW692" t="str">
            <v>SpreadYearlyIncreaseObservations</v>
          </cell>
          <cell r="BX692">
            <v>483</v>
          </cell>
          <cell r="BY692">
            <v>1</v>
          </cell>
          <cell r="CB692" t="str">
            <v>T31,T32,T35,T37,T43,T30,T2,T4-C-6,T4-C-7,T4-C-10,T4-C-11,T4-C-2,T4-C-3,T4-C-7,T4-C-4,T4-C-8,T4-C-1,T4-C-5</v>
          </cell>
          <cell r="CC692">
            <v>1</v>
          </cell>
          <cell r="CH692">
            <v>1</v>
          </cell>
          <cell r="CM692">
            <v>1</v>
          </cell>
          <cell r="CQ692">
            <v>1</v>
          </cell>
          <cell r="CU692">
            <v>1</v>
          </cell>
          <cell r="CX692">
            <v>0</v>
          </cell>
          <cell r="CY692">
            <v>1</v>
          </cell>
          <cell r="DB692">
            <v>0</v>
          </cell>
          <cell r="DC692" t="str">
            <v>Doggrose &lt;i&gt;Rosa glauca&lt;/i&gt; er en middels stor og langlevd busk fra fjellstrøk i sørlige Mellom-Europa og i Sør-Europa. Den har frøreproduksjon og noe klonal vekst med rotskudd. &lt;br/&gt;</v>
          </cell>
          <cell r="DD692" t="str">
            <v>&lt;p&gt;Doggrose er en gammel hagerose og er særlig utbredt i hager i høgtliggende strøk og nordpå. Første funnet som forvillet er fra 1943 i Øf Eidsberg med spredte funn i Sør-Norge noen tiår og med første sannsynlige etablering i 1966 i ST Osen (men den kan så klart ha vært etablert før). Den begynte først å spre seg sterkt på 1990-tallet, med nesten en 10-dobling av funn fra 1961-1980 og 1981-2000. Arten naturaliseres meget lett i skog og er nå etablert i en større del av sitt klimatisk potensielle utbredelsesområdei Norge. Den er foreløpig ikke blitt vanlig noe sted. Videre fortetning er forventet ettersom flere forvillete planter kommer i generativ fase og begynner å spre seg på egen hånd.&lt;/p&gt;&lt;p&gt;Artsdatabankens Artskart og Artsobservasjoner MÅ IKKE BRUKES for vurdering av doggrose. Navnet &lt;i&gt;Rosa glauca&lt;/i&gt; har vært brukt om ulike arter gjennom ulike tider, og av de opplysningene som er hentet inn i våre filer fra Artsdatabankens kilder, er 70 % (287 av 406 opplysninger) opplagt feil i forhold til dagens navnebruk og taksonomi.&lt;/p&gt;</v>
          </cell>
          <cell r="DE692" t="str">
            <v>Doggrose er en gammel hagerose som særlig er utbredt i hager i høgtliggende strøk og nordpå. De saftige fruktene (nypene) blir ivrig spist av fugl som sprer smånøttene effektivt til nærliggende kratt og skog der de slår seg ned og skiter. Arten får dermed ofte direkte spredning fra hager og ut i skog et godt stykke vekk. Doggroser er funnet i skogen opptil 10 km eller mer vekk fra nærmeste kjente plantete busk.</v>
          </cell>
          <cell r="DF692" t="str">
            <v>Invasjonspotensialet er stort: arten skårer maksimum på median levetid og nivå 3 (med usikkerhet oppover) på ekspansjonshastighet.</v>
          </cell>
          <cell r="DG692" t="str">
            <v>Arten vurderes ikke å ha noen merkbar negativ økologisk effekt: den etablerer seg lett i et bredt utvalg av middels til meget næringsrike og friske til fuktige skogtyper og kratt, men opptrer ikke i slike mengder at den påvirker naturtyper eller hjemlige arter i særlig grad.</v>
          </cell>
          <cell r="DH692" t="str">
            <v>&lt;p&gt;Doggrose vurderes å ha potensielt høy risiko i norsk natur, men dette skyldes utelukkende et høyt invasjonspotensial. Det er ingen kjente eller antatt negative effekter knyttet til arten foreløpig.&lt;/p&gt;</v>
          </cell>
          <cell r="DI692">
            <v>0</v>
          </cell>
        </row>
        <row r="693">
          <cell r="B693" t="str">
            <v>Cercidiphyllum japonicum</v>
          </cell>
          <cell r="C693" t="str">
            <v>Siebold &amp; Zucc.</v>
          </cell>
          <cell r="D693" t="str">
            <v>hjertetre</v>
          </cell>
          <cell r="E693">
            <v>63530</v>
          </cell>
          <cell r="F693">
            <v>103570</v>
          </cell>
          <cell r="G693" t="str">
            <v>ExpertGroups/Karplanter/N</v>
          </cell>
          <cell r="H693" t="str">
            <v>Karplanter</v>
          </cell>
          <cell r="I693" t="str">
            <v>Karplanter</v>
          </cell>
          <cell r="J693" t="str">
            <v>AlienSpecie</v>
          </cell>
          <cell r="N693">
            <v>1</v>
          </cell>
          <cell r="P693" t="str">
            <v>V</v>
          </cell>
          <cell r="Q693">
            <v>1</v>
          </cell>
          <cell r="T693" t="str">
            <v>NK</v>
          </cell>
          <cell r="U693">
            <v>1</v>
          </cell>
          <cell r="V693" t="str">
            <v>1,1</v>
          </cell>
          <cell r="W693" t="str">
            <v>LO</v>
          </cell>
          <cell r="X693">
            <v>2</v>
          </cell>
          <cell r="Y693">
            <v>2</v>
          </cell>
          <cell r="Z693">
            <v>1</v>
          </cell>
          <cell r="AA693">
            <v>1980</v>
          </cell>
          <cell r="AB693" t="str">
            <v>terrestrial</v>
          </cell>
          <cell r="AD693" t="str">
            <v>unknown</v>
          </cell>
          <cell r="AE693" t="str">
            <v>yes</v>
          </cell>
          <cell r="AF693" t="str">
            <v>unknown</v>
          </cell>
          <cell r="AI693">
            <v>30</v>
          </cell>
          <cell r="AJ693" t="str">
            <v>V</v>
          </cell>
          <cell r="AL693">
            <v>1</v>
          </cell>
          <cell r="AM693" t="str">
            <v>importDirect</v>
          </cell>
          <cell r="AN693">
            <v>1</v>
          </cell>
          <cell r="AO693" t="str">
            <v>introductionEscaped</v>
          </cell>
          <cell r="AP693" t="str">
            <v>OsA,St</v>
          </cell>
          <cell r="AQ693">
            <v>12</v>
          </cell>
          <cell r="AR693">
            <v>5</v>
          </cell>
          <cell r="AS693">
            <v>60</v>
          </cell>
          <cell r="AT693">
            <v>80000</v>
          </cell>
          <cell r="AU693">
            <v>180</v>
          </cell>
          <cell r="AV693">
            <v>100</v>
          </cell>
          <cell r="AW693" t="str">
            <v>Ingen kjent effekt</v>
          </cell>
          <cell r="AX693" t="str">
            <v>Ingen kjent effekt</v>
          </cell>
          <cell r="BC693" t="str">
            <v>Ingen kjent effekt</v>
          </cell>
          <cell r="BD693" t="str">
            <v>Ingen kjent effekt</v>
          </cell>
          <cell r="BE693" t="str">
            <v>no</v>
          </cell>
          <cell r="BF693" t="str">
            <v>no</v>
          </cell>
          <cell r="BG693" t="str">
            <v>V</v>
          </cell>
          <cell r="BK693" t="str">
            <v>temperate_nemoral:Asia</v>
          </cell>
          <cell r="BM693" t="str">
            <v>temperate_nemoral:Europe,Asia,Oceania,NorthAndCentralAmerica</v>
          </cell>
          <cell r="BO693">
            <v>2</v>
          </cell>
          <cell r="BR693" t="str">
            <v>RedListCategoryLevel</v>
          </cell>
          <cell r="BT693">
            <v>1</v>
          </cell>
          <cell r="BU693" t="str">
            <v>X</v>
          </cell>
          <cell r="BW693" t="str">
            <v>SpreadYearlyIncreaseCalculatedExpansionSpeed</v>
          </cell>
          <cell r="BX693">
            <v>45.75</v>
          </cell>
          <cell r="BY693">
            <v>1</v>
          </cell>
          <cell r="CB693" t="str">
            <v>T35,T37,T43,T4</v>
          </cell>
          <cell r="CC693">
            <v>1</v>
          </cell>
          <cell r="CH693">
            <v>1</v>
          </cell>
          <cell r="CM693">
            <v>1</v>
          </cell>
          <cell r="CQ693">
            <v>1</v>
          </cell>
          <cell r="CU693">
            <v>1</v>
          </cell>
          <cell r="CX693">
            <v>0</v>
          </cell>
          <cell r="CY693">
            <v>1</v>
          </cell>
          <cell r="DB693">
            <v>0</v>
          </cell>
          <cell r="DC693" t="str">
            <v>Hjertetre &lt;i&gt;Cercidiphyllum japonicum&lt;/i&gt; er et lite til meget stort tre (opp til 45 m) fra Japan og Kina. Det er særbu (med hann- og hunnplanter), og både hann- og hunnplanter er til salgs. Er hann- og hunntrær plantet nær hverandre vil man trolig alltid finne frøplanter. Frøene spres nokså passivt og lander tett rundt morplantene. De fleste observerte dyrkete trær er hanntrær, trolig på grunn av vakre pollenbærere om våren. Salgsmaterialet omfatter imidlertid hann og hunn i blanding (Per A. Pedersen, pers. komm.).</v>
          </cell>
          <cell r="DD693" t="str">
            <v>&lt;p&gt;Hjertetre er et stadig mer populært prydtre. Den ble først observert i naturen i VA Lindesnes i 1980, og er senere funnet i Oslo og i ST Trondheim, men kan være oversett andre steder. Arten setter nå godt med frukt på steder der det er plantet mye av det (trenger kryssbefruktning). Frøplanter blir stadig observert, og det er bare et tidsspørsmål før arten danner bestander med egenspredning i norsk natur.&lt;/p&gt;</v>
          </cell>
          <cell r="DE693" t="str">
            <v>Arten er innført som prydtre, og sprer seg med frø.</v>
          </cell>
          <cell r="DF693" t="str">
            <v>Invasjonspotensialet er lite, med usikkerhet til begrenset, som en kombinasjon av kort (til begrenset) median levetid og låg ekspansjonshastighet.</v>
          </cell>
          <cell r="DG693" t="str">
            <v>Ingen kjent negativ økologisk effekt er knyttet til arten.</v>
          </cell>
          <cell r="DH693" t="str">
            <v>&lt;p&gt;Hjertetre vurderes til ingen kjent løkologisk risiko, med usikkerhet til låg risiko. Arten vil trolig ikke bli noen økologisk risiko i Norge. Det er for tidlig å si noe om hvilke naturtyper arten kan innta i Norge. Foreløpig er den bare funnet på sterkt endret fastmark, men vi antar at den etter hvert vil innta skog. Det er også for tidlig å anslå hvilken økologisk effekt den vil ha, men trolig ubetydelig. Arten er etablert som fremmed i Europa og Nord-Amerika, men oppfattes ikke som invasiv og problematisk noen av stedene.&lt;/p&gt;</v>
          </cell>
          <cell r="DI693">
            <v>0</v>
          </cell>
        </row>
        <row r="694">
          <cell r="B694" t="str">
            <v>Telekia speciosa</v>
          </cell>
          <cell r="C694" t="str">
            <v>(Schreb.) Baumg.</v>
          </cell>
          <cell r="D694" t="str">
            <v>tusenstråle</v>
          </cell>
          <cell r="E694">
            <v>139452</v>
          </cell>
          <cell r="F694">
            <v>100891</v>
          </cell>
          <cell r="G694" t="str">
            <v>ExpertGroups/Karplanter/N</v>
          </cell>
          <cell r="H694" t="str">
            <v>Karplanter</v>
          </cell>
          <cell r="I694" t="str">
            <v>Karplanter</v>
          </cell>
          <cell r="J694" t="str">
            <v>AlienSpecie</v>
          </cell>
          <cell r="N694">
            <v>3</v>
          </cell>
          <cell r="Q694">
            <v>2</v>
          </cell>
          <cell r="T694" t="str">
            <v>LO</v>
          </cell>
          <cell r="U694">
            <v>2</v>
          </cell>
          <cell r="V694" t="str">
            <v>3AB,2E</v>
          </cell>
          <cell r="X694">
            <v>3</v>
          </cell>
          <cell r="Y694">
            <v>4</v>
          </cell>
          <cell r="Z694">
            <v>1</v>
          </cell>
          <cell r="AA694">
            <v>1943</v>
          </cell>
          <cell r="AB694" t="str">
            <v>terrestrial</v>
          </cell>
          <cell r="AD694" t="str">
            <v>unknown</v>
          </cell>
          <cell r="AE694" t="str">
            <v>yes</v>
          </cell>
          <cell r="AF694" t="str">
            <v>unknown</v>
          </cell>
          <cell r="AG694">
            <v>1945</v>
          </cell>
          <cell r="AH694" t="str">
            <v>No Brønnøy: Strompdal, Smitoftbakken</v>
          </cell>
          <cell r="AI694">
            <v>10</v>
          </cell>
          <cell r="AJ694" t="str">
            <v>V</v>
          </cell>
          <cell r="AL694">
            <v>2</v>
          </cell>
          <cell r="AM694" t="str">
            <v>importDirect</v>
          </cell>
          <cell r="AN694">
            <v>2</v>
          </cell>
          <cell r="AO694" t="str">
            <v>spreadEscaped,spreadNaturalDispersal</v>
          </cell>
          <cell r="AP694" t="str">
            <v>Øs,OsA,Bu,Ve,Te,Aa,Va,Ro,Ho,Sf,Mr,St,No,Tr</v>
          </cell>
          <cell r="AQ694">
            <v>300</v>
          </cell>
          <cell r="AR694">
            <v>5</v>
          </cell>
          <cell r="AS694">
            <v>1500</v>
          </cell>
          <cell r="AT694">
            <v>290000</v>
          </cell>
          <cell r="AU694">
            <v>3000</v>
          </cell>
          <cell r="AV694">
            <v>50</v>
          </cell>
          <cell r="AW694" t="str">
            <v>Ingen kjent effekt</v>
          </cell>
          <cell r="AX694" t="str">
            <v>Ingen kjent effekt</v>
          </cell>
          <cell r="BC694" t="str">
            <v>Ingen kjent effekt</v>
          </cell>
          <cell r="BD694" t="str">
            <v>Ingen kjent effekt</v>
          </cell>
          <cell r="BE694" t="str">
            <v>no</v>
          </cell>
          <cell r="BF694" t="str">
            <v>no</v>
          </cell>
          <cell r="BK694" t="str">
            <v>temperate_nemoral:Europe,Asia</v>
          </cell>
          <cell r="BM694" t="str">
            <v>temperate_boreal:Europe|temperate_nemoral:Europe,Asia</v>
          </cell>
          <cell r="BO694">
            <v>3</v>
          </cell>
          <cell r="BR694" t="str">
            <v>RedListCategoryLevel</v>
          </cell>
          <cell r="BT694">
            <v>3</v>
          </cell>
          <cell r="BW694" t="str">
            <v>SpreadYearlyIncreaseObservations</v>
          </cell>
          <cell r="BX694">
            <v>225</v>
          </cell>
          <cell r="BY694">
            <v>1</v>
          </cell>
          <cell r="CB694" t="str">
            <v>T4,T35,T40,T41</v>
          </cell>
          <cell r="CC694">
            <v>1</v>
          </cell>
          <cell r="CH694">
            <v>2</v>
          </cell>
          <cell r="CL694" t="str">
            <v>T4</v>
          </cell>
          <cell r="CM694">
            <v>1</v>
          </cell>
          <cell r="CQ694">
            <v>1</v>
          </cell>
          <cell r="CU694">
            <v>1</v>
          </cell>
          <cell r="CX694">
            <v>0</v>
          </cell>
          <cell r="CY694">
            <v>1</v>
          </cell>
          <cell r="DB694">
            <v>0</v>
          </cell>
          <cell r="DC694" t="str">
            <v>Tusenstråle &lt;em&gt;Telekia speciosa &lt;/em&gt;er en opptil 2 m høy, storbladet urt (staude) som formerer seg med frø. Arten kommer fra Sørøst-Europa og Vest-Asia.</v>
          </cell>
          <cell r="DD694" t="str">
            <v>&lt;p&gt;Første registrering av tusenstråle er fra 1943 i Ho Bergen, og første etablering i 1945 i No Brønnøy: Strompdal, der arten sto fortsatt i 2015. Tusenstråle er funnet forvillet (evt. utkastet) fra hager i 8-16 ganger pr. 20-årsperiode fram til 2000, men i de siste 16 årene hele 57 ganger. Den finnes spredt fra Østfold til Troms, med flest funn på søndre Østlandet og på Vestlandet.&lt;/p&gt;</v>
          </cell>
          <cell r="DE694" t="str">
            <v>Tusenstråle er innført som prydplante: den er handelsvare og markedsføres med herdighet 6. Fruktene er vindspredte og kan spres over en viss distanse (100 m eller mer).</v>
          </cell>
          <cell r="DF694" t="str">
            <v>Tusenstråle har et moderat invasjonspotensial, et resultat av en moderat median levetid og en moderat ekspansjonshastighet.</v>
          </cell>
          <cell r="DG694" t="str">
            <v>Arten er storvokst og kan fortrenge andre arter der den etablerer seg. Den er funnet forvillet (eller utkastet) i ulike naturtyper: skogkant og lauvkratt, eng og gressbakker, tidligere beitemark, og på skrotemark, bl.a. avfallshauger, mest på fuktig mark. Tusenstråle er en høgstaude og kan ha størst virkning der den kommer inn i næringsrik skog og er funnet i barskog, edellauvskog, boreal lauvskog og i kombinasjonstyper. Arten etablerer seg lett i blant annet nedlagt eng, skogkanter og vasskanter. Så langt har arten vist bare moderat tendens til å etablere seg utafor forstyrret mark, men den har potensial til å etablere seg på fuktige, litt skyggefulle steder i ulike typer skog, inkludert flommarkskog. Foreløpig er effekten av arten liten. Den fortrenger andre og oftest mer lågvokste urter, men foreløpig i liten grad.</v>
          </cell>
          <cell r="DH694" t="str">
            <v>&lt;p&gt;Tusenstråle vurderes til låg økologisk risiko på grunn av et moderat invasjonspotensial i kombinasjon med en liten økologisk effekt. &lt;/p&gt;</v>
          </cell>
          <cell r="DI694">
            <v>0</v>
          </cell>
        </row>
        <row r="695">
          <cell r="B695" t="str">
            <v>Cornus mas</v>
          </cell>
          <cell r="C695" t="str">
            <v>L.</v>
          </cell>
          <cell r="D695" t="str">
            <v>vårkornell</v>
          </cell>
          <cell r="E695">
            <v>61628</v>
          </cell>
          <cell r="F695">
            <v>101668</v>
          </cell>
          <cell r="G695" t="str">
            <v>ExpertGroups/Karplanter/N</v>
          </cell>
          <cell r="H695" t="str">
            <v>Karplanter</v>
          </cell>
          <cell r="I695" t="str">
            <v>Karplanter</v>
          </cell>
          <cell r="J695" t="str">
            <v>NotApplicable</v>
          </cell>
          <cell r="M695" t="str">
            <v>canNotEstablishWithin50years</v>
          </cell>
          <cell r="AA695">
            <v>1986</v>
          </cell>
          <cell r="AB695" t="str">
            <v>terrestrial</v>
          </cell>
          <cell r="AD695" t="str">
            <v>unknown</v>
          </cell>
          <cell r="AE695" t="str">
            <v>no</v>
          </cell>
          <cell r="AF695" t="str">
            <v>unknown</v>
          </cell>
          <cell r="AI695">
            <v>15</v>
          </cell>
          <cell r="AJ695" t="str">
            <v>V</v>
          </cell>
          <cell r="AW695" t="str">
            <v>Ingen kjent effekt</v>
          </cell>
          <cell r="AX695" t="str">
            <v>Ingen kjent effekt</v>
          </cell>
          <cell r="BC695" t="str">
            <v>Ingen kjent effekt</v>
          </cell>
          <cell r="BD695" t="str">
            <v>Ingen kjent effekt</v>
          </cell>
          <cell r="BK695" t="str">
            <v>temperate_nemoral:Europe,Asia|subtropic_mediterranean:Europe,Asia</v>
          </cell>
          <cell r="BM695" t="str">
            <v>temperate_nemoral:Europe,Asia,NorthAndCentralAmerica|subtropic_mediterranean:Europe,Asia</v>
          </cell>
          <cell r="DI695">
            <v>0</v>
          </cell>
        </row>
        <row r="696">
          <cell r="B696" t="str">
            <v>Darmera peltata</v>
          </cell>
          <cell r="C696" t="str">
            <v>(Torr. ex Benth.) Voss</v>
          </cell>
          <cell r="D696" t="str">
            <v>skjoldsildre</v>
          </cell>
          <cell r="E696">
            <v>145409</v>
          </cell>
          <cell r="F696">
            <v>170036</v>
          </cell>
          <cell r="G696" t="str">
            <v>ExpertGroups/Karplanter/N</v>
          </cell>
          <cell r="H696" t="str">
            <v>Karplanter</v>
          </cell>
          <cell r="I696" t="str">
            <v>Karplanter</v>
          </cell>
          <cell r="J696" t="str">
            <v>NotApplicable</v>
          </cell>
          <cell r="M696" t="str">
            <v>canNotEstablishWithin50years</v>
          </cell>
          <cell r="AA696">
            <v>2008</v>
          </cell>
          <cell r="AB696" t="str">
            <v>terrestrial</v>
          </cell>
          <cell r="AD696" t="str">
            <v>unknown</v>
          </cell>
          <cell r="AE696" t="str">
            <v>no</v>
          </cell>
          <cell r="AF696" t="str">
            <v>unknown</v>
          </cell>
          <cell r="AI696">
            <v>5</v>
          </cell>
          <cell r="AJ696" t="str">
            <v>V</v>
          </cell>
          <cell r="AW696" t="str">
            <v>Ingen kjent effekt</v>
          </cell>
          <cell r="AX696" t="str">
            <v>Ingen kjent effekt</v>
          </cell>
          <cell r="BC696" t="str">
            <v>Ingen kjent effekt</v>
          </cell>
          <cell r="BD696" t="str">
            <v>Ingen kjent effekt</v>
          </cell>
          <cell r="BK696" t="str">
            <v>temperate_nemoral:NorthAndCentralAmerica</v>
          </cell>
          <cell r="BM696" t="str">
            <v>temperate_nemoral:Europe,NorthAndCentralAmerica</v>
          </cell>
          <cell r="DI696">
            <v>0</v>
          </cell>
        </row>
        <row r="697">
          <cell r="B697" t="str">
            <v>Dianthus plumarius</v>
          </cell>
          <cell r="C697" t="str">
            <v>L.</v>
          </cell>
          <cell r="D697" t="str">
            <v>fjærnellik</v>
          </cell>
          <cell r="E697">
            <v>61451</v>
          </cell>
          <cell r="F697">
            <v>101491</v>
          </cell>
          <cell r="G697" t="str">
            <v>ExpertGroups/Karplanter/N</v>
          </cell>
          <cell r="H697" t="str">
            <v>Karplanter</v>
          </cell>
          <cell r="I697" t="str">
            <v>Karplanter</v>
          </cell>
          <cell r="J697" t="str">
            <v>AlienSpecie</v>
          </cell>
          <cell r="N697">
            <v>3</v>
          </cell>
          <cell r="Q697">
            <v>2</v>
          </cell>
          <cell r="T697" t="str">
            <v>LO</v>
          </cell>
          <cell r="U697">
            <v>2</v>
          </cell>
          <cell r="V697" t="str">
            <v>3B,2D</v>
          </cell>
          <cell r="X697">
            <v>2</v>
          </cell>
          <cell r="Y697">
            <v>3</v>
          </cell>
          <cell r="Z697">
            <v>1</v>
          </cell>
          <cell r="AA697">
            <v>1936</v>
          </cell>
          <cell r="AB697" t="str">
            <v>terrestrial</v>
          </cell>
          <cell r="AD697" t="str">
            <v>unknown</v>
          </cell>
          <cell r="AE697" t="str">
            <v>yes</v>
          </cell>
          <cell r="AF697" t="str">
            <v>unknown</v>
          </cell>
          <cell r="AG697">
            <v>1989</v>
          </cell>
          <cell r="AH697" t="str">
            <v>Oslo: Lindøya</v>
          </cell>
          <cell r="AI697">
            <v>5</v>
          </cell>
          <cell r="AJ697" t="str">
            <v>V</v>
          </cell>
          <cell r="AL697">
            <v>1</v>
          </cell>
          <cell r="AM697" t="str">
            <v>importDirect</v>
          </cell>
          <cell r="AN697">
            <v>3</v>
          </cell>
          <cell r="AO697" t="str">
            <v>introductionEscaped</v>
          </cell>
          <cell r="AP697" t="str">
            <v>Øs,OsA,Op,Bu,Va,Sf,Mr</v>
          </cell>
          <cell r="AQ697">
            <v>70</v>
          </cell>
          <cell r="AR697">
            <v>5</v>
          </cell>
          <cell r="AS697">
            <v>350</v>
          </cell>
          <cell r="AT697">
            <v>130000</v>
          </cell>
          <cell r="AU697">
            <v>700</v>
          </cell>
          <cell r="AV697">
            <v>40</v>
          </cell>
          <cell r="AW697" t="str">
            <v>Ingen kjent effekt</v>
          </cell>
          <cell r="AX697" t="str">
            <v>Ingen kjent effekt</v>
          </cell>
          <cell r="BC697" t="str">
            <v>Ingen kjent effekt</v>
          </cell>
          <cell r="BD697" t="str">
            <v>Ingen kjent effekt</v>
          </cell>
          <cell r="BE697" t="str">
            <v>no</v>
          </cell>
          <cell r="BF697" t="str">
            <v>no</v>
          </cell>
          <cell r="BI697" t="str">
            <v>V</v>
          </cell>
          <cell r="BK697" t="str">
            <v>temperate_nemoral:Europe</v>
          </cell>
          <cell r="BM697" t="str">
            <v>temperate_nemoral:Europe,Oceania,NorthAndCentralAmerica</v>
          </cell>
          <cell r="BO697">
            <v>2</v>
          </cell>
          <cell r="BP697" t="str">
            <v>X</v>
          </cell>
          <cell r="BR697" t="str">
            <v>RedListCategoryLevel</v>
          </cell>
          <cell r="BT697">
            <v>3</v>
          </cell>
          <cell r="BW697" t="str">
            <v>SpreadYearlyIncreaseObservations</v>
          </cell>
          <cell r="BX697">
            <v>171</v>
          </cell>
          <cell r="BY697">
            <v>1</v>
          </cell>
          <cell r="CB697" t="str">
            <v>T2,T4,T40,T32</v>
          </cell>
          <cell r="CC697">
            <v>2</v>
          </cell>
          <cell r="CG697" t="str">
            <v>T32</v>
          </cell>
          <cell r="CH697">
            <v>1</v>
          </cell>
          <cell r="CL697" t="str">
            <v>T32</v>
          </cell>
          <cell r="CM697">
            <v>1</v>
          </cell>
          <cell r="CP697" t="str">
            <v>Åpen grunnlendt kalkmark i boreonemoral sone</v>
          </cell>
          <cell r="CQ697">
            <v>1</v>
          </cell>
          <cell r="CU697">
            <v>1</v>
          </cell>
          <cell r="CX697">
            <v>0</v>
          </cell>
          <cell r="CY697">
            <v>1</v>
          </cell>
          <cell r="DB697">
            <v>0</v>
          </cell>
          <cell r="DC697" t="str">
            <v>Fjørnellik &lt;em&gt;Dianthus plumarius&lt;/em&gt; er en langlevd flerårig urt med mattevekst. Arten stammer fra fjellstrøk i Mellom-Europa og er kommet inn som hagestaude, hovedsakelig i nyere tid. Arten har frøreproduksjon. Frøene spres over korte avstander.&lt;br/&gt;Fjørnellik er lik hagenellik &lt;i&gt;D. caryophyllus&lt;/i&gt;, spesielt i vegetative trekk, og vi har ikke hatt kapasitet til å revidere herbariematerialet. Det er sannsynlig at mange belegg bestemt til den ene arten heller hører til den andre, og omvendt.</v>
          </cell>
          <cell r="DD697" t="str">
            <v>&lt;p&gt;Fjørnellik er en populær hageplante og forviller seg med frø. Den illustrerer noe av problemene med manglende registreringer av fremmede planter. Det første funnet ble gjort i 1936 på Bygdøy i Oslo. Den neste observasjonen fra samme sted ble gjort 70 år senere (2006), trolig fra samme populasjon. Det samme gjelder det nest eldste funnet, fra skråningene ned mot Bøvra ved Lom kirke i Op Lom i 1953. Her ble arten først observert igjen, som en solid populasjon, 55 år senere i 2008. Arten er nå registrert med spredte funn i sju fylker nord til Sunnmøre (MR Ålesund og Norddal).&lt;/p&gt;</v>
          </cell>
          <cell r="DE697" t="str">
            <v>Arten forviller seg fra beplantninger med frø som spres over relativt korte avstander. Den vokser også ut fra beplantninger og er hyppig på dumpeplasser for hageavfall, spesielt på uoffisielle og ulovlige slike. Den er trolig såpass godt etablert enkelte steder at den også sprer seg fra noen av forekomstene i norsk natur.</v>
          </cell>
          <cell r="DF697" t="str">
            <v>Arten har et moderat invasjonspotensial, en kombinasjon av begrenset (til moderat) median levetid og moderat ekspansjonshastighet.</v>
          </cell>
          <cell r="DG697" t="str">
            <v>Arten vurderes å ha en liten økologisk effekt. Den er noe invasiv på grunnlendt kalkmark i låglandet østpå (Oslofeltet, prioritert naturtype), der den danner små bestander/kloner som medfører fortrengning av truete planter, men den påvirker kun en liten del av disse artenes totale bestander (dvs. bare i "lokal" skala).</v>
          </cell>
          <cell r="DH697" t="str">
            <v>&lt;p&gt;Fjørnellik vurderes til låg økologisk risiko på grunn av moderat invasjonspotensial og en liten økologisk effekt.&lt;/p&gt;</v>
          </cell>
          <cell r="DI697">
            <v>0</v>
          </cell>
        </row>
        <row r="698">
          <cell r="B698" t="str">
            <v>Diervilla florida</v>
          </cell>
          <cell r="C698" t="str">
            <v>(Bunge) Siebold &amp; Zucc.</v>
          </cell>
          <cell r="E698">
            <v>144131</v>
          </cell>
          <cell r="F698">
            <v>127934</v>
          </cell>
          <cell r="G698" t="str">
            <v>ExpertGroups/Karplanter/N</v>
          </cell>
          <cell r="H698" t="str">
            <v>Karplanter</v>
          </cell>
          <cell r="I698" t="str">
            <v>Karplanter</v>
          </cell>
          <cell r="J698" t="str">
            <v>AlienSpecie</v>
          </cell>
          <cell r="N698">
            <v>1</v>
          </cell>
          <cell r="Q698">
            <v>1</v>
          </cell>
          <cell r="T698" t="str">
            <v>NK</v>
          </cell>
          <cell r="U698">
            <v>1</v>
          </cell>
          <cell r="V698" t="str">
            <v>1,1</v>
          </cell>
          <cell r="X698">
            <v>1</v>
          </cell>
          <cell r="Y698">
            <v>1</v>
          </cell>
          <cell r="Z698">
            <v>1</v>
          </cell>
          <cell r="AA698">
            <v>1948</v>
          </cell>
          <cell r="AB698" t="str">
            <v>terrestrial</v>
          </cell>
          <cell r="AD698" t="str">
            <v>unknown</v>
          </cell>
          <cell r="AE698" t="str">
            <v>yes</v>
          </cell>
          <cell r="AF698" t="str">
            <v>unknown</v>
          </cell>
          <cell r="AI698">
            <v>10</v>
          </cell>
          <cell r="AJ698" t="str">
            <v>V</v>
          </cell>
          <cell r="AL698">
            <v>1</v>
          </cell>
          <cell r="AM698" t="str">
            <v>importDirect</v>
          </cell>
          <cell r="AN698">
            <v>2</v>
          </cell>
          <cell r="AO698" t="str">
            <v>introductionEscaped,introductionReleased</v>
          </cell>
          <cell r="AP698" t="str">
            <v>OsA</v>
          </cell>
          <cell r="AQ698">
            <v>4</v>
          </cell>
          <cell r="AR698">
            <v>2</v>
          </cell>
          <cell r="AS698">
            <v>8</v>
          </cell>
          <cell r="AT698">
            <v>1</v>
          </cell>
          <cell r="AU698">
            <v>16</v>
          </cell>
          <cell r="AV698">
            <v>100</v>
          </cell>
          <cell r="AW698" t="str">
            <v>Ingen kjent effekt</v>
          </cell>
          <cell r="AX698" t="str">
            <v>Ingen kjent effekt</v>
          </cell>
          <cell r="BC698" t="str">
            <v>Ingen kjent effekt</v>
          </cell>
          <cell r="BD698" t="str">
            <v>Ingen kjent effekt</v>
          </cell>
          <cell r="BE698" t="str">
            <v>no</v>
          </cell>
          <cell r="BF698" t="str">
            <v>no</v>
          </cell>
          <cell r="BG698" t="str">
            <v>V</v>
          </cell>
          <cell r="BK698" t="str">
            <v>temperate_nemoral:Asia</v>
          </cell>
          <cell r="BM698" t="str">
            <v>temperate_nemoral:Europe,Asia,Oceania,NorthAndCentralAmerica|subtropic_mediterranean:Europe,Oceania</v>
          </cell>
          <cell r="BO698">
            <v>1</v>
          </cell>
          <cell r="BR698" t="str">
            <v>RedListCategoryLevel</v>
          </cell>
          <cell r="BT698">
            <v>1</v>
          </cell>
          <cell r="BW698" t="str">
            <v>SpreadYearlyIncreaseCalculatedExpansionSpeed</v>
          </cell>
          <cell r="BX698">
            <v>0</v>
          </cell>
          <cell r="BY698">
            <v>1</v>
          </cell>
          <cell r="CB698" t="str">
            <v>T43</v>
          </cell>
          <cell r="CC698">
            <v>1</v>
          </cell>
          <cell r="CH698">
            <v>1</v>
          </cell>
          <cell r="CM698">
            <v>1</v>
          </cell>
          <cell r="CQ698">
            <v>1</v>
          </cell>
          <cell r="CU698">
            <v>1</v>
          </cell>
          <cell r="CX698">
            <v>0</v>
          </cell>
          <cell r="CY698">
            <v>1</v>
          </cell>
          <cell r="DB698">
            <v>0</v>
          </cell>
          <cell r="DC698" t="str">
            <v>&lt;i&gt;Diervilla florida&lt;/i&gt; er en nokså populær hagebusk som opprinnelig kommer fra Nord-Kina, Korea og Japan i Øst-Asia. Den frøformerer seg i hager i Norge.</v>
          </cell>
          <cell r="DD698" t="str">
            <v>&lt;p&gt;Første angivelse av arten er Ho Stord ("ved vegen, innafor kyrkja") i 1948: det mangler informasjon om denne er plantet eller ei. I tillegg er det også funnet i Ak Asker: Sem, i ett eksemplar i 2008 i skogkanten nær forsøksstasjonen der Stefan Murak sådde og plantet ut forsøksplanter for honningproduksjon, trolig mest på 1960-tallet. Ingen av disse utgjør noen reproduserende bestand.&lt;/p&gt;</v>
          </cell>
          <cell r="DE698" t="str">
            <v>Arten er utsatt i naturen, kanskje også frøformert.</v>
          </cell>
          <cell r="DF698" t="str">
            <v>Invasjonspotensialet for arten er per i dag svært lite, dvs. nærmest ikke-eksisterende, med laveste skår på median levetid og ingen ekspansjon.</v>
          </cell>
          <cell r="DG698" t="str">
            <v>Det er ingen kjente negative økologiske effekter knyttet til arten.</v>
          </cell>
          <cell r="DH698" t="str">
            <v>Arten vurderes til ha ingen kjent risiko i norsk natur på grunn av kombinasjonen mellom et lavt invasjonspotensial og ingen kjent økologisk risiko.</v>
          </cell>
          <cell r="DI698">
            <v>0</v>
          </cell>
        </row>
        <row r="699">
          <cell r="B699" t="str">
            <v>Bassia scoparia</v>
          </cell>
          <cell r="C699" t="str">
            <v>(L.) A.J.Scott</v>
          </cell>
          <cell r="D699" t="str">
            <v>kostmelde</v>
          </cell>
          <cell r="E699">
            <v>138906</v>
          </cell>
          <cell r="F699">
            <v>101379</v>
          </cell>
          <cell r="G699" t="str">
            <v>ExpertGroups/Karplanter/N</v>
          </cell>
          <cell r="H699" t="str">
            <v>Karplanter</v>
          </cell>
          <cell r="I699" t="str">
            <v>Karplanter</v>
          </cell>
          <cell r="J699" t="str">
            <v>NotApplicable</v>
          </cell>
          <cell r="M699" t="str">
            <v>canNotEstablishWithin50years</v>
          </cell>
          <cell r="AA699">
            <v>1906</v>
          </cell>
          <cell r="AB699" t="str">
            <v>terrestrial</v>
          </cell>
          <cell r="AD699" t="str">
            <v>unknown</v>
          </cell>
          <cell r="AE699" t="str">
            <v>no</v>
          </cell>
          <cell r="AF699" t="str">
            <v>unknown</v>
          </cell>
          <cell r="AI699">
            <v>1</v>
          </cell>
          <cell r="AJ699" t="str">
            <v>V</v>
          </cell>
          <cell r="AW699" t="str">
            <v>Ingen kjent effekt</v>
          </cell>
          <cell r="AX699" t="str">
            <v>Ingen kjent effekt</v>
          </cell>
          <cell r="BC699" t="str">
            <v>Ingen kjent effekt</v>
          </cell>
          <cell r="BD699" t="str">
            <v>Ingen kjent effekt</v>
          </cell>
          <cell r="BK699" t="str">
            <v>temperate_nemoral:Asia|temperate_dry:Asia</v>
          </cell>
          <cell r="BM699" t="str">
            <v>temperate_nemoral:Europe,Asia|temperate_dry:Europe,Asia|subtropic_unspecified:SouthAmerica|subtropic_mediterranean:Europe,Asia,Oceania</v>
          </cell>
          <cell r="DI699">
            <v>0</v>
          </cell>
        </row>
        <row r="700">
          <cell r="B700" t="str">
            <v>Campanula medium</v>
          </cell>
          <cell r="C700" t="str">
            <v>L.</v>
          </cell>
          <cell r="D700" t="str">
            <v>mariaklokke</v>
          </cell>
          <cell r="E700">
            <v>60897</v>
          </cell>
          <cell r="F700">
            <v>100937</v>
          </cell>
          <cell r="G700" t="str">
            <v>ExpertGroups/Karplanter/N</v>
          </cell>
          <cell r="H700" t="str">
            <v>Karplanter</v>
          </cell>
          <cell r="I700" t="str">
            <v>Karplanter</v>
          </cell>
          <cell r="J700" t="str">
            <v>NotApplicable</v>
          </cell>
          <cell r="M700" t="str">
            <v>canNotEstablishWithin50years</v>
          </cell>
          <cell r="AA700">
            <v>1991</v>
          </cell>
          <cell r="AB700" t="str">
            <v>terrestrial</v>
          </cell>
          <cell r="AD700" t="str">
            <v>origin</v>
          </cell>
          <cell r="AE700" t="str">
            <v>no</v>
          </cell>
          <cell r="AF700" t="str">
            <v>unknown</v>
          </cell>
          <cell r="AI700">
            <v>5</v>
          </cell>
          <cell r="AJ700" t="str">
            <v>V</v>
          </cell>
          <cell r="AW700" t="str">
            <v>Ingen kjent effekt</v>
          </cell>
          <cell r="AX700" t="str">
            <v>Ingen kjent effekt</v>
          </cell>
          <cell r="BC700" t="str">
            <v>Ingen kjent effekt</v>
          </cell>
          <cell r="BD700" t="str">
            <v>Ingen kjent effekt</v>
          </cell>
          <cell r="BK700" t="str">
            <v>temperate_nemoral:Europe|subtropic_mediterranean:Europe</v>
          </cell>
          <cell r="BM700" t="str">
            <v>temperate_nemoral:Europe,Oceania,NorthAndCentralAmerica|subtropic_mediterranean:Europe</v>
          </cell>
          <cell r="DI700">
            <v>0</v>
          </cell>
        </row>
        <row r="701">
          <cell r="B701" t="str">
            <v>Carthamus tinctorius</v>
          </cell>
          <cell r="C701" t="str">
            <v>L.</v>
          </cell>
          <cell r="D701" t="str">
            <v>safrantistel</v>
          </cell>
          <cell r="E701">
            <v>60439</v>
          </cell>
          <cell r="F701">
            <v>100479</v>
          </cell>
          <cell r="G701" t="str">
            <v>ExpertGroups/Karplanter/N</v>
          </cell>
          <cell r="H701" t="str">
            <v>Karplanter</v>
          </cell>
          <cell r="I701" t="str">
            <v>Karplanter</v>
          </cell>
          <cell r="J701" t="str">
            <v>NotApplicable</v>
          </cell>
          <cell r="M701" t="str">
            <v>canNotEstablishWithin50years</v>
          </cell>
          <cell r="AA701">
            <v>1977</v>
          </cell>
          <cell r="AB701" t="str">
            <v>terrestrial</v>
          </cell>
          <cell r="AD701" t="str">
            <v>origin</v>
          </cell>
          <cell r="AE701" t="str">
            <v>no</v>
          </cell>
          <cell r="AF701" t="str">
            <v>unknown</v>
          </cell>
          <cell r="AI701">
            <v>1</v>
          </cell>
          <cell r="AJ701" t="str">
            <v>V</v>
          </cell>
          <cell r="AW701" t="str">
            <v>Ingen kjent effekt</v>
          </cell>
          <cell r="AX701" t="str">
            <v>Ingen kjent effekt</v>
          </cell>
          <cell r="BC701" t="str">
            <v>Ingen kjent effekt</v>
          </cell>
          <cell r="BD701" t="str">
            <v>Ingen kjent effekt</v>
          </cell>
          <cell r="BK701" t="str">
            <v>temperate_nemoral:Asia|temperate_dry:Asia|subtropic_mediterranean:Asia</v>
          </cell>
          <cell r="BM701" t="str">
            <v>temperate_nemoral:Europe,Asia,Oceania,NorthAndCentralAmerica,SouthAmerica|temperate_dry:Asia,NorthAndCentralAmerica,SouthAmerica|subtropic_mediterranean:Europe,Asia,Africa,Oceania,NorthAndCentralAmerica,SouthAmerica|subtropic_humid:Asia|subtropic_dry:Asia,Africa,Oceania,NorthAndCentralAmerica|subtropic_highlands:Africa</v>
          </cell>
          <cell r="DI701">
            <v>0</v>
          </cell>
        </row>
        <row r="702">
          <cell r="B702" t="str">
            <v>Celosia argentea</v>
          </cell>
          <cell r="C702" t="str">
            <v>L.</v>
          </cell>
          <cell r="D702" t="str">
            <v>sølvamarant</v>
          </cell>
          <cell r="E702">
            <v>61347</v>
          </cell>
          <cell r="F702">
            <v>101387</v>
          </cell>
          <cell r="G702" t="str">
            <v>ExpertGroups/Karplanter/N</v>
          </cell>
          <cell r="H702" t="str">
            <v>Karplanter</v>
          </cell>
          <cell r="I702" t="str">
            <v>Karplanter</v>
          </cell>
          <cell r="J702" t="str">
            <v>NotApplicable</v>
          </cell>
          <cell r="M702" t="str">
            <v>canNotEstablishWithin50years</v>
          </cell>
          <cell r="AA702">
            <v>2006</v>
          </cell>
          <cell r="AB702" t="str">
            <v>terrestrial</v>
          </cell>
          <cell r="AD702" t="str">
            <v>unknown</v>
          </cell>
          <cell r="AE702" t="str">
            <v>no</v>
          </cell>
          <cell r="AF702" t="str">
            <v>unknown</v>
          </cell>
          <cell r="AI702">
            <v>1</v>
          </cell>
          <cell r="AJ702" t="str">
            <v>V</v>
          </cell>
          <cell r="AW702" t="str">
            <v>Ingen kjent effekt</v>
          </cell>
          <cell r="AX702" t="str">
            <v>Ingen kjent effekt</v>
          </cell>
          <cell r="BC702" t="str">
            <v>Ingen kjent effekt</v>
          </cell>
          <cell r="BD702" t="str">
            <v>Ingen kjent effekt</v>
          </cell>
          <cell r="BK702" t="str">
            <v>tropic:Asia,Africa</v>
          </cell>
          <cell r="BM702" t="str">
            <v>subtropic_unspecified:Europe,Asia,Africa,Oceania,NorthAndCentralAmerica,SouthAmerica|tropic:Asia,Africa,Oceania,NorthAndCentralAmerica,SouthAmerica</v>
          </cell>
          <cell r="DI702">
            <v>0</v>
          </cell>
        </row>
        <row r="703">
          <cell r="B703" t="str">
            <v>Erucastrum abyssinicum</v>
          </cell>
          <cell r="C703" t="str">
            <v>(A.Rich.) O.E.Schulz</v>
          </cell>
          <cell r="E703">
            <v>105200</v>
          </cell>
          <cell r="F703">
            <v>145547</v>
          </cell>
          <cell r="G703" t="str">
            <v>ExpertGroups/Karplanter/N</v>
          </cell>
          <cell r="H703" t="str">
            <v>Karplanter</v>
          </cell>
          <cell r="I703" t="str">
            <v>Karplanter</v>
          </cell>
          <cell r="J703" t="str">
            <v>NotApplicable</v>
          </cell>
          <cell r="M703" t="str">
            <v>canNotEstablishWithin50years</v>
          </cell>
          <cell r="AA703">
            <v>1947</v>
          </cell>
          <cell r="AB703" t="str">
            <v>terrestrial</v>
          </cell>
          <cell r="AD703" t="str">
            <v>unknown</v>
          </cell>
          <cell r="AE703" t="str">
            <v>no</v>
          </cell>
          <cell r="AF703" t="str">
            <v>unknown</v>
          </cell>
          <cell r="AI703">
            <v>1</v>
          </cell>
          <cell r="AJ703" t="str">
            <v>V</v>
          </cell>
          <cell r="AW703" t="str">
            <v>Ingen kjent effekt</v>
          </cell>
          <cell r="AX703" t="str">
            <v>Ingen kjent effekt</v>
          </cell>
          <cell r="BC703" t="str">
            <v>Ingen kjent effekt</v>
          </cell>
          <cell r="BD703" t="str">
            <v>Ingen kjent effekt</v>
          </cell>
          <cell r="BK703" t="str">
            <v>subtropic_unspecified:Asia,Africa|subtropic_highlands:Africa</v>
          </cell>
          <cell r="BM703" t="str">
            <v>subtropic_unspecified:Asia,Africa|subtropic_highlands:Africa</v>
          </cell>
          <cell r="DI703">
            <v>0</v>
          </cell>
        </row>
        <row r="704">
          <cell r="B704" t="str">
            <v>Erucastrum supinum</v>
          </cell>
          <cell r="C704" t="str">
            <v>(L.) Al-Shehbaz &amp; Warwick</v>
          </cell>
          <cell r="D704" t="str">
            <v>krypkarse</v>
          </cell>
          <cell r="E704">
            <v>133087</v>
          </cell>
          <cell r="F704">
            <v>128911</v>
          </cell>
          <cell r="G704" t="str">
            <v>ExpertGroups/Karplanter/N</v>
          </cell>
          <cell r="H704" t="str">
            <v>Karplanter</v>
          </cell>
          <cell r="I704" t="str">
            <v>Karplanter</v>
          </cell>
          <cell r="J704" t="str">
            <v>NotApplicable</v>
          </cell>
          <cell r="M704" t="str">
            <v>canNotEstablishWithin50years</v>
          </cell>
          <cell r="AA704">
            <v>1876</v>
          </cell>
          <cell r="AB704" t="str">
            <v>terrestrial</v>
          </cell>
          <cell r="AD704" t="str">
            <v>origin</v>
          </cell>
          <cell r="AE704" t="str">
            <v>no</v>
          </cell>
          <cell r="AF704" t="str">
            <v>unknown</v>
          </cell>
          <cell r="AI704">
            <v>1</v>
          </cell>
          <cell r="AJ704" t="str">
            <v>V</v>
          </cell>
          <cell r="AW704" t="str">
            <v>Ingen kjent effekt</v>
          </cell>
          <cell r="AX704" t="str">
            <v>Ingen kjent effekt</v>
          </cell>
          <cell r="BC704" t="str">
            <v>Ingen kjent effekt</v>
          </cell>
          <cell r="BD704" t="str">
            <v>Ingen kjent effekt</v>
          </cell>
          <cell r="BK704" t="str">
            <v>temperate_nemoral:Europe</v>
          </cell>
          <cell r="BM704" t="str">
            <v>temperate_nemoral:Europe</v>
          </cell>
          <cell r="DI704">
            <v>0</v>
          </cell>
        </row>
        <row r="705">
          <cell r="B705" t="str">
            <v>Eryngium alpinum</v>
          </cell>
          <cell r="C705" t="str">
            <v>L.</v>
          </cell>
          <cell r="D705" t="str">
            <v>alpestikle</v>
          </cell>
          <cell r="E705">
            <v>60279</v>
          </cell>
          <cell r="F705">
            <v>100319</v>
          </cell>
          <cell r="G705" t="str">
            <v>ExpertGroups/Karplanter/N</v>
          </cell>
          <cell r="H705" t="str">
            <v>Karplanter</v>
          </cell>
          <cell r="I705" t="str">
            <v>Karplanter</v>
          </cell>
          <cell r="J705" t="str">
            <v>AlienSpecie</v>
          </cell>
          <cell r="N705">
            <v>1</v>
          </cell>
          <cell r="Q705">
            <v>1</v>
          </cell>
          <cell r="T705" t="str">
            <v>NK</v>
          </cell>
          <cell r="U705">
            <v>1</v>
          </cell>
          <cell r="V705" t="str">
            <v>1,1</v>
          </cell>
          <cell r="X705">
            <v>1</v>
          </cell>
          <cell r="Y705">
            <v>1</v>
          </cell>
          <cell r="Z705">
            <v>1</v>
          </cell>
          <cell r="AA705">
            <v>1988</v>
          </cell>
          <cell r="AB705" t="str">
            <v>terrestrial</v>
          </cell>
          <cell r="AD705" t="str">
            <v>unknown</v>
          </cell>
          <cell r="AE705" t="str">
            <v>yes</v>
          </cell>
          <cell r="AF705" t="str">
            <v>unknown</v>
          </cell>
          <cell r="AG705">
            <v>1988</v>
          </cell>
          <cell r="AH705" t="str">
            <v>Ak Asker: Sem</v>
          </cell>
          <cell r="AI705">
            <v>5</v>
          </cell>
          <cell r="AJ705" t="str">
            <v>V</v>
          </cell>
          <cell r="AN705">
            <v>1</v>
          </cell>
          <cell r="AO705" t="str">
            <v>introductionReleased</v>
          </cell>
          <cell r="AP705" t="str">
            <v>OsA</v>
          </cell>
          <cell r="AQ705">
            <v>4</v>
          </cell>
          <cell r="AR705">
            <v>1</v>
          </cell>
          <cell r="AS705">
            <v>4</v>
          </cell>
          <cell r="AT705">
            <v>1</v>
          </cell>
          <cell r="AU705">
            <v>4</v>
          </cell>
          <cell r="AV705">
            <v>100</v>
          </cell>
          <cell r="AW705" t="str">
            <v>Ingen kjent effekt</v>
          </cell>
          <cell r="AX705" t="str">
            <v>Ingen kjent effekt</v>
          </cell>
          <cell r="BC705" t="str">
            <v>Ingen kjent effekt</v>
          </cell>
          <cell r="BD705" t="str">
            <v>Ingen kjent effekt</v>
          </cell>
          <cell r="BE705" t="str">
            <v>no</v>
          </cell>
          <cell r="BF705" t="str">
            <v>no</v>
          </cell>
          <cell r="BK705" t="str">
            <v>temperate_nemoral:Europe|subtropic_mediterranean:Europe</v>
          </cell>
          <cell r="BM705" t="str">
            <v>temperate_nemoral:Europe|subtropic_mediterranean:Europe</v>
          </cell>
          <cell r="BO705">
            <v>1</v>
          </cell>
          <cell r="BR705" t="str">
            <v>RedListCategoryLevel</v>
          </cell>
          <cell r="BT705">
            <v>1</v>
          </cell>
          <cell r="BW705" t="str">
            <v>SpreadYearlyIncreaseCalculatedExpansionSpeed</v>
          </cell>
          <cell r="BX705">
            <v>0</v>
          </cell>
          <cell r="BY705">
            <v>1</v>
          </cell>
          <cell r="CB705" t="str">
            <v>T40</v>
          </cell>
          <cell r="CC705">
            <v>1</v>
          </cell>
          <cell r="CH705">
            <v>1</v>
          </cell>
          <cell r="CM705">
            <v>1</v>
          </cell>
          <cell r="CQ705">
            <v>1</v>
          </cell>
          <cell r="CU705">
            <v>1</v>
          </cell>
          <cell r="CX705">
            <v>0</v>
          </cell>
          <cell r="CY705">
            <v>1</v>
          </cell>
          <cell r="DB705">
            <v>0</v>
          </cell>
          <cell r="DC705" t="str">
            <v>Alpestikle &lt;i&gt;Eryngium alpinum&lt;/i&gt; er en flerårig urt fra fjellstrøk (opp mot skoggrensa) i Mellom- og Sør-Europa. Den er hardfør. Den formerer seg med frø (som kan spres med dyr) og danner også kloner ved vegetativ vekst.</v>
          </cell>
          <cell r="DD705" t="str">
            <v>&lt;p&gt;Alpestikle kan være etablert med &amp;#233:n liten bestand eller klon i Sem i Ak Asker fra 1988. Arten frøreproduserer trolig i Norge, men dyrkes lite og innføres knapt.&lt;/p&gt;</v>
          </cell>
          <cell r="DE705" t="str">
            <v>Arten er trolig blitt innført som trekkplante for bier. Ingen videre spredning er registrert.</v>
          </cell>
          <cell r="DF705" t="str">
            <v>Arten har lite invasjonspotensial, med lågeste skår på median levetid og ingen ekspansjon.</v>
          </cell>
          <cell r="DG705" t="str">
            <v>Ingen kjent negativ økologisk effekt er knyttet til arten.</v>
          </cell>
          <cell r="DH705" t="str">
            <v>&lt;p&gt;Alpestikle vurderes til ingen kjent økologisk risiko. Arten kan ha &amp;#233:n stabil forekomst i Norge (frøreproduksjon eller klonal vekst).&lt;/p&gt;</v>
          </cell>
          <cell r="DI705">
            <v>0</v>
          </cell>
        </row>
        <row r="706">
          <cell r="B706" t="str">
            <v>Eryngium bourgatii</v>
          </cell>
          <cell r="C706" t="str">
            <v>Gouan</v>
          </cell>
          <cell r="D706" t="str">
            <v>smalstikle</v>
          </cell>
          <cell r="E706">
            <v>60280</v>
          </cell>
          <cell r="F706">
            <v>100320</v>
          </cell>
          <cell r="G706" t="str">
            <v>ExpertGroups/Karplanter/N</v>
          </cell>
          <cell r="H706" t="str">
            <v>Karplanter</v>
          </cell>
          <cell r="I706" t="str">
            <v>Karplanter</v>
          </cell>
          <cell r="J706" t="str">
            <v>NotApplicable</v>
          </cell>
          <cell r="M706" t="str">
            <v>NotPresentInRegion</v>
          </cell>
          <cell r="AB706" t="str">
            <v>terrestrial</v>
          </cell>
          <cell r="AE706" t="str">
            <v>no</v>
          </cell>
          <cell r="AF706" t="str">
            <v>unknown</v>
          </cell>
          <cell r="AI706">
            <v>5</v>
          </cell>
          <cell r="AJ706" t="str">
            <v>V</v>
          </cell>
          <cell r="BK706" t="str">
            <v>temperate_nemoral:Europe|subtropic_mediterranean:Europe</v>
          </cell>
          <cell r="BM706" t="str">
            <v>temperate_nemoral:Europe|subtropic_mediterranean:Europe</v>
          </cell>
          <cell r="DI706">
            <v>0</v>
          </cell>
        </row>
        <row r="707">
          <cell r="B707" t="str">
            <v>Eryngium planum</v>
          </cell>
          <cell r="C707" t="str">
            <v>L.</v>
          </cell>
          <cell r="D707" t="str">
            <v>hagestikle</v>
          </cell>
          <cell r="E707">
            <v>60283</v>
          </cell>
          <cell r="F707">
            <v>100323</v>
          </cell>
          <cell r="G707" t="str">
            <v>ExpertGroups/Karplanter/N</v>
          </cell>
          <cell r="H707" t="str">
            <v>Karplanter</v>
          </cell>
          <cell r="I707" t="str">
            <v>Karplanter</v>
          </cell>
          <cell r="J707" t="str">
            <v>AlienSpecie</v>
          </cell>
          <cell r="N707">
            <v>1</v>
          </cell>
          <cell r="P707" t="str">
            <v>V</v>
          </cell>
          <cell r="Q707">
            <v>1</v>
          </cell>
          <cell r="T707" t="str">
            <v>NK</v>
          </cell>
          <cell r="U707">
            <v>1</v>
          </cell>
          <cell r="V707" t="str">
            <v>1,1</v>
          </cell>
          <cell r="W707" t="str">
            <v>LO</v>
          </cell>
          <cell r="X707">
            <v>2</v>
          </cell>
          <cell r="Y707">
            <v>2</v>
          </cell>
          <cell r="Z707">
            <v>1</v>
          </cell>
          <cell r="AA707">
            <v>1925</v>
          </cell>
          <cell r="AB707" t="str">
            <v>terrestrial</v>
          </cell>
          <cell r="AD707" t="str">
            <v>unknown</v>
          </cell>
          <cell r="AE707" t="str">
            <v>yes</v>
          </cell>
          <cell r="AF707" t="str">
            <v>unknown</v>
          </cell>
          <cell r="AG707">
            <v>1925</v>
          </cell>
          <cell r="AH707" t="str">
            <v>Oslo: "v. Hoffsbekken bak Eureka mek. verksted, Skøien"</v>
          </cell>
          <cell r="AI707">
            <v>5</v>
          </cell>
          <cell r="AJ707" t="str">
            <v>V</v>
          </cell>
          <cell r="AL707">
            <v>3</v>
          </cell>
          <cell r="AM707" t="str">
            <v>importDirect</v>
          </cell>
          <cell r="AN707">
            <v>2</v>
          </cell>
          <cell r="AO707" t="str">
            <v>introductionEscaped</v>
          </cell>
          <cell r="AP707" t="str">
            <v>OsA</v>
          </cell>
          <cell r="AQ707">
            <v>8</v>
          </cell>
          <cell r="AR707">
            <v>4</v>
          </cell>
          <cell r="AS707">
            <v>32</v>
          </cell>
          <cell r="AT707">
            <v>10000</v>
          </cell>
          <cell r="AU707">
            <v>32</v>
          </cell>
          <cell r="AV707">
            <v>50</v>
          </cell>
          <cell r="AW707" t="str">
            <v>Ingen kjent effekt</v>
          </cell>
          <cell r="AX707" t="str">
            <v>Ingen kjent effekt</v>
          </cell>
          <cell r="BC707" t="str">
            <v>Ingen kjent effekt</v>
          </cell>
          <cell r="BD707" t="str">
            <v>Ingen kjent effekt</v>
          </cell>
          <cell r="BE707" t="str">
            <v>no</v>
          </cell>
          <cell r="BF707" t="str">
            <v>no</v>
          </cell>
          <cell r="BG707" t="str">
            <v>V</v>
          </cell>
          <cell r="BK707" t="str">
            <v>temperate_nemoral:Europe,Asia|temperate_dry:Asia|subtropic_mediterranean:Europe,Asia</v>
          </cell>
          <cell r="BM707" t="str">
            <v>temperate_nemoral:Europe,Asia|temperate_dry:Asia|subtropic_mediterranean:Europe,Asia</v>
          </cell>
          <cell r="BO707">
            <v>2</v>
          </cell>
          <cell r="BP707" t="str">
            <v>X</v>
          </cell>
          <cell r="BR707" t="str">
            <v>RedListCategoryLevel</v>
          </cell>
          <cell r="BT707">
            <v>1</v>
          </cell>
          <cell r="BW707" t="str">
            <v>SpreadYearlyIncreaseCalculatedExpansionSpeed</v>
          </cell>
          <cell r="BX707">
            <v>0</v>
          </cell>
          <cell r="BY707">
            <v>1</v>
          </cell>
          <cell r="CB707" t="str">
            <v>T32-C-16,T32-C-5,T40</v>
          </cell>
          <cell r="CC707">
            <v>1</v>
          </cell>
          <cell r="CH707">
            <v>1</v>
          </cell>
          <cell r="CM707">
            <v>1</v>
          </cell>
          <cell r="CQ707">
            <v>1</v>
          </cell>
          <cell r="CU707">
            <v>1</v>
          </cell>
          <cell r="CX707">
            <v>0</v>
          </cell>
          <cell r="CY707">
            <v>1</v>
          </cell>
          <cell r="DB707">
            <v>0</v>
          </cell>
          <cell r="DC707" t="str">
            <v>Hagestikle &lt;i&gt;Eryngium planum &lt;/i&gt;er en flerårig urt fra Mellom- og Sør-Europa og Vest- og Sentral-Asia, opp mot 40 cm høg, med klonal vekst med jordstengler og med frøreproduksjon. Det er uvisst hvor effektiv frøreproduksjonen er i Norge: de enkelte bestandene er kanskje klonale. Arten er trolig kommet inn som hageplante og etablert (i hvert fall for perioder) på skrotemark i vid betydning og 1-2 steder på grunnlendt kalkmark.</v>
          </cell>
          <cell r="DD707" t="str">
            <v>&lt;p&gt;Hagestikle har vært naturalisert flere steder, med til dels langvarige bestander, men likevel ikke fullt ut stabilisert. Den første kjente langvarige bestanden var ved Lysaker-Tjernsmyr i Ak Bærum mellom 1932 og 1954 (trolig nedbygd). En annen langvarig bestand har vært på Ekeberg i Oslo fra 1939 (sist sjekket i 2007), og en tredje på Sem i Ak Asker fra 1988 (sist sjekket i 2008). De fleste forekomster har imidlertid vært kortvarige. Hagestikle har hatt en omtrent jamn funnfrekvens fra den først ble funnet og til i dag. Det er ingen tegn på ekspansjon.&lt;/p&gt;</v>
          </cell>
          <cell r="DE707" t="str">
            <v>Arten er innført hageplante. Den er trolig spredt fra hager med frø (frukter), med liten eller ingen videre spredning fra etableringssteder.</v>
          </cell>
          <cell r="DF707" t="str">
            <v>Invasjonspotensialet er lite, med usikkerhet til begrenset, som en kombinasjon av begrenset (til moderat) median levetif, men ingen ekspansjon. Arten har svært få forekomster og har ikke hatt noen reell ekspansjon de siste 100 år.</v>
          </cell>
          <cell r="DG707" t="str">
            <v>Ingen kjent negativ økologisk effekt er knyttet til arten.</v>
          </cell>
          <cell r="DH707" t="str">
            <v>&lt;p&gt;Hagestikle vurderes til ingen kjent økologisk risiko, med usikkerhet opp til låg risiko. Arten er ikke ekspansiv og har ingen kjent negativ effekt der den forekommer.&lt;/p&gt;</v>
          </cell>
          <cell r="DI707">
            <v>0</v>
          </cell>
        </row>
        <row r="708">
          <cell r="B708" t="str">
            <v>Erysimum altum</v>
          </cell>
          <cell r="C708" t="str">
            <v>(Ahti) Tzvelev</v>
          </cell>
          <cell r="D708" t="str">
            <v>stor åkergull</v>
          </cell>
          <cell r="E708">
            <v>133089</v>
          </cell>
          <cell r="F708">
            <v>101218</v>
          </cell>
          <cell r="G708" t="str">
            <v>ExpertGroups/Karplanter/N</v>
          </cell>
          <cell r="H708" t="str">
            <v>Karplanter</v>
          </cell>
          <cell r="I708" t="str">
            <v>Karplanter</v>
          </cell>
          <cell r="J708" t="str">
            <v>AlienSpecie</v>
          </cell>
          <cell r="N708">
            <v>3</v>
          </cell>
          <cell r="Q708">
            <v>1</v>
          </cell>
          <cell r="T708" t="str">
            <v>LO</v>
          </cell>
          <cell r="U708">
            <v>2</v>
          </cell>
          <cell r="V708" t="str">
            <v>3A,1</v>
          </cell>
          <cell r="AA708">
            <v>1889</v>
          </cell>
          <cell r="AB708" t="str">
            <v>terrestrial</v>
          </cell>
          <cell r="AD708" t="str">
            <v>unknown</v>
          </cell>
          <cell r="AE708" t="str">
            <v>no</v>
          </cell>
          <cell r="AF708" t="str">
            <v>unknown</v>
          </cell>
          <cell r="AG708">
            <v>1889</v>
          </cell>
          <cell r="AH708" t="str">
            <v>Ho Voss</v>
          </cell>
          <cell r="AI708">
            <v>2</v>
          </cell>
          <cell r="AJ708" t="str">
            <v>V</v>
          </cell>
          <cell r="AN708">
            <v>3</v>
          </cell>
          <cell r="AO708" t="str">
            <v>introductionTransportpollution,spreadTransportpollution,spreadNaturalDispersal</v>
          </cell>
          <cell r="AP708" t="str">
            <v>He,Op,St,Nt,No,Tr,Fi</v>
          </cell>
          <cell r="AQ708">
            <v>76</v>
          </cell>
          <cell r="AR708">
            <v>20</v>
          </cell>
          <cell r="AS708">
            <v>1520</v>
          </cell>
          <cell r="AT708">
            <v>150000</v>
          </cell>
          <cell r="AU708">
            <v>1520</v>
          </cell>
          <cell r="AV708">
            <v>80</v>
          </cell>
          <cell r="AW708" t="str">
            <v>Ingen kjent effekt</v>
          </cell>
          <cell r="AX708" t="str">
            <v>Ingen kjent effekt</v>
          </cell>
          <cell r="BC708" t="str">
            <v>Ingen kjent effekt</v>
          </cell>
          <cell r="BD708" t="str">
            <v>Ingen kjent effekt</v>
          </cell>
          <cell r="BE708" t="str">
            <v>no</v>
          </cell>
          <cell r="BF708" t="str">
            <v>no</v>
          </cell>
          <cell r="BG708" t="str">
            <v>V</v>
          </cell>
          <cell r="BK708" t="str">
            <v>temperate_boreal:Europe,Asia,NorthAndCentralAmerica|temperate_nemoral:Europe,Asia,NorthAndCentralAmerica</v>
          </cell>
          <cell r="BM708" t="str">
            <v>temperate_boreal:Europe,Asia,NorthAndCentralAmerica|temperate_nemoral:Europe,Asia,NorthAndCentralAmerica</v>
          </cell>
          <cell r="BO708">
            <v>3</v>
          </cell>
          <cell r="BR708" t="str">
            <v>RedListCategoryLevel</v>
          </cell>
          <cell r="BT708">
            <v>2</v>
          </cell>
          <cell r="BW708" t="str">
            <v>SpreadYearlyIncreaseObservations</v>
          </cell>
          <cell r="BX708">
            <v>67</v>
          </cell>
          <cell r="BY708">
            <v>1</v>
          </cell>
          <cell r="CB708" t="str">
            <v>T35,T37,T40,T42,T45,T32</v>
          </cell>
          <cell r="CC708">
            <v>1</v>
          </cell>
          <cell r="CH708">
            <v>1</v>
          </cell>
          <cell r="CM708">
            <v>1</v>
          </cell>
          <cell r="CQ708">
            <v>1</v>
          </cell>
          <cell r="CU708">
            <v>1</v>
          </cell>
          <cell r="CX708">
            <v>0</v>
          </cell>
          <cell r="CY708">
            <v>1</v>
          </cell>
          <cell r="DB708">
            <v>0</v>
          </cell>
          <cell r="DC708" t="str">
            <v>Stor åkergull &lt;i&gt;Erysimum altum&lt;/i&gt; er en toårig art med stor frøreproduksjon. Frøene spres nokså passivt. Arten er vidt utbredt i nordlig boreale og til dels arktiske deler av Nord-Russland, Sibir og nordvestlige Nord-Amerika.&lt;br/&gt;Arten ble klarlagt av Ahti (1962), med revisjon av deler av det norske materialet av slekta &lt;i&gt;Erysimum&lt;/i&gt;, og senere av Stefan Ericsson, Umeå, i en undersøkelse han ikke rakk å publisere før sin død, men også her med revisjon av norsk materiale. Arten har vært totalt oversett av norske botanikere inntil nylig. Ahti behandlet den som en underart av åkergull &lt;i&gt;E. cheiranthoides&lt;/i&gt;, men Ericsson fant at den var toårig mens åkergull er ettårig, og at de ikke lot seg krysse med hverandre. Han konkluderte dermed med at den var en separat art, noe vi følger.</v>
          </cell>
          <cell r="DD708" t="str">
            <v>Stor åkergull er funnet spredte steder fra de to første funnene i Ho Voss 1889 og Granvin 1890. Den er funnet i 15 fylker, men vi antar at stabile forekomster kan være begrenset til nordre Hedmark og Oppland, indre Trøndelag og Nord-Norge. Den viser en viss økning de siste tiårene, men dette kan skyldes økt oppmerksomhet. Arten er trolig blant de mest oversette av alle norske karplanter.</v>
          </cell>
          <cell r="DE708" t="str">
            <v>Mest trolig er arten kommet inn med grasfrø og gras (f&amp;#244:r) og særlig spredt ved forflytning av jordmasser. Arten regnes som et (ugras)element i det samiske og nordfinske jordbruket i Nord-Sverige og Nord-Finland og synes også å ha kommet inn med russiske tropper og hester under vinterkrigen og andre verdenskrig.</v>
          </cell>
          <cell r="DF708" t="str">
            <v>Arten har et moderat invasjonspotensial, som kombinasjon av moderat lang median levetid og begrenset ekspansjonshastighet, men den er vanskelig å vurdere fordi den er så oversett. Ekspansjonshastigheten kan være under-estimert.</v>
          </cell>
          <cell r="DG708" t="str">
            <v>Ingen kjent negativ økologisk effekt er knyttet til arten. Sjøl om den er beslektet med åkergull &lt;i&gt;E. cheiranthoides&lt;/i&gt;, er det ikke kjent mellomformer (hybrider).</v>
          </cell>
          <cell r="DH708" t="str">
            <v>Stor åkergull vurderes til låg økologisk risiko, og utelukkende på grunn av invasjonspotensialet. Arten er godt etablert i norsk natur, og har trolig vært det siden 1800-tallet.</v>
          </cell>
          <cell r="DI708">
            <v>1</v>
          </cell>
        </row>
        <row r="709">
          <cell r="B709" t="str">
            <v>Erysimum cheiri</v>
          </cell>
          <cell r="C709" t="str">
            <v>(L.) Crantz</v>
          </cell>
          <cell r="D709" t="str">
            <v>gyllenlakk</v>
          </cell>
          <cell r="E709">
            <v>133091</v>
          </cell>
          <cell r="F709">
            <v>101220</v>
          </cell>
          <cell r="G709" t="str">
            <v>ExpertGroups/Karplanter/N</v>
          </cell>
          <cell r="H709" t="str">
            <v>Karplanter</v>
          </cell>
          <cell r="I709" t="str">
            <v>Karplanter</v>
          </cell>
          <cell r="J709" t="str">
            <v>NotApplicable</v>
          </cell>
          <cell r="M709" t="str">
            <v>canNotEstablishWithin50years</v>
          </cell>
          <cell r="AA709">
            <v>1922</v>
          </cell>
          <cell r="AB709" t="str">
            <v>terrestrial</v>
          </cell>
          <cell r="AD709" t="str">
            <v>origin,unknown</v>
          </cell>
          <cell r="AE709" t="str">
            <v>no</v>
          </cell>
          <cell r="AF709" t="str">
            <v>unknown</v>
          </cell>
          <cell r="AI709">
            <v>5</v>
          </cell>
          <cell r="AJ709" t="str">
            <v>V</v>
          </cell>
          <cell r="AW709" t="str">
            <v>Ingen kjent effekt</v>
          </cell>
          <cell r="AX709" t="str">
            <v>Ingen kjent effekt</v>
          </cell>
          <cell r="BC709" t="str">
            <v>Ingen kjent effekt</v>
          </cell>
          <cell r="BD709" t="str">
            <v>Ingen kjent effekt</v>
          </cell>
          <cell r="BK709" t="str">
            <v>subtropic_mediterranean:Europe,Asia,Africa</v>
          </cell>
          <cell r="BM709" t="str">
            <v>subtropic_mediterranean:Europe,Asia,Africa,Oceania</v>
          </cell>
          <cell r="DI709">
            <v>0</v>
          </cell>
        </row>
        <row r="710">
          <cell r="B710" t="str">
            <v>Erysimum marshallii</v>
          </cell>
          <cell r="C710" t="str">
            <v>Bois</v>
          </cell>
          <cell r="D710" t="str">
            <v>hagegull</v>
          </cell>
          <cell r="E710">
            <v>133095</v>
          </cell>
          <cell r="F710">
            <v>101221</v>
          </cell>
          <cell r="G710" t="str">
            <v>ExpertGroups/Karplanter/N</v>
          </cell>
          <cell r="H710" t="str">
            <v>Karplanter</v>
          </cell>
          <cell r="I710" t="str">
            <v>Karplanter</v>
          </cell>
          <cell r="J710" t="str">
            <v>NotApplicable</v>
          </cell>
          <cell r="M710" t="str">
            <v>canNotEstablishWithin50years</v>
          </cell>
          <cell r="AA710">
            <v>1993</v>
          </cell>
          <cell r="AB710" t="str">
            <v>terrestrial</v>
          </cell>
          <cell r="AD710" t="str">
            <v>unknown</v>
          </cell>
          <cell r="AE710" t="str">
            <v>no</v>
          </cell>
          <cell r="AF710" t="str">
            <v>unknown</v>
          </cell>
          <cell r="AI710">
            <v>5</v>
          </cell>
          <cell r="AJ710" t="str">
            <v>V</v>
          </cell>
          <cell r="AW710" t="str">
            <v>Ingen kjent effekt</v>
          </cell>
          <cell r="AX710" t="str">
            <v>Ingen kjent effekt</v>
          </cell>
          <cell r="BC710" t="str">
            <v>Ingen kjent effekt</v>
          </cell>
          <cell r="BD710" t="str">
            <v>Ingen kjent effekt</v>
          </cell>
          <cell r="BK710" t="str">
            <v>unknown:NorthAndCentralAmerica</v>
          </cell>
          <cell r="BM710" t="str">
            <v>temperate_nemoral:Europe</v>
          </cell>
          <cell r="DI710">
            <v>0</v>
          </cell>
        </row>
        <row r="711">
          <cell r="B711" t="str">
            <v>Erysimum repandum</v>
          </cell>
          <cell r="C711" t="str">
            <v>L.</v>
          </cell>
          <cell r="D711" t="str">
            <v>kverngull</v>
          </cell>
          <cell r="E711">
            <v>61182</v>
          </cell>
          <cell r="F711">
            <v>101222</v>
          </cell>
          <cell r="G711" t="str">
            <v>ExpertGroups/Karplanter/N</v>
          </cell>
          <cell r="H711" t="str">
            <v>Karplanter</v>
          </cell>
          <cell r="I711" t="str">
            <v>Karplanter</v>
          </cell>
          <cell r="J711" t="str">
            <v>NotApplicable</v>
          </cell>
          <cell r="M711" t="str">
            <v>canNotEstablishWithin50years</v>
          </cell>
          <cell r="AA711">
            <v>1875</v>
          </cell>
          <cell r="AB711" t="str">
            <v>terrestrial</v>
          </cell>
          <cell r="AD711" t="str">
            <v>origin,unknown</v>
          </cell>
          <cell r="AE711" t="str">
            <v>no</v>
          </cell>
          <cell r="AF711" t="str">
            <v>unknown</v>
          </cell>
          <cell r="AI711">
            <v>1</v>
          </cell>
          <cell r="AJ711" t="str">
            <v>V</v>
          </cell>
          <cell r="AW711" t="str">
            <v>Ingen kjent effekt</v>
          </cell>
          <cell r="AX711" t="str">
            <v>Ingen kjent effekt</v>
          </cell>
          <cell r="BC711" t="str">
            <v>Ingen kjent effekt</v>
          </cell>
          <cell r="BD711" t="str">
            <v>Ingen kjent effekt</v>
          </cell>
          <cell r="BK711" t="str">
            <v>temperate_nemoral:Europe,Asia|temperate_dry:Europe,Asia</v>
          </cell>
          <cell r="BM711" t="str">
            <v>temperate_nemoral:Europe,Asia,NorthAndCentralAmerica,SouthAmerica|temperate_dry:Europe,Asia|subtropic_mediterranean:SouthAmerica</v>
          </cell>
          <cell r="DI711">
            <v>0</v>
          </cell>
        </row>
        <row r="712">
          <cell r="B712" t="str">
            <v>Erythronium albidum</v>
          </cell>
          <cell r="C712" t="str">
            <v>Nutt.</v>
          </cell>
          <cell r="D712" t="str">
            <v>hvithundetann</v>
          </cell>
          <cell r="E712">
            <v>105201</v>
          </cell>
          <cell r="F712">
            <v>145548</v>
          </cell>
          <cell r="G712" t="str">
            <v>ExpertGroups/Karplanter/N</v>
          </cell>
          <cell r="H712" t="str">
            <v>Karplanter</v>
          </cell>
          <cell r="I712" t="str">
            <v>Karplanter</v>
          </cell>
          <cell r="J712" t="str">
            <v>NotApplicable</v>
          </cell>
          <cell r="M712" t="str">
            <v>canNotEstablishWithin50years</v>
          </cell>
          <cell r="AA712">
            <v>1944</v>
          </cell>
          <cell r="AB712" t="str">
            <v>terrestrial</v>
          </cell>
          <cell r="AD712" t="str">
            <v>unknown</v>
          </cell>
          <cell r="AE712" t="str">
            <v>no</v>
          </cell>
          <cell r="AF712" t="str">
            <v>unknown</v>
          </cell>
          <cell r="AI712">
            <v>5</v>
          </cell>
          <cell r="AJ712" t="str">
            <v>V</v>
          </cell>
          <cell r="AW712" t="str">
            <v>Ingen kjent effekt</v>
          </cell>
          <cell r="AX712" t="str">
            <v>Ingen kjent effekt</v>
          </cell>
          <cell r="BC712" t="str">
            <v>Ingen kjent effekt</v>
          </cell>
          <cell r="BD712" t="str">
            <v>Ingen kjent effekt</v>
          </cell>
          <cell r="BK712" t="str">
            <v>temperate_nemoral:NorthAndCentralAmerica</v>
          </cell>
          <cell r="BM712" t="str">
            <v>temperate_nemoral:NorthAndCentralAmerica</v>
          </cell>
          <cell r="DI712">
            <v>0</v>
          </cell>
        </row>
        <row r="713">
          <cell r="B713" t="str">
            <v>Erythronium dens-canis</v>
          </cell>
          <cell r="C713" t="str">
            <v>L.</v>
          </cell>
          <cell r="D713" t="str">
            <v>hundetann</v>
          </cell>
          <cell r="E713">
            <v>84804</v>
          </cell>
          <cell r="F713">
            <v>127941</v>
          </cell>
          <cell r="G713" t="str">
            <v>ExpertGroups/Karplanter/N</v>
          </cell>
          <cell r="H713" t="str">
            <v>Karplanter</v>
          </cell>
          <cell r="I713" t="str">
            <v>Karplanter</v>
          </cell>
          <cell r="J713" t="str">
            <v>AlienSpecie</v>
          </cell>
          <cell r="N713">
            <v>1</v>
          </cell>
          <cell r="P713" t="str">
            <v>V</v>
          </cell>
          <cell r="Q713">
            <v>1</v>
          </cell>
          <cell r="T713" t="str">
            <v>NK</v>
          </cell>
          <cell r="U713">
            <v>1</v>
          </cell>
          <cell r="V713" t="str">
            <v>1,1</v>
          </cell>
          <cell r="W713" t="str">
            <v>LO</v>
          </cell>
          <cell r="X713">
            <v>1</v>
          </cell>
          <cell r="Y713">
            <v>1</v>
          </cell>
          <cell r="Z713">
            <v>1</v>
          </cell>
          <cell r="AA713">
            <v>1970</v>
          </cell>
          <cell r="AB713" t="str">
            <v>terrestrial</v>
          </cell>
          <cell r="AD713" t="str">
            <v>unknown</v>
          </cell>
          <cell r="AE713" t="str">
            <v>yes</v>
          </cell>
          <cell r="AF713" t="str">
            <v>unknown</v>
          </cell>
          <cell r="AG713">
            <v>1970</v>
          </cell>
          <cell r="AH713" t="str">
            <v>Ak Eidsvoll: SV for Sundbrua</v>
          </cell>
          <cell r="AI713">
            <v>5</v>
          </cell>
          <cell r="AJ713" t="str">
            <v>V</v>
          </cell>
          <cell r="AL713">
            <v>1</v>
          </cell>
          <cell r="AM713" t="str">
            <v>importDirect</v>
          </cell>
          <cell r="AN713">
            <v>1</v>
          </cell>
          <cell r="AO713" t="str">
            <v>introductionEscaped</v>
          </cell>
          <cell r="AP713" t="str">
            <v>OsA,Ve</v>
          </cell>
          <cell r="AQ713">
            <v>8</v>
          </cell>
          <cell r="AR713">
            <v>3</v>
          </cell>
          <cell r="AS713">
            <v>24</v>
          </cell>
          <cell r="AT713">
            <v>6000</v>
          </cell>
          <cell r="AU713">
            <v>48</v>
          </cell>
          <cell r="AV713">
            <v>100</v>
          </cell>
          <cell r="AW713" t="str">
            <v>Ingen kjent effekt</v>
          </cell>
          <cell r="AX713" t="str">
            <v>Ingen kjent effekt</v>
          </cell>
          <cell r="BC713" t="str">
            <v>Ingen kjent effekt</v>
          </cell>
          <cell r="BD713" t="str">
            <v>Ingen kjent effekt</v>
          </cell>
          <cell r="BE713" t="str">
            <v>no</v>
          </cell>
          <cell r="BF713" t="str">
            <v>no</v>
          </cell>
          <cell r="BG713" t="str">
            <v>V</v>
          </cell>
          <cell r="BK713" t="str">
            <v>temperate_nemoral:Europe|subtropic_mediterranean:Europe</v>
          </cell>
          <cell r="BM713" t="str">
            <v>temperate_nemoral:Europe|subtropic_mediterranean:Europe</v>
          </cell>
          <cell r="BO713">
            <v>2</v>
          </cell>
          <cell r="BP713" t="str">
            <v>X</v>
          </cell>
          <cell r="BR713" t="str">
            <v>RedListCategoryLevel</v>
          </cell>
          <cell r="BT713">
            <v>1</v>
          </cell>
          <cell r="BW713" t="str">
            <v>SpreadYearlyIncreaseCalculatedExpansionSpeed</v>
          </cell>
          <cell r="BX713">
            <v>0</v>
          </cell>
          <cell r="BY713">
            <v>1</v>
          </cell>
          <cell r="CB713" t="str">
            <v>T43,T40</v>
          </cell>
          <cell r="CC713">
            <v>1</v>
          </cell>
          <cell r="CH713">
            <v>1</v>
          </cell>
          <cell r="CM713">
            <v>1</v>
          </cell>
          <cell r="CQ713">
            <v>1</v>
          </cell>
          <cell r="CU713">
            <v>1</v>
          </cell>
          <cell r="CX713">
            <v>0</v>
          </cell>
          <cell r="CY713">
            <v>1</v>
          </cell>
          <cell r="DB713">
            <v>0</v>
          </cell>
          <cell r="DC713" t="str">
            <v>Hundetann &lt;em&gt;Erythronium dens-canis &lt;/em&gt;er en flerårig urt fra Sørøst-Europa. Den formerer seg med frø som spres med maur, og med sideknoller som gir klondannelse. Den er bare funnet i hageanlegg, aktive (Ak Ås) eller forlatte og gjengroende (Ak Eidsvoll, Vf Larvik).</v>
          </cell>
          <cell r="DD713" t="str">
            <v>&lt;p&gt;Hundetann er funnet som gjenstående og vel oppformert i tre hager, på 1960-tallet i en forlatt hage i Ak Eidsvoll: Sundet (aldri samlet), fra 2006 i UMB(NMBU)-parken i Ak Ås, og fra 2011 på Langestrand i Vf Larvik, i "trolig tidl. hage, gjengroende". Arten formerer seg brukbart i Norge, kanskje mest ved deling av knoller (vegetativt), men viser ingen ekspansiv tendens.&lt;/p&gt;</v>
          </cell>
          <cell r="DE713" t="str">
            <v>Arten er innført hageplante og spres med frø med maur og formerer seg klonalt med sideknoller.</v>
          </cell>
          <cell r="DF713" t="str">
            <v>Invasjonspotensialet er lite, med usikkerhet til begrenset, som en kombinasjon av begrenset (til moderat lang) median levetid og ingen resent ekspansjon. Arten plantes sjelden og har svært få og nokså individfattige forekomster, uten noen ekspansiv tendens.</v>
          </cell>
          <cell r="DG713" t="str">
            <v>Ingen kjent negativ økologisk effekt er knyttet til arten.</v>
          </cell>
          <cell r="DH713" t="str">
            <v>&lt;p&gt;Hundetann vurderes til ingen kjent økologisk risiko, med usikkerhet til låg risiko. Arten er rimelig hardfør, men dyrkes lite. Den har stabil eller semi-stabil forekomst i Norge (vegetativ formering, trolig også frøreproduksjon).&lt;/p&gt;&lt;p&gt; &lt;/p&gt;</v>
          </cell>
          <cell r="DI713">
            <v>0</v>
          </cell>
        </row>
        <row r="714">
          <cell r="B714" t="str">
            <v>Eucalyptus gunnii</v>
          </cell>
          <cell r="C714" t="str">
            <v>Hook.f.</v>
          </cell>
          <cell r="D714" t="str">
            <v>gunnieukalyptus</v>
          </cell>
          <cell r="E714">
            <v>84807</v>
          </cell>
          <cell r="F714">
            <v>127944</v>
          </cell>
          <cell r="G714" t="str">
            <v>ExpertGroups/Karplanter/N</v>
          </cell>
          <cell r="H714" t="str">
            <v>Karplanter</v>
          </cell>
          <cell r="I714" t="str">
            <v>Karplanter</v>
          </cell>
          <cell r="J714" t="str">
            <v>NotApplicable</v>
          </cell>
          <cell r="M714" t="str">
            <v>canNotEstablishWithin50years</v>
          </cell>
          <cell r="AA714">
            <v>2006</v>
          </cell>
          <cell r="AB714" t="str">
            <v>terrestrial</v>
          </cell>
          <cell r="AD714" t="str">
            <v>unknown</v>
          </cell>
          <cell r="AE714" t="str">
            <v>no</v>
          </cell>
          <cell r="AF714" t="str">
            <v>unknown</v>
          </cell>
          <cell r="AI714">
            <v>30</v>
          </cell>
          <cell r="AJ714" t="str">
            <v>V</v>
          </cell>
          <cell r="AW714" t="str">
            <v>Ingen kjent effekt</v>
          </cell>
          <cell r="AX714" t="str">
            <v>Ingen kjent effekt</v>
          </cell>
          <cell r="BC714" t="str">
            <v>Ingen kjent effekt</v>
          </cell>
          <cell r="BD714" t="str">
            <v>Ingen kjent effekt</v>
          </cell>
          <cell r="BK714" t="str">
            <v>temperate_nemoral:Oceania|subtropic_unspecified:Oceania</v>
          </cell>
          <cell r="BM714" t="str">
            <v>temperate_nemoral:Europe,Oceania|subtropic_unspecified:Oceania</v>
          </cell>
          <cell r="DI714">
            <v>0</v>
          </cell>
        </row>
        <row r="715">
          <cell r="B715" t="str">
            <v>Euclidium syriacum</v>
          </cell>
          <cell r="C715" t="str">
            <v>(L.) R.Br.</v>
          </cell>
          <cell r="D715" t="str">
            <v>fuglenebb</v>
          </cell>
          <cell r="E715">
            <v>61185</v>
          </cell>
          <cell r="F715">
            <v>101225</v>
          </cell>
          <cell r="G715" t="str">
            <v>ExpertGroups/Karplanter/N</v>
          </cell>
          <cell r="H715" t="str">
            <v>Karplanter</v>
          </cell>
          <cell r="I715" t="str">
            <v>Karplanter</v>
          </cell>
          <cell r="J715" t="str">
            <v>NotApplicable</v>
          </cell>
          <cell r="M715" t="str">
            <v>canNotEstablishWithin50years</v>
          </cell>
          <cell r="AA715">
            <v>1904</v>
          </cell>
          <cell r="AB715" t="str">
            <v>terrestrial</v>
          </cell>
          <cell r="AD715" t="str">
            <v>origin</v>
          </cell>
          <cell r="AE715" t="str">
            <v>no</v>
          </cell>
          <cell r="AF715" t="str">
            <v>unknown</v>
          </cell>
          <cell r="AI715">
            <v>1</v>
          </cell>
          <cell r="AJ715" t="str">
            <v>V</v>
          </cell>
          <cell r="AW715" t="str">
            <v>Ingen kjent effekt</v>
          </cell>
          <cell r="AX715" t="str">
            <v>Ingen kjent effekt</v>
          </cell>
          <cell r="BC715" t="str">
            <v>Ingen kjent effekt</v>
          </cell>
          <cell r="BD715" t="str">
            <v>Ingen kjent effekt</v>
          </cell>
          <cell r="BK715" t="str">
            <v>temperate_dry:Europe,Asia|subtropic_mediterranean:Europe,Asia</v>
          </cell>
          <cell r="BM715" t="str">
            <v>temperate_dry:Europe,Asia,NorthAndCentralAmerica|subtropic_mediterranean:Europe,Asia</v>
          </cell>
          <cell r="DI715">
            <v>0</v>
          </cell>
        </row>
        <row r="716">
          <cell r="B716" t="str">
            <v>Eudianthe coeli-rosa</v>
          </cell>
          <cell r="C716" t="str">
            <v>(L.) Endl.</v>
          </cell>
          <cell r="D716" t="str">
            <v>rosesmelle</v>
          </cell>
          <cell r="E716">
            <v>133101</v>
          </cell>
          <cell r="F716">
            <v>101494</v>
          </cell>
          <cell r="G716" t="str">
            <v>ExpertGroups/Karplanter/N</v>
          </cell>
          <cell r="H716" t="str">
            <v>Karplanter</v>
          </cell>
          <cell r="I716" t="str">
            <v>Karplanter</v>
          </cell>
          <cell r="J716" t="str">
            <v>NotApplicable</v>
          </cell>
          <cell r="M716" t="str">
            <v>canNotEstablishWithin50years</v>
          </cell>
          <cell r="AA716">
            <v>1988</v>
          </cell>
          <cell r="AB716" t="str">
            <v>terrestrial</v>
          </cell>
          <cell r="AD716" t="str">
            <v>unknown</v>
          </cell>
          <cell r="AE716" t="str">
            <v>no</v>
          </cell>
          <cell r="AF716" t="str">
            <v>unknown</v>
          </cell>
          <cell r="AI716">
            <v>1</v>
          </cell>
          <cell r="AJ716" t="str">
            <v>V</v>
          </cell>
          <cell r="AW716" t="str">
            <v>Ingen kjent effekt</v>
          </cell>
          <cell r="AX716" t="str">
            <v>Ingen kjent effekt</v>
          </cell>
          <cell r="BC716" t="str">
            <v>Ingen kjent effekt</v>
          </cell>
          <cell r="BD716" t="str">
            <v>Ingen kjent effekt</v>
          </cell>
          <cell r="BK716" t="str">
            <v>subtropic_mediterranean:Europe,Africa</v>
          </cell>
          <cell r="BM716" t="str">
            <v>subtropic_mediterranean:Europe,Africa</v>
          </cell>
          <cell r="DI716">
            <v>0</v>
          </cell>
        </row>
        <row r="717">
          <cell r="B717" t="str">
            <v>Euonymus fortunei</v>
          </cell>
          <cell r="C717" t="str">
            <v>(Turcz.) Hand.-Mazz.</v>
          </cell>
          <cell r="D717" t="str">
            <v>klatrebeinved</v>
          </cell>
          <cell r="E717">
            <v>102345</v>
          </cell>
          <cell r="F717">
            <v>143476</v>
          </cell>
          <cell r="G717" t="str">
            <v>ExpertGroups/Karplanter/N</v>
          </cell>
          <cell r="H717" t="str">
            <v>Karplanter</v>
          </cell>
          <cell r="I717" t="str">
            <v>Karplanter</v>
          </cell>
          <cell r="J717" t="str">
            <v>NotApplicable</v>
          </cell>
          <cell r="M717" t="str">
            <v>canNotEstablishWithin50years</v>
          </cell>
          <cell r="AA717">
            <v>2010</v>
          </cell>
          <cell r="AB717" t="str">
            <v>terrestrial</v>
          </cell>
          <cell r="AD717" t="str">
            <v>unknown</v>
          </cell>
          <cell r="AE717" t="str">
            <v>no</v>
          </cell>
          <cell r="AF717" t="str">
            <v>unknown</v>
          </cell>
          <cell r="AI717">
            <v>8</v>
          </cell>
          <cell r="AJ717" t="str">
            <v>V</v>
          </cell>
          <cell r="AW717" t="str">
            <v>Ingen kjent effekt</v>
          </cell>
          <cell r="AX717" t="str">
            <v>Ingen kjent effekt</v>
          </cell>
          <cell r="BC717" t="str">
            <v>Ingen kjent effekt</v>
          </cell>
          <cell r="BD717" t="str">
            <v>Ingen kjent effekt</v>
          </cell>
          <cell r="BK717" t="str">
            <v>temperate_nemoral:Asia|subtropic_unspecified:Asia</v>
          </cell>
          <cell r="BM717" t="str">
            <v>temperate_nemoral:Europe,Asia,NorthAndCentralAmerica|subtropic_unspecified:Asia|subtropic_mediterranean:Europe</v>
          </cell>
          <cell r="DI717">
            <v>0</v>
          </cell>
        </row>
        <row r="718">
          <cell r="B718" t="str">
            <v>Euonymus nanus</v>
          </cell>
          <cell r="C718" t="str">
            <v>M.Bieb.</v>
          </cell>
          <cell r="D718" t="str">
            <v>dvergspolebusk</v>
          </cell>
          <cell r="E718">
            <v>61615</v>
          </cell>
          <cell r="F718">
            <v>101655</v>
          </cell>
          <cell r="G718" t="str">
            <v>ExpertGroups/Karplanter/N</v>
          </cell>
          <cell r="H718" t="str">
            <v>Karplanter</v>
          </cell>
          <cell r="I718" t="str">
            <v>Karplanter</v>
          </cell>
          <cell r="J718" t="str">
            <v>AlienSpecie</v>
          </cell>
          <cell r="N718">
            <v>3</v>
          </cell>
          <cell r="Q718">
            <v>1</v>
          </cell>
          <cell r="T718" t="str">
            <v>LO</v>
          </cell>
          <cell r="U718">
            <v>2</v>
          </cell>
          <cell r="V718" t="str">
            <v>3B,1</v>
          </cell>
          <cell r="X718">
            <v>2</v>
          </cell>
          <cell r="Y718">
            <v>3</v>
          </cell>
          <cell r="Z718">
            <v>1</v>
          </cell>
          <cell r="AA718">
            <v>2005</v>
          </cell>
          <cell r="AB718" t="str">
            <v>terrestrial</v>
          </cell>
          <cell r="AD718" t="str">
            <v>unknown</v>
          </cell>
          <cell r="AE718" t="str">
            <v>yes</v>
          </cell>
          <cell r="AF718" t="str">
            <v>unknown</v>
          </cell>
          <cell r="AG718">
            <v>2007</v>
          </cell>
          <cell r="AH718" t="str">
            <v>Bu Drammen: Hamborgstrømskogen</v>
          </cell>
          <cell r="AI718">
            <v>10</v>
          </cell>
          <cell r="AJ718" t="str">
            <v>V</v>
          </cell>
          <cell r="AL718">
            <v>1</v>
          </cell>
          <cell r="AM718" t="str">
            <v>importDirect</v>
          </cell>
          <cell r="AN718">
            <v>1</v>
          </cell>
          <cell r="AO718" t="str">
            <v>introductionEscaped</v>
          </cell>
          <cell r="AP718" t="str">
            <v>OsA,Bu</v>
          </cell>
          <cell r="AQ718">
            <v>20</v>
          </cell>
          <cell r="AR718">
            <v>5</v>
          </cell>
          <cell r="AS718">
            <v>100</v>
          </cell>
          <cell r="AT718">
            <v>96</v>
          </cell>
          <cell r="AU718">
            <v>300</v>
          </cell>
          <cell r="AV718">
            <v>20</v>
          </cell>
          <cell r="AW718" t="str">
            <v>Ingen kjent effekt</v>
          </cell>
          <cell r="AX718" t="str">
            <v>Ingen kjent effekt</v>
          </cell>
          <cell r="BC718" t="str">
            <v>Ingen kjent effekt</v>
          </cell>
          <cell r="BD718" t="str">
            <v>Ingen kjent effekt</v>
          </cell>
          <cell r="BE718" t="str">
            <v>no</v>
          </cell>
          <cell r="BF718" t="str">
            <v>no</v>
          </cell>
          <cell r="BG718" t="str">
            <v>V</v>
          </cell>
          <cell r="BK718" t="str">
            <v>temperate_nemoral:Asia|temperate_dry:Asia</v>
          </cell>
          <cell r="BM718" t="str">
            <v>temperate_nemoral:Europe,Asia|temperate_dry:Asia</v>
          </cell>
          <cell r="BO718">
            <v>2</v>
          </cell>
          <cell r="BP718" t="str">
            <v>X</v>
          </cell>
          <cell r="BR718" t="str">
            <v>RedListCategoryLevel</v>
          </cell>
          <cell r="BT718">
            <v>3</v>
          </cell>
          <cell r="BW718" t="str">
            <v>SpreadYearlyIncreaseCalculatedExpansionSpeed</v>
          </cell>
          <cell r="BX718">
            <v>331.2</v>
          </cell>
          <cell r="BY718">
            <v>1</v>
          </cell>
          <cell r="CB718" t="str">
            <v>T4-C-3,T4-C-4,T4-C-2</v>
          </cell>
          <cell r="CC718">
            <v>1</v>
          </cell>
          <cell r="CH718">
            <v>1</v>
          </cell>
          <cell r="CM718">
            <v>1</v>
          </cell>
          <cell r="CQ718">
            <v>1</v>
          </cell>
          <cell r="CU718">
            <v>1</v>
          </cell>
          <cell r="CX718">
            <v>0</v>
          </cell>
          <cell r="CY718">
            <v>1</v>
          </cell>
          <cell r="DB718">
            <v>0</v>
          </cell>
          <cell r="DC718" t="str">
            <v>Dvergspolebusk &lt;em&gt;Euonymus nanus &lt;/em&gt;er en nokså langlevd, krypende busk som kan danne nesten heldekkende tepper. Den stammer fra Sentral-Asia. Arten har ofte rikelig frøformering, og frøene spres med fugl, trolig over middels distanser (km). Den etablerer seg oftest direkte i lågurt-typer av skog.</v>
          </cell>
          <cell r="DD718" t="str">
            <v>&lt;p&gt;Dvergspolebusk er relativt ny i norske hager. Den er nå funnet mer eller mindre etablert på fem steder i løpet av de siste 10 årene (siden 2005): Oslo: Bygdø og Fagerborg: Ak Bærum: Ringi Øvre og Sjøholmen ved Sandvika: og Bu Drammen: Hamborgstrømskogen. Arten er på vei inn i norsk flora. Vi forventer videre etableringer og videre spredning av arten i de allerede etablerte forekomstene.&lt;/p&gt;</v>
          </cell>
          <cell r="DE718" t="str">
            <v>Arten er innført hagebusk og spres med frø ut av hager, ved hjelp av fugl.</v>
          </cell>
          <cell r="DF718" t="str">
            <v>Invasjonspotensialet er moderat, en kombinasjon av begrenset (til moderat lang) median levetid og moderat spredningshastighet. Arten har foreløpig få kjente forekomster (5) og få individer, men synes å kunne ekspandere nokså raskt.</v>
          </cell>
          <cell r="DG718" t="str">
            <v>Ingen kjent negativ økologisk effekt er knyttet til arten, foreløpig. Arten kan danne tette tepper på skogbotnen, men neppe til fortrengsel for noe annet.</v>
          </cell>
          <cell r="DH718" t="str">
            <v>&lt;p&gt;Dvergspolebusk vurderes til låg økologisk risiko, og utelukkende på grunn av invasjonspotensialet. Arten er kommet inn som prydbusk i svært ny tid og naturaliserer seg direkte i ofte skyggefulle lågurtskoger (furu, edellauvtrær), både på basisk og basefattig grunn. Den skaper et krypende busksjikt som er helt fremmed for norske skogtyper, men med tre kjente forekomster blir den ikke noe økologisk problem med det første.&lt;/p&gt;</v>
          </cell>
          <cell r="DI718">
            <v>0</v>
          </cell>
        </row>
        <row r="719">
          <cell r="B719" t="str">
            <v>Aruncus dioicus</v>
          </cell>
          <cell r="C719" t="str">
            <v>(Walter) Fernald</v>
          </cell>
          <cell r="D719" t="str">
            <v>skogskjegg</v>
          </cell>
          <cell r="E719">
            <v>130729</v>
          </cell>
          <cell r="F719">
            <v>103263</v>
          </cell>
          <cell r="G719" t="str">
            <v>ExpertGroups/Karplanter/N</v>
          </cell>
          <cell r="H719" t="str">
            <v>Karplanter</v>
          </cell>
          <cell r="I719" t="str">
            <v>Karplanter</v>
          </cell>
          <cell r="J719" t="str">
            <v>AlienSpecie</v>
          </cell>
          <cell r="N719">
            <v>4</v>
          </cell>
          <cell r="Q719">
            <v>3</v>
          </cell>
          <cell r="T719" t="str">
            <v>SE</v>
          </cell>
          <cell r="U719">
            <v>5</v>
          </cell>
          <cell r="V719" t="str">
            <v>4AB,3D</v>
          </cell>
          <cell r="X719">
            <v>4</v>
          </cell>
          <cell r="Y719">
            <v>4</v>
          </cell>
          <cell r="Z719">
            <v>2</v>
          </cell>
          <cell r="AA719">
            <v>1923</v>
          </cell>
          <cell r="AB719" t="str">
            <v>terrestrial</v>
          </cell>
          <cell r="AD719" t="str">
            <v>unknown</v>
          </cell>
          <cell r="AE719" t="str">
            <v>yes</v>
          </cell>
          <cell r="AF719" t="str">
            <v>unknown</v>
          </cell>
          <cell r="AG719">
            <v>1923</v>
          </cell>
          <cell r="AH719" t="str">
            <v>Ak Bærum: Bærums Verk</v>
          </cell>
          <cell r="AI719">
            <v>5</v>
          </cell>
          <cell r="AJ719" t="str">
            <v>V</v>
          </cell>
          <cell r="AL719">
            <v>2</v>
          </cell>
          <cell r="AM719" t="str">
            <v>importDirect</v>
          </cell>
          <cell r="AN719">
            <v>4</v>
          </cell>
          <cell r="AO719" t="str">
            <v>introductionEscaped,spreadNaturalDispersal</v>
          </cell>
          <cell r="AP719" t="str">
            <v>Øs,OsA,He,Op,Bu,Ve,Te,Aa,Va,Ro,Ho,Sf,Mr,St,Nt,No,Tr</v>
          </cell>
          <cell r="AQ719">
            <v>2160</v>
          </cell>
          <cell r="AR719">
            <v>5</v>
          </cell>
          <cell r="AS719">
            <v>10800</v>
          </cell>
          <cell r="AT719">
            <v>330000</v>
          </cell>
          <cell r="AU719">
            <v>20000</v>
          </cell>
          <cell r="AV719">
            <v>30</v>
          </cell>
          <cell r="AW719" t="str">
            <v>Ingen kjent effekt</v>
          </cell>
          <cell r="AX719" t="str">
            <v>Ingen kjent effekt</v>
          </cell>
          <cell r="BC719" t="str">
            <v>Ingen kjent effekt</v>
          </cell>
          <cell r="BD719" t="str">
            <v>Ingen kjent effekt</v>
          </cell>
          <cell r="BE719" t="str">
            <v>no</v>
          </cell>
          <cell r="BF719" t="str">
            <v>no</v>
          </cell>
          <cell r="BK719" t="str">
            <v>temperate_boreal:Asia,NorthAndCentralAmerica|temperate_nemoral:Europe,Asia,NorthAndCentralAmerica|temperate_dry:Asia|subtropic_mediterranean:Europe,Asia</v>
          </cell>
          <cell r="BM719" t="str">
            <v>temperate_boreal:Europe,Asia,NorthAndCentralAmerica|temperate_nemoral:Europe,Asia,NorthAndCentralAmerica|temperate_dry:Asia|subtropic_mediterranean:Europe,Asia</v>
          </cell>
          <cell r="BO719">
            <v>4</v>
          </cell>
          <cell r="BR719" t="str">
            <v>RedListCategoryLevel</v>
          </cell>
          <cell r="BT719">
            <v>4</v>
          </cell>
          <cell r="BW719" t="str">
            <v>SpreadYearlyIncreaseObservations</v>
          </cell>
          <cell r="BX719">
            <v>888</v>
          </cell>
          <cell r="BY719">
            <v>1</v>
          </cell>
          <cell r="CB719" t="str">
            <v>T4-C-3,T4-C-4,T4-C-7,T4-C-8,T4-C-17,T4-C-18,T40</v>
          </cell>
          <cell r="CC719">
            <v>3</v>
          </cell>
          <cell r="CG719" t="str">
            <v>T4-C-4,T4-C-8</v>
          </cell>
          <cell r="CH719">
            <v>2</v>
          </cell>
          <cell r="CL719" t="str">
            <v>T4-C-3,T4-C-7,T4-C-18,T4-C-4,T4-C-8</v>
          </cell>
          <cell r="CM719">
            <v>1</v>
          </cell>
          <cell r="CQ719">
            <v>1</v>
          </cell>
          <cell r="CT719" t="str">
            <v>T4-C-3,T4-C-4,T4-C-7,T4-C-8,T4-C-18</v>
          </cell>
          <cell r="CU719">
            <v>1</v>
          </cell>
          <cell r="CX719">
            <v>0</v>
          </cell>
          <cell r="CY719">
            <v>1</v>
          </cell>
          <cell r="DB719">
            <v>0</v>
          </cell>
          <cell r="DC719" t="str">
            <v>Skogskjegg &lt;em&gt;Aruncus dioicus &lt;/em&gt;er en moderat langlevd, flerårig urt med regelmessig blomstring og frøsetting og med spredning av fruktene (smånøtter) passivt, med vind og med dyr over korte til middels distanser. Arten er særbu, dvs. med egne hann- og hunnplanter, og frøformering skjer rimeligvis bare i bestander der begge kjønn er til stede. Arten er en populær hagestaude som dyrkes i stort omfang. Den er herdig til og med nordboreal. Den er i rask spredning og naturalisering i skog, kratt og på mer åpen mark i størstedelen av landet til og med mellomboreal, lokalt også i nordboreal.</v>
          </cell>
          <cell r="DD719" t="str">
            <v>&lt;p&gt;Arten ble registrert forvillet første gang i 1923 ved Bærums Verk i Ak Bærum, allerede da naturalisert i skog. Siden da har arten økt voldsomt, med 50-100 % økning per tiår, og spesielt fra 1980 og utover. Arten er nå etablert i alle fylker nord til og med Troms, og fyller nesten sitt potensielle utbredelsesområde (polygon), men med stort potensial for videre fortetning (økning i forekomstareal). Hovedetableringen skjer i skog og skogkanter, med meget effektiv frøreproduksjon og mellomdistansespredning av frukter.&lt;/p&gt;</v>
          </cell>
          <cell r="DE719" t="str">
            <v>Arten er innført som hageplante og blir spredt ut fra hager med frø og med hageutkast.</v>
          </cell>
          <cell r="DF719" t="str">
            <v>Invasjonspotensialet er stort, med maksimum skår på både median levetid og ekspansjonshastighet (850-920 m/år). Arten har et stort invasjonspotensial i en lang rekke middels til meget næringsrike skogtyper.</v>
          </cell>
          <cell r="DG719" t="str">
            <v>Arten vurderes til middels økologisk effekt. Skogskjegg fortrenger andre planter der den danner massebestand. I næringsrike og spesielt i kalkrike skogtyper gjelder dette også sårbare planter.</v>
          </cell>
          <cell r="DH719" t="str">
            <v>&lt;p&gt;Skogskjegg vurderes til svært høg økologisk risiko på grunn av stort invasjonspotensial og middels stor økologisk effekt. Arten naturaliseres i stort omfang i nesten alle friske til fuktige, middels til meget næringsrike skogtyper (både lauvskog og barskog) og er meget ekspansiv, med effektiv fortrengning av stedegne arter. Arten har bare vært i rask ekspansjon i 30-40 år (lite for en flerårig art), men er allerede en alvorlig forurensning i norsk natur.&lt;/p&gt;&lt;p&gt; &lt;/p&gt;</v>
          </cell>
          <cell r="DI719">
            <v>1</v>
          </cell>
        </row>
        <row r="720">
          <cell r="B720" t="str">
            <v>Lamiastrum galeobdolon argentatum</v>
          </cell>
          <cell r="C720" t="str">
            <v>(Smejkal) Stace</v>
          </cell>
          <cell r="D720" t="str">
            <v>sølvtvetann</v>
          </cell>
          <cell r="E720">
            <v>134004</v>
          </cell>
          <cell r="F720">
            <v>102304</v>
          </cell>
          <cell r="G720" t="str">
            <v>ExpertGroups/Karplanter/N</v>
          </cell>
          <cell r="H720" t="str">
            <v>Karplanter</v>
          </cell>
          <cell r="I720" t="str">
            <v>Karplanter</v>
          </cell>
          <cell r="J720" t="str">
            <v>AlienSpecie</v>
          </cell>
          <cell r="N720">
            <v>3</v>
          </cell>
          <cell r="O720" t="str">
            <v>V</v>
          </cell>
          <cell r="Q720">
            <v>4</v>
          </cell>
          <cell r="R720" t="str">
            <v>V</v>
          </cell>
          <cell r="T720" t="str">
            <v>SE</v>
          </cell>
          <cell r="U720">
            <v>5</v>
          </cell>
          <cell r="V720" t="str">
            <v>3B,4H</v>
          </cell>
          <cell r="W720" t="str">
            <v>HI</v>
          </cell>
          <cell r="X720">
            <v>1</v>
          </cell>
          <cell r="Y720">
            <v>1</v>
          </cell>
          <cell r="Z720">
            <v>1</v>
          </cell>
          <cell r="AA720">
            <v>2004</v>
          </cell>
          <cell r="AB720" t="str">
            <v>terrestrial</v>
          </cell>
          <cell r="AD720" t="str">
            <v>unknown</v>
          </cell>
          <cell r="AE720" t="str">
            <v>yes</v>
          </cell>
          <cell r="AF720" t="str">
            <v>unknown</v>
          </cell>
          <cell r="AG720">
            <v>2004</v>
          </cell>
          <cell r="AH720" t="str">
            <v>Ak Ås: Nedre Kjærnes</v>
          </cell>
          <cell r="AI720">
            <v>10</v>
          </cell>
          <cell r="AJ720" t="str">
            <v>V</v>
          </cell>
          <cell r="AK720" t="str">
            <v>V</v>
          </cell>
          <cell r="AL720">
            <v>1</v>
          </cell>
          <cell r="AM720" t="str">
            <v>importDirect</v>
          </cell>
          <cell r="AN720">
            <v>2</v>
          </cell>
          <cell r="AO720" t="str">
            <v>introductionEscaped</v>
          </cell>
          <cell r="AP720" t="str">
            <v>OsA,Te,Va,Ro</v>
          </cell>
          <cell r="AQ720">
            <v>28</v>
          </cell>
          <cell r="AR720">
            <v>5</v>
          </cell>
          <cell r="AS720">
            <v>140</v>
          </cell>
          <cell r="AT720">
            <v>10700</v>
          </cell>
          <cell r="AU720">
            <v>420</v>
          </cell>
          <cell r="AV720">
            <v>60</v>
          </cell>
          <cell r="AW720" t="str">
            <v>Ingen kjent effekt</v>
          </cell>
          <cell r="AX720" t="str">
            <v>Ingen kjent effekt</v>
          </cell>
          <cell r="BC720" t="str">
            <v>Ingen kjent effekt</v>
          </cell>
          <cell r="BD720" t="str">
            <v>Ingen kjent effekt</v>
          </cell>
          <cell r="BE720" t="str">
            <v>no</v>
          </cell>
          <cell r="BF720" t="str">
            <v>no</v>
          </cell>
          <cell r="BG720" t="str">
            <v>V</v>
          </cell>
          <cell r="BK720" t="str">
            <v>temperate_nemoral:Europe</v>
          </cell>
          <cell r="BM720" t="str">
            <v>temperate_nemoral:Europe</v>
          </cell>
          <cell r="BO720">
            <v>2</v>
          </cell>
          <cell r="BP720" t="str">
            <v>X</v>
          </cell>
          <cell r="BR720" t="str">
            <v>RedListCategoryLevel</v>
          </cell>
          <cell r="BT720">
            <v>3</v>
          </cell>
          <cell r="BV720" t="str">
            <v>X</v>
          </cell>
          <cell r="BW720" t="str">
            <v>SpreadYearlyIncreaseCalculatedExpansionSpeed</v>
          </cell>
          <cell r="BX720">
            <v>242.75</v>
          </cell>
          <cell r="BY720">
            <v>1</v>
          </cell>
          <cell r="CB720" t="str">
            <v>T4,T40,T43</v>
          </cell>
          <cell r="CC720">
            <v>1</v>
          </cell>
          <cell r="CH720">
            <v>1</v>
          </cell>
          <cell r="CM720">
            <v>1</v>
          </cell>
          <cell r="CQ720">
            <v>1</v>
          </cell>
          <cell r="CU720">
            <v>4</v>
          </cell>
          <cell r="CW720" t="str">
            <v>X</v>
          </cell>
          <cell r="CX720">
            <v>1</v>
          </cell>
          <cell r="CY720">
            <v>1</v>
          </cell>
          <cell r="DB720">
            <v>0</v>
          </cell>
          <cell r="DC720" t="str">
            <v>Sølvtvetann&lt;em&gt; Lamiastrum galeobdolon &lt;/em&gt;subsp. &lt;em&gt;argentatum &lt;/em&gt;er en flerårig, langlevd urt, en tetraploid plante oppstått fra den diploide parkgulltvetann subsp. &lt;em&gt;galeobdonon&lt;/em&gt;, med utgangspunkt i Mellom-Europa (se Bendiksby et al. 2011 for en interessant fylogeni). Arten og rasen formerer seg både med frø og med utløpere og danner ofte meget store kloner. Den er funnet i veikanter og skogkanter.</v>
          </cell>
          <cell r="DD720" t="str">
            <v>&lt;p&gt;Sølvtvetann&lt;em&gt; &lt;/em&gt;dyrkes som prydplante og er i økning i hager. Den er foreløpig funnet sju steder, med første funn i Ak Ås i 2004 og senere funn i Te Skien (to steder) og Bamble, VA Flekkefjord, og Ro Hå og Klepp. Den er trolig oversett, og flere funn angitt under den andre innførte underarten, subsp. &lt;i&gt;galeobdolon&lt;/i&gt;, kan høre til subsp. &lt;i&gt;argentatum&lt;/i&gt;. Dette kan påvirke risikovurderingen (se nedafor).&lt;/p&gt;</v>
          </cell>
          <cell r="DE720" t="str">
            <v>Planten er innført som hageplante og spredt ved dumping av hageavfall og utvoksning fra hager.</v>
          </cell>
          <cell r="DF720" t="str">
            <v>Invasjonspotensialet er moderat, med usikkerhet ned til begrenset, som en kombinasjon mellom begrenset (til moderat) median levetid og moderat (til begrenset) ekspansjonshastighet. Planten har få kjente forekomster, og litt kunstig høg ekspansjonshastighet (økning med 10 km2/år) på grunn av lågt utgangspunkt i forekomstareal.</v>
          </cell>
          <cell r="DG720" t="str">
            <v>Planten vurderes å potensielt kunne ha stor økologisk effekt, med usikkerhet til moderat. Planten er så lite utbredt at den har ingen effekt i naturtyper, foreløpig. Effekten ligger i at den sannsynligvis kan hybridisere med den andre tetraploide planten i gruppen, skoggulltvetann &lt;i&gt;Lamiastrum galeobdolon&lt;/i&gt; subsp. &lt;i&gt;montanum&lt;/i&gt;, en plante som det er usikkert om er hjemlig eller fremmed, men som klassifiseres som hjemlig fordi den synes å ha vært i Norge før 1800, og som klassifiseres som kritisk truet (CR) i siste norske rødliste. Om slik hybridisering kan finne sted, og om den faktisk gjør det i Norge, er ikke kjent, men sølvtvetann kan når som helst dukke opp nær eller i de norske forekomstene av skoggulltvetann, særlig dersom rasen er blitt noe feilvurdert, slik at mye av det vi klassifiserer som parkgulltvetann subsp. &lt;i&gt;galeobdonon&lt;/i&gt; egentlig hører til sølvtvetann. Noe som senker risikoen, er at disse artene bare i svært begrenset grad reproduserer seksuelt i Norge.</v>
          </cell>
          <cell r="DH720" t="str">
            <v>&lt;p&gt;Sølvtvetann vurderes til svært høg økologisk risiko, med usikkerhet til høg risiko. Planten kan ha 20-30 forekomster (med mørketall) i Norge (vesentlig eller utelukkende vegetativ reproduksjon), men dersom vi (og andre) har feilvurdert parkgulltvetann, kan den være mye mer utbredt. Den høge til svært høge økologiske risikoen er knyttet til muligheten for hybridisering og introgresjon med den gamle fremmede eller kanskje hjemlige planten skoggulltvetann, som anføres i siste norske rødliste som kritisk truet (CR). Dette er en dramatisk endring fra forrige behandling av fremmede arter, da denne planten ble vurdert til ingen kjent risiko. Endringen skyldes avklaring av fylogeni og kromosomtallsforhold av Bendiksby et al. (2011).&lt;/p&gt;</v>
          </cell>
          <cell r="DI720">
            <v>1</v>
          </cell>
        </row>
        <row r="721">
          <cell r="B721" t="str">
            <v>Lamiastrum galeobdolon galeobdolon</v>
          </cell>
          <cell r="D721" t="str">
            <v>parkgulltvetann</v>
          </cell>
          <cell r="E721">
            <v>144481</v>
          </cell>
          <cell r="F721">
            <v>102305</v>
          </cell>
          <cell r="G721" t="str">
            <v>ExpertGroups/Karplanter/N</v>
          </cell>
          <cell r="H721" t="str">
            <v>Karplanter</v>
          </cell>
          <cell r="I721" t="str">
            <v>Karplanter</v>
          </cell>
          <cell r="J721" t="str">
            <v>AlienSpecie</v>
          </cell>
          <cell r="N721">
            <v>4</v>
          </cell>
          <cell r="Q721">
            <v>3</v>
          </cell>
          <cell r="T721" t="str">
            <v>SE</v>
          </cell>
          <cell r="U721">
            <v>5</v>
          </cell>
          <cell r="V721" t="str">
            <v>4A,3D</v>
          </cell>
          <cell r="X721">
            <v>5</v>
          </cell>
          <cell r="Y721">
            <v>4</v>
          </cell>
          <cell r="Z721">
            <v>4</v>
          </cell>
          <cell r="AA721">
            <v>1894</v>
          </cell>
          <cell r="AB721" t="str">
            <v>terrestrial</v>
          </cell>
          <cell r="AD721" t="str">
            <v>origin,unknown</v>
          </cell>
          <cell r="AE721" t="str">
            <v>yes</v>
          </cell>
          <cell r="AF721" t="str">
            <v>unknown</v>
          </cell>
          <cell r="AG721">
            <v>1894</v>
          </cell>
          <cell r="AH721" t="str">
            <v>Vf Sandefjord: Fagerlund, "forvildet"</v>
          </cell>
          <cell r="AI721">
            <v>10</v>
          </cell>
          <cell r="AJ721" t="str">
            <v>V</v>
          </cell>
          <cell r="AK721" t="str">
            <v>V</v>
          </cell>
          <cell r="AL721">
            <v>2</v>
          </cell>
          <cell r="AM721" t="str">
            <v>importDirect</v>
          </cell>
          <cell r="AN721">
            <v>4</v>
          </cell>
          <cell r="AO721" t="str">
            <v>introductionEscaped,spreadNaturalDispersal,spreadTransportpollution</v>
          </cell>
          <cell r="AP721" t="str">
            <v>Øs,OsA,He,Op,Bu,Ve,Te,Aa,Va,Ro,Ho,Sf,Mr,St,Nt</v>
          </cell>
          <cell r="AQ721">
            <v>472</v>
          </cell>
          <cell r="AR721">
            <v>5</v>
          </cell>
          <cell r="AS721">
            <v>2360</v>
          </cell>
          <cell r="AT721">
            <v>184000</v>
          </cell>
          <cell r="AU721">
            <v>7200</v>
          </cell>
          <cell r="AV721">
            <v>60</v>
          </cell>
          <cell r="AW721" t="str">
            <v>Ingen kjent effekt</v>
          </cell>
          <cell r="AX721" t="str">
            <v>Ingen kjent effekt</v>
          </cell>
          <cell r="BC721" t="str">
            <v>Ingen kjent effekt</v>
          </cell>
          <cell r="BD721" t="str">
            <v>Ingen kjent effekt</v>
          </cell>
          <cell r="BE721" t="str">
            <v>no</v>
          </cell>
          <cell r="BF721" t="str">
            <v>no</v>
          </cell>
          <cell r="BG721" t="str">
            <v>V</v>
          </cell>
          <cell r="BH721" t="str">
            <v>V</v>
          </cell>
          <cell r="BI721" t="str">
            <v>V</v>
          </cell>
          <cell r="BK721" t="str">
            <v>temperate_nemoral:Europe,Asia|subtropic_mediterranean:Europe,Asia</v>
          </cell>
          <cell r="BM721" t="str">
            <v>temperate_boreal:Europe|temperate_nemoral:Europe,Asia,Oceania,NorthAndCentralAmerica|subtropic_mediterranean:Europe,Asia,Oceania,NorthAndCentralAmerica</v>
          </cell>
          <cell r="BO721">
            <v>4</v>
          </cell>
          <cell r="BR721" t="str">
            <v>RedListCategoryLevel</v>
          </cell>
          <cell r="BT721">
            <v>3</v>
          </cell>
          <cell r="BW721" t="str">
            <v>SpreadYearlyIncreaseObservations</v>
          </cell>
          <cell r="BX721">
            <v>193</v>
          </cell>
          <cell r="BY721">
            <v>1</v>
          </cell>
          <cell r="CB721" t="str">
            <v>T4-C-3,T4-C-4,T4-C-8,T4-C-17,T4-C-18,T40,T43</v>
          </cell>
          <cell r="CC721">
            <v>3</v>
          </cell>
          <cell r="CG721" t="str">
            <v>T4-C-4,T4-C-8</v>
          </cell>
          <cell r="CH721">
            <v>2</v>
          </cell>
          <cell r="CL721" t="str">
            <v>T4-C-4,T4-C-8,T4-C-3,T4-C-4,T4-C-8</v>
          </cell>
          <cell r="CM721">
            <v>1</v>
          </cell>
          <cell r="CQ721">
            <v>1</v>
          </cell>
          <cell r="CT721" t="str">
            <v>T4-C-3,T4-C-4,T4-C-8</v>
          </cell>
          <cell r="CU721">
            <v>1</v>
          </cell>
          <cell r="CX721">
            <v>0</v>
          </cell>
          <cell r="CY721">
            <v>1</v>
          </cell>
          <cell r="DB721">
            <v>0</v>
          </cell>
          <cell r="DC721" t="str">
            <v>Parkgulltvetann&lt;em&gt; Lamiastrum galeobdolon &lt;/em&gt;subsp. &lt;em&gt;galeobdolon&lt;/em&gt; er en langlevd, flerårig urt som stammer fra Mellom- og Sør-Europa og Kaukasus. Arten har både frøformering og vegetativ formering med lange utløpere: den danner svære, tette bestander med 20-40 cm høge stengler. Frøene spres trolig nokså passivt, kanskje med pattedyr.</v>
          </cell>
          <cell r="DD721" t="str">
            <v>&lt;p&gt;Det første funnet som forvillet (og etablert) er fra Fagerlund i Vf Sandefjord i 1894, og alle videre funn fram til 1929 er fra kystfylkene og -kommunene sørpå: Øf Halden, Vf Sandefjord, AA Risør og VA Kristiansand. I 1929 ble arten funnet for første gang i innlandet, i Op "Toten, i et gartneri, rimeligvis forvildet". Arten har deretter økt jamt både i antall forekomster og i utbredelsesområde fram til i dag da den er kjent fra alle fylker nord til og med Nord-Trøndelag (Namsos) og inn til Østerdalen (He Åmot: Rena).&lt;/p&gt;</v>
          </cell>
          <cell r="DE721" t="str">
            <v>Planten er innført prydplante i hager og parker, trolig fra siste halvdel av 1800-tallet (analysen av ekspansjonshastighet antyder rundt 1860). Den har spredt seg ut fra dyrkningssteder med hageutkast, ved forflytting av jordmasser og ved utvoksning, kanskje også med frø.</v>
          </cell>
          <cell r="DF721" t="str">
            <v>Invasjonspotensialet er stort, en kombinasjon av lang median levetid og moderat ekspansjonshastighet. Planten har trolig rundt 500 kjente forekomster (med mørketall), de fleste etablert de siste 35 årene.</v>
          </cell>
          <cell r="DG721" t="str">
            <v>De økologiske effektene vurderes til middels store og er knyttet til fortrengning. Planten danner store bestander og kan overta dominansen i feltsjiktet i skog. Den har preferanse for lågurtskoger på bedre jordbunn, gjerne kalkgrunn, og kan fortrenge stedegne arter, noen av dem sjeldne og sårbare.</v>
          </cell>
          <cell r="DH721" t="str">
            <v>&lt;p&gt;Parkgulltvetann vurderes til svært høg økologisk risiko. Planten finnes i flere naturtyper, men invaderer lettest noe næringsrik skog av lågurt- og høgstaudetyper, gjerne på næringsrik og/eller baserik grunn. Her danner den så omfattende og tette bestander at den lett fortrenger stedegne arter, noen av dem trolig sjeldne og truete. I forrige vurderingsrunde av fremmed arter ble denne planten vurdert å ha svært høg økologisk risiko på grunn av mulig introgressiv hybridisering med en meget sjelden rødlistet plante, skoggulltvetann, spesielt fordi alle kjente voksesteder for skoggulltvetann allerede er invadert eller nær invadert av parkgulltvetann. En genetisk undersøkelse (Bendiksby et al. 2011) viser imidlertid at mens parkgulltvetann er diploid, så er skoggulltvetann en tetraploid (autopolyploid) fra underarten subsp. &lt;i&gt;flavidum&lt;/i&gt;. Sannsynligheten for hybridisering mellom parkgulltvetann og skoggulltvetann er dermed liten, og sannsynligheten for at slik hybridisering skal være introgressiv, er minimal. Arten justeres dermed ett hakk ned på effekt-aksen, men fortsatt med svært høg risiko (på grunn av fortrengning).&lt;/p&gt;</v>
          </cell>
          <cell r="DI721">
            <v>1</v>
          </cell>
        </row>
        <row r="722">
          <cell r="B722" t="str">
            <v>Lysimachia punctata</v>
          </cell>
          <cell r="C722" t="str">
            <v>L.</v>
          </cell>
          <cell r="D722" t="str">
            <v>fagerfredløs</v>
          </cell>
          <cell r="E722">
            <v>61804</v>
          </cell>
          <cell r="F722">
            <v>101844</v>
          </cell>
          <cell r="G722" t="str">
            <v>ExpertGroups/Karplanter/N</v>
          </cell>
          <cell r="H722" t="str">
            <v>Karplanter</v>
          </cell>
          <cell r="I722" t="str">
            <v>Karplanter</v>
          </cell>
          <cell r="J722" t="str">
            <v>AlienSpecie</v>
          </cell>
          <cell r="N722">
            <v>4</v>
          </cell>
          <cell r="Q722">
            <v>3</v>
          </cell>
          <cell r="T722" t="str">
            <v>SE</v>
          </cell>
          <cell r="U722">
            <v>5</v>
          </cell>
          <cell r="V722" t="str">
            <v>4AB,3D</v>
          </cell>
          <cell r="X722">
            <v>4</v>
          </cell>
          <cell r="Y722">
            <v>4</v>
          </cell>
          <cell r="Z722">
            <v>2</v>
          </cell>
          <cell r="AA722">
            <v>1865</v>
          </cell>
          <cell r="AB722" t="str">
            <v>terrestrial</v>
          </cell>
          <cell r="AD722" t="str">
            <v>unknown</v>
          </cell>
          <cell r="AE722" t="str">
            <v>yes</v>
          </cell>
          <cell r="AF722" t="str">
            <v>unknown</v>
          </cell>
          <cell r="AG722">
            <v>1874</v>
          </cell>
          <cell r="AH722" t="str">
            <v>Oslo: N. Skøyen</v>
          </cell>
          <cell r="AI722">
            <v>5</v>
          </cell>
          <cell r="AJ722" t="str">
            <v>V</v>
          </cell>
          <cell r="AL722">
            <v>2</v>
          </cell>
          <cell r="AM722" t="str">
            <v>importDirect</v>
          </cell>
          <cell r="AN722">
            <v>5</v>
          </cell>
          <cell r="AO722" t="str">
            <v>introductionEscaped,spreadNaturalDispersal,spreadTransportpollution</v>
          </cell>
          <cell r="AP722" t="str">
            <v>Øs,OsA,He,Op,Bu,Ve,Te,Aa,Va,Ro,Ho,Sf,Mr,St,Nt,No,Tr</v>
          </cell>
          <cell r="AQ722">
            <v>3400</v>
          </cell>
          <cell r="AR722">
            <v>5</v>
          </cell>
          <cell r="AS722">
            <v>17000</v>
          </cell>
          <cell r="AT722">
            <v>380000</v>
          </cell>
          <cell r="AU722">
            <v>34000</v>
          </cell>
          <cell r="AV722">
            <v>50</v>
          </cell>
          <cell r="AW722" t="str">
            <v>Ingen kjent effekt</v>
          </cell>
          <cell r="AX722" t="str">
            <v>Ingen kjent effekt</v>
          </cell>
          <cell r="BC722" t="str">
            <v>Ingen kjent effekt</v>
          </cell>
          <cell r="BD722" t="str">
            <v>Ingen kjent effekt</v>
          </cell>
          <cell r="BE722" t="str">
            <v>no</v>
          </cell>
          <cell r="BF722" t="str">
            <v>no</v>
          </cell>
          <cell r="BK722" t="str">
            <v>temperate_nemoral:Europe,Asia|subtropic_mediterranean:Europe,Asia</v>
          </cell>
          <cell r="BM722" t="str">
            <v>temperate_boreal:Europe|temperate_nemoral:Europe,Asia,NorthAndCentralAmerica|subtropic_mediterranean:Europe,Asia</v>
          </cell>
          <cell r="BO722">
            <v>4</v>
          </cell>
          <cell r="BR722" t="str">
            <v>RedListCategoryLevel</v>
          </cell>
          <cell r="BT722">
            <v>4</v>
          </cell>
          <cell r="BW722" t="str">
            <v>SpreadYearlyIncreaseObservations</v>
          </cell>
          <cell r="BX722">
            <v>1103</v>
          </cell>
          <cell r="BY722">
            <v>1</v>
          </cell>
          <cell r="CB722" t="str">
            <v>T4,T30,T32,T35,T37,T40,T43</v>
          </cell>
          <cell r="CC722">
            <v>3</v>
          </cell>
          <cell r="CG722" t="str">
            <v>T30,T32</v>
          </cell>
          <cell r="CH722">
            <v>2</v>
          </cell>
          <cell r="CL722" t="str">
            <v>T4,T30,T32,T32</v>
          </cell>
          <cell r="CM722">
            <v>1</v>
          </cell>
          <cell r="CQ722">
            <v>1</v>
          </cell>
          <cell r="CU722">
            <v>1</v>
          </cell>
          <cell r="CX722">
            <v>0</v>
          </cell>
          <cell r="CY722">
            <v>1</v>
          </cell>
          <cell r="DB722">
            <v>0</v>
          </cell>
          <cell r="DC722" t="str">
            <v>Fagerfredløs &lt;i&gt;Lysimachia punctata&lt;/i&gt; er en flerårig urt opp til 1 m høg, med svært effektiv klonal vekst med jordstengler. Arten har frøreproduksjon, men frøene spres passivt og oftest ikke over lengre distanser. Den kommer fra Mellom- og Sør-Europa og Vest-Asia, og er en meget vanlig og hardfør hageplante helt nord til Finnmark og opp og nord til skoggrensa. Frøformering er kanskje ikke mye utbredt hos forvillete planter: de fleste forekomstene skyldes utkast og utvoksning fra hager og forflytning av jordmasser med biter av jordstengler. Arten etablerer seg lett på skrotemark (sterkt endret fastmark), i forfalne enger, skogkanter og inn i middels næringsrik fastmarkskog og flommarkskog.</v>
          </cell>
          <cell r="DD722" t="str">
            <v>&lt;p&gt;Fra første observasjon i 1865 (Ho Bergen: Tveiterås) har fagerfredløs den hatt en jamn økning fram til slutten av 1950-tallet da den begynte å ekspandere raskere, først i Hordaland (slutten av 1950-tallet), deretter i Oslo/Akershus og Rogaland (1960-tallet). Ekspansjonen har tilsynelatende vært meget ujamn geografisk, kanskje på grunn av ulik popularitet i hager i ulike områder og perioder, men kanskje mer på grunn av svært ulik registreringsfrekvens i ulike fylker. I Østfold, Hedmark, Vest-Agder, Sogn og Fjordane og Sør-Trøndelag begynte den, ut fra våre data, først å ekspandere på 1990-tallet. Ekspansjonen er fortsatt ujamn. Fram til og med 2016 er det fortsatt bare få registreringer innsamling fra Nord-Trøndelag (sist i 2010), mens det er over 70 fra Nordland og nesten 50 fra Troms, men noe av dette skyldes nok ulikhet i registreringsinnsats. Fagerfredløs har omtrent nådd sitt potensielle utbredelsesområde (arealpolygon), men det er fortsatt mye rom for fortetning. Den blir synlig vanligere for hvert år, også oppover i fjelldalene (til Os og Røros i Østerdalen, til Nord-Fron i Gudbrandsdalen, til Geilo i Hol i Hallingdalen) og nordover i landet.&lt;/p&gt;</v>
          </cell>
          <cell r="DE722" t="str">
            <v>Arten er innført som hagestaude og spredt ut ved utvoksning (med jordstengler) og utkast fra hager. Viderespredning skjer hovedsakelig ved forflytning av jordmasser.</v>
          </cell>
          <cell r="DF722" t="str">
            <v>Invasjonspotensialet er stort, med maksimum skår på både median levetid og ekspansjonshastighet. Arten er solid etablert over stordelen av landet, med &amp;#39:evigvarende&amp;#39: bestander. Den er i rask spredning til naturen på grunn av miljøkriminell utkasting av hageavfall og ved forflytning av jordmasser, ikke minst langs veianlegg. I analysen av ekspansjonshastighet kommer denne arten høgt ut, med rundt 1000 m/år, med de valgte parametrene, men også med andre valg av parametre kommer den ut i øverste kategori (&gt; 499 m/år).</v>
          </cell>
          <cell r="DG722" t="str">
            <v>Arten vurderes å ha middels stor negativ økologisk effekt. Den danner meget tette bestander som fortrenger praktisk talt alle andre urter. Vi har anført fortrengning, potensielt av sårbare arter, i flomskogmark og semi-naturlig eng, men arten kan ha lignende effekt i ulike typer fastmarkskog, uten at dette er fanget opp av spesifikke registreringer.</v>
          </cell>
          <cell r="DH722" t="str">
            <v>&lt;p&gt;Fagerfredløs vurderes til svært høg økologisk risiko, som en kombinasjon av stort invasjonspotensial og middels stor økologisk effekt. Arten blir hovedsakelig spredt ut med hageutkast fordi den fort blir for ekspansiv i hagen. Denne ekspansjonen fortsetter i veiskråninger, grøfter, kratt- og skogkanter der den blir kastet. Arten er nå blitt så vanlig at den knapt samles mer til herbariene, men registreres i Artsobservasjoner. I distrikter der det er få observatører, f.eks. i Trøndelagsfylkene og på deler av Vestlandet, blir den dermed kraftig underdokumentert. Den ekspanderer langsomt, men jamt inn i kratt og skog. Arten er ekspansiv og utelukkende i sin vekst, slik at den flekkvis fortrenger det meste av andre planter der den etableres.&lt;/p&gt;</v>
          </cell>
          <cell r="DI722">
            <v>0</v>
          </cell>
        </row>
        <row r="723">
          <cell r="B723" t="str">
            <v>Othocallis siberica</v>
          </cell>
          <cell r="C723" t="str">
            <v>(Haw.) Speta</v>
          </cell>
          <cell r="D723" t="str">
            <v>russeblåstjerne</v>
          </cell>
          <cell r="E723">
            <v>134921</v>
          </cell>
          <cell r="F723">
            <v>99453</v>
          </cell>
          <cell r="G723" t="str">
            <v>ExpertGroups/Karplanter/N</v>
          </cell>
          <cell r="H723" t="str">
            <v>Karplanter</v>
          </cell>
          <cell r="I723" t="str">
            <v>Karplanter</v>
          </cell>
          <cell r="J723" t="str">
            <v>AlienSpecie</v>
          </cell>
          <cell r="N723">
            <v>4</v>
          </cell>
          <cell r="Q723">
            <v>2</v>
          </cell>
          <cell r="T723" t="str">
            <v>HI</v>
          </cell>
          <cell r="U723">
            <v>4</v>
          </cell>
          <cell r="V723" t="str">
            <v>4A,2D</v>
          </cell>
          <cell r="X723">
            <v>3</v>
          </cell>
          <cell r="Y723">
            <v>4</v>
          </cell>
          <cell r="Z723">
            <v>1</v>
          </cell>
          <cell r="AA723">
            <v>1893</v>
          </cell>
          <cell r="AB723" t="str">
            <v>terrestrial</v>
          </cell>
          <cell r="AD723" t="str">
            <v>unknown</v>
          </cell>
          <cell r="AE723" t="str">
            <v>yes</v>
          </cell>
          <cell r="AF723" t="str">
            <v>unknown</v>
          </cell>
          <cell r="AG723">
            <v>1893</v>
          </cell>
          <cell r="AH723" t="str">
            <v>Oslo: Slottsparken.</v>
          </cell>
          <cell r="AI723">
            <v>5</v>
          </cell>
          <cell r="AJ723" t="str">
            <v>V</v>
          </cell>
          <cell r="AL723">
            <v>1</v>
          </cell>
          <cell r="AM723" t="str">
            <v>importDirect</v>
          </cell>
          <cell r="AN723">
            <v>3</v>
          </cell>
          <cell r="AO723" t="str">
            <v>introductionEscaped,spreadNaturalDispersal</v>
          </cell>
          <cell r="AP723" t="str">
            <v>Øs,OsA,He,Op,Bu,Ve,Te,Aa,Va,Ro,Ho,Sf,Mr,St,Nt,No,Tr</v>
          </cell>
          <cell r="AQ723">
            <v>800</v>
          </cell>
          <cell r="AR723">
            <v>5</v>
          </cell>
          <cell r="AS723">
            <v>4000</v>
          </cell>
          <cell r="AT723">
            <v>260000</v>
          </cell>
          <cell r="AU723">
            <v>12000</v>
          </cell>
          <cell r="AV723">
            <v>60</v>
          </cell>
          <cell r="AW723" t="str">
            <v>Ingen kjent effekt</v>
          </cell>
          <cell r="AX723" t="str">
            <v>Ingen kjent effekt</v>
          </cell>
          <cell r="BC723" t="str">
            <v>Ingen kjent effekt</v>
          </cell>
          <cell r="BD723" t="str">
            <v>Ingen kjent effekt</v>
          </cell>
          <cell r="BE723" t="str">
            <v>no</v>
          </cell>
          <cell r="BF723" t="str">
            <v>no</v>
          </cell>
          <cell r="BK723" t="str">
            <v>temperate_nemoral:Europe,Asia</v>
          </cell>
          <cell r="BM723" t="str">
            <v>temperate_boreal:Europe|temperate_nemoral:Europe,Asia,NorthAndCentralAmerica</v>
          </cell>
          <cell r="BO723">
            <v>4</v>
          </cell>
          <cell r="BR723" t="str">
            <v>RedListCategoryLevel</v>
          </cell>
          <cell r="BT723">
            <v>3</v>
          </cell>
          <cell r="BW723" t="str">
            <v>SpreadYearlyIncreaseObservations</v>
          </cell>
          <cell r="BX723">
            <v>314</v>
          </cell>
          <cell r="BY723">
            <v>1</v>
          </cell>
          <cell r="CB723" t="str">
            <v>T43-C-1,T35,T4,T30,T37-C-3,T4-C-3,T4-C-4</v>
          </cell>
          <cell r="CC723">
            <v>2</v>
          </cell>
          <cell r="CG723" t="str">
            <v>T4-C-3,T4-C-4</v>
          </cell>
          <cell r="CH723">
            <v>1</v>
          </cell>
          <cell r="CL723" t="str">
            <v>T4-C-3,T4-C-4,T4-C-3,T4-C-4</v>
          </cell>
          <cell r="CM723">
            <v>1</v>
          </cell>
          <cell r="CQ723">
            <v>1</v>
          </cell>
          <cell r="CT723" t="str">
            <v>T4-C-3,T4-C-4</v>
          </cell>
          <cell r="CU723">
            <v>1</v>
          </cell>
          <cell r="CX723">
            <v>0</v>
          </cell>
          <cell r="CY723">
            <v>1</v>
          </cell>
          <cell r="DB723">
            <v>0</v>
          </cell>
          <cell r="DC723" t="str">
            <v>&lt;p&gt;Russeblåstjerne &lt;em&gt;Othocallis siberica &lt;/em&gt;er en meget hardfør flerårig løkplante fra Russland og Sibir. Den har effektiv frøreproduksjon og vegetativ reproduksjon ved deling av løker. Frøene spres med maur over korte til middels distanser, kanskje opptil 50-100 m.&lt;/p&gt;</v>
          </cell>
          <cell r="DD723" t="str">
            <v>&lt;p&gt;Fra første funn i Slottsparken i Oslo i 1884 (der den i 1893 ble rapportert: "Forvildet paa en Græsplæne, hvor den holdt sig i mange Aar"), hadde arten en langsom ekspansjon fram til ca. 1980. Arten hadde strøforekomster på Sørlandet, Vestlandet og i Trøndelag, men hovedtyngden lå på Østlandet. Etter 1980 har arten ekspandert meget sterkt og raskt (raskt til at frøene spres med maur), og den har nå populasjoner på titusener av individer (om ikke mer) i enkelte krattskog-bestander, f.eks. ved Skøyen i Oslo. Arten er på full innmarsj i norsk natur og er nå funnet i alle fylker med unntak for Finnmark.&lt;/p&gt;</v>
          </cell>
          <cell r="DE723" t="str">
            <v>Arten er innført som hagestaude, og sprer seg via frø og lauker i hageutkast, og ved hjelp av egenspreding fra hager ved hjelp av frø og lauker.</v>
          </cell>
          <cell r="DF723" t="str">
            <v>Arten har et stort invasjonspotensiale på grunn av lang median levetid i landet og en moderat ekspansjonshastighet.</v>
          </cell>
          <cell r="DG723" t="str">
            <v>Russeblåstjerne vurderes å ha en liten økologisk effekt. Den forvilles og naturaliseres meget lett i frisk, næringsrik grasmark og spesielt i noe åpen skog av lågurt-og delvis høgstaudetyper. Den er også funnet ved havstrand og i flomarksskog. Arten danner massive bestander og har høyst trolig en fortrengningseffekt i lågurt- og kalklågurtskoger som rommer mange sårbare og truete plantearter, men antas å påvirke bare en begrenset del av den totale populasjonen av slike arter. Sjøl om bladverket visner ned i løpet av juni, får arten dermed en viss fortrengningseffekt på stedegne arter.</v>
          </cell>
          <cell r="DH723" t="str">
            <v>&lt;p&gt;Russeblåstjerne vurderes til høg økologisk risiko på grunn av kombinasjonen mellom et høyt invasjonspotensiale og en liten økologisk effekt knyttet til fortrengning. Dette er en endring fra vurderingen i 2012 (potensielt høg risiko), og dette skyldes at vi denne gangen vurderer at arten har en viss fortreningseffekt ved sine store renbestander.&lt;/p&gt;</v>
          </cell>
          <cell r="DI723">
            <v>0</v>
          </cell>
        </row>
        <row r="724">
          <cell r="B724" t="str">
            <v>Ilex ×meserveae</v>
          </cell>
          <cell r="C724" t="str">
            <v>S.Y.Hu</v>
          </cell>
          <cell r="D724" t="str">
            <v>hybridkristtorn</v>
          </cell>
          <cell r="E724">
            <v>145717</v>
          </cell>
          <cell r="F724">
            <v>129585</v>
          </cell>
          <cell r="G724" t="str">
            <v>ExpertGroups/Karplanter/N</v>
          </cell>
          <cell r="H724" t="str">
            <v>Karplanter</v>
          </cell>
          <cell r="I724" t="str">
            <v>Karplanter</v>
          </cell>
          <cell r="J724" t="str">
            <v>AlienSpecie</v>
          </cell>
          <cell r="N724">
            <v>1</v>
          </cell>
          <cell r="Q724">
            <v>2</v>
          </cell>
          <cell r="T724" t="str">
            <v>LO</v>
          </cell>
          <cell r="U724">
            <v>2</v>
          </cell>
          <cell r="V724" t="str">
            <v>1,2H</v>
          </cell>
          <cell r="AA724">
            <v>2003</v>
          </cell>
          <cell r="AB724" t="str">
            <v>terrestrial</v>
          </cell>
          <cell r="AD724" t="str">
            <v>unknown</v>
          </cell>
          <cell r="AE724" t="str">
            <v>no</v>
          </cell>
          <cell r="AF724" t="str">
            <v>unknown</v>
          </cell>
          <cell r="AI724">
            <v>20</v>
          </cell>
          <cell r="AJ724" t="str">
            <v>V</v>
          </cell>
          <cell r="AL724">
            <v>1</v>
          </cell>
          <cell r="AM724" t="str">
            <v>importDirect</v>
          </cell>
          <cell r="AN724">
            <v>1</v>
          </cell>
          <cell r="AO724" t="str">
            <v>introductionEscaped</v>
          </cell>
          <cell r="AP724" t="str">
            <v>Øs</v>
          </cell>
          <cell r="AQ724">
            <v>4</v>
          </cell>
          <cell r="AR724">
            <v>2</v>
          </cell>
          <cell r="AS724">
            <v>8</v>
          </cell>
          <cell r="AT724">
            <v>1</v>
          </cell>
          <cell r="AU724">
            <v>32</v>
          </cell>
          <cell r="AV724">
            <v>0</v>
          </cell>
          <cell r="AW724" t="str">
            <v>Ingen kjent effekt</v>
          </cell>
          <cell r="AX724" t="str">
            <v>Ingen kjent effekt</v>
          </cell>
          <cell r="BC724" t="str">
            <v>Ingen kjent effekt</v>
          </cell>
          <cell r="BD724" t="str">
            <v>Ingen kjent effekt</v>
          </cell>
          <cell r="BE724" t="str">
            <v>no</v>
          </cell>
          <cell r="BF724" t="str">
            <v>no</v>
          </cell>
          <cell r="BG724" t="str">
            <v>V</v>
          </cell>
          <cell r="BK724" t="str">
            <v>unknown:Europe,Asia</v>
          </cell>
          <cell r="BM724" t="str">
            <v>temperate_nemoral:Europe</v>
          </cell>
          <cell r="BO724">
            <v>1</v>
          </cell>
          <cell r="BR724" t="str">
            <v>RedListCategoryLevel</v>
          </cell>
          <cell r="BT724">
            <v>1</v>
          </cell>
          <cell r="BW724" t="str">
            <v>SpreadYearlyIncreaseCalculatedExpansionSpeed</v>
          </cell>
          <cell r="BX724">
            <v>0</v>
          </cell>
          <cell r="BY724">
            <v>1</v>
          </cell>
          <cell r="CC724">
            <v>1</v>
          </cell>
          <cell r="CH724">
            <v>1</v>
          </cell>
          <cell r="CM724">
            <v>1</v>
          </cell>
          <cell r="CQ724">
            <v>1</v>
          </cell>
          <cell r="CU724">
            <v>2</v>
          </cell>
          <cell r="CX724">
            <v>1</v>
          </cell>
          <cell r="CY724">
            <v>1</v>
          </cell>
          <cell r="DB724">
            <v>0</v>
          </cell>
          <cell r="DC724" t="str">
            <v>Hybrid-kristtorn &lt;i&gt;Ilex &lt;/i&gt;x &lt;i&gt;meserveae&lt;/i&gt; (mellom europeisk kristtorn &lt;i&gt;I. aquifolium&lt;/i&gt; og østasiatisk &lt;i&gt;I. rugosa&lt;/i&gt;) er et nokså langlevd tre som reproduserer med frø. Fruktene spirer av og spres med fugl.</v>
          </cell>
          <cell r="DD724" t="str">
            <v>Arten ble funnet som ny for norsk natur i 2005 i Øf Hvaler: Kirkøy, Brekke, en "ca meterhøy busk nær sjøen". Den var tidligere (2003) dokumentert fra Vf Brunlanes: Kryssgården, som plantet i en kveiteåker (uvisst hvorfor den ble plantet der).</v>
          </cell>
          <cell r="DE724" t="str">
            <v>Arten er innført som hageplante og spres med fugl som spiser fruktene, og kanskje også spredt med hageutkast.</v>
          </cell>
          <cell r="DF724" t="str">
            <v>Invasjonspotensialet er foreløpig svært lite, med minste skår på både median levetid og ekspansjonshastighet. Arten er svært ny i norsk flora og bare kjent fra &amp;#233:n busk i norsk natur.</v>
          </cell>
          <cell r="DG724" t="str">
            <v>Arten kan få en liten økologisk effekt. Det er ingen kjent negativ effekt på naturtyper. Arten synes å være fertil, noe som innebærer at den trolig er interfertil med sine foreldre, derav vår stedegne &lt;i&gt;I. aquifolium&lt;/i&gt;. Introgresjon er sannsynlig, men trolig bare i svært lokalt omfang innen det naturlige utbredelsesområdet til vår hjemlige kristtorn.</v>
          </cell>
          <cell r="DH724" t="str">
            <v>Kristtorn-arten &lt;i&gt;Ilex &lt;/i&gt;x &lt;i&gt;meserveae&lt;/i&gt; vurderes til låg økologisk risiko på grunn av et lite invasjonspotensial, men en mulig liten økologisk effekt. Arten reproduserer med frø i Norge. Den kan komme til å etablere seg enkelte steder, men bortsett fra mulig hybridisering med stedegen kristtorn &lt;i&gt;I. aquifolium&lt;/i&gt;, utgjør den neppe noen stor trussel de kommende 50 år.</v>
          </cell>
          <cell r="DI724">
            <v>0</v>
          </cell>
        </row>
        <row r="725">
          <cell r="B725" t="str">
            <v>Euonymus sachalinensis</v>
          </cell>
          <cell r="C725" t="str">
            <v>(F.Schmidt) Maxim.</v>
          </cell>
          <cell r="D725" t="str">
            <v>sakhalinbeinved</v>
          </cell>
          <cell r="E725">
            <v>141296</v>
          </cell>
          <cell r="F725">
            <v>128848</v>
          </cell>
          <cell r="G725" t="str">
            <v>ExpertGroups/Karplanter/N</v>
          </cell>
          <cell r="H725" t="str">
            <v>Karplanter</v>
          </cell>
          <cell r="I725" t="str">
            <v>Karplanter</v>
          </cell>
          <cell r="J725" t="str">
            <v>AlienSpecie</v>
          </cell>
          <cell r="N725">
            <v>1</v>
          </cell>
          <cell r="P725" t="str">
            <v>V</v>
          </cell>
          <cell r="Q725">
            <v>1</v>
          </cell>
          <cell r="T725" t="str">
            <v>NK</v>
          </cell>
          <cell r="U725">
            <v>1</v>
          </cell>
          <cell r="V725" t="str">
            <v>1,1</v>
          </cell>
          <cell r="W725" t="str">
            <v>LO</v>
          </cell>
          <cell r="AA725">
            <v>2010</v>
          </cell>
          <cell r="AB725" t="str">
            <v>terrestrial</v>
          </cell>
          <cell r="AD725" t="str">
            <v>unknown</v>
          </cell>
          <cell r="AE725" t="str">
            <v>no</v>
          </cell>
          <cell r="AF725" t="str">
            <v>unknown</v>
          </cell>
          <cell r="AG725">
            <v>2015</v>
          </cell>
          <cell r="AH725" t="str">
            <v>Ak Bærum: Øverland arboret, edellauvskogen</v>
          </cell>
          <cell r="AI725">
            <v>15</v>
          </cell>
          <cell r="AJ725" t="str">
            <v>V</v>
          </cell>
          <cell r="AL725">
            <v>2</v>
          </cell>
          <cell r="AM725" t="str">
            <v>importDirect</v>
          </cell>
          <cell r="AN725">
            <v>2</v>
          </cell>
          <cell r="AO725" t="str">
            <v>introductionEscaped,introductionNaturalDispersal</v>
          </cell>
          <cell r="AP725" t="str">
            <v>OsA</v>
          </cell>
          <cell r="AQ725">
            <v>4</v>
          </cell>
          <cell r="AR725">
            <v>4</v>
          </cell>
          <cell r="AS725">
            <v>16</v>
          </cell>
          <cell r="AT725">
            <v>1</v>
          </cell>
          <cell r="AU725">
            <v>48</v>
          </cell>
          <cell r="AV725">
            <v>0</v>
          </cell>
          <cell r="AW725" t="str">
            <v>Ingen kjent effekt</v>
          </cell>
          <cell r="AX725" t="str">
            <v>Ingen kjent effekt</v>
          </cell>
          <cell r="BC725" t="str">
            <v>Ingen kjent effekt</v>
          </cell>
          <cell r="BD725" t="str">
            <v>Ingen kjent effekt</v>
          </cell>
          <cell r="BE725" t="str">
            <v>no</v>
          </cell>
          <cell r="BF725" t="str">
            <v>no</v>
          </cell>
          <cell r="BK725" t="str">
            <v>temperate_boreal:Asia|temperate_nemoral:Asia</v>
          </cell>
          <cell r="BM725" t="str">
            <v>temperate_boreal:Asia|temperate_nemoral:Europe,Asia</v>
          </cell>
          <cell r="BO725">
            <v>2</v>
          </cell>
          <cell r="BP725" t="str">
            <v>X</v>
          </cell>
          <cell r="BR725" t="str">
            <v>RedListCategoryLevel</v>
          </cell>
          <cell r="BT725">
            <v>1</v>
          </cell>
          <cell r="BU725" t="str">
            <v>X</v>
          </cell>
          <cell r="BW725" t="str">
            <v>SpreadYearlyIncreaseCalculatedExpansionSpeed</v>
          </cell>
          <cell r="BX725">
            <v>0</v>
          </cell>
          <cell r="BY725">
            <v>1</v>
          </cell>
          <cell r="CB725" t="str">
            <v>T4-C-3</v>
          </cell>
          <cell r="CC725">
            <v>1</v>
          </cell>
          <cell r="CH725">
            <v>1</v>
          </cell>
          <cell r="CL725" t="str">
            <v>T4-C-3</v>
          </cell>
          <cell r="CM725">
            <v>1</v>
          </cell>
          <cell r="CQ725">
            <v>1</v>
          </cell>
          <cell r="CU725">
            <v>1</v>
          </cell>
          <cell r="CX725">
            <v>0</v>
          </cell>
          <cell r="CY725">
            <v>1</v>
          </cell>
          <cell r="DB725">
            <v>0</v>
          </cell>
          <cell r="DC725" t="str">
            <v>Sakhalinbeinved &lt;em&gt;Euonymus sachalinensis &lt;/em&gt;er en langlevd busk fra Øst-Asia. Den formerer seg med frø som spres effektivt med fugl. Arten spres direkte fra plantning inn i edellauvskog og etablerer seg raskt og effektivt.</v>
          </cell>
          <cell r="DD725" t="str">
            <v>Arten ble først funnet i 2015 som etablert og i tydelig sterk økning i Ak Bærum: Øverland arboret. Arten ble også rapportert å være i spredning i parkområdet ved UMB i Ak Ås før forrige fremmedartsbehandling i 2012 (Gederaas et al. 2012), men ble da behandlet som dørstokk-art fordi den ikke hadde noen kjent, etablert forekomst i norsk natur. Den ble ikke risikovurdert.</v>
          </cell>
          <cell r="DE725" t="str">
            <v>Arten er innført som hagebusk (i et naturarboret) og sprer seg direkte ut i skog med frø som spises av fugl.</v>
          </cell>
          <cell r="DF725" t="str">
            <v>Invasjonspotensialet er lite, med usikkerhet til begrenset, som en kombinasjon av begrenset (til moderat) median levetid og låg (til begrenset) ekspansjonshastighet. Arten er etablert ett sted i norsk natur, men i rask økning på stedet.</v>
          </cell>
          <cell r="DG725" t="str">
            <v>Ingen kjent negativ økologisk effekt er knyttet til arten foreløpig, men den kan bli invasiv og kan føre til fortrengning av andre planter i busksjiktet i næringsrik skog.</v>
          </cell>
          <cell r="DH725" t="str">
            <v>&lt;p&gt;Sakhalinbeinved vurderes til ingen kjent økologisk risiko, men med usikkerhet til låg risiko, og foreløpig bare på grunn av invasjonspotensialet. Arten dyrkes i begrenset omfang, er funnet frøsettende i hager, og nå påvist ett sted i norsk natur. Arten er angitt som invasiv i Nord-Amerika og kan ha potensial for etablering, ekspansjon, og mulige skadevirkninger i norsk natur, men på lang sikt. Dette er en art som bør overvåkes.&lt;/p&gt;</v>
          </cell>
          <cell r="DI725">
            <v>1</v>
          </cell>
        </row>
        <row r="726">
          <cell r="B726" t="str">
            <v>Euphorbia amygdaloides</v>
          </cell>
          <cell r="C726" t="str">
            <v>L.</v>
          </cell>
          <cell r="D726" t="str">
            <v>dunvortemelk</v>
          </cell>
          <cell r="E726">
            <v>62721</v>
          </cell>
          <cell r="F726">
            <v>102761</v>
          </cell>
          <cell r="G726" t="str">
            <v>ExpertGroups/Karplanter/N</v>
          </cell>
          <cell r="H726" t="str">
            <v>Karplanter</v>
          </cell>
          <cell r="I726" t="str">
            <v>Karplanter</v>
          </cell>
          <cell r="J726" t="str">
            <v>AlienSpecie</v>
          </cell>
          <cell r="N726">
            <v>1</v>
          </cell>
          <cell r="P726" t="str">
            <v>V</v>
          </cell>
          <cell r="Q726">
            <v>1</v>
          </cell>
          <cell r="T726" t="str">
            <v>NK</v>
          </cell>
          <cell r="U726">
            <v>1</v>
          </cell>
          <cell r="V726" t="str">
            <v>1,1</v>
          </cell>
          <cell r="W726" t="str">
            <v>LO</v>
          </cell>
          <cell r="X726">
            <v>1</v>
          </cell>
          <cell r="Y726">
            <v>1</v>
          </cell>
          <cell r="Z726">
            <v>1</v>
          </cell>
          <cell r="AA726">
            <v>1927</v>
          </cell>
          <cell r="AB726" t="str">
            <v>terrestrial</v>
          </cell>
          <cell r="AD726" t="str">
            <v>unknown</v>
          </cell>
          <cell r="AE726" t="str">
            <v>yes</v>
          </cell>
          <cell r="AF726" t="str">
            <v>unknown</v>
          </cell>
          <cell r="AG726">
            <v>1927</v>
          </cell>
          <cell r="AH726" t="str">
            <v>Oslo: Skøyen, Ekely</v>
          </cell>
          <cell r="AI726">
            <v>10</v>
          </cell>
          <cell r="AJ726" t="str">
            <v>V</v>
          </cell>
          <cell r="AL726">
            <v>2</v>
          </cell>
          <cell r="AM726" t="str">
            <v>importDirect</v>
          </cell>
          <cell r="AN726">
            <v>2</v>
          </cell>
          <cell r="AO726" t="str">
            <v>introductionEscaped,spreadNaturalDispersal</v>
          </cell>
          <cell r="AP726" t="str">
            <v>OsA</v>
          </cell>
          <cell r="AQ726">
            <v>4</v>
          </cell>
          <cell r="AR726">
            <v>3</v>
          </cell>
          <cell r="AS726">
            <v>12</v>
          </cell>
          <cell r="AT726">
            <v>1</v>
          </cell>
          <cell r="AU726">
            <v>12</v>
          </cell>
          <cell r="AV726">
            <v>0</v>
          </cell>
          <cell r="AW726" t="str">
            <v>Ingen kjent effekt</v>
          </cell>
          <cell r="AX726" t="str">
            <v>Ingen kjent effekt</v>
          </cell>
          <cell r="BC726" t="str">
            <v>Ingen kjent effekt</v>
          </cell>
          <cell r="BD726" t="str">
            <v>Ingen kjent effekt</v>
          </cell>
          <cell r="BE726" t="str">
            <v>no</v>
          </cell>
          <cell r="BF726" t="str">
            <v>no</v>
          </cell>
          <cell r="BG726" t="str">
            <v>V</v>
          </cell>
          <cell r="BK726" t="str">
            <v>temperate_nemoral:Europe,Asia|subtropic_mediterranean:Europe,Africa</v>
          </cell>
          <cell r="BM726" t="str">
            <v>temperate_nemoral:Europe,Asia|subtropic_mediterranean:Europe,Africa</v>
          </cell>
          <cell r="BO726">
            <v>2</v>
          </cell>
          <cell r="BP726" t="str">
            <v>X</v>
          </cell>
          <cell r="BR726" t="str">
            <v>RedListCategoryLevel</v>
          </cell>
          <cell r="BT726">
            <v>1</v>
          </cell>
          <cell r="BW726" t="str">
            <v>SpreadYearlyIncreaseCalculatedExpansionSpeed</v>
          </cell>
          <cell r="BX726">
            <v>0</v>
          </cell>
          <cell r="BY726">
            <v>1</v>
          </cell>
          <cell r="CB726" t="str">
            <v>T4-C-3,T39</v>
          </cell>
          <cell r="CC726">
            <v>1</v>
          </cell>
          <cell r="CH726">
            <v>1</v>
          </cell>
          <cell r="CM726">
            <v>1</v>
          </cell>
          <cell r="CQ726">
            <v>1</v>
          </cell>
          <cell r="CU726">
            <v>1</v>
          </cell>
          <cell r="CX726">
            <v>0</v>
          </cell>
          <cell r="CY726">
            <v>1</v>
          </cell>
          <cell r="DB726">
            <v>0</v>
          </cell>
          <cell r="DC726" t="str">
            <v>Dunvortemjølk &lt;em&gt;Euphorbia amygdaloides &lt;/em&gt;er en langlevd flerårig urt fra Mellom- og Sør-Europa, Nordvest-Afrika og Kaukasus. Den formerer seg klonalt med jordstengler, men også med frø, og noe av spredningen i Norge må ha skjedd med frø. Frøene spres med maur.</v>
          </cell>
          <cell r="DD726" t="str">
            <v>&lt;p&gt;Dunvortemjølk er trolig kommet inn som hage- eller parkplante, men den dyrkes svært lite. Den har forvillet seg i park- og hageområdet rundt Skøyen i Oslo, i hvert fall siden 1927, og har 3-4 dokumenterte delbestander innen et område på under 1 km&amp;#178:. Det er liten grunn til å tro at den vil dukke opp mange flere steder eller spre seg mye ut fra Skøyen. Arten forekommer i edellauvskog (gjengrodd gammel park) og en enkelt gang på fortauskant. &lt;/p&gt;</v>
          </cell>
          <cell r="DE726" t="str">
            <v>Arten er innført hageplante og har spredt/naturalisert seg ved klonal vekst og ved frøspredning med maur.</v>
          </cell>
          <cell r="DF726" t="str">
            <v>Invasjonspotensialet er lite, med usikkerhet til begrenset, som en kombinasjon av begrenset (til moderat) median levetid, men ingen ekspansjon i forekomstareal. Arten har &amp;#233:n stor, gammel og svakt økende forekomst, men uten videre spredning ut over den forekomstruta den har hatt i 90 år.</v>
          </cell>
          <cell r="DG726" t="str">
            <v>Ingen kjent negativ økologisk effekt er knyttet til arten.</v>
          </cell>
          <cell r="DH726" t="str">
            <v>&lt;p&gt;Dunvortemjølk vurderes til ingen økologisk risiko, med usikkerhet til låg risiko, og utelukkende på grunn av invasjonspotensialet. Arten dyrkes svært sjelden i Norge, men har hatt stabil forekomst i 90 år (frøreproduksjon og vegetativ klondannelse). Den ekspanderer svært langsomt (maurspredning).&lt;/p&gt;</v>
          </cell>
          <cell r="DI726">
            <v>0</v>
          </cell>
        </row>
        <row r="727">
          <cell r="B727" t="str">
            <v>Euphorbia esula esula</v>
          </cell>
          <cell r="D727" t="str">
            <v>brei veivortemelk</v>
          </cell>
          <cell r="E727">
            <v>62727</v>
          </cell>
          <cell r="F727">
            <v>102767</v>
          </cell>
          <cell r="G727" t="str">
            <v>ExpertGroups/Karplanter/N</v>
          </cell>
          <cell r="H727" t="str">
            <v>Karplanter</v>
          </cell>
          <cell r="I727" t="str">
            <v>Karplanter</v>
          </cell>
          <cell r="J727" t="str">
            <v>NotApplicable</v>
          </cell>
          <cell r="M727" t="str">
            <v>taxonIsEvaluatedInHigherRank</v>
          </cell>
          <cell r="AB727" t="str">
            <v>terrestrial</v>
          </cell>
          <cell r="AE727" t="str">
            <v>no</v>
          </cell>
          <cell r="AF727" t="str">
            <v>unknown</v>
          </cell>
          <cell r="DI727">
            <v>1</v>
          </cell>
        </row>
        <row r="728">
          <cell r="B728" t="str">
            <v>Euphorbia esula pseudovirgata</v>
          </cell>
          <cell r="C728" t="str">
            <v>Schur</v>
          </cell>
          <cell r="D728" t="str">
            <v>hybridveivortemelk</v>
          </cell>
          <cell r="E728">
            <v>133106</v>
          </cell>
          <cell r="F728">
            <v>102768</v>
          </cell>
          <cell r="G728" t="str">
            <v>ExpertGroups/Karplanter/N</v>
          </cell>
          <cell r="H728" t="str">
            <v>Karplanter</v>
          </cell>
          <cell r="I728" t="str">
            <v>Karplanter</v>
          </cell>
          <cell r="J728" t="str">
            <v>NotApplicable</v>
          </cell>
          <cell r="M728" t="str">
            <v>taxonIsEvaluatedInHigherRank</v>
          </cell>
          <cell r="AB728" t="str">
            <v>terrestrial</v>
          </cell>
          <cell r="AE728" t="str">
            <v>no</v>
          </cell>
          <cell r="AF728" t="str">
            <v>unknown</v>
          </cell>
          <cell r="DI728">
            <v>1</v>
          </cell>
        </row>
        <row r="729">
          <cell r="B729" t="str">
            <v>Euphorbia esula tommasiniana</v>
          </cell>
          <cell r="C729" t="str">
            <v>(Bertol.) Kusmanov</v>
          </cell>
          <cell r="D729" t="str">
            <v>smal veivortemelk</v>
          </cell>
          <cell r="E729">
            <v>133108</v>
          </cell>
          <cell r="F729">
            <v>102769</v>
          </cell>
          <cell r="G729" t="str">
            <v>ExpertGroups/Karplanter/N</v>
          </cell>
          <cell r="H729" t="str">
            <v>Karplanter</v>
          </cell>
          <cell r="I729" t="str">
            <v>Karplanter</v>
          </cell>
          <cell r="J729" t="str">
            <v>NotApplicable</v>
          </cell>
          <cell r="M729" t="str">
            <v>taxonIsEvaluatedInHigherRank</v>
          </cell>
          <cell r="AB729" t="str">
            <v>terrestrial</v>
          </cell>
          <cell r="AE729" t="str">
            <v>no</v>
          </cell>
          <cell r="AF729" t="str">
            <v>unknown</v>
          </cell>
          <cell r="DI729">
            <v>1</v>
          </cell>
        </row>
        <row r="730">
          <cell r="B730" t="str">
            <v>Euphorbia exigua</v>
          </cell>
          <cell r="C730" t="str">
            <v>L.</v>
          </cell>
          <cell r="D730" t="str">
            <v>småvortemelk</v>
          </cell>
          <cell r="E730">
            <v>62730</v>
          </cell>
          <cell r="F730">
            <v>102770</v>
          </cell>
          <cell r="G730" t="str">
            <v>ExpertGroups/Karplanter/N</v>
          </cell>
          <cell r="H730" t="str">
            <v>Karplanter</v>
          </cell>
          <cell r="I730" t="str">
            <v>Karplanter</v>
          </cell>
          <cell r="J730" t="str">
            <v>NotApplicable</v>
          </cell>
          <cell r="M730" t="str">
            <v>canNotEstablishWithin50years</v>
          </cell>
          <cell r="AA730">
            <v>1869</v>
          </cell>
          <cell r="AB730" t="str">
            <v>terrestrial</v>
          </cell>
          <cell r="AD730" t="str">
            <v>origin</v>
          </cell>
          <cell r="AE730" t="str">
            <v>no</v>
          </cell>
          <cell r="AF730" t="str">
            <v>unknown</v>
          </cell>
          <cell r="AI730">
            <v>1</v>
          </cell>
          <cell r="AJ730" t="str">
            <v>V</v>
          </cell>
          <cell r="AW730" t="str">
            <v>Ingen kjent effekt</v>
          </cell>
          <cell r="AX730" t="str">
            <v>Ingen kjent effekt</v>
          </cell>
          <cell r="BC730" t="str">
            <v>Ingen kjent effekt</v>
          </cell>
          <cell r="BD730" t="str">
            <v>Ingen kjent effekt</v>
          </cell>
          <cell r="BK730" t="str">
            <v>temperate_nemoral:Europe|subtropic_mediterranean:Europe,Asia,Africa</v>
          </cell>
          <cell r="BM730" t="str">
            <v>temperate_nemoral:Europe|subtropic_mediterranean:Europe,Asia,Africa,Oceania</v>
          </cell>
          <cell r="DI730">
            <v>0</v>
          </cell>
        </row>
        <row r="731">
          <cell r="B731" t="str">
            <v>Euphorbia lathyris</v>
          </cell>
          <cell r="C731" t="str">
            <v>L.</v>
          </cell>
          <cell r="D731" t="str">
            <v>hagevortemelk</v>
          </cell>
          <cell r="E731">
            <v>62732</v>
          </cell>
          <cell r="F731">
            <v>102772</v>
          </cell>
          <cell r="G731" t="str">
            <v>ExpertGroups/Karplanter/N</v>
          </cell>
          <cell r="H731" t="str">
            <v>Karplanter</v>
          </cell>
          <cell r="I731" t="str">
            <v>Karplanter</v>
          </cell>
          <cell r="J731" t="str">
            <v>AlienSpecie</v>
          </cell>
          <cell r="N731">
            <v>1</v>
          </cell>
          <cell r="Q731">
            <v>1</v>
          </cell>
          <cell r="T731" t="str">
            <v>NK</v>
          </cell>
          <cell r="U731">
            <v>1</v>
          </cell>
          <cell r="V731" t="str">
            <v>1,1</v>
          </cell>
          <cell r="X731">
            <v>1</v>
          </cell>
          <cell r="Y731">
            <v>1</v>
          </cell>
          <cell r="Z731">
            <v>1</v>
          </cell>
          <cell r="AA731">
            <v>1961</v>
          </cell>
          <cell r="AB731" t="str">
            <v>terrestrial</v>
          </cell>
          <cell r="AD731" t="str">
            <v>unknown</v>
          </cell>
          <cell r="AE731" t="str">
            <v>yes</v>
          </cell>
          <cell r="AF731" t="str">
            <v>unknown</v>
          </cell>
          <cell r="AG731">
            <v>1961</v>
          </cell>
          <cell r="AH731" t="str">
            <v>Ro Stavanger: Madlalia</v>
          </cell>
          <cell r="AI731">
            <v>2</v>
          </cell>
          <cell r="AJ731" t="str">
            <v>V</v>
          </cell>
          <cell r="AL731">
            <v>1</v>
          </cell>
          <cell r="AM731" t="str">
            <v>importDirect</v>
          </cell>
          <cell r="AN731">
            <v>2</v>
          </cell>
          <cell r="AO731" t="str">
            <v>introductionEscaped,introductionTransportpollution</v>
          </cell>
          <cell r="AP731" t="str">
            <v>Ro</v>
          </cell>
          <cell r="AQ731">
            <v>4</v>
          </cell>
          <cell r="AR731">
            <v>5</v>
          </cell>
          <cell r="AS731">
            <v>20</v>
          </cell>
          <cell r="AT731">
            <v>1</v>
          </cell>
          <cell r="AU731">
            <v>60</v>
          </cell>
          <cell r="AV731">
            <v>100</v>
          </cell>
          <cell r="AW731" t="str">
            <v>Ingen kjent effekt</v>
          </cell>
          <cell r="AX731" t="str">
            <v>Ingen kjent effekt</v>
          </cell>
          <cell r="BC731" t="str">
            <v>Ingen kjent effekt</v>
          </cell>
          <cell r="BD731" t="str">
            <v>Ingen kjent effekt</v>
          </cell>
          <cell r="BE731" t="str">
            <v>no</v>
          </cell>
          <cell r="BF731" t="str">
            <v>no</v>
          </cell>
          <cell r="BG731" t="str">
            <v>V</v>
          </cell>
          <cell r="BK731" t="str">
            <v>temperate_nemoral:Europe|subtropic_mediterranean:Europe,Asia,Africa</v>
          </cell>
          <cell r="BM731" t="str">
            <v>temperate_nemoral:Europe,Asia,Oceania,NorthAndCentralAmerica|subtropic_mediterranean:Europe,Asia,Africa,Oceania,NorthAndCentralAmerica|subtropic_humid:Asia</v>
          </cell>
          <cell r="BO731">
            <v>1</v>
          </cell>
          <cell r="BR731" t="str">
            <v>RedListCategoryLevel</v>
          </cell>
          <cell r="BT731">
            <v>1</v>
          </cell>
          <cell r="BW731" t="str">
            <v>SpreadYearlyIncreaseCalculatedExpansionSpeed</v>
          </cell>
          <cell r="BX731">
            <v>0</v>
          </cell>
          <cell r="BY731">
            <v>1</v>
          </cell>
          <cell r="CB731" t="str">
            <v>T35,T42</v>
          </cell>
          <cell r="CC731">
            <v>1</v>
          </cell>
          <cell r="CH731">
            <v>1</v>
          </cell>
          <cell r="CM731">
            <v>1</v>
          </cell>
          <cell r="CQ731">
            <v>1</v>
          </cell>
          <cell r="CU731">
            <v>1</v>
          </cell>
          <cell r="CX731">
            <v>0</v>
          </cell>
          <cell r="CY731">
            <v>1</v>
          </cell>
          <cell r="DB731">
            <v>0</v>
          </cell>
          <cell r="DC731" t="str">
            <v>Hagevortemjølk &lt;em&gt;Euphorbia lathyris &lt;/em&gt;er en toårig urt fra Sør-Europa og Middelhavsområdet. Den formerer seg med frø som trolig spres med maur. Den er bare funnet nær hager og som ugras i gartnerier.</v>
          </cell>
          <cell r="DD731" t="str">
            <v>&lt;p&gt;Hagevortemjølk er trolig delvis innkommet som hageplante, delvis med gartnerivarer. Den er dokumentert fem ganger i norsk "natur", som ugras i staudegartneri i Ro Stavanger: Madla i 1961 og 2008, som ugras i hage i SF Luster: Gaupne i 1990 (og her presisert som "innført fra U.S.A.", på komposthaug i Vf Hof: Hanevollveien i 2005, og som ugras i blomsterbed i AA Birkenes: Bakkevoll i 2014. Arten er toårig, og selv om det ikke er opplyst på herbarie-etikettene, så synes den å reprodusere. Den dyrkes i lite omfang som prydplante.&lt;/p&gt;</v>
          </cell>
          <cell r="DE731" t="str">
            <v>Arten er innført hageplante og trolig kommet inn med gartnerivarer. Ingen ytterligere spredning fra etableringssteder er registrert.</v>
          </cell>
          <cell r="DF731" t="str">
            <v>Invasjon spotensialet er lite, men lågeste skår på median levetid og ingen ekspansjon. Arten har &amp;#233:n kjent stabil (eller semi-stabil) forekomst og ingen økning i antall permanente bestander.</v>
          </cell>
          <cell r="DG731" t="str">
            <v>Ingen kjent negativ økologisk effekt er knyttet til arten.</v>
          </cell>
          <cell r="DH731" t="str">
            <v>&lt;p&gt;Hagevortemjølk vurderes til ingen kjent økologisk risiko.&lt;/p&gt;</v>
          </cell>
          <cell r="DI731">
            <v>0</v>
          </cell>
        </row>
        <row r="732">
          <cell r="B732" t="str">
            <v>Euphorbia peplus</v>
          </cell>
          <cell r="C732" t="str">
            <v>L.</v>
          </cell>
          <cell r="D732" t="str">
            <v>byvortemelk</v>
          </cell>
          <cell r="E732">
            <v>62735</v>
          </cell>
          <cell r="F732">
            <v>102775</v>
          </cell>
          <cell r="G732" t="str">
            <v>ExpertGroups/Karplanter/N</v>
          </cell>
          <cell r="H732" t="str">
            <v>Karplanter</v>
          </cell>
          <cell r="I732" t="str">
            <v>Karplanter</v>
          </cell>
          <cell r="J732" t="str">
            <v>NotApplicable</v>
          </cell>
          <cell r="M732" t="str">
            <v>establishedBefore1800</v>
          </cell>
          <cell r="X732">
            <v>2</v>
          </cell>
          <cell r="Y732">
            <v>3</v>
          </cell>
          <cell r="Z732">
            <v>1</v>
          </cell>
          <cell r="AA732">
            <v>1779</v>
          </cell>
          <cell r="AB732" t="str">
            <v>terrestrial</v>
          </cell>
          <cell r="AD732" t="str">
            <v>origin</v>
          </cell>
          <cell r="AE732" t="str">
            <v>yes</v>
          </cell>
          <cell r="AF732" t="str">
            <v>unknown</v>
          </cell>
          <cell r="AG732">
            <v>1779</v>
          </cell>
          <cell r="AH732" t="str">
            <v>Øf Spydeberg</v>
          </cell>
          <cell r="AI732">
            <v>1</v>
          </cell>
          <cell r="AJ732" t="str">
            <v>V</v>
          </cell>
          <cell r="AW732" t="str">
            <v>Ingen kjent effekt</v>
          </cell>
          <cell r="AX732" t="str">
            <v>Ingen kjent effekt</v>
          </cell>
          <cell r="BC732" t="str">
            <v>Ingen kjent effekt</v>
          </cell>
          <cell r="BD732" t="str">
            <v>Ingen kjent effekt</v>
          </cell>
          <cell r="BK732" t="str">
            <v>temperate_nemoral:Europe|subtropic_mediterranean:Europe,Asia,Africa</v>
          </cell>
          <cell r="BM732" t="str">
            <v>temperate_nemoral:Europe,Asia,Oceania,NorthAndCentralAmerica,SouthAmerica|subtropic_unspecified:Oceania,NorthAndCentralAmerica,SouthAmerica|subtropic_mediterranean:Europe,Asia,Africa|subtropic_caperegion:Africa|subtropic_highlands:Asia,Africa,SouthAmerica</v>
          </cell>
          <cell r="DI732">
            <v>2</v>
          </cell>
        </row>
        <row r="733">
          <cell r="B733" t="str">
            <v>Euthamia graminifolia</v>
          </cell>
          <cell r="C733" t="str">
            <v>(L.) Nutt.</v>
          </cell>
          <cell r="D733" t="str">
            <v>skjermgullris</v>
          </cell>
          <cell r="E733">
            <v>133160</v>
          </cell>
          <cell r="F733">
            <v>100576</v>
          </cell>
          <cell r="G733" t="str">
            <v>ExpertGroups/Karplanter/N</v>
          </cell>
          <cell r="H733" t="str">
            <v>Karplanter</v>
          </cell>
          <cell r="I733" t="str">
            <v>Karplanter</v>
          </cell>
          <cell r="J733" t="str">
            <v>NotApplicable</v>
          </cell>
          <cell r="M733" t="str">
            <v>canNotEstablishWithin50years</v>
          </cell>
          <cell r="AA733">
            <v>2004</v>
          </cell>
          <cell r="AB733" t="str">
            <v>terrestrial</v>
          </cell>
          <cell r="AD733" t="str">
            <v>unknown</v>
          </cell>
          <cell r="AE733" t="str">
            <v>no</v>
          </cell>
          <cell r="AF733" t="str">
            <v>unknown</v>
          </cell>
          <cell r="AI733">
            <v>5</v>
          </cell>
          <cell r="AJ733" t="str">
            <v>V</v>
          </cell>
          <cell r="AW733" t="str">
            <v>Ingen kjent effekt</v>
          </cell>
          <cell r="AX733" t="str">
            <v>Ingen kjent effekt</v>
          </cell>
          <cell r="BC733" t="str">
            <v>Ingen kjent effekt</v>
          </cell>
          <cell r="BD733" t="str">
            <v>Ingen kjent effekt</v>
          </cell>
          <cell r="BK733" t="str">
            <v>temperate_boreal:NorthAndCentralAmerica|temperate_nemoral:NorthAndCentralAmerica|temperate_dry:NorthAndCentralAmerica</v>
          </cell>
          <cell r="BM733" t="str">
            <v>temperate_boreal:NorthAndCentralAmerica|temperate_nemoral:Europe,NorthAndCentralAmerica|temperate_dry:NorthAndCentralAmerica</v>
          </cell>
          <cell r="DI733">
            <v>0</v>
          </cell>
        </row>
        <row r="734">
          <cell r="B734" t="str">
            <v>Fagopyrum esculentum</v>
          </cell>
          <cell r="C734" t="str">
            <v>Moench</v>
          </cell>
          <cell r="D734" t="str">
            <v>bokhvete</v>
          </cell>
          <cell r="E734">
            <v>133164</v>
          </cell>
          <cell r="F734">
            <v>102906</v>
          </cell>
          <cell r="G734" t="str">
            <v>ExpertGroups/Karplanter/N</v>
          </cell>
          <cell r="H734" t="str">
            <v>Karplanter</v>
          </cell>
          <cell r="I734" t="str">
            <v>Karplanter</v>
          </cell>
          <cell r="J734" t="str">
            <v>NotApplicable</v>
          </cell>
          <cell r="M734" t="str">
            <v>canNotEstablishWithin50years</v>
          </cell>
          <cell r="AA734" t="str">
            <v>1700-tallet</v>
          </cell>
          <cell r="AB734" t="str">
            <v>terrestrial</v>
          </cell>
          <cell r="AD734" t="str">
            <v>unknown</v>
          </cell>
          <cell r="AE734" t="str">
            <v>no</v>
          </cell>
          <cell r="AF734" t="str">
            <v>unknown</v>
          </cell>
          <cell r="AI734">
            <v>1</v>
          </cell>
          <cell r="AJ734" t="str">
            <v>V</v>
          </cell>
          <cell r="AW734" t="str">
            <v>Ingen kjent effekt</v>
          </cell>
          <cell r="AX734" t="str">
            <v>Ingen kjent effekt</v>
          </cell>
          <cell r="BC734" t="str">
            <v>Ingen kjent effekt</v>
          </cell>
          <cell r="BD734" t="str">
            <v>Ingen kjent effekt</v>
          </cell>
          <cell r="BK734" t="str">
            <v>temperate_nemoral:Asia|temperate_dry:Asia</v>
          </cell>
          <cell r="BM734" t="str">
            <v>temperate_nemoral:Europe,Asia,Oceania,NorthAndCentralAmerica|temperate_dry:Asia|subtropic_mediterranean:Europe,Oceania,NorthAndCentralAmerica|subtropic_caperegion:Africa</v>
          </cell>
          <cell r="DI734">
            <v>0</v>
          </cell>
        </row>
        <row r="735">
          <cell r="B735" t="str">
            <v>Fagopyrum tataricum</v>
          </cell>
          <cell r="C735" t="str">
            <v>(L.) Gaertn.</v>
          </cell>
          <cell r="D735" t="str">
            <v>ugrasbokhvete</v>
          </cell>
          <cell r="E735">
            <v>133165</v>
          </cell>
          <cell r="F735">
            <v>102907</v>
          </cell>
          <cell r="G735" t="str">
            <v>ExpertGroups/Karplanter/N</v>
          </cell>
          <cell r="H735" t="str">
            <v>Karplanter</v>
          </cell>
          <cell r="I735" t="str">
            <v>Karplanter</v>
          </cell>
          <cell r="J735" t="str">
            <v>NotApplicable</v>
          </cell>
          <cell r="M735" t="str">
            <v>canNotEstablishWithin50years</v>
          </cell>
          <cell r="AA735">
            <v>1826</v>
          </cell>
          <cell r="AB735" t="str">
            <v>terrestrial</v>
          </cell>
          <cell r="AD735" t="str">
            <v>unknown</v>
          </cell>
          <cell r="AE735" t="str">
            <v>no</v>
          </cell>
          <cell r="AF735" t="str">
            <v>unknown</v>
          </cell>
          <cell r="AI735">
            <v>1</v>
          </cell>
          <cell r="AJ735" t="str">
            <v>V</v>
          </cell>
          <cell r="AW735" t="str">
            <v>Ingen kjent effekt</v>
          </cell>
          <cell r="AX735" t="str">
            <v>Ingen kjent effekt</v>
          </cell>
          <cell r="BC735" t="str">
            <v>Ingen kjent effekt</v>
          </cell>
          <cell r="BD735" t="str">
            <v>Ingen kjent effekt</v>
          </cell>
          <cell r="BK735" t="str">
            <v>temperate_nemoral:Asia|temperate_dry:Asia</v>
          </cell>
          <cell r="BM735" t="str">
            <v>temperate_nemoral:Europe,Asia|temperate_dry:Europe,Asia|subtropic_unspecified:Asia</v>
          </cell>
          <cell r="DI735">
            <v>0</v>
          </cell>
        </row>
        <row r="736">
          <cell r="B736" t="str">
            <v>Fargesia spathacea</v>
          </cell>
          <cell r="C736" t="str">
            <v>Franch.</v>
          </cell>
          <cell r="D736" t="str">
            <v>skjermbambus</v>
          </cell>
          <cell r="E736">
            <v>102668</v>
          </cell>
          <cell r="F736">
            <v>143477</v>
          </cell>
          <cell r="G736" t="str">
            <v>ExpertGroups/Karplanter/N</v>
          </cell>
          <cell r="H736" t="str">
            <v>Karplanter</v>
          </cell>
          <cell r="I736" t="str">
            <v>Karplanter</v>
          </cell>
          <cell r="J736" t="str">
            <v>NotApplicable</v>
          </cell>
          <cell r="M736" t="str">
            <v>canNotEstablishWithin50years</v>
          </cell>
          <cell r="AA736">
            <v>2005</v>
          </cell>
          <cell r="AB736" t="str">
            <v>terrestrial</v>
          </cell>
          <cell r="AD736" t="str">
            <v>unknown</v>
          </cell>
          <cell r="AE736" t="str">
            <v>no</v>
          </cell>
          <cell r="AF736" t="str">
            <v>unknown</v>
          </cell>
          <cell r="AI736">
            <v>10</v>
          </cell>
          <cell r="AJ736" t="str">
            <v>V</v>
          </cell>
          <cell r="AW736" t="str">
            <v>Ingen kjent effekt</v>
          </cell>
          <cell r="AX736" t="str">
            <v>Ingen kjent effekt</v>
          </cell>
          <cell r="BC736" t="str">
            <v>Ingen kjent effekt</v>
          </cell>
          <cell r="BD736" t="str">
            <v>Ingen kjent effekt</v>
          </cell>
          <cell r="BK736" t="str">
            <v>temperate_nemoral:Asia|subtropic_unspecified:Asia</v>
          </cell>
          <cell r="BM736" t="str">
            <v>temperate_nemoral:Europe,Asia|subtropic_unspecified:Asia</v>
          </cell>
          <cell r="DI736">
            <v>0</v>
          </cell>
        </row>
        <row r="737">
          <cell r="B737" t="str">
            <v>Festuca beckeri</v>
          </cell>
          <cell r="C737" t="str">
            <v>(Hack.) Trautv.</v>
          </cell>
          <cell r="E737">
            <v>141531</v>
          </cell>
          <cell r="F737">
            <v>170577</v>
          </cell>
          <cell r="G737" t="str">
            <v>ExpertGroups/Karplanter/N</v>
          </cell>
          <cell r="H737" t="str">
            <v>Karplanter</v>
          </cell>
          <cell r="I737" t="str">
            <v>Karplanter</v>
          </cell>
          <cell r="J737" t="str">
            <v>NotApplicable</v>
          </cell>
          <cell r="M737" t="str">
            <v>NotPresentInRegion</v>
          </cell>
          <cell r="AB737" t="str">
            <v>terrestrial</v>
          </cell>
          <cell r="AE737" t="str">
            <v>no</v>
          </cell>
          <cell r="AF737" t="str">
            <v>unknown</v>
          </cell>
          <cell r="DI737">
            <v>0</v>
          </cell>
        </row>
        <row r="738">
          <cell r="B738" t="str">
            <v>Festuca gautieri</v>
          </cell>
          <cell r="C738" t="str">
            <v>(Hack.) K.Richt.</v>
          </cell>
          <cell r="D738" t="str">
            <v>mattesvingel</v>
          </cell>
          <cell r="E738">
            <v>60000</v>
          </cell>
          <cell r="F738">
            <v>100040</v>
          </cell>
          <cell r="G738" t="str">
            <v>ExpertGroups/Karplanter/N</v>
          </cell>
          <cell r="H738" t="str">
            <v>Karplanter</v>
          </cell>
          <cell r="I738" t="str">
            <v>Karplanter</v>
          </cell>
          <cell r="J738" t="str">
            <v>AlienSpecie</v>
          </cell>
          <cell r="N738">
            <v>1</v>
          </cell>
          <cell r="Q738">
            <v>1</v>
          </cell>
          <cell r="T738" t="str">
            <v>NK</v>
          </cell>
          <cell r="U738">
            <v>1</v>
          </cell>
          <cell r="V738" t="str">
            <v>1,1</v>
          </cell>
          <cell r="X738">
            <v>1</v>
          </cell>
          <cell r="Y738">
            <v>1</v>
          </cell>
          <cell r="Z738">
            <v>1</v>
          </cell>
          <cell r="AA738">
            <v>1998</v>
          </cell>
          <cell r="AB738" t="str">
            <v>terrestrial</v>
          </cell>
          <cell r="AD738" t="str">
            <v>origin</v>
          </cell>
          <cell r="AE738" t="str">
            <v>yes</v>
          </cell>
          <cell r="AF738" t="str">
            <v>unknown</v>
          </cell>
          <cell r="AG738">
            <v>1998</v>
          </cell>
          <cell r="AH738" t="str">
            <v>Vf Larvik: Stavern, Bukta, skrotemark</v>
          </cell>
          <cell r="AI738">
            <v>5</v>
          </cell>
          <cell r="AJ738" t="str">
            <v>V</v>
          </cell>
          <cell r="AN738">
            <v>1</v>
          </cell>
          <cell r="AO738" t="str">
            <v>introductionStowaway</v>
          </cell>
          <cell r="AP738" t="str">
            <v>Ve</v>
          </cell>
          <cell r="AQ738">
            <v>4</v>
          </cell>
          <cell r="AR738">
            <v>2</v>
          </cell>
          <cell r="AS738">
            <v>8</v>
          </cell>
          <cell r="AT738">
            <v>1</v>
          </cell>
          <cell r="AU738">
            <v>8</v>
          </cell>
          <cell r="AV738">
            <v>100</v>
          </cell>
          <cell r="AW738" t="str">
            <v>Ingen kjent effekt</v>
          </cell>
          <cell r="AX738" t="str">
            <v>Ingen kjent effekt</v>
          </cell>
          <cell r="BC738" t="str">
            <v>Ingen kjent effekt</v>
          </cell>
          <cell r="BD738" t="str">
            <v>Ingen kjent effekt</v>
          </cell>
          <cell r="BE738" t="str">
            <v>no</v>
          </cell>
          <cell r="BF738" t="str">
            <v>no</v>
          </cell>
          <cell r="BG738" t="str">
            <v>V</v>
          </cell>
          <cell r="BK738" t="str">
            <v>temperate_nemoral:Europe|subtropic_mediterranean:Europe</v>
          </cell>
          <cell r="BM738" t="str">
            <v>temperate_nemoral:Europe|subtropic_mediterranean:Europe</v>
          </cell>
          <cell r="BO738">
            <v>1</v>
          </cell>
          <cell r="BR738" t="str">
            <v>RedListCategoryLevel</v>
          </cell>
          <cell r="BT738">
            <v>1</v>
          </cell>
          <cell r="BW738" t="str">
            <v>SpreadYearlyIncreaseCalculatedExpansionSpeed</v>
          </cell>
          <cell r="BX738">
            <v>0</v>
          </cell>
          <cell r="BY738">
            <v>1</v>
          </cell>
          <cell r="CB738" t="str">
            <v>T35</v>
          </cell>
          <cell r="CC738">
            <v>1</v>
          </cell>
          <cell r="CH738">
            <v>1</v>
          </cell>
          <cell r="CM738">
            <v>1</v>
          </cell>
          <cell r="CQ738">
            <v>1</v>
          </cell>
          <cell r="CU738">
            <v>1</v>
          </cell>
          <cell r="CX738">
            <v>0</v>
          </cell>
          <cell r="CY738">
            <v>1</v>
          </cell>
          <cell r="DB738">
            <v>0</v>
          </cell>
          <cell r="DC738" t="str">
            <v>Mattesvingel &lt;em&gt;Festuca gautieri &lt;/em&gt;er et flerårig gras fra Sørvest-Europa. Det har frøreproduksjon og er bare funnet i grasmark på en gammel ballastplass.</v>
          </cell>
          <cell r="DD738" t="str">
            <v>&lt;p&gt;Mattesvingel ble først funnet i Norge i 1998 som etablert i Vf Larvik: Stavern, Bukta. Vi har mistanke om at arten kan ha stått her siden ballastperioden, dvs. fra 1860-1910, uten å ha blitt oppdaget. Arten er stabil, men viser ingen tendens til spredning (Trond Grøstad, pers. medd.). &lt;/p&gt;</v>
          </cell>
          <cell r="DE738" t="str">
            <v>Dette ene funnet antas å skyldes innførsel med ballastjord.</v>
          </cell>
          <cell r="DF738" t="str">
            <v>Invasjonspotensialet er lite, med minste skår for median levetid og ingen ekspansjon. Arten er trolig noe for varmekrevende for våre forhold.</v>
          </cell>
          <cell r="DG738" t="str">
            <v>Det er ingen kjente negative økologiske effekter knyttet til denne arten.</v>
          </cell>
          <cell r="DH738" t="str">
            <v>&lt;p&gt;Mattesvingel vurderes til ingen kjent økologisk risiko på grunn av kombinasjonen mellom et lavt invasjonspotensial og ingen kjente negative økologiske effekter.&lt;/p&gt;</v>
          </cell>
          <cell r="DI738">
            <v>0</v>
          </cell>
        </row>
        <row r="739">
          <cell r="B739" t="str">
            <v>Festuca trachyphylla</v>
          </cell>
          <cell r="C739" t="str">
            <v>(Hack.) Hack.</v>
          </cell>
          <cell r="D739" t="str">
            <v>stivsvingel</v>
          </cell>
          <cell r="E739">
            <v>133243</v>
          </cell>
          <cell r="F739">
            <v>100053</v>
          </cell>
          <cell r="G739" t="str">
            <v>ExpertGroups/Karplanter/N</v>
          </cell>
          <cell r="H739" t="str">
            <v>Karplanter</v>
          </cell>
          <cell r="I739" t="str">
            <v>Karplanter</v>
          </cell>
          <cell r="J739" t="str">
            <v>NotApplicable</v>
          </cell>
          <cell r="M739" t="str">
            <v>notAlienSpecie</v>
          </cell>
          <cell r="AA739" t="str">
            <v>1830-tallet</v>
          </cell>
          <cell r="AB739" t="str">
            <v>terrestrial</v>
          </cell>
          <cell r="AE739" t="str">
            <v>no</v>
          </cell>
          <cell r="AF739" t="str">
            <v>unknown</v>
          </cell>
          <cell r="AG739" t="str">
            <v>1830-tallet</v>
          </cell>
          <cell r="AH739" t="str">
            <v>Oslo og Ak Asker</v>
          </cell>
          <cell r="AI739">
            <v>5</v>
          </cell>
          <cell r="AJ739" t="str">
            <v>V</v>
          </cell>
          <cell r="AW739" t="str">
            <v>Ingen kjent effekt</v>
          </cell>
          <cell r="AX739" t="str">
            <v>Ingen kjent effekt</v>
          </cell>
          <cell r="BC739" t="str">
            <v>Ingen kjent effekt</v>
          </cell>
          <cell r="BD739" t="str">
            <v>Ingen kjent effekt</v>
          </cell>
          <cell r="BK739" t="str">
            <v>temperate_nemoral:Europe</v>
          </cell>
          <cell r="BM739" t="str">
            <v>temperate_boreal:Europe|temperate_nemoral:Europe,NorthAndCentralAmerica|subtropic_mediterranean:Europe</v>
          </cell>
          <cell r="DI739">
            <v>0</v>
          </cell>
        </row>
        <row r="740">
          <cell r="B740" t="str">
            <v>Ficus carica</v>
          </cell>
          <cell r="C740" t="str">
            <v>L.</v>
          </cell>
          <cell r="D740" t="str">
            <v>fiken</v>
          </cell>
          <cell r="E740">
            <v>63167</v>
          </cell>
          <cell r="F740">
            <v>103207</v>
          </cell>
          <cell r="G740" t="str">
            <v>ExpertGroups/Karplanter/N</v>
          </cell>
          <cell r="H740" t="str">
            <v>Karplanter</v>
          </cell>
          <cell r="I740" t="str">
            <v>Karplanter</v>
          </cell>
          <cell r="J740" t="str">
            <v>NotApplicable</v>
          </cell>
          <cell r="M740" t="str">
            <v>canNotEstablishWithin50years</v>
          </cell>
          <cell r="AA740">
            <v>1967</v>
          </cell>
          <cell r="AB740" t="str">
            <v>terrestrial</v>
          </cell>
          <cell r="AD740" t="str">
            <v>unknown</v>
          </cell>
          <cell r="AE740" t="str">
            <v>no</v>
          </cell>
          <cell r="AF740" t="str">
            <v>unknown</v>
          </cell>
          <cell r="AI740">
            <v>30</v>
          </cell>
          <cell r="AJ740" t="str">
            <v>V</v>
          </cell>
          <cell r="AW740" t="str">
            <v>Ingen kjent effekt</v>
          </cell>
          <cell r="AX740" t="str">
            <v>Ingen kjent effekt</v>
          </cell>
          <cell r="BC740" t="str">
            <v>Ingen kjent effekt</v>
          </cell>
          <cell r="BD740" t="str">
            <v>Ingen kjent effekt</v>
          </cell>
          <cell r="BK740" t="str">
            <v>temperate_dry:Asia|subtropic_dry:Asia</v>
          </cell>
          <cell r="BM740" t="str">
            <v>temperate_nemoral:Europe,Asia,Oceania,NorthAndCentralAmerica|temperate_dry:Asia,NorthAndCentralAmerica|subtropic_unspecified:SouthAmerica|subtropic_mediterranean:Europe,Asia,Africa,Oceania,NorthAndCentralAmerica|subtropic_humid:Asia,NorthAndCentralAmerica|subtropic_dry:Asia,NorthAndCentralAmerica|subtropic_highlands:SouthAmerica</v>
          </cell>
          <cell r="DI740">
            <v>0</v>
          </cell>
        </row>
        <row r="741">
          <cell r="B741" t="str">
            <v>Filago germanica</v>
          </cell>
          <cell r="C741" t="str">
            <v>(L.) Huds.</v>
          </cell>
          <cell r="D741" t="str">
            <v>kuleullurt</v>
          </cell>
          <cell r="E741">
            <v>133262</v>
          </cell>
          <cell r="F741">
            <v>143479</v>
          </cell>
          <cell r="G741" t="str">
            <v>ExpertGroups/Karplanter/N</v>
          </cell>
          <cell r="H741" t="str">
            <v>Karplanter</v>
          </cell>
          <cell r="I741" t="str">
            <v>Karplanter</v>
          </cell>
          <cell r="J741" t="str">
            <v>NotApplicable</v>
          </cell>
          <cell r="M741" t="str">
            <v>canNotEstablishWithin50years</v>
          </cell>
          <cell r="AA741">
            <v>2001</v>
          </cell>
          <cell r="AB741" t="str">
            <v>terrestrial</v>
          </cell>
          <cell r="AD741" t="str">
            <v>unknown</v>
          </cell>
          <cell r="AE741" t="str">
            <v>no</v>
          </cell>
          <cell r="AF741" t="str">
            <v>unknown</v>
          </cell>
          <cell r="AI741">
            <v>1</v>
          </cell>
          <cell r="AJ741" t="str">
            <v>V</v>
          </cell>
          <cell r="AW741" t="str">
            <v>Ingen kjent effekt</v>
          </cell>
          <cell r="AX741" t="str">
            <v>Ingen kjent effekt</v>
          </cell>
          <cell r="BC741" t="str">
            <v>Ingen kjent effekt</v>
          </cell>
          <cell r="BD741" t="str">
            <v>Ingen kjent effekt</v>
          </cell>
          <cell r="BK741" t="str">
            <v>temperate_nemoral:Europe,Asia|subtropic_mediterranean:Europe,Asia,Africa</v>
          </cell>
          <cell r="BM741" t="str">
            <v>temperate_nemoral:Europe,Asia|subtropic_mediterranean:Europe,Asia,Africa</v>
          </cell>
          <cell r="DI741">
            <v>0</v>
          </cell>
        </row>
        <row r="742">
          <cell r="B742" t="str">
            <v>Filago pyramidata</v>
          </cell>
          <cell r="C742" t="str">
            <v>L.</v>
          </cell>
          <cell r="D742" t="str">
            <v>pyramideullurt</v>
          </cell>
          <cell r="E742">
            <v>133266</v>
          </cell>
          <cell r="F742">
            <v>100578</v>
          </cell>
          <cell r="G742" t="str">
            <v>ExpertGroups/Karplanter/N</v>
          </cell>
          <cell r="H742" t="str">
            <v>Karplanter</v>
          </cell>
          <cell r="I742" t="str">
            <v>Karplanter</v>
          </cell>
          <cell r="J742" t="str">
            <v>NotApplicable</v>
          </cell>
          <cell r="M742" t="str">
            <v>canNotEstablishWithin50years</v>
          </cell>
          <cell r="AA742">
            <v>1868</v>
          </cell>
          <cell r="AB742" t="str">
            <v>terrestrial</v>
          </cell>
          <cell r="AD742" t="str">
            <v>origin</v>
          </cell>
          <cell r="AE742" t="str">
            <v>no</v>
          </cell>
          <cell r="AF742" t="str">
            <v>unknown</v>
          </cell>
          <cell r="AI742">
            <v>1</v>
          </cell>
          <cell r="AJ742" t="str">
            <v>V</v>
          </cell>
          <cell r="AW742" t="str">
            <v>Ingen kjent effekt</v>
          </cell>
          <cell r="AX742" t="str">
            <v>Ingen kjent effekt</v>
          </cell>
          <cell r="BC742" t="str">
            <v>Ingen kjent effekt</v>
          </cell>
          <cell r="BD742" t="str">
            <v>Ingen kjent effekt</v>
          </cell>
          <cell r="BK742" t="str">
            <v>temperate_nemoral:Europe,Asia|temperate_dry:Europe,Asia|subtropic_mediterranean:Europe,Asia,Africa</v>
          </cell>
          <cell r="BM742" t="str">
            <v>temperate_nemoral:Europe,Asia|temperate_dry:Europe,Asia|subtropic_mediterranean:Europe,Asia,Africa,Oceania</v>
          </cell>
          <cell r="DI742">
            <v>0</v>
          </cell>
        </row>
        <row r="743">
          <cell r="B743" t="str">
            <v>Fimbristylis autumnalis</v>
          </cell>
          <cell r="C743" t="str">
            <v>(L.) Roem. &amp; Schult.</v>
          </cell>
          <cell r="D743" t="str">
            <v>frynsesivaks</v>
          </cell>
          <cell r="E743">
            <v>59737</v>
          </cell>
          <cell r="F743">
            <v>99777</v>
          </cell>
          <cell r="G743" t="str">
            <v>ExpertGroups/Karplanter/N</v>
          </cell>
          <cell r="H743" t="str">
            <v>Karplanter</v>
          </cell>
          <cell r="I743" t="str">
            <v>Karplanter</v>
          </cell>
          <cell r="J743" t="str">
            <v>NotApplicable</v>
          </cell>
          <cell r="M743" t="str">
            <v>canNotEstablishWithin50years</v>
          </cell>
          <cell r="AA743">
            <v>2000</v>
          </cell>
          <cell r="AB743" t="str">
            <v>terrestrial</v>
          </cell>
          <cell r="AD743" t="str">
            <v>origin</v>
          </cell>
          <cell r="AE743" t="str">
            <v>no</v>
          </cell>
          <cell r="AF743" t="str">
            <v>unknown</v>
          </cell>
          <cell r="AI743">
            <v>1</v>
          </cell>
          <cell r="AJ743" t="str">
            <v>V</v>
          </cell>
          <cell r="AW743" t="str">
            <v>Ingen kjent effekt</v>
          </cell>
          <cell r="AX743" t="str">
            <v>Ingen kjent effekt</v>
          </cell>
          <cell r="BC743" t="str">
            <v>Ingen kjent effekt</v>
          </cell>
          <cell r="BD743" t="str">
            <v>Ingen kjent effekt</v>
          </cell>
          <cell r="BK743" t="str">
            <v>temperate_nemoral:NorthAndCentralAmerica|subtropic_unspecified:SouthAmerica|subtropic_mediterranean:NorthAndCentralAmerica|subtropic_humid:NorthAndCentralAmerica|tropic:NorthAndCentralAmerica,SouthAmerica</v>
          </cell>
          <cell r="BM743" t="str">
            <v>temperate_nemoral:Asia,NorthAndCentralAmerica|subtropic_unspecified:SouthAmerica|subtropic_mediterranean:NorthAndCentralAmerica|subtropic_humid:NorthAndCentralAmerica|tropic:NorthAndCentralAmerica,SouthAmerica</v>
          </cell>
          <cell r="DI743">
            <v>0</v>
          </cell>
        </row>
        <row r="744">
          <cell r="B744" t="str">
            <v>Flueggea suffruticosa</v>
          </cell>
          <cell r="C744" t="str">
            <v>(Pall.) Baill.</v>
          </cell>
          <cell r="E744">
            <v>133277</v>
          </cell>
          <cell r="F744">
            <v>129588</v>
          </cell>
          <cell r="G744" t="str">
            <v>ExpertGroups/Karplanter/N</v>
          </cell>
          <cell r="H744" t="str">
            <v>Karplanter</v>
          </cell>
          <cell r="I744" t="str">
            <v>Karplanter</v>
          </cell>
          <cell r="J744" t="str">
            <v>NotApplicable</v>
          </cell>
          <cell r="M744" t="str">
            <v>canNotEstablishWithin50years</v>
          </cell>
          <cell r="AA744">
            <v>1971</v>
          </cell>
          <cell r="AB744" t="str">
            <v>terrestrial</v>
          </cell>
          <cell r="AD744" t="str">
            <v>unknown</v>
          </cell>
          <cell r="AE744" t="str">
            <v>no</v>
          </cell>
          <cell r="AF744" t="str">
            <v>unknown</v>
          </cell>
          <cell r="AI744">
            <v>10</v>
          </cell>
          <cell r="AJ744" t="str">
            <v>V</v>
          </cell>
          <cell r="AW744" t="str">
            <v>Er brukt medisinsk i Kina</v>
          </cell>
          <cell r="AX744" t="str">
            <v>Ingen kjent effekt</v>
          </cell>
          <cell r="BC744" t="str">
            <v>Ingen kjent effekt</v>
          </cell>
          <cell r="BD744" t="str">
            <v>Ingen kjent effekt</v>
          </cell>
          <cell r="BK744" t="str">
            <v>temperate_nemoral:Asia|subtropic_humid:Asia|tropic:Asia</v>
          </cell>
          <cell r="BM744" t="str">
            <v>temperate_nemoral:Asia|subtropic_humid:Asia|tropic:Asia</v>
          </cell>
          <cell r="DI744">
            <v>0</v>
          </cell>
        </row>
        <row r="745">
          <cell r="B745" t="str">
            <v>Foeniculum vulgare</v>
          </cell>
          <cell r="C745" t="str">
            <v>Mill.</v>
          </cell>
          <cell r="D745" t="str">
            <v>fennikel</v>
          </cell>
          <cell r="E745">
            <v>133279</v>
          </cell>
          <cell r="F745">
            <v>100325</v>
          </cell>
          <cell r="G745" t="str">
            <v>ExpertGroups/Karplanter/N</v>
          </cell>
          <cell r="H745" t="str">
            <v>Karplanter</v>
          </cell>
          <cell r="I745" t="str">
            <v>Karplanter</v>
          </cell>
          <cell r="J745" t="str">
            <v>NotApplicable</v>
          </cell>
          <cell r="M745" t="str">
            <v>canNotEstablishWithin50years</v>
          </cell>
          <cell r="AA745">
            <v>1891</v>
          </cell>
          <cell r="AB745" t="str">
            <v>terrestrial</v>
          </cell>
          <cell r="AD745" t="str">
            <v>origin,unknown</v>
          </cell>
          <cell r="AE745" t="str">
            <v>no</v>
          </cell>
          <cell r="AF745" t="str">
            <v>unknown</v>
          </cell>
          <cell r="AI745">
            <v>5</v>
          </cell>
          <cell r="AJ745" t="str">
            <v>V</v>
          </cell>
          <cell r="AW745" t="str">
            <v>Ingen kjent effekt</v>
          </cell>
          <cell r="AX745" t="str">
            <v>Relativt viktig grønnsakplante.</v>
          </cell>
          <cell r="AZ745" t="str">
            <v>mat</v>
          </cell>
          <cell r="BC745" t="str">
            <v>Ingen kjent effekt</v>
          </cell>
          <cell r="BD745" t="str">
            <v>Ingen kjent effekt</v>
          </cell>
          <cell r="BK745" t="str">
            <v>temperate_nemoral:Europe|subtropic_mediterranean:Europe,Asia,Africa|subtropic_dry:Asia</v>
          </cell>
          <cell r="BM745" t="str">
            <v>temperate_nemoral:Europe,Asia,Oceania,NorthAndCentralAmerica|temperate_dry:Europe,NorthAndCentralAmerica|subtropic_mediterranean:Europe,Asia,Africa,Oceania,NorthAndCentralAmerica,SouthAmerica|subtropic_humid:Asia,Oceania,NorthAndCentralAmerica,SouthAmerica|subtropic_dry:Asia,Oceania,NorthAndCentralAmerica|subtropic_caperegion:Africa|subtropic_highlands:Africa,SouthAmerica|tropic:NorthAndCentralAmerica,SouthAmerica</v>
          </cell>
          <cell r="DI745">
            <v>2</v>
          </cell>
        </row>
        <row r="746">
          <cell r="B746" t="str">
            <v>Forsythia suspensa</v>
          </cell>
          <cell r="C746" t="str">
            <v>(Thunb.) Vahl</v>
          </cell>
          <cell r="D746" t="str">
            <v>bleikgullbusk</v>
          </cell>
          <cell r="E746">
            <v>133282</v>
          </cell>
          <cell r="F746">
            <v>143480</v>
          </cell>
          <cell r="G746" t="str">
            <v>ExpertGroups/Karplanter/N</v>
          </cell>
          <cell r="H746" t="str">
            <v>Karplanter</v>
          </cell>
          <cell r="I746" t="str">
            <v>Karplanter</v>
          </cell>
          <cell r="J746" t="str">
            <v>NotApplicable</v>
          </cell>
          <cell r="M746" t="str">
            <v>canNotEstablishWithin50years</v>
          </cell>
          <cell r="AA746">
            <v>1945</v>
          </cell>
          <cell r="AB746" t="str">
            <v>terrestrial</v>
          </cell>
          <cell r="AD746" t="str">
            <v>unknown</v>
          </cell>
          <cell r="AE746" t="str">
            <v>no</v>
          </cell>
          <cell r="AF746" t="str">
            <v>unknown</v>
          </cell>
          <cell r="AI746">
            <v>10</v>
          </cell>
          <cell r="AJ746" t="str">
            <v>V</v>
          </cell>
          <cell r="AW746" t="str">
            <v>Ingen kjent effekt</v>
          </cell>
          <cell r="AX746" t="str">
            <v>Ingen kjent effekt</v>
          </cell>
          <cell r="BC746" t="str">
            <v>Ingen kjent effekt</v>
          </cell>
          <cell r="BD746" t="str">
            <v>Ingen kjent effekt</v>
          </cell>
          <cell r="BK746" t="str">
            <v>temperate_nemoral:Asia|subtropic_unspecified:Asia</v>
          </cell>
          <cell r="BM746" t="str">
            <v>temperate_nemoral:Europe,Asia,NorthAndCentralAmerica|subtropic_unspecified:Asia|subtropic_mediterranean:Europe</v>
          </cell>
          <cell r="DI746">
            <v>0</v>
          </cell>
        </row>
        <row r="747">
          <cell r="B747" t="str">
            <v>Forsythia ×intermedia</v>
          </cell>
          <cell r="C747" t="str">
            <v>Zabel</v>
          </cell>
          <cell r="D747" t="str">
            <v>praktgullbusk</v>
          </cell>
          <cell r="E747">
            <v>133281</v>
          </cell>
          <cell r="F747">
            <v>102407</v>
          </cell>
          <cell r="G747" t="str">
            <v>ExpertGroups/Karplanter/N</v>
          </cell>
          <cell r="H747" t="str">
            <v>Karplanter</v>
          </cell>
          <cell r="I747" t="str">
            <v>Karplanter</v>
          </cell>
          <cell r="J747" t="str">
            <v>AlienSpecie</v>
          </cell>
          <cell r="N747">
            <v>3</v>
          </cell>
          <cell r="O747" t="str">
            <v>V</v>
          </cell>
          <cell r="Q747">
            <v>1</v>
          </cell>
          <cell r="T747" t="str">
            <v>LO</v>
          </cell>
          <cell r="U747">
            <v>2</v>
          </cell>
          <cell r="V747" t="str">
            <v>3B,1</v>
          </cell>
          <cell r="AA747">
            <v>1970</v>
          </cell>
          <cell r="AB747" t="str">
            <v>terrestrial</v>
          </cell>
          <cell r="AD747" t="str">
            <v>unknown</v>
          </cell>
          <cell r="AE747" t="str">
            <v>no</v>
          </cell>
          <cell r="AF747" t="str">
            <v>unknown</v>
          </cell>
          <cell r="AG747">
            <v>2014</v>
          </cell>
          <cell r="AH747" t="str">
            <v>Bu Lier: Utenga</v>
          </cell>
          <cell r="AI747">
            <v>10</v>
          </cell>
          <cell r="AJ747" t="str">
            <v>V</v>
          </cell>
          <cell r="AL747">
            <v>1</v>
          </cell>
          <cell r="AM747" t="str">
            <v>importDirect</v>
          </cell>
          <cell r="AN747">
            <v>3</v>
          </cell>
          <cell r="AO747" t="str">
            <v>introductionEscaped</v>
          </cell>
          <cell r="AP747" t="str">
            <v>OsA,Bu,Ve,Va,Ro,Mr</v>
          </cell>
          <cell r="AQ747">
            <v>40</v>
          </cell>
          <cell r="AR747">
            <v>3</v>
          </cell>
          <cell r="AS747">
            <v>120</v>
          </cell>
          <cell r="AT747">
            <v>95000</v>
          </cell>
          <cell r="AU747">
            <v>180</v>
          </cell>
          <cell r="AV747">
            <v>90</v>
          </cell>
          <cell r="AW747" t="str">
            <v>Ingen kjent effekt</v>
          </cell>
          <cell r="AX747" t="str">
            <v>En av Norges mest solgte og dyrkete prydbusker.</v>
          </cell>
          <cell r="BC747" t="str">
            <v>Ingen kjent effekt</v>
          </cell>
          <cell r="BD747" t="str">
            <v>Ingen kjent effekt</v>
          </cell>
          <cell r="BE747" t="str">
            <v>no</v>
          </cell>
          <cell r="BF747" t="str">
            <v>no</v>
          </cell>
          <cell r="BG747" t="str">
            <v>V</v>
          </cell>
          <cell r="BK747" t="str">
            <v>unknown:Asia</v>
          </cell>
          <cell r="BM747" t="str">
            <v>temperate_nemoral:Europe,NorthAndCentralAmerica</v>
          </cell>
          <cell r="BO747">
            <v>2</v>
          </cell>
          <cell r="BP747" t="str">
            <v>X</v>
          </cell>
          <cell r="BR747" t="str">
            <v>RedListCategoryLevel</v>
          </cell>
          <cell r="BT747">
            <v>3</v>
          </cell>
          <cell r="BV747" t="str">
            <v>X</v>
          </cell>
          <cell r="BW747" t="str">
            <v>SpreadYearlyIncreaseObservations</v>
          </cell>
          <cell r="BX747">
            <v>161</v>
          </cell>
          <cell r="BY747">
            <v>1</v>
          </cell>
          <cell r="CB747" t="str">
            <v>T40,T35,T37-C-3,T4</v>
          </cell>
          <cell r="CC747">
            <v>1</v>
          </cell>
          <cell r="CH747">
            <v>1</v>
          </cell>
          <cell r="CM747">
            <v>1</v>
          </cell>
          <cell r="CQ747">
            <v>1</v>
          </cell>
          <cell r="CU747">
            <v>1</v>
          </cell>
          <cell r="CX747">
            <v>0</v>
          </cell>
          <cell r="CY747">
            <v>1</v>
          </cell>
          <cell r="DB747">
            <v>0</v>
          </cell>
          <cell r="DC747" t="str">
            <v>Praktgullbusk &lt;i&gt;Forsythia &lt;/i&gt;x&lt;i&gt;intermedia&lt;/i&gt; er en hagehybrid-art oppstått spontant i 1878 i botanisk hage i G&amp;#246:ttingen i Tyskland, mellom de kinesiske foreldreartene &lt;i&gt;F. suspensa&lt;/i&gt; og &lt;i&gt;F. viridissima&lt;/i&gt;. Det er usikkert om den har frøformering, men det antydes i datagrunnlaget vårt at arten delvis kan være frøspredt. Den er kjent for at greiner lett rotslår, noe som gjør den godt egnet til å bli spredt med utkast fra hager.</v>
          </cell>
          <cell r="DD747" t="str">
            <v>Arten ble først dokumentert i Oslo: Vaterland og VA Flekkefjord: Svegeodden i 1970, deretter i VA Farsund i 1975 og i Oslo: Lindøya i 1989. Dokumenterte forekomster økte så noe på 1990-tallet med funn i Bu, VA og SF og enda litt mer på 2000-tallet med funn i Ak, Oslo, Bu, Vf, VA, Ro, og det hittil nordligste funnet i MR. De aller fleste funnene er knyttet til hageutkast. Frøforvilling antydes imidlertid i Bu Lier 2014, og vi antar derfor at det også kan være noe frøformering på gang andre steder.</v>
          </cell>
          <cell r="DE747" t="str">
            <v>Arten spres hovedsakelig gjennom hageutkast, men det er også mulig at enkelte forekomster skyldes frøforvilling.</v>
          </cell>
          <cell r="DF747" t="str">
            <v>Invasjonspotensialet er moderat med usikkerhet til begrenset som en kombinasjon av begrenset (til moderat) median levetid og moderat (til begrenset) ekspansjonshastighet.</v>
          </cell>
          <cell r="DG747" t="str">
            <v>Det er ingen kjente negative økologiske effekter knyttet til arten.</v>
          </cell>
          <cell r="DH747" t="str">
            <v>Praktgullbusk vurderes til lav økologisk risiko ut fra kombinasjonen mellom et moderat (til begrenset) invasjonspotensial og ingen kjente negative økologiske effekter.</v>
          </cell>
          <cell r="DI747">
            <v>0</v>
          </cell>
        </row>
        <row r="748">
          <cell r="B748" t="str">
            <v>Fourraea alpina</v>
          </cell>
          <cell r="C748" t="str">
            <v>(L.) Greuter &amp; Burdet</v>
          </cell>
          <cell r="D748" t="str">
            <v>kålskrinneblom</v>
          </cell>
          <cell r="E748">
            <v>141588</v>
          </cell>
          <cell r="F748">
            <v>170621</v>
          </cell>
          <cell r="G748" t="str">
            <v>ExpertGroups/Karplanter/N</v>
          </cell>
          <cell r="H748" t="str">
            <v>Karplanter</v>
          </cell>
          <cell r="I748" t="str">
            <v>Karplanter</v>
          </cell>
          <cell r="J748" t="str">
            <v>AlienSpecie</v>
          </cell>
          <cell r="N748">
            <v>2</v>
          </cell>
          <cell r="O748" t="str">
            <v>V</v>
          </cell>
          <cell r="Q748">
            <v>1</v>
          </cell>
          <cell r="T748" t="str">
            <v>LO</v>
          </cell>
          <cell r="U748">
            <v>2</v>
          </cell>
          <cell r="V748" t="str">
            <v>2AB,1</v>
          </cell>
          <cell r="W748" t="str">
            <v>NK</v>
          </cell>
          <cell r="X748">
            <v>2</v>
          </cell>
          <cell r="Y748">
            <v>3</v>
          </cell>
          <cell r="Z748">
            <v>1</v>
          </cell>
          <cell r="AA748">
            <v>1998</v>
          </cell>
          <cell r="AB748" t="str">
            <v>terrestrial</v>
          </cell>
          <cell r="AD748" t="str">
            <v>unknown</v>
          </cell>
          <cell r="AE748" t="str">
            <v>yes</v>
          </cell>
          <cell r="AF748" t="str">
            <v>unknown</v>
          </cell>
          <cell r="AG748">
            <v>1998</v>
          </cell>
          <cell r="AH748" t="str">
            <v>Oslo: Malmøya</v>
          </cell>
          <cell r="AI748">
            <v>5</v>
          </cell>
          <cell r="AJ748" t="str">
            <v>V</v>
          </cell>
          <cell r="AN748">
            <v>2</v>
          </cell>
          <cell r="AO748" t="str">
            <v>spreadNaturalDispersal,introductionTransportpollution</v>
          </cell>
          <cell r="AP748" t="str">
            <v>OsA</v>
          </cell>
          <cell r="AQ748">
            <v>12</v>
          </cell>
          <cell r="AR748">
            <v>2</v>
          </cell>
          <cell r="AS748">
            <v>24</v>
          </cell>
          <cell r="AT748">
            <v>30</v>
          </cell>
          <cell r="AU748">
            <v>48</v>
          </cell>
          <cell r="AV748">
            <v>25</v>
          </cell>
          <cell r="AW748" t="str">
            <v>Ingen kjent effekt</v>
          </cell>
          <cell r="AX748" t="str">
            <v>Ingen kjent effekt</v>
          </cell>
          <cell r="BC748" t="str">
            <v>Ingen kjent effekt</v>
          </cell>
          <cell r="BD748" t="str">
            <v>Ingen kjent effekt</v>
          </cell>
          <cell r="BE748" t="str">
            <v>no</v>
          </cell>
          <cell r="BF748" t="str">
            <v>no</v>
          </cell>
          <cell r="BG748" t="str">
            <v>V</v>
          </cell>
          <cell r="BK748" t="str">
            <v>temperate_nemoral:Europe|subtropic_mediterranean:Europe</v>
          </cell>
          <cell r="BM748" t="str">
            <v>temperate_nemoral:Europe|subtropic_mediterranean:Europe</v>
          </cell>
          <cell r="BO748">
            <v>2</v>
          </cell>
          <cell r="BR748" t="str">
            <v>RedListCategoryLevel</v>
          </cell>
          <cell r="BT748">
            <v>2</v>
          </cell>
          <cell r="BV748" t="str">
            <v>X</v>
          </cell>
          <cell r="BW748" t="str">
            <v>SpreadYearlyIncreaseCalculatedExpansionSpeed</v>
          </cell>
          <cell r="BX748">
            <v>52.3</v>
          </cell>
          <cell r="BY748">
            <v>1</v>
          </cell>
          <cell r="CB748" t="str">
            <v>T4-C-4,T32-C-17</v>
          </cell>
          <cell r="CC748">
            <v>1</v>
          </cell>
          <cell r="CH748">
            <v>1</v>
          </cell>
          <cell r="CM748">
            <v>1</v>
          </cell>
          <cell r="CP748" t="str">
            <v>Åpen grunnlendt kalkmark i boreonemoral sone,Slåtteeng</v>
          </cell>
          <cell r="CQ748">
            <v>1</v>
          </cell>
          <cell r="CU748">
            <v>1</v>
          </cell>
          <cell r="CX748">
            <v>0</v>
          </cell>
          <cell r="CY748">
            <v>1</v>
          </cell>
          <cell r="DB748">
            <v>0</v>
          </cell>
          <cell r="DC748" t="str">
            <v>Kålskrinneblom &lt;i&gt;Fourraea alpina &lt;/i&gt;(tidligere &lt;em&gt;Turritis brassica &lt;/em&gt;eller &lt;i&gt;Arabis brassica&lt;/i&gt;) er en kortlevd flerårig art med frøformering. Frøsettingen er rimelig stor, men spredningen er passiv, over korte avstander (men arten kan ha spredt seg over sjøen fra Malmøya til Malmøykalven). Arten stammer fra høgtliggende strøk i Sør-Europa.</v>
          </cell>
          <cell r="DD748" t="str">
            <v>&lt;p&gt;Arten ble først funnet som etablert på tørrberg og i kalkfuruskog på Malmøya i Oslo i 1998. Her har den holdt seg og sprer seg litt. I 2010 ble den første gang funnet på naboøya Malmøykalven. I 2004 ble det også funnet en etablert forekomst i skogkant i kalkfuruskog i Ak Bærum: Jar. Arten er trolig i spredning i Norge, men det kan ikke gis noen pålitelige estimater for potensielt areal eller spredningshastighet. Arten er ikke kjent fra noen av våre naboland, og det er ikke kjent hvordan den er kommet inn til Norge.&lt;/p&gt;</v>
          </cell>
          <cell r="DE748" t="str">
            <v>Innførselsmåten er ukjent. Arten har frøspredning, normalt over korte avstander. Det er sannsynlig at populasjonen på Malmøykalven er rekruttert fra Malmøya (eller omvendt), men det er trolig at populasjonen i Bærum skyldes en separat innførsel eller spredning.</v>
          </cell>
          <cell r="DF748" t="str">
            <v>Invasjonspotensialet er begrenset, med usikkerhet til lite, en kombinasjon av begrenset median levetid og begrenset (til liten) ekspansjonshastighet.</v>
          </cell>
          <cell r="DG748" t="str">
            <v>Ingen kjent negativ økologisk effekt er knyttet til arten.</v>
          </cell>
          <cell r="DH748" t="str">
            <v>&lt;p&gt;Kålskrinneblom vurderes til låg økologisk risiko (med usikkerhet til ingen risiko). Arten er trolig i spredning i Norge, men det er vanskelig å gi noen estimater for potensielt areal eller ekspansjonshastighet. Arten er ikke kjent fra noen av våre naboland. Det er ukjent hvordan og fra hvor arten er kommet til Norge. Arten etablerer seg i relativt sårbare naturtyper - kalklågurtskog, edellauvskog på kalkgrunn, kanskje også på grunnlendt kalkmark - men den synes ikke å være ekspansiv og har ingen forventet negativ effekt.&lt;/p&gt;</v>
          </cell>
          <cell r="DI748">
            <v>0</v>
          </cell>
        </row>
        <row r="749">
          <cell r="B749" t="str">
            <v>Frankenia pulverulenta</v>
          </cell>
          <cell r="C749" t="str">
            <v>L.</v>
          </cell>
          <cell r="D749" t="str">
            <v>frankenia</v>
          </cell>
          <cell r="E749">
            <v>61579</v>
          </cell>
          <cell r="F749">
            <v>101619</v>
          </cell>
          <cell r="G749" t="str">
            <v>ExpertGroups/Karplanter/N</v>
          </cell>
          <cell r="H749" t="str">
            <v>Karplanter</v>
          </cell>
          <cell r="I749" t="str">
            <v>Karplanter</v>
          </cell>
          <cell r="J749" t="str">
            <v>NotApplicable</v>
          </cell>
          <cell r="M749" t="str">
            <v>canNotEstablishWithin50years</v>
          </cell>
          <cell r="AA749">
            <v>1891</v>
          </cell>
          <cell r="AB749" t="str">
            <v>terrestrial</v>
          </cell>
          <cell r="AD749" t="str">
            <v>origin</v>
          </cell>
          <cell r="AE749" t="str">
            <v>no</v>
          </cell>
          <cell r="AF749" t="str">
            <v>unknown</v>
          </cell>
          <cell r="AI749">
            <v>1</v>
          </cell>
          <cell r="AJ749" t="str">
            <v>V</v>
          </cell>
          <cell r="AW749" t="str">
            <v>Ingen kjent effekt</v>
          </cell>
          <cell r="AX749" t="str">
            <v>Ingen kjent effekt</v>
          </cell>
          <cell r="BC749" t="str">
            <v>Ingen kjent effekt</v>
          </cell>
          <cell r="BD749" t="str">
            <v>Ingen kjent effekt</v>
          </cell>
          <cell r="BK749" t="str">
            <v>temperate_dry:Asia|subtropic_mediterranean:Europe,Asia,Africa|subtropic_dry:Asia</v>
          </cell>
          <cell r="BM749" t="str">
            <v>temperate_dry:Asia|subtropic_mediterranean:Europe,Asia,Africa,Oceania|subtropic_dry:Asia|subtropic_caperegion:Africa</v>
          </cell>
          <cell r="DI749">
            <v>0</v>
          </cell>
        </row>
        <row r="750">
          <cell r="B750" t="str">
            <v>Fuchsia ×hybrida</v>
          </cell>
          <cell r="C750" t="str">
            <v>Voss</v>
          </cell>
          <cell r="D750" t="str">
            <v>edeltåre</v>
          </cell>
          <cell r="E750">
            <v>144538</v>
          </cell>
          <cell r="F750">
            <v>172582</v>
          </cell>
          <cell r="G750" t="str">
            <v>ExpertGroups/Karplanter/N</v>
          </cell>
          <cell r="H750" t="str">
            <v>Karplanter</v>
          </cell>
          <cell r="I750" t="str">
            <v>Karplanter</v>
          </cell>
          <cell r="J750" t="str">
            <v>NotApplicable</v>
          </cell>
          <cell r="M750" t="str">
            <v>canNotEstablishWithin50years</v>
          </cell>
          <cell r="AA750">
            <v>2008</v>
          </cell>
          <cell r="AB750" t="str">
            <v>terrestrial</v>
          </cell>
          <cell r="AD750" t="str">
            <v>unknown</v>
          </cell>
          <cell r="AE750" t="str">
            <v>no</v>
          </cell>
          <cell r="AF750" t="str">
            <v>unknown</v>
          </cell>
          <cell r="AI750">
            <v>5</v>
          </cell>
          <cell r="AJ750" t="str">
            <v>V</v>
          </cell>
          <cell r="AW750" t="str">
            <v>Ingen kjent effekt</v>
          </cell>
          <cell r="AX750" t="str">
            <v>Ingen kjent effekt</v>
          </cell>
          <cell r="BC750" t="str">
            <v>Ingen kjent effekt</v>
          </cell>
          <cell r="BD750" t="str">
            <v>Ingen kjent effekt</v>
          </cell>
          <cell r="BK750" t="str">
            <v>unknown:NorthAndCentralAmerica,SouthAmerica</v>
          </cell>
          <cell r="BM750" t="str">
            <v>temperate_nemoral:Europe</v>
          </cell>
          <cell r="DI750">
            <v>0</v>
          </cell>
        </row>
        <row r="751">
          <cell r="B751" t="str">
            <v>Fumaria capreolata</v>
          </cell>
          <cell r="C751" t="str">
            <v>L.</v>
          </cell>
          <cell r="D751" t="str">
            <v>hvit jordrøyk</v>
          </cell>
          <cell r="E751">
            <v>133307</v>
          </cell>
          <cell r="F751">
            <v>103021</v>
          </cell>
          <cell r="G751" t="str">
            <v>ExpertGroups/Karplanter/N</v>
          </cell>
          <cell r="H751" t="str">
            <v>Karplanter</v>
          </cell>
          <cell r="I751" t="str">
            <v>Karplanter</v>
          </cell>
          <cell r="J751" t="str">
            <v>NotApplicable</v>
          </cell>
          <cell r="M751" t="str">
            <v>canNotEstablishWithin50years</v>
          </cell>
          <cell r="AA751">
            <v>1881</v>
          </cell>
          <cell r="AB751" t="str">
            <v>terrestrial</v>
          </cell>
          <cell r="AD751" t="str">
            <v>origin,unknown</v>
          </cell>
          <cell r="AE751" t="str">
            <v>no</v>
          </cell>
          <cell r="AF751" t="str">
            <v>unknown</v>
          </cell>
          <cell r="AI751">
            <v>1</v>
          </cell>
          <cell r="AJ751" t="str">
            <v>V</v>
          </cell>
          <cell r="AW751" t="str">
            <v>Ingen kjent effekt</v>
          </cell>
          <cell r="AX751" t="str">
            <v>Ingen kjent effekt</v>
          </cell>
          <cell r="BC751" t="str">
            <v>Ingen kjent effekt</v>
          </cell>
          <cell r="BD751" t="str">
            <v>Ingen kjent effekt</v>
          </cell>
          <cell r="BK751" t="str">
            <v>temperate_nemoral:Europe|subtropic_mediterranean:Europe,Asia,Africa</v>
          </cell>
          <cell r="BM751" t="str">
            <v>temperate_nemoral:Europe|subtropic_mediterranean:Europe,Asia,Africa,Oceania,NorthAndCentralAmerica,SouthAmerica</v>
          </cell>
          <cell r="DI751">
            <v>0</v>
          </cell>
        </row>
        <row r="752">
          <cell r="B752" t="str">
            <v>Fumaria densiflora</v>
          </cell>
          <cell r="C752" t="str">
            <v>DC.</v>
          </cell>
          <cell r="D752" t="str">
            <v>begerjordrøyk</v>
          </cell>
          <cell r="E752">
            <v>133310</v>
          </cell>
          <cell r="F752">
            <v>103022</v>
          </cell>
          <cell r="G752" t="str">
            <v>ExpertGroups/Karplanter/N</v>
          </cell>
          <cell r="H752" t="str">
            <v>Karplanter</v>
          </cell>
          <cell r="I752" t="str">
            <v>Karplanter</v>
          </cell>
          <cell r="J752" t="str">
            <v>NotApplicable</v>
          </cell>
          <cell r="M752" t="str">
            <v>canNotEstablishWithin50years</v>
          </cell>
          <cell r="AA752">
            <v>1882</v>
          </cell>
          <cell r="AB752" t="str">
            <v>terrestrial</v>
          </cell>
          <cell r="AD752" t="str">
            <v>origin</v>
          </cell>
          <cell r="AE752" t="str">
            <v>no</v>
          </cell>
          <cell r="AF752" t="str">
            <v>unknown</v>
          </cell>
          <cell r="AI752">
            <v>1</v>
          </cell>
          <cell r="AJ752" t="str">
            <v>V</v>
          </cell>
          <cell r="AW752" t="str">
            <v>Ingen kjent effekt</v>
          </cell>
          <cell r="AX752" t="str">
            <v>Ingen kjent effekt</v>
          </cell>
          <cell r="BC752" t="str">
            <v>Ingen kjent effekt</v>
          </cell>
          <cell r="BD752" t="str">
            <v>Ingen kjent effekt</v>
          </cell>
          <cell r="BK752" t="str">
            <v>temperate_nemoral:Europe|subtropic_mediterranean:Europe,Asia,Africa</v>
          </cell>
          <cell r="BM752" t="str">
            <v>temperate_nemoral:Europe|subtropic_mediterranean:Europe,Asia,Africa,Oceania</v>
          </cell>
          <cell r="DI752">
            <v>0</v>
          </cell>
        </row>
        <row r="753">
          <cell r="B753" t="str">
            <v>Fumaria muralis muralis</v>
          </cell>
          <cell r="D753" t="str">
            <v>småkystjordrøyk</v>
          </cell>
          <cell r="E753">
            <v>62985</v>
          </cell>
          <cell r="F753">
            <v>103025</v>
          </cell>
          <cell r="G753" t="str">
            <v>ExpertGroups/Karplanter/N</v>
          </cell>
          <cell r="H753" t="str">
            <v>Karplanter</v>
          </cell>
          <cell r="I753" t="str">
            <v>Karplanter</v>
          </cell>
          <cell r="J753" t="str">
            <v>NotApplicable</v>
          </cell>
          <cell r="M753" t="str">
            <v>canNotEstablishWithin50years</v>
          </cell>
          <cell r="AA753">
            <v>1891</v>
          </cell>
          <cell r="AB753" t="str">
            <v>terrestrial</v>
          </cell>
          <cell r="AD753" t="str">
            <v>origin</v>
          </cell>
          <cell r="AE753" t="str">
            <v>no</v>
          </cell>
          <cell r="AF753" t="str">
            <v>unknown</v>
          </cell>
          <cell r="AI753">
            <v>1</v>
          </cell>
          <cell r="AJ753" t="str">
            <v>V</v>
          </cell>
          <cell r="AW753" t="str">
            <v>Ingen kjent effekt</v>
          </cell>
          <cell r="AX753" t="str">
            <v>Ingen kjent effekt</v>
          </cell>
          <cell r="BC753" t="str">
            <v>Ingen kjent effekt</v>
          </cell>
          <cell r="BD753" t="str">
            <v>Ingen kjent effekt</v>
          </cell>
          <cell r="BK753" t="str">
            <v>temperate_nemoral:Europe|subtropic_mediterranean:Europe,Africa</v>
          </cell>
          <cell r="BM753" t="str">
            <v>temperate_nemoral:Europe|subtropic_mediterranean:Europe,Africa,Oceania|subtropic_caperegion:Africa</v>
          </cell>
          <cell r="DI753">
            <v>0</v>
          </cell>
        </row>
        <row r="754">
          <cell r="B754" t="str">
            <v>Fumaria vaillantii</v>
          </cell>
          <cell r="C754" t="str">
            <v>Loisel.</v>
          </cell>
          <cell r="D754" t="str">
            <v>bleikjordrøyk</v>
          </cell>
          <cell r="E754">
            <v>62987</v>
          </cell>
          <cell r="F754">
            <v>103027</v>
          </cell>
          <cell r="G754" t="str">
            <v>ExpertGroups/Karplanter/N</v>
          </cell>
          <cell r="H754" t="str">
            <v>Karplanter</v>
          </cell>
          <cell r="I754" t="str">
            <v>Karplanter</v>
          </cell>
          <cell r="J754" t="str">
            <v>NotApplicable</v>
          </cell>
          <cell r="M754" t="str">
            <v>canNotEstablishWithin50years</v>
          </cell>
          <cell r="X754">
            <v>1</v>
          </cell>
          <cell r="Y754">
            <v>1</v>
          </cell>
          <cell r="Z754">
            <v>1</v>
          </cell>
          <cell r="AA754">
            <v>1911</v>
          </cell>
          <cell r="AB754" t="str">
            <v>terrestrial</v>
          </cell>
          <cell r="AD754" t="str">
            <v>origin</v>
          </cell>
          <cell r="AE754" t="str">
            <v>yes</v>
          </cell>
          <cell r="AF754" t="str">
            <v>unknown</v>
          </cell>
          <cell r="AI754">
            <v>1</v>
          </cell>
          <cell r="AJ754" t="str">
            <v>V</v>
          </cell>
          <cell r="AQ754">
            <v>0</v>
          </cell>
          <cell r="AS754">
            <v>0</v>
          </cell>
          <cell r="AT754">
            <v>0</v>
          </cell>
          <cell r="AW754" t="str">
            <v>Ingen kjent effekt</v>
          </cell>
          <cell r="AX754" t="str">
            <v>Ingen kjent effekt</v>
          </cell>
          <cell r="BC754" t="str">
            <v>Ingen kjent effekt</v>
          </cell>
          <cell r="BD754" t="str">
            <v>Ingen kjent effekt</v>
          </cell>
          <cell r="BK754" t="str">
            <v>temperate_nemoral:Europe,Asia|subtropic_mediterranean:Europe,Asia,Africa</v>
          </cell>
          <cell r="BM754" t="str">
            <v>temperate_nemoral:Europe,Asia|subtropic_mediterranean:Europe,Asia,Africa</v>
          </cell>
          <cell r="DI754">
            <v>0</v>
          </cell>
        </row>
        <row r="755">
          <cell r="B755" t="str">
            <v>Gagea minima</v>
          </cell>
          <cell r="C755" t="str">
            <v>(L.) Ker Gawl.</v>
          </cell>
          <cell r="D755" t="str">
            <v>smågullstjerne</v>
          </cell>
          <cell r="E755">
            <v>133330</v>
          </cell>
          <cell r="F755">
            <v>99578</v>
          </cell>
          <cell r="G755" t="str">
            <v>ExpertGroups/Karplanter/N</v>
          </cell>
          <cell r="H755" t="str">
            <v>Karplanter</v>
          </cell>
          <cell r="I755" t="str">
            <v>Karplanter</v>
          </cell>
          <cell r="J755" t="str">
            <v>AlienSpecie</v>
          </cell>
          <cell r="N755">
            <v>3</v>
          </cell>
          <cell r="O755" t="str">
            <v>V</v>
          </cell>
          <cell r="Q755">
            <v>1</v>
          </cell>
          <cell r="T755" t="str">
            <v>LO</v>
          </cell>
          <cell r="U755">
            <v>2</v>
          </cell>
          <cell r="V755" t="str">
            <v>3A,1</v>
          </cell>
          <cell r="X755">
            <v>2</v>
          </cell>
          <cell r="Y755">
            <v>3</v>
          </cell>
          <cell r="Z755">
            <v>1</v>
          </cell>
          <cell r="AA755">
            <v>1873</v>
          </cell>
          <cell r="AB755" t="str">
            <v>terrestrial</v>
          </cell>
          <cell r="AD755" t="str">
            <v>origin</v>
          </cell>
          <cell r="AE755" t="str">
            <v>yes</v>
          </cell>
          <cell r="AF755" t="str">
            <v>unknown</v>
          </cell>
          <cell r="AG755">
            <v>1873</v>
          </cell>
          <cell r="AH755" t="str">
            <v>Ak Asker: Asker</v>
          </cell>
          <cell r="AI755">
            <v>5</v>
          </cell>
          <cell r="AJ755" t="str">
            <v>V</v>
          </cell>
          <cell r="AN755">
            <v>2</v>
          </cell>
          <cell r="AO755" t="str">
            <v>introductionTransportpollution,spreadNaturalDispersal</v>
          </cell>
          <cell r="AP755" t="str">
            <v>OsA,Bu</v>
          </cell>
          <cell r="AQ755">
            <v>100</v>
          </cell>
          <cell r="AR755">
            <v>5</v>
          </cell>
          <cell r="AS755">
            <v>500</v>
          </cell>
          <cell r="AT755">
            <v>816</v>
          </cell>
          <cell r="AU755">
            <v>750</v>
          </cell>
          <cell r="AV755">
            <v>90</v>
          </cell>
          <cell r="AW755" t="str">
            <v>Ingen kjent effekt</v>
          </cell>
          <cell r="AX755" t="str">
            <v>Ingen kjent effekt</v>
          </cell>
          <cell r="BC755" t="str">
            <v>Ingen kjent effekt</v>
          </cell>
          <cell r="BD755" t="str">
            <v>Ingen kjent effekt</v>
          </cell>
          <cell r="BE755" t="str">
            <v>no</v>
          </cell>
          <cell r="BF755" t="str">
            <v>no</v>
          </cell>
          <cell r="BG755" t="str">
            <v>V</v>
          </cell>
          <cell r="BK755" t="str">
            <v>temperate_nemoral:Europe,Asia|subtropic_mediterranean:Europe,Asia</v>
          </cell>
          <cell r="BM755" t="str">
            <v>temperate_nemoral:Europe,Asia|subtropic_mediterranean:Europe,Asia</v>
          </cell>
          <cell r="BO755">
            <v>3</v>
          </cell>
          <cell r="BR755" t="str">
            <v>RedListCategoryLevel</v>
          </cell>
          <cell r="BT755">
            <v>2</v>
          </cell>
          <cell r="BV755" t="str">
            <v>X</v>
          </cell>
          <cell r="BW755" t="str">
            <v>SpreadYearlyIncreaseObservations</v>
          </cell>
          <cell r="BX755">
            <v>51</v>
          </cell>
          <cell r="BY755">
            <v>1</v>
          </cell>
          <cell r="CB755" t="str">
            <v>T40,T42,T43,T4-C-18,T4-C-3</v>
          </cell>
          <cell r="CC755">
            <v>1</v>
          </cell>
          <cell r="CH755">
            <v>1</v>
          </cell>
          <cell r="CM755">
            <v>1</v>
          </cell>
          <cell r="CQ755">
            <v>1</v>
          </cell>
          <cell r="CU755">
            <v>1</v>
          </cell>
          <cell r="CX755">
            <v>0</v>
          </cell>
          <cell r="CY755">
            <v>1</v>
          </cell>
          <cell r="DB755">
            <v>0</v>
          </cell>
          <cell r="DC755" t="str">
            <v>Smågullstjerne &lt;em&gt;Gagea minima &lt;/em&gt;kommer fra Europa nord til Sør- og Øst-Fennoskandia og Vest-Asia. Arten er en flerårig liten urt (10-20 cm) med lauk som deler seg og formerer arten effektivt. Den har også god frøsetting. Frøene spres med maur over nokså korte distanser. Fægri (1996) mente at arten er hjemlig i Ak Asker og Bærum og Bu Røyken, men funnene på 1870- og 1880-tallet kan bedre settes i sammenheng med omfattende innførsel av utenlandsk grasfrø i denne perioden. Vi behandler den her som en fremmed art innført på 1800-tallet.</v>
          </cell>
          <cell r="DD755" t="str">
            <v>&lt;p&gt;Smågullstjerne ble først funnet i Ak Asker og Bærum på 1870-tallet, og det er minst 14 separate lokaliteter identifisert i disse to kommunene og Bu Røyken: Heggedal før 1900. I 1911 ble arten funnet i Botanisk hage på Tøyen i Oslo, og siden har den spredt seg enormt sterkt her og fått flere lokaliteter i Oslo og i Ak Ås (fra 1945). Arten har ekspandert noe, men ikke ut over kjerneområdet rundt indre Oslofjord.&lt;/p&gt;</v>
          </cell>
          <cell r="DE755" t="str">
            <v>Arten kan ha kommet inn med utenlandsk grasfrø, og den er nå godt etablert i indre Oslofjord hvor den også sprer seg på egen hånd.</v>
          </cell>
          <cell r="DF755" t="str">
            <v>Invasjonspotensialet er moderat, med usikkerhet til begrenset, som en kombinasjon mellom moderat lang median levetid og begrenset (til liten) ekspansjonshastighet. Arten er meget veletablert, men sprer seg lite. Den har ikke spredt seg noe ut over kjerneområdet rundt indre Oslofjord.</v>
          </cell>
          <cell r="DG755" t="str">
            <v>Arten danner svære bestander, men visner ned tidlig, fortrenger ingenting og gjør ikke noen som helst skade. Den er etablert både i rik lauvskog og etablert i plener, parker og en del hager. Det er derfor ingen kjente negative økologiske effekter knyttet til arten.</v>
          </cell>
          <cell r="DH755" t="str">
            <v>&lt;p&gt;Smågullstjerne vurderes til lav økologisk risiko ut fra kombinasjonen av et moderat (til begrenset) invasjonspotensial og ingen kjente negative økologiske effekter.&lt;/p&gt;</v>
          </cell>
          <cell r="DI755">
            <v>1</v>
          </cell>
        </row>
        <row r="756">
          <cell r="B756" t="str">
            <v>Gagea spathacea</v>
          </cell>
          <cell r="C756" t="str">
            <v>(Hayne) Salisb.</v>
          </cell>
          <cell r="D756" t="str">
            <v>lundgullstjerne</v>
          </cell>
          <cell r="E756">
            <v>133333</v>
          </cell>
          <cell r="F756">
            <v>99580</v>
          </cell>
          <cell r="G756" t="str">
            <v>ExpertGroups/Karplanter/N</v>
          </cell>
          <cell r="H756" t="str">
            <v>Karplanter</v>
          </cell>
          <cell r="I756" t="str">
            <v>Karplanter</v>
          </cell>
          <cell r="J756" t="str">
            <v>NotApplicable</v>
          </cell>
          <cell r="M756" t="str">
            <v>canNotEstablishWithin50years</v>
          </cell>
          <cell r="AA756">
            <v>1915</v>
          </cell>
          <cell r="AB756" t="str">
            <v>terrestrial</v>
          </cell>
          <cell r="AD756" t="str">
            <v>origin</v>
          </cell>
          <cell r="AE756" t="str">
            <v>no</v>
          </cell>
          <cell r="AF756" t="str">
            <v>unknown</v>
          </cell>
          <cell r="AI756">
            <v>5</v>
          </cell>
          <cell r="AJ756" t="str">
            <v>V</v>
          </cell>
          <cell r="AW756" t="str">
            <v>Ingen kjent effekt</v>
          </cell>
          <cell r="AX756" t="str">
            <v>Ingen kjent effekt</v>
          </cell>
          <cell r="BC756" t="str">
            <v>Ingen kjent effekt</v>
          </cell>
          <cell r="BD756" t="str">
            <v>Ingen kjent effekt</v>
          </cell>
          <cell r="BK756" t="str">
            <v>temperate_nemoral:Europe</v>
          </cell>
          <cell r="BM756" t="str">
            <v>temperate_nemoral:Europe</v>
          </cell>
          <cell r="DI756">
            <v>0</v>
          </cell>
        </row>
        <row r="757">
          <cell r="B757" t="str">
            <v>Gaillardia pulchella</v>
          </cell>
          <cell r="C757" t="str">
            <v>Foug.</v>
          </cell>
          <cell r="D757" t="str">
            <v>småkokarde</v>
          </cell>
          <cell r="E757">
            <v>60542</v>
          </cell>
          <cell r="F757">
            <v>100582</v>
          </cell>
          <cell r="G757" t="str">
            <v>ExpertGroups/Karplanter/N</v>
          </cell>
          <cell r="H757" t="str">
            <v>Karplanter</v>
          </cell>
          <cell r="I757" t="str">
            <v>Karplanter</v>
          </cell>
          <cell r="J757" t="str">
            <v>NotApplicable</v>
          </cell>
          <cell r="M757" t="str">
            <v>canNotEstablishWithin50years</v>
          </cell>
          <cell r="AA757">
            <v>1946</v>
          </cell>
          <cell r="AB757" t="str">
            <v>terrestrial</v>
          </cell>
          <cell r="AD757" t="str">
            <v>unknown</v>
          </cell>
          <cell r="AE757" t="str">
            <v>no</v>
          </cell>
          <cell r="AF757" t="str">
            <v>unknown</v>
          </cell>
          <cell r="AI757">
            <v>5</v>
          </cell>
          <cell r="AJ757" t="str">
            <v>V</v>
          </cell>
          <cell r="AW757" t="str">
            <v>Ingen kjent effekt</v>
          </cell>
          <cell r="AX757" t="str">
            <v>Ingen kjent effekt</v>
          </cell>
          <cell r="BC757" t="str">
            <v>Ingen kjent effekt</v>
          </cell>
          <cell r="BD757" t="str">
            <v>Ingen kjent effekt</v>
          </cell>
          <cell r="BK757" t="str">
            <v>temperate_nemoral:NorthAndCentralAmerica|temperate_dry:NorthAndCentralAmerica|subtropic_dry:NorthAndCentralAmerica</v>
          </cell>
          <cell r="BM757" t="str">
            <v>temperate_nemoral:NorthAndCentralAmerica|temperate_dry:NorthAndCentralAmerica|subtropic_unspecified:Asia,Oceania|subtropic_dry:NorthAndCentralAmerica|subtropic_caperegion:Africa</v>
          </cell>
          <cell r="DI757">
            <v>0</v>
          </cell>
        </row>
        <row r="758">
          <cell r="B758" t="str">
            <v>Galatella sedifolia</v>
          </cell>
          <cell r="C758" t="str">
            <v>(L.) Greuter</v>
          </cell>
          <cell r="D758" t="str">
            <v>bitterasters</v>
          </cell>
          <cell r="E758">
            <v>133336</v>
          </cell>
          <cell r="F758">
            <v>145563</v>
          </cell>
          <cell r="G758" t="str">
            <v>ExpertGroups/Karplanter/N</v>
          </cell>
          <cell r="H758" t="str">
            <v>Karplanter</v>
          </cell>
          <cell r="I758" t="str">
            <v>Karplanter</v>
          </cell>
          <cell r="J758" t="str">
            <v>AlienSpecie</v>
          </cell>
          <cell r="N758">
            <v>1</v>
          </cell>
          <cell r="Q758">
            <v>1</v>
          </cell>
          <cell r="T758" t="str">
            <v>NK</v>
          </cell>
          <cell r="U758">
            <v>1</v>
          </cell>
          <cell r="V758" t="str">
            <v>1,1</v>
          </cell>
          <cell r="AA758">
            <v>2008</v>
          </cell>
          <cell r="AB758" t="str">
            <v>terrestrial</v>
          </cell>
          <cell r="AD758" t="str">
            <v>unknown</v>
          </cell>
          <cell r="AE758" t="str">
            <v>no</v>
          </cell>
          <cell r="AF758" t="str">
            <v>unknown</v>
          </cell>
          <cell r="AI758">
            <v>5</v>
          </cell>
          <cell r="AJ758" t="str">
            <v>V</v>
          </cell>
          <cell r="AL758">
            <v>1</v>
          </cell>
          <cell r="AM758" t="str">
            <v>importDirect</v>
          </cell>
          <cell r="AN758">
            <v>1</v>
          </cell>
          <cell r="AO758" t="str">
            <v>introductionEscaped</v>
          </cell>
          <cell r="AP758" t="str">
            <v>Ve</v>
          </cell>
          <cell r="AQ758">
            <v>4</v>
          </cell>
          <cell r="AR758">
            <v>2</v>
          </cell>
          <cell r="AS758">
            <v>8</v>
          </cell>
          <cell r="AT758">
            <v>1</v>
          </cell>
          <cell r="AU758">
            <v>8</v>
          </cell>
          <cell r="AV758">
            <v>100</v>
          </cell>
          <cell r="AW758" t="str">
            <v>Ingen kjent effekt</v>
          </cell>
          <cell r="AX758" t="str">
            <v>Ingen kjent effekt</v>
          </cell>
          <cell r="BC758" t="str">
            <v>Ingen kjent effekt</v>
          </cell>
          <cell r="BD758" t="str">
            <v>Ingen kjent effekt</v>
          </cell>
          <cell r="BE758" t="str">
            <v>no</v>
          </cell>
          <cell r="BF758" t="str">
            <v>no</v>
          </cell>
          <cell r="BK758" t="str">
            <v>temperate_nemoral:Europe,Asia|temperate_dry:Europe,Asia|subtropic_mediterranean:Europe,Asia</v>
          </cell>
          <cell r="BM758" t="str">
            <v>temperate_nemoral:Europe,Asia|temperate_dry:Europe,Asia|subtropic_mediterranean:Europe,Asia</v>
          </cell>
          <cell r="BO758">
            <v>1</v>
          </cell>
          <cell r="BR758" t="str">
            <v>RedListCategoryLevel</v>
          </cell>
          <cell r="BT758">
            <v>1</v>
          </cell>
          <cell r="BW758" t="str">
            <v>SpreadYearlyIncreaseCalculatedExpansionSpeed</v>
          </cell>
          <cell r="BX758">
            <v>0</v>
          </cell>
          <cell r="BY758">
            <v>1</v>
          </cell>
          <cell r="CB758" t="str">
            <v>T40</v>
          </cell>
          <cell r="CC758">
            <v>1</v>
          </cell>
          <cell r="CH758">
            <v>1</v>
          </cell>
          <cell r="CM758">
            <v>1</v>
          </cell>
          <cell r="CQ758">
            <v>1</v>
          </cell>
          <cell r="CU758">
            <v>1</v>
          </cell>
          <cell r="CX758">
            <v>0</v>
          </cell>
          <cell r="CY758">
            <v>1</v>
          </cell>
          <cell r="DB758">
            <v>0</v>
          </cell>
          <cell r="DC758" t="str">
            <v>Bitterasters &lt;i&gt;Galatella sedifolia&lt;/i&gt; (tidligere &lt;i&gt;Aster sedifolius&lt;/i&gt;) kommer fra Sør- og Øst-Europa og Vest-Asia og dyrkes trolig i begrenset omfang som hagestaude. Arten er flerårig og formerer seg seksuelt med frø.</v>
          </cell>
          <cell r="DD758" t="str">
            <v>Arten er kun dokumentert fra ett sted i landet, i Vf Sande i 2008: "Hauen - Teigen vest, på v-siden av rv 318/Hanekleivveien midtveis ml Leppestad og Teigenveien, like n f rv 318 kr: 3-4 planter forvillet fra have".</v>
          </cell>
          <cell r="DE758" t="str">
            <v>Siden det er angitt at det er snakk om "3-4 planter forvillet fra have" må vi anta at arten har greid å reprodusere seg her i landet og dermed er forvillet fra dyrkning i hage. Alternativet er så klart hageutkast, men det er ikke noe i etiketten som tyder på det.</v>
          </cell>
          <cell r="DF758" t="str">
            <v>Invasjonspotensialet er forsvinnende lite. Arten har kort median levetid i landet og heller ingen ekspansjonshastighet pr. i dag.</v>
          </cell>
          <cell r="DG758" t="str">
            <v>Det er ingen kjente negative økologiske effekter knyttet til arten.</v>
          </cell>
          <cell r="DH758" t="str">
            <v>Bitterasters vurderes til ingen kjent økologisk risiko på grunn av kombinasjonen mellom et lite invasjonspotensiale og ingen kjente negative økologiske effekter.</v>
          </cell>
          <cell r="DI758">
            <v>0</v>
          </cell>
        </row>
        <row r="759">
          <cell r="B759" t="str">
            <v>Galega orientalis</v>
          </cell>
          <cell r="C759" t="str">
            <v>Lam.</v>
          </cell>
          <cell r="D759" t="str">
            <v>orientgeitvikke</v>
          </cell>
          <cell r="E759">
            <v>61889</v>
          </cell>
          <cell r="F759">
            <v>101929</v>
          </cell>
          <cell r="G759" t="str">
            <v>ExpertGroups/Karplanter/N</v>
          </cell>
          <cell r="H759" t="str">
            <v>Karplanter</v>
          </cell>
          <cell r="I759" t="str">
            <v>Karplanter</v>
          </cell>
          <cell r="J759" t="str">
            <v>AlienSpecie</v>
          </cell>
          <cell r="N759">
            <v>2</v>
          </cell>
          <cell r="O759" t="str">
            <v>V</v>
          </cell>
          <cell r="Q759">
            <v>1</v>
          </cell>
          <cell r="T759" t="str">
            <v>LO</v>
          </cell>
          <cell r="U759">
            <v>2</v>
          </cell>
          <cell r="V759" t="str">
            <v>2AB,1</v>
          </cell>
          <cell r="W759" t="str">
            <v>NK</v>
          </cell>
          <cell r="X759">
            <v>1</v>
          </cell>
          <cell r="Y759">
            <v>1</v>
          </cell>
          <cell r="Z759">
            <v>1</v>
          </cell>
          <cell r="AA759">
            <v>2004</v>
          </cell>
          <cell r="AB759" t="str">
            <v>terrestrial</v>
          </cell>
          <cell r="AD759" t="str">
            <v>unknown</v>
          </cell>
          <cell r="AE759" t="str">
            <v>yes</v>
          </cell>
          <cell r="AF759" t="str">
            <v>unknown</v>
          </cell>
          <cell r="AG759">
            <v>2004</v>
          </cell>
          <cell r="AH759" t="str">
            <v>ST Melhus: Reitbakken</v>
          </cell>
          <cell r="AI759">
            <v>5</v>
          </cell>
          <cell r="AJ759" t="str">
            <v>V</v>
          </cell>
          <cell r="AL759">
            <v>1</v>
          </cell>
          <cell r="AM759" t="str">
            <v>importDirect</v>
          </cell>
          <cell r="AN759">
            <v>2</v>
          </cell>
          <cell r="AO759" t="str">
            <v>introductionEscaped,introductionTransportpollution</v>
          </cell>
          <cell r="AP759" t="str">
            <v>Øs,Bu,Ve,St,Nt</v>
          </cell>
          <cell r="AQ759">
            <v>20</v>
          </cell>
          <cell r="AR759">
            <v>3</v>
          </cell>
          <cell r="AS759">
            <v>60</v>
          </cell>
          <cell r="AT759">
            <v>33000</v>
          </cell>
          <cell r="AU759">
            <v>90</v>
          </cell>
          <cell r="AV759">
            <v>100</v>
          </cell>
          <cell r="AW759" t="str">
            <v>Ingen kjent effekt</v>
          </cell>
          <cell r="AX759" t="str">
            <v>Ingen kjent effekt</v>
          </cell>
          <cell r="BC759" t="str">
            <v>Ingen kjent effekt</v>
          </cell>
          <cell r="BD759" t="str">
            <v>Ingen kjent effekt</v>
          </cell>
          <cell r="BE759" t="str">
            <v>no</v>
          </cell>
          <cell r="BF759" t="str">
            <v>no</v>
          </cell>
          <cell r="BG759" t="str">
            <v>V</v>
          </cell>
          <cell r="BK759" t="str">
            <v>temperate_nemoral:Europe,Asia</v>
          </cell>
          <cell r="BM759" t="str">
            <v>temperate_nemoral:Europe,Asia</v>
          </cell>
          <cell r="BO759">
            <v>2</v>
          </cell>
          <cell r="BR759" t="str">
            <v>RedListCategoryLevel</v>
          </cell>
          <cell r="BT759">
            <v>2</v>
          </cell>
          <cell r="BV759" t="str">
            <v>X</v>
          </cell>
          <cell r="BW759" t="str">
            <v>SpreadYearlyIncreaseCalculatedExpansionSpeed</v>
          </cell>
          <cell r="BX759">
            <v>129.34</v>
          </cell>
          <cell r="BY759">
            <v>1</v>
          </cell>
          <cell r="CB759" t="str">
            <v>T35,T37,T40</v>
          </cell>
          <cell r="CC759">
            <v>1</v>
          </cell>
          <cell r="CH759">
            <v>1</v>
          </cell>
          <cell r="CM759">
            <v>1</v>
          </cell>
          <cell r="CQ759">
            <v>1</v>
          </cell>
          <cell r="CU759">
            <v>1</v>
          </cell>
          <cell r="CX759">
            <v>0</v>
          </cell>
          <cell r="CY759">
            <v>1</v>
          </cell>
          <cell r="DB759">
            <v>0</v>
          </cell>
          <cell r="DC759" t="str">
            <v>Orientgeitvikke &lt;em&gt;Galega orientalis &lt;/em&gt;er en flerårig urt fra Kaukasus. Den har frøformering og også noe klonal vekst med jordstengler.</v>
          </cell>
          <cell r="DD759" t="str">
            <v>&lt;p&gt;Orientgeitvikke ble påvist ved Reitbakken i ST Melhus i 2004, som forvillet fra f&amp;#244:rdyrkning, og ved Sande Paper Mill i Vf Sande i 2006, i tilknytning til flis- og barklager fra importert tømmer. Sistnevnte sted har den stått siden, og vi mistenker formering (og ikke bare klonal vekst). Arten er også funnet i Øf Rygge: Kjellerød 2008: NT Høylandet i 2008 og 2014: og ST Trondheim 2011, kanskje som rester fra dyrkning som f&amp;#244:rplante. Arten synes å være på vei inn i Norge, men viser foreløpig ingen tegn til ytterligere spredning fra etableringsstedene.&lt;/p&gt;</v>
          </cell>
          <cell r="DE759" t="str">
            <v>Arten kan ha kommet inn som blindpassasjer med tømmer, men flere senere funn knyttes til forvilling fra dyrkning som f&amp;#244:rplante.</v>
          </cell>
          <cell r="DF759" t="str">
            <v>Arten har et begrenset invasjonspotensial, med usikkerhet til lågt, som en kombinasjon av begrenset median levetid og begrenset (til låg) ekspansjonshastighet.</v>
          </cell>
          <cell r="DG759" t="str">
            <v>Det er ingen kjente negative økologiske effekter knyttet til arten, dersom den bare forekommer i små mengder. I større mengder kan den føre til eutrofiering av naturtyper fordi den er nitrogenfikserende.</v>
          </cell>
          <cell r="DH759" t="str">
            <v>&lt;p&gt;Orientgeitvikke vurderes til låg økologisk risiko, med usikkerhet til ingen kjent rosoko, og utelukkende på grunn av invasjonspotensialet. Det er ingen kjente negative økologiske effekter med de mengdene som per i dag er i norsk natur. Vi forventer heller ikke mye større mengder.&lt;/p&gt;</v>
          </cell>
          <cell r="DI759">
            <v>0</v>
          </cell>
        </row>
        <row r="760">
          <cell r="B760" t="str">
            <v>Galeopsis angustifolia</v>
          </cell>
          <cell r="C760" t="str">
            <v>Ehrh. ex Hoffm.</v>
          </cell>
          <cell r="D760" t="str">
            <v>smaldå</v>
          </cell>
          <cell r="E760">
            <v>133340</v>
          </cell>
          <cell r="F760">
            <v>102291</v>
          </cell>
          <cell r="G760" t="str">
            <v>ExpertGroups/Karplanter/N</v>
          </cell>
          <cell r="H760" t="str">
            <v>Karplanter</v>
          </cell>
          <cell r="I760" t="str">
            <v>Karplanter</v>
          </cell>
          <cell r="J760" t="str">
            <v>NotApplicable</v>
          </cell>
          <cell r="M760" t="str">
            <v>canNotEstablishWithin50years</v>
          </cell>
          <cell r="AA760">
            <v>1873</v>
          </cell>
          <cell r="AB760" t="str">
            <v>terrestrial</v>
          </cell>
          <cell r="AD760" t="str">
            <v>origin</v>
          </cell>
          <cell r="AE760" t="str">
            <v>no</v>
          </cell>
          <cell r="AF760" t="str">
            <v>unknown</v>
          </cell>
          <cell r="AG760">
            <v>1873</v>
          </cell>
          <cell r="AH760" t="str">
            <v>Oslo: Frydenberg</v>
          </cell>
          <cell r="AI760">
            <v>1</v>
          </cell>
          <cell r="AJ760" t="str">
            <v>V</v>
          </cell>
          <cell r="AW760" t="str">
            <v>Ingen kjent effekt</v>
          </cell>
          <cell r="AX760" t="str">
            <v>Ingen kjent effekt</v>
          </cell>
          <cell r="BC760" t="str">
            <v>Ingen kjent effekt</v>
          </cell>
          <cell r="BD760" t="str">
            <v>Ingen kjent effekt</v>
          </cell>
          <cell r="BK760" t="str">
            <v>temperate_nemoral:Europe|subtropic_mediterranean:Europe</v>
          </cell>
          <cell r="BM760" t="str">
            <v>temperate_nemoral:Europe|subtropic_mediterranean:Europe</v>
          </cell>
          <cell r="DI760">
            <v>0</v>
          </cell>
        </row>
        <row r="761">
          <cell r="B761" t="str">
            <v>Galeopsis segetum</v>
          </cell>
          <cell r="C761" t="str">
            <v>Neck.</v>
          </cell>
          <cell r="D761" t="str">
            <v>bleikdå</v>
          </cell>
          <cell r="E761">
            <v>133345</v>
          </cell>
          <cell r="F761">
            <v>102295</v>
          </cell>
          <cell r="G761" t="str">
            <v>ExpertGroups/Karplanter/N</v>
          </cell>
          <cell r="H761" t="str">
            <v>Karplanter</v>
          </cell>
          <cell r="I761" t="str">
            <v>Karplanter</v>
          </cell>
          <cell r="J761" t="str">
            <v>NotApplicable</v>
          </cell>
          <cell r="M761" t="str">
            <v>canNotEstablishWithin50years</v>
          </cell>
          <cell r="AA761">
            <v>1914</v>
          </cell>
          <cell r="AB761" t="str">
            <v>terrestrial</v>
          </cell>
          <cell r="AD761" t="str">
            <v>origin</v>
          </cell>
          <cell r="AE761" t="str">
            <v>no</v>
          </cell>
          <cell r="AF761" t="str">
            <v>unknown</v>
          </cell>
          <cell r="AI761">
            <v>1</v>
          </cell>
          <cell r="AJ761" t="str">
            <v>V</v>
          </cell>
          <cell r="AW761" t="str">
            <v>Ingen kjent effekt</v>
          </cell>
          <cell r="AX761" t="str">
            <v>Ingen kjent effekt</v>
          </cell>
          <cell r="BC761" t="str">
            <v>Ingen kjent effekt</v>
          </cell>
          <cell r="BD761" t="str">
            <v>Ingen kjent effekt</v>
          </cell>
          <cell r="BK761" t="str">
            <v>temperate_nemoral:Europe</v>
          </cell>
          <cell r="BM761" t="str">
            <v>temperate_nemoral:Europe</v>
          </cell>
          <cell r="DI761">
            <v>1</v>
          </cell>
        </row>
        <row r="762">
          <cell r="B762" t="str">
            <v>Galium pycnotrichum</v>
          </cell>
          <cell r="C762" t="str">
            <v>(Heinr.Braun) Borbás</v>
          </cell>
          <cell r="D762" t="str">
            <v>festningsmaure</v>
          </cell>
          <cell r="E762">
            <v>145367</v>
          </cell>
          <cell r="F762">
            <v>102215</v>
          </cell>
          <cell r="G762" t="str">
            <v>ExpertGroups/Karplanter/N</v>
          </cell>
          <cell r="H762" t="str">
            <v>Karplanter</v>
          </cell>
          <cell r="I762" t="str">
            <v>Karplanter</v>
          </cell>
          <cell r="J762" t="str">
            <v>NotApplicable</v>
          </cell>
          <cell r="M762" t="str">
            <v>canNotEstablishWithin50years</v>
          </cell>
          <cell r="X762">
            <v>1</v>
          </cell>
          <cell r="Y762">
            <v>1</v>
          </cell>
          <cell r="Z762">
            <v>1</v>
          </cell>
          <cell r="AA762">
            <v>1915</v>
          </cell>
          <cell r="AB762" t="str">
            <v>terrestrial</v>
          </cell>
          <cell r="AD762" t="str">
            <v>origin</v>
          </cell>
          <cell r="AE762" t="str">
            <v>yes</v>
          </cell>
          <cell r="AF762" t="str">
            <v>unknown</v>
          </cell>
          <cell r="AI762">
            <v>5</v>
          </cell>
          <cell r="AJ762" t="str">
            <v>V</v>
          </cell>
          <cell r="AW762" t="str">
            <v>Ingen kjent effekt</v>
          </cell>
          <cell r="AX762" t="str">
            <v>Ingen kjent effekt</v>
          </cell>
          <cell r="BC762" t="str">
            <v>Ingen kjent effekt</v>
          </cell>
          <cell r="BD762" t="str">
            <v>Ingen kjent effekt</v>
          </cell>
          <cell r="BK762" t="str">
            <v>temperate_nemoral:Europe</v>
          </cell>
          <cell r="BM762" t="str">
            <v>temperate_nemoral:Europe</v>
          </cell>
          <cell r="DI762">
            <v>0</v>
          </cell>
        </row>
        <row r="763">
          <cell r="B763" t="str">
            <v>Galium rivale</v>
          </cell>
          <cell r="C763" t="str">
            <v>(Sibth. &amp; Sm.) Grisebach</v>
          </cell>
          <cell r="E763">
            <v>133371</v>
          </cell>
          <cell r="F763">
            <v>128732</v>
          </cell>
          <cell r="G763" t="str">
            <v>ExpertGroups/Karplanter/N</v>
          </cell>
          <cell r="H763" t="str">
            <v>Karplanter</v>
          </cell>
          <cell r="I763" t="str">
            <v>Karplanter</v>
          </cell>
          <cell r="J763" t="str">
            <v>NotApplicable</v>
          </cell>
          <cell r="M763" t="str">
            <v>canNotEstablishWithin50years</v>
          </cell>
          <cell r="X763">
            <v>1</v>
          </cell>
          <cell r="Y763">
            <v>1</v>
          </cell>
          <cell r="Z763">
            <v>1</v>
          </cell>
          <cell r="AA763">
            <v>2003</v>
          </cell>
          <cell r="AB763" t="str">
            <v>terrestrial</v>
          </cell>
          <cell r="AD763" t="str">
            <v>origin</v>
          </cell>
          <cell r="AE763" t="str">
            <v>yes</v>
          </cell>
          <cell r="AF763" t="str">
            <v>unknown</v>
          </cell>
          <cell r="AI763">
            <v>5</v>
          </cell>
          <cell r="AJ763" t="str">
            <v>V</v>
          </cell>
          <cell r="AQ763">
            <v>0</v>
          </cell>
          <cell r="AS763">
            <v>0</v>
          </cell>
          <cell r="AT763">
            <v>0</v>
          </cell>
          <cell r="AW763" t="str">
            <v>Ingen kjent effekt</v>
          </cell>
          <cell r="AX763" t="str">
            <v>Ingen kjent effekt</v>
          </cell>
          <cell r="BC763" t="str">
            <v>Ingen kjent effekt</v>
          </cell>
          <cell r="BD763" t="str">
            <v>Ingen kjent effekt</v>
          </cell>
          <cell r="BK763" t="str">
            <v>temperate_nemoral:Europe,Asia</v>
          </cell>
          <cell r="BM763" t="str">
            <v>temperate_nemoral:Europe,Asia</v>
          </cell>
          <cell r="DI763">
            <v>0</v>
          </cell>
        </row>
        <row r="764">
          <cell r="B764" t="str">
            <v>Galium rotundifolium</v>
          </cell>
          <cell r="C764" t="str">
            <v>L.</v>
          </cell>
          <cell r="D764" t="str">
            <v>rundmaure</v>
          </cell>
          <cell r="E764">
            <v>133372</v>
          </cell>
          <cell r="F764">
            <v>102216</v>
          </cell>
          <cell r="G764" t="str">
            <v>ExpertGroups/Karplanter/N</v>
          </cell>
          <cell r="H764" t="str">
            <v>Karplanter</v>
          </cell>
          <cell r="I764" t="str">
            <v>Karplanter</v>
          </cell>
          <cell r="J764" t="str">
            <v>NotApplicable</v>
          </cell>
          <cell r="M764" t="str">
            <v>canNotEstablishWithin50years</v>
          </cell>
          <cell r="X764">
            <v>1</v>
          </cell>
          <cell r="Y764">
            <v>1</v>
          </cell>
          <cell r="Z764">
            <v>1</v>
          </cell>
          <cell r="AA764">
            <v>1935</v>
          </cell>
          <cell r="AB764" t="str">
            <v>terrestrial</v>
          </cell>
          <cell r="AD764" t="str">
            <v>unknown</v>
          </cell>
          <cell r="AE764" t="str">
            <v>yes</v>
          </cell>
          <cell r="AF764" t="str">
            <v>unknown</v>
          </cell>
          <cell r="AI764">
            <v>5</v>
          </cell>
          <cell r="AJ764" t="str">
            <v>V</v>
          </cell>
          <cell r="AW764" t="str">
            <v>Ingen kjent effekt</v>
          </cell>
          <cell r="AX764" t="str">
            <v>Ingen kjent effekt</v>
          </cell>
          <cell r="BC764" t="str">
            <v>Ingen kjent effekt</v>
          </cell>
          <cell r="BD764" t="str">
            <v>Ingen kjent effekt</v>
          </cell>
          <cell r="BK764" t="str">
            <v>temperate_nemoral:Europe|subtropic_mediterranean:Europe,Asia,Africa</v>
          </cell>
          <cell r="BM764" t="str">
            <v>temperate_nemoral:Europe|subtropic_mediterranean:Europe,Asia,Africa</v>
          </cell>
          <cell r="DI764">
            <v>0</v>
          </cell>
        </row>
        <row r="765">
          <cell r="B765" t="str">
            <v>Galium spurium spurium</v>
          </cell>
          <cell r="D765" t="str">
            <v>linklengemaure</v>
          </cell>
          <cell r="E765">
            <v>133375</v>
          </cell>
          <cell r="F765">
            <v>102219</v>
          </cell>
          <cell r="G765" t="str">
            <v>ExpertGroups/Karplanter/N</v>
          </cell>
          <cell r="H765" t="str">
            <v>Karplanter</v>
          </cell>
          <cell r="I765" t="str">
            <v>Karplanter</v>
          </cell>
          <cell r="J765" t="str">
            <v>NotApplicable</v>
          </cell>
          <cell r="M765" t="str">
            <v>canNotEstablishWithin50years</v>
          </cell>
          <cell r="AA765">
            <v>1907</v>
          </cell>
          <cell r="AB765" t="str">
            <v>terrestrial</v>
          </cell>
          <cell r="AD765" t="str">
            <v>origin,unknown</v>
          </cell>
          <cell r="AE765" t="str">
            <v>no</v>
          </cell>
          <cell r="AF765" t="str">
            <v>unknown</v>
          </cell>
          <cell r="AI765">
            <v>1</v>
          </cell>
          <cell r="AJ765" t="str">
            <v>V</v>
          </cell>
          <cell r="AW765" t="str">
            <v>Ingen kjent effekt</v>
          </cell>
          <cell r="AX765" t="str">
            <v>Ingen kjent effekt</v>
          </cell>
          <cell r="BC765" t="str">
            <v>Ingen kjent effekt</v>
          </cell>
          <cell r="BD765" t="str">
            <v>Ingen kjent effekt</v>
          </cell>
          <cell r="BK765" t="str">
            <v>temperate_dry:Europe,Asia|subtropic_mediterranean:Europe,Asia</v>
          </cell>
          <cell r="BM765" t="str">
            <v>temperate_nemoral:Europe|temperate_dry:Europe,Asia|subtropic_mediterranean:Europe,Asia</v>
          </cell>
          <cell r="DI765">
            <v>0</v>
          </cell>
        </row>
        <row r="766">
          <cell r="B766" t="str">
            <v>Galium tricornutum</v>
          </cell>
          <cell r="C766" t="str">
            <v>Dandy</v>
          </cell>
          <cell r="D766" t="str">
            <v>ballastmaure</v>
          </cell>
          <cell r="E766">
            <v>133379</v>
          </cell>
          <cell r="F766">
            <v>102222</v>
          </cell>
          <cell r="G766" t="str">
            <v>ExpertGroups/Karplanter/N</v>
          </cell>
          <cell r="H766" t="str">
            <v>Karplanter</v>
          </cell>
          <cell r="I766" t="str">
            <v>Karplanter</v>
          </cell>
          <cell r="J766" t="str">
            <v>NotApplicable</v>
          </cell>
          <cell r="M766" t="str">
            <v>canNotEstablishWithin50years</v>
          </cell>
          <cell r="AA766">
            <v>1882</v>
          </cell>
          <cell r="AB766" t="str">
            <v>terrestrial</v>
          </cell>
          <cell r="AD766" t="str">
            <v>origin</v>
          </cell>
          <cell r="AE766" t="str">
            <v>no</v>
          </cell>
          <cell r="AF766" t="str">
            <v>unknown</v>
          </cell>
          <cell r="AI766">
            <v>1</v>
          </cell>
          <cell r="AJ766" t="str">
            <v>V</v>
          </cell>
          <cell r="AW766" t="str">
            <v>Ingen kjent effekt</v>
          </cell>
          <cell r="AX766" t="str">
            <v>Ingen kjent effekt</v>
          </cell>
          <cell r="BC766" t="str">
            <v>Ingen kjent effekt</v>
          </cell>
          <cell r="BD766" t="str">
            <v>Ingen kjent effekt</v>
          </cell>
          <cell r="BK766" t="str">
            <v>temperate_nemoral:Europe|temperate_dry:Asia|subtropic_mediterranean:Europe,Asia,Africa</v>
          </cell>
          <cell r="BM766" t="str">
            <v>temperate_nemoral:Europe|temperate_dry:Asia|subtropic_mediterranean:Europe,Asia,Africa,Oceania,NorthAndCentralAmerica</v>
          </cell>
          <cell r="DI766">
            <v>0</v>
          </cell>
        </row>
        <row r="767">
          <cell r="B767" t="str">
            <v>Gamochaeta pensylvanica</v>
          </cell>
          <cell r="C767" t="str">
            <v>(Willd.) Cabrera</v>
          </cell>
          <cell r="E767">
            <v>133387</v>
          </cell>
          <cell r="F767">
            <v>157241</v>
          </cell>
          <cell r="G767" t="str">
            <v>ExpertGroups/Karplanter/N</v>
          </cell>
          <cell r="H767" t="str">
            <v>Karplanter</v>
          </cell>
          <cell r="I767" t="str">
            <v>Karplanter</v>
          </cell>
          <cell r="J767" t="str">
            <v>NotApplicable</v>
          </cell>
          <cell r="M767" t="str">
            <v>canNotEstablishWithin50years</v>
          </cell>
          <cell r="AA767">
            <v>2004</v>
          </cell>
          <cell r="AB767" t="str">
            <v>terrestrial</v>
          </cell>
          <cell r="AD767" t="str">
            <v>unknown</v>
          </cell>
          <cell r="AE767" t="str">
            <v>no</v>
          </cell>
          <cell r="AF767" t="str">
            <v>unknown</v>
          </cell>
          <cell r="AI767">
            <v>1</v>
          </cell>
          <cell r="AJ767" t="str">
            <v>V</v>
          </cell>
          <cell r="AW767" t="str">
            <v>Ingen kjent effekt</v>
          </cell>
          <cell r="AX767" t="str">
            <v>Ingen kjent effekt</v>
          </cell>
          <cell r="BC767" t="str">
            <v>Ingen kjent effekt</v>
          </cell>
          <cell r="BD767" t="str">
            <v>Ingen kjent effekt</v>
          </cell>
          <cell r="BK767" t="str">
            <v>subtropic_unspecified:SouthAmerica|tropic:SouthAmerica</v>
          </cell>
          <cell r="BM767" t="str">
            <v>temperate_nemoral:NorthAndCentralAmerica|subtropic_unspecified:NorthAndCentralAmerica,SouthAmerica|subtropic_mediterranean:Oceania|subtropic_humid:Oceania|subtropic_dry:Oceania|subtropic_caperegion:Africa|subtropic_highlands:SouthAmerica|tropic:Oceania,NorthAndCentralAmerica,SouthAmerica</v>
          </cell>
          <cell r="DI767">
            <v>0</v>
          </cell>
        </row>
        <row r="768">
          <cell r="B768" t="str">
            <v>Gamochaeta purpurea</v>
          </cell>
          <cell r="C768" t="str">
            <v>(L.) Cabrera</v>
          </cell>
          <cell r="D768" t="str">
            <v>sølvgråurt</v>
          </cell>
          <cell r="E768">
            <v>133388</v>
          </cell>
          <cell r="F768">
            <v>100587</v>
          </cell>
          <cell r="G768" t="str">
            <v>ExpertGroups/Karplanter/N</v>
          </cell>
          <cell r="H768" t="str">
            <v>Karplanter</v>
          </cell>
          <cell r="I768" t="str">
            <v>Karplanter</v>
          </cell>
          <cell r="J768" t="str">
            <v>AlienSpecie</v>
          </cell>
          <cell r="N768">
            <v>1</v>
          </cell>
          <cell r="Q768">
            <v>1</v>
          </cell>
          <cell r="T768" t="str">
            <v>NK</v>
          </cell>
          <cell r="U768">
            <v>1</v>
          </cell>
          <cell r="V768" t="str">
            <v>1,1</v>
          </cell>
          <cell r="X768">
            <v>1</v>
          </cell>
          <cell r="Y768">
            <v>1</v>
          </cell>
          <cell r="Z768">
            <v>1</v>
          </cell>
          <cell r="AA768">
            <v>1998</v>
          </cell>
          <cell r="AB768" t="str">
            <v>terrestrial</v>
          </cell>
          <cell r="AD768" t="str">
            <v>origin</v>
          </cell>
          <cell r="AE768" t="str">
            <v>yes</v>
          </cell>
          <cell r="AF768" t="str">
            <v>unknown</v>
          </cell>
          <cell r="AG768">
            <v>1998</v>
          </cell>
          <cell r="AH768" t="str">
            <v>Bu Hurum: Tofte</v>
          </cell>
          <cell r="AI768">
            <v>1</v>
          </cell>
          <cell r="AJ768" t="str">
            <v>V</v>
          </cell>
          <cell r="AN768">
            <v>1</v>
          </cell>
          <cell r="AO768" t="str">
            <v>introductionTransportpollution</v>
          </cell>
          <cell r="AP768" t="str">
            <v>Bu</v>
          </cell>
          <cell r="AQ768">
            <v>4</v>
          </cell>
          <cell r="AR768">
            <v>2</v>
          </cell>
          <cell r="AS768">
            <v>8</v>
          </cell>
          <cell r="AT768">
            <v>1</v>
          </cell>
          <cell r="AU768">
            <v>8</v>
          </cell>
          <cell r="AV768">
            <v>100</v>
          </cell>
          <cell r="AW768" t="str">
            <v>Ingen kjent effekt</v>
          </cell>
          <cell r="AX768" t="str">
            <v>Ingen kjent effekt</v>
          </cell>
          <cell r="BC768" t="str">
            <v>Ingen kjent effekt</v>
          </cell>
          <cell r="BD768" t="str">
            <v>Ingen kjent effekt</v>
          </cell>
          <cell r="BE768" t="str">
            <v>no</v>
          </cell>
          <cell r="BF768" t="str">
            <v>no</v>
          </cell>
          <cell r="BG768" t="str">
            <v>V</v>
          </cell>
          <cell r="BK768" t="str">
            <v>temperate_nemoral:NorthAndCentralAmerica|subtropic_humid:NorthAndCentralAmerica</v>
          </cell>
          <cell r="BM768" t="str">
            <v>temperate_nemoral:Europe,Asia,Oceania,NorthAndCentralAmerica|subtropic_unspecified:Europe|subtropic_mediterranean:Oceania,NorthAndCentralAmerica|subtropic_humid:NorthAndCentralAmerica,SouthAmerica|subtropic_highlands:Africa,SouthAmerica|tropic:NorthAndCentralAmerica,SouthAmerica</v>
          </cell>
          <cell r="BO768">
            <v>1</v>
          </cell>
          <cell r="BR768" t="str">
            <v>RedListCategoryLevel</v>
          </cell>
          <cell r="BT768">
            <v>1</v>
          </cell>
          <cell r="BW768" t="str">
            <v>SpreadYearlyIncreaseCalculatedExpansionSpeed</v>
          </cell>
          <cell r="BX768">
            <v>0</v>
          </cell>
          <cell r="BY768">
            <v>1</v>
          </cell>
          <cell r="CB768" t="str">
            <v>T37-C-3,T37</v>
          </cell>
          <cell r="CC768">
            <v>1</v>
          </cell>
          <cell r="CH768">
            <v>1</v>
          </cell>
          <cell r="CM768">
            <v>1</v>
          </cell>
          <cell r="CQ768">
            <v>1</v>
          </cell>
          <cell r="CU768">
            <v>1</v>
          </cell>
          <cell r="CX768">
            <v>0</v>
          </cell>
          <cell r="CY768">
            <v>1</v>
          </cell>
          <cell r="DB768">
            <v>0</v>
          </cell>
          <cell r="DC768" t="str">
            <v>Sølvgråurt&lt;em&gt; Gamochaeta purpurea &lt;/em&gt;er en ettårig art fra østlige Nord-Amerika. Arten er ikke veldig hardfør: som fremmed art forekommer den i all hovedsak i Mellom- og Sør-Amerika, Sør-Australia og New Zealand. Den formerer seg effektiv med frø som kan spres med vind, dyr, folk og redskaper.</v>
          </cell>
          <cell r="DD768" t="str">
            <v>&lt;p&gt;Arten er funnet gjentatte ganger på bark- og flisfyllinger ved S&amp;#246:dra Cells cellulosefabrikk på Tofte i Bu Hurum: 1998, 2004, 2005, 2008. Etter som arten er ettårig, så tyder dette på reproduksjon. Arten er også funnet i Vf Sandefjord: Varden jordforbedringsdeponi i 2011, men det antas at denne forekomsten var kortvarig.&lt;/p&gt;</v>
          </cell>
          <cell r="DE768" t="str">
            <v>Arten har trolig kommet inn til Tofte cellulose i Bu Hurum ved tømmerimport. Vi antar at den har reprodusert her siden den er gjenfunnet i flere år etter det første funnet i 1998 (2004, 2005 og 2008).</v>
          </cell>
          <cell r="DF768" t="str">
            <v>Invasjonspotensialet er lavt: arten har både en kort median levetid og ingen ekspansjon pr. i dag.</v>
          </cell>
          <cell r="DG768" t="str">
            <v>Det er ingen kjente negative effekter knyttet til arten i norsk natur, men den omtales som et ugras i Flora of North America og som en invasiv sak i "Invasive Plant Atlas of the United States".</v>
          </cell>
          <cell r="DH768" t="str">
            <v>Sølvgråurt vurderes til ingen kjent økologisk risiko på grunn av kombinasjonen mellom et manglende/lavt invasjonspotensial og ingen kjente negative økologiske effekter. Ut fra dens utbredelse i Nord-Amerika, har den imidlertid sjanse til å etablere seg bedre i landet enn den gjør i dag. Den er hardfør godt inn i Canada.</v>
          </cell>
          <cell r="DI768">
            <v>0</v>
          </cell>
        </row>
        <row r="769">
          <cell r="B769" t="str">
            <v>Gaudinia fragilis</v>
          </cell>
          <cell r="C769" t="str">
            <v>(L.) P.Beauv.</v>
          </cell>
          <cell r="E769">
            <v>133393</v>
          </cell>
          <cell r="F769">
            <v>127948</v>
          </cell>
          <cell r="G769" t="str">
            <v>ExpertGroups/Karplanter/N</v>
          </cell>
          <cell r="H769" t="str">
            <v>Karplanter</v>
          </cell>
          <cell r="I769" t="str">
            <v>Karplanter</v>
          </cell>
          <cell r="J769" t="str">
            <v>NotApplicable</v>
          </cell>
          <cell r="M769" t="str">
            <v>canNotEstablishWithin50years</v>
          </cell>
          <cell r="AA769">
            <v>2007</v>
          </cell>
          <cell r="AB769" t="str">
            <v>terrestrial</v>
          </cell>
          <cell r="AD769" t="str">
            <v>origin</v>
          </cell>
          <cell r="AE769" t="str">
            <v>no</v>
          </cell>
          <cell r="AF769" t="str">
            <v>unknown</v>
          </cell>
          <cell r="AI769">
            <v>1</v>
          </cell>
          <cell r="AJ769" t="str">
            <v>V</v>
          </cell>
          <cell r="AW769" t="str">
            <v>Ingen kjent effekt</v>
          </cell>
          <cell r="AX769" t="str">
            <v>Ingen kjent effekt</v>
          </cell>
          <cell r="BC769" t="str">
            <v>Ingen kjent effekt</v>
          </cell>
          <cell r="BD769" t="str">
            <v>Ingen kjent effekt</v>
          </cell>
          <cell r="BK769" t="str">
            <v>temperate_nemoral:Europe|subtropic_mediterranean:Europe,Asia,Africa</v>
          </cell>
          <cell r="BM769" t="str">
            <v>temperate_nemoral:Europe|subtropic_mediterranean:Europe,Asia,Africa,Oceania</v>
          </cell>
          <cell r="DI769">
            <v>0</v>
          </cell>
        </row>
        <row r="770">
          <cell r="B770" t="str">
            <v>Genista anglica</v>
          </cell>
          <cell r="C770" t="str">
            <v>L.</v>
          </cell>
          <cell r="D770" t="str">
            <v>nåleginst</v>
          </cell>
          <cell r="E770">
            <v>61891</v>
          </cell>
          <cell r="F770">
            <v>101931</v>
          </cell>
          <cell r="G770" t="str">
            <v>ExpertGroups/Karplanter/N</v>
          </cell>
          <cell r="H770" t="str">
            <v>Karplanter</v>
          </cell>
          <cell r="I770" t="str">
            <v>Karplanter</v>
          </cell>
          <cell r="J770" t="str">
            <v>NotApplicable</v>
          </cell>
          <cell r="M770" t="str">
            <v>canNotEstablishWithin50years</v>
          </cell>
          <cell r="AA770">
            <v>1993</v>
          </cell>
          <cell r="AB770" t="str">
            <v>terrestrial</v>
          </cell>
          <cell r="AD770" t="str">
            <v>origin</v>
          </cell>
          <cell r="AE770" t="str">
            <v>no</v>
          </cell>
          <cell r="AF770" t="str">
            <v>unknown</v>
          </cell>
          <cell r="AI770">
            <v>10</v>
          </cell>
          <cell r="AJ770" t="str">
            <v>V</v>
          </cell>
          <cell r="AW770" t="str">
            <v>Ingen kjent effekt</v>
          </cell>
          <cell r="AX770" t="str">
            <v>Ingen kjent effekt</v>
          </cell>
          <cell r="BC770" t="str">
            <v>Ingen kjent effekt</v>
          </cell>
          <cell r="BD770" t="str">
            <v>Ingen kjent effekt</v>
          </cell>
          <cell r="BK770" t="str">
            <v>temperate_nemoral:Europe|subtropic_mediterranean:Europe,Africa</v>
          </cell>
          <cell r="BM770" t="str">
            <v>temperate_nemoral:Europe|subtropic_mediterranean:Europe,Africa</v>
          </cell>
          <cell r="DI770">
            <v>0</v>
          </cell>
        </row>
        <row r="771">
          <cell r="B771" t="str">
            <v>Genista pilosa</v>
          </cell>
          <cell r="C771" t="str">
            <v>L.</v>
          </cell>
          <cell r="D771" t="str">
            <v>hårginst</v>
          </cell>
          <cell r="E771">
            <v>105207</v>
          </cell>
          <cell r="F771">
            <v>145554</v>
          </cell>
          <cell r="G771" t="str">
            <v>ExpertGroups/Karplanter/N</v>
          </cell>
          <cell r="H771" t="str">
            <v>Karplanter</v>
          </cell>
          <cell r="I771" t="str">
            <v>Karplanter</v>
          </cell>
          <cell r="J771" t="str">
            <v>NotApplicable</v>
          </cell>
          <cell r="M771" t="str">
            <v>canNotEstablishWithin50years</v>
          </cell>
          <cell r="AA771">
            <v>1970</v>
          </cell>
          <cell r="AB771" t="str">
            <v>terrestrial</v>
          </cell>
          <cell r="AD771" t="str">
            <v>unknown</v>
          </cell>
          <cell r="AE771" t="str">
            <v>no</v>
          </cell>
          <cell r="AF771" t="str">
            <v>unknown</v>
          </cell>
          <cell r="AI771">
            <v>10</v>
          </cell>
          <cell r="AJ771" t="str">
            <v>V</v>
          </cell>
          <cell r="AW771" t="str">
            <v>Ingen kjent effekt</v>
          </cell>
          <cell r="AX771" t="str">
            <v>Ingen kjent effekt</v>
          </cell>
          <cell r="BC771" t="str">
            <v>Ingen kjent effekt</v>
          </cell>
          <cell r="BD771" t="str">
            <v>Ingen kjent effekt</v>
          </cell>
          <cell r="BK771" t="str">
            <v>temperate_nemoral:Europe|subtropic_mediterranean:Europe</v>
          </cell>
          <cell r="BM771" t="str">
            <v>temperate_nemoral:Europe|subtropic_mediterranean:Europe</v>
          </cell>
          <cell r="DI771">
            <v>0</v>
          </cell>
        </row>
        <row r="772">
          <cell r="B772" t="str">
            <v>Gentiana septemfida</v>
          </cell>
          <cell r="C772" t="str">
            <v>Pall.</v>
          </cell>
          <cell r="D772" t="str">
            <v>frynsesøte</v>
          </cell>
          <cell r="E772">
            <v>62141</v>
          </cell>
          <cell r="F772">
            <v>102181</v>
          </cell>
          <cell r="G772" t="str">
            <v>ExpertGroups/Karplanter/N</v>
          </cell>
          <cell r="H772" t="str">
            <v>Karplanter</v>
          </cell>
          <cell r="I772" t="str">
            <v>Karplanter</v>
          </cell>
          <cell r="J772" t="str">
            <v>NotApplicable</v>
          </cell>
          <cell r="M772" t="str">
            <v>canNotEstablishWithin50years</v>
          </cell>
          <cell r="AA772">
            <v>1939</v>
          </cell>
          <cell r="AB772" t="str">
            <v>terrestrial</v>
          </cell>
          <cell r="AD772" t="str">
            <v>unknown</v>
          </cell>
          <cell r="AE772" t="str">
            <v>no</v>
          </cell>
          <cell r="AF772" t="str">
            <v>unknown</v>
          </cell>
          <cell r="AI772">
            <v>5</v>
          </cell>
          <cell r="AJ772" t="str">
            <v>V</v>
          </cell>
          <cell r="AW772" t="str">
            <v>Ingen kjent effekt</v>
          </cell>
          <cell r="AX772" t="str">
            <v>Ingen kjent effekt</v>
          </cell>
          <cell r="BC772" t="str">
            <v>Ingen kjent effekt</v>
          </cell>
          <cell r="BD772" t="str">
            <v>Ingen kjent effekt</v>
          </cell>
          <cell r="BK772" t="str">
            <v>temperate_nemoral:Europe,Asia</v>
          </cell>
          <cell r="BM772" t="str">
            <v>temperate_nemoral:Europe,Asia</v>
          </cell>
          <cell r="DI772">
            <v>0</v>
          </cell>
        </row>
        <row r="773">
          <cell r="B773" t="str">
            <v>Geranium bicknellii</v>
          </cell>
          <cell r="C773" t="str">
            <v>Britton</v>
          </cell>
          <cell r="D773" t="str">
            <v>amerikastorkenebb</v>
          </cell>
          <cell r="E773">
            <v>62198</v>
          </cell>
          <cell r="F773">
            <v>102238</v>
          </cell>
          <cell r="G773" t="str">
            <v>ExpertGroups/Karplanter/N</v>
          </cell>
          <cell r="H773" t="str">
            <v>Karplanter</v>
          </cell>
          <cell r="I773" t="str">
            <v>Karplanter</v>
          </cell>
          <cell r="J773" t="str">
            <v>NotApplicable</v>
          </cell>
          <cell r="M773" t="str">
            <v>canNotEstablishWithin50years</v>
          </cell>
          <cell r="AA773">
            <v>1927</v>
          </cell>
          <cell r="AB773" t="str">
            <v>terrestrial</v>
          </cell>
          <cell r="AD773" t="str">
            <v>origin</v>
          </cell>
          <cell r="AE773" t="str">
            <v>no</v>
          </cell>
          <cell r="AF773" t="str">
            <v>unknown</v>
          </cell>
          <cell r="AI773">
            <v>1</v>
          </cell>
          <cell r="AJ773" t="str">
            <v>V</v>
          </cell>
          <cell r="AW773" t="str">
            <v>Ingen kjent effekt</v>
          </cell>
          <cell r="AX773" t="str">
            <v>Ingen kjent effekt</v>
          </cell>
          <cell r="BC773" t="str">
            <v>Ingen kjent effekt</v>
          </cell>
          <cell r="BD773" t="str">
            <v>Ingen kjent effekt</v>
          </cell>
          <cell r="BK773" t="str">
            <v>temperate_boreal:NorthAndCentralAmerica|temperate_nemoral:NorthAndCentralAmerica</v>
          </cell>
          <cell r="BM773" t="str">
            <v>temperate_boreal:NorthAndCentralAmerica|temperate_nemoral:NorthAndCentralAmerica</v>
          </cell>
          <cell r="DI773">
            <v>0</v>
          </cell>
        </row>
        <row r="774">
          <cell r="B774" t="str">
            <v>Geranium carolinianum</v>
          </cell>
          <cell r="C774" t="str">
            <v>L.</v>
          </cell>
          <cell r="D774" t="str">
            <v>møllestorkenebb</v>
          </cell>
          <cell r="E774">
            <v>62200</v>
          </cell>
          <cell r="F774">
            <v>102240</v>
          </cell>
          <cell r="G774" t="str">
            <v>ExpertGroups/Karplanter/N</v>
          </cell>
          <cell r="H774" t="str">
            <v>Karplanter</v>
          </cell>
          <cell r="I774" t="str">
            <v>Karplanter</v>
          </cell>
          <cell r="J774" t="str">
            <v>NotApplicable</v>
          </cell>
          <cell r="M774" t="str">
            <v>canNotEstablishWithin50years</v>
          </cell>
          <cell r="AA774">
            <v>1912</v>
          </cell>
          <cell r="AB774" t="str">
            <v>terrestrial</v>
          </cell>
          <cell r="AD774" t="str">
            <v>origin,unknown</v>
          </cell>
          <cell r="AE774" t="str">
            <v>no</v>
          </cell>
          <cell r="AF774" t="str">
            <v>unknown</v>
          </cell>
          <cell r="AI774">
            <v>1</v>
          </cell>
          <cell r="AJ774" t="str">
            <v>V</v>
          </cell>
          <cell r="AQ774">
            <v>0</v>
          </cell>
          <cell r="AS774">
            <v>0</v>
          </cell>
          <cell r="AT774">
            <v>0</v>
          </cell>
          <cell r="AW774" t="str">
            <v>Ingen kjent effekt</v>
          </cell>
          <cell r="AX774" t="str">
            <v>Ingen kjent effekt</v>
          </cell>
          <cell r="BC774" t="str">
            <v>Ingen kjent effekt</v>
          </cell>
          <cell r="BD774" t="str">
            <v>Ingen kjent effekt</v>
          </cell>
          <cell r="BK774" t="str">
            <v>temperate_boreal:NorthAndCentralAmerica|temperate_nemoral:NorthAndCentralAmerica|subtropic_humid:NorthAndCentralAmerica</v>
          </cell>
          <cell r="BM774" t="str">
            <v>temperate_boreal:NorthAndCentralAmerica|temperate_nemoral:Asia,NorthAndCentralAmerica,SouthAmerica|subtropic_unspecified:SouthAmerica|subtropic_humid:Asia,NorthAndCentralAmerica</v>
          </cell>
          <cell r="DI774">
            <v>1</v>
          </cell>
        </row>
        <row r="775">
          <cell r="B775" t="str">
            <v>Geranium endressii</v>
          </cell>
          <cell r="C775" t="str">
            <v>J.Gay</v>
          </cell>
          <cell r="D775" t="str">
            <v>kjertelstorkenebb</v>
          </cell>
          <cell r="E775">
            <v>62204</v>
          </cell>
          <cell r="F775">
            <v>102244</v>
          </cell>
          <cell r="G775" t="str">
            <v>ExpertGroups/Karplanter/N</v>
          </cell>
          <cell r="H775" t="str">
            <v>Karplanter</v>
          </cell>
          <cell r="I775" t="str">
            <v>Karplanter</v>
          </cell>
          <cell r="J775" t="str">
            <v>AlienSpecie</v>
          </cell>
          <cell r="N775">
            <v>2</v>
          </cell>
          <cell r="Q775">
            <v>1</v>
          </cell>
          <cell r="T775" t="str">
            <v>LO</v>
          </cell>
          <cell r="U775">
            <v>2</v>
          </cell>
          <cell r="V775" t="str">
            <v>2AB,1</v>
          </cell>
          <cell r="X775">
            <v>1</v>
          </cell>
          <cell r="Y775">
            <v>1</v>
          </cell>
          <cell r="Z775">
            <v>1</v>
          </cell>
          <cell r="AA775">
            <v>1999</v>
          </cell>
          <cell r="AB775" t="str">
            <v>terrestrial</v>
          </cell>
          <cell r="AD775" t="str">
            <v>unknown</v>
          </cell>
          <cell r="AE775" t="str">
            <v>yes</v>
          </cell>
          <cell r="AF775" t="str">
            <v>unknown</v>
          </cell>
          <cell r="AG775">
            <v>2014</v>
          </cell>
          <cell r="AH775" t="str">
            <v>Bu Drammen: Konnerud, Elvetråkket</v>
          </cell>
          <cell r="AI775">
            <v>5</v>
          </cell>
          <cell r="AJ775" t="str">
            <v>V</v>
          </cell>
          <cell r="AL775">
            <v>1</v>
          </cell>
          <cell r="AM775" t="str">
            <v>importDirect</v>
          </cell>
          <cell r="AN775">
            <v>2</v>
          </cell>
          <cell r="AO775" t="str">
            <v>introductionEscaped</v>
          </cell>
          <cell r="AP775" t="str">
            <v>OsA,Bu,Ro,Mr</v>
          </cell>
          <cell r="AQ775">
            <v>16</v>
          </cell>
          <cell r="AR775">
            <v>3</v>
          </cell>
          <cell r="AS775">
            <v>48</v>
          </cell>
          <cell r="AT775">
            <v>54000</v>
          </cell>
          <cell r="AU775">
            <v>72</v>
          </cell>
          <cell r="AV775">
            <v>75</v>
          </cell>
          <cell r="AW775" t="str">
            <v>Ingen kjent effekt</v>
          </cell>
          <cell r="AX775" t="str">
            <v>Ingen kjent effekt</v>
          </cell>
          <cell r="BC775" t="str">
            <v>Ingen kjent effekt</v>
          </cell>
          <cell r="BD775" t="str">
            <v>Ingen kjent effekt</v>
          </cell>
          <cell r="BE775" t="str">
            <v>no</v>
          </cell>
          <cell r="BF775" t="str">
            <v>no</v>
          </cell>
          <cell r="BG775" t="str">
            <v>V</v>
          </cell>
          <cell r="BK775" t="str">
            <v>temperate_nemoral:Europe</v>
          </cell>
          <cell r="BM775" t="str">
            <v>temperate_nemoral:Europe</v>
          </cell>
          <cell r="BO775">
            <v>2</v>
          </cell>
          <cell r="BR775" t="str">
            <v>RedListCategoryLevel</v>
          </cell>
          <cell r="BT775">
            <v>2</v>
          </cell>
          <cell r="BW775" t="str">
            <v>SpreadYearlyIncreaseCalculatedExpansionSpeed</v>
          </cell>
          <cell r="BX775">
            <v>82.27</v>
          </cell>
          <cell r="BY775">
            <v>1</v>
          </cell>
          <cell r="CB775" t="str">
            <v>T4,T35-C-1</v>
          </cell>
          <cell r="CC775">
            <v>1</v>
          </cell>
          <cell r="CH775">
            <v>1</v>
          </cell>
          <cell r="CM775">
            <v>1</v>
          </cell>
          <cell r="CQ775">
            <v>1</v>
          </cell>
          <cell r="CU775">
            <v>1</v>
          </cell>
          <cell r="CX775">
            <v>0</v>
          </cell>
          <cell r="CY775">
            <v>1</v>
          </cell>
          <cell r="DB775">
            <v>0</v>
          </cell>
          <cell r="DC775" t="str">
            <v>Kjertelstorkenebb &lt;em&gt;Geranium endressii &lt;/em&gt;er en flerårig urt fra Pyreneene. Den dyrkes en del som hagestaude, særlig i nyere tid. Den har frøformering.</v>
          </cell>
          <cell r="DD775" t="str">
            <v>&lt;p&gt;Arten kan formere seg og danne bestand i Norge, men foreløpig er det bare &amp;#233:n av de kjente forekomstene som er sannsynliggjort som reproduserende, i Bu Drammen 2014. De andre er: MR Molde i 1999, i et skogholt, Ak Asker: Bondi i 2005-2006 (ett stort individ eller en liten klon ved et nedlagt staudegartneri), og Ro Stavanger: Madla 2015.&lt;/p&gt;</v>
          </cell>
          <cell r="DE775" t="str">
            <v>Arten er forvillet fra dyrkning, inkludert gjenstående og som hageutkast.</v>
          </cell>
          <cell r="DF775" t="str">
            <v>Arten har et begrenset invasjonspotensial som en kombinasjon av begrenset median levetid og begrenset ekspansjonshastighet.</v>
          </cell>
          <cell r="DG775" t="str">
            <v>Det er ingen kjente negative økologiske effekter knyttet til arten.</v>
          </cell>
          <cell r="DH775" t="str">
            <v>&lt;p&gt;Kjertelstorkenebb vurderes til lav økologisk risiko på grunn av et begrenset invasjonspotensial og ingen kjente negative økologiske effekter.&lt;/p&gt;</v>
          </cell>
          <cell r="DI775">
            <v>0</v>
          </cell>
        </row>
        <row r="776">
          <cell r="B776" t="str">
            <v>Geranium palustre</v>
          </cell>
          <cell r="C776" t="str">
            <v>L.</v>
          </cell>
          <cell r="D776" t="str">
            <v>myrstorkenebb</v>
          </cell>
          <cell r="E776">
            <v>62210</v>
          </cell>
          <cell r="F776">
            <v>102250</v>
          </cell>
          <cell r="G776" t="str">
            <v>ExpertGroups/Karplanter/N</v>
          </cell>
          <cell r="H776" t="str">
            <v>Karplanter</v>
          </cell>
          <cell r="I776" t="str">
            <v>Karplanter</v>
          </cell>
          <cell r="J776" t="str">
            <v>AlienSpecie</v>
          </cell>
          <cell r="N776">
            <v>2</v>
          </cell>
          <cell r="Q776">
            <v>1</v>
          </cell>
          <cell r="T776" t="str">
            <v>LO</v>
          </cell>
          <cell r="U776">
            <v>2</v>
          </cell>
          <cell r="V776" t="str">
            <v>2AB,1</v>
          </cell>
          <cell r="X776">
            <v>2</v>
          </cell>
          <cell r="Y776">
            <v>3</v>
          </cell>
          <cell r="Z776">
            <v>1</v>
          </cell>
          <cell r="AA776">
            <v>1915</v>
          </cell>
          <cell r="AB776" t="str">
            <v>terrestrial</v>
          </cell>
          <cell r="AD776" t="str">
            <v>origin,unknown</v>
          </cell>
          <cell r="AE776" t="str">
            <v>yes</v>
          </cell>
          <cell r="AF776" t="str">
            <v>unknown</v>
          </cell>
          <cell r="AG776">
            <v>2003</v>
          </cell>
          <cell r="AH776" t="str">
            <v>Bu Hurum: Tofte: Vf Sande: Selvik, Sande Paper Mill</v>
          </cell>
          <cell r="AI776">
            <v>5</v>
          </cell>
          <cell r="AJ776" t="str">
            <v>V</v>
          </cell>
          <cell r="AL776">
            <v>1</v>
          </cell>
          <cell r="AM776" t="str">
            <v>importDirect</v>
          </cell>
          <cell r="AN776">
            <v>1</v>
          </cell>
          <cell r="AO776" t="str">
            <v>introductionTransportpollution</v>
          </cell>
          <cell r="AP776" t="str">
            <v>Bu,Ve</v>
          </cell>
          <cell r="AQ776">
            <v>16</v>
          </cell>
          <cell r="AR776">
            <v>4</v>
          </cell>
          <cell r="AS776">
            <v>64</v>
          </cell>
          <cell r="AT776">
            <v>732</v>
          </cell>
          <cell r="AU776">
            <v>96</v>
          </cell>
          <cell r="AV776">
            <v>100</v>
          </cell>
          <cell r="AW776" t="str">
            <v>Ingen kjent effekt</v>
          </cell>
          <cell r="AX776" t="str">
            <v>Ingen kjent effekt</v>
          </cell>
          <cell r="BC776" t="str">
            <v>Ingen kjent effekt</v>
          </cell>
          <cell r="BD776" t="str">
            <v>Ingen kjent effekt</v>
          </cell>
          <cell r="BE776" t="str">
            <v>no</v>
          </cell>
          <cell r="BF776" t="str">
            <v>no</v>
          </cell>
          <cell r="BK776" t="str">
            <v>temperate_boreal:Europe|temperate_nemoral:Europe,Asia</v>
          </cell>
          <cell r="BM776" t="str">
            <v>temperate_boreal:Europe|temperate_nemoral:Europe,Asia</v>
          </cell>
          <cell r="BO776">
            <v>2</v>
          </cell>
          <cell r="BR776" t="str">
            <v>RedListCategoryLevel</v>
          </cell>
          <cell r="BT776">
            <v>2</v>
          </cell>
          <cell r="BW776" t="str">
            <v>SpreadYearlyIncreaseCalculatedExpansionSpeed</v>
          </cell>
          <cell r="BX776">
            <v>143.27000000000001</v>
          </cell>
          <cell r="BY776">
            <v>1</v>
          </cell>
          <cell r="CB776" t="str">
            <v>T35,T37</v>
          </cell>
          <cell r="CC776">
            <v>1</v>
          </cell>
          <cell r="CH776">
            <v>1</v>
          </cell>
          <cell r="CM776">
            <v>1</v>
          </cell>
          <cell r="CQ776">
            <v>1</v>
          </cell>
          <cell r="CU776">
            <v>1</v>
          </cell>
          <cell r="CX776">
            <v>0</v>
          </cell>
          <cell r="CY776">
            <v>1</v>
          </cell>
          <cell r="DB776">
            <v>0</v>
          </cell>
          <cell r="DC776" t="str">
            <v>Myrstorkenebb &lt;em&gt;Geranium palustre &lt;/em&gt;kommer fra Europa nord til Sør- og Øst-Sverige, Finland, Nord-Russland, og øst til Tyrkia og Kaukasus. Arten er en flerårig urt, 30-50 cm høg. Den har frøreproduksjon. Frøene slynges ut fra fruktene, men bare over korte distanser (0,5-1 m).</v>
          </cell>
          <cell r="DD776" t="str">
            <v>&lt;p&gt;Myrstorkenebb gjorde et første, mislykket forsøk på etablering i Norge i 1915 i Botanisk hage på Tøyen i Oslo. Arten er hardfør og kan reprodusere og danne bestand i Norge, kanskje nord til Trøndelag. På 2000-tallet er den funnet etablert på fire importplasser for tømmer i Bu Hurum: ved Tofte cellulosefabrikk fra 2003, Vf Sande: Sande Paper Mill fra 2003 og i Vf Larvik: Øya - Torstrand fra 2006 og Farriskilen fra 2010.&lt;/p&gt;</v>
          </cell>
          <cell r="DE776" t="str">
            <v>Arten er i moderne tid bare funnet på tømmerdeponier og sikkert kommet inn med importert tømmer, trolig fra Baltikum.</v>
          </cell>
          <cell r="DF776" t="str">
            <v>Arten har et begrenset invasjonspotensial, som en kombinasjon av begrenset median levetid og begrenset ekspansjonshastighet. Den er etablert, men foreløpig uten ekspansjon fra innførselsplassene. Rask økning (ekspansjonshastighet) etter 2000 fører den til trinn to på invasjonsaksen.</v>
          </cell>
          <cell r="DG776" t="str">
            <v>Det er ingen kjente negative økologiske effekter knyttet til arten.</v>
          </cell>
          <cell r="DH776" t="str">
            <v>&lt;p&gt;Arten vurderes til lav økologisk risiko på grunn av kombinasjonen mellom et begrenset invasjonspotensial og ingen kjente negative økologiske effekter.&lt;/p&gt;</v>
          </cell>
          <cell r="DI776">
            <v>0</v>
          </cell>
        </row>
        <row r="777">
          <cell r="B777" t="str">
            <v>Geranium platypetalum</v>
          </cell>
          <cell r="C777" t="str">
            <v>Fisch. &amp; C.A.Mey.</v>
          </cell>
          <cell r="E777">
            <v>118040</v>
          </cell>
          <cell r="F777">
            <v>157329</v>
          </cell>
          <cell r="G777" t="str">
            <v>ExpertGroups/Karplanter/N</v>
          </cell>
          <cell r="H777" t="str">
            <v>Karplanter</v>
          </cell>
          <cell r="I777" t="str">
            <v>Karplanter</v>
          </cell>
          <cell r="J777" t="str">
            <v>NotApplicable</v>
          </cell>
          <cell r="M777" t="str">
            <v>canNotEstablishWithin50years</v>
          </cell>
          <cell r="AA777">
            <v>1995</v>
          </cell>
          <cell r="AB777" t="str">
            <v>terrestrial</v>
          </cell>
          <cell r="AD777" t="str">
            <v>unknown</v>
          </cell>
          <cell r="AE777" t="str">
            <v>no</v>
          </cell>
          <cell r="AF777" t="str">
            <v>unknown</v>
          </cell>
          <cell r="AI777">
            <v>5</v>
          </cell>
          <cell r="AJ777" t="str">
            <v>V</v>
          </cell>
          <cell r="AW777" t="str">
            <v>Ingen kjent effekt</v>
          </cell>
          <cell r="AX777" t="str">
            <v>Ingen kjent effekt</v>
          </cell>
          <cell r="BC777" t="str">
            <v>Ingen kjent effekt</v>
          </cell>
          <cell r="BD777" t="str">
            <v>Ingen kjent effekt</v>
          </cell>
          <cell r="BK777" t="str">
            <v>temperate_nemoral:Europe,Asia</v>
          </cell>
          <cell r="BM777" t="str">
            <v>temperate_nemoral:Europe,Asia</v>
          </cell>
          <cell r="DI777">
            <v>0</v>
          </cell>
        </row>
        <row r="778">
          <cell r="B778" t="str">
            <v>Geranium pylzowianum</v>
          </cell>
          <cell r="C778" t="str">
            <v>Maxim.</v>
          </cell>
          <cell r="D778" t="str">
            <v>knollstorkenebb</v>
          </cell>
          <cell r="E778">
            <v>62214</v>
          </cell>
          <cell r="F778">
            <v>102254</v>
          </cell>
          <cell r="G778" t="str">
            <v>ExpertGroups/Karplanter/N</v>
          </cell>
          <cell r="H778" t="str">
            <v>Karplanter</v>
          </cell>
          <cell r="I778" t="str">
            <v>Karplanter</v>
          </cell>
          <cell r="J778" t="str">
            <v>AlienSpecie</v>
          </cell>
          <cell r="N778">
            <v>1</v>
          </cell>
          <cell r="Q778">
            <v>1</v>
          </cell>
          <cell r="T778" t="str">
            <v>NK</v>
          </cell>
          <cell r="U778">
            <v>1</v>
          </cell>
          <cell r="V778" t="str">
            <v>1,1</v>
          </cell>
          <cell r="X778">
            <v>1</v>
          </cell>
          <cell r="Y778">
            <v>1</v>
          </cell>
          <cell r="Z778">
            <v>1</v>
          </cell>
          <cell r="AA778">
            <v>1962</v>
          </cell>
          <cell r="AB778" t="str">
            <v>terrestrial</v>
          </cell>
          <cell r="AD778" t="str">
            <v>unknown</v>
          </cell>
          <cell r="AE778" t="str">
            <v>yes</v>
          </cell>
          <cell r="AF778" t="str">
            <v>unknown</v>
          </cell>
          <cell r="AG778">
            <v>1962</v>
          </cell>
          <cell r="AH778" t="str">
            <v>ST Orkdal: Svorkmo, Austli</v>
          </cell>
          <cell r="AI778">
            <v>5</v>
          </cell>
          <cell r="AJ778" t="str">
            <v>V</v>
          </cell>
          <cell r="AL778">
            <v>1</v>
          </cell>
          <cell r="AM778" t="str">
            <v>importDirect</v>
          </cell>
          <cell r="AN778">
            <v>1</v>
          </cell>
          <cell r="AO778" t="str">
            <v>introductionEscaped</v>
          </cell>
          <cell r="AP778" t="str">
            <v>Ho</v>
          </cell>
          <cell r="AQ778">
            <v>4</v>
          </cell>
          <cell r="AR778">
            <v>1</v>
          </cell>
          <cell r="AS778">
            <v>4</v>
          </cell>
          <cell r="AT778">
            <v>1</v>
          </cell>
          <cell r="AU778">
            <v>4</v>
          </cell>
          <cell r="AV778">
            <v>0</v>
          </cell>
          <cell r="AW778" t="str">
            <v>Ingen kjent effekt</v>
          </cell>
          <cell r="AX778" t="str">
            <v>Ingen kjent effekt</v>
          </cell>
          <cell r="BC778" t="str">
            <v>Ingen kjent effekt</v>
          </cell>
          <cell r="BD778" t="str">
            <v>Ingen kjent effekt</v>
          </cell>
          <cell r="BE778" t="str">
            <v>no</v>
          </cell>
          <cell r="BF778" t="str">
            <v>no</v>
          </cell>
          <cell r="BG778" t="str">
            <v>V</v>
          </cell>
          <cell r="BK778" t="str">
            <v>subtropic_highlands:Asia</v>
          </cell>
          <cell r="BM778" t="str">
            <v>subtropic_highlands:Asia</v>
          </cell>
          <cell r="BO778">
            <v>1</v>
          </cell>
          <cell r="BR778" t="str">
            <v>RedListCategoryLevel</v>
          </cell>
          <cell r="BT778">
            <v>1</v>
          </cell>
          <cell r="BW778" t="str">
            <v>SpreadYearlyIncreaseCalculatedExpansionSpeed</v>
          </cell>
          <cell r="BX778">
            <v>0</v>
          </cell>
          <cell r="BY778">
            <v>1</v>
          </cell>
          <cell r="CB778" t="str">
            <v>T45,T43</v>
          </cell>
          <cell r="CC778">
            <v>1</v>
          </cell>
          <cell r="CH778">
            <v>1</v>
          </cell>
          <cell r="CM778">
            <v>1</v>
          </cell>
          <cell r="CQ778">
            <v>1</v>
          </cell>
          <cell r="CU778">
            <v>1</v>
          </cell>
          <cell r="CX778">
            <v>0</v>
          </cell>
          <cell r="CY778">
            <v>1</v>
          </cell>
          <cell r="DB778">
            <v>0</v>
          </cell>
          <cell r="DC778" t="str">
            <v>Knollstorkenebb &lt;i&gt;Geranium pylzowianum&lt;/i&gt; er en flerårig urt fra fjellstrøk i Vestre Kina. Den har frøformering og også klonal vekst ved deling av knoller.</v>
          </cell>
          <cell r="DD778" t="str">
            <v>&lt;p&gt;Knollstorkenebb ble først funnet som forvillet i plen og engkant i ST Orkdal: Svorkmo i 1962, men som godt etablert og trolig med flere tiår historie bak seg. Den er også dokumentert fra stedet i 1966 og sett i flere år, minst fram til 1970-tallet. Området er nå såpass mye endret at arten mest trolig er forsvunnet. Den ble så funnet i 2000 i Søndre Kvalvågen i Ho Sveio. Status for denne forekomsten er ikke kjent.&lt;/p&gt;</v>
          </cell>
          <cell r="DE778" t="str">
            <v>Arten er innført som hageplante og trolig spredt med frø.</v>
          </cell>
          <cell r="DF778" t="str">
            <v>Invasjonspotensialet er lite, med kort median levetid og ingen ekspansjon.</v>
          </cell>
          <cell r="DG778" t="str">
            <v>Ingen negativ økologisk effekt er knyttet til arten.</v>
          </cell>
          <cell r="DH778" t="str">
            <v>&lt;p&gt;Knollstorkenebb vurderes til ingen kjent økologisk risiko.&lt;/p&gt;</v>
          </cell>
          <cell r="DI778">
            <v>0</v>
          </cell>
        </row>
        <row r="779">
          <cell r="B779" t="str">
            <v>Geranium rotundifolium</v>
          </cell>
          <cell r="C779" t="str">
            <v>L.</v>
          </cell>
          <cell r="D779" t="str">
            <v>hjulstorkenebb</v>
          </cell>
          <cell r="E779">
            <v>133476</v>
          </cell>
          <cell r="F779">
            <v>102257</v>
          </cell>
          <cell r="G779" t="str">
            <v>ExpertGroups/Karplanter/N</v>
          </cell>
          <cell r="H779" t="str">
            <v>Karplanter</v>
          </cell>
          <cell r="I779" t="str">
            <v>Karplanter</v>
          </cell>
          <cell r="J779" t="str">
            <v>NotApplicable</v>
          </cell>
          <cell r="M779" t="str">
            <v>canNotEstablishWithin50years</v>
          </cell>
          <cell r="AA779">
            <v>1895</v>
          </cell>
          <cell r="AB779" t="str">
            <v>terrestrial</v>
          </cell>
          <cell r="AD779" t="str">
            <v>origin</v>
          </cell>
          <cell r="AE779" t="str">
            <v>no</v>
          </cell>
          <cell r="AF779" t="str">
            <v>unknown</v>
          </cell>
          <cell r="AI779">
            <v>1</v>
          </cell>
          <cell r="AJ779" t="str">
            <v>V</v>
          </cell>
          <cell r="AW779" t="str">
            <v>Ingen kjent effekt</v>
          </cell>
          <cell r="AX779" t="str">
            <v>Ingen kjent effekt</v>
          </cell>
          <cell r="BC779" t="str">
            <v>Ingen kjent effekt</v>
          </cell>
          <cell r="BD779" t="str">
            <v>Ingen kjent effekt</v>
          </cell>
          <cell r="BK779" t="str">
            <v>temperate_nemoral:Europe,Asia|temperate_dry:Asia|subtropic_mediterranean:Europe,Asia,Africa</v>
          </cell>
          <cell r="BM779" t="str">
            <v>temperate_nemoral:Europe,Asia|temperate_dry:Asia|subtropic_mediterranean:Europe,Asia,Africa,Oceania,NorthAndCentralAmerica</v>
          </cell>
          <cell r="DI779">
            <v>1</v>
          </cell>
        </row>
        <row r="780">
          <cell r="B780" t="str">
            <v>Geranium ×magnificum</v>
          </cell>
          <cell r="C780" t="str">
            <v>Hyl.</v>
          </cell>
          <cell r="D780" t="str">
            <v>prydstorkenebb</v>
          </cell>
          <cell r="E780">
            <v>133472</v>
          </cell>
          <cell r="F780">
            <v>102247</v>
          </cell>
          <cell r="G780" t="str">
            <v>ExpertGroups/Karplanter/N</v>
          </cell>
          <cell r="H780" t="str">
            <v>Karplanter</v>
          </cell>
          <cell r="I780" t="str">
            <v>Karplanter</v>
          </cell>
          <cell r="J780" t="str">
            <v>NotApplicable</v>
          </cell>
          <cell r="M780" t="str">
            <v>canNotEstablishWithin50years</v>
          </cell>
          <cell r="AA780">
            <v>1960</v>
          </cell>
          <cell r="AB780" t="str">
            <v>terrestrial</v>
          </cell>
          <cell r="AD780" t="str">
            <v>unknown</v>
          </cell>
          <cell r="AE780" t="str">
            <v>no</v>
          </cell>
          <cell r="AF780" t="str">
            <v>unknown</v>
          </cell>
          <cell r="AI780">
            <v>5</v>
          </cell>
          <cell r="AW780" t="str">
            <v>Ingen kjent effekt</v>
          </cell>
          <cell r="AX780" t="str">
            <v>Ingen kjent effekt</v>
          </cell>
          <cell r="BC780" t="str">
            <v>Ingen kjent effekt</v>
          </cell>
          <cell r="BD780" t="str">
            <v>Ingen kjent effekt</v>
          </cell>
          <cell r="BK780" t="str">
            <v>unknown:Europe,Asia</v>
          </cell>
          <cell r="BM780" t="str">
            <v>temperate_nemoral:Europe</v>
          </cell>
          <cell r="DI780">
            <v>0</v>
          </cell>
        </row>
        <row r="781">
          <cell r="B781" t="str">
            <v>Geum coccineum</v>
          </cell>
          <cell r="C781" t="str">
            <v>Sibth. &amp; Sm.</v>
          </cell>
          <cell r="D781" t="str">
            <v>prakthumleblom</v>
          </cell>
          <cell r="E781">
            <v>105208</v>
          </cell>
          <cell r="F781">
            <v>145555</v>
          </cell>
          <cell r="G781" t="str">
            <v>ExpertGroups/Karplanter/N</v>
          </cell>
          <cell r="H781" t="str">
            <v>Karplanter</v>
          </cell>
          <cell r="I781" t="str">
            <v>Karplanter</v>
          </cell>
          <cell r="J781" t="str">
            <v>NotApplicable</v>
          </cell>
          <cell r="M781" t="str">
            <v>canNotEstablishWithin50years</v>
          </cell>
          <cell r="AA781">
            <v>2005</v>
          </cell>
          <cell r="AB781" t="str">
            <v>terrestrial</v>
          </cell>
          <cell r="AD781" t="str">
            <v>unknown</v>
          </cell>
          <cell r="AE781" t="str">
            <v>no</v>
          </cell>
          <cell r="AF781" t="str">
            <v>unknown</v>
          </cell>
          <cell r="AI781">
            <v>5</v>
          </cell>
          <cell r="AJ781" t="str">
            <v>V</v>
          </cell>
          <cell r="AW781" t="str">
            <v>Ingen kjent effekt</v>
          </cell>
          <cell r="AX781" t="str">
            <v>Ingen kjent effekt</v>
          </cell>
          <cell r="BC781" t="str">
            <v>Ingen kjent effekt</v>
          </cell>
          <cell r="BD781" t="str">
            <v>Ingen kjent effekt</v>
          </cell>
          <cell r="BK781" t="str">
            <v>temperate_nemoral:Europe|subtropic_mediterranean:Europe</v>
          </cell>
          <cell r="BM781" t="str">
            <v>temperate_nemoral:Europe|subtropic_mediterranean:Europe</v>
          </cell>
          <cell r="DI781">
            <v>0</v>
          </cell>
        </row>
        <row r="782">
          <cell r="B782" t="str">
            <v>Gilia capitata</v>
          </cell>
          <cell r="C782" t="str">
            <v>Sims</v>
          </cell>
          <cell r="D782" t="str">
            <v>nøstegilia</v>
          </cell>
          <cell r="E782">
            <v>61814</v>
          </cell>
          <cell r="F782">
            <v>101854</v>
          </cell>
          <cell r="G782" t="str">
            <v>ExpertGroups/Karplanter/N</v>
          </cell>
          <cell r="H782" t="str">
            <v>Karplanter</v>
          </cell>
          <cell r="I782" t="str">
            <v>Karplanter</v>
          </cell>
          <cell r="J782" t="str">
            <v>NotApplicable</v>
          </cell>
          <cell r="M782" t="str">
            <v>canNotEstablishWithin50years</v>
          </cell>
          <cell r="AA782">
            <v>1890</v>
          </cell>
          <cell r="AB782" t="str">
            <v>terrestrial</v>
          </cell>
          <cell r="AD782" t="str">
            <v>unknown</v>
          </cell>
          <cell r="AE782" t="str">
            <v>no</v>
          </cell>
          <cell r="AF782" t="str">
            <v>unknown</v>
          </cell>
          <cell r="AI782">
            <v>1</v>
          </cell>
          <cell r="AJ782" t="str">
            <v>V</v>
          </cell>
          <cell r="AW782" t="str">
            <v>Ingen kjent effekt</v>
          </cell>
          <cell r="AX782" t="str">
            <v>Ingen kjent effekt</v>
          </cell>
          <cell r="BC782" t="str">
            <v>Ingen kjent effekt</v>
          </cell>
          <cell r="BD782" t="str">
            <v>Ingen kjent effekt</v>
          </cell>
          <cell r="BK782" t="str">
            <v>subtropic_mediterranean:NorthAndCentralAmerica</v>
          </cell>
          <cell r="BM782" t="str">
            <v>temperate_boreal:NorthAndCentralAmerica|temperate_nemoral:Europe|subtropic_mediterranean:NorthAndCentralAmerica</v>
          </cell>
          <cell r="DI782">
            <v>0</v>
          </cell>
        </row>
        <row r="783">
          <cell r="B783" t="str">
            <v>Gilia tricolor</v>
          </cell>
          <cell r="C783" t="str">
            <v>Benth.</v>
          </cell>
          <cell r="D783" t="str">
            <v>spraglegilia</v>
          </cell>
          <cell r="E783">
            <v>61815</v>
          </cell>
          <cell r="F783">
            <v>101855</v>
          </cell>
          <cell r="G783" t="str">
            <v>ExpertGroups/Karplanter/N</v>
          </cell>
          <cell r="H783" t="str">
            <v>Karplanter</v>
          </cell>
          <cell r="I783" t="str">
            <v>Karplanter</v>
          </cell>
          <cell r="J783" t="str">
            <v>NotApplicable</v>
          </cell>
          <cell r="M783" t="str">
            <v>canNotEstablishWithin50years</v>
          </cell>
          <cell r="AA783">
            <v>1941</v>
          </cell>
          <cell r="AB783" t="str">
            <v>terrestrial</v>
          </cell>
          <cell r="AD783" t="str">
            <v>unknown</v>
          </cell>
          <cell r="AE783" t="str">
            <v>no</v>
          </cell>
          <cell r="AF783" t="str">
            <v>unknown</v>
          </cell>
          <cell r="AI783">
            <v>1</v>
          </cell>
          <cell r="AJ783" t="str">
            <v>V</v>
          </cell>
          <cell r="AW783" t="str">
            <v>Ingen kjent effekt</v>
          </cell>
          <cell r="AX783" t="str">
            <v>Ingen kjent effekt</v>
          </cell>
          <cell r="BC783" t="str">
            <v>Ingen kjent effekt</v>
          </cell>
          <cell r="BD783" t="str">
            <v>Ingen kjent effekt</v>
          </cell>
          <cell r="BK783" t="str">
            <v>subtropic_mediterranean:NorthAndCentralAmerica</v>
          </cell>
          <cell r="BM783" t="str">
            <v>subtropic_mediterranean:NorthAndCentralAmerica</v>
          </cell>
          <cell r="DI783">
            <v>0</v>
          </cell>
        </row>
        <row r="784">
          <cell r="B784" t="str">
            <v>Gladiolus imbricatus</v>
          </cell>
          <cell r="C784" t="str">
            <v>L.</v>
          </cell>
          <cell r="D784" t="str">
            <v>russisk sabellilje</v>
          </cell>
          <cell r="E784">
            <v>102351</v>
          </cell>
          <cell r="F784">
            <v>143482</v>
          </cell>
          <cell r="G784" t="str">
            <v>ExpertGroups/Karplanter/N</v>
          </cell>
          <cell r="H784" t="str">
            <v>Karplanter</v>
          </cell>
          <cell r="I784" t="str">
            <v>Karplanter</v>
          </cell>
          <cell r="J784" t="str">
            <v>AlienSpecie</v>
          </cell>
          <cell r="N784">
            <v>1</v>
          </cell>
          <cell r="Q784">
            <v>1</v>
          </cell>
          <cell r="T784" t="str">
            <v>NK</v>
          </cell>
          <cell r="U784">
            <v>1</v>
          </cell>
          <cell r="V784" t="str">
            <v>1,1</v>
          </cell>
          <cell r="AA784">
            <v>2013</v>
          </cell>
          <cell r="AB784" t="str">
            <v>terrestrial</v>
          </cell>
          <cell r="AD784" t="str">
            <v>unknown</v>
          </cell>
          <cell r="AE784" t="str">
            <v>no</v>
          </cell>
          <cell r="AF784" t="str">
            <v>unknown</v>
          </cell>
          <cell r="AI784">
            <v>5</v>
          </cell>
          <cell r="AJ784" t="str">
            <v>V</v>
          </cell>
          <cell r="AL784">
            <v>1</v>
          </cell>
          <cell r="AM784" t="str">
            <v>importDirect</v>
          </cell>
          <cell r="AN784">
            <v>1</v>
          </cell>
          <cell r="AO784" t="str">
            <v>introductionEscaped</v>
          </cell>
          <cell r="AP784" t="str">
            <v>Ve</v>
          </cell>
          <cell r="AQ784">
            <v>4</v>
          </cell>
          <cell r="AR784">
            <v>2</v>
          </cell>
          <cell r="AS784">
            <v>8</v>
          </cell>
          <cell r="AT784">
            <v>1</v>
          </cell>
          <cell r="AU784">
            <v>8</v>
          </cell>
          <cell r="AV784">
            <v>0</v>
          </cell>
          <cell r="AW784" t="str">
            <v>Ingen kjent effekt</v>
          </cell>
          <cell r="AX784" t="str">
            <v>Ingen kjent effekt</v>
          </cell>
          <cell r="BC784" t="str">
            <v>Ingen kjent effekt</v>
          </cell>
          <cell r="BD784" t="str">
            <v>Ingen kjent effekt</v>
          </cell>
          <cell r="BE784" t="str">
            <v>no</v>
          </cell>
          <cell r="BF784" t="str">
            <v>no</v>
          </cell>
          <cell r="BG784" t="str">
            <v>V</v>
          </cell>
          <cell r="BK784" t="str">
            <v>temperate_nemoral:Europe,Asia|temperate_dry:Asia</v>
          </cell>
          <cell r="BM784" t="str">
            <v>temperate_boreal:Europe,Asia|temperate_nemoral:Asia</v>
          </cell>
          <cell r="BO784">
            <v>1</v>
          </cell>
          <cell r="BP784" t="str">
            <v>X</v>
          </cell>
          <cell r="BR784" t="str">
            <v>RedListCategoryLevel</v>
          </cell>
          <cell r="BT784">
            <v>1</v>
          </cell>
          <cell r="BW784" t="str">
            <v>SpreadYearlyIncreaseCalculatedExpansionSpeed</v>
          </cell>
          <cell r="BX784">
            <v>0</v>
          </cell>
          <cell r="BY784">
            <v>1</v>
          </cell>
          <cell r="CB784" t="str">
            <v>T32</v>
          </cell>
          <cell r="CC784">
            <v>1</v>
          </cell>
          <cell r="CH784">
            <v>1</v>
          </cell>
          <cell r="CM784">
            <v>1</v>
          </cell>
          <cell r="CQ784">
            <v>1</v>
          </cell>
          <cell r="CU784">
            <v>1</v>
          </cell>
          <cell r="CX784">
            <v>0</v>
          </cell>
          <cell r="CY784">
            <v>1</v>
          </cell>
          <cell r="DB784">
            <v>0</v>
          </cell>
          <cell r="DC784" t="str">
            <v>Sabellilje-arten &lt;i&gt;Gladiolus imbricatus&lt;/i&gt;, "russisk gladiol", er en flerårig urt som kommer fra Mellom- og Øst-Europa og Sørvest-Asia. Den er angitt å være en "hardfør" art som kommer igjen i hagesammenheng år etter år (se http://www.aspaker.no/gladiolus_imbricatus.htm). Den er dessuten etablert i Sør-Finland (Mossberg &amp; Stenberg 2003: nettstedet eMonocot). Arten har frøformering og danner dessuten lokale kloner ved jordstengler.</v>
          </cell>
          <cell r="DD784" t="str">
            <v>Arten er dokumentert &amp;#233:n gang fra Norge, fra Vf Tjøme: Vasskalven i 2013 og beskrives av finneren (Trond Grøstad pers. medd.) å være etablert i ei tørr semi-naturlig eng. At denne arten skal dukke opp med sin eneste kjente forekomst på ei lita øy uten fast bosetning (men med mye hytter), er noe merkelig.</v>
          </cell>
          <cell r="DE784" t="str">
            <v>Arten er trolig forvillet fra dyrkning, enten gjennom frø eller hageutkast.</v>
          </cell>
          <cell r="DF784" t="str">
            <v>Artens invasjonspotensial er lite, med begrenset median levetid og ingen ekspansjon (foreløpig).</v>
          </cell>
          <cell r="DG784" t="str">
            <v>Det er ingen kjente negative økologiske effekter knyttet til arten.</v>
          </cell>
          <cell r="DH784" t="str">
            <v>Sabellilje-arten &lt;i&gt;Gladiolus imbricatus&lt;/i&gt; vurderes til ingen kjent økologisk risiko basert på kombinasjonen mellom et nesten ikke-eksisterende invasjonspotensial og ingen kjente negative økologiske effekter.</v>
          </cell>
          <cell r="DI784">
            <v>2</v>
          </cell>
        </row>
        <row r="785">
          <cell r="B785" t="str">
            <v>Gladiolus palustris</v>
          </cell>
          <cell r="C785" t="str">
            <v>Gaudin</v>
          </cell>
          <cell r="D785" t="str">
            <v>sumpgladiolus</v>
          </cell>
          <cell r="E785">
            <v>59431</v>
          </cell>
          <cell r="F785">
            <v>99471</v>
          </cell>
          <cell r="G785" t="str">
            <v>ExpertGroups/Karplanter/N</v>
          </cell>
          <cell r="H785" t="str">
            <v>Karplanter</v>
          </cell>
          <cell r="I785" t="str">
            <v>Karplanter</v>
          </cell>
          <cell r="J785" t="str">
            <v>NotApplicable</v>
          </cell>
          <cell r="M785" t="str">
            <v>canNotEstablishWithin50years</v>
          </cell>
          <cell r="AA785">
            <v>1917</v>
          </cell>
          <cell r="AB785" t="str">
            <v>terrestrial</v>
          </cell>
          <cell r="AD785" t="str">
            <v>unknown</v>
          </cell>
          <cell r="AE785" t="str">
            <v>no</v>
          </cell>
          <cell r="AF785" t="str">
            <v>unknown</v>
          </cell>
          <cell r="AI785">
            <v>5</v>
          </cell>
          <cell r="AJ785" t="str">
            <v>V</v>
          </cell>
          <cell r="AW785" t="str">
            <v>Ingen kjent effekt</v>
          </cell>
          <cell r="AX785" t="str">
            <v>Ingen kjent effekt</v>
          </cell>
          <cell r="BC785" t="str">
            <v>Ingen kjent effekt</v>
          </cell>
          <cell r="BD785" t="str">
            <v>Ingen kjent effekt</v>
          </cell>
          <cell r="BK785" t="str">
            <v>temperate_nemoral:Europe</v>
          </cell>
          <cell r="BM785" t="str">
            <v>temperate_nemoral:Europe</v>
          </cell>
          <cell r="DI785">
            <v>0</v>
          </cell>
        </row>
        <row r="786">
          <cell r="B786" t="str">
            <v>Gladiolus ×hortulanus</v>
          </cell>
          <cell r="C786" t="str">
            <v>L.H.Bailey</v>
          </cell>
          <cell r="D786" t="str">
            <v>hagegladiolus</v>
          </cell>
          <cell r="E786">
            <v>147735</v>
          </cell>
          <cell r="F786">
            <v>128910</v>
          </cell>
          <cell r="G786" t="str">
            <v>ExpertGroups/Karplanter/N</v>
          </cell>
          <cell r="H786" t="str">
            <v>Karplanter</v>
          </cell>
          <cell r="I786" t="str">
            <v>Karplanter</v>
          </cell>
          <cell r="J786" t="str">
            <v>NotApplicable</v>
          </cell>
          <cell r="M786" t="str">
            <v>canNotEstablishWithin50years</v>
          </cell>
          <cell r="AA786">
            <v>2007</v>
          </cell>
          <cell r="AB786" t="str">
            <v>terrestrial</v>
          </cell>
          <cell r="AD786" t="str">
            <v>unknown</v>
          </cell>
          <cell r="AE786" t="str">
            <v>no</v>
          </cell>
          <cell r="AF786" t="str">
            <v>unknown</v>
          </cell>
          <cell r="AI786">
            <v>5</v>
          </cell>
          <cell r="AW786" t="str">
            <v>Ingen kjent effekt</v>
          </cell>
          <cell r="AX786" t="str">
            <v>Ingen kjent effekt</v>
          </cell>
          <cell r="BC786" t="str">
            <v>Ingen kjent effekt</v>
          </cell>
          <cell r="BD786" t="str">
            <v>Ingen kjent effekt</v>
          </cell>
          <cell r="BK786" t="str">
            <v>unknown:Africa</v>
          </cell>
          <cell r="DI786">
            <v>0</v>
          </cell>
        </row>
        <row r="787">
          <cell r="B787" t="str">
            <v>Glandularia tenera</v>
          </cell>
          <cell r="C787" t="str">
            <v>(Spreng.) Cabrera</v>
          </cell>
          <cell r="D787" t="str">
            <v>mosejernurt</v>
          </cell>
          <cell r="E787">
            <v>102562</v>
          </cell>
          <cell r="F787">
            <v>128026</v>
          </cell>
          <cell r="G787" t="str">
            <v>ExpertGroups/Karplanter/N</v>
          </cell>
          <cell r="H787" t="str">
            <v>Karplanter</v>
          </cell>
          <cell r="I787" t="str">
            <v>Karplanter</v>
          </cell>
          <cell r="J787" t="str">
            <v>NotApplicable</v>
          </cell>
          <cell r="M787" t="str">
            <v>canNotEstablishWithin50years</v>
          </cell>
          <cell r="AA787">
            <v>1947</v>
          </cell>
          <cell r="AB787" t="str">
            <v>terrestrial</v>
          </cell>
          <cell r="AD787" t="str">
            <v>origin</v>
          </cell>
          <cell r="AE787" t="str">
            <v>no</v>
          </cell>
          <cell r="AF787" t="str">
            <v>unknown</v>
          </cell>
          <cell r="AI787">
            <v>1</v>
          </cell>
          <cell r="AJ787" t="str">
            <v>V</v>
          </cell>
          <cell r="AW787" t="str">
            <v>Ingen kjent effekt</v>
          </cell>
          <cell r="AX787" t="str">
            <v>Ingen kjent effekt</v>
          </cell>
          <cell r="BC787" t="str">
            <v>Ingen kjent effekt</v>
          </cell>
          <cell r="BD787" t="str">
            <v>Ingen kjent effekt</v>
          </cell>
          <cell r="BK787" t="str">
            <v>subtropic_unspecified:SouthAmerica</v>
          </cell>
          <cell r="BM787" t="str">
            <v>subtropic_unspecified:NorthAndCentralAmerica,SouthAmerica</v>
          </cell>
          <cell r="DI787">
            <v>0</v>
          </cell>
        </row>
        <row r="788">
          <cell r="B788" t="str">
            <v>Glaucium corniculatum</v>
          </cell>
          <cell r="C788" t="str">
            <v>(L.) Rudolph</v>
          </cell>
          <cell r="D788" t="str">
            <v>rød hornvalmue</v>
          </cell>
          <cell r="E788">
            <v>133500</v>
          </cell>
          <cell r="F788">
            <v>103046</v>
          </cell>
          <cell r="G788" t="str">
            <v>ExpertGroups/Karplanter/N</v>
          </cell>
          <cell r="H788" t="str">
            <v>Karplanter</v>
          </cell>
          <cell r="I788" t="str">
            <v>Karplanter</v>
          </cell>
          <cell r="J788" t="str">
            <v>NotApplicable</v>
          </cell>
          <cell r="M788" t="str">
            <v>canNotEstablishWithin50years</v>
          </cell>
          <cell r="AA788">
            <v>1891</v>
          </cell>
          <cell r="AB788" t="str">
            <v>terrestrial</v>
          </cell>
          <cell r="AD788" t="str">
            <v>origin</v>
          </cell>
          <cell r="AE788" t="str">
            <v>no</v>
          </cell>
          <cell r="AF788" t="str">
            <v>unknown</v>
          </cell>
          <cell r="AI788">
            <v>1</v>
          </cell>
          <cell r="AJ788" t="str">
            <v>V</v>
          </cell>
          <cell r="AW788" t="str">
            <v>Ingen kjent effekt</v>
          </cell>
          <cell r="AX788" t="str">
            <v>Ingen kjent effekt</v>
          </cell>
          <cell r="BC788" t="str">
            <v>Ingen kjent effekt</v>
          </cell>
          <cell r="BD788" t="str">
            <v>Ingen kjent effekt</v>
          </cell>
          <cell r="BK788" t="str">
            <v>temperate_nemoral:Europe,Asia|temperate_dry:Asia|subtropic_mediterranean:Europe,Asia,Africa</v>
          </cell>
          <cell r="BM788" t="str">
            <v>temperate_nemoral:Europe,Asia|temperate_dry:Asia|subtropic_mediterranean:Europe,Asia,Africa,Oceania</v>
          </cell>
          <cell r="DI788">
            <v>0</v>
          </cell>
        </row>
        <row r="789">
          <cell r="B789" t="str">
            <v>Glebionis coronaria</v>
          </cell>
          <cell r="C789" t="str">
            <v>(L.) Cass. ex Spach</v>
          </cell>
          <cell r="D789" t="str">
            <v>kronkrage</v>
          </cell>
          <cell r="E789">
            <v>133503</v>
          </cell>
          <cell r="F789">
            <v>100590</v>
          </cell>
          <cell r="G789" t="str">
            <v>ExpertGroups/Karplanter/N</v>
          </cell>
          <cell r="H789" t="str">
            <v>Karplanter</v>
          </cell>
          <cell r="I789" t="str">
            <v>Karplanter</v>
          </cell>
          <cell r="J789" t="str">
            <v>NotApplicable</v>
          </cell>
          <cell r="M789" t="str">
            <v>canNotEstablishWithin50years</v>
          </cell>
          <cell r="AA789">
            <v>1891</v>
          </cell>
          <cell r="AB789" t="str">
            <v>terrestrial</v>
          </cell>
          <cell r="AD789" t="str">
            <v>origin,unknown</v>
          </cell>
          <cell r="AE789" t="str">
            <v>no</v>
          </cell>
          <cell r="AF789" t="str">
            <v>unknown</v>
          </cell>
          <cell r="AI789">
            <v>1</v>
          </cell>
          <cell r="AJ789" t="str">
            <v>V</v>
          </cell>
          <cell r="AW789" t="str">
            <v>Ingen kjent effekt</v>
          </cell>
          <cell r="AX789" t="str">
            <v>Ingen kjent effekt</v>
          </cell>
          <cell r="BC789" t="str">
            <v>Ingen kjent effekt</v>
          </cell>
          <cell r="BD789" t="str">
            <v>Ingen kjent effekt</v>
          </cell>
          <cell r="BK789" t="str">
            <v>subtropic_mediterranean:Europe,Asia,Africa</v>
          </cell>
          <cell r="BM789" t="str">
            <v>subtropic_mediterranean:Europe,Asia,Africa,NorthAndCentralAmerica|subtropic_humid:NorthAndCentralAmerica</v>
          </cell>
          <cell r="DI789">
            <v>0</v>
          </cell>
        </row>
        <row r="790">
          <cell r="B790" t="str">
            <v>Glycine max</v>
          </cell>
          <cell r="C790" t="str">
            <v>(L.) Merr.</v>
          </cell>
          <cell r="D790" t="str">
            <v>soya</v>
          </cell>
          <cell r="E790">
            <v>133530</v>
          </cell>
          <cell r="F790">
            <v>101934</v>
          </cell>
          <cell r="G790" t="str">
            <v>ExpertGroups/Karplanter/N</v>
          </cell>
          <cell r="H790" t="str">
            <v>Karplanter</v>
          </cell>
          <cell r="I790" t="str">
            <v>Karplanter</v>
          </cell>
          <cell r="J790" t="str">
            <v>NotApplicable</v>
          </cell>
          <cell r="M790" t="str">
            <v>canNotEstablishWithin50years</v>
          </cell>
          <cell r="AA790">
            <v>1965</v>
          </cell>
          <cell r="AB790" t="str">
            <v>terrestrial</v>
          </cell>
          <cell r="AD790" t="str">
            <v>unknown</v>
          </cell>
          <cell r="AE790" t="str">
            <v>no</v>
          </cell>
          <cell r="AF790" t="str">
            <v>unknown</v>
          </cell>
          <cell r="AI790">
            <v>1</v>
          </cell>
          <cell r="AJ790" t="str">
            <v>V</v>
          </cell>
          <cell r="AW790" t="str">
            <v>Ingen kjent effekt</v>
          </cell>
          <cell r="AX790" t="str">
            <v>En av verdens viktigste matplanter, men ikke aktuell i norsk landbruk.</v>
          </cell>
          <cell r="BC790" t="str">
            <v>Ingen kjent effekt</v>
          </cell>
          <cell r="BD790" t="str">
            <v>Ingen kjent effekt</v>
          </cell>
          <cell r="BK790" t="str">
            <v>temperate_nemoral:Asia|temperate_dry:Asia|subtropic_unspecified:Asia</v>
          </cell>
          <cell r="BM790" t="str">
            <v>temperate_nemoral:Europe,Asia,Africa,Oceania,NorthAndCentralAmerica,SouthAmerica|temperate_dry:Europe,Asia,NorthAndCentralAmerica,SouthAmerica|subtropic_unspecified:Europe,Asia,Africa,Oceania,NorthAndCentralAmerica,SouthAmerica|tropic:Asia,Africa,Oceania,NorthAndCentralAmerica,SouthAmerica</v>
          </cell>
          <cell r="DI790">
            <v>0</v>
          </cell>
        </row>
        <row r="791">
          <cell r="B791" t="str">
            <v>Goniolimon elatum</v>
          </cell>
          <cell r="C791" t="str">
            <v>(Fisch. ex Spreng.) Boiss.</v>
          </cell>
          <cell r="E791">
            <v>105210</v>
          </cell>
          <cell r="F791">
            <v>145557</v>
          </cell>
          <cell r="G791" t="str">
            <v>ExpertGroups/Karplanter/N</v>
          </cell>
          <cell r="H791" t="str">
            <v>Karplanter</v>
          </cell>
          <cell r="I791" t="str">
            <v>Karplanter</v>
          </cell>
          <cell r="J791" t="str">
            <v>NotApplicable</v>
          </cell>
          <cell r="M791" t="str">
            <v>canNotEstablishWithin50years</v>
          </cell>
          <cell r="AA791">
            <v>1954</v>
          </cell>
          <cell r="AB791" t="str">
            <v>terrestrial</v>
          </cell>
          <cell r="AD791" t="str">
            <v>unknown</v>
          </cell>
          <cell r="AE791" t="str">
            <v>no</v>
          </cell>
          <cell r="AF791" t="str">
            <v>unknown</v>
          </cell>
          <cell r="AI791">
            <v>5</v>
          </cell>
          <cell r="AJ791" t="str">
            <v>V</v>
          </cell>
          <cell r="AW791" t="str">
            <v>Ingen kjent effekt</v>
          </cell>
          <cell r="AX791" t="str">
            <v>Ingen kjent effekt</v>
          </cell>
          <cell r="BC791" t="str">
            <v>Ingen kjent effekt</v>
          </cell>
          <cell r="BD791" t="str">
            <v>Ingen kjent effekt</v>
          </cell>
          <cell r="BK791" t="str">
            <v>temperate_dry:Europe,Asia</v>
          </cell>
          <cell r="BM791" t="str">
            <v>temperate_dry:Europe,Asia</v>
          </cell>
          <cell r="DI791">
            <v>0</v>
          </cell>
        </row>
        <row r="792">
          <cell r="B792" t="str">
            <v>Guizotia abyssinica</v>
          </cell>
          <cell r="C792" t="str">
            <v>(L. f.) Cass.</v>
          </cell>
          <cell r="D792" t="str">
            <v>ramtillablom</v>
          </cell>
          <cell r="E792">
            <v>60555</v>
          </cell>
          <cell r="F792">
            <v>100595</v>
          </cell>
          <cell r="G792" t="str">
            <v>ExpertGroups/Karplanter/N</v>
          </cell>
          <cell r="H792" t="str">
            <v>Karplanter</v>
          </cell>
          <cell r="I792" t="str">
            <v>Karplanter</v>
          </cell>
          <cell r="J792" t="str">
            <v>NotApplicable</v>
          </cell>
          <cell r="M792" t="str">
            <v>canNotEstablishWithin50years</v>
          </cell>
          <cell r="AA792">
            <v>1927</v>
          </cell>
          <cell r="AB792" t="str">
            <v>terrestrial</v>
          </cell>
          <cell r="AD792" t="str">
            <v>unknown</v>
          </cell>
          <cell r="AE792" t="str">
            <v>no</v>
          </cell>
          <cell r="AF792" t="str">
            <v>unknown</v>
          </cell>
          <cell r="AI792">
            <v>1</v>
          </cell>
          <cell r="AJ792" t="str">
            <v>V</v>
          </cell>
          <cell r="AW792" t="str">
            <v>Ingen kjent effekt</v>
          </cell>
          <cell r="AX792" t="str">
            <v>Ingen kjent effekt</v>
          </cell>
          <cell r="BC792" t="str">
            <v>Ingen kjent effekt</v>
          </cell>
          <cell r="BD792" t="str">
            <v>Ingen kjent effekt</v>
          </cell>
          <cell r="BK792" t="str">
            <v>subtropic_unspecified:Africa|tropic:Africa</v>
          </cell>
          <cell r="BM792" t="str">
            <v>subtropic_unspecified:Africa|subtropic_mediterranean:Europe,Oceania,NorthAndCentralAmerica|tropic:Africa</v>
          </cell>
          <cell r="DI792">
            <v>0</v>
          </cell>
        </row>
        <row r="793">
          <cell r="B793" t="str">
            <v>Gypsophila elegans</v>
          </cell>
          <cell r="C793" t="str">
            <v>M.Bieb.</v>
          </cell>
          <cell r="D793" t="str">
            <v>bleikslør</v>
          </cell>
          <cell r="E793">
            <v>61456</v>
          </cell>
          <cell r="F793">
            <v>101496</v>
          </cell>
          <cell r="G793" t="str">
            <v>ExpertGroups/Karplanter/N</v>
          </cell>
          <cell r="H793" t="str">
            <v>Karplanter</v>
          </cell>
          <cell r="I793" t="str">
            <v>Karplanter</v>
          </cell>
          <cell r="J793" t="str">
            <v>NotApplicable</v>
          </cell>
          <cell r="M793" t="str">
            <v>canNotEstablishWithin50years</v>
          </cell>
          <cell r="AA793">
            <v>1897</v>
          </cell>
          <cell r="AB793" t="str">
            <v>terrestrial</v>
          </cell>
          <cell r="AD793" t="str">
            <v>origin,unknown</v>
          </cell>
          <cell r="AE793" t="str">
            <v>no</v>
          </cell>
          <cell r="AF793" t="str">
            <v>unknown</v>
          </cell>
          <cell r="AI793">
            <v>1</v>
          </cell>
          <cell r="AJ793" t="str">
            <v>V</v>
          </cell>
          <cell r="AW793" t="str">
            <v>Ingen kjent effekt</v>
          </cell>
          <cell r="AX793" t="str">
            <v>Ingen kjent effekt</v>
          </cell>
          <cell r="BC793" t="str">
            <v>Ingen kjent effekt</v>
          </cell>
          <cell r="BD793" t="str">
            <v>Ingen kjent effekt</v>
          </cell>
          <cell r="BK793" t="str">
            <v>temperate_nemoral:Europe,Asia|temperate_dry:Europe,Asia</v>
          </cell>
          <cell r="BM793" t="str">
            <v>temperate_nemoral:Europe,Asia,NorthAndCentralAmerica|temperate_dry:Europe,Asia|subtropic_mediterranean:NorthAndCentralAmerica</v>
          </cell>
          <cell r="DI793">
            <v>0</v>
          </cell>
        </row>
        <row r="794">
          <cell r="B794" t="str">
            <v>Gypsophila muralis</v>
          </cell>
          <cell r="C794" t="str">
            <v>L.</v>
          </cell>
          <cell r="D794" t="str">
            <v>murslør</v>
          </cell>
          <cell r="E794">
            <v>133581</v>
          </cell>
          <cell r="F794">
            <v>101497</v>
          </cell>
          <cell r="G794" t="str">
            <v>ExpertGroups/Karplanter/N</v>
          </cell>
          <cell r="H794" t="str">
            <v>Karplanter</v>
          </cell>
          <cell r="I794" t="str">
            <v>Karplanter</v>
          </cell>
          <cell r="J794" t="str">
            <v>AlienSpecie</v>
          </cell>
          <cell r="N794">
            <v>2</v>
          </cell>
          <cell r="P794" t="str">
            <v>V</v>
          </cell>
          <cell r="Q794">
            <v>1</v>
          </cell>
          <cell r="T794" t="str">
            <v>LO</v>
          </cell>
          <cell r="U794">
            <v>2</v>
          </cell>
          <cell r="V794" t="str">
            <v>2AB,1</v>
          </cell>
          <cell r="X794">
            <v>2</v>
          </cell>
          <cell r="Y794">
            <v>3</v>
          </cell>
          <cell r="Z794">
            <v>1</v>
          </cell>
          <cell r="AA794">
            <v>1906</v>
          </cell>
          <cell r="AB794" t="str">
            <v>terrestrial</v>
          </cell>
          <cell r="AD794" t="str">
            <v>origin</v>
          </cell>
          <cell r="AE794" t="str">
            <v>yes</v>
          </cell>
          <cell r="AF794" t="str">
            <v>unknown</v>
          </cell>
          <cell r="AG794">
            <v>1998</v>
          </cell>
          <cell r="AH794" t="str">
            <v>Ak Ås: Ås sentrum</v>
          </cell>
          <cell r="AI794">
            <v>1</v>
          </cell>
          <cell r="AJ794" t="str">
            <v>V</v>
          </cell>
          <cell r="AN794">
            <v>3</v>
          </cell>
          <cell r="AO794" t="str">
            <v>introductionTransportpollution</v>
          </cell>
          <cell r="AP794" t="str">
            <v>Øs,OsA,He,Ve,Te,Ro</v>
          </cell>
          <cell r="AQ794">
            <v>56</v>
          </cell>
          <cell r="AR794">
            <v>3</v>
          </cell>
          <cell r="AS794">
            <v>168</v>
          </cell>
          <cell r="AT794">
            <v>48100</v>
          </cell>
          <cell r="AU794">
            <v>300</v>
          </cell>
          <cell r="AV794">
            <v>100</v>
          </cell>
          <cell r="AW794" t="str">
            <v>Ingen kjent effekt</v>
          </cell>
          <cell r="AX794" t="str">
            <v>Ingen kjent effekt</v>
          </cell>
          <cell r="BC794" t="str">
            <v>Ingen kjent effekt</v>
          </cell>
          <cell r="BD794" t="str">
            <v>Ingen kjent effekt</v>
          </cell>
          <cell r="BE794" t="str">
            <v>no</v>
          </cell>
          <cell r="BF794" t="str">
            <v>no</v>
          </cell>
          <cell r="BG794" t="str">
            <v>V</v>
          </cell>
          <cell r="BK794" t="str">
            <v>temperate_nemoral:Europe|subtropic_mediterranean:Europe</v>
          </cell>
          <cell r="BM794" t="str">
            <v>temperate_nemoral:Europe,NorthAndCentralAmerica|subtropic_mediterranean:Europe</v>
          </cell>
          <cell r="BO794">
            <v>2</v>
          </cell>
          <cell r="BR794" t="str">
            <v>RedListCategoryLevel</v>
          </cell>
          <cell r="BT794">
            <v>2</v>
          </cell>
          <cell r="BU794" t="str">
            <v>X</v>
          </cell>
          <cell r="BW794" t="str">
            <v>SpreadYearlyIncreaseObservations</v>
          </cell>
          <cell r="BX794">
            <v>143</v>
          </cell>
          <cell r="BY794">
            <v>1</v>
          </cell>
          <cell r="CB794" t="str">
            <v>T43,T37,T35</v>
          </cell>
          <cell r="CC794">
            <v>1</v>
          </cell>
          <cell r="CH794">
            <v>1</v>
          </cell>
          <cell r="CM794">
            <v>1</v>
          </cell>
          <cell r="CQ794">
            <v>1</v>
          </cell>
          <cell r="CU794">
            <v>1</v>
          </cell>
          <cell r="CX794">
            <v>0</v>
          </cell>
          <cell r="CY794">
            <v>1</v>
          </cell>
          <cell r="DB794">
            <v>0</v>
          </cell>
          <cell r="DC794" t="str">
            <v>Murslør &lt;em&gt;Gypsophila muralis &lt;/em&gt;stammer fra Eurasia, i Europa nord til Sør-Skandinavia. Arten er ettårig og liten, 5-15 cm. Den blomstrer og setter rikelig med frø som spres nokså passivt.</v>
          </cell>
          <cell r="DD794" t="str">
            <v>&lt;p&gt;Murslør kom først inn som mølleplante og ble funnet ved flere møller (og der mølleavfall ble brukt som hønsef&amp;#244:r) i perioden 1906-1937, bl.a. i Oslo, Telemark, Hordaland og Sør-Trøndelag. Etter dette var arten borte som mølleplante og ble knapt funnet igjen i Norge før 1996. Etter den tid er den funnet relativt ofte, spesielt ved gartnerier og planteskoler: eksempelvis Vf Stokke 1996 og He Ringsaker 2002, men også som tettsteds-ugras i Ak Ås fra 1998, Ro Rennesøy 2006 og 2008 og Øf Fredrikstad 2013. &lt;/p&gt;</v>
          </cell>
          <cell r="DE794" t="str">
            <v>&lt;p&gt;Arten er innført som forurensning med korn, grasfrø og gartnerivarer. Siden er den trolig blitt spredt ved forflytning av jordmasser og med transportmidler og tråkk.&lt;/p&gt;&lt;p&gt; &lt;/p&gt;</v>
          </cell>
          <cell r="DF794" t="str">
            <v>Invasjonspotensialet er begrenset, med usikkerhet til moderat, i en kombinasjon av begrenset median levetid og begrenset (til moderat) ekspansjonshastighet. Arten er trolig i ferd med å etablere seg mer fast i Norge. Den kan forventes å bli hyppigere, men trolig helt knyttet til skrotemark i vid betydning.</v>
          </cell>
          <cell r="DG794" t="str">
            <v>Det er ingen kjente negative økologiske effekter knyttet til arten.</v>
          </cell>
          <cell r="DH794" t="str">
            <v>&lt;p&gt;Murslør vurderes til lav økologisk risiko og utelukkende på grunn av invasjonspotensialet.&lt;/p&gt;</v>
          </cell>
          <cell r="DI794">
            <v>0</v>
          </cell>
        </row>
        <row r="795">
          <cell r="B795" t="str">
            <v>Gypsophila pilosa</v>
          </cell>
          <cell r="C795" t="str">
            <v>Huds.</v>
          </cell>
          <cell r="D795" t="str">
            <v>klisterslør</v>
          </cell>
          <cell r="E795">
            <v>133582</v>
          </cell>
          <cell r="F795">
            <v>101499</v>
          </cell>
          <cell r="G795" t="str">
            <v>ExpertGroups/Karplanter/N</v>
          </cell>
          <cell r="H795" t="str">
            <v>Karplanter</v>
          </cell>
          <cell r="I795" t="str">
            <v>Karplanter</v>
          </cell>
          <cell r="J795" t="str">
            <v>NotApplicable</v>
          </cell>
          <cell r="M795" t="str">
            <v>canNotEstablishWithin50years</v>
          </cell>
          <cell r="AA795">
            <v>1892</v>
          </cell>
          <cell r="AB795" t="str">
            <v>terrestrial</v>
          </cell>
          <cell r="AD795" t="str">
            <v>origin</v>
          </cell>
          <cell r="AE795" t="str">
            <v>no</v>
          </cell>
          <cell r="AF795" t="str">
            <v>unknown</v>
          </cell>
          <cell r="AI795">
            <v>1</v>
          </cell>
          <cell r="AJ795" t="str">
            <v>V</v>
          </cell>
          <cell r="AW795" t="str">
            <v>Ingen kjent effekt</v>
          </cell>
          <cell r="AX795" t="str">
            <v>Ingen kjent effekt</v>
          </cell>
          <cell r="BC795" t="str">
            <v>Ingen kjent effekt</v>
          </cell>
          <cell r="BD795" t="str">
            <v>Ingen kjent effekt</v>
          </cell>
          <cell r="BK795" t="str">
            <v>temperate_nemoral:Asia|temperate_dry:Asia</v>
          </cell>
          <cell r="BM795" t="str">
            <v>temperate_nemoral:Europe,Asia|temperate_dry:Asia|subtropic_mediterranean:Europe</v>
          </cell>
          <cell r="DI795">
            <v>0</v>
          </cell>
        </row>
        <row r="796">
          <cell r="B796" t="str">
            <v>Gypsophila repens</v>
          </cell>
          <cell r="C796" t="str">
            <v>L.</v>
          </cell>
          <cell r="D796" t="str">
            <v>krypslør</v>
          </cell>
          <cell r="E796">
            <v>61460</v>
          </cell>
          <cell r="F796">
            <v>101500</v>
          </cell>
          <cell r="G796" t="str">
            <v>ExpertGroups/Karplanter/N</v>
          </cell>
          <cell r="H796" t="str">
            <v>Karplanter</v>
          </cell>
          <cell r="I796" t="str">
            <v>Karplanter</v>
          </cell>
          <cell r="J796" t="str">
            <v>NotApplicable</v>
          </cell>
          <cell r="M796" t="str">
            <v>canNotEstablishWithin50years</v>
          </cell>
          <cell r="X796">
            <v>1</v>
          </cell>
          <cell r="Y796">
            <v>1</v>
          </cell>
          <cell r="Z796">
            <v>1</v>
          </cell>
          <cell r="AA796">
            <v>1921</v>
          </cell>
          <cell r="AB796" t="str">
            <v>terrestrial</v>
          </cell>
          <cell r="AD796" t="str">
            <v>unknown</v>
          </cell>
          <cell r="AE796" t="str">
            <v>yes</v>
          </cell>
          <cell r="AF796" t="str">
            <v>unknown</v>
          </cell>
          <cell r="AI796">
            <v>5</v>
          </cell>
          <cell r="AJ796" t="str">
            <v>V</v>
          </cell>
          <cell r="AW796" t="str">
            <v>Ingen kjent effekt</v>
          </cell>
          <cell r="AX796" t="str">
            <v>Ingen kjent effekt</v>
          </cell>
          <cell r="BC796" t="str">
            <v>Ingen kjent effekt</v>
          </cell>
          <cell r="BD796" t="str">
            <v>Ingen kjent effekt</v>
          </cell>
          <cell r="BK796" t="str">
            <v>temperate_nemoral:Europe|subtropic_mediterranean:Europe</v>
          </cell>
          <cell r="BM796" t="str">
            <v>temperate_nemoral:Europe|subtropic_mediterranean:Europe</v>
          </cell>
          <cell r="DI796">
            <v>0</v>
          </cell>
        </row>
        <row r="797">
          <cell r="B797" t="str">
            <v>Hablitzia tamnoides</v>
          </cell>
          <cell r="C797" t="str">
            <v>M.Bieb.</v>
          </cell>
          <cell r="D797" t="str">
            <v>stjernemelde</v>
          </cell>
          <cell r="E797">
            <v>133583</v>
          </cell>
          <cell r="F797">
            <v>101423</v>
          </cell>
          <cell r="G797" t="str">
            <v>ExpertGroups/Karplanter/N</v>
          </cell>
          <cell r="H797" t="str">
            <v>Karplanter</v>
          </cell>
          <cell r="I797" t="str">
            <v>Karplanter</v>
          </cell>
          <cell r="J797" t="str">
            <v>NotApplicable</v>
          </cell>
          <cell r="M797" t="str">
            <v>canNotEstablishWithin50years</v>
          </cell>
          <cell r="AA797">
            <v>1908</v>
          </cell>
          <cell r="AB797" t="str">
            <v>terrestrial</v>
          </cell>
          <cell r="AD797" t="str">
            <v>unknown</v>
          </cell>
          <cell r="AE797" t="str">
            <v>no</v>
          </cell>
          <cell r="AF797" t="str">
            <v>unknown</v>
          </cell>
          <cell r="AG797">
            <v>1913</v>
          </cell>
          <cell r="AH797" t="str">
            <v>Oslo: Bygdøy, Furuvik</v>
          </cell>
          <cell r="AI797">
            <v>5</v>
          </cell>
          <cell r="AJ797" t="str">
            <v>V</v>
          </cell>
          <cell r="AW797" t="str">
            <v>Ingen kjent effekt</v>
          </cell>
          <cell r="AX797" t="str">
            <v>Ingen kjent effekt</v>
          </cell>
          <cell r="BC797" t="str">
            <v>Ingen kjent effekt</v>
          </cell>
          <cell r="BD797" t="str">
            <v>Ingen kjent effekt</v>
          </cell>
          <cell r="BK797" t="str">
            <v>temperate_nemoral:Europe,Asia</v>
          </cell>
          <cell r="BM797" t="str">
            <v>temperate_boreal:Europe|temperate_nemoral:Europe,Asia</v>
          </cell>
          <cell r="DI797">
            <v>0</v>
          </cell>
        </row>
        <row r="798">
          <cell r="B798" t="str">
            <v>Halerpestes cymbalaria</v>
          </cell>
          <cell r="C798" t="str">
            <v>(Pursh) Greene</v>
          </cell>
          <cell r="D798" t="str">
            <v>saltsoleie</v>
          </cell>
          <cell r="E798">
            <v>133587</v>
          </cell>
          <cell r="F798">
            <v>129591</v>
          </cell>
          <cell r="G798" t="str">
            <v>ExpertGroups/Karplanter/N</v>
          </cell>
          <cell r="H798" t="str">
            <v>Karplanter</v>
          </cell>
          <cell r="I798" t="str">
            <v>Karplanter</v>
          </cell>
          <cell r="J798" t="str">
            <v>AlienSpecie</v>
          </cell>
          <cell r="N798">
            <v>3</v>
          </cell>
          <cell r="P798" t="str">
            <v>V</v>
          </cell>
          <cell r="Q798">
            <v>1</v>
          </cell>
          <cell r="T798" t="str">
            <v>LO</v>
          </cell>
          <cell r="U798">
            <v>2</v>
          </cell>
          <cell r="V798" t="str">
            <v>3AB,1</v>
          </cell>
          <cell r="W798" t="str">
            <v>PH</v>
          </cell>
          <cell r="X798">
            <v>2</v>
          </cell>
          <cell r="Y798">
            <v>3</v>
          </cell>
          <cell r="Z798">
            <v>1</v>
          </cell>
          <cell r="AA798">
            <v>1916</v>
          </cell>
          <cell r="AB798" t="str">
            <v>terrestrial</v>
          </cell>
          <cell r="AD798" t="str">
            <v>origin</v>
          </cell>
          <cell r="AE798" t="str">
            <v>yes</v>
          </cell>
          <cell r="AF798" t="str">
            <v>unknown</v>
          </cell>
          <cell r="AG798">
            <v>1916</v>
          </cell>
          <cell r="AH798" t="str">
            <v>Øf Hvaler: Asmal, Skibstadsand</v>
          </cell>
          <cell r="AI798">
            <v>5</v>
          </cell>
          <cell r="AJ798" t="str">
            <v>V</v>
          </cell>
          <cell r="AK798" t="str">
            <v>V</v>
          </cell>
          <cell r="AN798">
            <v>2</v>
          </cell>
          <cell r="AO798" t="str">
            <v>introductionStowaway,spreadNaturalDispersal</v>
          </cell>
          <cell r="AP798" t="str">
            <v>Øs,Ve,Aa,Va</v>
          </cell>
          <cell r="AQ798">
            <v>264</v>
          </cell>
          <cell r="AR798">
            <v>5</v>
          </cell>
          <cell r="AS798">
            <v>1320</v>
          </cell>
          <cell r="AT798">
            <v>9500</v>
          </cell>
          <cell r="AU798">
            <v>2000</v>
          </cell>
          <cell r="AV798">
            <v>0</v>
          </cell>
          <cell r="AW798" t="str">
            <v>Ingen kjent effekt</v>
          </cell>
          <cell r="AX798" t="str">
            <v>Ingen kjent effekt</v>
          </cell>
          <cell r="BC798" t="str">
            <v>Ingen kjent effekt</v>
          </cell>
          <cell r="BD798" t="str">
            <v>Ingen kjent effekt</v>
          </cell>
          <cell r="BE798" t="str">
            <v>no</v>
          </cell>
          <cell r="BF798" t="str">
            <v>no</v>
          </cell>
          <cell r="BK798" t="str">
            <v>polar:Asia,NorthAndCentralAmerica|temperate_boreal:NorthAndCentralAmerica|temperate_nemoral:Asia,NorthAndCentralAmerica,SouthAmerica|temperate_dry:NorthAndCentralAmerica|subtropic_mediterranean:NorthAndCentralAmerica|subtropic_humid:NorthAndCentralAmerica|subtropic_dry:NorthAndCentralAmerica|subtropic_highlands:SouthAmerica</v>
          </cell>
          <cell r="BM798" t="str">
            <v>polar:Asia,NorthAndCentralAmerica|temperate_boreal:Europe,NorthAndCentralAmerica|temperate_nemoral:Europe,Asia,NorthAndCentralAmerica,SouthAmerica|temperate_dry:NorthAndCentralAmerica|subtropic_mediterranean:NorthAndCentralAmerica|subtropic_humid:NorthAndCentralAmerica|subtropic_dry:NorthAndCentralAmerica|subtropic_highlands:SouthAmerica</v>
          </cell>
          <cell r="BO798">
            <v>3</v>
          </cell>
          <cell r="BP798" t="str">
            <v>X</v>
          </cell>
          <cell r="BR798" t="str">
            <v>RedListCategoryLevel</v>
          </cell>
          <cell r="BT798">
            <v>3</v>
          </cell>
          <cell r="BV798" t="str">
            <v>X</v>
          </cell>
          <cell r="BW798" t="str">
            <v>SpreadYearlyIncreaseObservations</v>
          </cell>
          <cell r="BX798">
            <v>177</v>
          </cell>
          <cell r="BY798">
            <v>1</v>
          </cell>
          <cell r="CB798" t="str">
            <v>T12-C-2</v>
          </cell>
          <cell r="CC798">
            <v>1</v>
          </cell>
          <cell r="CH798">
            <v>1</v>
          </cell>
          <cell r="CM798">
            <v>1</v>
          </cell>
          <cell r="CP798" t="str">
            <v>Sørlig strandeng</v>
          </cell>
          <cell r="CQ798">
            <v>1</v>
          </cell>
          <cell r="CU798">
            <v>1</v>
          </cell>
          <cell r="CX798">
            <v>0</v>
          </cell>
          <cell r="CY798">
            <v>1</v>
          </cell>
          <cell r="DB798">
            <v>0</v>
          </cell>
          <cell r="DC798" t="str">
            <v>Saltsoleie &lt;i&gt;Halerpestes cymbalaria &lt;/i&gt;er en langlevd flerårig urt med utløpere og vegetativ formering og i tillegg med stor frøreproduksjon. Fruktene (smånøtter) og smårosettene spres med havstrømmer og med dyr og folk (tråkk). Arten etablerer seg i Norge bare i øvre soner i strandeng.</v>
          </cell>
          <cell r="DD798" t="str">
            <v>&lt;p&gt;Utbredelseshistorikken til saltsoleie er trolig annerledes enn det som kommer fram basert på herbariefunn. Arten ble først funnet i 1916 på Asmaløy i Øf Hvaler, og fram til 1930-tallet var dette og et funn på Kirkøy, også i Hvaler, de eneste kjente. I årene 1932-1936 gjennomførte tre botanikere en båtbasert ettersøkning etter arten i skjærgården i Fredrikstad, Sarpsborg og Hvaler og fant den på ca. 50 steder, i hovedsak på småøyer og holmer uten bosetning og uten husdyr. Arten har trolig hatt vansker med å etablere seg på de større øyene med gårdsbruk og sterk beiting av strandenger. Det er derfor trolig at saltsoleie har vært mye lengre i landet enn fra 1916 (skriptanalysen gir 1906 som beste anslag for første etablering, men grensen for nedre kvartil i 1885). Den mest nærliggende hypotesen er at den er kommet til Norge med ballastjord i den perioden ballasten fortsatt ble tømt på sjøen når seilskipene kom inn i smult farvatn, mellom Hvalerøyene, før de gikk til kai i Fredrikstad og Sarpsborg. I så fall kan innførselen trolig dateres tilbake til midten av 1800-tallet eller tidligere. Saltsoleie er opplagt kommet direkte fra sitt opphavsområde i Nord-Amerika, og siden spredt med havstrømmer, først i Østfold-skjærgården, i 1960 med første funn på Valløy i VA Mandal, i 1974 på Kommersøya i Vf Sande, og i 1975 ved Kvernkilen i AA Risør. Denne spredningen forventes å fortsette. Arten er meget hardfør i utgangspunktet, med god forekomst inn i arktiske områder i Sibir, Nord-Amerika og Grønland, men vi har kanskje fått inn et mindre hardført materiale.&lt;/p&gt;</v>
          </cell>
          <cell r="DE798" t="str">
            <v>Arten er innført med ballastjord, og sprer seg videre med frø og kanskje med små rosetter med havstrømmer.</v>
          </cell>
          <cell r="DF798" t="str">
            <v>Invasjonspotensialet er moderat, med usikkerhet til stort, som en kombinasjon av moderat (til lang) median levetid og moderat (til begrenset) ekspansjonshastighet. Arten har et godt etablert utbredelsesområde, men den relativt låge ekspansjonshastigheten kan skyldes at egnete strandenger blir stadig mindre hyppige på grunn av gjengroing. Spredning fra Østfold til VA Mandal (som vi antar), antyder et visst potensial.</v>
          </cell>
          <cell r="DG798" t="str">
            <v>Ingen kjent negativ økologisk effekt er knyttet til arten. Arten &amp;#39:integreres&amp;#39: i strandeng-vegetasjonen uten å føre til noen merkbar fortrengning. Den er blitt en tilsynelatende naturlig del av de sørlige strandengene.</v>
          </cell>
          <cell r="DH798" t="str">
            <v>&lt;p&gt;Saltsoleie vurderes til låg økologisk risiko, med usikkerhet til potensielt høg risiko, og utelukkende på grunn av invasjonspotensialet. Arten er opplagt kommet med ballastjord direkte fra sitt opphavsområde i Nord-Amerika ettersom den norske forekomsten var den første i Europa (og lenge den eneste kjente, senere også funnet i Finland). Trolig skyldes den norske forekomsten &amp;#233:n enkelt innførsel. Fra en kjerne i søndre Østfold har den langsomt spredt seg på havstrender ved Oslofjorden og på Agderkysten. Den naturaliseres totalt og er aldri funnet på skrotemark i vid betydning. Den går inn som et tilsynelatende hjemlig, underordnet element i tangvoll-, grusstrand- og strandengvegetasjon, uten å fortrenge noen andre arter i noen signifikant grad, og uten å ha noen kjente negative effekter.&lt;/p&gt;</v>
          </cell>
          <cell r="DI798">
            <v>0</v>
          </cell>
        </row>
        <row r="799">
          <cell r="B799" t="str">
            <v>Hedera colchica</v>
          </cell>
          <cell r="C799" t="str">
            <v>(K.Koch) K.Koch</v>
          </cell>
          <cell r="D799" t="str">
            <v>kjempebergflette</v>
          </cell>
          <cell r="E799">
            <v>85738</v>
          </cell>
          <cell r="F799">
            <v>128849</v>
          </cell>
          <cell r="G799" t="str">
            <v>ExpertGroups/Karplanter/N</v>
          </cell>
          <cell r="H799" t="str">
            <v>Karplanter</v>
          </cell>
          <cell r="I799" t="str">
            <v>Karplanter</v>
          </cell>
          <cell r="J799" t="str">
            <v>NotApplicable</v>
          </cell>
          <cell r="M799" t="str">
            <v>canNotEstablishWithin50years</v>
          </cell>
          <cell r="AA799">
            <v>2008</v>
          </cell>
          <cell r="AB799" t="str">
            <v>terrestrial</v>
          </cell>
          <cell r="AD799" t="str">
            <v>unknown</v>
          </cell>
          <cell r="AE799" t="str">
            <v>no</v>
          </cell>
          <cell r="AF799" t="str">
            <v>unknown</v>
          </cell>
          <cell r="AI799">
            <v>15</v>
          </cell>
          <cell r="AJ799" t="str">
            <v>V</v>
          </cell>
          <cell r="AW799" t="str">
            <v>Ingen kjent effekt</v>
          </cell>
          <cell r="AX799" t="str">
            <v>Ingen kjent effekt</v>
          </cell>
          <cell r="BC799" t="str">
            <v>Ingen kjent effekt</v>
          </cell>
          <cell r="BD799" t="str">
            <v>Ingen kjent effekt</v>
          </cell>
          <cell r="BK799" t="str">
            <v>subtropic_humid:Asia</v>
          </cell>
          <cell r="BM799" t="str">
            <v>temperate_nemoral:Europe,NorthAndCentralAmerica|subtropic_mediterranean:Europe|subtropic_humid:Asia</v>
          </cell>
          <cell r="DI799">
            <v>0</v>
          </cell>
        </row>
        <row r="800">
          <cell r="B800" t="str">
            <v>Hedychium coronarium</v>
          </cell>
          <cell r="C800" t="str">
            <v>J.König</v>
          </cell>
          <cell r="D800" t="str">
            <v>høstingefær</v>
          </cell>
          <cell r="E800">
            <v>78432</v>
          </cell>
          <cell r="F800">
            <v>120169</v>
          </cell>
          <cell r="G800" t="str">
            <v>ExpertGroups/Karplanter/N</v>
          </cell>
          <cell r="H800" t="str">
            <v>Karplanter</v>
          </cell>
          <cell r="I800" t="str">
            <v>Karplanter</v>
          </cell>
          <cell r="J800" t="str">
            <v>NotApplicable</v>
          </cell>
          <cell r="M800" t="str">
            <v>canNotEstablishWithin50years</v>
          </cell>
          <cell r="AA800">
            <v>2006</v>
          </cell>
          <cell r="AB800" t="str">
            <v>terrestrial</v>
          </cell>
          <cell r="AD800" t="str">
            <v>unknown</v>
          </cell>
          <cell r="AE800" t="str">
            <v>yes</v>
          </cell>
          <cell r="AF800" t="str">
            <v>unknown</v>
          </cell>
          <cell r="AI800">
            <v>10</v>
          </cell>
          <cell r="AJ800" t="str">
            <v>V</v>
          </cell>
          <cell r="AW800" t="str">
            <v>Ingen kjent effekt</v>
          </cell>
          <cell r="AX800" t="str">
            <v>Ingen kjent effekt</v>
          </cell>
          <cell r="BC800" t="str">
            <v>Ingen kjent effekt</v>
          </cell>
          <cell r="BD800" t="str">
            <v>Ingen kjent effekt</v>
          </cell>
          <cell r="BK800" t="str">
            <v>subtropic_humid:Asia</v>
          </cell>
          <cell r="BM800" t="str">
            <v>subtropic_humid:Asia,Oceania,NorthAndCentralAmerica,SouthAmerica|tropic:Asia,Oceania,NorthAndCentralAmerica,SouthAmerica</v>
          </cell>
          <cell r="DI800">
            <v>0</v>
          </cell>
        </row>
        <row r="801">
          <cell r="B801" t="str">
            <v>Helianthus annuus</v>
          </cell>
          <cell r="C801" t="str">
            <v>L.</v>
          </cell>
          <cell r="D801" t="str">
            <v>solsikke</v>
          </cell>
          <cell r="E801">
            <v>60557</v>
          </cell>
          <cell r="F801">
            <v>100597</v>
          </cell>
          <cell r="G801" t="str">
            <v>ExpertGroups/Karplanter/N</v>
          </cell>
          <cell r="H801" t="str">
            <v>Karplanter</v>
          </cell>
          <cell r="I801" t="str">
            <v>Karplanter</v>
          </cell>
          <cell r="J801" t="str">
            <v>NotApplicable</v>
          </cell>
          <cell r="M801" t="str">
            <v>canNotEstablishWithin50years</v>
          </cell>
          <cell r="AA801">
            <v>1893</v>
          </cell>
          <cell r="AB801" t="str">
            <v>terrestrial</v>
          </cell>
          <cell r="AD801" t="str">
            <v>origin,unknown</v>
          </cell>
          <cell r="AE801" t="str">
            <v>no</v>
          </cell>
          <cell r="AF801" t="str">
            <v>unknown</v>
          </cell>
          <cell r="AI801">
            <v>1</v>
          </cell>
          <cell r="AJ801" t="str">
            <v>V</v>
          </cell>
          <cell r="AW801" t="str">
            <v>Ingen kjent effekt</v>
          </cell>
          <cell r="AX801" t="str">
            <v>Viktig produksjonsart i varmere områder, men bare marginalt i Norge.</v>
          </cell>
          <cell r="BC801" t="str">
            <v>Ingen kjent effekt</v>
          </cell>
          <cell r="BD801" t="str">
            <v>Ingen kjent effekt</v>
          </cell>
          <cell r="BK801" t="str">
            <v>temperate_nemoral:NorthAndCentralAmerica|temperate_dry:NorthAndCentralAmerica|subtropic_unspecified:NorthAndCentralAmerica</v>
          </cell>
          <cell r="BM801" t="str">
            <v>temperate_nemoral:Europe,Asia,Oceania,NorthAndCentralAmerica,SouthAmerica|temperate_dry:Europe,Asia,NorthAndCentralAmerica|subtropic_unspecified:Europe,Asia,Africa,Oceania,NorthAndCentralAmerica,SouthAmerica|tropic:Asia,Africa,Oceania,NorthAndCentralAmerica,SouthAmerica</v>
          </cell>
          <cell r="DI801">
            <v>0</v>
          </cell>
        </row>
        <row r="802">
          <cell r="B802" t="str">
            <v>Helianthus debilis cucumerifolius</v>
          </cell>
          <cell r="C802" t="str">
            <v>(Torr. &amp; A.Gray) Heiser</v>
          </cell>
          <cell r="D802" t="str">
            <v>hjertesolsikke</v>
          </cell>
          <cell r="E802">
            <v>60559</v>
          </cell>
          <cell r="F802">
            <v>100599</v>
          </cell>
          <cell r="G802" t="str">
            <v>ExpertGroups/Karplanter/N</v>
          </cell>
          <cell r="H802" t="str">
            <v>Karplanter</v>
          </cell>
          <cell r="I802" t="str">
            <v>Karplanter</v>
          </cell>
          <cell r="J802" t="str">
            <v>NotApplicable</v>
          </cell>
          <cell r="M802" t="str">
            <v>canNotEstablishWithin50years</v>
          </cell>
          <cell r="AA802">
            <v>1916</v>
          </cell>
          <cell r="AB802" t="str">
            <v>terrestrial</v>
          </cell>
          <cell r="AD802" t="str">
            <v>origin</v>
          </cell>
          <cell r="AE802" t="str">
            <v>no</v>
          </cell>
          <cell r="AF802" t="str">
            <v>unknown</v>
          </cell>
          <cell r="AI802">
            <v>1</v>
          </cell>
          <cell r="AJ802" t="str">
            <v>V</v>
          </cell>
          <cell r="AW802" t="str">
            <v>Ingen kjent effekt</v>
          </cell>
          <cell r="AX802" t="str">
            <v>Ingen kjent effekt</v>
          </cell>
          <cell r="BC802" t="str">
            <v>Ingen kjent effekt</v>
          </cell>
          <cell r="BD802" t="str">
            <v>Ingen kjent effekt</v>
          </cell>
          <cell r="BK802" t="str">
            <v>temperate_nemoral:NorthAndCentralAmerica|subtropic_unspecified:NorthAndCentralAmerica</v>
          </cell>
          <cell r="BM802" t="str">
            <v>temperate_nemoral:NorthAndCentralAmerica|subtropic_unspecified:Oceania,NorthAndCentralAmerica|subtropic_caperegion:Africa</v>
          </cell>
          <cell r="DI802">
            <v>0</v>
          </cell>
        </row>
        <row r="803">
          <cell r="B803" t="str">
            <v>Helianthus decapetalus</v>
          </cell>
          <cell r="C803" t="str">
            <v>L.</v>
          </cell>
          <cell r="D803" t="str">
            <v>smalsolsikke</v>
          </cell>
          <cell r="E803">
            <v>60560</v>
          </cell>
          <cell r="F803">
            <v>100600</v>
          </cell>
          <cell r="G803" t="str">
            <v>ExpertGroups/Karplanter/N</v>
          </cell>
          <cell r="H803" t="str">
            <v>Karplanter</v>
          </cell>
          <cell r="I803" t="str">
            <v>Karplanter</v>
          </cell>
          <cell r="J803" t="str">
            <v>NotApplicable</v>
          </cell>
          <cell r="M803" t="str">
            <v>canNotEstablishWithin50years</v>
          </cell>
          <cell r="AA803">
            <v>2003</v>
          </cell>
          <cell r="AB803" t="str">
            <v>terrestrial</v>
          </cell>
          <cell r="AD803" t="str">
            <v>unknown</v>
          </cell>
          <cell r="AE803" t="str">
            <v>no</v>
          </cell>
          <cell r="AF803" t="str">
            <v>unknown</v>
          </cell>
          <cell r="AI803">
            <v>5</v>
          </cell>
          <cell r="AJ803" t="str">
            <v>V</v>
          </cell>
          <cell r="AW803" t="str">
            <v>Ingen kjent effekt</v>
          </cell>
          <cell r="AX803" t="str">
            <v>Ingen kjent effekt</v>
          </cell>
          <cell r="BC803" t="str">
            <v>Ingen kjent effekt</v>
          </cell>
          <cell r="BD803" t="str">
            <v>Ingen kjent effekt</v>
          </cell>
          <cell r="BK803" t="str">
            <v>temperate_nemoral:NorthAndCentralAmerica</v>
          </cell>
          <cell r="BM803" t="str">
            <v>temperate_nemoral:Europe,NorthAndCentralAmerica</v>
          </cell>
          <cell r="DI803">
            <v>0</v>
          </cell>
        </row>
        <row r="804">
          <cell r="B804" t="str">
            <v>Helianthus pauciflorus</v>
          </cell>
          <cell r="C804" t="str">
            <v>Nutt.</v>
          </cell>
          <cell r="D804" t="str">
            <v>præriesolsikke</v>
          </cell>
          <cell r="E804">
            <v>102564</v>
          </cell>
          <cell r="F804">
            <v>143483</v>
          </cell>
          <cell r="G804" t="str">
            <v>ExpertGroups/Karplanter/N</v>
          </cell>
          <cell r="H804" t="str">
            <v>Karplanter</v>
          </cell>
          <cell r="I804" t="str">
            <v>Karplanter</v>
          </cell>
          <cell r="J804" t="str">
            <v>NotApplicable</v>
          </cell>
          <cell r="M804" t="str">
            <v>canNotEstablishWithin50years</v>
          </cell>
          <cell r="X804">
            <v>2</v>
          </cell>
          <cell r="Y804">
            <v>3</v>
          </cell>
          <cell r="Z804">
            <v>1</v>
          </cell>
          <cell r="AA804">
            <v>1926</v>
          </cell>
          <cell r="AB804" t="str">
            <v>terrestrial</v>
          </cell>
          <cell r="AD804" t="str">
            <v>origin,unknown</v>
          </cell>
          <cell r="AE804" t="str">
            <v>yes</v>
          </cell>
          <cell r="AF804" t="str">
            <v>unknown</v>
          </cell>
          <cell r="AI804">
            <v>10</v>
          </cell>
          <cell r="AJ804" t="str">
            <v>V</v>
          </cell>
          <cell r="AW804" t="str">
            <v>Ingen kjent effekt</v>
          </cell>
          <cell r="AX804" t="str">
            <v>Ingen kjent effekt</v>
          </cell>
          <cell r="BC804" t="str">
            <v>Ingen kjent effekt</v>
          </cell>
          <cell r="BD804" t="str">
            <v>Ingen kjent effekt</v>
          </cell>
          <cell r="BK804" t="str">
            <v>temperate_nemoral:NorthAndCentralAmerica|temperate_dry:NorthAndCentralAmerica</v>
          </cell>
          <cell r="BM804" t="str">
            <v>temperate_nemoral:Europe,NorthAndCentralAmerica|temperate_dry:NorthAndCentralAmerica</v>
          </cell>
          <cell r="DI804">
            <v>0</v>
          </cell>
        </row>
        <row r="805">
          <cell r="B805" t="str">
            <v>Helianthus petiolaris</v>
          </cell>
          <cell r="C805" t="str">
            <v>Nutt.</v>
          </cell>
          <cell r="D805" t="str">
            <v>møllesolsikke</v>
          </cell>
          <cell r="E805">
            <v>60562</v>
          </cell>
          <cell r="F805">
            <v>100602</v>
          </cell>
          <cell r="G805" t="str">
            <v>ExpertGroups/Karplanter/N</v>
          </cell>
          <cell r="H805" t="str">
            <v>Karplanter</v>
          </cell>
          <cell r="I805" t="str">
            <v>Karplanter</v>
          </cell>
          <cell r="J805" t="str">
            <v>NotApplicable</v>
          </cell>
          <cell r="M805" t="str">
            <v>canNotEstablishWithin50years</v>
          </cell>
          <cell r="AA805">
            <v>1916</v>
          </cell>
          <cell r="AB805" t="str">
            <v>terrestrial</v>
          </cell>
          <cell r="AD805" t="str">
            <v>origin</v>
          </cell>
          <cell r="AE805" t="str">
            <v>no</v>
          </cell>
          <cell r="AF805" t="str">
            <v>unknown</v>
          </cell>
          <cell r="AI805">
            <v>1</v>
          </cell>
          <cell r="AJ805" t="str">
            <v>V</v>
          </cell>
          <cell r="AW805" t="str">
            <v>Ingen kjent effekt</v>
          </cell>
          <cell r="AX805" t="str">
            <v>Ingen kjent effekt</v>
          </cell>
          <cell r="BC805" t="str">
            <v>Ingen kjent effekt</v>
          </cell>
          <cell r="BD805" t="str">
            <v>Ingen kjent effekt</v>
          </cell>
          <cell r="BK805" t="str">
            <v>temperate_nemoral:NorthAndCentralAmerica|temperate_dry:NorthAndCentralAmerica|subtropic_mediterranean:NorthAndCentralAmerica</v>
          </cell>
          <cell r="BM805" t="str">
            <v>temperate_nemoral:NorthAndCentralAmerica|temperate_dry:NorthAndCentralAmerica|subtropic_mediterranean:NorthAndCentralAmerica</v>
          </cell>
          <cell r="DI805">
            <v>0</v>
          </cell>
        </row>
        <row r="806">
          <cell r="B806" t="str">
            <v>Helianthus ×laetiflorus</v>
          </cell>
          <cell r="C806" t="str">
            <v>Pers.</v>
          </cell>
          <cell r="D806" t="str">
            <v>strisolsikke</v>
          </cell>
          <cell r="E806">
            <v>133624</v>
          </cell>
          <cell r="F806">
            <v>100601</v>
          </cell>
          <cell r="G806" t="str">
            <v>ExpertGroups/Karplanter/N</v>
          </cell>
          <cell r="H806" t="str">
            <v>Karplanter</v>
          </cell>
          <cell r="I806" t="str">
            <v>Karplanter</v>
          </cell>
          <cell r="J806" t="str">
            <v>AlienSpecie</v>
          </cell>
          <cell r="N806">
            <v>3</v>
          </cell>
          <cell r="Q806">
            <v>1</v>
          </cell>
          <cell r="T806" t="str">
            <v>LO</v>
          </cell>
          <cell r="U806">
            <v>2</v>
          </cell>
          <cell r="V806" t="str">
            <v>3A,1</v>
          </cell>
          <cell r="X806">
            <v>3</v>
          </cell>
          <cell r="Y806">
            <v>4</v>
          </cell>
          <cell r="Z806">
            <v>1</v>
          </cell>
          <cell r="AA806">
            <v>1930</v>
          </cell>
          <cell r="AB806" t="str">
            <v>terrestrial</v>
          </cell>
          <cell r="AD806" t="str">
            <v>unknown</v>
          </cell>
          <cell r="AE806" t="str">
            <v>yes</v>
          </cell>
          <cell r="AF806" t="str">
            <v>unknown</v>
          </cell>
          <cell r="AG806">
            <v>1946</v>
          </cell>
          <cell r="AH806" t="str">
            <v>Ak Bærum: Kadett-tangen i Sandvika</v>
          </cell>
          <cell r="AI806">
            <v>10</v>
          </cell>
          <cell r="AJ806" t="str">
            <v>V</v>
          </cell>
          <cell r="AL806">
            <v>1</v>
          </cell>
          <cell r="AM806" t="str">
            <v>importDirect</v>
          </cell>
          <cell r="AN806">
            <v>3</v>
          </cell>
          <cell r="AO806" t="str">
            <v>introductionEscaped</v>
          </cell>
          <cell r="AP806" t="str">
            <v>Øs,OsA,Bu,Ve,Te,Aa,Va</v>
          </cell>
          <cell r="AQ806">
            <v>180</v>
          </cell>
          <cell r="AR806">
            <v>5</v>
          </cell>
          <cell r="AS806">
            <v>900</v>
          </cell>
          <cell r="AT806">
            <v>21800</v>
          </cell>
          <cell r="AU806">
            <v>1800</v>
          </cell>
          <cell r="AV806">
            <v>80</v>
          </cell>
          <cell r="AW806" t="str">
            <v>Ingen kjent effekt</v>
          </cell>
          <cell r="AX806" t="str">
            <v>Ingen kjent effekt</v>
          </cell>
          <cell r="BC806" t="str">
            <v>Ingen kjent effekt</v>
          </cell>
          <cell r="BD806" t="str">
            <v>Ingen kjent effekt</v>
          </cell>
          <cell r="BE806" t="str">
            <v>no</v>
          </cell>
          <cell r="BF806" t="str">
            <v>no</v>
          </cell>
          <cell r="BG806" t="str">
            <v>V</v>
          </cell>
          <cell r="BK806" t="str">
            <v>unknown:NorthAndCentralAmerica</v>
          </cell>
          <cell r="BM806" t="str">
            <v>temperate_boreal:Europe,NorthAndCentralAmerica|temperate_nemoral:Europe,NorthAndCentralAmerica</v>
          </cell>
          <cell r="BO806">
            <v>3</v>
          </cell>
          <cell r="BR806" t="str">
            <v>RedListCategoryLevel</v>
          </cell>
          <cell r="BT806">
            <v>2</v>
          </cell>
          <cell r="BW806" t="str">
            <v>SpreadYearlyIncreaseObservations</v>
          </cell>
          <cell r="BX806">
            <v>135</v>
          </cell>
          <cell r="BY806">
            <v>1</v>
          </cell>
          <cell r="CB806" t="str">
            <v>T32,T35,T37,T40,T43</v>
          </cell>
          <cell r="CC806">
            <v>1</v>
          </cell>
          <cell r="CH806">
            <v>1</v>
          </cell>
          <cell r="CM806">
            <v>1</v>
          </cell>
          <cell r="CQ806">
            <v>1</v>
          </cell>
          <cell r="CU806">
            <v>1</v>
          </cell>
          <cell r="CX806">
            <v>0</v>
          </cell>
          <cell r="CY806">
            <v>1</v>
          </cell>
          <cell r="DB806">
            <v>0</v>
          </cell>
          <cell r="DC806" t="str">
            <v>Strisolsikke &lt;i&gt;Helianthus &lt;/i&gt;x &lt;i&gt;laetiflorus&lt;/i&gt; er en langlevd, flerårig urt med jordstengel og klonal vekst. Den er en fertil og variabel hybridart mellom præriesolsikke &lt;i&gt;H. pauciflorus&lt;/i&gt; og jordskokk &lt;i&gt;H. tuberosus&lt;/i&gt;, oppstått i USA og spredt til Europa som hageplante. Det er uvisst hvor god frøsetting den har i Norge, men den kan etablere utstrakte kloner på ulike typer skrotemark, gjengroende eng og i forlatte eller dårlig skjøttete parker.</v>
          </cell>
          <cell r="DD806" t="str">
            <v>&lt;p&gt;Arten har hatt en nokså langsom og litt ujamn økning som forvillet hageplante i Norge, fra en start i Akershus i 1930 (Nesodden) og 1946 (Bærum) til spredte forekomster fra Østfold, Oslo/Akershus og Drammensområdet i Buskerud sør til Vest-Agder. Den største økningen er etter 2000, og arten blir også stadig oftere å se i hager.&lt;/p&gt;</v>
          </cell>
          <cell r="DE806" t="str">
            <v>Arten er innført som hageplante og hovedsakelig spredt ut ved dumping av hageavfall, men muligens også med noe frøspredning.</v>
          </cell>
          <cell r="DF806" t="str">
            <v>Invasjonspotensialet er moderat, med moderat lang median levetid og begrenset ekspansjonshastighet. Arten eablerer seg lett, men nesten alltid på steder der den lett blir fjernet igjen ved inngrep (dumpeplasser og arealer under gjengroing).</v>
          </cell>
          <cell r="DG806" t="str">
            <v>Ingen kjent negativ økologisk effekt er knyttet til arten. Klonene kan bli nokså store, og plantene storvokste, men er likevel av så begrenset utstrekning og antall at de fortrenger lite. Dessuten skjer fortrengningen nesten bare på skrotemark ("sterkt endret fastmark").</v>
          </cell>
          <cell r="DH806" t="str">
            <v>&lt;p&gt;Strisolsikke vurderes til låg økologisk risiko, og utelukkende på grunn av invasjonspotensialet. Den er nesten bare etablert på skrotemark i vid betydning, er ikke særlig ekspansiv, og gjør ikke noen påviselig skade.&lt;br/&gt;&lt;/p&gt;</v>
          </cell>
          <cell r="DI806">
            <v>0</v>
          </cell>
        </row>
        <row r="807">
          <cell r="B807" t="str">
            <v>Helichrysum arenarium</v>
          </cell>
          <cell r="C807" t="str">
            <v>(L.) Moench</v>
          </cell>
          <cell r="D807" t="str">
            <v>sandstråblom</v>
          </cell>
          <cell r="E807">
            <v>133626</v>
          </cell>
          <cell r="F807">
            <v>100606</v>
          </cell>
          <cell r="G807" t="str">
            <v>ExpertGroups/Karplanter/N</v>
          </cell>
          <cell r="H807" t="str">
            <v>Karplanter</v>
          </cell>
          <cell r="I807" t="str">
            <v>Karplanter</v>
          </cell>
          <cell r="J807" t="str">
            <v>NotApplicable</v>
          </cell>
          <cell r="M807" t="str">
            <v>NotPresentInRegion</v>
          </cell>
          <cell r="AB807" t="str">
            <v>terrestrial</v>
          </cell>
          <cell r="AE807" t="str">
            <v>no</v>
          </cell>
          <cell r="AF807" t="str">
            <v>unknown</v>
          </cell>
          <cell r="AI807">
            <v>5</v>
          </cell>
          <cell r="AJ807" t="str">
            <v>V</v>
          </cell>
          <cell r="AW807" t="str">
            <v>Ingen kjent effekt</v>
          </cell>
          <cell r="AX807" t="str">
            <v>Ingen kjent effekt</v>
          </cell>
          <cell r="BC807" t="str">
            <v>Ingen kjent effekt</v>
          </cell>
          <cell r="BD807" t="str">
            <v>Ingen kjent effekt</v>
          </cell>
          <cell r="BK807" t="str">
            <v>temperate_nemoral:Europe|temperate_dry:Europe|subtropic_mediterranean:Europe</v>
          </cell>
          <cell r="BM807" t="str">
            <v>temperate_nemoral:Europe|temperate_dry:Europe|subtropic_mediterranean:Europe</v>
          </cell>
          <cell r="DI807">
            <v>0</v>
          </cell>
        </row>
        <row r="808">
          <cell r="B808" t="str">
            <v>Heliophila linearis linearifolia</v>
          </cell>
          <cell r="C808" t="str">
            <v>(Burch. &amp; DC.) Marais</v>
          </cell>
          <cell r="E808">
            <v>141659</v>
          </cell>
          <cell r="F808">
            <v>170644</v>
          </cell>
          <cell r="G808" t="str">
            <v>ExpertGroups/Karplanter/N</v>
          </cell>
          <cell r="H808" t="str">
            <v>Karplanter</v>
          </cell>
          <cell r="I808" t="str">
            <v>Karplanter</v>
          </cell>
          <cell r="J808" t="str">
            <v>NotApplicable</v>
          </cell>
          <cell r="M808" t="str">
            <v>canNotEstablishWithin50years</v>
          </cell>
          <cell r="AA808">
            <v>1990</v>
          </cell>
          <cell r="AB808" t="str">
            <v>terrestrial</v>
          </cell>
          <cell r="AD808" t="str">
            <v>unknown</v>
          </cell>
          <cell r="AE808" t="str">
            <v>no</v>
          </cell>
          <cell r="AF808" t="str">
            <v>unknown</v>
          </cell>
          <cell r="AI808">
            <v>1</v>
          </cell>
          <cell r="AJ808" t="str">
            <v>V</v>
          </cell>
          <cell r="AW808" t="str">
            <v>Ingen kjent effekt</v>
          </cell>
          <cell r="AX808" t="str">
            <v>Ingen kjent effekt</v>
          </cell>
          <cell r="BC808" t="str">
            <v>Ingen kjent effekt</v>
          </cell>
          <cell r="BD808" t="str">
            <v>Ingen kjent effekt</v>
          </cell>
          <cell r="BK808" t="str">
            <v>subtropic_caperegion:Africa</v>
          </cell>
          <cell r="BM808" t="str">
            <v>subtropic_caperegion:Africa</v>
          </cell>
          <cell r="DI808">
            <v>0</v>
          </cell>
        </row>
        <row r="809">
          <cell r="B809" t="str">
            <v>Heliopsis helianthoides</v>
          </cell>
          <cell r="C809" t="str">
            <v>(L.) Sweet</v>
          </cell>
          <cell r="D809" t="str">
            <v>rusoløye</v>
          </cell>
          <cell r="E809">
            <v>105212</v>
          </cell>
          <cell r="F809">
            <v>145559</v>
          </cell>
          <cell r="G809" t="str">
            <v>ExpertGroups/Karplanter/N</v>
          </cell>
          <cell r="H809" t="str">
            <v>Karplanter</v>
          </cell>
          <cell r="I809" t="str">
            <v>Karplanter</v>
          </cell>
          <cell r="J809" t="str">
            <v>NotApplicable</v>
          </cell>
          <cell r="M809" t="str">
            <v>canNotEstablishWithin50years</v>
          </cell>
          <cell r="AA809">
            <v>1967</v>
          </cell>
          <cell r="AB809" t="str">
            <v>terrestrial</v>
          </cell>
          <cell r="AD809" t="str">
            <v>unknown</v>
          </cell>
          <cell r="AE809" t="str">
            <v>no</v>
          </cell>
          <cell r="AF809" t="str">
            <v>unknown</v>
          </cell>
          <cell r="AI809">
            <v>5</v>
          </cell>
          <cell r="AJ809" t="str">
            <v>V</v>
          </cell>
          <cell r="AW809" t="str">
            <v>Ingen kjent effekt</v>
          </cell>
          <cell r="AX809" t="str">
            <v>Ingen kjent effekt</v>
          </cell>
          <cell r="BC809" t="str">
            <v>Ingen kjent effekt</v>
          </cell>
          <cell r="BD809" t="str">
            <v>Ingen kjent effekt</v>
          </cell>
          <cell r="BK809" t="str">
            <v>temperate_nemoral:NorthAndCentralAmerica</v>
          </cell>
          <cell r="BM809" t="str">
            <v>temperate_nemoral:Europe,NorthAndCentralAmerica|subtropic_unspecified:SouthAmerica</v>
          </cell>
          <cell r="DI809">
            <v>0</v>
          </cell>
        </row>
        <row r="810">
          <cell r="B810" t="str">
            <v>Heliotropium europaeum</v>
          </cell>
          <cell r="C810" t="str">
            <v>L.</v>
          </cell>
          <cell r="D810" t="str">
            <v>ugrasheliotrop</v>
          </cell>
          <cell r="E810">
            <v>60964</v>
          </cell>
          <cell r="F810">
            <v>101004</v>
          </cell>
          <cell r="G810" t="str">
            <v>ExpertGroups/Karplanter/N</v>
          </cell>
          <cell r="H810" t="str">
            <v>Karplanter</v>
          </cell>
          <cell r="I810" t="str">
            <v>Karplanter</v>
          </cell>
          <cell r="J810" t="str">
            <v>NotApplicable</v>
          </cell>
          <cell r="M810" t="str">
            <v>canNotEstablishWithin50years</v>
          </cell>
          <cell r="AA810">
            <v>1834</v>
          </cell>
          <cell r="AB810" t="str">
            <v>terrestrial</v>
          </cell>
          <cell r="AD810" t="str">
            <v>origin,unknown</v>
          </cell>
          <cell r="AE810" t="str">
            <v>no</v>
          </cell>
          <cell r="AF810" t="str">
            <v>unknown</v>
          </cell>
          <cell r="AI810">
            <v>1</v>
          </cell>
          <cell r="AJ810" t="str">
            <v>V</v>
          </cell>
          <cell r="AW810" t="str">
            <v>Ingen kjent effekt</v>
          </cell>
          <cell r="AX810" t="str">
            <v>Ingen kjent effekt</v>
          </cell>
          <cell r="BC810" t="str">
            <v>Ingen kjent effekt</v>
          </cell>
          <cell r="BD810" t="str">
            <v>Ingen kjent effekt</v>
          </cell>
          <cell r="BK810" t="str">
            <v>temperate_dry:Asia|subtropic_mediterranean:Europe,Asia,Africa|subtropic_dry:Asia</v>
          </cell>
          <cell r="BM810" t="str">
            <v>temperate_dry:Asia|subtropic_mediterranean:Europe,Asia,Africa,Oceania,NorthAndCentralAmerica|subtropic_dry:Asia,Oceania</v>
          </cell>
          <cell r="DI810">
            <v>0</v>
          </cell>
        </row>
        <row r="811">
          <cell r="B811" t="str">
            <v>Helminthotheca echioides</v>
          </cell>
          <cell r="C811" t="str">
            <v>(L.) Holub</v>
          </cell>
          <cell r="D811" t="str">
            <v>tornbitterblom</v>
          </cell>
          <cell r="E811">
            <v>133635</v>
          </cell>
          <cell r="F811">
            <v>143484</v>
          </cell>
          <cell r="G811" t="str">
            <v>ExpertGroups/Karplanter/N</v>
          </cell>
          <cell r="H811" t="str">
            <v>Karplanter</v>
          </cell>
          <cell r="I811" t="str">
            <v>Karplanter</v>
          </cell>
          <cell r="J811" t="str">
            <v>NotApplicable</v>
          </cell>
          <cell r="M811" t="str">
            <v>canNotEstablishWithin50years</v>
          </cell>
          <cell r="AA811">
            <v>1882</v>
          </cell>
          <cell r="AB811" t="str">
            <v>terrestrial</v>
          </cell>
          <cell r="AD811" t="str">
            <v>origin,unknown</v>
          </cell>
          <cell r="AE811" t="str">
            <v>no</v>
          </cell>
          <cell r="AF811" t="str">
            <v>unknown</v>
          </cell>
          <cell r="AI811">
            <v>1</v>
          </cell>
          <cell r="AJ811" t="str">
            <v>V</v>
          </cell>
          <cell r="AW811" t="str">
            <v>Ingen kjent effekt</v>
          </cell>
          <cell r="AX811" t="str">
            <v>Ingen kjent effekt</v>
          </cell>
          <cell r="BC811" t="str">
            <v>Ingen kjent effekt</v>
          </cell>
          <cell r="BD811" t="str">
            <v>Ingen kjent effekt</v>
          </cell>
          <cell r="BK811" t="str">
            <v>subtropic_mediterranean:Europe,Asia,Africa|subtropic_dry:Asia</v>
          </cell>
          <cell r="BM811" t="str">
            <v>subtropic_unspecified:SouthAmerica|subtropic_mediterranean:Europe,Asia,Africa,Oceania,NorthAndCentralAmerica|subtropic_dry:Asia,NorthAndCentralAmerica|subtropic_caperegion:Africa</v>
          </cell>
          <cell r="DI811">
            <v>0</v>
          </cell>
        </row>
        <row r="812">
          <cell r="B812" t="str">
            <v>Helosciadium nodiflorum</v>
          </cell>
          <cell r="C812" t="str">
            <v>(L.) Koch</v>
          </cell>
          <cell r="D812" t="str">
            <v>nikkeselleri</v>
          </cell>
          <cell r="E812">
            <v>86675</v>
          </cell>
          <cell r="F812">
            <v>129592</v>
          </cell>
          <cell r="G812" t="str">
            <v>ExpertGroups/Karplanter/N</v>
          </cell>
          <cell r="H812" t="str">
            <v>Karplanter</v>
          </cell>
          <cell r="I812" t="str">
            <v>Karplanter</v>
          </cell>
          <cell r="J812" t="str">
            <v>NotApplicable</v>
          </cell>
          <cell r="M812" t="str">
            <v>canNotEstablishWithin50years</v>
          </cell>
          <cell r="AA812">
            <v>1868</v>
          </cell>
          <cell r="AB812" t="str">
            <v>terrestrial</v>
          </cell>
          <cell r="AD812" t="str">
            <v>origin</v>
          </cell>
          <cell r="AE812" t="str">
            <v>no</v>
          </cell>
          <cell r="AF812" t="str">
            <v>unknown</v>
          </cell>
          <cell r="AI812">
            <v>3</v>
          </cell>
          <cell r="AJ812" t="str">
            <v>V</v>
          </cell>
          <cell r="AW812" t="str">
            <v>Ingen kjent effekt</v>
          </cell>
          <cell r="AX812" t="str">
            <v>Ingen kjent effekt</v>
          </cell>
          <cell r="BC812" t="str">
            <v>Ingen kjent effekt</v>
          </cell>
          <cell r="BD812" t="str">
            <v>Ingen kjent effekt</v>
          </cell>
          <cell r="BK812" t="str">
            <v>temperate_nemoral:Europe,Asia|subtropic_mediterranean:Europe,Asia,Africa</v>
          </cell>
          <cell r="BM812" t="str">
            <v>temperate_nemoral:Europe,Asia|subtropic_mediterranean:Europe,Asia,Africa</v>
          </cell>
          <cell r="DI812">
            <v>0</v>
          </cell>
        </row>
        <row r="813">
          <cell r="B813" t="str">
            <v>Hemizonia pungens</v>
          </cell>
          <cell r="C813" t="str">
            <v>(Hook. &amp; Arn.) Torr. &amp; A.Gray</v>
          </cell>
          <cell r="D813" t="str">
            <v>piggurt</v>
          </cell>
          <cell r="E813">
            <v>133638</v>
          </cell>
          <cell r="F813">
            <v>100608</v>
          </cell>
          <cell r="G813" t="str">
            <v>ExpertGroups/Karplanter/N</v>
          </cell>
          <cell r="H813" t="str">
            <v>Karplanter</v>
          </cell>
          <cell r="I813" t="str">
            <v>Karplanter</v>
          </cell>
          <cell r="J813" t="str">
            <v>NotApplicable</v>
          </cell>
          <cell r="M813" t="str">
            <v>canNotEstablishWithin50years</v>
          </cell>
          <cell r="AA813">
            <v>1916</v>
          </cell>
          <cell r="AB813" t="str">
            <v>terrestrial</v>
          </cell>
          <cell r="AD813" t="str">
            <v>origin</v>
          </cell>
          <cell r="AE813" t="str">
            <v>no</v>
          </cell>
          <cell r="AF813" t="str">
            <v>unknown</v>
          </cell>
          <cell r="AI813">
            <v>1</v>
          </cell>
          <cell r="AJ813" t="str">
            <v>V</v>
          </cell>
          <cell r="AW813" t="str">
            <v>Ingen kjent effekt</v>
          </cell>
          <cell r="AX813" t="str">
            <v>Ingen kjent effekt</v>
          </cell>
          <cell r="BC813" t="str">
            <v>Ingen kjent effekt</v>
          </cell>
          <cell r="BD813" t="str">
            <v>Ingen kjent effekt</v>
          </cell>
          <cell r="BK813" t="str">
            <v>subtropic_mediterranean:NorthAndCentralAmerica</v>
          </cell>
          <cell r="BM813" t="str">
            <v>subtropic_mediterranean:NorthAndCentralAmerica</v>
          </cell>
          <cell r="DI813">
            <v>0</v>
          </cell>
        </row>
        <row r="814">
          <cell r="B814" t="str">
            <v>Heracleum pubescens</v>
          </cell>
          <cell r="C814" t="str">
            <v>auct. non (Hoffm.)</v>
          </cell>
          <cell r="E814">
            <v>118500</v>
          </cell>
          <cell r="F814">
            <v>157753</v>
          </cell>
          <cell r="G814" t="str">
            <v>ExpertGroups/Karplanter/N</v>
          </cell>
          <cell r="H814" t="str">
            <v>Karplanter</v>
          </cell>
          <cell r="I814" t="str">
            <v>Karplanter</v>
          </cell>
          <cell r="J814" t="str">
            <v>AlienSpecie</v>
          </cell>
          <cell r="N814">
            <v>3</v>
          </cell>
          <cell r="O814" t="str">
            <v>V</v>
          </cell>
          <cell r="Q814">
            <v>1</v>
          </cell>
          <cell r="T814" t="str">
            <v>LO</v>
          </cell>
          <cell r="U814">
            <v>2</v>
          </cell>
          <cell r="V814" t="str">
            <v>3A,1</v>
          </cell>
          <cell r="AA814">
            <v>1922</v>
          </cell>
          <cell r="AB814" t="str">
            <v>terrestrial</v>
          </cell>
          <cell r="AD814" t="str">
            <v>unknown</v>
          </cell>
          <cell r="AE814" t="str">
            <v>no</v>
          </cell>
          <cell r="AF814" t="str">
            <v>unknown</v>
          </cell>
          <cell r="AG814">
            <v>2005</v>
          </cell>
          <cell r="AH814" t="str">
            <v>8 forekomster i Ak Ås, Frogn, Bu Røyken, Vf Nøtterøy, Larvik og Hedrum, og Te Bamble og Porsgrunn</v>
          </cell>
          <cell r="AI814">
            <v>5</v>
          </cell>
          <cell r="AJ814" t="str">
            <v>V</v>
          </cell>
          <cell r="AN814">
            <v>2</v>
          </cell>
          <cell r="AO814" t="str">
            <v>spreadStowaway,spreadNaturalDispersal</v>
          </cell>
          <cell r="AP814" t="str">
            <v>OsA,Bu,Ve,Te</v>
          </cell>
          <cell r="AQ814">
            <v>32</v>
          </cell>
          <cell r="AR814">
            <v>10</v>
          </cell>
          <cell r="AS814">
            <v>320</v>
          </cell>
          <cell r="AT814">
            <v>4000</v>
          </cell>
          <cell r="AU814">
            <v>640</v>
          </cell>
          <cell r="AV814">
            <v>100</v>
          </cell>
          <cell r="AW814" t="str">
            <v>Ingen kjent effekt</v>
          </cell>
          <cell r="AX814" t="str">
            <v>Ingen kjent effekt</v>
          </cell>
          <cell r="BC814" t="str">
            <v>Ingen kjent effekt</v>
          </cell>
          <cell r="BD814" t="str">
            <v>Ingen kjent effekt</v>
          </cell>
          <cell r="BE814" t="str">
            <v>no</v>
          </cell>
          <cell r="BF814" t="str">
            <v>no</v>
          </cell>
          <cell r="BK814" t="str">
            <v>temperate_nemoral:Europe</v>
          </cell>
          <cell r="BM814" t="str">
            <v>temperate_nemoral:Europe</v>
          </cell>
          <cell r="BO814">
            <v>3</v>
          </cell>
          <cell r="BQ814" t="str">
            <v>X</v>
          </cell>
          <cell r="BR814" t="str">
            <v>RedListCategoryLevel</v>
          </cell>
          <cell r="BT814">
            <v>2</v>
          </cell>
          <cell r="BU814" t="str">
            <v>X</v>
          </cell>
          <cell r="BW814" t="str">
            <v>SpreadYearlyIncreaseCalculatedExpansionSpeed</v>
          </cell>
          <cell r="BX814">
            <v>77.540000000000006</v>
          </cell>
          <cell r="BY814">
            <v>1</v>
          </cell>
          <cell r="CB814" t="str">
            <v>T40,T35</v>
          </cell>
          <cell r="CC814">
            <v>1</v>
          </cell>
          <cell r="CH814">
            <v>1</v>
          </cell>
          <cell r="CM814">
            <v>1</v>
          </cell>
          <cell r="CQ814">
            <v>1</v>
          </cell>
          <cell r="CU814">
            <v>1</v>
          </cell>
          <cell r="CX814">
            <v>0</v>
          </cell>
          <cell r="CY814">
            <v>1</v>
          </cell>
          <cell r="DB814">
            <v>0</v>
          </cell>
          <cell r="DC814" t="str">
            <v>Bjørnekjeks-arten &lt;i&gt;Heracleum pubescens&lt;/i&gt; er en flerårig urt fra Krim. Den har frøformering, og delfruktene er tynne og med vinge, og de kan spres med vind og med jetstrømmen langs høyhastighetsveier.&lt;br/&gt;Arten er ikke formelt akseptert fra Norge. Den ble antydet hos Fremstad &amp; Elven (2006: 21), som rapporterte funnene gjort i 2005. Lars Fr&amp;#246:berg, som reviderte &lt;i&gt;Heracleum&lt;/i&gt; for Flora Nordica (Fr&amp;#246:berg 2010), aksepterte ikke arten formelt for Norden (han diskuterte den s. 226), men han annoterte de to herbariebeleggene fra Holmestrand 1922 og Bamble 1951, og også ett belegg av det materialet som ble samlet inn i 2005, som &lt;i&gt;H. pubescens&lt;/i&gt;. Hartvig (2015) aksepterer ikke arten fra Danmark.&lt;br/&gt;De kildene vi har brukt (Brummitt 1968, Mandenova 1974, Wellendorf 1980, Frøberg 2010), opplyser følgende karakterer som skiller mot kjempebjørnekjeks &lt;i&gt;Heracleum mantegazzianum&lt;/i&gt; (som er den aktuelle forvekslingsarten): mer småvokst, 60-80 cm mot (170) 200-500 cm høg: bladfliker mindre forlengete: skjermer mindre, 10-12 cm i diameter mot 20-50 cm, og med færre stråler, (9) 15-20 (40) mot over 50: kronblad kvite, omtrent jamnstore mot kvite til svakt rosa, og de ytre mye større enn de indre: og frukt 13-14 x 8-10 cm mot (7) 9-11 x 6-8 (10), altså større frukter hos &lt;i&gt;H. pubescens&lt;/i&gt;. Disse karakterene er foreløpig ikke kontrollert opp mot norsk materiale.</v>
          </cell>
          <cell r="DD814" t="str">
            <v>Det er bare to tidlige funn dokumentert med herbariebelegg, fra Vf Holmestrand i 1922 og Te Bamble: Langesund 1951. Ved en bilbefaring i 2005 ble arten funnet (og dokumentert, men med ikke-digitalisert informasjon) fra lokaliteter i Ak Ås og Frogn, Bu Røyken (trolig nyetablert etter åpning av Oslofjordtunellen), Vf Nøtterøy, Lardal (langs veien fra Skien over Siljan) og Larvik, og Te Bamble og Porsgrunn. Arten er trolig massivt oversett.</v>
          </cell>
          <cell r="DE814" t="str">
            <v>Innførselsmåten er ukjent. Arten kan være innført som hagestaude og forvillet, men vel så sannsynlig er det at den er kommet med transportmidler. I hovedsak synes arten bli spredt med frø langs veiene, kanskje både med jetstrømmen fra bilene og ved forflytning av jordmasser.</v>
          </cell>
          <cell r="DF814" t="str">
            <v>Invasjonspotensialet er moderat, med usikkerhet til begrenset, som en kombinasjon av moderat (til begrenset) median levetid og begrenset (til moderat) ekspansjonshastighet. Beregningene som ligger bak disse vurderingene er svært usikre, og arten kan allerede nå ha et mye større invasjonspotensiale enn våre tall tilsier.</v>
          </cell>
          <cell r="DG814" t="str">
            <v>Ingen kjent negativ økologisk effekt er knyttet til arten. Dersom arten er såpass sparsom som våre registreringer tilsier, og så sterkt knyttet til sterkt endret fastmark (veisystemet), har den neppe særlig stor økologisk effekt.</v>
          </cell>
          <cell r="DH814" t="str">
            <v>&lt;i&gt;Heracleum pubescens&lt;/i&gt; vurderes til låg økologisk risiko, og foreløpig utelukkende på grunn av invasjonspotensialet.</v>
          </cell>
          <cell r="DI814">
            <v>6</v>
          </cell>
        </row>
        <row r="815">
          <cell r="B815" t="str">
            <v>Herniaria hirsuta</v>
          </cell>
          <cell r="C815" t="str">
            <v>L.</v>
          </cell>
          <cell r="D815" t="str">
            <v>lodnebrokkurt</v>
          </cell>
          <cell r="E815">
            <v>61463</v>
          </cell>
          <cell r="F815">
            <v>101503</v>
          </cell>
          <cell r="G815" t="str">
            <v>ExpertGroups/Karplanter/N</v>
          </cell>
          <cell r="H815" t="str">
            <v>Karplanter</v>
          </cell>
          <cell r="I815" t="str">
            <v>Karplanter</v>
          </cell>
          <cell r="J815" t="str">
            <v>NotApplicable</v>
          </cell>
          <cell r="M815" t="str">
            <v>canNotEstablishWithin50years</v>
          </cell>
          <cell r="AA815">
            <v>1834</v>
          </cell>
          <cell r="AB815" t="str">
            <v>terrestrial</v>
          </cell>
          <cell r="AD815" t="str">
            <v>origin</v>
          </cell>
          <cell r="AE815" t="str">
            <v>no</v>
          </cell>
          <cell r="AF815" t="str">
            <v>unknown</v>
          </cell>
          <cell r="AI815">
            <v>1</v>
          </cell>
          <cell r="AJ815" t="str">
            <v>V</v>
          </cell>
          <cell r="AW815" t="str">
            <v>Ingen kjent effekt</v>
          </cell>
          <cell r="AX815" t="str">
            <v>Ingen kjent effekt</v>
          </cell>
          <cell r="BC815" t="str">
            <v>Ingen kjent effekt</v>
          </cell>
          <cell r="BD815" t="str">
            <v>Ingen kjent effekt</v>
          </cell>
          <cell r="BK815" t="str">
            <v>temperate_nemoral:Europe,Asia|temperate_dry:Asia|subtropic_mediterranean:Europe,Asia,Africa</v>
          </cell>
          <cell r="BM815" t="str">
            <v>temperate_nemoral:Europe,Asia|temperate_dry:Asia|subtropic_mediterranean:Europe,Asia,Africa,Oceania,NorthAndCentralAmerica</v>
          </cell>
          <cell r="DI815">
            <v>0</v>
          </cell>
        </row>
        <row r="816">
          <cell r="B816" t="str">
            <v>Herniaria polygama</v>
          </cell>
          <cell r="C816" t="str">
            <v>J.Gay</v>
          </cell>
          <cell r="D816" t="str">
            <v>middelhavsbrokkurt</v>
          </cell>
          <cell r="E816">
            <v>61464</v>
          </cell>
          <cell r="F816">
            <v>101504</v>
          </cell>
          <cell r="G816" t="str">
            <v>ExpertGroups/Karplanter/N</v>
          </cell>
          <cell r="H816" t="str">
            <v>Karplanter</v>
          </cell>
          <cell r="I816" t="str">
            <v>Karplanter</v>
          </cell>
          <cell r="J816" t="str">
            <v>NotApplicable</v>
          </cell>
          <cell r="M816" t="str">
            <v>canNotEstablishWithin50years</v>
          </cell>
          <cell r="AA816" t="str">
            <v>1870 ca</v>
          </cell>
          <cell r="AB816" t="str">
            <v>terrestrial</v>
          </cell>
          <cell r="AD816" t="str">
            <v>unknown</v>
          </cell>
          <cell r="AE816" t="str">
            <v>no</v>
          </cell>
          <cell r="AF816" t="str">
            <v>unknown</v>
          </cell>
          <cell r="AI816">
            <v>1</v>
          </cell>
          <cell r="AJ816" t="str">
            <v>V</v>
          </cell>
          <cell r="AW816" t="str">
            <v>Ingen kjent effekt</v>
          </cell>
          <cell r="AX816" t="str">
            <v>Ingen kjent effekt</v>
          </cell>
          <cell r="BC816" t="str">
            <v>Ingen kjent effekt</v>
          </cell>
          <cell r="BD816" t="str">
            <v>Ingen kjent effekt</v>
          </cell>
          <cell r="BK816" t="str">
            <v>subtropic_mediterranean:Europe,Asia,Africa</v>
          </cell>
          <cell r="BM816" t="str">
            <v>subtropic_mediterranean:Europe,Asia,Africa</v>
          </cell>
          <cell r="DI816">
            <v>0</v>
          </cell>
        </row>
        <row r="817">
          <cell r="B817" t="str">
            <v>Hesperis pycnotricha</v>
          </cell>
          <cell r="C817" t="str">
            <v>Borbás &amp; Degen</v>
          </cell>
          <cell r="D817" t="str">
            <v>russedagfiol</v>
          </cell>
          <cell r="E817">
            <v>61192</v>
          </cell>
          <cell r="F817">
            <v>101232</v>
          </cell>
          <cell r="G817" t="str">
            <v>ExpertGroups/Karplanter/N</v>
          </cell>
          <cell r="H817" t="str">
            <v>Karplanter</v>
          </cell>
          <cell r="I817" t="str">
            <v>Karplanter</v>
          </cell>
          <cell r="J817" t="str">
            <v>NotApplicable</v>
          </cell>
          <cell r="M817" t="str">
            <v>canNotEstablishWithin50years</v>
          </cell>
          <cell r="AA817">
            <v>1915</v>
          </cell>
          <cell r="AB817" t="str">
            <v>terrestrial</v>
          </cell>
          <cell r="AD817" t="str">
            <v>origin,unknown</v>
          </cell>
          <cell r="AE817" t="str">
            <v>no</v>
          </cell>
          <cell r="AF817" t="str">
            <v>unknown</v>
          </cell>
          <cell r="AI817">
            <v>5</v>
          </cell>
          <cell r="AJ817" t="str">
            <v>V</v>
          </cell>
          <cell r="AW817" t="str">
            <v>Ingen kjent effekt</v>
          </cell>
          <cell r="AX817" t="str">
            <v>Ingen kjent effekt</v>
          </cell>
          <cell r="BC817" t="str">
            <v>Ingen kjent effekt</v>
          </cell>
          <cell r="BD817" t="str">
            <v>Ingen kjent effekt</v>
          </cell>
          <cell r="BK817" t="str">
            <v>temperate_nemoral:Europe|temperate_dry:Europe</v>
          </cell>
          <cell r="BM817" t="str">
            <v>temperate_nemoral:Europe|temperate_dry:Europe</v>
          </cell>
          <cell r="DI817">
            <v>0</v>
          </cell>
        </row>
        <row r="818">
          <cell r="B818" t="str">
            <v>Hesperis tristis</v>
          </cell>
          <cell r="C818" t="str">
            <v>L.</v>
          </cell>
          <cell r="D818" t="str">
            <v>skumringsfiol</v>
          </cell>
          <cell r="E818">
            <v>61193</v>
          </cell>
          <cell r="F818">
            <v>101233</v>
          </cell>
          <cell r="G818" t="str">
            <v>ExpertGroups/Karplanter/N</v>
          </cell>
          <cell r="H818" t="str">
            <v>Karplanter</v>
          </cell>
          <cell r="I818" t="str">
            <v>Karplanter</v>
          </cell>
          <cell r="J818" t="str">
            <v>NotApplicable</v>
          </cell>
          <cell r="M818" t="str">
            <v>canNotEstablishWithin50years</v>
          </cell>
          <cell r="X818">
            <v>1</v>
          </cell>
          <cell r="Y818">
            <v>1</v>
          </cell>
          <cell r="Z818">
            <v>1</v>
          </cell>
          <cell r="AA818">
            <v>1857</v>
          </cell>
          <cell r="AB818" t="str">
            <v>terrestrial</v>
          </cell>
          <cell r="AD818" t="str">
            <v>unknown</v>
          </cell>
          <cell r="AE818" t="str">
            <v>yes</v>
          </cell>
          <cell r="AF818" t="str">
            <v>unknown</v>
          </cell>
          <cell r="AG818">
            <v>1857</v>
          </cell>
          <cell r="AH818" t="str">
            <v>Oslo: Abbedienget</v>
          </cell>
          <cell r="AI818">
            <v>3</v>
          </cell>
          <cell r="AJ818" t="str">
            <v>V</v>
          </cell>
          <cell r="AW818" t="str">
            <v>Ingen kjent effekt</v>
          </cell>
          <cell r="AX818" t="str">
            <v>Ingen kjent effekt</v>
          </cell>
          <cell r="BC818" t="str">
            <v>Ingen kjent effekt</v>
          </cell>
          <cell r="BD818" t="str">
            <v>Ingen kjent effekt</v>
          </cell>
          <cell r="BK818" t="str">
            <v>temperate_nemoral:Europe</v>
          </cell>
          <cell r="BM818" t="str">
            <v>temperate_nemoral:Europe</v>
          </cell>
          <cell r="DI818">
            <v>1</v>
          </cell>
        </row>
        <row r="819">
          <cell r="B819" t="str">
            <v>Heuchera sanguinea</v>
          </cell>
          <cell r="C819" t="str">
            <v>Engelm.</v>
          </cell>
          <cell r="D819" t="str">
            <v>blodalunrot</v>
          </cell>
          <cell r="E819">
            <v>63596</v>
          </cell>
          <cell r="F819">
            <v>103636</v>
          </cell>
          <cell r="G819" t="str">
            <v>ExpertGroups/Karplanter/N</v>
          </cell>
          <cell r="H819" t="str">
            <v>Karplanter</v>
          </cell>
          <cell r="I819" t="str">
            <v>Karplanter</v>
          </cell>
          <cell r="J819" t="str">
            <v>AlienSpecie</v>
          </cell>
          <cell r="N819">
            <v>2</v>
          </cell>
          <cell r="P819" t="str">
            <v>V</v>
          </cell>
          <cell r="Q819">
            <v>1</v>
          </cell>
          <cell r="T819" t="str">
            <v>LO</v>
          </cell>
          <cell r="U819">
            <v>2</v>
          </cell>
          <cell r="V819" t="str">
            <v>2AB,1</v>
          </cell>
          <cell r="X819">
            <v>1</v>
          </cell>
          <cell r="Y819">
            <v>1</v>
          </cell>
          <cell r="Z819">
            <v>1</v>
          </cell>
          <cell r="AA819">
            <v>1993</v>
          </cell>
          <cell r="AB819" t="str">
            <v>terrestrial</v>
          </cell>
          <cell r="AD819" t="str">
            <v>other</v>
          </cell>
          <cell r="AE819" t="str">
            <v>yes</v>
          </cell>
          <cell r="AF819" t="str">
            <v>unknown</v>
          </cell>
          <cell r="AG819">
            <v>2007</v>
          </cell>
          <cell r="AH819" t="str">
            <v>Vf Sandefjord: Skolmar</v>
          </cell>
          <cell r="AI819">
            <v>5</v>
          </cell>
          <cell r="AJ819" t="str">
            <v>V</v>
          </cell>
          <cell r="AL819">
            <v>1</v>
          </cell>
          <cell r="AM819" t="str">
            <v>importDirect</v>
          </cell>
          <cell r="AN819">
            <v>1</v>
          </cell>
          <cell r="AO819" t="str">
            <v>introductionEscaped</v>
          </cell>
          <cell r="AP819" t="str">
            <v>Øs,OsA,Bu,Ve,Te,Ho,Tr</v>
          </cell>
          <cell r="AQ819">
            <v>40</v>
          </cell>
          <cell r="AR819">
            <v>5</v>
          </cell>
          <cell r="AS819">
            <v>200</v>
          </cell>
          <cell r="AT819">
            <v>201000</v>
          </cell>
          <cell r="AU819">
            <v>400</v>
          </cell>
          <cell r="AV819">
            <v>90</v>
          </cell>
          <cell r="AW819" t="str">
            <v>Ingen kjent effekt</v>
          </cell>
          <cell r="AX819" t="str">
            <v>Ingen kjent effekt</v>
          </cell>
          <cell r="BC819" t="str">
            <v>Ingen kjent effekt</v>
          </cell>
          <cell r="BD819" t="str">
            <v>Ingen kjent effekt</v>
          </cell>
          <cell r="BE819" t="str">
            <v>no</v>
          </cell>
          <cell r="BF819" t="str">
            <v>no</v>
          </cell>
          <cell r="BK819" t="str">
            <v>temperate_nemoral:NorthAndCentralAmerica|temperate_dry:NorthAndCentralAmerica</v>
          </cell>
          <cell r="BM819" t="str">
            <v>temperate_boreal:Europe|temperate_nemoral:Europe,NorthAndCentralAmerica|temperate_dry:NorthAndCentralAmerica</v>
          </cell>
          <cell r="BO819">
            <v>2</v>
          </cell>
          <cell r="BR819" t="str">
            <v>RedListCategoryLevel</v>
          </cell>
          <cell r="BT819">
            <v>2</v>
          </cell>
          <cell r="BU819" t="str">
            <v>X</v>
          </cell>
          <cell r="BW819" t="str">
            <v>SpreadYearlyIncreaseObservations</v>
          </cell>
          <cell r="BX819">
            <v>149</v>
          </cell>
          <cell r="BY819">
            <v>1</v>
          </cell>
          <cell r="CB819" t="str">
            <v>T32,T35,T40,T43,T4,T35,T37,T40,T43</v>
          </cell>
          <cell r="CC819">
            <v>1</v>
          </cell>
          <cell r="CH819">
            <v>1</v>
          </cell>
          <cell r="CM819">
            <v>1</v>
          </cell>
          <cell r="CQ819">
            <v>1</v>
          </cell>
          <cell r="CU819">
            <v>1</v>
          </cell>
          <cell r="CX819">
            <v>0</v>
          </cell>
          <cell r="CY819">
            <v>1</v>
          </cell>
          <cell r="DB819">
            <v>0</v>
          </cell>
          <cell r="DC819" t="str">
            <v>Blodalunrot &lt;em&gt;Heuchera sanguinea &lt;/em&gt;stammer fra fjellstrøk i New Mexico, Arizona og Nord-Mexico, men er til tross for dette en rimelig hardfør hagestaude i Norge, helt nord til Troms og delvis Finnmark. Den er flerårig og har klonal vekst. Det er uvisst om den kan reprodusere med frø og danne bestander i Norge. Nesten alle norske forekomster foreløpig synes å være klonale, uten egen-reproduksjon som forvillet etter utkast fra hager. Arten er funnet på skrotemark, særlig veikanter, på engbakker og i skogkanter.</v>
          </cell>
          <cell r="DD819" t="str">
            <v>&lt;p&gt;Blodalunrot&lt;em&gt; &lt;/em&gt;er bare funnet i nyere tid, fra 1993 i Te Bamble, og er nå funnet svært spredte steder nord til Tr Harstad, men mulig reproduserende bestand er bare registrert ett sted, i Vf Sandefjord: Skolmar. Arten er så ny i norsk natur at vi ennå ikke vet hvordan den vil utvikle seg.&lt;/p&gt;</v>
          </cell>
          <cell r="DE819" t="str">
            <v>Arten er innført som hageplante og helt eller hovedsakelig forvillet ved utkast.</v>
          </cell>
          <cell r="DF819" t="str">
            <v>Invasjonspotensialet er begrenset, med usikkerhet til moderat, som en kombinasjon av begrenset median levetid og begrenset (til moderat) ekspansjonshastighet. Arten har vært kjent i norsk natur i snart 25 år, uten mye tegn til reproduksjon med frø. Det er lite trolig at denne arten vil spre seg sterkt. Ekspansjonshastigheten skyldes bare økt bruk i hager og økt frekvens av dumping av hageavfall i naturen.</v>
          </cell>
          <cell r="DG819" t="str">
            <v>Ingen kjent negativ økologisk effekt er knyttet til arten.</v>
          </cell>
          <cell r="DH819" t="str">
            <v>&lt;p&gt;Blodalunrot vurderes til låg økologisk risiko, og utelukkende på grunn av invasjonspotensialet. Arten har stabile kloner i norsk natur (gjenstående), kanskje også litt frøreproduksjon, men den ekspanderer lite og har ingen økologisk effekt.&lt;/p&gt;</v>
          </cell>
          <cell r="DI819">
            <v>0</v>
          </cell>
        </row>
        <row r="820">
          <cell r="B820" t="str">
            <v>Hieracium sabaudum agg.</v>
          </cell>
          <cell r="D820" t="str">
            <v>savoysvever</v>
          </cell>
          <cell r="E820">
            <v>60635</v>
          </cell>
          <cell r="F820">
            <v>100675</v>
          </cell>
          <cell r="G820" t="str">
            <v>ExpertGroups/Karplanter/N</v>
          </cell>
          <cell r="H820" t="str">
            <v>Karplanter</v>
          </cell>
          <cell r="I820" t="str">
            <v>Karplanter</v>
          </cell>
          <cell r="J820" t="str">
            <v>NotApplicable</v>
          </cell>
          <cell r="M820" t="str">
            <v>notAlienSpecie</v>
          </cell>
          <cell r="AA820">
            <v>2002</v>
          </cell>
          <cell r="AB820" t="str">
            <v>terrestrial</v>
          </cell>
          <cell r="AE820" t="str">
            <v>no</v>
          </cell>
          <cell r="AF820" t="str">
            <v>unknown</v>
          </cell>
          <cell r="AG820">
            <v>2002</v>
          </cell>
          <cell r="AH820" t="str">
            <v>Ro Hå: Haver</v>
          </cell>
          <cell r="AI820">
            <v>5</v>
          </cell>
          <cell r="AK820" t="str">
            <v>V</v>
          </cell>
          <cell r="AW820" t="str">
            <v>Ingen kjent effekt</v>
          </cell>
          <cell r="AX820" t="str">
            <v>Ingen kjent effekt</v>
          </cell>
          <cell r="BC820" t="str">
            <v>Ingen kjent effekt</v>
          </cell>
          <cell r="BD820" t="str">
            <v>Ingen kjent effekt</v>
          </cell>
          <cell r="BK820" t="str">
            <v>temperate_nemoral:Europe|subtropic_mediterranean:Europe</v>
          </cell>
          <cell r="BM820" t="str">
            <v>temperate_nemoral:Europe|subtropic_mediterranean:Europe</v>
          </cell>
          <cell r="DI820">
            <v>0</v>
          </cell>
        </row>
        <row r="821">
          <cell r="B821" t="str">
            <v>Hordeum comosum</v>
          </cell>
          <cell r="C821" t="str">
            <v>J.Presl</v>
          </cell>
          <cell r="D821" t="str">
            <v>lodnebygg</v>
          </cell>
          <cell r="E821">
            <v>60033</v>
          </cell>
          <cell r="F821">
            <v>100073</v>
          </cell>
          <cell r="G821" t="str">
            <v>ExpertGroups/Karplanter/N</v>
          </cell>
          <cell r="H821" t="str">
            <v>Karplanter</v>
          </cell>
          <cell r="I821" t="str">
            <v>Karplanter</v>
          </cell>
          <cell r="J821" t="str">
            <v>NotApplicable</v>
          </cell>
          <cell r="M821" t="str">
            <v>canNotEstablishWithin50years</v>
          </cell>
          <cell r="AA821">
            <v>1918</v>
          </cell>
          <cell r="AB821" t="str">
            <v>terrestrial</v>
          </cell>
          <cell r="AD821" t="str">
            <v>origin</v>
          </cell>
          <cell r="AE821" t="str">
            <v>no</v>
          </cell>
          <cell r="AF821" t="str">
            <v>unknown</v>
          </cell>
          <cell r="AI821">
            <v>1</v>
          </cell>
          <cell r="AJ821" t="str">
            <v>V</v>
          </cell>
          <cell r="AW821" t="str">
            <v>Ingen kjent effekt</v>
          </cell>
          <cell r="AX821" t="str">
            <v>Ingen kjent effekt</v>
          </cell>
          <cell r="BC821" t="str">
            <v>Ingen kjent effekt</v>
          </cell>
          <cell r="BD821" t="str">
            <v>Ingen kjent effekt</v>
          </cell>
          <cell r="BK821" t="str">
            <v>polar:SouthAmerica|temperate_nemoral:SouthAmerica|temperate_dry:SouthAmerica|subtropic_mediterranean:SouthAmerica</v>
          </cell>
          <cell r="BM821" t="str">
            <v>polar:SouthAmerica|temperate_nemoral:SouthAmerica|temperate_dry:SouthAmerica|subtropic_mediterranean:SouthAmerica</v>
          </cell>
          <cell r="DI821">
            <v>0</v>
          </cell>
        </row>
        <row r="822">
          <cell r="B822" t="str">
            <v>Hordeum distichon</v>
          </cell>
          <cell r="C822" t="str">
            <v>L.</v>
          </cell>
          <cell r="D822" t="str">
            <v>toradsbygg</v>
          </cell>
          <cell r="E822">
            <v>133752</v>
          </cell>
          <cell r="F822">
            <v>100075</v>
          </cell>
          <cell r="G822" t="str">
            <v>ExpertGroups/Karplanter/N</v>
          </cell>
          <cell r="H822" t="str">
            <v>Karplanter</v>
          </cell>
          <cell r="I822" t="str">
            <v>Karplanter</v>
          </cell>
          <cell r="J822" t="str">
            <v>NotApplicable</v>
          </cell>
          <cell r="M822" t="str">
            <v>traditionalProductionSpecie</v>
          </cell>
          <cell r="AA822">
            <v>1872</v>
          </cell>
          <cell r="AB822" t="str">
            <v>terrestrial</v>
          </cell>
          <cell r="AD822" t="str">
            <v>unknown</v>
          </cell>
          <cell r="AE822" t="str">
            <v>no</v>
          </cell>
          <cell r="AF822" t="str">
            <v>unknown</v>
          </cell>
          <cell r="AI822">
            <v>1</v>
          </cell>
          <cell r="AJ822" t="str">
            <v>V</v>
          </cell>
          <cell r="AW822" t="str">
            <v>Ingen kjent effekt</v>
          </cell>
          <cell r="AX822" t="str">
            <v>Økonomisk viktig kornslag i Norge.</v>
          </cell>
          <cell r="BC822" t="str">
            <v>Ingen kjent effekt</v>
          </cell>
          <cell r="BD822" t="str">
            <v>Ingen kjent effekt</v>
          </cell>
          <cell r="BK822" t="str">
            <v>temperate_dry:Asia|subtropic_mediterranean:Asia</v>
          </cell>
          <cell r="BM822" t="str">
            <v>temperate_nemoral:Europe,Asia,Oceania|temperate_dry:Europe,Asia|subtropic_mediterranean:Europe,Asia,Africa,Oceania|subtropic_highlands:Africa</v>
          </cell>
          <cell r="DI822">
            <v>1</v>
          </cell>
        </row>
        <row r="823">
          <cell r="B823" t="str">
            <v>Hordeum marinum</v>
          </cell>
          <cell r="C823" t="str">
            <v>Huds.</v>
          </cell>
          <cell r="D823" t="str">
            <v>strandbygg</v>
          </cell>
          <cell r="E823">
            <v>133756</v>
          </cell>
          <cell r="F823">
            <v>100077</v>
          </cell>
          <cell r="G823" t="str">
            <v>ExpertGroups/Karplanter/N</v>
          </cell>
          <cell r="H823" t="str">
            <v>Karplanter</v>
          </cell>
          <cell r="I823" t="str">
            <v>Karplanter</v>
          </cell>
          <cell r="J823" t="str">
            <v>NotApplicable</v>
          </cell>
          <cell r="M823" t="str">
            <v>canNotEstablishWithin50years</v>
          </cell>
          <cell r="AA823">
            <v>1872</v>
          </cell>
          <cell r="AB823" t="str">
            <v>terrestrial</v>
          </cell>
          <cell r="AD823" t="str">
            <v>origin</v>
          </cell>
          <cell r="AE823" t="str">
            <v>no</v>
          </cell>
          <cell r="AF823" t="str">
            <v>unknown</v>
          </cell>
          <cell r="AI823">
            <v>1</v>
          </cell>
          <cell r="AJ823" t="str">
            <v>V</v>
          </cell>
          <cell r="AW823" t="str">
            <v>Ingen kjent effekt</v>
          </cell>
          <cell r="AX823" t="str">
            <v>Ingen kjent effekt</v>
          </cell>
          <cell r="BC823" t="str">
            <v>Ingen kjent effekt</v>
          </cell>
          <cell r="BD823" t="str">
            <v>Ingen kjent effekt</v>
          </cell>
          <cell r="BK823" t="str">
            <v>temperate_nemoral:Europe|temperate_dry:Europe,Asia|subtropic_mediterranean:Europe,Asia,Africa</v>
          </cell>
          <cell r="BM823" t="str">
            <v>temperate_nemoral:Europe,Oceania,NorthAndCentralAmerica,SouthAmerica|temperate_dry:Europe,Asia,NorthAndCentralAmerica,SouthAmerica|subtropic_mediterranean:Europe,Asia,Africa,Oceania,NorthAndCentralAmerica,SouthAmerica</v>
          </cell>
          <cell r="DI823">
            <v>0</v>
          </cell>
        </row>
        <row r="824">
          <cell r="B824" t="str">
            <v>Hordeum murinum</v>
          </cell>
          <cell r="C824" t="str">
            <v>L.</v>
          </cell>
          <cell r="D824" t="str">
            <v>musebygg</v>
          </cell>
          <cell r="E824">
            <v>133757</v>
          </cell>
          <cell r="F824">
            <v>100078</v>
          </cell>
          <cell r="G824" t="str">
            <v>ExpertGroups/Karplanter/N</v>
          </cell>
          <cell r="H824" t="str">
            <v>Karplanter</v>
          </cell>
          <cell r="I824" t="str">
            <v>Karplanter</v>
          </cell>
          <cell r="J824" t="str">
            <v>NotApplicable</v>
          </cell>
          <cell r="M824" t="str">
            <v>canNotEstablishWithin50years</v>
          </cell>
          <cell r="AA824">
            <v>1846</v>
          </cell>
          <cell r="AB824" t="str">
            <v>terrestrial</v>
          </cell>
          <cell r="AD824" t="str">
            <v>origin,unknown</v>
          </cell>
          <cell r="AE824" t="str">
            <v>no</v>
          </cell>
          <cell r="AF824" t="str">
            <v>unknown</v>
          </cell>
          <cell r="AI824">
            <v>1</v>
          </cell>
          <cell r="AJ824" t="str">
            <v>V</v>
          </cell>
          <cell r="AW824" t="str">
            <v>Ingen kjent effekt</v>
          </cell>
          <cell r="AX824" t="str">
            <v>Ingen kjent effekt</v>
          </cell>
          <cell r="BC824" t="str">
            <v>Ingen kjent effekt</v>
          </cell>
          <cell r="BD824" t="str">
            <v>Ingen kjent effekt</v>
          </cell>
          <cell r="BK824" t="str">
            <v>temperate_nemoral:Europe,Asia|temperate_dry:Europe,Asia|subtropic_mediterranean:Europe,Asia,Africa</v>
          </cell>
          <cell r="BM824" t="str">
            <v>temperate_nemoral:Europe,Asia,Oceania,NorthAndCentralAmerica,SouthAmerica|temperate_dry:Europe,Asia,NorthAndCentralAmerica,SouthAmerica|subtropic_mediterranean:Europe,Asia,Africa,Oceania,NorthAndCentralAmerica,SouthAmerica|subtropic_dry:Asia,Oceania,SouthAmerica|subtropic_caperegion:Africa</v>
          </cell>
          <cell r="DI824">
            <v>0</v>
          </cell>
        </row>
        <row r="825">
          <cell r="B825" t="str">
            <v>Hordeum secalinum</v>
          </cell>
          <cell r="C825" t="str">
            <v>Schreb.</v>
          </cell>
          <cell r="D825" t="str">
            <v>engbygg</v>
          </cell>
          <cell r="E825">
            <v>133759</v>
          </cell>
          <cell r="F825">
            <v>100079</v>
          </cell>
          <cell r="G825" t="str">
            <v>ExpertGroups/Karplanter/N</v>
          </cell>
          <cell r="H825" t="str">
            <v>Karplanter</v>
          </cell>
          <cell r="I825" t="str">
            <v>Karplanter</v>
          </cell>
          <cell r="J825" t="str">
            <v>NotApplicable</v>
          </cell>
          <cell r="M825" t="str">
            <v>canNotEstablishWithin50years</v>
          </cell>
          <cell r="AA825">
            <v>1878</v>
          </cell>
          <cell r="AB825" t="str">
            <v>terrestrial</v>
          </cell>
          <cell r="AD825" t="str">
            <v>origin</v>
          </cell>
          <cell r="AE825" t="str">
            <v>no</v>
          </cell>
          <cell r="AF825" t="str">
            <v>unknown</v>
          </cell>
          <cell r="AI825">
            <v>1</v>
          </cell>
          <cell r="AJ825" t="str">
            <v>V</v>
          </cell>
          <cell r="AW825" t="str">
            <v>Ingen kjent effekt</v>
          </cell>
          <cell r="AX825" t="str">
            <v>Ingen kjent effekt</v>
          </cell>
          <cell r="BC825" t="str">
            <v>Ingen kjent effekt</v>
          </cell>
          <cell r="BD825" t="str">
            <v>Ingen kjent effekt</v>
          </cell>
          <cell r="BK825" t="str">
            <v>temperate_nemoral:Europe|subtropic_mediterranean:Europe,Africa</v>
          </cell>
          <cell r="BM825" t="str">
            <v>temperate_nemoral:Europe|subtropic_mediterranean:Europe,Africa</v>
          </cell>
          <cell r="DI825">
            <v>0</v>
          </cell>
        </row>
        <row r="826">
          <cell r="B826" t="str">
            <v>Hordeum stenostachys</v>
          </cell>
          <cell r="C826" t="str">
            <v>Godr.</v>
          </cell>
          <cell r="D826" t="str">
            <v>dvergbygg</v>
          </cell>
          <cell r="E826">
            <v>102568</v>
          </cell>
          <cell r="F826">
            <v>143487</v>
          </cell>
          <cell r="G826" t="str">
            <v>ExpertGroups/Karplanter/N</v>
          </cell>
          <cell r="H826" t="str">
            <v>Karplanter</v>
          </cell>
          <cell r="I826" t="str">
            <v>Karplanter</v>
          </cell>
          <cell r="J826" t="str">
            <v>NotApplicable</v>
          </cell>
          <cell r="M826" t="str">
            <v>canNotEstablishWithin50years</v>
          </cell>
          <cell r="AA826">
            <v>1930</v>
          </cell>
          <cell r="AB826" t="str">
            <v>terrestrial</v>
          </cell>
          <cell r="AD826" t="str">
            <v>origin</v>
          </cell>
          <cell r="AE826" t="str">
            <v>no</v>
          </cell>
          <cell r="AF826" t="str">
            <v>unknown</v>
          </cell>
          <cell r="AI826">
            <v>1</v>
          </cell>
          <cell r="AJ826" t="str">
            <v>V</v>
          </cell>
          <cell r="AW826" t="str">
            <v>Ingen kjent effekt</v>
          </cell>
          <cell r="AX826" t="str">
            <v>Ingen kjent effekt</v>
          </cell>
          <cell r="BC826" t="str">
            <v>Ingen kjent effekt</v>
          </cell>
          <cell r="BD826" t="str">
            <v>Ingen kjent effekt</v>
          </cell>
          <cell r="BK826" t="str">
            <v>temperate_nemoral:SouthAmerica|temperate_dry:SouthAmerica|subtropic_mediterranean:SouthAmerica|subtropic_dry:SouthAmerica</v>
          </cell>
          <cell r="BM826" t="str">
            <v>temperate_nemoral:SouthAmerica|temperate_dry:SouthAmerica|subtropic_mediterranean:SouthAmerica|subtropic_dry:SouthAmerica</v>
          </cell>
          <cell r="DI826">
            <v>0</v>
          </cell>
        </row>
        <row r="827">
          <cell r="B827" t="str">
            <v>Hordeum vulgare</v>
          </cell>
          <cell r="C827" t="str">
            <v>L.</v>
          </cell>
          <cell r="D827" t="str">
            <v>bygg</v>
          </cell>
          <cell r="E827">
            <v>133762</v>
          </cell>
          <cell r="F827">
            <v>100080</v>
          </cell>
          <cell r="G827" t="str">
            <v>ExpertGroups/Karplanter/N</v>
          </cell>
          <cell r="H827" t="str">
            <v>Karplanter</v>
          </cell>
          <cell r="I827" t="str">
            <v>Karplanter</v>
          </cell>
          <cell r="J827" t="str">
            <v>NotApplicable</v>
          </cell>
          <cell r="M827" t="str">
            <v>traditionalProductionSpecie</v>
          </cell>
          <cell r="AA827">
            <v>1878</v>
          </cell>
          <cell r="AB827" t="str">
            <v>terrestrial</v>
          </cell>
          <cell r="AD827" t="str">
            <v>unknown</v>
          </cell>
          <cell r="AE827" t="str">
            <v>no</v>
          </cell>
          <cell r="AF827" t="str">
            <v>unknown</v>
          </cell>
          <cell r="AI827">
            <v>1</v>
          </cell>
          <cell r="AJ827" t="str">
            <v>V</v>
          </cell>
          <cell r="AW827" t="str">
            <v>Ingen kjent effekt</v>
          </cell>
          <cell r="AX827" t="str">
            <v>Økonomisk viktig kornslag.</v>
          </cell>
          <cell r="BC827" t="str">
            <v>Ingen kjent effekt</v>
          </cell>
          <cell r="BD827" t="str">
            <v>Ingen kjent effekt</v>
          </cell>
          <cell r="BK827" t="str">
            <v>temperate_nemoral:Asia|temperate_dry:Asia</v>
          </cell>
          <cell r="BM827" t="str">
            <v>temperate_nemoral:Europe,Asia,Oceania,NorthAndCentralAmerica,SouthAmerica|temperate_dry:Europe,Asia,NorthAndCentralAmerica,SouthAmerica|subtropic_mediterranean:Europe,Asia,Africa,Oceania,NorthAndCentralAmerica,SouthAmerica|subtropic_dry:Asia,Africa,Oceania,NorthAndCentralAmerica,SouthAmerica|subtropic_caperegion:Africa|subtropic_highlands:Africa,SouthAmerica</v>
          </cell>
          <cell r="DI827">
            <v>0</v>
          </cell>
        </row>
        <row r="828">
          <cell r="B828" t="str">
            <v>Hornungia procumbens</v>
          </cell>
          <cell r="C828" t="str">
            <v>(L.) Hayek</v>
          </cell>
          <cell r="D828" t="str">
            <v>rynkekarse</v>
          </cell>
          <cell r="E828">
            <v>141677</v>
          </cell>
          <cell r="F828">
            <v>157816</v>
          </cell>
          <cell r="G828" t="str">
            <v>ExpertGroups/Karplanter/N</v>
          </cell>
          <cell r="H828" t="str">
            <v>Karplanter</v>
          </cell>
          <cell r="I828" t="str">
            <v>Karplanter</v>
          </cell>
          <cell r="J828" t="str">
            <v>NotApplicable</v>
          </cell>
          <cell r="M828" t="str">
            <v>canNotEstablishWithin50years</v>
          </cell>
          <cell r="AA828" t="str">
            <v>1820-1850</v>
          </cell>
          <cell r="AB828" t="str">
            <v>terrestrial</v>
          </cell>
          <cell r="AD828" t="str">
            <v>unknown</v>
          </cell>
          <cell r="AE828" t="str">
            <v>no</v>
          </cell>
          <cell r="AF828" t="str">
            <v>unknown</v>
          </cell>
          <cell r="AI828">
            <v>1</v>
          </cell>
          <cell r="AJ828" t="str">
            <v>V</v>
          </cell>
          <cell r="AW828" t="str">
            <v>Ingen kjent effekt</v>
          </cell>
          <cell r="AX828" t="str">
            <v>Ingen kjent effekt</v>
          </cell>
          <cell r="BC828" t="str">
            <v>Ingen kjent effekt</v>
          </cell>
          <cell r="BD828" t="str">
            <v>Ingen kjent effekt</v>
          </cell>
          <cell r="BK828" t="str">
            <v>temperate_nemoral:Europe|subtropic_mediterranean:Europe,Asia,Africa</v>
          </cell>
          <cell r="BM828" t="str">
            <v>temperate_nemoral:Europe|subtropic_mediterranean:Europe,Asia,Africa,Oceania</v>
          </cell>
          <cell r="DI828">
            <v>0</v>
          </cell>
        </row>
        <row r="829">
          <cell r="B829" t="str">
            <v>Hosta lancifolia</v>
          </cell>
          <cell r="C829" t="str">
            <v>(Thunb.) Engl.</v>
          </cell>
          <cell r="D829" t="str">
            <v>smal bladlilje</v>
          </cell>
          <cell r="E829">
            <v>59359</v>
          </cell>
          <cell r="F829">
            <v>99399</v>
          </cell>
          <cell r="G829" t="str">
            <v>ExpertGroups/Karplanter/N</v>
          </cell>
          <cell r="H829" t="str">
            <v>Karplanter</v>
          </cell>
          <cell r="I829" t="str">
            <v>Karplanter</v>
          </cell>
          <cell r="J829" t="str">
            <v>AlienSpecie</v>
          </cell>
          <cell r="N829">
            <v>2</v>
          </cell>
          <cell r="Q829">
            <v>1</v>
          </cell>
          <cell r="T829" t="str">
            <v>LO</v>
          </cell>
          <cell r="U829">
            <v>2</v>
          </cell>
          <cell r="V829" t="str">
            <v>2AB,1</v>
          </cell>
          <cell r="AA829">
            <v>1954</v>
          </cell>
          <cell r="AB829" t="str">
            <v>terrestrial</v>
          </cell>
          <cell r="AD829" t="str">
            <v>unknown</v>
          </cell>
          <cell r="AE829" t="str">
            <v>no</v>
          </cell>
          <cell r="AF829" t="str">
            <v>unknown</v>
          </cell>
          <cell r="AI829">
            <v>5</v>
          </cell>
          <cell r="AJ829" t="str">
            <v>V</v>
          </cell>
          <cell r="AL829">
            <v>1</v>
          </cell>
          <cell r="AM829" t="str">
            <v>importDirect</v>
          </cell>
          <cell r="AN829">
            <v>1</v>
          </cell>
          <cell r="AO829" t="str">
            <v>introductionEscaped</v>
          </cell>
          <cell r="AP829" t="str">
            <v>Øs,Va,Ro</v>
          </cell>
          <cell r="AQ829">
            <v>32</v>
          </cell>
          <cell r="AR829">
            <v>4</v>
          </cell>
          <cell r="AS829">
            <v>128</v>
          </cell>
          <cell r="AT829">
            <v>30000</v>
          </cell>
          <cell r="AU829">
            <v>256</v>
          </cell>
          <cell r="AV829">
            <v>50</v>
          </cell>
          <cell r="AW829" t="str">
            <v>Ingen kjent effekt</v>
          </cell>
          <cell r="AX829" t="str">
            <v>Ingen kjent effekt</v>
          </cell>
          <cell r="BC829" t="str">
            <v>Ingen kjent effekt</v>
          </cell>
          <cell r="BD829" t="str">
            <v>Ingen kjent effekt</v>
          </cell>
          <cell r="BE829" t="str">
            <v>no</v>
          </cell>
          <cell r="BF829" t="str">
            <v>no</v>
          </cell>
          <cell r="BG829" t="str">
            <v>V</v>
          </cell>
          <cell r="BK829" t="str">
            <v>temperate_nemoral:Asia</v>
          </cell>
          <cell r="BM829" t="str">
            <v>temperate_nemoral:Europe,Asia,NorthAndCentralAmerica</v>
          </cell>
          <cell r="BO829">
            <v>2</v>
          </cell>
          <cell r="BR829" t="str">
            <v>RedListCategoryLevel</v>
          </cell>
          <cell r="BT829">
            <v>2</v>
          </cell>
          <cell r="BW829" t="str">
            <v>SpreadYearlyIncreaseCalculatedExpansionSpeed</v>
          </cell>
          <cell r="BX829">
            <v>60.1</v>
          </cell>
          <cell r="BY829">
            <v>1</v>
          </cell>
          <cell r="CB829" t="str">
            <v>T4,T35,T37,T40</v>
          </cell>
          <cell r="CC829">
            <v>1</v>
          </cell>
          <cell r="CH829">
            <v>1</v>
          </cell>
          <cell r="CM829">
            <v>1</v>
          </cell>
          <cell r="CQ829">
            <v>1</v>
          </cell>
          <cell r="CU829">
            <v>1</v>
          </cell>
          <cell r="CX829">
            <v>0</v>
          </cell>
          <cell r="CY829">
            <v>1</v>
          </cell>
          <cell r="DB829">
            <v>0</v>
          </cell>
          <cell r="DC829" t="str">
            <v>Smal bladlilje &lt;i&gt;Hosta lancifolia&lt;/i&gt; er muligens en hagehybrid, med opprinnelse i Japan. Den er en langlevd flerårig urt med noe klonal vekst, og med potensiell frøformering, men det er ikke sannsynlig at den frøformerer seg i Norge. De mange artene, hybridene og kultivarene av slekta &lt;i&gt;Hosta&lt;/i&gt; er knapt studert i Norge, og identifiseringen av det forvillete materialet som er samlet i herbariene, og som nesten alltid mangler blomster, er usikker.</v>
          </cell>
          <cell r="DD829" t="str">
            <v>Smal bladlilje ble først funnet på to lokaliteter i VA Farsund i 1954 og er siden funnet noen få steder i Øf Rakkestad 2003 2012, VA Kristiansand 1982 1984, Marnardal 2001, og Ro Karmøy 1995. Den er bare funnet på plasser hvor hageavfall dumpes. Arten er trolig noe oversett.</v>
          </cell>
          <cell r="DE829" t="str">
            <v>Arten er innført som hageplante og spredt ut fra hager ved utkast. Den danner små kloner.</v>
          </cell>
          <cell r="DF829" t="str">
            <v>Invasjonspotensialet er begrenset, med begrenset median levetid og begrenset ekspansjonshastighet. Hele invasjonspotensialet er knyttet til hyppighet av (ulovlige) hageutkast.</v>
          </cell>
          <cell r="DG829" t="str">
            <v>Ingen kjent negativ økologisk effekt er knyttet til arten.</v>
          </cell>
          <cell r="DH829" t="str">
            <v>Smal bladlilje vurderes til låg økologisk risiko, og utelukkende på grunn av invasjonspotensialet.</v>
          </cell>
          <cell r="DI829">
            <v>0</v>
          </cell>
        </row>
        <row r="830">
          <cell r="B830" t="str">
            <v>Hosta sieboldiana</v>
          </cell>
          <cell r="C830" t="str">
            <v>(Hook.) Engl.</v>
          </cell>
          <cell r="D830" t="str">
            <v>doggbladlilje</v>
          </cell>
          <cell r="E830">
            <v>143779</v>
          </cell>
          <cell r="F830">
            <v>99400</v>
          </cell>
          <cell r="G830" t="str">
            <v>ExpertGroups/Karplanter/N</v>
          </cell>
          <cell r="H830" t="str">
            <v>Karplanter</v>
          </cell>
          <cell r="I830" t="str">
            <v>Karplanter</v>
          </cell>
          <cell r="J830" t="str">
            <v>AlienSpecie</v>
          </cell>
          <cell r="N830">
            <v>2</v>
          </cell>
          <cell r="Q830">
            <v>1</v>
          </cell>
          <cell r="T830" t="str">
            <v>LO</v>
          </cell>
          <cell r="U830">
            <v>2</v>
          </cell>
          <cell r="V830" t="str">
            <v>2AB,1</v>
          </cell>
          <cell r="AA830">
            <v>1966</v>
          </cell>
          <cell r="AB830" t="str">
            <v>terrestrial</v>
          </cell>
          <cell r="AD830" t="str">
            <v>unknown</v>
          </cell>
          <cell r="AE830" t="str">
            <v>no</v>
          </cell>
          <cell r="AF830" t="str">
            <v>unknown</v>
          </cell>
          <cell r="AI830">
            <v>5</v>
          </cell>
          <cell r="AK830" t="str">
            <v>V</v>
          </cell>
          <cell r="AL830">
            <v>1</v>
          </cell>
          <cell r="AM830" t="str">
            <v>importDirect</v>
          </cell>
          <cell r="AN830">
            <v>1</v>
          </cell>
          <cell r="AO830" t="str">
            <v>introductionEscaped</v>
          </cell>
          <cell r="AP830" t="str">
            <v>Øs,Bu,Te,Aa,Va,Ho</v>
          </cell>
          <cell r="AQ830">
            <v>40</v>
          </cell>
          <cell r="AR830">
            <v>5</v>
          </cell>
          <cell r="AS830">
            <v>200</v>
          </cell>
          <cell r="AT830">
            <v>35800</v>
          </cell>
          <cell r="AU830">
            <v>400</v>
          </cell>
          <cell r="AV830">
            <v>50</v>
          </cell>
          <cell r="AW830" t="str">
            <v>Ingen kjent effekt</v>
          </cell>
          <cell r="AX830" t="str">
            <v>Ingen kjent effekt</v>
          </cell>
          <cell r="BC830" t="str">
            <v>Ingen kjent effekt</v>
          </cell>
          <cell r="BD830" t="str">
            <v>Ingen kjent effekt</v>
          </cell>
          <cell r="BE830" t="str">
            <v>no</v>
          </cell>
          <cell r="BF830" t="str">
            <v>no</v>
          </cell>
          <cell r="BG830" t="str">
            <v>V</v>
          </cell>
          <cell r="BK830" t="str">
            <v>temperate_nemoral:Asia</v>
          </cell>
          <cell r="BM830" t="str">
            <v>temperate_nemoral:Europe,Asia</v>
          </cell>
          <cell r="BO830">
            <v>2</v>
          </cell>
          <cell r="BR830" t="str">
            <v>RedListCategoryLevel</v>
          </cell>
          <cell r="BT830">
            <v>2</v>
          </cell>
          <cell r="BW830" t="str">
            <v>SpreadYearlyIncreaseCalculatedExpansionSpeed</v>
          </cell>
          <cell r="BX830">
            <v>118.53</v>
          </cell>
          <cell r="BY830">
            <v>1</v>
          </cell>
          <cell r="CB830" t="str">
            <v>T4,T35,T37,T40</v>
          </cell>
          <cell r="CC830">
            <v>1</v>
          </cell>
          <cell r="CH830">
            <v>1</v>
          </cell>
          <cell r="CM830">
            <v>1</v>
          </cell>
          <cell r="CQ830">
            <v>1</v>
          </cell>
          <cell r="CU830">
            <v>1</v>
          </cell>
          <cell r="CX830">
            <v>0</v>
          </cell>
          <cell r="CY830">
            <v>1</v>
          </cell>
          <cell r="DB830">
            <v>0</v>
          </cell>
          <cell r="DC830" t="str">
            <v>Brei daglilje &lt;i&gt;Hosta sieboldiana&lt;/i&gt; (tidligere &lt;i&gt;H. fortunei&lt;/i&gt;) er en hagehybrid med opphav i japanske arter. Den er en langlevd, flerårig urt med noe klonal formering. Det er uvisst om det har noen frøformering overhode. De mange artene, hybridene og kultivarene av slekta &lt;i&gt;Hosta&lt;/i&gt; er knapt studert i Norge, og identifiseringen av det forvillete materialet som er samlet i herbariene, og som nesten alltid mangler blomster, er usikker.</v>
          </cell>
          <cell r="DD830" t="str">
            <v>Arten ble først funnet ved Otra i VA Kristiansand i 1966 og er siden funnet spredte steder i Øf Spydeberg 1998, Bu Drammen og Lier 2015, Te Skien 2012, AA Lillesand 2002, VA Farsund og Vennesla 2003, Lindesnes 2008, og Ho Bergen 1989. Arten etablerer seg klonalt på plasser der hageavfall dumpes, i vasskanter, skogkanter og veikanter. Den er trolig en del oversett.</v>
          </cell>
          <cell r="DE830" t="str">
            <v>Arten er innført som hageplante og spredt bare eller hovedsakelig ved hageutkast. Den etablerer små kloner.</v>
          </cell>
          <cell r="DF830" t="str">
            <v>Invasjonspotensialet er begrenset, med begrenset median levetid og begrenset ekspansjonshastighet.</v>
          </cell>
          <cell r="DG830" t="str">
            <v>Det er ingen kjent negativ økologisk effekt knyttet til arten.</v>
          </cell>
          <cell r="DH830" t="str">
            <v>Brei daglilje vurderes til låg økologisk risiko, og utelukkende på grunn av invasjonspotensialet.</v>
          </cell>
          <cell r="DI830">
            <v>0</v>
          </cell>
        </row>
        <row r="831">
          <cell r="B831" t="str">
            <v>Hosta sieboldii</v>
          </cell>
          <cell r="C831" t="str">
            <v>(Paxton) J.W.Ingram</v>
          </cell>
          <cell r="E831">
            <v>105215</v>
          </cell>
          <cell r="F831">
            <v>145562</v>
          </cell>
          <cell r="G831" t="str">
            <v>ExpertGroups/Karplanter/N</v>
          </cell>
          <cell r="H831" t="str">
            <v>Karplanter</v>
          </cell>
          <cell r="I831" t="str">
            <v>Karplanter</v>
          </cell>
          <cell r="J831" t="str">
            <v>NotApplicable</v>
          </cell>
          <cell r="M831" t="str">
            <v>NotPresentInRegion</v>
          </cell>
          <cell r="AB831" t="str">
            <v>terrestrial</v>
          </cell>
          <cell r="AE831" t="str">
            <v>no</v>
          </cell>
          <cell r="AF831" t="str">
            <v>unknown</v>
          </cell>
          <cell r="AI831">
            <v>5</v>
          </cell>
          <cell r="AJ831" t="str">
            <v>V</v>
          </cell>
          <cell r="BK831" t="str">
            <v>temperate_nemoral:Asia</v>
          </cell>
          <cell r="BM831" t="str">
            <v>temperate_nemoral:Asia</v>
          </cell>
          <cell r="DI831">
            <v>0</v>
          </cell>
        </row>
        <row r="832">
          <cell r="B832" t="str">
            <v>Hosta undulata</v>
          </cell>
          <cell r="C832" t="str">
            <v>(Otto &amp; A.Dietr.) L.H.Bailey</v>
          </cell>
          <cell r="E832">
            <v>118566</v>
          </cell>
          <cell r="F832">
            <v>157819</v>
          </cell>
          <cell r="G832" t="str">
            <v>ExpertGroups/Karplanter/N</v>
          </cell>
          <cell r="H832" t="str">
            <v>Karplanter</v>
          </cell>
          <cell r="I832" t="str">
            <v>Karplanter</v>
          </cell>
          <cell r="J832" t="str">
            <v>NotApplicable</v>
          </cell>
          <cell r="M832" t="str">
            <v>NotPresentInRegion</v>
          </cell>
          <cell r="AB832" t="str">
            <v>terrestrial</v>
          </cell>
          <cell r="AE832" t="str">
            <v>no</v>
          </cell>
          <cell r="AF832" t="str">
            <v>unknown</v>
          </cell>
          <cell r="AI832">
            <v>5</v>
          </cell>
          <cell r="AJ832" t="str">
            <v>V</v>
          </cell>
          <cell r="BK832" t="str">
            <v>temperate_nemoral:Asia</v>
          </cell>
          <cell r="BM832" t="str">
            <v>temperate_nemoral:Asia</v>
          </cell>
          <cell r="DI832">
            <v>0</v>
          </cell>
        </row>
        <row r="833">
          <cell r="B833" t="str">
            <v>Hosta ventricosa</v>
          </cell>
          <cell r="C833" t="str">
            <v>Stearn</v>
          </cell>
          <cell r="D833" t="str">
            <v>grønn bladlilje</v>
          </cell>
          <cell r="E833">
            <v>133768</v>
          </cell>
          <cell r="F833">
            <v>99401</v>
          </cell>
          <cell r="G833" t="str">
            <v>ExpertGroups/Karplanter/N</v>
          </cell>
          <cell r="H833" t="str">
            <v>Karplanter</v>
          </cell>
          <cell r="I833" t="str">
            <v>Karplanter</v>
          </cell>
          <cell r="J833" t="str">
            <v>AlienSpecie</v>
          </cell>
          <cell r="N833">
            <v>2</v>
          </cell>
          <cell r="Q833">
            <v>1</v>
          </cell>
          <cell r="T833" t="str">
            <v>LO</v>
          </cell>
          <cell r="U833">
            <v>2</v>
          </cell>
          <cell r="V833" t="str">
            <v>2AB,1</v>
          </cell>
          <cell r="AA833">
            <v>1994</v>
          </cell>
          <cell r="AB833" t="str">
            <v>terrestrial</v>
          </cell>
          <cell r="AD833" t="str">
            <v>unknown</v>
          </cell>
          <cell r="AE833" t="str">
            <v>no</v>
          </cell>
          <cell r="AF833" t="str">
            <v>unknown</v>
          </cell>
          <cell r="AI833">
            <v>5</v>
          </cell>
          <cell r="AJ833" t="str">
            <v>V</v>
          </cell>
          <cell r="AL833">
            <v>1</v>
          </cell>
          <cell r="AM833" t="str">
            <v>importDirect</v>
          </cell>
          <cell r="AN833">
            <v>1</v>
          </cell>
          <cell r="AO833" t="str">
            <v>introductionEscaped</v>
          </cell>
          <cell r="AP833" t="str">
            <v>OsA,Sf,Mr</v>
          </cell>
          <cell r="AQ833">
            <v>16</v>
          </cell>
          <cell r="AR833">
            <v>5</v>
          </cell>
          <cell r="AS833">
            <v>80</v>
          </cell>
          <cell r="AT833">
            <v>40000</v>
          </cell>
          <cell r="AU833">
            <v>160</v>
          </cell>
          <cell r="AV833">
            <v>50</v>
          </cell>
          <cell r="AW833" t="str">
            <v>Ingen kjent effekt</v>
          </cell>
          <cell r="AX833" t="str">
            <v>Ingen kjent effekt</v>
          </cell>
          <cell r="BC833" t="str">
            <v>Ingen kjent effekt</v>
          </cell>
          <cell r="BD833" t="str">
            <v>Ingen kjent effekt</v>
          </cell>
          <cell r="BE833" t="str">
            <v>no</v>
          </cell>
          <cell r="BF833" t="str">
            <v>no</v>
          </cell>
          <cell r="BG833" t="str">
            <v>V</v>
          </cell>
          <cell r="BK833" t="str">
            <v>temperate_nemoral:Asia</v>
          </cell>
          <cell r="BM833" t="str">
            <v>temperate_nemoral:Europe,Asia,NorthAndCentralAmerica</v>
          </cell>
          <cell r="BO833">
            <v>2</v>
          </cell>
          <cell r="BR833" t="str">
            <v>RedListCategoryLevel</v>
          </cell>
          <cell r="BT833">
            <v>2</v>
          </cell>
          <cell r="BW833" t="str">
            <v>SpreadYearlyIncreaseCalculatedExpansionSpeed</v>
          </cell>
          <cell r="BX833">
            <v>121.27</v>
          </cell>
          <cell r="BY833">
            <v>1</v>
          </cell>
          <cell r="CB833" t="str">
            <v>T4,T30,T35,T40</v>
          </cell>
          <cell r="CC833">
            <v>1</v>
          </cell>
          <cell r="CH833">
            <v>1</v>
          </cell>
          <cell r="CM833">
            <v>1</v>
          </cell>
          <cell r="CQ833">
            <v>1</v>
          </cell>
          <cell r="CU833">
            <v>1</v>
          </cell>
          <cell r="CX833">
            <v>0</v>
          </cell>
          <cell r="CY833">
            <v>1</v>
          </cell>
          <cell r="DB833">
            <v>0</v>
          </cell>
          <cell r="DC833" t="str">
            <v>Grønn bladlilje &lt;i&gt;Hosta ventricosa&lt;/i&gt; er en langlevd, flerårig urt fra Kina. Den har noe klonal formering, men kan også formere seg med frø. Frøformering er ikke dokumentert fra Norge. De mange artene, hybridene og kultivarene av slekta &lt;i&gt;Hosta&lt;/i&gt; er knapt studert i Norge, og identifiseringen av det forvillete materialet som er samlet i herbariene, og som nesten alltid mangler blomster, er usikker.</v>
          </cell>
          <cell r="DD833" t="str">
            <v>Grønn bladlilje ble først funnet i norsk natur ved hovedelva i Høyanger sentrum i SF Høyanger i 1994, en opplagt dumpeplass for hageavfall. Senere er den bare funnet noen få steder, i Ak Nittedal 2015 og MR Ålesund og Skodje 2016, men vi regner med at den er svært mye oversett. Den etablerer seg klonalt på steder der det dumpes hageavfall, i vasskanter, veikanter og skogkanter.</v>
          </cell>
          <cell r="DE833" t="str">
            <v>Arten er innført som hageplante og helt eller hovedsakelig spredt med hageutkast.</v>
          </cell>
          <cell r="DF833" t="str">
            <v>Invasjonspotensialet er begrenset, med begrenset median levetid og begrenset ekspansjonshastighet.</v>
          </cell>
          <cell r="DG833" t="str">
            <v>Ingen kjent negativ økologisk effekt er knyttet til arten. Klonene er små og fortrenger svært lite.</v>
          </cell>
          <cell r="DH833" t="str">
            <v>Grønn bladlilje vurderes til låg økologisk risiko, og utelukkende på grunn av invasjonspotensialet.</v>
          </cell>
          <cell r="DI833">
            <v>0</v>
          </cell>
        </row>
        <row r="834">
          <cell r="B834" t="str">
            <v>Hyacinthoides non-scripta</v>
          </cell>
          <cell r="C834" t="str">
            <v>(L.) Chouard ex Rothm.</v>
          </cell>
          <cell r="D834" t="str">
            <v>klokkeblåstjerne</v>
          </cell>
          <cell r="E834">
            <v>133792</v>
          </cell>
          <cell r="F834">
            <v>99444</v>
          </cell>
          <cell r="G834" t="str">
            <v>ExpertGroups/Karplanter/N</v>
          </cell>
          <cell r="H834" t="str">
            <v>Karplanter</v>
          </cell>
          <cell r="I834" t="str">
            <v>Karplanter</v>
          </cell>
          <cell r="J834" t="str">
            <v>AlienSpecie</v>
          </cell>
          <cell r="N834">
            <v>3</v>
          </cell>
          <cell r="P834" t="str">
            <v>V</v>
          </cell>
          <cell r="Q834">
            <v>1</v>
          </cell>
          <cell r="T834" t="str">
            <v>LO</v>
          </cell>
          <cell r="U834">
            <v>2</v>
          </cell>
          <cell r="V834" t="str">
            <v>3AB,1</v>
          </cell>
          <cell r="W834" t="str">
            <v>PH</v>
          </cell>
          <cell r="X834">
            <v>3</v>
          </cell>
          <cell r="Y834">
            <v>4</v>
          </cell>
          <cell r="Z834">
            <v>1</v>
          </cell>
          <cell r="AA834">
            <v>1928</v>
          </cell>
          <cell r="AB834" t="str">
            <v>terrestrial</v>
          </cell>
          <cell r="AD834" t="str">
            <v>unknown</v>
          </cell>
          <cell r="AE834" t="str">
            <v>yes</v>
          </cell>
          <cell r="AF834" t="str">
            <v>unknown</v>
          </cell>
          <cell r="AG834">
            <v>1928</v>
          </cell>
          <cell r="AH834" t="str">
            <v xml:space="preserve">SF Høyanger: </v>
          </cell>
          <cell r="AI834">
            <v>10</v>
          </cell>
          <cell r="AJ834" t="str">
            <v>V</v>
          </cell>
          <cell r="AL834">
            <v>1</v>
          </cell>
          <cell r="AM834" t="str">
            <v>importDirect</v>
          </cell>
          <cell r="AN834">
            <v>4</v>
          </cell>
          <cell r="AO834" t="str">
            <v>introductionEscaped,spreadNaturalDispersal,spreadTransportpollution</v>
          </cell>
          <cell r="AP834" t="str">
            <v>Ve,Aa,Va,Ro,Ho,Sf,Mr</v>
          </cell>
          <cell r="AQ834">
            <v>344</v>
          </cell>
          <cell r="AR834">
            <v>5</v>
          </cell>
          <cell r="AS834">
            <v>1720</v>
          </cell>
          <cell r="AT834">
            <v>120000</v>
          </cell>
          <cell r="AU834">
            <v>5000</v>
          </cell>
          <cell r="AV834">
            <v>60</v>
          </cell>
          <cell r="AW834" t="str">
            <v>Ingen kjent effekt</v>
          </cell>
          <cell r="AX834" t="str">
            <v>Ingen kjent effekt</v>
          </cell>
          <cell r="BC834" t="str">
            <v>Ingen kjent effekt</v>
          </cell>
          <cell r="BD834" t="str">
            <v>Ingen kjent effekt</v>
          </cell>
          <cell r="BE834" t="str">
            <v>no</v>
          </cell>
          <cell r="BF834" t="str">
            <v>no</v>
          </cell>
          <cell r="BG834" t="str">
            <v>V</v>
          </cell>
          <cell r="BK834" t="str">
            <v>temperate_nemoral:Europe|subtropic_mediterranean:Europe</v>
          </cell>
          <cell r="BM834" t="str">
            <v>temperate_boreal:Europe|temperate_nemoral:Europe,Oceania,NorthAndCentralAmerica|subtropic_mediterranean:Europe</v>
          </cell>
          <cell r="BO834">
            <v>3</v>
          </cell>
          <cell r="BP834" t="str">
            <v>X</v>
          </cell>
          <cell r="BR834" t="str">
            <v>RedListCategoryLevel</v>
          </cell>
          <cell r="BT834">
            <v>3</v>
          </cell>
          <cell r="BW834" t="str">
            <v>SpreadYearlyIncreaseObservations</v>
          </cell>
          <cell r="BX834">
            <v>376</v>
          </cell>
          <cell r="BY834">
            <v>1</v>
          </cell>
          <cell r="CB834" t="str">
            <v>T4,T32,T35,T37-C-3,T40-C-1,T43-C-1</v>
          </cell>
          <cell r="CC834">
            <v>1</v>
          </cell>
          <cell r="CH834">
            <v>1</v>
          </cell>
          <cell r="CM834">
            <v>1</v>
          </cell>
          <cell r="CP834" t="str">
            <v>Kulturmarkseng</v>
          </cell>
          <cell r="CQ834">
            <v>1</v>
          </cell>
          <cell r="CU834">
            <v>1</v>
          </cell>
          <cell r="CX834">
            <v>0</v>
          </cell>
          <cell r="CY834">
            <v>1</v>
          </cell>
          <cell r="DB834">
            <v>0</v>
          </cell>
          <cell r="DC834" t="str">
            <v>Klokkeblåstjerne &lt;em&gt;Hyacinthoides non-scripta &lt;/em&gt;stammer fra Vest-Europa nord til De britiske øyer. Arten er en flerårig løkplante. Den formerer seg ved deling av løken og kan danne store, helt tette bestander. Den har også frøformering, og vi antar maurspredning av frøene.&lt;br/&gt;&lt;p&gt;Klokkeblåstjerne hybridiserer med spansk klokkeblåstjerne &lt;i&gt;H. hispanica&lt;/i&gt;, og den frøfertile hybriden &lt;i&gt;H. &lt;/i&gt;x &lt;i&gt;massartiana&lt;/i&gt; er nå den vanligste av klokkeblåstjernene i Danmark (Hartvig 2015). Vansker med å identifisere mye norsk materiale kan skyldes at det er samme sak hos oss, at spansk klokkeblåstjerne og delvis også klokkeblåstjerne er noe mindre hyppig enn antatt, men &lt;i&gt;H. &lt;/i&gt;x &lt;i&gt;massartiana&lt;/i&gt; mye mer hyppig enn antatt.&lt;/p&gt;</v>
          </cell>
          <cell r="DD834" t="str">
            <v>&lt;p&gt;Klokkeblåstjerne ble først observert som forvillet i SF Høyanger: Lavik 1928. Siden da økte forekomstarealet nokså langsomt fram til ca 1990, men har siden økt dramatisk. Arten er nå godt etablert og under nokså rask ekspansjon i kystfylkene sør- og vestpå: Vestfold og fra Aust-Agder til Møre og Romsdal, foreløpig.&lt;/p&gt;</v>
          </cell>
          <cell r="DE834" t="str">
            <v>Klokkeblåstjerne er innført som hagestaude. Den sprer seg ut fra hager via hageavfall og ved hjelp av frø og løker.</v>
          </cell>
          <cell r="DF834" t="str">
            <v>Invasjonspotensialet er moderat, med usikkerhet til stort, i en kombinasjon av moderat (til lang) median levetid og moderat ekspansjonshastighet (320-460 m/år). Arten har i realiteten meget stor etablert forekomst med høg (nesten uendelig) median levetid. Klokkeblåstjerne frøformerer seg også godt på Østlandet, i hvert fall nord til Oslo, og vil trolig få en noe større utbredelse enn den har foreløpig, men har trolig ikke noe potensial i nordre og indre deler av landet.</v>
          </cell>
          <cell r="DG834" t="str">
            <v>Arten vurderes ikke å ha noen økologisk effekt. Klokkeblåstjerne inntar grasmark, kratt og skogkanter, oftest på næringsrik grunn, og bestandene kan bli ganske store. Den har opplagt en fortrengnings-effekt i blomstringstida, men nesten bare i sterkt endrete naturtyper. Den visner imidlertid ned tidlig, gjerne i juni, og medfører liten eller ingen fortrengning og har heller ikke andre kjente negative økologiske effekter.</v>
          </cell>
          <cell r="DH834" t="str">
            <v>&lt;p&gt;Klokkeblåstjerne vurderes til låg økologisk risiko, med usikkerhet til potensielt høg risiko, men bare ut fra invasjonspotensialet. Arten har ingen påviste negative økologiske effekter.&lt;br/&gt;&lt;/p&gt;</v>
          </cell>
          <cell r="DI834">
            <v>0</v>
          </cell>
        </row>
        <row r="835">
          <cell r="B835" t="str">
            <v>Hyacinthoides ×massartiana</v>
          </cell>
          <cell r="C835" t="str">
            <v>Geerinck</v>
          </cell>
          <cell r="E835">
            <v>147077</v>
          </cell>
          <cell r="F835">
            <v>173576</v>
          </cell>
          <cell r="G835" t="str">
            <v>ExpertGroups/Karplanter/N</v>
          </cell>
          <cell r="H835" t="str">
            <v>Karplanter</v>
          </cell>
          <cell r="I835" t="str">
            <v>Karplanter</v>
          </cell>
          <cell r="J835" t="str">
            <v>AlienSpecie</v>
          </cell>
          <cell r="N835">
            <v>3</v>
          </cell>
          <cell r="Q835">
            <v>1</v>
          </cell>
          <cell r="T835" t="str">
            <v>LO</v>
          </cell>
          <cell r="U835">
            <v>2</v>
          </cell>
          <cell r="V835" t="str">
            <v>3AB,1</v>
          </cell>
          <cell r="AA835">
            <v>1990</v>
          </cell>
          <cell r="AB835" t="str">
            <v>terrestrial</v>
          </cell>
          <cell r="AD835" t="str">
            <v>unknown</v>
          </cell>
          <cell r="AE835" t="str">
            <v>no</v>
          </cell>
          <cell r="AF835" t="str">
            <v>unknown</v>
          </cell>
          <cell r="AG835">
            <v>1990</v>
          </cell>
          <cell r="AH835" t="str">
            <v>Ho Bergen: SØ for Grendatunvegen 22</v>
          </cell>
          <cell r="AI835">
            <v>10</v>
          </cell>
          <cell r="AJ835" t="str">
            <v>V</v>
          </cell>
          <cell r="AL835">
            <v>1</v>
          </cell>
          <cell r="AM835" t="str">
            <v>importDirect</v>
          </cell>
          <cell r="AN835">
            <v>5</v>
          </cell>
          <cell r="AO835" t="str">
            <v>introductionEscaped,spreadTransportpollution,spreadNaturalDispersal</v>
          </cell>
          <cell r="AP835" t="str">
            <v>Aa,Va,Ro,Ho</v>
          </cell>
          <cell r="AQ835">
            <v>48</v>
          </cell>
          <cell r="AR835">
            <v>10</v>
          </cell>
          <cell r="AS835">
            <v>480</v>
          </cell>
          <cell r="AT835">
            <v>20500</v>
          </cell>
          <cell r="AU835">
            <v>1500</v>
          </cell>
          <cell r="AV835">
            <v>60</v>
          </cell>
          <cell r="AW835" t="str">
            <v>Ingen kjent effekt</v>
          </cell>
          <cell r="AX835" t="str">
            <v>Ingen kjent effekt</v>
          </cell>
          <cell r="BC835" t="str">
            <v>Ingen kjent effekt</v>
          </cell>
          <cell r="BD835" t="str">
            <v>Ingen kjent effekt</v>
          </cell>
          <cell r="BE835" t="str">
            <v>no</v>
          </cell>
          <cell r="BF835" t="str">
            <v>no</v>
          </cell>
          <cell r="BG835" t="str">
            <v>V</v>
          </cell>
          <cell r="BK835" t="str">
            <v>temperate_nemoral:Europe</v>
          </cell>
          <cell r="BM835" t="str">
            <v>temperate_boreal:Europe|temperate_nemoral:Europe</v>
          </cell>
          <cell r="BO835">
            <v>3</v>
          </cell>
          <cell r="BR835" t="str">
            <v>RedListCategoryLevel</v>
          </cell>
          <cell r="BT835">
            <v>3</v>
          </cell>
          <cell r="BW835" t="str">
            <v>SpreadYearlyIncreaseCalculatedExpansionSpeed</v>
          </cell>
          <cell r="BX835">
            <v>199.84</v>
          </cell>
          <cell r="BY835">
            <v>1</v>
          </cell>
          <cell r="CB835" t="str">
            <v>T35,T43-C-1,T32,T4,T40</v>
          </cell>
          <cell r="CC835">
            <v>1</v>
          </cell>
          <cell r="CH835">
            <v>1</v>
          </cell>
          <cell r="CM835">
            <v>1</v>
          </cell>
          <cell r="CQ835">
            <v>1</v>
          </cell>
          <cell r="CU835">
            <v>1</v>
          </cell>
          <cell r="CX835">
            <v>0</v>
          </cell>
          <cell r="CY835">
            <v>1</v>
          </cell>
          <cell r="DB835">
            <v>0</v>
          </cell>
          <cell r="DC835" t="str">
            <v>Hybridklokkeblåstjerne &lt;i&gt;H&lt;/i&gt;&lt;em&gt;yacinthoides x massartiana &lt;/em&gt;er en flerårig løkplante som delvis er oppstått ved hybridisering i kultur, delvis er oppstått spontant. Den er en krysning mellom klokkeblåstjerne &lt;i&gt;H. non-scripta &lt;/i&gt;og spansk klokkeblåstjerne &lt;i&gt;H. hispanica&lt;/i&gt;. Klokkeblåstjerne kommer fra Vest-Europa nord til De britiske øyer og spansk klokkeblåstjerne kommer fra vestlige Middelhavsområdet. Arten inntar grasdekte områder av sterkt endret fastmark (plener, overlatte enger, veikanter med engpreg), men også frodige kratt og lauvskoger.&lt;br/&gt;I Storbritannia, hvor klokkeblåstjernen er stedegen og spansk klokkeblåstjerne en innført hageplante, skaper hybridiseringen systematiske problemer. Hybriden er like fertil som foreldreartene, og tilbakekryssing er utbredt slik at alle mulige intermediære former finnes (Stace et al. 2015: 369). Hybriden formerer seg som foreldrene ved deling av løken og ved frøreproduksjon. Det er uvisst om frøreproduksjonen er særlig effektiv i Norge.</v>
          </cell>
          <cell r="DD835" t="str">
            <v>Hybridklokkeblåstjerne er dokumentert fra Aust-Agder, Vest-Agder og Hordaland, men det er grunn til å tro at den er underrapportert. Per Arvid Åsen opplyser at han har funnet den som den mest hyppige av slekta i Rogaland, men det er et fylke hvor ingen forekomst foreløpig er dokumentert med herbariebelegg. Det første dokumenterte funnet er fra Ho Bergen i 1990, mens alle andre funn er fra 2003 og utover.</v>
          </cell>
          <cell r="DE835" t="str">
            <v>Arten er innført som hagestaude. Den sprer seg ut fra hager via hageavfall og ved hjelp av frø og løker.</v>
          </cell>
          <cell r="DF835" t="str">
            <v>Hybridklokkeblåstjerne har et moderat invasjonspotensial med moderat lang median levetid og moderat ekspansjonshastighet, ut fra de foreliggende (sparsomme) opplysningene. Ekspansjonshastigheten kan være høgere enn estimert på grunn av seriøs underrapportering av arten.</v>
          </cell>
          <cell r="DG835" t="str">
            <v>Arten vurderes ikke til å ha noen økologisk effekt. Den inntar grasmark, kratt og skogkanter, oftest på næringsrik grunn, og bestandene kan bli ganske store. Den visner imidlertid ned tidlig, gjerne i juni, og medfører liten eller ingen fortrengning og har heller ikke andre kjente negative økologiske effekter.</v>
          </cell>
          <cell r="DH835" t="str">
            <v>Hybridklokkeblåstjerne vurderes til låg økologisk risiko og utelukkende på grunn av invasjonspotensialet.</v>
          </cell>
          <cell r="DI835">
            <v>2</v>
          </cell>
        </row>
        <row r="836">
          <cell r="B836" t="str">
            <v>Hydrangea macrophylla</v>
          </cell>
          <cell r="C836" t="str">
            <v>(Thunb.) Ser.</v>
          </cell>
          <cell r="D836" t="str">
            <v>hortensia</v>
          </cell>
          <cell r="E836">
            <v>84814</v>
          </cell>
          <cell r="F836">
            <v>127951</v>
          </cell>
          <cell r="G836" t="str">
            <v>ExpertGroups/Karplanter/N</v>
          </cell>
          <cell r="H836" t="str">
            <v>Karplanter</v>
          </cell>
          <cell r="I836" t="str">
            <v>Karplanter</v>
          </cell>
          <cell r="J836" t="str">
            <v>NotApplicable</v>
          </cell>
          <cell r="M836" t="str">
            <v>canNotEstablishWithin50years</v>
          </cell>
          <cell r="X836">
            <v>1</v>
          </cell>
          <cell r="Y836">
            <v>1</v>
          </cell>
          <cell r="Z836">
            <v>1</v>
          </cell>
          <cell r="AA836">
            <v>2010</v>
          </cell>
          <cell r="AB836" t="str">
            <v>terrestrial</v>
          </cell>
          <cell r="AD836" t="str">
            <v>unknown</v>
          </cell>
          <cell r="AE836" t="str">
            <v>yes</v>
          </cell>
          <cell r="AF836" t="str">
            <v>unknown</v>
          </cell>
          <cell r="AI836">
            <v>8</v>
          </cell>
          <cell r="AJ836" t="str">
            <v>V</v>
          </cell>
          <cell r="AW836" t="str">
            <v>Ingen kjent effekt</v>
          </cell>
          <cell r="AX836" t="str">
            <v>Ingen kjent effekt</v>
          </cell>
          <cell r="BC836" t="str">
            <v>Ingen kjent effekt</v>
          </cell>
          <cell r="BD836" t="str">
            <v>Ingen kjent effekt</v>
          </cell>
          <cell r="BK836" t="str">
            <v>temperate_nemoral:Asia|subtropic_unspecified:Asia</v>
          </cell>
          <cell r="BM836" t="str">
            <v>temperate_nemoral:Europe,Asia,Oceania,NorthAndCentralAmerica|subtropic_unspecified:Asia,Oceania,NorthAndCentralAmerica,SouthAmerica|subtropic_mediterranean:Europe,Asia,Africa|subtropic_humid:Asia|tropic:Oceania,NorthAndCentralAmerica,SouthAmerica</v>
          </cell>
          <cell r="DI836">
            <v>0</v>
          </cell>
        </row>
        <row r="837">
          <cell r="B837" t="str">
            <v>Hydrophyllum virginianum</v>
          </cell>
          <cell r="C837" t="str">
            <v>L.</v>
          </cell>
          <cell r="D837" t="str">
            <v>virginiavassblad</v>
          </cell>
          <cell r="E837">
            <v>60966</v>
          </cell>
          <cell r="F837">
            <v>101006</v>
          </cell>
          <cell r="G837" t="str">
            <v>ExpertGroups/Karplanter/N</v>
          </cell>
          <cell r="H837" t="str">
            <v>Karplanter</v>
          </cell>
          <cell r="I837" t="str">
            <v>Karplanter</v>
          </cell>
          <cell r="J837" t="str">
            <v>NotApplicable</v>
          </cell>
          <cell r="M837" t="str">
            <v>NotPresentInRegion</v>
          </cell>
          <cell r="X837">
            <v>1</v>
          </cell>
          <cell r="Y837">
            <v>1</v>
          </cell>
          <cell r="Z837">
            <v>1</v>
          </cell>
          <cell r="AB837" t="str">
            <v>terrestrial</v>
          </cell>
          <cell r="AE837" t="str">
            <v>yes</v>
          </cell>
          <cell r="AF837" t="str">
            <v>unknown</v>
          </cell>
          <cell r="AI837">
            <v>5</v>
          </cell>
          <cell r="AJ837" t="str">
            <v>V</v>
          </cell>
          <cell r="AW837" t="str">
            <v>Ingen kjent effekt</v>
          </cell>
          <cell r="AX837" t="str">
            <v>Ingen kjent effekt</v>
          </cell>
          <cell r="BC837" t="str">
            <v>Ingen kjent effekt</v>
          </cell>
          <cell r="BD837" t="str">
            <v>Ingen kjent effekt</v>
          </cell>
          <cell r="BK837" t="str">
            <v>temperate_nemoral:NorthAndCentralAmerica</v>
          </cell>
          <cell r="BM837" t="str">
            <v>temperate_nemoral:NorthAndCentralAmerica</v>
          </cell>
          <cell r="DI837">
            <v>0</v>
          </cell>
        </row>
        <row r="838">
          <cell r="B838" t="str">
            <v>Hylotelephium ruprechtii</v>
          </cell>
          <cell r="C838" t="str">
            <v>(Jalas) Tzvelev</v>
          </cell>
          <cell r="E838">
            <v>144235</v>
          </cell>
          <cell r="F838">
            <v>127953</v>
          </cell>
          <cell r="G838" t="str">
            <v>ExpertGroups/Karplanter/N</v>
          </cell>
          <cell r="H838" t="str">
            <v>Karplanter</v>
          </cell>
          <cell r="I838" t="str">
            <v>Karplanter</v>
          </cell>
          <cell r="J838" t="str">
            <v>NotApplicable</v>
          </cell>
          <cell r="M838" t="str">
            <v>canNotEstablishWithin50years</v>
          </cell>
          <cell r="X838">
            <v>1</v>
          </cell>
          <cell r="Y838">
            <v>1</v>
          </cell>
          <cell r="Z838">
            <v>1</v>
          </cell>
          <cell r="AA838">
            <v>2006</v>
          </cell>
          <cell r="AB838" t="str">
            <v>terrestrial</v>
          </cell>
          <cell r="AD838" t="str">
            <v>unknown</v>
          </cell>
          <cell r="AE838" t="str">
            <v>yes</v>
          </cell>
          <cell r="AF838" t="str">
            <v>unknown</v>
          </cell>
          <cell r="AI838">
            <v>10</v>
          </cell>
          <cell r="AJ838" t="str">
            <v>V</v>
          </cell>
          <cell r="AW838" t="str">
            <v>Ingen kjent effekt</v>
          </cell>
          <cell r="AX838" t="str">
            <v>Ingen kjent effekt</v>
          </cell>
          <cell r="BC838" t="str">
            <v>Ingen kjent effekt</v>
          </cell>
          <cell r="BD838" t="str">
            <v>Ingen kjent effekt</v>
          </cell>
          <cell r="BK838" t="str">
            <v>temperate_boreal:Europe,Asia|temperate_nemoral:Europe,Asia</v>
          </cell>
          <cell r="BM838" t="str">
            <v>temperate_boreal:Europe,Asia|temperate_nemoral:Europe,Asia</v>
          </cell>
          <cell r="DI838">
            <v>0</v>
          </cell>
        </row>
        <row r="839">
          <cell r="B839" t="str">
            <v>Hylotelephium spectabile</v>
          </cell>
          <cell r="C839" t="str">
            <v>(Boreau) H.Ohba</v>
          </cell>
          <cell r="D839" t="str">
            <v>oktoberbergknapp</v>
          </cell>
          <cell r="E839">
            <v>133800</v>
          </cell>
          <cell r="F839">
            <v>103584</v>
          </cell>
          <cell r="G839" t="str">
            <v>ExpertGroups/Karplanter/N</v>
          </cell>
          <cell r="H839" t="str">
            <v>Karplanter</v>
          </cell>
          <cell r="I839" t="str">
            <v>Karplanter</v>
          </cell>
          <cell r="J839" t="str">
            <v>NotApplicable</v>
          </cell>
          <cell r="M839" t="str">
            <v>canNotEstablishWithin50years</v>
          </cell>
          <cell r="AA839">
            <v>2003</v>
          </cell>
          <cell r="AB839" t="str">
            <v>terrestrial</v>
          </cell>
          <cell r="AD839" t="str">
            <v>other</v>
          </cell>
          <cell r="AE839" t="str">
            <v>no</v>
          </cell>
          <cell r="AF839" t="str">
            <v>unknown</v>
          </cell>
          <cell r="AI839">
            <v>5</v>
          </cell>
          <cell r="AJ839" t="str">
            <v>V</v>
          </cell>
          <cell r="AK839" t="str">
            <v>V</v>
          </cell>
          <cell r="AW839" t="str">
            <v>Ingen kjent effekt</v>
          </cell>
          <cell r="AX839" t="str">
            <v>Ingen kjent effekt</v>
          </cell>
          <cell r="BC839" t="str">
            <v>Ingen kjent effekt</v>
          </cell>
          <cell r="BD839" t="str">
            <v>Ingen kjent effekt</v>
          </cell>
          <cell r="BK839" t="str">
            <v>temperate_nemoral:Asia</v>
          </cell>
          <cell r="BM839" t="str">
            <v>temperate_nemoral:Europe,Asia,Oceania</v>
          </cell>
          <cell r="DI839">
            <v>0</v>
          </cell>
        </row>
        <row r="840">
          <cell r="B840" t="str">
            <v>Hypecoum pendulum</v>
          </cell>
          <cell r="C840" t="str">
            <v>L.</v>
          </cell>
          <cell r="D840" t="str">
            <v>bleikurt</v>
          </cell>
          <cell r="E840">
            <v>62989</v>
          </cell>
          <cell r="F840">
            <v>103029</v>
          </cell>
          <cell r="G840" t="str">
            <v>ExpertGroups/Karplanter/N</v>
          </cell>
          <cell r="H840" t="str">
            <v>Karplanter</v>
          </cell>
          <cell r="I840" t="str">
            <v>Karplanter</v>
          </cell>
          <cell r="J840" t="str">
            <v>NotApplicable</v>
          </cell>
          <cell r="M840" t="str">
            <v>canNotEstablishWithin50years</v>
          </cell>
          <cell r="AA840">
            <v>1910</v>
          </cell>
          <cell r="AB840" t="str">
            <v>terrestrial</v>
          </cell>
          <cell r="AD840" t="str">
            <v>origin</v>
          </cell>
          <cell r="AE840" t="str">
            <v>no</v>
          </cell>
          <cell r="AF840" t="str">
            <v>unknown</v>
          </cell>
          <cell r="AI840">
            <v>1</v>
          </cell>
          <cell r="AJ840" t="str">
            <v>V</v>
          </cell>
          <cell r="AW840" t="str">
            <v>Ingen kjent effekt</v>
          </cell>
          <cell r="AX840" t="str">
            <v>Ingen kjent effekt</v>
          </cell>
          <cell r="BC840" t="str">
            <v>Ingen kjent effekt</v>
          </cell>
          <cell r="BD840" t="str">
            <v>Ingen kjent effekt</v>
          </cell>
          <cell r="BK840" t="str">
            <v>temperate_dry:Europe,Asia|subtropic_mediterranean:Europe,Asia,Africa</v>
          </cell>
          <cell r="BM840" t="str">
            <v>temperate_dry:Europe,Asia|subtropic_mediterranean:Europe,Asia,Africa</v>
          </cell>
          <cell r="DI840">
            <v>0</v>
          </cell>
        </row>
        <row r="841">
          <cell r="B841" t="str">
            <v>Hypericum calycinum</v>
          </cell>
          <cell r="C841" t="str">
            <v>L.</v>
          </cell>
          <cell r="D841" t="str">
            <v>praktperikum</v>
          </cell>
          <cell r="E841">
            <v>62581</v>
          </cell>
          <cell r="F841">
            <v>102621</v>
          </cell>
          <cell r="G841" t="str">
            <v>ExpertGroups/Karplanter/N</v>
          </cell>
          <cell r="H841" t="str">
            <v>Karplanter</v>
          </cell>
          <cell r="I841" t="str">
            <v>Karplanter</v>
          </cell>
          <cell r="J841" t="str">
            <v>NotApplicable</v>
          </cell>
          <cell r="M841" t="str">
            <v>canNotEstablishWithin50years</v>
          </cell>
          <cell r="AA841">
            <v>1989</v>
          </cell>
          <cell r="AB841" t="str">
            <v>terrestrial</v>
          </cell>
          <cell r="AD841" t="str">
            <v>unknown</v>
          </cell>
          <cell r="AE841" t="str">
            <v>no</v>
          </cell>
          <cell r="AF841" t="str">
            <v>unknown</v>
          </cell>
          <cell r="AI841">
            <v>10</v>
          </cell>
          <cell r="AJ841" t="str">
            <v>V</v>
          </cell>
          <cell r="AW841" t="str">
            <v>Ingen kjent effekt</v>
          </cell>
          <cell r="AX841" t="str">
            <v>Ingen kjent effekt</v>
          </cell>
          <cell r="BC841" t="str">
            <v>Ingen kjent effekt</v>
          </cell>
          <cell r="BD841" t="str">
            <v>Ingen kjent effekt</v>
          </cell>
          <cell r="BK841" t="str">
            <v>temperate_nemoral:Europe,Asia|subtropic_mediterranean:Europe,Asia</v>
          </cell>
          <cell r="BM841" t="str">
            <v>temperate_nemoral:Europe,Asia,Oceania,NorthAndCentralAmerica|subtropic_mediterranean:Europe,Asia,Oceania,NorthAndCentralAmerica</v>
          </cell>
          <cell r="DI841">
            <v>0</v>
          </cell>
        </row>
        <row r="842">
          <cell r="B842" t="str">
            <v>Hypericum humifusum</v>
          </cell>
          <cell r="C842" t="str">
            <v>L.</v>
          </cell>
          <cell r="D842" t="str">
            <v>dvergperikum</v>
          </cell>
          <cell r="E842">
            <v>62583</v>
          </cell>
          <cell r="F842">
            <v>102623</v>
          </cell>
          <cell r="G842" t="str">
            <v>ExpertGroups/Karplanter/N</v>
          </cell>
          <cell r="H842" t="str">
            <v>Karplanter</v>
          </cell>
          <cell r="I842" t="str">
            <v>Karplanter</v>
          </cell>
          <cell r="J842" t="str">
            <v>NotApplicable</v>
          </cell>
          <cell r="M842" t="str">
            <v>canNotEstablishWithin50years</v>
          </cell>
          <cell r="AA842">
            <v>1870</v>
          </cell>
          <cell r="AB842" t="str">
            <v>terrestrial</v>
          </cell>
          <cell r="AD842" t="str">
            <v>origin</v>
          </cell>
          <cell r="AE842" t="str">
            <v>no</v>
          </cell>
          <cell r="AF842" t="str">
            <v>unknown</v>
          </cell>
          <cell r="AI842">
            <v>1</v>
          </cell>
          <cell r="AJ842" t="str">
            <v>V</v>
          </cell>
          <cell r="AW842" t="str">
            <v>Ingen kjent effekt</v>
          </cell>
          <cell r="AX842" t="str">
            <v>Ingen kjent effekt</v>
          </cell>
          <cell r="BC842" t="str">
            <v>Ingen kjent effekt</v>
          </cell>
          <cell r="BD842" t="str">
            <v>Ingen kjent effekt</v>
          </cell>
          <cell r="BK842" t="str">
            <v>temperate_nemoral:Europe|subtropic_mediterranean:Europe,Africa</v>
          </cell>
          <cell r="BM842" t="str">
            <v>temperate_nemoral:Europe,Oceania|subtropic_mediterranean:Europe,Africa,Oceania</v>
          </cell>
          <cell r="DI842">
            <v>1</v>
          </cell>
        </row>
        <row r="843">
          <cell r="B843" t="str">
            <v>Hypochaeris glabra</v>
          </cell>
          <cell r="C843" t="str">
            <v>L.</v>
          </cell>
          <cell r="D843" t="str">
            <v>åkergrisøre</v>
          </cell>
          <cell r="E843">
            <v>133816</v>
          </cell>
          <cell r="F843">
            <v>100707</v>
          </cell>
          <cell r="G843" t="str">
            <v>ExpertGroups/Karplanter/N</v>
          </cell>
          <cell r="H843" t="str">
            <v>Karplanter</v>
          </cell>
          <cell r="I843" t="str">
            <v>Karplanter</v>
          </cell>
          <cell r="J843" t="str">
            <v>NotApplicable</v>
          </cell>
          <cell r="M843" t="str">
            <v>canNotEstablishWithin50years</v>
          </cell>
          <cell r="AA843">
            <v>1827</v>
          </cell>
          <cell r="AB843" t="str">
            <v>terrestrial</v>
          </cell>
          <cell r="AD843" t="str">
            <v>origin</v>
          </cell>
          <cell r="AE843" t="str">
            <v>no</v>
          </cell>
          <cell r="AF843" t="str">
            <v>unknown</v>
          </cell>
          <cell r="AG843">
            <v>1827</v>
          </cell>
          <cell r="AH843" t="str">
            <v>Øf Halden: Gernes ved Femsjøen, Svinesund, Tistedalen.</v>
          </cell>
          <cell r="AI843">
            <v>1</v>
          </cell>
          <cell r="AJ843" t="str">
            <v>V</v>
          </cell>
          <cell r="AW843" t="str">
            <v>Ingen kjent effekt</v>
          </cell>
          <cell r="AX843" t="str">
            <v>Ingen kjent effekt</v>
          </cell>
          <cell r="BC843" t="str">
            <v>Ingen kjent effekt</v>
          </cell>
          <cell r="BD843" t="str">
            <v>Ingen kjent effekt</v>
          </cell>
          <cell r="BK843" t="str">
            <v>temperate_nemoral:Europe,Asia|subtropic_mediterranean:Europe,Asia,Africa</v>
          </cell>
          <cell r="BM843" t="str">
            <v>temperate_nemoral:Europe,Asia,Oceania,SouthAmerica|subtropic_mediterranean:Europe,Asia,Africa,Oceania,NorthAndCentralAmerica,SouthAmerica|subtropic_humid:NorthAndCentralAmerica</v>
          </cell>
          <cell r="DI843">
            <v>0</v>
          </cell>
        </row>
        <row r="844">
          <cell r="B844" t="str">
            <v>Illecebrum verticillatum</v>
          </cell>
          <cell r="C844" t="str">
            <v>L.</v>
          </cell>
          <cell r="D844" t="str">
            <v>bruskbeger</v>
          </cell>
          <cell r="E844">
            <v>61470</v>
          </cell>
          <cell r="F844">
            <v>101510</v>
          </cell>
          <cell r="G844" t="str">
            <v>ExpertGroups/Karplanter/N</v>
          </cell>
          <cell r="H844" t="str">
            <v>Karplanter</v>
          </cell>
          <cell r="I844" t="str">
            <v>Karplanter</v>
          </cell>
          <cell r="J844" t="str">
            <v>NotApplicable</v>
          </cell>
          <cell r="M844" t="str">
            <v>canNotEstablishWithin50years</v>
          </cell>
          <cell r="AA844">
            <v>1874</v>
          </cell>
          <cell r="AB844" t="str">
            <v>terrestrial</v>
          </cell>
          <cell r="AD844" t="str">
            <v>origin</v>
          </cell>
          <cell r="AE844" t="str">
            <v>no</v>
          </cell>
          <cell r="AF844" t="str">
            <v>unknown</v>
          </cell>
          <cell r="AI844">
            <v>1</v>
          </cell>
          <cell r="AJ844" t="str">
            <v>V</v>
          </cell>
          <cell r="AW844" t="str">
            <v>Ingen kjent effekt</v>
          </cell>
          <cell r="AX844" t="str">
            <v>Ingen kjent effekt</v>
          </cell>
          <cell r="BC844" t="str">
            <v>Ingen kjent effekt</v>
          </cell>
          <cell r="BD844" t="str">
            <v>Ingen kjent effekt</v>
          </cell>
          <cell r="BK844" t="str">
            <v>temperate_nemoral:Europe|subtropic_mediterranean:Europe,Africa</v>
          </cell>
          <cell r="BM844" t="str">
            <v>temperate_nemoral:Europe|subtropic_mediterranean:Europe,Africa</v>
          </cell>
          <cell r="DI844">
            <v>1</v>
          </cell>
        </row>
        <row r="845">
          <cell r="B845" t="str">
            <v>Impatiens balsamina</v>
          </cell>
          <cell r="C845" t="str">
            <v>L.</v>
          </cell>
          <cell r="D845" t="str">
            <v>flittig lise</v>
          </cell>
          <cell r="E845">
            <v>84817</v>
          </cell>
          <cell r="F845">
            <v>127954</v>
          </cell>
          <cell r="G845" t="str">
            <v>ExpertGroups/Karplanter/N</v>
          </cell>
          <cell r="H845" t="str">
            <v>Karplanter</v>
          </cell>
          <cell r="I845" t="str">
            <v>Karplanter</v>
          </cell>
          <cell r="J845" t="str">
            <v>NotApplicable</v>
          </cell>
          <cell r="M845" t="str">
            <v>canNotEstablishWithin50years</v>
          </cell>
          <cell r="AA845">
            <v>2007</v>
          </cell>
          <cell r="AB845" t="str">
            <v>terrestrial</v>
          </cell>
          <cell r="AD845" t="str">
            <v>unknown</v>
          </cell>
          <cell r="AE845" t="str">
            <v>no</v>
          </cell>
          <cell r="AF845" t="str">
            <v>unknown</v>
          </cell>
          <cell r="AI845">
            <v>5</v>
          </cell>
          <cell r="AJ845" t="str">
            <v>V</v>
          </cell>
          <cell r="AW845" t="str">
            <v>Ingen kjent effekt</v>
          </cell>
          <cell r="AX845" t="str">
            <v>Ingen kjent effekt</v>
          </cell>
          <cell r="BC845" t="str">
            <v>Ingen kjent effekt</v>
          </cell>
          <cell r="BD845" t="str">
            <v>Ingen kjent effekt</v>
          </cell>
          <cell r="BK845" t="str">
            <v>tropic:Asia</v>
          </cell>
          <cell r="BM845" t="str">
            <v>tropic:Asia,Africa,Oceania,NorthAndCentralAmerica,SouthAmerica</v>
          </cell>
          <cell r="DI845">
            <v>1</v>
          </cell>
        </row>
        <row r="846">
          <cell r="B846" t="str">
            <v>Impatiens scabrida</v>
          </cell>
          <cell r="C846" t="str">
            <v>DC.</v>
          </cell>
          <cell r="D846" t="str">
            <v>kamspringfrø</v>
          </cell>
          <cell r="E846">
            <v>102571</v>
          </cell>
          <cell r="F846">
            <v>143489</v>
          </cell>
          <cell r="G846" t="str">
            <v>ExpertGroups/Karplanter/N</v>
          </cell>
          <cell r="H846" t="str">
            <v>Karplanter</v>
          </cell>
          <cell r="I846" t="str">
            <v>Karplanter</v>
          </cell>
          <cell r="J846" t="str">
            <v>NotApplicable</v>
          </cell>
          <cell r="M846" t="str">
            <v>canNotEstablishWithin50years</v>
          </cell>
          <cell r="X846">
            <v>1</v>
          </cell>
          <cell r="Y846">
            <v>1</v>
          </cell>
          <cell r="Z846">
            <v>1</v>
          </cell>
          <cell r="AA846">
            <v>1973</v>
          </cell>
          <cell r="AB846" t="str">
            <v>terrestrial</v>
          </cell>
          <cell r="AD846" t="str">
            <v>unknown</v>
          </cell>
          <cell r="AE846" t="str">
            <v>yes</v>
          </cell>
          <cell r="AF846" t="str">
            <v>unknown</v>
          </cell>
          <cell r="AI846">
            <v>1</v>
          </cell>
          <cell r="AJ846" t="str">
            <v>V</v>
          </cell>
          <cell r="AW846" t="str">
            <v>Ingen kjent effekt</v>
          </cell>
          <cell r="AX846" t="str">
            <v>Ingen kjent effekt</v>
          </cell>
          <cell r="BC846" t="str">
            <v>Ingen kjent effekt</v>
          </cell>
          <cell r="BD846" t="str">
            <v>Ingen kjent effekt</v>
          </cell>
          <cell r="BK846" t="str">
            <v>subtropic_highlands:Asia</v>
          </cell>
          <cell r="BM846" t="str">
            <v>subtropic_highlands:Asia</v>
          </cell>
          <cell r="DI846">
            <v>0</v>
          </cell>
        </row>
        <row r="847">
          <cell r="B847" t="str">
            <v>Inula conyzae</v>
          </cell>
          <cell r="C847" t="str">
            <v>(Griess.) Meikle</v>
          </cell>
          <cell r="D847" t="str">
            <v>ugrasalant</v>
          </cell>
          <cell r="E847">
            <v>133821</v>
          </cell>
          <cell r="F847">
            <v>100712</v>
          </cell>
          <cell r="G847" t="str">
            <v>ExpertGroups/Karplanter/N</v>
          </cell>
          <cell r="H847" t="str">
            <v>Karplanter</v>
          </cell>
          <cell r="I847" t="str">
            <v>Karplanter</v>
          </cell>
          <cell r="J847" t="str">
            <v>NotApplicable</v>
          </cell>
          <cell r="M847" t="str">
            <v>canNotEstablishWithin50years</v>
          </cell>
          <cell r="AA847">
            <v>1903</v>
          </cell>
          <cell r="AB847" t="str">
            <v>terrestrial</v>
          </cell>
          <cell r="AD847" t="str">
            <v>origin</v>
          </cell>
          <cell r="AE847" t="str">
            <v>no</v>
          </cell>
          <cell r="AF847" t="str">
            <v>unknown</v>
          </cell>
          <cell r="AI847">
            <v>3</v>
          </cell>
          <cell r="AJ847" t="str">
            <v>V</v>
          </cell>
          <cell r="AW847" t="str">
            <v>Ingen kjent effekt</v>
          </cell>
          <cell r="AX847" t="str">
            <v>Ingen kjent effekt</v>
          </cell>
          <cell r="BC847" t="str">
            <v>Ingen kjent effekt</v>
          </cell>
          <cell r="BD847" t="str">
            <v>Ingen kjent effekt</v>
          </cell>
          <cell r="BK847" t="str">
            <v>temperate_nemoral:Europe,Asia|subtropic_mediterranean:Europe,Asia,Africa</v>
          </cell>
          <cell r="BM847" t="str">
            <v>temperate_nemoral:Europe,Asia|subtropic_mediterranean:Europe,Asia,Africa</v>
          </cell>
          <cell r="DI847">
            <v>1</v>
          </cell>
        </row>
        <row r="848">
          <cell r="B848" t="str">
            <v>Inula ensifolia</v>
          </cell>
          <cell r="C848" t="str">
            <v>L.</v>
          </cell>
          <cell r="D848" t="str">
            <v>sverdalant</v>
          </cell>
          <cell r="E848">
            <v>60673</v>
          </cell>
          <cell r="F848">
            <v>100713</v>
          </cell>
          <cell r="G848" t="str">
            <v>ExpertGroups/Karplanter/N</v>
          </cell>
          <cell r="H848" t="str">
            <v>Karplanter</v>
          </cell>
          <cell r="I848" t="str">
            <v>Karplanter</v>
          </cell>
          <cell r="J848" t="str">
            <v>NotApplicable</v>
          </cell>
          <cell r="M848" t="str">
            <v>canNotEstablishWithin50years</v>
          </cell>
          <cell r="AA848">
            <v>1933</v>
          </cell>
          <cell r="AB848" t="str">
            <v>terrestrial</v>
          </cell>
          <cell r="AD848" t="str">
            <v>unknown</v>
          </cell>
          <cell r="AE848" t="str">
            <v>no</v>
          </cell>
          <cell r="AF848" t="str">
            <v>unknown</v>
          </cell>
          <cell r="AI848">
            <v>5</v>
          </cell>
          <cell r="AJ848" t="str">
            <v>V</v>
          </cell>
          <cell r="AW848" t="str">
            <v>Ingen kjent effekt</v>
          </cell>
          <cell r="AX848" t="str">
            <v>Ingen kjent effekt</v>
          </cell>
          <cell r="BC848" t="str">
            <v>Ingen kjent effekt</v>
          </cell>
          <cell r="BD848" t="str">
            <v>Ingen kjent effekt</v>
          </cell>
          <cell r="BK848" t="str">
            <v>temperate_nemoral:Europe,Asia|subtropic_unspecified:Asia|subtropic_mediterranean:Europe</v>
          </cell>
          <cell r="BM848" t="str">
            <v>temperate_nemoral:Europe,Asia|subtropic_unspecified:Asia|subtropic_mediterranean:Europe</v>
          </cell>
          <cell r="DI848">
            <v>0</v>
          </cell>
        </row>
        <row r="849">
          <cell r="B849" t="str">
            <v>Inula helenium</v>
          </cell>
          <cell r="C849" t="str">
            <v>L.</v>
          </cell>
          <cell r="D849" t="str">
            <v>alantrot</v>
          </cell>
          <cell r="E849">
            <v>60674</v>
          </cell>
          <cell r="F849">
            <v>100714</v>
          </cell>
          <cell r="G849" t="str">
            <v>ExpertGroups/Karplanter/N</v>
          </cell>
          <cell r="H849" t="str">
            <v>Karplanter</v>
          </cell>
          <cell r="I849" t="str">
            <v>Karplanter</v>
          </cell>
          <cell r="J849" t="str">
            <v>AlienSpecie</v>
          </cell>
          <cell r="N849">
            <v>1</v>
          </cell>
          <cell r="P849" t="str">
            <v>V</v>
          </cell>
          <cell r="Q849">
            <v>1</v>
          </cell>
          <cell r="T849" t="str">
            <v>NK</v>
          </cell>
          <cell r="U849">
            <v>1</v>
          </cell>
          <cell r="V849" t="str">
            <v>1,1</v>
          </cell>
          <cell r="W849" t="str">
            <v>LO</v>
          </cell>
          <cell r="X849">
            <v>2</v>
          </cell>
          <cell r="Y849">
            <v>2</v>
          </cell>
          <cell r="Z849">
            <v>1</v>
          </cell>
          <cell r="AA849">
            <v>1848</v>
          </cell>
          <cell r="AB849" t="str">
            <v>terrestrial</v>
          </cell>
          <cell r="AD849" t="str">
            <v>unknown</v>
          </cell>
          <cell r="AE849" t="str">
            <v>yes</v>
          </cell>
          <cell r="AF849" t="str">
            <v>unknown</v>
          </cell>
          <cell r="AG849">
            <v>1848</v>
          </cell>
          <cell r="AH849" t="str">
            <v>AA Grimstad: Tyssekil</v>
          </cell>
          <cell r="AI849">
            <v>10</v>
          </cell>
          <cell r="AJ849" t="str">
            <v>V</v>
          </cell>
          <cell r="AL849">
            <v>2</v>
          </cell>
          <cell r="AM849" t="str">
            <v>importDirect</v>
          </cell>
          <cell r="AN849">
            <v>3</v>
          </cell>
          <cell r="AO849" t="str">
            <v>introductionEscaped,spreadNaturalDispersal</v>
          </cell>
          <cell r="AP849" t="str">
            <v>Øs,OsA,Ve,Te,Aa</v>
          </cell>
          <cell r="AQ849">
            <v>40</v>
          </cell>
          <cell r="AR849">
            <v>3</v>
          </cell>
          <cell r="AS849">
            <v>120</v>
          </cell>
          <cell r="AT849">
            <v>25000</v>
          </cell>
          <cell r="AU849">
            <v>120</v>
          </cell>
          <cell r="AV849">
            <v>50</v>
          </cell>
          <cell r="AW849" t="str">
            <v>Ingen kjent effekt</v>
          </cell>
          <cell r="AX849" t="str">
            <v>Ingen kjent effekt</v>
          </cell>
          <cell r="BC849" t="str">
            <v>Ingen kjent effekt</v>
          </cell>
          <cell r="BD849" t="str">
            <v>Ingen kjent effekt</v>
          </cell>
          <cell r="BE849" t="str">
            <v>no</v>
          </cell>
          <cell r="BF849" t="str">
            <v>no</v>
          </cell>
          <cell r="BG849" t="str">
            <v>V</v>
          </cell>
          <cell r="BK849" t="str">
            <v>temperate_nemoral:Europe,Asia</v>
          </cell>
          <cell r="BM849" t="str">
            <v>temperate_boreal:Europe|temperate_nemoral:Europe,Asia,NorthAndCentralAmerica</v>
          </cell>
          <cell r="BO849">
            <v>2</v>
          </cell>
          <cell r="BP849" t="str">
            <v>X</v>
          </cell>
          <cell r="BR849" t="str">
            <v>RedListCategoryLevel</v>
          </cell>
          <cell r="BT849">
            <v>1</v>
          </cell>
          <cell r="BW849" t="str">
            <v>SpreadYearlyIncreaseCalculatedExpansionSpeed</v>
          </cell>
          <cell r="BX849">
            <v>0</v>
          </cell>
          <cell r="BY849">
            <v>1</v>
          </cell>
          <cell r="CB849" t="str">
            <v>T32,T40</v>
          </cell>
          <cell r="CC849">
            <v>1</v>
          </cell>
          <cell r="CH849">
            <v>1</v>
          </cell>
          <cell r="CM849">
            <v>1</v>
          </cell>
          <cell r="CQ849">
            <v>1</v>
          </cell>
          <cell r="CU849">
            <v>1</v>
          </cell>
          <cell r="CX849">
            <v>0</v>
          </cell>
          <cell r="CY849">
            <v>1</v>
          </cell>
          <cell r="DB849">
            <v>0</v>
          </cell>
          <cell r="DC849" t="str">
            <v>Alantrot &lt;em&gt;Inula helenium &lt;/em&gt;er en langlevd, høgvokst (1-2 m) urt fra Sørøst-Europa, Vest- og Sentral-Asia. Den danner store kloner ved vegetativ vekst. Den frøreproduserer og fruktene spres med vind, kanskje også med dyr, men neppe over lange distanser. Den etablerer seg i eng og annen grasmark.</v>
          </cell>
          <cell r="DD849" t="str">
            <v>&lt;p&gt;Alantrot var en populær hagestaude i Norge tidligere (trolig fra 1700-tallet fram til tidlig 1900-tall), men er nå mye mindre brukt og gjerne erstattet av tusenstråle&lt;em&gt; Telekia speciosa &lt;/em&gt;som den ofte forveksles med. Arten reproduserer med frø og har permanent bestand i Norge, men de fleste forekomstene er gått ut igjen etter noen år eller tiår, trolig oftest fordi voksestedene er blitt endret eller ødelagt ved inngrep eller gjengroing. Den mest stabile forekomsten er den ved Svanekil på Kirkøy i Øf Hvaler, der arten er samlet regelmessig fra 1858 til 2014 (og sett senere). På Gumøy i Te Kragerø er den notert fra 1883 til 1985. Vi antar at den i dag har ca 10 forekomster fordelt på kystfylkene fra Østfold og Akershus til Aust-Agder, kanskje også i Rogaland. Arten er påfallende lite ekspansiv, til tross for sine vindspredte frukter, og sprer seg bare lokalt ved egen hjelp.&lt;/p&gt;</v>
          </cell>
          <cell r="DE849" t="str">
            <v>Arten er innført som hageplante og spredt med frø og trolig av og til med utkast.</v>
          </cell>
          <cell r="DF849" t="str">
            <v>Invasjonspotensialet er lite, med usikkerhet til begrenset, som en kombinasjon av begrenset (til moderat) median levetid, men ingen ekspansjon eller kanskje heller negativ bestandsutvikling. Arten har få forekomster (kanskje 10 stabile i dag) og er trolig i tilbakegang i Norge, med større bortfall av gamle forekomster enn nyetableringer. I en analyse av ekspansjonshastighet med knekkpunkt for observerbarhet hadde arten mer enn 10 ganger større sjanse for å bli observert før 1880 enn etter. Dette skyldes hverken observasjoner eller artens biologi, men trolig at bruken som hageplante, og dermed hyppige nyrekrutteringer i naturen, omtrent opphørte. I en annen analyse uten knekkpunkt indikeres det at arten etablerte seg i norsk natur i første halvdel av 1700-tallet, dvs. at den ikke skulle vært vurdert som fremmed art innen rammene for dette prosjektet. Tidligste daterte herbariefunn er imidlertid så sent som 1848.</v>
          </cell>
          <cell r="DG849" t="str">
            <v>Ingen kjent negativ økologisk effekt er knyttet til arten. Arten er storvokst, men danner bare svært lokale bestander.</v>
          </cell>
          <cell r="DH849" t="str">
            <v>&lt;p&gt;Alantrot vurderes til ingen kjent økologisk risiko, med usikkerhet til låg risiko, og bare på grunn av invasjonspotensialet. Arten kom inn tidlig som hagestaude, men er nå nesten ute av bruk. Den har etablert seg - mer eller mindre langvarig - i veikanter og grasmark ved enkelte gårder. Den er så storvokst at den potensielt kunne fortrenge andre arter, men det er så lite av den at den ikke har noen effekt.&lt;br/&gt;&lt;/p&gt;</v>
          </cell>
          <cell r="DI849">
            <v>1</v>
          </cell>
        </row>
        <row r="850">
          <cell r="B850" t="str">
            <v>Ipomoea nil</v>
          </cell>
          <cell r="C850" t="str">
            <v>(L.) Roth</v>
          </cell>
          <cell r="D850" t="str">
            <v>lodnepraktvindel</v>
          </cell>
          <cell r="E850">
            <v>144234</v>
          </cell>
          <cell r="F850">
            <v>170645</v>
          </cell>
          <cell r="G850" t="str">
            <v>ExpertGroups/Karplanter/N</v>
          </cell>
          <cell r="H850" t="str">
            <v>Karplanter</v>
          </cell>
          <cell r="I850" t="str">
            <v>Karplanter</v>
          </cell>
          <cell r="J850" t="str">
            <v>NotApplicable</v>
          </cell>
          <cell r="M850" t="str">
            <v>canNotEstablishWithin50years</v>
          </cell>
          <cell r="AA850">
            <v>1960</v>
          </cell>
          <cell r="AB850" t="str">
            <v>terrestrial</v>
          </cell>
          <cell r="AD850" t="str">
            <v>origin,unknown</v>
          </cell>
          <cell r="AE850" t="str">
            <v>no</v>
          </cell>
          <cell r="AF850" t="str">
            <v>unknown</v>
          </cell>
          <cell r="AI850">
            <v>1</v>
          </cell>
          <cell r="AJ850" t="str">
            <v>V</v>
          </cell>
          <cell r="AW850" t="str">
            <v>Ingen kjent effekt</v>
          </cell>
          <cell r="AX850" t="str">
            <v>Ingen kjent effekt</v>
          </cell>
          <cell r="BC850" t="str">
            <v>Ingen kjent effekt</v>
          </cell>
          <cell r="BD850" t="str">
            <v>Ingen kjent effekt</v>
          </cell>
          <cell r="BK850" t="str">
            <v>subtropic_unspecified:NorthAndCentralAmerica,SouthAmerica|tropic:NorthAndCentralAmerica,SouthAmerica</v>
          </cell>
          <cell r="BM850" t="str">
            <v>temperate_nemoral:NorthAndCentralAmerica|subtropic_unspecified:Asia,Oceania,NorthAndCentralAmerica,SouthAmerica|tropic:Asia,Africa,Oceania,NorthAndCentralAmerica,SouthAmerica</v>
          </cell>
          <cell r="DI850">
            <v>1</v>
          </cell>
        </row>
        <row r="851">
          <cell r="B851" t="str">
            <v>Ipomoea cairica</v>
          </cell>
          <cell r="C851" t="str">
            <v>(L.) Sweet</v>
          </cell>
          <cell r="D851" t="str">
            <v>kairopraktvindel</v>
          </cell>
          <cell r="E851">
            <v>63665</v>
          </cell>
          <cell r="F851">
            <v>103705</v>
          </cell>
          <cell r="G851" t="str">
            <v>ExpertGroups/Karplanter/N</v>
          </cell>
          <cell r="H851" t="str">
            <v>Karplanter</v>
          </cell>
          <cell r="I851" t="str">
            <v>Karplanter</v>
          </cell>
          <cell r="J851" t="str">
            <v>NotApplicable</v>
          </cell>
          <cell r="M851" t="str">
            <v>canNotEstablishWithin50years</v>
          </cell>
          <cell r="AA851">
            <v>1999</v>
          </cell>
          <cell r="AB851" t="str">
            <v>terrestrial</v>
          </cell>
          <cell r="AD851" t="str">
            <v>unknown</v>
          </cell>
          <cell r="AE851" t="str">
            <v>no</v>
          </cell>
          <cell r="AF851" t="str">
            <v>unknown</v>
          </cell>
          <cell r="AI851">
            <v>1</v>
          </cell>
          <cell r="AJ851" t="str">
            <v>V</v>
          </cell>
          <cell r="AW851" t="str">
            <v>Ingen kjent effekt</v>
          </cell>
          <cell r="AX851" t="str">
            <v>Ingen kjent effekt</v>
          </cell>
          <cell r="BC851" t="str">
            <v>Ingen kjent effekt</v>
          </cell>
          <cell r="BD851" t="str">
            <v>Ingen kjent effekt</v>
          </cell>
          <cell r="BK851" t="str">
            <v>tropic:Asia,Africa</v>
          </cell>
          <cell r="BM851" t="str">
            <v>subtropic_unspecified:Europe,Asia,Africa,Oceania,NorthAndCentralAmerica,SouthAmerica|tropic:Asia,Africa,Oceania,NorthAndCentralAmerica,SouthAmerica</v>
          </cell>
          <cell r="DI851">
            <v>1</v>
          </cell>
        </row>
        <row r="852">
          <cell r="B852" t="str">
            <v>Ipomoea coccinea</v>
          </cell>
          <cell r="C852" t="str">
            <v>L.</v>
          </cell>
          <cell r="D852" t="str">
            <v>stjernepraktvindel</v>
          </cell>
          <cell r="E852">
            <v>133822</v>
          </cell>
          <cell r="F852">
            <v>103706</v>
          </cell>
          <cell r="G852" t="str">
            <v>ExpertGroups/Karplanter/N</v>
          </cell>
          <cell r="H852" t="str">
            <v>Karplanter</v>
          </cell>
          <cell r="I852" t="str">
            <v>Karplanter</v>
          </cell>
          <cell r="J852" t="str">
            <v>NotApplicable</v>
          </cell>
          <cell r="M852" t="str">
            <v>canNotEstablishWithin50years</v>
          </cell>
          <cell r="AA852">
            <v>1999</v>
          </cell>
          <cell r="AB852" t="str">
            <v>terrestrial</v>
          </cell>
          <cell r="AD852" t="str">
            <v>origin</v>
          </cell>
          <cell r="AE852" t="str">
            <v>no</v>
          </cell>
          <cell r="AF852" t="str">
            <v>unknown</v>
          </cell>
          <cell r="AI852">
            <v>1</v>
          </cell>
          <cell r="AJ852" t="str">
            <v>V</v>
          </cell>
          <cell r="AW852" t="str">
            <v>Ingen kjent effekt</v>
          </cell>
          <cell r="AX852" t="str">
            <v>Ingen kjent effekt</v>
          </cell>
          <cell r="BC852" t="str">
            <v>Ingen kjent effekt</v>
          </cell>
          <cell r="BD852" t="str">
            <v>Ingen kjent effekt</v>
          </cell>
          <cell r="BK852" t="str">
            <v>subtropic_unspecified:NorthAndCentralAmerica</v>
          </cell>
          <cell r="BM852" t="str">
            <v>temperate_nemoral:Asia,NorthAndCentralAmerica|subtropic_unspecified:Asia,NorthAndCentralAmerica,SouthAmerica|tropic:NorthAndCentralAmerica,SouthAmerica</v>
          </cell>
          <cell r="DI852">
            <v>1</v>
          </cell>
        </row>
        <row r="853">
          <cell r="B853" t="str">
            <v>Ipomoea lacunosa</v>
          </cell>
          <cell r="C853" t="str">
            <v>L.</v>
          </cell>
          <cell r="D853" t="str">
            <v>hvitpraktvindel</v>
          </cell>
          <cell r="E853">
            <v>63668</v>
          </cell>
          <cell r="F853">
            <v>103708</v>
          </cell>
          <cell r="G853" t="str">
            <v>ExpertGroups/Karplanter/N</v>
          </cell>
          <cell r="H853" t="str">
            <v>Karplanter</v>
          </cell>
          <cell r="I853" t="str">
            <v>Karplanter</v>
          </cell>
          <cell r="J853" t="str">
            <v>NotApplicable</v>
          </cell>
          <cell r="M853" t="str">
            <v>canNotEstablishWithin50years</v>
          </cell>
          <cell r="AA853">
            <v>1966</v>
          </cell>
          <cell r="AB853" t="str">
            <v>terrestrial</v>
          </cell>
          <cell r="AD853" t="str">
            <v>origin,unknown</v>
          </cell>
          <cell r="AE853" t="str">
            <v>no</v>
          </cell>
          <cell r="AF853" t="str">
            <v>unknown</v>
          </cell>
          <cell r="AI853">
            <v>1</v>
          </cell>
          <cell r="AJ853" t="str">
            <v>V</v>
          </cell>
          <cell r="AW853" t="str">
            <v>Ingen kjent effekt</v>
          </cell>
          <cell r="AX853" t="str">
            <v>Ingen kjent effekt</v>
          </cell>
          <cell r="BC853" t="str">
            <v>Ingen kjent effekt</v>
          </cell>
          <cell r="BD853" t="str">
            <v>Ingen kjent effekt</v>
          </cell>
          <cell r="BK853" t="str">
            <v>temperate_nemoral:NorthAndCentralAmerica|subtropic_unspecified:NorthAndCentralAmerica</v>
          </cell>
          <cell r="BM853" t="str">
            <v>temperate_nemoral:Asia,NorthAndCentralAmerica|subtropic_unspecified:Asia,NorthAndCentralAmerica</v>
          </cell>
          <cell r="DI853">
            <v>1</v>
          </cell>
        </row>
        <row r="854">
          <cell r="B854" t="str">
            <v>Ipomoea purpurea</v>
          </cell>
          <cell r="C854" t="str">
            <v>Roth</v>
          </cell>
          <cell r="D854" t="str">
            <v>purpurpraktvindel</v>
          </cell>
          <cell r="E854">
            <v>63669</v>
          </cell>
          <cell r="F854">
            <v>103709</v>
          </cell>
          <cell r="G854" t="str">
            <v>ExpertGroups/Karplanter/N</v>
          </cell>
          <cell r="H854" t="str">
            <v>Karplanter</v>
          </cell>
          <cell r="I854" t="str">
            <v>Karplanter</v>
          </cell>
          <cell r="J854" t="str">
            <v>NotApplicable</v>
          </cell>
          <cell r="M854" t="str">
            <v>canNotEstablishWithin50years</v>
          </cell>
          <cell r="AA854">
            <v>1960</v>
          </cell>
          <cell r="AB854" t="str">
            <v>terrestrial</v>
          </cell>
          <cell r="AD854" t="str">
            <v>origin,unknown</v>
          </cell>
          <cell r="AE854" t="str">
            <v>no</v>
          </cell>
          <cell r="AF854" t="str">
            <v>unknown</v>
          </cell>
          <cell r="AI854">
            <v>1</v>
          </cell>
          <cell r="AJ854" t="str">
            <v>V</v>
          </cell>
          <cell r="AW854" t="str">
            <v>Ingen kjent effekt</v>
          </cell>
          <cell r="AX854" t="str">
            <v>Ingen kjent effekt</v>
          </cell>
          <cell r="BC854" t="str">
            <v>Ingen kjent effekt</v>
          </cell>
          <cell r="BD854" t="str">
            <v>Ingen kjent effekt</v>
          </cell>
          <cell r="BK854" t="str">
            <v>subtropic_unspecified:NorthAndCentralAmerica,SouthAmerica|tropic:NorthAndCentralAmerica,SouthAmerica</v>
          </cell>
          <cell r="BM854" t="str">
            <v>temperate_dry:Europe,Asia,NorthAndCentralAmerica,SouthAmerica|subtropic_unspecified:Europe,Asia,Africa,Oceania,NorthAndCentralAmerica,SouthAmerica|tropic:Asia,Africa,Oceania,NorthAndCentralAmerica,SouthAmerica</v>
          </cell>
          <cell r="DI854">
            <v>1</v>
          </cell>
        </row>
        <row r="855">
          <cell r="B855" t="str">
            <v>Iris chrysographes</v>
          </cell>
          <cell r="C855" t="str">
            <v>Dykes</v>
          </cell>
          <cell r="D855" t="str">
            <v>stråleiris</v>
          </cell>
          <cell r="E855">
            <v>59433</v>
          </cell>
          <cell r="F855">
            <v>99473</v>
          </cell>
          <cell r="G855" t="str">
            <v>ExpertGroups/Karplanter/N</v>
          </cell>
          <cell r="H855" t="str">
            <v>Karplanter</v>
          </cell>
          <cell r="I855" t="str">
            <v>Karplanter</v>
          </cell>
          <cell r="J855" t="str">
            <v>NotApplicable</v>
          </cell>
          <cell r="M855" t="str">
            <v>NotPresentInRegion</v>
          </cell>
          <cell r="X855">
            <v>1</v>
          </cell>
          <cell r="Y855">
            <v>1</v>
          </cell>
          <cell r="Z855">
            <v>1</v>
          </cell>
          <cell r="AB855" t="str">
            <v>terrestrial</v>
          </cell>
          <cell r="AE855" t="str">
            <v>yes</v>
          </cell>
          <cell r="AF855" t="str">
            <v>unknown</v>
          </cell>
          <cell r="AI855">
            <v>10</v>
          </cell>
          <cell r="AJ855" t="str">
            <v>V</v>
          </cell>
          <cell r="BK855" t="str">
            <v>temperate_nemoral:Asia|subtropic_unspecified:Asia</v>
          </cell>
          <cell r="BM855" t="str">
            <v>temperate_nemoral:Asia|subtropic_unspecified:Asia</v>
          </cell>
          <cell r="DI855">
            <v>0</v>
          </cell>
        </row>
        <row r="856">
          <cell r="B856" t="str">
            <v>Iris delavayi</v>
          </cell>
          <cell r="C856" t="str">
            <v>Micheli</v>
          </cell>
          <cell r="E856">
            <v>102360</v>
          </cell>
          <cell r="F856">
            <v>143491</v>
          </cell>
          <cell r="G856" t="str">
            <v>ExpertGroups/Karplanter/N</v>
          </cell>
          <cell r="H856" t="str">
            <v>Karplanter</v>
          </cell>
          <cell r="I856" t="str">
            <v>Karplanter</v>
          </cell>
          <cell r="J856" t="str">
            <v>AlienSpecie</v>
          </cell>
          <cell r="N856">
            <v>2</v>
          </cell>
          <cell r="Q856">
            <v>1</v>
          </cell>
          <cell r="T856" t="str">
            <v>LO</v>
          </cell>
          <cell r="U856">
            <v>2</v>
          </cell>
          <cell r="V856" t="str">
            <v>2AB,1</v>
          </cell>
          <cell r="AA856">
            <v>2000</v>
          </cell>
          <cell r="AB856" t="str">
            <v>terrestrial</v>
          </cell>
          <cell r="AD856" t="str">
            <v>unknown</v>
          </cell>
          <cell r="AE856" t="str">
            <v>no</v>
          </cell>
          <cell r="AF856" t="str">
            <v>unknown</v>
          </cell>
          <cell r="AG856">
            <v>2001</v>
          </cell>
          <cell r="AH856" t="str">
            <v>He Ringsaker: Helgøya, Hornsodden</v>
          </cell>
          <cell r="AI856">
            <v>10</v>
          </cell>
          <cell r="AJ856" t="str">
            <v>V</v>
          </cell>
          <cell r="AL856">
            <v>1</v>
          </cell>
          <cell r="AM856" t="str">
            <v>importDirect</v>
          </cell>
          <cell r="AN856">
            <v>2</v>
          </cell>
          <cell r="AO856" t="str">
            <v>introductionEscaped</v>
          </cell>
          <cell r="AP856" t="str">
            <v>He,Ve</v>
          </cell>
          <cell r="AQ856">
            <v>12</v>
          </cell>
          <cell r="AR856">
            <v>5</v>
          </cell>
          <cell r="AS856">
            <v>60</v>
          </cell>
          <cell r="AT856">
            <v>11700</v>
          </cell>
          <cell r="AU856">
            <v>180</v>
          </cell>
          <cell r="AV856">
            <v>70</v>
          </cell>
          <cell r="AW856" t="str">
            <v>Ingen kjent effekt</v>
          </cell>
          <cell r="AX856" t="str">
            <v>Ingen kjent effekt</v>
          </cell>
          <cell r="BC856" t="str">
            <v>Ingen kjent effekt</v>
          </cell>
          <cell r="BD856" t="str">
            <v>Ingen kjent effekt</v>
          </cell>
          <cell r="BE856" t="str">
            <v>no</v>
          </cell>
          <cell r="BF856" t="str">
            <v>no</v>
          </cell>
          <cell r="BG856" t="str">
            <v>V</v>
          </cell>
          <cell r="BK856" t="str">
            <v>temperate_nemoral:Asia</v>
          </cell>
          <cell r="BM856" t="str">
            <v>temperate_nemoral:Europe,Asia</v>
          </cell>
          <cell r="BO856">
            <v>2</v>
          </cell>
          <cell r="BR856" t="str">
            <v>RedListCategoryLevel</v>
          </cell>
          <cell r="BT856">
            <v>2</v>
          </cell>
          <cell r="BW856" t="str">
            <v>SpreadYearlyIncreaseCalculatedExpansionSpeed</v>
          </cell>
          <cell r="BX856">
            <v>91.98</v>
          </cell>
          <cell r="BY856">
            <v>1</v>
          </cell>
          <cell r="CB856" t="str">
            <v>T30,T35</v>
          </cell>
          <cell r="CC856">
            <v>1</v>
          </cell>
          <cell r="CH856">
            <v>1</v>
          </cell>
          <cell r="CM856">
            <v>1</v>
          </cell>
          <cell r="CQ856">
            <v>1</v>
          </cell>
          <cell r="CU856">
            <v>1</v>
          </cell>
          <cell r="CX856">
            <v>0</v>
          </cell>
          <cell r="CY856">
            <v>1</v>
          </cell>
          <cell r="DB856">
            <v>0</v>
          </cell>
          <cell r="DC856" t="str">
            <v>Iris-arten &lt;i&gt;Iris delavayi&lt;/i&gt; fra Kina er en langlevd flerårig urt med klonal vekst og med formering med frø. Vi vet ikke om den formerer og sprer seg med frø i Norge: de tre kjente norske forekomstene kan alle skyldes dumping av hageavfall. Arten er funnet i veiskråning (dumpeplass), på udefinert skrotemark, og i strandskog (mulig dumpeplass).&lt;br/&gt;Alt herbariematerialet er identifisert av T. Tyler for Flora Nordica. Arten hører til sibiriris-gruppen, og det er sannsynlig at en del av det materialet av den gruppen som ikke er kontrollert av Tyler, også hører hit.&lt;br/&gt;</v>
          </cell>
          <cell r="DD856" t="str">
            <v>Arten ble påvist første gang i 2000 i VA Vennesla, på en ulovlig dumpeplass for hageavfall, og der senere bare påvist to steder: i strandskog på Helgøya i He Ringsaker i 2001 (bakgrunn ukjent, men kan være dumpet), og på skrotemark på Risøya i Vf Larvik i 2009, der forekomsten beskrives som en "ganske stor bestand".</v>
          </cell>
          <cell r="DE856" t="str">
            <v>Arten er innført som hageplante og spredt ut fra hager ved dumping av hageavfall, kanskje også ved frø.</v>
          </cell>
          <cell r="DF856" t="str">
            <v>Invasjonspotensialet er begrenset, med begrenset median levetid og begrenset ekspansjonshastighet. Arten har svært få kjente forekomster og ingen kjent egenspredning (bare separate etableringer).</v>
          </cell>
          <cell r="DG856" t="str">
            <v>Ingen kjent negativ økologisk effekt er knyttet til arten.</v>
          </cell>
          <cell r="DH856" t="str">
            <v>&lt;i&gt;Iris delavayi&lt;/i&gt; vurderes til låg økologisk risiko, og utelukkende på grunn av invasjonspotensialet. Arten hører til sibiriris-gruppen og er nylig identifisert i norsk materiale. Den synes å ha kommet i kultur nokså sent, og de norske funnene er av ny dato (fra 2000 og framover). Arten er etablert, ihvertfall klonalt, men ekspanderer lite og har ingen kjent økologisk effekt.</v>
          </cell>
          <cell r="DI856">
            <v>0</v>
          </cell>
        </row>
        <row r="857">
          <cell r="B857" t="str">
            <v>Iris latifolia</v>
          </cell>
          <cell r="C857" t="str">
            <v>(Mill.) Voss</v>
          </cell>
          <cell r="D857" t="str">
            <v>englenderiris</v>
          </cell>
          <cell r="E857">
            <v>105223</v>
          </cell>
          <cell r="F857">
            <v>145570</v>
          </cell>
          <cell r="G857" t="str">
            <v>ExpertGroups/Karplanter/N</v>
          </cell>
          <cell r="H857" t="str">
            <v>Karplanter</v>
          </cell>
          <cell r="I857" t="str">
            <v>Karplanter</v>
          </cell>
          <cell r="J857" t="str">
            <v>AlienSpecie</v>
          </cell>
          <cell r="N857">
            <v>1</v>
          </cell>
          <cell r="Q857">
            <v>1</v>
          </cell>
          <cell r="T857" t="str">
            <v>NK</v>
          </cell>
          <cell r="U857">
            <v>1</v>
          </cell>
          <cell r="V857" t="str">
            <v>1,1</v>
          </cell>
          <cell r="AA857">
            <v>2004</v>
          </cell>
          <cell r="AB857" t="str">
            <v>terrestrial</v>
          </cell>
          <cell r="AD857" t="str">
            <v>unknown</v>
          </cell>
          <cell r="AE857" t="str">
            <v>no</v>
          </cell>
          <cell r="AF857" t="str">
            <v>unknown</v>
          </cell>
          <cell r="AG857">
            <v>2004</v>
          </cell>
          <cell r="AH857" t="str">
            <v>MR Sandøy: Ona, Husøya, "forvillet i veiskråning mot lynghei"</v>
          </cell>
          <cell r="AI857">
            <v>10</v>
          </cell>
          <cell r="AJ857" t="str">
            <v>V</v>
          </cell>
          <cell r="AL857">
            <v>1</v>
          </cell>
          <cell r="AM857" t="str">
            <v>importDirect</v>
          </cell>
          <cell r="AN857">
            <v>1</v>
          </cell>
          <cell r="AO857" t="str">
            <v>introductionEscaped</v>
          </cell>
          <cell r="AP857" t="str">
            <v>Mr</v>
          </cell>
          <cell r="AQ857">
            <v>4</v>
          </cell>
          <cell r="AR857">
            <v>5</v>
          </cell>
          <cell r="AS857">
            <v>20</v>
          </cell>
          <cell r="AT857">
            <v>1</v>
          </cell>
          <cell r="AU857">
            <v>60</v>
          </cell>
          <cell r="AV857">
            <v>100</v>
          </cell>
          <cell r="AW857" t="str">
            <v>Ingen kjent effekt</v>
          </cell>
          <cell r="AX857" t="str">
            <v>Ingen kjent effekt</v>
          </cell>
          <cell r="BC857" t="str">
            <v>Ingen kjent effekt</v>
          </cell>
          <cell r="BD857" t="str">
            <v>Ingen kjent effekt</v>
          </cell>
          <cell r="BE857" t="str">
            <v>no</v>
          </cell>
          <cell r="BF857" t="str">
            <v>no</v>
          </cell>
          <cell r="BK857" t="str">
            <v>temperate_nemoral:Europe</v>
          </cell>
          <cell r="BM857" t="str">
            <v>temperate_boreal:Europe|temperate_nemoral:Europe</v>
          </cell>
          <cell r="BO857">
            <v>1</v>
          </cell>
          <cell r="BP857" t="str">
            <v>X</v>
          </cell>
          <cell r="BR857" t="str">
            <v>RedListCategoryLevel</v>
          </cell>
          <cell r="BT857">
            <v>1</v>
          </cell>
          <cell r="BW857" t="str">
            <v>SpreadYearlyIncreaseCalculatedExpansionSpeed</v>
          </cell>
          <cell r="BX857">
            <v>0</v>
          </cell>
          <cell r="BY857">
            <v>1</v>
          </cell>
          <cell r="CB857" t="str">
            <v>T40</v>
          </cell>
          <cell r="CC857">
            <v>1</v>
          </cell>
          <cell r="CH857">
            <v>1</v>
          </cell>
          <cell r="CM857">
            <v>1</v>
          </cell>
          <cell r="CQ857">
            <v>1</v>
          </cell>
          <cell r="CU857">
            <v>1</v>
          </cell>
          <cell r="CX857">
            <v>0</v>
          </cell>
          <cell r="CY857">
            <v>1</v>
          </cell>
          <cell r="DB857">
            <v>0</v>
          </cell>
          <cell r="DC857" t="str">
            <v>Iris-arten ("engelsk iris") &lt;i&gt;Iris latifolia&lt;/i&gt; er en langlevd, flerårig urt fra spansk side av Pyreneene. Den har klonal vekst og kan opplagt også formere seg med frø i Norge. Eneste kjente forekomst er i veikant, dvs. trolig en dumpeplass for hageavfall.</v>
          </cell>
          <cell r="DD857" t="str">
            <v>Arten er påvist &amp;#233:n gang i norsk natur, i 2004 i MR Sandøy: Ona, Husøya, "forvillet i veiskråning mot lynghei", dvs. en typisk dumpeplass for hageavfall.</v>
          </cell>
          <cell r="DE857" t="str">
            <v>Arten er innført som hageplante og trolig spredt ut i naturen ved dumping av hageavfall.</v>
          </cell>
          <cell r="DF857" t="str">
            <v>Invasjonspotensialet er lite, en kombinasjon av kort (til begrenset) median levetid og ingen ekspansjon. Ett eneste funn gir ikke rom for ytterligere spekulasjon.</v>
          </cell>
          <cell r="DG857" t="str">
            <v>Ingen kjent negativ økologisk effekt er knyttet til arten.</v>
          </cell>
          <cell r="DH857" t="str">
            <v>&lt;i&gt;Iris latifolia&lt;/i&gt; vurderes til ingen kjent økologisk risiko. Arten har potensial for å etablere flere forekomster i norsk natur, men vil neppe bli noen økologisk risiko i rimelig framtid heller.</v>
          </cell>
          <cell r="DI857">
            <v>0</v>
          </cell>
        </row>
        <row r="858">
          <cell r="B858" t="str">
            <v>Iris pumila</v>
          </cell>
          <cell r="C858" t="str">
            <v>L.</v>
          </cell>
          <cell r="D858" t="str">
            <v>dvergiris</v>
          </cell>
          <cell r="E858">
            <v>59436</v>
          </cell>
          <cell r="F858">
            <v>99476</v>
          </cell>
          <cell r="G858" t="str">
            <v>ExpertGroups/Karplanter/N</v>
          </cell>
          <cell r="H858" t="str">
            <v>Karplanter</v>
          </cell>
          <cell r="I858" t="str">
            <v>Karplanter</v>
          </cell>
          <cell r="J858" t="str">
            <v>NotApplicable</v>
          </cell>
          <cell r="M858" t="str">
            <v>NotPresentInRegion</v>
          </cell>
          <cell r="X858">
            <v>1</v>
          </cell>
          <cell r="Y858">
            <v>1</v>
          </cell>
          <cell r="Z858">
            <v>1</v>
          </cell>
          <cell r="AB858" t="str">
            <v>terrestrial</v>
          </cell>
          <cell r="AE858" t="str">
            <v>yes</v>
          </cell>
          <cell r="AF858" t="str">
            <v>unknown</v>
          </cell>
          <cell r="AI858">
            <v>10</v>
          </cell>
          <cell r="AJ858" t="str">
            <v>V</v>
          </cell>
          <cell r="BK858" t="str">
            <v>temperate_nemoral:Europe,Asia</v>
          </cell>
          <cell r="BM858" t="str">
            <v>temperate_nemoral:Europe,Asia</v>
          </cell>
          <cell r="DI858">
            <v>0</v>
          </cell>
        </row>
        <row r="859">
          <cell r="B859" t="str">
            <v>Iris sanguinea</v>
          </cell>
          <cell r="C859" t="str">
            <v>Donn ex Hornem.</v>
          </cell>
          <cell r="E859">
            <v>105225</v>
          </cell>
          <cell r="F859">
            <v>145572</v>
          </cell>
          <cell r="G859" t="str">
            <v>ExpertGroups/Karplanter/N</v>
          </cell>
          <cell r="H859" t="str">
            <v>Karplanter</v>
          </cell>
          <cell r="I859" t="str">
            <v>Karplanter</v>
          </cell>
          <cell r="J859" t="str">
            <v>AlienSpecie</v>
          </cell>
          <cell r="N859">
            <v>2</v>
          </cell>
          <cell r="P859" t="str">
            <v>V</v>
          </cell>
          <cell r="Q859">
            <v>1</v>
          </cell>
          <cell r="T859" t="str">
            <v>LO</v>
          </cell>
          <cell r="U859">
            <v>2</v>
          </cell>
          <cell r="V859" t="str">
            <v>2AB,1</v>
          </cell>
          <cell r="AA859">
            <v>1965</v>
          </cell>
          <cell r="AB859" t="str">
            <v>terrestrial</v>
          </cell>
          <cell r="AD859" t="str">
            <v>unknown</v>
          </cell>
          <cell r="AE859" t="str">
            <v>no</v>
          </cell>
          <cell r="AF859" t="str">
            <v>unknown</v>
          </cell>
          <cell r="AG859">
            <v>1965</v>
          </cell>
          <cell r="AH859" t="str">
            <v>VA Kristiansand: Egstø</v>
          </cell>
          <cell r="AI859">
            <v>10</v>
          </cell>
          <cell r="AJ859" t="str">
            <v>V</v>
          </cell>
          <cell r="AL859">
            <v>1</v>
          </cell>
          <cell r="AM859" t="str">
            <v>importDirect</v>
          </cell>
          <cell r="AN859">
            <v>1</v>
          </cell>
          <cell r="AO859" t="str">
            <v>introductionEscaped</v>
          </cell>
          <cell r="AP859" t="str">
            <v>Øs,Va,Ro,Sf,Nt</v>
          </cell>
          <cell r="AQ859">
            <v>28</v>
          </cell>
          <cell r="AR859">
            <v>6</v>
          </cell>
          <cell r="AS859">
            <v>168</v>
          </cell>
          <cell r="AT859">
            <v>109000</v>
          </cell>
          <cell r="AU859">
            <v>240</v>
          </cell>
          <cell r="AV859">
            <v>80</v>
          </cell>
          <cell r="AW859" t="str">
            <v>Ingen kjent effekt</v>
          </cell>
          <cell r="AX859" t="str">
            <v>Ingen kjent effekt</v>
          </cell>
          <cell r="BC859" t="str">
            <v>Ingen kjent effekt</v>
          </cell>
          <cell r="BD859" t="str">
            <v>Ingen kjent effekt</v>
          </cell>
          <cell r="BE859" t="str">
            <v>no</v>
          </cell>
          <cell r="BF859" t="str">
            <v>no</v>
          </cell>
          <cell r="BK859" t="str">
            <v>temperate_boreal:Asia|temperate_nemoral:Asia</v>
          </cell>
          <cell r="BM859" t="str">
            <v>temperate_boreal:Asia|temperate_nemoral:Europe,Asia</v>
          </cell>
          <cell r="BO859">
            <v>2</v>
          </cell>
          <cell r="BP859" t="str">
            <v>X</v>
          </cell>
          <cell r="BR859" t="str">
            <v>RedListCategoryLevel</v>
          </cell>
          <cell r="BT859">
            <v>2</v>
          </cell>
          <cell r="BU859" t="str">
            <v>X</v>
          </cell>
          <cell r="BW859" t="str">
            <v>SpreadYearlyIncreaseCalculatedExpansionSpeed</v>
          </cell>
          <cell r="BX859">
            <v>142.81</v>
          </cell>
          <cell r="BY859">
            <v>1</v>
          </cell>
          <cell r="CB859" t="str">
            <v>T35,T40,V13-C-2</v>
          </cell>
          <cell r="CC859">
            <v>1</v>
          </cell>
          <cell r="CH859">
            <v>1</v>
          </cell>
          <cell r="CM859">
            <v>1</v>
          </cell>
          <cell r="CQ859">
            <v>1</v>
          </cell>
          <cell r="CU859">
            <v>1</v>
          </cell>
          <cell r="CX859">
            <v>0</v>
          </cell>
          <cell r="CY859">
            <v>1</v>
          </cell>
          <cell r="DB859">
            <v>0</v>
          </cell>
          <cell r="DC859" t="str">
            <v>Iris-arten &lt;i&gt;Iris sanguinea&lt;/i&gt; er en langlevd urt med klonal formering og frøreproduksjon. Vi vet ikke om den reproduserer med frø i Norge: alle kjente norske forekomster synes å stamme fra dumping av hageavfall. Arten er funnet på veikanter og i skogkanter, i tillegg til "på en torv flytende i Otra" (førstefunnet i Kristiansand i 1965).&lt;br/&gt;Alt materialet er identifisert av T. Tyler for Flora Nordica. Arten hører til sibiriris-gruppen, og det er sannsynlig at en del av det materialet av den gruppen som ikke er kontrollert av Tyler, også hører hit.</v>
          </cell>
          <cell r="DD859" t="str">
            <v>Arten er bare funnet i relativt ny tid (siden 1965, VA Kristiansand) og bare med 7 funn etter det første: SF Sogndal 1994, Ro Karmøy 1996, VA Sirdal 2000, NT Leksvik 2002, Øf Rakkestad 2005, VA Songdalen 2006, og Øf Halden 2007. Arten er ikke registrert mer enn &amp;#233:n gang per lokalitet, men er en flerårig, klondannende plante som kan stå i lang tid. Mørketallet er trolig høgt.</v>
          </cell>
          <cell r="DE859" t="str">
            <v>Arten er innført som hageplante og spredt ved dumping av hageavfall. Foreløpig er det ikke påvist noen egenspredning.</v>
          </cell>
          <cell r="DF859" t="str">
            <v>Invasjonspotensialet er begrenset, med usikkerhet til moderat, som en kombinasjon av begrenset (til moderat) skår på både median levetid og ekspansjonshastighet. Arten har nokså få forekomster, men nokså høg ekspansjonshastighet på grunn av hyppige dumpinger av hageavfall.</v>
          </cell>
          <cell r="DG859" t="str">
            <v>Ingen kjent negativ økologisk effekt er knyttet til arten.</v>
          </cell>
          <cell r="DH859" t="str">
            <v>&lt;i&gt;Iris sanguinea&lt;/i&gt; vurderes til låg økologisk risiko, og utelukkende på grunn av invasjonspotensialet. Arten er nokså ofte dyrket i nyere tid og blir tilsvarende ofte dumpet som hageavfall på veikanter og strender. Den er i økning de siste tiårene, men foreløpig bare som følge av økt dumping. Det er ikke kjent noen økologisk effekt knyttet til arten.</v>
          </cell>
          <cell r="DI859">
            <v>0</v>
          </cell>
        </row>
        <row r="860">
          <cell r="B860" t="str">
            <v>Iris ×germanica</v>
          </cell>
          <cell r="C860" t="str">
            <v>L.</v>
          </cell>
          <cell r="D860" t="str">
            <v>hageiris</v>
          </cell>
          <cell r="E860">
            <v>133828</v>
          </cell>
          <cell r="F860">
            <v>99474</v>
          </cell>
          <cell r="G860" t="str">
            <v>ExpertGroups/Karplanter/N</v>
          </cell>
          <cell r="H860" t="str">
            <v>Karplanter</v>
          </cell>
          <cell r="I860" t="str">
            <v>Karplanter</v>
          </cell>
          <cell r="J860" t="str">
            <v>AlienSpecie</v>
          </cell>
          <cell r="N860">
            <v>2</v>
          </cell>
          <cell r="P860" t="str">
            <v>V</v>
          </cell>
          <cell r="Q860">
            <v>1</v>
          </cell>
          <cell r="T860" t="str">
            <v>LO</v>
          </cell>
          <cell r="U860">
            <v>2</v>
          </cell>
          <cell r="V860" t="str">
            <v>2AB,1</v>
          </cell>
          <cell r="X860">
            <v>1</v>
          </cell>
          <cell r="Y860">
            <v>1</v>
          </cell>
          <cell r="Z860">
            <v>1</v>
          </cell>
          <cell r="AA860">
            <v>1945</v>
          </cell>
          <cell r="AB860" t="str">
            <v>terrestrial</v>
          </cell>
          <cell r="AD860" t="str">
            <v>unknown</v>
          </cell>
          <cell r="AE860" t="str">
            <v>yes</v>
          </cell>
          <cell r="AF860" t="str">
            <v>unknown</v>
          </cell>
          <cell r="AG860">
            <v>1975</v>
          </cell>
          <cell r="AH860" t="str">
            <v>Te Bø: Bøbyen</v>
          </cell>
          <cell r="AI860">
            <v>10</v>
          </cell>
          <cell r="AJ860" t="str">
            <v>V</v>
          </cell>
          <cell r="AL860">
            <v>1</v>
          </cell>
          <cell r="AM860" t="str">
            <v>importDirect</v>
          </cell>
          <cell r="AN860">
            <v>1</v>
          </cell>
          <cell r="AO860" t="str">
            <v>introductionEscaped</v>
          </cell>
          <cell r="AP860" t="str">
            <v>OsA,He,Ve,Te</v>
          </cell>
          <cell r="AQ860">
            <v>40</v>
          </cell>
          <cell r="AR860">
            <v>5</v>
          </cell>
          <cell r="AS860">
            <v>200</v>
          </cell>
          <cell r="AT860">
            <v>28900</v>
          </cell>
          <cell r="AU860">
            <v>400</v>
          </cell>
          <cell r="AV860">
            <v>100</v>
          </cell>
          <cell r="AW860" t="str">
            <v>Ingen kjent effekt</v>
          </cell>
          <cell r="AX860" t="str">
            <v>Ingen kjent effekt</v>
          </cell>
          <cell r="BC860" t="str">
            <v>Ingen kjent effekt</v>
          </cell>
          <cell r="BD860" t="str">
            <v>Ingen kjent effekt</v>
          </cell>
          <cell r="BE860" t="str">
            <v>no</v>
          </cell>
          <cell r="BF860" t="str">
            <v>no</v>
          </cell>
          <cell r="BG860" t="str">
            <v>V</v>
          </cell>
          <cell r="BK860" t="str">
            <v>unknown:Europe</v>
          </cell>
          <cell r="BM860" t="str">
            <v>temperate_boreal:Europe|temperate_nemoral:Europe</v>
          </cell>
          <cell r="BO860">
            <v>2</v>
          </cell>
          <cell r="BP860" t="str">
            <v>X</v>
          </cell>
          <cell r="BR860" t="str">
            <v>RedListCategoryLevel</v>
          </cell>
          <cell r="BT860">
            <v>2</v>
          </cell>
          <cell r="BW860" t="str">
            <v>SpreadYearlyIncreaseObservations</v>
          </cell>
          <cell r="BX860">
            <v>99</v>
          </cell>
          <cell r="BY860">
            <v>1</v>
          </cell>
          <cell r="CB860" t="str">
            <v>T35,T40,T32</v>
          </cell>
          <cell r="CC860">
            <v>1</v>
          </cell>
          <cell r="CH860">
            <v>1</v>
          </cell>
          <cell r="CM860">
            <v>1</v>
          </cell>
          <cell r="CQ860">
            <v>1</v>
          </cell>
          <cell r="CU860">
            <v>1</v>
          </cell>
          <cell r="CX860">
            <v>0</v>
          </cell>
          <cell r="CY860">
            <v>1</v>
          </cell>
          <cell r="DB860">
            <v>0</v>
          </cell>
          <cell r="DC860" t="str">
            <v>Hageiris &lt;em&gt;Iris &lt;/em&gt;x &lt;i&gt;germanica &lt;/i&gt;er et hybridkompleks, trolig mellom europeiske arter (&lt;i&gt;I. pallida &lt;/i&gt;og &lt;i&gt;I. variegata&lt;/i&gt; er antydet). Arten er en langlevd urt. Det er uvisst om planten(e) frøformerer seg og om de i så fall gjør det i Norge. Alle norske forekomster synes å skyldes utkast fra hager, og arten kan etablere store kloner, men uten noen videre spredning.</v>
          </cell>
          <cell r="DD860" t="str">
            <v>&lt;p&gt;Arten er nokså permanent i Norge, men enkeltforekomstene er av ulik varighet og foreløpig er ikke noen svært langvarig (50 år eller mer) enkeltklon påvist. Arten er kjent med spredte funn fra 1975 til i dag, og med forekomster i Oslo, Ak Skedsmo, He Stange, Vf Horten og Nøtterøy, Te Skien og Bø, og ST Trondheim.&lt;/p&gt;</v>
          </cell>
          <cell r="DE860" t="str">
            <v>Arten er innført som hageplante og spredt ut ved dumping av hageavfall.</v>
          </cell>
          <cell r="DF860" t="str">
            <v>Invasjonspotensialet er begrenset, med usikkerhet til moderat, som kombinasjon av begrenset (til moderat) median levetid og begrenset ekspansjonshastighet. Sjøl om arten nå er kjent fra ca. 10 forekomster, utgjør hver av disse bare en klon med svært begrenset areal, ofte bare 1-få kvadratmeter. Økningen i forekomstareal skyldes ene og alene nye utkast, ikke egenspredning.</v>
          </cell>
          <cell r="DG860" t="str">
            <v>Ingen kjent negativ økologisk effekt er knyttet til arten.</v>
          </cell>
          <cell r="DH860" t="str">
            <v>&lt;p&gt;Hageiris vurderes til låg økologisk risiko, og utelukkende på grunn av invasjonspotensialet. Arten har semi-stabil forekomst i Norge (klonal, kanskje frøreproduksjon), men den har ingen økologisk effekt, nå eller i nærmeste framtid.&lt;/p&gt;</v>
          </cell>
          <cell r="DI860">
            <v>0</v>
          </cell>
        </row>
        <row r="861">
          <cell r="B861" t="str">
            <v>Iris ×versicolor</v>
          </cell>
          <cell r="C861" t="str">
            <v>L.</v>
          </cell>
          <cell r="D861" t="str">
            <v>praktiris</v>
          </cell>
          <cell r="E861">
            <v>144439</v>
          </cell>
          <cell r="F861">
            <v>172565</v>
          </cell>
          <cell r="G861" t="str">
            <v>ExpertGroups/Karplanter/N</v>
          </cell>
          <cell r="H861" t="str">
            <v>Karplanter</v>
          </cell>
          <cell r="I861" t="str">
            <v>Karplanter</v>
          </cell>
          <cell r="J861" t="str">
            <v>NotApplicable</v>
          </cell>
          <cell r="M861" t="str">
            <v>NotPresentInRegion</v>
          </cell>
          <cell r="AB861" t="str">
            <v>terrestrial</v>
          </cell>
          <cell r="AE861" t="str">
            <v>yes</v>
          </cell>
          <cell r="AF861" t="str">
            <v>unknown</v>
          </cell>
          <cell r="AI861">
            <v>10</v>
          </cell>
          <cell r="AJ861" t="str">
            <v>V</v>
          </cell>
          <cell r="BK861" t="str">
            <v>temperate_boreal:NorthAndCentralAmerica|temperate_nemoral:NorthAndCentralAmerica</v>
          </cell>
          <cell r="BM861" t="str">
            <v>temperate_boreal:NorthAndCentralAmerica|temperate_nemoral:NorthAndCentralAmerica</v>
          </cell>
          <cell r="DI861">
            <v>0</v>
          </cell>
        </row>
        <row r="862">
          <cell r="B862" t="str">
            <v>Ismelia carinata</v>
          </cell>
          <cell r="C862" t="str">
            <v>(Schousb.) Sch.Bip.</v>
          </cell>
          <cell r="D862" t="str">
            <v>ringkrage</v>
          </cell>
          <cell r="E862">
            <v>133832</v>
          </cell>
          <cell r="F862">
            <v>143492</v>
          </cell>
          <cell r="G862" t="str">
            <v>ExpertGroups/Karplanter/N</v>
          </cell>
          <cell r="H862" t="str">
            <v>Karplanter</v>
          </cell>
          <cell r="I862" t="str">
            <v>Karplanter</v>
          </cell>
          <cell r="J862" t="str">
            <v>NotApplicable</v>
          </cell>
          <cell r="M862" t="str">
            <v>canNotEstablishWithin50years</v>
          </cell>
          <cell r="AA862">
            <v>1971</v>
          </cell>
          <cell r="AB862" t="str">
            <v>terrestrial</v>
          </cell>
          <cell r="AD862" t="str">
            <v>unknown</v>
          </cell>
          <cell r="AE862" t="str">
            <v>no</v>
          </cell>
          <cell r="AF862" t="str">
            <v>unknown</v>
          </cell>
          <cell r="AI862">
            <v>1</v>
          </cell>
          <cell r="AJ862" t="str">
            <v>V</v>
          </cell>
          <cell r="AW862" t="str">
            <v>Ingen kjent effekt</v>
          </cell>
          <cell r="AX862" t="str">
            <v>Ingen kjent effekt</v>
          </cell>
          <cell r="BC862" t="str">
            <v>Ingen kjent effekt</v>
          </cell>
          <cell r="BD862" t="str">
            <v>Ingen kjent effekt</v>
          </cell>
          <cell r="BK862" t="str">
            <v>subtropic_mediterranean:Africa|subtropic_dry:Africa</v>
          </cell>
          <cell r="BM862" t="str">
            <v>subtropic_mediterranean:Africa|subtropic_dry:Africa</v>
          </cell>
          <cell r="DI862">
            <v>0</v>
          </cell>
        </row>
        <row r="863">
          <cell r="B863" t="str">
            <v>Jacobaea abrotanifolia</v>
          </cell>
          <cell r="C863" t="str">
            <v>(L.) Moench</v>
          </cell>
          <cell r="E863">
            <v>105626</v>
          </cell>
          <cell r="F863">
            <v>145699</v>
          </cell>
          <cell r="G863" t="str">
            <v>ExpertGroups/Karplanter/N</v>
          </cell>
          <cell r="H863" t="str">
            <v>Karplanter</v>
          </cell>
          <cell r="I863" t="str">
            <v>Karplanter</v>
          </cell>
          <cell r="J863" t="str">
            <v>NotApplicable</v>
          </cell>
          <cell r="M863" t="str">
            <v>canNotEstablishWithin50years</v>
          </cell>
          <cell r="AA863">
            <v>2006</v>
          </cell>
          <cell r="AB863" t="str">
            <v>terrestrial</v>
          </cell>
          <cell r="AD863" t="str">
            <v>unknown</v>
          </cell>
          <cell r="AE863" t="str">
            <v>no</v>
          </cell>
          <cell r="AF863" t="str">
            <v>unknown</v>
          </cell>
          <cell r="AI863">
            <v>5</v>
          </cell>
          <cell r="AJ863" t="str">
            <v>V</v>
          </cell>
          <cell r="AW863" t="str">
            <v>Ingen kjent effekt</v>
          </cell>
          <cell r="AX863" t="str">
            <v>Ingen kjent effekt</v>
          </cell>
          <cell r="BC863" t="str">
            <v>Ingen kjent effekt</v>
          </cell>
          <cell r="BD863" t="str">
            <v>Ingen kjent effekt</v>
          </cell>
          <cell r="BK863" t="str">
            <v>temperate_nemoral:Europe</v>
          </cell>
          <cell r="BM863" t="str">
            <v>temperate_nemoral:Europe</v>
          </cell>
          <cell r="DI863">
            <v>0</v>
          </cell>
        </row>
        <row r="864">
          <cell r="B864" t="str">
            <v>Jacobaea erratica</v>
          </cell>
          <cell r="C864" t="str">
            <v>(Bertol.) Fourr.</v>
          </cell>
          <cell r="E864">
            <v>133846</v>
          </cell>
          <cell r="F864">
            <v>145700</v>
          </cell>
          <cell r="G864" t="str">
            <v>ExpertGroups/Karplanter/N</v>
          </cell>
          <cell r="H864" t="str">
            <v>Karplanter</v>
          </cell>
          <cell r="I864" t="str">
            <v>Karplanter</v>
          </cell>
          <cell r="J864" t="str">
            <v>NotApplicable</v>
          </cell>
          <cell r="M864" t="str">
            <v>NotPresentInRegion</v>
          </cell>
          <cell r="AB864" t="str">
            <v>terrestrial</v>
          </cell>
          <cell r="AE864" t="str">
            <v>no</v>
          </cell>
          <cell r="AF864" t="str">
            <v>unknown</v>
          </cell>
          <cell r="AI864">
            <v>3</v>
          </cell>
          <cell r="AJ864" t="str">
            <v>V</v>
          </cell>
          <cell r="AW864" t="str">
            <v>Ingen kjent effekt</v>
          </cell>
          <cell r="AX864" t="str">
            <v>Ingen kjent effekt</v>
          </cell>
          <cell r="BC864" t="str">
            <v>Ingen kjent effekt</v>
          </cell>
          <cell r="BD864" t="str">
            <v>Ingen kjent effekt</v>
          </cell>
          <cell r="BK864" t="str">
            <v>temperate_nemoral:Europe|subtropic_mediterranean:Europe</v>
          </cell>
          <cell r="BM864" t="str">
            <v>temperate_nemoral:Europe|subtropic_mediterranean:Europe</v>
          </cell>
          <cell r="DI864">
            <v>1</v>
          </cell>
        </row>
        <row r="865">
          <cell r="B865" t="str">
            <v>Jacobaea maritima</v>
          </cell>
          <cell r="C865" t="str">
            <v>(L.) Pelser &amp; Meijden</v>
          </cell>
          <cell r="D865" t="str">
            <v>sølvsvineblom</v>
          </cell>
          <cell r="E865">
            <v>105633</v>
          </cell>
          <cell r="F865">
            <v>145704</v>
          </cell>
          <cell r="G865" t="str">
            <v>ExpertGroups/Karplanter/N</v>
          </cell>
          <cell r="H865" t="str">
            <v>Karplanter</v>
          </cell>
          <cell r="I865" t="str">
            <v>Karplanter</v>
          </cell>
          <cell r="J865" t="str">
            <v>NotApplicable</v>
          </cell>
          <cell r="M865" t="str">
            <v>canNotEstablishWithin50years</v>
          </cell>
          <cell r="AA865">
            <v>2003</v>
          </cell>
          <cell r="AB865" t="str">
            <v>terrestrial</v>
          </cell>
          <cell r="AD865" t="str">
            <v>unknown</v>
          </cell>
          <cell r="AE865" t="str">
            <v>no</v>
          </cell>
          <cell r="AF865" t="str">
            <v>unknown</v>
          </cell>
          <cell r="AI865">
            <v>5</v>
          </cell>
          <cell r="AJ865" t="str">
            <v>V</v>
          </cell>
          <cell r="AW865" t="str">
            <v>Ingen kjent effekt</v>
          </cell>
          <cell r="AX865" t="str">
            <v>Ingen kjent effekt</v>
          </cell>
          <cell r="BC865" t="str">
            <v>Ingen kjent effekt</v>
          </cell>
          <cell r="BD865" t="str">
            <v>Ingen kjent effekt</v>
          </cell>
          <cell r="BK865" t="str">
            <v>subtropic_mediterranean:Europe,Asia,Africa</v>
          </cell>
          <cell r="BM865" t="str">
            <v>subtropic_mediterranean:Europe,Asia,Africa</v>
          </cell>
          <cell r="DI865">
            <v>0</v>
          </cell>
        </row>
        <row r="866">
          <cell r="B866" t="str">
            <v>Juncus compressus</v>
          </cell>
          <cell r="C866" t="str">
            <v>Jacq.</v>
          </cell>
          <cell r="D866" t="str">
            <v>flatsiv</v>
          </cell>
          <cell r="E866">
            <v>133893</v>
          </cell>
          <cell r="F866">
            <v>99822</v>
          </cell>
          <cell r="G866" t="str">
            <v>ExpertGroups/Karplanter/N</v>
          </cell>
          <cell r="H866" t="str">
            <v>Karplanter</v>
          </cell>
          <cell r="I866" t="str">
            <v>Karplanter</v>
          </cell>
          <cell r="J866" t="str">
            <v>NotApplicable</v>
          </cell>
          <cell r="M866" t="str">
            <v>notAlienSpecie</v>
          </cell>
          <cell r="AB866" t="str">
            <v>terrestrial</v>
          </cell>
          <cell r="AE866" t="str">
            <v>no</v>
          </cell>
          <cell r="AF866" t="str">
            <v>unknown</v>
          </cell>
          <cell r="AI866">
            <v>5</v>
          </cell>
          <cell r="AJ866" t="str">
            <v>V</v>
          </cell>
          <cell r="BK866" t="str">
            <v>temperate_boreal:Europe|temperate_nemoral:Europe,Asia|subtropic_mediterranean:Europe,Asia</v>
          </cell>
          <cell r="BM866" t="str">
            <v>temperate_boreal:Europe,NorthAndCentralAmerica|temperate_nemoral:Europe,Asia,NorthAndCentralAmerica|subtropic_mediterranean:Europe,Asia</v>
          </cell>
          <cell r="DI866">
            <v>0</v>
          </cell>
        </row>
        <row r="867">
          <cell r="B867" t="str">
            <v>Juncus ensifolius</v>
          </cell>
          <cell r="C867" t="str">
            <v>Wikstr.</v>
          </cell>
          <cell r="D867" t="str">
            <v>sverdsiv</v>
          </cell>
          <cell r="E867">
            <v>59785</v>
          </cell>
          <cell r="F867">
            <v>99825</v>
          </cell>
          <cell r="G867" t="str">
            <v>ExpertGroups/Karplanter/N</v>
          </cell>
          <cell r="H867" t="str">
            <v>Karplanter</v>
          </cell>
          <cell r="I867" t="str">
            <v>Karplanter</v>
          </cell>
          <cell r="J867" t="str">
            <v>AlienSpecie</v>
          </cell>
          <cell r="N867">
            <v>2</v>
          </cell>
          <cell r="P867" t="str">
            <v>V</v>
          </cell>
          <cell r="Q867">
            <v>1</v>
          </cell>
          <cell r="T867" t="str">
            <v>LO</v>
          </cell>
          <cell r="U867">
            <v>2</v>
          </cell>
          <cell r="V867" t="str">
            <v>2AB,1</v>
          </cell>
          <cell r="X867">
            <v>2</v>
          </cell>
          <cell r="Y867">
            <v>3</v>
          </cell>
          <cell r="Z867">
            <v>1</v>
          </cell>
          <cell r="AA867">
            <v>2001</v>
          </cell>
          <cell r="AB867" t="str">
            <v>terrestrial</v>
          </cell>
          <cell r="AD867" t="str">
            <v>origin</v>
          </cell>
          <cell r="AE867" t="str">
            <v>yes</v>
          </cell>
          <cell r="AF867" t="str">
            <v>unknown</v>
          </cell>
          <cell r="AG867">
            <v>2001</v>
          </cell>
          <cell r="AH867" t="str">
            <v>Vf Larvik: Agnes, "grøft, veikant"</v>
          </cell>
          <cell r="AI867">
            <v>10</v>
          </cell>
          <cell r="AJ867" t="str">
            <v>V</v>
          </cell>
          <cell r="AN867">
            <v>1</v>
          </cell>
          <cell r="AO867" t="str">
            <v>introductionTransportpollution</v>
          </cell>
          <cell r="AP867" t="str">
            <v>Ve,Te,Nt</v>
          </cell>
          <cell r="AQ867">
            <v>16</v>
          </cell>
          <cell r="AR867">
            <v>5</v>
          </cell>
          <cell r="AS867">
            <v>80</v>
          </cell>
          <cell r="AT867">
            <v>10600</v>
          </cell>
          <cell r="AU867">
            <v>320</v>
          </cell>
          <cell r="AV867">
            <v>100</v>
          </cell>
          <cell r="AW867" t="str">
            <v>Ingen kjent effekt</v>
          </cell>
          <cell r="AX867" t="str">
            <v>Ingen kjent effekt</v>
          </cell>
          <cell r="BC867" t="str">
            <v>Ingen kjent effekt</v>
          </cell>
          <cell r="BD867" t="str">
            <v>Ingen kjent effekt</v>
          </cell>
          <cell r="BE867" t="str">
            <v>no</v>
          </cell>
          <cell r="BF867" t="str">
            <v>no</v>
          </cell>
          <cell r="BK867" t="str">
            <v>temperate_boreal:NorthAndCentralAmerica|temperate_nemoral:NorthAndCentralAmerica|temperate_dry:NorthAndCentralAmerica</v>
          </cell>
          <cell r="BM867" t="str">
            <v>temperate_boreal:Europe,NorthAndCentralAmerica|temperate_nemoral:Europe,Asia,Oceania,NorthAndCentralAmerica|temperate_dry:NorthAndCentralAmerica|unknown:Europe,Asia</v>
          </cell>
          <cell r="BO867">
            <v>2</v>
          </cell>
          <cell r="BP867" t="str">
            <v>X</v>
          </cell>
          <cell r="BR867" t="str">
            <v>RedListCategoryLevel</v>
          </cell>
          <cell r="BT867">
            <v>2</v>
          </cell>
          <cell r="BW867" t="str">
            <v>SpreadYearlyIncreaseCalculatedExpansionSpeed</v>
          </cell>
          <cell r="BX867">
            <v>57.07</v>
          </cell>
          <cell r="BY867">
            <v>1</v>
          </cell>
          <cell r="CB867" t="str">
            <v>T35,T40,V13</v>
          </cell>
          <cell r="CC867">
            <v>1</v>
          </cell>
          <cell r="CH867">
            <v>1</v>
          </cell>
          <cell r="CM867">
            <v>1</v>
          </cell>
          <cell r="CQ867">
            <v>1</v>
          </cell>
          <cell r="CU867">
            <v>1</v>
          </cell>
          <cell r="CX867">
            <v>0</v>
          </cell>
          <cell r="CY867">
            <v>1</v>
          </cell>
          <cell r="DB867">
            <v>0</v>
          </cell>
          <cell r="DC867" t="str">
            <v>&lt;p&gt;&lt;/p&gt;&lt;p&gt;Sverdsiv &lt;em&gt;Juncus ensifolius&lt;/em&gt;&lt;i&gt; &lt;/i&gt;er en flerårig urt med frøreproduksjon og sterk klonal vekst. Arten er vidt utbredt i vestlige Nord-Amerika, fra grensa mot Arktis i Alaska sør til Mexico. Den etablerer seg på fuktige steder, spesielt i veigrøfter.&lt;/p&gt;</v>
          </cell>
          <cell r="DD867" t="str">
            <v>&lt;p&gt;Sverdsiv er relativt nylig kommet inn i landet. Den er foreløpig funnet i Vf Larvik: i området Agnes og Lillevik i 2001, 2002, 2006 og 2014, Te Skien: Århus i 2009 og NT Grong: nord for Heia 2004. Den kan være en del oversett.&lt;/p&gt;</v>
          </cell>
          <cell r="DE867" t="str">
            <v>Sverdsiv er trolig kommet med amerikansk grasfrø i forbindelse med nye veianlegg. Arten har vært etablert en tid i Sverige, men det er tvilsomt at den har nådd Norge derfra. Innførsel direkte fra Nord-Amerika er mer sannsynlig etter som arten er vanlig der i både nemorale og boreale strøk. De klimatiske forholdene i dens naturlige utbredelsesområde tilsvarer Norge, så det er rimelig å anta at arten produserer frø i Norge. I Larvik ble det dessuten funnet mange skudd i 2002, noe som antyder frøproduksjon på stedet.</v>
          </cell>
          <cell r="DF867" t="str">
            <v>&lt;p&gt;Invasjonspotensialet er begrenset, med usikkerhet til moderat, i en kombinasjon av begrenset (til moderat) median levetid og begrenset ekspansjonshastighet. Sverdsiv har potensial for å etablere seg minst nord til Troms. Videre innførsler og spredning kan derfor forventes.&lt;/p&gt;</v>
          </cell>
          <cell r="DG867" t="str">
            <v>Arten etablerer seg foreløpig bare på våte veikanter og i veigrøfter og har ingen kjent negativ økologisk effekt.</v>
          </cell>
          <cell r="DH867" t="str">
            <v>&lt;p&gt;Sverdsiv vurderes til låg økologisk risiko, og utelukkende på grunn av invasjonspotensialet.&lt;/p&gt;</v>
          </cell>
          <cell r="DI867">
            <v>0</v>
          </cell>
        </row>
        <row r="868">
          <cell r="B868" t="str">
            <v>Juncus inflexus</v>
          </cell>
          <cell r="C868" t="str">
            <v>L.</v>
          </cell>
          <cell r="D868" t="str">
            <v>gråsiv</v>
          </cell>
          <cell r="E868">
            <v>133906</v>
          </cell>
          <cell r="F868">
            <v>99831</v>
          </cell>
          <cell r="G868" t="str">
            <v>ExpertGroups/Karplanter/N</v>
          </cell>
          <cell r="H868" t="str">
            <v>Karplanter</v>
          </cell>
          <cell r="I868" t="str">
            <v>Karplanter</v>
          </cell>
          <cell r="J868" t="str">
            <v>NotApplicable</v>
          </cell>
          <cell r="M868" t="str">
            <v>canNotEstablishWithin50years</v>
          </cell>
          <cell r="AA868">
            <v>1934</v>
          </cell>
          <cell r="AB868" t="str">
            <v>terrestrial</v>
          </cell>
          <cell r="AD868" t="str">
            <v>origin</v>
          </cell>
          <cell r="AE868" t="str">
            <v>no</v>
          </cell>
          <cell r="AF868" t="str">
            <v>unknown</v>
          </cell>
          <cell r="AI868">
            <v>10</v>
          </cell>
          <cell r="AJ868" t="str">
            <v>V</v>
          </cell>
          <cell r="AW868" t="str">
            <v>Ingen kjent effekt</v>
          </cell>
          <cell r="AX868" t="str">
            <v>Ingen kjent effekt</v>
          </cell>
          <cell r="BC868" t="str">
            <v>Ingen kjent effekt</v>
          </cell>
          <cell r="BD868" t="str">
            <v>Ingen kjent effekt</v>
          </cell>
          <cell r="BK868" t="str">
            <v>temperate_nemoral:Europe,Asia|temperate_dry:Europe,Asia|subtropic_mediterranean:Europe,Asia|subtropic_humid:Asia|subtropic_dry:Asia</v>
          </cell>
          <cell r="BM868" t="str">
            <v>temperate_nemoral:Europe,Asia,NorthAndCentralAmerica|temperate_dry:Europe,Asia|subtropic_mediterranean:Europe,Asia,Oceania|subtropic_humid:Asia|subtropic_dry:Asia|subtropic_caperegion:Africa</v>
          </cell>
          <cell r="DI868">
            <v>0</v>
          </cell>
        </row>
        <row r="869">
          <cell r="B869" t="str">
            <v>Kali tragus</v>
          </cell>
          <cell r="C869" t="str">
            <v>(L.) Scop.</v>
          </cell>
          <cell r="D869" t="str">
            <v>russesoda</v>
          </cell>
          <cell r="E869">
            <v>133934</v>
          </cell>
          <cell r="F869">
            <v>145662</v>
          </cell>
          <cell r="G869" t="str">
            <v>ExpertGroups/Karplanter/N</v>
          </cell>
          <cell r="H869" t="str">
            <v>Karplanter</v>
          </cell>
          <cell r="I869" t="str">
            <v>Karplanter</v>
          </cell>
          <cell r="J869" t="str">
            <v>NotApplicable</v>
          </cell>
          <cell r="M869" t="str">
            <v>canNotEstablishWithin50years</v>
          </cell>
          <cell r="AA869">
            <v>1881</v>
          </cell>
          <cell r="AB869" t="str">
            <v>terrestrial</v>
          </cell>
          <cell r="AD869" t="str">
            <v>origin</v>
          </cell>
          <cell r="AE869" t="str">
            <v>no</v>
          </cell>
          <cell r="AF869" t="str">
            <v>unknown</v>
          </cell>
          <cell r="AI869">
            <v>1</v>
          </cell>
          <cell r="AJ869" t="str">
            <v>V</v>
          </cell>
          <cell r="AW869" t="str">
            <v>Ingen kjent effekt</v>
          </cell>
          <cell r="AX869" t="str">
            <v>Ingen kjent effekt</v>
          </cell>
          <cell r="BC869" t="str">
            <v>Ingen kjent effekt</v>
          </cell>
          <cell r="BD869" t="str">
            <v>Ingen kjent effekt</v>
          </cell>
          <cell r="BK869" t="str">
            <v>temperate_dry:Europe,Asia|subtropic_mediterranean:Europe,Asia</v>
          </cell>
          <cell r="BM869" t="str">
            <v>temperate_nemoral:NorthAndCentralAmerica|temperate_dry:Europe,Asia,NorthAndCentralAmerica|subtropic_mediterranean:Europe,Asia,Oceania,NorthAndCentralAmerica|subtropic_dry:Oceania,NorthAndCentralAmerica</v>
          </cell>
          <cell r="DI869">
            <v>0</v>
          </cell>
        </row>
        <row r="870">
          <cell r="B870" t="str">
            <v>Kalmia angustifolia</v>
          </cell>
          <cell r="C870" t="str">
            <v>L.</v>
          </cell>
          <cell r="D870" t="str">
            <v>roselyng</v>
          </cell>
          <cell r="E870">
            <v>105639</v>
          </cell>
          <cell r="F870">
            <v>128909</v>
          </cell>
          <cell r="G870" t="str">
            <v>ExpertGroups/Karplanter/N</v>
          </cell>
          <cell r="H870" t="str">
            <v>Karplanter</v>
          </cell>
          <cell r="I870" t="str">
            <v>Karplanter</v>
          </cell>
          <cell r="J870" t="str">
            <v>AlienSpecie</v>
          </cell>
          <cell r="N870">
            <v>1</v>
          </cell>
          <cell r="Q870">
            <v>1</v>
          </cell>
          <cell r="T870" t="str">
            <v>NK</v>
          </cell>
          <cell r="U870">
            <v>1</v>
          </cell>
          <cell r="V870" t="str">
            <v>1,1</v>
          </cell>
          <cell r="X870">
            <v>1</v>
          </cell>
          <cell r="Y870">
            <v>1</v>
          </cell>
          <cell r="Z870">
            <v>1</v>
          </cell>
          <cell r="AA870">
            <v>1999</v>
          </cell>
          <cell r="AB870" t="str">
            <v>terrestrial</v>
          </cell>
          <cell r="AD870" t="str">
            <v>unknown</v>
          </cell>
          <cell r="AE870" t="str">
            <v>yes</v>
          </cell>
          <cell r="AF870" t="str">
            <v>unknown</v>
          </cell>
          <cell r="AG870">
            <v>1999</v>
          </cell>
          <cell r="AH870" t="str">
            <v>Ak Ås: Åsmåsan</v>
          </cell>
          <cell r="AI870">
            <v>10</v>
          </cell>
          <cell r="AJ870" t="str">
            <v>V</v>
          </cell>
          <cell r="AL870">
            <v>1</v>
          </cell>
          <cell r="AM870" t="str">
            <v>importDirect</v>
          </cell>
          <cell r="AN870">
            <v>2</v>
          </cell>
          <cell r="AO870" t="str">
            <v>introductionReleased,spreadNaturalDispersal</v>
          </cell>
          <cell r="AP870" t="str">
            <v>OsA</v>
          </cell>
          <cell r="AQ870">
            <v>4</v>
          </cell>
          <cell r="AR870">
            <v>2</v>
          </cell>
          <cell r="AS870">
            <v>8</v>
          </cell>
          <cell r="AT870">
            <v>1</v>
          </cell>
          <cell r="AU870">
            <v>8</v>
          </cell>
          <cell r="AV870">
            <v>0</v>
          </cell>
          <cell r="AW870" t="str">
            <v>Ingen kjent effekt</v>
          </cell>
          <cell r="AX870" t="str">
            <v>Ingen kjent effekt</v>
          </cell>
          <cell r="BC870" t="str">
            <v>Ingen kjent effekt</v>
          </cell>
          <cell r="BD870" t="str">
            <v>Ingen kjent effekt</v>
          </cell>
          <cell r="BE870" t="str">
            <v>no</v>
          </cell>
          <cell r="BF870" t="str">
            <v>no</v>
          </cell>
          <cell r="BK870" t="str">
            <v>temperate_boreal:NorthAndCentralAmerica|temperate_nemoral:NorthAndCentralAmerica</v>
          </cell>
          <cell r="BM870" t="str">
            <v>temperate_boreal:NorthAndCentralAmerica|temperate_nemoral:Europe,NorthAndCentralAmerica</v>
          </cell>
          <cell r="BO870">
            <v>1</v>
          </cell>
          <cell r="BR870" t="str">
            <v>RedListCategoryLevel</v>
          </cell>
          <cell r="BT870">
            <v>1</v>
          </cell>
          <cell r="BW870" t="str">
            <v>SpreadYearlyIncreaseCalculatedExpansionSpeed</v>
          </cell>
          <cell r="BX870">
            <v>0</v>
          </cell>
          <cell r="BY870">
            <v>1</v>
          </cell>
          <cell r="CB870" t="str">
            <v>V3</v>
          </cell>
          <cell r="CC870">
            <v>1</v>
          </cell>
          <cell r="CH870">
            <v>1</v>
          </cell>
          <cell r="CM870">
            <v>1</v>
          </cell>
          <cell r="CQ870">
            <v>1</v>
          </cell>
          <cell r="CU870">
            <v>1</v>
          </cell>
          <cell r="CX870">
            <v>0</v>
          </cell>
          <cell r="CY870">
            <v>1</v>
          </cell>
          <cell r="DB870">
            <v>0</v>
          </cell>
          <cell r="DC870" t="str">
            <v>Roselyng &lt;em&gt;Kalmia angustifolia &lt;/em&gt;er en liten busk vidt utbredt i tempererte og boreale deler av østlige Nord-Amerika. Den har noe klonal vekst ved jordstengler/rotskudd og formerer seg dessuten med frø. Frøformering er påvist i norsk natur. Den er en myrplante og knyttet til næringsfattig myr.</v>
          </cell>
          <cell r="DD870" t="str">
            <v>&lt;p&gt;Arten ble satt ut på Åsmåsan i Ak Ås som ledd i klimaforsøk av Eilif Dahl, Per Salvesen med fl. Spredning ble først notert i 1999 (på herbarieetikett) og arten er nå trolig etablert på denne myra, så lenge myra eksisterer. Siste opplysning i 2005 er at den har en klon på 8 kv.m. og tre småkloner i nærheten, dvs. med reproduksjon ved frø. Arten ville ha et enormt potensiale i norske myrer hvis den ble dyrket i nærheten av slike, men den dyrkes praktisk talt aldri i hager. Åsmåsan er ei bevart myr i et hav av utgrøftet kulturlandskap, med flere kilometer eller mil til nærmeste andre egnete myr. Arten har ingen realistisk sjanse til å kunne spre seg vekk fra Åsmåsan.&lt;/p&gt;</v>
          </cell>
          <cell r="DE870" t="str">
            <v>Arten er innført og utsatt i norsk natur. Den har litt lokal økning ved klonal vekst og svært lokal spredning med frø.</v>
          </cell>
          <cell r="DF870" t="str">
            <v>Invasjonspotensialet er lite, med minste skår på median levetid og ingen ekspansjon. Arten har &amp;#233:n forekomst og ikke noen vesentlig spredning fra denne på ca. 20 år.</v>
          </cell>
          <cell r="DG870" t="str">
            <v>Ingen kjent negativ økologisk effekt er knyttet til arten.</v>
          </cell>
          <cell r="DH870" t="str">
            <v>&lt;p&gt;Roselyng vurderes til ingen kjent økologisk risiko. Arten har &amp;#233:n tilnærmet stabil forekomst i Norge (både frøreproduksjon og klonal vekst), er godt tilpasset norsk klima og natur, men har liten eller ingen sjanse til videre spredning.&lt;/p&gt;</v>
          </cell>
          <cell r="DI870">
            <v>0</v>
          </cell>
        </row>
        <row r="871">
          <cell r="B871" t="str">
            <v>Kickxia elatine crinita</v>
          </cell>
          <cell r="C871" t="str">
            <v>(Mabille) Greuter</v>
          </cell>
          <cell r="D871" t="str">
            <v>hårtorskemunn</v>
          </cell>
          <cell r="E871">
            <v>62471</v>
          </cell>
          <cell r="F871">
            <v>102511</v>
          </cell>
          <cell r="G871" t="str">
            <v>ExpertGroups/Karplanter/N</v>
          </cell>
          <cell r="H871" t="str">
            <v>Karplanter</v>
          </cell>
          <cell r="I871" t="str">
            <v>Karplanter</v>
          </cell>
          <cell r="J871" t="str">
            <v>NotApplicable</v>
          </cell>
          <cell r="M871" t="str">
            <v>canNotEstablishWithin50years</v>
          </cell>
          <cell r="AA871">
            <v>1937</v>
          </cell>
          <cell r="AB871" t="str">
            <v>terrestrial</v>
          </cell>
          <cell r="AD871" t="str">
            <v>origin</v>
          </cell>
          <cell r="AE871" t="str">
            <v>no</v>
          </cell>
          <cell r="AF871" t="str">
            <v>unknown</v>
          </cell>
          <cell r="AI871">
            <v>1</v>
          </cell>
          <cell r="AJ871" t="str">
            <v>V</v>
          </cell>
          <cell r="AW871" t="str">
            <v>Ingen kjent effekt</v>
          </cell>
          <cell r="AX871" t="str">
            <v>Ingen kjent effekt</v>
          </cell>
          <cell r="BC871" t="str">
            <v>Ingen kjent effekt</v>
          </cell>
          <cell r="BD871" t="str">
            <v>Ingen kjent effekt</v>
          </cell>
          <cell r="BK871" t="str">
            <v>temperate_nemoral:Europe|subtropic_mediterranean:Europe,Asia,Africa</v>
          </cell>
          <cell r="BM871" t="str">
            <v>temperate_nemoral:Europe|subtropic_mediterranean:Europe,Asia,Africa,Oceania</v>
          </cell>
          <cell r="DI871">
            <v>0</v>
          </cell>
        </row>
        <row r="872">
          <cell r="B872" t="str">
            <v>Kickxia elatine elatine</v>
          </cell>
          <cell r="D872" t="str">
            <v>spydtorskemunn</v>
          </cell>
          <cell r="E872">
            <v>62472</v>
          </cell>
          <cell r="F872">
            <v>102512</v>
          </cell>
          <cell r="G872" t="str">
            <v>ExpertGroups/Karplanter/N</v>
          </cell>
          <cell r="H872" t="str">
            <v>Karplanter</v>
          </cell>
          <cell r="I872" t="str">
            <v>Karplanter</v>
          </cell>
          <cell r="J872" t="str">
            <v>NotApplicable</v>
          </cell>
          <cell r="M872" t="str">
            <v>canNotEstablishWithin50years</v>
          </cell>
          <cell r="AA872">
            <v>1868</v>
          </cell>
          <cell r="AB872" t="str">
            <v>terrestrial</v>
          </cell>
          <cell r="AD872" t="str">
            <v>origin,unknown</v>
          </cell>
          <cell r="AE872" t="str">
            <v>no</v>
          </cell>
          <cell r="AF872" t="str">
            <v>unknown</v>
          </cell>
          <cell r="AI872">
            <v>1</v>
          </cell>
          <cell r="AJ872" t="str">
            <v>V</v>
          </cell>
          <cell r="AW872" t="str">
            <v>Ingen kjent effekt</v>
          </cell>
          <cell r="AX872" t="str">
            <v>Ingen kjent effekt</v>
          </cell>
          <cell r="BC872" t="str">
            <v>Ingen kjent effekt</v>
          </cell>
          <cell r="BD872" t="str">
            <v>Ingen kjent effekt</v>
          </cell>
          <cell r="BK872" t="str">
            <v>temperate_nemoral:Europe,Asia|subtropic_mediterranean:Europe,Asia</v>
          </cell>
          <cell r="BM872" t="str">
            <v>temperate_nemoral:Europe,Asia|subtropic_mediterranean:Europe,Asia,Oceania</v>
          </cell>
          <cell r="DI872">
            <v>0</v>
          </cell>
        </row>
        <row r="873">
          <cell r="B873" t="str">
            <v>Kickxia spuria</v>
          </cell>
          <cell r="C873" t="str">
            <v>(L.) Dumort.</v>
          </cell>
          <cell r="D873" t="str">
            <v>vrangtorskemunn</v>
          </cell>
          <cell r="E873">
            <v>133942</v>
          </cell>
          <cell r="F873">
            <v>102513</v>
          </cell>
          <cell r="G873" t="str">
            <v>ExpertGroups/Karplanter/N</v>
          </cell>
          <cell r="H873" t="str">
            <v>Karplanter</v>
          </cell>
          <cell r="I873" t="str">
            <v>Karplanter</v>
          </cell>
          <cell r="J873" t="str">
            <v>NotApplicable</v>
          </cell>
          <cell r="M873" t="str">
            <v>canNotEstablishWithin50years</v>
          </cell>
          <cell r="AA873">
            <v>1878</v>
          </cell>
          <cell r="AB873" t="str">
            <v>terrestrial</v>
          </cell>
          <cell r="AD873" t="str">
            <v>origin</v>
          </cell>
          <cell r="AE873" t="str">
            <v>no</v>
          </cell>
          <cell r="AF873" t="str">
            <v>unknown</v>
          </cell>
          <cell r="AI873">
            <v>1</v>
          </cell>
          <cell r="AJ873" t="str">
            <v>V</v>
          </cell>
          <cell r="AW873" t="str">
            <v>Ingen kjent effekt</v>
          </cell>
          <cell r="AX873" t="str">
            <v>Ingen kjent effekt</v>
          </cell>
          <cell r="BC873" t="str">
            <v>Ingen kjent effekt</v>
          </cell>
          <cell r="BD873" t="str">
            <v>Ingen kjent effekt</v>
          </cell>
          <cell r="BK873" t="str">
            <v>temperate_nemoral:Europe,Asia|subtropic_mediterranean:Europe,Asia</v>
          </cell>
          <cell r="BM873" t="str">
            <v>temperate_nemoral:Europe,Asia|subtropic_mediterranean:Europe,Asia,Oceania,NorthAndCentralAmerica</v>
          </cell>
          <cell r="DI873">
            <v>0</v>
          </cell>
        </row>
        <row r="874">
          <cell r="B874" t="str">
            <v>Koeleria pyramidata</v>
          </cell>
          <cell r="C874" t="str">
            <v>(Lam.) P.Beauv.</v>
          </cell>
          <cell r="D874" t="str">
            <v>grønn kambunke</v>
          </cell>
          <cell r="E874">
            <v>145078</v>
          </cell>
          <cell r="F874">
            <v>100082</v>
          </cell>
          <cell r="G874" t="str">
            <v>ExpertGroups/Karplanter/N</v>
          </cell>
          <cell r="H874" t="str">
            <v>Karplanter</v>
          </cell>
          <cell r="I874" t="str">
            <v>Karplanter</v>
          </cell>
          <cell r="J874" t="str">
            <v>NotApplicable</v>
          </cell>
          <cell r="M874" t="str">
            <v>canNotEstablishWithin50years</v>
          </cell>
          <cell r="X874">
            <v>1</v>
          </cell>
          <cell r="Y874">
            <v>1</v>
          </cell>
          <cell r="Z874">
            <v>1</v>
          </cell>
          <cell r="AA874">
            <v>2004</v>
          </cell>
          <cell r="AB874" t="str">
            <v>terrestrial</v>
          </cell>
          <cell r="AD874" t="str">
            <v>origin</v>
          </cell>
          <cell r="AE874" t="str">
            <v>yes</v>
          </cell>
          <cell r="AF874" t="str">
            <v>unknown</v>
          </cell>
          <cell r="AI874">
            <v>5</v>
          </cell>
          <cell r="AJ874" t="str">
            <v>V</v>
          </cell>
          <cell r="AW874" t="str">
            <v>Ingen kjent effekt</v>
          </cell>
          <cell r="AX874" t="str">
            <v>Ingen kjent effekt</v>
          </cell>
          <cell r="BC874" t="str">
            <v>Ingen kjent effekt</v>
          </cell>
          <cell r="BD874" t="str">
            <v>Ingen kjent effekt</v>
          </cell>
          <cell r="BK874" t="str">
            <v>temperate_nemoral:Europe|subtropic_mediterranean:Europe</v>
          </cell>
          <cell r="BM874" t="str">
            <v>temperate_nemoral:Europe|subtropic_mediterranean:Europe</v>
          </cell>
          <cell r="DI874">
            <v>0</v>
          </cell>
        </row>
        <row r="875">
          <cell r="B875" t="str">
            <v>Kolkwitzia amabilis</v>
          </cell>
          <cell r="C875" t="str">
            <v>Graebn.</v>
          </cell>
          <cell r="D875" t="str">
            <v>fagerbusk</v>
          </cell>
          <cell r="E875">
            <v>61669</v>
          </cell>
          <cell r="F875">
            <v>101709</v>
          </cell>
          <cell r="G875" t="str">
            <v>ExpertGroups/Karplanter/N</v>
          </cell>
          <cell r="H875" t="str">
            <v>Karplanter</v>
          </cell>
          <cell r="I875" t="str">
            <v>Karplanter</v>
          </cell>
          <cell r="J875" t="str">
            <v>AlienSpecie</v>
          </cell>
          <cell r="N875">
            <v>2</v>
          </cell>
          <cell r="Q875">
            <v>1</v>
          </cell>
          <cell r="T875" t="str">
            <v>LO</v>
          </cell>
          <cell r="U875">
            <v>2</v>
          </cell>
          <cell r="V875" t="str">
            <v>2AB,1</v>
          </cell>
          <cell r="X875">
            <v>1</v>
          </cell>
          <cell r="Y875">
            <v>1</v>
          </cell>
          <cell r="Z875">
            <v>1</v>
          </cell>
          <cell r="AA875">
            <v>1994</v>
          </cell>
          <cell r="AB875" t="str">
            <v>terrestrial</v>
          </cell>
          <cell r="AD875" t="str">
            <v>other</v>
          </cell>
          <cell r="AE875" t="str">
            <v>yes</v>
          </cell>
          <cell r="AF875" t="str">
            <v>unknown</v>
          </cell>
          <cell r="AI875">
            <v>10</v>
          </cell>
          <cell r="AJ875" t="str">
            <v>V</v>
          </cell>
          <cell r="AL875">
            <v>1</v>
          </cell>
          <cell r="AM875" t="str">
            <v>importDirect</v>
          </cell>
          <cell r="AN875">
            <v>2</v>
          </cell>
          <cell r="AO875" t="str">
            <v>introductionEscaped</v>
          </cell>
          <cell r="AP875" t="str">
            <v>OsA,Bu,Te,Va,Ro,Ho,Sf,St</v>
          </cell>
          <cell r="AQ875">
            <v>36</v>
          </cell>
          <cell r="AR875">
            <v>3</v>
          </cell>
          <cell r="AS875">
            <v>108</v>
          </cell>
          <cell r="AT875">
            <v>90300</v>
          </cell>
          <cell r="AU875">
            <v>216</v>
          </cell>
          <cell r="AV875">
            <v>100</v>
          </cell>
          <cell r="AW875" t="str">
            <v>Ingen kjent effekt</v>
          </cell>
          <cell r="AX875" t="str">
            <v>Ingen kjent effekt</v>
          </cell>
          <cell r="BC875" t="str">
            <v>Ingen kjent effekt</v>
          </cell>
          <cell r="BD875" t="str">
            <v>Ingen kjent effekt</v>
          </cell>
          <cell r="BE875" t="str">
            <v>no</v>
          </cell>
          <cell r="BF875" t="str">
            <v>no</v>
          </cell>
          <cell r="BG875" t="str">
            <v>V</v>
          </cell>
          <cell r="BK875" t="str">
            <v>temperate_nemoral:Asia</v>
          </cell>
          <cell r="BM875" t="str">
            <v>temperate_nemoral:Europe,Asia,Oceania,NorthAndCentralAmerica</v>
          </cell>
          <cell r="BO875">
            <v>2</v>
          </cell>
          <cell r="BR875" t="str">
            <v>RedListCategoryLevel</v>
          </cell>
          <cell r="BT875">
            <v>2</v>
          </cell>
          <cell r="BW875" t="str">
            <v>SpreadYearlyIncreaseCalculatedExpansionSpeed</v>
          </cell>
          <cell r="BX875">
            <v>131.72999999999999</v>
          </cell>
          <cell r="BY875">
            <v>1</v>
          </cell>
          <cell r="CB875" t="str">
            <v>T4,T35,T40,T43</v>
          </cell>
          <cell r="CC875">
            <v>1</v>
          </cell>
          <cell r="CH875">
            <v>1</v>
          </cell>
          <cell r="CM875">
            <v>1</v>
          </cell>
          <cell r="CQ875">
            <v>1</v>
          </cell>
          <cell r="CU875">
            <v>1</v>
          </cell>
          <cell r="CX875">
            <v>0</v>
          </cell>
          <cell r="CY875">
            <v>1</v>
          </cell>
          <cell r="DB875">
            <v>0</v>
          </cell>
          <cell r="DC875" t="str">
            <v>Fagerbusk &lt;em&gt;Kolkwitzia amabilis&lt;/em&gt; en busk som stammer fra sentrale Kina. Den formerer seg med frø. Den dyrkes i nokså stort omfang, synes å frøformere seg i Norge, og er muligens under etablering. Vi har foreløpig ikke dokumentasjon på allerede etablerte bestander i norsk natur, men indisier på frøspredning fra hager ut i naturen, f.eks. fra Ak Ås: "Nøstvet, forvilla på S-vendt bakke rett ved hestebeite rett ned for tunet" 2004, og fra Ak Asker: "Bjerkøya, topp-platået, 10 m N for sti, kalkfuruskog, en trolig selvsådd busk" 2008. Planten er funnet i kalkfuruskog, skogkanter og på skrotemark, særlig på veikanter.</v>
          </cell>
          <cell r="DD875" t="str">
            <v>&lt;p&gt;Arten ble først funnet i SF Årdal: Tronteigen (forvillet i boligfelt) i 1994 og er nå funnet på svært spredte steder i åtte kystfylker nord til Sør-Trøndelag (ST Trondheim).&lt;/p&gt;</v>
          </cell>
          <cell r="DE875" t="str">
            <v>Arten er innført som hagebusk og spredt ved utkast fra hager, kanskje noen få ganger også ved frøspredning.</v>
          </cell>
          <cell r="DF875" t="str">
            <v>Invasjonspotensialet er begrenset, med begrenset median levetid og begrenset ekspansjonshastighet. Arten har knapt noen fullt etablerte bestander i naturen og svært begrenset spredning, hovedsakelig ved hageutkast.</v>
          </cell>
          <cell r="DG875" t="str">
            <v>Ingen kjent negativ økologisk effekt er knyttet til arten.</v>
          </cell>
          <cell r="DH875" t="str">
            <v>&lt;p&gt;Fagerbusk vurderes til låg økologisk risiko, og utelukkende på grunn av invasjonspotensialet. Den kan være i ferd med å få stabil forekomst i Norge (frøreproduksjon), men den ekspanderer langsomt og har ingen kjent negativ økologisk effekt.&lt;/p&gt;</v>
          </cell>
          <cell r="DI875">
            <v>0</v>
          </cell>
        </row>
        <row r="876">
          <cell r="B876" t="str">
            <v>Lactuca sativa</v>
          </cell>
          <cell r="C876" t="str">
            <v>L.</v>
          </cell>
          <cell r="D876" t="str">
            <v>hagesalat</v>
          </cell>
          <cell r="E876">
            <v>60679</v>
          </cell>
          <cell r="F876">
            <v>100719</v>
          </cell>
          <cell r="G876" t="str">
            <v>ExpertGroups/Karplanter/N</v>
          </cell>
          <cell r="H876" t="str">
            <v>Karplanter</v>
          </cell>
          <cell r="I876" t="str">
            <v>Karplanter</v>
          </cell>
          <cell r="J876" t="str">
            <v>NotApplicable</v>
          </cell>
          <cell r="M876" t="str">
            <v>canNotEstablishWithin50years</v>
          </cell>
          <cell r="AA876">
            <v>1897</v>
          </cell>
          <cell r="AB876" t="str">
            <v>terrestrial</v>
          </cell>
          <cell r="AD876" t="str">
            <v>unknown</v>
          </cell>
          <cell r="AE876" t="str">
            <v>no</v>
          </cell>
          <cell r="AF876" t="str">
            <v>unknown</v>
          </cell>
          <cell r="AI876">
            <v>2</v>
          </cell>
          <cell r="AJ876" t="str">
            <v>V</v>
          </cell>
          <cell r="AW876" t="str">
            <v>Ingen kjent effekt</v>
          </cell>
          <cell r="AX876" t="str">
            <v>Økonomisk viktig salatplante i norsk jordbruk.</v>
          </cell>
          <cell r="BC876" t="str">
            <v>Ingen kjent effekt</v>
          </cell>
          <cell r="BD876" t="str">
            <v>Ingen kjent effekt</v>
          </cell>
          <cell r="BK876" t="str">
            <v>unknown:Africa</v>
          </cell>
          <cell r="BM876" t="str">
            <v>temperate_nemoral:Europe,Asia,Africa,Oceania,NorthAndCentralAmerica,SouthAmerica|subtropic_unspecified:Europe,Asia,Africa,Oceania,NorthAndCentralAmerica,SouthAmerica|subtropic_highlands:Asia,Africa,SouthAmerica</v>
          </cell>
          <cell r="DI876">
            <v>0</v>
          </cell>
        </row>
        <row r="877">
          <cell r="B877" t="str">
            <v>Lactuca virosa</v>
          </cell>
          <cell r="C877" t="str">
            <v>L.</v>
          </cell>
          <cell r="D877" t="str">
            <v>giftsalat</v>
          </cell>
          <cell r="E877">
            <v>85619</v>
          </cell>
          <cell r="F877">
            <v>128740</v>
          </cell>
          <cell r="G877" t="str">
            <v>ExpertGroups/Karplanter/N</v>
          </cell>
          <cell r="H877" t="str">
            <v>Karplanter</v>
          </cell>
          <cell r="I877" t="str">
            <v>Karplanter</v>
          </cell>
          <cell r="J877" t="str">
            <v>NotApplicable</v>
          </cell>
          <cell r="M877" t="str">
            <v>canNotEstablishWithin50years</v>
          </cell>
          <cell r="AA877">
            <v>1981</v>
          </cell>
          <cell r="AB877" t="str">
            <v>terrestrial</v>
          </cell>
          <cell r="AD877" t="str">
            <v>origin</v>
          </cell>
          <cell r="AE877" t="str">
            <v>no</v>
          </cell>
          <cell r="AF877" t="str">
            <v>unknown</v>
          </cell>
          <cell r="AI877">
            <v>1</v>
          </cell>
          <cell r="AJ877" t="str">
            <v>V</v>
          </cell>
          <cell r="AW877" t="str">
            <v>Ingen kjent effekt</v>
          </cell>
          <cell r="AX877" t="str">
            <v>Ingen kjent effekt</v>
          </cell>
          <cell r="BC877" t="str">
            <v>Ingen kjent effekt</v>
          </cell>
          <cell r="BD877" t="str">
            <v>Ingen kjent effekt</v>
          </cell>
          <cell r="BK877" t="str">
            <v>subtropic_mediterranean:Europe,Asia,Africa</v>
          </cell>
          <cell r="BM877" t="str">
            <v>subtropic_mediterranean:Europe,Asia,Africa,Oceania</v>
          </cell>
          <cell r="DI877">
            <v>0</v>
          </cell>
        </row>
        <row r="878">
          <cell r="B878" t="str">
            <v>Lagoecia cuminoides</v>
          </cell>
          <cell r="C878" t="str">
            <v>L.</v>
          </cell>
          <cell r="D878" t="str">
            <v>harekarve</v>
          </cell>
          <cell r="E878">
            <v>60293</v>
          </cell>
          <cell r="F878">
            <v>100333</v>
          </cell>
          <cell r="G878" t="str">
            <v>ExpertGroups/Karplanter/N</v>
          </cell>
          <cell r="H878" t="str">
            <v>Karplanter</v>
          </cell>
          <cell r="I878" t="str">
            <v>Karplanter</v>
          </cell>
          <cell r="J878" t="str">
            <v>NotApplicable</v>
          </cell>
          <cell r="M878" t="str">
            <v>canNotEstablishWithin50years</v>
          </cell>
          <cell r="AA878">
            <v>1960</v>
          </cell>
          <cell r="AB878" t="str">
            <v>terrestrial</v>
          </cell>
          <cell r="AD878" t="str">
            <v>unknown</v>
          </cell>
          <cell r="AE878" t="str">
            <v>no</v>
          </cell>
          <cell r="AF878" t="str">
            <v>unknown</v>
          </cell>
          <cell r="AI878">
            <v>1</v>
          </cell>
          <cell r="AJ878" t="str">
            <v>V</v>
          </cell>
          <cell r="AW878" t="str">
            <v>Ingen kjent effekt</v>
          </cell>
          <cell r="AX878" t="str">
            <v>Ingen kjent effekt</v>
          </cell>
          <cell r="BC878" t="str">
            <v>Ingen kjent effekt</v>
          </cell>
          <cell r="BD878" t="str">
            <v>Ingen kjent effekt</v>
          </cell>
          <cell r="BK878" t="str">
            <v>temperate_dry:Asia|subtropic_mediterranean:Europe,Asia,Africa|subtropic_dry:Asia</v>
          </cell>
          <cell r="BM878" t="str">
            <v>temperate_dry:Asia|subtropic_mediterranean:Europe,Asia,Africa|subtropic_dry:Asia</v>
          </cell>
          <cell r="DI878">
            <v>0</v>
          </cell>
        </row>
        <row r="879">
          <cell r="B879" t="str">
            <v>Lagurus ovatus</v>
          </cell>
          <cell r="C879" t="str">
            <v>L.</v>
          </cell>
          <cell r="D879" t="str">
            <v>haresvans</v>
          </cell>
          <cell r="E879">
            <v>60044</v>
          </cell>
          <cell r="F879">
            <v>100084</v>
          </cell>
          <cell r="G879" t="str">
            <v>ExpertGroups/Karplanter/N</v>
          </cell>
          <cell r="H879" t="str">
            <v>Karplanter</v>
          </cell>
          <cell r="I879" t="str">
            <v>Karplanter</v>
          </cell>
          <cell r="J879" t="str">
            <v>NotApplicable</v>
          </cell>
          <cell r="M879" t="str">
            <v>canNotEstablishWithin50years</v>
          </cell>
          <cell r="AA879">
            <v>1969</v>
          </cell>
          <cell r="AB879" t="str">
            <v>terrestrial</v>
          </cell>
          <cell r="AD879" t="str">
            <v>unknown</v>
          </cell>
          <cell r="AE879" t="str">
            <v>no</v>
          </cell>
          <cell r="AF879" t="str">
            <v>unknown</v>
          </cell>
          <cell r="AI879">
            <v>1</v>
          </cell>
          <cell r="AJ879" t="str">
            <v>V</v>
          </cell>
          <cell r="AW879" t="str">
            <v>Ingen kjent effekt</v>
          </cell>
          <cell r="AX879" t="str">
            <v>Ingen kjent effekt</v>
          </cell>
          <cell r="BC879" t="str">
            <v>Ingen kjent effekt</v>
          </cell>
          <cell r="BD879" t="str">
            <v>Ingen kjent effekt</v>
          </cell>
          <cell r="BK879" t="str">
            <v>subtropic_mediterranean:Europe,Asia,Africa</v>
          </cell>
          <cell r="BM879" t="str">
            <v>subtropic_mediterranean:Europe,Asia,Africa,Oceania,NorthAndCentralAmerica,SouthAmerica|subtropic_dry:SouthAmerica</v>
          </cell>
          <cell r="DI879">
            <v>0</v>
          </cell>
        </row>
        <row r="880">
          <cell r="B880" t="str">
            <v>Lamarckia aurea</v>
          </cell>
          <cell r="C880" t="str">
            <v>(L.) Moench</v>
          </cell>
          <cell r="D880" t="str">
            <v>gullgras</v>
          </cell>
          <cell r="E880">
            <v>60046</v>
          </cell>
          <cell r="F880">
            <v>100086</v>
          </cell>
          <cell r="G880" t="str">
            <v>ExpertGroups/Karplanter/N</v>
          </cell>
          <cell r="H880" t="str">
            <v>Karplanter</v>
          </cell>
          <cell r="I880" t="str">
            <v>Karplanter</v>
          </cell>
          <cell r="J880" t="str">
            <v>NotApplicable</v>
          </cell>
          <cell r="M880" t="str">
            <v>canNotEstablishWithin50years</v>
          </cell>
          <cell r="AA880">
            <v>1976</v>
          </cell>
          <cell r="AB880" t="str">
            <v>terrestrial</v>
          </cell>
          <cell r="AD880" t="str">
            <v>unknown</v>
          </cell>
          <cell r="AE880" t="str">
            <v>no</v>
          </cell>
          <cell r="AF880" t="str">
            <v>unknown</v>
          </cell>
          <cell r="AI880">
            <v>1</v>
          </cell>
          <cell r="AJ880" t="str">
            <v>V</v>
          </cell>
          <cell r="AW880" t="str">
            <v>Ingen kjent effekt</v>
          </cell>
          <cell r="AX880" t="str">
            <v>Ingen kjent effekt</v>
          </cell>
          <cell r="BC880" t="str">
            <v>Ingen kjent effekt</v>
          </cell>
          <cell r="BD880" t="str">
            <v>Ingen kjent effekt</v>
          </cell>
          <cell r="BK880" t="str">
            <v>subtropic_mediterranean:Europe,Asia,Africa</v>
          </cell>
          <cell r="BM880" t="str">
            <v>subtropic_mediterranean:Europe,Asia,Africa,Oceania,NorthAndCentralAmerica,SouthAmerica</v>
          </cell>
          <cell r="DI880">
            <v>0</v>
          </cell>
        </row>
        <row r="881">
          <cell r="B881" t="str">
            <v>Lamium maculatum</v>
          </cell>
          <cell r="C881" t="str">
            <v>(L.) L.</v>
          </cell>
          <cell r="D881" t="str">
            <v>flekktvetann</v>
          </cell>
          <cell r="E881">
            <v>62274</v>
          </cell>
          <cell r="F881">
            <v>102314</v>
          </cell>
          <cell r="G881" t="str">
            <v>ExpertGroups/Karplanter/N</v>
          </cell>
          <cell r="H881" t="str">
            <v>Karplanter</v>
          </cell>
          <cell r="I881" t="str">
            <v>Karplanter</v>
          </cell>
          <cell r="J881" t="str">
            <v>AlienSpecie</v>
          </cell>
          <cell r="N881">
            <v>3</v>
          </cell>
          <cell r="Q881">
            <v>1</v>
          </cell>
          <cell r="T881" t="str">
            <v>LO</v>
          </cell>
          <cell r="U881">
            <v>2</v>
          </cell>
          <cell r="V881" t="str">
            <v>3A,1</v>
          </cell>
          <cell r="X881">
            <v>1</v>
          </cell>
          <cell r="Y881">
            <v>1</v>
          </cell>
          <cell r="Z881">
            <v>1</v>
          </cell>
          <cell r="AA881">
            <v>1892</v>
          </cell>
          <cell r="AB881" t="str">
            <v>terrestrial</v>
          </cell>
          <cell r="AD881" t="str">
            <v>unknown</v>
          </cell>
          <cell r="AE881" t="str">
            <v>yes</v>
          </cell>
          <cell r="AF881" t="str">
            <v>unknown</v>
          </cell>
          <cell r="AG881">
            <v>1949</v>
          </cell>
          <cell r="AH881" t="str">
            <v>Oslo: Grefsen</v>
          </cell>
          <cell r="AI881">
            <v>10</v>
          </cell>
          <cell r="AJ881" t="str">
            <v>V</v>
          </cell>
          <cell r="AK881" t="str">
            <v>V</v>
          </cell>
          <cell r="AL881">
            <v>2</v>
          </cell>
          <cell r="AM881" t="str">
            <v>importDirect</v>
          </cell>
          <cell r="AN881">
            <v>3</v>
          </cell>
          <cell r="AO881" t="str">
            <v>introductionEscaped,spreadTransportpollution</v>
          </cell>
          <cell r="AP881" t="str">
            <v>Øs,OsA,Bu,Ve,Te,Aa,Va,Ro,Ho,Sf,Nt,Tr</v>
          </cell>
          <cell r="AQ881">
            <v>60</v>
          </cell>
          <cell r="AR881">
            <v>10</v>
          </cell>
          <cell r="AS881">
            <v>600</v>
          </cell>
          <cell r="AT881">
            <v>255000</v>
          </cell>
          <cell r="AU881">
            <v>1800</v>
          </cell>
          <cell r="AV881">
            <v>50</v>
          </cell>
          <cell r="AW881" t="str">
            <v>Ingen kjent effekt</v>
          </cell>
          <cell r="AX881" t="str">
            <v>Ingen kjent effekt</v>
          </cell>
          <cell r="BC881" t="str">
            <v>Ingen kjent effekt</v>
          </cell>
          <cell r="BD881" t="str">
            <v>Ingen kjent effekt</v>
          </cell>
          <cell r="BE881" t="str">
            <v>no</v>
          </cell>
          <cell r="BF881" t="str">
            <v>no</v>
          </cell>
          <cell r="BG881" t="str">
            <v>V</v>
          </cell>
          <cell r="BK881" t="str">
            <v>temperate_nemoral:Europe,Asia|subtropic_mediterranean:Europe,Asia,Africa</v>
          </cell>
          <cell r="BM881" t="str">
            <v>temperate_boreal:Europe|temperate_nemoral:Europe,Asia,Oceania,NorthAndCentralAmerica|subtropic_mediterranean:Europe,Asia,Africa,Oceania</v>
          </cell>
          <cell r="BO881">
            <v>3</v>
          </cell>
          <cell r="BR881" t="str">
            <v>RedListCategoryLevel</v>
          </cell>
          <cell r="BT881">
            <v>2</v>
          </cell>
          <cell r="BW881" t="str">
            <v>SpreadYearlyIncreaseObservations</v>
          </cell>
          <cell r="BX881">
            <v>74</v>
          </cell>
          <cell r="BY881">
            <v>1</v>
          </cell>
          <cell r="CB881" t="str">
            <v>T4,T40,T43</v>
          </cell>
          <cell r="CC881">
            <v>1</v>
          </cell>
          <cell r="CH881">
            <v>1</v>
          </cell>
          <cell r="CM881">
            <v>1</v>
          </cell>
          <cell r="CQ881">
            <v>1</v>
          </cell>
          <cell r="CU881">
            <v>1</v>
          </cell>
          <cell r="CX881">
            <v>0</v>
          </cell>
          <cell r="CY881">
            <v>1</v>
          </cell>
          <cell r="DB881">
            <v>0</v>
          </cell>
          <cell r="DC881" t="str">
            <v>Flekktvetann &lt;em&gt;Lamium maculatum&lt;/em&gt; er en langlevd flerårig urt fra Mellom- og Sør-Europa, Vest-Asia og Nord-Afrika. Den formerer seg både med frø og med utløpere og kan danne store kloner. Den synes imidlertid å ha problemer med annet enn klonal spredning i Norge. Alle forekomster synes å ha utgangspunkt i utkast fra hager eller forflytning av jordmasser, men de kan bli ganske store. Arten etablerer seg ofte i skogkanter og inn i skog, oftest noe næringsrik og ofte mørk.</v>
          </cell>
          <cell r="DD881" t="str">
            <v>&lt;p&gt;Arten har hatt sporadisk opptreden i Oslo i 1892 (Tøyen) og 1937 (Alnabru), men med stabile skogforekomster fra 1949 (Grefsen) og 1952 (Voksenlia). Senere er arten blitt gradvis mer hyppig med første stabile forekomst utafor Oslo i Te Porsgrunn: Gravastranda fra 1980. De siste 30 år er den dukket opp i de fleste kystfylker nord til Sogn og Fjordane, med enkeltforekomster lengre nord i NT Namsos: Aglen (2003) og Tr Tromsø: Kobbøyrveien (2015). Arten er i økende bruk som hagestaude og dermed også i økning som forvillet, men pr. idag har vi neppe mer enn kanskje noen hundretalls genetiske individer, hver som &amp;#233:n klon, i norsk natur.&lt;/p&gt;</v>
          </cell>
          <cell r="DE881" t="str">
            <v>Arten er innført som hageplante og spredt ut fra hager ved utvoksning, ved dumping av hageavfall og ved forflytning av jordmasser, kanskje også med frø.</v>
          </cell>
          <cell r="DF881" t="str">
            <v>Invasjonspotensialet er moderat, med moderat lang median levetid og begrenset ekspansjonshastighet. Arten har nokså få kjente forekomster (ca 20, men trolig høgt mørketall), men langlevde bestander.</v>
          </cell>
          <cell r="DG881" t="str">
            <v>Ingen kjent negativ økologisk effekt er knyttet til arten, foreløpig. Arten danner tette kloner og kan fortrenge andre planter i feltsjiktet, men er for sjelden til at den har noen effekt ennå.</v>
          </cell>
          <cell r="DH881" t="str">
            <v>&lt;p&gt;Flekktvetann vurderes til låg økologisk risiko, og utelukkende på grunn av invasjonspotensialet. Arten har stabil og noe økende forekomst i Norge (i hvert fall ved vegetativ formering, mer usikkert med frøreproduksjon). Den ekspanderer imidlertid lite og utgjør neppe noen trussel i de kommende tiår.&lt;/p&gt;</v>
          </cell>
          <cell r="DI881">
            <v>0</v>
          </cell>
        </row>
        <row r="882">
          <cell r="B882" t="str">
            <v>Lappula marginata</v>
          </cell>
          <cell r="C882" t="str">
            <v>(M.Bieb.) Gürke</v>
          </cell>
          <cell r="D882" t="str">
            <v>hønsepiggfrø</v>
          </cell>
          <cell r="E882">
            <v>134027</v>
          </cell>
          <cell r="F882">
            <v>101009</v>
          </cell>
          <cell r="G882" t="str">
            <v>ExpertGroups/Karplanter/N</v>
          </cell>
          <cell r="H882" t="str">
            <v>Karplanter</v>
          </cell>
          <cell r="I882" t="str">
            <v>Karplanter</v>
          </cell>
          <cell r="J882" t="str">
            <v>NotApplicable</v>
          </cell>
          <cell r="M882" t="str">
            <v>canNotEstablishWithin50years</v>
          </cell>
          <cell r="AA882">
            <v>1875</v>
          </cell>
          <cell r="AB882" t="str">
            <v>terrestrial</v>
          </cell>
          <cell r="AD882" t="str">
            <v>origin</v>
          </cell>
          <cell r="AE882" t="str">
            <v>no</v>
          </cell>
          <cell r="AF882" t="str">
            <v>unknown</v>
          </cell>
          <cell r="AI882">
            <v>1</v>
          </cell>
          <cell r="AJ882" t="str">
            <v>V</v>
          </cell>
          <cell r="AW882" t="str">
            <v>Ingen kjent effekt</v>
          </cell>
          <cell r="AX882" t="str">
            <v>Ingen kjent effekt</v>
          </cell>
          <cell r="BC882" t="str">
            <v>Ingen kjent effekt</v>
          </cell>
          <cell r="BD882" t="str">
            <v>Ingen kjent effekt</v>
          </cell>
          <cell r="BK882" t="str">
            <v>temperate_boreal:Asia,NorthAndCentralAmerica|temperate_nemoral:Europe,Asia,NorthAndCentralAmerica|temperate_dry:Europe,Asia,NorthAndCentralAmerica|subtropic_mediterranean:Europe</v>
          </cell>
          <cell r="BM882" t="str">
            <v>temperate_boreal:Asia,NorthAndCentralAmerica|temperate_nemoral:Europe,Asia,NorthAndCentralAmerica|temperate_dry:Europe,Asia,NorthAndCentralAmerica|subtropic_mediterranean:Europe</v>
          </cell>
          <cell r="DI882">
            <v>0</v>
          </cell>
        </row>
        <row r="883">
          <cell r="B883" t="str">
            <v>Lasthenia coronaria</v>
          </cell>
          <cell r="C883" t="str">
            <v>(Nutt.) Ornduff</v>
          </cell>
          <cell r="E883">
            <v>143871</v>
          </cell>
          <cell r="F883">
            <v>170006</v>
          </cell>
          <cell r="G883" t="str">
            <v>ExpertGroups/Karplanter/N</v>
          </cell>
          <cell r="H883" t="str">
            <v>Karplanter</v>
          </cell>
          <cell r="I883" t="str">
            <v>Karplanter</v>
          </cell>
          <cell r="J883" t="str">
            <v>NotApplicable</v>
          </cell>
          <cell r="M883" t="str">
            <v>canNotEstablishWithin50years</v>
          </cell>
          <cell r="AA883">
            <v>1948</v>
          </cell>
          <cell r="AB883" t="str">
            <v>terrestrial</v>
          </cell>
          <cell r="AD883" t="str">
            <v>unknown</v>
          </cell>
          <cell r="AE883" t="str">
            <v>no</v>
          </cell>
          <cell r="AF883" t="str">
            <v>unknown</v>
          </cell>
          <cell r="AI883">
            <v>1</v>
          </cell>
          <cell r="AJ883" t="str">
            <v>V</v>
          </cell>
          <cell r="AW883" t="str">
            <v>Ingen kjent effekt</v>
          </cell>
          <cell r="AX883" t="str">
            <v>Ingen kjent effekt</v>
          </cell>
          <cell r="BC883" t="str">
            <v>Ingen kjent effekt</v>
          </cell>
          <cell r="BD883" t="str">
            <v>Ingen kjent effekt</v>
          </cell>
          <cell r="BK883" t="str">
            <v>subtropic_mediterranean:NorthAndCentralAmerica</v>
          </cell>
          <cell r="BM883" t="str">
            <v>subtropic_mediterranean:NorthAndCentralAmerica</v>
          </cell>
          <cell r="DI883">
            <v>0</v>
          </cell>
        </row>
        <row r="884">
          <cell r="B884" t="str">
            <v>Lathyrus annuus</v>
          </cell>
          <cell r="C884" t="str">
            <v>L.</v>
          </cell>
          <cell r="D884" t="str">
            <v>småflatbelg</v>
          </cell>
          <cell r="E884">
            <v>61902</v>
          </cell>
          <cell r="F884">
            <v>101942</v>
          </cell>
          <cell r="G884" t="str">
            <v>ExpertGroups/Karplanter/N</v>
          </cell>
          <cell r="H884" t="str">
            <v>Karplanter</v>
          </cell>
          <cell r="I884" t="str">
            <v>Karplanter</v>
          </cell>
          <cell r="J884" t="str">
            <v>NotApplicable</v>
          </cell>
          <cell r="M884" t="str">
            <v>canNotEstablishWithin50years</v>
          </cell>
          <cell r="AA884">
            <v>1934</v>
          </cell>
          <cell r="AB884" t="str">
            <v>terrestrial</v>
          </cell>
          <cell r="AD884" t="str">
            <v>origin</v>
          </cell>
          <cell r="AE884" t="str">
            <v>no</v>
          </cell>
          <cell r="AF884" t="str">
            <v>unknown</v>
          </cell>
          <cell r="AI884">
            <v>1</v>
          </cell>
          <cell r="AJ884" t="str">
            <v>V</v>
          </cell>
          <cell r="AW884" t="str">
            <v>Ingen kjent effekt</v>
          </cell>
          <cell r="AX884" t="str">
            <v>Ingen kjent effekt</v>
          </cell>
          <cell r="BC884" t="str">
            <v>Ingen kjent effekt</v>
          </cell>
          <cell r="BD884" t="str">
            <v>Ingen kjent effekt</v>
          </cell>
          <cell r="BK884" t="str">
            <v>subtropic_mediterranean:Europe,Asia,Africa</v>
          </cell>
          <cell r="BM884" t="str">
            <v>subtropic_mediterranean:Europe,Asia,Africa</v>
          </cell>
          <cell r="DI884">
            <v>0</v>
          </cell>
        </row>
        <row r="885">
          <cell r="B885" t="str">
            <v>Lathyrus aphaca</v>
          </cell>
          <cell r="C885" t="str">
            <v>L.</v>
          </cell>
          <cell r="D885" t="str">
            <v>mølleflatbelg</v>
          </cell>
          <cell r="E885">
            <v>61903</v>
          </cell>
          <cell r="F885">
            <v>101943</v>
          </cell>
          <cell r="G885" t="str">
            <v>ExpertGroups/Karplanter/N</v>
          </cell>
          <cell r="H885" t="str">
            <v>Karplanter</v>
          </cell>
          <cell r="I885" t="str">
            <v>Karplanter</v>
          </cell>
          <cell r="J885" t="str">
            <v>NotApplicable</v>
          </cell>
          <cell r="M885" t="str">
            <v>canNotEstablishWithin50years</v>
          </cell>
          <cell r="AA885">
            <v>1866</v>
          </cell>
          <cell r="AB885" t="str">
            <v>terrestrial</v>
          </cell>
          <cell r="AD885" t="str">
            <v>origin</v>
          </cell>
          <cell r="AE885" t="str">
            <v>no</v>
          </cell>
          <cell r="AF885" t="str">
            <v>unknown</v>
          </cell>
          <cell r="AI885">
            <v>1</v>
          </cell>
          <cell r="AJ885" t="str">
            <v>V</v>
          </cell>
          <cell r="AW885" t="str">
            <v>Ingen kjent effekt</v>
          </cell>
          <cell r="AX885" t="str">
            <v>Ingen kjent effekt</v>
          </cell>
          <cell r="BC885" t="str">
            <v>Ingen kjent effekt</v>
          </cell>
          <cell r="BD885" t="str">
            <v>Ingen kjent effekt</v>
          </cell>
          <cell r="BK885" t="str">
            <v>temperate_nemoral:Europe,Asia|temperate_dry:Europe,Asia|subtropic_mediterranean:Europe,Asia</v>
          </cell>
          <cell r="BM885" t="str">
            <v>temperate_nemoral:Europe,Asia|temperate_dry:Europe,Asia|subtropic_mediterranean:Europe,Asia,Africa</v>
          </cell>
          <cell r="DI885">
            <v>0</v>
          </cell>
        </row>
        <row r="886">
          <cell r="B886" t="str">
            <v>Lathyrus cicera</v>
          </cell>
          <cell r="C886" t="str">
            <v>L.</v>
          </cell>
          <cell r="D886" t="str">
            <v>purpurflatbelg</v>
          </cell>
          <cell r="E886">
            <v>61904</v>
          </cell>
          <cell r="F886">
            <v>101944</v>
          </cell>
          <cell r="G886" t="str">
            <v>ExpertGroups/Karplanter/N</v>
          </cell>
          <cell r="H886" t="str">
            <v>Karplanter</v>
          </cell>
          <cell r="I886" t="str">
            <v>Karplanter</v>
          </cell>
          <cell r="J886" t="str">
            <v>NotApplicable</v>
          </cell>
          <cell r="M886" t="str">
            <v>canNotEstablishWithin50years</v>
          </cell>
          <cell r="AA886">
            <v>1933</v>
          </cell>
          <cell r="AB886" t="str">
            <v>terrestrial</v>
          </cell>
          <cell r="AD886" t="str">
            <v>origin</v>
          </cell>
          <cell r="AE886" t="str">
            <v>no</v>
          </cell>
          <cell r="AF886" t="str">
            <v>unknown</v>
          </cell>
          <cell r="AI886">
            <v>1</v>
          </cell>
          <cell r="AJ886" t="str">
            <v>V</v>
          </cell>
          <cell r="AW886" t="str">
            <v>Ingen kjent effekt</v>
          </cell>
          <cell r="AX886" t="str">
            <v>Ingen kjent effekt</v>
          </cell>
          <cell r="BC886" t="str">
            <v>Ingen kjent effekt</v>
          </cell>
          <cell r="BD886" t="str">
            <v>Ingen kjent effekt</v>
          </cell>
          <cell r="BK886" t="str">
            <v>subtropic_mediterranean:Europe,Asia,Africa</v>
          </cell>
          <cell r="BM886" t="str">
            <v>temperate_dry:Asia|subtropic_mediterranean:Europe,Asia,Africa|subtropic_dry:Asia</v>
          </cell>
          <cell r="DI886">
            <v>0</v>
          </cell>
        </row>
        <row r="887">
          <cell r="B887" t="str">
            <v>Lathyrus hirsutus</v>
          </cell>
          <cell r="C887" t="str">
            <v>L.</v>
          </cell>
          <cell r="D887" t="str">
            <v>lodneflatbelg</v>
          </cell>
          <cell r="E887">
            <v>61905</v>
          </cell>
          <cell r="F887">
            <v>101945</v>
          </cell>
          <cell r="G887" t="str">
            <v>ExpertGroups/Karplanter/N</v>
          </cell>
          <cell r="H887" t="str">
            <v>Karplanter</v>
          </cell>
          <cell r="I887" t="str">
            <v>Karplanter</v>
          </cell>
          <cell r="J887" t="str">
            <v>NotApplicable</v>
          </cell>
          <cell r="M887" t="str">
            <v>canNotEstablishWithin50years</v>
          </cell>
          <cell r="AA887">
            <v>1882</v>
          </cell>
          <cell r="AB887" t="str">
            <v>terrestrial</v>
          </cell>
          <cell r="AD887" t="str">
            <v>origin,unknown</v>
          </cell>
          <cell r="AE887" t="str">
            <v>no</v>
          </cell>
          <cell r="AF887" t="str">
            <v>unknown</v>
          </cell>
          <cell r="AI887">
            <v>1</v>
          </cell>
          <cell r="AJ887" t="str">
            <v>V</v>
          </cell>
          <cell r="AW887" t="str">
            <v>Ingen kjent effekt</v>
          </cell>
          <cell r="AX887" t="str">
            <v>Ingen kjent effekt</v>
          </cell>
          <cell r="BC887" t="str">
            <v>Ingen kjent effekt</v>
          </cell>
          <cell r="BD887" t="str">
            <v>Ingen kjent effekt</v>
          </cell>
          <cell r="BK887" t="str">
            <v>temperate_nemoral:Europe,Asia|temperate_dry:Europe|subtropic_mediterranean:Europe,Asia,Africa</v>
          </cell>
          <cell r="BM887" t="str">
            <v>temperate_nemoral:Europe,Asia,NorthAndCentralAmerica|temperate_dry:Europe|subtropic_mediterranean:Europe,Asia,Africa,NorthAndCentralAmerica</v>
          </cell>
          <cell r="DI887">
            <v>0</v>
          </cell>
        </row>
        <row r="888">
          <cell r="B888" t="str">
            <v>Lathyrus inconspicuus</v>
          </cell>
          <cell r="C888" t="str">
            <v>L.</v>
          </cell>
          <cell r="D888" t="str">
            <v>sveltflatbelg</v>
          </cell>
          <cell r="E888">
            <v>61906</v>
          </cell>
          <cell r="F888">
            <v>101946</v>
          </cell>
          <cell r="G888" t="str">
            <v>ExpertGroups/Karplanter/N</v>
          </cell>
          <cell r="H888" t="str">
            <v>Karplanter</v>
          </cell>
          <cell r="I888" t="str">
            <v>Karplanter</v>
          </cell>
          <cell r="J888" t="str">
            <v>NotApplicable</v>
          </cell>
          <cell r="M888" t="str">
            <v>canNotEstablishWithin50years</v>
          </cell>
          <cell r="AA888">
            <v>1908</v>
          </cell>
          <cell r="AB888" t="str">
            <v>terrestrial</v>
          </cell>
          <cell r="AD888" t="str">
            <v>origin</v>
          </cell>
          <cell r="AE888" t="str">
            <v>no</v>
          </cell>
          <cell r="AF888" t="str">
            <v>unknown</v>
          </cell>
          <cell r="AI888">
            <v>1</v>
          </cell>
          <cell r="AJ888" t="str">
            <v>V</v>
          </cell>
          <cell r="AW888" t="str">
            <v>Ingen kjent effekt</v>
          </cell>
          <cell r="AX888" t="str">
            <v>Ingen kjent effekt</v>
          </cell>
          <cell r="BC888" t="str">
            <v>Ingen kjent effekt</v>
          </cell>
          <cell r="BD888" t="str">
            <v>Ingen kjent effekt</v>
          </cell>
          <cell r="BK888" t="str">
            <v>temperate_dry:Europe,Asia|subtropic_mediterranean:Europe,Asia,Africa</v>
          </cell>
          <cell r="BM888" t="str">
            <v>temperate_dry:Europe,Asia|subtropic_mediterranean:Europe,Asia,Africa</v>
          </cell>
          <cell r="DI888">
            <v>0</v>
          </cell>
        </row>
        <row r="889">
          <cell r="B889" t="str">
            <v>Lathyrus incurvus</v>
          </cell>
          <cell r="C889" t="str">
            <v>(Roth) Willd.</v>
          </cell>
          <cell r="D889" t="str">
            <v>bueflatbelg</v>
          </cell>
          <cell r="E889">
            <v>61907</v>
          </cell>
          <cell r="F889">
            <v>101947</v>
          </cell>
          <cell r="G889" t="str">
            <v>ExpertGroups/Karplanter/N</v>
          </cell>
          <cell r="H889" t="str">
            <v>Karplanter</v>
          </cell>
          <cell r="I889" t="str">
            <v>Karplanter</v>
          </cell>
          <cell r="J889" t="str">
            <v>NotApplicable</v>
          </cell>
          <cell r="M889" t="str">
            <v>canNotEstablishWithin50years</v>
          </cell>
          <cell r="AA889">
            <v>1947</v>
          </cell>
          <cell r="AB889" t="str">
            <v>terrestrial</v>
          </cell>
          <cell r="AD889" t="str">
            <v>origin</v>
          </cell>
          <cell r="AE889" t="str">
            <v>no</v>
          </cell>
          <cell r="AF889" t="str">
            <v>unknown</v>
          </cell>
          <cell r="AI889">
            <v>1</v>
          </cell>
          <cell r="AJ889" t="str">
            <v>V</v>
          </cell>
          <cell r="AW889" t="str">
            <v>Ingen kjent effekt</v>
          </cell>
          <cell r="AX889" t="str">
            <v>Ingen kjent effekt</v>
          </cell>
          <cell r="BC889" t="str">
            <v>Ingen kjent effekt</v>
          </cell>
          <cell r="BD889" t="str">
            <v>Ingen kjent effekt</v>
          </cell>
          <cell r="BK889" t="str">
            <v>temperate_nemoral:Europe,Asia|temperate_dry:Europe,Asia|subtropic_mediterranean:Europe,Asia</v>
          </cell>
          <cell r="BM889" t="str">
            <v>temperate_nemoral:Europe,Asia|temperate_dry:Europe,Asia|subtropic_mediterranean:Europe,Asia</v>
          </cell>
          <cell r="DI889">
            <v>0</v>
          </cell>
        </row>
        <row r="890">
          <cell r="B890" t="str">
            <v>Lathyrus latifolius</v>
          </cell>
          <cell r="C890" t="str">
            <v>L.</v>
          </cell>
          <cell r="D890" t="str">
            <v>breiflatbelg</v>
          </cell>
          <cell r="E890">
            <v>61911</v>
          </cell>
          <cell r="F890">
            <v>101951</v>
          </cell>
          <cell r="G890" t="str">
            <v>ExpertGroups/Karplanter/N</v>
          </cell>
          <cell r="H890" t="str">
            <v>Karplanter</v>
          </cell>
          <cell r="I890" t="str">
            <v>Karplanter</v>
          </cell>
          <cell r="J890" t="str">
            <v>AlienSpecie</v>
          </cell>
          <cell r="N890">
            <v>2</v>
          </cell>
          <cell r="P890" t="str">
            <v>V</v>
          </cell>
          <cell r="Q890">
            <v>1</v>
          </cell>
          <cell r="T890" t="str">
            <v>LO</v>
          </cell>
          <cell r="U890">
            <v>2</v>
          </cell>
          <cell r="V890" t="str">
            <v>2AB,1</v>
          </cell>
          <cell r="X890">
            <v>3</v>
          </cell>
          <cell r="Y890">
            <v>4</v>
          </cell>
          <cell r="Z890">
            <v>1</v>
          </cell>
          <cell r="AA890">
            <v>1926</v>
          </cell>
          <cell r="AB890" t="str">
            <v>terrestrial</v>
          </cell>
          <cell r="AD890" t="str">
            <v>unknown</v>
          </cell>
          <cell r="AE890" t="str">
            <v>yes</v>
          </cell>
          <cell r="AF890" t="str">
            <v>unknown</v>
          </cell>
          <cell r="AG890">
            <v>1948</v>
          </cell>
          <cell r="AH890" t="str">
            <v>VA Kristiansand: Tangen</v>
          </cell>
          <cell r="AI890">
            <v>10</v>
          </cell>
          <cell r="AJ890" t="str">
            <v>V</v>
          </cell>
          <cell r="AL890">
            <v>1</v>
          </cell>
          <cell r="AM890" t="str">
            <v>importDirect</v>
          </cell>
          <cell r="AN890">
            <v>2</v>
          </cell>
          <cell r="AO890" t="str">
            <v>introductionEscaped</v>
          </cell>
          <cell r="AP890" t="str">
            <v>Øs,OsA,Bu,Ve,Aa,Va</v>
          </cell>
          <cell r="AQ890">
            <v>32</v>
          </cell>
          <cell r="AR890">
            <v>10</v>
          </cell>
          <cell r="AS890">
            <v>320</v>
          </cell>
          <cell r="AT890">
            <v>20000</v>
          </cell>
          <cell r="AU890">
            <v>640</v>
          </cell>
          <cell r="AV890">
            <v>80</v>
          </cell>
          <cell r="AW890" t="str">
            <v>Ingen kjent effekt</v>
          </cell>
          <cell r="AX890" t="str">
            <v>Ingen kjent effekt</v>
          </cell>
          <cell r="BC890" t="str">
            <v>Ingen kjent effekt</v>
          </cell>
          <cell r="BD890" t="str">
            <v>Ingen kjent effekt</v>
          </cell>
          <cell r="BE890" t="str">
            <v>no</v>
          </cell>
          <cell r="BF890" t="str">
            <v>no</v>
          </cell>
          <cell r="BG890" t="str">
            <v>V</v>
          </cell>
          <cell r="BK890" t="str">
            <v>temperate_nemoral:Europe|subtropic_mediterranean:Europe,Africa</v>
          </cell>
          <cell r="BM890" t="str">
            <v>temperate_nemoral:Europe,Oceania,NorthAndCentralAmerica|subtropic_mediterranean:Europe,Africa,Oceania,NorthAndCentralAmerica</v>
          </cell>
          <cell r="BO890">
            <v>2</v>
          </cell>
          <cell r="BP890" t="str">
            <v>X</v>
          </cell>
          <cell r="BR890" t="str">
            <v>RedListCategoryLevel</v>
          </cell>
          <cell r="BT890">
            <v>2</v>
          </cell>
          <cell r="BW890" t="str">
            <v>SpreadYearlyIncreaseObservations</v>
          </cell>
          <cell r="BX890">
            <v>96</v>
          </cell>
          <cell r="BY890">
            <v>1</v>
          </cell>
          <cell r="CB890" t="str">
            <v>T4,T35,T37,T40,T43</v>
          </cell>
          <cell r="CC890">
            <v>1</v>
          </cell>
          <cell r="CH890">
            <v>1</v>
          </cell>
          <cell r="CM890">
            <v>1</v>
          </cell>
          <cell r="CQ890">
            <v>1</v>
          </cell>
          <cell r="CU890">
            <v>1</v>
          </cell>
          <cell r="CX890">
            <v>0</v>
          </cell>
          <cell r="CY890">
            <v>1</v>
          </cell>
          <cell r="DB890">
            <v>0</v>
          </cell>
          <cell r="DC890" t="str">
            <v>Breiflatbelg &lt;em&gt;Lathyrus latifolius &lt;/em&gt;er en flerårig, slyngende urt fra Mellom- og Sør-Europa og Nordvest-Afrika. Den er noe brukt som hagestaude og er kanskje i økende bruk. Den er meget attraktiv, men kan bli så stor at den blir gravd opp og dumpet. Den formerer seg med frø, men vi vet ikke i hvor stort omfang frøformering forekommer i Norge. Den er hovedsakelig funnet på skrotemark (inkludert deponier for organisk avfall) og på dumpeplasser for hageavfall i veikanter og skogkanter.</v>
          </cell>
          <cell r="DD890" t="str">
            <v>&lt;p&gt;Arten er under etablering i Norge, med langsom spredning. Den frøreproduserer, ble først funnet i Ak Ås i 1926 (men ikke gjenfunnet der), og er senere funnet noen spredte steder i kyststrøk sørpå fra Østfold (svært stabil i Hvaler) til Vest-Agder (Kristiansand). Arten har muligens ikke nådd fram til mange egnete voksesteder foreløpig.&lt;/p&gt;</v>
          </cell>
          <cell r="DE890" t="str">
            <v>Arten er innført som hageplante og hovedsakelig spredt ut i naturen ved dumping av hageavfall, kanskje også noe frøspredning.</v>
          </cell>
          <cell r="DF890" t="str">
            <v>Invasjonspotensialet er begrenset, med usikkerhet til moderat, som en kombinasjon av begrenset (til moderat) median levetid og begrenset ekspansjonshastighet. Arten har få forekomster og nokså låg ekspansjonshastighet (80-110 m/år).</v>
          </cell>
          <cell r="DG890" t="str">
            <v>Ingen kjent negativ økologisk effekt er knyttet til arten, foreløpig. Arten er såpass sjelden, og med såpass begrensete bestander, at den har liten virkning. Dette kan endre seg med tida: arten er betydelig mer ekspansiv mange steder i våre naboland (Danmark, Sverige).</v>
          </cell>
          <cell r="DH890" t="str">
            <v>&lt;p&gt;Breiskolm vurderes til låg økologisk risiko, og utelukkende på grunn av invasjonspotensialet. Arten er innført som hagestaude, men er spontan på samme breddegrad i Øst-Sverige. I Norge er den hovedsakelig funnet på ulike typer skrotemark i vid betydning, i kratt, skogkanter, og opp mot bergvegg. Den synes være i ekspansjon, men gjør foreløpig lite av seg. Vi forventer ikke at den blir noe stort økologisk problem.&lt;br/&gt;&lt;/p&gt;</v>
          </cell>
          <cell r="DI890">
            <v>0</v>
          </cell>
        </row>
        <row r="891">
          <cell r="B891" t="str">
            <v>Lathyrus ochrus</v>
          </cell>
          <cell r="C891" t="str">
            <v>(L.) DC.</v>
          </cell>
          <cell r="D891" t="str">
            <v>bleikflatbelg</v>
          </cell>
          <cell r="E891">
            <v>61914</v>
          </cell>
          <cell r="F891">
            <v>101954</v>
          </cell>
          <cell r="G891" t="str">
            <v>ExpertGroups/Karplanter/N</v>
          </cell>
          <cell r="H891" t="str">
            <v>Karplanter</v>
          </cell>
          <cell r="I891" t="str">
            <v>Karplanter</v>
          </cell>
          <cell r="J891" t="str">
            <v>NotApplicable</v>
          </cell>
          <cell r="M891" t="str">
            <v>canNotEstablishWithin50years</v>
          </cell>
          <cell r="AA891">
            <v>1917</v>
          </cell>
          <cell r="AB891" t="str">
            <v>terrestrial</v>
          </cell>
          <cell r="AD891" t="str">
            <v>origin</v>
          </cell>
          <cell r="AE891" t="str">
            <v>no</v>
          </cell>
          <cell r="AF891" t="str">
            <v>unknown</v>
          </cell>
          <cell r="AI891">
            <v>1</v>
          </cell>
          <cell r="AJ891" t="str">
            <v>V</v>
          </cell>
          <cell r="AW891" t="str">
            <v>Ingen kjent effekt</v>
          </cell>
          <cell r="AX891" t="str">
            <v>Ingen kjent effekt</v>
          </cell>
          <cell r="BC891" t="str">
            <v>Ingen kjent effekt</v>
          </cell>
          <cell r="BD891" t="str">
            <v>Ingen kjent effekt</v>
          </cell>
          <cell r="BK891" t="str">
            <v>subtropic_mediterranean:Europe,Asia,Africa</v>
          </cell>
          <cell r="BM891" t="str">
            <v>temperate_nemoral:Europe|subtropic_mediterranean:Europe,Asia,Africa</v>
          </cell>
          <cell r="DI891">
            <v>0</v>
          </cell>
        </row>
        <row r="892">
          <cell r="B892" t="str">
            <v>Lathyrus odoratus</v>
          </cell>
          <cell r="C892" t="str">
            <v>L.</v>
          </cell>
          <cell r="D892" t="str">
            <v>blomsterert</v>
          </cell>
          <cell r="E892">
            <v>61915</v>
          </cell>
          <cell r="F892">
            <v>101955</v>
          </cell>
          <cell r="G892" t="str">
            <v>ExpertGroups/Karplanter/N</v>
          </cell>
          <cell r="H892" t="str">
            <v>Karplanter</v>
          </cell>
          <cell r="I892" t="str">
            <v>Karplanter</v>
          </cell>
          <cell r="J892" t="str">
            <v>NotApplicable</v>
          </cell>
          <cell r="M892" t="str">
            <v>canNotEstablishWithin50years</v>
          </cell>
          <cell r="AA892">
            <v>1926</v>
          </cell>
          <cell r="AB892" t="str">
            <v>terrestrial</v>
          </cell>
          <cell r="AD892" t="str">
            <v>unknown</v>
          </cell>
          <cell r="AE892" t="str">
            <v>no</v>
          </cell>
          <cell r="AF892" t="str">
            <v>unknown</v>
          </cell>
          <cell r="AI892">
            <v>1</v>
          </cell>
          <cell r="AJ892" t="str">
            <v>V</v>
          </cell>
          <cell r="AW892" t="str">
            <v>Ingen kjent effekt</v>
          </cell>
          <cell r="AX892" t="str">
            <v>Ingen kjent effekt</v>
          </cell>
          <cell r="BC892" t="str">
            <v>Ingen kjent effekt</v>
          </cell>
          <cell r="BD892" t="str">
            <v>Ingen kjent effekt</v>
          </cell>
          <cell r="BK892" t="str">
            <v>subtropic_mediterranean:Europe</v>
          </cell>
          <cell r="BM892" t="str">
            <v>temperate_nemoral:Europe|subtropic_mediterranean:Europe</v>
          </cell>
          <cell r="DI892">
            <v>0</v>
          </cell>
        </row>
        <row r="893">
          <cell r="B893" t="str">
            <v>Lathyrus pisiformis</v>
          </cell>
          <cell r="C893" t="str">
            <v>L.</v>
          </cell>
          <cell r="D893" t="str">
            <v>lasarusflatbelg</v>
          </cell>
          <cell r="E893">
            <v>134066</v>
          </cell>
          <cell r="F893">
            <v>101959</v>
          </cell>
          <cell r="G893" t="str">
            <v>ExpertGroups/Karplanter/N</v>
          </cell>
          <cell r="H893" t="str">
            <v>Karplanter</v>
          </cell>
          <cell r="I893" t="str">
            <v>Karplanter</v>
          </cell>
          <cell r="J893" t="str">
            <v>NotApplicable</v>
          </cell>
          <cell r="M893" t="str">
            <v>canNotEstablishWithin50years</v>
          </cell>
          <cell r="AA893">
            <v>1861</v>
          </cell>
          <cell r="AB893" t="str">
            <v>terrestrial</v>
          </cell>
          <cell r="AD893" t="str">
            <v>origin</v>
          </cell>
          <cell r="AE893" t="str">
            <v>no</v>
          </cell>
          <cell r="AF893" t="str">
            <v>unknown</v>
          </cell>
          <cell r="AI893">
            <v>1</v>
          </cell>
          <cell r="AJ893" t="str">
            <v>V</v>
          </cell>
          <cell r="AW893" t="str">
            <v>Ingen kjent effekt</v>
          </cell>
          <cell r="AX893" t="str">
            <v>Ingen kjent effekt</v>
          </cell>
          <cell r="BC893" t="str">
            <v>Ingen kjent effekt</v>
          </cell>
          <cell r="BD893" t="str">
            <v>Ingen kjent effekt</v>
          </cell>
          <cell r="BK893" t="str">
            <v>temperate_dry:Europe,Asia|subtropic_mediterranean:Europe,Asia</v>
          </cell>
          <cell r="BM893" t="str">
            <v>temperate_dry:Europe,Asia|subtropic_mediterranean:Europe,Asia</v>
          </cell>
          <cell r="DI893">
            <v>0</v>
          </cell>
        </row>
        <row r="894">
          <cell r="B894" t="str">
            <v>Lathyrus sativus</v>
          </cell>
          <cell r="C894" t="str">
            <v>L.</v>
          </cell>
          <cell r="D894" t="str">
            <v>fôrflatbelg</v>
          </cell>
          <cell r="E894">
            <v>61921</v>
          </cell>
          <cell r="F894">
            <v>101961</v>
          </cell>
          <cell r="G894" t="str">
            <v>ExpertGroups/Karplanter/N</v>
          </cell>
          <cell r="H894" t="str">
            <v>Karplanter</v>
          </cell>
          <cell r="I894" t="str">
            <v>Karplanter</v>
          </cell>
          <cell r="J894" t="str">
            <v>NotApplicable</v>
          </cell>
          <cell r="M894" t="str">
            <v>canNotEstablishWithin50years</v>
          </cell>
          <cell r="AA894">
            <v>1906</v>
          </cell>
          <cell r="AB894" t="str">
            <v>terrestrial</v>
          </cell>
          <cell r="AD894" t="str">
            <v>origin</v>
          </cell>
          <cell r="AE894" t="str">
            <v>no</v>
          </cell>
          <cell r="AF894" t="str">
            <v>unknown</v>
          </cell>
          <cell r="AI894">
            <v>1</v>
          </cell>
          <cell r="AJ894" t="str">
            <v>V</v>
          </cell>
          <cell r="AW894" t="str">
            <v>Ingen kjent effekt</v>
          </cell>
          <cell r="AX894" t="str">
            <v>Ingen kjent effekt</v>
          </cell>
          <cell r="BC894" t="str">
            <v>Ingen kjent effekt</v>
          </cell>
          <cell r="BD894" t="str">
            <v>Ingen kjent effekt</v>
          </cell>
          <cell r="BK894" t="str">
            <v>temperate_dry:Asia|subtropic_mediterranean:Asia</v>
          </cell>
          <cell r="BM894" t="str">
            <v>temperate_nemoral:Europe,Asia|temperate_dry:Europe,Asia|subtropic_mediterranean:Europe,Asia</v>
          </cell>
          <cell r="DI894">
            <v>0</v>
          </cell>
        </row>
        <row r="895">
          <cell r="B895" t="str">
            <v>Lavandula multifida</v>
          </cell>
          <cell r="C895" t="str">
            <v>L.</v>
          </cell>
          <cell r="E895">
            <v>85620</v>
          </cell>
          <cell r="F895">
            <v>128741</v>
          </cell>
          <cell r="G895" t="str">
            <v>ExpertGroups/Karplanter/N</v>
          </cell>
          <cell r="H895" t="str">
            <v>Karplanter</v>
          </cell>
          <cell r="I895" t="str">
            <v>Karplanter</v>
          </cell>
          <cell r="J895" t="str">
            <v>NotApplicable</v>
          </cell>
          <cell r="M895" t="str">
            <v>canNotEstablishWithin50years</v>
          </cell>
          <cell r="AA895">
            <v>2004</v>
          </cell>
          <cell r="AB895" t="str">
            <v>terrestrial</v>
          </cell>
          <cell r="AD895" t="str">
            <v>unknown</v>
          </cell>
          <cell r="AE895" t="str">
            <v>no</v>
          </cell>
          <cell r="AF895" t="str">
            <v>unknown</v>
          </cell>
          <cell r="AI895">
            <v>5</v>
          </cell>
          <cell r="AJ895" t="str">
            <v>V</v>
          </cell>
          <cell r="AL895">
            <v>0</v>
          </cell>
          <cell r="AW895" t="str">
            <v>Ingen kjent effekt</v>
          </cell>
          <cell r="AX895" t="str">
            <v>Ingen kjent effekt</v>
          </cell>
          <cell r="BC895" t="str">
            <v>Ingen kjent effekt</v>
          </cell>
          <cell r="BD895" t="str">
            <v>Ingen kjent effekt</v>
          </cell>
          <cell r="BK895" t="str">
            <v>subtropic_mediterranean:Europe,Asia,Africa</v>
          </cell>
          <cell r="BM895" t="str">
            <v>subtropic_mediterranean:Europe,Asia,Africa</v>
          </cell>
          <cell r="DI895">
            <v>0</v>
          </cell>
        </row>
        <row r="896">
          <cell r="B896" t="str">
            <v>Lavatera thuringiaca</v>
          </cell>
          <cell r="C896" t="str">
            <v>L.</v>
          </cell>
          <cell r="D896" t="str">
            <v>poppelrose</v>
          </cell>
          <cell r="E896">
            <v>62688</v>
          </cell>
          <cell r="F896">
            <v>102728</v>
          </cell>
          <cell r="G896" t="str">
            <v>ExpertGroups/Karplanter/N</v>
          </cell>
          <cell r="H896" t="str">
            <v>Karplanter</v>
          </cell>
          <cell r="I896" t="str">
            <v>Karplanter</v>
          </cell>
          <cell r="J896" t="str">
            <v>NotApplicable</v>
          </cell>
          <cell r="M896" t="str">
            <v>canNotEstablishWithin50years</v>
          </cell>
          <cell r="AA896">
            <v>1920</v>
          </cell>
          <cell r="AB896" t="str">
            <v>terrestrial</v>
          </cell>
          <cell r="AD896" t="str">
            <v>origin,unknown</v>
          </cell>
          <cell r="AE896" t="str">
            <v>no</v>
          </cell>
          <cell r="AF896" t="str">
            <v>unknown</v>
          </cell>
          <cell r="AI896">
            <v>1</v>
          </cell>
          <cell r="AJ896" t="str">
            <v>V</v>
          </cell>
          <cell r="AW896" t="str">
            <v>Ingen kjent effekt</v>
          </cell>
          <cell r="AX896" t="str">
            <v>Ingen kjent effekt</v>
          </cell>
          <cell r="BC896" t="str">
            <v>Ingen kjent effekt</v>
          </cell>
          <cell r="BD896" t="str">
            <v>Ingen kjent effekt</v>
          </cell>
          <cell r="BK896" t="str">
            <v>temperate_nemoral:Europe,Asia|subtropic_mediterranean:Europe,Asia</v>
          </cell>
          <cell r="BM896" t="str">
            <v>temperate_nemoral:Europe,Asia|subtropic_mediterranean:Europe,Asia</v>
          </cell>
          <cell r="DI896">
            <v>0</v>
          </cell>
        </row>
        <row r="897">
          <cell r="B897" t="str">
            <v>Lavatera trimestris</v>
          </cell>
          <cell r="C897" t="str">
            <v>L.</v>
          </cell>
          <cell r="E897">
            <v>102588</v>
          </cell>
          <cell r="F897">
            <v>143496</v>
          </cell>
          <cell r="G897" t="str">
            <v>ExpertGroups/Karplanter/N</v>
          </cell>
          <cell r="H897" t="str">
            <v>Karplanter</v>
          </cell>
          <cell r="I897" t="str">
            <v>Karplanter</v>
          </cell>
          <cell r="J897" t="str">
            <v>NotApplicable</v>
          </cell>
          <cell r="M897" t="str">
            <v>canNotEstablishWithin50years</v>
          </cell>
          <cell r="AA897">
            <v>1961</v>
          </cell>
          <cell r="AB897" t="str">
            <v>terrestrial</v>
          </cell>
          <cell r="AD897" t="str">
            <v>unknown</v>
          </cell>
          <cell r="AE897" t="str">
            <v>no</v>
          </cell>
          <cell r="AF897" t="str">
            <v>unknown</v>
          </cell>
          <cell r="AI897">
            <v>1</v>
          </cell>
          <cell r="AJ897" t="str">
            <v>V</v>
          </cell>
          <cell r="AW897" t="str">
            <v>Ingen kjent effekt</v>
          </cell>
          <cell r="AX897" t="str">
            <v>Ingen kjent effekt</v>
          </cell>
          <cell r="BC897" t="str">
            <v>Ingen kjent effekt</v>
          </cell>
          <cell r="BD897" t="str">
            <v>Ingen kjent effekt</v>
          </cell>
          <cell r="BK897" t="str">
            <v>subtropic_mediterranean:Europe,Asia,Africa</v>
          </cell>
          <cell r="BM897" t="str">
            <v>subtropic_mediterranean:Europe,Asia,Africa</v>
          </cell>
          <cell r="DI897">
            <v>0</v>
          </cell>
        </row>
        <row r="898">
          <cell r="B898" t="str">
            <v>Legousia hybrida</v>
          </cell>
          <cell r="C898" t="str">
            <v>(L.) Delarbre</v>
          </cell>
          <cell r="D898" t="str">
            <v>dvergspeil</v>
          </cell>
          <cell r="E898">
            <v>134078</v>
          </cell>
          <cell r="F898">
            <v>100953</v>
          </cell>
          <cell r="G898" t="str">
            <v>ExpertGroups/Karplanter/N</v>
          </cell>
          <cell r="H898" t="str">
            <v>Karplanter</v>
          </cell>
          <cell r="I898" t="str">
            <v>Karplanter</v>
          </cell>
          <cell r="J898" t="str">
            <v>NotApplicable</v>
          </cell>
          <cell r="M898" t="str">
            <v>canNotEstablishWithin50years</v>
          </cell>
          <cell r="AA898">
            <v>2002</v>
          </cell>
          <cell r="AB898" t="str">
            <v>terrestrial</v>
          </cell>
          <cell r="AD898" t="str">
            <v>origin,unknown</v>
          </cell>
          <cell r="AE898" t="str">
            <v>no</v>
          </cell>
          <cell r="AF898" t="str">
            <v>unknown</v>
          </cell>
          <cell r="AI898">
            <v>1</v>
          </cell>
          <cell r="AJ898" t="str">
            <v>V</v>
          </cell>
          <cell r="AW898" t="str">
            <v>Ingen kjent effekt</v>
          </cell>
          <cell r="AX898" t="str">
            <v>Ingen kjent effekt</v>
          </cell>
          <cell r="BC898" t="str">
            <v>Ingen kjent effekt</v>
          </cell>
          <cell r="BD898" t="str">
            <v>Ingen kjent effekt</v>
          </cell>
          <cell r="BK898" t="str">
            <v>temperate_nemoral:Europe|subtropic_mediterranean:Europe,Asia,Africa</v>
          </cell>
          <cell r="BM898" t="str">
            <v>temperate_nemoral:Europe|subtropic_mediterranean:Europe,Asia,Africa</v>
          </cell>
          <cell r="DI898">
            <v>0</v>
          </cell>
        </row>
        <row r="899">
          <cell r="B899" t="str">
            <v>Legousia pentagonia</v>
          </cell>
          <cell r="C899" t="str">
            <v>(L.) Thell.</v>
          </cell>
          <cell r="D899" t="str">
            <v>skaftspeil</v>
          </cell>
          <cell r="E899">
            <v>60914</v>
          </cell>
          <cell r="F899">
            <v>100954</v>
          </cell>
          <cell r="G899" t="str">
            <v>ExpertGroups/Karplanter/N</v>
          </cell>
          <cell r="H899" t="str">
            <v>Karplanter</v>
          </cell>
          <cell r="I899" t="str">
            <v>Karplanter</v>
          </cell>
          <cell r="J899" t="str">
            <v>NotApplicable</v>
          </cell>
          <cell r="M899" t="str">
            <v>canNotEstablishWithin50years</v>
          </cell>
          <cell r="AA899">
            <v>1924</v>
          </cell>
          <cell r="AB899" t="str">
            <v>terrestrial</v>
          </cell>
          <cell r="AD899" t="str">
            <v>unknown</v>
          </cell>
          <cell r="AE899" t="str">
            <v>no</v>
          </cell>
          <cell r="AF899" t="str">
            <v>unknown</v>
          </cell>
          <cell r="AI899">
            <v>1</v>
          </cell>
          <cell r="AJ899" t="str">
            <v>V</v>
          </cell>
          <cell r="AW899" t="str">
            <v>Ingen kjent effekt</v>
          </cell>
          <cell r="AX899" t="str">
            <v>Ingen kjent effekt</v>
          </cell>
          <cell r="BC899" t="str">
            <v>Ingen kjent effekt</v>
          </cell>
          <cell r="BD899" t="str">
            <v>Ingen kjent effekt</v>
          </cell>
          <cell r="BK899" t="str">
            <v>temperate_dry:Europe,Asia</v>
          </cell>
          <cell r="BM899" t="str">
            <v>temperate_dry:Europe,Asia</v>
          </cell>
          <cell r="DI899">
            <v>0</v>
          </cell>
        </row>
        <row r="900">
          <cell r="B900" t="str">
            <v>Legousia speculum-veneris</v>
          </cell>
          <cell r="C900" t="str">
            <v>(L.) Durande ex Vill.</v>
          </cell>
          <cell r="D900" t="str">
            <v>venusspeil</v>
          </cell>
          <cell r="E900">
            <v>134079</v>
          </cell>
          <cell r="F900">
            <v>100956</v>
          </cell>
          <cell r="G900" t="str">
            <v>ExpertGroups/Karplanter/N</v>
          </cell>
          <cell r="H900" t="str">
            <v>Karplanter</v>
          </cell>
          <cell r="I900" t="str">
            <v>Karplanter</v>
          </cell>
          <cell r="J900" t="str">
            <v>NotApplicable</v>
          </cell>
          <cell r="M900" t="str">
            <v>canNotEstablishWithin50years</v>
          </cell>
          <cell r="AA900">
            <v>1879</v>
          </cell>
          <cell r="AB900" t="str">
            <v>terrestrial</v>
          </cell>
          <cell r="AD900" t="str">
            <v>origin,unknown</v>
          </cell>
          <cell r="AE900" t="str">
            <v>no</v>
          </cell>
          <cell r="AF900" t="str">
            <v>unknown</v>
          </cell>
          <cell r="AI900">
            <v>1</v>
          </cell>
          <cell r="AJ900" t="str">
            <v>V</v>
          </cell>
          <cell r="AW900" t="str">
            <v>Ingen kjent effekt</v>
          </cell>
          <cell r="AX900" t="str">
            <v>Ingen kjent effekt</v>
          </cell>
          <cell r="BC900" t="str">
            <v>Ingen kjent effekt</v>
          </cell>
          <cell r="BD900" t="str">
            <v>Ingen kjent effekt</v>
          </cell>
          <cell r="BK900" t="str">
            <v>subtropic_mediterranean:Europe,Asia,Africa</v>
          </cell>
          <cell r="BM900" t="str">
            <v>subtropic_mediterranean:Europe,Asia,Africa</v>
          </cell>
          <cell r="DI900">
            <v>0</v>
          </cell>
        </row>
        <row r="901">
          <cell r="B901" t="str">
            <v>Lemna gibba</v>
          </cell>
          <cell r="C901" t="str">
            <v>L.</v>
          </cell>
          <cell r="D901" t="str">
            <v>klumpandemat</v>
          </cell>
          <cell r="E901">
            <v>59277</v>
          </cell>
          <cell r="F901">
            <v>99317</v>
          </cell>
          <cell r="G901" t="str">
            <v>ExpertGroups/Karplanter/N</v>
          </cell>
          <cell r="H901" t="str">
            <v>Karplanter</v>
          </cell>
          <cell r="I901" t="str">
            <v>Karplanter</v>
          </cell>
          <cell r="J901" t="str">
            <v>NotApplicable</v>
          </cell>
          <cell r="M901" t="str">
            <v>notAlienSpecie</v>
          </cell>
          <cell r="AA901" t="str">
            <v>&lt; 1860</v>
          </cell>
          <cell r="AB901" t="str">
            <v>limnic</v>
          </cell>
          <cell r="AE901" t="str">
            <v>no</v>
          </cell>
          <cell r="AF901" t="str">
            <v>unknown</v>
          </cell>
          <cell r="AG901" t="str">
            <v>&lt; 1860</v>
          </cell>
          <cell r="AH901" t="str">
            <v>Oslo: Akershus festning, Myntdammen</v>
          </cell>
          <cell r="AI901">
            <v>1</v>
          </cell>
          <cell r="AJ901" t="str">
            <v>V</v>
          </cell>
          <cell r="AK901" t="str">
            <v>V</v>
          </cell>
          <cell r="AW901" t="str">
            <v>Ingen kjent effekt</v>
          </cell>
          <cell r="AX901" t="str">
            <v>Ingen kjent effekt</v>
          </cell>
          <cell r="BC901" t="str">
            <v>Ingen kjent effekt</v>
          </cell>
          <cell r="BD901" t="str">
            <v>Ingen kjent effekt</v>
          </cell>
          <cell r="BK901" t="str">
            <v>temperate_nemoral:Europe,Asia,NorthAndCentralAmerica,SouthAmerica|subtropic_unspecified:Asia,Africa,NorthAndCentralAmerica,SouthAmerica|subtropic_mediterranean:Europe,Asia,Africa,NorthAndCentralAmerica,SouthAmerica|subtropic_caperegion:Africa|subtropic_highlands:Africa,SouthAmerica|tropic:Africa</v>
          </cell>
          <cell r="BM901" t="str">
            <v>temperate_nemoral:Europe,Asia,NorthAndCentralAmerica,SouthAmerica|subtropic_unspecified:Asia,Africa,NorthAndCentralAmerica,SouthAmerica|subtropic_mediterranean:Europe,Asia,Africa,NorthAndCentralAmerica,SouthAmerica|subtropic_caperegion:Africa|subtropic_highlands:Africa,SouthAmerica|tropic:Africa</v>
          </cell>
          <cell r="DI901">
            <v>0</v>
          </cell>
        </row>
        <row r="902">
          <cell r="B902" t="str">
            <v>Lemna japonica</v>
          </cell>
          <cell r="C902" t="str">
            <v>Landolt</v>
          </cell>
          <cell r="D902" t="str">
            <v>japanandemat</v>
          </cell>
          <cell r="E902">
            <v>59278</v>
          </cell>
          <cell r="F902">
            <v>99318</v>
          </cell>
          <cell r="G902" t="str">
            <v>ExpertGroups/Karplanter/N</v>
          </cell>
          <cell r="H902" t="str">
            <v>Karplanter</v>
          </cell>
          <cell r="I902" t="str">
            <v>Karplanter</v>
          </cell>
          <cell r="J902" t="str">
            <v>NotApplicable</v>
          </cell>
          <cell r="M902" t="str">
            <v>NotPresentInRegion</v>
          </cell>
          <cell r="AA902">
            <v>1877</v>
          </cell>
          <cell r="AB902" t="str">
            <v>limnic</v>
          </cell>
          <cell r="AE902" t="str">
            <v>no</v>
          </cell>
          <cell r="AF902" t="str">
            <v>unknown</v>
          </cell>
          <cell r="AG902">
            <v>1877</v>
          </cell>
          <cell r="AH902" t="str">
            <v>Oslo: "Kristiania"</v>
          </cell>
          <cell r="AI902">
            <v>1</v>
          </cell>
          <cell r="AJ902" t="str">
            <v>V</v>
          </cell>
          <cell r="AK902" t="str">
            <v>V</v>
          </cell>
          <cell r="BK902" t="str">
            <v>temperate_nemoral:Asia|subtropic_unspecified:Asia</v>
          </cell>
          <cell r="DI902">
            <v>3</v>
          </cell>
        </row>
        <row r="903">
          <cell r="B903" t="str">
            <v>Lemna turionifera</v>
          </cell>
          <cell r="C903" t="str">
            <v>Landolt</v>
          </cell>
          <cell r="D903" t="str">
            <v>strengandemat</v>
          </cell>
          <cell r="E903">
            <v>59281</v>
          </cell>
          <cell r="F903">
            <v>99321</v>
          </cell>
          <cell r="G903" t="str">
            <v>ExpertGroups/Karplanter/N</v>
          </cell>
          <cell r="H903" t="str">
            <v>Karplanter</v>
          </cell>
          <cell r="I903" t="str">
            <v>Karplanter</v>
          </cell>
          <cell r="J903" t="str">
            <v>NotApplicable</v>
          </cell>
          <cell r="M903" t="str">
            <v>NotPresentInRegion</v>
          </cell>
          <cell r="AA903">
            <v>1873</v>
          </cell>
          <cell r="AB903" t="str">
            <v>limnic</v>
          </cell>
          <cell r="AE903" t="str">
            <v>no</v>
          </cell>
          <cell r="AF903" t="str">
            <v>unknown</v>
          </cell>
          <cell r="AG903">
            <v>1873</v>
          </cell>
          <cell r="AH903" t="str">
            <v>MR Fræna: Hustad</v>
          </cell>
          <cell r="AI903">
            <v>1</v>
          </cell>
          <cell r="AJ903" t="str">
            <v>V</v>
          </cell>
          <cell r="AK903" t="str">
            <v>V</v>
          </cell>
          <cell r="BK903" t="str">
            <v>temperate_boreal:Asia,NorthAndCentralAmerica|temperate_nemoral:Asia,NorthAndCentralAmerica|subtropic_unspecified:Asia,NorthAndCentralAmerica</v>
          </cell>
          <cell r="BM903" t="str">
            <v>temperate_boreal:Asia,NorthAndCentralAmerica|temperate_nemoral:Europe,Asia,NorthAndCentralAmerica|subtropic_unspecified:Europe,Asia,NorthAndCentralAmerica</v>
          </cell>
          <cell r="DI903">
            <v>3</v>
          </cell>
        </row>
        <row r="904">
          <cell r="B904" t="str">
            <v>Lens culinaris</v>
          </cell>
          <cell r="C904" t="str">
            <v>Medik.</v>
          </cell>
          <cell r="D904" t="str">
            <v>linse</v>
          </cell>
          <cell r="E904">
            <v>134082</v>
          </cell>
          <cell r="F904">
            <v>101966</v>
          </cell>
          <cell r="G904" t="str">
            <v>ExpertGroups/Karplanter/N</v>
          </cell>
          <cell r="H904" t="str">
            <v>Karplanter</v>
          </cell>
          <cell r="I904" t="str">
            <v>Karplanter</v>
          </cell>
          <cell r="J904" t="str">
            <v>NotApplicable</v>
          </cell>
          <cell r="M904" t="str">
            <v>canNotEstablishWithin50years</v>
          </cell>
          <cell r="AA904">
            <v>1903</v>
          </cell>
          <cell r="AB904" t="str">
            <v>terrestrial</v>
          </cell>
          <cell r="AD904" t="str">
            <v>origin,unknown</v>
          </cell>
          <cell r="AE904" t="str">
            <v>no</v>
          </cell>
          <cell r="AF904" t="str">
            <v>unknown</v>
          </cell>
          <cell r="AI904">
            <v>1</v>
          </cell>
          <cell r="AJ904" t="str">
            <v>V</v>
          </cell>
          <cell r="AW904" t="str">
            <v>Ingen kjent effekt</v>
          </cell>
          <cell r="AX904" t="str">
            <v>Økonomisk viktig produksjonsart (linser), men ikke i Norge.</v>
          </cell>
          <cell r="BC904" t="str">
            <v>Ingen kjent effekt</v>
          </cell>
          <cell r="BD904" t="str">
            <v>Ingen kjent effekt</v>
          </cell>
          <cell r="BK904" t="str">
            <v>subtropic_mediterranean:Europe,Asia,Africa|subtropic_dry:Africa</v>
          </cell>
          <cell r="BM904" t="str">
            <v>temperate_nemoral:Europe,Asia|temperate_dry:Asia|subtropic_unspecified:Asia|subtropic_mediterranean:Europe,Africa,NorthAndCentralAmerica,SouthAmerica|subtropic_dry:Africa,NorthAndCentralAmerica|subtropic_highlands:Africa,SouthAmerica|tropic:Asia,Africa</v>
          </cell>
          <cell r="DI904">
            <v>0</v>
          </cell>
        </row>
        <row r="905">
          <cell r="B905" t="str">
            <v>Leontodon saxatilis</v>
          </cell>
          <cell r="C905" t="str">
            <v>Lam.</v>
          </cell>
          <cell r="D905" t="str">
            <v>stripeføllblom</v>
          </cell>
          <cell r="E905">
            <v>134088</v>
          </cell>
          <cell r="F905">
            <v>100725</v>
          </cell>
          <cell r="G905" t="str">
            <v>ExpertGroups/Karplanter/N</v>
          </cell>
          <cell r="H905" t="str">
            <v>Karplanter</v>
          </cell>
          <cell r="I905" t="str">
            <v>Karplanter</v>
          </cell>
          <cell r="J905" t="str">
            <v>AlienSpecie</v>
          </cell>
          <cell r="N905">
            <v>1</v>
          </cell>
          <cell r="Q905">
            <v>1</v>
          </cell>
          <cell r="T905" t="str">
            <v>NK</v>
          </cell>
          <cell r="U905">
            <v>1</v>
          </cell>
          <cell r="V905" t="str">
            <v>1,1</v>
          </cell>
          <cell r="AA905">
            <v>1973</v>
          </cell>
          <cell r="AB905" t="str">
            <v>terrestrial</v>
          </cell>
          <cell r="AD905" t="str">
            <v>unknown</v>
          </cell>
          <cell r="AE905" t="str">
            <v>yes</v>
          </cell>
          <cell r="AF905" t="str">
            <v>unknown</v>
          </cell>
          <cell r="AG905">
            <v>1973</v>
          </cell>
          <cell r="AH905" t="str">
            <v>Te Porsgrunn: Tveitanlia, Sleipners vei 14c</v>
          </cell>
          <cell r="AI905">
            <v>1</v>
          </cell>
          <cell r="AJ905" t="str">
            <v>V</v>
          </cell>
          <cell r="AN905">
            <v>1</v>
          </cell>
          <cell r="AO905" t="str">
            <v>introductionTransportpollution</v>
          </cell>
          <cell r="AQ905">
            <v>4</v>
          </cell>
          <cell r="AR905">
            <v>1</v>
          </cell>
          <cell r="AS905">
            <v>4</v>
          </cell>
          <cell r="AT905">
            <v>1</v>
          </cell>
          <cell r="AU905">
            <v>8</v>
          </cell>
          <cell r="AV905">
            <v>100</v>
          </cell>
          <cell r="AW905" t="str">
            <v>Ingen kjent effekt</v>
          </cell>
          <cell r="AX905" t="str">
            <v>Ingen kjent effekt</v>
          </cell>
          <cell r="BC905" t="str">
            <v>Ingen kjent effekt</v>
          </cell>
          <cell r="BD905" t="str">
            <v>Ingen kjent effekt</v>
          </cell>
          <cell r="BE905" t="str">
            <v>no</v>
          </cell>
          <cell r="BF905" t="str">
            <v>no</v>
          </cell>
          <cell r="BG905" t="str">
            <v>V</v>
          </cell>
          <cell r="BK905" t="str">
            <v>temperate_nemoral:Europe|subtropic_mediterranean:Europe,Africa</v>
          </cell>
          <cell r="BM905" t="str">
            <v>temperate_nemoral:Europe,Oceania|temperate_dry:SouthAmerica|subtropic_mediterranean:Europe,Africa,Oceania,NorthAndCentralAmerica,SouthAmerica</v>
          </cell>
          <cell r="BO905">
            <v>1</v>
          </cell>
          <cell r="BP905" t="str">
            <v>X</v>
          </cell>
          <cell r="BR905" t="str">
            <v>RedListCategoryLevel</v>
          </cell>
          <cell r="BT905">
            <v>1</v>
          </cell>
          <cell r="BW905" t="str">
            <v>SpreadYearlyIncreaseCalculatedExpansionSpeed</v>
          </cell>
          <cell r="BX905">
            <v>0</v>
          </cell>
          <cell r="BY905">
            <v>1</v>
          </cell>
          <cell r="CB905" t="str">
            <v>T43,T37</v>
          </cell>
          <cell r="CC905">
            <v>1</v>
          </cell>
          <cell r="CH905">
            <v>1</v>
          </cell>
          <cell r="CM905">
            <v>1</v>
          </cell>
          <cell r="CQ905">
            <v>1</v>
          </cell>
          <cell r="CU905">
            <v>1</v>
          </cell>
          <cell r="CX905">
            <v>0</v>
          </cell>
          <cell r="CY905">
            <v>1</v>
          </cell>
          <cell r="DB905">
            <v>0</v>
          </cell>
          <cell r="DC905" t="str">
            <v>Stripeføllblom &lt;em&gt;Leontodon saxatilis&lt;/em&gt; er en småvokst og nokså kortlevd, flerårig urt med frøreproduksjon, men uten klonal vekst. Fruktene spres med vind. Arten er vidt utbredt i Vest-Europa, som hjemlig nord til Tyskland og kanskje nord til Danmark (Hartvig 2015). Den opplyses fra en hageeier i Te Porsgrunn å ha vært permanent og ha formert seg regelmessig i Norge de siste 40 år eller mer, uten at denne informasjonen har slått ned i museenes eller Artsdatabankens dataarkiver.</v>
          </cell>
          <cell r="DD905" t="str">
            <v>Stripeføllblom er funnet to steder: Te Porsgrunn: Tveitanlia, i en relativ nyanlagt plen fra 1973, trolig kommet som forurensning i grasfrø, og Bu Hurum: Tofte, på bark- og flisfyllingene ved S&amp;#246:dra Cells cellulosefabrikk 2003, på det siste stedet sikkert kommet inn med utenlandsk tømmer. Det er muntlige opplysninger om at arten har vært stabil som ugras i hagen i Porsgrunn fra 1973 fram til nå. Vi anser dette som sannsynlig og vurderer arten som etablert i Norge.</v>
          </cell>
          <cell r="DE905" t="str">
            <v>Arten er kommet inn som forurensning med grasfrø (til plenbruk) og med utenlandsk, trolig vesteuropeisk, tømmer.</v>
          </cell>
          <cell r="DF905" t="str">
            <v>Invasjonspotensialet er lite, med kort (med usikkerhet til begrenset) median levetid og ingen ekspansjon. Arten er kjent med en ørliten etablert forekomst, men med potensial for noe økning og spredning de kommende 50 år.</v>
          </cell>
          <cell r="DG905" t="str">
            <v>Ingen kjent negativ økologisk effekt er knyttet til arten.</v>
          </cell>
          <cell r="DH905" t="str">
            <v>Stripefølblom vurdres til ingen kjent økologisk risiko. Arten vil kanskje bli mer effektiv etablert i Norge i kommende tiår, men vil neppe ha noen økologisk effekt.</v>
          </cell>
          <cell r="DI905">
            <v>1</v>
          </cell>
        </row>
        <row r="906">
          <cell r="B906" t="str">
            <v>Lepidium bonariense</v>
          </cell>
          <cell r="C906" t="str">
            <v>L.</v>
          </cell>
          <cell r="D906" t="str">
            <v>argentinakarse</v>
          </cell>
          <cell r="E906">
            <v>61206</v>
          </cell>
          <cell r="F906">
            <v>101246</v>
          </cell>
          <cell r="G906" t="str">
            <v>ExpertGroups/Karplanter/N</v>
          </cell>
          <cell r="H906" t="str">
            <v>Karplanter</v>
          </cell>
          <cell r="I906" t="str">
            <v>Karplanter</v>
          </cell>
          <cell r="J906" t="str">
            <v>NotApplicable</v>
          </cell>
          <cell r="M906" t="str">
            <v>canNotEstablishWithin50years</v>
          </cell>
          <cell r="AA906">
            <v>1889</v>
          </cell>
          <cell r="AB906" t="str">
            <v>terrestrial</v>
          </cell>
          <cell r="AD906" t="str">
            <v>origin,unknown</v>
          </cell>
          <cell r="AE906" t="str">
            <v>no</v>
          </cell>
          <cell r="AF906" t="str">
            <v>unknown</v>
          </cell>
          <cell r="AI906">
            <v>1</v>
          </cell>
          <cell r="AJ906" t="str">
            <v>V</v>
          </cell>
          <cell r="AW906" t="str">
            <v>Ingen kjent effekt</v>
          </cell>
          <cell r="AX906" t="str">
            <v>Ingen kjent effekt</v>
          </cell>
          <cell r="BC906" t="str">
            <v>Ingen kjent effekt</v>
          </cell>
          <cell r="BD906" t="str">
            <v>Ingen kjent effekt</v>
          </cell>
          <cell r="BK906" t="str">
            <v>temperate_nemoral:SouthAmerica|subtropic_unspecified:SouthAmerica</v>
          </cell>
          <cell r="BM906" t="str">
            <v>temperate_nemoral:Europe,Asia,SouthAmerica|subtropic_unspecified:Asia,Africa,Oceania,NorthAndCentralAmerica,SouthAmerica|subtropic_mediterranean:Europe,Asia</v>
          </cell>
          <cell r="DI906">
            <v>0</v>
          </cell>
        </row>
        <row r="907">
          <cell r="B907" t="str">
            <v>Lepidium campestre</v>
          </cell>
          <cell r="C907" t="str">
            <v>(L.) R.Br.</v>
          </cell>
          <cell r="D907" t="str">
            <v>markkarse</v>
          </cell>
          <cell r="E907">
            <v>134094</v>
          </cell>
          <cell r="F907">
            <v>101247</v>
          </cell>
          <cell r="G907" t="str">
            <v>ExpertGroups/Karplanter/N</v>
          </cell>
          <cell r="H907" t="str">
            <v>Karplanter</v>
          </cell>
          <cell r="I907" t="str">
            <v>Karplanter</v>
          </cell>
          <cell r="J907" t="str">
            <v>AlienSpecie</v>
          </cell>
          <cell r="N907">
            <v>3</v>
          </cell>
          <cell r="Q907">
            <v>1</v>
          </cell>
          <cell r="T907" t="str">
            <v>LO</v>
          </cell>
          <cell r="U907">
            <v>2</v>
          </cell>
          <cell r="V907" t="str">
            <v>3A,1</v>
          </cell>
          <cell r="X907">
            <v>3</v>
          </cell>
          <cell r="Y907">
            <v>4</v>
          </cell>
          <cell r="Z907">
            <v>1</v>
          </cell>
          <cell r="AA907">
            <v>1836</v>
          </cell>
          <cell r="AB907" t="str">
            <v>terrestrial</v>
          </cell>
          <cell r="AD907" t="str">
            <v>origin</v>
          </cell>
          <cell r="AE907" t="str">
            <v>yes</v>
          </cell>
          <cell r="AF907" t="str">
            <v>unknown</v>
          </cell>
          <cell r="AG907">
            <v>1836</v>
          </cell>
          <cell r="AH907" t="str">
            <v>Oslo: Munkedammen [nær Lassons gate i Vika]</v>
          </cell>
          <cell r="AI907">
            <v>2</v>
          </cell>
          <cell r="AJ907" t="str">
            <v>V</v>
          </cell>
          <cell r="AN907">
            <v>5</v>
          </cell>
          <cell r="AO907" t="str">
            <v>introductionTransportpollution,introductionStowaway,spreadStowaway</v>
          </cell>
          <cell r="AP907" t="str">
            <v>Øs,OsA,Bu,Ve,Te,Aa,Va,Ro,Ho</v>
          </cell>
          <cell r="AQ907">
            <v>400</v>
          </cell>
          <cell r="AR907">
            <v>3</v>
          </cell>
          <cell r="AS907">
            <v>1200</v>
          </cell>
          <cell r="AT907">
            <v>72400</v>
          </cell>
          <cell r="AU907">
            <v>1500</v>
          </cell>
          <cell r="AV907">
            <v>60</v>
          </cell>
          <cell r="AW907" t="str">
            <v>Ingen kjent effekt</v>
          </cell>
          <cell r="AX907" t="str">
            <v>Ingen kjent effekt</v>
          </cell>
          <cell r="BC907" t="str">
            <v>Ingen kjent effekt</v>
          </cell>
          <cell r="BD907" t="str">
            <v>Ingen kjent effekt</v>
          </cell>
          <cell r="BE907" t="str">
            <v>no</v>
          </cell>
          <cell r="BF907" t="str">
            <v>no</v>
          </cell>
          <cell r="BG907" t="str">
            <v>V</v>
          </cell>
          <cell r="BK907" t="str">
            <v>temperate_nemoral:Europe,Asia|temperate_dry:Europe|subtropic_mediterranean:Europe,Asia</v>
          </cell>
          <cell r="BM907" t="str">
            <v>temperate_nemoral:Europe,Asia,Oceania,NorthAndCentralAmerica|temperate_dry:Europe|subtropic_mediterranean:Europe,Asia,Oceania,NorthAndCentralAmerica</v>
          </cell>
          <cell r="BO907">
            <v>3</v>
          </cell>
          <cell r="BR907" t="str">
            <v>RedListCategoryLevel</v>
          </cell>
          <cell r="BT907">
            <v>2</v>
          </cell>
          <cell r="BW907" t="str">
            <v>SpreadYearlyIncreaseObservations</v>
          </cell>
          <cell r="BX907">
            <v>86</v>
          </cell>
          <cell r="BY907">
            <v>1</v>
          </cell>
          <cell r="CB907" t="str">
            <v>T29,T32,T35,T40</v>
          </cell>
          <cell r="CC907">
            <v>1</v>
          </cell>
          <cell r="CH907">
            <v>1</v>
          </cell>
          <cell r="CM907">
            <v>1</v>
          </cell>
          <cell r="CP907" t="str">
            <v>Åpen grunnlendt kalkmark i boreonemoral sone</v>
          </cell>
          <cell r="CQ907">
            <v>1</v>
          </cell>
          <cell r="CU907">
            <v>1</v>
          </cell>
          <cell r="CX907">
            <v>0</v>
          </cell>
          <cell r="CY907">
            <v>1</v>
          </cell>
          <cell r="DB907">
            <v>0</v>
          </cell>
          <cell r="DC907" t="str">
            <v>Markkarse &lt;i&gt;Lepidium campestre &lt;/i&gt;er ett- til toårig, oftest det siste. Den stammer fra Europa nord til Sør-Skandinavia og fra Vest-Asia. Arten har frøreproduksjon. Frøene spretter litt ut av fruktene, men det sprer planten bare noen cm. Videre spredning skjer trolig mest med tråkk og transportmidler. Arten er innført med ulike transporter, spesielt med ballastjord, grasfrø og korn, men importen synes å ha stoppet praktisk talt helt opp. I stedet har arten naturalisert seg meget effektivt på grunnlendt, tørr, noe baserik mark.</v>
          </cell>
          <cell r="DD907" t="str">
            <v>&lt;p&gt;Markkarse&lt;em&gt; &lt;/em&gt;synes å ha kommet inn i første halvdel av 1800-tallet, kanskje først med grasfrø til Oslo (Munkedammen 1836 og trolig flere steder). Blytt (1874) skriver: "Ved Veikanter, i Agre, paa kunstige Enge". Men enkelte av de tidligste funnene er også gjort på velkjente, tidlige ballastplasser (f.eks. på Kråkerøy, i Gressvik og i Øra i Øf Fredrikstad og ved Akershus festning i Oslo), og nedover kysten er stordelen av tidlige funn knyttet til ballastplasser. Det første funnet knyttet til møller er fra Grim i VA Kristiansand i 1881, og deretter er arten jamt registrert ved møller og på steder der mølleavfall ble brukt (hønserier). Den relative betydningen av disse ulike innførselsmåtene (ballastjord, utenlandsk grasfrø, utenlandsk korn) gjennom tid, og opphavsområdene for de ulike, bestemmer mye av det norske mønsteret for markkarse fram til og med 1970-tallet (med mange møllefunn). Samtidig etablerte arten seg noen steder og startet egenspredning, f.eks. i Øf Fredrikstad fra ballast over på jernbanen (1890 til idag), i Oslo fra ballast og grasfrø over på tørrbakker minst fra 1860-åra, Vf Re: Langøya fra ballast til tørrbakker minst fra 1888, Te Bamble: Langesund fra ballast til tørrbakker minst fra 1896, osv. Arten har fått et stabilt utbredelsesområde på Østlandet fra Oslo-området sør til søndre Østfold og søndre Telemark, kanskje til Agder, Rogaland og Hordaland, men det tok minst 130 år før denne klimatisk tilpassete norske kjerneutbredelsen krystalliserte seg ut av svermen av innførsler (helt nord til Alta i Finnmark og ofte med en overvekt på Vestlandet der arten er blitt lite stabil). Arten har nå et rimelig stort, stabilt utbredelseområde i Norge uten vesentlige endringer over tid.&lt;/p&gt;</v>
          </cell>
          <cell r="DE907" t="str">
            <v>Arten er innført med ballastjord, som forurensning i korn og grasfrø, og kanskje med transportmidler. Spredning skjer ved ved tråkk, ved forflytning av jordmasser og med transportmidler (bil, tog).</v>
          </cell>
          <cell r="DF907" t="str">
            <v>Invasjonspotensialet er moderat, med moderat lang median levetid, men begrenset ekspansjonshastighet. Arten er veletablert i en større del av Sørøst-Norge, med store og stabile bestander, men bare i svak økning med nokså låg ekspansjonshastighet (ca. 80-90 m/år).</v>
          </cell>
          <cell r="DG907" t="str">
            <v>Ingen kjent negativ økologisk effekt er knyttet til arten. Arten invaderer grunnlendt kalkmark, dvs. prioriterte naturtyper, men forekommer ikke i slike mengder at den fortrenger i noen betydelig grad. Vekstraten er også såpass låg at dette trolig ikke vil hende i kommende tiår.</v>
          </cell>
          <cell r="DH907" t="str">
            <v>&lt;p&gt;Markkarse vurderes til låg økologisk risiko, og bare på grunn av invasjonspotensialet.&lt;/p&gt;</v>
          </cell>
          <cell r="DI907">
            <v>1</v>
          </cell>
        </row>
        <row r="908">
          <cell r="B908" t="str">
            <v>Lepidium cordatum</v>
          </cell>
          <cell r="C908" t="str">
            <v>Willd. ex Steven</v>
          </cell>
          <cell r="D908" t="str">
            <v>hjertekarse</v>
          </cell>
          <cell r="E908">
            <v>61208</v>
          </cell>
          <cell r="F908">
            <v>101248</v>
          </cell>
          <cell r="G908" t="str">
            <v>ExpertGroups/Karplanter/N</v>
          </cell>
          <cell r="H908" t="str">
            <v>Karplanter</v>
          </cell>
          <cell r="I908" t="str">
            <v>Karplanter</v>
          </cell>
          <cell r="J908" t="str">
            <v>NotApplicable</v>
          </cell>
          <cell r="M908" t="str">
            <v>canNotEstablishWithin50years</v>
          </cell>
          <cell r="X908">
            <v>1</v>
          </cell>
          <cell r="Y908">
            <v>1</v>
          </cell>
          <cell r="Z908">
            <v>1</v>
          </cell>
          <cell r="AA908">
            <v>1935</v>
          </cell>
          <cell r="AB908" t="str">
            <v>terrestrial</v>
          </cell>
          <cell r="AD908" t="str">
            <v>unknown</v>
          </cell>
          <cell r="AE908" t="str">
            <v>no</v>
          </cell>
          <cell r="AF908" t="str">
            <v>unknown</v>
          </cell>
          <cell r="AI908">
            <v>2</v>
          </cell>
          <cell r="AJ908" t="str">
            <v>V</v>
          </cell>
          <cell r="AW908" t="str">
            <v>Ingen kjent effekt</v>
          </cell>
          <cell r="AX908" t="str">
            <v>Ingen kjent effekt</v>
          </cell>
          <cell r="BC908" t="str">
            <v>Ingen kjent effekt</v>
          </cell>
          <cell r="BD908" t="str">
            <v>Ingen kjent effekt</v>
          </cell>
          <cell r="BK908" t="str">
            <v>temperate_nemoral:Asia|temperate_dry:Asia</v>
          </cell>
          <cell r="BM908" t="str">
            <v>temperate_nemoral:Asia|temperate_dry:Asia</v>
          </cell>
          <cell r="DI908">
            <v>0</v>
          </cell>
        </row>
        <row r="909">
          <cell r="B909" t="str">
            <v>Lepidium coronopus</v>
          </cell>
          <cell r="C909" t="str">
            <v>(L.) Al-Shehbaz</v>
          </cell>
          <cell r="D909" t="str">
            <v>kråkekarse</v>
          </cell>
          <cell r="E909">
            <v>134098</v>
          </cell>
          <cell r="F909">
            <v>145707</v>
          </cell>
          <cell r="G909" t="str">
            <v>ExpertGroups/Karplanter/N</v>
          </cell>
          <cell r="H909" t="str">
            <v>Karplanter</v>
          </cell>
          <cell r="I909" t="str">
            <v>Karplanter</v>
          </cell>
          <cell r="J909" t="str">
            <v>AlienSpecie</v>
          </cell>
          <cell r="N909">
            <v>1</v>
          </cell>
          <cell r="Q909">
            <v>1</v>
          </cell>
          <cell r="T909" t="str">
            <v>NK</v>
          </cell>
          <cell r="U909">
            <v>1</v>
          </cell>
          <cell r="V909" t="str">
            <v>1,1</v>
          </cell>
          <cell r="X909">
            <v>1</v>
          </cell>
          <cell r="Y909">
            <v>1</v>
          </cell>
          <cell r="Z909">
            <v>1</v>
          </cell>
          <cell r="AA909">
            <v>1826</v>
          </cell>
          <cell r="AB909" t="str">
            <v>terrestrial</v>
          </cell>
          <cell r="AD909" t="str">
            <v>origin</v>
          </cell>
          <cell r="AE909" t="str">
            <v>yes</v>
          </cell>
          <cell r="AF909" t="str">
            <v>unknown</v>
          </cell>
          <cell r="AG909">
            <v>1834</v>
          </cell>
          <cell r="AH909" t="str">
            <v>Oslo: flere steder</v>
          </cell>
          <cell r="AI909">
            <v>2</v>
          </cell>
          <cell r="AJ909" t="str">
            <v>V</v>
          </cell>
          <cell r="AN909">
            <v>3</v>
          </cell>
          <cell r="AO909" t="str">
            <v>introductionStowaway,introductionTransportpollution,spreadStowaway</v>
          </cell>
          <cell r="AP909" t="str">
            <v>OsA</v>
          </cell>
          <cell r="AQ909">
            <v>4</v>
          </cell>
          <cell r="AR909">
            <v>3</v>
          </cell>
          <cell r="AS909">
            <v>12</v>
          </cell>
          <cell r="AT909">
            <v>1</v>
          </cell>
          <cell r="AU909">
            <v>0</v>
          </cell>
          <cell r="AV909">
            <v>100</v>
          </cell>
          <cell r="AW909" t="str">
            <v>Ingen kjent effekt</v>
          </cell>
          <cell r="AX909" t="str">
            <v>Ingen kjent effekt</v>
          </cell>
          <cell r="BC909" t="str">
            <v>Ingen kjent effekt</v>
          </cell>
          <cell r="BD909" t="str">
            <v>Ingen kjent effekt</v>
          </cell>
          <cell r="BE909" t="str">
            <v>no</v>
          </cell>
          <cell r="BF909" t="str">
            <v>no</v>
          </cell>
          <cell r="BG909" t="str">
            <v>V</v>
          </cell>
          <cell r="BK909" t="str">
            <v>subtropic_mediterranean:Europe,Asia,Africa</v>
          </cell>
          <cell r="BM909" t="str">
            <v>temperate_nemoral:Europe,Oceania|subtropic_mediterranean:Europe,Asia,Africa,Oceania,NorthAndCentralAmerica|subtropic_caperegion:Africa</v>
          </cell>
          <cell r="BO909">
            <v>1</v>
          </cell>
          <cell r="BR909" t="str">
            <v>RedListCategoryLevel</v>
          </cell>
          <cell r="BT909">
            <v>1</v>
          </cell>
          <cell r="BW909" t="str">
            <v>SpreadYearlyIncreaseCalculatedExpansionSpeed</v>
          </cell>
          <cell r="BX909">
            <v>0</v>
          </cell>
          <cell r="BY909">
            <v>1</v>
          </cell>
          <cell r="CB909" t="str">
            <v>T35</v>
          </cell>
          <cell r="CC909">
            <v>1</v>
          </cell>
          <cell r="CH909">
            <v>1</v>
          </cell>
          <cell r="CM909">
            <v>1</v>
          </cell>
          <cell r="CQ909">
            <v>1</v>
          </cell>
          <cell r="CU909">
            <v>1</v>
          </cell>
          <cell r="CX909">
            <v>0</v>
          </cell>
          <cell r="CY909">
            <v>1</v>
          </cell>
          <cell r="DB909">
            <v>0</v>
          </cell>
          <cell r="DC909" t="str">
            <v>Kråkekarse &lt;em&gt;Lepidium coronopus &lt;/em&gt;(tidligere &lt;i&gt;Coronopus &lt;/i&gt;&lt;em&gt;squamatus&lt;/em&gt;)&lt;em&gt; &lt;/em&gt;er en toårig urt fra Middelhavsområdet. Den formerer seg med frø, og de vortete fruktene spres med ulike transporter og med tråkk. Arten er bare funnet på skrotemark nær importsteder i Norge.</v>
          </cell>
          <cell r="DD909" t="str">
            <v>&lt;p&gt;Kråkekarse kom inn med ballastjord, og alle funn fra det første i 1826 fram til 1920 er knyttet til ballastplasser. Arten var en av de hyppigst observerte ballastplantene i siste halvdel av 1800-tallet med 32 separate funnsteder - ofte flere ganger på hvert sted - i åtte fylker nord til MR Kristiansund. Etter 1920 var arten forsvunnet fra de aller fleste tidligere ballastplassene, sist sett i Ak Frogn: Drøbak 1921, Te Kragerø 1932, og Vf Larvik 1933. Den fikk en ny innførselsvei med malm til smelteverk og ble funnet og observert en rekke ganger i Ho Odda 1929-1947 og Ho Kvam: Ålvik 1947-1953. Deretter er det bare noen tilfeldige og kortvarige forekomster, noen av dem trolig oppspirt fra frøbank fra ballast-tida: Øf Fredrikstad 1953-1954 og 1994, VA Flekkefjord 1996 (to steder), og Oslo: Tøyen, kanten av Botanisk hage 2009.&lt;/p&gt;</v>
          </cell>
          <cell r="DE909" t="str">
            <v>Arten er kommet inn med ballastjord (fram til ca 1920) og med malm fra Vest-Asia (1920-tallet til 1950-tallet), kanskje også forvillet fra dyrkning i Botanisk hage i Oslo.</v>
          </cell>
          <cell r="DF909" t="str">
            <v>Invasjonspotensialet er lite, med minste skår på median levetid og negativ vekstrate. Arten er i praksis utdødd i Norge som reproduserende art, kanskje lokalt oppretthold ved mobilisering av frøbank.</v>
          </cell>
          <cell r="DG909" t="str">
            <v>Ingen kjent negativ økologisk effekt er knyttet til arten.</v>
          </cell>
          <cell r="DH909" t="str">
            <v>&lt;p&gt;Kråkekarse vurderes til ingen kjent økologisk risiko. Arten har vært stabil i landet, trolig fra innførsel tidlig på 1800-tallet og fram til ca. 1920, men er nå å regne som helt eller nesten utdødd.&lt;/p&gt;</v>
          </cell>
          <cell r="DI909">
            <v>0</v>
          </cell>
        </row>
        <row r="910">
          <cell r="B910" t="str">
            <v>Lepidium heterophyllum</v>
          </cell>
          <cell r="C910" t="str">
            <v>Benth.</v>
          </cell>
          <cell r="D910" t="str">
            <v>vollkarse</v>
          </cell>
          <cell r="E910">
            <v>134103</v>
          </cell>
          <cell r="F910">
            <v>101251</v>
          </cell>
          <cell r="G910" t="str">
            <v>ExpertGroups/Karplanter/N</v>
          </cell>
          <cell r="H910" t="str">
            <v>Karplanter</v>
          </cell>
          <cell r="I910" t="str">
            <v>Karplanter</v>
          </cell>
          <cell r="J910" t="str">
            <v>AlienSpecie</v>
          </cell>
          <cell r="N910">
            <v>3</v>
          </cell>
          <cell r="Q910">
            <v>1</v>
          </cell>
          <cell r="T910" t="str">
            <v>LO</v>
          </cell>
          <cell r="U910">
            <v>2</v>
          </cell>
          <cell r="V910" t="str">
            <v>3AB,1</v>
          </cell>
          <cell r="X910">
            <v>2</v>
          </cell>
          <cell r="Y910">
            <v>3</v>
          </cell>
          <cell r="Z910">
            <v>1</v>
          </cell>
          <cell r="AA910">
            <v>1902</v>
          </cell>
          <cell r="AB910" t="str">
            <v>terrestrial</v>
          </cell>
          <cell r="AD910" t="str">
            <v>origin</v>
          </cell>
          <cell r="AE910" t="str">
            <v>yes</v>
          </cell>
          <cell r="AF910" t="str">
            <v>unknown</v>
          </cell>
          <cell r="AG910">
            <v>1902</v>
          </cell>
          <cell r="AH910" t="str">
            <v>AA Lillesand: Lillesand</v>
          </cell>
          <cell r="AI910">
            <v>5</v>
          </cell>
          <cell r="AJ910" t="str">
            <v>V</v>
          </cell>
          <cell r="AN910">
            <v>3</v>
          </cell>
          <cell r="AO910" t="str">
            <v>introductionTransportpollution,spreadStowaway,spreadTransportpollution</v>
          </cell>
          <cell r="AP910" t="str">
            <v>Ve,Te,Aa,Va,Ro</v>
          </cell>
          <cell r="AQ910">
            <v>284</v>
          </cell>
          <cell r="AR910">
            <v>3</v>
          </cell>
          <cell r="AS910">
            <v>852</v>
          </cell>
          <cell r="AT910">
            <v>14900</v>
          </cell>
          <cell r="AU910">
            <v>1200</v>
          </cell>
          <cell r="AV910">
            <v>50</v>
          </cell>
          <cell r="AW910" t="str">
            <v>Ingen kjent effekt</v>
          </cell>
          <cell r="AX910" t="str">
            <v>Ingen kjent effekt</v>
          </cell>
          <cell r="BC910" t="str">
            <v>Ingen kjent effekt</v>
          </cell>
          <cell r="BD910" t="str">
            <v>Ingen kjent effekt</v>
          </cell>
          <cell r="BE910" t="str">
            <v>no</v>
          </cell>
          <cell r="BF910" t="str">
            <v>no</v>
          </cell>
          <cell r="BG910" t="str">
            <v>V</v>
          </cell>
          <cell r="BK910" t="str">
            <v>temperate_nemoral:Europe|subtropic_mediterranean:Europe</v>
          </cell>
          <cell r="BM910" t="str">
            <v>temperate_nemoral:Europe|subtropic_mediterranean:Europe,Oceania,NorthAndCentralAmerica</v>
          </cell>
          <cell r="BO910">
            <v>3</v>
          </cell>
          <cell r="BR910" t="str">
            <v>RedListCategoryLevel</v>
          </cell>
          <cell r="BT910">
            <v>3</v>
          </cell>
          <cell r="BV910" t="str">
            <v>X</v>
          </cell>
          <cell r="BW910" t="str">
            <v>SpreadYearlyIncreaseObservations</v>
          </cell>
          <cell r="BX910">
            <v>170</v>
          </cell>
          <cell r="BY910">
            <v>1</v>
          </cell>
          <cell r="CB910" t="str">
            <v>T32,T35,T40,T40,T41,T45</v>
          </cell>
          <cell r="CC910">
            <v>1</v>
          </cell>
          <cell r="CH910">
            <v>1</v>
          </cell>
          <cell r="CM910">
            <v>1</v>
          </cell>
          <cell r="CQ910">
            <v>1</v>
          </cell>
          <cell r="CU910">
            <v>1</v>
          </cell>
          <cell r="CX910">
            <v>0</v>
          </cell>
          <cell r="CY910">
            <v>1</v>
          </cell>
          <cell r="DB910">
            <v>0</v>
          </cell>
          <cell r="DC910" t="str">
            <v>Vollkarse &lt;em&gt;Lepidium heterophyllum &lt;/em&gt;stammer fra Sørvest-Europa. Arten er flerårig, uten klonal vekst. Den frøreproduserer, og frøene spretter litt vekk fra planten (cm) og spres videre med tråkk (folk, dyr), med biler og med luftstrømmen langs veier. Den etablerer seg i ulike typer grasmark, inkludert slåtteenger, og på skrotemark.</v>
          </cell>
          <cell r="DD910" t="str">
            <v>&lt;p&gt;Vollkarse synes å ha kommet inn som forurensning i grasfrø på begynnelsen av 1900-tallet, først i AA Lillesand 1902, og siden over større deler av Agder. Arten har etablert seg i Agderfylkene, særlig i Aust-Agder, mens funn i andre fylker (Vestfold, Telemark, Rogaland, Hordaland) enten skyldes separate innførsler med grasfrø (nokså sikkert i Hordaland) eller spredning med trafikk fra Agder. Det er liten økning i funnfrekvens etter 1980, men det kan skyldes at innførsel er opphørt og at arten er avhengig av egenspredning. Dens kjerneareal i Norge synes å være begrenset til den vintermilde kyststripen i Agder (det som har vært regnet til nemoral sone). Arten har en ujamn utviklingstendens fram til 1980-tallet, men med en stabilisering og økning deretter.&lt;/p&gt;</v>
          </cell>
          <cell r="DE910" t="str">
            <v>Arten er kommet inn hovedsakelig som forurensning i grasfrø. Den er spredt videre med ulike transporter og tråkk, trolig også forflytning av jordmasser.</v>
          </cell>
          <cell r="DF910" t="str">
            <v>Invasjonspotensialet er moderat, med moderat median levetid og moderat (til begrenset) ekspansjonshastighet. Arten er veletablert i Agder med mange forekomster (kanskje opp mot 300) og med stort individtall i hver forekomst.</v>
          </cell>
          <cell r="DG910" t="str">
            <v>Ingen kjent negativ økologisk effekt er knyttet til arten. Arten etablerer seg i engvegetasjon, men medfører ingen registrerbar fortrengning, og det har den heller ikke gjort de siste 100 år.</v>
          </cell>
          <cell r="DH910" t="str">
            <v>&lt;p&gt;Vollkarse vurderes til låg økologisk risiko, og bare på grunn av invasjonspotensialet. Arten er trolig kommet inn nesten bare med grasfrø fra begynnelsen av 1900-tallet. Svært mange tidlige forekomster var i kunsteng, men arten har ikke etablert seg sterkt i eng i Norge. Den er mer blitt et ugras langs veier, stier og tråkk, og på skrotemark. Den har vært tilnærmet stabil de siste tiårene. Den gjør ingen påviselig skade.&lt;br/&gt;&lt;/p&gt;</v>
          </cell>
          <cell r="DI910">
            <v>0</v>
          </cell>
        </row>
        <row r="911">
          <cell r="B911" t="str">
            <v>Lepidium perfoliatum</v>
          </cell>
          <cell r="C911" t="str">
            <v>L.</v>
          </cell>
          <cell r="D911" t="str">
            <v>orientkarse</v>
          </cell>
          <cell r="E911">
            <v>61214</v>
          </cell>
          <cell r="F911">
            <v>101254</v>
          </cell>
          <cell r="G911" t="str">
            <v>ExpertGroups/Karplanter/N</v>
          </cell>
          <cell r="H911" t="str">
            <v>Karplanter</v>
          </cell>
          <cell r="I911" t="str">
            <v>Karplanter</v>
          </cell>
          <cell r="J911" t="str">
            <v>NotApplicable</v>
          </cell>
          <cell r="M911" t="str">
            <v>canNotEstablishWithin50years</v>
          </cell>
          <cell r="AA911">
            <v>1875</v>
          </cell>
          <cell r="AB911" t="str">
            <v>terrestrial</v>
          </cell>
          <cell r="AD911" t="str">
            <v>origin</v>
          </cell>
          <cell r="AE911" t="str">
            <v>yes</v>
          </cell>
          <cell r="AF911" t="str">
            <v>unknown</v>
          </cell>
          <cell r="AI911">
            <v>1</v>
          </cell>
          <cell r="AJ911" t="str">
            <v>V</v>
          </cell>
          <cell r="AW911" t="str">
            <v>Ingen kjent effekt</v>
          </cell>
          <cell r="AX911" t="str">
            <v>Ingen kjent effekt</v>
          </cell>
          <cell r="BC911" t="str">
            <v>Ingen kjent effekt</v>
          </cell>
          <cell r="BD911" t="str">
            <v>Ingen kjent effekt</v>
          </cell>
          <cell r="BK911" t="str">
            <v>temperate_nemoral:Europe,Asia|temperate_dry:Europe,Asia|subtropic_mediterranean:Europe,Asia|subtropic_dry:Asia</v>
          </cell>
          <cell r="BM911" t="str">
            <v>temperate_nemoral:Europe,Asia,NorthAndCentralAmerica,SouthAmerica|temperate_dry:Europe,Asia|subtropic_mediterranean:Europe,Asia,NorthAndCentralAmerica|subtropic_dry:Asia</v>
          </cell>
          <cell r="DI911">
            <v>0</v>
          </cell>
        </row>
        <row r="912">
          <cell r="B912" t="str">
            <v>Lepidium ramosissimum</v>
          </cell>
          <cell r="C912" t="str">
            <v>A.Nelson</v>
          </cell>
          <cell r="D912" t="str">
            <v>greinkarse</v>
          </cell>
          <cell r="E912">
            <v>134106</v>
          </cell>
          <cell r="F912">
            <v>101255</v>
          </cell>
          <cell r="G912" t="str">
            <v>ExpertGroups/Karplanter/N</v>
          </cell>
          <cell r="H912" t="str">
            <v>Karplanter</v>
          </cell>
          <cell r="I912" t="str">
            <v>Karplanter</v>
          </cell>
          <cell r="J912" t="str">
            <v>NotApplicable</v>
          </cell>
          <cell r="M912" t="str">
            <v>canNotEstablishWithin50years</v>
          </cell>
          <cell r="AA912">
            <v>1924</v>
          </cell>
          <cell r="AB912" t="str">
            <v>terrestrial</v>
          </cell>
          <cell r="AD912" t="str">
            <v>origin</v>
          </cell>
          <cell r="AE912" t="str">
            <v>no</v>
          </cell>
          <cell r="AF912" t="str">
            <v>unknown</v>
          </cell>
          <cell r="AI912">
            <v>1</v>
          </cell>
          <cell r="AJ912" t="str">
            <v>V</v>
          </cell>
          <cell r="AW912" t="str">
            <v>Ingen kjent effekt</v>
          </cell>
          <cell r="AX912" t="str">
            <v>Ingen kjent effekt</v>
          </cell>
          <cell r="BC912" t="str">
            <v>Ingen kjent effekt</v>
          </cell>
          <cell r="BD912" t="str">
            <v>Ingen kjent effekt</v>
          </cell>
          <cell r="BK912" t="str">
            <v>temperate_boreal:NorthAndCentralAmerica|temperate_nemoral:NorthAndCentralAmerica|temperate_dry:NorthAndCentralAmerica|subtropic_mediterranean:NorthAndCentralAmerica|subtropic_dry:NorthAndCentralAmerica</v>
          </cell>
          <cell r="BM912" t="str">
            <v>temperate_boreal:NorthAndCentralAmerica|temperate_nemoral:NorthAndCentralAmerica|temperate_dry:NorthAndCentralAmerica|subtropic_mediterranean:NorthAndCentralAmerica|subtropic_dry:NorthAndCentralAmerica</v>
          </cell>
          <cell r="DI912">
            <v>0</v>
          </cell>
        </row>
        <row r="913">
          <cell r="B913" t="str">
            <v>Lepidium sativum</v>
          </cell>
          <cell r="C913" t="str">
            <v>L.</v>
          </cell>
          <cell r="D913" t="str">
            <v>matkarse</v>
          </cell>
          <cell r="E913">
            <v>61217</v>
          </cell>
          <cell r="F913">
            <v>101257</v>
          </cell>
          <cell r="G913" t="str">
            <v>ExpertGroups/Karplanter/N</v>
          </cell>
          <cell r="H913" t="str">
            <v>Karplanter</v>
          </cell>
          <cell r="I913" t="str">
            <v>Karplanter</v>
          </cell>
          <cell r="J913" t="str">
            <v>NotApplicable</v>
          </cell>
          <cell r="M913" t="str">
            <v>canNotEstablishWithin50years</v>
          </cell>
          <cell r="X913">
            <v>1</v>
          </cell>
          <cell r="Y913">
            <v>1</v>
          </cell>
          <cell r="Z913">
            <v>1</v>
          </cell>
          <cell r="AA913">
            <v>1882</v>
          </cell>
          <cell r="AB913" t="str">
            <v>terrestrial</v>
          </cell>
          <cell r="AD913" t="str">
            <v>unknown</v>
          </cell>
          <cell r="AE913" t="str">
            <v>yes</v>
          </cell>
          <cell r="AF913" t="str">
            <v>unknown</v>
          </cell>
          <cell r="AI913">
            <v>1</v>
          </cell>
          <cell r="AJ913" t="str">
            <v>V</v>
          </cell>
          <cell r="AW913" t="str">
            <v>Ingen kjent effekt</v>
          </cell>
          <cell r="AX913" t="str">
            <v>Ingen kjent effekt</v>
          </cell>
          <cell r="BC913" t="str">
            <v>Ingen kjent effekt</v>
          </cell>
          <cell r="BD913" t="str">
            <v>Ingen kjent effekt</v>
          </cell>
          <cell r="BK913" t="str">
            <v>temperate_nemoral:Asia|temperate_dry:Asia|subtropic_mediterranean:Asia</v>
          </cell>
          <cell r="BM913" t="str">
            <v>temperate_nemoral:Europe,Asia,Oceania,NorthAndCentralAmerica|temperate_dry:Europe,Asia|subtropic_mediterranean:Europe,Asia,Africa,Oceania|subtropic_dry:Asia|subtropic_highlands:Africa</v>
          </cell>
          <cell r="DI913">
            <v>0</v>
          </cell>
        </row>
        <row r="914">
          <cell r="B914" t="str">
            <v>Leptinella squalida</v>
          </cell>
          <cell r="C914" t="str">
            <v>Hook. f.</v>
          </cell>
          <cell r="D914" t="str">
            <v>trampeknapp</v>
          </cell>
          <cell r="E914">
            <v>105643</v>
          </cell>
          <cell r="F914">
            <v>145710</v>
          </cell>
          <cell r="G914" t="str">
            <v>ExpertGroups/Karplanter/N</v>
          </cell>
          <cell r="H914" t="str">
            <v>Karplanter</v>
          </cell>
          <cell r="I914" t="str">
            <v>Karplanter</v>
          </cell>
          <cell r="J914" t="str">
            <v>NotApplicable</v>
          </cell>
          <cell r="M914" t="str">
            <v>canNotEstablishWithin50years</v>
          </cell>
          <cell r="AA914">
            <v>1989</v>
          </cell>
          <cell r="AB914" t="str">
            <v>terrestrial</v>
          </cell>
          <cell r="AD914" t="str">
            <v>unknown</v>
          </cell>
          <cell r="AE914" t="str">
            <v>no</v>
          </cell>
          <cell r="AF914" t="str">
            <v>unknown</v>
          </cell>
          <cell r="AI914">
            <v>1</v>
          </cell>
          <cell r="AJ914" t="str">
            <v>V</v>
          </cell>
          <cell r="AW914" t="str">
            <v>Ingen kjent effekt</v>
          </cell>
          <cell r="AX914" t="str">
            <v>Ingen kjent effekt</v>
          </cell>
          <cell r="BC914" t="str">
            <v>Ingen kjent effekt</v>
          </cell>
          <cell r="BD914" t="str">
            <v>Ingen kjent effekt</v>
          </cell>
          <cell r="BK914" t="str">
            <v>temperate_nemoral:Oceania|subtropic_unspecified:Oceania</v>
          </cell>
          <cell r="BM914" t="str">
            <v>temperate_nemoral:Europe,Oceania|subtropic_unspecified:Oceania</v>
          </cell>
          <cell r="DI914">
            <v>0</v>
          </cell>
        </row>
        <row r="915">
          <cell r="B915" t="str">
            <v>Leucanthemella serotina</v>
          </cell>
          <cell r="C915" t="str">
            <v>(L.) Tzvelev</v>
          </cell>
          <cell r="E915">
            <v>143872</v>
          </cell>
          <cell r="F915">
            <v>170008</v>
          </cell>
          <cell r="G915" t="str">
            <v>ExpertGroups/Karplanter/N</v>
          </cell>
          <cell r="H915" t="str">
            <v>Karplanter</v>
          </cell>
          <cell r="I915" t="str">
            <v>Karplanter</v>
          </cell>
          <cell r="J915" t="str">
            <v>NotApplicable</v>
          </cell>
          <cell r="M915" t="str">
            <v>canNotEstablishWithin50years</v>
          </cell>
          <cell r="AA915">
            <v>1979</v>
          </cell>
          <cell r="AB915" t="str">
            <v>terrestrial</v>
          </cell>
          <cell r="AD915" t="str">
            <v>unknown</v>
          </cell>
          <cell r="AE915" t="str">
            <v>no</v>
          </cell>
          <cell r="AF915" t="str">
            <v>unknown</v>
          </cell>
          <cell r="AI915">
            <v>5</v>
          </cell>
          <cell r="AJ915" t="str">
            <v>V</v>
          </cell>
          <cell r="AW915" t="str">
            <v>Ingen kjent effekt</v>
          </cell>
          <cell r="AX915" t="str">
            <v>Ingen kjent effekt</v>
          </cell>
          <cell r="BC915" t="str">
            <v>Ingen kjent effekt</v>
          </cell>
          <cell r="BD915" t="str">
            <v>Ingen kjent effekt</v>
          </cell>
          <cell r="BK915" t="str">
            <v>temperate_nemoral:Europe|subtropic_mediterranean:Europe</v>
          </cell>
          <cell r="BM915" t="str">
            <v>temperate_nemoral:Europe|subtropic_mediterranean:Europe</v>
          </cell>
          <cell r="DI915">
            <v>0</v>
          </cell>
        </row>
        <row r="916">
          <cell r="B916" t="str">
            <v>Leucanthemum maximum</v>
          </cell>
          <cell r="C916" t="str">
            <v>(Ramond) DC.</v>
          </cell>
          <cell r="D916" t="str">
            <v>storkrage</v>
          </cell>
          <cell r="E916">
            <v>134118</v>
          </cell>
          <cell r="F916">
            <v>100729</v>
          </cell>
          <cell r="G916" t="str">
            <v>ExpertGroups/Karplanter/N</v>
          </cell>
          <cell r="H916" t="str">
            <v>Karplanter</v>
          </cell>
          <cell r="I916" t="str">
            <v>Karplanter</v>
          </cell>
          <cell r="J916" t="str">
            <v>AlienSpecie</v>
          </cell>
          <cell r="N916">
            <v>2</v>
          </cell>
          <cell r="Q916">
            <v>1</v>
          </cell>
          <cell r="T916" t="str">
            <v>LO</v>
          </cell>
          <cell r="U916">
            <v>2</v>
          </cell>
          <cell r="V916" t="str">
            <v>2AB,1</v>
          </cell>
          <cell r="AA916">
            <v>1994</v>
          </cell>
          <cell r="AB916" t="str">
            <v>terrestrial</v>
          </cell>
          <cell r="AD916" t="str">
            <v>unknown</v>
          </cell>
          <cell r="AE916" t="str">
            <v>no</v>
          </cell>
          <cell r="AF916" t="str">
            <v>unknown</v>
          </cell>
          <cell r="AG916">
            <v>1994</v>
          </cell>
          <cell r="AH916" t="str">
            <v>SF Hyllstad: Leirvik Hola</v>
          </cell>
          <cell r="AI916">
            <v>5</v>
          </cell>
          <cell r="AJ916" t="str">
            <v>V</v>
          </cell>
          <cell r="AL916">
            <v>1</v>
          </cell>
          <cell r="AM916" t="str">
            <v>importDirect</v>
          </cell>
          <cell r="AN916">
            <v>3</v>
          </cell>
          <cell r="AO916" t="str">
            <v>introductionEscaped,spreadTransportpollution</v>
          </cell>
          <cell r="AP916" t="str">
            <v>OsA,Bu,Sf,Mr</v>
          </cell>
          <cell r="AQ916">
            <v>40</v>
          </cell>
          <cell r="AR916">
            <v>5</v>
          </cell>
          <cell r="AS916">
            <v>200</v>
          </cell>
          <cell r="AT916">
            <v>51300</v>
          </cell>
          <cell r="AU916">
            <v>600</v>
          </cell>
          <cell r="AV916">
            <v>100</v>
          </cell>
          <cell r="AW916" t="str">
            <v>Ingen kjent effekt</v>
          </cell>
          <cell r="AX916" t="str">
            <v>Ingen kjent effekt</v>
          </cell>
          <cell r="BC916" t="str">
            <v>Ingen kjent effekt</v>
          </cell>
          <cell r="BD916" t="str">
            <v>Ingen kjent effekt</v>
          </cell>
          <cell r="BE916" t="str">
            <v>no</v>
          </cell>
          <cell r="BF916" t="str">
            <v>no</v>
          </cell>
          <cell r="BG916" t="str">
            <v>V</v>
          </cell>
          <cell r="BK916" t="str">
            <v>temperate_nemoral:Europe</v>
          </cell>
          <cell r="BM916" t="str">
            <v>temperate_nemoral:Europe,Oceania,NorthAndCentralAmerica|subtropic_mediterranean:Europe,Oceania,NorthAndCentralAmerica</v>
          </cell>
          <cell r="BO916">
            <v>2</v>
          </cell>
          <cell r="BR916" t="str">
            <v>RedListCategoryLevel</v>
          </cell>
          <cell r="BT916">
            <v>2</v>
          </cell>
          <cell r="BW916" t="str">
            <v>SpreadYearlyIncreaseCalculatedExpansionSpeed</v>
          </cell>
          <cell r="BX916">
            <v>128.66</v>
          </cell>
          <cell r="BY916">
            <v>1</v>
          </cell>
          <cell r="CB916" t="str">
            <v>T4-C-3,T35,T40</v>
          </cell>
          <cell r="CC916">
            <v>1</v>
          </cell>
          <cell r="CH916">
            <v>1</v>
          </cell>
          <cell r="CM916">
            <v>1</v>
          </cell>
          <cell r="CQ916">
            <v>1</v>
          </cell>
          <cell r="CU916">
            <v>1</v>
          </cell>
          <cell r="CX916">
            <v>0</v>
          </cell>
          <cell r="CY916">
            <v>1</v>
          </cell>
          <cell r="DB916">
            <v>0</v>
          </cell>
          <cell r="DC916" t="str">
            <v>Storkrage &lt;i&gt;Leucanthemum maximum&lt;/i&gt; er en art av prestekrage-komplekset fra Pyreneene. Den er en flerårig urt med frøformering. Fruktene har ikke sveveapparat og spres nokså passivt, trolig mest med dyr under naturlige forhold. Den dyrkes en del i Norge og er spredt ut eller kastet ut på skrotemark, særlig på Vestlandet.&lt;br/&gt;Prestekrage-komplekset er en systematisk komplisert gruppe der Flora Europaea (Heywood 1976) antyder 15 arter ved siden av prestekrage &lt;i&gt;L. vulgare&lt;/i&gt;. Alle disse er lokale arter i fjellstrøk i Sør-Europa. Storkrage og en annen art av gruppen, &lt;i&gt;L. lacustre&lt;/i&gt; fra østre Portugal (Estremadura) inngår i det hagehybridkomplekset som kalles kjempekrage &lt;i&gt;L. &lt;/i&gt;x &lt;i&gt;superbum&lt;/i&gt;. Vi har revidert det materialet vi har hatt tilgjengelig i Osloherbariet, og studert fotos innlagt i Artsobservasjoner, men vi har ikke hatt anledning til å studere materiale i andre samlinger. Derfor er slike opplysninger markert som utelatt (Ex Tax) i dokumentasjonsfila. Storkrage synes særlig å forekomme på Vestlandet, mens kjempekrage er funnet flere steder i låglandet.</v>
          </cell>
          <cell r="DD916" t="str">
            <v>Storkrage ble først dokumentert ved herbariebelegg fra tre lokaliteter i SF Hyllestad i 1994, alle forekomstene resultat av dumping av hageavfall og lokal formering, med naturalisering (reproduksjon) i hvert fall ett sted i Hyllestad (Leirvik Hola). Senere er arten funnet som gjenstående etter et gartneri i Ak Asker (Bondi 2005), på trolige dumpeplasser i Bu Drammen 2012 og Hurum 2016, og på fire lokaliteter i Møre og Romsdal i Sunndal 2003, Ålesund 2015 og Giske 2015 (to lokaliteter).</v>
          </cell>
          <cell r="DE916" t="str">
            <v>Arten er innført som hageplante og spredt ved dumping av hageavfall og forflytning av jordmasser.</v>
          </cell>
          <cell r="DF916" t="str">
            <v>Invasjonspotensialet er begrenset, med begrenset median levetid og begrenset ekspansjonshastighet.</v>
          </cell>
          <cell r="DG916" t="str">
            <v>Ingen kjent negativ økologisk effekt er knyttet til arten.</v>
          </cell>
          <cell r="DH916" t="str">
            <v>Storkrage vurderes til låg økologisk risiko, og bare på grunn av invasjonspotensialet. Arten er under etablering i norsk natur, kanskje spesielt på Vestlandet, men utgjør neppe noen økologisk risiko.</v>
          </cell>
          <cell r="DI916">
            <v>1</v>
          </cell>
        </row>
        <row r="917">
          <cell r="B917" t="str">
            <v>Leucanthemum ×superbum</v>
          </cell>
          <cell r="C917" t="str">
            <v>(Bergmans ex J.W.Ingram) D.H.Kent</v>
          </cell>
          <cell r="D917" t="str">
            <v>kjempekrage</v>
          </cell>
          <cell r="E917">
            <v>134115</v>
          </cell>
          <cell r="F917">
            <v>100730</v>
          </cell>
          <cell r="G917" t="str">
            <v>ExpertGroups/Karplanter/N</v>
          </cell>
          <cell r="H917" t="str">
            <v>Karplanter</v>
          </cell>
          <cell r="I917" t="str">
            <v>Karplanter</v>
          </cell>
          <cell r="J917" t="str">
            <v>AlienSpecie</v>
          </cell>
          <cell r="N917">
            <v>3</v>
          </cell>
          <cell r="O917" t="str">
            <v>V</v>
          </cell>
          <cell r="Q917">
            <v>1</v>
          </cell>
          <cell r="T917" t="str">
            <v>LO</v>
          </cell>
          <cell r="U917">
            <v>2</v>
          </cell>
          <cell r="V917" t="str">
            <v>3B,1</v>
          </cell>
          <cell r="X917">
            <v>2</v>
          </cell>
          <cell r="Y917">
            <v>3</v>
          </cell>
          <cell r="Z917">
            <v>1</v>
          </cell>
          <cell r="AA917">
            <v>1992</v>
          </cell>
          <cell r="AB917" t="str">
            <v>terrestrial</v>
          </cell>
          <cell r="AD917" t="str">
            <v>unknown</v>
          </cell>
          <cell r="AE917" t="str">
            <v>yes</v>
          </cell>
          <cell r="AF917" t="str">
            <v>unknown</v>
          </cell>
          <cell r="AG917">
            <v>1992</v>
          </cell>
          <cell r="AH917" t="str">
            <v>Bu Lier: S for Muggerud</v>
          </cell>
          <cell r="AI917">
            <v>5</v>
          </cell>
          <cell r="AJ917" t="str">
            <v>V</v>
          </cell>
          <cell r="AL917">
            <v>1</v>
          </cell>
          <cell r="AM917" t="str">
            <v>importDirect</v>
          </cell>
          <cell r="AN917">
            <v>3</v>
          </cell>
          <cell r="AO917" t="str">
            <v>introductionEscaped,spreadTransportpollution</v>
          </cell>
          <cell r="AP917" t="str">
            <v>Øs,OsA,Bu,Ve,Ro,Sf</v>
          </cell>
          <cell r="AQ917">
            <v>40</v>
          </cell>
          <cell r="AR917">
            <v>7</v>
          </cell>
          <cell r="AS917">
            <v>280</v>
          </cell>
          <cell r="AT917">
            <v>100000</v>
          </cell>
          <cell r="AU917">
            <v>840</v>
          </cell>
          <cell r="AV917">
            <v>80</v>
          </cell>
          <cell r="AW917" t="str">
            <v>Ingen kjent effekt</v>
          </cell>
          <cell r="AX917" t="str">
            <v>Ingen kjent effekt</v>
          </cell>
          <cell r="BC917" t="str">
            <v>Ingen kjent effekt</v>
          </cell>
          <cell r="BD917" t="str">
            <v>Ingen kjent effekt</v>
          </cell>
          <cell r="BE917" t="str">
            <v>no</v>
          </cell>
          <cell r="BF917" t="str">
            <v>no</v>
          </cell>
          <cell r="BK917" t="str">
            <v>unknown:Europe</v>
          </cell>
          <cell r="BM917" t="str">
            <v>temperate_nemoral:Europe,Oceania|subtropic_mediterranean:Europe,Oceania</v>
          </cell>
          <cell r="BO917">
            <v>2</v>
          </cell>
          <cell r="BR917" t="str">
            <v>RedListCategoryLevel</v>
          </cell>
          <cell r="BT917">
            <v>3</v>
          </cell>
          <cell r="BV917" t="str">
            <v>X</v>
          </cell>
          <cell r="BW917" t="str">
            <v>SpreadYearlyIncreaseObservations</v>
          </cell>
          <cell r="BX917">
            <v>193</v>
          </cell>
          <cell r="BY917">
            <v>1</v>
          </cell>
          <cell r="CB917" t="str">
            <v>T4,T35,T37,T40,T42,T43</v>
          </cell>
          <cell r="CC917">
            <v>1</v>
          </cell>
          <cell r="CH917">
            <v>1</v>
          </cell>
          <cell r="CM917">
            <v>1</v>
          </cell>
          <cell r="CQ917">
            <v>1</v>
          </cell>
          <cell r="CU917">
            <v>1</v>
          </cell>
          <cell r="CX917">
            <v>0</v>
          </cell>
          <cell r="CY917">
            <v>1</v>
          </cell>
          <cell r="DB917">
            <v>0</v>
          </cell>
          <cell r="DC917" t="str">
            <v>Kjempekrage &lt;i&gt;Leucanthemum &lt;/i&gt;x &lt;i&gt;superbum&lt;/i&gt; er en hagehybridart som dyrkes mye som prydplante. Den har frøformering, men fruktsettingen er kanskje noe variabel. Den formerer seg i Norge. Den er funnet hovedsakelig på skrotemark, men en sjelden gang i lågurtskog (som resultat av dumping av hageavfall).&lt;br/&gt;Prestekrage-komplekset er en systematisk komplisert gruppe der Flora Europaea (Heywood 1976) antyder 15 arter ved siden av prestekrage &lt;i&gt;L. vulgare&lt;/i&gt;. Alle disse er lokale arter i fjellstrøk i Sør-Europa. Storkrage og en annen art av gruppen, &lt;i&gt;L. lacustre&lt;/i&gt; fra østre Portugal (Estremadura) inngår i det hagehybridkomplekset som kalles kjempekrage &lt;i&gt;L. &lt;/i&gt;x &lt;i&gt;superbum&lt;/i&gt;. Vi har revidert det materialet vi har hatt tilgjengelig i Osloherbariet, og studert fotos innlagt i Artsobservasjoner, men vi har ikke hatt anledning til å studere materiale i andre samlinger. Derfor er slike opplysninger markert som utelatt (Ex Tax) i dokumentasjonsfila. Storkrage synes særlig å forekomme på Vestlandet, mens kjempekrage er funnet flere steder i låglandet.</v>
          </cell>
          <cell r="DD917" t="str">
            <v>&lt;p&gt;Kjempekrage &lt;em&gt;Leucanthemum &lt;/em&gt;x &lt;em&gt;superbum &lt;/em&gt;oppfattes her snevrere enn i behandlingen av fremmede arter i 2012 (storkrage &lt;i&gt;L. maximum&lt;/i&gt; behandles separat). Arten kan ha vært lenge dyrket, men første opplysning som forvillet er fra 1992 i Bu Lier. Siden er arten funnet 15 steder i kystfylker fra Østfold til Møre og Romsdal, og med ett funn i Øst-Finnmark (Sør-Varanger: Kirkenes). Utbredelsen er trolig mye tettere fordi vi har måttet utelate fra vurderingen alle herbariebelegg og opplysninger vi ikke har kunnet bekrefte om hører til den ene eller den andre av artene (det utelatte utgjør 69 % av alle opplysninger).&lt;/p&gt;</v>
          </cell>
          <cell r="DE917" t="str">
            <v>Arten er innført som hageplante og spredt ut fra hager hovedsakelig ved dumping av hageavfall, men en sjelden gang også sett frøspredt. Den følger med ved forflytning av jordmasser.</v>
          </cell>
          <cell r="DF917" t="str">
            <v>Invasjonspotensialet er moderat, med usikkerhet til begrenset, som en kombinasjon av begrenset median levetid og moderat (til begrenset) ekspansjonshastighet. Arten har noe frøspredning, men er ikke særlig ekspansiv. Funnfrekvensen (ekspansjonshastigheten) øker hovedsakelig på grunn av økt bruk.</v>
          </cell>
          <cell r="DG917" t="str">
            <v>Ingen kjent negativ økologisk effekt er knyttet til arten.</v>
          </cell>
          <cell r="DH917" t="str">
            <v>&lt;p&gt;Kjempekrage vurderes til låg økologisk risiko, og bare på grunn av invasjonspotensialet. Den utgjør ingen påviselig trussel mot norsk natur. Den synes heller ikke å være interfertil med vår stedegne prestekrage &lt;em&gt;Leucanthemum vulgare&lt;/em&gt;.&lt;br/&gt;&lt;/p&gt;</v>
          </cell>
          <cell r="DI917">
            <v>1</v>
          </cell>
        </row>
        <row r="918">
          <cell r="B918" t="str">
            <v>Levisticum officinale</v>
          </cell>
          <cell r="C918" t="str">
            <v>W.D.J.Koch</v>
          </cell>
          <cell r="D918" t="str">
            <v>løpstikke</v>
          </cell>
          <cell r="E918">
            <v>134126</v>
          </cell>
          <cell r="F918">
            <v>100337</v>
          </cell>
          <cell r="G918" t="str">
            <v>ExpertGroups/Karplanter/N</v>
          </cell>
          <cell r="H918" t="str">
            <v>Karplanter</v>
          </cell>
          <cell r="I918" t="str">
            <v>Karplanter</v>
          </cell>
          <cell r="J918" t="str">
            <v>NotApplicable</v>
          </cell>
          <cell r="M918" t="str">
            <v>traditionalProductionSpecie</v>
          </cell>
          <cell r="X918">
            <v>2</v>
          </cell>
          <cell r="Y918">
            <v>3</v>
          </cell>
          <cell r="Z918">
            <v>1</v>
          </cell>
          <cell r="AA918" t="str">
            <v>1840-tallet</v>
          </cell>
          <cell r="AB918" t="str">
            <v>terrestrial</v>
          </cell>
          <cell r="AD918" t="str">
            <v>unknown</v>
          </cell>
          <cell r="AE918" t="str">
            <v>yes</v>
          </cell>
          <cell r="AF918" t="str">
            <v>unknown</v>
          </cell>
          <cell r="AG918" t="str">
            <v>1840-tallet</v>
          </cell>
          <cell r="AH918" t="str">
            <v>Op Toten: Rustad</v>
          </cell>
          <cell r="AI918">
            <v>10</v>
          </cell>
          <cell r="AJ918" t="str">
            <v>V</v>
          </cell>
          <cell r="AW918" t="str">
            <v>Ingen kjent effekt</v>
          </cell>
          <cell r="AX918" t="str">
            <v>Ingen kjent effekt</v>
          </cell>
          <cell r="BC918" t="str">
            <v>Ingen kjent effekt</v>
          </cell>
          <cell r="BD918" t="str">
            <v>Ingen kjent effekt</v>
          </cell>
          <cell r="BK918" t="str">
            <v>temperate_dry:Asia|subtropic_unspecified:Asia</v>
          </cell>
          <cell r="BM918" t="str">
            <v>temperate_boreal:Europe|temperate_nemoral:Europe,NorthAndCentralAmerica|temperate_dry:Europe,Asia|subtropic_unspecified:Asia|subtropic_mediterranean:Europe,Asia</v>
          </cell>
          <cell r="DI918">
            <v>1</v>
          </cell>
        </row>
        <row r="919">
          <cell r="B919" t="str">
            <v>Liatris spicata</v>
          </cell>
          <cell r="C919" t="str">
            <v>(L.) Willd.</v>
          </cell>
          <cell r="D919" t="str">
            <v>akssøyleblom</v>
          </cell>
          <cell r="E919">
            <v>60693</v>
          </cell>
          <cell r="F919">
            <v>100733</v>
          </cell>
          <cell r="G919" t="str">
            <v>ExpertGroups/Karplanter/N</v>
          </cell>
          <cell r="H919" t="str">
            <v>Karplanter</v>
          </cell>
          <cell r="I919" t="str">
            <v>Karplanter</v>
          </cell>
          <cell r="J919" t="str">
            <v>NotApplicable</v>
          </cell>
          <cell r="M919" t="str">
            <v>canNotEstablishWithin50years</v>
          </cell>
          <cell r="AA919">
            <v>2003</v>
          </cell>
          <cell r="AB919" t="str">
            <v>terrestrial</v>
          </cell>
          <cell r="AD919" t="str">
            <v>other</v>
          </cell>
          <cell r="AE919" t="str">
            <v>no</v>
          </cell>
          <cell r="AF919" t="str">
            <v>unknown</v>
          </cell>
          <cell r="AI919">
            <v>5</v>
          </cell>
          <cell r="AJ919" t="str">
            <v>V</v>
          </cell>
          <cell r="AW919" t="str">
            <v>Ingen kjent effekt</v>
          </cell>
          <cell r="AX919" t="str">
            <v>Ingen kjent effekt</v>
          </cell>
          <cell r="BC919" t="str">
            <v>Ingen kjent effekt</v>
          </cell>
          <cell r="BD919" t="str">
            <v>Ingen kjent effekt</v>
          </cell>
          <cell r="BK919" t="str">
            <v>temperate_nemoral:NorthAndCentralAmerica|subtropic_unspecified:NorthAndCentralAmerica</v>
          </cell>
          <cell r="BM919" t="str">
            <v>temperate_nemoral:Europe,NorthAndCentralAmerica|subtropic_unspecified:NorthAndCentralAmerica</v>
          </cell>
          <cell r="DI919">
            <v>0</v>
          </cell>
        </row>
        <row r="920">
          <cell r="B920" t="str">
            <v>Ligularia dentata</v>
          </cell>
          <cell r="C920" t="str">
            <v>(A.Gray) Hara</v>
          </cell>
          <cell r="D920" t="str">
            <v>stor nøkketunge</v>
          </cell>
          <cell r="E920">
            <v>134149</v>
          </cell>
          <cell r="F920">
            <v>100735</v>
          </cell>
          <cell r="G920" t="str">
            <v>ExpertGroups/Karplanter/N</v>
          </cell>
          <cell r="H920" t="str">
            <v>Karplanter</v>
          </cell>
          <cell r="I920" t="str">
            <v>Karplanter</v>
          </cell>
          <cell r="J920" t="str">
            <v>AlienSpecie</v>
          </cell>
          <cell r="N920">
            <v>3</v>
          </cell>
          <cell r="O920" t="str">
            <v>V</v>
          </cell>
          <cell r="Q920">
            <v>1</v>
          </cell>
          <cell r="T920" t="str">
            <v>LO</v>
          </cell>
          <cell r="U920">
            <v>2</v>
          </cell>
          <cell r="V920" t="str">
            <v>3AB,1</v>
          </cell>
          <cell r="X920">
            <v>3</v>
          </cell>
          <cell r="Y920">
            <v>4</v>
          </cell>
          <cell r="Z920">
            <v>1</v>
          </cell>
          <cell r="AA920">
            <v>1964</v>
          </cell>
          <cell r="AB920" t="str">
            <v>terrestrial</v>
          </cell>
          <cell r="AD920" t="str">
            <v>unknown</v>
          </cell>
          <cell r="AE920" t="str">
            <v>yes</v>
          </cell>
          <cell r="AF920" t="str">
            <v>unknown</v>
          </cell>
          <cell r="AG920">
            <v>2001</v>
          </cell>
          <cell r="AH920" t="str">
            <v>Tr Tromsø: Kvaløya, Karveslettveien</v>
          </cell>
          <cell r="AI920">
            <v>10</v>
          </cell>
          <cell r="AJ920" t="str">
            <v>V</v>
          </cell>
          <cell r="AL920">
            <v>1</v>
          </cell>
          <cell r="AM920" t="str">
            <v>importDirect</v>
          </cell>
          <cell r="AN920">
            <v>2</v>
          </cell>
          <cell r="AO920" t="str">
            <v>introductionEscaped,spreadNaturalDispersal</v>
          </cell>
          <cell r="AP920" t="str">
            <v>No,Tr</v>
          </cell>
          <cell r="AQ920">
            <v>28</v>
          </cell>
          <cell r="AR920">
            <v>3</v>
          </cell>
          <cell r="AS920">
            <v>84</v>
          </cell>
          <cell r="AT920">
            <v>3870</v>
          </cell>
          <cell r="AU920">
            <v>240</v>
          </cell>
          <cell r="AV920">
            <v>50</v>
          </cell>
          <cell r="AW920" t="str">
            <v>Ingen kjent effekt</v>
          </cell>
          <cell r="AX920" t="str">
            <v>Ingen kjent effekt</v>
          </cell>
          <cell r="BC920" t="str">
            <v>Ingen kjent effekt</v>
          </cell>
          <cell r="BD920" t="str">
            <v>Ingen kjent effekt</v>
          </cell>
          <cell r="BE920" t="str">
            <v>no</v>
          </cell>
          <cell r="BF920" t="str">
            <v>no</v>
          </cell>
          <cell r="BK920" t="str">
            <v>temperate_nemoral:Asia</v>
          </cell>
          <cell r="BM920" t="str">
            <v>temperate_boreal:Europe|temperate_nemoral:Europe,Asia,Oceania,NorthAndCentralAmerica</v>
          </cell>
          <cell r="BO920">
            <v>3</v>
          </cell>
          <cell r="BQ920" t="str">
            <v>X</v>
          </cell>
          <cell r="BR920" t="str">
            <v>RedListCategoryLevel</v>
          </cell>
          <cell r="BT920">
            <v>3</v>
          </cell>
          <cell r="BV920" t="str">
            <v>X</v>
          </cell>
          <cell r="BW920" t="str">
            <v>SpreadYearlyIncreaseObservations</v>
          </cell>
          <cell r="BX920">
            <v>177</v>
          </cell>
          <cell r="BY920">
            <v>1</v>
          </cell>
          <cell r="CB920" t="str">
            <v>T4-C-3,T4-C-7,T4-C-18,T35</v>
          </cell>
          <cell r="CC920">
            <v>1</v>
          </cell>
          <cell r="CH920">
            <v>1</v>
          </cell>
          <cell r="CL920" t="str">
            <v>T4-C-3,T4-C-18</v>
          </cell>
          <cell r="CM920">
            <v>1</v>
          </cell>
          <cell r="CQ920">
            <v>1</v>
          </cell>
          <cell r="CU920">
            <v>1</v>
          </cell>
          <cell r="CX920">
            <v>0</v>
          </cell>
          <cell r="CY920">
            <v>1</v>
          </cell>
          <cell r="DB920">
            <v>0</v>
          </cell>
          <cell r="DC920" t="str">
            <v>Stor nøkketunge &lt;i&gt;Ligularia dentata&lt;/i&gt; er en langlevd flerårig urt med frøreproduksjon, men uten sterk klonal spredning. Frøene spres med vind over begrensete avstander. Den kommer fra Kina og Japan. Arten etablerer seg best i noe næringsrik lågurt- og høgstaudeskog, men er funnet mange steder på frodig skrotemark (veikanter, grøftekanter).</v>
          </cell>
          <cell r="DD920" t="str">
            <v>&lt;p&gt;Stor nøkketunge er relativt nylig blitt populær som hagestaude. Den ble funnet første gang i Ak Asker: Nesøya i 1964, men registrert etablert først i Tr Tromsø: Kvaløysletta i 2001. I løpet av 16 år har den fått ni mer eller mindre etablerte forekomster i No Narvik og Evenes og Tr Tromsø. Den er ekspansiv og kan forventes å bli mye mer hyppig framover.&lt;/p&gt;</v>
          </cell>
          <cell r="DE920" t="str">
            <v>Arten er innført som hageplante og sSpredt ut fra hager med utkast og med vindspredte frukter. Videre egenspredning skjer med vindbårne frukter.</v>
          </cell>
          <cell r="DF920" t="str">
            <v>Invasjonspotensialet er moderat, med usikkerhet til begrenset, en kombinasjon av moderat (til begrenset) median levetid og moderat (til begrenset) ekspansjonshastighet (150-200 m/år).</v>
          </cell>
          <cell r="DG920" t="str">
            <v>Arten har foreløpig ingen kjente økologiske effekter og forventes heller ikke å få effekter som overstiger terskelverdien til en liten effekt de kommende 50 år. Arten kan etablere og spre seg i noe næringsrik skog (lågurt- og høgstaude-typer), er storvokst, men synes ikke å ha noen merkbar fortrengnings-effekt på stedegne arter innen rimelig framtid.</v>
          </cell>
          <cell r="DH920" t="str">
            <v>&lt;p&gt;Stor nøkketunge vurderes til låg økologisk risiko, og bare på grunn av invasjonspotensialet. Dette er en nedgradering fra potensielt høg risiko ved vurderingen i 2012. Nedgraderingen skyldes endret beregningsmåte for invasjonspotensialet. Arten er nokså nylig tatt i bruk som hagestaude og er særlig populær nordpå. Den er helt hardfør. Den sprer seg ut i eng og skogkanter og har potensial for å etablere seg meget godt i næringsrik skog. Det er uvisst hvor sterk ekspansjonen vil bli. Den er storvokst nok til å kunne fortrenge andre planter, men det vil ta lang tid før en slik effekt vil merkes. Foreløpig er den bare kjent fra 9 (10) forekomster, hver på noen få kvadratmeter.&lt;/p&gt;</v>
          </cell>
          <cell r="DI920">
            <v>0</v>
          </cell>
        </row>
        <row r="921">
          <cell r="B921" t="str">
            <v>Ligularia przewalskii</v>
          </cell>
          <cell r="C921" t="str">
            <v>(Maxim.) Diels</v>
          </cell>
          <cell r="D921" t="str">
            <v>aksnøkketunge</v>
          </cell>
          <cell r="E921">
            <v>60696</v>
          </cell>
          <cell r="F921">
            <v>100736</v>
          </cell>
          <cell r="G921" t="str">
            <v>ExpertGroups/Karplanter/N</v>
          </cell>
          <cell r="H921" t="str">
            <v>Karplanter</v>
          </cell>
          <cell r="I921" t="str">
            <v>Karplanter</v>
          </cell>
          <cell r="J921" t="str">
            <v>AlienSpecie</v>
          </cell>
          <cell r="N921">
            <v>2</v>
          </cell>
          <cell r="P921" t="str">
            <v>V</v>
          </cell>
          <cell r="Q921">
            <v>1</v>
          </cell>
          <cell r="T921" t="str">
            <v>LO</v>
          </cell>
          <cell r="U921">
            <v>2</v>
          </cell>
          <cell r="V921" t="str">
            <v>2AB,1</v>
          </cell>
          <cell r="X921">
            <v>1</v>
          </cell>
          <cell r="Y921">
            <v>1</v>
          </cell>
          <cell r="Z921">
            <v>1</v>
          </cell>
          <cell r="AA921">
            <v>1951</v>
          </cell>
          <cell r="AB921" t="str">
            <v>terrestrial</v>
          </cell>
          <cell r="AD921" t="str">
            <v>unknown</v>
          </cell>
          <cell r="AE921" t="str">
            <v>yes</v>
          </cell>
          <cell r="AF921" t="str">
            <v>unknown</v>
          </cell>
          <cell r="AG921">
            <v>1999</v>
          </cell>
          <cell r="AH921" t="str">
            <v>Ro Sola: Sørnes</v>
          </cell>
          <cell r="AI921">
            <v>10</v>
          </cell>
          <cell r="AJ921" t="str">
            <v>V</v>
          </cell>
          <cell r="AL921">
            <v>1</v>
          </cell>
          <cell r="AM921" t="str">
            <v>importDirect</v>
          </cell>
          <cell r="AN921">
            <v>3</v>
          </cell>
          <cell r="AO921" t="str">
            <v>introductionEscaped,spreadNaturalDispersal</v>
          </cell>
          <cell r="AP921" t="str">
            <v>Øs,OsA,Bu,Ro,No,Tr</v>
          </cell>
          <cell r="AQ921">
            <v>24</v>
          </cell>
          <cell r="AR921">
            <v>3</v>
          </cell>
          <cell r="AS921">
            <v>72</v>
          </cell>
          <cell r="AT921">
            <v>180000</v>
          </cell>
          <cell r="AU921">
            <v>140</v>
          </cell>
          <cell r="AV921">
            <v>80</v>
          </cell>
          <cell r="AW921" t="str">
            <v>Ingen kjent effekt</v>
          </cell>
          <cell r="AX921" t="str">
            <v>Ingen kjent effekt</v>
          </cell>
          <cell r="BC921" t="str">
            <v>Ingen kjent effekt</v>
          </cell>
          <cell r="BD921" t="str">
            <v>Ingen kjent effekt</v>
          </cell>
          <cell r="BE921" t="str">
            <v>no</v>
          </cell>
          <cell r="BF921" t="str">
            <v>no</v>
          </cell>
          <cell r="BK921" t="str">
            <v>temperate_nemoral:Asia</v>
          </cell>
          <cell r="BM921" t="str">
            <v>temperate_boreal:Europe|temperate_nemoral:Europe,Asia</v>
          </cell>
          <cell r="BO921">
            <v>2</v>
          </cell>
          <cell r="BP921" t="str">
            <v>X</v>
          </cell>
          <cell r="BR921" t="str">
            <v>RedListCategoryLevel</v>
          </cell>
          <cell r="BT921">
            <v>2</v>
          </cell>
          <cell r="BW921" t="str">
            <v>SpreadYearlyIncreaseCalculatedExpansionSpeed</v>
          </cell>
          <cell r="BX921">
            <v>134.84</v>
          </cell>
          <cell r="BY921">
            <v>1</v>
          </cell>
          <cell r="CB921" t="str">
            <v>T4,T35,T40</v>
          </cell>
          <cell r="CC921">
            <v>1</v>
          </cell>
          <cell r="CH921">
            <v>1</v>
          </cell>
          <cell r="CL921" t="str">
            <v>T4</v>
          </cell>
          <cell r="CM921">
            <v>1</v>
          </cell>
          <cell r="CQ921">
            <v>1</v>
          </cell>
          <cell r="CU921">
            <v>1</v>
          </cell>
          <cell r="CX921">
            <v>0</v>
          </cell>
          <cell r="CY921">
            <v>1</v>
          </cell>
          <cell r="DB921">
            <v>0</v>
          </cell>
          <cell r="DC921" t="str">
            <v>Aksnøkketunge &lt;i&gt;Ligularia przewalsiii&lt;/i&gt; er en langlevd flerårig art med stor frøreproduksjon, men med liten eller ingen klonal spredning. Fruktene er vindspredte over små til middels avstander (trolig innen 100 m). Arten stammer fra Nord-Kina. Den etablerer seg i noe næringsrik skog, men de aller fleste forekomstene er på veikanter og skrotemark hvor hageavfall er blitt dumpet.</v>
          </cell>
          <cell r="DD921" t="str">
            <v>&lt;p&gt;Aksnøkketunge er svært ny som hagestaude i Norge. Foreløpig er den nesten bare funnet som gjenstående og på hageutkast (Øf Rakkestad 2006, Ak Ås 2001, Oslo 1951, No Fauske 2008 og Tr Tromsø 2016), men forekomster i Ro Sola 1999 og Bu Drammen 2014 tyder på reproduksjon i skog. Vi har ingen opplysninger om hvor godt etablert den er, men vi antar at flere av disse forekomstene nå er etablerte.&lt;/p&gt;</v>
          </cell>
          <cell r="DE921" t="str">
            <v>Arten er innført som hageplante og spredt ut fra hager ved utkast og kanskje litt med frukter. Liten eller ingen videre spredning er dokumentert foreløpig.</v>
          </cell>
          <cell r="DF921" t="str">
            <v>Invasjonspotensialet er begrenset, med usikkerhet til moderat, som en kombinasjon av begrenset (til moderat) median levetid og begrenset ekspansjonshastighet (trolig under 160 m/år).</v>
          </cell>
          <cell r="DG921" t="str">
            <v>Ingen kjent negativ økologisk effekt er foreløpig knyttet til arten.</v>
          </cell>
          <cell r="DH921" t="str">
            <v>&lt;p&gt;Aksnøkketunge vurderes til låg økologisk risiko, og bare på grunn av invasjonspotensialet. Denne er en oppgradering fra ingen kjent risiko ved vurderingen i 2012. Oppgraderingen skyldes økning i kjente forekomster siden 2012. Arten har foreløpig ikke noen svært stabil forekomst i Norge (frøreproduksjon), men kan få det. Foreløpig har den ingen økologisk effekt.&lt;/p&gt;</v>
          </cell>
          <cell r="DI921">
            <v>0</v>
          </cell>
        </row>
        <row r="922">
          <cell r="B922" t="str">
            <v>Ligularia sibirica</v>
          </cell>
          <cell r="C922" t="str">
            <v>(L.) Cass.</v>
          </cell>
          <cell r="D922" t="str">
            <v>sibirnøkketunge</v>
          </cell>
          <cell r="E922">
            <v>134150</v>
          </cell>
          <cell r="F922">
            <v>128742</v>
          </cell>
          <cell r="G922" t="str">
            <v>ExpertGroups/Karplanter/N</v>
          </cell>
          <cell r="H922" t="str">
            <v>Karplanter</v>
          </cell>
          <cell r="I922" t="str">
            <v>Karplanter</v>
          </cell>
          <cell r="J922" t="str">
            <v>AlienSpecie</v>
          </cell>
          <cell r="N922">
            <v>3</v>
          </cell>
          <cell r="Q922">
            <v>1</v>
          </cell>
          <cell r="T922" t="str">
            <v>LO</v>
          </cell>
          <cell r="U922">
            <v>2</v>
          </cell>
          <cell r="V922" t="str">
            <v>3B,1</v>
          </cell>
          <cell r="X922">
            <v>1</v>
          </cell>
          <cell r="Y922">
            <v>1</v>
          </cell>
          <cell r="Z922">
            <v>1</v>
          </cell>
          <cell r="AA922">
            <v>2010</v>
          </cell>
          <cell r="AB922" t="str">
            <v>terrestrial</v>
          </cell>
          <cell r="AD922" t="str">
            <v>unknown</v>
          </cell>
          <cell r="AE922" t="str">
            <v>yes</v>
          </cell>
          <cell r="AF922" t="str">
            <v>unknown</v>
          </cell>
          <cell r="AG922">
            <v>2011</v>
          </cell>
          <cell r="AH922" t="str">
            <v>No Beiarn: Storjord</v>
          </cell>
          <cell r="AI922">
            <v>10</v>
          </cell>
          <cell r="AJ922" t="str">
            <v>V</v>
          </cell>
          <cell r="AL922">
            <v>1</v>
          </cell>
          <cell r="AM922" t="str">
            <v>importDirect</v>
          </cell>
          <cell r="AN922">
            <v>3</v>
          </cell>
          <cell r="AO922" t="str">
            <v>introductionEscaped,spreadNaturalDispersal</v>
          </cell>
          <cell r="AP922" t="str">
            <v>No,Tr</v>
          </cell>
          <cell r="AQ922">
            <v>12</v>
          </cell>
          <cell r="AR922">
            <v>3</v>
          </cell>
          <cell r="AS922">
            <v>36</v>
          </cell>
          <cell r="AT922">
            <v>16000</v>
          </cell>
          <cell r="AU922">
            <v>72</v>
          </cell>
          <cell r="AV922">
            <v>50</v>
          </cell>
          <cell r="AW922" t="str">
            <v>Ingen kjent effekt</v>
          </cell>
          <cell r="AX922" t="str">
            <v>Ingen kjent effekt</v>
          </cell>
          <cell r="BC922" t="str">
            <v>Ingen kjent effekt</v>
          </cell>
          <cell r="BD922" t="str">
            <v>Ingen kjent effekt</v>
          </cell>
          <cell r="BE922" t="str">
            <v>no</v>
          </cell>
          <cell r="BF922" t="str">
            <v>no</v>
          </cell>
          <cell r="BK922" t="str">
            <v>temperate_boreal:Asia|temperate_nemoral:Asia</v>
          </cell>
          <cell r="BM922" t="str">
            <v>temperate_boreal:Europe,Asia|temperate_nemoral:Europe,Asia</v>
          </cell>
          <cell r="BO922">
            <v>2</v>
          </cell>
          <cell r="BR922" t="str">
            <v>RedListCategoryLevel</v>
          </cell>
          <cell r="BT922">
            <v>3</v>
          </cell>
          <cell r="BW922" t="str">
            <v>SpreadYearlyIncreaseCalculatedExpansionSpeed</v>
          </cell>
          <cell r="BX922">
            <v>193.53</v>
          </cell>
          <cell r="BY922">
            <v>1</v>
          </cell>
          <cell r="CB922" t="str">
            <v>T4,T32,T35,T40</v>
          </cell>
          <cell r="CC922">
            <v>1</v>
          </cell>
          <cell r="CH922">
            <v>1</v>
          </cell>
          <cell r="CL922" t="str">
            <v>T4</v>
          </cell>
          <cell r="CM922">
            <v>1</v>
          </cell>
          <cell r="CQ922">
            <v>1</v>
          </cell>
          <cell r="CU922">
            <v>1</v>
          </cell>
          <cell r="CX922">
            <v>0</v>
          </cell>
          <cell r="CY922">
            <v>1</v>
          </cell>
          <cell r="DB922">
            <v>0</v>
          </cell>
          <cell r="DC922" t="str">
            <v>Nøkketunge-arten &lt;i&gt;Ligularia sibirica&lt;/i&gt; (kanskje sibirnøkketunge?) er en langlevd flerårig art med frøreproduksjon, men uten sterk klonal formering. Fruktene er vindspredte over moderate distanser, neppe over 100 m. Den stammer fra Sibir, Mongolia og Kina og er dyrket noe som hagestaude, spesielt nordpå. Den kastes ut fra hager og etablerer seg trolig på veikanter, grøftekanter og i skogkanter med nokså gode næringsforhold.</v>
          </cell>
          <cell r="DD922" t="str">
            <v>&lt;p&gt;&lt;em&gt;Ligularia sibirica &lt;/em&gt;er nå funnet tre steder: i No Beiarn: Storjord "i gr&amp;#228:smark" 2019, Tr Harstad: mellom Damveien og Kanebogelva, "eng på voll langs elva, trolig opprinnelig plantet: &amp;#233:n plante med påfallende tykke blad" 2010, og Tromsø: Alfheim, "eng på veikant, &amp;#233:n plante" 2012. Foreløpig har vi ikke dokumentasjon for at arten reproduserer og danner bestand i norsk natur, men det er meget sannsynlig at Beiarn-forekomsten er en bestand på grunn av frøformering.&lt;/p&gt;</v>
          </cell>
          <cell r="DE922" t="str">
            <v>Arten er innført som hageplante og spres ut fra hager med utkast og trolig med vindspredte frukter.</v>
          </cell>
          <cell r="DF922" t="str">
            <v>Invasjonspotensialet er moderat, en kombinasjon av begrenset median levetid og moderat ekspansjonshastighet (150-200 m/år). Arten er knapt etablert i Norge, men er under etablering.</v>
          </cell>
          <cell r="DG922" t="str">
            <v>Ingen kjent negativ økologisk effekt er foreløpig knyttet til arten.</v>
          </cell>
          <cell r="DH922" t="str">
            <v>&lt;p&gt;&lt;em&gt;Ligularia sibirica &lt;/em&gt;vurderes til låg økologisk risiko, og bare på grunn av invasjonspotensialet. Dette er en oppgradering fra ingen kjent risiko ved vurderingen i 2012. Oppgraderingen skyldes at mye av datagrunnlaget som nå ligger bak vurderingen, ikke var tilgjengelig ennå i 2011-2012. Arten kan forventes å bli funnet flere steder og å formere seg. Inntil videre er det umulig å gi noen bedre prognose for utviklingen av denne arten, bortsett fra at vi forventer at den vil øke, men vi forventer ikke at den vil ha spesielt stor effekt på norsk natur.&lt;/p&gt;</v>
          </cell>
          <cell r="DI922">
            <v>0</v>
          </cell>
        </row>
        <row r="923">
          <cell r="B923" t="str">
            <v>Ligularia stenocephala</v>
          </cell>
          <cell r="C923" t="str">
            <v>(Maxim.) Matsum. &amp; Koidz.</v>
          </cell>
          <cell r="D923" t="str">
            <v>søylenøkketunge</v>
          </cell>
          <cell r="E923">
            <v>60697</v>
          </cell>
          <cell r="F923">
            <v>100737</v>
          </cell>
          <cell r="G923" t="str">
            <v>ExpertGroups/Karplanter/N</v>
          </cell>
          <cell r="H923" t="str">
            <v>Karplanter</v>
          </cell>
          <cell r="I923" t="str">
            <v>Karplanter</v>
          </cell>
          <cell r="J923" t="str">
            <v>AlienSpecie</v>
          </cell>
          <cell r="N923">
            <v>2</v>
          </cell>
          <cell r="P923" t="str">
            <v>V</v>
          </cell>
          <cell r="Q923">
            <v>1</v>
          </cell>
          <cell r="T923" t="str">
            <v>LO</v>
          </cell>
          <cell r="U923">
            <v>2</v>
          </cell>
          <cell r="V923" t="str">
            <v>2AB,1</v>
          </cell>
          <cell r="X923">
            <v>3</v>
          </cell>
          <cell r="Y923">
            <v>4</v>
          </cell>
          <cell r="Z923">
            <v>1</v>
          </cell>
          <cell r="AA923">
            <v>2001</v>
          </cell>
          <cell r="AB923" t="str">
            <v>terrestrial</v>
          </cell>
          <cell r="AD923" t="str">
            <v>unknown</v>
          </cell>
          <cell r="AE923" t="str">
            <v>yes</v>
          </cell>
          <cell r="AF923" t="str">
            <v>unknown</v>
          </cell>
          <cell r="AG923">
            <v>2001</v>
          </cell>
          <cell r="AH923" t="str">
            <v>Tr Tromsø: Langnes</v>
          </cell>
          <cell r="AI923">
            <v>10</v>
          </cell>
          <cell r="AJ923" t="str">
            <v>V</v>
          </cell>
          <cell r="AL923">
            <v>1</v>
          </cell>
          <cell r="AM923" t="str">
            <v>importDirect</v>
          </cell>
          <cell r="AN923">
            <v>3</v>
          </cell>
          <cell r="AO923" t="str">
            <v>introductionEscaped,spreadNaturalDispersal</v>
          </cell>
          <cell r="AP923" t="str">
            <v>Tr</v>
          </cell>
          <cell r="AQ923">
            <v>20</v>
          </cell>
          <cell r="AR923">
            <v>4</v>
          </cell>
          <cell r="AS923">
            <v>80</v>
          </cell>
          <cell r="AT923">
            <v>490</v>
          </cell>
          <cell r="AU923">
            <v>240</v>
          </cell>
          <cell r="AV923">
            <v>50</v>
          </cell>
          <cell r="AW923" t="str">
            <v>Ingen kjent effekt</v>
          </cell>
          <cell r="AX923" t="str">
            <v>Ingen kjent effekt</v>
          </cell>
          <cell r="BC923" t="str">
            <v>Ingen kjent effekt</v>
          </cell>
          <cell r="BD923" t="str">
            <v>Ingen kjent effekt</v>
          </cell>
          <cell r="BE923" t="str">
            <v>no</v>
          </cell>
          <cell r="BF923" t="str">
            <v>no</v>
          </cell>
          <cell r="BK923" t="str">
            <v>temperate_nemoral:Asia</v>
          </cell>
          <cell r="BM923" t="str">
            <v>temperate_boreal:Europe|temperate_nemoral:Europe,Asia</v>
          </cell>
          <cell r="BO923">
            <v>2</v>
          </cell>
          <cell r="BP923" t="str">
            <v>X</v>
          </cell>
          <cell r="BR923" t="str">
            <v>RedListCategoryLevel</v>
          </cell>
          <cell r="BT923">
            <v>2</v>
          </cell>
          <cell r="BW923" t="str">
            <v>SpreadYearlyIncreaseCalculatedExpansionSpeed</v>
          </cell>
          <cell r="BX923">
            <v>127.73</v>
          </cell>
          <cell r="BY923">
            <v>1</v>
          </cell>
          <cell r="CB923" t="str">
            <v>T4,T41</v>
          </cell>
          <cell r="CC923">
            <v>1</v>
          </cell>
          <cell r="CH923">
            <v>1</v>
          </cell>
          <cell r="CL923" t="str">
            <v>T4</v>
          </cell>
          <cell r="CM923">
            <v>1</v>
          </cell>
          <cell r="CQ923">
            <v>1</v>
          </cell>
          <cell r="CU923">
            <v>1</v>
          </cell>
          <cell r="CX923">
            <v>0</v>
          </cell>
          <cell r="CY923">
            <v>1</v>
          </cell>
          <cell r="DB923">
            <v>0</v>
          </cell>
          <cell r="DC923" t="str">
            <v>Søylenøkketunge &lt;em&gt;Ligularia stenocephala &lt;/em&gt;er en langlevd flerårig art med frøformering, men med liten eller uten klonal formering. Fruktene er vindspredte og kan spre planter over en viss avstand, men trolig ikke over 100 m. Arten stammer fra Kina og Japan, dyrkes mest i Nord-Norge, og er funnet på eng, i grøft og i kanten av urterik bjørkeskog, alle stedene trolig som resultat av hageutkast.</v>
          </cell>
          <cell r="DD923" t="str">
            <v>&lt;p&gt;Søylenøkketunge er bare funnet etter 2000 og kan være i rask økning, særlig i Troms. Funnene er gjort i Tr Tromsø 2001-2004 (fire forekomstruter på Tromsøya og Kvaløya) og Tr Nordreisa: Straumfjorden 2009 2013.&lt;/p&gt;</v>
          </cell>
          <cell r="DE923" t="str">
            <v>Arten er innført som hageplante og spres ut fra hager med utkast eller kanskje også med vindspredte frukter.</v>
          </cell>
          <cell r="DF923" t="str">
            <v>Invasjonspotensialet er begrenset, med usikkerhet til moderat, som en kombinasjon av begrenset (til moderat) median levetid og begrenset ekspansjonshastighet (estimert til 120-130 m/år).</v>
          </cell>
          <cell r="DG923" t="str">
            <v>Ingen kjent negativ økologisk effekt er foreløpig knyttet til arten. Arten har vært for kort tid i norsk natur (siden 2001) til at vi kan anslå mulige skadevirkninger.</v>
          </cell>
          <cell r="DH923" t="str">
            <v>&lt;p&gt;Søylenøkketunge vurderes til låg økologisk risiko, og bare på grunn av invasjonspotensialet. Dette er en nedgradering fra potensielt høg risiko ved vurderingen i 2012. Nedgraderingen skyldes endret beregningsmåte for invasjonspotensial. Arten frøreproduserer rikelig, og fruktene spres med vind over korte til middels distanser. Flere småpopulasjoner har tydelig reproduksjon (frøplanter). Arten er kommet inn som hagestaude i ny tid og er særlig populær i Nord-Norge (den er meget hardfør). Den etablerer seg i eng, veikanter og skogkanter og kan med tida bli ekspansiv, men foreløpig har vi ikke kunnskap som tilsier hvilke naturtyper den vil innta og om den vil fortrenge andre arter vesentlig. Vi antar at den - som andre &lt;em&gt;Ligularia&lt;/em&gt;-arter - vil innta næringsrik skog av lågurt- og høgstaudetypene, men i svært begrenset omfang.&lt;/p&gt;</v>
          </cell>
          <cell r="DI923">
            <v>0</v>
          </cell>
        </row>
        <row r="924">
          <cell r="B924" t="str">
            <v>Ligustrum japonicum</v>
          </cell>
          <cell r="C924" t="str">
            <v>Thunb.</v>
          </cell>
          <cell r="D924" t="str">
            <v>japanliguster</v>
          </cell>
          <cell r="E924">
            <v>85739</v>
          </cell>
          <cell r="F924">
            <v>128850</v>
          </cell>
          <cell r="G924" t="str">
            <v>ExpertGroups/Karplanter/N</v>
          </cell>
          <cell r="H924" t="str">
            <v>Karplanter</v>
          </cell>
          <cell r="I924" t="str">
            <v>Karplanter</v>
          </cell>
          <cell r="J924" t="str">
            <v>NotApplicable</v>
          </cell>
          <cell r="M924" t="str">
            <v>canNotEstablishWithin50years</v>
          </cell>
          <cell r="AA924">
            <v>1998</v>
          </cell>
          <cell r="AB924" t="str">
            <v>terrestrial</v>
          </cell>
          <cell r="AE924" t="str">
            <v>no</v>
          </cell>
          <cell r="AF924" t="str">
            <v>unknown</v>
          </cell>
          <cell r="AI924">
            <v>15</v>
          </cell>
          <cell r="AJ924" t="str">
            <v>V</v>
          </cell>
          <cell r="AW924" t="str">
            <v>Ingen kjent effekt</v>
          </cell>
          <cell r="AX924" t="str">
            <v>Ingen kjent effekt</v>
          </cell>
          <cell r="BC924" t="str">
            <v>Ingen kjent effekt</v>
          </cell>
          <cell r="BD924" t="str">
            <v>Ingen kjent effekt</v>
          </cell>
          <cell r="BK924" t="str">
            <v>temperate_nemoral:Asia|subtropic_unspecified:Asia</v>
          </cell>
          <cell r="BM924" t="str">
            <v>temperate_nemoral:Asia,Oceania,NorthAndCentralAmerica|subtropic_unspecified:Asia,Oceania,NorthAndCentralAmerica,SouthAmerica|subtropic_mediterranean:Europe</v>
          </cell>
          <cell r="DI924">
            <v>0</v>
          </cell>
        </row>
        <row r="925">
          <cell r="B925" t="str">
            <v>Ligustrum ovalifolium</v>
          </cell>
          <cell r="C925" t="str">
            <v>Hassk.</v>
          </cell>
          <cell r="D925" t="str">
            <v>vinterliguster</v>
          </cell>
          <cell r="E925">
            <v>62371</v>
          </cell>
          <cell r="F925">
            <v>102411</v>
          </cell>
          <cell r="G925" t="str">
            <v>ExpertGroups/Karplanter/N</v>
          </cell>
          <cell r="H925" t="str">
            <v>Karplanter</v>
          </cell>
          <cell r="I925" t="str">
            <v>Karplanter</v>
          </cell>
          <cell r="J925" t="str">
            <v>AlienSpecie</v>
          </cell>
          <cell r="N925">
            <v>2</v>
          </cell>
          <cell r="P925" t="str">
            <v>V</v>
          </cell>
          <cell r="Q925">
            <v>1</v>
          </cell>
          <cell r="T925" t="str">
            <v>LO</v>
          </cell>
          <cell r="U925">
            <v>2</v>
          </cell>
          <cell r="V925" t="str">
            <v>2AB,1</v>
          </cell>
          <cell r="X925">
            <v>3</v>
          </cell>
          <cell r="Y925">
            <v>4</v>
          </cell>
          <cell r="Z925">
            <v>1</v>
          </cell>
          <cell r="AA925">
            <v>1920</v>
          </cell>
          <cell r="AB925" t="str">
            <v>terrestrial</v>
          </cell>
          <cell r="AD925" t="str">
            <v>unknown</v>
          </cell>
          <cell r="AE925" t="str">
            <v>yes</v>
          </cell>
          <cell r="AF925" t="str">
            <v>unknown</v>
          </cell>
          <cell r="AG925">
            <v>1987</v>
          </cell>
          <cell r="AH925" t="str">
            <v>VA Kristiansand: Møvik fergeleie</v>
          </cell>
          <cell r="AI925">
            <v>15</v>
          </cell>
          <cell r="AJ925" t="str">
            <v>V</v>
          </cell>
          <cell r="AL925">
            <v>1</v>
          </cell>
          <cell r="AM925" t="str">
            <v>importDirect</v>
          </cell>
          <cell r="AN925">
            <v>2</v>
          </cell>
          <cell r="AO925" t="str">
            <v>introductionEscaped</v>
          </cell>
          <cell r="AP925" t="str">
            <v>Te,Va,Ro,Ho,Sf</v>
          </cell>
          <cell r="AQ925">
            <v>24</v>
          </cell>
          <cell r="AR925">
            <v>5</v>
          </cell>
          <cell r="AS925">
            <v>120</v>
          </cell>
          <cell r="AT925">
            <v>92000</v>
          </cell>
          <cell r="AU925">
            <v>240</v>
          </cell>
          <cell r="AV925">
            <v>50</v>
          </cell>
          <cell r="AW925" t="str">
            <v>Ingen kjent effekt</v>
          </cell>
          <cell r="AX925" t="str">
            <v>Ingen kjent effekt</v>
          </cell>
          <cell r="BC925" t="str">
            <v>Ingen kjent effekt</v>
          </cell>
          <cell r="BD925" t="str">
            <v>Ingen kjent effekt</v>
          </cell>
          <cell r="BE925" t="str">
            <v>no</v>
          </cell>
          <cell r="BF925" t="str">
            <v>no</v>
          </cell>
          <cell r="BG925" t="str">
            <v>V</v>
          </cell>
          <cell r="BK925" t="str">
            <v>temperate_nemoral:Asia</v>
          </cell>
          <cell r="BM925" t="str">
            <v>temperate_nemoral:Europe,Asia,Oceania,NorthAndCentralAmerica|subtropic_unspecified:Oceania,NorthAndCentralAmerica|subtropic_mediterranean:Europe,Asia|tropic:Oceania</v>
          </cell>
          <cell r="BO925">
            <v>2</v>
          </cell>
          <cell r="BP925" t="str">
            <v>X</v>
          </cell>
          <cell r="BR925" t="str">
            <v>RedListCategoryLevel</v>
          </cell>
          <cell r="BT925">
            <v>2</v>
          </cell>
          <cell r="BW925" t="str">
            <v>SpreadYearlyIncreaseCalculatedExpansionSpeed</v>
          </cell>
          <cell r="BX925">
            <v>103.84</v>
          </cell>
          <cell r="BY925">
            <v>1</v>
          </cell>
          <cell r="CB925" t="str">
            <v>T4,T35,T40,T4,T2,T35,T40</v>
          </cell>
          <cell r="CC925">
            <v>1</v>
          </cell>
          <cell r="CH925">
            <v>1</v>
          </cell>
          <cell r="CM925">
            <v>1</v>
          </cell>
          <cell r="CQ925">
            <v>1</v>
          </cell>
          <cell r="CU925">
            <v>1</v>
          </cell>
          <cell r="CX925">
            <v>0</v>
          </cell>
          <cell r="CY925">
            <v>1</v>
          </cell>
          <cell r="DB925">
            <v>0</v>
          </cell>
          <cell r="DC925" t="str">
            <v>Vinterliguster &lt;i&gt;Ligustrum ovalifolium&lt;/i&gt; er en innført hagebusk fra Japan og Korea. Den er delvis vintergrønn og noe frostfølsom i Norge. Den har frøformering, men frøformeringen er ikke svært effektiv i Norge (dårligere enn hos vår stedegne liguster &lt;em&gt;Ligustrum vulgare&lt;/em&gt;). Steinfruktene er saftige og spres med fugl. Arten er i økende bruk som hagebusk. Den er funnet forvillet nær hager i skogkanter, på litt gjengrodd eng og på ulike typer skrotemark (sterkt endret fastmark). &lt;br/&gt;</v>
          </cell>
          <cell r="DD925" t="str">
            <v>&lt;p&gt;Vinterliguster ble først funnet i VA Kristiansand i 1920 og i Ho Bergen: Fjøsanger i 1943, men med lang tid til neste funn i VA Kristiansand: Møvik fergeleie 1987. Etter den tid er den funnet noen få steder i Te Kragerø, VA Farsund, Ro Time og SF Solund og Hyllestad, de fleste stedene trolig resultat av etablering etter frøspredning av de saftige steinfruktene med fugl. Det er også opplysninger, som vi ikke har kunnet bekrefte ennå, om funn så langt nord som MR Skodje 2016.&lt;/p&gt;</v>
          </cell>
          <cell r="DE925" t="str">
            <v>Arten er innført som hagebusk. Fruktene spres ut fra hager med fugl, potensielt over ganske lange distanser (km). Den forvilles til vei- og jernbanekanter, grasmark og kratt og skogkanter.</v>
          </cell>
          <cell r="DF925" t="str">
            <v>Invasjonspotensialet er begrenset, med usikkerhet til moderat, som en kombinasjon av begrenset (til moderat) median levetid og begrenset ekspansjonshastighet (kanskje ca. 100 m/år). Arten er imidlertid nokså ny i norsk natur og kan få en raskere ekspansjon enn antatt, spesielt med et mer vintermildt klima.</v>
          </cell>
          <cell r="DG925" t="str">
            <v>Det er foreløpig ingen kjent negative økologiske effekter knyttet til arten i Norge. Vinterliguster regnes som en skadelig invasiv art i USA og på oseaniske øyer, og den er i spredning i store deler av de varmtempererte, subtropiske og høgtliggende tropiske områdene på jorda. Vårt klima tilsier at den neppe blir like invasiv hos oss. Den fryser nok bort i kalde vintrer.</v>
          </cell>
          <cell r="DH925" t="str">
            <v>&lt;p&gt;Vinterliguster vurderes til låg økologisk risiko i norsk natur. Den opptrer bare i svært små mengder og har ingen økologisk effekt foreløpig, men innen vurderingsperioden kan den bli betydelig mer utbredt. Vi har ikke grunnlag for å si hva slags eventuelle skadevirkninger den kan ha. Årsaken til at arten blir vurdert å ha lågere risiko enn den ble i forrige vurderingsrunde (2012), er at en betydelig del av det materialet som da var bestemt som vinterliguster, er funnet å høre til en annen art: &lt;i&gt;Ligustrum lucidum.&lt;/i&gt;&lt;/p&gt;</v>
          </cell>
          <cell r="DI925">
            <v>0</v>
          </cell>
        </row>
        <row r="926">
          <cell r="B926" t="str">
            <v>Lilium lancifolium</v>
          </cell>
          <cell r="C926" t="str">
            <v>Thunb.</v>
          </cell>
          <cell r="D926" t="str">
            <v>tigerlilje</v>
          </cell>
          <cell r="E926">
            <v>134162</v>
          </cell>
          <cell r="F926">
            <v>99584</v>
          </cell>
          <cell r="G926" t="str">
            <v>ExpertGroups/Karplanter/N</v>
          </cell>
          <cell r="H926" t="str">
            <v>Karplanter</v>
          </cell>
          <cell r="I926" t="str">
            <v>Karplanter</v>
          </cell>
          <cell r="J926" t="str">
            <v>AlienSpecie</v>
          </cell>
          <cell r="N926">
            <v>1</v>
          </cell>
          <cell r="Q926">
            <v>1</v>
          </cell>
          <cell r="T926" t="str">
            <v>NK</v>
          </cell>
          <cell r="U926">
            <v>1</v>
          </cell>
          <cell r="V926" t="str">
            <v>1,1</v>
          </cell>
          <cell r="X926">
            <v>1</v>
          </cell>
          <cell r="Y926">
            <v>1</v>
          </cell>
          <cell r="Z926">
            <v>1</v>
          </cell>
          <cell r="AA926">
            <v>1968</v>
          </cell>
          <cell r="AB926" t="str">
            <v>terrestrial</v>
          </cell>
          <cell r="AD926" t="str">
            <v>unknown</v>
          </cell>
          <cell r="AE926" t="str">
            <v>yes</v>
          </cell>
          <cell r="AF926" t="str">
            <v>unknown</v>
          </cell>
          <cell r="AG926">
            <v>1968</v>
          </cell>
          <cell r="AH926" t="str">
            <v>VA Mandal: Tregde</v>
          </cell>
          <cell r="AI926">
            <v>10</v>
          </cell>
          <cell r="AJ926" t="str">
            <v>V</v>
          </cell>
          <cell r="AK926" t="str">
            <v>V</v>
          </cell>
          <cell r="AL926">
            <v>1</v>
          </cell>
          <cell r="AM926" t="str">
            <v>importDirect</v>
          </cell>
          <cell r="AN926">
            <v>2</v>
          </cell>
          <cell r="AO926" t="str">
            <v>introductionEscaped</v>
          </cell>
          <cell r="AP926" t="str">
            <v>Øs,OsA,Aa,Va</v>
          </cell>
          <cell r="AQ926">
            <v>16</v>
          </cell>
          <cell r="AR926">
            <v>3</v>
          </cell>
          <cell r="AS926">
            <v>48</v>
          </cell>
          <cell r="AT926">
            <v>7180</v>
          </cell>
          <cell r="AU926">
            <v>96</v>
          </cell>
          <cell r="AV926">
            <v>50</v>
          </cell>
          <cell r="AW926" t="str">
            <v>Ingen kjent effekt</v>
          </cell>
          <cell r="AX926" t="str">
            <v>Ingen kjent effekt</v>
          </cell>
          <cell r="BC926" t="str">
            <v>Ingen kjent effekt</v>
          </cell>
          <cell r="BD926" t="str">
            <v>Ingen kjent effekt</v>
          </cell>
          <cell r="BE926" t="str">
            <v>no</v>
          </cell>
          <cell r="BF926" t="str">
            <v>no</v>
          </cell>
          <cell r="BG926" t="str">
            <v>V</v>
          </cell>
          <cell r="BK926" t="str">
            <v>temperate_nemoral:Asia</v>
          </cell>
          <cell r="BM926" t="str">
            <v>temperate_nemoral:Europe,Asia,NorthAndCentralAmerica</v>
          </cell>
          <cell r="BO926">
            <v>2</v>
          </cell>
          <cell r="BQ926" t="str">
            <v>X</v>
          </cell>
          <cell r="BR926" t="str">
            <v>RedListCategoryLevel</v>
          </cell>
          <cell r="BT926">
            <v>1</v>
          </cell>
          <cell r="BW926" t="str">
            <v>SpreadYearlyIncreaseCalculatedExpansionSpeed</v>
          </cell>
          <cell r="BX926">
            <v>28.6</v>
          </cell>
          <cell r="BY926">
            <v>1</v>
          </cell>
          <cell r="CB926" t="str">
            <v>T4,T29</v>
          </cell>
          <cell r="CC926">
            <v>1</v>
          </cell>
          <cell r="CH926">
            <v>1</v>
          </cell>
          <cell r="CM926">
            <v>1</v>
          </cell>
          <cell r="CQ926">
            <v>1</v>
          </cell>
          <cell r="CU926">
            <v>1</v>
          </cell>
          <cell r="CX926">
            <v>0</v>
          </cell>
          <cell r="CY926">
            <v>1</v>
          </cell>
          <cell r="DB926">
            <v>0</v>
          </cell>
          <cell r="DC926" t="str">
            <v>Tigerlilje &lt;i&gt;Lilium lancifolium&lt;/i&gt; (tidligere &lt;i&gt;L. tigrinum&lt;/i&gt;) er en storvokst flerårig urt fra Øst-Asia, fra Kina og Japan nord til sørlige Russisk fjerne østen. Den formerer seg med frø og med yngleknopper fra bladhjørnene. Yngleknopp-formering er det mest sannsynlige i Norge, men frøformering har vært angitt som trolig årsak til minst &amp;#233:n av forekomstene i norsk natur. Arten er bare funnet noen få steder i bergskorter, på strand (uspesifisert) og i skog.</v>
          </cell>
          <cell r="DD926" t="str">
            <v>&lt;p&gt;Tigerlilje dyrkes en god del som hagestaude, men forviller seg overraskende sjelden. Den kan spre seg med frø og yngleknopper fra bladhjørnene, og den kan også bli spredt med utkast fra hager. Alle de fire kjente forekomstene er litt vekk fra hager og tyder ikke på direkte utkast: VA Mandal: Tregde 1968, Øf Moss: Vannem 2000, AA Tvedestrand: Ytre Lyngør 2000, og Oslo: Ekebergskråningen 2003. I Moss ble den funnet i ei kløft i berg, noe som tyder på spredning av frø eller yngleknopper med maur. Antallet individer i norsk natur overstiger neppe 20 foreløpig.&lt;/p&gt;</v>
          </cell>
          <cell r="DE926" t="str">
            <v>Arten er innført som hageplante og sprer seg ut fra hager ved frø, yngleknopper og trolig ved utkast. Ingen videre spredning er dokumentert.</v>
          </cell>
          <cell r="DF926" t="str">
            <v>Invasjonspotensialet er lite, en kombinasjon av begrenset (til kort) median levetid og liten ekspansjonshastighet.</v>
          </cell>
          <cell r="DG926" t="str">
            <v>Ingen kjent negativ økologisk effekt er knyttet til arten.</v>
          </cell>
          <cell r="DH926" t="str">
            <v>&lt;p&gt;Tigerlilje vurderes til ingen kjent økologisk risiko. Arten kan være i ferd med å få stabil forekomst i Norge (frøreproduksjon og yngleknopper), men er foreløpig ikke kjent med mer enn ytterst få forekomster og trolig under 20 individer. Arten utgjør neppe noen fare for norsk natur.&lt;/p&gt;</v>
          </cell>
          <cell r="DI926">
            <v>0</v>
          </cell>
        </row>
        <row r="927">
          <cell r="B927" t="str">
            <v>Lilium pensylvanicum</v>
          </cell>
          <cell r="C927" t="str">
            <v>Ker Gawl.</v>
          </cell>
          <cell r="D927" t="str">
            <v>sibirlilje</v>
          </cell>
          <cell r="E927">
            <v>85623</v>
          </cell>
          <cell r="F927">
            <v>128744</v>
          </cell>
          <cell r="G927" t="str">
            <v>ExpertGroups/Karplanter/N</v>
          </cell>
          <cell r="H927" t="str">
            <v>Karplanter</v>
          </cell>
          <cell r="I927" t="str">
            <v>Karplanter</v>
          </cell>
          <cell r="J927" t="str">
            <v>NotApplicable</v>
          </cell>
          <cell r="M927" t="str">
            <v>canNotEstablishWithin50years</v>
          </cell>
          <cell r="X927">
            <v>1</v>
          </cell>
          <cell r="Y927">
            <v>1</v>
          </cell>
          <cell r="Z927">
            <v>1</v>
          </cell>
          <cell r="AA927">
            <v>1983</v>
          </cell>
          <cell r="AB927" t="str">
            <v>terrestrial</v>
          </cell>
          <cell r="AD927" t="str">
            <v>other</v>
          </cell>
          <cell r="AE927" t="str">
            <v>yes</v>
          </cell>
          <cell r="AF927" t="str">
            <v>unknown</v>
          </cell>
          <cell r="AI927">
            <v>10</v>
          </cell>
          <cell r="AJ927" t="str">
            <v>V</v>
          </cell>
          <cell r="AW927" t="str">
            <v>Ingen kjent effekt</v>
          </cell>
          <cell r="AX927" t="str">
            <v>Ingen kjent effekt</v>
          </cell>
          <cell r="BC927" t="str">
            <v>Ingen kjent effekt</v>
          </cell>
          <cell r="BD927" t="str">
            <v>Ingen kjent effekt</v>
          </cell>
          <cell r="BK927" t="str">
            <v>temperate_nemoral:Asia</v>
          </cell>
          <cell r="BM927" t="str">
            <v>temperate_nemoral:Asia</v>
          </cell>
          <cell r="DI927">
            <v>0</v>
          </cell>
        </row>
        <row r="928">
          <cell r="B928" t="str">
            <v>Lilium ×hollandicum</v>
          </cell>
          <cell r="C928" t="str">
            <v>Bergmans</v>
          </cell>
          <cell r="D928" t="str">
            <v>hollandbrannlilje</v>
          </cell>
          <cell r="E928">
            <v>134161</v>
          </cell>
          <cell r="F928">
            <v>99583</v>
          </cell>
          <cell r="G928" t="str">
            <v>ExpertGroups/Karplanter/N</v>
          </cell>
          <cell r="H928" t="str">
            <v>Karplanter</v>
          </cell>
          <cell r="I928" t="str">
            <v>Karplanter</v>
          </cell>
          <cell r="J928" t="str">
            <v>AlienSpecie</v>
          </cell>
          <cell r="N928">
            <v>2</v>
          </cell>
          <cell r="O928" t="str">
            <v>V</v>
          </cell>
          <cell r="Q928">
            <v>1</v>
          </cell>
          <cell r="T928" t="str">
            <v>LO</v>
          </cell>
          <cell r="U928">
            <v>2</v>
          </cell>
          <cell r="V928" t="str">
            <v>2AB,1</v>
          </cell>
          <cell r="W928" t="str">
            <v>NK</v>
          </cell>
          <cell r="AA928">
            <v>1928</v>
          </cell>
          <cell r="AB928" t="str">
            <v>terrestrial</v>
          </cell>
          <cell r="AD928" t="str">
            <v>unknown</v>
          </cell>
          <cell r="AE928" t="str">
            <v>no</v>
          </cell>
          <cell r="AF928" t="str">
            <v>unknown</v>
          </cell>
          <cell r="AG928">
            <v>2007</v>
          </cell>
          <cell r="AH928" t="str">
            <v>Øf Rømskog: Bøen østre</v>
          </cell>
          <cell r="AI928">
            <v>10</v>
          </cell>
          <cell r="AK928" t="str">
            <v>V</v>
          </cell>
          <cell r="AL928">
            <v>1</v>
          </cell>
          <cell r="AM928" t="str">
            <v>importDirect</v>
          </cell>
          <cell r="AN928">
            <v>2</v>
          </cell>
          <cell r="AO928" t="str">
            <v>introductionEscaped</v>
          </cell>
          <cell r="AP928" t="str">
            <v>Øs,Sf</v>
          </cell>
          <cell r="AQ928">
            <v>12</v>
          </cell>
          <cell r="AR928">
            <v>4</v>
          </cell>
          <cell r="AS928">
            <v>48</v>
          </cell>
          <cell r="AT928">
            <v>14000</v>
          </cell>
          <cell r="AU928">
            <v>96</v>
          </cell>
          <cell r="AV928">
            <v>60</v>
          </cell>
          <cell r="AW928" t="str">
            <v>Ingen kjent effekt</v>
          </cell>
          <cell r="AX928" t="str">
            <v>Ingen kjent effekt</v>
          </cell>
          <cell r="BC928" t="str">
            <v>Ingen kjent effekt</v>
          </cell>
          <cell r="BD928" t="str">
            <v>Ingen kjent effekt</v>
          </cell>
          <cell r="BE928" t="str">
            <v>no</v>
          </cell>
          <cell r="BF928" t="str">
            <v>no</v>
          </cell>
          <cell r="BK928" t="str">
            <v>unknown:Europe,Asia</v>
          </cell>
          <cell r="BM928" t="str">
            <v>temperate_nemoral:Europe</v>
          </cell>
          <cell r="BO928">
            <v>2</v>
          </cell>
          <cell r="BQ928" t="str">
            <v>X</v>
          </cell>
          <cell r="BR928" t="str">
            <v>RedListCategoryLevel</v>
          </cell>
          <cell r="BT928">
            <v>2</v>
          </cell>
          <cell r="BV928" t="str">
            <v>X</v>
          </cell>
          <cell r="BW928" t="str">
            <v>SpreadYearlyIncreaseCalculatedExpansionSpeed</v>
          </cell>
          <cell r="BX928">
            <v>132.5</v>
          </cell>
          <cell r="BY928">
            <v>1</v>
          </cell>
          <cell r="CB928" t="str">
            <v>T32,T40,T43</v>
          </cell>
          <cell r="CC928">
            <v>1</v>
          </cell>
          <cell r="CH928">
            <v>1</v>
          </cell>
          <cell r="CM928">
            <v>1</v>
          </cell>
          <cell r="CQ928">
            <v>1</v>
          </cell>
          <cell r="CU928">
            <v>1</v>
          </cell>
          <cell r="CX928">
            <v>0</v>
          </cell>
          <cell r="CY928">
            <v>1</v>
          </cell>
          <cell r="DB928">
            <v>0</v>
          </cell>
          <cell r="DC928" t="str">
            <v>Hollandbrannlilje &lt;i&gt;Lilium&lt;/i&gt; x &lt;i&gt;hollandicum &lt;/i&gt;er en langlevd flerårig plante, trolig uten frøformering, men med yngleknopp-formering og litt klonal vekst ved at lauken deler seg. Den er en hagehybrid mellom to asiatiske og &amp;#233:n europeisk art. Den dyrkes som hageplante, men sies i visse kjelder å være mye mindre dyrket nå enn tidligere. Den kan være vanskelig å skille fra brannlilje &lt;i&gt;L. bulbiferum&lt;/i&gt; og fra mer moderne hybridarter, og identifiseringen av det materialet som inngår i vår vurdering, er usikker.</v>
          </cell>
          <cell r="DD928" t="str">
            <v>Hollandbrannlilje er kjent fra to eldre funn som forvillet i hager (dvs. innen produksjonsarealer, i Øf Eidsberg: Kolshus i 1928 og i Oslo: Ekely 1995), og tre funn fra 2000-tallet utafor hager (i Øf Hvaler: Granholmen 2009, Rømskog: Bøen østre 2007, og SF Vik: Kaldagilet ved Geithus 2010).</v>
          </cell>
          <cell r="DE928" t="str">
            <v>Arten er innført som hageplante og er spredt ut fra hager ved utkast, med påfølgende svært begrenset og lokal klonal vekst.</v>
          </cell>
          <cell r="DF928" t="str">
            <v>Invasjonspotensialet er begrenset, med usikkerhet til lite, som en kombinasjon av begrenset (til kort) median levetid og begrenset (til liten) ekspansjonshastighet.</v>
          </cell>
          <cell r="DG928" t="str">
            <v>Ingen kjent negativ økologisk effekt er knyttet til arten.</v>
          </cell>
          <cell r="DH928" t="str">
            <v>Hollandbrannlilje vurderes til låg økologisk risiko, med usikkerhet til ingen kjent risiko, og bare på grunn av invasjonspotensialet. Dette er en endring fra vurderingen i 2012 da den ble vurdert som ikke-reproduserende. Arten finnes trolig i norsk natur, men viser lite tegn til ekspansjon.</v>
          </cell>
          <cell r="DI928">
            <v>0</v>
          </cell>
        </row>
        <row r="929">
          <cell r="B929" t="str">
            <v>Limnanthes douglasii</v>
          </cell>
          <cell r="C929" t="str">
            <v>R.Br.</v>
          </cell>
          <cell r="D929" t="str">
            <v>smørøye</v>
          </cell>
          <cell r="E929">
            <v>61023</v>
          </cell>
          <cell r="F929">
            <v>101063</v>
          </cell>
          <cell r="G929" t="str">
            <v>ExpertGroups/Karplanter/N</v>
          </cell>
          <cell r="H929" t="str">
            <v>Karplanter</v>
          </cell>
          <cell r="I929" t="str">
            <v>Karplanter</v>
          </cell>
          <cell r="J929" t="str">
            <v>NotApplicable</v>
          </cell>
          <cell r="M929" t="str">
            <v>canNotEstablishWithin50years</v>
          </cell>
          <cell r="AA929">
            <v>1946</v>
          </cell>
          <cell r="AB929" t="str">
            <v>terrestrial</v>
          </cell>
          <cell r="AD929" t="str">
            <v>unknown</v>
          </cell>
          <cell r="AE929" t="str">
            <v>no</v>
          </cell>
          <cell r="AF929" t="str">
            <v>unknown</v>
          </cell>
          <cell r="AI929">
            <v>1</v>
          </cell>
          <cell r="AJ929" t="str">
            <v>V</v>
          </cell>
          <cell r="AW929" t="str">
            <v>Ingen kjent effekt</v>
          </cell>
          <cell r="AX929" t="str">
            <v>Ingen kjent effekt</v>
          </cell>
          <cell r="BC929" t="str">
            <v>Ingen kjent effekt</v>
          </cell>
          <cell r="BD929" t="str">
            <v>Ingen kjent effekt</v>
          </cell>
          <cell r="BK929" t="str">
            <v>subtropic_mediterranean:NorthAndCentralAmerica</v>
          </cell>
          <cell r="BM929" t="str">
            <v>temperate_nemoral:Europe,Oceania|subtropic_mediterranean:NorthAndCentralAmerica</v>
          </cell>
          <cell r="DI929">
            <v>0</v>
          </cell>
        </row>
        <row r="930">
          <cell r="B930" t="str">
            <v>Limonium bonducellii</v>
          </cell>
          <cell r="C930" t="str">
            <v>(T.Lestib.) Kuntze</v>
          </cell>
          <cell r="D930" t="str">
            <v>gulrisp</v>
          </cell>
          <cell r="E930">
            <v>102577</v>
          </cell>
          <cell r="F930">
            <v>143498</v>
          </cell>
          <cell r="G930" t="str">
            <v>ExpertGroups/Karplanter/N</v>
          </cell>
          <cell r="H930" t="str">
            <v>Karplanter</v>
          </cell>
          <cell r="I930" t="str">
            <v>Karplanter</v>
          </cell>
          <cell r="J930" t="str">
            <v>NotApplicable</v>
          </cell>
          <cell r="M930" t="str">
            <v>canNotEstablishWithin50years</v>
          </cell>
          <cell r="AA930">
            <v>1949</v>
          </cell>
          <cell r="AB930" t="str">
            <v>terrestrial</v>
          </cell>
          <cell r="AD930" t="str">
            <v>origin</v>
          </cell>
          <cell r="AE930" t="str">
            <v>no</v>
          </cell>
          <cell r="AF930" t="str">
            <v>unknown</v>
          </cell>
          <cell r="AI930">
            <v>1</v>
          </cell>
          <cell r="AJ930" t="str">
            <v>V</v>
          </cell>
          <cell r="AW930" t="str">
            <v>Ingen kjent effekt</v>
          </cell>
          <cell r="AX930" t="str">
            <v>Ingen kjent effekt</v>
          </cell>
          <cell r="BC930" t="str">
            <v>Ingen kjent effekt</v>
          </cell>
          <cell r="BD930" t="str">
            <v>Ingen kjent effekt</v>
          </cell>
          <cell r="BK930" t="str">
            <v>subtropic_mediterranean:Europe,Africa</v>
          </cell>
          <cell r="BM930" t="str">
            <v>subtropic_mediterranean:Europe,Africa</v>
          </cell>
          <cell r="DI930">
            <v>0</v>
          </cell>
        </row>
        <row r="931">
          <cell r="B931" t="str">
            <v>Limonium lobatum</v>
          </cell>
          <cell r="C931" t="str">
            <v>(L. f.) Kuntze</v>
          </cell>
          <cell r="D931" t="str">
            <v>kantrisp</v>
          </cell>
          <cell r="E931">
            <v>102578</v>
          </cell>
          <cell r="F931">
            <v>143499</v>
          </cell>
          <cell r="G931" t="str">
            <v>ExpertGroups/Karplanter/N</v>
          </cell>
          <cell r="H931" t="str">
            <v>Karplanter</v>
          </cell>
          <cell r="I931" t="str">
            <v>Karplanter</v>
          </cell>
          <cell r="J931" t="str">
            <v>NotApplicable</v>
          </cell>
          <cell r="M931" t="str">
            <v>canNotEstablishWithin50years</v>
          </cell>
          <cell r="AA931">
            <v>1957</v>
          </cell>
          <cell r="AB931" t="str">
            <v>terrestrial</v>
          </cell>
          <cell r="AD931" t="str">
            <v>unknown</v>
          </cell>
          <cell r="AE931" t="str">
            <v>no</v>
          </cell>
          <cell r="AF931" t="str">
            <v>unknown</v>
          </cell>
          <cell r="AI931">
            <v>1</v>
          </cell>
          <cell r="AJ931" t="str">
            <v>V</v>
          </cell>
          <cell r="AW931" t="str">
            <v>Ingen kjent effekt</v>
          </cell>
          <cell r="AX931" t="str">
            <v>Ingen kjent effekt</v>
          </cell>
          <cell r="BC931" t="str">
            <v>Ingen kjent effekt</v>
          </cell>
          <cell r="BD931" t="str">
            <v>Ingen kjent effekt</v>
          </cell>
          <cell r="BK931" t="str">
            <v>temperate_nemoral:Europe|subtropic_mediterranean:Europe,Asia,Africa</v>
          </cell>
          <cell r="BM931" t="str">
            <v>temperate_nemoral:Europe|subtropic_mediterranean:Europe,Asia,Africa,Oceania|subtropic_caperegion:Africa</v>
          </cell>
          <cell r="DI931">
            <v>0</v>
          </cell>
        </row>
        <row r="932">
          <cell r="B932" t="str">
            <v>Limonium sinuatum</v>
          </cell>
          <cell r="C932" t="str">
            <v>(L.) Mill.</v>
          </cell>
          <cell r="D932" t="str">
            <v>knerisp</v>
          </cell>
          <cell r="E932">
            <v>61598</v>
          </cell>
          <cell r="F932">
            <v>101638</v>
          </cell>
          <cell r="G932" t="str">
            <v>ExpertGroups/Karplanter/N</v>
          </cell>
          <cell r="H932" t="str">
            <v>Karplanter</v>
          </cell>
          <cell r="I932" t="str">
            <v>Karplanter</v>
          </cell>
          <cell r="J932" t="str">
            <v>NotApplicable</v>
          </cell>
          <cell r="M932" t="str">
            <v>canNotEstablishWithin50years</v>
          </cell>
          <cell r="AA932">
            <v>1985</v>
          </cell>
          <cell r="AB932" t="str">
            <v>terrestrial</v>
          </cell>
          <cell r="AD932" t="str">
            <v>unknown</v>
          </cell>
          <cell r="AE932" t="str">
            <v>no</v>
          </cell>
          <cell r="AF932" t="str">
            <v>unknown</v>
          </cell>
          <cell r="AI932">
            <v>1</v>
          </cell>
          <cell r="AJ932" t="str">
            <v>V</v>
          </cell>
          <cell r="AW932" t="str">
            <v>Ingen kjent effekt</v>
          </cell>
          <cell r="AX932" t="str">
            <v>Ingen kjent effekt</v>
          </cell>
          <cell r="BC932" t="str">
            <v>Ingen kjent effekt</v>
          </cell>
          <cell r="BD932" t="str">
            <v>Ingen kjent effekt</v>
          </cell>
          <cell r="BK932" t="str">
            <v>subtropic_mediterranean:Europe,Asia,Africa</v>
          </cell>
          <cell r="BM932" t="str">
            <v>temperate_nemoral:Europe|subtropic_unspecified:Oceania|subtropic_mediterranean:Europe,Asia,Africa,Oceania,NorthAndCentralAmerica|subtropic_caperegion:Africa</v>
          </cell>
          <cell r="DI932">
            <v>0</v>
          </cell>
        </row>
        <row r="933">
          <cell r="B933" t="str">
            <v>Linanthus dianthiflorus</v>
          </cell>
          <cell r="C933" t="str">
            <v>(Benth.) Greene</v>
          </cell>
          <cell r="D933" t="str">
            <v>nellikflokk</v>
          </cell>
          <cell r="E933">
            <v>61817</v>
          </cell>
          <cell r="F933">
            <v>101857</v>
          </cell>
          <cell r="G933" t="str">
            <v>ExpertGroups/Karplanter/N</v>
          </cell>
          <cell r="H933" t="str">
            <v>Karplanter</v>
          </cell>
          <cell r="I933" t="str">
            <v>Karplanter</v>
          </cell>
          <cell r="J933" t="str">
            <v>NotApplicable</v>
          </cell>
          <cell r="M933" t="str">
            <v>canNotEstablishWithin50years</v>
          </cell>
          <cell r="AA933">
            <v>1918</v>
          </cell>
          <cell r="AB933" t="str">
            <v>terrestrial</v>
          </cell>
          <cell r="AD933" t="str">
            <v>origin</v>
          </cell>
          <cell r="AE933" t="str">
            <v>no</v>
          </cell>
          <cell r="AF933" t="str">
            <v>unknown</v>
          </cell>
          <cell r="AI933">
            <v>1</v>
          </cell>
          <cell r="AJ933" t="str">
            <v>V</v>
          </cell>
          <cell r="AW933" t="str">
            <v>Ingen kjent effekt</v>
          </cell>
          <cell r="AX933" t="str">
            <v>Ingen kjent effekt</v>
          </cell>
          <cell r="BC933" t="str">
            <v>Ingen kjent effekt</v>
          </cell>
          <cell r="BD933" t="str">
            <v>Ingen kjent effekt</v>
          </cell>
          <cell r="BK933" t="str">
            <v>subtropic_mediterranean:NorthAndCentralAmerica</v>
          </cell>
          <cell r="BM933" t="str">
            <v>subtropic_mediterranean:NorthAndCentralAmerica</v>
          </cell>
          <cell r="DI933">
            <v>0</v>
          </cell>
        </row>
        <row r="934">
          <cell r="B934" t="str">
            <v>Linaria dalmatica macedonica</v>
          </cell>
          <cell r="C934" t="str">
            <v>(Griseb.) D.A.Sutton</v>
          </cell>
          <cell r="E934">
            <v>144837</v>
          </cell>
          <cell r="F934">
            <v>145578</v>
          </cell>
          <cell r="G934" t="str">
            <v>ExpertGroups/Karplanter/N</v>
          </cell>
          <cell r="H934" t="str">
            <v>Karplanter</v>
          </cell>
          <cell r="I934" t="str">
            <v>Karplanter</v>
          </cell>
          <cell r="J934" t="str">
            <v>NotApplicable</v>
          </cell>
          <cell r="M934" t="str">
            <v>canNotEstablishWithin50years</v>
          </cell>
          <cell r="AA934">
            <v>1948</v>
          </cell>
          <cell r="AB934" t="str">
            <v>terrestrial</v>
          </cell>
          <cell r="AD934" t="str">
            <v>unknown</v>
          </cell>
          <cell r="AE934" t="str">
            <v>no</v>
          </cell>
          <cell r="AF934" t="str">
            <v>unknown</v>
          </cell>
          <cell r="AI934">
            <v>5</v>
          </cell>
          <cell r="AJ934" t="str">
            <v>V</v>
          </cell>
          <cell r="AW934" t="str">
            <v>Ingen kjent effekt</v>
          </cell>
          <cell r="AX934" t="str">
            <v>Alvorlig ugras som bekjempes i landbruket i USA og Canada (USDA PLANTS database).</v>
          </cell>
          <cell r="BC934" t="str">
            <v>Ingen kjent effekt</v>
          </cell>
          <cell r="BD934" t="str">
            <v>Ingen kjent effekt</v>
          </cell>
          <cell r="BK934" t="str">
            <v>temperate_dry:Europe,Asia|subtropic_mediterranean:Europe,Asia</v>
          </cell>
          <cell r="BM934" t="str">
            <v>temperate_nemoral:NorthAndCentralAmerica|temperate_dry:Europe,Asia|subtropic_mediterranean:Europe,Asia,Oceania,NorthAndCentralAmerica</v>
          </cell>
          <cell r="DI934">
            <v>1</v>
          </cell>
        </row>
        <row r="935">
          <cell r="B935" t="str">
            <v>Linaria genistifolia</v>
          </cell>
          <cell r="C935" t="str">
            <v>(L.) Mill.</v>
          </cell>
          <cell r="D935" t="str">
            <v>russetorskemunn</v>
          </cell>
          <cell r="E935">
            <v>62475</v>
          </cell>
          <cell r="F935">
            <v>102515</v>
          </cell>
          <cell r="G935" t="str">
            <v>ExpertGroups/Karplanter/N</v>
          </cell>
          <cell r="H935" t="str">
            <v>Karplanter</v>
          </cell>
          <cell r="I935" t="str">
            <v>Karplanter</v>
          </cell>
          <cell r="J935" t="str">
            <v>NotApplicable</v>
          </cell>
          <cell r="M935" t="str">
            <v>canNotEstablishWithin50years</v>
          </cell>
          <cell r="AA935">
            <v>1907</v>
          </cell>
          <cell r="AB935" t="str">
            <v>terrestrial</v>
          </cell>
          <cell r="AD935" t="str">
            <v>origin</v>
          </cell>
          <cell r="AE935" t="str">
            <v>no</v>
          </cell>
          <cell r="AF935" t="str">
            <v>unknown</v>
          </cell>
          <cell r="AG935">
            <v>1907</v>
          </cell>
          <cell r="AH935" t="str">
            <v>Te Skien: "Siloen" (Bøle, mølle)</v>
          </cell>
          <cell r="AI935">
            <v>5</v>
          </cell>
          <cell r="AJ935" t="str">
            <v>V</v>
          </cell>
          <cell r="AW935" t="str">
            <v>Ingen kjent effekt</v>
          </cell>
          <cell r="AX935" t="str">
            <v>Ingen kjent effekt</v>
          </cell>
          <cell r="BC935" t="str">
            <v>Ingen kjent effekt</v>
          </cell>
          <cell r="BD935" t="str">
            <v>Ingen kjent effekt</v>
          </cell>
          <cell r="BK935" t="str">
            <v>temperate_nemoral:Europe|temperate_dry:Europe|subtropic_mediterranean:Europe,Asia,Africa</v>
          </cell>
          <cell r="BM935" t="str">
            <v>temperate_nemoral:Europe,NorthAndCentralAmerica|temperate_dry:Europe|subtropic_mediterranean:Europe,Asia,Africa</v>
          </cell>
          <cell r="DI935">
            <v>0</v>
          </cell>
        </row>
        <row r="936">
          <cell r="B936" t="str">
            <v>Linaria incarnata</v>
          </cell>
          <cell r="C936" t="str">
            <v>(Vent.) Spreng.</v>
          </cell>
          <cell r="D936" t="str">
            <v>blåtorskemunn</v>
          </cell>
          <cell r="E936">
            <v>134170</v>
          </cell>
          <cell r="F936">
            <v>102516</v>
          </cell>
          <cell r="G936" t="str">
            <v>ExpertGroups/Karplanter/N</v>
          </cell>
          <cell r="H936" t="str">
            <v>Karplanter</v>
          </cell>
          <cell r="I936" t="str">
            <v>Karplanter</v>
          </cell>
          <cell r="J936" t="str">
            <v>NotApplicable</v>
          </cell>
          <cell r="M936" t="str">
            <v>canNotEstablishWithin50years</v>
          </cell>
          <cell r="AA936">
            <v>1915</v>
          </cell>
          <cell r="AB936" t="str">
            <v>terrestrial</v>
          </cell>
          <cell r="AD936" t="str">
            <v>unknown</v>
          </cell>
          <cell r="AE936" t="str">
            <v>no</v>
          </cell>
          <cell r="AF936" t="str">
            <v>unknown</v>
          </cell>
          <cell r="AI936">
            <v>1</v>
          </cell>
          <cell r="AJ936" t="str">
            <v>V</v>
          </cell>
          <cell r="AW936" t="str">
            <v>Ingen kjent effekt</v>
          </cell>
          <cell r="AX936" t="str">
            <v>Ingen kjent effekt</v>
          </cell>
          <cell r="BC936" t="str">
            <v>Ingen kjent effekt</v>
          </cell>
          <cell r="BD936" t="str">
            <v>Ingen kjent effekt</v>
          </cell>
          <cell r="BK936" t="str">
            <v>subtropic_mediterranean:Europe,Africa</v>
          </cell>
          <cell r="BM936" t="str">
            <v>temperate_nemoral:Europe|subtropic_mediterranean:Europe,Africa,Oceania</v>
          </cell>
          <cell r="DI936">
            <v>0</v>
          </cell>
        </row>
        <row r="937">
          <cell r="B937" t="str">
            <v>Linaria maroccana</v>
          </cell>
          <cell r="C937" t="str">
            <v>Hook. f.</v>
          </cell>
          <cell r="D937" t="str">
            <v>sommertorskemunn</v>
          </cell>
          <cell r="E937">
            <v>62477</v>
          </cell>
          <cell r="F937">
            <v>102517</v>
          </cell>
          <cell r="G937" t="str">
            <v>ExpertGroups/Karplanter/N</v>
          </cell>
          <cell r="H937" t="str">
            <v>Karplanter</v>
          </cell>
          <cell r="I937" t="str">
            <v>Karplanter</v>
          </cell>
          <cell r="J937" t="str">
            <v>NotApplicable</v>
          </cell>
          <cell r="M937" t="str">
            <v>canNotEstablishWithin50years</v>
          </cell>
          <cell r="AA937">
            <v>1990</v>
          </cell>
          <cell r="AB937" t="str">
            <v>terrestrial</v>
          </cell>
          <cell r="AD937" t="str">
            <v>unknown</v>
          </cell>
          <cell r="AE937" t="str">
            <v>no</v>
          </cell>
          <cell r="AF937" t="str">
            <v>unknown</v>
          </cell>
          <cell r="AI937">
            <v>1</v>
          </cell>
          <cell r="AJ937" t="str">
            <v>V</v>
          </cell>
          <cell r="AW937" t="str">
            <v>Ingen kjent effekt</v>
          </cell>
          <cell r="AX937" t="str">
            <v>Ingen kjent effekt</v>
          </cell>
          <cell r="BC937" t="str">
            <v>Ingen kjent effekt</v>
          </cell>
          <cell r="BD937" t="str">
            <v>Ingen kjent effekt</v>
          </cell>
          <cell r="BK937" t="str">
            <v>subtropic_mediterranean:Africa</v>
          </cell>
          <cell r="BM937" t="str">
            <v>temperate_nemoral:Europe,NorthAndCentralAmerica|subtropic_mediterranean:Europe,Africa,Oceania,NorthAndCentralAmerica</v>
          </cell>
          <cell r="DI937">
            <v>0</v>
          </cell>
        </row>
        <row r="938">
          <cell r="B938" t="str">
            <v>Linaria purpurea</v>
          </cell>
          <cell r="C938" t="str">
            <v>(L.) Mill.</v>
          </cell>
          <cell r="D938" t="str">
            <v>purpurtorskemunn</v>
          </cell>
          <cell r="E938">
            <v>62478</v>
          </cell>
          <cell r="F938">
            <v>102518</v>
          </cell>
          <cell r="G938" t="str">
            <v>ExpertGroups/Karplanter/N</v>
          </cell>
          <cell r="H938" t="str">
            <v>Karplanter</v>
          </cell>
          <cell r="I938" t="str">
            <v>Karplanter</v>
          </cell>
          <cell r="J938" t="str">
            <v>NotApplicable</v>
          </cell>
          <cell r="M938" t="str">
            <v>canNotEstablishWithin50years</v>
          </cell>
          <cell r="AA938">
            <v>2004</v>
          </cell>
          <cell r="AB938" t="str">
            <v>terrestrial</v>
          </cell>
          <cell r="AD938" t="str">
            <v>unknown</v>
          </cell>
          <cell r="AE938" t="str">
            <v>no</v>
          </cell>
          <cell r="AF938" t="str">
            <v>unknown</v>
          </cell>
          <cell r="AI938">
            <v>5</v>
          </cell>
          <cell r="AJ938" t="str">
            <v>V</v>
          </cell>
          <cell r="AW938" t="str">
            <v>Ingen kjent effekt</v>
          </cell>
          <cell r="AX938" t="str">
            <v>Ingen kjent effekt</v>
          </cell>
          <cell r="BC938" t="str">
            <v>Ingen kjent effekt</v>
          </cell>
          <cell r="BD938" t="str">
            <v>Ingen kjent effekt</v>
          </cell>
          <cell r="BK938" t="str">
            <v>subtropic_mediterranean:Europe</v>
          </cell>
          <cell r="BM938" t="str">
            <v>temperate_nemoral:NorthAndCentralAmerica|subtropic_mediterranean:Europe,NorthAndCentralAmerica</v>
          </cell>
          <cell r="DI938">
            <v>0</v>
          </cell>
        </row>
        <row r="939">
          <cell r="B939" t="str">
            <v>Linaria supina</v>
          </cell>
          <cell r="C939" t="str">
            <v>(L.) Chaz.</v>
          </cell>
          <cell r="D939" t="str">
            <v>bleiktorskemunn</v>
          </cell>
          <cell r="E939">
            <v>62480</v>
          </cell>
          <cell r="F939">
            <v>102520</v>
          </cell>
          <cell r="G939" t="str">
            <v>ExpertGroups/Karplanter/N</v>
          </cell>
          <cell r="H939" t="str">
            <v>Karplanter</v>
          </cell>
          <cell r="I939" t="str">
            <v>Karplanter</v>
          </cell>
          <cell r="J939" t="str">
            <v>NotApplicable</v>
          </cell>
          <cell r="M939" t="str">
            <v>canNotEstablishWithin50years</v>
          </cell>
          <cell r="AA939">
            <v>1879</v>
          </cell>
          <cell r="AB939" t="str">
            <v>terrestrial</v>
          </cell>
          <cell r="AD939" t="str">
            <v>origin,unknown</v>
          </cell>
          <cell r="AE939" t="str">
            <v>no</v>
          </cell>
          <cell r="AF939" t="str">
            <v>unknown</v>
          </cell>
          <cell r="AI939">
            <v>3</v>
          </cell>
          <cell r="AJ939" t="str">
            <v>V</v>
          </cell>
          <cell r="AW939" t="str">
            <v>Ingen kjent effekt</v>
          </cell>
          <cell r="AX939" t="str">
            <v>Ingen kjent effekt</v>
          </cell>
          <cell r="BC939" t="str">
            <v>Ingen kjent effekt</v>
          </cell>
          <cell r="BD939" t="str">
            <v>Ingen kjent effekt</v>
          </cell>
          <cell r="BK939" t="str">
            <v>subtropic_mediterranean:Europe,Africa</v>
          </cell>
          <cell r="BM939" t="str">
            <v>subtropic_mediterranean:Europe,Africa</v>
          </cell>
          <cell r="DI939">
            <v>0</v>
          </cell>
        </row>
        <row r="940">
          <cell r="B940" t="str">
            <v>Linum bienne</v>
          </cell>
          <cell r="C940" t="str">
            <v>Mill.</v>
          </cell>
          <cell r="D940" t="str">
            <v>flerårslin</v>
          </cell>
          <cell r="E940">
            <v>134176</v>
          </cell>
          <cell r="F940">
            <v>102784</v>
          </cell>
          <cell r="G940" t="str">
            <v>ExpertGroups/Karplanter/N</v>
          </cell>
          <cell r="H940" t="str">
            <v>Karplanter</v>
          </cell>
          <cell r="I940" t="str">
            <v>Karplanter</v>
          </cell>
          <cell r="J940" t="str">
            <v>NotApplicable</v>
          </cell>
          <cell r="M940" t="str">
            <v>canNotEstablishWithin50years</v>
          </cell>
          <cell r="AA940">
            <v>2002</v>
          </cell>
          <cell r="AB940" t="str">
            <v>terrestrial</v>
          </cell>
          <cell r="AD940" t="str">
            <v>origin,unknown</v>
          </cell>
          <cell r="AE940" t="str">
            <v>yes</v>
          </cell>
          <cell r="AF940" t="str">
            <v>unknown</v>
          </cell>
          <cell r="AI940">
            <v>2</v>
          </cell>
          <cell r="AJ940" t="str">
            <v>V</v>
          </cell>
          <cell r="AW940" t="str">
            <v>Ingen kjent effekt</v>
          </cell>
          <cell r="AX940" t="str">
            <v>Ingen kjent effekt</v>
          </cell>
          <cell r="BC940" t="str">
            <v>Ingen kjent effekt</v>
          </cell>
          <cell r="BD940" t="str">
            <v>Ingen kjent effekt</v>
          </cell>
          <cell r="BK940" t="str">
            <v>temperate_dry:Europe,Asia|subtropic_mediterranean:Europe,Asia,Africa</v>
          </cell>
          <cell r="BM940" t="str">
            <v>temperate_dry:Europe,Asia|subtropic_mediterranean:Europe,Asia,Africa</v>
          </cell>
          <cell r="DI940">
            <v>0</v>
          </cell>
        </row>
        <row r="941">
          <cell r="B941" t="str">
            <v>Linum grandiflorum</v>
          </cell>
          <cell r="C941" t="str">
            <v>Desf.</v>
          </cell>
          <cell r="D941" t="str">
            <v>rødlin</v>
          </cell>
          <cell r="E941">
            <v>62746</v>
          </cell>
          <cell r="F941">
            <v>102786</v>
          </cell>
          <cell r="G941" t="str">
            <v>ExpertGroups/Karplanter/N</v>
          </cell>
          <cell r="H941" t="str">
            <v>Karplanter</v>
          </cell>
          <cell r="I941" t="str">
            <v>Karplanter</v>
          </cell>
          <cell r="J941" t="str">
            <v>NotApplicable</v>
          </cell>
          <cell r="M941" t="str">
            <v>canNotEstablishWithin50years</v>
          </cell>
          <cell r="AA941">
            <v>1905</v>
          </cell>
          <cell r="AB941" t="str">
            <v>terrestrial</v>
          </cell>
          <cell r="AD941" t="str">
            <v>other</v>
          </cell>
          <cell r="AE941" t="str">
            <v>no</v>
          </cell>
          <cell r="AF941" t="str">
            <v>unknown</v>
          </cell>
          <cell r="AI941">
            <v>1</v>
          </cell>
          <cell r="AJ941" t="str">
            <v>V</v>
          </cell>
          <cell r="AW941" t="str">
            <v>Ingen kjent effekt</v>
          </cell>
          <cell r="AX941" t="str">
            <v>Ingen kjent effekt</v>
          </cell>
          <cell r="BC941" t="str">
            <v>Ingen kjent effekt</v>
          </cell>
          <cell r="BD941" t="str">
            <v>Ingen kjent effekt</v>
          </cell>
          <cell r="BK941" t="str">
            <v>subtropic_mediterranean:Africa</v>
          </cell>
          <cell r="BM941" t="str">
            <v>temperate_nemoral:Europe|subtropic_mediterranean:Europe,Africa,NorthAndCentralAmerica</v>
          </cell>
          <cell r="DI941">
            <v>0</v>
          </cell>
        </row>
        <row r="942">
          <cell r="B942" t="str">
            <v>Linum perenne</v>
          </cell>
          <cell r="C942" t="str">
            <v>L.</v>
          </cell>
          <cell r="D942" t="str">
            <v>blålin</v>
          </cell>
          <cell r="E942">
            <v>144508</v>
          </cell>
          <cell r="F942">
            <v>102787</v>
          </cell>
          <cell r="G942" t="str">
            <v>ExpertGroups/Karplanter/N</v>
          </cell>
          <cell r="H942" t="str">
            <v>Karplanter</v>
          </cell>
          <cell r="I942" t="str">
            <v>Karplanter</v>
          </cell>
          <cell r="J942" t="str">
            <v>AlienSpecie</v>
          </cell>
          <cell r="N942">
            <v>3</v>
          </cell>
          <cell r="Q942">
            <v>1</v>
          </cell>
          <cell r="T942" t="str">
            <v>LO</v>
          </cell>
          <cell r="U942">
            <v>2</v>
          </cell>
          <cell r="V942" t="str">
            <v>3B,1</v>
          </cell>
          <cell r="X942">
            <v>3</v>
          </cell>
          <cell r="Y942">
            <v>4</v>
          </cell>
          <cell r="Z942">
            <v>1</v>
          </cell>
          <cell r="AA942">
            <v>1993</v>
          </cell>
          <cell r="AB942" t="str">
            <v>terrestrial</v>
          </cell>
          <cell r="AD942" t="str">
            <v>origin,unknown</v>
          </cell>
          <cell r="AE942" t="str">
            <v>yes</v>
          </cell>
          <cell r="AF942" t="str">
            <v>unknown</v>
          </cell>
          <cell r="AG942">
            <v>1993</v>
          </cell>
          <cell r="AH942" t="str">
            <v>Vf Larvik: Stavern by, og AA Risør: Vardøya</v>
          </cell>
          <cell r="AI942">
            <v>5</v>
          </cell>
          <cell r="AJ942" t="str">
            <v>V</v>
          </cell>
          <cell r="AL942">
            <v>1</v>
          </cell>
          <cell r="AM942" t="str">
            <v>importDirect</v>
          </cell>
          <cell r="AN942">
            <v>3</v>
          </cell>
          <cell r="AO942" t="str">
            <v>introductionEscaped,spreadNaturalDispersal</v>
          </cell>
          <cell r="AP942" t="str">
            <v>OsA,Op,Bu,Ve,Te,Aa</v>
          </cell>
          <cell r="AQ942">
            <v>60</v>
          </cell>
          <cell r="AR942">
            <v>5</v>
          </cell>
          <cell r="AS942">
            <v>300</v>
          </cell>
          <cell r="AT942">
            <v>5550</v>
          </cell>
          <cell r="AU942">
            <v>600</v>
          </cell>
          <cell r="AV942">
            <v>50</v>
          </cell>
          <cell r="AW942" t="str">
            <v>Ingen kjent effekt</v>
          </cell>
          <cell r="AX942" t="str">
            <v>Ingen kjent effekt</v>
          </cell>
          <cell r="BC942" t="str">
            <v>Ingen kjent effekt</v>
          </cell>
          <cell r="BD942" t="str">
            <v>Ingen kjent effekt</v>
          </cell>
          <cell r="BE942" t="str">
            <v>no</v>
          </cell>
          <cell r="BF942" t="str">
            <v>no</v>
          </cell>
          <cell r="BG942" t="str">
            <v>V</v>
          </cell>
          <cell r="BK942" t="str">
            <v>temperate_nemoral:Europe|temperate_dry:Europe|subtropic_mediterranean:Europe</v>
          </cell>
          <cell r="BM942" t="str">
            <v>temperate_nemoral:Europe|temperate_dry:Europe|subtropic_mediterranean:Europe</v>
          </cell>
          <cell r="BO942">
            <v>2</v>
          </cell>
          <cell r="BP942" t="str">
            <v>X</v>
          </cell>
          <cell r="BR942" t="str">
            <v>RedListCategoryLevel</v>
          </cell>
          <cell r="BT942">
            <v>3</v>
          </cell>
          <cell r="BW942" t="str">
            <v>SpreadYearlyIncreaseObservations</v>
          </cell>
          <cell r="BX942">
            <v>294</v>
          </cell>
          <cell r="BY942">
            <v>1</v>
          </cell>
          <cell r="CB942" t="str">
            <v>T32-C-5,T32-C-7,T32-C-15,T32-C-17,T35,T40</v>
          </cell>
          <cell r="CC942">
            <v>1</v>
          </cell>
          <cell r="CH942">
            <v>1</v>
          </cell>
          <cell r="CM942">
            <v>1</v>
          </cell>
          <cell r="CP942" t="str">
            <v>Åpen grunnlendt kalkmark i boreonemoral sone</v>
          </cell>
          <cell r="CQ942">
            <v>1</v>
          </cell>
          <cell r="CU942">
            <v>1</v>
          </cell>
          <cell r="CX942">
            <v>0</v>
          </cell>
          <cell r="CY942">
            <v>1</v>
          </cell>
          <cell r="DB942">
            <v>0</v>
          </cell>
          <cell r="DC942" t="str">
            <v>Blålin &lt;i&gt;Linum perenne&lt;/i&gt; er en flerårig urt, middels langlevd, med 30-50 cm høge stengler. Den har rikelig frøreproduksjon. Frøene spres ved at de slynges ut fra fruktene på de stive stenglene. Videre spredning kan skje med ulike transporter. Frøene spres også nokså passivt, men kanskje med dyr og folk. Arten stammer i hovedsak fra nemorale deler av Europa øst til Russland, med beslektete arter i Nord-Russland og Sibir (&lt;i&gt;L. boreale&lt;/i&gt;, &lt;i&gt;L. komarovii&lt;/i&gt;) og Nord-Amerika (&lt;i&gt;L. lewisii&lt;/i&gt;). Den etablerer seg på tørr grasmark (semi-naturlig eng) og tilsvarende tørr skrotemark.</v>
          </cell>
          <cell r="DD942" t="str">
            <v>&lt;p&gt;Blålin synes ha kommet inn i ganske ny tid, med de to første funnene som forvillet i 1993 (Vf Larvik: Stavern og AA Risør: Vardøya). En rekke forekomster er allerede godt etablert og denne flerårige arten begynner - på ca 25 år - å få et utbredelsesmønster i Norge som ligner på ett for en stedegen, klimatisk begrenset art (varmekjær, sørøstlig), med forekomster fra Op Gran sør til AA Risør.&lt;/p&gt;</v>
          </cell>
          <cell r="DE942" t="str">
            <v>Arten er innført som hageplante og trolig spredt ut fra hager hovedsakelig med frø. Viderespredning med frø skjer fra etableringsstedene.</v>
          </cell>
          <cell r="DF942" t="str">
            <v>Invasjonspotensialet er moderat, en kombinasjon av begrenset (til moderat) median levetid og moderat ekspansjonshastighet (rundt 300 m/år). Arten har foreløpig liten bestand, men er nokså raskt økende.</v>
          </cell>
          <cell r="DG942" t="str">
            <v>Ingen kjent negativ økologisk effekt er knyttet til arten. Arten danner, så vidt vi vet, ikke så tette bestander at den fortrenger noe som helst. Den &amp;#39:integrerer&amp;#39: seg i tørreng- og grunnlende-vegetasjon på baserik grunn og oppfører som en ikke-aggressiv stedegen art.</v>
          </cell>
          <cell r="DH942" t="str">
            <v>&lt;p&gt;Blålin vurderes til låg økologisk risiko, og bare på grunn av invasjonspotensialet. Arten synes å være under forholdsvis rask spredning og etablering. Den er attraktiv, men vi kjenner ikke til mye bruk i hager. Den er heller ikke funnet svært ofte på typiske skroteplasser som antyder innførsel med ulike transporter. Det er litt uvisst hvordan arten er kommet inn, men grasfrø og forvilling fra hager er to muligheter. Innførselen og etableringen har skjedd i svært ny tid, de siste 20 årene. Arten etablerer seg godt i tørre beiteenger og på grunnlende, særlig på noe til meget baserik jord, og har potensial for å bli en godt integrert del av norsk natur. Den gjør ingen kjent skade og dens oppførsel i områder der den finnes som hjemlig gir heller ingen grunn til bekymring. Vår subjektive vurdering er at denne arten er en problemfri berikelse for naturopplevelse for folk flest.&lt;/p&gt;&lt;p&gt;Lid &amp; Lid (2005) angir "flerårslin" &lt;em&gt;Linum bienne &lt;/em&gt;som den naturaliserte lin-arten i Norge. Dette er feil. Storparten av materialet som var navnsatt til &lt;em&gt;L. bienne &lt;/em&gt;i samlingene, hørte til &lt;em&gt;L. perenne&lt;/em&gt; (og en hoveddel av resten til vanlig lin &lt;em&gt;L. usitatissimum&lt;/em&gt;), og det samme gjelder materialet som Lid &amp; Lid refererer som berglin&lt;em&gt; L. austriacum&lt;/em&gt;.&lt;/p&gt;</v>
          </cell>
          <cell r="DI942">
            <v>1</v>
          </cell>
        </row>
        <row r="943">
          <cell r="B943" t="str">
            <v>Linum usitatissimum</v>
          </cell>
          <cell r="C943" t="str">
            <v>L.</v>
          </cell>
          <cell r="D943" t="str">
            <v>lin</v>
          </cell>
          <cell r="E943">
            <v>62748</v>
          </cell>
          <cell r="F943">
            <v>102788</v>
          </cell>
          <cell r="G943" t="str">
            <v>ExpertGroups/Karplanter/N</v>
          </cell>
          <cell r="H943" t="str">
            <v>Karplanter</v>
          </cell>
          <cell r="I943" t="str">
            <v>Karplanter</v>
          </cell>
          <cell r="J943" t="str">
            <v>NotApplicable</v>
          </cell>
          <cell r="M943" t="str">
            <v>traditionalProductionSpecie</v>
          </cell>
          <cell r="AB943" t="str">
            <v>terrestrial</v>
          </cell>
          <cell r="AD943" t="str">
            <v>other</v>
          </cell>
          <cell r="AE943" t="str">
            <v>no</v>
          </cell>
          <cell r="AF943" t="str">
            <v>unknown</v>
          </cell>
          <cell r="AI943">
            <v>1</v>
          </cell>
          <cell r="AJ943" t="str">
            <v>V</v>
          </cell>
          <cell r="AW943" t="str">
            <v>Ingen kjent effekt</v>
          </cell>
          <cell r="AX943" t="str">
            <v>Viktig kulturplante (fiber, linfrø, olje).</v>
          </cell>
          <cell r="BC943" t="str">
            <v>Ingen kjent effekt</v>
          </cell>
          <cell r="BD943" t="str">
            <v>Ingen kjent effekt</v>
          </cell>
          <cell r="BK943" t="str">
            <v>unknown:Asia</v>
          </cell>
          <cell r="BM943" t="str">
            <v>temperate_nemoral:Europe,Asia,Africa,Oceania,NorthAndCentralAmerica,SouthAmerica|temperate_dry:Europe,Asia,NorthAndCentralAmerica,SouthAmerica|subtropic_unspecified:Asia,Africa|subtropic_mediterranean:Europe,Africa,Oceania,NorthAndCentralAmerica,SouthAmerica|subtropic_caperegion:Africa|subtropic_highlands:SouthAmerica|tropic:Asia</v>
          </cell>
          <cell r="DI943">
            <v>0</v>
          </cell>
        </row>
        <row r="944">
          <cell r="B944" t="str">
            <v>Lobelia erinus</v>
          </cell>
          <cell r="C944" t="str">
            <v>L.</v>
          </cell>
          <cell r="D944" t="str">
            <v>hagelobelia</v>
          </cell>
          <cell r="E944">
            <v>60919</v>
          </cell>
          <cell r="F944">
            <v>100959</v>
          </cell>
          <cell r="G944" t="str">
            <v>ExpertGroups/Karplanter/N</v>
          </cell>
          <cell r="H944" t="str">
            <v>Karplanter</v>
          </cell>
          <cell r="I944" t="str">
            <v>Karplanter</v>
          </cell>
          <cell r="J944" t="str">
            <v>NotApplicable</v>
          </cell>
          <cell r="M944" t="str">
            <v>canNotEstablishWithin50years</v>
          </cell>
          <cell r="AA944">
            <v>1901</v>
          </cell>
          <cell r="AB944" t="str">
            <v>terrestrial</v>
          </cell>
          <cell r="AD944" t="str">
            <v>unknown</v>
          </cell>
          <cell r="AE944" t="str">
            <v>no</v>
          </cell>
          <cell r="AF944" t="str">
            <v>unknown</v>
          </cell>
          <cell r="AI944">
            <v>1</v>
          </cell>
          <cell r="AJ944" t="str">
            <v>V</v>
          </cell>
          <cell r="AW944" t="str">
            <v>Ingen kjent effekt</v>
          </cell>
          <cell r="AX944" t="str">
            <v>Kommersielt viktig sommerblomst for hager.</v>
          </cell>
          <cell r="BC944" t="str">
            <v>Ingen kjent effekt</v>
          </cell>
          <cell r="BD944" t="str">
            <v>Ingen kjent effekt</v>
          </cell>
          <cell r="BK944" t="str">
            <v>subtropic_caperegion:Africa</v>
          </cell>
          <cell r="BM944" t="str">
            <v>temperate_nemoral:Europe,Oceania,NorthAndCentralAmerica|subtropic_mediterranean:Europe,Oceania,NorthAndCentralAmerica|subtropic_dry:Africa|subtropic_caperegion:Africa|tropic:Africa</v>
          </cell>
          <cell r="DI944">
            <v>0</v>
          </cell>
        </row>
        <row r="945">
          <cell r="B945" t="str">
            <v>Lobelia inflata</v>
          </cell>
          <cell r="C945" t="str">
            <v>L.</v>
          </cell>
          <cell r="E945">
            <v>85625</v>
          </cell>
          <cell r="F945">
            <v>128746</v>
          </cell>
          <cell r="G945" t="str">
            <v>ExpertGroups/Karplanter/N</v>
          </cell>
          <cell r="H945" t="str">
            <v>Karplanter</v>
          </cell>
          <cell r="I945" t="str">
            <v>Karplanter</v>
          </cell>
          <cell r="J945" t="str">
            <v>NotApplicable</v>
          </cell>
          <cell r="M945" t="str">
            <v>canNotEstablishWithin50years</v>
          </cell>
          <cell r="AA945">
            <v>2011</v>
          </cell>
          <cell r="AB945" t="str">
            <v>terrestrial</v>
          </cell>
          <cell r="AD945" t="str">
            <v>unknown</v>
          </cell>
          <cell r="AE945" t="str">
            <v>no</v>
          </cell>
          <cell r="AF945" t="str">
            <v>unknown</v>
          </cell>
          <cell r="AI945">
            <v>1</v>
          </cell>
          <cell r="AJ945" t="str">
            <v>V</v>
          </cell>
          <cell r="AW945" t="str">
            <v>Ingen kjent effekt</v>
          </cell>
          <cell r="AX945" t="str">
            <v>Ingen kjent effekt</v>
          </cell>
          <cell r="BC945" t="str">
            <v>Ingen kjent effekt</v>
          </cell>
          <cell r="BD945" t="str">
            <v>Ingen kjent effekt</v>
          </cell>
          <cell r="BK945" t="str">
            <v>temperate_boreal:NorthAndCentralAmerica|temperate_nemoral:NorthAndCentralAmerica|subtropic_unspecified:NorthAndCentralAmerica</v>
          </cell>
          <cell r="BM945" t="str">
            <v>temperate_boreal:NorthAndCentralAmerica|temperate_nemoral:NorthAndCentralAmerica|subtropic_unspecified:NorthAndCentralAmerica</v>
          </cell>
          <cell r="DI945">
            <v>0</v>
          </cell>
        </row>
        <row r="946">
          <cell r="B946" t="str">
            <v>Lobelia kalmii</v>
          </cell>
          <cell r="C946" t="str">
            <v>L.</v>
          </cell>
          <cell r="E946">
            <v>105232</v>
          </cell>
          <cell r="F946">
            <v>145579</v>
          </cell>
          <cell r="G946" t="str">
            <v>ExpertGroups/Karplanter/N</v>
          </cell>
          <cell r="H946" t="str">
            <v>Karplanter</v>
          </cell>
          <cell r="I946" t="str">
            <v>Karplanter</v>
          </cell>
          <cell r="J946" t="str">
            <v>NotApplicable</v>
          </cell>
          <cell r="M946" t="str">
            <v>canNotEstablishWithin50years</v>
          </cell>
          <cell r="AA946">
            <v>2011</v>
          </cell>
          <cell r="AB946" t="str">
            <v>terrestrial</v>
          </cell>
          <cell r="AD946" t="str">
            <v>unknown</v>
          </cell>
          <cell r="AE946" t="str">
            <v>no</v>
          </cell>
          <cell r="AF946" t="str">
            <v>unknown</v>
          </cell>
          <cell r="AI946">
            <v>5</v>
          </cell>
          <cell r="AJ946" t="str">
            <v>V</v>
          </cell>
          <cell r="AW946" t="str">
            <v>Ingen kjent effekt</v>
          </cell>
          <cell r="AX946" t="str">
            <v>Ingen kjent effekt</v>
          </cell>
          <cell r="BC946" t="str">
            <v>Ingen kjent effekt</v>
          </cell>
          <cell r="BD946" t="str">
            <v>Ingen kjent effekt</v>
          </cell>
          <cell r="BK946" t="str">
            <v>temperate_boreal:NorthAndCentralAmerica|temperate_nemoral:NorthAndCentralAmerica</v>
          </cell>
          <cell r="BM946" t="str">
            <v>temperate_boreal:NorthAndCentralAmerica|temperate_nemoral:NorthAndCentralAmerica</v>
          </cell>
          <cell r="DI946">
            <v>0</v>
          </cell>
        </row>
        <row r="947">
          <cell r="B947" t="str">
            <v>Lobelia urens</v>
          </cell>
          <cell r="C947" t="str">
            <v>L.</v>
          </cell>
          <cell r="D947" t="str">
            <v>kvasslobelia</v>
          </cell>
          <cell r="E947">
            <v>60920</v>
          </cell>
          <cell r="F947">
            <v>100960</v>
          </cell>
          <cell r="G947" t="str">
            <v>ExpertGroups/Karplanter/N</v>
          </cell>
          <cell r="H947" t="str">
            <v>Karplanter</v>
          </cell>
          <cell r="I947" t="str">
            <v>Karplanter</v>
          </cell>
          <cell r="J947" t="str">
            <v>NotApplicable</v>
          </cell>
          <cell r="M947" t="str">
            <v>canNotEstablishWithin50years</v>
          </cell>
          <cell r="AA947">
            <v>1963</v>
          </cell>
          <cell r="AB947" t="str">
            <v>terrestrial</v>
          </cell>
          <cell r="AD947" t="str">
            <v>unknown</v>
          </cell>
          <cell r="AE947" t="str">
            <v>no</v>
          </cell>
          <cell r="AF947" t="str">
            <v>unknown</v>
          </cell>
          <cell r="AI947">
            <v>5</v>
          </cell>
          <cell r="AJ947" t="str">
            <v>V</v>
          </cell>
          <cell r="AW947" t="str">
            <v>Ingen kjent effekt</v>
          </cell>
          <cell r="AX947" t="str">
            <v>Økonomisk viktig sommerplante i hagebruk i Norge.</v>
          </cell>
          <cell r="BC947" t="str">
            <v>Ingen kjent effekt</v>
          </cell>
          <cell r="BD947" t="str">
            <v>Ingen kjent effekt</v>
          </cell>
          <cell r="BK947" t="str">
            <v>temperate_nemoral:Europe|subtropic_mediterranean:Europe,Africa</v>
          </cell>
          <cell r="BM947" t="str">
            <v>temperate_nemoral:Europe|subtropic_mediterranean:Europe,Africa</v>
          </cell>
          <cell r="DI947">
            <v>0</v>
          </cell>
        </row>
        <row r="948">
          <cell r="B948" t="str">
            <v>Logfia gallica</v>
          </cell>
          <cell r="C948" t="str">
            <v>(L.) Coss. &amp; Germ.</v>
          </cell>
          <cell r="D948" t="str">
            <v>fransk ullurt</v>
          </cell>
          <cell r="E948">
            <v>134196</v>
          </cell>
          <cell r="F948">
            <v>100740</v>
          </cell>
          <cell r="G948" t="str">
            <v>ExpertGroups/Karplanter/N</v>
          </cell>
          <cell r="H948" t="str">
            <v>Karplanter</v>
          </cell>
          <cell r="I948" t="str">
            <v>Karplanter</v>
          </cell>
          <cell r="J948" t="str">
            <v>NotApplicable</v>
          </cell>
          <cell r="M948" t="str">
            <v>canNotEstablishWithin50years</v>
          </cell>
          <cell r="AA948">
            <v>1869</v>
          </cell>
          <cell r="AB948" t="str">
            <v>terrestrial</v>
          </cell>
          <cell r="AD948" t="str">
            <v>origin</v>
          </cell>
          <cell r="AE948" t="str">
            <v>no</v>
          </cell>
          <cell r="AF948" t="str">
            <v>unknown</v>
          </cell>
          <cell r="AI948">
            <v>1</v>
          </cell>
          <cell r="AJ948" t="str">
            <v>V</v>
          </cell>
          <cell r="AW948" t="str">
            <v>Ingen kjent effekt</v>
          </cell>
          <cell r="AX948" t="str">
            <v>Ingen kjent effekt</v>
          </cell>
          <cell r="BC948" t="str">
            <v>Ingen kjent effekt</v>
          </cell>
          <cell r="BD948" t="str">
            <v>Ingen kjent effekt</v>
          </cell>
          <cell r="BK948" t="str">
            <v>temperate_nemoral:Europe|subtropic_mediterranean:Europe,Asia,Africa</v>
          </cell>
          <cell r="BM948" t="str">
            <v>temperate_nemoral:Europe,NorthAndCentralAmerica|subtropic_unspecified:Oceania,SouthAmerica|subtropic_mediterranean:Europe,Asia,Africa,Oceania,NorthAndCentralAmerica</v>
          </cell>
          <cell r="DI948">
            <v>0</v>
          </cell>
        </row>
        <row r="949">
          <cell r="B949" t="str">
            <v>Lolium multiflorum</v>
          </cell>
          <cell r="C949" t="str">
            <v>Lam.</v>
          </cell>
          <cell r="D949" t="str">
            <v>italiaraigras</v>
          </cell>
          <cell r="E949">
            <v>134200</v>
          </cell>
          <cell r="F949">
            <v>100090</v>
          </cell>
          <cell r="G949" t="str">
            <v>ExpertGroups/Karplanter/N</v>
          </cell>
          <cell r="H949" t="str">
            <v>Karplanter</v>
          </cell>
          <cell r="I949" t="str">
            <v>Karplanter</v>
          </cell>
          <cell r="J949" t="str">
            <v>AlienSpecie</v>
          </cell>
          <cell r="N949">
            <v>3</v>
          </cell>
          <cell r="Q949">
            <v>2</v>
          </cell>
          <cell r="R949" t="str">
            <v>V</v>
          </cell>
          <cell r="T949" t="str">
            <v>LO</v>
          </cell>
          <cell r="U949">
            <v>2</v>
          </cell>
          <cell r="V949" t="str">
            <v>3AB,2H</v>
          </cell>
          <cell r="X949">
            <v>2</v>
          </cell>
          <cell r="Y949">
            <v>3</v>
          </cell>
          <cell r="Z949">
            <v>1</v>
          </cell>
          <cell r="AA949">
            <v>1873</v>
          </cell>
          <cell r="AB949" t="str">
            <v>terrestrial</v>
          </cell>
          <cell r="AD949" t="str">
            <v>origin,unknown</v>
          </cell>
          <cell r="AE949" t="str">
            <v>yes</v>
          </cell>
          <cell r="AF949" t="str">
            <v>unknown</v>
          </cell>
          <cell r="AG949">
            <v>1874</v>
          </cell>
          <cell r="AH949" t="str">
            <v>Oslo: flere steder</v>
          </cell>
          <cell r="AI949">
            <v>2</v>
          </cell>
          <cell r="AJ949" t="str">
            <v>V</v>
          </cell>
          <cell r="AL949">
            <v>1</v>
          </cell>
          <cell r="AM949" t="str">
            <v>importDirect</v>
          </cell>
          <cell r="AN949">
            <v>5</v>
          </cell>
          <cell r="AO949" t="str">
            <v>introductionReleased,introductionEscaped,introductionTransportpollution,introductionStowaway,spreadNaturalDispersal</v>
          </cell>
          <cell r="AP949" t="str">
            <v>Øs,OsA,He,Op,Bu,Ve,Te,Aa,Va,Ro,Ho,Sf,Mr,St,Nt</v>
          </cell>
          <cell r="AQ949">
            <v>600</v>
          </cell>
          <cell r="AR949">
            <v>3</v>
          </cell>
          <cell r="AS949">
            <v>1800</v>
          </cell>
          <cell r="AT949">
            <v>350000</v>
          </cell>
          <cell r="AU949">
            <v>2400</v>
          </cell>
          <cell r="AV949">
            <v>100</v>
          </cell>
          <cell r="AW949" t="str">
            <v>Ingen kjent effekt</v>
          </cell>
          <cell r="AX949" t="str">
            <v>Økonomisk viktig fôrgras</v>
          </cell>
          <cell r="BC949" t="str">
            <v>Ingen kjent effekt</v>
          </cell>
          <cell r="BD949" t="str">
            <v>Ingen kjent effekt</v>
          </cell>
          <cell r="BE949" t="str">
            <v>no</v>
          </cell>
          <cell r="BF949" t="str">
            <v>no</v>
          </cell>
          <cell r="BG949" t="str">
            <v>V</v>
          </cell>
          <cell r="BK949" t="str">
            <v>temperate_nemoral:Europe|temperate_dry:Europe,Asia|subtropic_mediterranean:Europe,Asia,Africa</v>
          </cell>
          <cell r="BM949" t="str">
            <v>temperate_boreal:Europe|temperate_nemoral:Europe,Asia,Africa,Oceania,NorthAndCentralAmerica,SouthAmerica|temperate_dry:Europe,Asia,NorthAndCentralAmerica,SouthAmerica|subtropic_unspecified:Oceania,NorthAndCentralAmerica,SouthAmerica|subtropic_mediterranean:Europe,Asia,Africa,Oceania,NorthAndCentralAmerica,SouthAmerica|subtropic_caperegion:Africa|subtropic_highlands:SouthAmerica</v>
          </cell>
          <cell r="BO949">
            <v>3</v>
          </cell>
          <cell r="BR949" t="str">
            <v>RedListCategoryLevel</v>
          </cell>
          <cell r="BT949">
            <v>3</v>
          </cell>
          <cell r="BV949" t="str">
            <v>X</v>
          </cell>
          <cell r="BW949" t="str">
            <v>SpreadYearlyIncreaseObservations</v>
          </cell>
          <cell r="BX949">
            <v>253</v>
          </cell>
          <cell r="BY949">
            <v>1</v>
          </cell>
          <cell r="CB949" t="str">
            <v>T35,T37,T40,T41,T44,T45</v>
          </cell>
          <cell r="CC949">
            <v>1</v>
          </cell>
          <cell r="CH949">
            <v>1</v>
          </cell>
          <cell r="CM949">
            <v>1</v>
          </cell>
          <cell r="CQ949">
            <v>1</v>
          </cell>
          <cell r="CU949">
            <v>2</v>
          </cell>
          <cell r="CW949" t="str">
            <v>X</v>
          </cell>
          <cell r="CX949">
            <v>1</v>
          </cell>
          <cell r="CY949">
            <v>1</v>
          </cell>
          <cell r="DB949">
            <v>0</v>
          </cell>
          <cell r="DC949" t="str">
            <v>Italiaraigras &lt;i&gt;Lolium multiflorum&lt;/i&gt; er en toårig art med frøreproduksjon. Arten kommer fra Mellom- og Sør-Europa og Middelhavsområdet. Den setter moden frukt i Norge, men effektiv reproduksjon er sparsom utafor kulturmark, og de enkelte forekomstene er ofte nokså kortvarige. Arten dyrkes som f&amp;#244:rgras og er vanlig i eng. Den forekommer vanlig på veikanter og på annen skrotemark, spesielt på steder med åpen jord.</v>
          </cell>
          <cell r="DD949" t="str">
            <v>&lt;p&gt;Italiaraigras kom først inn med ballastjord - registrert på ca. 16 ballastplasser mellom 1873 og 1920 - deretter som f&amp;#244:rgras og ved møller (f.eks. Te Skien: Bøle fra 1904, Oslo: Torshov fra 1915, Ho Bergen: Heggernes fra 1918, ST Skaun: Buvik fra 1927 og Trondheim: Ilsvika fra 1972) helt fram til vår tid. Hoveddelen av funnene i nyere tid er knyttet til innsåing i eng, på veikanter etc., og fra ca 1960 har arten hatt omtrent samme utbredelse som i dag, med semi-stabile forekomster nord til Trøndelag og mer tilfeldige i Nordland, Troms og i Finnmark (Alta og Kautokeino). Arten er nå meget vanlig å se, men synes ikke ha etablert svært langvarige bestander noe sted.&lt;/p&gt;</v>
          </cell>
          <cell r="DE949" t="str">
            <v>Arten er innført som f&amp;#244:rgras og kommet inn med ballastjord, som forurensning med korn og annet grasfrø, og med transporter. Den blir trolig noe viderespredt med transportmidler.</v>
          </cell>
          <cell r="DF949" t="str">
            <v>Invasjonspotensialet er moderat, i en kombinasjon av moderat lang median levetid og moderat (til begrenset) ekspansjonshastighet. Dette er en vanlig art i norsk natur, men med lite etablerte forekomster. Den moderate ekspansjonshastigheten (240-270 m/år) kan være en kunstig høg verdi fordi det ikke er mulig å skille mellom mer stabile og mindre stabile forekomster. Vi antar at reell ekspansjonshastighet heller ligger rundt 150 m/år eller lågere.</v>
          </cell>
          <cell r="DG949" t="str">
            <v>Arten vurderes formelt til en liten økologisk effekt, med usikkerhet til ingen effekt. Arten har ingen negativ effekt på naturtyper, i og med at arten praktisk talt bare forekommer på dyrket mark og skrotemark. Italiaraigras hybridiserer imidlertid med raigras &lt;i&gt;Lolium perenne&lt;/i&gt;, og det skjer trolig mye introgresjon. Raigras er et innført f&amp;#244:rgras fra 1700-tallet og sikkert etablert i norsk natur før 1800. Vi mener at slik introgresjon mellom to fremmede arter (omenn mellom arter kommet før og etter 1800) ikke bør tillegges stor vekt. Vi har derfor satt usikkerhet nedover for denne effekten bare for å markere at vi oppfatter den som ubetydelig.</v>
          </cell>
          <cell r="DH949" t="str">
            <v>&lt;p&gt;Italiaraigras vurderes til låg økologisk risiko i en kombinasjon av moderat invasjonspotensial og en liten (til ingen) økologisk effekt. Arten er er nå meget vanlig å se, men synes ikke ha etablert mange (eller noen) helt permanente bestander noe sted. Den kan bli mer stabil med litt temperaturøkning. Arten kom først inn med ballastjord: siden er den blitt ett av landets viktigere f&amp;#244:rgras og sås inn i store mengder hvert år. Arten er trolig på grensa til å kunne etablere stabil populasjon i Norge, med litt varmere klima eller lengre sesong, men det er lite trolig at den vil gå inn i noe annet enn kultureng og skrotemark i vid betydning. Mulig introgresjon med raigras &lt;i&gt;Lolium perenne&lt;/i&gt; er etter vår vurdering en ubetydelig økologisk risiko siden raigras er et gammelt f&amp;#244:rgras, men kriteriene gir ikke anledning til å utelate den siden den forekommer ofte (dvs. at den slett ikke er usannsynlig).&lt;/p&gt;</v>
          </cell>
          <cell r="DI949">
            <v>0</v>
          </cell>
        </row>
        <row r="950">
          <cell r="B950" t="str">
            <v>Lolium perenne</v>
          </cell>
          <cell r="C950" t="str">
            <v>L.</v>
          </cell>
          <cell r="D950" t="str">
            <v>raigras</v>
          </cell>
          <cell r="E950">
            <v>60051</v>
          </cell>
          <cell r="F950">
            <v>100091</v>
          </cell>
          <cell r="G950" t="str">
            <v>ExpertGroups/Karplanter/N</v>
          </cell>
          <cell r="H950" t="str">
            <v>Karplanter</v>
          </cell>
          <cell r="I950" t="str">
            <v>Karplanter</v>
          </cell>
          <cell r="J950" t="str">
            <v>NotApplicable</v>
          </cell>
          <cell r="M950" t="str">
            <v>establishedBefore1800</v>
          </cell>
          <cell r="AA950">
            <v>1776</v>
          </cell>
          <cell r="AB950" t="str">
            <v>terrestrial</v>
          </cell>
          <cell r="AD950" t="str">
            <v>origin</v>
          </cell>
          <cell r="AE950" t="str">
            <v>yes</v>
          </cell>
          <cell r="AF950" t="str">
            <v>unknown</v>
          </cell>
          <cell r="AG950">
            <v>1776</v>
          </cell>
          <cell r="AH950" t="str">
            <v>flere steder</v>
          </cell>
          <cell r="AI950">
            <v>5</v>
          </cell>
          <cell r="AJ950" t="str">
            <v>V</v>
          </cell>
          <cell r="AW950" t="str">
            <v>Ingen kjent effekt</v>
          </cell>
          <cell r="AX950" t="str">
            <v>Økonomisk viktig fôrgras.</v>
          </cell>
          <cell r="BC950" t="str">
            <v>Ingen kjent effekt</v>
          </cell>
          <cell r="BD950" t="str">
            <v>Ingen kjent effekt</v>
          </cell>
          <cell r="BK950" t="str">
            <v>temperate_nemoral:Europe,Asia|temperate_dry:Europe,Asia|subtropic_mediterranean:Europe,Asia,Africa</v>
          </cell>
          <cell r="BM950" t="str">
            <v>temperate_boreal:Europe,NorthAndCentralAmerica|temperate_nemoral:Europe,Asia,Africa,Oceania,NorthAndCentralAmerica,SouthAmerica|temperate_dry:Europe,Asia,NorthAndCentralAmerica,SouthAmerica|subtropic_unspecified:Asia,Africa,Oceania,NorthAndCentralAmerica,SouthAmerica|subtropic_mediterranean:Europe,Asia,Africa,Oceania,NorthAndCentralAmerica,SouthAmerica|subtropic_caperegion:Africa</v>
          </cell>
          <cell r="DI950">
            <v>2</v>
          </cell>
        </row>
        <row r="951">
          <cell r="B951" t="str">
            <v>Lolium remotum</v>
          </cell>
          <cell r="C951" t="str">
            <v>Schrank</v>
          </cell>
          <cell r="D951" t="str">
            <v>linsvimling</v>
          </cell>
          <cell r="E951">
            <v>134205</v>
          </cell>
          <cell r="F951">
            <v>100092</v>
          </cell>
          <cell r="G951" t="str">
            <v>ExpertGroups/Karplanter/N</v>
          </cell>
          <cell r="H951" t="str">
            <v>Karplanter</v>
          </cell>
          <cell r="I951" t="str">
            <v>Karplanter</v>
          </cell>
          <cell r="J951" t="str">
            <v>NotApplicable</v>
          </cell>
          <cell r="M951" t="str">
            <v>establishedBefore1800</v>
          </cell>
          <cell r="AA951">
            <v>1838</v>
          </cell>
          <cell r="AB951" t="str">
            <v>terrestrial</v>
          </cell>
          <cell r="AD951" t="str">
            <v>unknown</v>
          </cell>
          <cell r="AE951" t="str">
            <v>yes</v>
          </cell>
          <cell r="AF951" t="str">
            <v>unknown</v>
          </cell>
          <cell r="AG951">
            <v>1838</v>
          </cell>
          <cell r="AH951" t="str">
            <v>Bu "Løten paa Ringeriget"</v>
          </cell>
          <cell r="AI951">
            <v>1</v>
          </cell>
          <cell r="AJ951" t="str">
            <v>V</v>
          </cell>
          <cell r="AW951" t="str">
            <v>Ingen kjent effekt</v>
          </cell>
          <cell r="AX951" t="str">
            <v>Ingen kjent effekt</v>
          </cell>
          <cell r="BC951" t="str">
            <v>Ingen kjent effekt</v>
          </cell>
          <cell r="BD951" t="str">
            <v>Ingen kjent effekt</v>
          </cell>
          <cell r="BK951" t="str">
            <v>temperate_dry:Europe,Asia|subtropic_mediterranean:Europe,Asia</v>
          </cell>
          <cell r="BM951" t="str">
            <v>temperate_dry:Europe,Asia|subtropic_mediterranean:Europe,Asia</v>
          </cell>
          <cell r="DI951">
            <v>0</v>
          </cell>
        </row>
        <row r="952">
          <cell r="B952" t="str">
            <v>Lolium rigidum</v>
          </cell>
          <cell r="C952" t="str">
            <v>Gaudin</v>
          </cell>
          <cell r="D952" t="str">
            <v>stivraigras</v>
          </cell>
          <cell r="E952">
            <v>134206</v>
          </cell>
          <cell r="F952">
            <v>100093</v>
          </cell>
          <cell r="G952" t="str">
            <v>ExpertGroups/Karplanter/N</v>
          </cell>
          <cell r="H952" t="str">
            <v>Karplanter</v>
          </cell>
          <cell r="I952" t="str">
            <v>Karplanter</v>
          </cell>
          <cell r="J952" t="str">
            <v>NotApplicable</v>
          </cell>
          <cell r="M952" t="str">
            <v>canNotEstablishWithin50years</v>
          </cell>
          <cell r="AA952" t="str">
            <v>&lt;1860</v>
          </cell>
          <cell r="AB952" t="str">
            <v>terrestrial</v>
          </cell>
          <cell r="AD952" t="str">
            <v>origin</v>
          </cell>
          <cell r="AE952" t="str">
            <v>no</v>
          </cell>
          <cell r="AF952" t="str">
            <v>unknown</v>
          </cell>
          <cell r="AI952">
            <v>1</v>
          </cell>
          <cell r="AJ952" t="str">
            <v>V</v>
          </cell>
          <cell r="AW952" t="str">
            <v>Ingen kjent effekt</v>
          </cell>
          <cell r="AX952" t="str">
            <v>Ingen kjent effekt</v>
          </cell>
          <cell r="BC952" t="str">
            <v>Ingen kjent effekt</v>
          </cell>
          <cell r="BD952" t="str">
            <v>Ingen kjent effekt</v>
          </cell>
          <cell r="BK952" t="str">
            <v>temperate_dry:Europe,Asia|subtropic_mediterranean:Europe,Asia,Africa</v>
          </cell>
          <cell r="BM952" t="str">
            <v>temperate_nemoral:Europe,Asia,NorthAndCentralAmerica|temperate_dry:Europe,Asia|subtropic_unspecified:Europe,Asia,Oceania,NorthAndCentralAmerica,SouthAmerica|subtropic_mediterranean:Europe,Asia,Africa,Oceania,NorthAndCentralAmerica,SouthAmerica|subtropic_caperegion:Africa</v>
          </cell>
          <cell r="DI952">
            <v>0</v>
          </cell>
        </row>
        <row r="953">
          <cell r="B953" t="str">
            <v>Lolium temulentum</v>
          </cell>
          <cell r="C953" t="str">
            <v>L.</v>
          </cell>
          <cell r="D953" t="str">
            <v>svimling</v>
          </cell>
          <cell r="E953">
            <v>134207</v>
          </cell>
          <cell r="F953">
            <v>100094</v>
          </cell>
          <cell r="G953" t="str">
            <v>ExpertGroups/Karplanter/N</v>
          </cell>
          <cell r="H953" t="str">
            <v>Karplanter</v>
          </cell>
          <cell r="I953" t="str">
            <v>Karplanter</v>
          </cell>
          <cell r="J953" t="str">
            <v>NotApplicable</v>
          </cell>
          <cell r="M953" t="str">
            <v>establishedBefore1800</v>
          </cell>
          <cell r="AA953">
            <v>1766</v>
          </cell>
          <cell r="AB953" t="str">
            <v>terrestrial</v>
          </cell>
          <cell r="AD953" t="str">
            <v>origin,unknown</v>
          </cell>
          <cell r="AE953" t="str">
            <v>yes</v>
          </cell>
          <cell r="AF953" t="str">
            <v>unknown</v>
          </cell>
          <cell r="AG953">
            <v>1766</v>
          </cell>
          <cell r="AH953" t="str">
            <v>Gunnerus 1776-1776: bl.a. ST Trondheim: Berg</v>
          </cell>
          <cell r="AI953">
            <v>1</v>
          </cell>
          <cell r="AJ953" t="str">
            <v>V</v>
          </cell>
          <cell r="AW953" t="str">
            <v>Antatt å gjøre kornavlingen giftig på grunn av soppinfeksjon.</v>
          </cell>
          <cell r="AX953" t="str">
            <v>Ingen kjent effekt</v>
          </cell>
          <cell r="BC953" t="str">
            <v>Ingen kjent effekt</v>
          </cell>
          <cell r="BD953" t="str">
            <v>Ingen kjent effekt</v>
          </cell>
          <cell r="BK953" t="str">
            <v>temperate_dry:Europe,Asia|subtropic_mediterranean:Europe,Asia,Africa</v>
          </cell>
          <cell r="BM953" t="str">
            <v>temperate_nemoral:Europe,Asia,Oceania,NorthAndCentralAmerica,SouthAmerica|temperate_dry:Europe,Asia,NorthAndCentralAmerica,SouthAmerica|subtropic_unspecified:Europe,Asia,Oceania,SouthAmerica|subtropic_mediterranean:Europe,Asia,Africa,Oceania,NorthAndCentralAmerica,SouthAmerica|subtropic_dry:NorthAndCentralAmerica|subtropic_caperegion:Africa|subtropic_highlands:Africa,SouthAmerica</v>
          </cell>
          <cell r="DI953">
            <v>2</v>
          </cell>
        </row>
        <row r="954">
          <cell r="B954" t="str">
            <v>Lonicera acuminata</v>
          </cell>
          <cell r="C954" t="str">
            <v>Wall.</v>
          </cell>
          <cell r="D954" t="str">
            <v>kalifornialeddved</v>
          </cell>
          <cell r="E954">
            <v>145720</v>
          </cell>
          <cell r="F954">
            <v>127959</v>
          </cell>
          <cell r="G954" t="str">
            <v>ExpertGroups/Karplanter/N</v>
          </cell>
          <cell r="H954" t="str">
            <v>Karplanter</v>
          </cell>
          <cell r="I954" t="str">
            <v>Karplanter</v>
          </cell>
          <cell r="J954" t="str">
            <v>AlienSpecie</v>
          </cell>
          <cell r="N954">
            <v>1</v>
          </cell>
          <cell r="Q954">
            <v>1</v>
          </cell>
          <cell r="T954" t="str">
            <v>NK</v>
          </cell>
          <cell r="U954">
            <v>1</v>
          </cell>
          <cell r="V954" t="str">
            <v>1,1</v>
          </cell>
          <cell r="AA954">
            <v>1975</v>
          </cell>
          <cell r="AB954" t="str">
            <v>terrestrial</v>
          </cell>
          <cell r="AD954" t="str">
            <v>unknown</v>
          </cell>
          <cell r="AE954" t="str">
            <v>no</v>
          </cell>
          <cell r="AF954" t="str">
            <v>unknown</v>
          </cell>
          <cell r="AI954">
            <v>15</v>
          </cell>
          <cell r="AJ954" t="str">
            <v>V</v>
          </cell>
          <cell r="AL954">
            <v>1</v>
          </cell>
          <cell r="AM954" t="str">
            <v>importDirect</v>
          </cell>
          <cell r="AN954">
            <v>2</v>
          </cell>
          <cell r="AO954" t="str">
            <v>introductionEscaped</v>
          </cell>
          <cell r="AP954" t="str">
            <v>Ro</v>
          </cell>
          <cell r="AQ954">
            <v>4</v>
          </cell>
          <cell r="AR954">
            <v>2</v>
          </cell>
          <cell r="AS954">
            <v>8</v>
          </cell>
          <cell r="AT954">
            <v>1</v>
          </cell>
          <cell r="AU954">
            <v>16</v>
          </cell>
          <cell r="AV954">
            <v>100</v>
          </cell>
          <cell r="AW954" t="str">
            <v>Ingen kjent effekt</v>
          </cell>
          <cell r="AX954" t="str">
            <v>Ingen kjent effekt</v>
          </cell>
          <cell r="BC954" t="str">
            <v>Ingen kjent effekt</v>
          </cell>
          <cell r="BD954" t="str">
            <v>Ingen kjent effekt</v>
          </cell>
          <cell r="BE954" t="str">
            <v>no</v>
          </cell>
          <cell r="BF954" t="str">
            <v>no</v>
          </cell>
          <cell r="BG954" t="str">
            <v>V</v>
          </cell>
          <cell r="BK954" t="str">
            <v>temperate_nemoral:Asia|subtropic_unspecified:Asia|subtropic_highlands:Asia</v>
          </cell>
          <cell r="BM954" t="str">
            <v>temperate_nemoral:Europe,Asia|subtropic_unspecified:Asia|subtropic_highlands:Asia</v>
          </cell>
          <cell r="BO954">
            <v>1</v>
          </cell>
          <cell r="BP954" t="str">
            <v>X</v>
          </cell>
          <cell r="BR954" t="str">
            <v>RedListCategoryLevel</v>
          </cell>
          <cell r="BT954">
            <v>1</v>
          </cell>
          <cell r="BW954" t="str">
            <v>SpreadYearlyIncreaseCalculatedExpansionSpeed</v>
          </cell>
          <cell r="BX954">
            <v>0</v>
          </cell>
          <cell r="BY954">
            <v>1</v>
          </cell>
          <cell r="CB954" t="str">
            <v>T43</v>
          </cell>
          <cell r="CC954">
            <v>1</v>
          </cell>
          <cell r="CH954">
            <v>1</v>
          </cell>
          <cell r="CM954">
            <v>1</v>
          </cell>
          <cell r="CQ954">
            <v>1</v>
          </cell>
          <cell r="CU954">
            <v>1</v>
          </cell>
          <cell r="CX954">
            <v>0</v>
          </cell>
          <cell r="CY954">
            <v>1</v>
          </cell>
          <cell r="DB954">
            <v>0</v>
          </cell>
          <cell r="DC954" t="str">
            <v>&lt;i&gt;Lonicera acuminata&lt;/i&gt; (som av en uforklarlig grunn har fått navnet kalifornialeddved på norsk) er en flerårig klatrebusk som opprinnelig kommer fra Sør- og Sørøst-Asia: store deler av Kina og i tillegg også i Bhutan, India, Myanmar, Nepal og på Filippinene (utbredelse tatt fra Flora of China). Arten har frøreproduksjon. De saftige bærfruktene spres med fugl.</v>
          </cell>
          <cell r="DD954" t="str">
            <v>&lt;i&gt;Lonicera acuminata&lt;/i&gt; ble først funnet i ST Trondheim: Strindveien i 1975, men denne planten antas å ha vært dyrket. Første sikre funn i norsk natur er i 2007 fra Ro Stavanger: Vannassen (angitt som forvilla).</v>
          </cell>
          <cell r="DE954" t="str">
            <v>Arten har trolig spredt seg fra hager, men det kan være at dette skyldes utkast. Arten har muligens begrenset etablerings- og spredningsevne i Norge, og den dyrkes kanskje heller ikke i noe særlig omfang.</v>
          </cell>
          <cell r="DF954" t="str">
            <v>Invasjonspotensialet er foreløpig så godt som fraværende: lite, med kort median levetid og ingen ekspansjon. Arten dyrkes trolig bare i begrenset grad (det finner ikke noe informasjon på norske nettsider), men ifølge Hortipedia tolererer den temperaturer ned til -29 grader, noe som tilsvarer hardførhet 5 i USA (sentrale/nordlige deler av USA). Det kan ikke utelukkes at arten kan reprodusere i Norge. Den er påvist som en sjelden hagerømling i Belgia (Manual of the Alien Plants of Belgium) som også viser til at arten vokser raskt og faktisk angis som "invasiv" i deler av Mellom-Europa.</v>
          </cell>
          <cell r="DG954" t="str">
            <v>Det er ingen kjente negative økologiske effekter knyttet til denne arten i Norge, men den er angitt som "invasiv" i deler av Mellom-Europa, og ifølge Weber (2005) kan ytterligere spredning av denne raskt-voksende arten hindre etablering av skogstrær og fortrenge hjemlige arter. Dette er imidlertid usikkert for Norges del og ligger dessuten såpass langt fram i tid at vi ikke kan forsvare å krysse av på en forventet framtidig effekt av denne arten i et 50 års-perspektiv.</v>
          </cell>
          <cell r="DH954" t="str">
            <v>&lt;i&gt;Lonicera acuminata &lt;/i&gt;vurderes til ingen kjent økologisk risiko i Norge. Arten har foreløpig et manglende/lavt invasjonspotensial. På tross av "advarsler" fra Mellom-Europa som antyder at arten kan ha konsekvenser for hjemlig vegetasjon (hindre etablering av skogtrær og fortrenge hjemlige arter), er det ikke mulig å forsvare en forventet økologisk effekt hos denne arten hos innenfor de kommende 50 årene.</v>
          </cell>
          <cell r="DI954">
            <v>4</v>
          </cell>
        </row>
        <row r="955">
          <cell r="B955" t="str">
            <v>Lonicera alpigena</v>
          </cell>
          <cell r="C955" t="str">
            <v>L.</v>
          </cell>
          <cell r="D955" t="str">
            <v>alpeleddved</v>
          </cell>
          <cell r="E955">
            <v>61671</v>
          </cell>
          <cell r="F955">
            <v>101711</v>
          </cell>
          <cell r="G955" t="str">
            <v>ExpertGroups/Karplanter/N</v>
          </cell>
          <cell r="H955" t="str">
            <v>Karplanter</v>
          </cell>
          <cell r="I955" t="str">
            <v>Karplanter</v>
          </cell>
          <cell r="J955" t="str">
            <v>AlienSpecie</v>
          </cell>
          <cell r="N955">
            <v>1</v>
          </cell>
          <cell r="P955" t="str">
            <v>V</v>
          </cell>
          <cell r="Q955">
            <v>1</v>
          </cell>
          <cell r="T955" t="str">
            <v>NK</v>
          </cell>
          <cell r="U955">
            <v>1</v>
          </cell>
          <cell r="V955" t="str">
            <v>1,1</v>
          </cell>
          <cell r="W955" t="str">
            <v>LO</v>
          </cell>
          <cell r="X955">
            <v>2</v>
          </cell>
          <cell r="Y955">
            <v>3</v>
          </cell>
          <cell r="Z955">
            <v>1</v>
          </cell>
          <cell r="AA955">
            <v>1992</v>
          </cell>
          <cell r="AB955" t="str">
            <v>terrestrial</v>
          </cell>
          <cell r="AD955" t="str">
            <v>unknown</v>
          </cell>
          <cell r="AE955" t="str">
            <v>yes</v>
          </cell>
          <cell r="AF955" t="str">
            <v>unknown</v>
          </cell>
          <cell r="AG955">
            <v>1992</v>
          </cell>
          <cell r="AH955" t="str">
            <v>Ak Ås: Nordskogen</v>
          </cell>
          <cell r="AI955">
            <v>15</v>
          </cell>
          <cell r="AJ955" t="str">
            <v>V</v>
          </cell>
          <cell r="AL955">
            <v>1</v>
          </cell>
          <cell r="AM955" t="str">
            <v>importDirect</v>
          </cell>
          <cell r="AN955">
            <v>3</v>
          </cell>
          <cell r="AO955" t="str">
            <v>introductionEscaped,spreadNaturalDispersal</v>
          </cell>
          <cell r="AP955" t="str">
            <v>OsA</v>
          </cell>
          <cell r="AQ955">
            <v>12</v>
          </cell>
          <cell r="AR955">
            <v>5</v>
          </cell>
          <cell r="AS955">
            <v>60</v>
          </cell>
          <cell r="AT955">
            <v>500</v>
          </cell>
          <cell r="AU955">
            <v>120</v>
          </cell>
          <cell r="AV955">
            <v>0</v>
          </cell>
          <cell r="AW955" t="str">
            <v>Ingen kjent effekt</v>
          </cell>
          <cell r="AX955" t="str">
            <v>Ingen kjent effekt</v>
          </cell>
          <cell r="BC955" t="str">
            <v>Ingen kjent effekt</v>
          </cell>
          <cell r="BD955" t="str">
            <v>Ingen kjent effekt</v>
          </cell>
          <cell r="BE955" t="str">
            <v>no</v>
          </cell>
          <cell r="BF955" t="str">
            <v>no</v>
          </cell>
          <cell r="BK955" t="str">
            <v>temperate_nemoral:Europe|subtropic_mediterranean:Europe</v>
          </cell>
          <cell r="BM955" t="str">
            <v>temperate_nemoral:Europe|subtropic_mediterranean:Europe</v>
          </cell>
          <cell r="BO955">
            <v>2</v>
          </cell>
          <cell r="BP955" t="str">
            <v>X</v>
          </cell>
          <cell r="BR955" t="str">
            <v>RedListCategoryLevel</v>
          </cell>
          <cell r="BT955">
            <v>1</v>
          </cell>
          <cell r="BU955" t="str">
            <v>X</v>
          </cell>
          <cell r="BW955" t="str">
            <v>SpreadYearlyIncreaseCalculatedExpansionSpeed</v>
          </cell>
          <cell r="BX955">
            <v>36.56</v>
          </cell>
          <cell r="BY955">
            <v>1</v>
          </cell>
          <cell r="CB955" t="str">
            <v>T32-C-7,T4-C-1,T4-C-3</v>
          </cell>
          <cell r="CC955">
            <v>1</v>
          </cell>
          <cell r="CH955">
            <v>1</v>
          </cell>
          <cell r="CM955">
            <v>1</v>
          </cell>
          <cell r="CQ955">
            <v>1</v>
          </cell>
          <cell r="CU955">
            <v>1</v>
          </cell>
          <cell r="CX955">
            <v>0</v>
          </cell>
          <cell r="CY955">
            <v>1</v>
          </cell>
          <cell r="DB955">
            <v>0</v>
          </cell>
          <cell r="DC955" t="str">
            <v>&lt;p&gt;Alpeleddved &lt;em&gt;Lonicera alpigena &lt;/em&gt;er en busk fra fjellstrøk i Mellom- og Sør-Europa. Den dyrkes i begrenset omfang som prydbusk og er forholdsvis ny i hager i Norge. Arten er en relativt langlevd busk med frøreproduksjon. De saftige bærfruktene spres med fugl.&lt;/p&gt;</v>
          </cell>
          <cell r="DD955" t="str">
            <v>&lt;p&gt;Arten er foreløpig bare funnet tre steder, i Ak Ås: Nordskogen fra 1992, Oslo: Ekebergskrenten fra 2003 og Killingen fra 2005 (sistnevnte ligger ikke inne i excel-fila). Arten kan være i starten av en ekspansjon.&lt;/p&gt;</v>
          </cell>
          <cell r="DE955" t="str">
            <v>Arten dyrkes noe i hager, og bærene kan spres med fugl over relativt lange distanser (km), ofte fra hager rett ut i skog og kratt. Forekomsten på Killingen i Oslo skyldes med stor sikkerhet frøspredning, kanskje fra Ekeberg.</v>
          </cell>
          <cell r="DF955" t="str">
            <v>Invasjonspotensialet er lite, med usikkerhet til begrenset, som en kombinasjon av kort (til begrenset) median levetid og låg (til begrenset) ekspansjonshastighet. Arten er funnet i kratt på kalkgrunn (Killingen), edellauvskog på baserik grunn (Ekebergskråningen) og i blandingsskog av lågurttype (Nordskogen). Den kan bli invasiv i skog, men er foreløpig bare helt i starten av en eventuell ekspansjon (maksimum to generasjoner). Den trenger trolig krysspollinering, dvs. minst to busker på hvert sted, for å starte ekspansjon. Arten er trolig hardfør nok til å kunne etablere seg hos oss: den er angitt å gå opp til subalpint i Mellom-Europa.</v>
          </cell>
          <cell r="DG955" t="str">
            <v>Det er ingen kjente negative økologiske effekter knyttet til arten.</v>
          </cell>
          <cell r="DH955" t="str">
            <v>&lt;p&gt;Alpeleddved vurderes til ingen kjent økologisk risiko, med usikkerhet til låg risiko. Den er foreløpig kun funnet tre steder, men kan være i starten av en ekspansjon. Det er ingen kjente negative økologiske effekter knyttet til arten.&lt;br/&gt;&lt;/p&gt;</v>
          </cell>
          <cell r="DI955">
            <v>0</v>
          </cell>
        </row>
        <row r="956">
          <cell r="B956" t="str">
            <v>Lonicera japonica</v>
          </cell>
          <cell r="C956" t="str">
            <v>Thunb.</v>
          </cell>
          <cell r="D956" t="str">
            <v>japankaprifol</v>
          </cell>
          <cell r="E956">
            <v>84823</v>
          </cell>
          <cell r="F956">
            <v>127960</v>
          </cell>
          <cell r="G956" t="str">
            <v>ExpertGroups/Karplanter/N</v>
          </cell>
          <cell r="H956" t="str">
            <v>Karplanter</v>
          </cell>
          <cell r="I956" t="str">
            <v>Karplanter</v>
          </cell>
          <cell r="J956" t="str">
            <v>AlienSpecie</v>
          </cell>
          <cell r="N956">
            <v>1</v>
          </cell>
          <cell r="Q956">
            <v>1</v>
          </cell>
          <cell r="T956" t="str">
            <v>NK</v>
          </cell>
          <cell r="U956">
            <v>1</v>
          </cell>
          <cell r="V956" t="str">
            <v>1,1</v>
          </cell>
          <cell r="X956">
            <v>1</v>
          </cell>
          <cell r="Y956">
            <v>1</v>
          </cell>
          <cell r="Z956">
            <v>1</v>
          </cell>
          <cell r="AA956">
            <v>2010</v>
          </cell>
          <cell r="AB956" t="str">
            <v>terrestrial</v>
          </cell>
          <cell r="AD956" t="str">
            <v>unknown</v>
          </cell>
          <cell r="AE956" t="str">
            <v>yes</v>
          </cell>
          <cell r="AF956" t="str">
            <v>unknown</v>
          </cell>
          <cell r="AG956">
            <v>2010</v>
          </cell>
          <cell r="AH956" t="str">
            <v>Ho Bergen: Nesttun, Berlevannet</v>
          </cell>
          <cell r="AI956">
            <v>15</v>
          </cell>
          <cell r="AJ956" t="str">
            <v>V</v>
          </cell>
          <cell r="AL956">
            <v>1</v>
          </cell>
          <cell r="AM956" t="str">
            <v>importDirect</v>
          </cell>
          <cell r="AN956">
            <v>2</v>
          </cell>
          <cell r="AO956" t="str">
            <v>introductionEscaped</v>
          </cell>
          <cell r="AP956" t="str">
            <v>Ho</v>
          </cell>
          <cell r="AQ956">
            <v>4</v>
          </cell>
          <cell r="AR956">
            <v>3</v>
          </cell>
          <cell r="AS956">
            <v>12</v>
          </cell>
          <cell r="AT956">
            <v>1</v>
          </cell>
          <cell r="AU956">
            <v>12</v>
          </cell>
          <cell r="AV956">
            <v>0</v>
          </cell>
          <cell r="AW956" t="str">
            <v>Ingen kjent effekt</v>
          </cell>
          <cell r="AX956" t="str">
            <v>Ingen kjent effekt</v>
          </cell>
          <cell r="BC956" t="str">
            <v>Ingen kjent effekt</v>
          </cell>
          <cell r="BD956" t="str">
            <v>Ingen kjent effekt</v>
          </cell>
          <cell r="BE956" t="str">
            <v>no</v>
          </cell>
          <cell r="BF956" t="str">
            <v>no</v>
          </cell>
          <cell r="BK956" t="str">
            <v>temperate_nemoral:Asia|subtropic_unspecified:Asia</v>
          </cell>
          <cell r="BM956" t="str">
            <v>temperate_nemoral:Europe,Asia,Oceania,NorthAndCentralAmerica|subtropic_unspecified:Asia,NorthAndCentralAmerica,SouthAmerica|subtropic_mediterranean:Europe,Oceania|subtropic_highlands:SouthAmerica|tropic:Oceania,NorthAndCentralAmerica</v>
          </cell>
          <cell r="BO956">
            <v>1</v>
          </cell>
          <cell r="BP956" t="str">
            <v>X</v>
          </cell>
          <cell r="BR956" t="str">
            <v>RedListCategoryLevel</v>
          </cell>
          <cell r="BT956">
            <v>1</v>
          </cell>
          <cell r="BW956" t="str">
            <v>SpreadYearlyIncreaseCalculatedExpansionSpeed</v>
          </cell>
          <cell r="BX956">
            <v>0</v>
          </cell>
          <cell r="BY956">
            <v>1</v>
          </cell>
          <cell r="CB956" t="str">
            <v>T4</v>
          </cell>
          <cell r="CC956">
            <v>1</v>
          </cell>
          <cell r="CH956">
            <v>1</v>
          </cell>
          <cell r="CM956">
            <v>1</v>
          </cell>
          <cell r="CQ956">
            <v>1</v>
          </cell>
          <cell r="CU956">
            <v>1</v>
          </cell>
          <cell r="CX956">
            <v>0</v>
          </cell>
          <cell r="CY956">
            <v>1</v>
          </cell>
          <cell r="DB956">
            <v>0</v>
          </cell>
          <cell r="DC956" t="str">
            <v>Kaprifol-arten &lt;em&gt;Lonicera japonica &lt;/em&gt;er en klatrebusk som kommer fra Øst-Asia. Den er ny som hageplante i Norge. Den har frøreproduksjon og de saftige bærfruktene kan spres med fugl.</v>
          </cell>
          <cell r="DD956" t="str">
            <v>&lt;p&gt;Arten er kun funnet forvillet (og etablert) ved Berlevannet i Nesttun, Ho Bergen, i 2010.&lt;/p&gt;</v>
          </cell>
          <cell r="DE956" t="str">
            <v>Arten er dyrket som hageplante og kan spre seg fra dyrkning med saftige bær som spres med fugl.</v>
          </cell>
          <cell r="DF956" t="str">
            <v>Arten er kun kjent fra &amp;#233:n forekomst og har følgelig et begrenset invasjonspotensial, med kort (med usikkerhet til begrenset) median levetid og ingen ekspansjon.</v>
          </cell>
          <cell r="DG956" t="str">
            <v>Det er foreløpig ingen kjente negative økologiske effekter påvist i norsk natur, men den er angitt som problematisk i østlige USA. Den er også massivt forvillet i Vest- og Mellom-Europa, nord til Skottland, og har opplagt potensial i Sørvest-Norge.</v>
          </cell>
          <cell r="DH956" t="str">
            <v>&lt;p&gt;Leddved-arten &lt;i&gt;Lonicera japonica&lt;/i&gt; vurderes foreløpig til ingen kjent økologisk risiko. Dette skyldes kombinasjonen mellom et lite invasjonspotensial og kun usikre framtidige negative økologiske effekter basert på erfaringer fra østlige USA.&lt;/p&gt;&lt;p&gt;&lt;br/&gt;&lt;/p&gt;</v>
          </cell>
          <cell r="DI956">
            <v>0</v>
          </cell>
        </row>
        <row r="957">
          <cell r="B957" t="str">
            <v>Lonicera ligustrina</v>
          </cell>
          <cell r="C957" t="str">
            <v>Wall.</v>
          </cell>
          <cell r="E957">
            <v>84824</v>
          </cell>
          <cell r="F957">
            <v>127961</v>
          </cell>
          <cell r="G957" t="str">
            <v>ExpertGroups/Karplanter/N</v>
          </cell>
          <cell r="H957" t="str">
            <v>Karplanter</v>
          </cell>
          <cell r="I957" t="str">
            <v>Karplanter</v>
          </cell>
          <cell r="J957" t="str">
            <v>NotApplicable</v>
          </cell>
          <cell r="M957" t="str">
            <v>taxonIsEvaluatedInHigherRank</v>
          </cell>
          <cell r="AB957" t="str">
            <v>terrestrial</v>
          </cell>
          <cell r="AE957" t="str">
            <v>no</v>
          </cell>
          <cell r="AF957" t="str">
            <v>unknown</v>
          </cell>
          <cell r="AI957">
            <v>15</v>
          </cell>
          <cell r="AJ957" t="str">
            <v>V</v>
          </cell>
          <cell r="AL957">
            <v>0</v>
          </cell>
          <cell r="AQ957">
            <v>0</v>
          </cell>
          <cell r="AR957">
            <v>0</v>
          </cell>
          <cell r="AS957">
            <v>0</v>
          </cell>
          <cell r="AT957">
            <v>0</v>
          </cell>
          <cell r="AU957">
            <v>0</v>
          </cell>
          <cell r="BK957" t="str">
            <v>temperate_nemoral:Asia</v>
          </cell>
          <cell r="BM957" t="str">
            <v>temperate_nemoral:Europe,Asia</v>
          </cell>
          <cell r="DI957">
            <v>0</v>
          </cell>
        </row>
        <row r="958">
          <cell r="B958" t="str">
            <v>Lonicera ligustrina pileata</v>
          </cell>
          <cell r="C958" t="str">
            <v>(Oliv.) Franch.</v>
          </cell>
          <cell r="E958">
            <v>145722</v>
          </cell>
          <cell r="F958">
            <v>170014</v>
          </cell>
          <cell r="G958" t="str">
            <v>ExpertGroups/Karplanter/N</v>
          </cell>
          <cell r="H958" t="str">
            <v>Karplanter</v>
          </cell>
          <cell r="I958" t="str">
            <v>Karplanter</v>
          </cell>
          <cell r="J958" t="str">
            <v>NotApplicable</v>
          </cell>
          <cell r="M958" t="str">
            <v>canNotEstablishWithin50years</v>
          </cell>
          <cell r="AA958">
            <v>2009</v>
          </cell>
          <cell r="AB958" t="str">
            <v>terrestrial</v>
          </cell>
          <cell r="AD958" t="str">
            <v>unknown</v>
          </cell>
          <cell r="AE958" t="str">
            <v>no</v>
          </cell>
          <cell r="AF958" t="str">
            <v>unknown</v>
          </cell>
          <cell r="AI958">
            <v>15</v>
          </cell>
          <cell r="AJ958" t="str">
            <v>V</v>
          </cell>
          <cell r="AW958" t="str">
            <v>Ingen kjent effekt</v>
          </cell>
          <cell r="AX958" t="str">
            <v>Ingen kjent effekt</v>
          </cell>
          <cell r="BC958" t="str">
            <v>Ingen kjent effekt</v>
          </cell>
          <cell r="BD958" t="str">
            <v>Ingen kjent effekt</v>
          </cell>
          <cell r="BK958" t="str">
            <v>temperate_nemoral:Asia|subtropic_unspecified:Asia</v>
          </cell>
          <cell r="BM958" t="str">
            <v>temperate_nemoral:Europe,Asia,Oceania|subtropic_unspecified:Asia,Oceania</v>
          </cell>
          <cell r="DI958">
            <v>0</v>
          </cell>
        </row>
        <row r="959">
          <cell r="B959" t="str">
            <v>Lonicera nigra</v>
          </cell>
          <cell r="C959" t="str">
            <v>L.</v>
          </cell>
          <cell r="D959" t="str">
            <v>svartleddved</v>
          </cell>
          <cell r="E959">
            <v>61676</v>
          </cell>
          <cell r="F959">
            <v>101716</v>
          </cell>
          <cell r="G959" t="str">
            <v>ExpertGroups/Karplanter/N</v>
          </cell>
          <cell r="H959" t="str">
            <v>Karplanter</v>
          </cell>
          <cell r="I959" t="str">
            <v>Karplanter</v>
          </cell>
          <cell r="J959" t="str">
            <v>AlienSpecie</v>
          </cell>
          <cell r="N959">
            <v>2</v>
          </cell>
          <cell r="P959" t="str">
            <v>V</v>
          </cell>
          <cell r="Q959">
            <v>1</v>
          </cell>
          <cell r="T959" t="str">
            <v>LO</v>
          </cell>
          <cell r="U959">
            <v>2</v>
          </cell>
          <cell r="V959" t="str">
            <v>2AB,1</v>
          </cell>
          <cell r="X959">
            <v>2</v>
          </cell>
          <cell r="Y959">
            <v>3</v>
          </cell>
          <cell r="Z959">
            <v>1</v>
          </cell>
          <cell r="AA959">
            <v>1989</v>
          </cell>
          <cell r="AB959" t="str">
            <v>terrestrial</v>
          </cell>
          <cell r="AD959" t="str">
            <v>unknown</v>
          </cell>
          <cell r="AE959" t="str">
            <v>yes</v>
          </cell>
          <cell r="AF959" t="str">
            <v>unknown</v>
          </cell>
          <cell r="AG959">
            <v>1989</v>
          </cell>
          <cell r="AH959" t="str">
            <v>Oslo: Ola Narr</v>
          </cell>
          <cell r="AI959">
            <v>15</v>
          </cell>
          <cell r="AJ959" t="str">
            <v>V</v>
          </cell>
          <cell r="AL959">
            <v>1</v>
          </cell>
          <cell r="AM959" t="str">
            <v>importDirect</v>
          </cell>
          <cell r="AN959">
            <v>2</v>
          </cell>
          <cell r="AO959" t="str">
            <v>introductionEscaped</v>
          </cell>
          <cell r="AP959" t="str">
            <v>Øs,OsA,He,Op</v>
          </cell>
          <cell r="AQ959">
            <v>16</v>
          </cell>
          <cell r="AR959">
            <v>3</v>
          </cell>
          <cell r="AS959">
            <v>48</v>
          </cell>
          <cell r="AT959">
            <v>2500</v>
          </cell>
          <cell r="AU959">
            <v>96</v>
          </cell>
          <cell r="AV959">
            <v>75</v>
          </cell>
          <cell r="AW959" t="str">
            <v>Ingen kjent effekt</v>
          </cell>
          <cell r="AX959" t="str">
            <v>Ingen kjent effekt</v>
          </cell>
          <cell r="BC959" t="str">
            <v>Ingen kjent effekt</v>
          </cell>
          <cell r="BD959" t="str">
            <v>Ingen kjent effekt</v>
          </cell>
          <cell r="BE959" t="str">
            <v>no</v>
          </cell>
          <cell r="BF959" t="str">
            <v>no</v>
          </cell>
          <cell r="BG959" t="str">
            <v>V</v>
          </cell>
          <cell r="BK959" t="str">
            <v>temperate_nemoral:Europe</v>
          </cell>
          <cell r="BM959" t="str">
            <v>temperate_nemoral:Europe</v>
          </cell>
          <cell r="BO959">
            <v>2</v>
          </cell>
          <cell r="BP959" t="str">
            <v>X</v>
          </cell>
          <cell r="BR959" t="str">
            <v>RedListCategoryLevel</v>
          </cell>
          <cell r="BT959">
            <v>2</v>
          </cell>
          <cell r="BW959" t="str">
            <v>SpreadYearlyIncreaseCalculatedExpansionSpeed</v>
          </cell>
          <cell r="BX959">
            <v>65.680000000000007</v>
          </cell>
          <cell r="BY959">
            <v>1</v>
          </cell>
          <cell r="CB959" t="str">
            <v>T40,T4-C-4,T4-C-8</v>
          </cell>
          <cell r="CC959">
            <v>1</v>
          </cell>
          <cell r="CH959">
            <v>1</v>
          </cell>
          <cell r="CM959">
            <v>1</v>
          </cell>
          <cell r="CQ959">
            <v>1</v>
          </cell>
          <cell r="CU959">
            <v>1</v>
          </cell>
          <cell r="CX959">
            <v>0</v>
          </cell>
          <cell r="CY959">
            <v>1</v>
          </cell>
          <cell r="DB959">
            <v>0</v>
          </cell>
          <cell r="DC959" t="str">
            <v>Svartleddved &lt;em&gt;Lonicera nigra &lt;/em&gt;er en busk fra fjellstrøk i Mellom- og Sør-Europa. Den er forholdsvis ny som prydbusk i norske hager. Den reproduserer seksuelt med frø. Fruktene er saftige bær som spres med fugl.</v>
          </cell>
          <cell r="DD959" t="str">
            <v>&lt;p&gt;Svartleddved er forholdsvis ny som prydbusk i norske hager. Den frøreproduserer i Norge og ble først funnet forvillet med et par busker, spirt opp fra frø (sikkert etter fuglespredning), på friområdet Ola Narr i Oslo i 1989. I 1994 ble arten funnet etablert i en annen del av samme område, og der er den nå nokså vanlig med 2-3 generasjoner. Arten kan komme til å få en nokså rask spredning på søndre Østlandet. Den er godt tilpasset norske forhold. De andre norske lokalitetene foreløpig er: Øf Spydeberg: sørøst for Lysern fra 2008, He Stange: Tokstadvika fra 2002 og Tokstadberget fra 2003, og Op Gran: Hov fra 2002. Det kan tenkes at denne arten vil etablere seg best og raskest i innlandet.&lt;/p&gt;</v>
          </cell>
          <cell r="DE959" t="str">
            <v>Arten er en relativt langlevd busk. Den har frøreproduksjon og setter bra mengder med saftige bær. Disse spres med fugl direkte ut fra hager til skog og kratt, med direkte etablering i mindre påvirkete naturtyper. Arten er innført som hagebusk og er godt hardfør i Norge, særlig i sørøst, og kanskje særlig i innlandet.</v>
          </cell>
          <cell r="DF959" t="str">
            <v>Invasjonspotensialet er begrenset (med usikkerhet til moderat), som en kombinasjon av begrenset (til moderat) median levetid og begrenset ekspansjonshastighet. Arten er relativt ny som prydbusk, og det er derfor foreløpig ingen store mengder av den i norsk natur. Det er likevel en økning å spore i det begrensede materialet, som tyder på at arten kan være i starten på en ekspansjon.</v>
          </cell>
          <cell r="DG959" t="str">
            <v>Arten er ikke kjent med noen negative økologiske effekter. Den er allerede etablert i noen få skogbestander, men med lang generasjonstid vil det ta noe tid før den blir noen problemart. Det er ingen kjente negative økologiske effekter knyttet til arten fra naboland.</v>
          </cell>
          <cell r="DH959" t="str">
            <v>&lt;p&gt;Svartleddved vurderes å ha lav risiko i norsk natur. Dette skyldes en kombinasjon mellom et begrenset (til moderat) invasjonspotensial og ingen kjente negative økologiske effekter.&lt;/p&gt;</v>
          </cell>
          <cell r="DI959">
            <v>0</v>
          </cell>
        </row>
        <row r="960">
          <cell r="B960" t="str">
            <v>Lopezia coronata</v>
          </cell>
          <cell r="C960" t="str">
            <v>Andrews</v>
          </cell>
          <cell r="E960">
            <v>105235</v>
          </cell>
          <cell r="F960">
            <v>145582</v>
          </cell>
          <cell r="G960" t="str">
            <v>ExpertGroups/Karplanter/N</v>
          </cell>
          <cell r="H960" t="str">
            <v>Karplanter</v>
          </cell>
          <cell r="I960" t="str">
            <v>Karplanter</v>
          </cell>
          <cell r="J960" t="str">
            <v>NotApplicable</v>
          </cell>
          <cell r="M960" t="str">
            <v>canNotEstablishWithin50years</v>
          </cell>
          <cell r="AA960">
            <v>1946</v>
          </cell>
          <cell r="AB960" t="str">
            <v>terrestrial</v>
          </cell>
          <cell r="AD960" t="str">
            <v>unknown</v>
          </cell>
          <cell r="AE960" t="str">
            <v>no</v>
          </cell>
          <cell r="AF960" t="str">
            <v>unknown</v>
          </cell>
          <cell r="AI960">
            <v>3</v>
          </cell>
          <cell r="AJ960" t="str">
            <v>V</v>
          </cell>
          <cell r="AW960" t="str">
            <v>Ingen kjent effekt</v>
          </cell>
          <cell r="AX960" t="str">
            <v>Ingen kjent effekt</v>
          </cell>
          <cell r="BC960" t="str">
            <v>Ingen kjent effekt</v>
          </cell>
          <cell r="BD960" t="str">
            <v>Ingen kjent effekt</v>
          </cell>
          <cell r="BK960" t="str">
            <v>subtropic_unspecified:NorthAndCentralAmerica</v>
          </cell>
          <cell r="BM960" t="str">
            <v>subtropic_unspecified:NorthAndCentralAmerica</v>
          </cell>
          <cell r="DI960">
            <v>0</v>
          </cell>
        </row>
        <row r="961">
          <cell r="B961" t="str">
            <v>Lopezia racemosa</v>
          </cell>
          <cell r="C961" t="str">
            <v>Cav.</v>
          </cell>
          <cell r="E961">
            <v>144539</v>
          </cell>
          <cell r="F961">
            <v>145583</v>
          </cell>
          <cell r="G961" t="str">
            <v>ExpertGroups/Karplanter/N</v>
          </cell>
          <cell r="H961" t="str">
            <v>Karplanter</v>
          </cell>
          <cell r="I961" t="str">
            <v>Karplanter</v>
          </cell>
          <cell r="J961" t="str">
            <v>NotApplicable</v>
          </cell>
          <cell r="M961" t="str">
            <v>canNotEstablishWithin50years</v>
          </cell>
          <cell r="AA961">
            <v>1946</v>
          </cell>
          <cell r="AB961" t="str">
            <v>terrestrial</v>
          </cell>
          <cell r="AD961" t="str">
            <v>unknown</v>
          </cell>
          <cell r="AE961" t="str">
            <v>no</v>
          </cell>
          <cell r="AF961" t="str">
            <v>unknown</v>
          </cell>
          <cell r="AI961">
            <v>3</v>
          </cell>
          <cell r="AJ961" t="str">
            <v>V</v>
          </cell>
          <cell r="AW961" t="str">
            <v>Ingen kjent effekt</v>
          </cell>
          <cell r="AX961" t="str">
            <v>Ingen kjent effekt</v>
          </cell>
          <cell r="BC961" t="str">
            <v>Ingen kjent effekt</v>
          </cell>
          <cell r="BD961" t="str">
            <v>Ingen kjent effekt</v>
          </cell>
          <cell r="BK961" t="str">
            <v>subtropic_unspecified:NorthAndCentralAmerica</v>
          </cell>
          <cell r="BM961" t="str">
            <v>subtropic_unspecified:NorthAndCentralAmerica</v>
          </cell>
          <cell r="DI961">
            <v>0</v>
          </cell>
        </row>
        <row r="962">
          <cell r="B962" t="str">
            <v>Lotus angustissimus</v>
          </cell>
          <cell r="C962" t="str">
            <v>L.</v>
          </cell>
          <cell r="D962" t="str">
            <v>småtiriltunge</v>
          </cell>
          <cell r="E962">
            <v>61928</v>
          </cell>
          <cell r="F962">
            <v>101968</v>
          </cell>
          <cell r="G962" t="str">
            <v>ExpertGroups/Karplanter/N</v>
          </cell>
          <cell r="H962" t="str">
            <v>Karplanter</v>
          </cell>
          <cell r="I962" t="str">
            <v>Karplanter</v>
          </cell>
          <cell r="J962" t="str">
            <v>NotApplicable</v>
          </cell>
          <cell r="M962" t="str">
            <v>canNotEstablishWithin50years</v>
          </cell>
          <cell r="AA962">
            <v>1897</v>
          </cell>
          <cell r="AB962" t="str">
            <v>terrestrial</v>
          </cell>
          <cell r="AD962" t="str">
            <v>origin</v>
          </cell>
          <cell r="AE962" t="str">
            <v>no</v>
          </cell>
          <cell r="AF962" t="str">
            <v>unknown</v>
          </cell>
          <cell r="AI962">
            <v>1</v>
          </cell>
          <cell r="AJ962" t="str">
            <v>V</v>
          </cell>
          <cell r="AW962" t="str">
            <v>Ingen kjent effekt</v>
          </cell>
          <cell r="AX962" t="str">
            <v>Ingen kjent effekt</v>
          </cell>
          <cell r="BC962" t="str">
            <v>Ingen kjent effekt</v>
          </cell>
          <cell r="BD962" t="str">
            <v>Ingen kjent effekt</v>
          </cell>
          <cell r="BK962" t="str">
            <v>temperate_dry:Europe,Asia|subtropic_mediterranean:Europe,Asia,Africa</v>
          </cell>
          <cell r="BM962" t="str">
            <v>temperate_dry:Europe,Asia|subtropic_mediterranean:Europe,Asia,Africa</v>
          </cell>
          <cell r="DI962">
            <v>0</v>
          </cell>
        </row>
        <row r="963">
          <cell r="B963" t="str">
            <v>Lotus pedunculatus</v>
          </cell>
          <cell r="C963" t="str">
            <v>Cav.</v>
          </cell>
          <cell r="D963" t="str">
            <v>fôrtiriltunge</v>
          </cell>
          <cell r="E963">
            <v>144391</v>
          </cell>
          <cell r="F963">
            <v>101974</v>
          </cell>
          <cell r="G963" t="str">
            <v>ExpertGroups/Karplanter/N</v>
          </cell>
          <cell r="H963" t="str">
            <v>Karplanter</v>
          </cell>
          <cell r="I963" t="str">
            <v>Karplanter</v>
          </cell>
          <cell r="J963" t="str">
            <v>AlienSpecie</v>
          </cell>
          <cell r="N963">
            <v>2</v>
          </cell>
          <cell r="P963" t="str">
            <v>V</v>
          </cell>
          <cell r="Q963">
            <v>1</v>
          </cell>
          <cell r="T963" t="str">
            <v>LO</v>
          </cell>
          <cell r="U963">
            <v>2</v>
          </cell>
          <cell r="V963" t="str">
            <v>2AB,1</v>
          </cell>
          <cell r="X963">
            <v>2</v>
          </cell>
          <cell r="Y963">
            <v>3</v>
          </cell>
          <cell r="Z963">
            <v>1</v>
          </cell>
          <cell r="AA963">
            <v>1894</v>
          </cell>
          <cell r="AB963" t="str">
            <v>terrestrial</v>
          </cell>
          <cell r="AD963" t="str">
            <v>origin</v>
          </cell>
          <cell r="AE963" t="str">
            <v>yes</v>
          </cell>
          <cell r="AF963" t="str">
            <v>unknown</v>
          </cell>
          <cell r="AG963">
            <v>1909</v>
          </cell>
          <cell r="AH963" t="str">
            <v>VA Kristiansand: Fidjekilen, "ved en bæk i noksaa store mængder"</v>
          </cell>
          <cell r="AI963">
            <v>5</v>
          </cell>
          <cell r="AJ963" t="str">
            <v>V</v>
          </cell>
          <cell r="AL963">
            <v>1</v>
          </cell>
          <cell r="AM963" t="str">
            <v>importDirect</v>
          </cell>
          <cell r="AN963">
            <v>2</v>
          </cell>
          <cell r="AO963" t="str">
            <v>introductionTransportpollution</v>
          </cell>
          <cell r="AP963" t="str">
            <v>Øs,OsA,Bu,Ve,Te,Aa,Va,Ro,Ho</v>
          </cell>
          <cell r="AQ963">
            <v>80</v>
          </cell>
          <cell r="AR963">
            <v>4</v>
          </cell>
          <cell r="AS963">
            <v>320</v>
          </cell>
          <cell r="AT963">
            <v>133000</v>
          </cell>
          <cell r="AU963">
            <v>320</v>
          </cell>
          <cell r="AV963">
            <v>50</v>
          </cell>
          <cell r="AW963" t="str">
            <v>Ingen kjent effekt</v>
          </cell>
          <cell r="AX963" t="str">
            <v>Ingen kjent effekt</v>
          </cell>
          <cell r="BC963" t="str">
            <v>Ingen kjent effekt</v>
          </cell>
          <cell r="BD963" t="str">
            <v>Ingen kjent effekt</v>
          </cell>
          <cell r="BE963" t="str">
            <v>no</v>
          </cell>
          <cell r="BF963" t="str">
            <v>no</v>
          </cell>
          <cell r="BG963" t="str">
            <v>V</v>
          </cell>
          <cell r="BK963" t="str">
            <v>temperate_nemoral:Europe|subtropic_mediterranean:Europe</v>
          </cell>
          <cell r="BM963" t="str">
            <v>temperate_nemoral:Europe,Oceania,NorthAndCentralAmerica|subtropic_mediterranean:Europe,Asia,Africa,Oceania,NorthAndCentralAmerica,SouthAmerica</v>
          </cell>
          <cell r="BO963">
            <v>2</v>
          </cell>
          <cell r="BP963" t="str">
            <v>X</v>
          </cell>
          <cell r="BR963" t="str">
            <v>RedListCategoryLevel</v>
          </cell>
          <cell r="BT963">
            <v>2</v>
          </cell>
          <cell r="BW963" t="str">
            <v>SpreadYearlyIncreaseObservations</v>
          </cell>
          <cell r="BX963">
            <v>110</v>
          </cell>
          <cell r="BY963">
            <v>1</v>
          </cell>
          <cell r="CB963" t="str">
            <v>T32,T35,T37,T40,T41,T45</v>
          </cell>
          <cell r="CC963">
            <v>1</v>
          </cell>
          <cell r="CH963">
            <v>1</v>
          </cell>
          <cell r="CM963">
            <v>1</v>
          </cell>
          <cell r="CQ963">
            <v>1</v>
          </cell>
          <cell r="CU963">
            <v>1</v>
          </cell>
          <cell r="CX963">
            <v>0</v>
          </cell>
          <cell r="CY963">
            <v>1</v>
          </cell>
          <cell r="DB963">
            <v>0</v>
          </cell>
          <cell r="DC963" t="str">
            <v>F&amp;#244:rtiriltunge &lt;em&gt;Lotus pedunculatus &lt;/em&gt;er en langlevd flerårig urt. Den frøreproduserer, men frøene har ingen spesielt effektiv spredning. Arten kommer fra Europa og finnes som hjemlig nord til Sør-Skandinavia. Arten synes å ha kommet inn hovedsakelig som f&amp;#244:rplante og med grasfrø, men er også funnet ved ei mølle (ST Skaun: Buvika, kommet inn med korn) og på en tømmerlagringsplass (Bu Hurum: Tofte, trolig kommet inn med vesteuropeisk tømmer). Den etablerer semi-stabile bestander i grasmark av ymse typer.</v>
          </cell>
          <cell r="DD963" t="str">
            <v>&lt;p&gt;F&amp;#244:rtiriltunge dukket tidlig opp i Ho Bergen: Gravdal (1894) og VA Kristiansand: Fidjekilen (1909) og Lund (1910), og det er her på Sørlandet den har vært mest stabil. Den har kanskje hatt en svak økning i funnfrekvens fram til 1990-tallet, men det meste skyldes forekomster på nysådd mark. Det er gjort, eller i hvert fall rapportert, funn på Østlandet inn til He Stange 2000 og Bu Ringerike 1916 og i kyststrøk til NT Levanger: Munkeby 1930, men de eneste stabile forekomstene i Norge er fortsatt de i Vest-Agder (Kristiansand og Farsund) og i Hordaland (Bergen, kanskje Os). Arten viser ingen ekspansiv tendens under rådende klimaforhold, men vil kunne ha noe fordel av temperaturøkning og/eller lengre sesong.&lt;/p&gt;&lt;p&gt;I utbredelsen er det ikke tatt hensyn til angivelser uten dokumentasjon med herbariebelegg. Omfanget av feilbestemmelser av denne arten er stort.&lt;/p&gt;</v>
          </cell>
          <cell r="DE963" t="str">
            <v>Arten er innsådd som f&amp;#244:rplante og kommet inn med grasfrø (ofte), korn (svært sjelden) og tømmer (svært sjelden). Den har liten eller ingen videre spredning fra innførselsplassene.</v>
          </cell>
          <cell r="DF963" t="str">
            <v>Invasjonspotensialet er begrenset, med usikkerhet til moderat, som en kombinasjon av begrenset (til moderat) median levetid og begrenset ekspansjonshastighet. Arten har liten etablert populasjon og bare middels eller avtagende ekspansjonshastighet (90-130 m/år).</v>
          </cell>
          <cell r="DG963" t="str">
            <v>Ingen kjent negativ økologisk effekt er knyttet til arten.</v>
          </cell>
          <cell r="DH963" t="str">
            <v>&lt;p&gt;F&amp;#244:rtiriltunge vurderes til låg økologisk risiko, og bare på grunn av invasjonspotensialet. Arten er rimelig bra etablert flere steder langs kysten sørpå, men fortsatt ikke fullt stabil. Arten har neppe noen merkbar økologisk effekt i noen del av norsk natur.&lt;/p&gt;</v>
          </cell>
          <cell r="DI963">
            <v>0</v>
          </cell>
        </row>
        <row r="964">
          <cell r="B964" t="str">
            <v>Lunaria rediviva</v>
          </cell>
          <cell r="C964" t="str">
            <v>L.</v>
          </cell>
          <cell r="D964" t="str">
            <v>månefiol</v>
          </cell>
          <cell r="E964">
            <v>61223</v>
          </cell>
          <cell r="F964">
            <v>101263</v>
          </cell>
          <cell r="G964" t="str">
            <v>ExpertGroups/Karplanter/N</v>
          </cell>
          <cell r="H964" t="str">
            <v>Karplanter</v>
          </cell>
          <cell r="I964" t="str">
            <v>Karplanter</v>
          </cell>
          <cell r="J964" t="str">
            <v>NotApplicable</v>
          </cell>
          <cell r="M964" t="str">
            <v>canNotEstablishWithin50years</v>
          </cell>
          <cell r="AA964">
            <v>1976</v>
          </cell>
          <cell r="AB964" t="str">
            <v>terrestrial</v>
          </cell>
          <cell r="AD964" t="str">
            <v>unknown</v>
          </cell>
          <cell r="AE964" t="str">
            <v>no</v>
          </cell>
          <cell r="AF964" t="str">
            <v>unknown</v>
          </cell>
          <cell r="AI964">
            <v>5</v>
          </cell>
          <cell r="AJ964" t="str">
            <v>V</v>
          </cell>
          <cell r="AW964" t="str">
            <v>Ingen kjent effekt</v>
          </cell>
          <cell r="AX964" t="str">
            <v>Ingen kjent effekt</v>
          </cell>
          <cell r="BC964" t="str">
            <v>Ingen kjent effekt</v>
          </cell>
          <cell r="BD964" t="str">
            <v>Ingen kjent effekt</v>
          </cell>
          <cell r="BK964" t="str">
            <v>temperate_nemoral:Europe</v>
          </cell>
          <cell r="BM964" t="str">
            <v>temperate_nemoral:Europe</v>
          </cell>
          <cell r="DI964">
            <v>0</v>
          </cell>
        </row>
        <row r="965">
          <cell r="B965" t="str">
            <v>Lupinus albus</v>
          </cell>
          <cell r="C965" t="str">
            <v>L.</v>
          </cell>
          <cell r="D965" t="str">
            <v>hvitlupin</v>
          </cell>
          <cell r="E965">
            <v>85627</v>
          </cell>
          <cell r="F965">
            <v>128748</v>
          </cell>
          <cell r="G965" t="str">
            <v>ExpertGroups/Karplanter/N</v>
          </cell>
          <cell r="H965" t="str">
            <v>Karplanter</v>
          </cell>
          <cell r="I965" t="str">
            <v>Karplanter</v>
          </cell>
          <cell r="J965" t="str">
            <v>NotApplicable</v>
          </cell>
          <cell r="M965" t="str">
            <v>canNotEstablishWithin50years</v>
          </cell>
          <cell r="AA965">
            <v>1987</v>
          </cell>
          <cell r="AB965" t="str">
            <v>terrestrial</v>
          </cell>
          <cell r="AD965" t="str">
            <v>unknown</v>
          </cell>
          <cell r="AE965" t="str">
            <v>no</v>
          </cell>
          <cell r="AF965" t="str">
            <v>unknown</v>
          </cell>
          <cell r="AI965">
            <v>1</v>
          </cell>
          <cell r="AJ965" t="str">
            <v>V</v>
          </cell>
          <cell r="AL965">
            <v>0</v>
          </cell>
          <cell r="AW965" t="str">
            <v>Ingen kjent effekt</v>
          </cell>
          <cell r="AX965" t="str">
            <v>Ingen kjent effekt</v>
          </cell>
          <cell r="BC965" t="str">
            <v>Ingen kjent effekt</v>
          </cell>
          <cell r="BD965" t="str">
            <v>Ingen kjent effekt</v>
          </cell>
          <cell r="BK965" t="str">
            <v>subtropic_mediterranean:Europe,Asia,Africa</v>
          </cell>
          <cell r="BM965" t="str">
            <v>subtropic_unspecified:SouthAmerica|subtropic_mediterranean:Europe,Asia,Africa</v>
          </cell>
          <cell r="DI965">
            <v>0</v>
          </cell>
        </row>
        <row r="966">
          <cell r="B966" t="str">
            <v>Lupinus angustifolius</v>
          </cell>
          <cell r="C966" t="str">
            <v>L.</v>
          </cell>
          <cell r="D966" t="str">
            <v>smallupin</v>
          </cell>
          <cell r="E966">
            <v>61937</v>
          </cell>
          <cell r="F966">
            <v>101977</v>
          </cell>
          <cell r="G966" t="str">
            <v>ExpertGroups/Karplanter/N</v>
          </cell>
          <cell r="H966" t="str">
            <v>Karplanter</v>
          </cell>
          <cell r="I966" t="str">
            <v>Karplanter</v>
          </cell>
          <cell r="J966" t="str">
            <v>NotApplicable</v>
          </cell>
          <cell r="M966" t="str">
            <v>canNotEstablishWithin50years</v>
          </cell>
          <cell r="AA966">
            <v>1895</v>
          </cell>
          <cell r="AB966" t="str">
            <v>terrestrial</v>
          </cell>
          <cell r="AD966" t="str">
            <v>origin,unknown</v>
          </cell>
          <cell r="AE966" t="str">
            <v>no</v>
          </cell>
          <cell r="AF966" t="str">
            <v>unknown</v>
          </cell>
          <cell r="AI966">
            <v>1</v>
          </cell>
          <cell r="AJ966" t="str">
            <v>V</v>
          </cell>
          <cell r="AW966" t="str">
            <v>Ingen kjent effekt</v>
          </cell>
          <cell r="AX966" t="str">
            <v>Ingen kjent effekt</v>
          </cell>
          <cell r="AZ966" t="str">
            <v>mat</v>
          </cell>
          <cell r="BC966" t="str">
            <v>Ingen kjent effekt</v>
          </cell>
          <cell r="BD966" t="str">
            <v>Ingen kjent effekt</v>
          </cell>
          <cell r="BK966" t="str">
            <v>subtropic_mediterranean:Europe,Asia,Africa|subtropic_dry:Asia,Africa</v>
          </cell>
          <cell r="BM966" t="str">
            <v>temperate_nemoral:Europe|subtropic_mediterranean:Europe,Asia,Africa|subtropic_dry:Asia,Africa</v>
          </cell>
          <cell r="DI966">
            <v>0</v>
          </cell>
        </row>
        <row r="967">
          <cell r="B967" t="str">
            <v>Lupinus arboreus</v>
          </cell>
          <cell r="C967" t="str">
            <v>Sims</v>
          </cell>
          <cell r="D967" t="str">
            <v>trelupin</v>
          </cell>
          <cell r="E967">
            <v>61938</v>
          </cell>
          <cell r="F967">
            <v>101978</v>
          </cell>
          <cell r="G967" t="str">
            <v>ExpertGroups/Karplanter/N</v>
          </cell>
          <cell r="H967" t="str">
            <v>Karplanter</v>
          </cell>
          <cell r="I967" t="str">
            <v>Karplanter</v>
          </cell>
          <cell r="J967" t="str">
            <v>NotApplicable</v>
          </cell>
          <cell r="M967" t="str">
            <v>canNotEstablishWithin50years</v>
          </cell>
          <cell r="AA967">
            <v>2003</v>
          </cell>
          <cell r="AB967" t="str">
            <v>terrestrial</v>
          </cell>
          <cell r="AD967" t="str">
            <v>unknown</v>
          </cell>
          <cell r="AE967" t="str">
            <v>no</v>
          </cell>
          <cell r="AF967" t="str">
            <v>unknown</v>
          </cell>
          <cell r="AI967">
            <v>5</v>
          </cell>
          <cell r="AJ967" t="str">
            <v>V</v>
          </cell>
          <cell r="AW967" t="str">
            <v>Ingen kjent effekt</v>
          </cell>
          <cell r="AX967" t="str">
            <v>Ingen kjent effekt</v>
          </cell>
          <cell r="BC967" t="str">
            <v>Ingen kjent effekt</v>
          </cell>
          <cell r="BD967" t="str">
            <v>Ingen kjent effekt</v>
          </cell>
          <cell r="BK967" t="str">
            <v>subtropic_mediterranean:NorthAndCentralAmerica</v>
          </cell>
          <cell r="BM967" t="str">
            <v>temperate_nemoral:Europe,Asia,Oceania,NorthAndCentralAmerica,SouthAmerica|subtropic_mediterranean:Europe,Asia,Oceania,NorthAndCentralAmerica</v>
          </cell>
          <cell r="DI967">
            <v>0</v>
          </cell>
        </row>
        <row r="968">
          <cell r="B968" t="str">
            <v>Lupinus hispanicus</v>
          </cell>
          <cell r="C968" t="str">
            <v>Boiss. &amp; Reut.</v>
          </cell>
          <cell r="E968">
            <v>85628</v>
          </cell>
          <cell r="F968">
            <v>128749</v>
          </cell>
          <cell r="G968" t="str">
            <v>ExpertGroups/Karplanter/N</v>
          </cell>
          <cell r="H968" t="str">
            <v>Karplanter</v>
          </cell>
          <cell r="I968" t="str">
            <v>Karplanter</v>
          </cell>
          <cell r="J968" t="str">
            <v>NotApplicable</v>
          </cell>
          <cell r="M968" t="str">
            <v>canNotEstablishWithin50years</v>
          </cell>
          <cell r="AA968">
            <v>1997</v>
          </cell>
          <cell r="AB968" t="str">
            <v>terrestrial</v>
          </cell>
          <cell r="AD968" t="str">
            <v>unknown</v>
          </cell>
          <cell r="AE968" t="str">
            <v>no</v>
          </cell>
          <cell r="AF968" t="str">
            <v>unknown</v>
          </cell>
          <cell r="AI968">
            <v>1</v>
          </cell>
          <cell r="AJ968" t="str">
            <v>V</v>
          </cell>
          <cell r="AW968" t="str">
            <v>Ingen kjent effekt</v>
          </cell>
          <cell r="AX968" t="str">
            <v>Ingen kjent effekt</v>
          </cell>
          <cell r="BC968" t="str">
            <v>Ingen kjent effekt</v>
          </cell>
          <cell r="BD968" t="str">
            <v>Ingen kjent effekt</v>
          </cell>
          <cell r="BK968" t="str">
            <v>subtropic_mediterranean:Europe</v>
          </cell>
          <cell r="BM968" t="str">
            <v>subtropic_mediterranean:Europe</v>
          </cell>
          <cell r="DI968">
            <v>0</v>
          </cell>
        </row>
        <row r="969">
          <cell r="B969" t="str">
            <v>Lupinus luteus</v>
          </cell>
          <cell r="C969" t="str">
            <v>L.</v>
          </cell>
          <cell r="D969" t="str">
            <v>gullupin</v>
          </cell>
          <cell r="E969">
            <v>61939</v>
          </cell>
          <cell r="F969">
            <v>101979</v>
          </cell>
          <cell r="G969" t="str">
            <v>ExpertGroups/Karplanter/N</v>
          </cell>
          <cell r="H969" t="str">
            <v>Karplanter</v>
          </cell>
          <cell r="I969" t="str">
            <v>Karplanter</v>
          </cell>
          <cell r="J969" t="str">
            <v>NotApplicable</v>
          </cell>
          <cell r="M969" t="str">
            <v>canNotEstablishWithin50years</v>
          </cell>
          <cell r="AA969">
            <v>1897</v>
          </cell>
          <cell r="AB969" t="str">
            <v>terrestrial</v>
          </cell>
          <cell r="AD969" t="str">
            <v>unknown</v>
          </cell>
          <cell r="AE969" t="str">
            <v>no</v>
          </cell>
          <cell r="AF969" t="str">
            <v>unknown</v>
          </cell>
          <cell r="AI969">
            <v>1</v>
          </cell>
          <cell r="AJ969" t="str">
            <v>V</v>
          </cell>
          <cell r="AW969" t="str">
            <v>Ingen kjent effekt</v>
          </cell>
          <cell r="AX969" t="str">
            <v>Ingen kjent effekt</v>
          </cell>
          <cell r="AZ969" t="str">
            <v>mat</v>
          </cell>
          <cell r="BC969" t="str">
            <v>Ingen kjent effekt</v>
          </cell>
          <cell r="BD969" t="str">
            <v>Ingen kjent effekt</v>
          </cell>
          <cell r="BK969" t="str">
            <v>subtropic_mediterranean:Europe,Africa</v>
          </cell>
          <cell r="BM969" t="str">
            <v>subtropic_mediterranean:Europe,Africa,Oceania|subtropic_caperegion:Africa</v>
          </cell>
          <cell r="DI969">
            <v>0</v>
          </cell>
        </row>
        <row r="970">
          <cell r="B970" t="str">
            <v>Lupinus ×regalis</v>
          </cell>
          <cell r="C970" t="str">
            <v>Bergmans</v>
          </cell>
          <cell r="D970" t="str">
            <v>russell-lupin</v>
          </cell>
          <cell r="E970">
            <v>134230</v>
          </cell>
          <cell r="F970">
            <v>101983</v>
          </cell>
          <cell r="G970" t="str">
            <v>ExpertGroups/Karplanter/N</v>
          </cell>
          <cell r="H970" t="str">
            <v>Karplanter</v>
          </cell>
          <cell r="I970" t="str">
            <v>Karplanter</v>
          </cell>
          <cell r="J970" t="str">
            <v>NotApplicable</v>
          </cell>
          <cell r="M970" t="str">
            <v>canNotEstablishWithin50years</v>
          </cell>
          <cell r="AA970" t="str">
            <v>1990-2000</v>
          </cell>
          <cell r="AB970" t="str">
            <v>terrestrial</v>
          </cell>
          <cell r="AD970" t="str">
            <v>unknown</v>
          </cell>
          <cell r="AE970" t="str">
            <v>no</v>
          </cell>
          <cell r="AF970" t="str">
            <v>unknown</v>
          </cell>
          <cell r="AI970">
            <v>5</v>
          </cell>
          <cell r="AJ970" t="str">
            <v>V</v>
          </cell>
          <cell r="AW970" t="str">
            <v>Ingen kjent effekt</v>
          </cell>
          <cell r="AX970" t="str">
            <v>Ingen kjent effekt</v>
          </cell>
          <cell r="BC970" t="str">
            <v>Ingen kjent effekt</v>
          </cell>
          <cell r="BD970" t="str">
            <v>Ingen kjent effekt</v>
          </cell>
          <cell r="BK970" t="str">
            <v>unknown:NorthAndCentralAmerica</v>
          </cell>
          <cell r="DI970">
            <v>0</v>
          </cell>
        </row>
        <row r="971">
          <cell r="B971" t="str">
            <v>Lychnis chalcedonica</v>
          </cell>
          <cell r="C971" t="str">
            <v>L.</v>
          </cell>
          <cell r="D971" t="str">
            <v>brennende kjærlighet</v>
          </cell>
          <cell r="E971">
            <v>61472</v>
          </cell>
          <cell r="F971">
            <v>101512</v>
          </cell>
          <cell r="G971" t="str">
            <v>ExpertGroups/Karplanter/N</v>
          </cell>
          <cell r="H971" t="str">
            <v>Karplanter</v>
          </cell>
          <cell r="I971" t="str">
            <v>Karplanter</v>
          </cell>
          <cell r="J971" t="str">
            <v>AlienSpecie</v>
          </cell>
          <cell r="N971">
            <v>2</v>
          </cell>
          <cell r="P971" t="str">
            <v>V</v>
          </cell>
          <cell r="Q971">
            <v>1</v>
          </cell>
          <cell r="T971" t="str">
            <v>LO</v>
          </cell>
          <cell r="U971">
            <v>2</v>
          </cell>
          <cell r="V971" t="str">
            <v>2AB,1</v>
          </cell>
          <cell r="X971">
            <v>1</v>
          </cell>
          <cell r="Y971">
            <v>1</v>
          </cell>
          <cell r="Z971">
            <v>1</v>
          </cell>
          <cell r="AA971">
            <v>1905</v>
          </cell>
          <cell r="AB971" t="str">
            <v>terrestrial</v>
          </cell>
          <cell r="AD971" t="str">
            <v>unknown</v>
          </cell>
          <cell r="AE971" t="str">
            <v>yes</v>
          </cell>
          <cell r="AF971" t="str">
            <v>unknown</v>
          </cell>
          <cell r="AG971">
            <v>1905</v>
          </cell>
          <cell r="AH971" t="str">
            <v>Bu Hurum: "Bugten" (Hyggen)</v>
          </cell>
          <cell r="AI971">
            <v>5</v>
          </cell>
          <cell r="AJ971" t="str">
            <v>V</v>
          </cell>
          <cell r="AL971">
            <v>1</v>
          </cell>
          <cell r="AM971" t="str">
            <v>importDirect</v>
          </cell>
          <cell r="AN971">
            <v>1</v>
          </cell>
          <cell r="AO971" t="str">
            <v>introductionEscaped</v>
          </cell>
          <cell r="AP971" t="str">
            <v>Øs,OsA,He,Op,Bu,Ve,Te</v>
          </cell>
          <cell r="AQ971">
            <v>92</v>
          </cell>
          <cell r="AR971">
            <v>5</v>
          </cell>
          <cell r="AS971">
            <v>460</v>
          </cell>
          <cell r="AT971">
            <v>30500</v>
          </cell>
          <cell r="AU971">
            <v>500</v>
          </cell>
          <cell r="AV971">
            <v>60</v>
          </cell>
          <cell r="AW971" t="str">
            <v>Ingen kjent effekt</v>
          </cell>
          <cell r="AX971" t="str">
            <v>Ingen kjent effekt</v>
          </cell>
          <cell r="BC971" t="str">
            <v>Ingen kjent effekt</v>
          </cell>
          <cell r="BD971" t="str">
            <v>Ingen kjent effekt</v>
          </cell>
          <cell r="BE971" t="str">
            <v>no</v>
          </cell>
          <cell r="BF971" t="str">
            <v>no</v>
          </cell>
          <cell r="BG971" t="str">
            <v>V</v>
          </cell>
          <cell r="BK971" t="str">
            <v>temperate_nemoral:Europe,Asia|temperate_dry:Europe,Asia</v>
          </cell>
          <cell r="BM971" t="str">
            <v>temperate_boreal:Europe|temperate_nemoral:Europe,Asia,NorthAndCentralAmerica|temperate_dry:Europe,Asia</v>
          </cell>
          <cell r="BO971">
            <v>2</v>
          </cell>
          <cell r="BP971" t="str">
            <v>X</v>
          </cell>
          <cell r="BR971" t="str">
            <v>RedListCategoryLevel</v>
          </cell>
          <cell r="BT971">
            <v>2</v>
          </cell>
          <cell r="BW971" t="str">
            <v>SpreadYearlyIncreaseObservations</v>
          </cell>
          <cell r="BX971">
            <v>129</v>
          </cell>
          <cell r="BY971">
            <v>1</v>
          </cell>
          <cell r="CB971" t="str">
            <v>T32-C-5,T32-C-7,T35,T37,T40</v>
          </cell>
          <cell r="CC971">
            <v>1</v>
          </cell>
          <cell r="CH971">
            <v>1</v>
          </cell>
          <cell r="CM971">
            <v>1</v>
          </cell>
          <cell r="CQ971">
            <v>1</v>
          </cell>
          <cell r="CU971">
            <v>1</v>
          </cell>
          <cell r="CX971">
            <v>0</v>
          </cell>
          <cell r="CY971">
            <v>1</v>
          </cell>
          <cell r="DB971">
            <v>0</v>
          </cell>
          <cell r="DC971" t="str">
            <v>Brennende kjærlighet &lt;i&gt;Lychnis chalcedonica&lt;/i&gt; er en flerårig urt med frøformering. Arten stammer fra kontinentale strøk i tempererte deler av Russland og Sibir. Den er mye brukt som hagestaude og er spredt ut, enten med frø eller av og til med utkast, på skrotemark, en sjelden gang etablert på semi-naturlig eng på nokså baserik grunn.</v>
          </cell>
          <cell r="DD971" t="str">
            <v>&lt;p&gt;Brennende kjærlighet frøreproduserer i Norge, men synes ikke å greie og danne permanente bestander svært ofte. Arten kan kreve noe tørrere klimaforhold enn vi har i Norge. Den blir funnet nå og da, ofte med flere individer spredt innen et område, men sjelden over mange år på samme sted. Første funn er fra 1905, i Hyggenbukta i Bu Røyken, der arten ikke er gjenfunnet senere (til tross for hyppige besøk). Fram til 2000 har det vært i gjennomsnitt to observasjoner per tiår, men med en markert økning fra midten av 2000-tallet (sammenfallende med oppstart av Artsobservasjoner).&lt;/p&gt;</v>
          </cell>
          <cell r="DE971" t="str">
            <v>Arten er innført som hagestaude og spredt ut med frø, kanskje også med utkast.</v>
          </cell>
          <cell r="DF971" t="str">
            <v>Invasjonspotensialet er begrenset, med usikkerhet til moderat, som en kombinasjon av begrenset (til moderat) median levetid og begrenset ekspansjonshastighet (estimert til 120-140 m/år). Arten er etablert et fåtall steder, med liten permanent bestand.</v>
          </cell>
          <cell r="DG971" t="str">
            <v>Ingen kjent negativ økologisk effekt er knyttet til arten. Den er funnet i semi-naturlig eng på noe baserik grunn, men uten noen som helst ekspansjon eller fortrengnings-effekt.</v>
          </cell>
          <cell r="DH971" t="str">
            <v>&lt;p&gt;Brennende kjærlighet vurderes til låg økologisk risiko, og bare på grunn av invasjonspotensialet. Den har stabil eller semi-stabil forekomst i Norge (frøreproduksjon) og kan gå i en sårbar naturtype, men den utgjør ingen økologisk trussel.&lt;/p&gt;</v>
          </cell>
          <cell r="DI971">
            <v>0</v>
          </cell>
        </row>
        <row r="972">
          <cell r="B972" t="str">
            <v>Lychnis coronaria</v>
          </cell>
          <cell r="C972" t="str">
            <v>(L.) Desr.</v>
          </cell>
          <cell r="D972" t="str">
            <v>fløyelsblad</v>
          </cell>
          <cell r="E972">
            <v>134306</v>
          </cell>
          <cell r="F972">
            <v>101513</v>
          </cell>
          <cell r="G972" t="str">
            <v>ExpertGroups/Karplanter/N</v>
          </cell>
          <cell r="H972" t="str">
            <v>Karplanter</v>
          </cell>
          <cell r="I972" t="str">
            <v>Karplanter</v>
          </cell>
          <cell r="J972" t="str">
            <v>AlienSpecie</v>
          </cell>
          <cell r="N972">
            <v>2</v>
          </cell>
          <cell r="Q972">
            <v>1</v>
          </cell>
          <cell r="T972" t="str">
            <v>LO</v>
          </cell>
          <cell r="U972">
            <v>2</v>
          </cell>
          <cell r="V972" t="str">
            <v>2AB,1</v>
          </cell>
          <cell r="X972">
            <v>1</v>
          </cell>
          <cell r="Y972">
            <v>1</v>
          </cell>
          <cell r="Z972">
            <v>1</v>
          </cell>
          <cell r="AA972">
            <v>1937</v>
          </cell>
          <cell r="AB972" t="str">
            <v>terrestrial</v>
          </cell>
          <cell r="AD972" t="str">
            <v>unknown</v>
          </cell>
          <cell r="AE972" t="str">
            <v>yes</v>
          </cell>
          <cell r="AF972" t="str">
            <v>unknown</v>
          </cell>
          <cell r="AG972">
            <v>2005</v>
          </cell>
          <cell r="AH972" t="str">
            <v>Te Seljord: Nutheim</v>
          </cell>
          <cell r="AI972">
            <v>5</v>
          </cell>
          <cell r="AJ972" t="str">
            <v>V</v>
          </cell>
          <cell r="AL972">
            <v>1</v>
          </cell>
          <cell r="AM972" t="str">
            <v>importDirect</v>
          </cell>
          <cell r="AN972">
            <v>2</v>
          </cell>
          <cell r="AO972" t="str">
            <v>introductionEscaped,introductionTransportpollution</v>
          </cell>
          <cell r="AP972" t="str">
            <v>OsA,Bu,Ve,Te,Aa,Va,Ro</v>
          </cell>
          <cell r="AQ972">
            <v>26</v>
          </cell>
          <cell r="AR972">
            <v>5</v>
          </cell>
          <cell r="AS972">
            <v>130</v>
          </cell>
          <cell r="AT972">
            <v>39500</v>
          </cell>
          <cell r="AU972">
            <v>260</v>
          </cell>
          <cell r="AV972">
            <v>100</v>
          </cell>
          <cell r="AW972" t="str">
            <v>Ingen kjent effekt</v>
          </cell>
          <cell r="AX972" t="str">
            <v>Ingen kjent effekt</v>
          </cell>
          <cell r="BC972" t="str">
            <v>Ingen kjent effekt</v>
          </cell>
          <cell r="BD972" t="str">
            <v>Ingen kjent effekt</v>
          </cell>
          <cell r="BE972" t="str">
            <v>no</v>
          </cell>
          <cell r="BF972" t="str">
            <v>no</v>
          </cell>
          <cell r="BG972" t="str">
            <v>V</v>
          </cell>
          <cell r="BK972" t="str">
            <v>temperate_nemoral:Europe|temperate_dry:Europe</v>
          </cell>
          <cell r="BM972" t="str">
            <v>temperate_nemoral:Europe,Oceania,NorthAndCentralAmerica|temperate_dry:Europe|subtropic_mediterranean:Europe,Oceania</v>
          </cell>
          <cell r="BO972">
            <v>2</v>
          </cell>
          <cell r="BR972" t="str">
            <v>RedListCategoryLevel</v>
          </cell>
          <cell r="BT972">
            <v>2</v>
          </cell>
          <cell r="BW972" t="str">
            <v>SpreadYearlyIncreaseObservations</v>
          </cell>
          <cell r="BX972">
            <v>97</v>
          </cell>
          <cell r="BY972">
            <v>1</v>
          </cell>
          <cell r="CB972" t="str">
            <v>T35,T37,T40</v>
          </cell>
          <cell r="CC972">
            <v>1</v>
          </cell>
          <cell r="CH972">
            <v>1</v>
          </cell>
          <cell r="CM972">
            <v>1</v>
          </cell>
          <cell r="CQ972">
            <v>1</v>
          </cell>
          <cell r="CU972">
            <v>1</v>
          </cell>
          <cell r="CX972">
            <v>0</v>
          </cell>
          <cell r="CY972">
            <v>1</v>
          </cell>
          <cell r="DB972">
            <v>0</v>
          </cell>
          <cell r="DC972" t="str">
            <v>&lt;p&gt;Fløyelsblad &lt;em&gt;Lychnis coronaria &lt;/em&gt;er en flerårig art med frøreproduksjon, og uten klonal formering. Den kommer fra Sørøst-Europa (Balkan). Den dyrkes en god del som hagestaude. Den kan frøreprodusere i Norge, men danner sjelden effektive bestander (foreløpig). Arten blir ofte funnet med flere individer, noe som tyder på lokal, tidsbegrenset reproduksjon, men foreløpig ikke kjent med en etablert bestand over flere år. Den er kanskje noe for varmekrevende og/eller tørkekrevende til å kunne etablere seg effektivt i Norge.&lt;/p&gt;</v>
          </cell>
          <cell r="DD972" t="str">
            <v>&lt;p&gt;Fløyelsblad er funnet nokså regelmessig fra 1937 (Oslo: Grefsen, forvillet i et gartneri), men med svært få funn før 1980-tallet. Den har hatt en økning fra 1984 og er funnet 13 ganger de siste 16 årene, dvs. litt under &amp;#233:n gang per år, med funn i kystområdene fra Østfold (i 1984) og Ak Asker til Rogaland. Økningen har trolig sammenheng med økt dyrkning.&lt;/p&gt;</v>
          </cell>
          <cell r="DE972" t="str">
            <v>Arten er innført som hageplante og spredt ut fra hager med frø og med hageutkast.</v>
          </cell>
          <cell r="DF972" t="str">
            <v>Invasjonspotensialet er begrenset, med begrenset moderat levetid og ekspansjonshastighet.</v>
          </cell>
          <cell r="DG972" t="str">
            <v>Ingen kjent negativ økologisk effekt er knyttet til arten. Arten er bare funnet på sterkt endret fastmark (skrotemark).</v>
          </cell>
          <cell r="DH972" t="str">
            <v>&lt;p&gt;Fløyelsblad vurderes til låg økologisk risiko, og bare på grunn av invasjonspotensialet.&lt;/p&gt;</v>
          </cell>
          <cell r="DI972">
            <v>0</v>
          </cell>
        </row>
        <row r="973">
          <cell r="B973" t="str">
            <v>Lycium chinense</v>
          </cell>
          <cell r="C973" t="str">
            <v>Mill.</v>
          </cell>
          <cell r="D973" t="str">
            <v>kinabukketorn</v>
          </cell>
          <cell r="E973">
            <v>63684</v>
          </cell>
          <cell r="F973">
            <v>103724</v>
          </cell>
          <cell r="G973" t="str">
            <v>ExpertGroups/Karplanter/N</v>
          </cell>
          <cell r="H973" t="str">
            <v>Karplanter</v>
          </cell>
          <cell r="I973" t="str">
            <v>Karplanter</v>
          </cell>
          <cell r="J973" t="str">
            <v>NotApplicable</v>
          </cell>
          <cell r="M973" t="str">
            <v>canNotEstablishWithin50years</v>
          </cell>
          <cell r="AA973" t="str">
            <v>1980-1990</v>
          </cell>
          <cell r="AB973" t="str">
            <v>terrestrial</v>
          </cell>
          <cell r="AD973" t="str">
            <v>unknown</v>
          </cell>
          <cell r="AE973" t="str">
            <v>no</v>
          </cell>
          <cell r="AF973" t="str">
            <v>unknown</v>
          </cell>
          <cell r="AI973">
            <v>15</v>
          </cell>
          <cell r="AJ973" t="str">
            <v>V</v>
          </cell>
          <cell r="AW973" t="str">
            <v>Ingen kjent effekt</v>
          </cell>
          <cell r="AX973" t="str">
            <v>Ingen kjent effekt</v>
          </cell>
          <cell r="BC973" t="str">
            <v>Ingen kjent effekt</v>
          </cell>
          <cell r="BD973" t="str">
            <v>Ingen kjent effekt</v>
          </cell>
          <cell r="BK973" t="str">
            <v>temperate_nemoral:Asia|subtropic_unspecified:Asia</v>
          </cell>
          <cell r="BM973" t="str">
            <v>temperate_nemoral:Europe,Asia,Oceania,NorthAndCentralAmerica|subtropic_unspecified:Asia|subtropic_mediterranean:Europe,Oceania</v>
          </cell>
          <cell r="DI973">
            <v>0</v>
          </cell>
        </row>
        <row r="974">
          <cell r="B974" t="str">
            <v>Lycopersicon esculentum</v>
          </cell>
          <cell r="C974" t="str">
            <v>Mill.</v>
          </cell>
          <cell r="D974" t="str">
            <v>tomat</v>
          </cell>
          <cell r="E974">
            <v>134317</v>
          </cell>
          <cell r="F974">
            <v>103726</v>
          </cell>
          <cell r="G974" t="str">
            <v>ExpertGroups/Karplanter/N</v>
          </cell>
          <cell r="H974" t="str">
            <v>Karplanter</v>
          </cell>
          <cell r="I974" t="str">
            <v>Karplanter</v>
          </cell>
          <cell r="J974" t="str">
            <v>NotApplicable</v>
          </cell>
          <cell r="M974" t="str">
            <v>canNotEstablishWithin50years</v>
          </cell>
          <cell r="AA974">
            <v>1875</v>
          </cell>
          <cell r="AB974" t="str">
            <v>terrestrial</v>
          </cell>
          <cell r="AD974" t="str">
            <v>unknown</v>
          </cell>
          <cell r="AE974" t="str">
            <v>no</v>
          </cell>
          <cell r="AF974" t="str">
            <v>unknown</v>
          </cell>
          <cell r="AI974">
            <v>1</v>
          </cell>
          <cell r="AJ974" t="str">
            <v>V</v>
          </cell>
          <cell r="AW974" t="str">
            <v>Ingen kjent effekt</v>
          </cell>
          <cell r="AX974" t="str">
            <v>Ingen kjent effekt</v>
          </cell>
          <cell r="BC974" t="str">
            <v>Ingen kjent effekt</v>
          </cell>
          <cell r="BD974" t="str">
            <v>Ingen kjent effekt</v>
          </cell>
          <cell r="BK974" t="str">
            <v>subtropic_unspecified:NorthAndCentralAmerica,SouthAmerica|tropic:NorthAndCentralAmerica,SouthAmerica</v>
          </cell>
          <cell r="BM974" t="str">
            <v>temperate_nemoral:Europe,Asia,Africa,Oceania,NorthAndCentralAmerica,SouthAmerica|temperate_dry:Europe,Asia,NorthAndCentralAmerica,SouthAmerica|subtropic_unspecified:Europe,Asia,Africa,Oceania,NorthAndCentralAmerica,SouthAmerica|tropic:Asia,Africa,Oceania,NorthAndCentralAmerica,SouthAmerica</v>
          </cell>
          <cell r="DI974">
            <v>0</v>
          </cell>
        </row>
        <row r="975">
          <cell r="B975" t="str">
            <v>Lysimachia arvensis caerulea</v>
          </cell>
          <cell r="C975" t="str">
            <v>(L.) Turland &amp; Bergmeier</v>
          </cell>
          <cell r="D975" t="str">
            <v>blå nonsblom</v>
          </cell>
          <cell r="E975">
            <v>134345</v>
          </cell>
          <cell r="F975">
            <v>143622</v>
          </cell>
          <cell r="G975" t="str">
            <v>ExpertGroups/Karplanter/N</v>
          </cell>
          <cell r="H975" t="str">
            <v>Karplanter</v>
          </cell>
          <cell r="I975" t="str">
            <v>Karplanter</v>
          </cell>
          <cell r="J975" t="str">
            <v>NotApplicable</v>
          </cell>
          <cell r="M975" t="str">
            <v>canNotEstablishWithin50years</v>
          </cell>
          <cell r="AA975" t="str">
            <v>1872-1874</v>
          </cell>
          <cell r="AB975" t="str">
            <v>terrestrial</v>
          </cell>
          <cell r="AD975" t="str">
            <v>origin</v>
          </cell>
          <cell r="AE975" t="str">
            <v>no</v>
          </cell>
          <cell r="AF975" t="str">
            <v>unknown</v>
          </cell>
          <cell r="AI975">
            <v>1</v>
          </cell>
          <cell r="AJ975" t="str">
            <v>V</v>
          </cell>
          <cell r="AW975" t="str">
            <v>Ingen kjent effekt</v>
          </cell>
          <cell r="AX975" t="str">
            <v>Ingen kjent effekt</v>
          </cell>
          <cell r="BC975" t="str">
            <v>Ingen kjent effekt</v>
          </cell>
          <cell r="BD975" t="str">
            <v>Ingen kjent effekt</v>
          </cell>
          <cell r="BK975" t="str">
            <v>subtropic_mediterranean:Europe,Asia,Africa|subtropic_dry:Asia,Africa</v>
          </cell>
          <cell r="BM975" t="str">
            <v>subtropic_mediterranean:Europe,Asia,Africa|subtropic_dry:Asia,Africa</v>
          </cell>
          <cell r="DI975">
            <v>0</v>
          </cell>
        </row>
        <row r="976">
          <cell r="B976" t="str">
            <v>Lysimachia ciliata</v>
          </cell>
          <cell r="C976" t="str">
            <v>L.</v>
          </cell>
          <cell r="D976" t="str">
            <v>nikkefredløs</v>
          </cell>
          <cell r="E976">
            <v>61801</v>
          </cell>
          <cell r="F976">
            <v>101841</v>
          </cell>
          <cell r="G976" t="str">
            <v>ExpertGroups/Karplanter/N</v>
          </cell>
          <cell r="H976" t="str">
            <v>Karplanter</v>
          </cell>
          <cell r="I976" t="str">
            <v>Karplanter</v>
          </cell>
          <cell r="J976" t="str">
            <v>AlienSpecie</v>
          </cell>
          <cell r="N976">
            <v>1</v>
          </cell>
          <cell r="P976" t="str">
            <v>V</v>
          </cell>
          <cell r="Q976">
            <v>1</v>
          </cell>
          <cell r="T976" t="str">
            <v>NK</v>
          </cell>
          <cell r="U976">
            <v>1</v>
          </cell>
          <cell r="V976" t="str">
            <v>1,1</v>
          </cell>
          <cell r="W976" t="str">
            <v>LO</v>
          </cell>
          <cell r="X976">
            <v>1</v>
          </cell>
          <cell r="Y976">
            <v>1</v>
          </cell>
          <cell r="Z976">
            <v>1</v>
          </cell>
          <cell r="AA976">
            <v>1944</v>
          </cell>
          <cell r="AB976" t="str">
            <v>terrestrial</v>
          </cell>
          <cell r="AD976" t="str">
            <v>unknown</v>
          </cell>
          <cell r="AE976" t="str">
            <v>yes</v>
          </cell>
          <cell r="AF976" t="str">
            <v>unknown</v>
          </cell>
          <cell r="AG976">
            <v>1985</v>
          </cell>
          <cell r="AH976" t="str">
            <v>Ho Bergen: Hop, Berlevannet</v>
          </cell>
          <cell r="AI976">
            <v>5</v>
          </cell>
          <cell r="AJ976" t="str">
            <v>V</v>
          </cell>
          <cell r="AL976">
            <v>1</v>
          </cell>
          <cell r="AM976" t="str">
            <v>importDirect</v>
          </cell>
          <cell r="AN976">
            <v>1</v>
          </cell>
          <cell r="AO976" t="str">
            <v>introductionEscaped</v>
          </cell>
          <cell r="AP976" t="str">
            <v>Øs</v>
          </cell>
          <cell r="AQ976">
            <v>12</v>
          </cell>
          <cell r="AR976">
            <v>3</v>
          </cell>
          <cell r="AS976">
            <v>36</v>
          </cell>
          <cell r="AT976">
            <v>21800</v>
          </cell>
          <cell r="AU976">
            <v>52</v>
          </cell>
          <cell r="AV976">
            <v>0</v>
          </cell>
          <cell r="AW976" t="str">
            <v>Ingen kjent effekt</v>
          </cell>
          <cell r="AX976" t="str">
            <v>Ingen kjent effekt</v>
          </cell>
          <cell r="BC976" t="str">
            <v>Ingen kjent effekt</v>
          </cell>
          <cell r="BD976" t="str">
            <v>Ingen kjent effekt</v>
          </cell>
          <cell r="BE976" t="str">
            <v>no</v>
          </cell>
          <cell r="BF976" t="str">
            <v>no</v>
          </cell>
          <cell r="BG976" t="str">
            <v>V</v>
          </cell>
          <cell r="BK976" t="str">
            <v>temperate_boreal:NorthAndCentralAmerica|temperate_nemoral:NorthAndCentralAmerica</v>
          </cell>
          <cell r="BM976" t="str">
            <v>temperate_boreal:NorthAndCentralAmerica|temperate_nemoral:Europe,NorthAndCentralAmerica</v>
          </cell>
          <cell r="BO976">
            <v>2</v>
          </cell>
          <cell r="BP976" t="str">
            <v>X</v>
          </cell>
          <cell r="BR976" t="str">
            <v>RedListCategoryLevel</v>
          </cell>
          <cell r="BT976">
            <v>1</v>
          </cell>
          <cell r="BW976" t="str">
            <v>SpreadYearlyIncreaseCalculatedExpansionSpeed</v>
          </cell>
          <cell r="BX976">
            <v>37.81</v>
          </cell>
          <cell r="BY976">
            <v>1</v>
          </cell>
          <cell r="CB976" t="str">
            <v>T4,T35</v>
          </cell>
          <cell r="CC976">
            <v>1</v>
          </cell>
          <cell r="CH976">
            <v>1</v>
          </cell>
          <cell r="CM976">
            <v>1</v>
          </cell>
          <cell r="CQ976">
            <v>1</v>
          </cell>
          <cell r="CU976">
            <v>1</v>
          </cell>
          <cell r="CX976">
            <v>0</v>
          </cell>
          <cell r="CY976">
            <v>1</v>
          </cell>
          <cell r="DB976">
            <v>0</v>
          </cell>
          <cell r="DC976" t="str">
            <v>Nikkefredløs &lt;i&gt;Lysimachia ciliata&lt;/i&gt; er en flerårig, klondannende urt, potensielt med frøreproduksjon, men ikke kjent med frødannelse i Norge (og kanskje ikke i Europa). Den stammer fra Nord-Amerika der den er vidt utbredt i tempererte skogområder.</v>
          </cell>
          <cell r="DD976" t="str">
            <v>&lt;p&gt;Nikkefredløs&lt;em&gt; &lt;/em&gt;dyrkes av og til som hagestaude. Den frøformerer seg trolig ikke i Norge, men har sterk klonal vekst ved utløpere. Den er funnet på tre steder, på to av dem etablert med til dels store bestander i fuktig, noe næringsrik skog: Ho Bergen: Berlevannet fra 1985, Øf Eidsberg: Elgetun - Skogly fra 2004, og trolig Ro Karmøy: Burmavegen i 2011 (Artsobservasjoner). For at arten skal dukke opp i norsk natur, kreves det at den kastes ut i veikanter, skogkanter eller strandsoner. Dette skjer så sjelden at den neppe er noen trussel.&lt;/p&gt;</v>
          </cell>
          <cell r="DE976" t="str">
            <v>Arten er innført som hageplante og spredt ut i naturen med hageutkast.</v>
          </cell>
          <cell r="DF976" t="str">
            <v>Invasjonspotensialet er lite, med usikkerhet til begrenset, som en kombinasjon av begrenset (til moderat lang) median levetid og liten ekspansjonshastighet. Arten dyrkes for sjelden til at den utgjør noen stor risiko for spredning.</v>
          </cell>
          <cell r="DG976" t="str">
            <v>Ingen kjent negativ økologisk effekt er knyttet til arten.</v>
          </cell>
          <cell r="DH976" t="str">
            <v>&lt;p&gt;Nikkefredløs vurderes til ingen kjent økologisk risiko, men med usikkerteht til låg risiko på grunn av invasjonspotensialet. Arten har stabil forekomst noen ytterst få steder i Norge (klonal vekst), men utgjør ingen økologisk trussel vi kjenner til.&lt;/p&gt;</v>
          </cell>
          <cell r="DI976">
            <v>0</v>
          </cell>
        </row>
        <row r="977">
          <cell r="B977" t="str">
            <v>Lysimachia foemina</v>
          </cell>
          <cell r="C977" t="str">
            <v>(Mill.) U.Manns &amp; Anderb.</v>
          </cell>
          <cell r="D977" t="str">
            <v>flisenonsblom</v>
          </cell>
          <cell r="E977">
            <v>134352</v>
          </cell>
          <cell r="F977">
            <v>143503</v>
          </cell>
          <cell r="G977" t="str">
            <v>ExpertGroups/Karplanter/N</v>
          </cell>
          <cell r="H977" t="str">
            <v>Karplanter</v>
          </cell>
          <cell r="I977" t="str">
            <v>Karplanter</v>
          </cell>
          <cell r="J977" t="str">
            <v>NotApplicable</v>
          </cell>
          <cell r="M977" t="str">
            <v>canNotEstablishWithin50years</v>
          </cell>
          <cell r="AA977">
            <v>1873</v>
          </cell>
          <cell r="AB977" t="str">
            <v>terrestrial</v>
          </cell>
          <cell r="AD977" t="str">
            <v>origin</v>
          </cell>
          <cell r="AE977" t="str">
            <v>no</v>
          </cell>
          <cell r="AF977" t="str">
            <v>unknown</v>
          </cell>
          <cell r="AI977">
            <v>1</v>
          </cell>
          <cell r="AJ977" t="str">
            <v>V</v>
          </cell>
          <cell r="AW977" t="str">
            <v>Ingen kjent effekt</v>
          </cell>
          <cell r="AX977" t="str">
            <v>Ingen kjent effekt</v>
          </cell>
          <cell r="BC977" t="str">
            <v>Ingen kjent effekt</v>
          </cell>
          <cell r="BD977" t="str">
            <v>Ingen kjent effekt</v>
          </cell>
          <cell r="BK977" t="str">
            <v>temperate_nemoral:Europe|subtropic_mediterranean:Europe</v>
          </cell>
          <cell r="BM977" t="str">
            <v>temperate_nemoral:Europe|subtropic_mediterranean:Europe</v>
          </cell>
          <cell r="DI977">
            <v>0</v>
          </cell>
        </row>
        <row r="978">
          <cell r="B978" t="str">
            <v>Lythrum hyssopifolia</v>
          </cell>
          <cell r="C978" t="str">
            <v>L.</v>
          </cell>
          <cell r="D978" t="str">
            <v>møllekattehale</v>
          </cell>
          <cell r="E978">
            <v>134359</v>
          </cell>
          <cell r="F978">
            <v>102816</v>
          </cell>
          <cell r="G978" t="str">
            <v>ExpertGroups/Karplanter/N</v>
          </cell>
          <cell r="H978" t="str">
            <v>Karplanter</v>
          </cell>
          <cell r="I978" t="str">
            <v>Karplanter</v>
          </cell>
          <cell r="J978" t="str">
            <v>NotApplicable</v>
          </cell>
          <cell r="M978" t="str">
            <v>canNotEstablishWithin50years</v>
          </cell>
          <cell r="AA978">
            <v>1920</v>
          </cell>
          <cell r="AB978" t="str">
            <v>terrestrial</v>
          </cell>
          <cell r="AD978" t="str">
            <v>origin,unknown</v>
          </cell>
          <cell r="AE978" t="str">
            <v>no</v>
          </cell>
          <cell r="AF978" t="str">
            <v>unknown</v>
          </cell>
          <cell r="AI978">
            <v>1</v>
          </cell>
          <cell r="AJ978" t="str">
            <v>V</v>
          </cell>
          <cell r="AW978" t="str">
            <v>Ingen kjent effekt</v>
          </cell>
          <cell r="AX978" t="str">
            <v>Ingen kjent effekt</v>
          </cell>
          <cell r="BC978" t="str">
            <v>Ingen kjent effekt</v>
          </cell>
          <cell r="BD978" t="str">
            <v>Ingen kjent effekt</v>
          </cell>
          <cell r="BK978" t="str">
            <v>temperate_nemoral:Europe,Asia|temperate_dry:Europe,Asia|subtropic_mediterranean:Europe,Asia,Africa</v>
          </cell>
          <cell r="BM978" t="str">
            <v>temperate_nemoral:Europe,Asia,Oceania,NorthAndCentralAmerica|temperate_dry:Europe,Asia|subtropic_unspecified:SouthAmerica|subtropic_mediterranean:Europe,Asia,Africa,Oceania,NorthAndCentralAmerica,SouthAmerica|subtropic_dry:Oceania|subtropic_caperegion:Africa</v>
          </cell>
          <cell r="DI978">
            <v>0</v>
          </cell>
        </row>
        <row r="979">
          <cell r="B979" t="str">
            <v>Lythrum ×scabrum</v>
          </cell>
          <cell r="C979" t="str">
            <v>Simonk.</v>
          </cell>
          <cell r="D979" t="str">
            <v>hagekattehale</v>
          </cell>
          <cell r="E979">
            <v>134358</v>
          </cell>
          <cell r="F979">
            <v>127964</v>
          </cell>
          <cell r="G979" t="str">
            <v>ExpertGroups/Karplanter/N</v>
          </cell>
          <cell r="H979" t="str">
            <v>Karplanter</v>
          </cell>
          <cell r="I979" t="str">
            <v>Karplanter</v>
          </cell>
          <cell r="J979" t="str">
            <v>NotApplicable</v>
          </cell>
          <cell r="M979" t="str">
            <v>canNotEstablishWithin50years</v>
          </cell>
          <cell r="AA979">
            <v>2001</v>
          </cell>
          <cell r="AB979" t="str">
            <v>terrestrial</v>
          </cell>
          <cell r="AD979" t="str">
            <v>unknown</v>
          </cell>
          <cell r="AE979" t="str">
            <v>no</v>
          </cell>
          <cell r="AF979" t="str">
            <v>unknown</v>
          </cell>
          <cell r="AI979">
            <v>10</v>
          </cell>
          <cell r="AJ979" t="str">
            <v>V</v>
          </cell>
          <cell r="AW979" t="str">
            <v>Ingen kjent effekt</v>
          </cell>
          <cell r="AX979" t="str">
            <v>Ingen kjent effekt</v>
          </cell>
          <cell r="BC979" t="str">
            <v>Ingen kjent effekt</v>
          </cell>
          <cell r="BD979" t="str">
            <v>Ingen kjent effekt</v>
          </cell>
          <cell r="BK979" t="str">
            <v>unknown:Europe</v>
          </cell>
          <cell r="BM979" t="str">
            <v>unknown:Europe</v>
          </cell>
          <cell r="DI979">
            <v>0</v>
          </cell>
        </row>
        <row r="980">
          <cell r="B980" t="str">
            <v>Madia glomerata</v>
          </cell>
          <cell r="C980" t="str">
            <v>Hook.</v>
          </cell>
          <cell r="E980">
            <v>85629</v>
          </cell>
          <cell r="F980">
            <v>128750</v>
          </cell>
          <cell r="G980" t="str">
            <v>ExpertGroups/Karplanter/N</v>
          </cell>
          <cell r="H980" t="str">
            <v>Karplanter</v>
          </cell>
          <cell r="I980" t="str">
            <v>Karplanter</v>
          </cell>
          <cell r="J980" t="str">
            <v>NotApplicable</v>
          </cell>
          <cell r="M980" t="str">
            <v>canNotEstablishWithin50years</v>
          </cell>
          <cell r="AA980">
            <v>1892</v>
          </cell>
          <cell r="AB980" t="str">
            <v>terrestrial</v>
          </cell>
          <cell r="AD980" t="str">
            <v>unknown</v>
          </cell>
          <cell r="AE980" t="str">
            <v>no</v>
          </cell>
          <cell r="AF980" t="str">
            <v>unknown</v>
          </cell>
          <cell r="AI980">
            <v>1</v>
          </cell>
          <cell r="AJ980" t="str">
            <v>V</v>
          </cell>
          <cell r="AN980">
            <v>1</v>
          </cell>
          <cell r="AO980" t="str">
            <v>introductionStowaway</v>
          </cell>
          <cell r="AW980" t="str">
            <v>Ingen kjent effekt</v>
          </cell>
          <cell r="AX980" t="str">
            <v>Ingen kjent effekt</v>
          </cell>
          <cell r="BC980" t="str">
            <v>Ingen kjent effekt</v>
          </cell>
          <cell r="BD980" t="str">
            <v>Ingen kjent effekt</v>
          </cell>
          <cell r="BK980" t="str">
            <v>temperate_nemoral:NorthAndCentralAmerica|temperate_dry:NorthAndCentralAmerica</v>
          </cell>
          <cell r="BM980" t="str">
            <v>temperate_nemoral:NorthAndCentralAmerica|temperate_dry:NorthAndCentralAmerica</v>
          </cell>
          <cell r="DI980">
            <v>0</v>
          </cell>
        </row>
        <row r="981">
          <cell r="B981" t="str">
            <v>Madia sativa</v>
          </cell>
          <cell r="C981" t="str">
            <v>Molina</v>
          </cell>
          <cell r="D981" t="str">
            <v>klisterurt</v>
          </cell>
          <cell r="E981">
            <v>60703</v>
          </cell>
          <cell r="F981">
            <v>100743</v>
          </cell>
          <cell r="G981" t="str">
            <v>ExpertGroups/Karplanter/N</v>
          </cell>
          <cell r="H981" t="str">
            <v>Karplanter</v>
          </cell>
          <cell r="I981" t="str">
            <v>Karplanter</v>
          </cell>
          <cell r="J981" t="str">
            <v>NotApplicable</v>
          </cell>
          <cell r="M981" t="str">
            <v>canNotEstablishWithin50years</v>
          </cell>
          <cell r="AA981">
            <v>1875</v>
          </cell>
          <cell r="AB981" t="str">
            <v>terrestrial</v>
          </cell>
          <cell r="AD981" t="str">
            <v>unknown</v>
          </cell>
          <cell r="AE981" t="str">
            <v>no</v>
          </cell>
          <cell r="AF981" t="str">
            <v>unknown</v>
          </cell>
          <cell r="AI981">
            <v>1</v>
          </cell>
          <cell r="AJ981" t="str">
            <v>V</v>
          </cell>
          <cell r="AW981" t="str">
            <v>Ingen kjent effekt</v>
          </cell>
          <cell r="AX981" t="str">
            <v>Ingen kjent effekt</v>
          </cell>
          <cell r="BC981" t="str">
            <v>Ingen kjent effekt</v>
          </cell>
          <cell r="BD981" t="str">
            <v>Ingen kjent effekt</v>
          </cell>
          <cell r="BK981" t="str">
            <v>temperate_dry:NorthAndCentralAmerica,SouthAmerica|subtropic_mediterranean:NorthAndCentralAmerica,SouthAmerica</v>
          </cell>
          <cell r="BM981" t="str">
            <v>temperate_dry:Europe,NorthAndCentralAmerica,SouthAmerica|subtropic_mediterranean:Europe,Oceania,NorthAndCentralAmerica,SouthAmerica|subtropic_dry:Oceania</v>
          </cell>
          <cell r="DI981">
            <v>0</v>
          </cell>
        </row>
        <row r="982">
          <cell r="B982" t="str">
            <v>Maianthemum stellatum</v>
          </cell>
          <cell r="C982" t="str">
            <v>(L.) Link</v>
          </cell>
          <cell r="D982" t="str">
            <v>stjernekonvall</v>
          </cell>
          <cell r="E982">
            <v>134367</v>
          </cell>
          <cell r="F982">
            <v>99556</v>
          </cell>
          <cell r="G982" t="str">
            <v>ExpertGroups/Karplanter/N</v>
          </cell>
          <cell r="H982" t="str">
            <v>Karplanter</v>
          </cell>
          <cell r="I982" t="str">
            <v>Karplanter</v>
          </cell>
          <cell r="J982" t="str">
            <v>AlienSpecie</v>
          </cell>
          <cell r="N982">
            <v>1</v>
          </cell>
          <cell r="Q982">
            <v>1</v>
          </cell>
          <cell r="T982" t="str">
            <v>NK</v>
          </cell>
          <cell r="U982">
            <v>1</v>
          </cell>
          <cell r="V982" t="str">
            <v>1,1</v>
          </cell>
          <cell r="X982">
            <v>1</v>
          </cell>
          <cell r="Y982">
            <v>1</v>
          </cell>
          <cell r="Z982">
            <v>1</v>
          </cell>
          <cell r="AA982">
            <v>1850</v>
          </cell>
          <cell r="AB982" t="str">
            <v>terrestrial</v>
          </cell>
          <cell r="AD982" t="str">
            <v>unknown</v>
          </cell>
          <cell r="AE982" t="str">
            <v>yes</v>
          </cell>
          <cell r="AF982" t="str">
            <v>unknown</v>
          </cell>
          <cell r="AG982">
            <v>1850</v>
          </cell>
          <cell r="AH982" t="str">
            <v>Oslo: Grefsenåsen</v>
          </cell>
          <cell r="AI982">
            <v>10</v>
          </cell>
          <cell r="AJ982" t="str">
            <v>V</v>
          </cell>
          <cell r="AL982">
            <v>2</v>
          </cell>
          <cell r="AM982" t="str">
            <v>importDirect</v>
          </cell>
          <cell r="AN982">
            <v>1</v>
          </cell>
          <cell r="AO982" t="str">
            <v>introductionEscaped</v>
          </cell>
          <cell r="AQ982">
            <v>4</v>
          </cell>
          <cell r="AR982">
            <v>1</v>
          </cell>
          <cell r="AS982">
            <v>4</v>
          </cell>
          <cell r="AT982">
            <v>1</v>
          </cell>
          <cell r="AU982">
            <v>4</v>
          </cell>
          <cell r="AV982">
            <v>0</v>
          </cell>
          <cell r="AW982" t="str">
            <v>Ingen kjent effekt</v>
          </cell>
          <cell r="AX982" t="str">
            <v>Ingen kjent effekt</v>
          </cell>
          <cell r="BC982" t="str">
            <v>Ingen kjent effekt</v>
          </cell>
          <cell r="BD982" t="str">
            <v>Ingen kjent effekt</v>
          </cell>
          <cell r="BE982" t="str">
            <v>no</v>
          </cell>
          <cell r="BF982" t="str">
            <v>no</v>
          </cell>
          <cell r="BK982" t="str">
            <v>temperate_boreal:NorthAndCentralAmerica|temperate_nemoral:NorthAndCentralAmerica|subtropic_unspecified:NorthAndCentralAmerica</v>
          </cell>
          <cell r="BM982" t="str">
            <v>temperate_boreal:NorthAndCentralAmerica|temperate_nemoral:Europe,NorthAndCentralAmerica|subtropic_unspecified:NorthAndCentralAmerica</v>
          </cell>
          <cell r="BO982">
            <v>1</v>
          </cell>
          <cell r="BR982" t="str">
            <v>RedListCategoryLevel</v>
          </cell>
          <cell r="BT982">
            <v>1</v>
          </cell>
          <cell r="BW982" t="str">
            <v>SpreadYearlyIncreaseCalculatedExpansionSpeed</v>
          </cell>
          <cell r="BX982">
            <v>0</v>
          </cell>
          <cell r="BY982">
            <v>1</v>
          </cell>
          <cell r="CB982" t="str">
            <v>T4</v>
          </cell>
          <cell r="CC982">
            <v>1</v>
          </cell>
          <cell r="CH982">
            <v>1</v>
          </cell>
          <cell r="CM982">
            <v>1</v>
          </cell>
          <cell r="CQ982">
            <v>1</v>
          </cell>
          <cell r="CU982">
            <v>1</v>
          </cell>
          <cell r="CX982">
            <v>0</v>
          </cell>
          <cell r="CY982">
            <v>1</v>
          </cell>
          <cell r="DB982">
            <v>0</v>
          </cell>
          <cell r="DC982" t="str">
            <v>Stjernekonvall &lt;em&gt;Maianthemum stellatum &lt;/em&gt;(tidligere &lt;em&gt;Smilacina stellata&lt;/em&gt;) er en vidt utbredt, hardfør art fra Nord-Amerika. Arten var tydeligvis en mer populær hagestaude før enn nå. Den har frøreproduksjon og vokser dessuten sterkt klonalt med jordstengler. Vi vet ikke om den har formert seg med frø i Norge, men det er ikke sannsynlig.</v>
          </cell>
          <cell r="DD982" t="str">
            <v>&lt;p&gt;Stjernekonvall var tydeligvis en mer populær hagestaude før enn nå. Rundt 1850 ble den funnet på flere steder øst i Oslo - Grefsenåsen, Torshovdalen, Disen-Sinsen, Bekkelaget - men den trolig første forekomsten - på Grefsenåsen - var den eneste som overlevde utbyggingen av Oslo, fram til 1929. I 1952-1953 ble den funnet to andre steder i Oslo - ved Mærradalen og i Nydalen - men også her tilsynelatende uten varig etablering. Den er rapportert med en ny etablering i Oslo på 2000-tallet. Arten har potensial i Norge, men har ennå ikke nådd fram til en naturtype der den kan etablere seg mer permanent.&lt;/p&gt;</v>
          </cell>
          <cell r="DE982" t="str">
            <v>Arten ble tidligere dyrket som hagestaude, i mindre grad i dag, og spredte seg noe fra beplantninger uten at den lykkes i å etablere noen varige forekomster.</v>
          </cell>
          <cell r="DF982" t="str">
            <v>Invasjonspotensialet er lite: arten har kort median levetid og heller ingen ekspansjon pr. i dag.</v>
          </cell>
          <cell r="DG982" t="str">
            <v>Det er ingen kjente negative økologiske effekter knyttet til arten.</v>
          </cell>
          <cell r="DH982" t="str">
            <v>&lt;p&gt;Stjernekonvall vurderes å ha ingen kjent risiko i norsk natur. Det skyldes kombinasjonen mellom et lite invasjonspotensial og ingen kjente negative økologiske effekter.&lt;/p&gt;&lt;p&gt;&lt;br/&gt;&lt;/p&gt;</v>
          </cell>
          <cell r="DI982">
            <v>0</v>
          </cell>
        </row>
        <row r="983">
          <cell r="B983" t="str">
            <v>Malcolmia africana</v>
          </cell>
          <cell r="C983" t="str">
            <v>(L.) R.Br.</v>
          </cell>
          <cell r="D983" t="str">
            <v>araberlevkøy</v>
          </cell>
          <cell r="E983">
            <v>61225</v>
          </cell>
          <cell r="F983">
            <v>101265</v>
          </cell>
          <cell r="G983" t="str">
            <v>ExpertGroups/Karplanter/N</v>
          </cell>
          <cell r="H983" t="str">
            <v>Karplanter</v>
          </cell>
          <cell r="I983" t="str">
            <v>Karplanter</v>
          </cell>
          <cell r="J983" t="str">
            <v>NotApplicable</v>
          </cell>
          <cell r="M983" t="str">
            <v>canNotEstablishWithin50years</v>
          </cell>
          <cell r="AA983">
            <v>1891</v>
          </cell>
          <cell r="AB983" t="str">
            <v>terrestrial</v>
          </cell>
          <cell r="AD983" t="str">
            <v>origin</v>
          </cell>
          <cell r="AE983" t="str">
            <v>no</v>
          </cell>
          <cell r="AF983" t="str">
            <v>unknown</v>
          </cell>
          <cell r="AI983">
            <v>1</v>
          </cell>
          <cell r="AJ983" t="str">
            <v>V</v>
          </cell>
          <cell r="AW983" t="str">
            <v>Ingen kjent effekt</v>
          </cell>
          <cell r="AX983" t="str">
            <v>Ingen kjent effekt</v>
          </cell>
          <cell r="BC983" t="str">
            <v>Ingen kjent effekt</v>
          </cell>
          <cell r="BD983" t="str">
            <v>Ingen kjent effekt</v>
          </cell>
          <cell r="BK983" t="str">
            <v>subtropic_mediterranean:Europe,Asia,Africa</v>
          </cell>
          <cell r="BM983" t="str">
            <v>temperate_dry:NorthAndCentralAmerica|subtropic_mediterranean:Europe,Asia,Africa,NorthAndCentralAmerica,SouthAmerica|subtropic_humid:NorthAndCentralAmerica,SouthAmerica</v>
          </cell>
          <cell r="DI983">
            <v>0</v>
          </cell>
        </row>
        <row r="984">
          <cell r="B984" t="str">
            <v>Malcolmia maritima</v>
          </cell>
          <cell r="C984" t="str">
            <v>(L.) R.Br.</v>
          </cell>
          <cell r="D984" t="str">
            <v>strandlevkøy</v>
          </cell>
          <cell r="E984">
            <v>61226</v>
          </cell>
          <cell r="F984">
            <v>101266</v>
          </cell>
          <cell r="G984" t="str">
            <v>ExpertGroups/Karplanter/N</v>
          </cell>
          <cell r="H984" t="str">
            <v>Karplanter</v>
          </cell>
          <cell r="I984" t="str">
            <v>Karplanter</v>
          </cell>
          <cell r="J984" t="str">
            <v>NotApplicable</v>
          </cell>
          <cell r="M984" t="str">
            <v>canNotEstablishWithin50years</v>
          </cell>
          <cell r="AA984">
            <v>1941</v>
          </cell>
          <cell r="AB984" t="str">
            <v>terrestrial</v>
          </cell>
          <cell r="AD984" t="str">
            <v>unknown</v>
          </cell>
          <cell r="AE984" t="str">
            <v>no</v>
          </cell>
          <cell r="AF984" t="str">
            <v>unknown</v>
          </cell>
          <cell r="AI984">
            <v>1</v>
          </cell>
          <cell r="AJ984" t="str">
            <v>V</v>
          </cell>
          <cell r="AW984" t="str">
            <v>Ingen kjent effekt</v>
          </cell>
          <cell r="AX984" t="str">
            <v>Ingen kjent effekt</v>
          </cell>
          <cell r="BC984" t="str">
            <v>Ingen kjent effekt</v>
          </cell>
          <cell r="BD984" t="str">
            <v>Ingen kjent effekt</v>
          </cell>
          <cell r="BK984" t="str">
            <v>subtropic_mediterranean:Europe</v>
          </cell>
          <cell r="BM984" t="str">
            <v>temperate_nemoral:Europe|subtropic_mediterranean:Europe</v>
          </cell>
          <cell r="DI984">
            <v>0</v>
          </cell>
        </row>
        <row r="985">
          <cell r="B985" t="str">
            <v>Malope trifida</v>
          </cell>
          <cell r="C985" t="str">
            <v>Cav.</v>
          </cell>
          <cell r="D985" t="str">
            <v>sommerstokkrose</v>
          </cell>
          <cell r="E985">
            <v>62690</v>
          </cell>
          <cell r="F985">
            <v>102730</v>
          </cell>
          <cell r="G985" t="str">
            <v>ExpertGroups/Karplanter/N</v>
          </cell>
          <cell r="H985" t="str">
            <v>Karplanter</v>
          </cell>
          <cell r="I985" t="str">
            <v>Karplanter</v>
          </cell>
          <cell r="J985" t="str">
            <v>NotApplicable</v>
          </cell>
          <cell r="M985" t="str">
            <v>canNotEstablishWithin50years</v>
          </cell>
          <cell r="AA985">
            <v>1927</v>
          </cell>
          <cell r="AB985" t="str">
            <v>terrestrial</v>
          </cell>
          <cell r="AD985" t="str">
            <v>origin,unknown</v>
          </cell>
          <cell r="AE985" t="str">
            <v>no</v>
          </cell>
          <cell r="AF985" t="str">
            <v>unknown</v>
          </cell>
          <cell r="AI985">
            <v>1</v>
          </cell>
          <cell r="AJ985" t="str">
            <v>V</v>
          </cell>
          <cell r="AW985" t="str">
            <v>Ingen kjent effekt</v>
          </cell>
          <cell r="AX985" t="str">
            <v>Ingen kjent effekt</v>
          </cell>
          <cell r="BC985" t="str">
            <v>Ingen kjent effekt</v>
          </cell>
          <cell r="BD985" t="str">
            <v>Ingen kjent effekt</v>
          </cell>
          <cell r="BK985" t="str">
            <v>subtropic_mediterranean:Europe,Asia</v>
          </cell>
          <cell r="BM985" t="str">
            <v>subtropic_mediterranean:Europe,Asia</v>
          </cell>
          <cell r="DI985">
            <v>0</v>
          </cell>
        </row>
        <row r="986">
          <cell r="B986" t="str">
            <v>Malus floribunda</v>
          </cell>
          <cell r="C986" t="str">
            <v>Siebold ex Van Houtte</v>
          </cell>
          <cell r="D986" t="str">
            <v>roseeple</v>
          </cell>
          <cell r="E986">
            <v>63290</v>
          </cell>
          <cell r="F986">
            <v>103330</v>
          </cell>
          <cell r="G986" t="str">
            <v>ExpertGroups/Karplanter/N</v>
          </cell>
          <cell r="H986" t="str">
            <v>Karplanter</v>
          </cell>
          <cell r="I986" t="str">
            <v>Karplanter</v>
          </cell>
          <cell r="J986" t="str">
            <v>NotApplicable</v>
          </cell>
          <cell r="M986" t="str">
            <v>NotPresentInRegion</v>
          </cell>
          <cell r="X986">
            <v>1</v>
          </cell>
          <cell r="Y986">
            <v>1</v>
          </cell>
          <cell r="Z986">
            <v>1</v>
          </cell>
          <cell r="AB986" t="str">
            <v>terrestrial</v>
          </cell>
          <cell r="AE986" t="str">
            <v>yes</v>
          </cell>
          <cell r="AF986" t="str">
            <v>unknown</v>
          </cell>
          <cell r="AI986">
            <v>20</v>
          </cell>
          <cell r="AJ986" t="str">
            <v>V</v>
          </cell>
          <cell r="AQ986">
            <v>0</v>
          </cell>
          <cell r="AS986">
            <v>0</v>
          </cell>
          <cell r="AT986">
            <v>0</v>
          </cell>
          <cell r="AW986" t="str">
            <v>Ingen kjent effekt</v>
          </cell>
          <cell r="AX986" t="str">
            <v>Ingen kjent effekt</v>
          </cell>
          <cell r="BC986" t="str">
            <v>Ingen kjent effekt</v>
          </cell>
          <cell r="BD986" t="str">
            <v>Ingen kjent effekt</v>
          </cell>
          <cell r="BK986" t="str">
            <v>temperate_nemoral:Asia</v>
          </cell>
          <cell r="BM986" t="str">
            <v>temperate_nemoral:Europe,Asia,NorthAndCentralAmerica</v>
          </cell>
          <cell r="DI986">
            <v>0</v>
          </cell>
        </row>
        <row r="987">
          <cell r="B987" t="str">
            <v>Malus pumila</v>
          </cell>
          <cell r="C987" t="str">
            <v>Mill.</v>
          </cell>
          <cell r="D987" t="str">
            <v>paradiseple</v>
          </cell>
          <cell r="E987">
            <v>134377</v>
          </cell>
          <cell r="F987">
            <v>103331</v>
          </cell>
          <cell r="G987" t="str">
            <v>ExpertGroups/Karplanter/N</v>
          </cell>
          <cell r="H987" t="str">
            <v>Karplanter</v>
          </cell>
          <cell r="I987" t="str">
            <v>Karplanter</v>
          </cell>
          <cell r="J987" t="str">
            <v>NotApplicable</v>
          </cell>
          <cell r="M987" t="str">
            <v>NotPresentInRegion</v>
          </cell>
          <cell r="X987">
            <v>1</v>
          </cell>
          <cell r="Y987">
            <v>1</v>
          </cell>
          <cell r="Z987">
            <v>1</v>
          </cell>
          <cell r="AB987" t="str">
            <v>terrestrial</v>
          </cell>
          <cell r="AE987" t="str">
            <v>yes</v>
          </cell>
          <cell r="AF987" t="str">
            <v>unknown</v>
          </cell>
          <cell r="DI987">
            <v>2</v>
          </cell>
        </row>
        <row r="988">
          <cell r="B988" t="str">
            <v>Malus trilobata</v>
          </cell>
          <cell r="C988" t="str">
            <v>(Labill. ex Poir.) C.K.Schneid.</v>
          </cell>
          <cell r="E988">
            <v>141067</v>
          </cell>
          <cell r="F988">
            <v>170205</v>
          </cell>
          <cell r="G988" t="str">
            <v>ExpertGroups/Karplanter/N</v>
          </cell>
          <cell r="H988" t="str">
            <v>Karplanter</v>
          </cell>
          <cell r="I988" t="str">
            <v>Karplanter</v>
          </cell>
          <cell r="J988" t="str">
            <v>NotApplicable</v>
          </cell>
          <cell r="M988" t="str">
            <v>NotPresentInRegion</v>
          </cell>
          <cell r="AB988" t="str">
            <v>terrestrial</v>
          </cell>
          <cell r="AE988" t="str">
            <v>no</v>
          </cell>
          <cell r="AF988" t="str">
            <v>unknown</v>
          </cell>
          <cell r="AI988">
            <v>15</v>
          </cell>
          <cell r="AJ988" t="str">
            <v>V</v>
          </cell>
          <cell r="AW988" t="str">
            <v>Ingen kjent effekt</v>
          </cell>
          <cell r="AX988" t="str">
            <v>Ingen kjent effekt</v>
          </cell>
          <cell r="BC988" t="str">
            <v>Ingen kjent effekt</v>
          </cell>
          <cell r="BD988" t="str">
            <v>Ingen kjent effekt</v>
          </cell>
          <cell r="BK988" t="str">
            <v>subtropic_mediterranean:Europe,Asia</v>
          </cell>
          <cell r="BM988" t="str">
            <v>subtropic_mediterranean:Europe,Asia</v>
          </cell>
          <cell r="DI988">
            <v>0</v>
          </cell>
        </row>
        <row r="989">
          <cell r="B989" t="str">
            <v>Malus ×domestica</v>
          </cell>
          <cell r="C989" t="str">
            <v>Borkh.</v>
          </cell>
          <cell r="D989" t="str">
            <v>eple</v>
          </cell>
          <cell r="E989">
            <v>134376</v>
          </cell>
          <cell r="F989">
            <v>103329</v>
          </cell>
          <cell r="G989" t="str">
            <v>ExpertGroups/Karplanter/N</v>
          </cell>
          <cell r="H989" t="str">
            <v>Karplanter</v>
          </cell>
          <cell r="I989" t="str">
            <v>Karplanter</v>
          </cell>
          <cell r="J989" t="str">
            <v>NotApplicable</v>
          </cell>
          <cell r="M989" t="str">
            <v>traditionalProductionSpecie</v>
          </cell>
          <cell r="X989">
            <v>5</v>
          </cell>
          <cell r="Y989">
            <v>4</v>
          </cell>
          <cell r="Z989">
            <v>4</v>
          </cell>
          <cell r="AA989">
            <v>1843</v>
          </cell>
          <cell r="AB989" t="str">
            <v>terrestrial</v>
          </cell>
          <cell r="AD989" t="str">
            <v>unknown</v>
          </cell>
          <cell r="AE989" t="str">
            <v>yes</v>
          </cell>
          <cell r="AF989" t="str">
            <v>unknown</v>
          </cell>
          <cell r="AG989" t="str">
            <v>1900-1920</v>
          </cell>
          <cell r="AH989" t="str">
            <v>flere steder</v>
          </cell>
          <cell r="AI989">
            <v>20</v>
          </cell>
          <cell r="AJ989" t="str">
            <v>V</v>
          </cell>
          <cell r="AW989" t="str">
            <v>Ingen kjent effekt</v>
          </cell>
          <cell r="AX989" t="str">
            <v>Eple dyrkes for salg i de varmeste strøkene på Øst-, Sør-, og Vestlandet og såvidt nord til Trøndelag. Det er ett av våre økonomisk viktigste fruktslag.</v>
          </cell>
          <cell r="BC989" t="str">
            <v>Ingen kjent effekt</v>
          </cell>
          <cell r="BD989" t="str">
            <v>Ingen kjent effekt</v>
          </cell>
          <cell r="BK989" t="str">
            <v>unknown:Europe,Asia</v>
          </cell>
          <cell r="BM989" t="str">
            <v>temperate_boreal:Europe|temperate_nemoral:Europe,Asia,Oceania,NorthAndCentralAmerica|temperate_dry:Asia|subtropic_unspecified:Asia|subtropic_mediterranean:Europe,Africa,Oceania,NorthAndCentralAmerica</v>
          </cell>
          <cell r="DI989">
            <v>13</v>
          </cell>
        </row>
        <row r="990">
          <cell r="B990" t="str">
            <v>Malus ×moerlandsii</v>
          </cell>
          <cell r="C990" t="str">
            <v>Door.</v>
          </cell>
          <cell r="E990">
            <v>145727</v>
          </cell>
          <cell r="F990">
            <v>170031</v>
          </cell>
          <cell r="G990" t="str">
            <v>ExpertGroups/Karplanter/N</v>
          </cell>
          <cell r="H990" t="str">
            <v>Karplanter</v>
          </cell>
          <cell r="I990" t="str">
            <v>Karplanter</v>
          </cell>
          <cell r="J990" t="str">
            <v>NotApplicable</v>
          </cell>
          <cell r="M990" t="str">
            <v>canNotEstablishWithin50years</v>
          </cell>
          <cell r="AA990">
            <v>2016</v>
          </cell>
          <cell r="AB990" t="str">
            <v>terrestrial</v>
          </cell>
          <cell r="AD990" t="str">
            <v>unknown</v>
          </cell>
          <cell r="AE990" t="str">
            <v>no</v>
          </cell>
          <cell r="AF990" t="str">
            <v>unknown</v>
          </cell>
          <cell r="AI990">
            <v>20</v>
          </cell>
          <cell r="AJ990" t="str">
            <v>V</v>
          </cell>
          <cell r="AW990" t="str">
            <v>Ingen kjent effekt</v>
          </cell>
          <cell r="AX990" t="str">
            <v>Ingen kjent effekt</v>
          </cell>
          <cell r="BC990" t="str">
            <v>Ingen kjent effekt</v>
          </cell>
          <cell r="BD990" t="str">
            <v>Ingen kjent effekt</v>
          </cell>
          <cell r="BK990" t="str">
            <v>unknown:Europe,Asia</v>
          </cell>
          <cell r="BM990" t="str">
            <v>unknown:Europe,Asia</v>
          </cell>
          <cell r="DI990">
            <v>0</v>
          </cell>
        </row>
        <row r="991">
          <cell r="B991" t="str">
            <v>Malus ×purpurea</v>
          </cell>
          <cell r="C991" t="str">
            <v>(E.Barbier) Rehder</v>
          </cell>
          <cell r="E991">
            <v>147769</v>
          </cell>
          <cell r="F991">
            <v>170478</v>
          </cell>
          <cell r="G991" t="str">
            <v>ExpertGroups/Karplanter/N</v>
          </cell>
          <cell r="H991" t="str">
            <v>Karplanter</v>
          </cell>
          <cell r="I991" t="str">
            <v>Karplanter</v>
          </cell>
          <cell r="J991" t="str">
            <v>NotApplicable</v>
          </cell>
          <cell r="M991" t="str">
            <v>canNotEstablishWithin50years</v>
          </cell>
          <cell r="AA991">
            <v>2012</v>
          </cell>
          <cell r="AB991" t="str">
            <v>terrestrial</v>
          </cell>
          <cell r="AD991" t="str">
            <v>unknown</v>
          </cell>
          <cell r="AE991" t="str">
            <v>no</v>
          </cell>
          <cell r="AF991" t="str">
            <v>unknown</v>
          </cell>
          <cell r="AI991">
            <v>20</v>
          </cell>
          <cell r="AJ991" t="str">
            <v>V</v>
          </cell>
          <cell r="AW991" t="str">
            <v>Ingen kjent effekt</v>
          </cell>
          <cell r="AX991" t="str">
            <v>Ingen kjent effekt</v>
          </cell>
          <cell r="BC991" t="str">
            <v>Ingen kjent effekt</v>
          </cell>
          <cell r="BD991" t="str">
            <v>Ingen kjent effekt</v>
          </cell>
          <cell r="BK991" t="str">
            <v>unknown:Asia</v>
          </cell>
          <cell r="BM991" t="str">
            <v>temperate_nemoral:Europe,NorthAndCentralAmerica|subtropic_mediterranean:Europe</v>
          </cell>
          <cell r="DI991">
            <v>0</v>
          </cell>
        </row>
        <row r="992">
          <cell r="B992" t="str">
            <v>Malva alcea</v>
          </cell>
          <cell r="C992" t="str">
            <v>L.</v>
          </cell>
          <cell r="D992" t="str">
            <v>rosekattost</v>
          </cell>
          <cell r="E992">
            <v>62692</v>
          </cell>
          <cell r="F992">
            <v>102732</v>
          </cell>
          <cell r="G992" t="str">
            <v>ExpertGroups/Karplanter/N</v>
          </cell>
          <cell r="H992" t="str">
            <v>Karplanter</v>
          </cell>
          <cell r="I992" t="str">
            <v>Karplanter</v>
          </cell>
          <cell r="J992" t="str">
            <v>AlienSpecie</v>
          </cell>
          <cell r="N992">
            <v>2</v>
          </cell>
          <cell r="P992" t="str">
            <v>V</v>
          </cell>
          <cell r="Q992">
            <v>1</v>
          </cell>
          <cell r="T992" t="str">
            <v>LO</v>
          </cell>
          <cell r="U992">
            <v>2</v>
          </cell>
          <cell r="V992" t="str">
            <v>2AB,1</v>
          </cell>
          <cell r="X992">
            <v>1</v>
          </cell>
          <cell r="Y992">
            <v>1</v>
          </cell>
          <cell r="Z992">
            <v>1</v>
          </cell>
          <cell r="AA992" t="str">
            <v>1821-1860</v>
          </cell>
          <cell r="AB992" t="str">
            <v>terrestrial</v>
          </cell>
          <cell r="AD992" t="str">
            <v>unknown</v>
          </cell>
          <cell r="AE992" t="str">
            <v>yes</v>
          </cell>
          <cell r="AF992" t="str">
            <v>unknown</v>
          </cell>
          <cell r="AG992" t="str">
            <v>1821-1860</v>
          </cell>
          <cell r="AH992" t="str">
            <v>Oslo: "Forvildet ved en plads under Grefsenaasen"</v>
          </cell>
          <cell r="AI992">
            <v>5</v>
          </cell>
          <cell r="AJ992" t="str">
            <v>V</v>
          </cell>
          <cell r="AL992">
            <v>2</v>
          </cell>
          <cell r="AM992" t="str">
            <v>importDirect</v>
          </cell>
          <cell r="AN992">
            <v>3</v>
          </cell>
          <cell r="AO992" t="str">
            <v>introductionEscaped,introductionReleased</v>
          </cell>
          <cell r="AP992" t="str">
            <v>Øs,OsA,Bu,Ve</v>
          </cell>
          <cell r="AQ992">
            <v>40</v>
          </cell>
          <cell r="AR992">
            <v>5</v>
          </cell>
          <cell r="AS992">
            <v>200</v>
          </cell>
          <cell r="AT992">
            <v>5300</v>
          </cell>
          <cell r="AU992">
            <v>400</v>
          </cell>
          <cell r="AV992">
            <v>75</v>
          </cell>
          <cell r="AW992" t="str">
            <v>Ingen kjent effekt</v>
          </cell>
          <cell r="AX992" t="str">
            <v>Ingen kjent effekt</v>
          </cell>
          <cell r="BC992" t="str">
            <v>Ingen kjent effekt</v>
          </cell>
          <cell r="BD992" t="str">
            <v>Ingen kjent effekt</v>
          </cell>
          <cell r="BE992" t="str">
            <v>no</v>
          </cell>
          <cell r="BF992" t="str">
            <v>no</v>
          </cell>
          <cell r="BG992" t="str">
            <v>V</v>
          </cell>
          <cell r="BK992" t="str">
            <v>temperate_nemoral:Europe|subtropic_mediterranean:Europe</v>
          </cell>
          <cell r="BM992" t="str">
            <v>temperate_nemoral:Europe,NorthAndCentralAmerica|subtropic_mediterranean:Europe</v>
          </cell>
          <cell r="BO992">
            <v>2</v>
          </cell>
          <cell r="BP992" t="str">
            <v>X</v>
          </cell>
          <cell r="BR992" t="str">
            <v>RedListCategoryLevel</v>
          </cell>
          <cell r="BT992">
            <v>2</v>
          </cell>
          <cell r="BU992" t="str">
            <v>X</v>
          </cell>
          <cell r="BW992" t="str">
            <v>SpreadYearlyIncreaseObservations</v>
          </cell>
          <cell r="BX992">
            <v>139</v>
          </cell>
          <cell r="BY992">
            <v>1</v>
          </cell>
          <cell r="CB992" t="str">
            <v>T35,T37-C-3,T40</v>
          </cell>
          <cell r="CC992">
            <v>1</v>
          </cell>
          <cell r="CH992">
            <v>1</v>
          </cell>
          <cell r="CM992">
            <v>1</v>
          </cell>
          <cell r="CQ992">
            <v>1</v>
          </cell>
          <cell r="CU992">
            <v>1</v>
          </cell>
          <cell r="CX992">
            <v>0</v>
          </cell>
          <cell r="CY992">
            <v>1</v>
          </cell>
          <cell r="DB992">
            <v>0</v>
          </cell>
          <cell r="DC992" t="str">
            <v>Rosekattost &lt;em&gt;Malva alcea &lt;/em&gt;er en flerårig urt fra Mellom- og Sør-Europa og er trolig hjemlig nord til Sør-Skandinavia. Den har frøreproduksjon i Norge, men synes ennå ikke å ha etablert mer enn noen få stabile bestander siden den først ble registrert mellom 1821 og 1860. Den er innført som prydstaude.</v>
          </cell>
          <cell r="DD992" t="str">
            <v>&lt;p&gt;Arten ble først funnet i Oslo (Grefsenåsen) en gang mellom 1821 og 1860 (i M.N. Blytts funksjonstid). De tre neste funnene, alle i Oslo i 1889, 1920 og 1926, synes heller ikke å ha vært mer enn sporadiske. Spredningshistorikken kunne feiltolkes som permanent nærvær i Oslo fra før 1850, men dette er fiktivt. Ingen forekomst er funnet over mange år. På midten av 1980-tallet ble arten ansett som en utdødd fremmed plante i Norge, men fra slutten av 1980-tallet ble det gjort nye funn, og etter hvert med mange funn av tydelig mangeårige bestander. Arten er nå (re)etablert på søndre Østlandet.&lt;/p&gt;</v>
          </cell>
          <cell r="DE992" t="str">
            <v>Arten er innført som prydplante. Noen forekomster skyldes hageutkast, andre er som gjenstående og atter andre kan skyldes frøspredning fra beplantninger. Funn i Ak Asker: Sem er trolig rest etter dyrkningsforsøk med trekkplanter for bier.</v>
          </cell>
          <cell r="DF992" t="str">
            <v>Invasjonspotensialet er begrenset, med usikkerhet til moderat, som en kombinasjon av begrenset (til moderat) median levetid og begrenset (til moderat) ekspansjonshastighet. Arten har i de senere par tiårene økt noe i omfang.</v>
          </cell>
          <cell r="DG992" t="str">
            <v>Det er ingen kjente negative økologiske effekter knyttet til arten. Den hybridiserer, og trolig introgressivt, med moskuskattost &lt;i&gt;Malva moschata&lt;/i&gt;, men siden begge artene inntil nå er regnet som fremmede, påvirker ikke dette risikovurderingen. Det er imidlertid tvil om moskuskattost kan ha vært etablert før 1800.</v>
          </cell>
          <cell r="DH992" t="str">
            <v>&lt;p&gt;Rosekattost vurderes til lav økologisk risiko. Dette skyldes kombinasjonen mellom et begrenset (til moderat) invasjonspotensial og ingen kjente negative økologiske effekter.&lt;/p&gt;</v>
          </cell>
          <cell r="DI992">
            <v>0</v>
          </cell>
        </row>
        <row r="993">
          <cell r="B993" t="str">
            <v>Malva cretica</v>
          </cell>
          <cell r="C993" t="str">
            <v>Cav.</v>
          </cell>
          <cell r="D993" t="str">
            <v>kretakattost</v>
          </cell>
          <cell r="E993">
            <v>62693</v>
          </cell>
          <cell r="F993">
            <v>102733</v>
          </cell>
          <cell r="G993" t="str">
            <v>ExpertGroups/Karplanter/N</v>
          </cell>
          <cell r="H993" t="str">
            <v>Karplanter</v>
          </cell>
          <cell r="I993" t="str">
            <v>Karplanter</v>
          </cell>
          <cell r="J993" t="str">
            <v>NotApplicable</v>
          </cell>
          <cell r="M993" t="str">
            <v>canNotEstablishWithin50years</v>
          </cell>
          <cell r="AA993">
            <v>1911</v>
          </cell>
          <cell r="AB993" t="str">
            <v>terrestrial</v>
          </cell>
          <cell r="AD993" t="str">
            <v>origin</v>
          </cell>
          <cell r="AE993" t="str">
            <v>no</v>
          </cell>
          <cell r="AF993" t="str">
            <v>unknown</v>
          </cell>
          <cell r="AI993">
            <v>1</v>
          </cell>
          <cell r="AJ993" t="str">
            <v>V</v>
          </cell>
          <cell r="AW993" t="str">
            <v>Ingen kjent effekt</v>
          </cell>
          <cell r="AX993" t="str">
            <v>Ingen kjent effekt</v>
          </cell>
          <cell r="BC993" t="str">
            <v>Ingen kjent effekt</v>
          </cell>
          <cell r="BD993" t="str">
            <v>Ingen kjent effekt</v>
          </cell>
          <cell r="BK993" t="str">
            <v>subtropic_mediterranean:Europe,Asia,Africa</v>
          </cell>
          <cell r="BM993" t="str">
            <v>subtropic_mediterranean:Europe,Asia,Africa</v>
          </cell>
          <cell r="DI993">
            <v>0</v>
          </cell>
        </row>
        <row r="994">
          <cell r="B994" t="str">
            <v>Malva parviflora</v>
          </cell>
          <cell r="C994" t="str">
            <v>L.</v>
          </cell>
          <cell r="D994" t="str">
            <v>møllekattost</v>
          </cell>
          <cell r="E994">
            <v>62696</v>
          </cell>
          <cell r="F994">
            <v>102736</v>
          </cell>
          <cell r="G994" t="str">
            <v>ExpertGroups/Karplanter/N</v>
          </cell>
          <cell r="H994" t="str">
            <v>Karplanter</v>
          </cell>
          <cell r="I994" t="str">
            <v>Karplanter</v>
          </cell>
          <cell r="J994" t="str">
            <v>NotApplicable</v>
          </cell>
          <cell r="M994" t="str">
            <v>canNotEstablishWithin50years</v>
          </cell>
          <cell r="AA994">
            <v>1882</v>
          </cell>
          <cell r="AB994" t="str">
            <v>terrestrial</v>
          </cell>
          <cell r="AD994" t="str">
            <v>origin,unknown</v>
          </cell>
          <cell r="AE994" t="str">
            <v>no</v>
          </cell>
          <cell r="AF994" t="str">
            <v>unknown</v>
          </cell>
          <cell r="AI994">
            <v>1</v>
          </cell>
          <cell r="AJ994" t="str">
            <v>V</v>
          </cell>
          <cell r="AW994" t="str">
            <v>Ingen kjent effekt</v>
          </cell>
          <cell r="AX994" t="str">
            <v>Ingen kjent effekt</v>
          </cell>
          <cell r="BC994" t="str">
            <v>Ingen kjent effekt</v>
          </cell>
          <cell r="BD994" t="str">
            <v>Ingen kjent effekt</v>
          </cell>
          <cell r="BK994" t="str">
            <v>temperate_dry:Asia|subtropic_mediterranean:Europe,Asia,Africa</v>
          </cell>
          <cell r="BM994" t="str">
            <v>temperate_nemoral:Europe,Oceania,NorthAndCentralAmerica|temperate_dry:Europe,Asia,NorthAndCentralAmerica|subtropic_mediterranean:Europe,Asia,Africa,Oceania,NorthAndCentralAmerica,SouthAmerica|subtropic_dry:Asia,Africa,Oceania,NorthAndCentralAmerica,SouthAmerica|subtropic_caperegion:Africa|subtropic_highlands:Asia,Africa,SouthAmerica</v>
          </cell>
          <cell r="DI994">
            <v>0</v>
          </cell>
        </row>
        <row r="995">
          <cell r="B995" t="str">
            <v>Malva pusilla</v>
          </cell>
          <cell r="C995" t="str">
            <v>Sm.</v>
          </cell>
          <cell r="D995" t="str">
            <v>dvergkattost</v>
          </cell>
          <cell r="E995">
            <v>134391</v>
          </cell>
          <cell r="F995">
            <v>102737</v>
          </cell>
          <cell r="G995" t="str">
            <v>ExpertGroups/Karplanter/N</v>
          </cell>
          <cell r="H995" t="str">
            <v>Karplanter</v>
          </cell>
          <cell r="I995" t="str">
            <v>Karplanter</v>
          </cell>
          <cell r="J995" t="str">
            <v>AlienSpecie</v>
          </cell>
          <cell r="N995">
            <v>3</v>
          </cell>
          <cell r="Q995">
            <v>1</v>
          </cell>
          <cell r="T995" t="str">
            <v>LO</v>
          </cell>
          <cell r="U995">
            <v>2</v>
          </cell>
          <cell r="V995" t="str">
            <v>3A,1</v>
          </cell>
          <cell r="AA995">
            <v>1842</v>
          </cell>
          <cell r="AB995" t="str">
            <v>terrestrial</v>
          </cell>
          <cell r="AD995" t="str">
            <v>origin</v>
          </cell>
          <cell r="AE995" t="str">
            <v>no</v>
          </cell>
          <cell r="AF995" t="str">
            <v>unknown</v>
          </cell>
          <cell r="AG995">
            <v>1887</v>
          </cell>
          <cell r="AH995" t="str">
            <v>Oslo: Filipstad</v>
          </cell>
          <cell r="AI995">
            <v>1</v>
          </cell>
          <cell r="AJ995" t="str">
            <v>V</v>
          </cell>
          <cell r="AN995">
            <v>4</v>
          </cell>
          <cell r="AO995" t="str">
            <v>introductionTransportpollution,spreadNaturalDispersal,spreadTransportpollution,introductionStowaway</v>
          </cell>
          <cell r="AP995" t="str">
            <v>Øs,OsA,He,Bu,Ve,Te</v>
          </cell>
          <cell r="AQ995">
            <v>140</v>
          </cell>
          <cell r="AR995">
            <v>5</v>
          </cell>
          <cell r="AS995">
            <v>700</v>
          </cell>
          <cell r="AT995">
            <v>130000</v>
          </cell>
          <cell r="AU995">
            <v>700</v>
          </cell>
          <cell r="AV995">
            <v>95</v>
          </cell>
          <cell r="AW995" t="str">
            <v>Ingen kjent effekt</v>
          </cell>
          <cell r="AX995" t="str">
            <v>Ingen kjent effekt</v>
          </cell>
          <cell r="BC995" t="str">
            <v>Ingen kjent effekt</v>
          </cell>
          <cell r="BD995" t="str">
            <v>Ingen kjent effekt</v>
          </cell>
          <cell r="BE995" t="str">
            <v>no</v>
          </cell>
          <cell r="BF995" t="str">
            <v>no</v>
          </cell>
          <cell r="BG995" t="str">
            <v>V</v>
          </cell>
          <cell r="BK995" t="str">
            <v>temperate_nemoral:Europe,Asia|subtropic_mediterranean:Europe,Asia</v>
          </cell>
          <cell r="BM995" t="str">
            <v>temperate_boreal:Europe,NorthAndCentralAmerica|temperate_nemoral:Europe,Asia,Oceania,NorthAndCentralAmerica|subtropic_unspecified:Africa|subtropic_mediterranean:Europe,Asia,Oceania|subtropic_caperegion:Africa</v>
          </cell>
          <cell r="BO995">
            <v>3</v>
          </cell>
          <cell r="BR995" t="str">
            <v>RedListCategoryLevel</v>
          </cell>
          <cell r="BT995">
            <v>2</v>
          </cell>
          <cell r="BU995" t="str">
            <v>X</v>
          </cell>
          <cell r="BW995" t="str">
            <v>SpreadYearlyIncreaseObservations</v>
          </cell>
          <cell r="BX995">
            <v>136</v>
          </cell>
          <cell r="BY995">
            <v>1</v>
          </cell>
          <cell r="CB995" t="str">
            <v>T35,T37-C-3,T40,T42,T43,T44,T32</v>
          </cell>
          <cell r="CC995">
            <v>1</v>
          </cell>
          <cell r="CH995">
            <v>1</v>
          </cell>
          <cell r="CM995">
            <v>1</v>
          </cell>
          <cell r="CQ995">
            <v>1</v>
          </cell>
          <cell r="CU995">
            <v>1</v>
          </cell>
          <cell r="CX995">
            <v>0</v>
          </cell>
          <cell r="CY995">
            <v>1</v>
          </cell>
          <cell r="DB995">
            <v>0</v>
          </cell>
          <cell r="DC995" t="str">
            <v>Dvergkattost &lt;i&gt;Malva pusilla&lt;/i&gt; er en ettårig art fra Øst-Europa og Vest-Asia. Den har frøformering. Den er knyttet til tørr skrotemark (sterkt endret fastmark), plener og en sjelden gang semi-naturlig eng.</v>
          </cell>
          <cell r="DD995" t="str">
            <v>Første funn av arten er i Vf Tønsberg: Vallø saltverk 1842. Den ble utover på siste halvdel av 1800-tallet funnet stadig flere steder knyttet til ballastplasser, kornimport mm., bl.a. i Oslo (Filipstad), Ak Asker (Billingstad) og Bærum (Lysaker), Ho Bergen, Øf Hvaler, og også flere fylker og steder på Øst-, Sør- og Vestlandet nord til Hordaland. Utover på 1900-tallet er det hyppige funn av arten i Øf Halden, Moss, Fredrikstad og Hvaler: og Oslo knyttet til møller, avfallsplasser, gartneri mm: og ellers på Sør- og Vestlandet nord til Hordaland og dukker også opp i ST Skaun: ved Pienes mølle (fra 1918) og Trondheim og Oppdal. Det blir etter midten av 1900-tallet noen færre dokumenterte funn, men arten holder seg stort sett i det angitte området, men unntak for ett enkeltstående funn i Fi Tana: Finnmark landbruksskole i 1970. Det er de senere årene registrert noe flere funn igjen, i all hovedsak i kystfylker fra Østfold til Hordaland med unntak av Agder-fylkene.</v>
          </cell>
          <cell r="DE995" t="str">
            <v>Arten har kommet inn med jordbruk (som ugras i åkrer, som forurensning med korn) og transportmidler, såvidt også med ballastjord.</v>
          </cell>
          <cell r="DF995" t="str">
            <v>Invasjonspotensialet er moderat, som en kombinasjon av moderat lang median levetid og begrenset (til moderat) ekspansjonshastighet.</v>
          </cell>
          <cell r="DG995" t="str">
            <v>Det er ingen kjente negative økologiske effekter knyttet til arten hos oss: den går i all hovedsak inn i sterkt menneskepåvirkede naturtyper. Den er imidlertid ansett som et plagsomt ugras i avlinger i Nord-Amerika (se Makowski &amp; Morrison 1989), men dette er typisk i prærieområder.</v>
          </cell>
          <cell r="DH995" t="str">
            <v>Dvergkattost vurderes til lav økologisk risiko. Dette skyldes en kombinasjon mellom et moderat invasjonspotensial og ingen kjente negative økologiske effekter.</v>
          </cell>
          <cell r="DI995">
            <v>1</v>
          </cell>
        </row>
        <row r="996">
          <cell r="B996" t="str">
            <v>Malva sylvestris mauritiana</v>
          </cell>
          <cell r="C996" t="str">
            <v>(L.) Asch. &amp; Graebn.</v>
          </cell>
          <cell r="D996" t="str">
            <v>stor apotekerkattost</v>
          </cell>
          <cell r="E996">
            <v>134394</v>
          </cell>
          <cell r="F996">
            <v>102739</v>
          </cell>
          <cell r="G996" t="str">
            <v>ExpertGroups/Karplanter/N</v>
          </cell>
          <cell r="H996" t="str">
            <v>Karplanter</v>
          </cell>
          <cell r="I996" t="str">
            <v>Karplanter</v>
          </cell>
          <cell r="J996" t="str">
            <v>NotApplicable</v>
          </cell>
          <cell r="M996" t="str">
            <v>canNotEstablishWithin50years</v>
          </cell>
          <cell r="AA996">
            <v>1919</v>
          </cell>
          <cell r="AB996" t="str">
            <v>terrestrial</v>
          </cell>
          <cell r="AD996" t="str">
            <v>unknown</v>
          </cell>
          <cell r="AE996" t="str">
            <v>no</v>
          </cell>
          <cell r="AF996" t="str">
            <v>unknown</v>
          </cell>
          <cell r="AI996">
            <v>1</v>
          </cell>
          <cell r="AJ996" t="str">
            <v>V</v>
          </cell>
          <cell r="AW996" t="str">
            <v>Ingen kjent effekt</v>
          </cell>
          <cell r="AX996" t="str">
            <v>Ingen kjent effekt</v>
          </cell>
          <cell r="BC996" t="str">
            <v>Ingen kjent effekt</v>
          </cell>
          <cell r="BD996" t="str">
            <v>Ingen kjent effekt</v>
          </cell>
          <cell r="BK996" t="str">
            <v>subtropic_mediterranean:Europe,Asia,Africa</v>
          </cell>
          <cell r="BM996" t="str">
            <v>subtropic_mediterranean:Europe,Asia,Africa</v>
          </cell>
          <cell r="DI996">
            <v>0</v>
          </cell>
        </row>
        <row r="997">
          <cell r="B997" t="str">
            <v>Mantisalca duriaei</v>
          </cell>
          <cell r="C997" t="str">
            <v>(Spach) Briq. &amp; Cavill.</v>
          </cell>
          <cell r="E997">
            <v>140818</v>
          </cell>
          <cell r="F997">
            <v>170009</v>
          </cell>
          <cell r="G997" t="str">
            <v>ExpertGroups/Karplanter/N</v>
          </cell>
          <cell r="H997" t="str">
            <v>Karplanter</v>
          </cell>
          <cell r="I997" t="str">
            <v>Karplanter</v>
          </cell>
          <cell r="J997" t="str">
            <v>NotApplicable</v>
          </cell>
          <cell r="M997" t="str">
            <v>canNotEstablishWithin50years</v>
          </cell>
          <cell r="AA997">
            <v>1951</v>
          </cell>
          <cell r="AB997" t="str">
            <v>terrestrial</v>
          </cell>
          <cell r="AD997" t="str">
            <v>origin</v>
          </cell>
          <cell r="AE997" t="str">
            <v>no</v>
          </cell>
          <cell r="AF997" t="str">
            <v>unknown</v>
          </cell>
          <cell r="AI997">
            <v>1</v>
          </cell>
          <cell r="AJ997" t="str">
            <v>V</v>
          </cell>
          <cell r="AW997" t="str">
            <v>Ingen kjent effekt</v>
          </cell>
          <cell r="AX997" t="str">
            <v>Ingen kjent effekt</v>
          </cell>
          <cell r="BC997" t="str">
            <v>Ingen kjent effekt</v>
          </cell>
          <cell r="BD997" t="str">
            <v>Ingen kjent effekt</v>
          </cell>
          <cell r="BK997" t="str">
            <v>subtropic_mediterranean:Europe,Africa</v>
          </cell>
          <cell r="BM997" t="str">
            <v>subtropic_mediterranean:Europe,Africa</v>
          </cell>
          <cell r="DI997">
            <v>1</v>
          </cell>
        </row>
        <row r="998">
          <cell r="B998" t="str">
            <v>Mantisalca salmantica</v>
          </cell>
          <cell r="C998" t="str">
            <v>(L.) Briq. &amp; Cavill.</v>
          </cell>
          <cell r="D998" t="str">
            <v>salamancaknoppurt</v>
          </cell>
          <cell r="E998">
            <v>134397</v>
          </cell>
          <cell r="F998">
            <v>100745</v>
          </cell>
          <cell r="G998" t="str">
            <v>ExpertGroups/Karplanter/N</v>
          </cell>
          <cell r="H998" t="str">
            <v>Karplanter</v>
          </cell>
          <cell r="I998" t="str">
            <v>Karplanter</v>
          </cell>
          <cell r="J998" t="str">
            <v>NotApplicable</v>
          </cell>
          <cell r="M998" t="str">
            <v>canNotEstablishWithin50years</v>
          </cell>
          <cell r="AA998">
            <v>1971</v>
          </cell>
          <cell r="AB998" t="str">
            <v>terrestrial</v>
          </cell>
          <cell r="AD998" t="str">
            <v>unknown</v>
          </cell>
          <cell r="AE998" t="str">
            <v>yes</v>
          </cell>
          <cell r="AF998" t="str">
            <v>unknown</v>
          </cell>
          <cell r="AI998">
            <v>1</v>
          </cell>
          <cell r="AJ998" t="str">
            <v>V</v>
          </cell>
          <cell r="AW998" t="str">
            <v>Ingen kjent effekt</v>
          </cell>
          <cell r="AX998" t="str">
            <v>Ingen kjent effekt</v>
          </cell>
          <cell r="BC998" t="str">
            <v>Ingen kjent effekt</v>
          </cell>
          <cell r="BD998" t="str">
            <v>Ingen kjent effekt</v>
          </cell>
          <cell r="BK998" t="str">
            <v>subtropic_mediterranean:Europe,Asia,Africa</v>
          </cell>
          <cell r="BM998" t="str">
            <v>subtropic_mediterranean:Europe,Asia,Africa,NorthAndCentralAmerica|subtropic_caperegion:Africa</v>
          </cell>
          <cell r="DI998">
            <v>2</v>
          </cell>
        </row>
        <row r="999">
          <cell r="B999" t="str">
            <v>Marrubium vulgare</v>
          </cell>
          <cell r="C999" t="str">
            <v>L.</v>
          </cell>
          <cell r="D999" t="str">
            <v>borremynte</v>
          </cell>
          <cell r="E999">
            <v>62285</v>
          </cell>
          <cell r="F999">
            <v>102325</v>
          </cell>
          <cell r="G999" t="str">
            <v>ExpertGroups/Karplanter/N</v>
          </cell>
          <cell r="H999" t="str">
            <v>Karplanter</v>
          </cell>
          <cell r="I999" t="str">
            <v>Karplanter</v>
          </cell>
          <cell r="J999" t="str">
            <v>NotApplicable</v>
          </cell>
          <cell r="M999" t="str">
            <v>canNotEstablishWithin50years</v>
          </cell>
          <cell r="AA999">
            <v>1884</v>
          </cell>
          <cell r="AB999" t="str">
            <v>terrestrial</v>
          </cell>
          <cell r="AD999" t="str">
            <v>origin,unknown</v>
          </cell>
          <cell r="AE999" t="str">
            <v>no</v>
          </cell>
          <cell r="AF999" t="str">
            <v>unknown</v>
          </cell>
          <cell r="AI999">
            <v>5</v>
          </cell>
          <cell r="AJ999" t="str">
            <v>V</v>
          </cell>
          <cell r="AW999" t="str">
            <v>Mye brukt i urtemedisin (se Popay 2013: Invasive Species Compendium og Hjelmstad 2016: Urtekilden).</v>
          </cell>
          <cell r="AX999" t="str">
            <v>Ingen kjent effekt</v>
          </cell>
          <cell r="BC999" t="str">
            <v>Ingen kjent effekt</v>
          </cell>
          <cell r="BD999" t="str">
            <v>Ingen kjent effekt</v>
          </cell>
          <cell r="BK999" t="str">
            <v>subtropic_mediterranean:Europe,Asia,Africa</v>
          </cell>
          <cell r="BM999" t="str">
            <v>temperate_nemoral:Europe,Asia,Africa,Oceania,NorthAndCentralAmerica,SouthAmerica|subtropic_mediterranean:Europe,Asia,Africa,Oceania,NorthAndCentralAmerica,SouthAmerica|subtropic_dry:Africa,Oceania,NorthAndCentralAmerica,SouthAmerica</v>
          </cell>
          <cell r="DI999">
            <v>2</v>
          </cell>
        </row>
        <row r="1000">
          <cell r="B1000" t="str">
            <v>Marsilea quadrifolia</v>
          </cell>
          <cell r="C1000" t="str">
            <v>L.</v>
          </cell>
          <cell r="D1000" t="str">
            <v>kløverbregne</v>
          </cell>
          <cell r="E1000">
            <v>63909</v>
          </cell>
          <cell r="F1000">
            <v>103949</v>
          </cell>
          <cell r="G1000" t="str">
            <v>ExpertGroups/Karplanter/N</v>
          </cell>
          <cell r="H1000" t="str">
            <v>Karplanter</v>
          </cell>
          <cell r="I1000" t="str">
            <v>Karplanter</v>
          </cell>
          <cell r="J1000" t="str">
            <v>NotApplicable</v>
          </cell>
          <cell r="M1000" t="str">
            <v>canNotEstablishWithin50years</v>
          </cell>
          <cell r="AA1000">
            <v>1936</v>
          </cell>
          <cell r="AB1000" t="str">
            <v>limnic</v>
          </cell>
          <cell r="AD1000" t="str">
            <v>unknown</v>
          </cell>
          <cell r="AE1000" t="str">
            <v>no</v>
          </cell>
          <cell r="AF1000" t="str">
            <v>unknown</v>
          </cell>
          <cell r="AI1000">
            <v>5</v>
          </cell>
          <cell r="AJ1000" t="str">
            <v>V</v>
          </cell>
          <cell r="AW1000" t="str">
            <v>Ingen kjent effekt</v>
          </cell>
          <cell r="AX1000" t="str">
            <v>Ingen kjent effekt</v>
          </cell>
          <cell r="BC1000" t="str">
            <v>Ingen kjent effekt</v>
          </cell>
          <cell r="BD1000" t="str">
            <v>Ingen kjent effekt</v>
          </cell>
          <cell r="BK1000" t="str">
            <v>temperate_nemoral:Europe,Asia|subtropic_mediterranean:Europe,Asia</v>
          </cell>
          <cell r="BM1000" t="str">
            <v>temperate_nemoral:Europe,Asia,NorthAndCentralAmerica|subtropic_unspecified:NorthAndCentralAmerica|subtropic_mediterranean:Europe,Asia</v>
          </cell>
          <cell r="DI1000">
            <v>0</v>
          </cell>
        </row>
        <row r="1001">
          <cell r="B1001" t="str">
            <v>Matthiola longipetala bicornis</v>
          </cell>
          <cell r="C1001" t="str">
            <v>(Sm.) P.W.Ball</v>
          </cell>
          <cell r="D1001" t="str">
            <v>hornlevkøy</v>
          </cell>
          <cell r="E1001">
            <v>134408</v>
          </cell>
          <cell r="F1001">
            <v>128751</v>
          </cell>
          <cell r="G1001" t="str">
            <v>ExpertGroups/Karplanter/N</v>
          </cell>
          <cell r="H1001" t="str">
            <v>Karplanter</v>
          </cell>
          <cell r="I1001" t="str">
            <v>Karplanter</v>
          </cell>
          <cell r="J1001" t="str">
            <v>NotApplicable</v>
          </cell>
          <cell r="M1001" t="str">
            <v>canNotEstablishWithin50years</v>
          </cell>
          <cell r="AA1001">
            <v>1915</v>
          </cell>
          <cell r="AB1001" t="str">
            <v>terrestrial</v>
          </cell>
          <cell r="AD1001" t="str">
            <v>origin,unknown</v>
          </cell>
          <cell r="AE1001" t="str">
            <v>no</v>
          </cell>
          <cell r="AF1001" t="str">
            <v>unknown</v>
          </cell>
          <cell r="AI1001">
            <v>1</v>
          </cell>
          <cell r="AJ1001" t="str">
            <v>V</v>
          </cell>
          <cell r="AW1001" t="str">
            <v>Ingen kjent effekt</v>
          </cell>
          <cell r="AX1001" t="str">
            <v>Ingen kjent effekt</v>
          </cell>
          <cell r="BC1001" t="str">
            <v>Ingen kjent effekt</v>
          </cell>
          <cell r="BD1001" t="str">
            <v>Ingen kjent effekt</v>
          </cell>
          <cell r="BK1001" t="str">
            <v>subtropic_mediterranean:Europe,Asia</v>
          </cell>
          <cell r="BM1001" t="str">
            <v>subtropic_mediterranean:Europe,Asia</v>
          </cell>
          <cell r="DI1001">
            <v>0</v>
          </cell>
        </row>
        <row r="1002">
          <cell r="B1002" t="str">
            <v>Medicago arabica</v>
          </cell>
          <cell r="C1002" t="str">
            <v>(L.) Huds.</v>
          </cell>
          <cell r="D1002" t="str">
            <v>flekksneglebelg</v>
          </cell>
          <cell r="E1002">
            <v>134413</v>
          </cell>
          <cell r="F1002">
            <v>101985</v>
          </cell>
          <cell r="G1002" t="str">
            <v>ExpertGroups/Karplanter/N</v>
          </cell>
          <cell r="H1002" t="str">
            <v>Karplanter</v>
          </cell>
          <cell r="I1002" t="str">
            <v>Karplanter</v>
          </cell>
          <cell r="J1002" t="str">
            <v>NotApplicable</v>
          </cell>
          <cell r="M1002" t="str">
            <v>canNotEstablishWithin50years</v>
          </cell>
          <cell r="AA1002" t="str">
            <v>&lt;1860</v>
          </cell>
          <cell r="AB1002" t="str">
            <v>terrestrial</v>
          </cell>
          <cell r="AD1002" t="str">
            <v>origin,unknown</v>
          </cell>
          <cell r="AE1002" t="str">
            <v>no</v>
          </cell>
          <cell r="AF1002" t="str">
            <v>unknown</v>
          </cell>
          <cell r="AI1002">
            <v>1</v>
          </cell>
          <cell r="AJ1002" t="str">
            <v>V</v>
          </cell>
          <cell r="AW1002" t="str">
            <v>Ingen kjent effekt</v>
          </cell>
          <cell r="AX1002" t="str">
            <v>Ingen kjent effekt</v>
          </cell>
          <cell r="BC1002" t="str">
            <v>Ingen kjent effekt</v>
          </cell>
          <cell r="BD1002" t="str">
            <v>Ingen kjent effekt</v>
          </cell>
          <cell r="BK1002" t="str">
            <v>subtropic_mediterranean:Europe,Asia,Africa</v>
          </cell>
          <cell r="BM1002" t="str">
            <v>temperate_nemoral:Europe,Oceania,NorthAndCentralAmerica|temperate_dry:Asia|subtropic_mediterranean:Europe,Asia,Africa,Oceania,NorthAndCentralAmerica|subtropic_humid:NorthAndCentralAmerica</v>
          </cell>
          <cell r="DI1002">
            <v>0</v>
          </cell>
        </row>
        <row r="1003">
          <cell r="B1003" t="str">
            <v>Medicago corniculata</v>
          </cell>
          <cell r="C1003" t="str">
            <v>(L.) Trautv.</v>
          </cell>
          <cell r="D1003" t="str">
            <v>hornkløver</v>
          </cell>
          <cell r="E1003">
            <v>141665</v>
          </cell>
          <cell r="F1003">
            <v>170647</v>
          </cell>
          <cell r="G1003" t="str">
            <v>ExpertGroups/Karplanter/N</v>
          </cell>
          <cell r="H1003" t="str">
            <v>Karplanter</v>
          </cell>
          <cell r="I1003" t="str">
            <v>Karplanter</v>
          </cell>
          <cell r="J1003" t="str">
            <v>NotApplicable</v>
          </cell>
          <cell r="M1003" t="str">
            <v>canNotEstablishWithin50years</v>
          </cell>
          <cell r="AA1003">
            <v>1892</v>
          </cell>
          <cell r="AB1003" t="str">
            <v>terrestrial</v>
          </cell>
          <cell r="AD1003" t="str">
            <v>origin</v>
          </cell>
          <cell r="AE1003" t="str">
            <v>no</v>
          </cell>
          <cell r="AF1003" t="str">
            <v>unknown</v>
          </cell>
          <cell r="AI1003">
            <v>1</v>
          </cell>
          <cell r="AJ1003" t="str">
            <v>V</v>
          </cell>
          <cell r="AW1003" t="str">
            <v>Ingen kjent effekt</v>
          </cell>
          <cell r="AX1003" t="str">
            <v>Ingen kjent effekt</v>
          </cell>
          <cell r="BC1003" t="str">
            <v>Ingen kjent effekt</v>
          </cell>
          <cell r="BD1003" t="str">
            <v>Ingen kjent effekt</v>
          </cell>
          <cell r="BK1003" t="str">
            <v>subtropic_mediterranean:Europe,Asia,Africa</v>
          </cell>
          <cell r="BM1003" t="str">
            <v>subtropic_mediterranean:Europe,Asia,Africa</v>
          </cell>
          <cell r="DI1003">
            <v>0</v>
          </cell>
        </row>
        <row r="1004">
          <cell r="B1004" t="str">
            <v>Medicago falcata</v>
          </cell>
          <cell r="C1004" t="str">
            <v>L.</v>
          </cell>
          <cell r="D1004" t="str">
            <v>gull-lusern</v>
          </cell>
          <cell r="E1004">
            <v>134414</v>
          </cell>
          <cell r="F1004">
            <v>143509</v>
          </cell>
          <cell r="G1004" t="str">
            <v>ExpertGroups/Karplanter/N</v>
          </cell>
          <cell r="H1004" t="str">
            <v>Karplanter</v>
          </cell>
          <cell r="I1004" t="str">
            <v>Karplanter</v>
          </cell>
          <cell r="J1004" t="str">
            <v>AlienSpecie</v>
          </cell>
          <cell r="N1004">
            <v>3</v>
          </cell>
          <cell r="Q1004">
            <v>1</v>
          </cell>
          <cell r="T1004" t="str">
            <v>LO</v>
          </cell>
          <cell r="U1004">
            <v>2</v>
          </cell>
          <cell r="V1004" t="str">
            <v>3A,1</v>
          </cell>
          <cell r="X1004">
            <v>2</v>
          </cell>
          <cell r="Y1004">
            <v>3</v>
          </cell>
          <cell r="Z1004">
            <v>1</v>
          </cell>
          <cell r="AA1004" t="str">
            <v>1766-1776</v>
          </cell>
          <cell r="AB1004" t="str">
            <v>terrestrial</v>
          </cell>
          <cell r="AD1004" t="str">
            <v>origin,unknown</v>
          </cell>
          <cell r="AE1004" t="str">
            <v>yes</v>
          </cell>
          <cell r="AF1004" t="str">
            <v>unknown</v>
          </cell>
          <cell r="AG1004">
            <v>1893</v>
          </cell>
          <cell r="AH1004" t="str">
            <v>VA Kristiansand: Grim (ved mølle)</v>
          </cell>
          <cell r="AI1004">
            <v>5</v>
          </cell>
          <cell r="AJ1004" t="str">
            <v>V</v>
          </cell>
          <cell r="AL1004">
            <v>1</v>
          </cell>
          <cell r="AM1004" t="str">
            <v>importDirect</v>
          </cell>
          <cell r="AN1004">
            <v>5</v>
          </cell>
          <cell r="AO1004" t="str">
            <v>introductionEscaped,introductionTransportpollution,introductionStowaway,spreadNaturalDispersal</v>
          </cell>
          <cell r="AP1004" t="str">
            <v>Øs,OsA,Bu,Ve,Te,Aa,Va</v>
          </cell>
          <cell r="AQ1004">
            <v>100</v>
          </cell>
          <cell r="AR1004">
            <v>5</v>
          </cell>
          <cell r="AS1004">
            <v>500</v>
          </cell>
          <cell r="AT1004">
            <v>113000</v>
          </cell>
          <cell r="AU1004">
            <v>750</v>
          </cell>
          <cell r="AV1004">
            <v>95</v>
          </cell>
          <cell r="AW1004" t="str">
            <v>Ingen kjent effekt</v>
          </cell>
          <cell r="AX1004" t="str">
            <v>Ingen kjent effekt</v>
          </cell>
          <cell r="BC1004" t="str">
            <v>Ingen kjent effekt</v>
          </cell>
          <cell r="BD1004" t="str">
            <v>Ingen kjent effekt</v>
          </cell>
          <cell r="BE1004" t="str">
            <v>no</v>
          </cell>
          <cell r="BF1004" t="str">
            <v>no</v>
          </cell>
          <cell r="BG1004" t="str">
            <v>V</v>
          </cell>
          <cell r="BK1004" t="str">
            <v>temperate_nemoral:Europe,Asia|subtropic_mediterranean:Europe,Asia,Africa</v>
          </cell>
          <cell r="BM1004" t="str">
            <v>temperate_boreal:Europe,NorthAndCentralAmerica|temperate_nemoral:Europe,Asia,Oceania,NorthAndCentralAmerica|subtropic_mediterranean:Europe,Asia,Africa,Oceania</v>
          </cell>
          <cell r="BO1004">
            <v>3</v>
          </cell>
          <cell r="BR1004" t="str">
            <v>RedListCategoryLevel</v>
          </cell>
          <cell r="BT1004">
            <v>2</v>
          </cell>
          <cell r="BW1004" t="str">
            <v>SpreadYearlyIncreaseObservations</v>
          </cell>
          <cell r="BX1004">
            <v>82</v>
          </cell>
          <cell r="BY1004">
            <v>1</v>
          </cell>
          <cell r="CB1004" t="str">
            <v>T41,T40,T37-C-3,T35,T32</v>
          </cell>
          <cell r="CC1004">
            <v>1</v>
          </cell>
          <cell r="CH1004">
            <v>1</v>
          </cell>
          <cell r="CM1004">
            <v>1</v>
          </cell>
          <cell r="CP1004" t="str">
            <v>Åpen grunnlendt kalkmark i boreonemoral sone</v>
          </cell>
          <cell r="CQ1004">
            <v>1</v>
          </cell>
          <cell r="CU1004">
            <v>1</v>
          </cell>
          <cell r="CX1004">
            <v>0</v>
          </cell>
          <cell r="CY1004">
            <v>1</v>
          </cell>
          <cell r="DB1004">
            <v>0</v>
          </cell>
          <cell r="DC1004" t="str">
            <v>Gull-lusern &lt;i&gt;Medicago falcata&lt;/i&gt; (tidligere &lt;em&gt;M. sativa &lt;/em&gt;subsp. &lt;em&gt;falcata)&lt;/em&gt; er en flerårig urt fra Mellom- og Sør-Europa, Nord-Afrika, og Vest- og Sentral-Asia. Den er nokså kortlevd, med frøreproduksjon.</v>
          </cell>
          <cell r="DD1004" t="str">
            <v>&lt;p&gt;Gull-lusern&lt;em&gt; &lt;/em&gt;er kanskje kommet inn allerede på 1700-tallet, noe R-scriptet sterkt antyder med estimert innførselstidspunkt mellom 1740 og 1790. Funnfrekvensene har vært mye styrt av import-presset, spesielt i mølleperioden, og tallene tyder på at planten går tilbake. Dette kan være en feiltolkning: antallet etablerte forekomster er i langsom økning etter hvert som planten finner fram til egnete naturtyper (baserike tørrbakker og grunnlender). Det som går ned, er antallet tilfeldige funn. Stabile forekomster i dag finnes særlig i Øf Hvaler (Søndre og Nordre Sandøy fra 1922), Oslo (Malmøykalven og Bygdøy fra 1908, flere senere), Bu Ringerike og Hole (fra 1965), og AA Tvedestrand (Risøya fra 1937). Det potensielle arealet for stabil forekomst synes å dekke Østlandet inn til Oslo og Ringerike, kanskje til sørligste Hedmark og Oppland, og kysten sør til Aust-Agder, kanskje til Vest-Agder. &lt;/p&gt;</v>
          </cell>
          <cell r="DE1004" t="str">
            <v>Planten er kommet inn på flere måter: med såfrø og som dyrket f&amp;#244:rplante (sikkert allerede i siste halvdel av 1700-tallet), med ballastjord (sist på 1800-tallet), i stort omfang ved møller, og med ulike andre transporter, bl.a. med importert tømmer i senere tid. Frøene spres passivt, i hovedsak kanskje med dyr og transporter.</v>
          </cell>
          <cell r="DF1004" t="str">
            <v>Invasjonspotensialet er moderat. Median levetid er moderat mens ekspansjonshastigheten er begrenset. Analysen tyder på at arten har jamn, men svak ekspansjon som etablert, mens felterfaringer heller tyder på at den er i langsom tilbakegang.</v>
          </cell>
          <cell r="DG1004" t="str">
            <v>Det er ingen kjente negative økologiske effekter knytte til arten i Norge, men det er angitt noe smårusk fra utlandet. Fra en oppsummering om arten i Alaska, blir det sagt at den kan endre næringsinnholdet i jorda gjennom nitrogenfiksering og på den måten visstnok fasilitere invasjon av andre arter, både fremmede og hjemlige (se Non-Native Plant Species of Alaska 2005).&lt;br/&gt;Planten har jamn, men svak ekspansjon som etablert og særlig på tørr, baserik kulturmark i boreonemoral sone, dvs. en sjelden og sårbar naturtype. Planten gjør imidlertid liten eller trolig ingen skade og forventes heller ikke å gjøre det i overskuelig framtid, så langsomt som den ekspanderer.</v>
          </cell>
          <cell r="DH1004" t="str">
            <v>&lt;p&gt;Gull-lusern vurderes å medføre risiko i norsk natur på grunn av et moderat invasjonspotensial. Vi anser den foreløpig ikke for å ha noen negativ økologisk effekt, men dersom mengdene skulle bli store, kan det være at den påvirker jordas næringsinnhold gjennom nitrogenfiksering.&lt;/p&gt;</v>
          </cell>
          <cell r="DI1004">
            <v>2</v>
          </cell>
        </row>
        <row r="1005">
          <cell r="B1005" t="str">
            <v>Medicago glomerata</v>
          </cell>
          <cell r="C1005" t="str">
            <v>Balb.</v>
          </cell>
          <cell r="D1005" t="str">
            <v>møllelusern</v>
          </cell>
          <cell r="E1005">
            <v>134416</v>
          </cell>
          <cell r="F1005">
            <v>143510</v>
          </cell>
          <cell r="G1005" t="str">
            <v>ExpertGroups/Karplanter/N</v>
          </cell>
          <cell r="H1005" t="str">
            <v>Karplanter</v>
          </cell>
          <cell r="I1005" t="str">
            <v>Karplanter</v>
          </cell>
          <cell r="J1005" t="str">
            <v>NotApplicable</v>
          </cell>
          <cell r="M1005" t="str">
            <v>canNotEstablishWithin50years</v>
          </cell>
          <cell r="AA1005">
            <v>1929</v>
          </cell>
          <cell r="AB1005" t="str">
            <v>terrestrial</v>
          </cell>
          <cell r="AD1005" t="str">
            <v>origin</v>
          </cell>
          <cell r="AE1005" t="str">
            <v>no</v>
          </cell>
          <cell r="AF1005" t="str">
            <v>unknown</v>
          </cell>
          <cell r="AI1005">
            <v>3</v>
          </cell>
          <cell r="AJ1005" t="str">
            <v>V</v>
          </cell>
          <cell r="AW1005" t="str">
            <v>Ingen kjent effekt</v>
          </cell>
          <cell r="AX1005" t="str">
            <v>Ingen kjent effekt</v>
          </cell>
          <cell r="BC1005" t="str">
            <v>Ingen kjent effekt</v>
          </cell>
          <cell r="BD1005" t="str">
            <v>Ingen kjent effekt</v>
          </cell>
          <cell r="BK1005" t="str">
            <v>subtropic_mediterranean:Europe,Africa</v>
          </cell>
          <cell r="BM1005" t="str">
            <v>subtropic_mediterranean:Europe,Africa</v>
          </cell>
          <cell r="DI1005">
            <v>1</v>
          </cell>
        </row>
        <row r="1006">
          <cell r="B1006" t="str">
            <v>Medicago minima</v>
          </cell>
          <cell r="C1006" t="str">
            <v>(L.) L.</v>
          </cell>
          <cell r="D1006" t="str">
            <v>småsneglebelg</v>
          </cell>
          <cell r="E1006">
            <v>61947</v>
          </cell>
          <cell r="F1006">
            <v>101987</v>
          </cell>
          <cell r="G1006" t="str">
            <v>ExpertGroups/Karplanter/N</v>
          </cell>
          <cell r="H1006" t="str">
            <v>Karplanter</v>
          </cell>
          <cell r="I1006" t="str">
            <v>Karplanter</v>
          </cell>
          <cell r="J1006" t="str">
            <v>NotApplicable</v>
          </cell>
          <cell r="M1006" t="str">
            <v>canNotEstablishWithin50years</v>
          </cell>
          <cell r="AA1006">
            <v>1901</v>
          </cell>
          <cell r="AB1006" t="str">
            <v>terrestrial</v>
          </cell>
          <cell r="AD1006" t="str">
            <v>origin</v>
          </cell>
          <cell r="AE1006" t="str">
            <v>no</v>
          </cell>
          <cell r="AF1006" t="str">
            <v>unknown</v>
          </cell>
          <cell r="AI1006">
            <v>1</v>
          </cell>
          <cell r="AJ1006" t="str">
            <v>V</v>
          </cell>
          <cell r="AW1006" t="str">
            <v>Ingen kjent effekt</v>
          </cell>
          <cell r="AX1006" t="str">
            <v>Ingen kjent effekt</v>
          </cell>
          <cell r="BC1006" t="str">
            <v>Ingen kjent effekt</v>
          </cell>
          <cell r="BD1006" t="str">
            <v>Ingen kjent effekt</v>
          </cell>
          <cell r="BK1006" t="str">
            <v>temperate_nemoral:Europe,Asia|temperate_dry:Europe,Asia|subtropic_mediterranean:Europe,Asia,Africa</v>
          </cell>
          <cell r="BM1006" t="str">
            <v>temperate_nemoral:Europe,Asia,Oceania,NorthAndCentralAmerica|temperate_dry:Europe,Asia|subtropic_mediterranean:Europe,Asia,Africa,Oceania,NorthAndCentralAmerica</v>
          </cell>
          <cell r="DI1006">
            <v>0</v>
          </cell>
        </row>
        <row r="1007">
          <cell r="B1007" t="str">
            <v>Medicago monantha</v>
          </cell>
          <cell r="C1007" t="str">
            <v>(C.A.Mey.) Trautv.</v>
          </cell>
          <cell r="D1007" t="str">
            <v>nettkløver</v>
          </cell>
          <cell r="E1007">
            <v>141663</v>
          </cell>
          <cell r="F1007">
            <v>170646</v>
          </cell>
          <cell r="G1007" t="str">
            <v>ExpertGroups/Karplanter/N</v>
          </cell>
          <cell r="H1007" t="str">
            <v>Karplanter</v>
          </cell>
          <cell r="I1007" t="str">
            <v>Karplanter</v>
          </cell>
          <cell r="J1007" t="str">
            <v>NotApplicable</v>
          </cell>
          <cell r="M1007" t="str">
            <v>canNotEstablishWithin50years</v>
          </cell>
          <cell r="AA1007">
            <v>1914</v>
          </cell>
          <cell r="AB1007" t="str">
            <v>terrestrial</v>
          </cell>
          <cell r="AD1007" t="str">
            <v>origin</v>
          </cell>
          <cell r="AE1007" t="str">
            <v>no</v>
          </cell>
          <cell r="AF1007" t="str">
            <v>unknown</v>
          </cell>
          <cell r="AI1007">
            <v>1</v>
          </cell>
          <cell r="AJ1007" t="str">
            <v>V</v>
          </cell>
          <cell r="AW1007" t="str">
            <v>Ingen kjent effekt</v>
          </cell>
          <cell r="AX1007" t="str">
            <v>Ingen kjent effekt</v>
          </cell>
          <cell r="BC1007" t="str">
            <v>Ingen kjent effekt</v>
          </cell>
          <cell r="BD1007" t="str">
            <v>Ingen kjent effekt</v>
          </cell>
          <cell r="BK1007" t="str">
            <v>temperate_dry:Asia|subtropic_mediterranean:Asia|subtropic_dry:Asia</v>
          </cell>
          <cell r="BM1007" t="str">
            <v>temperate_dry:Asia|subtropic_mediterranean:Asia|subtropic_dry:Asia</v>
          </cell>
          <cell r="DI1007">
            <v>0</v>
          </cell>
        </row>
        <row r="1008">
          <cell r="B1008" t="str">
            <v>Medicago polymorpha</v>
          </cell>
          <cell r="C1008" t="str">
            <v>L.</v>
          </cell>
          <cell r="D1008" t="str">
            <v>kroksneglebelg</v>
          </cell>
          <cell r="E1008">
            <v>134423</v>
          </cell>
          <cell r="F1008">
            <v>101988</v>
          </cell>
          <cell r="G1008" t="str">
            <v>ExpertGroups/Karplanter/N</v>
          </cell>
          <cell r="H1008" t="str">
            <v>Karplanter</v>
          </cell>
          <cell r="I1008" t="str">
            <v>Karplanter</v>
          </cell>
          <cell r="J1008" t="str">
            <v>NotApplicable</v>
          </cell>
          <cell r="M1008" t="str">
            <v>canNotEstablishWithin50years</v>
          </cell>
          <cell r="AA1008">
            <v>1865</v>
          </cell>
          <cell r="AB1008" t="str">
            <v>terrestrial</v>
          </cell>
          <cell r="AD1008" t="str">
            <v>origin,unknown</v>
          </cell>
          <cell r="AE1008" t="str">
            <v>no</v>
          </cell>
          <cell r="AF1008" t="str">
            <v>unknown</v>
          </cell>
          <cell r="AI1008">
            <v>1</v>
          </cell>
          <cell r="AJ1008" t="str">
            <v>V</v>
          </cell>
          <cell r="AW1008" t="str">
            <v>Ingen kjent effekt</v>
          </cell>
          <cell r="AX1008" t="str">
            <v>Brukes bl.a. i landbrukssammenheng som jordforbedrer ved vekselbruk og som fôrplante (Clark 2014).</v>
          </cell>
          <cell r="BC1008" t="str">
            <v>Ingen kjent effekt</v>
          </cell>
          <cell r="BD1008" t="str">
            <v>Ingen kjent effekt</v>
          </cell>
          <cell r="BK1008" t="str">
            <v>temperate_nemoral:Europe|subtropic_mediterranean:Europe,Asia,Africa</v>
          </cell>
          <cell r="BM1008" t="str">
            <v>temperate_nemoral:Europe,Asia,Africa,Oceania,NorthAndCentralAmerica,SouthAmerica|temperate_dry:Europe,Asia,NorthAndCentralAmerica,SouthAmerica|subtropic_mediterranean:Europe,Asia,Africa,Oceania,NorthAndCentralAmerica,SouthAmerica|subtropic_dry:Asia,Africa,Oceania,NorthAndCentralAmerica,SouthAmerica|subtropic_caperegion:Africa|subtropic_highlands:Asia,Africa,SouthAmerica</v>
          </cell>
          <cell r="DI1008">
            <v>1</v>
          </cell>
        </row>
        <row r="1009">
          <cell r="B1009" t="str">
            <v>Medicago truncatula</v>
          </cell>
          <cell r="C1009" t="str">
            <v>Gaertn.</v>
          </cell>
          <cell r="D1009" t="str">
            <v>gruvesneglebelg</v>
          </cell>
          <cell r="E1009">
            <v>134425</v>
          </cell>
          <cell r="F1009">
            <v>101994</v>
          </cell>
          <cell r="G1009" t="str">
            <v>ExpertGroups/Karplanter/N</v>
          </cell>
          <cell r="H1009" t="str">
            <v>Karplanter</v>
          </cell>
          <cell r="I1009" t="str">
            <v>Karplanter</v>
          </cell>
          <cell r="J1009" t="str">
            <v>NotApplicable</v>
          </cell>
          <cell r="M1009" t="str">
            <v>canNotEstablishWithin50years</v>
          </cell>
          <cell r="AA1009">
            <v>1947</v>
          </cell>
          <cell r="AB1009" t="str">
            <v>terrestrial</v>
          </cell>
          <cell r="AD1009" t="str">
            <v>origin</v>
          </cell>
          <cell r="AE1009" t="str">
            <v>no</v>
          </cell>
          <cell r="AF1009" t="str">
            <v>unknown</v>
          </cell>
          <cell r="AI1009">
            <v>1</v>
          </cell>
          <cell r="AJ1009" t="str">
            <v>V</v>
          </cell>
          <cell r="AW1009" t="str">
            <v>Ingen kjent effekt</v>
          </cell>
          <cell r="AX1009" t="str">
            <v>Ingen kjent effekt</v>
          </cell>
          <cell r="BC1009" t="str">
            <v>Ingen kjent effekt</v>
          </cell>
          <cell r="BD1009" t="str">
            <v>Ingen kjent effekt</v>
          </cell>
          <cell r="BK1009" t="str">
            <v>subtropic_mediterranean:Europe,Asia,Africa</v>
          </cell>
          <cell r="BM1009" t="str">
            <v>subtropic_mediterranean:Europe,Asia,Africa</v>
          </cell>
          <cell r="DI1009">
            <v>0</v>
          </cell>
        </row>
        <row r="1010">
          <cell r="B1010" t="str">
            <v>Medicago turbinata</v>
          </cell>
          <cell r="C1010" t="str">
            <v>(L.) All.</v>
          </cell>
          <cell r="D1010" t="str">
            <v>ballastsneglebelg</v>
          </cell>
          <cell r="E1010">
            <v>61955</v>
          </cell>
          <cell r="F1010">
            <v>101995</v>
          </cell>
          <cell r="G1010" t="str">
            <v>ExpertGroups/Karplanter/N</v>
          </cell>
          <cell r="H1010" t="str">
            <v>Karplanter</v>
          </cell>
          <cell r="I1010" t="str">
            <v>Karplanter</v>
          </cell>
          <cell r="J1010" t="str">
            <v>NotApplicable</v>
          </cell>
          <cell r="M1010" t="str">
            <v>canNotEstablishWithin50years</v>
          </cell>
          <cell r="AA1010">
            <v>1888</v>
          </cell>
          <cell r="AB1010" t="str">
            <v>terrestrial</v>
          </cell>
          <cell r="AD1010" t="str">
            <v>origin</v>
          </cell>
          <cell r="AE1010" t="str">
            <v>no</v>
          </cell>
          <cell r="AF1010" t="str">
            <v>unknown</v>
          </cell>
          <cell r="AI1010">
            <v>1</v>
          </cell>
          <cell r="AJ1010" t="str">
            <v>V</v>
          </cell>
          <cell r="AW1010" t="str">
            <v>Ingen kjent effekt</v>
          </cell>
          <cell r="AX1010" t="str">
            <v>Ingen kjent effekt</v>
          </cell>
          <cell r="BC1010" t="str">
            <v>Ingen kjent effekt</v>
          </cell>
          <cell r="BD1010" t="str">
            <v>Ingen kjent effekt</v>
          </cell>
          <cell r="BK1010" t="str">
            <v>subtropic_mediterranean:Europe,Asia,Africa</v>
          </cell>
          <cell r="BM1010" t="str">
            <v>temperate_nemoral:Europe|subtropic_mediterranean:Europe,Asia,Africa</v>
          </cell>
          <cell r="DI1010">
            <v>0</v>
          </cell>
        </row>
        <row r="1011">
          <cell r="B1011" t="str">
            <v>Medicago ×varia</v>
          </cell>
          <cell r="C1011" t="str">
            <v>Martyn</v>
          </cell>
          <cell r="D1011" t="str">
            <v>mellomlusern</v>
          </cell>
          <cell r="E1011">
            <v>134412</v>
          </cell>
          <cell r="F1011">
            <v>143508</v>
          </cell>
          <cell r="G1011" t="str">
            <v>ExpertGroups/Karplanter/N</v>
          </cell>
          <cell r="H1011" t="str">
            <v>Karplanter</v>
          </cell>
          <cell r="I1011" t="str">
            <v>Karplanter</v>
          </cell>
          <cell r="J1011" t="str">
            <v>AlienSpecie</v>
          </cell>
          <cell r="N1011">
            <v>2</v>
          </cell>
          <cell r="Q1011">
            <v>1</v>
          </cell>
          <cell r="T1011" t="str">
            <v>LO</v>
          </cell>
          <cell r="U1011">
            <v>2</v>
          </cell>
          <cell r="V1011" t="str">
            <v>2AB,1</v>
          </cell>
          <cell r="X1011">
            <v>2</v>
          </cell>
          <cell r="Y1011">
            <v>3</v>
          </cell>
          <cell r="Z1011">
            <v>1</v>
          </cell>
          <cell r="AA1011">
            <v>1899</v>
          </cell>
          <cell r="AB1011" t="str">
            <v>terrestrial</v>
          </cell>
          <cell r="AD1011" t="str">
            <v>origin,unknown</v>
          </cell>
          <cell r="AE1011" t="str">
            <v>yes</v>
          </cell>
          <cell r="AF1011" t="str">
            <v>unknown</v>
          </cell>
          <cell r="AG1011">
            <v>1899</v>
          </cell>
          <cell r="AH1011" t="str">
            <v>Oslo: Bygdøy</v>
          </cell>
          <cell r="AI1011">
            <v>5</v>
          </cell>
          <cell r="AJ1011" t="str">
            <v>V</v>
          </cell>
          <cell r="AL1011">
            <v>1</v>
          </cell>
          <cell r="AM1011" t="str">
            <v>importDirect</v>
          </cell>
          <cell r="AN1011">
            <v>1</v>
          </cell>
          <cell r="AO1011" t="str">
            <v>introductionEscaped</v>
          </cell>
          <cell r="AP1011" t="str">
            <v>Øs,OsA,Bu,Ve,Te</v>
          </cell>
          <cell r="AQ1011">
            <v>40</v>
          </cell>
          <cell r="AR1011">
            <v>5</v>
          </cell>
          <cell r="AS1011">
            <v>200</v>
          </cell>
          <cell r="AT1011">
            <v>30000</v>
          </cell>
          <cell r="AU1011">
            <v>300</v>
          </cell>
          <cell r="AV1011">
            <v>85</v>
          </cell>
          <cell r="AW1011" t="str">
            <v>Ingen kjent effekt</v>
          </cell>
          <cell r="AX1011" t="str">
            <v>Ingen kjent effekt</v>
          </cell>
          <cell r="BC1011" t="str">
            <v>Ingen kjent effekt</v>
          </cell>
          <cell r="BD1011" t="str">
            <v>Ingen kjent effekt</v>
          </cell>
          <cell r="BE1011" t="str">
            <v>no</v>
          </cell>
          <cell r="BF1011" t="str">
            <v>no</v>
          </cell>
          <cell r="BG1011" t="str">
            <v>V</v>
          </cell>
          <cell r="BK1011" t="str">
            <v>temperate_nemoral:Europe|subtropic_mediterranean:Europe,Asia,Africa</v>
          </cell>
          <cell r="BM1011" t="str">
            <v>temperate_nemoral:Europe,Asia|temperate_dry:Asia|subtropic_mediterranean:Europe,Asia,Africa</v>
          </cell>
          <cell r="BO1011">
            <v>2</v>
          </cell>
          <cell r="BR1011" t="str">
            <v>RedListCategoryLevel</v>
          </cell>
          <cell r="BT1011">
            <v>2</v>
          </cell>
          <cell r="BW1011" t="str">
            <v>SpreadYearlyIncreaseObservations</v>
          </cell>
          <cell r="BX1011">
            <v>86</v>
          </cell>
          <cell r="BY1011">
            <v>1</v>
          </cell>
          <cell r="CB1011" t="str">
            <v>T32,T35,T37,T40,T41,T43,T45</v>
          </cell>
          <cell r="CC1011">
            <v>1</v>
          </cell>
          <cell r="CH1011">
            <v>1</v>
          </cell>
          <cell r="CM1011">
            <v>1</v>
          </cell>
          <cell r="CQ1011">
            <v>1</v>
          </cell>
          <cell r="CU1011">
            <v>1</v>
          </cell>
          <cell r="CX1011">
            <v>0</v>
          </cell>
          <cell r="CY1011">
            <v>1</v>
          </cell>
          <cell r="DB1011">
            <v>0</v>
          </cell>
          <cell r="DC1011" t="str">
            <v>Mellomlusern &lt;em&gt;Medicago &lt;/em&gt;x &lt;em&gt;varia &lt;/em&gt;(tidligere &lt;i&gt;M.&lt;/i&gt; &lt;em&gt;sativa&lt;/em&gt; subsp. x &lt;em&gt;varia&lt;/em&gt;) er en hybridart mellom blålusern &lt;i&gt;M. sativa&lt;/i&gt; og (tidligere &lt;i&gt;M. sativa&lt;/i&gt; subsp. &lt;em&gt;sativa&lt;/em&gt;)&lt;em&gt; &lt;/em&gt;og gull-lusern &lt;i&gt;M. falcata&lt;/i&gt; (tidligere &lt;i&gt;M. sativa&lt;/i&gt; subsp. &lt;em&gt;falcata&lt;/em&gt;)&lt;em&gt;. &lt;/em&gt;Hybriden stammer fra Mellom- og Sør-Europa og Middelhavsområdet. Den er kortlevd flerårig, fertil med god frøformering, og mellomformer er derfor vanlige. Den kan leve uavhengig av foreldrene sine, noe den som oftest gjør i Norge.</v>
          </cell>
          <cell r="DD1011" t="str">
            <v>&lt;p&gt;Mellomlusern er delvis sådd inn som f&amp;#244:rplante, delvis er den kommet inn ved møller. Første etablering er på Bygdøy i Oslo i 1899, med langvarig forekomst. Senere er den funnet spredte steder i kyststrøk sør til AA Tvedestrand: Risøya (sist i 1985), og med en strøforekomst ved kornsiloene i Ilsvika i ST Trondheim i 1973. Mange forekomster har vært forbigående. Den er nå stabil på noen få steder på søndre Østlandet og i Aust-Agder, men er neppe i noen sterk framgang.&lt;/p&gt;</v>
          </cell>
          <cell r="DE1011" t="str">
            <v>Arten er spredd fra dyrkning som f&amp;#244:rplante, kanskje delvis også som gjenstående. Den har også kommet inn ved møller.</v>
          </cell>
          <cell r="DF1011" t="str">
            <v>Invasjonspotensialet er begrenset: arten har en begrenset median levetid og en begrenset ekspansjonshastighet.</v>
          </cell>
          <cell r="DG1011" t="str">
            <v>Det er ingen kjente negative økologiske effekter knyttet til denne arten hos oss.</v>
          </cell>
          <cell r="DH1011" t="str">
            <v>&lt;p&gt;Mellomlusern vurderes til lav økologisk risiko. Dette skyldes en kombinasjon mellom et begrenset invasjonspotensial og ingen kjente negative økologiske effekter.&lt;/p&gt;</v>
          </cell>
          <cell r="DI1011">
            <v>0</v>
          </cell>
        </row>
        <row r="1012">
          <cell r="B1012" t="str">
            <v>Melampodium montanum</v>
          </cell>
          <cell r="C1012" t="str">
            <v>Benth.</v>
          </cell>
          <cell r="E1012">
            <v>84830</v>
          </cell>
          <cell r="F1012">
            <v>127967</v>
          </cell>
          <cell r="G1012" t="str">
            <v>ExpertGroups/Karplanter/N</v>
          </cell>
          <cell r="H1012" t="str">
            <v>Karplanter</v>
          </cell>
          <cell r="I1012" t="str">
            <v>Karplanter</v>
          </cell>
          <cell r="J1012" t="str">
            <v>NotApplicable</v>
          </cell>
          <cell r="M1012" t="str">
            <v>canNotEstablishWithin50years</v>
          </cell>
          <cell r="AA1012">
            <v>2006</v>
          </cell>
          <cell r="AB1012" t="str">
            <v>terrestrial</v>
          </cell>
          <cell r="AD1012" t="str">
            <v>unknown</v>
          </cell>
          <cell r="AE1012" t="str">
            <v>no</v>
          </cell>
          <cell r="AF1012" t="str">
            <v>unknown</v>
          </cell>
          <cell r="AI1012">
            <v>1</v>
          </cell>
          <cell r="AJ1012" t="str">
            <v>V</v>
          </cell>
          <cell r="AW1012" t="str">
            <v>Ingen kjent effekt</v>
          </cell>
          <cell r="AX1012" t="str">
            <v>Ingen kjent effekt</v>
          </cell>
          <cell r="BC1012" t="str">
            <v>Ingen kjent effekt</v>
          </cell>
          <cell r="BD1012" t="str">
            <v>Ingen kjent effekt</v>
          </cell>
          <cell r="BK1012" t="str">
            <v>subtropic_dry:NorthAndCentralAmerica|tropic:NorthAndCentralAmerica</v>
          </cell>
          <cell r="BM1012" t="str">
            <v>subtropic_dry:NorthAndCentralAmerica|tropic:NorthAndCentralAmerica</v>
          </cell>
          <cell r="DI1012">
            <v>0</v>
          </cell>
        </row>
        <row r="1013">
          <cell r="B1013" t="str">
            <v>Melica altissima</v>
          </cell>
          <cell r="C1013" t="str">
            <v>L.</v>
          </cell>
          <cell r="D1013" t="str">
            <v>bleikhengeaks</v>
          </cell>
          <cell r="E1013">
            <v>60056</v>
          </cell>
          <cell r="F1013">
            <v>100096</v>
          </cell>
          <cell r="G1013" t="str">
            <v>ExpertGroups/Karplanter/N</v>
          </cell>
          <cell r="H1013" t="str">
            <v>Karplanter</v>
          </cell>
          <cell r="I1013" t="str">
            <v>Karplanter</v>
          </cell>
          <cell r="J1013" t="str">
            <v>AlienSpecie</v>
          </cell>
          <cell r="N1013">
            <v>2</v>
          </cell>
          <cell r="P1013" t="str">
            <v>V</v>
          </cell>
          <cell r="Q1013">
            <v>1</v>
          </cell>
          <cell r="T1013" t="str">
            <v>LO</v>
          </cell>
          <cell r="U1013">
            <v>2</v>
          </cell>
          <cell r="V1013" t="str">
            <v>2AB,1</v>
          </cell>
          <cell r="X1013">
            <v>2</v>
          </cell>
          <cell r="Y1013">
            <v>3</v>
          </cell>
          <cell r="Z1013">
            <v>1</v>
          </cell>
          <cell r="AA1013">
            <v>1941</v>
          </cell>
          <cell r="AB1013" t="str">
            <v>terrestrial</v>
          </cell>
          <cell r="AD1013" t="str">
            <v>unknown</v>
          </cell>
          <cell r="AE1013" t="str">
            <v>yes</v>
          </cell>
          <cell r="AF1013" t="str">
            <v>unknown</v>
          </cell>
          <cell r="AG1013">
            <v>1941</v>
          </cell>
          <cell r="AH1013" t="str">
            <v>Ak Bærum: Snarøya</v>
          </cell>
          <cell r="AI1013">
            <v>10</v>
          </cell>
          <cell r="AJ1013" t="str">
            <v>V</v>
          </cell>
          <cell r="AL1013">
            <v>1</v>
          </cell>
          <cell r="AM1013" t="str">
            <v>importDirect</v>
          </cell>
          <cell r="AN1013">
            <v>2</v>
          </cell>
          <cell r="AO1013" t="str">
            <v>introductionEscaped</v>
          </cell>
          <cell r="AP1013" t="str">
            <v>OsA</v>
          </cell>
          <cell r="AQ1013">
            <v>8</v>
          </cell>
          <cell r="AR1013">
            <v>3</v>
          </cell>
          <cell r="AS1013">
            <v>24</v>
          </cell>
          <cell r="AT1013">
            <v>150</v>
          </cell>
          <cell r="AU1013">
            <v>48</v>
          </cell>
          <cell r="AV1013">
            <v>50</v>
          </cell>
          <cell r="AW1013" t="str">
            <v>Ingen kjent effekt</v>
          </cell>
          <cell r="AX1013" t="str">
            <v>Ingen kjent effekt</v>
          </cell>
          <cell r="BC1013" t="str">
            <v>Ingen kjent effekt</v>
          </cell>
          <cell r="BD1013" t="str">
            <v>Ingen kjent effekt</v>
          </cell>
          <cell r="BE1013" t="str">
            <v>no</v>
          </cell>
          <cell r="BF1013" t="str">
            <v>no</v>
          </cell>
          <cell r="BG1013" t="str">
            <v>V</v>
          </cell>
          <cell r="BK1013" t="str">
            <v>temperate_nemoral:Europe,Asia</v>
          </cell>
          <cell r="BM1013" t="str">
            <v>temperate_nemoral:Europe,Asia</v>
          </cell>
          <cell r="BO1013">
            <v>2</v>
          </cell>
          <cell r="BP1013" t="str">
            <v>X</v>
          </cell>
          <cell r="BR1013" t="str">
            <v>RedListCategoryLevel</v>
          </cell>
          <cell r="BT1013">
            <v>2</v>
          </cell>
          <cell r="BW1013" t="str">
            <v>SpreadYearlyIncreaseCalculatedExpansionSpeed</v>
          </cell>
          <cell r="BX1013">
            <v>58.18</v>
          </cell>
          <cell r="BY1013">
            <v>1</v>
          </cell>
          <cell r="CB1013" t="str">
            <v>T4-C-4,T43,T35</v>
          </cell>
          <cell r="CC1013">
            <v>1</v>
          </cell>
          <cell r="CH1013">
            <v>1</v>
          </cell>
          <cell r="CM1013">
            <v>1</v>
          </cell>
          <cell r="CQ1013">
            <v>1</v>
          </cell>
          <cell r="CU1013">
            <v>1</v>
          </cell>
          <cell r="CX1013">
            <v>0</v>
          </cell>
          <cell r="CY1013">
            <v>1</v>
          </cell>
          <cell r="DB1013">
            <v>0</v>
          </cell>
          <cell r="DC1013" t="str">
            <v>Bleikhengeaks &lt;em&gt;Melica altissima &lt;/em&gt;er hjemlig i Mellom- og Sør-Europa og tempererte deler av Asia. Den er langlevd flerårig og tuedannende, med stor frøreproduksjon.</v>
          </cell>
          <cell r="DD1013" t="str">
            <v>&lt;p&gt;Arten ble funnet etablert på Snarøya i Ak Bærum i 1941 og sto der minst til 1952, trolig forsvunnet på grunn av nedbygging. Den var sannsynligvis forvillet fra dyrkning som prydgras. Arten er også dokumentert fra Ak Asker: Brønnøya i 1995, men det er uklart hva som er status på denne. En ny, men allerede etablert forekomst ble funnet i 2009 på Malmøya i Oslo. Her står den i en skogkant i et vernet område. Arten har dessuten i perioder vært solid forvillet i Botanisk hage på Tøyen i Oslo, i perioder med lite vedlikehold har den tatt over bed og avdelinger. Bleikhengeaks har potensial for permanent etablering i Norge dersom den kommer til en egnet naturtype (kortvokst grasmark eller skogkanter på noe baserik grunn), og nå har den trolig lykkes med det.&lt;/p&gt;</v>
          </cell>
          <cell r="DE1013" t="str">
            <v>Arten er trolig kommet inn som prydgras i hager, men dyrkes meget sjelden. Den frøreproduserer meget bra i Norge (enkelte år et besværlig ugras i grasbedene i Botanisk hage på Tøyen, Oslo). Fruktene spres med vind og dyr, potensielt over middels distanser (100 m etter mer).</v>
          </cell>
          <cell r="DF1013" t="str">
            <v>Invasjonspotensialet er begrenset (med usikkerhet til moderat), som en kombinasjon av begrenset (til moderat) lang median levetid og begrenset ekspansjonshastighet.</v>
          </cell>
          <cell r="DG1013" t="str">
            <v>Ingen kjent negativ økologisk effekt er knyttet til arten. Den er funnet etablert tre ganger i norsk natur, men første gang ble forekomsten trolig nedbygd. Andre gang er den etablert i et vernet område. Den kan spre seg, men vil neppe gjøre noen påviselig skade.</v>
          </cell>
          <cell r="DH1013" t="str">
            <v>&lt;p&gt;Bleikhengeaks vurderes til lav økologisk risiko. Dette skyldes kombinasjonen mellom et begrenset (til moderat) invasjonspotensial og ingen kjente negative økologiske effekter.&lt;/p&gt;&lt;p&gt;&lt;br/&gt;&lt;/p&gt;</v>
          </cell>
          <cell r="DI1013">
            <v>0</v>
          </cell>
        </row>
        <row r="1014">
          <cell r="B1014" t="str">
            <v>Melica ciliata</v>
          </cell>
          <cell r="C1014" t="str">
            <v>L.</v>
          </cell>
          <cell r="D1014" t="str">
            <v>grushengeaks</v>
          </cell>
          <cell r="E1014">
            <v>60057</v>
          </cell>
          <cell r="F1014">
            <v>100097</v>
          </cell>
          <cell r="G1014" t="str">
            <v>ExpertGroups/Karplanter/N</v>
          </cell>
          <cell r="H1014" t="str">
            <v>Karplanter</v>
          </cell>
          <cell r="I1014" t="str">
            <v>Karplanter</v>
          </cell>
          <cell r="J1014" t="str">
            <v>AlienSpecie</v>
          </cell>
          <cell r="N1014">
            <v>1</v>
          </cell>
          <cell r="Q1014">
            <v>1</v>
          </cell>
          <cell r="T1014" t="str">
            <v>NK</v>
          </cell>
          <cell r="U1014">
            <v>1</v>
          </cell>
          <cell r="V1014" t="str">
            <v>1,1</v>
          </cell>
          <cell r="X1014">
            <v>2</v>
          </cell>
          <cell r="Y1014">
            <v>3</v>
          </cell>
          <cell r="Z1014">
            <v>1</v>
          </cell>
          <cell r="AA1014">
            <v>1971</v>
          </cell>
          <cell r="AB1014" t="str">
            <v>terrestrial</v>
          </cell>
          <cell r="AD1014" t="str">
            <v>unknown</v>
          </cell>
          <cell r="AE1014" t="str">
            <v>yes</v>
          </cell>
          <cell r="AF1014" t="str">
            <v>unknown</v>
          </cell>
          <cell r="AG1014">
            <v>1971</v>
          </cell>
          <cell r="AH1014" t="str">
            <v>Vf Larvik: Tollerodden</v>
          </cell>
          <cell r="AI1014">
            <v>10</v>
          </cell>
          <cell r="AJ1014" t="str">
            <v>V</v>
          </cell>
          <cell r="AL1014">
            <v>1</v>
          </cell>
          <cell r="AM1014" t="str">
            <v>importDirect</v>
          </cell>
          <cell r="AN1014">
            <v>1</v>
          </cell>
          <cell r="AO1014" t="str">
            <v>introductionEscaped</v>
          </cell>
          <cell r="AP1014" t="str">
            <v>Ve</v>
          </cell>
          <cell r="AQ1014">
            <v>4</v>
          </cell>
          <cell r="AR1014">
            <v>1</v>
          </cell>
          <cell r="AS1014">
            <v>4</v>
          </cell>
          <cell r="AT1014">
            <v>1</v>
          </cell>
          <cell r="AU1014">
            <v>8</v>
          </cell>
          <cell r="AV1014">
            <v>0</v>
          </cell>
          <cell r="AW1014" t="str">
            <v>Ingen kjent effekt</v>
          </cell>
          <cell r="AX1014" t="str">
            <v>Ingen kjent effekt</v>
          </cell>
          <cell r="BC1014" t="str">
            <v>Ingen kjent effekt</v>
          </cell>
          <cell r="BD1014" t="str">
            <v>Ingen kjent effekt</v>
          </cell>
          <cell r="BE1014" t="str">
            <v>no</v>
          </cell>
          <cell r="BF1014" t="str">
            <v>no</v>
          </cell>
          <cell r="BG1014" t="str">
            <v>V</v>
          </cell>
          <cell r="BK1014" t="str">
            <v>temperate_nemoral:Europe,Asia|temperate_dry:Europe,Asia|subtropic_mediterranean:Europe,Asia,Africa</v>
          </cell>
          <cell r="BM1014" t="str">
            <v>temperate_nemoral:Europe,Asia|temperate_dry:Europe,Asia|subtropic_mediterranean:Europe,Asia,Africa</v>
          </cell>
          <cell r="BO1014">
            <v>1</v>
          </cell>
          <cell r="BR1014" t="str">
            <v>RedListCategoryLevel</v>
          </cell>
          <cell r="BT1014">
            <v>1</v>
          </cell>
          <cell r="BW1014" t="str">
            <v>SpreadYearlyIncreaseCalculatedExpansionSpeed</v>
          </cell>
          <cell r="BX1014">
            <v>0</v>
          </cell>
          <cell r="BY1014">
            <v>1</v>
          </cell>
          <cell r="CB1014" t="str">
            <v>T2</v>
          </cell>
          <cell r="CC1014">
            <v>1</v>
          </cell>
          <cell r="CH1014">
            <v>1</v>
          </cell>
          <cell r="CM1014">
            <v>1</v>
          </cell>
          <cell r="CQ1014">
            <v>1</v>
          </cell>
          <cell r="CU1014">
            <v>1</v>
          </cell>
          <cell r="CX1014">
            <v>0</v>
          </cell>
          <cell r="CY1014">
            <v>1</v>
          </cell>
          <cell r="DB1014">
            <v>0</v>
          </cell>
          <cell r="DC1014" t="str">
            <v>Grushengeaks &lt;em&gt;Melica ciliata &lt;/em&gt;stammer fra Europa og Asia og forekommer som hjemlig nord til Østersjøområdet i Øst-Sverige. Arten er et langlevd flerårig, tuedannende gras. Den frøreproduserer.</v>
          </cell>
          <cell r="DD1014" t="str">
            <v>&lt;p&gt;Arten ble funnet etablert på Tollerodden i Vf Larvik i 1971 og også samlet i 1972. Det er mulig at arten står der fortsatt. Voksestedet var "rundt en fjellknaus" og "tørr haug" (opplysninger fra herbarie-etiketter). Arten kan godt reprodusere i Norge, men er muligens ikke kommet til et optimalt sted. Larvik-området har nokså sur berggrunn mens denne arten foretrekker meget kalkrikt berg. Inntil videre kan den muligens være etablert i Norge med &amp;#233:n bestand.&lt;/p&gt;</v>
          </cell>
          <cell r="DE1014" t="str">
            <v>Fruktene har lange hår og spres effektivt med vind og kanskje dyr, potensielt over middels distanser (100 m og mer). Det er helt uvisst hvordan arten er kommet til Norge. Den kan ha vært dyrket som prydgras, men vi kjenner ikke til slik dyrkning.</v>
          </cell>
          <cell r="DF1014" t="str">
            <v>Artens invasjonspotensial er lite: den ene dokumenterte forekomsten fra 1971/72 gir den laveste skår både på median levetid og ekspansjonshastighet.</v>
          </cell>
          <cell r="DG1014" t="str">
            <v>Ingen kjent negativ økologisk effekt er knyttet til arten. Arten er etablert på knaus og grunnlende, men i et basefattig område der den ikke har stort potensial (den er meget basekrevende). Den vil neppe ekspandere og gjøre noen skade i norsk natur med det første.</v>
          </cell>
          <cell r="DH1014" t="str">
            <v>&lt;p&gt;Grushengeaks vurderes til ingen kjent økologisk risiko. Dette skyldes en kombinasjon mellom et lite invasjonspotensial og ingen kjent negativ økologisk effekt. Den ble i FAB2012 vurdert å ha lav risiko, og denne endringen skyldes en endring i tolkningen av den ene forekomsten. Det har nå gått enda 5 år til uten nye funn, og det virker dermed ikke rimelig å gi arten noe høyere skår på invasjonspotensial enn minimum.&lt;/p&gt;&lt;p&gt;&lt;br/&gt;&lt;/p&gt;</v>
          </cell>
          <cell r="DI1014">
            <v>0</v>
          </cell>
        </row>
        <row r="1015">
          <cell r="B1015" t="str">
            <v>Melilotus dentatus</v>
          </cell>
          <cell r="C1015" t="str">
            <v>(Waldst. &amp; Kit.) Pers.</v>
          </cell>
          <cell r="D1015" t="str">
            <v>steppesteinkløver</v>
          </cell>
          <cell r="E1015">
            <v>134434</v>
          </cell>
          <cell r="F1015">
            <v>101999</v>
          </cell>
          <cell r="G1015" t="str">
            <v>ExpertGroups/Karplanter/N</v>
          </cell>
          <cell r="H1015" t="str">
            <v>Karplanter</v>
          </cell>
          <cell r="I1015" t="str">
            <v>Karplanter</v>
          </cell>
          <cell r="J1015" t="str">
            <v>NotApplicable</v>
          </cell>
          <cell r="M1015" t="str">
            <v>canNotEstablishWithin50years</v>
          </cell>
          <cell r="AA1015">
            <v>1900</v>
          </cell>
          <cell r="AB1015" t="str">
            <v>terrestrial</v>
          </cell>
          <cell r="AD1015" t="str">
            <v>origin</v>
          </cell>
          <cell r="AE1015" t="str">
            <v>no</v>
          </cell>
          <cell r="AF1015" t="str">
            <v>unknown</v>
          </cell>
          <cell r="AI1015">
            <v>1</v>
          </cell>
          <cell r="AJ1015" t="str">
            <v>V</v>
          </cell>
          <cell r="AW1015" t="str">
            <v>Ingen kjent effekt</v>
          </cell>
          <cell r="AX1015" t="str">
            <v>Ingen kjent effekt</v>
          </cell>
          <cell r="BC1015" t="str">
            <v>Ingen kjent effekt</v>
          </cell>
          <cell r="BD1015" t="str">
            <v>Ingen kjent effekt</v>
          </cell>
          <cell r="BK1015" t="str">
            <v>temperate_nemoral:Europe,Asia|temperate_dry:Asia</v>
          </cell>
          <cell r="BM1015" t="str">
            <v>temperate_nemoral:Europe,Asia|temperate_dry:Asia</v>
          </cell>
          <cell r="DI1015">
            <v>0</v>
          </cell>
        </row>
        <row r="1016">
          <cell r="B1016" t="str">
            <v>Melilotus indicus</v>
          </cell>
          <cell r="C1016" t="str">
            <v>(L.) All.</v>
          </cell>
          <cell r="D1016" t="str">
            <v>orientsteinkløver</v>
          </cell>
          <cell r="E1016">
            <v>134437</v>
          </cell>
          <cell r="F1016">
            <v>102000</v>
          </cell>
          <cell r="G1016" t="str">
            <v>ExpertGroups/Karplanter/N</v>
          </cell>
          <cell r="H1016" t="str">
            <v>Karplanter</v>
          </cell>
          <cell r="I1016" t="str">
            <v>Karplanter</v>
          </cell>
          <cell r="J1016" t="str">
            <v>NotApplicable</v>
          </cell>
          <cell r="M1016" t="str">
            <v>canNotEstablishWithin50years</v>
          </cell>
          <cell r="AA1016">
            <v>1866</v>
          </cell>
          <cell r="AB1016" t="str">
            <v>terrestrial</v>
          </cell>
          <cell r="AD1016" t="str">
            <v>origin,unknown</v>
          </cell>
          <cell r="AE1016" t="str">
            <v>no</v>
          </cell>
          <cell r="AF1016" t="str">
            <v>unknown</v>
          </cell>
          <cell r="AI1016">
            <v>1</v>
          </cell>
          <cell r="AJ1016" t="str">
            <v>V</v>
          </cell>
          <cell r="AW1016" t="str">
            <v>Ingen kjent effekt</v>
          </cell>
          <cell r="AX1016" t="str">
            <v>Ingen kjent effekt</v>
          </cell>
          <cell r="BC1016" t="str">
            <v>Ingen kjent effekt</v>
          </cell>
          <cell r="BD1016" t="str">
            <v>Ingen kjent effekt</v>
          </cell>
          <cell r="BK1016" t="str">
            <v>temperate_nemoral:Europe,Asia|subtropic_mediterranean:Europe,Asia,Africa</v>
          </cell>
          <cell r="BM1016" t="str">
            <v>temperate_nemoral:Europe,Asia,Oceania,NorthAndCentralAmerica,SouthAmerica|temperate_dry:NorthAndCentralAmerica,SouthAmerica|subtropic_unspecified:Asia,NorthAndCentralAmerica,SouthAmerica|subtropic_mediterranean:Europe,Asia,Oceania,NorthAndCentralAmerica,SouthAmerica|subtropic_dry:Africa,Oceania,SouthAmerica|subtropic_caperegion:Africa|subtropic_highlands:SouthAmerica|tropic:NorthAndCentralAmerica</v>
          </cell>
          <cell r="DI1016">
            <v>0</v>
          </cell>
        </row>
        <row r="1017">
          <cell r="B1017" t="str">
            <v>Melilotus infestus</v>
          </cell>
          <cell r="C1017" t="str">
            <v>Guss.</v>
          </cell>
          <cell r="D1017" t="str">
            <v>åkersteinkløver</v>
          </cell>
          <cell r="E1017">
            <v>134438</v>
          </cell>
          <cell r="F1017">
            <v>102001</v>
          </cell>
          <cell r="G1017" t="str">
            <v>ExpertGroups/Karplanter/N</v>
          </cell>
          <cell r="H1017" t="str">
            <v>Karplanter</v>
          </cell>
          <cell r="I1017" t="str">
            <v>Karplanter</v>
          </cell>
          <cell r="J1017" t="str">
            <v>NotApplicable</v>
          </cell>
          <cell r="M1017" t="str">
            <v>canNotEstablishWithin50years</v>
          </cell>
          <cell r="AA1017">
            <v>1883</v>
          </cell>
          <cell r="AB1017" t="str">
            <v>terrestrial</v>
          </cell>
          <cell r="AD1017" t="str">
            <v>origin</v>
          </cell>
          <cell r="AE1017" t="str">
            <v>no</v>
          </cell>
          <cell r="AF1017" t="str">
            <v>unknown</v>
          </cell>
          <cell r="AI1017">
            <v>1</v>
          </cell>
          <cell r="AJ1017" t="str">
            <v>V</v>
          </cell>
          <cell r="AW1017" t="str">
            <v>Ingen kjent effekt</v>
          </cell>
          <cell r="AX1017" t="str">
            <v>Ingen kjent effekt</v>
          </cell>
          <cell r="BC1017" t="str">
            <v>Ingen kjent effekt</v>
          </cell>
          <cell r="BD1017" t="str">
            <v>Ingen kjent effekt</v>
          </cell>
          <cell r="BK1017" t="str">
            <v>subtropic_mediterranean:Europe,Africa</v>
          </cell>
          <cell r="BM1017" t="str">
            <v>subtropic_mediterranean:Europe,Africa</v>
          </cell>
          <cell r="DI1017">
            <v>0</v>
          </cell>
        </row>
        <row r="1018">
          <cell r="B1018" t="str">
            <v>Melilotus micranthus</v>
          </cell>
          <cell r="C1018" t="str">
            <v>Willd. ex Steven</v>
          </cell>
          <cell r="E1018">
            <v>140824</v>
          </cell>
          <cell r="F1018">
            <v>170015</v>
          </cell>
          <cell r="G1018" t="str">
            <v>ExpertGroups/Karplanter/N</v>
          </cell>
          <cell r="H1018" t="str">
            <v>Karplanter</v>
          </cell>
          <cell r="I1018" t="str">
            <v>Karplanter</v>
          </cell>
          <cell r="J1018" t="str">
            <v>NotApplicable</v>
          </cell>
          <cell r="M1018" t="str">
            <v>canNotEstablishWithin50years</v>
          </cell>
          <cell r="AA1018">
            <v>1932</v>
          </cell>
          <cell r="AB1018" t="str">
            <v>terrestrial</v>
          </cell>
          <cell r="AD1018" t="str">
            <v>origin</v>
          </cell>
          <cell r="AE1018" t="str">
            <v>no</v>
          </cell>
          <cell r="AF1018" t="str">
            <v>unknown</v>
          </cell>
          <cell r="AI1018">
            <v>1</v>
          </cell>
          <cell r="AJ1018" t="str">
            <v>V</v>
          </cell>
          <cell r="AW1018" t="str">
            <v>Ingen kjent effekt</v>
          </cell>
          <cell r="AX1018" t="str">
            <v>Ingen kjent effekt</v>
          </cell>
          <cell r="BC1018" t="str">
            <v>Ingen kjent effekt</v>
          </cell>
          <cell r="BD1018" t="str">
            <v>Ingen kjent effekt</v>
          </cell>
          <cell r="BK1018" t="str">
            <v>subtropic_mediterranean:Europe,Asia,Africa</v>
          </cell>
          <cell r="BM1018" t="str">
            <v>subtropic_mediterranean:Europe,Asia,Africa</v>
          </cell>
          <cell r="DI1018">
            <v>0</v>
          </cell>
        </row>
        <row r="1019">
          <cell r="B1019" t="str">
            <v>Melilotus segetalis</v>
          </cell>
          <cell r="C1019" t="str">
            <v>(Brot.) Ser.</v>
          </cell>
          <cell r="D1019" t="str">
            <v>saltsteinkløver</v>
          </cell>
          <cell r="E1019">
            <v>61963</v>
          </cell>
          <cell r="F1019">
            <v>102003</v>
          </cell>
          <cell r="G1019" t="str">
            <v>ExpertGroups/Karplanter/N</v>
          </cell>
          <cell r="H1019" t="str">
            <v>Karplanter</v>
          </cell>
          <cell r="I1019" t="str">
            <v>Karplanter</v>
          </cell>
          <cell r="J1019" t="str">
            <v>NotApplicable</v>
          </cell>
          <cell r="M1019" t="str">
            <v>canNotEstablishWithin50years</v>
          </cell>
          <cell r="AA1019">
            <v>1888</v>
          </cell>
          <cell r="AB1019" t="str">
            <v>terrestrial</v>
          </cell>
          <cell r="AD1019" t="str">
            <v>origin</v>
          </cell>
          <cell r="AE1019" t="str">
            <v>no</v>
          </cell>
          <cell r="AF1019" t="str">
            <v>unknown</v>
          </cell>
          <cell r="AI1019">
            <v>1</v>
          </cell>
          <cell r="AJ1019" t="str">
            <v>V</v>
          </cell>
          <cell r="AW1019" t="str">
            <v>Ingen kjent effekt</v>
          </cell>
          <cell r="AX1019" t="str">
            <v>Ingen kjent effekt</v>
          </cell>
          <cell r="BC1019" t="str">
            <v>Ingen kjent effekt</v>
          </cell>
          <cell r="BD1019" t="str">
            <v>Ingen kjent effekt</v>
          </cell>
          <cell r="BK1019" t="str">
            <v>subtropic_mediterranean:Europe,Asia,Africa</v>
          </cell>
          <cell r="BM1019" t="str">
            <v>subtropic_mediterranean:Europe,Asia,Africa</v>
          </cell>
          <cell r="DI1019">
            <v>0</v>
          </cell>
        </row>
        <row r="1020">
          <cell r="B1020" t="str">
            <v>Melilotus wolgicus</v>
          </cell>
          <cell r="C1020" t="str">
            <v>Poir.</v>
          </cell>
          <cell r="D1020" t="str">
            <v>russesteinkløver</v>
          </cell>
          <cell r="E1020">
            <v>134443</v>
          </cell>
          <cell r="F1020">
            <v>102004</v>
          </cell>
          <cell r="G1020" t="str">
            <v>ExpertGroups/Karplanter/N</v>
          </cell>
          <cell r="H1020" t="str">
            <v>Karplanter</v>
          </cell>
          <cell r="I1020" t="str">
            <v>Karplanter</v>
          </cell>
          <cell r="J1020" t="str">
            <v>NotApplicable</v>
          </cell>
          <cell r="M1020" t="str">
            <v>canNotEstablishWithin50years</v>
          </cell>
          <cell r="AA1020">
            <v>1888</v>
          </cell>
          <cell r="AB1020" t="str">
            <v>terrestrial</v>
          </cell>
          <cell r="AD1020" t="str">
            <v>origin</v>
          </cell>
          <cell r="AE1020" t="str">
            <v>no</v>
          </cell>
          <cell r="AF1020" t="str">
            <v>unknown</v>
          </cell>
          <cell r="AI1020">
            <v>1</v>
          </cell>
          <cell r="AJ1020" t="str">
            <v>V</v>
          </cell>
          <cell r="AW1020" t="str">
            <v>Ingen kjent effekt</v>
          </cell>
          <cell r="AX1020" t="str">
            <v>Ingen kjent effekt</v>
          </cell>
          <cell r="BC1020" t="str">
            <v>Ingen kjent effekt</v>
          </cell>
          <cell r="BD1020" t="str">
            <v>Ingen kjent effekt</v>
          </cell>
          <cell r="BK1020" t="str">
            <v>temperate_nemoral:Europe,Asia|temperate_dry:Europe,Asia</v>
          </cell>
          <cell r="BM1020" t="str">
            <v>temperate_nemoral:Europe,Asia|temperate_dry:Europe,Asia</v>
          </cell>
          <cell r="DI1020">
            <v>0</v>
          </cell>
        </row>
        <row r="1021">
          <cell r="B1021" t="str">
            <v>Melissa officinalis</v>
          </cell>
          <cell r="C1021" t="str">
            <v>L.</v>
          </cell>
          <cell r="D1021" t="str">
            <v>sitronmelisse</v>
          </cell>
          <cell r="E1021">
            <v>62287</v>
          </cell>
          <cell r="F1021">
            <v>102327</v>
          </cell>
          <cell r="G1021" t="str">
            <v>ExpertGroups/Karplanter/N</v>
          </cell>
          <cell r="H1021" t="str">
            <v>Karplanter</v>
          </cell>
          <cell r="I1021" t="str">
            <v>Karplanter</v>
          </cell>
          <cell r="J1021" t="str">
            <v>NotApplicable</v>
          </cell>
          <cell r="M1021" t="str">
            <v>canNotEstablishWithin50years</v>
          </cell>
          <cell r="AA1021">
            <v>1875</v>
          </cell>
          <cell r="AB1021" t="str">
            <v>terrestrial</v>
          </cell>
          <cell r="AD1021" t="str">
            <v>unknown</v>
          </cell>
          <cell r="AE1021" t="str">
            <v>no</v>
          </cell>
          <cell r="AF1021" t="str">
            <v>unknown</v>
          </cell>
          <cell r="AI1021">
            <v>5</v>
          </cell>
          <cell r="AJ1021" t="str">
            <v>V</v>
          </cell>
          <cell r="AW1021" t="str">
            <v>Ingen kjent effekt</v>
          </cell>
          <cell r="AX1021" t="str">
            <v>Økonomisk viktig krydderurt.</v>
          </cell>
          <cell r="BC1021" t="str">
            <v>Ingen kjent effekt</v>
          </cell>
          <cell r="BD1021" t="str">
            <v>Ingen kjent effekt</v>
          </cell>
          <cell r="BK1021" t="str">
            <v>temperate_dry:Europe|subtropic_mediterranean:Europe,Asia</v>
          </cell>
          <cell r="BM1021" t="str">
            <v>temperate_nemoral:Oceania,NorthAndCentralAmerica,SouthAmerica|temperate_dry:Europe|subtropic_mediterranean:Europe,Asia,Africa,Oceania,NorthAndCentralAmerica,SouthAmerica|subtropic_highlands:SouthAmerica</v>
          </cell>
          <cell r="DI1021">
            <v>0</v>
          </cell>
        </row>
        <row r="1022">
          <cell r="B1022" t="str">
            <v>Melinis repens</v>
          </cell>
          <cell r="C1022" t="str">
            <v>(Willd.) Zizka</v>
          </cell>
          <cell r="D1022" t="str">
            <v>natalgress</v>
          </cell>
          <cell r="E1022">
            <v>134444</v>
          </cell>
          <cell r="F1022">
            <v>145585</v>
          </cell>
          <cell r="G1022" t="str">
            <v>ExpertGroups/Karplanter/N</v>
          </cell>
          <cell r="H1022" t="str">
            <v>Karplanter</v>
          </cell>
          <cell r="I1022" t="str">
            <v>Karplanter</v>
          </cell>
          <cell r="J1022" t="str">
            <v>NotApplicable</v>
          </cell>
          <cell r="M1022" t="str">
            <v>canNotEstablishWithin50years</v>
          </cell>
          <cell r="AA1022">
            <v>2005</v>
          </cell>
          <cell r="AB1022" t="str">
            <v>terrestrial</v>
          </cell>
          <cell r="AD1022" t="str">
            <v>unknown</v>
          </cell>
          <cell r="AE1022" t="str">
            <v>no</v>
          </cell>
          <cell r="AF1022" t="str">
            <v>unknown</v>
          </cell>
          <cell r="AI1022">
            <v>3</v>
          </cell>
          <cell r="AJ1022" t="str">
            <v>V</v>
          </cell>
          <cell r="AW1022" t="str">
            <v>Ingen kjent effekt</v>
          </cell>
          <cell r="AX1022" t="str">
            <v>Ingen kjent effekt</v>
          </cell>
          <cell r="BC1022" t="str">
            <v>Ingen kjent effekt</v>
          </cell>
          <cell r="BD1022" t="str">
            <v>Ingen kjent effekt</v>
          </cell>
          <cell r="BK1022" t="str">
            <v>subtropic_dry:Africa|subtropic_caperegion:Africa</v>
          </cell>
          <cell r="BM1022" t="str">
            <v>subtropic_unspecified:Europe,Asia,Africa,Oceania,NorthAndCentralAmerica,SouthAmerica|tropic:Asia,Africa,Oceania,NorthAndCentralAmerica,SouthAmerica</v>
          </cell>
          <cell r="DI1022">
            <v>0</v>
          </cell>
        </row>
        <row r="1023">
          <cell r="B1023" t="str">
            <v>Menispermum canadense</v>
          </cell>
          <cell r="C1023" t="str">
            <v>L.</v>
          </cell>
          <cell r="D1023" t="str">
            <v>kanadamånefrø</v>
          </cell>
          <cell r="E1023">
            <v>62997</v>
          </cell>
          <cell r="F1023">
            <v>103037</v>
          </cell>
          <cell r="G1023" t="str">
            <v>ExpertGroups/Karplanter/N</v>
          </cell>
          <cell r="H1023" t="str">
            <v>Karplanter</v>
          </cell>
          <cell r="I1023" t="str">
            <v>Karplanter</v>
          </cell>
          <cell r="J1023" t="str">
            <v>NotApplicable</v>
          </cell>
          <cell r="M1023" t="str">
            <v>canNotEstablishWithin50years</v>
          </cell>
          <cell r="AA1023">
            <v>1969</v>
          </cell>
          <cell r="AB1023" t="str">
            <v>terrestrial</v>
          </cell>
          <cell r="AD1023" t="str">
            <v>unknown</v>
          </cell>
          <cell r="AE1023" t="str">
            <v>no</v>
          </cell>
          <cell r="AF1023" t="str">
            <v>unknown</v>
          </cell>
          <cell r="AI1023">
            <v>5</v>
          </cell>
          <cell r="AJ1023" t="str">
            <v>V</v>
          </cell>
          <cell r="AW1023" t="str">
            <v>Ingen kjent effekt</v>
          </cell>
          <cell r="AX1023" t="str">
            <v>Ingen kjent effekt</v>
          </cell>
          <cell r="BC1023" t="str">
            <v>Ingen kjent effekt</v>
          </cell>
          <cell r="BD1023" t="str">
            <v>Ingen kjent effekt</v>
          </cell>
          <cell r="BK1023" t="str">
            <v>temperate_nemoral:NorthAndCentralAmerica</v>
          </cell>
          <cell r="BM1023" t="str">
            <v>temperate_nemoral:Europe,NorthAndCentralAmerica|subtropic_mediterranean:NorthAndCentralAmerica</v>
          </cell>
          <cell r="DI1023">
            <v>0</v>
          </cell>
        </row>
        <row r="1024">
          <cell r="B1024" t="str">
            <v>Mentha longifolia</v>
          </cell>
          <cell r="C1024" t="str">
            <v>(L.) L.</v>
          </cell>
          <cell r="D1024" t="str">
            <v>gråmynte</v>
          </cell>
          <cell r="E1024">
            <v>134475</v>
          </cell>
          <cell r="F1024">
            <v>102333</v>
          </cell>
          <cell r="G1024" t="str">
            <v>ExpertGroups/Karplanter/N</v>
          </cell>
          <cell r="H1024" t="str">
            <v>Karplanter</v>
          </cell>
          <cell r="I1024" t="str">
            <v>Karplanter</v>
          </cell>
          <cell r="J1024" t="str">
            <v>AlienSpecie</v>
          </cell>
          <cell r="N1024">
            <v>2</v>
          </cell>
          <cell r="Q1024">
            <v>1</v>
          </cell>
          <cell r="T1024" t="str">
            <v>LO</v>
          </cell>
          <cell r="U1024">
            <v>2</v>
          </cell>
          <cell r="V1024" t="str">
            <v>2A,1</v>
          </cell>
          <cell r="X1024">
            <v>3</v>
          </cell>
          <cell r="Y1024">
            <v>4</v>
          </cell>
          <cell r="Z1024">
            <v>1</v>
          </cell>
          <cell r="AA1024">
            <v>1973</v>
          </cell>
          <cell r="AB1024" t="str">
            <v>terrestrial</v>
          </cell>
          <cell r="AD1024" t="str">
            <v>unknown</v>
          </cell>
          <cell r="AE1024" t="str">
            <v>yes</v>
          </cell>
          <cell r="AF1024" t="str">
            <v>unknown</v>
          </cell>
          <cell r="AG1024">
            <v>1973</v>
          </cell>
          <cell r="AH1024" t="str">
            <v>Ro Hå: Ogna nord for Sirevågen</v>
          </cell>
          <cell r="AI1024">
            <v>10</v>
          </cell>
          <cell r="AJ1024" t="str">
            <v>V</v>
          </cell>
          <cell r="AL1024">
            <v>1</v>
          </cell>
          <cell r="AM1024" t="str">
            <v>importDirect</v>
          </cell>
          <cell r="AN1024">
            <v>3</v>
          </cell>
          <cell r="AO1024" t="str">
            <v>introductionEscaped</v>
          </cell>
          <cell r="AP1024" t="str">
            <v>Aa,Va,Ro,No</v>
          </cell>
          <cell r="AQ1024">
            <v>24</v>
          </cell>
          <cell r="AR1024">
            <v>4</v>
          </cell>
          <cell r="AS1024">
            <v>96</v>
          </cell>
          <cell r="AT1024">
            <v>100000</v>
          </cell>
          <cell r="AU1024">
            <v>192</v>
          </cell>
          <cell r="AV1024">
            <v>50</v>
          </cell>
          <cell r="AW1024" t="str">
            <v>Ingen kjent effekt</v>
          </cell>
          <cell r="AX1024" t="str">
            <v>Ingen kjent effekt</v>
          </cell>
          <cell r="BC1024" t="str">
            <v>Ingen kjent effekt</v>
          </cell>
          <cell r="BD1024" t="str">
            <v>Ingen kjent effekt</v>
          </cell>
          <cell r="BE1024" t="str">
            <v>no</v>
          </cell>
          <cell r="BF1024" t="str">
            <v>no</v>
          </cell>
          <cell r="BK1024" t="str">
            <v>temperate_nemoral:Europe,Asia|temperate_dry:Europe,Asia|subtropic_mediterranean:Europe,Asia,Africa|subtropic_dry:Asia,Africa|subtropic_highlands:Africa</v>
          </cell>
          <cell r="BM1024" t="str">
            <v>temperate_boreal:Europe|temperate_nemoral:Europe,Asia,Oceania,NorthAndCentralAmerica|temperate_dry:Europe,Asia|subtropic_mediterranean:Europe,Asia,Africa,Oceania|subtropic_dry:Asia,Africa|subtropic_caperegion:Africa|subtropic_highlands:Africa</v>
          </cell>
          <cell r="BO1024">
            <v>3</v>
          </cell>
          <cell r="BR1024" t="str">
            <v>RedListCategoryLevel</v>
          </cell>
          <cell r="BT1024">
            <v>1</v>
          </cell>
          <cell r="BW1024" t="str">
            <v>SpreadYearlyIncreaseCalculatedExpansionSpeed</v>
          </cell>
          <cell r="BX1024">
            <v>43.34</v>
          </cell>
          <cell r="BY1024">
            <v>1</v>
          </cell>
          <cell r="CB1024" t="str">
            <v>T32,T35,T43,T31</v>
          </cell>
          <cell r="CC1024">
            <v>1</v>
          </cell>
          <cell r="CH1024">
            <v>1</v>
          </cell>
          <cell r="CM1024">
            <v>1</v>
          </cell>
          <cell r="CQ1024">
            <v>1</v>
          </cell>
          <cell r="CU1024">
            <v>1</v>
          </cell>
          <cell r="CX1024">
            <v>0</v>
          </cell>
          <cell r="CY1024">
            <v>1</v>
          </cell>
          <cell r="DB1024">
            <v>0</v>
          </cell>
          <cell r="DC1024" t="str">
            <v>Gråmynte &lt;em&gt;Mentha longifolia &lt;/em&gt;stammer fra Sør-Europa, Vest-Asia, Nordvest-Afrika og Makaronesia (Madeira og Kanariøyene) og er en meget langlevd flerårig urt som fysisk må utryddes dersom den skal forsvinne. Arten er noe varmekrevende. Den har frøformering (men krever kanskje krysspollinering) og dessuten effektiv klonal vekst med jordstengler.</v>
          </cell>
          <cell r="DD1024" t="str">
            <v>&lt;p&gt;Arten har vært i jamn, men langsom spredning siden første funn på Jæren (Ro Hå: Ogna) i 1973. Arten er trolig etablert i AA: Arendal (kjent fra 2000) og Tvedestrand (fra 2000), VA: Kristiansand (fra 1985), Ro: Hå og No Bodø (fra 1980).&lt;/p&gt;</v>
          </cell>
          <cell r="DE1024" t="str">
            <v>Gråmynte er blitt populær som hagestaude og krydderplante og er i hovedsak kommet inn i senere tid. Arten har frøreproduksjon, men det er litt usikkert om arten frøformerer seg i Norge. Hoveddelen av formeringen er klonal, ved utkast og utvoksning fra hager. Den etablerer meget lett kloner.</v>
          </cell>
          <cell r="DF1024" t="str">
            <v>Invasjonspotensialet er begrenset, i en litt uvanlig kombinasjon av moderat lang median levetid i landet, men låg ekspansjonshastighet (estimert til under 50 m/år).</v>
          </cell>
          <cell r="DG1024" t="str">
            <v>Arten vurderes å ikke ha noen kjent negativ økologisk effekt. Den etablerer store kloner der den kommer ut, men antallet er ikke stort nok til at den har noen fortrengningseffekt som overstiger noen terskelverdi. Den kan nok etableres i en rekke naturtyper, bl.a. overlatte enger, og i fuktige skogkanter og åpen flommark. Den er ikke hyppig nok - og ofte nok spredt ut - til at den har noen økologisk effekt i norsk natur.</v>
          </cell>
          <cell r="DH1024" t="str">
            <v>&lt;p&gt;Gråmynte vurderes til låg økologisk risiko, og utelukkende på grunn av invasjonspotensialet.&lt;/p&gt;</v>
          </cell>
          <cell r="DI1024">
            <v>0</v>
          </cell>
        </row>
        <row r="1025">
          <cell r="B1025" t="str">
            <v>Mentha pulegium</v>
          </cell>
          <cell r="C1025" t="str">
            <v>L.</v>
          </cell>
          <cell r="D1025" t="str">
            <v>poleimynte</v>
          </cell>
          <cell r="E1025">
            <v>62295</v>
          </cell>
          <cell r="F1025">
            <v>102335</v>
          </cell>
          <cell r="G1025" t="str">
            <v>ExpertGroups/Karplanter/N</v>
          </cell>
          <cell r="H1025" t="str">
            <v>Karplanter</v>
          </cell>
          <cell r="I1025" t="str">
            <v>Karplanter</v>
          </cell>
          <cell r="J1025" t="str">
            <v>NotApplicable</v>
          </cell>
          <cell r="M1025" t="str">
            <v>canNotEstablishWithin50years</v>
          </cell>
          <cell r="AA1025">
            <v>2003</v>
          </cell>
          <cell r="AB1025" t="str">
            <v>terrestrial</v>
          </cell>
          <cell r="AD1025" t="str">
            <v>unknown</v>
          </cell>
          <cell r="AE1025" t="str">
            <v>no</v>
          </cell>
          <cell r="AF1025" t="str">
            <v>yes</v>
          </cell>
          <cell r="AI1025">
            <v>5</v>
          </cell>
          <cell r="AJ1025" t="str">
            <v>V</v>
          </cell>
          <cell r="AW1025" t="str">
            <v>Ingen kjent effekt</v>
          </cell>
          <cell r="AX1025" t="str">
            <v>Ingen kjent effekt</v>
          </cell>
          <cell r="BC1025" t="str">
            <v>Ingen kjent effekt</v>
          </cell>
          <cell r="BD1025" t="str">
            <v>Ingen kjent effekt</v>
          </cell>
          <cell r="BK1025" t="str">
            <v>temperate_nemoral:Europe|subtropic_mediterranean:Europe,Asia,Africa</v>
          </cell>
          <cell r="BM1025" t="str">
            <v>temperate_nemoral:Europe,Asia,Oceania|subtropic_unspecified:SouthAmerica|subtropic_mediterranean:Europe,Asia,Africa,Oceania,NorthAndCentralAmerica|tropic:SouthAmerica</v>
          </cell>
          <cell r="DI1025">
            <v>0</v>
          </cell>
        </row>
        <row r="1026">
          <cell r="B1026" t="str">
            <v>Mentha suaveolens</v>
          </cell>
          <cell r="C1026" t="str">
            <v>Ehrh.</v>
          </cell>
          <cell r="D1026" t="str">
            <v>rundmynte</v>
          </cell>
          <cell r="E1026">
            <v>134481</v>
          </cell>
          <cell r="F1026">
            <v>102339</v>
          </cell>
          <cell r="G1026" t="str">
            <v>ExpertGroups/Karplanter/N</v>
          </cell>
          <cell r="H1026" t="str">
            <v>Karplanter</v>
          </cell>
          <cell r="I1026" t="str">
            <v>Karplanter</v>
          </cell>
          <cell r="J1026" t="str">
            <v>AlienSpecie</v>
          </cell>
          <cell r="N1026">
            <v>3</v>
          </cell>
          <cell r="Q1026">
            <v>1</v>
          </cell>
          <cell r="T1026" t="str">
            <v>LO</v>
          </cell>
          <cell r="U1026">
            <v>2</v>
          </cell>
          <cell r="V1026" t="str">
            <v>3A,1</v>
          </cell>
          <cell r="AA1026">
            <v>1882</v>
          </cell>
          <cell r="AB1026" t="str">
            <v>terrestrial</v>
          </cell>
          <cell r="AD1026" t="str">
            <v>unknown</v>
          </cell>
          <cell r="AE1026" t="str">
            <v>yes</v>
          </cell>
          <cell r="AF1026" t="str">
            <v>unknown</v>
          </cell>
          <cell r="AG1026">
            <v>2002</v>
          </cell>
          <cell r="AH1026" t="str">
            <v>Ro Stavanger: Sunde</v>
          </cell>
          <cell r="AI1026">
            <v>10</v>
          </cell>
          <cell r="AJ1026" t="str">
            <v>V</v>
          </cell>
          <cell r="AL1026">
            <v>1</v>
          </cell>
          <cell r="AM1026" t="str">
            <v>importDirect</v>
          </cell>
          <cell r="AN1026">
            <v>2</v>
          </cell>
          <cell r="AO1026" t="str">
            <v>introductionEscaped</v>
          </cell>
          <cell r="AP1026" t="str">
            <v>He,Te,Ro,Sf</v>
          </cell>
          <cell r="AQ1026">
            <v>16</v>
          </cell>
          <cell r="AR1026">
            <v>4</v>
          </cell>
          <cell r="AS1026">
            <v>64</v>
          </cell>
          <cell r="AT1026">
            <v>86200</v>
          </cell>
          <cell r="AU1026">
            <v>128</v>
          </cell>
          <cell r="AV1026">
            <v>75</v>
          </cell>
          <cell r="AW1026" t="str">
            <v>Ingen kjent effekt</v>
          </cell>
          <cell r="AX1026" t="str">
            <v>Ingen kjent effekt</v>
          </cell>
          <cell r="BC1026" t="str">
            <v>Ingen kjent effekt</v>
          </cell>
          <cell r="BD1026" t="str">
            <v>Ingen kjent effekt</v>
          </cell>
          <cell r="BE1026" t="str">
            <v>no</v>
          </cell>
          <cell r="BF1026" t="str">
            <v>no</v>
          </cell>
          <cell r="BG1026" t="str">
            <v>V</v>
          </cell>
          <cell r="BK1026" t="str">
            <v>temperate_nemoral:Europe|subtropic_mediterranean:Europe,Asia,Africa</v>
          </cell>
          <cell r="BM1026" t="str">
            <v>temperate_boreal:Europe|temperate_nemoral:Europe,Asia,Oceania,NorthAndCentralAmerica|subtropic_mediterranean:Europe,Asia,Africa,Oceania,NorthAndCentralAmerica</v>
          </cell>
          <cell r="BO1026">
            <v>3</v>
          </cell>
          <cell r="BR1026" t="str">
            <v>RedListCategoryLevel</v>
          </cell>
          <cell r="BT1026">
            <v>2</v>
          </cell>
          <cell r="BU1026" t="str">
            <v>X</v>
          </cell>
          <cell r="BW1026" t="str">
            <v>SpreadYearlyIncreaseObservations</v>
          </cell>
          <cell r="BX1026">
            <v>148</v>
          </cell>
          <cell r="BY1026">
            <v>1</v>
          </cell>
          <cell r="CB1026" t="str">
            <v>T2-C-1,T43,T40</v>
          </cell>
          <cell r="CC1026">
            <v>1</v>
          </cell>
          <cell r="CH1026">
            <v>1</v>
          </cell>
          <cell r="CM1026">
            <v>1</v>
          </cell>
          <cell r="CQ1026">
            <v>1</v>
          </cell>
          <cell r="CU1026">
            <v>1</v>
          </cell>
          <cell r="CX1026">
            <v>0</v>
          </cell>
          <cell r="CY1026">
            <v>1</v>
          </cell>
          <cell r="DB1026">
            <v>0</v>
          </cell>
          <cell r="DC1026" t="str">
            <v>Rundmynte &lt;em&gt;Mentha suaveolens &lt;/em&gt;stammer fra Slør-Europa og Middelhavsområdet. Den er en langlevd flerårig urt med klonal vekst. Arten kan formere seg seksuelt (frø), men det er uvisst om den gjør det i Norge.</v>
          </cell>
          <cell r="DD1026" t="str">
            <v>Arten ble først funnet i Oslo i 1882 og Øf Fredrikstad 1891 og 1892 (på ballastplasser begge steder). I nyere tid er arten funnet i He Stange (2012), Te Kragerø (2003 og 2009), Ro Stavanger (2002) og SF Vågsøy (2007 og 2011). Ingen av ballastforekomstene synes å ha overlevd, og dagens areal henger sammen med dyrkning som pryd- og krydderplante.</v>
          </cell>
          <cell r="DE1026" t="str">
            <v>Rundmynte kom først inn som ballastplante, uten noen videre etablering, senere som krydderplante, og den innfører hyppigere nå enn tidligere. Arten spres nok trolig i hovedsak med utkast fra hager og lignende.</v>
          </cell>
          <cell r="DF1026" t="str">
            <v>Rundmynte har en moderat median levetid i landet og en låg til moderat ekspansjonshastighet, noe som gir moderat invasjonspotensial.</v>
          </cell>
          <cell r="DG1026" t="str">
            <v>Rundmynte har ingen kjent negativ økologisk effekt.</v>
          </cell>
          <cell r="DH1026" t="str">
            <v>Rundmynte vurderes til låg økologisk risiko, og utelukkende på grunn av invasjonspotensialet.</v>
          </cell>
          <cell r="DI1026">
            <v>0</v>
          </cell>
        </row>
        <row r="1027">
          <cell r="B1027" t="str">
            <v>Mentha ×villosonervata</v>
          </cell>
          <cell r="C1027" t="str">
            <v>Opiz</v>
          </cell>
          <cell r="E1027">
            <v>141434</v>
          </cell>
          <cell r="F1027">
            <v>170507</v>
          </cell>
          <cell r="G1027" t="str">
            <v>ExpertGroups/Karplanter/N</v>
          </cell>
          <cell r="H1027" t="str">
            <v>Karplanter</v>
          </cell>
          <cell r="I1027" t="str">
            <v>Karplanter</v>
          </cell>
          <cell r="J1027" t="str">
            <v>AlienSpecie</v>
          </cell>
          <cell r="N1027">
            <v>1</v>
          </cell>
          <cell r="Q1027">
            <v>1</v>
          </cell>
          <cell r="T1027" t="str">
            <v>NK</v>
          </cell>
          <cell r="U1027">
            <v>1</v>
          </cell>
          <cell r="V1027" t="str">
            <v>1,1</v>
          </cell>
          <cell r="AA1027">
            <v>1987</v>
          </cell>
          <cell r="AB1027" t="str">
            <v>terrestrial</v>
          </cell>
          <cell r="AD1027" t="str">
            <v>unknown</v>
          </cell>
          <cell r="AE1027" t="str">
            <v>no</v>
          </cell>
          <cell r="AF1027" t="str">
            <v>unknown</v>
          </cell>
          <cell r="AG1027">
            <v>1987</v>
          </cell>
          <cell r="AH1027" t="str">
            <v>Ro Stavanger: Madla</v>
          </cell>
          <cell r="AI1027">
            <v>10</v>
          </cell>
          <cell r="AL1027">
            <v>1</v>
          </cell>
          <cell r="AM1027" t="str">
            <v>importDirect</v>
          </cell>
          <cell r="AN1027">
            <v>2</v>
          </cell>
          <cell r="AO1027" t="str">
            <v>introductionEscaped</v>
          </cell>
          <cell r="AP1027" t="str">
            <v>Bu,Ve,Ro</v>
          </cell>
          <cell r="AQ1027">
            <v>12</v>
          </cell>
          <cell r="AR1027">
            <v>4</v>
          </cell>
          <cell r="AS1027">
            <v>48</v>
          </cell>
          <cell r="AT1027">
            <v>16800</v>
          </cell>
          <cell r="AU1027">
            <v>96</v>
          </cell>
          <cell r="AV1027">
            <v>40</v>
          </cell>
          <cell r="AW1027" t="str">
            <v>Ingen kjent effekt</v>
          </cell>
          <cell r="AX1027" t="str">
            <v>Ingen kjent effekt</v>
          </cell>
          <cell r="BC1027" t="str">
            <v>Ingen kjent effekt</v>
          </cell>
          <cell r="BD1027" t="str">
            <v>Ingen kjent effekt</v>
          </cell>
          <cell r="BE1027" t="str">
            <v>no</v>
          </cell>
          <cell r="BF1027" t="str">
            <v>no</v>
          </cell>
          <cell r="BG1027" t="str">
            <v>V</v>
          </cell>
          <cell r="BK1027" t="str">
            <v>unknown:Europe</v>
          </cell>
          <cell r="BM1027" t="str">
            <v>temperate_nemoral:Europe|subtropic_mediterranean:Europe</v>
          </cell>
          <cell r="BO1027">
            <v>2</v>
          </cell>
          <cell r="BR1027" t="str">
            <v>RedListCategoryLevel</v>
          </cell>
          <cell r="BT1027">
            <v>1</v>
          </cell>
          <cell r="BW1027" t="str">
            <v>SpreadYearlyIncreaseCalculatedExpansionSpeed</v>
          </cell>
          <cell r="BX1027">
            <v>0</v>
          </cell>
          <cell r="BY1027">
            <v>1</v>
          </cell>
          <cell r="CB1027" t="str">
            <v>T37-C-3,V10</v>
          </cell>
          <cell r="CC1027">
            <v>1</v>
          </cell>
          <cell r="CH1027">
            <v>1</v>
          </cell>
          <cell r="CM1027">
            <v>1</v>
          </cell>
          <cell r="CQ1027">
            <v>1</v>
          </cell>
          <cell r="CU1027">
            <v>1</v>
          </cell>
          <cell r="CX1027">
            <v>0</v>
          </cell>
          <cell r="CY1027">
            <v>1</v>
          </cell>
          <cell r="DB1027">
            <v>0</v>
          </cell>
          <cell r="DC1027" t="str">
            <v>Myntearten &lt;i&gt;Mentha &lt;/i&gt;x &lt;i&gt;villosonervata&lt;/i&gt; er en hybridart mellom de europeiske artene gråmynte &lt;i&gt;M. longifolia&lt;/i&gt; og grønnmynte &lt;i&gt;M. spicata&lt;/i&gt;. Den er trolig pollen- og frøsteril, men formerer seg godt klonalt med jordstengler.</v>
          </cell>
          <cell r="DD1027" t="str">
            <v>Arten ble først funnet i Ro Stavanger: Madla-området i 1987 og har siden etablert mange delbestander (kloner) i og ved bekken fra Stokkavatnet. I 2003 ble den funnet i Bu Ringerike: Norderhov ved Ringerike museum, også en mulig stabil forekomst, og i 2006 i Vf Tønsberg: på Tarangrød avfallsdeponi, en ikke stabil forekomst.</v>
          </cell>
          <cell r="DE1027" t="str">
            <v>Arten er innført som krydderplante: utkastet fra hager og trolig fra krydderhandlere og gartnerier. Den har noe egen formering klonalt i naturen.</v>
          </cell>
          <cell r="DF1027" t="str">
            <v>Invasjonspotensialet er lågt, en kombinasjon av begrenset median levetid og ingen ekspansjon.</v>
          </cell>
          <cell r="DG1027" t="str">
            <v>Ingen kjent negativ økologisk effekt er knyttet til arten.</v>
          </cell>
          <cell r="DH1027" t="str">
            <v>Mynte-arten &lt;i&gt;Mentha &lt;/i&gt;x &lt;i&gt;villosonervata&lt;/i&gt; vurderes til ingen kjent økologisk risiko.</v>
          </cell>
          <cell r="DI1027">
            <v>0</v>
          </cell>
        </row>
        <row r="1028">
          <cell r="B1028" t="str">
            <v>Mercurialis annua</v>
          </cell>
          <cell r="C1028" t="str">
            <v>L.</v>
          </cell>
          <cell r="D1028" t="str">
            <v>ugrasbingel</v>
          </cell>
          <cell r="E1028">
            <v>62737</v>
          </cell>
          <cell r="F1028">
            <v>102777</v>
          </cell>
          <cell r="G1028" t="str">
            <v>ExpertGroups/Karplanter/N</v>
          </cell>
          <cell r="H1028" t="str">
            <v>Karplanter</v>
          </cell>
          <cell r="I1028" t="str">
            <v>Karplanter</v>
          </cell>
          <cell r="J1028" t="str">
            <v>AlienSpecie</v>
          </cell>
          <cell r="N1028">
            <v>2</v>
          </cell>
          <cell r="Q1028">
            <v>1</v>
          </cell>
          <cell r="T1028" t="str">
            <v>LO</v>
          </cell>
          <cell r="U1028">
            <v>2</v>
          </cell>
          <cell r="V1028" t="str">
            <v>2A,1</v>
          </cell>
          <cell r="X1028">
            <v>2</v>
          </cell>
          <cell r="Y1028">
            <v>2</v>
          </cell>
          <cell r="Z1028">
            <v>1</v>
          </cell>
          <cell r="AA1028">
            <v>1827</v>
          </cell>
          <cell r="AB1028" t="str">
            <v>terrestrial</v>
          </cell>
          <cell r="AD1028" t="str">
            <v>origin</v>
          </cell>
          <cell r="AE1028" t="str">
            <v>yes</v>
          </cell>
          <cell r="AF1028" t="str">
            <v>unknown</v>
          </cell>
          <cell r="AG1028">
            <v>1827</v>
          </cell>
          <cell r="AH1028" t="str">
            <v>Oslo: "Grønelid? ad Philipsdal: et Munkedamen prope christianiam" (ballastplassene Grønlia, Filipstad og Munkedammen)</v>
          </cell>
          <cell r="AI1028">
            <v>1</v>
          </cell>
          <cell r="AJ1028" t="str">
            <v>V</v>
          </cell>
          <cell r="AN1028">
            <v>2</v>
          </cell>
          <cell r="AO1028" t="str">
            <v>introductionStowaway,spreadNaturalDispersal</v>
          </cell>
          <cell r="AP1028" t="str">
            <v>OsA,Te,Aa,Va,Ro</v>
          </cell>
          <cell r="AQ1028">
            <v>40</v>
          </cell>
          <cell r="AR1028">
            <v>3</v>
          </cell>
          <cell r="AS1028">
            <v>120</v>
          </cell>
          <cell r="AT1028">
            <v>50000</v>
          </cell>
          <cell r="AU1028">
            <v>180</v>
          </cell>
          <cell r="AV1028">
            <v>100</v>
          </cell>
          <cell r="AW1028" t="str">
            <v>Ingen kjent effekt</v>
          </cell>
          <cell r="AX1028" t="str">
            <v>Ingen kjent effekt</v>
          </cell>
          <cell r="BC1028" t="str">
            <v>Ingen kjent effekt</v>
          </cell>
          <cell r="BD1028" t="str">
            <v>Ingen kjent effekt</v>
          </cell>
          <cell r="BE1028" t="str">
            <v>no</v>
          </cell>
          <cell r="BF1028" t="str">
            <v>no</v>
          </cell>
          <cell r="BG1028" t="str">
            <v>V</v>
          </cell>
          <cell r="BK1028" t="str">
            <v>temperate_nemoral:Europe|subtropic_mediterranean:Europe,Asia,Africa</v>
          </cell>
          <cell r="BM1028" t="str">
            <v>temperate_nemoral:Europe,NorthAndCentralAmerica|subtropic_unspecified:SouthAmerica|subtropic_mediterranean:Europe,Asia,Africa,Oceania,NorthAndCentralAmerica|subtropic_caperegion:Africa</v>
          </cell>
          <cell r="BO1028">
            <v>3</v>
          </cell>
          <cell r="BR1028" t="str">
            <v>RedListCategoryLevel</v>
          </cell>
          <cell r="BT1028">
            <v>1</v>
          </cell>
          <cell r="BW1028" t="str">
            <v>SpreadYearlyIncreaseCalculatedExpansionSpeed</v>
          </cell>
          <cell r="BX1028">
            <v>0</v>
          </cell>
          <cell r="BY1028">
            <v>1</v>
          </cell>
          <cell r="CB1028" t="str">
            <v>T35,T37,T42,T43,T44</v>
          </cell>
          <cell r="CC1028">
            <v>1</v>
          </cell>
          <cell r="CH1028">
            <v>1</v>
          </cell>
          <cell r="CM1028">
            <v>1</v>
          </cell>
          <cell r="CQ1028">
            <v>1</v>
          </cell>
          <cell r="CU1028">
            <v>1</v>
          </cell>
          <cell r="CX1028">
            <v>0</v>
          </cell>
          <cell r="CY1028">
            <v>1</v>
          </cell>
          <cell r="DB1028">
            <v>0</v>
          </cell>
          <cell r="DC1028" t="str">
            <v>Ugrasbingel &lt;em&gt;Mercurialis annua &lt;/em&gt;er en ettårig art fra Mellom- og Sør-Europa, Nord-Afrika og Vest-Asia. Arten reproduserer seksuelt med frø og har stor frøproduksjon.</v>
          </cell>
          <cell r="DD1028" t="str">
            <v>&lt;p&gt;Ugrasbingel kan ha vært etablert i norsk natur før 1800, men mest trolig kom arten inn med ballastjord i første halvdel av 1800-tallet, i Oslo på flere steder fra 1827 (da ballastjorda ble dumpet i fjorden i indre Oslofjord). Den ble særlig ofte innført i andre halvdel av 1800-tallet. Arten er registrert fra en stor andel av kjente (og botanisk undersøkte) norske ballastplasser nord til MR Kristiansund. Etter ballastperioden, fra 1920, gikk arten jamt og raskt tilbake til den nesten var forsvunnet fra norsk flora i 1960. Tilbakegangen ble forsinket av at arten tydeligvis har frøbank som ble mobilisert ved anleggsarbeider i kystbyene. Men den overlevde også i noen få byer, spesielt VA Mandal hvor den på 1960- og 1970-tallene ble funnet på minst 17 ulike steder. Det er også funn som tyder på overlevelse siden ballastperioden i Te Kragerø, AA Tvedestrand og VA Kristiansand. Arten er nå omtrent stabil i noen kystbyer på Agderkysten, helt uavhengig av import.&lt;/p&gt;</v>
          </cell>
          <cell r="DE1028" t="str">
            <v>Arten kom opprinnelig inn med ballastjord. På grunn av frøbank har arten holdt seg i vigør også etter ballastperioden, og den har greid å etablere seg med selvstendig reproduserende bestander i noen kystbyer på Sørlandet. Frøene spres passivt, trolig bare over kortere distanser unntatt ved transporter.</v>
          </cell>
          <cell r="DF1028" t="str">
            <v>Artens invasjonspotensial er begrenset, som en kombinasjon av moderat lang median levetid (på 3 på grunn av de stabile bestandene), men ekspansjonshastigheten ligger på 0 og trekker arten ned på invasjonsaksen til nivå 2.</v>
          </cell>
          <cell r="DG1028" t="str">
            <v>Det er ingen kjente negative økologiske effekter knyttet til arten.</v>
          </cell>
          <cell r="DH1028" t="str">
            <v>&lt;p&gt;Ugrasbingel vurderes til lav økologisk risiko. Dette skyldes en kombinasjon mellom et begrenset invasjonspotensial og ingen kjente negative økologiske effekter.&lt;/p&gt;</v>
          </cell>
          <cell r="DI1028">
            <v>0</v>
          </cell>
        </row>
        <row r="1029">
          <cell r="B1029" t="str">
            <v>Mertensia sibirica</v>
          </cell>
          <cell r="C1029" t="str">
            <v>(L.) G.Don</v>
          </cell>
          <cell r="D1029" t="str">
            <v>nikkeøstersurt</v>
          </cell>
          <cell r="E1029">
            <v>134496</v>
          </cell>
          <cell r="F1029">
            <v>101017</v>
          </cell>
          <cell r="G1029" t="str">
            <v>ExpertGroups/Karplanter/N</v>
          </cell>
          <cell r="H1029" t="str">
            <v>Karplanter</v>
          </cell>
          <cell r="I1029" t="str">
            <v>Karplanter</v>
          </cell>
          <cell r="J1029" t="str">
            <v>NotApplicable</v>
          </cell>
          <cell r="M1029" t="str">
            <v>canNotEstablishWithin50years</v>
          </cell>
          <cell r="AA1029">
            <v>1934</v>
          </cell>
          <cell r="AB1029" t="str">
            <v>terrestrial</v>
          </cell>
          <cell r="AD1029" t="str">
            <v>unknown</v>
          </cell>
          <cell r="AE1029" t="str">
            <v>no</v>
          </cell>
          <cell r="AF1029" t="str">
            <v>unknown</v>
          </cell>
          <cell r="AI1029">
            <v>10</v>
          </cell>
          <cell r="AJ1029" t="str">
            <v>V</v>
          </cell>
          <cell r="AW1029" t="str">
            <v>Ingen kjent effekt</v>
          </cell>
          <cell r="AX1029" t="str">
            <v>Ingen kjent effekt</v>
          </cell>
          <cell r="BC1029" t="str">
            <v>Ingen kjent effekt</v>
          </cell>
          <cell r="BD1029" t="str">
            <v>Ingen kjent effekt</v>
          </cell>
          <cell r="BK1029" t="str">
            <v>temperate_boreal:Asia</v>
          </cell>
          <cell r="BM1029" t="str">
            <v>temperate_boreal:Asia</v>
          </cell>
          <cell r="DI1029">
            <v>0</v>
          </cell>
        </row>
        <row r="1030">
          <cell r="B1030" t="str">
            <v>Mertensia virginica</v>
          </cell>
          <cell r="C1030" t="str">
            <v>(L.) Pers. ex Link</v>
          </cell>
          <cell r="D1030" t="str">
            <v>klokkeøstersurt</v>
          </cell>
          <cell r="E1030">
            <v>60978</v>
          </cell>
          <cell r="F1030">
            <v>101018</v>
          </cell>
          <cell r="G1030" t="str">
            <v>ExpertGroups/Karplanter/N</v>
          </cell>
          <cell r="H1030" t="str">
            <v>Karplanter</v>
          </cell>
          <cell r="I1030" t="str">
            <v>Karplanter</v>
          </cell>
          <cell r="J1030" t="str">
            <v>NotApplicable</v>
          </cell>
          <cell r="M1030" t="str">
            <v>canNotEstablishWithin50years</v>
          </cell>
          <cell r="AA1030">
            <v>1935</v>
          </cell>
          <cell r="AB1030" t="str">
            <v>terrestrial</v>
          </cell>
          <cell r="AD1030" t="str">
            <v>unknown</v>
          </cell>
          <cell r="AE1030" t="str">
            <v>no</v>
          </cell>
          <cell r="AF1030" t="str">
            <v>unknown</v>
          </cell>
          <cell r="AI1030">
            <v>10</v>
          </cell>
          <cell r="AJ1030" t="str">
            <v>V</v>
          </cell>
          <cell r="AW1030" t="str">
            <v>Ingen kjent effekt</v>
          </cell>
          <cell r="AX1030" t="str">
            <v>Ingen kjent effekt</v>
          </cell>
          <cell r="BC1030" t="str">
            <v>Ingen kjent effekt</v>
          </cell>
          <cell r="BD1030" t="str">
            <v>Ingen kjent effekt</v>
          </cell>
          <cell r="BK1030" t="str">
            <v>temperate_nemoral:NorthAndCentralAmerica</v>
          </cell>
          <cell r="BM1030" t="str">
            <v>temperate_nemoral:NorthAndCentralAmerica</v>
          </cell>
          <cell r="DI1030">
            <v>0</v>
          </cell>
        </row>
        <row r="1031">
          <cell r="B1031" t="str">
            <v>Mesembryanthemum nodiflorum</v>
          </cell>
          <cell r="C1031" t="str">
            <v>L.</v>
          </cell>
          <cell r="D1031" t="str">
            <v>krystallblad</v>
          </cell>
          <cell r="E1031">
            <v>141674</v>
          </cell>
          <cell r="F1031">
            <v>158467</v>
          </cell>
          <cell r="G1031" t="str">
            <v>ExpertGroups/Karplanter/N</v>
          </cell>
          <cell r="H1031" t="str">
            <v>Karplanter</v>
          </cell>
          <cell r="I1031" t="str">
            <v>Karplanter</v>
          </cell>
          <cell r="J1031" t="str">
            <v>NotApplicable</v>
          </cell>
          <cell r="M1031" t="str">
            <v>canNotEstablishWithin50years</v>
          </cell>
          <cell r="AA1031">
            <v>1891</v>
          </cell>
          <cell r="AB1031" t="str">
            <v>terrestrial</v>
          </cell>
          <cell r="AD1031" t="str">
            <v>other</v>
          </cell>
          <cell r="AE1031" t="str">
            <v>no</v>
          </cell>
          <cell r="AF1031" t="str">
            <v>unknown</v>
          </cell>
          <cell r="AI1031">
            <v>1</v>
          </cell>
          <cell r="AJ1031" t="str">
            <v>V</v>
          </cell>
          <cell r="AW1031" t="str">
            <v>Ingen kjent effekt</v>
          </cell>
          <cell r="AX1031" t="str">
            <v>Ingen kjent effekt</v>
          </cell>
          <cell r="BC1031" t="str">
            <v>Ingen kjent effekt</v>
          </cell>
          <cell r="BD1031" t="str">
            <v>Ingen kjent effekt</v>
          </cell>
          <cell r="BK1031" t="str">
            <v>subtropic_caperegion:Africa</v>
          </cell>
          <cell r="BM1031" t="str">
            <v>subtropic_mediterranean:Europe,Asia,Africa,Oceania,NorthAndCentralAmerica|subtropic_dry:Asia,Africa,Oceania,NorthAndCentralAmerica|subtropic_caperegion:Africa</v>
          </cell>
          <cell r="DI1031">
            <v>0</v>
          </cell>
        </row>
        <row r="1032">
          <cell r="B1032" t="str">
            <v>Microthlaspi perfoliatum</v>
          </cell>
          <cell r="C1032" t="str">
            <v>(L.) F.K.Mey</v>
          </cell>
          <cell r="D1032" t="str">
            <v>småpengeurt</v>
          </cell>
          <cell r="E1032">
            <v>134581</v>
          </cell>
          <cell r="F1032">
            <v>101270</v>
          </cell>
          <cell r="G1032" t="str">
            <v>ExpertGroups/Karplanter/N</v>
          </cell>
          <cell r="H1032" t="str">
            <v>Karplanter</v>
          </cell>
          <cell r="I1032" t="str">
            <v>Karplanter</v>
          </cell>
          <cell r="J1032" t="str">
            <v>NotApplicable</v>
          </cell>
          <cell r="M1032" t="str">
            <v>canNotEstablishWithin50years</v>
          </cell>
          <cell r="AA1032">
            <v>2002</v>
          </cell>
          <cell r="AB1032" t="str">
            <v>terrestrial</v>
          </cell>
          <cell r="AD1032" t="str">
            <v>origin</v>
          </cell>
          <cell r="AE1032" t="str">
            <v>no</v>
          </cell>
          <cell r="AF1032" t="str">
            <v>unknown</v>
          </cell>
          <cell r="AI1032">
            <v>1</v>
          </cell>
          <cell r="AJ1032" t="str">
            <v>V</v>
          </cell>
          <cell r="AW1032" t="str">
            <v>Ingen kjent effekt</v>
          </cell>
          <cell r="AX1032" t="str">
            <v>Ingen kjent effekt</v>
          </cell>
          <cell r="BC1032" t="str">
            <v>Ingen kjent effekt</v>
          </cell>
          <cell r="BD1032" t="str">
            <v>Ingen kjent effekt</v>
          </cell>
          <cell r="BK1032" t="str">
            <v>temperate_nemoral:Europe,Asia|temperate_dry:Europe,Asia|subtropic_mediterranean:Europe,Asia,Africa</v>
          </cell>
          <cell r="BM1032" t="str">
            <v>temperate_nemoral:Europe,Asia,NorthAndCentralAmerica|temperate_dry:Europe,Asia|subtropic_mediterranean:Europe,Asia,Africa</v>
          </cell>
          <cell r="DI1032">
            <v>0</v>
          </cell>
        </row>
        <row r="1033">
          <cell r="B1033" t="str">
            <v>Mimulus guttatus</v>
          </cell>
          <cell r="C1033" t="str">
            <v>DC.</v>
          </cell>
          <cell r="D1033" t="str">
            <v>gjøglerblom</v>
          </cell>
          <cell r="E1033">
            <v>134582</v>
          </cell>
          <cell r="F1033">
            <v>102481</v>
          </cell>
          <cell r="G1033" t="str">
            <v>ExpertGroups/Karplanter/N</v>
          </cell>
          <cell r="H1033" t="str">
            <v>Karplanter</v>
          </cell>
          <cell r="I1033" t="str">
            <v>Karplanter</v>
          </cell>
          <cell r="J1033" t="str">
            <v>AlienSpecie</v>
          </cell>
          <cell r="N1033">
            <v>3</v>
          </cell>
          <cell r="Q1033">
            <v>1</v>
          </cell>
          <cell r="T1033" t="str">
            <v>LO</v>
          </cell>
          <cell r="U1033">
            <v>2</v>
          </cell>
          <cell r="V1033" t="str">
            <v>3A,1</v>
          </cell>
          <cell r="X1033">
            <v>3</v>
          </cell>
          <cell r="Y1033">
            <v>4</v>
          </cell>
          <cell r="Z1033">
            <v>1</v>
          </cell>
          <cell r="AA1033">
            <v>1863</v>
          </cell>
          <cell r="AB1033" t="str">
            <v>terrestrial</v>
          </cell>
          <cell r="AD1033" t="str">
            <v>unknown</v>
          </cell>
          <cell r="AE1033" t="str">
            <v>yes</v>
          </cell>
          <cell r="AF1033" t="str">
            <v>yes</v>
          </cell>
          <cell r="AG1033">
            <v>1863</v>
          </cell>
          <cell r="AH1033" t="str">
            <v>Tr Tromsø: Tromsøya, Sørspissen</v>
          </cell>
          <cell r="AI1033">
            <v>3</v>
          </cell>
          <cell r="AJ1033" t="str">
            <v>V</v>
          </cell>
          <cell r="AL1033">
            <v>2</v>
          </cell>
          <cell r="AM1033" t="str">
            <v>importDirect</v>
          </cell>
          <cell r="AN1033">
            <v>3</v>
          </cell>
          <cell r="AO1033" t="str">
            <v>introductionEscaped,spreadNaturalDispersal</v>
          </cell>
          <cell r="AP1033" t="str">
            <v>Ve,Va,Ro,Ho,No,Tr,Fi</v>
          </cell>
          <cell r="AQ1033">
            <v>120</v>
          </cell>
          <cell r="AR1033">
            <v>5</v>
          </cell>
          <cell r="AS1033">
            <v>600</v>
          </cell>
          <cell r="AT1033">
            <v>300000</v>
          </cell>
          <cell r="AU1033">
            <v>1200</v>
          </cell>
          <cell r="AV1033">
            <v>75</v>
          </cell>
          <cell r="AW1033" t="str">
            <v>Ingen kjent effekt</v>
          </cell>
          <cell r="AX1033" t="str">
            <v>Ingen kjent effekt</v>
          </cell>
          <cell r="BC1033" t="str">
            <v>Ingen kjent effekt</v>
          </cell>
          <cell r="BD1033" t="str">
            <v>Ingen kjent effekt</v>
          </cell>
          <cell r="BE1033" t="str">
            <v>no</v>
          </cell>
          <cell r="BF1033" t="str">
            <v>no</v>
          </cell>
          <cell r="BK1033" t="str">
            <v>temperate_boreal:NorthAndCentralAmerica|temperate_nemoral:NorthAndCentralAmerica|subtropic_unspecified:NorthAndCentralAmerica</v>
          </cell>
          <cell r="BM1033" t="str">
            <v>temperate_boreal:Europe,NorthAndCentralAmerica|temperate_nemoral:Europe,Oceania,NorthAndCentralAmerica|subtropic_unspecified:NorthAndCentralAmerica</v>
          </cell>
          <cell r="BO1033">
            <v>3</v>
          </cell>
          <cell r="BR1033" t="str">
            <v>RedListCategoryLevel</v>
          </cell>
          <cell r="BT1033">
            <v>2</v>
          </cell>
          <cell r="BW1033" t="str">
            <v>SpreadYearlyIncreaseObservations</v>
          </cell>
          <cell r="BX1033">
            <v>63</v>
          </cell>
          <cell r="BY1033">
            <v>1</v>
          </cell>
          <cell r="CB1033" t="str">
            <v>T42,T43,T35,V9,V12,V4,T18</v>
          </cell>
          <cell r="CC1033">
            <v>1</v>
          </cell>
          <cell r="CH1033">
            <v>1</v>
          </cell>
          <cell r="CL1033" t="str">
            <v>T18,V9,V4</v>
          </cell>
          <cell r="CM1033">
            <v>1</v>
          </cell>
          <cell r="CQ1033">
            <v>1</v>
          </cell>
          <cell r="CU1033">
            <v>1</v>
          </cell>
          <cell r="CX1033">
            <v>0</v>
          </cell>
          <cell r="CY1033">
            <v>1</v>
          </cell>
          <cell r="DB1033">
            <v>0</v>
          </cell>
          <cell r="DC1033" t="str">
            <v>Gjøglerblom &lt;em&gt;Mimulus guttatus &lt;/em&gt;er en gammel, kjær hageplante fra vestlige Nord-Amerika. Arten er en flerårig urt med lange utløpere (klonal vekst), men enkeltindivider og kloner er ofte ikke svært langlevde. Den har effektiv frøformering, og frøene spres ofte med vatn og av og til med fugl.</v>
          </cell>
          <cell r="DD1033" t="str">
            <v>&lt;p&gt;Gjøglerblom ble funnet i norsk natur første gang i 1863 på sørdelen av Tromsøya i Tr Tromsø. Den var da allerede etablert og står fortsatt der og i nærområdet med flere delbestander. Arten hadde andre tidlige, etablerte bestander som synes å ha gått ut igjen etter en tid: i Ho Bergen Natland 1866-1880 og Vf Larvik: Hovland 1890-1895, men det er først fra 1947 at arten begynte å få flere forekomster. Siden har økningen vært nokså jamn. Arten er nå etablert eller trolig etablert i Vestfold, Vest-Agder til Hordaland, og i Nordland til Finnmark.&lt;/p&gt;</v>
          </cell>
          <cell r="DE1033" t="str">
            <v>Arten har kommet inn som hagestaude og formerer seg med frø og vegetativt med utløpere og stengeldeler som rotslår (se Truscott et al. 2006 og Koopman et al. 2012). Den har rikelig frøreproduksjon og hovedformeringen i norsk natur skjer med frø, ikke med utløpere eller andre deler av kloner. Frøene spres med vatn og med fugler som bruker vatn.</v>
          </cell>
          <cell r="DF1033" t="str">
            <v>Invasjonspotensialet er moderat: arten skårer moderat på median levetid, men ekspansjonshastigheten er begrenset. Truscott et al. (2006) antyder at arten kan ekspandere ytterligere på grunn av framtidige klimaendringer gjennom økt vegetativ spredning ved hyppigere flom-hendelser i Nord-Europa.</v>
          </cell>
          <cell r="DG1033" t="str">
            <v>Det er ingen kjente negative økologiske effekter knyttet til arten hos oss, i hvert fall ikke effekter som passerer terskelverdier for risiko. Arten er særlig etablert i våte naturtyper: grøfter, bekkekanter (ofte langt fra folk og bebyggelse), våte enger og beiter, mye mer sjelden og mindre bestandig på tørr skrotemark og veikanter. Arten kan lokalt danne nokså store bestander, men er generelt ikke ekspansiv og fortrenger ingen andre arter i betydelig grad. En undersøkelse i Skottland som studerte effekter av invasjon av arten på artssammensetning og jordbunnsegenskaper konkluderte med at arten endrer strukturen i plantesamfunn på de undersøkte elvebreddene gjennom redusert artsrikdom (Truscott et al. 2008), og dette er i varierende grad tatt hensyntatt i ulike risikoanalyser. Matthews et al. (2012) vurderer dette til å gjelde arter og habitater med liten bevaringsverdi mens Baus et al. (2009) og NNSS-vurderingen i Storbritannia angir arten å ha moderat økologisk påvirkning gjennom bl.a. fortrengning.</v>
          </cell>
          <cell r="DH1033" t="str">
            <v>&lt;p&gt;Gjøglerblom vurderes til lav økologisk risiko på grunn av kombinasjonen mellom et moderat invasjonspotensial og ingen kjente negative økolgiske effekter. En viss fortrengningseffekt kan ikke utelukkes, men studier fra Skottland og observasjoner hos oss tyder ikke på at dette er av en slik art at det gir noe utslag på effekt-aksen.&lt;/p&gt;&lt;p&gt;Endringen i forhold til vuderingen i 2012 (fra PH til LO) skyldes en ny beregning av B-kriteriet (fra spredningshastighet til ekspansjonshastighet), noe som påvirker artens invasjonspotensial.&lt;/p&gt;&lt;p&gt;&lt;br/&gt;&lt;/p&gt;</v>
          </cell>
          <cell r="DI1033">
            <v>7</v>
          </cell>
        </row>
        <row r="1034">
          <cell r="B1034" t="str">
            <v>Mimulus moschatus</v>
          </cell>
          <cell r="C1034" t="str">
            <v>Douglas ex Lindl.</v>
          </cell>
          <cell r="D1034" t="str">
            <v>moskusgjøglerblom</v>
          </cell>
          <cell r="E1034">
            <v>62443</v>
          </cell>
          <cell r="F1034">
            <v>102483</v>
          </cell>
          <cell r="G1034" t="str">
            <v>ExpertGroups/Karplanter/N</v>
          </cell>
          <cell r="H1034" t="str">
            <v>Karplanter</v>
          </cell>
          <cell r="I1034" t="str">
            <v>Karplanter</v>
          </cell>
          <cell r="J1034" t="str">
            <v>NotApplicable</v>
          </cell>
          <cell r="M1034" t="str">
            <v>canNotEstablishWithin50years</v>
          </cell>
          <cell r="AA1034">
            <v>1946</v>
          </cell>
          <cell r="AB1034" t="str">
            <v>terrestrial</v>
          </cell>
          <cell r="AD1034" t="str">
            <v>unknown</v>
          </cell>
          <cell r="AE1034" t="str">
            <v>no</v>
          </cell>
          <cell r="AF1034" t="str">
            <v>unknown</v>
          </cell>
          <cell r="AI1034">
            <v>3</v>
          </cell>
          <cell r="AJ1034" t="str">
            <v>V</v>
          </cell>
          <cell r="AW1034" t="str">
            <v>Ingen kjent effekt</v>
          </cell>
          <cell r="AX1034" t="str">
            <v>Ingen kjent effekt</v>
          </cell>
          <cell r="BC1034" t="str">
            <v>Ingen kjent effekt</v>
          </cell>
          <cell r="BD1034" t="str">
            <v>Ingen kjent effekt</v>
          </cell>
          <cell r="BK1034" t="str">
            <v>temperate_nemoral:NorthAndCentralAmerica|subtropic_mediterranean:NorthAndCentralAmerica</v>
          </cell>
          <cell r="BM1034" t="str">
            <v>temperate_nemoral:NorthAndCentralAmerica|subtropic_mediterranean:NorthAndCentralAmerica</v>
          </cell>
          <cell r="DI1034">
            <v>0</v>
          </cell>
        </row>
        <row r="1035">
          <cell r="B1035" t="str">
            <v>Minuartia laricifolia</v>
          </cell>
          <cell r="C1035" t="str">
            <v>(L.) Schinz &amp; Thell.</v>
          </cell>
          <cell r="D1035" t="str">
            <v>lerkearve</v>
          </cell>
          <cell r="E1035">
            <v>134605</v>
          </cell>
          <cell r="F1035">
            <v>101517</v>
          </cell>
          <cell r="G1035" t="str">
            <v>ExpertGroups/Karplanter/N</v>
          </cell>
          <cell r="H1035" t="str">
            <v>Karplanter</v>
          </cell>
          <cell r="I1035" t="str">
            <v>Karplanter</v>
          </cell>
          <cell r="J1035" t="str">
            <v>NotApplicable</v>
          </cell>
          <cell r="M1035" t="str">
            <v>canNotEstablishWithin50years</v>
          </cell>
          <cell r="AA1035">
            <v>1939</v>
          </cell>
          <cell r="AB1035" t="str">
            <v>terrestrial</v>
          </cell>
          <cell r="AD1035" t="str">
            <v>unknown</v>
          </cell>
          <cell r="AE1035" t="str">
            <v>no</v>
          </cell>
          <cell r="AF1035" t="str">
            <v>unknown</v>
          </cell>
          <cell r="AI1035">
            <v>5</v>
          </cell>
          <cell r="AJ1035" t="str">
            <v>V</v>
          </cell>
          <cell r="AW1035" t="str">
            <v>Ingen kjent effekt</v>
          </cell>
          <cell r="AX1035" t="str">
            <v>Ingen kjent effekt</v>
          </cell>
          <cell r="BC1035" t="str">
            <v>Ingen kjent effekt</v>
          </cell>
          <cell r="BD1035" t="str">
            <v>Ingen kjent effekt</v>
          </cell>
          <cell r="BK1035" t="str">
            <v>temperate_nemoral:Europe|subtropic_mediterranean:Europe</v>
          </cell>
          <cell r="BM1035" t="str">
            <v>temperate_nemoral:Europe|subtropic_mediterranean:Europe</v>
          </cell>
          <cell r="DI1035">
            <v>0</v>
          </cell>
        </row>
        <row r="1036">
          <cell r="B1036" t="str">
            <v>Minuartia verna</v>
          </cell>
          <cell r="C1036" t="str">
            <v>(L.) Hiern</v>
          </cell>
          <cell r="D1036" t="str">
            <v>gruvearve</v>
          </cell>
          <cell r="E1036">
            <v>134633</v>
          </cell>
          <cell r="F1036">
            <v>101521</v>
          </cell>
          <cell r="G1036" t="str">
            <v>ExpertGroups/Karplanter/N</v>
          </cell>
          <cell r="H1036" t="str">
            <v>Karplanter</v>
          </cell>
          <cell r="I1036" t="str">
            <v>Karplanter</v>
          </cell>
          <cell r="J1036" t="str">
            <v>NotApplicable</v>
          </cell>
          <cell r="M1036" t="str">
            <v>canNotEstablishWithin50years</v>
          </cell>
          <cell r="AA1036">
            <v>1924</v>
          </cell>
          <cell r="AB1036" t="str">
            <v>terrestrial</v>
          </cell>
          <cell r="AD1036" t="str">
            <v>origin</v>
          </cell>
          <cell r="AE1036" t="str">
            <v>no</v>
          </cell>
          <cell r="AF1036" t="str">
            <v>unknown</v>
          </cell>
          <cell r="AG1036">
            <v>1924</v>
          </cell>
          <cell r="AH1036" t="str">
            <v>Ho Odda: Odda smelteverk</v>
          </cell>
          <cell r="AI1036">
            <v>5</v>
          </cell>
          <cell r="AJ1036" t="str">
            <v>V</v>
          </cell>
          <cell r="AW1036" t="str">
            <v>Ingen kjent effekt</v>
          </cell>
          <cell r="AX1036" t="str">
            <v>Ingen kjent effekt</v>
          </cell>
          <cell r="BC1036" t="str">
            <v>Ingen kjent effekt</v>
          </cell>
          <cell r="BD1036" t="str">
            <v>Ingen kjent effekt</v>
          </cell>
          <cell r="BK1036" t="str">
            <v>polar:Europe,Asia|temperate_boreal:Europe,Asia|temperate_nemoral:Europe,Asia</v>
          </cell>
          <cell r="BM1036" t="str">
            <v>polar:Europe,Asia|temperate_boreal:Europe,Asia|temperate_nemoral:Europe,Asia</v>
          </cell>
          <cell r="DI1036">
            <v>1</v>
          </cell>
        </row>
        <row r="1037">
          <cell r="B1037" t="str">
            <v>Mirabilis jalapa</v>
          </cell>
          <cell r="C1037" t="str">
            <v>L.</v>
          </cell>
          <cell r="D1037" t="str">
            <v>mirakelblomst</v>
          </cell>
          <cell r="E1037">
            <v>105243</v>
          </cell>
          <cell r="F1037">
            <v>145590</v>
          </cell>
          <cell r="G1037" t="str">
            <v>ExpertGroups/Karplanter/N</v>
          </cell>
          <cell r="H1037" t="str">
            <v>Karplanter</v>
          </cell>
          <cell r="I1037" t="str">
            <v>Karplanter</v>
          </cell>
          <cell r="J1037" t="str">
            <v>NotApplicable</v>
          </cell>
          <cell r="M1037" t="str">
            <v>canNotEstablishWithin50years</v>
          </cell>
          <cell r="AA1037">
            <v>2002</v>
          </cell>
          <cell r="AB1037" t="str">
            <v>terrestrial</v>
          </cell>
          <cell r="AD1037" t="str">
            <v>unknown</v>
          </cell>
          <cell r="AE1037" t="str">
            <v>no</v>
          </cell>
          <cell r="AF1037" t="str">
            <v>unknown</v>
          </cell>
          <cell r="AI1037">
            <v>3</v>
          </cell>
          <cell r="AJ1037" t="str">
            <v>V</v>
          </cell>
          <cell r="AW1037" t="str">
            <v>Arten har ifølge Giftinformasjonen "irriterende" plantesaft (https://helsenorge.no/Giftinformasjon/planter-og-bar/mirakelblomst)</v>
          </cell>
          <cell r="AX1037" t="str">
            <v>Ingen kjent effekt</v>
          </cell>
          <cell r="BC1037" t="str">
            <v>Ingen kjent effekt</v>
          </cell>
          <cell r="BD1037" t="str">
            <v>Ingen kjent effekt</v>
          </cell>
          <cell r="BK1037" t="str">
            <v>subtropic_highlands:SouthAmerica|tropic:SouthAmerica</v>
          </cell>
          <cell r="BM1037" t="str">
            <v>temperate_nemoral:Europe,Oceania,NorthAndCentralAmerica|temperate_dry:Europe,Asia|subtropic_unspecified:Africa,Oceania,NorthAndCentralAmerica,SouthAmerica|subtropic_mediterranean:Europe,Asia,Africa|subtropic_humid:Asia,Africa|subtropic_caperegion:Africa|subtropic_highlands:SouthAmerica|tropic:Africa,Oceania,NorthAndCentralAmerica,SouthAmerica|unknown:Africa</v>
          </cell>
          <cell r="DI1037">
            <v>0</v>
          </cell>
        </row>
        <row r="1038">
          <cell r="B1038" t="str">
            <v>Misopates orontium</v>
          </cell>
          <cell r="C1038" t="str">
            <v>(L.) Raf.</v>
          </cell>
          <cell r="D1038" t="str">
            <v>småløvemunn</v>
          </cell>
          <cell r="E1038">
            <v>134639</v>
          </cell>
          <cell r="F1038">
            <v>102527</v>
          </cell>
          <cell r="G1038" t="str">
            <v>ExpertGroups/Karplanter/N</v>
          </cell>
          <cell r="H1038" t="str">
            <v>Karplanter</v>
          </cell>
          <cell r="I1038" t="str">
            <v>Karplanter</v>
          </cell>
          <cell r="J1038" t="str">
            <v>NotApplicable</v>
          </cell>
          <cell r="M1038" t="str">
            <v>canNotEstablishWithin50years</v>
          </cell>
          <cell r="AA1038" t="str">
            <v>1840-1860</v>
          </cell>
          <cell r="AB1038" t="str">
            <v>terrestrial</v>
          </cell>
          <cell r="AD1038" t="str">
            <v>origin,unknown</v>
          </cell>
          <cell r="AE1038" t="str">
            <v>no</v>
          </cell>
          <cell r="AF1038" t="str">
            <v>unknown</v>
          </cell>
          <cell r="AI1038">
            <v>1</v>
          </cell>
          <cell r="AJ1038" t="str">
            <v>V</v>
          </cell>
          <cell r="AW1038" t="str">
            <v>Ingen kjent effekt</v>
          </cell>
          <cell r="AX1038" t="str">
            <v>Ingen kjent effekt</v>
          </cell>
          <cell r="BC1038" t="str">
            <v>Ingen kjent effekt</v>
          </cell>
          <cell r="BD1038" t="str">
            <v>Ingen kjent effekt</v>
          </cell>
          <cell r="BK1038" t="str">
            <v>subtropic_mediterranean:Europe,Asia,Africa</v>
          </cell>
          <cell r="BM1038" t="str">
            <v>temperate_nemoral:Europe|subtropic_mediterranean:Europe,Asia,Africa,Oceania,NorthAndCentralAmerica|subtropic_caperegion:Africa|subtropic_highlands:Africa</v>
          </cell>
          <cell r="DI1038">
            <v>0</v>
          </cell>
        </row>
        <row r="1039">
          <cell r="B1039" t="str">
            <v>Modiola caroliniana</v>
          </cell>
          <cell r="C1039" t="str">
            <v>(L.) G.Don</v>
          </cell>
          <cell r="D1039" t="str">
            <v>krypkattost</v>
          </cell>
          <cell r="E1039">
            <v>62705</v>
          </cell>
          <cell r="F1039">
            <v>102745</v>
          </cell>
          <cell r="G1039" t="str">
            <v>ExpertGroups/Karplanter/N</v>
          </cell>
          <cell r="H1039" t="str">
            <v>Karplanter</v>
          </cell>
          <cell r="I1039" t="str">
            <v>Karplanter</v>
          </cell>
          <cell r="J1039" t="str">
            <v>NotApplicable</v>
          </cell>
          <cell r="M1039" t="str">
            <v>canNotEstablishWithin50years</v>
          </cell>
          <cell r="AA1039">
            <v>2000</v>
          </cell>
          <cell r="AB1039" t="str">
            <v>terrestrial</v>
          </cell>
          <cell r="AD1039" t="str">
            <v>origin,unknown</v>
          </cell>
          <cell r="AE1039" t="str">
            <v>no</v>
          </cell>
          <cell r="AF1039" t="str">
            <v>unknown</v>
          </cell>
          <cell r="AI1039">
            <v>1</v>
          </cell>
          <cell r="AJ1039" t="str">
            <v>V</v>
          </cell>
          <cell r="AW1039" t="str">
            <v>Ingen kjent effekt</v>
          </cell>
          <cell r="AX1039" t="str">
            <v>Ingen kjent effekt</v>
          </cell>
          <cell r="BC1039" t="str">
            <v>Ingen kjent effekt</v>
          </cell>
          <cell r="BD1039" t="str">
            <v>Ingen kjent effekt</v>
          </cell>
          <cell r="BK1039" t="str">
            <v>subtropic_humid:SouthAmerica|subtropic_highlands:SouthAmerica|tropic:SouthAmerica</v>
          </cell>
          <cell r="BM1039" t="str">
            <v>temperate_nemoral:Europe,Oceania,NorthAndCentralAmerica|subtropic_unspecified:NorthAndCentralAmerica|subtropic_mediterranean:Europe,Oceania,NorthAndCentralAmerica|subtropic_humid:NorthAndCentralAmerica,SouthAmerica|subtropic_caperegion:Africa|tropic:Oceania,NorthAndCentralAmerica,SouthAmerica</v>
          </cell>
          <cell r="DI1039">
            <v>0</v>
          </cell>
        </row>
        <row r="1040">
          <cell r="B1040" t="str">
            <v>Mollugo verticillata</v>
          </cell>
          <cell r="C1040" t="str">
            <v>L.</v>
          </cell>
          <cell r="D1040" t="str">
            <v>kransveikurt</v>
          </cell>
          <cell r="E1040">
            <v>61582</v>
          </cell>
          <cell r="F1040">
            <v>101622</v>
          </cell>
          <cell r="G1040" t="str">
            <v>ExpertGroups/Karplanter/N</v>
          </cell>
          <cell r="H1040" t="str">
            <v>Karplanter</v>
          </cell>
          <cell r="I1040" t="str">
            <v>Karplanter</v>
          </cell>
          <cell r="J1040" t="str">
            <v>NotApplicable</v>
          </cell>
          <cell r="M1040" t="str">
            <v>canNotEstablishWithin50years</v>
          </cell>
          <cell r="AA1040">
            <v>2003</v>
          </cell>
          <cell r="AB1040" t="str">
            <v>terrestrial</v>
          </cell>
          <cell r="AD1040" t="str">
            <v>origin</v>
          </cell>
          <cell r="AE1040" t="str">
            <v>no</v>
          </cell>
          <cell r="AF1040" t="str">
            <v>unknown</v>
          </cell>
          <cell r="AI1040">
            <v>1</v>
          </cell>
          <cell r="AJ1040" t="str">
            <v>V</v>
          </cell>
          <cell r="AW1040" t="str">
            <v>Ingen kjent effekt</v>
          </cell>
          <cell r="AX1040" t="str">
            <v>Ingen kjent effekt</v>
          </cell>
          <cell r="BC1040" t="str">
            <v>Ingen kjent effekt</v>
          </cell>
          <cell r="BD1040" t="str">
            <v>Ingen kjent effekt</v>
          </cell>
          <cell r="BK1040" t="str">
            <v>subtropic_highlands:SouthAmerica|tropic:NorthAndCentralAmerica,SouthAmerica</v>
          </cell>
          <cell r="BM1040" t="str">
            <v>temperate_boreal:NorthAndCentralAmerica|temperate_nemoral:Europe,Asia,NorthAndCentralAmerica|subtropic_unspecified:Asia,Oceania,NorthAndCentralAmerica,SouthAmerica|subtropic_mediterranean:Europe|subtropic_highlands:SouthAmerica|tropic:Africa,Oceania,NorthAndCentralAmerica,SouthAmerica</v>
          </cell>
          <cell r="DI1040">
            <v>0</v>
          </cell>
        </row>
        <row r="1041">
          <cell r="B1041" t="str">
            <v>Monarda didyma</v>
          </cell>
          <cell r="C1041" t="str">
            <v>L.</v>
          </cell>
          <cell r="D1041" t="str">
            <v>hestemynte</v>
          </cell>
          <cell r="E1041">
            <v>84834</v>
          </cell>
          <cell r="F1041">
            <v>127971</v>
          </cell>
          <cell r="G1041" t="str">
            <v>ExpertGroups/Karplanter/N</v>
          </cell>
          <cell r="H1041" t="str">
            <v>Karplanter</v>
          </cell>
          <cell r="I1041" t="str">
            <v>Karplanter</v>
          </cell>
          <cell r="J1041" t="str">
            <v>NotApplicable</v>
          </cell>
          <cell r="M1041" t="str">
            <v>canNotEstablishWithin50years</v>
          </cell>
          <cell r="AA1041">
            <v>2006</v>
          </cell>
          <cell r="AB1041" t="str">
            <v>terrestrial</v>
          </cell>
          <cell r="AD1041" t="str">
            <v>unknown</v>
          </cell>
          <cell r="AE1041" t="str">
            <v>no</v>
          </cell>
          <cell r="AF1041" t="str">
            <v>unknown</v>
          </cell>
          <cell r="AI1041">
            <v>5</v>
          </cell>
          <cell r="AJ1041" t="str">
            <v>V</v>
          </cell>
          <cell r="AW1041" t="str">
            <v>Ingen kjent effekt</v>
          </cell>
          <cell r="AX1041" t="str">
            <v>Ingen kjent effekt</v>
          </cell>
          <cell r="BC1041" t="str">
            <v>Ingen kjent effekt</v>
          </cell>
          <cell r="BD1041" t="str">
            <v>Ingen kjent effekt</v>
          </cell>
          <cell r="BK1041" t="str">
            <v>temperate_nemoral:NorthAndCentralAmerica</v>
          </cell>
          <cell r="BM1041" t="str">
            <v>temperate_nemoral:Europe,NorthAndCentralAmerica|subtropic_humid:NorthAndCentralAmerica</v>
          </cell>
          <cell r="DI1041">
            <v>0</v>
          </cell>
        </row>
        <row r="1042">
          <cell r="B1042" t="str">
            <v>Monarda fistulosa</v>
          </cell>
          <cell r="C1042" t="str">
            <v>L.</v>
          </cell>
          <cell r="D1042" t="str">
            <v>rørhestemynte</v>
          </cell>
          <cell r="E1042">
            <v>84835</v>
          </cell>
          <cell r="F1042">
            <v>127972</v>
          </cell>
          <cell r="G1042" t="str">
            <v>ExpertGroups/Karplanter/N</v>
          </cell>
          <cell r="H1042" t="str">
            <v>Karplanter</v>
          </cell>
          <cell r="I1042" t="str">
            <v>Karplanter</v>
          </cell>
          <cell r="J1042" t="str">
            <v>NotApplicable</v>
          </cell>
          <cell r="M1042" t="str">
            <v>canNotEstablishWithin50years</v>
          </cell>
          <cell r="AA1042">
            <v>2004</v>
          </cell>
          <cell r="AB1042" t="str">
            <v>terrestrial</v>
          </cell>
          <cell r="AD1042" t="str">
            <v>unknown</v>
          </cell>
          <cell r="AE1042" t="str">
            <v>no</v>
          </cell>
          <cell r="AF1042" t="str">
            <v>unknown</v>
          </cell>
          <cell r="AI1042">
            <v>5</v>
          </cell>
          <cell r="AJ1042" t="str">
            <v>V</v>
          </cell>
          <cell r="AW1042" t="str">
            <v>Brukt av indianere som krydder og til medisinsk bruk (se USDA NRCS Plant Guide: https://plants.usda.gov/plantguide/pdf/cs_mofi.pdf)</v>
          </cell>
          <cell r="AX1042" t="str">
            <v>Ingen kjent effekt</v>
          </cell>
          <cell r="BC1042" t="str">
            <v>Ingen kjent effekt</v>
          </cell>
          <cell r="BD1042" t="str">
            <v>Ingen kjent effekt</v>
          </cell>
          <cell r="BK1042" t="str">
            <v>temperate_boreal:NorthAndCentralAmerica|temperate_nemoral:NorthAndCentralAmerica|subtropic_unspecified:NorthAndCentralAmerica</v>
          </cell>
          <cell r="BM1042" t="str">
            <v>temperate_boreal:NorthAndCentralAmerica|temperate_nemoral:Europe,NorthAndCentralAmerica|subtropic_unspecified:NorthAndCentralAmerica</v>
          </cell>
          <cell r="DI1042">
            <v>0</v>
          </cell>
        </row>
        <row r="1043">
          <cell r="B1043" t="str">
            <v>Monolepis nuttalliana</v>
          </cell>
          <cell r="C1043" t="str">
            <v>(Schult.) Greene</v>
          </cell>
          <cell r="D1043" t="str">
            <v>spydmelde</v>
          </cell>
          <cell r="E1043">
            <v>134656</v>
          </cell>
          <cell r="F1043">
            <v>101425</v>
          </cell>
          <cell r="G1043" t="str">
            <v>ExpertGroups/Karplanter/N</v>
          </cell>
          <cell r="H1043" t="str">
            <v>Karplanter</v>
          </cell>
          <cell r="I1043" t="str">
            <v>Karplanter</v>
          </cell>
          <cell r="J1043" t="str">
            <v>NotApplicable</v>
          </cell>
          <cell r="M1043" t="str">
            <v>canNotEstablishWithin50years</v>
          </cell>
          <cell r="AA1043">
            <v>1892</v>
          </cell>
          <cell r="AB1043" t="str">
            <v>terrestrial</v>
          </cell>
          <cell r="AD1043" t="str">
            <v>origin,unknown</v>
          </cell>
          <cell r="AE1043" t="str">
            <v>no</v>
          </cell>
          <cell r="AF1043" t="str">
            <v>unknown</v>
          </cell>
          <cell r="AI1043">
            <v>1</v>
          </cell>
          <cell r="AJ1043" t="str">
            <v>V</v>
          </cell>
          <cell r="AW1043" t="str">
            <v>Ingen kjent effekt</v>
          </cell>
          <cell r="AX1043" t="str">
            <v>Ingen kjent effekt</v>
          </cell>
          <cell r="BC1043" t="str">
            <v>Ingen kjent effekt</v>
          </cell>
          <cell r="BD1043" t="str">
            <v>Ingen kjent effekt</v>
          </cell>
          <cell r="BK1043" t="str">
            <v>polar:NorthAndCentralAmerica|temperate_boreal:NorthAndCentralAmerica|temperate_nemoral:NorthAndCentralAmerica|temperate_dry:NorthAndCentralAmerica|subtropic_mediterranean:NorthAndCentralAmerica</v>
          </cell>
          <cell r="BM1043" t="str">
            <v>polar:NorthAndCentralAmerica|temperate_boreal:NorthAndCentralAmerica|temperate_nemoral:NorthAndCentralAmerica|temperate_dry:NorthAndCentralAmerica|subtropic_mediterranean:NorthAndCentralAmerica</v>
          </cell>
          <cell r="DI1043">
            <v>0</v>
          </cell>
        </row>
        <row r="1044">
          <cell r="B1044" t="str">
            <v>Mulgedium tataricum</v>
          </cell>
          <cell r="C1044" t="str">
            <v>(L.) DC.</v>
          </cell>
          <cell r="D1044" t="str">
            <v>tatarturt</v>
          </cell>
          <cell r="E1044">
            <v>134699</v>
          </cell>
          <cell r="F1044">
            <v>100750</v>
          </cell>
          <cell r="G1044" t="str">
            <v>ExpertGroups/Karplanter/N</v>
          </cell>
          <cell r="H1044" t="str">
            <v>Karplanter</v>
          </cell>
          <cell r="I1044" t="str">
            <v>Karplanter</v>
          </cell>
          <cell r="J1044" t="str">
            <v>NotApplicable</v>
          </cell>
          <cell r="M1044" t="str">
            <v>canNotEstablishWithin50years</v>
          </cell>
          <cell r="AA1044">
            <v>1920</v>
          </cell>
          <cell r="AB1044" t="str">
            <v>terrestrial</v>
          </cell>
          <cell r="AD1044" t="str">
            <v>origin</v>
          </cell>
          <cell r="AE1044" t="str">
            <v>no</v>
          </cell>
          <cell r="AF1044" t="str">
            <v>unknown</v>
          </cell>
          <cell r="AI1044">
            <v>10</v>
          </cell>
          <cell r="AJ1044" t="str">
            <v>V</v>
          </cell>
          <cell r="AW1044" t="str">
            <v>Ingen kjent effekt</v>
          </cell>
          <cell r="AX1044" t="str">
            <v>Ingen kjent effekt</v>
          </cell>
          <cell r="BC1044" t="str">
            <v>Ingen kjent effekt</v>
          </cell>
          <cell r="BD1044" t="str">
            <v>Ingen kjent effekt</v>
          </cell>
          <cell r="BK1044" t="str">
            <v>temperate_boreal:Asia,NorthAndCentralAmerica|temperate_nemoral:Europe,Asia,NorthAndCentralAmerica|temperate_dry:Europe,Asia</v>
          </cell>
          <cell r="BM1044" t="str">
            <v>temperate_boreal:Asia,NorthAndCentralAmerica|temperate_nemoral:Europe,Asia,NorthAndCentralAmerica|temperate_dry:Europe,Asia</v>
          </cell>
          <cell r="DI1044">
            <v>0</v>
          </cell>
        </row>
        <row r="1045">
          <cell r="B1045" t="str">
            <v>Myagrum perfoliatum</v>
          </cell>
          <cell r="C1045" t="str">
            <v>L.</v>
          </cell>
          <cell r="D1045" t="str">
            <v>huldodre</v>
          </cell>
          <cell r="E1045">
            <v>61232</v>
          </cell>
          <cell r="F1045">
            <v>101272</v>
          </cell>
          <cell r="G1045" t="str">
            <v>ExpertGroups/Karplanter/N</v>
          </cell>
          <cell r="H1045" t="str">
            <v>Karplanter</v>
          </cell>
          <cell r="I1045" t="str">
            <v>Karplanter</v>
          </cell>
          <cell r="J1045" t="str">
            <v>NotApplicable</v>
          </cell>
          <cell r="M1045" t="str">
            <v>canNotEstablishWithin50years</v>
          </cell>
          <cell r="AA1045">
            <v>1880</v>
          </cell>
          <cell r="AB1045" t="str">
            <v>terrestrial</v>
          </cell>
          <cell r="AD1045" t="str">
            <v>origin</v>
          </cell>
          <cell r="AE1045" t="str">
            <v>no</v>
          </cell>
          <cell r="AF1045" t="str">
            <v>unknown</v>
          </cell>
          <cell r="AI1045">
            <v>1</v>
          </cell>
          <cell r="AJ1045" t="str">
            <v>V</v>
          </cell>
          <cell r="AW1045" t="str">
            <v>Ingen kjent effekt</v>
          </cell>
          <cell r="AX1045" t="str">
            <v>Ingen kjent effekt</v>
          </cell>
          <cell r="BC1045" t="str">
            <v>Ingen kjent effekt</v>
          </cell>
          <cell r="BD1045" t="str">
            <v>Ingen kjent effekt</v>
          </cell>
          <cell r="BK1045" t="str">
            <v>subtropic_mediterranean:Europe,Asia,Africa</v>
          </cell>
          <cell r="BM1045" t="str">
            <v>temperate_nemoral:Europe|temperate_dry:NorthAndCentralAmerica|subtropic_unspecified:NorthAndCentralAmerica|subtropic_mediterranean:Europe,Asia,Africa,Oceania|subtropic_caperegion:Africa</v>
          </cell>
          <cell r="DI1045">
            <v>0</v>
          </cell>
        </row>
        <row r="1046">
          <cell r="B1046" t="str">
            <v>Narcissus hispanicus</v>
          </cell>
          <cell r="C1046" t="str">
            <v>Gouan</v>
          </cell>
          <cell r="E1046">
            <v>140811</v>
          </cell>
          <cell r="F1046">
            <v>170002</v>
          </cell>
          <cell r="G1046" t="str">
            <v>ExpertGroups/Karplanter/N</v>
          </cell>
          <cell r="H1046" t="str">
            <v>Karplanter</v>
          </cell>
          <cell r="I1046" t="str">
            <v>Karplanter</v>
          </cell>
          <cell r="J1046" t="str">
            <v>NotApplicable</v>
          </cell>
          <cell r="M1046" t="str">
            <v>canNotEstablishWithin50years</v>
          </cell>
          <cell r="AA1046">
            <v>2003</v>
          </cell>
          <cell r="AB1046" t="str">
            <v>terrestrial</v>
          </cell>
          <cell r="AD1046" t="str">
            <v>unknown</v>
          </cell>
          <cell r="AE1046" t="str">
            <v>no</v>
          </cell>
          <cell r="AF1046" t="str">
            <v>unknown</v>
          </cell>
          <cell r="AI1046">
            <v>5</v>
          </cell>
          <cell r="AJ1046" t="str">
            <v>V</v>
          </cell>
          <cell r="AW1046" t="str">
            <v>Ingen kjent effekt</v>
          </cell>
          <cell r="AX1046" t="str">
            <v>Ingen kjent effekt</v>
          </cell>
          <cell r="BC1046" t="str">
            <v>Ingen kjent effekt</v>
          </cell>
          <cell r="BD1046" t="str">
            <v>Ingen kjent effekt</v>
          </cell>
          <cell r="BK1046" t="str">
            <v>temperate_nemoral:Europe|subtropic_mediterranean:Europe</v>
          </cell>
          <cell r="BM1046" t="str">
            <v>temperate_nemoral:Europe|subtropic_mediterranean:Europe</v>
          </cell>
          <cell r="DI1046">
            <v>0</v>
          </cell>
        </row>
        <row r="1047">
          <cell r="B1047" t="str">
            <v>Narcissus ×medioluteus</v>
          </cell>
          <cell r="C1047" t="str">
            <v>Mill.</v>
          </cell>
          <cell r="E1047">
            <v>145737</v>
          </cell>
          <cell r="F1047">
            <v>170001</v>
          </cell>
          <cell r="G1047" t="str">
            <v>ExpertGroups/Karplanter/N</v>
          </cell>
          <cell r="H1047" t="str">
            <v>Karplanter</v>
          </cell>
          <cell r="I1047" t="str">
            <v>Karplanter</v>
          </cell>
          <cell r="J1047" t="str">
            <v>NotApplicable</v>
          </cell>
          <cell r="M1047" t="str">
            <v>canNotEstablishWithin50years</v>
          </cell>
          <cell r="AA1047">
            <v>2003</v>
          </cell>
          <cell r="AB1047" t="str">
            <v>terrestrial</v>
          </cell>
          <cell r="AD1047" t="str">
            <v>unknown</v>
          </cell>
          <cell r="AE1047" t="str">
            <v>no</v>
          </cell>
          <cell r="AF1047" t="str">
            <v>unknown</v>
          </cell>
          <cell r="AI1047">
            <v>5</v>
          </cell>
          <cell r="AW1047" t="str">
            <v>Ingen kjent effekt</v>
          </cell>
          <cell r="AX1047" t="str">
            <v>Ingen kjent effekt</v>
          </cell>
          <cell r="BC1047" t="str">
            <v>Ingen kjent effekt</v>
          </cell>
          <cell r="BD1047" t="str">
            <v>Ingen kjent effekt</v>
          </cell>
          <cell r="BK1047" t="str">
            <v>temperate_nemoral:Europe</v>
          </cell>
          <cell r="BM1047" t="str">
            <v>temperate_nemoral:Europe</v>
          </cell>
          <cell r="DI1047">
            <v>0</v>
          </cell>
        </row>
        <row r="1048">
          <cell r="B1048" t="str">
            <v>Navarretia sinistra pinnatisecta</v>
          </cell>
          <cell r="C1048" t="str">
            <v>(H.Mason &amp; A.D.Grant) L.A.Johnson</v>
          </cell>
          <cell r="E1048">
            <v>105649</v>
          </cell>
          <cell r="F1048">
            <v>145716</v>
          </cell>
          <cell r="G1048" t="str">
            <v>ExpertGroups/Karplanter/N</v>
          </cell>
          <cell r="H1048" t="str">
            <v>Karplanter</v>
          </cell>
          <cell r="I1048" t="str">
            <v>Karplanter</v>
          </cell>
          <cell r="J1048" t="str">
            <v>NotApplicable</v>
          </cell>
          <cell r="M1048" t="str">
            <v>canNotEstablishWithin50years</v>
          </cell>
          <cell r="AA1048">
            <v>1987</v>
          </cell>
          <cell r="AB1048" t="str">
            <v>terrestrial</v>
          </cell>
          <cell r="AD1048" t="str">
            <v>unknown</v>
          </cell>
          <cell r="AE1048" t="str">
            <v>no</v>
          </cell>
          <cell r="AF1048" t="str">
            <v>unknown</v>
          </cell>
          <cell r="AI1048">
            <v>1</v>
          </cell>
          <cell r="AJ1048" t="str">
            <v>V</v>
          </cell>
          <cell r="AW1048" t="str">
            <v>Ingen kjent effekt</v>
          </cell>
          <cell r="AX1048" t="str">
            <v>Ingen kjent effekt</v>
          </cell>
          <cell r="BC1048" t="str">
            <v>Ingen kjent effekt</v>
          </cell>
          <cell r="BD1048" t="str">
            <v>Ingen kjent effekt</v>
          </cell>
          <cell r="BK1048" t="str">
            <v>subtropic_mediterranean:NorthAndCentralAmerica</v>
          </cell>
          <cell r="BM1048" t="str">
            <v>subtropic_mediterranean:NorthAndCentralAmerica</v>
          </cell>
          <cell r="DI1048">
            <v>0</v>
          </cell>
        </row>
        <row r="1049">
          <cell r="B1049" t="str">
            <v>Neillia sinensis</v>
          </cell>
          <cell r="C1049" t="str">
            <v>Oliv.</v>
          </cell>
          <cell r="E1049">
            <v>105246</v>
          </cell>
          <cell r="F1049">
            <v>145593</v>
          </cell>
          <cell r="G1049" t="str">
            <v>ExpertGroups/Karplanter/N</v>
          </cell>
          <cell r="H1049" t="str">
            <v>Karplanter</v>
          </cell>
          <cell r="I1049" t="str">
            <v>Karplanter</v>
          </cell>
          <cell r="J1049" t="str">
            <v>NotApplicable</v>
          </cell>
          <cell r="M1049" t="str">
            <v>canNotEstablishWithin50years</v>
          </cell>
          <cell r="AA1049">
            <v>2011</v>
          </cell>
          <cell r="AB1049" t="str">
            <v>terrestrial</v>
          </cell>
          <cell r="AD1049" t="str">
            <v>unknown</v>
          </cell>
          <cell r="AE1049" t="str">
            <v>no</v>
          </cell>
          <cell r="AF1049" t="str">
            <v>unknown</v>
          </cell>
          <cell r="AI1049">
            <v>15</v>
          </cell>
          <cell r="AJ1049" t="str">
            <v>V</v>
          </cell>
          <cell r="AW1049" t="str">
            <v>Ingen kjent effekt</v>
          </cell>
          <cell r="AX1049" t="str">
            <v>Ingen kjent effekt</v>
          </cell>
          <cell r="BC1049" t="str">
            <v>Ingen kjent effekt</v>
          </cell>
          <cell r="BD1049" t="str">
            <v>Ingen kjent effekt</v>
          </cell>
          <cell r="BK1049" t="str">
            <v>subtropic_highlands:Asia</v>
          </cell>
          <cell r="BM1049" t="str">
            <v>subtropic_highlands:Asia</v>
          </cell>
          <cell r="DI1049">
            <v>0</v>
          </cell>
        </row>
        <row r="1050">
          <cell r="B1050" t="str">
            <v>Nemophila maculata</v>
          </cell>
          <cell r="C1050" t="str">
            <v>Benth. ex Lindl.</v>
          </cell>
          <cell r="E1050">
            <v>140820</v>
          </cell>
          <cell r="F1050">
            <v>170011</v>
          </cell>
          <cell r="G1050" t="str">
            <v>ExpertGroups/Karplanter/N</v>
          </cell>
          <cell r="H1050" t="str">
            <v>Karplanter</v>
          </cell>
          <cell r="I1050" t="str">
            <v>Karplanter</v>
          </cell>
          <cell r="J1050" t="str">
            <v>NotApplicable</v>
          </cell>
          <cell r="M1050" t="str">
            <v>canNotEstablishWithin50years</v>
          </cell>
          <cell r="AA1050">
            <v>2003</v>
          </cell>
          <cell r="AB1050" t="str">
            <v>terrestrial</v>
          </cell>
          <cell r="AD1050" t="str">
            <v>origin</v>
          </cell>
          <cell r="AE1050" t="str">
            <v>no</v>
          </cell>
          <cell r="AF1050" t="str">
            <v>unknown</v>
          </cell>
          <cell r="AI1050">
            <v>1</v>
          </cell>
          <cell r="AJ1050" t="str">
            <v>V</v>
          </cell>
          <cell r="AW1050" t="str">
            <v>Ingen kjent effekt</v>
          </cell>
          <cell r="AX1050" t="str">
            <v>Ingen kjent effekt</v>
          </cell>
          <cell r="BC1050" t="str">
            <v>Ingen kjent effekt</v>
          </cell>
          <cell r="BD1050" t="str">
            <v>Ingen kjent effekt</v>
          </cell>
          <cell r="BK1050" t="str">
            <v>subtropic_mediterranean:NorthAndCentralAmerica</v>
          </cell>
          <cell r="BM1050" t="str">
            <v>subtropic_mediterranean:NorthAndCentralAmerica</v>
          </cell>
          <cell r="DI1050">
            <v>0</v>
          </cell>
        </row>
        <row r="1051">
          <cell r="B1051" t="str">
            <v>Nemophila menziesii</v>
          </cell>
          <cell r="C1051" t="str">
            <v>Hook. &amp; Arn.</v>
          </cell>
          <cell r="D1051" t="str">
            <v>barneøye</v>
          </cell>
          <cell r="E1051">
            <v>134768</v>
          </cell>
          <cell r="F1051">
            <v>101035</v>
          </cell>
          <cell r="G1051" t="str">
            <v>ExpertGroups/Karplanter/N</v>
          </cell>
          <cell r="H1051" t="str">
            <v>Karplanter</v>
          </cell>
          <cell r="I1051" t="str">
            <v>Karplanter</v>
          </cell>
          <cell r="J1051" t="str">
            <v>NotApplicable</v>
          </cell>
          <cell r="M1051" t="str">
            <v>canNotEstablishWithin50years</v>
          </cell>
          <cell r="AA1051">
            <v>1874</v>
          </cell>
          <cell r="AB1051" t="str">
            <v>terrestrial</v>
          </cell>
          <cell r="AD1051" t="str">
            <v>unknown</v>
          </cell>
          <cell r="AE1051" t="str">
            <v>no</v>
          </cell>
          <cell r="AF1051" t="str">
            <v>unknown</v>
          </cell>
          <cell r="AI1051">
            <v>1</v>
          </cell>
          <cell r="AJ1051" t="str">
            <v>V</v>
          </cell>
          <cell r="AW1051" t="str">
            <v>Ingen kjent effekt</v>
          </cell>
          <cell r="AX1051" t="str">
            <v>Ingen kjent effekt</v>
          </cell>
          <cell r="BC1051" t="str">
            <v>Ingen kjent effekt</v>
          </cell>
          <cell r="BD1051" t="str">
            <v>Ingen kjent effekt</v>
          </cell>
          <cell r="BK1051" t="str">
            <v>subtropic_mediterranean:NorthAndCentralAmerica</v>
          </cell>
          <cell r="BM1051" t="str">
            <v>subtropic_mediterranean:NorthAndCentralAmerica</v>
          </cell>
          <cell r="DI1051">
            <v>0</v>
          </cell>
        </row>
        <row r="1052">
          <cell r="B1052" t="str">
            <v>Narcissus ×cyclazetta</v>
          </cell>
          <cell r="C1052" t="str">
            <v>Chater &amp; Stace</v>
          </cell>
          <cell r="D1052" t="str">
            <v>smånarsiss</v>
          </cell>
          <cell r="E1052">
            <v>147050</v>
          </cell>
          <cell r="F1052">
            <v>173562</v>
          </cell>
          <cell r="G1052" t="str">
            <v>ExpertGroups/Karplanter/N</v>
          </cell>
          <cell r="H1052" t="str">
            <v>Karplanter</v>
          </cell>
          <cell r="I1052" t="str">
            <v>Karplanter</v>
          </cell>
          <cell r="J1052" t="str">
            <v>AlienSpecie</v>
          </cell>
          <cell r="N1052">
            <v>3</v>
          </cell>
          <cell r="Q1052">
            <v>1</v>
          </cell>
          <cell r="T1052" t="str">
            <v>LO</v>
          </cell>
          <cell r="U1052">
            <v>2</v>
          </cell>
          <cell r="V1052" t="str">
            <v>3B,1</v>
          </cell>
          <cell r="AA1052">
            <v>1993</v>
          </cell>
          <cell r="AB1052" t="str">
            <v>terrestrial</v>
          </cell>
          <cell r="AD1052" t="str">
            <v>unknown</v>
          </cell>
          <cell r="AE1052" t="str">
            <v>no</v>
          </cell>
          <cell r="AF1052" t="str">
            <v>unknown</v>
          </cell>
          <cell r="AI1052">
            <v>5</v>
          </cell>
          <cell r="AJ1052" t="str">
            <v>V</v>
          </cell>
          <cell r="AL1052">
            <v>1</v>
          </cell>
          <cell r="AM1052" t="str">
            <v>importDirect</v>
          </cell>
          <cell r="AN1052">
            <v>1</v>
          </cell>
          <cell r="AO1052" t="str">
            <v>introductionEscaped</v>
          </cell>
          <cell r="AP1052" t="str">
            <v>Øs,Bu,Ve,Ro,Mr</v>
          </cell>
          <cell r="AQ1052">
            <v>64</v>
          </cell>
          <cell r="AR1052">
            <v>3</v>
          </cell>
          <cell r="AS1052">
            <v>192</v>
          </cell>
          <cell r="AT1052">
            <v>74000</v>
          </cell>
          <cell r="AU1052">
            <v>768</v>
          </cell>
          <cell r="AV1052">
            <v>100</v>
          </cell>
          <cell r="AW1052" t="str">
            <v>Ingen kjent effekt</v>
          </cell>
          <cell r="AX1052" t="str">
            <v>Ingen kjent effekt</v>
          </cell>
          <cell r="BC1052" t="str">
            <v>Ingen kjent effekt</v>
          </cell>
          <cell r="BD1052" t="str">
            <v>Ingen kjent effekt</v>
          </cell>
          <cell r="BE1052" t="str">
            <v>no</v>
          </cell>
          <cell r="BF1052" t="str">
            <v>no</v>
          </cell>
          <cell r="BG1052" t="str">
            <v>V</v>
          </cell>
          <cell r="BK1052" t="str">
            <v>unknown:Europe</v>
          </cell>
          <cell r="BM1052" t="str">
            <v>temperate_nemoral:Europe|unknown:Europe,Asia,Africa,Oceania,NorthAndCentralAmerica,SouthAmerica</v>
          </cell>
          <cell r="BO1052">
            <v>2</v>
          </cell>
          <cell r="BR1052" t="str">
            <v>RedListCategoryLevel</v>
          </cell>
          <cell r="BT1052">
            <v>3</v>
          </cell>
          <cell r="BW1052" t="str">
            <v>SpreadYearlyIncreaseCalculatedExpansionSpeed</v>
          </cell>
          <cell r="BX1052">
            <v>160.38999999999999</v>
          </cell>
          <cell r="BY1052">
            <v>1</v>
          </cell>
          <cell r="CB1052" t="str">
            <v>T35,T43,T37-C-3</v>
          </cell>
          <cell r="CC1052">
            <v>1</v>
          </cell>
          <cell r="CH1052">
            <v>1</v>
          </cell>
          <cell r="CM1052">
            <v>1</v>
          </cell>
          <cell r="CQ1052">
            <v>1</v>
          </cell>
          <cell r="CU1052">
            <v>1</v>
          </cell>
          <cell r="CX1052">
            <v>0</v>
          </cell>
          <cell r="CY1052">
            <v>1</v>
          </cell>
          <cell r="DB1052">
            <v>0</v>
          </cell>
          <cell r="DC1052" t="str">
            <v>Narsiss-hybridarten&lt;i&gt; &lt;/i&gt;&amp;#39:T&amp;#234:te a t&amp;#234:te&amp;#39: &lt;i&gt;Narcissus &lt;/i&gt;x &lt;i&gt;cyclazetta&lt;/i&gt; er en hybridart mellom to sørvesteuropeiske arter, &lt;i&gt;N. cyclamineum&lt;/i&gt; og &lt;i&gt;N. tazetta&lt;/i&gt;. Den er en løkvekst som dyrkes som vårplante og er i dag den aller vanligste tidlige vårnarsissen som selges som potteplante og som ofte siden plantes eller kastes ut. Den er relativt nylig tatt i bruk i norsk sammenheng, trolig siden 1990-tallet.</v>
          </cell>
          <cell r="DD1052" t="str">
            <v>Narsissen &amp;#39:T&amp;#234:te a t&amp;#234:te&amp;#39: ble dokumentert i norsk natur første gang i 1993, i Øf Halden: nordøst for Idd kirke. De siste ti årene er det kommet stadig nye funn, i Østfold, Buskerud, Vestfold, Rogaland og Møre og Romsdal, og vi anser at den er oversett i de andre kystfylkene. Arten ser ut til å reprodusere i norsk natur: den er i tillegg til å være angitt som &amp;#39:hageutkast&amp;#39: også angitt som "naturalisert", "frøforvillet" og "i spredning fra hageutkast".</v>
          </cell>
          <cell r="DE1052" t="str">
            <v>Arten sprer seg fra dyrkning: mange av funnene settes i sammenheng med utkast fra hager eller fra dyrkning som potteplante, men den kan også spre seg fra hager ved hjelp av frø.</v>
          </cell>
          <cell r="DF1052" t="str">
            <v>Invasjonspotensialet til arten er moderat, som en kombinasjon av begrenset median levetid, men moderat ekspansjonshastighet. Det er bare kjent 16 forekomster totalt, men med 3-5 nye funn årlig de siste 3 årene, er det grunn til å tro at ekspansjonshastigheten er nokså høy, kanskje høyere enn nivået moderat som vi finner i våre analyser.</v>
          </cell>
          <cell r="DG1052" t="str">
            <v>Det er ingen kjente negative økologiske effekter knyttet til arten. Foreløpig er den stort sett funnet på hageutkast-steder, men mange av disse er gjerne i skogkanter. Arten visner dessuten ned etter vårblomstringen og tar derfor ikke noen plass å snakke om.</v>
          </cell>
          <cell r="DH1052" t="str">
            <v>Narsiss-sorten &amp;#39:T&amp;#234:te a t&amp;#234:te&amp;#39: vurderes til låg økologisk risiko, men dette skyldes ene og alene invasjonspotensialet. Det er ingen grunn til å tro at denne arten kan utgjøre noen trussel i norsk natur.</v>
          </cell>
          <cell r="DI1052">
            <v>0</v>
          </cell>
        </row>
        <row r="1053">
          <cell r="B1053" t="str">
            <v>Nepeta cataria</v>
          </cell>
          <cell r="C1053" t="str">
            <v>L.</v>
          </cell>
          <cell r="D1053" t="str">
            <v>kattemynte</v>
          </cell>
          <cell r="E1053">
            <v>62302</v>
          </cell>
          <cell r="F1053">
            <v>102342</v>
          </cell>
          <cell r="G1053" t="str">
            <v>ExpertGroups/Karplanter/N</v>
          </cell>
          <cell r="H1053" t="str">
            <v>Karplanter</v>
          </cell>
          <cell r="I1053" t="str">
            <v>Karplanter</v>
          </cell>
          <cell r="J1053" t="str">
            <v>AlienSpecie</v>
          </cell>
          <cell r="N1053">
            <v>1</v>
          </cell>
          <cell r="Q1053">
            <v>1</v>
          </cell>
          <cell r="T1053" t="str">
            <v>NK</v>
          </cell>
          <cell r="U1053">
            <v>1</v>
          </cell>
          <cell r="V1053" t="str">
            <v>1,1</v>
          </cell>
          <cell r="X1053">
            <v>2</v>
          </cell>
          <cell r="Y1053">
            <v>2</v>
          </cell>
          <cell r="Z1053">
            <v>1</v>
          </cell>
          <cell r="AA1053">
            <v>1827</v>
          </cell>
          <cell r="AB1053" t="str">
            <v>terrestrial</v>
          </cell>
          <cell r="AD1053" t="str">
            <v>origin,unknown</v>
          </cell>
          <cell r="AE1053" t="str">
            <v>yes</v>
          </cell>
          <cell r="AF1053" t="str">
            <v>unknown</v>
          </cell>
          <cell r="AG1053">
            <v>1827</v>
          </cell>
          <cell r="AH1053" t="str">
            <v>Øf Hvaler: Kirkøy, Storrød</v>
          </cell>
          <cell r="AI1053">
            <v>5</v>
          </cell>
          <cell r="AJ1053" t="str">
            <v>V</v>
          </cell>
          <cell r="AL1053">
            <v>2</v>
          </cell>
          <cell r="AM1053" t="str">
            <v>importDirect</v>
          </cell>
          <cell r="AN1053">
            <v>3</v>
          </cell>
          <cell r="AO1053" t="str">
            <v>introductionStowaway,introductionTransportpollution,introductionEscaped</v>
          </cell>
          <cell r="AP1053" t="str">
            <v>Øs,He</v>
          </cell>
          <cell r="AQ1053">
            <v>12</v>
          </cell>
          <cell r="AR1053">
            <v>3</v>
          </cell>
          <cell r="AS1053">
            <v>36</v>
          </cell>
          <cell r="AT1053">
            <v>15000</v>
          </cell>
          <cell r="AU1053">
            <v>36</v>
          </cell>
          <cell r="AV1053">
            <v>100</v>
          </cell>
          <cell r="AW1053" t="str">
            <v>Ingen kjent effekt</v>
          </cell>
          <cell r="AX1053" t="str">
            <v>Ingen kjent effekt</v>
          </cell>
          <cell r="BC1053" t="str">
            <v>Ingen kjent effekt</v>
          </cell>
          <cell r="BD1053" t="str">
            <v>Ingen kjent effekt</v>
          </cell>
          <cell r="BE1053" t="str">
            <v>no</v>
          </cell>
          <cell r="BF1053" t="str">
            <v>no</v>
          </cell>
          <cell r="BG1053" t="str">
            <v>V</v>
          </cell>
          <cell r="BK1053" t="str">
            <v>temperate_nemoral:Europe,Asia|subtropic_mediterranean:Europe,Asia</v>
          </cell>
          <cell r="BM1053" t="str">
            <v>temperate_nemoral:Europe,Asia,Oceania,NorthAndCentralAmerica,SouthAmerica|subtropic_unspecified:SouthAmerica|subtropic_mediterranean:Europe,Asia,Oceania,NorthAndCentralAmerica</v>
          </cell>
          <cell r="BO1053">
            <v>2</v>
          </cell>
          <cell r="BQ1053" t="str">
            <v>X</v>
          </cell>
          <cell r="BR1053" t="str">
            <v>RedListCategoryLevel</v>
          </cell>
          <cell r="BT1053">
            <v>1</v>
          </cell>
          <cell r="BW1053" t="str">
            <v>SpreadYearlyIncreaseCalculatedExpansionSpeed</v>
          </cell>
          <cell r="BX1053">
            <v>0</v>
          </cell>
          <cell r="BY1053">
            <v>1</v>
          </cell>
          <cell r="CB1053" t="str">
            <v>T42,T43,T35,T40</v>
          </cell>
          <cell r="CC1053">
            <v>1</v>
          </cell>
          <cell r="CH1053">
            <v>1</v>
          </cell>
          <cell r="CM1053">
            <v>1</v>
          </cell>
          <cell r="CQ1053">
            <v>1</v>
          </cell>
          <cell r="CU1053">
            <v>1</v>
          </cell>
          <cell r="CX1053">
            <v>0</v>
          </cell>
          <cell r="CY1053">
            <v>1</v>
          </cell>
          <cell r="DB1053">
            <v>0</v>
          </cell>
          <cell r="DC1053" t="str">
            <v>Kattemynte&lt;em&gt; Nepeta cataria &lt;/em&gt;stammer fra Sør- og Sørøst-Europa og Vest-Asia. Den er en flerårig urt med frøreproduksjon. Delfruktene har ingen spesiell spredningtilpasning.</v>
          </cell>
          <cell r="DD1053" t="str">
            <v>&lt;p&gt;De tidligste funnene er fra Kirkøy i Øf Hvaler 1827 og representerer nok forvilling fra hager: det samme gjelder de aller fleste funn. Ballastfunn begrenser seg til ett i Oslo: "Fæstningen" 1910 og Ro Haugesund 1902. Et møllefunn er fra Pienes mølle i ST Skaun i 1918. Arten hadde en del forekomster på 1800-tallet og tidlig på 1900-tallet, men forsvant så praktisk talt fra Norge mellom 1920 og 1980. Den eneste forekomsten som er dokumentert å ha hatt kontinuitet gjennom denne perioden, er en i Te Porsgrunn: Versvik. Etter 1980 har planten økt i popularitet i hager og med svak økning i funn, men nesten uten sikkert etablerte forekomster.&lt;/p&gt;</v>
          </cell>
          <cell r="DE1053" t="str">
            <v>Arten ble trolig først innført som pryd- og duftplante, men kom også inn noen få ganger med ballastjord og minst &amp;#233:n gang med korn. Den har aldri vært vanlig, men stabil over mange tiår på enkelte lokaliteter.</v>
          </cell>
          <cell r="DF1053" t="str">
            <v>Invasjonspotensialet er lavt: arten har en diskuterbar, men relativt lav, median levetid. Tilsvarende gjelder også for ekspansjonshastigheten som er tilnærmet null (arten har kanskje negativ vekst).</v>
          </cell>
          <cell r="DG1053" t="str">
            <v>Det er ingen kjente negative økologiske effekter knyttet til arten.</v>
          </cell>
          <cell r="DH1053" t="str">
            <v>&lt;p&gt;Kattemynte vurderes ikke å medføre noen risiko i norsk natur.&lt;/p&gt;&lt;p&gt;&lt;br/&gt;&lt;/p&gt;</v>
          </cell>
          <cell r="DI1053">
            <v>0</v>
          </cell>
        </row>
        <row r="1054">
          <cell r="B1054" t="str">
            <v>Nepeta grandiflora</v>
          </cell>
          <cell r="C1054" t="str">
            <v>M.Bieb.</v>
          </cell>
          <cell r="D1054" t="str">
            <v>stor kattemynte</v>
          </cell>
          <cell r="E1054">
            <v>62304</v>
          </cell>
          <cell r="F1054">
            <v>102344</v>
          </cell>
          <cell r="G1054" t="str">
            <v>ExpertGroups/Karplanter/N</v>
          </cell>
          <cell r="H1054" t="str">
            <v>Karplanter</v>
          </cell>
          <cell r="I1054" t="str">
            <v>Karplanter</v>
          </cell>
          <cell r="J1054" t="str">
            <v>NotApplicable</v>
          </cell>
          <cell r="M1054" t="str">
            <v>canNotEstablishWithin50years</v>
          </cell>
          <cell r="X1054">
            <v>1</v>
          </cell>
          <cell r="Y1054">
            <v>1</v>
          </cell>
          <cell r="Z1054">
            <v>1</v>
          </cell>
          <cell r="AA1054">
            <v>1862</v>
          </cell>
          <cell r="AB1054" t="str">
            <v>terrestrial</v>
          </cell>
          <cell r="AD1054" t="str">
            <v>unknown</v>
          </cell>
          <cell r="AE1054" t="str">
            <v>yes</v>
          </cell>
          <cell r="AF1054" t="str">
            <v>unknown</v>
          </cell>
          <cell r="AG1054">
            <v>1862</v>
          </cell>
          <cell r="AH1054" t="str">
            <v>Oslo: Tøyen, forvillet ugras</v>
          </cell>
          <cell r="AI1054">
            <v>5</v>
          </cell>
          <cell r="AJ1054" t="str">
            <v>V</v>
          </cell>
          <cell r="AW1054" t="str">
            <v>Ingen kjent effekt</v>
          </cell>
          <cell r="AX1054" t="str">
            <v>Ingen kjent effekt</v>
          </cell>
          <cell r="BC1054" t="str">
            <v>Ingen kjent effekt</v>
          </cell>
          <cell r="BD1054" t="str">
            <v>Ingen kjent effekt</v>
          </cell>
          <cell r="BK1054" t="str">
            <v>temperate_nemoral:Europe,Asia</v>
          </cell>
          <cell r="BM1054" t="str">
            <v>temperate_nemoral:Europe,Asia</v>
          </cell>
          <cell r="DI1054">
            <v>0</v>
          </cell>
        </row>
        <row r="1055">
          <cell r="B1055" t="str">
            <v>Nepeta laevigata</v>
          </cell>
          <cell r="C1055" t="str">
            <v>(D.Don) Hand.-Mazz.</v>
          </cell>
          <cell r="E1055">
            <v>105247</v>
          </cell>
          <cell r="F1055">
            <v>145594</v>
          </cell>
          <cell r="G1055" t="str">
            <v>ExpertGroups/Karplanter/N</v>
          </cell>
          <cell r="H1055" t="str">
            <v>Karplanter</v>
          </cell>
          <cell r="I1055" t="str">
            <v>Karplanter</v>
          </cell>
          <cell r="J1055" t="str">
            <v>NotApplicable</v>
          </cell>
          <cell r="M1055" t="str">
            <v>canNotEstablishWithin50years</v>
          </cell>
          <cell r="AA1055">
            <v>1933</v>
          </cell>
          <cell r="AB1055" t="str">
            <v>terrestrial</v>
          </cell>
          <cell r="AD1055" t="str">
            <v>unknown</v>
          </cell>
          <cell r="AE1055" t="str">
            <v>no</v>
          </cell>
          <cell r="AF1055" t="str">
            <v>unknown</v>
          </cell>
          <cell r="AI1055">
            <v>5</v>
          </cell>
          <cell r="AJ1055" t="str">
            <v>V</v>
          </cell>
          <cell r="AW1055" t="str">
            <v>Ingen kjent effekt</v>
          </cell>
          <cell r="AX1055" t="str">
            <v>Ingen kjent effekt</v>
          </cell>
          <cell r="BC1055" t="str">
            <v>Ingen kjent effekt</v>
          </cell>
          <cell r="BD1055" t="str">
            <v>Ingen kjent effekt</v>
          </cell>
          <cell r="BK1055" t="str">
            <v>subtropic_humid:Asia|subtropic_dry:Asia|subtropic_highlands:Asia</v>
          </cell>
          <cell r="BM1055" t="str">
            <v>subtropic_humid:Asia|subtropic_dry:Asia|subtropic_highlands:Asia</v>
          </cell>
          <cell r="DI1055">
            <v>1</v>
          </cell>
        </row>
        <row r="1056">
          <cell r="B1056" t="str">
            <v>Nepeta nuda</v>
          </cell>
          <cell r="C1056" t="str">
            <v>L.</v>
          </cell>
          <cell r="D1056" t="str">
            <v>møllekattemynte</v>
          </cell>
          <cell r="E1056">
            <v>62305</v>
          </cell>
          <cell r="F1056">
            <v>102345</v>
          </cell>
          <cell r="G1056" t="str">
            <v>ExpertGroups/Karplanter/N</v>
          </cell>
          <cell r="H1056" t="str">
            <v>Karplanter</v>
          </cell>
          <cell r="I1056" t="str">
            <v>Karplanter</v>
          </cell>
          <cell r="J1056" t="str">
            <v>NotApplicable</v>
          </cell>
          <cell r="M1056" t="str">
            <v>canNotEstablishWithin50years</v>
          </cell>
          <cell r="AA1056">
            <v>1924</v>
          </cell>
          <cell r="AB1056" t="str">
            <v>terrestrial</v>
          </cell>
          <cell r="AD1056" t="str">
            <v>origin</v>
          </cell>
          <cell r="AE1056" t="str">
            <v>no</v>
          </cell>
          <cell r="AF1056" t="str">
            <v>unknown</v>
          </cell>
          <cell r="AI1056">
            <v>5</v>
          </cell>
          <cell r="AJ1056" t="str">
            <v>V</v>
          </cell>
          <cell r="AW1056" t="str">
            <v>Ingen kjent effekt</v>
          </cell>
          <cell r="AX1056" t="str">
            <v>Ingen kjent effekt</v>
          </cell>
          <cell r="BC1056" t="str">
            <v>Ingen kjent effekt</v>
          </cell>
          <cell r="BD1056" t="str">
            <v>Ingen kjent effekt</v>
          </cell>
          <cell r="BK1056" t="str">
            <v>temperate_dry:Europe,Asia</v>
          </cell>
          <cell r="BM1056" t="str">
            <v>temperate_dry:Europe,Asia</v>
          </cell>
          <cell r="DI1056">
            <v>0</v>
          </cell>
        </row>
        <row r="1057">
          <cell r="B1057" t="str">
            <v>Nepeta racemosa</v>
          </cell>
          <cell r="C1057" t="str">
            <v>Lam.</v>
          </cell>
          <cell r="D1057" t="str">
            <v>hagekattemynte</v>
          </cell>
          <cell r="E1057">
            <v>134776</v>
          </cell>
          <cell r="F1057">
            <v>102346</v>
          </cell>
          <cell r="G1057" t="str">
            <v>ExpertGroups/Karplanter/N</v>
          </cell>
          <cell r="H1057" t="str">
            <v>Karplanter</v>
          </cell>
          <cell r="I1057" t="str">
            <v>Karplanter</v>
          </cell>
          <cell r="J1057" t="str">
            <v>AlienSpecie</v>
          </cell>
          <cell r="N1057">
            <v>2</v>
          </cell>
          <cell r="Q1057">
            <v>1</v>
          </cell>
          <cell r="T1057" t="str">
            <v>LO</v>
          </cell>
          <cell r="U1057">
            <v>2</v>
          </cell>
          <cell r="V1057" t="str">
            <v>2AB,1</v>
          </cell>
          <cell r="AA1057">
            <v>1880</v>
          </cell>
          <cell r="AB1057" t="str">
            <v>terrestrial</v>
          </cell>
          <cell r="AD1057" t="str">
            <v>origin,unknown</v>
          </cell>
          <cell r="AE1057" t="str">
            <v>no</v>
          </cell>
          <cell r="AF1057" t="str">
            <v>unknown</v>
          </cell>
          <cell r="AG1057">
            <v>2016</v>
          </cell>
          <cell r="AH1057" t="str">
            <v>Vf Horten: Amalie Jessens vei</v>
          </cell>
          <cell r="AI1057">
            <v>5</v>
          </cell>
          <cell r="AJ1057" t="str">
            <v>V</v>
          </cell>
          <cell r="AL1057">
            <v>1</v>
          </cell>
          <cell r="AM1057" t="str">
            <v>importDirect</v>
          </cell>
          <cell r="AN1057">
            <v>2</v>
          </cell>
          <cell r="AO1057" t="str">
            <v>introductionEscaped,introductionStowaway</v>
          </cell>
          <cell r="AP1057" t="str">
            <v>Øs,OsA,He,Bu,Ve,Te</v>
          </cell>
          <cell r="AQ1057">
            <v>36</v>
          </cell>
          <cell r="AR1057">
            <v>3</v>
          </cell>
          <cell r="AS1057">
            <v>108</v>
          </cell>
          <cell r="AT1057">
            <v>10500</v>
          </cell>
          <cell r="AU1057">
            <v>150</v>
          </cell>
          <cell r="AV1057">
            <v>100</v>
          </cell>
          <cell r="AW1057" t="str">
            <v>Ingen kjent effekt</v>
          </cell>
          <cell r="AX1057" t="str">
            <v>Ingen kjent effekt</v>
          </cell>
          <cell r="BC1057" t="str">
            <v>Ingen kjent effekt</v>
          </cell>
          <cell r="BD1057" t="str">
            <v>Ingen kjent effekt</v>
          </cell>
          <cell r="BE1057" t="str">
            <v>no</v>
          </cell>
          <cell r="BF1057" t="str">
            <v>no</v>
          </cell>
          <cell r="BG1057" t="str">
            <v>V</v>
          </cell>
          <cell r="BK1057" t="str">
            <v>temperate_nemoral:Europe,Asia</v>
          </cell>
          <cell r="BM1057" t="str">
            <v>temperate_nemoral:Europe,Asia</v>
          </cell>
          <cell r="BO1057">
            <v>2</v>
          </cell>
          <cell r="BR1057" t="str">
            <v>RedListCategoryLevel</v>
          </cell>
          <cell r="BT1057">
            <v>2</v>
          </cell>
          <cell r="BW1057" t="str">
            <v>SpreadYearlyIncreaseCalculatedExpansionSpeed</v>
          </cell>
          <cell r="BX1057">
            <v>73.73</v>
          </cell>
          <cell r="BY1057">
            <v>1</v>
          </cell>
          <cell r="CB1057" t="str">
            <v>T35,T37,T43</v>
          </cell>
          <cell r="CC1057">
            <v>1</v>
          </cell>
          <cell r="CH1057">
            <v>1</v>
          </cell>
          <cell r="CM1057">
            <v>1</v>
          </cell>
          <cell r="CQ1057">
            <v>1</v>
          </cell>
          <cell r="CU1057">
            <v>1</v>
          </cell>
          <cell r="CX1057">
            <v>0</v>
          </cell>
          <cell r="CY1057">
            <v>1</v>
          </cell>
          <cell r="DB1057">
            <v>0</v>
          </cell>
          <cell r="DC1057" t="str">
            <v>Hagekattemynte &lt;i&gt;Nepeta racemosa&lt;/i&gt; er en flerårig hagestaude som kommer fra Kaukasus og Nord- og Nordvest-Iran. Den har frøformering. Arten burde strengt tatt være for varmekrevende til å reprodusere i Norge, men noen av funnene tyder på forvilling og noe reproduksjon i Norge. Den blir derfor risikovurdert denne gangen til forskjell fra i 2012.</v>
          </cell>
          <cell r="DD1057" t="str">
            <v>Arten ble først funnet på ballastjord i Øf Fredrikstad i 1880, og deretter gikk det mange tiår før neste funn utenfor hager/gartneri i Oslo: Sarsgate 1950, VA Kristiansand 1950, 1970 og 1977 og AA Lillesand 1997. Arten er også funnet på avfallsplasser (Vf Tønsberg 2006 og Sandefjord 2011) og nær bebyggelser og hager i senere tid i (Oslo: Slottsparken 2011, Te Notodden 2011, He Hamar 2012, Bu Drammen 2015, og Vf Horten og Tønsberg 2016).</v>
          </cell>
          <cell r="DE1057" t="str">
            <v>Arten har ett ballastfunn i 1880, og deretter er det forvilling og utkast for hager som er spredningsveier for arten. Den er trolig ikke i stand til å reprodusere effektivt nok til å danne egne bestander og spre seg på egen hånd.</v>
          </cell>
          <cell r="DF1057" t="str">
            <v>Invasjonspotensialet er begrenset. Arten har en begrenset median levetid og en begrenset ekspansjonshastighet.</v>
          </cell>
          <cell r="DG1057" t="str">
            <v>Det er ingen kjente negative økologiske effekter knyttet til arten.</v>
          </cell>
          <cell r="DH1057" t="str">
            <v>Hagekattemynte vurderes til lav økologisk risiko, og bare på grunn av et begrenset invasjonspotensial.</v>
          </cell>
          <cell r="DI1057">
            <v>0</v>
          </cell>
        </row>
        <row r="1058">
          <cell r="B1058" t="str">
            <v>Nepeta sibirica</v>
          </cell>
          <cell r="C1058" t="str">
            <v>L.</v>
          </cell>
          <cell r="D1058" t="str">
            <v>stordragehode</v>
          </cell>
          <cell r="E1058">
            <v>141557</v>
          </cell>
          <cell r="F1058">
            <v>170595</v>
          </cell>
          <cell r="G1058" t="str">
            <v>ExpertGroups/Karplanter/N</v>
          </cell>
          <cell r="H1058" t="str">
            <v>Karplanter</v>
          </cell>
          <cell r="I1058" t="str">
            <v>Karplanter</v>
          </cell>
          <cell r="J1058" t="str">
            <v>AlienSpecie</v>
          </cell>
          <cell r="N1058">
            <v>3</v>
          </cell>
          <cell r="O1058" t="str">
            <v>V</v>
          </cell>
          <cell r="Q1058">
            <v>1</v>
          </cell>
          <cell r="T1058" t="str">
            <v>LO</v>
          </cell>
          <cell r="U1058">
            <v>2</v>
          </cell>
          <cell r="V1058" t="str">
            <v>3A,1</v>
          </cell>
          <cell r="X1058">
            <v>2</v>
          </cell>
          <cell r="Y1058">
            <v>2</v>
          </cell>
          <cell r="Z1058">
            <v>1</v>
          </cell>
          <cell r="AA1058">
            <v>1954</v>
          </cell>
          <cell r="AB1058" t="str">
            <v>terrestrial</v>
          </cell>
          <cell r="AD1058" t="str">
            <v>unknown</v>
          </cell>
          <cell r="AE1058" t="str">
            <v>yes</v>
          </cell>
          <cell r="AF1058" t="str">
            <v>unknown</v>
          </cell>
          <cell r="AG1058">
            <v>1970</v>
          </cell>
          <cell r="AH1058" t="str">
            <v>Op Lesja: Rise</v>
          </cell>
          <cell r="AI1058">
            <v>5</v>
          </cell>
          <cell r="AJ1058" t="str">
            <v>V</v>
          </cell>
          <cell r="AL1058">
            <v>1</v>
          </cell>
          <cell r="AM1058" t="str">
            <v>importDirect</v>
          </cell>
          <cell r="AN1058">
            <v>1</v>
          </cell>
          <cell r="AO1058" t="str">
            <v>introductionEscaped</v>
          </cell>
          <cell r="AP1058" t="str">
            <v>Op,Tr,Fi</v>
          </cell>
          <cell r="AQ1058">
            <v>16</v>
          </cell>
          <cell r="AR1058">
            <v>5</v>
          </cell>
          <cell r="AS1058">
            <v>80</v>
          </cell>
          <cell r="AT1058">
            <v>80000</v>
          </cell>
          <cell r="AU1058">
            <v>160</v>
          </cell>
          <cell r="AV1058">
            <v>100</v>
          </cell>
          <cell r="AW1058" t="str">
            <v>Ingen kjent effekt</v>
          </cell>
          <cell r="AX1058" t="str">
            <v>Ingen kjent effekt</v>
          </cell>
          <cell r="BC1058" t="str">
            <v>Ingen kjent effekt</v>
          </cell>
          <cell r="BD1058" t="str">
            <v>Ingen kjent effekt</v>
          </cell>
          <cell r="BE1058" t="str">
            <v>no</v>
          </cell>
          <cell r="BF1058" t="str">
            <v>no</v>
          </cell>
          <cell r="BG1058" t="str">
            <v>V</v>
          </cell>
          <cell r="BK1058" t="str">
            <v>temperate_nemoral:Asia</v>
          </cell>
          <cell r="BM1058" t="str">
            <v>temperate_boreal:Europe|temperate_nemoral:Europe,Asia</v>
          </cell>
          <cell r="BO1058">
            <v>3</v>
          </cell>
          <cell r="BQ1058" t="str">
            <v>X</v>
          </cell>
          <cell r="BR1058" t="str">
            <v>RedListCategoryLevel</v>
          </cell>
          <cell r="BT1058">
            <v>2</v>
          </cell>
          <cell r="BW1058" t="str">
            <v>SpreadYearlyIncreaseCalculatedExpansionSpeed</v>
          </cell>
          <cell r="BX1058">
            <v>95.49</v>
          </cell>
          <cell r="BY1058">
            <v>1</v>
          </cell>
          <cell r="CB1058" t="str">
            <v>T37,T40</v>
          </cell>
          <cell r="CC1058">
            <v>1</v>
          </cell>
          <cell r="CH1058">
            <v>1</v>
          </cell>
          <cell r="CM1058">
            <v>1</v>
          </cell>
          <cell r="CQ1058">
            <v>1</v>
          </cell>
          <cell r="CU1058">
            <v>1</v>
          </cell>
          <cell r="CX1058">
            <v>0</v>
          </cell>
          <cell r="CY1058">
            <v>1</v>
          </cell>
          <cell r="DB1058">
            <v>0</v>
          </cell>
          <cell r="DC1058" t="str">
            <v>Stordragehode &lt;i&gt;Nepeta sibirica &lt;/i&gt;(tidligere &lt;em&gt;Dracocephalum sibiricum&lt;/em&gt;)&lt;em&gt; &lt;/em&gt;er en langlevd flerårig, hardfør, kontinental urt fra Sør-Sibir og Sentral-Asia. Den har frøreproduksjon. Den dyrkes litt som hagestaude, særlig i innlandsstrøk.</v>
          </cell>
          <cell r="DD1058" t="str">
            <v>&lt;p&gt;Arten har bare hatt fem opptredener i Norge, i VA Kristiansand 1951, i Op Lesja 1970 og Lom 1996, 2012, 2016, i Fi Berlevåg 2001-2003 og Tr Tromsø 2016. I Lesja ble arten bare dokumentert fra &amp;#233:n lokalitet, men observert fra to til, på veikanter og grasbakker nær gårder og hager, og den står der fortsatt (R. Elven, pers. obs.). Arten er hardfør, et attraktivt innslag i hager under klimaforhold der tilbudet av planter er begrenset, og har et opplagt potensial i innlandsstrøk, bare den kommer ut i rett miljø.&lt;/p&gt;</v>
          </cell>
          <cell r="DE1058" t="str">
            <v>Arten er kommet inn som hagestaude og er hardfør, attraktiv, men påfallende lite dyrket og antas å være spredt fra dyrkning. Arten reproduserer kanskje enkelte steder. Frøene spres trolig bare lokalt. &lt;br/&gt;</v>
          </cell>
          <cell r="DF1058" t="str">
            <v>Invasjonspotensialet er moderat (med usikkerhet til begrenset), som en kombinasjon av moderat (til begrenset) median levetid og begrenset ekspansjonshastighet. Arten dyrkes trolig sjelden, og er bare observert forvillet en håndfull spredte steder i Norge. Arten har sitt største potensial i de tørre, indre dalførene hvor klima- og jordbunnsforholdene likner dem i skogsteppene den kommer fra. Dersom denne arten får bedre fotfeste, vil den kunne begynne å ekspandere i Norge.</v>
          </cell>
          <cell r="DG1058" t="str">
            <v>Det er ingen kjente negative økologiske effekter knyttet til denne arten.</v>
          </cell>
          <cell r="DH1058" t="str">
            <v>Stordragehode vurderes til lav økologisk risiko, og bare på grunn av invasjonspotensialet.</v>
          </cell>
          <cell r="DI1058">
            <v>0</v>
          </cell>
        </row>
        <row r="1059">
          <cell r="B1059" t="str">
            <v>Nepeta ×faasenii</v>
          </cell>
          <cell r="C1059" t="str">
            <v>Bergmans ex Stearn</v>
          </cell>
          <cell r="D1059" t="str">
            <v>prydkattemynte</v>
          </cell>
          <cell r="E1059">
            <v>134775</v>
          </cell>
          <cell r="F1059">
            <v>102343</v>
          </cell>
          <cell r="G1059" t="str">
            <v>ExpertGroups/Karplanter/N</v>
          </cell>
          <cell r="H1059" t="str">
            <v>Karplanter</v>
          </cell>
          <cell r="I1059" t="str">
            <v>Karplanter</v>
          </cell>
          <cell r="J1059" t="str">
            <v>NotApplicable</v>
          </cell>
          <cell r="M1059" t="str">
            <v>canNotEstablishWithin50years</v>
          </cell>
          <cell r="AA1059">
            <v>1935</v>
          </cell>
          <cell r="AB1059" t="str">
            <v>terrestrial</v>
          </cell>
          <cell r="AD1059" t="str">
            <v>unknown</v>
          </cell>
          <cell r="AE1059" t="str">
            <v>no</v>
          </cell>
          <cell r="AF1059" t="str">
            <v>unknown</v>
          </cell>
          <cell r="AI1059">
            <v>5</v>
          </cell>
          <cell r="AW1059" t="str">
            <v>Ingen kjent effekt</v>
          </cell>
          <cell r="AX1059" t="str">
            <v>Ingen kjent effekt</v>
          </cell>
          <cell r="BC1059" t="str">
            <v>Ingen kjent effekt</v>
          </cell>
          <cell r="BD1059" t="str">
            <v>Ingen kjent effekt</v>
          </cell>
          <cell r="BK1059" t="str">
            <v>unknown:Europe,Asia,Africa</v>
          </cell>
          <cell r="DI1059">
            <v>0</v>
          </cell>
        </row>
        <row r="1060">
          <cell r="B1060" t="str">
            <v>Nicandra physalodes</v>
          </cell>
          <cell r="C1060" t="str">
            <v>(L.) Gaertn.</v>
          </cell>
          <cell r="D1060" t="str">
            <v>giftbær</v>
          </cell>
          <cell r="E1060">
            <v>63689</v>
          </cell>
          <cell r="F1060">
            <v>103729</v>
          </cell>
          <cell r="G1060" t="str">
            <v>ExpertGroups/Karplanter/N</v>
          </cell>
          <cell r="H1060" t="str">
            <v>Karplanter</v>
          </cell>
          <cell r="I1060" t="str">
            <v>Karplanter</v>
          </cell>
          <cell r="J1060" t="str">
            <v>AlienSpecie</v>
          </cell>
          <cell r="N1060">
            <v>1</v>
          </cell>
          <cell r="Q1060">
            <v>1</v>
          </cell>
          <cell r="T1060" t="str">
            <v>NK</v>
          </cell>
          <cell r="U1060">
            <v>1</v>
          </cell>
          <cell r="V1060" t="str">
            <v>1,1</v>
          </cell>
          <cell r="X1060">
            <v>1</v>
          </cell>
          <cell r="Y1060">
            <v>1</v>
          </cell>
          <cell r="Z1060">
            <v>1</v>
          </cell>
          <cell r="AA1060">
            <v>1934</v>
          </cell>
          <cell r="AB1060" t="str">
            <v>terrestrial</v>
          </cell>
          <cell r="AD1060" t="str">
            <v>unknown</v>
          </cell>
          <cell r="AE1060" t="str">
            <v>yes</v>
          </cell>
          <cell r="AF1060" t="str">
            <v>unknown</v>
          </cell>
          <cell r="AI1060">
            <v>1</v>
          </cell>
          <cell r="AJ1060" t="str">
            <v>V</v>
          </cell>
          <cell r="AL1060">
            <v>2</v>
          </cell>
          <cell r="AM1060" t="str">
            <v>importDirect</v>
          </cell>
          <cell r="AN1060">
            <v>1</v>
          </cell>
          <cell r="AO1060" t="str">
            <v>introductionEscaped</v>
          </cell>
          <cell r="AP1060" t="str">
            <v>Bu</v>
          </cell>
          <cell r="AQ1060">
            <v>4</v>
          </cell>
          <cell r="AR1060">
            <v>3</v>
          </cell>
          <cell r="AS1060">
            <v>12</v>
          </cell>
          <cell r="AT1060">
            <v>1</v>
          </cell>
          <cell r="AU1060">
            <v>24</v>
          </cell>
          <cell r="AV1060">
            <v>100</v>
          </cell>
          <cell r="AW1060" t="str">
            <v>Frøene har vært i bruk i folkemedisin, men de anses å være i giftigste laget (se W.J. Beal Botanic Garden).</v>
          </cell>
          <cell r="AX1060" t="str">
            <v>Ingen kjent effekt</v>
          </cell>
          <cell r="BC1060" t="str">
            <v>Ingen kjent effekt</v>
          </cell>
          <cell r="BD1060" t="str">
            <v>Ingen kjent effekt</v>
          </cell>
          <cell r="BE1060" t="str">
            <v>no</v>
          </cell>
          <cell r="BF1060" t="str">
            <v>no</v>
          </cell>
          <cell r="BG1060" t="str">
            <v>V</v>
          </cell>
          <cell r="BK1060" t="str">
            <v>temperate_nemoral:SouthAmerica</v>
          </cell>
          <cell r="BM1060" t="str">
            <v>temperate_nemoral:Europe,Asia,Africa,Oceania,NorthAndCentralAmerica,SouthAmerica|subtropic_unspecified:Europe,Asia,Africa,Oceania,NorthAndCentralAmerica,SouthAmerica|subtropic_caperegion:Africa|subtropic_highlands:Asia,Africa,SouthAmerica|tropic:Asia,Africa,Oceania,NorthAndCentralAmerica,SouthAmerica</v>
          </cell>
          <cell r="BO1060">
            <v>1</v>
          </cell>
          <cell r="BR1060" t="str">
            <v>RedListCategoryLevel</v>
          </cell>
          <cell r="BT1060">
            <v>1</v>
          </cell>
          <cell r="BW1060" t="str">
            <v>SpreadYearlyIncreaseCalculatedExpansionSpeed</v>
          </cell>
          <cell r="BX1060">
            <v>0</v>
          </cell>
          <cell r="BY1060">
            <v>1</v>
          </cell>
          <cell r="CB1060" t="str">
            <v>T35,T37-C-3,T42</v>
          </cell>
          <cell r="CC1060">
            <v>1</v>
          </cell>
          <cell r="CH1060">
            <v>1</v>
          </cell>
          <cell r="CM1060">
            <v>1</v>
          </cell>
          <cell r="CQ1060">
            <v>1</v>
          </cell>
          <cell r="CU1060">
            <v>1</v>
          </cell>
          <cell r="CX1060">
            <v>0</v>
          </cell>
          <cell r="CY1060">
            <v>1</v>
          </cell>
          <cell r="DB1060">
            <v>0</v>
          </cell>
          <cell r="DC1060" t="str">
            <v>Giftbær &lt;em&gt;Nicandra physalodes &lt;/em&gt;kommer fra Peru, er ettårig og frøreproduserer.</v>
          </cell>
          <cell r="DD1060" t="str">
            <v>&lt;p&gt;Giftbær dyrkes en del som ettårig sommerblomst i hager, med første funn som forvillet i Oslo: Storo gartneri i 1934. Fram til slutten av 1990-tallet ble det gjort spredte funn i Sør-Norge, og fra 1997 er arten blitt funnet mye hyppigere, med nesten årvisse funn på enkelte avfallsdeponier. Arten setter rikelig med gode frø og overvintring og spiring av frø er notert flere ganger, men ingen flerårig bestand er ennå påvist i Norge. Artens nærvær i Norge er avhengig av jevnlig tilførsel og forvilling.&lt;/p&gt;</v>
          </cell>
          <cell r="DE1060" t="str">
            <v>Arten forvilles fra hager (med frø), men kan også ha kommet inn med kraftf&amp;#244:r og som åker- og hageugras. Arten setter rikelig med gode frø og overvintring og utendørs spiring av frø er notert flere ganger.</v>
          </cell>
          <cell r="DF1060" t="str">
            <v>Funnfrekvensen er økende, men invasjonspotensialet er fortsatt ikke-eksisterende så lenge ingen etablert bestand er dokumentert.</v>
          </cell>
          <cell r="DG1060" t="str">
            <v>Det er ingen kjente negative økologiske effekter knyttet til arten.</v>
          </cell>
          <cell r="DH1060" t="str">
            <v>&lt;p&gt;Giftbær vurderes til ingen kjent økologisk risiko. Arten har ingen kjente negative økologiske effekter. Arten kan imidlertid være under svak etablering, men ser ut til å være nokså avhengig av nye innførsler. &lt;/p&gt;</v>
          </cell>
          <cell r="DI1060">
            <v>2</v>
          </cell>
        </row>
        <row r="1061">
          <cell r="B1061" t="str">
            <v>Nicotiana alata</v>
          </cell>
          <cell r="C1061" t="str">
            <v>Link &amp; Otto</v>
          </cell>
          <cell r="D1061" t="str">
            <v>vingetobakk</v>
          </cell>
          <cell r="E1061">
            <v>63691</v>
          </cell>
          <cell r="F1061">
            <v>103731</v>
          </cell>
          <cell r="G1061" t="str">
            <v>ExpertGroups/Karplanter/N</v>
          </cell>
          <cell r="H1061" t="str">
            <v>Karplanter</v>
          </cell>
          <cell r="I1061" t="str">
            <v>Karplanter</v>
          </cell>
          <cell r="J1061" t="str">
            <v>NotApplicable</v>
          </cell>
          <cell r="M1061" t="str">
            <v>canNotEstablishWithin50years</v>
          </cell>
          <cell r="AA1061">
            <v>1905</v>
          </cell>
          <cell r="AB1061" t="str">
            <v>terrestrial</v>
          </cell>
          <cell r="AD1061" t="str">
            <v>unknown</v>
          </cell>
          <cell r="AE1061" t="str">
            <v>no</v>
          </cell>
          <cell r="AF1061" t="str">
            <v>unknown</v>
          </cell>
          <cell r="AI1061">
            <v>1</v>
          </cell>
          <cell r="AJ1061" t="str">
            <v>V</v>
          </cell>
          <cell r="AW1061" t="str">
            <v>Ingen kjent effekt</v>
          </cell>
          <cell r="AX1061" t="str">
            <v>Ingen kjent effekt</v>
          </cell>
          <cell r="BC1061" t="str">
            <v>Ingen kjent effekt</v>
          </cell>
          <cell r="BD1061" t="str">
            <v>Ingen kjent effekt</v>
          </cell>
          <cell r="BK1061" t="str">
            <v>subtropic_humid:SouthAmerica</v>
          </cell>
          <cell r="BM1061" t="str">
            <v>subtropic_humid:SouthAmerica</v>
          </cell>
          <cell r="DI1061">
            <v>1</v>
          </cell>
        </row>
        <row r="1062">
          <cell r="B1062" t="str">
            <v>Nicotiana rustica</v>
          </cell>
          <cell r="C1062" t="str">
            <v>L.</v>
          </cell>
          <cell r="D1062" t="str">
            <v>bondetobakk</v>
          </cell>
          <cell r="E1062">
            <v>63692</v>
          </cell>
          <cell r="F1062">
            <v>103732</v>
          </cell>
          <cell r="G1062" t="str">
            <v>ExpertGroups/Karplanter/N</v>
          </cell>
          <cell r="H1062" t="str">
            <v>Karplanter</v>
          </cell>
          <cell r="I1062" t="str">
            <v>Karplanter</v>
          </cell>
          <cell r="J1062" t="str">
            <v>NotApplicable</v>
          </cell>
          <cell r="M1062" t="str">
            <v>canNotEstablishWithin50years</v>
          </cell>
          <cell r="AA1062">
            <v>1932</v>
          </cell>
          <cell r="AB1062" t="str">
            <v>terrestrial</v>
          </cell>
          <cell r="AD1062" t="str">
            <v>unknown</v>
          </cell>
          <cell r="AE1062" t="str">
            <v>no</v>
          </cell>
          <cell r="AF1062" t="str">
            <v>unknown</v>
          </cell>
          <cell r="AI1062">
            <v>1</v>
          </cell>
          <cell r="AJ1062" t="str">
            <v>V</v>
          </cell>
          <cell r="AW1062" t="str">
            <v>Skadevirkningene av tobakk tør være kjent. Bondetobakk har 3 ganger høyere nikotin-innhold enn virginiatobakk.</v>
          </cell>
          <cell r="AX1062" t="str">
            <v>Ingen kjent effekt</v>
          </cell>
          <cell r="BC1062" t="str">
            <v>Ingen kjent effekt</v>
          </cell>
          <cell r="BD1062" t="str">
            <v>Ingen kjent effekt</v>
          </cell>
          <cell r="BK1062" t="str">
            <v>temperate_dry:NorthAndCentralAmerica|subtropic_unspecified:NorthAndCentralAmerica</v>
          </cell>
          <cell r="BM1062" t="str">
            <v>temperate_dry:NorthAndCentralAmerica|subtropic_unspecified:NorthAndCentralAmerica</v>
          </cell>
          <cell r="DI1062">
            <v>0</v>
          </cell>
        </row>
        <row r="1063">
          <cell r="B1063" t="str">
            <v>Nicotiana sylvestris</v>
          </cell>
          <cell r="C1063" t="str">
            <v>Speg. &amp; S.Comes</v>
          </cell>
          <cell r="D1063" t="str">
            <v>skogtobakk</v>
          </cell>
          <cell r="E1063">
            <v>85636</v>
          </cell>
          <cell r="F1063">
            <v>128757</v>
          </cell>
          <cell r="G1063" t="str">
            <v>ExpertGroups/Karplanter/N</v>
          </cell>
          <cell r="H1063" t="str">
            <v>Karplanter</v>
          </cell>
          <cell r="I1063" t="str">
            <v>Karplanter</v>
          </cell>
          <cell r="J1063" t="str">
            <v>NotApplicable</v>
          </cell>
          <cell r="M1063" t="str">
            <v>canNotEstablishWithin50years</v>
          </cell>
          <cell r="AA1063">
            <v>2008</v>
          </cell>
          <cell r="AB1063" t="str">
            <v>terrestrial</v>
          </cell>
          <cell r="AD1063" t="str">
            <v>unknown</v>
          </cell>
          <cell r="AE1063" t="str">
            <v>no</v>
          </cell>
          <cell r="AF1063" t="str">
            <v>unknown</v>
          </cell>
          <cell r="AI1063">
            <v>1</v>
          </cell>
          <cell r="AJ1063" t="str">
            <v>V</v>
          </cell>
          <cell r="AW1063" t="str">
            <v>Ingen kjent effekt</v>
          </cell>
          <cell r="AX1063" t="str">
            <v>Ingen kjent effekt</v>
          </cell>
          <cell r="BC1063" t="str">
            <v>Ingen kjent effekt</v>
          </cell>
          <cell r="BD1063" t="str">
            <v>Ingen kjent effekt</v>
          </cell>
          <cell r="BK1063" t="str">
            <v>subtropic_unspecified:SouthAmerica|subtropic_highlands:SouthAmerica</v>
          </cell>
          <cell r="BM1063" t="str">
            <v>subtropic_unspecified:SouthAmerica|subtropic_highlands:SouthAmerica</v>
          </cell>
          <cell r="DI1063">
            <v>0</v>
          </cell>
        </row>
        <row r="1064">
          <cell r="B1064" t="str">
            <v>Nicotiana tabacum</v>
          </cell>
          <cell r="C1064" t="str">
            <v>L.</v>
          </cell>
          <cell r="D1064" t="str">
            <v>virginiatobakk</v>
          </cell>
          <cell r="E1064">
            <v>63694</v>
          </cell>
          <cell r="F1064">
            <v>103734</v>
          </cell>
          <cell r="G1064" t="str">
            <v>ExpertGroups/Karplanter/N</v>
          </cell>
          <cell r="H1064" t="str">
            <v>Karplanter</v>
          </cell>
          <cell r="I1064" t="str">
            <v>Karplanter</v>
          </cell>
          <cell r="J1064" t="str">
            <v>NotApplicable</v>
          </cell>
          <cell r="M1064" t="str">
            <v>canNotEstablishWithin50years</v>
          </cell>
          <cell r="AA1064">
            <v>1933</v>
          </cell>
          <cell r="AB1064" t="str">
            <v>terrestrial</v>
          </cell>
          <cell r="AD1064" t="str">
            <v>unknown</v>
          </cell>
          <cell r="AE1064" t="str">
            <v>no</v>
          </cell>
          <cell r="AF1064" t="str">
            <v>unknown</v>
          </cell>
          <cell r="AI1064">
            <v>1</v>
          </cell>
          <cell r="AJ1064" t="str">
            <v>V</v>
          </cell>
          <cell r="AW1064" t="str">
            <v>De negative effektene knyttet til tobakk tør være kjent.</v>
          </cell>
          <cell r="AX1064" t="str">
            <v>Ingen kjent effekt</v>
          </cell>
          <cell r="BC1064" t="str">
            <v>Ingen kjent effekt</v>
          </cell>
          <cell r="BD1064" t="str">
            <v>Ingen kjent effekt</v>
          </cell>
          <cell r="BK1064" t="str">
            <v>unknown:SouthAmerica</v>
          </cell>
          <cell r="DI1064">
            <v>0</v>
          </cell>
        </row>
        <row r="1065">
          <cell r="B1065" t="str">
            <v>Nicotiana ×sanderae</v>
          </cell>
          <cell r="C1065" t="str">
            <v>W.Watson</v>
          </cell>
          <cell r="D1065" t="str">
            <v>prydtobakk</v>
          </cell>
          <cell r="E1065">
            <v>134780</v>
          </cell>
          <cell r="F1065">
            <v>103733</v>
          </cell>
          <cell r="G1065" t="str">
            <v>ExpertGroups/Karplanter/N</v>
          </cell>
          <cell r="H1065" t="str">
            <v>Karplanter</v>
          </cell>
          <cell r="I1065" t="str">
            <v>Karplanter</v>
          </cell>
          <cell r="J1065" t="str">
            <v>NotApplicable</v>
          </cell>
          <cell r="M1065" t="str">
            <v>canNotEstablishWithin50years</v>
          </cell>
          <cell r="AA1065">
            <v>2003</v>
          </cell>
          <cell r="AB1065" t="str">
            <v>terrestrial</v>
          </cell>
          <cell r="AD1065" t="str">
            <v>unknown</v>
          </cell>
          <cell r="AE1065" t="str">
            <v>no</v>
          </cell>
          <cell r="AF1065" t="str">
            <v>unknown</v>
          </cell>
          <cell r="AI1065">
            <v>1</v>
          </cell>
          <cell r="AJ1065" t="str">
            <v>V</v>
          </cell>
          <cell r="AW1065" t="str">
            <v>Ingen kjent effekt</v>
          </cell>
          <cell r="AX1065" t="str">
            <v>Ingen kjent effekt</v>
          </cell>
          <cell r="BC1065" t="str">
            <v>Ingen kjent effekt</v>
          </cell>
          <cell r="BD1065" t="str">
            <v>Ingen kjent effekt</v>
          </cell>
          <cell r="BK1065" t="str">
            <v>unknown:SouthAmerica</v>
          </cell>
          <cell r="DI1065">
            <v>0</v>
          </cell>
        </row>
        <row r="1066">
          <cell r="B1066" t="str">
            <v>Nigella damascena</v>
          </cell>
          <cell r="C1066" t="str">
            <v>L.</v>
          </cell>
          <cell r="D1066" t="str">
            <v>jomfrugrønn</v>
          </cell>
          <cell r="E1066">
            <v>63091</v>
          </cell>
          <cell r="F1066">
            <v>103131</v>
          </cell>
          <cell r="G1066" t="str">
            <v>ExpertGroups/Karplanter/N</v>
          </cell>
          <cell r="H1066" t="str">
            <v>Karplanter</v>
          </cell>
          <cell r="I1066" t="str">
            <v>Karplanter</v>
          </cell>
          <cell r="J1066" t="str">
            <v>NotApplicable</v>
          </cell>
          <cell r="M1066" t="str">
            <v>canNotEstablishWithin50years</v>
          </cell>
          <cell r="AA1066">
            <v>1902</v>
          </cell>
          <cell r="AB1066" t="str">
            <v>terrestrial</v>
          </cell>
          <cell r="AD1066" t="str">
            <v>origin,unknown</v>
          </cell>
          <cell r="AE1066" t="str">
            <v>no</v>
          </cell>
          <cell r="AF1066" t="str">
            <v>unknown</v>
          </cell>
          <cell r="AI1066">
            <v>1</v>
          </cell>
          <cell r="AJ1066" t="str">
            <v>V</v>
          </cell>
          <cell r="AW1066" t="str">
            <v>Ingen kjent effekt</v>
          </cell>
          <cell r="AX1066" t="str">
            <v>Ingen kjent effekt</v>
          </cell>
          <cell r="BC1066" t="str">
            <v>Ingen kjent effekt</v>
          </cell>
          <cell r="BD1066" t="str">
            <v>Ingen kjent effekt</v>
          </cell>
          <cell r="BK1066" t="str">
            <v>subtropic_mediterranean:Europe,Asia,Africa</v>
          </cell>
          <cell r="BM1066" t="str">
            <v>temperate_nemoral:Europe|temperate_dry:Europe|subtropic_mediterranean:Europe,Asia,Africa,Oceania,NorthAndCentralAmerica</v>
          </cell>
          <cell r="DI1066">
            <v>0</v>
          </cell>
        </row>
        <row r="1067">
          <cell r="B1067" t="str">
            <v>Ocimum basilicum</v>
          </cell>
          <cell r="C1067" t="str">
            <v>L.</v>
          </cell>
          <cell r="D1067" t="str">
            <v>basilikum</v>
          </cell>
          <cell r="E1067">
            <v>84837</v>
          </cell>
          <cell r="F1067">
            <v>127974</v>
          </cell>
          <cell r="G1067" t="str">
            <v>ExpertGroups/Karplanter/N</v>
          </cell>
          <cell r="H1067" t="str">
            <v>Karplanter</v>
          </cell>
          <cell r="I1067" t="str">
            <v>Karplanter</v>
          </cell>
          <cell r="J1067" t="str">
            <v>NotApplicable</v>
          </cell>
          <cell r="M1067" t="str">
            <v>canNotEstablishWithin50years</v>
          </cell>
          <cell r="AA1067">
            <v>2003</v>
          </cell>
          <cell r="AB1067" t="str">
            <v>terrestrial</v>
          </cell>
          <cell r="AD1067" t="str">
            <v>unknown</v>
          </cell>
          <cell r="AE1067" t="str">
            <v>no</v>
          </cell>
          <cell r="AF1067" t="str">
            <v>unknown</v>
          </cell>
          <cell r="AI1067">
            <v>1</v>
          </cell>
          <cell r="AJ1067" t="str">
            <v>V</v>
          </cell>
          <cell r="AW1067" t="str">
            <v>Ingen kjent effekt</v>
          </cell>
          <cell r="AX1067" t="str">
            <v>Økonomisk viktig og vanlig krydderplante.</v>
          </cell>
          <cell r="BC1067" t="str">
            <v>Ingen kjent effekt</v>
          </cell>
          <cell r="BD1067" t="str">
            <v>Ingen kjent effekt</v>
          </cell>
          <cell r="BK1067" t="str">
            <v>subtropic_unspecified:Asia|tropic:Asia</v>
          </cell>
          <cell r="BM1067" t="str">
            <v>subtropic_unspecified:Asia|tropic:Asia</v>
          </cell>
          <cell r="DI1067">
            <v>0</v>
          </cell>
        </row>
        <row r="1068">
          <cell r="B1068" t="str">
            <v>Odontites vernus</v>
          </cell>
          <cell r="C1068" t="str">
            <v>(Bellardi) Dumort.</v>
          </cell>
          <cell r="D1068" t="str">
            <v>åkerrødtopp</v>
          </cell>
          <cell r="E1068">
            <v>134846</v>
          </cell>
          <cell r="F1068">
            <v>145717</v>
          </cell>
          <cell r="G1068" t="str">
            <v>ExpertGroups/Karplanter/N</v>
          </cell>
          <cell r="H1068" t="str">
            <v>Karplanter</v>
          </cell>
          <cell r="I1068" t="str">
            <v>Karplanter</v>
          </cell>
          <cell r="J1068" t="str">
            <v>NotApplicable</v>
          </cell>
          <cell r="M1068" t="str">
            <v>notAlienSpecie</v>
          </cell>
          <cell r="AB1068" t="str">
            <v>terrestrial</v>
          </cell>
          <cell r="AE1068" t="str">
            <v>no</v>
          </cell>
          <cell r="AF1068" t="str">
            <v>unknown</v>
          </cell>
          <cell r="AI1068">
            <v>1</v>
          </cell>
          <cell r="AJ1068" t="str">
            <v>V</v>
          </cell>
          <cell r="DI1068">
            <v>0</v>
          </cell>
        </row>
        <row r="1069">
          <cell r="B1069" t="str">
            <v>Oenothera albipercurva</v>
          </cell>
          <cell r="C1069" t="str">
            <v>Renner ex Hudziok</v>
          </cell>
          <cell r="E1069">
            <v>85742</v>
          </cell>
          <cell r="F1069">
            <v>128853</v>
          </cell>
          <cell r="G1069" t="str">
            <v>ExpertGroups/Karplanter/N</v>
          </cell>
          <cell r="H1069" t="str">
            <v>Karplanter</v>
          </cell>
          <cell r="I1069" t="str">
            <v>Karplanter</v>
          </cell>
          <cell r="J1069" t="str">
            <v>NotApplicable</v>
          </cell>
          <cell r="M1069" t="str">
            <v>canNotEstablishWithin50years</v>
          </cell>
          <cell r="AA1069">
            <v>1880</v>
          </cell>
          <cell r="AB1069" t="str">
            <v>terrestrial</v>
          </cell>
          <cell r="AD1069" t="str">
            <v>unknown</v>
          </cell>
          <cell r="AE1069" t="str">
            <v>no</v>
          </cell>
          <cell r="AF1069" t="str">
            <v>unknown</v>
          </cell>
          <cell r="AI1069">
            <v>2</v>
          </cell>
          <cell r="AJ1069" t="str">
            <v>V</v>
          </cell>
          <cell r="AW1069" t="str">
            <v>Ingen kjent effekt</v>
          </cell>
          <cell r="AX1069" t="str">
            <v>Ingen kjent effekt</v>
          </cell>
          <cell r="BC1069" t="str">
            <v>Ingen kjent effekt</v>
          </cell>
          <cell r="BD1069" t="str">
            <v>Ingen kjent effekt</v>
          </cell>
          <cell r="BK1069" t="str">
            <v>temperate_nemoral:Europe</v>
          </cell>
          <cell r="BM1069" t="str">
            <v>temperate_nemoral:Europe</v>
          </cell>
          <cell r="DI1069">
            <v>1</v>
          </cell>
        </row>
        <row r="1070">
          <cell r="B1070" t="str">
            <v>Oenothera ammophila</v>
          </cell>
          <cell r="C1070" t="str">
            <v>Focke</v>
          </cell>
          <cell r="D1070" t="str">
            <v>sandnattlys</v>
          </cell>
          <cell r="E1070">
            <v>62813</v>
          </cell>
          <cell r="F1070">
            <v>102853</v>
          </cell>
          <cell r="G1070" t="str">
            <v>ExpertGroups/Karplanter/N</v>
          </cell>
          <cell r="H1070" t="str">
            <v>Karplanter</v>
          </cell>
          <cell r="I1070" t="str">
            <v>Karplanter</v>
          </cell>
          <cell r="J1070" t="str">
            <v>AlienSpecie</v>
          </cell>
          <cell r="N1070">
            <v>3</v>
          </cell>
          <cell r="O1070" t="str">
            <v>V</v>
          </cell>
          <cell r="Q1070">
            <v>1</v>
          </cell>
          <cell r="T1070" t="str">
            <v>LO</v>
          </cell>
          <cell r="U1070">
            <v>2</v>
          </cell>
          <cell r="V1070" t="str">
            <v>3A,1</v>
          </cell>
          <cell r="AA1070">
            <v>1931</v>
          </cell>
          <cell r="AB1070" t="str">
            <v>terrestrial</v>
          </cell>
          <cell r="AD1070" t="str">
            <v>origin</v>
          </cell>
          <cell r="AE1070" t="str">
            <v>no</v>
          </cell>
          <cell r="AF1070" t="str">
            <v>unknown</v>
          </cell>
          <cell r="AG1070">
            <v>1962</v>
          </cell>
          <cell r="AH1070" t="str">
            <v>Ro Klepp: Bore</v>
          </cell>
          <cell r="AI1070">
            <v>2</v>
          </cell>
          <cell r="AJ1070" t="str">
            <v>V</v>
          </cell>
          <cell r="AN1070">
            <v>2</v>
          </cell>
          <cell r="AO1070" t="str">
            <v>introductionNaturalDispersal,spreadNaturalDispersal</v>
          </cell>
          <cell r="AP1070" t="str">
            <v>Bu,Ve,Va,Ro</v>
          </cell>
          <cell r="AQ1070">
            <v>24</v>
          </cell>
          <cell r="AR1070">
            <v>3</v>
          </cell>
          <cell r="AS1070">
            <v>72</v>
          </cell>
          <cell r="AT1070">
            <v>20000</v>
          </cell>
          <cell r="AU1070">
            <v>144</v>
          </cell>
          <cell r="AV1070">
            <v>5</v>
          </cell>
          <cell r="AW1070" t="str">
            <v>Ingen kjent effekt</v>
          </cell>
          <cell r="AX1070" t="str">
            <v>Ingen kjent effekt</v>
          </cell>
          <cell r="BC1070" t="str">
            <v>Ingen kjent effekt</v>
          </cell>
          <cell r="BD1070" t="str">
            <v>Ingen kjent effekt</v>
          </cell>
          <cell r="BE1070" t="str">
            <v>no</v>
          </cell>
          <cell r="BF1070" t="str">
            <v>no</v>
          </cell>
          <cell r="BG1070" t="str">
            <v>V</v>
          </cell>
          <cell r="BK1070" t="str">
            <v>temperate_nemoral:Europe</v>
          </cell>
          <cell r="BM1070" t="str">
            <v>temperate_nemoral:Europe</v>
          </cell>
          <cell r="BO1070">
            <v>3</v>
          </cell>
          <cell r="BR1070" t="str">
            <v>RedListCategoryLevel</v>
          </cell>
          <cell r="BT1070">
            <v>2</v>
          </cell>
          <cell r="BV1070" t="str">
            <v>X</v>
          </cell>
          <cell r="BW1070" t="str">
            <v>SpreadYearlyIncreaseCalculatedExpansionSpeed</v>
          </cell>
          <cell r="BX1070">
            <v>134.84</v>
          </cell>
          <cell r="BY1070">
            <v>1</v>
          </cell>
          <cell r="CB1070" t="str">
            <v>T21,T29</v>
          </cell>
          <cell r="CC1070">
            <v>1</v>
          </cell>
          <cell r="CH1070">
            <v>1</v>
          </cell>
          <cell r="CM1070">
            <v>1</v>
          </cell>
          <cell r="CP1070" t="str">
            <v>Sørlig etablert sanddynemark</v>
          </cell>
          <cell r="CQ1070">
            <v>1</v>
          </cell>
          <cell r="CU1070">
            <v>1</v>
          </cell>
          <cell r="CX1070">
            <v>0</v>
          </cell>
          <cell r="CY1070">
            <v>1</v>
          </cell>
          <cell r="DB1070">
            <v>0</v>
          </cell>
          <cell r="DC1070" t="str">
            <v>Sandnattlys &lt;i&gt;Oenothera ammophila&lt;/i&gt; er en toårig art som er oppstått i Nord-Europa, kanskje Tyskland, fra nordamerikanske foreldrearter. Den har trolig spredd seg naturlig til Norge fra Danmark med havstrømmer, men anses nå likevel å være fremmed fordi slekten &lt;i&gt;Oenothera &lt;/i&gt;er fra Nord-Amerika, og alle taksa i Europa har oppstått med utgangspunkt i disse skal vurderes som fremmede. Sandnattlys ble likevel vurdert i den forrige rødlista (Henriksen et al. 2015), som den eneste i nattlys-slekta, fordi den hadde kommet seg inn til landet for egen maskin.</v>
          </cell>
          <cell r="DD1070" t="str">
            <v>Arten ble først funnet i Te Kragerø: "Storholmen" [trolig Stråholmen] 1931, men er ikke gjenfunnet her. Funn i Ro Stavanger: Madla fra 1962 er heller ikke gjenfunnet, men det er derimot funn i Ro Klepp: Bore (1962, 1963, 1965, 1973, 1992, 2008, 2012, 2014) hvor den dermed ser ut til å være godt etablert. Nyere funn er to lokaliteter i VA Farsund (2004) og ett i Ro Hå (2013, 2015) og Vf Nøtterøy (2014) og Bu Hurum (2008). Forekomstene i Farsund er ettersøkt og ikke gjenfunnet (Pedersen 2009), men dette er en art som kommer og går litt, og den har dessuten trolig frøbank. Vi antar at mange eller de fleste norske forekomstene skyldes spontan spredning fra andre land rundt Nordsjøen, spesielt Danmark.</v>
          </cell>
          <cell r="DE1070" t="str">
            <v>Arten har spredd seg spontant til Norge med havstrømmer, trolig fra Danmark.</v>
          </cell>
          <cell r="DF1070" t="str">
            <v>Invasjonspotensialet er usikkert, men det har vært en tydelig økning i antall funn de senere årene. Arten sprer seg inn til landet spontant, så vi antar derfor at populasjonen er rimelig trygg og i middels stor spredning. Vi angir moderat invasjonspotelsial, med usikkerhet til begrenset, som en kombinasjon av moderat lang median levetid og begrenset (til låg) ekspansjonshastighet.</v>
          </cell>
          <cell r="DG1070" t="str">
            <v>Det er ingen kjente negative økologiske effekter knyttet til sandnattlys.</v>
          </cell>
          <cell r="DH1070" t="str">
            <v>Sandnattlys vurderes til lav økologisk risiko på grunn av kombinasjonen mellom et moderat (til begrenset) invasjonspotensial og ingen kjente negative økologiske effekter.</v>
          </cell>
          <cell r="DI1070">
            <v>3</v>
          </cell>
        </row>
        <row r="1071">
          <cell r="B1071" t="str">
            <v>Oenothera cambrica</v>
          </cell>
          <cell r="C1071" t="str">
            <v>Rostánski</v>
          </cell>
          <cell r="D1071" t="str">
            <v>prærienattlys</v>
          </cell>
          <cell r="E1071">
            <v>62815</v>
          </cell>
          <cell r="F1071">
            <v>102855</v>
          </cell>
          <cell r="G1071" t="str">
            <v>ExpertGroups/Karplanter/N</v>
          </cell>
          <cell r="H1071" t="str">
            <v>Karplanter</v>
          </cell>
          <cell r="I1071" t="str">
            <v>Karplanter</v>
          </cell>
          <cell r="J1071" t="str">
            <v>NotApplicable</v>
          </cell>
          <cell r="M1071" t="str">
            <v>canNotEstablishWithin50years</v>
          </cell>
          <cell r="AA1071">
            <v>1958</v>
          </cell>
          <cell r="AB1071" t="str">
            <v>terrestrial</v>
          </cell>
          <cell r="AD1071" t="str">
            <v>unknown</v>
          </cell>
          <cell r="AE1071" t="str">
            <v>no</v>
          </cell>
          <cell r="AF1071" t="str">
            <v>unknown</v>
          </cell>
          <cell r="AI1071">
            <v>2</v>
          </cell>
          <cell r="AJ1071" t="str">
            <v>V</v>
          </cell>
          <cell r="AW1071" t="str">
            <v>Ingen kjent effekt</v>
          </cell>
          <cell r="AX1071" t="str">
            <v>Ingen kjent effekt</v>
          </cell>
          <cell r="BC1071" t="str">
            <v>Ingen kjent effekt</v>
          </cell>
          <cell r="BD1071" t="str">
            <v>Ingen kjent effekt</v>
          </cell>
          <cell r="BK1071" t="str">
            <v>temperate_boreal:NorthAndCentralAmerica|temperate_nemoral:NorthAndCentralAmerica</v>
          </cell>
          <cell r="BM1071" t="str">
            <v>temperate_boreal:NorthAndCentralAmerica|temperate_nemoral:NorthAndCentralAmerica</v>
          </cell>
          <cell r="DI1071">
            <v>1</v>
          </cell>
        </row>
        <row r="1072">
          <cell r="B1072" t="str">
            <v>Oenothera casimiri</v>
          </cell>
          <cell r="C1072" t="str">
            <v>Rostánski</v>
          </cell>
          <cell r="D1072" t="str">
            <v>børstenattlys</v>
          </cell>
          <cell r="E1072">
            <v>62817</v>
          </cell>
          <cell r="F1072">
            <v>102857</v>
          </cell>
          <cell r="G1072" t="str">
            <v>ExpertGroups/Karplanter/N</v>
          </cell>
          <cell r="H1072" t="str">
            <v>Karplanter</v>
          </cell>
          <cell r="I1072" t="str">
            <v>Karplanter</v>
          </cell>
          <cell r="J1072" t="str">
            <v>NotApplicable</v>
          </cell>
          <cell r="M1072" t="str">
            <v>canNotEstablishWithin50years</v>
          </cell>
          <cell r="X1072">
            <v>1</v>
          </cell>
          <cell r="Y1072">
            <v>1</v>
          </cell>
          <cell r="Z1072">
            <v>1</v>
          </cell>
          <cell r="AA1072">
            <v>1932</v>
          </cell>
          <cell r="AB1072" t="str">
            <v>terrestrial</v>
          </cell>
          <cell r="AD1072" t="str">
            <v>origin</v>
          </cell>
          <cell r="AE1072" t="str">
            <v>yes</v>
          </cell>
          <cell r="AF1072" t="str">
            <v>unknown</v>
          </cell>
          <cell r="AI1072">
            <v>2</v>
          </cell>
          <cell r="AJ1072" t="str">
            <v>V</v>
          </cell>
          <cell r="AW1072" t="str">
            <v>Ingen kjent effekt</v>
          </cell>
          <cell r="AX1072" t="str">
            <v>Ingen kjent effekt</v>
          </cell>
          <cell r="BC1072" t="str">
            <v>Ingen kjent effekt</v>
          </cell>
          <cell r="BD1072" t="str">
            <v>Ingen kjent effekt</v>
          </cell>
          <cell r="BK1072" t="str">
            <v>temperate_nemoral:Europe</v>
          </cell>
          <cell r="BM1072" t="str">
            <v>temperate_nemoral:Europe</v>
          </cell>
          <cell r="DI1072">
            <v>1</v>
          </cell>
        </row>
        <row r="1073">
          <cell r="B1073" t="str">
            <v>Oenothera depressa</v>
          </cell>
          <cell r="C1073" t="str">
            <v>Greene</v>
          </cell>
          <cell r="D1073" t="str">
            <v>møllenattlys</v>
          </cell>
          <cell r="E1073">
            <v>62818</v>
          </cell>
          <cell r="F1073">
            <v>102858</v>
          </cell>
          <cell r="G1073" t="str">
            <v>ExpertGroups/Karplanter/N</v>
          </cell>
          <cell r="H1073" t="str">
            <v>Karplanter</v>
          </cell>
          <cell r="I1073" t="str">
            <v>Karplanter</v>
          </cell>
          <cell r="J1073" t="str">
            <v>AlienSpecie</v>
          </cell>
          <cell r="N1073">
            <v>1</v>
          </cell>
          <cell r="Q1073">
            <v>1</v>
          </cell>
          <cell r="T1073" t="str">
            <v>NK</v>
          </cell>
          <cell r="U1073">
            <v>1</v>
          </cell>
          <cell r="V1073" t="str">
            <v>1,1</v>
          </cell>
          <cell r="X1073">
            <v>1</v>
          </cell>
          <cell r="Y1073">
            <v>1</v>
          </cell>
          <cell r="Z1073">
            <v>1</v>
          </cell>
          <cell r="AA1073">
            <v>1920</v>
          </cell>
          <cell r="AB1073" t="str">
            <v>terrestrial</v>
          </cell>
          <cell r="AD1073" t="str">
            <v>unknown</v>
          </cell>
          <cell r="AE1073" t="str">
            <v>yes</v>
          </cell>
          <cell r="AF1073" t="str">
            <v>unknown</v>
          </cell>
          <cell r="AG1073">
            <v>1924</v>
          </cell>
          <cell r="AH1073" t="str">
            <v>ST Skaun: Pienes mølle</v>
          </cell>
          <cell r="AI1073">
            <v>2</v>
          </cell>
          <cell r="AJ1073" t="str">
            <v>V</v>
          </cell>
          <cell r="AN1073">
            <v>1</v>
          </cell>
          <cell r="AO1073" t="str">
            <v>introductionTransportpollution</v>
          </cell>
          <cell r="AP1073" t="str">
            <v>Øs,Ve</v>
          </cell>
          <cell r="AQ1073">
            <v>12</v>
          </cell>
          <cell r="AR1073">
            <v>2</v>
          </cell>
          <cell r="AS1073">
            <v>24</v>
          </cell>
          <cell r="AT1073">
            <v>50000</v>
          </cell>
          <cell r="AU1073">
            <v>24</v>
          </cell>
          <cell r="AV1073">
            <v>100</v>
          </cell>
          <cell r="AW1073" t="str">
            <v>Ingen kjent effekt</v>
          </cell>
          <cell r="AX1073" t="str">
            <v>Ingen kjent effekt</v>
          </cell>
          <cell r="BC1073" t="str">
            <v>Ingen kjent effekt</v>
          </cell>
          <cell r="BD1073" t="str">
            <v>Ingen kjent effekt</v>
          </cell>
          <cell r="BE1073" t="str">
            <v>no</v>
          </cell>
          <cell r="BF1073" t="str">
            <v>no</v>
          </cell>
          <cell r="BG1073" t="str">
            <v>V</v>
          </cell>
          <cell r="BK1073" t="str">
            <v>temperate_nemoral:NorthAndCentralAmerica</v>
          </cell>
          <cell r="BM1073" t="str">
            <v>temperate_nemoral:Europe,NorthAndCentralAmerica</v>
          </cell>
          <cell r="BO1073">
            <v>2</v>
          </cell>
          <cell r="BQ1073" t="str">
            <v>X</v>
          </cell>
          <cell r="BR1073" t="str">
            <v>RedListCategoryLevel</v>
          </cell>
          <cell r="BT1073">
            <v>1</v>
          </cell>
          <cell r="BW1073" t="str">
            <v>SpreadYearlyIncreaseCalculatedExpansionSpeed</v>
          </cell>
          <cell r="BX1073">
            <v>0</v>
          </cell>
          <cell r="BY1073">
            <v>1</v>
          </cell>
          <cell r="CB1073" t="str">
            <v>T35,T43,T40</v>
          </cell>
          <cell r="CC1073">
            <v>1</v>
          </cell>
          <cell r="CH1073">
            <v>1</v>
          </cell>
          <cell r="CM1073">
            <v>1</v>
          </cell>
          <cell r="CQ1073">
            <v>1</v>
          </cell>
          <cell r="CU1073">
            <v>1</v>
          </cell>
          <cell r="CX1073">
            <v>0</v>
          </cell>
          <cell r="CY1073">
            <v>1</v>
          </cell>
          <cell r="DB1073">
            <v>0</v>
          </cell>
          <cell r="DC1073" t="str">
            <v>Møllenattlys &lt;em&gt;Oenothera depressa &lt;/em&gt;kommer fra Nord-Amerika. Arten er toårig med seksuell frøformering.</v>
          </cell>
          <cell r="DD1073" t="str">
            <v>&lt;p&gt;Møllenattlys kom i hovedsak inn med korn i Norge, til møller og omlastningsplasser, med første funn i Ho Bergen i 1920 (i følge Rostanski &amp; Karlsson i Flora Nordica 2010), og deretter i Oslo Bygdøy i 1923 (angitt "i hage", trolig som ugras) og senere ved Pienes mølle i ST Skaun i 1924. Funnopplysningene tyder på langvarige bestander enkelte steder. Ettersom arten er toårig, må den enten ha reprodusert regelmessig eller i hvert fall hatt langvarig frøbank: Øf Halden 1945-1986, Oslo 1929-1935, Te Skaun 1924-1942. Arten har kanskje potensial for varig etablering i Norge, men det ser ut til at innførselen de senere tiårene har vært lav. Etter 1986 er den funnet bare &amp;#233:n gang, i Vf Larvik i veikanten ved Fritzøe mølle i 2004.&lt;/p&gt;</v>
          </cell>
          <cell r="DE1073" t="str">
            <v>Arten har kommet inn til Norge som forurensning med korn og kanskje med transportmidler på omlastingsplasser.</v>
          </cell>
          <cell r="DF1073" t="str">
            <v>Invasjonspotensialet er lite, en kombinasjon av begrenset (til kort) median levetid og ingen ekspansjon. Selv om arten gjennom tidligere forekomster har demonstrert at den trolig har et potensial for reproduksjon i Norge, antas den å ha et svært begrenset invasjonspotensial på grunn av begrenset innførsel og tilsynelatende manglende varighet på tidligere forekomster. Arten er til sammenligning angitt som en av de vanligste &lt;i&gt;Oenothera&lt;/i&gt;-artene i Mellom- og Øst-Europa (se Rostanski &amp; Verloove 2015), men det opplyses at den er sjeldnere vestover i Europa.</v>
          </cell>
          <cell r="DG1073" t="str">
            <v>Arten har ingen kjente negative økologiske effekter.</v>
          </cell>
          <cell r="DH1073" t="str">
            <v>&lt;p&gt;Møllenattlys er vurdert til ingen kjent økologisk risiko, på grunn av kombinasjonen mellom et lavt invasjonspotensial og ingen kjente negative økologiske effekter.&lt;/p&gt;&lt;p&gt;&lt;br/&gt;&lt;/p&gt;</v>
          </cell>
          <cell r="DI1073">
            <v>2</v>
          </cell>
        </row>
        <row r="1074">
          <cell r="B1074" t="str">
            <v>Oenothera fallax</v>
          </cell>
          <cell r="C1074" t="str">
            <v>Renner</v>
          </cell>
          <cell r="D1074" t="str">
            <v>kveldsnattlys</v>
          </cell>
          <cell r="E1074">
            <v>62819</v>
          </cell>
          <cell r="F1074">
            <v>102859</v>
          </cell>
          <cell r="G1074" t="str">
            <v>ExpertGroups/Karplanter/N</v>
          </cell>
          <cell r="H1074" t="str">
            <v>Karplanter</v>
          </cell>
          <cell r="I1074" t="str">
            <v>Karplanter</v>
          </cell>
          <cell r="J1074" t="str">
            <v>NotApplicable</v>
          </cell>
          <cell r="M1074" t="str">
            <v>canNotEstablishWithin50years</v>
          </cell>
          <cell r="AA1074">
            <v>1998</v>
          </cell>
          <cell r="AB1074" t="str">
            <v>terrestrial</v>
          </cell>
          <cell r="AD1074" t="str">
            <v>unknown</v>
          </cell>
          <cell r="AE1074" t="str">
            <v>no</v>
          </cell>
          <cell r="AF1074" t="str">
            <v>unknown</v>
          </cell>
          <cell r="AI1074">
            <v>2</v>
          </cell>
          <cell r="AJ1074" t="str">
            <v>V</v>
          </cell>
          <cell r="AW1074" t="str">
            <v>Ingen kjent effekt</v>
          </cell>
          <cell r="AX1074" t="str">
            <v>Ingen kjent effekt</v>
          </cell>
          <cell r="BC1074" t="str">
            <v>Ingen kjent effekt</v>
          </cell>
          <cell r="BD1074" t="str">
            <v>Ingen kjent effekt</v>
          </cell>
          <cell r="BK1074" t="str">
            <v>temperate_nemoral:Europe</v>
          </cell>
          <cell r="BM1074" t="str">
            <v>temperate_nemoral:Europe</v>
          </cell>
          <cell r="DI1074">
            <v>1</v>
          </cell>
        </row>
        <row r="1075">
          <cell r="B1075" t="str">
            <v>Oenothera glazioviana</v>
          </cell>
          <cell r="C1075" t="str">
            <v>Micheli</v>
          </cell>
          <cell r="D1075" t="str">
            <v>kjempenattlys</v>
          </cell>
          <cell r="E1075">
            <v>62820</v>
          </cell>
          <cell r="F1075">
            <v>102860</v>
          </cell>
          <cell r="G1075" t="str">
            <v>ExpertGroups/Karplanter/N</v>
          </cell>
          <cell r="H1075" t="str">
            <v>Karplanter</v>
          </cell>
          <cell r="I1075" t="str">
            <v>Karplanter</v>
          </cell>
          <cell r="J1075" t="str">
            <v>AlienSpecie</v>
          </cell>
          <cell r="N1075">
            <v>3</v>
          </cell>
          <cell r="Q1075">
            <v>1</v>
          </cell>
          <cell r="T1075" t="str">
            <v>LO</v>
          </cell>
          <cell r="U1075">
            <v>2</v>
          </cell>
          <cell r="V1075" t="str">
            <v>3B,1</v>
          </cell>
          <cell r="AA1075">
            <v>2000</v>
          </cell>
          <cell r="AB1075" t="str">
            <v>terrestrial</v>
          </cell>
          <cell r="AD1075" t="str">
            <v>unknown</v>
          </cell>
          <cell r="AE1075" t="str">
            <v>no</v>
          </cell>
          <cell r="AF1075" t="str">
            <v>unknown</v>
          </cell>
          <cell r="AG1075">
            <v>2003</v>
          </cell>
          <cell r="AH1075" t="str">
            <v>Vf Larvik: vis-a-vis havnesilo</v>
          </cell>
          <cell r="AI1075">
            <v>2</v>
          </cell>
          <cell r="AJ1075" t="str">
            <v>V</v>
          </cell>
          <cell r="AL1075">
            <v>1</v>
          </cell>
          <cell r="AM1075" t="str">
            <v>importDirect</v>
          </cell>
          <cell r="AN1075">
            <v>3</v>
          </cell>
          <cell r="AO1075" t="str">
            <v>introductionEscaped,spreadNaturalDispersal</v>
          </cell>
          <cell r="AP1075" t="str">
            <v>Øs,OsA,Bu,Ve,Te,Aa,Va,Ro</v>
          </cell>
          <cell r="AQ1075">
            <v>50</v>
          </cell>
          <cell r="AR1075">
            <v>2</v>
          </cell>
          <cell r="AS1075">
            <v>100</v>
          </cell>
          <cell r="AT1075">
            <v>28210</v>
          </cell>
          <cell r="AU1075">
            <v>300</v>
          </cell>
          <cell r="AV1075">
            <v>100</v>
          </cell>
          <cell r="AW1075" t="str">
            <v>Ingen kjent effekt</v>
          </cell>
          <cell r="AX1075" t="str">
            <v>Ingen kjent effekt</v>
          </cell>
          <cell r="BC1075" t="str">
            <v>Ingen kjent effekt</v>
          </cell>
          <cell r="BD1075" t="str">
            <v>Ingen kjent effekt</v>
          </cell>
          <cell r="BE1075" t="str">
            <v>no</v>
          </cell>
          <cell r="BF1075" t="str">
            <v>no</v>
          </cell>
          <cell r="BG1075" t="str">
            <v>V</v>
          </cell>
          <cell r="BK1075" t="str">
            <v>unknown:Europe,NorthAndCentralAmerica</v>
          </cell>
          <cell r="BM1075" t="str">
            <v>temperate_nemoral:Europe,Asia,Oceania,NorthAndCentralAmerica|subtropic_mediterranean:Europe,Oceania,NorthAndCentralAmerica|subtropic_caperegion:Africa</v>
          </cell>
          <cell r="BO1075">
            <v>2</v>
          </cell>
          <cell r="BR1075" t="str">
            <v>RedListCategoryLevel</v>
          </cell>
          <cell r="BT1075">
            <v>3</v>
          </cell>
          <cell r="BW1075" t="str">
            <v>SpreadYearlyIncreaseCalculatedExpansionSpeed</v>
          </cell>
          <cell r="BX1075">
            <v>230.3</v>
          </cell>
          <cell r="BY1075">
            <v>1</v>
          </cell>
          <cell r="CB1075" t="str">
            <v>T35,T37-C-3,T40</v>
          </cell>
          <cell r="CC1075">
            <v>1</v>
          </cell>
          <cell r="CH1075">
            <v>1</v>
          </cell>
          <cell r="CM1075">
            <v>1</v>
          </cell>
          <cell r="CQ1075">
            <v>1</v>
          </cell>
          <cell r="CU1075">
            <v>1</v>
          </cell>
          <cell r="CX1075">
            <v>0</v>
          </cell>
          <cell r="CY1075">
            <v>1</v>
          </cell>
          <cell r="DB1075">
            <v>0</v>
          </cell>
          <cell r="DC1075" t="str">
            <v>Kjempenattlys &lt;em&gt;Oenothera glazioviana&lt;/em&gt; har en noe uklar opprinnelse. Noen kilder angir at arten er nordamerikank, andre kilder angir at den kommer fra Europa (med utgangspunkt i nordamerikanske foreldrearter). Nyere funn tyder på at arten nå frøreproduserer i norsk natur. Arten er en ny, men nå populær hageplante. Den er toårig.</v>
          </cell>
          <cell r="DD1075" t="str">
            <v>Første funn av arten er på veikant i Vf Sandefjord i 2000. I påfølgende år ble den funnet på stadig nye steder i Vestfold (jordforbedringsdeponi, havnesilo, gjenvinningsdeponi) og etter hvert også i andre fylker (Østfold, Akershus, Buskerud, Telemark, Aust-Agder, Vest-Agder, Rogaland), i all hovedsak på sterkt menneskeforstyrrede steder som avfallsdeponier, veikanter ved havnesiloer osv. Flere av funnene er også angitt med individer i blomst og frukt, og etter hvert også med flere individer som tyder på en etablering med reproduksjon.</v>
          </cell>
          <cell r="DE1075" t="str">
            <v>Arten sprer seg med utkast fra hager, men den kan også forefinnes som forurensning i grasfrø o.l.</v>
          </cell>
          <cell r="DF1075" t="str">
            <v>Invasjonspotensialet for arten er moderat, med begrenset median levetid og moderat ekspansjonshastighet. En rekke funn de siste årene tyder på at den er stabil og i økning i Norge. Den angis som en av de mest utbredte fremmede artene i Europa i Kalnikova &amp; Palpurina (2015): dette må være en overdrivelse, muligens basert på at den ble vurdert som en av de mest invasive &lt;i&gt;&lt;u&gt;Oenothera&lt;/u&gt;&lt;/i&gt;-artene av Mihulka et al. (2006), noe som strengt tatt ikke er det samme.</v>
          </cell>
          <cell r="DG1075" t="str">
            <v>Det er ingen kjente negative økologiske effekter knyttet til denne arten.</v>
          </cell>
          <cell r="DH1075" t="str">
            <v>Kjempenattlys blir vurdert til lav økologisk risiko, på på grunn av kombinasjonen mellom et moderat invasjonspotensial og ingen kjente negative økologiske effekter.</v>
          </cell>
          <cell r="DI1075">
            <v>3</v>
          </cell>
        </row>
        <row r="1076">
          <cell r="B1076" t="str">
            <v>Oenothera hoelscheri</v>
          </cell>
          <cell r="C1076" t="str">
            <v>Renner ex Rostánski</v>
          </cell>
          <cell r="E1076">
            <v>62821</v>
          </cell>
          <cell r="F1076">
            <v>102861</v>
          </cell>
          <cell r="G1076" t="str">
            <v>ExpertGroups/Karplanter/N</v>
          </cell>
          <cell r="H1076" t="str">
            <v>Karplanter</v>
          </cell>
          <cell r="I1076" t="str">
            <v>Karplanter</v>
          </cell>
          <cell r="J1076" t="str">
            <v>NotApplicable</v>
          </cell>
          <cell r="M1076" t="str">
            <v>canNotEstablishWithin50years</v>
          </cell>
          <cell r="AA1076">
            <v>1889</v>
          </cell>
          <cell r="AB1076" t="str">
            <v>terrestrial</v>
          </cell>
          <cell r="AD1076" t="str">
            <v>origin</v>
          </cell>
          <cell r="AE1076" t="str">
            <v>no</v>
          </cell>
          <cell r="AF1076" t="str">
            <v>unknown</v>
          </cell>
          <cell r="AI1076">
            <v>2</v>
          </cell>
          <cell r="AJ1076" t="str">
            <v>V</v>
          </cell>
          <cell r="AW1076" t="str">
            <v>Ingen kjent effekt</v>
          </cell>
          <cell r="AX1076" t="str">
            <v>Ingen kjent effekt</v>
          </cell>
          <cell r="BC1076" t="str">
            <v>Ingen kjent effekt</v>
          </cell>
          <cell r="BD1076" t="str">
            <v>Ingen kjent effekt</v>
          </cell>
          <cell r="BK1076" t="str">
            <v>temperate_nemoral:Europe</v>
          </cell>
          <cell r="BM1076" t="str">
            <v>temperate_nemoral:Europe</v>
          </cell>
          <cell r="DI1076">
            <v>1</v>
          </cell>
        </row>
        <row r="1077">
          <cell r="B1077" t="str">
            <v>Oenothera laciniata</v>
          </cell>
          <cell r="C1077" t="str">
            <v>Hill</v>
          </cell>
          <cell r="D1077" t="str">
            <v>fliknattlys</v>
          </cell>
          <cell r="E1077">
            <v>134861</v>
          </cell>
          <cell r="F1077">
            <v>102863</v>
          </cell>
          <cell r="G1077" t="str">
            <v>ExpertGroups/Karplanter/N</v>
          </cell>
          <cell r="H1077" t="str">
            <v>Karplanter</v>
          </cell>
          <cell r="I1077" t="str">
            <v>Karplanter</v>
          </cell>
          <cell r="J1077" t="str">
            <v>NotApplicable</v>
          </cell>
          <cell r="M1077" t="str">
            <v>canNotEstablishWithin50years</v>
          </cell>
          <cell r="AA1077">
            <v>1916</v>
          </cell>
          <cell r="AB1077" t="str">
            <v>terrestrial</v>
          </cell>
          <cell r="AD1077" t="str">
            <v>origin</v>
          </cell>
          <cell r="AE1077" t="str">
            <v>no</v>
          </cell>
          <cell r="AF1077" t="str">
            <v>unknown</v>
          </cell>
          <cell r="AI1077">
            <v>2</v>
          </cell>
          <cell r="AJ1077" t="str">
            <v>V</v>
          </cell>
          <cell r="AW1077" t="str">
            <v>Ingen kjent effekt</v>
          </cell>
          <cell r="AX1077" t="str">
            <v>Ingen kjent effekt</v>
          </cell>
          <cell r="BC1077" t="str">
            <v>Ingen kjent effekt</v>
          </cell>
          <cell r="BD1077" t="str">
            <v>Ingen kjent effekt</v>
          </cell>
          <cell r="BK1077" t="str">
            <v>temperate_nemoral:NorthAndCentralAmerica</v>
          </cell>
          <cell r="BM1077" t="str">
            <v>temperate_nemoral:Europe,Asia,Oceania,NorthAndCentralAmerica|subtropic_mediterranean:Europe,Oceania,NorthAndCentralAmerica|subtropic_humid:NorthAndCentralAmerica|subtropic_caperegion:Africa</v>
          </cell>
          <cell r="DI1077">
            <v>1</v>
          </cell>
        </row>
        <row r="1078">
          <cell r="B1078" t="str">
            <v>Oenothera lamarckiana</v>
          </cell>
          <cell r="C1078" t="str">
            <v>Ser.</v>
          </cell>
          <cell r="E1078">
            <v>85637</v>
          </cell>
          <cell r="F1078">
            <v>128758</v>
          </cell>
          <cell r="G1078" t="str">
            <v>ExpertGroups/Karplanter/N</v>
          </cell>
          <cell r="H1078" t="str">
            <v>Karplanter</v>
          </cell>
          <cell r="I1078" t="str">
            <v>Karplanter</v>
          </cell>
          <cell r="J1078" t="str">
            <v>NotApplicable</v>
          </cell>
          <cell r="M1078" t="str">
            <v>canNotEstablishWithin50years</v>
          </cell>
          <cell r="AA1078">
            <v>1953</v>
          </cell>
          <cell r="AB1078" t="str">
            <v>terrestrial</v>
          </cell>
          <cell r="AD1078" t="str">
            <v>unknown</v>
          </cell>
          <cell r="AE1078" t="str">
            <v>no</v>
          </cell>
          <cell r="AF1078" t="str">
            <v>unknown</v>
          </cell>
          <cell r="AI1078">
            <v>2</v>
          </cell>
          <cell r="AJ1078" t="str">
            <v>V</v>
          </cell>
          <cell r="AW1078" t="str">
            <v>Ingen kjent effekt</v>
          </cell>
          <cell r="AX1078" t="str">
            <v>Ingen kjent effekt</v>
          </cell>
          <cell r="BC1078" t="str">
            <v>Ingen kjent effekt</v>
          </cell>
          <cell r="BD1078" t="str">
            <v>Ingen kjent effekt</v>
          </cell>
          <cell r="BK1078" t="str">
            <v>temperate_nemoral:Europe</v>
          </cell>
          <cell r="BM1078" t="str">
            <v>temperate_nemoral:Europe</v>
          </cell>
          <cell r="DI1078">
            <v>1</v>
          </cell>
        </row>
        <row r="1079">
          <cell r="B1079" t="str">
            <v>Oenothera lindheimeri</v>
          </cell>
          <cell r="C1079" t="str">
            <v>(Engelm. &amp; A.Gray) W.L.Wagner &amp; Hoch</v>
          </cell>
          <cell r="D1079" t="str">
            <v>sommerlys</v>
          </cell>
          <cell r="E1079">
            <v>86672</v>
          </cell>
          <cell r="F1079">
            <v>128908</v>
          </cell>
          <cell r="G1079" t="str">
            <v>ExpertGroups/Karplanter/N</v>
          </cell>
          <cell r="H1079" t="str">
            <v>Karplanter</v>
          </cell>
          <cell r="I1079" t="str">
            <v>Karplanter</v>
          </cell>
          <cell r="J1079" t="str">
            <v>NotApplicable</v>
          </cell>
          <cell r="M1079" t="str">
            <v>canNotEstablishWithin50years</v>
          </cell>
          <cell r="AA1079">
            <v>2010</v>
          </cell>
          <cell r="AB1079" t="str">
            <v>terrestrial</v>
          </cell>
          <cell r="AD1079" t="str">
            <v>unknown</v>
          </cell>
          <cell r="AE1079" t="str">
            <v>no</v>
          </cell>
          <cell r="AF1079" t="str">
            <v>unknown</v>
          </cell>
          <cell r="AI1079">
            <v>5</v>
          </cell>
          <cell r="AJ1079" t="str">
            <v>V</v>
          </cell>
          <cell r="AW1079" t="str">
            <v>Ingen kjent effekt</v>
          </cell>
          <cell r="AX1079" t="str">
            <v>Ingen kjent effekt</v>
          </cell>
          <cell r="BC1079" t="str">
            <v>Ingen kjent effekt</v>
          </cell>
          <cell r="BD1079" t="str">
            <v>Ingen kjent effekt</v>
          </cell>
          <cell r="BK1079" t="str">
            <v>temperate_dry:NorthAndCentralAmerica|subtropic_dry:NorthAndCentralAmerica</v>
          </cell>
          <cell r="BM1079" t="str">
            <v>temperate_nemoral:Europe,Asia,Oceania|temperate_dry:NorthAndCentralAmerica|subtropic_mediterranean:Europe,Oceania|subtropic_dry:NorthAndCentralAmerica|subtropic_caperegion:Africa</v>
          </cell>
          <cell r="DI1079">
            <v>1</v>
          </cell>
        </row>
        <row r="1080">
          <cell r="B1080" t="str">
            <v>Oenothera oakesiana</v>
          </cell>
          <cell r="C1080" t="str">
            <v>(A.Gray) Robbins</v>
          </cell>
          <cell r="D1080" t="str">
            <v>grusnattlys</v>
          </cell>
          <cell r="E1080">
            <v>62824</v>
          </cell>
          <cell r="F1080">
            <v>102864</v>
          </cell>
          <cell r="G1080" t="str">
            <v>ExpertGroups/Karplanter/N</v>
          </cell>
          <cell r="H1080" t="str">
            <v>Karplanter</v>
          </cell>
          <cell r="I1080" t="str">
            <v>Karplanter</v>
          </cell>
          <cell r="J1080" t="str">
            <v>NotApplicable</v>
          </cell>
          <cell r="M1080" t="str">
            <v>canNotEstablishWithin50years</v>
          </cell>
          <cell r="AA1080">
            <v>1975</v>
          </cell>
          <cell r="AB1080" t="str">
            <v>terrestrial</v>
          </cell>
          <cell r="AD1080" t="str">
            <v>unknown</v>
          </cell>
          <cell r="AE1080" t="str">
            <v>no</v>
          </cell>
          <cell r="AF1080" t="str">
            <v>unknown</v>
          </cell>
          <cell r="AI1080">
            <v>2</v>
          </cell>
          <cell r="AJ1080" t="str">
            <v>V</v>
          </cell>
          <cell r="AW1080" t="str">
            <v>Ingen kjent effekt</v>
          </cell>
          <cell r="AX1080" t="str">
            <v>Ingen kjent effekt</v>
          </cell>
          <cell r="BC1080" t="str">
            <v>Ingen kjent effekt</v>
          </cell>
          <cell r="BD1080" t="str">
            <v>Ingen kjent effekt</v>
          </cell>
          <cell r="BK1080" t="str">
            <v>temperate_nemoral:NorthAndCentralAmerica</v>
          </cell>
          <cell r="BM1080" t="str">
            <v>temperate_nemoral:Europe,NorthAndCentralAmerica</v>
          </cell>
          <cell r="DI1080">
            <v>1</v>
          </cell>
        </row>
        <row r="1081">
          <cell r="B1081" t="str">
            <v>Oenothera parviflora</v>
          </cell>
          <cell r="C1081" t="str">
            <v>L.</v>
          </cell>
          <cell r="E1081">
            <v>85638</v>
          </cell>
          <cell r="F1081">
            <v>128759</v>
          </cell>
          <cell r="G1081" t="str">
            <v>ExpertGroups/Karplanter/N</v>
          </cell>
          <cell r="H1081" t="str">
            <v>Karplanter</v>
          </cell>
          <cell r="I1081" t="str">
            <v>Karplanter</v>
          </cell>
          <cell r="J1081" t="str">
            <v>NotApplicable</v>
          </cell>
          <cell r="M1081" t="str">
            <v>NotPresentInRegion</v>
          </cell>
          <cell r="AB1081" t="str">
            <v>terrestrial</v>
          </cell>
          <cell r="AE1081" t="str">
            <v>yes</v>
          </cell>
          <cell r="AF1081" t="str">
            <v>unknown</v>
          </cell>
          <cell r="AI1081">
            <v>2</v>
          </cell>
          <cell r="AJ1081" t="str">
            <v>V</v>
          </cell>
          <cell r="BK1081" t="str">
            <v>temperate_nemoral:NorthAndCentralAmerica</v>
          </cell>
          <cell r="BM1081" t="str">
            <v>temperate_nemoral:Europe,Asia,NorthAndCentralAmerica</v>
          </cell>
          <cell r="DI1081">
            <v>1</v>
          </cell>
        </row>
        <row r="1082">
          <cell r="B1082" t="str">
            <v>Oenothera perangusta</v>
          </cell>
          <cell r="C1082" t="str">
            <v>R.R.Gates</v>
          </cell>
          <cell r="D1082" t="str">
            <v>smalnattlys</v>
          </cell>
          <cell r="E1082">
            <v>62825</v>
          </cell>
          <cell r="F1082">
            <v>102865</v>
          </cell>
          <cell r="G1082" t="str">
            <v>ExpertGroups/Karplanter/N</v>
          </cell>
          <cell r="H1082" t="str">
            <v>Karplanter</v>
          </cell>
          <cell r="I1082" t="str">
            <v>Karplanter</v>
          </cell>
          <cell r="J1082" t="str">
            <v>AlienSpecie</v>
          </cell>
          <cell r="N1082">
            <v>1</v>
          </cell>
          <cell r="Q1082">
            <v>1</v>
          </cell>
          <cell r="T1082" t="str">
            <v>NK</v>
          </cell>
          <cell r="U1082">
            <v>1</v>
          </cell>
          <cell r="V1082" t="str">
            <v>1,1</v>
          </cell>
          <cell r="AA1082">
            <v>1883</v>
          </cell>
          <cell r="AB1082" t="str">
            <v>terrestrial</v>
          </cell>
          <cell r="AD1082" t="str">
            <v>unknown</v>
          </cell>
          <cell r="AE1082" t="str">
            <v>no</v>
          </cell>
          <cell r="AF1082" t="str">
            <v>unknown</v>
          </cell>
          <cell r="AG1082">
            <v>1998</v>
          </cell>
          <cell r="AH1082" t="str">
            <v>Bu Kongsberg: Sunnegrenda</v>
          </cell>
          <cell r="AI1082">
            <v>2</v>
          </cell>
          <cell r="AJ1082" t="str">
            <v>V</v>
          </cell>
          <cell r="AN1082">
            <v>2</v>
          </cell>
          <cell r="AO1082" t="str">
            <v>introductionTransportpollution,introductionStowaway</v>
          </cell>
          <cell r="AP1082" t="str">
            <v>Bu</v>
          </cell>
          <cell r="AQ1082">
            <v>4</v>
          </cell>
          <cell r="AR1082">
            <v>2</v>
          </cell>
          <cell r="AS1082">
            <v>8</v>
          </cell>
          <cell r="AT1082">
            <v>1</v>
          </cell>
          <cell r="AU1082">
            <v>8</v>
          </cell>
          <cell r="AV1082">
            <v>100</v>
          </cell>
          <cell r="AW1082" t="str">
            <v>Ingen kjent effekt</v>
          </cell>
          <cell r="AX1082" t="str">
            <v>Ingen kjent effekt</v>
          </cell>
          <cell r="BC1082" t="str">
            <v>Ingen kjent effekt</v>
          </cell>
          <cell r="BD1082" t="str">
            <v>Ingen kjent effekt</v>
          </cell>
          <cell r="BE1082" t="str">
            <v>no</v>
          </cell>
          <cell r="BF1082" t="str">
            <v>no</v>
          </cell>
          <cell r="BK1082" t="str">
            <v>temperate_boreal:NorthAndCentralAmerica|temperate_nemoral:NorthAndCentralAmerica</v>
          </cell>
          <cell r="BM1082" t="str">
            <v>temperate_boreal:Europe,NorthAndCentralAmerica|temperate_nemoral:Europe,NorthAndCentralAmerica</v>
          </cell>
          <cell r="BO1082">
            <v>1</v>
          </cell>
          <cell r="BP1082" t="str">
            <v>X</v>
          </cell>
          <cell r="BR1082" t="str">
            <v>RedListCategoryLevel</v>
          </cell>
          <cell r="BT1082">
            <v>1</v>
          </cell>
          <cell r="BW1082" t="str">
            <v>SpreadYearlyIncreaseCalculatedExpansionSpeed</v>
          </cell>
          <cell r="BX1082">
            <v>0</v>
          </cell>
          <cell r="BY1082">
            <v>1</v>
          </cell>
          <cell r="CB1082" t="str">
            <v>T43-C-1,T40</v>
          </cell>
          <cell r="CC1082">
            <v>1</v>
          </cell>
          <cell r="CH1082">
            <v>1</v>
          </cell>
          <cell r="CM1082">
            <v>1</v>
          </cell>
          <cell r="CQ1082">
            <v>1</v>
          </cell>
          <cell r="CU1082">
            <v>1</v>
          </cell>
          <cell r="CX1082">
            <v>0</v>
          </cell>
          <cell r="CY1082">
            <v>1</v>
          </cell>
          <cell r="DB1082">
            <v>0</v>
          </cell>
          <cell r="DC1082" t="str">
            <v>Smalnattlys &lt;i&gt;Oenothera perangusta&lt;/i&gt; er en toårig art fra Canada og kan ha kommet inn til landet med amerikansk grasfrø. Den har frøreproduksjon.</v>
          </cell>
          <cell r="DD1082" t="str">
            <v>Arten ble først funnet som plenugras i Oslo: Slottsparken i 1883 hvor den ble gjenfunnet 6 år senere i 1889, men deretter aldri dokumentert igjen. Neste funn i Bu Kongsberg: Sunnegrenda i 1998 ser ut til å være en ny etablering da den er gjenfunnet både i 2001 og 2013.</v>
          </cell>
          <cell r="DE1082" t="str">
            <v>Det antas at arten kan ha kommet inn til landet med amerikansk grasfrø. Ifølge Rostanski &amp; Karlsson (2010) ble den noe dyrket i Sverige og kan også være en hagerømling. De antar at den hovedsakelig spres med trafikk.</v>
          </cell>
          <cell r="DF1082" t="str">
            <v>Invasjonspotensialet til denne arten er forsvinnende lite: median levetid er kort (med usikkerhet til begrenset) og ekspansjon mangler. Arten er i dag kjent med bare &amp;#233:n etablert forekomst og viser ingen tegn til spredning.</v>
          </cell>
          <cell r="DG1082" t="str">
            <v>Det er ingen kjente negative økologisk effekter knyttet til denne arten.</v>
          </cell>
          <cell r="DH1082" t="str">
            <v>Kombinasjonen av manglende invasjonspotensial og ingen kjent negativ økologisk risiko gjør at smalnattlys vurderes til ingen kjent økologisk risiko.</v>
          </cell>
          <cell r="DI1082">
            <v>1</v>
          </cell>
        </row>
        <row r="1083">
          <cell r="B1083" t="str">
            <v>Oenothera perennis</v>
          </cell>
          <cell r="C1083" t="str">
            <v>L.</v>
          </cell>
          <cell r="D1083" t="str">
            <v>dvergnattlys</v>
          </cell>
          <cell r="E1083">
            <v>134863</v>
          </cell>
          <cell r="F1083">
            <v>102866</v>
          </cell>
          <cell r="G1083" t="str">
            <v>ExpertGroups/Karplanter/N</v>
          </cell>
          <cell r="H1083" t="str">
            <v>Karplanter</v>
          </cell>
          <cell r="I1083" t="str">
            <v>Karplanter</v>
          </cell>
          <cell r="J1083" t="str">
            <v>NotApplicable</v>
          </cell>
          <cell r="M1083" t="str">
            <v>canNotEstablishWithin50years</v>
          </cell>
          <cell r="AA1083">
            <v>1936</v>
          </cell>
          <cell r="AB1083" t="str">
            <v>terrestrial</v>
          </cell>
          <cell r="AD1083" t="str">
            <v>unknown</v>
          </cell>
          <cell r="AE1083" t="str">
            <v>no</v>
          </cell>
          <cell r="AF1083" t="str">
            <v>unknown</v>
          </cell>
          <cell r="AI1083">
            <v>5</v>
          </cell>
          <cell r="AJ1083" t="str">
            <v>V</v>
          </cell>
          <cell r="AW1083" t="str">
            <v>Ingen kjent effekt</v>
          </cell>
          <cell r="AX1083" t="str">
            <v>Ingen kjent effekt</v>
          </cell>
          <cell r="BC1083" t="str">
            <v>Ingen kjent effekt</v>
          </cell>
          <cell r="BD1083" t="str">
            <v>Ingen kjent effekt</v>
          </cell>
          <cell r="BK1083" t="str">
            <v>temperate_nemoral:NorthAndCentralAmerica</v>
          </cell>
          <cell r="BM1083" t="str">
            <v>temperate_nemoral:Asia,NorthAndCentralAmerica</v>
          </cell>
          <cell r="DI1083">
            <v>1</v>
          </cell>
        </row>
        <row r="1084">
          <cell r="B1084" t="str">
            <v>Oenothera scandinavica</v>
          </cell>
          <cell r="C1084" t="str">
            <v>Rostánski</v>
          </cell>
          <cell r="D1084" t="str">
            <v>nordnattlys</v>
          </cell>
          <cell r="E1084">
            <v>62828</v>
          </cell>
          <cell r="F1084">
            <v>102868</v>
          </cell>
          <cell r="G1084" t="str">
            <v>ExpertGroups/Karplanter/N</v>
          </cell>
          <cell r="H1084" t="str">
            <v>Karplanter</v>
          </cell>
          <cell r="I1084" t="str">
            <v>Karplanter</v>
          </cell>
          <cell r="J1084" t="str">
            <v>NotApplicable</v>
          </cell>
          <cell r="M1084" t="str">
            <v>canNotEstablishWithin50years</v>
          </cell>
          <cell r="X1084">
            <v>1</v>
          </cell>
          <cell r="Y1084">
            <v>1</v>
          </cell>
          <cell r="Z1084">
            <v>1</v>
          </cell>
          <cell r="AA1084">
            <v>1889</v>
          </cell>
          <cell r="AB1084" t="str">
            <v>terrestrial</v>
          </cell>
          <cell r="AD1084" t="str">
            <v>origin</v>
          </cell>
          <cell r="AE1084" t="str">
            <v>yes</v>
          </cell>
          <cell r="AF1084" t="str">
            <v>unknown</v>
          </cell>
          <cell r="AI1084">
            <v>2</v>
          </cell>
          <cell r="AJ1084" t="str">
            <v>V</v>
          </cell>
          <cell r="AV1084">
            <v>100</v>
          </cell>
          <cell r="AW1084" t="str">
            <v>Ingen kjent effekt</v>
          </cell>
          <cell r="AX1084" t="str">
            <v>Ingen kjent effekt</v>
          </cell>
          <cell r="BC1084" t="str">
            <v>Ingen kjent effekt</v>
          </cell>
          <cell r="BD1084" t="str">
            <v>Ingen kjent effekt</v>
          </cell>
          <cell r="BK1084" t="str">
            <v>temperate_nemoral:Europe</v>
          </cell>
          <cell r="BM1084" t="str">
            <v>temperate_nemoral:Europe</v>
          </cell>
          <cell r="DI1084">
            <v>2</v>
          </cell>
        </row>
        <row r="1085">
          <cell r="B1085" t="str">
            <v>Oenothera stricta</v>
          </cell>
          <cell r="C1085" t="str">
            <v>Ledeb. ex Link</v>
          </cell>
          <cell r="D1085" t="str">
            <v>klubbenattlys</v>
          </cell>
          <cell r="E1085">
            <v>134864</v>
          </cell>
          <cell r="F1085">
            <v>102869</v>
          </cell>
          <cell r="G1085" t="str">
            <v>ExpertGroups/Karplanter/N</v>
          </cell>
          <cell r="H1085" t="str">
            <v>Karplanter</v>
          </cell>
          <cell r="I1085" t="str">
            <v>Karplanter</v>
          </cell>
          <cell r="J1085" t="str">
            <v>NotApplicable</v>
          </cell>
          <cell r="M1085" t="str">
            <v>canNotEstablishWithin50years</v>
          </cell>
          <cell r="AA1085">
            <v>1928</v>
          </cell>
          <cell r="AB1085" t="str">
            <v>terrestrial</v>
          </cell>
          <cell r="AD1085" t="str">
            <v>origin</v>
          </cell>
          <cell r="AE1085" t="str">
            <v>no</v>
          </cell>
          <cell r="AF1085" t="str">
            <v>unknown</v>
          </cell>
          <cell r="AI1085">
            <v>1</v>
          </cell>
          <cell r="AJ1085" t="str">
            <v>V</v>
          </cell>
          <cell r="AW1085" t="str">
            <v>Ingen kjent effekt</v>
          </cell>
          <cell r="AX1085" t="str">
            <v>Ingen kjent effekt</v>
          </cell>
          <cell r="BC1085" t="str">
            <v>Ingen kjent effekt</v>
          </cell>
          <cell r="BD1085" t="str">
            <v>Ingen kjent effekt</v>
          </cell>
          <cell r="BK1085" t="str">
            <v>temperate_dry:SouthAmerica|subtropic_unspecified:SouthAmerica</v>
          </cell>
          <cell r="BM1085" t="str">
            <v>temperate_nemoral:Europe,Asia,Oceania|temperate_dry:SouthAmerica|subtropic_unspecified:Asia,SouthAmerica|subtropic_mediterranean:Europe,Oceania|subtropic_dry:Africa,Oceania|subtropic_caperegion:Africa</v>
          </cell>
          <cell r="DI1085">
            <v>1</v>
          </cell>
        </row>
        <row r="1086">
          <cell r="B1086" t="str">
            <v>Oenothera villosa</v>
          </cell>
          <cell r="C1086" t="str">
            <v>Thunb.</v>
          </cell>
          <cell r="D1086" t="str">
            <v>buttnattlys</v>
          </cell>
          <cell r="E1086">
            <v>144568</v>
          </cell>
          <cell r="F1086">
            <v>102870</v>
          </cell>
          <cell r="G1086" t="str">
            <v>ExpertGroups/Karplanter/N</v>
          </cell>
          <cell r="H1086" t="str">
            <v>Karplanter</v>
          </cell>
          <cell r="I1086" t="str">
            <v>Karplanter</v>
          </cell>
          <cell r="J1086" t="str">
            <v>NotApplicable</v>
          </cell>
          <cell r="M1086" t="str">
            <v>canNotEstablishWithin50years</v>
          </cell>
          <cell r="AA1086">
            <v>1989</v>
          </cell>
          <cell r="AB1086" t="str">
            <v>terrestrial</v>
          </cell>
          <cell r="AD1086" t="str">
            <v>unknown</v>
          </cell>
          <cell r="AE1086" t="str">
            <v>no</v>
          </cell>
          <cell r="AF1086" t="str">
            <v>unknown</v>
          </cell>
          <cell r="AI1086">
            <v>2</v>
          </cell>
          <cell r="AJ1086" t="str">
            <v>V</v>
          </cell>
          <cell r="AW1086" t="str">
            <v>Ingen kjent effekt</v>
          </cell>
          <cell r="AX1086" t="str">
            <v>Ingen kjent effekt</v>
          </cell>
          <cell r="BC1086" t="str">
            <v>Ingen kjent effekt</v>
          </cell>
          <cell r="BD1086" t="str">
            <v>Ingen kjent effekt</v>
          </cell>
          <cell r="BK1086" t="str">
            <v>temperate_nemoral:NorthAndCentralAmerica</v>
          </cell>
          <cell r="BM1086" t="str">
            <v>temperate_nemoral:Europe,NorthAndCentralAmerica|subtropic_unspecified:SouthAmerica|subtropic_caperegion:Africa</v>
          </cell>
          <cell r="DI1086">
            <v>1</v>
          </cell>
        </row>
        <row r="1087">
          <cell r="B1087" t="str">
            <v>Oenothera wienii</v>
          </cell>
          <cell r="C1087" t="str">
            <v>Renner ex Rostanski</v>
          </cell>
          <cell r="E1087">
            <v>85743</v>
          </cell>
          <cell r="F1087">
            <v>128854</v>
          </cell>
          <cell r="G1087" t="str">
            <v>ExpertGroups/Karplanter/N</v>
          </cell>
          <cell r="H1087" t="str">
            <v>Karplanter</v>
          </cell>
          <cell r="I1087" t="str">
            <v>Karplanter</v>
          </cell>
          <cell r="J1087" t="str">
            <v>NotApplicable</v>
          </cell>
          <cell r="M1087" t="str">
            <v>canNotEstablishWithin50years</v>
          </cell>
          <cell r="AA1087">
            <v>1920</v>
          </cell>
          <cell r="AB1087" t="str">
            <v>terrestrial</v>
          </cell>
          <cell r="AD1087" t="str">
            <v>origin</v>
          </cell>
          <cell r="AE1087" t="str">
            <v>no</v>
          </cell>
          <cell r="AF1087" t="str">
            <v>unknown</v>
          </cell>
          <cell r="AI1087">
            <v>2</v>
          </cell>
          <cell r="AJ1087" t="str">
            <v>V</v>
          </cell>
          <cell r="AW1087" t="str">
            <v>Ingen kjent effekt</v>
          </cell>
          <cell r="AX1087" t="str">
            <v>Ingen kjent effekt</v>
          </cell>
          <cell r="BC1087" t="str">
            <v>Ingen kjent effekt</v>
          </cell>
          <cell r="BD1087" t="str">
            <v>Ingen kjent effekt</v>
          </cell>
          <cell r="BK1087" t="str">
            <v>temperate_nemoral:Europe</v>
          </cell>
          <cell r="BM1087" t="str">
            <v>temperate_nemoral:Europe</v>
          </cell>
          <cell r="DI1087">
            <v>1</v>
          </cell>
        </row>
        <row r="1088">
          <cell r="B1088" t="str">
            <v>Omphalodes linifolia</v>
          </cell>
          <cell r="C1088" t="str">
            <v>(L.) Moench</v>
          </cell>
          <cell r="D1088" t="str">
            <v>linkjærminne</v>
          </cell>
          <cell r="E1088">
            <v>60999</v>
          </cell>
          <cell r="F1088">
            <v>101039</v>
          </cell>
          <cell r="G1088" t="str">
            <v>ExpertGroups/Karplanter/N</v>
          </cell>
          <cell r="H1088" t="str">
            <v>Karplanter</v>
          </cell>
          <cell r="I1088" t="str">
            <v>Karplanter</v>
          </cell>
          <cell r="J1088" t="str">
            <v>NotApplicable</v>
          </cell>
          <cell r="M1088" t="str">
            <v>canNotEstablishWithin50years</v>
          </cell>
          <cell r="AA1088">
            <v>1933</v>
          </cell>
          <cell r="AB1088" t="str">
            <v>terrestrial</v>
          </cell>
          <cell r="AD1088" t="str">
            <v>unknown</v>
          </cell>
          <cell r="AE1088" t="str">
            <v>no</v>
          </cell>
          <cell r="AF1088" t="str">
            <v>unknown</v>
          </cell>
          <cell r="AI1088">
            <v>1</v>
          </cell>
          <cell r="AJ1088" t="str">
            <v>V</v>
          </cell>
          <cell r="AW1088" t="str">
            <v>Ingen kjent effekt</v>
          </cell>
          <cell r="AX1088" t="str">
            <v>Ingen kjent effekt</v>
          </cell>
          <cell r="BC1088" t="str">
            <v>Ingen kjent effekt</v>
          </cell>
          <cell r="BD1088" t="str">
            <v>Ingen kjent effekt</v>
          </cell>
          <cell r="BK1088" t="str">
            <v>temperate_nemoral:Europe|subtropic_mediterranean:Europe,Africa</v>
          </cell>
          <cell r="BM1088" t="str">
            <v>temperate_nemoral:Europe|subtropic_mediterranean:Europe,Africa</v>
          </cell>
          <cell r="DI1088">
            <v>0</v>
          </cell>
        </row>
        <row r="1089">
          <cell r="B1089" t="str">
            <v>Onobrychis viciifolia</v>
          </cell>
          <cell r="C1089" t="str">
            <v>Scop.</v>
          </cell>
          <cell r="D1089" t="str">
            <v>esparsett</v>
          </cell>
          <cell r="E1089">
            <v>134873</v>
          </cell>
          <cell r="F1089">
            <v>102006</v>
          </cell>
          <cell r="G1089" t="str">
            <v>ExpertGroups/Karplanter/N</v>
          </cell>
          <cell r="H1089" t="str">
            <v>Karplanter</v>
          </cell>
          <cell r="I1089" t="str">
            <v>Karplanter</v>
          </cell>
          <cell r="J1089" t="str">
            <v>NotApplicable</v>
          </cell>
          <cell r="M1089" t="str">
            <v>canNotEstablishWithin50years</v>
          </cell>
          <cell r="AA1089">
            <v>1983</v>
          </cell>
          <cell r="AB1089" t="str">
            <v>terrestrial</v>
          </cell>
          <cell r="AD1089" t="str">
            <v>origin,unknown</v>
          </cell>
          <cell r="AE1089" t="str">
            <v>no</v>
          </cell>
          <cell r="AF1089" t="str">
            <v>unknown</v>
          </cell>
          <cell r="AI1089">
            <v>5</v>
          </cell>
          <cell r="AJ1089" t="str">
            <v>V</v>
          </cell>
          <cell r="AW1089" t="str">
            <v>Ingen kjent effekt</v>
          </cell>
          <cell r="AX1089" t="str">
            <v>Esparsett er en produksjonsart (fôrproduksjon) lengre sør i Europa og i USA og Canada.</v>
          </cell>
          <cell r="BC1089" t="str">
            <v>Ingen kjent effekt</v>
          </cell>
          <cell r="BD1089" t="str">
            <v>Ingen kjent effekt</v>
          </cell>
          <cell r="BK1089" t="str">
            <v>temperate_nemoral:Europe|subtropic_mediterranean:Europe,Africa</v>
          </cell>
          <cell r="BM1089" t="str">
            <v>temperate_nemoral:Europe,NorthAndCentralAmerica|subtropic_mediterranean:Europe,Asia,NorthAndCentralAmerica</v>
          </cell>
          <cell r="DI1089">
            <v>0</v>
          </cell>
        </row>
        <row r="1090">
          <cell r="B1090" t="str">
            <v>Origanum majorana</v>
          </cell>
          <cell r="C1090" t="str">
            <v>L.</v>
          </cell>
          <cell r="D1090" t="str">
            <v>merian</v>
          </cell>
          <cell r="E1090">
            <v>134900</v>
          </cell>
          <cell r="F1090">
            <v>102348</v>
          </cell>
          <cell r="G1090" t="str">
            <v>ExpertGroups/Karplanter/N</v>
          </cell>
          <cell r="H1090" t="str">
            <v>Karplanter</v>
          </cell>
          <cell r="I1090" t="str">
            <v>Karplanter</v>
          </cell>
          <cell r="J1090" t="str">
            <v>NotApplicable</v>
          </cell>
          <cell r="M1090" t="str">
            <v>canNotEstablishWithin50years</v>
          </cell>
          <cell r="AA1090">
            <v>2005</v>
          </cell>
          <cell r="AB1090" t="str">
            <v>terrestrial</v>
          </cell>
          <cell r="AD1090" t="str">
            <v>unknown</v>
          </cell>
          <cell r="AE1090" t="str">
            <v>no</v>
          </cell>
          <cell r="AF1090" t="str">
            <v>unknown</v>
          </cell>
          <cell r="AI1090">
            <v>1</v>
          </cell>
          <cell r="AJ1090" t="str">
            <v>V</v>
          </cell>
          <cell r="AW1090" t="str">
            <v>Ingen kjent effekt</v>
          </cell>
          <cell r="AX1090" t="str">
            <v>Nokså viktig krydderplante.</v>
          </cell>
          <cell r="BC1090" t="str">
            <v>Ingen kjent effekt</v>
          </cell>
          <cell r="BD1090" t="str">
            <v>Ingen kjent effekt</v>
          </cell>
          <cell r="BK1090" t="str">
            <v>subtropic_mediterranean:Europe,Asia,Africa|subtropic_dry:Asia,Africa</v>
          </cell>
          <cell r="BM1090" t="str">
            <v>subtropic_unspecified:NorthAndCentralAmerica,SouthAmerica|subtropic_mediterranean:Europe,Asia,Africa|subtropic_dry:Asia,Africa|subtropic_highlands:SouthAmerica</v>
          </cell>
          <cell r="DI1090">
            <v>0</v>
          </cell>
        </row>
        <row r="1091">
          <cell r="B1091" t="str">
            <v>Ornithogalum narbonense</v>
          </cell>
          <cell r="C1091" t="str">
            <v>L.</v>
          </cell>
          <cell r="D1091" t="str">
            <v>betlehemstjerne</v>
          </cell>
          <cell r="E1091">
            <v>59410</v>
          </cell>
          <cell r="F1091">
            <v>99450</v>
          </cell>
          <cell r="G1091" t="str">
            <v>ExpertGroups/Karplanter/N</v>
          </cell>
          <cell r="H1091" t="str">
            <v>Karplanter</v>
          </cell>
          <cell r="I1091" t="str">
            <v>Karplanter</v>
          </cell>
          <cell r="J1091" t="str">
            <v>NotApplicable</v>
          </cell>
          <cell r="M1091" t="str">
            <v>canNotEstablishWithin50years</v>
          </cell>
          <cell r="AA1091">
            <v>1998</v>
          </cell>
          <cell r="AB1091" t="str">
            <v>terrestrial</v>
          </cell>
          <cell r="AD1091" t="str">
            <v>unknown</v>
          </cell>
          <cell r="AE1091" t="str">
            <v>no</v>
          </cell>
          <cell r="AF1091" t="str">
            <v>unknown</v>
          </cell>
          <cell r="AI1091">
            <v>5</v>
          </cell>
          <cell r="AJ1091" t="str">
            <v>V</v>
          </cell>
          <cell r="AW1091" t="str">
            <v>Ingen kjent effekt</v>
          </cell>
          <cell r="AX1091" t="str">
            <v>Ingen kjent effekt</v>
          </cell>
          <cell r="BC1091" t="str">
            <v>Ingen kjent effekt</v>
          </cell>
          <cell r="BD1091" t="str">
            <v>Ingen kjent effekt</v>
          </cell>
          <cell r="BK1091" t="str">
            <v>temperate_nemoral:Europe,Asia|temperate_dry:Europe,Asia|subtropic_mediterranean:Europe,Asia,Africa|subtropic_dry:Asia</v>
          </cell>
          <cell r="BM1091" t="str">
            <v>temperate_nemoral:Europe,Asia|temperate_dry:Europe,Asia|subtropic_mediterranean:Europe,Asia,Africa|subtropic_dry:Asia</v>
          </cell>
          <cell r="DI1091">
            <v>0</v>
          </cell>
        </row>
        <row r="1092">
          <cell r="B1092" t="str">
            <v>Ornithogalum nutans</v>
          </cell>
          <cell r="C1092" t="str">
            <v>L.</v>
          </cell>
          <cell r="D1092" t="str">
            <v>nikkestjerne</v>
          </cell>
          <cell r="E1092">
            <v>59411</v>
          </cell>
          <cell r="F1092">
            <v>99451</v>
          </cell>
          <cell r="G1092" t="str">
            <v>ExpertGroups/Karplanter/N</v>
          </cell>
          <cell r="H1092" t="str">
            <v>Karplanter</v>
          </cell>
          <cell r="I1092" t="str">
            <v>Karplanter</v>
          </cell>
          <cell r="J1092" t="str">
            <v>AlienSpecie</v>
          </cell>
          <cell r="N1092">
            <v>1</v>
          </cell>
          <cell r="Q1092">
            <v>1</v>
          </cell>
          <cell r="T1092" t="str">
            <v>NK</v>
          </cell>
          <cell r="U1092">
            <v>1</v>
          </cell>
          <cell r="V1092" t="str">
            <v>1,1</v>
          </cell>
          <cell r="X1092">
            <v>1</v>
          </cell>
          <cell r="Y1092">
            <v>1</v>
          </cell>
          <cell r="Z1092">
            <v>1</v>
          </cell>
          <cell r="AA1092">
            <v>1897</v>
          </cell>
          <cell r="AB1092" t="str">
            <v>terrestrial</v>
          </cell>
          <cell r="AD1092" t="str">
            <v>unknown</v>
          </cell>
          <cell r="AE1092" t="str">
            <v>yes</v>
          </cell>
          <cell r="AF1092" t="str">
            <v>unknown</v>
          </cell>
          <cell r="AG1092">
            <v>1897</v>
          </cell>
          <cell r="AH1092" t="str">
            <v>Vf Tønsberg: Jarlsberg, i parken nær grevens allé</v>
          </cell>
          <cell r="AI1092">
            <v>5</v>
          </cell>
          <cell r="AJ1092" t="str">
            <v>V</v>
          </cell>
          <cell r="AL1092">
            <v>2</v>
          </cell>
          <cell r="AM1092" t="str">
            <v>importDirect</v>
          </cell>
          <cell r="AN1092">
            <v>1</v>
          </cell>
          <cell r="AO1092" t="str">
            <v>introductionEscaped</v>
          </cell>
          <cell r="AP1092" t="str">
            <v>Øs,Aa,Va</v>
          </cell>
          <cell r="AQ1092">
            <v>12</v>
          </cell>
          <cell r="AR1092">
            <v>4</v>
          </cell>
          <cell r="AS1092">
            <v>48</v>
          </cell>
          <cell r="AT1092">
            <v>5000</v>
          </cell>
          <cell r="AU1092">
            <v>48</v>
          </cell>
          <cell r="AV1092">
            <v>100</v>
          </cell>
          <cell r="AW1092" t="str">
            <v>Ingen kjent effekt</v>
          </cell>
          <cell r="AX1092" t="str">
            <v>Ingen kjent effekt</v>
          </cell>
          <cell r="BC1092" t="str">
            <v>Ingen kjent effekt</v>
          </cell>
          <cell r="BD1092" t="str">
            <v>Ingen kjent effekt</v>
          </cell>
          <cell r="BE1092" t="str">
            <v>no</v>
          </cell>
          <cell r="BF1092" t="str">
            <v>no</v>
          </cell>
          <cell r="BG1092" t="str">
            <v>V</v>
          </cell>
          <cell r="BK1092" t="str">
            <v>temperate_nemoral:Europe|subtropic_mediterranean:Europe,Asia</v>
          </cell>
          <cell r="BM1092" t="str">
            <v>temperate_nemoral:Europe,NorthAndCentralAmerica|subtropic_mediterranean:Europe,Asia</v>
          </cell>
          <cell r="BO1092">
            <v>2</v>
          </cell>
          <cell r="BR1092" t="str">
            <v>RedListCategoryLevel</v>
          </cell>
          <cell r="BT1092">
            <v>1</v>
          </cell>
          <cell r="BW1092" t="str">
            <v>SpreadYearlyIncreaseObservations</v>
          </cell>
          <cell r="BX1092">
            <v>11</v>
          </cell>
          <cell r="BY1092">
            <v>1</v>
          </cell>
          <cell r="CB1092" t="str">
            <v>T40,T43</v>
          </cell>
          <cell r="CC1092">
            <v>1</v>
          </cell>
          <cell r="CH1092">
            <v>1</v>
          </cell>
          <cell r="CM1092">
            <v>1</v>
          </cell>
          <cell r="CQ1092">
            <v>1</v>
          </cell>
          <cell r="CU1092">
            <v>1</v>
          </cell>
          <cell r="CX1092">
            <v>0</v>
          </cell>
          <cell r="CY1092">
            <v>1</v>
          </cell>
          <cell r="DB1092">
            <v>0</v>
          </cell>
          <cell r="DC1092" t="str">
            <v>Nikkestjerne &lt;em&gt;Ornithogalum nutans &lt;/em&gt;kommer fra Sørøst-Europa (Balkan) og Tyrkia. Den er en flerårig urt med frøreproduksjon og med klonal vekst ved deling av knoller. Den er innført som prydplante, men er nå nesten ikke i bruk i hager i Norge. Arten kan reprodusere i landet, men ingen av de kjente forekomstene er blitt helt permanente. Arten er imidlertid ikke ettersøkt i nyere tid.</v>
          </cell>
          <cell r="DD1092" t="str">
            <v>&lt;p&gt; Nikkestjerne har - eller har i alle fall hatt - stabil eller semi-stabil forekomst i Norge (frøreproduksjon og vegetativt ved deling av lauker). Arten er funnet følgende steder: Vf Tønsberg: Jarlsberg herregård, i parken 1897: Oslo: Tøienhaven 1905: VA Kristiansand: Gimlevang og Bernt Holms vei 1976-1982: AA Grimstad: Grimstad kirke 2007: og Øf Hvaler: Kirkøy, Ørekroken i plen 2011.&lt;/p&gt;</v>
          </cell>
          <cell r="DE1092" t="str">
            <v>Nikkestjerne er kommet til landet som hagestaude. Arten har hatt svært beskjeden spredning i landet, trolig både ved maurspredning av frø og ved utkast fra hager.</v>
          </cell>
          <cell r="DF1092" t="str">
            <v>Arten har et svært lågt invasjonspotensial med begrenset median levetid og nesten ingen ekspansjonshastighet (det kan tenkes at denne er negativ).</v>
          </cell>
          <cell r="DG1092" t="str">
            <v>Nikkestjerne har ingen kjent negativ økologisk effekt.</v>
          </cell>
          <cell r="DH1092" t="str">
            <v>&lt;p&gt;Nikkestjerne medfører ingen kjent økologisk risiko.&lt;/p&gt;</v>
          </cell>
          <cell r="DI1092">
            <v>0</v>
          </cell>
        </row>
        <row r="1093">
          <cell r="B1093" t="str">
            <v>Ornithopus compressus</v>
          </cell>
          <cell r="C1093" t="str">
            <v>L.</v>
          </cell>
          <cell r="D1093" t="str">
            <v>flatfugleklo</v>
          </cell>
          <cell r="E1093">
            <v>61973</v>
          </cell>
          <cell r="F1093">
            <v>102013</v>
          </cell>
          <cell r="G1093" t="str">
            <v>ExpertGroups/Karplanter/N</v>
          </cell>
          <cell r="H1093" t="str">
            <v>Karplanter</v>
          </cell>
          <cell r="I1093" t="str">
            <v>Karplanter</v>
          </cell>
          <cell r="J1093" t="str">
            <v>AlienSpecie</v>
          </cell>
          <cell r="N1093">
            <v>1</v>
          </cell>
          <cell r="Q1093">
            <v>1</v>
          </cell>
          <cell r="T1093" t="str">
            <v>NK</v>
          </cell>
          <cell r="U1093">
            <v>1</v>
          </cell>
          <cell r="V1093" t="str">
            <v>1,1</v>
          </cell>
          <cell r="X1093">
            <v>1</v>
          </cell>
          <cell r="Y1093">
            <v>1</v>
          </cell>
          <cell r="Z1093">
            <v>1</v>
          </cell>
          <cell r="AA1093">
            <v>2001</v>
          </cell>
          <cell r="AB1093" t="str">
            <v>terrestrial</v>
          </cell>
          <cell r="AD1093" t="str">
            <v>origin</v>
          </cell>
          <cell r="AE1093" t="str">
            <v>yes</v>
          </cell>
          <cell r="AF1093" t="str">
            <v>unknown</v>
          </cell>
          <cell r="AG1093">
            <v>2001</v>
          </cell>
          <cell r="AH1093" t="str">
            <v>Bu Hurum: Tofte</v>
          </cell>
          <cell r="AI1093">
            <v>1</v>
          </cell>
          <cell r="AJ1093" t="str">
            <v>V</v>
          </cell>
          <cell r="AN1093">
            <v>1</v>
          </cell>
          <cell r="AO1093" t="str">
            <v>introductionTransportpollution</v>
          </cell>
          <cell r="AP1093" t="str">
            <v>Bu</v>
          </cell>
          <cell r="AQ1093">
            <v>4</v>
          </cell>
          <cell r="AR1093">
            <v>1</v>
          </cell>
          <cell r="AS1093">
            <v>4</v>
          </cell>
          <cell r="AT1093">
            <v>1</v>
          </cell>
          <cell r="AU1093">
            <v>0</v>
          </cell>
          <cell r="AV1093">
            <v>100</v>
          </cell>
          <cell r="AW1093" t="str">
            <v>Ingen kjent effekt</v>
          </cell>
          <cell r="AX1093" t="str">
            <v>Ingen kjent effekt</v>
          </cell>
          <cell r="BC1093" t="str">
            <v>Ingen kjent effekt</v>
          </cell>
          <cell r="BD1093" t="str">
            <v>Ingen kjent effekt</v>
          </cell>
          <cell r="BE1093" t="str">
            <v>no</v>
          </cell>
          <cell r="BF1093" t="str">
            <v>no</v>
          </cell>
          <cell r="BG1093" t="str">
            <v>V</v>
          </cell>
          <cell r="BK1093" t="str">
            <v>subtropic_mediterranean:Europe,Asia,Africa</v>
          </cell>
          <cell r="BM1093" t="str">
            <v>temperate_nemoral:Europe,Oceania|subtropic_mediterranean:Europe,Asia,Africa,Oceania|unknown:Oceania</v>
          </cell>
          <cell r="BO1093">
            <v>1</v>
          </cell>
          <cell r="BR1093" t="str">
            <v>RedListCategoryLevel</v>
          </cell>
          <cell r="BT1093">
            <v>1</v>
          </cell>
          <cell r="BW1093" t="str">
            <v>SpreadYearlyIncreaseCalculatedExpansionSpeed</v>
          </cell>
          <cell r="BX1093">
            <v>0</v>
          </cell>
          <cell r="BY1093">
            <v>1</v>
          </cell>
          <cell r="CB1093" t="str">
            <v>T39-C-4</v>
          </cell>
          <cell r="CC1093">
            <v>1</v>
          </cell>
          <cell r="CH1093">
            <v>1</v>
          </cell>
          <cell r="CM1093">
            <v>1</v>
          </cell>
          <cell r="CQ1093">
            <v>1</v>
          </cell>
          <cell r="CU1093">
            <v>1</v>
          </cell>
          <cell r="CX1093">
            <v>0</v>
          </cell>
          <cell r="CY1093">
            <v>1</v>
          </cell>
          <cell r="DB1093">
            <v>0</v>
          </cell>
          <cell r="DC1093" t="str">
            <v>Flatfugleklo &lt;em&gt;Ornithopus compressus &lt;/em&gt;er en ettårig art fra Middelhavsområdet. Arten har frøreproduksjon.</v>
          </cell>
          <cell r="DD1093" t="str">
            <v>&lt;p&gt;Flatfugleklo er bare funnet på &amp;#233:n plass i Norge ved S&amp;#246:dra Cells cellulosefabrikk på Tofte i Bu Hurum, med funn i seks år mellom 2001 og 2010, noe som sterkt tyder på reproduksjon hos denne ettårige arten.&lt;/p&gt;</v>
          </cell>
          <cell r="DE1093" t="str">
            <v>Arten er nok kommet til landet med tømmer.</v>
          </cell>
          <cell r="DF1093" t="str">
            <v>Flatfugleklo kan ha &amp;#233:n semi-stabil forekomst i Norge med frøreproduksjon, men arten er varmekrevende og har neppe potensial for å spre seg vekk fra barkhaugene på Tofte. Artens invasjonpotensial er derfor meget lågt. .</v>
          </cell>
          <cell r="DG1093" t="str">
            <v>Arten har ingen kjent negativ økologisk effekt.</v>
          </cell>
          <cell r="DH1093" t="str">
            <v>&lt;p&gt;Flatfugleklo har ingen kjent økologisk risiko. &lt;br/&gt;&lt;/p&gt;</v>
          </cell>
          <cell r="DI1093">
            <v>0</v>
          </cell>
        </row>
        <row r="1094">
          <cell r="B1094" t="str">
            <v>Ornithopus perpusillus</v>
          </cell>
          <cell r="C1094" t="str">
            <v>L.</v>
          </cell>
          <cell r="D1094" t="str">
            <v>dvergfugleklo</v>
          </cell>
          <cell r="E1094">
            <v>61974</v>
          </cell>
          <cell r="F1094">
            <v>102014</v>
          </cell>
          <cell r="G1094" t="str">
            <v>ExpertGroups/Karplanter/N</v>
          </cell>
          <cell r="H1094" t="str">
            <v>Karplanter</v>
          </cell>
          <cell r="I1094" t="str">
            <v>Karplanter</v>
          </cell>
          <cell r="J1094" t="str">
            <v>NotApplicable</v>
          </cell>
          <cell r="M1094" t="str">
            <v>canNotEstablishWithin50years</v>
          </cell>
          <cell r="AA1094">
            <v>1990</v>
          </cell>
          <cell r="AB1094" t="str">
            <v>terrestrial</v>
          </cell>
          <cell r="AD1094" t="str">
            <v>origin</v>
          </cell>
          <cell r="AE1094" t="str">
            <v>no</v>
          </cell>
          <cell r="AF1094" t="str">
            <v>unknown</v>
          </cell>
          <cell r="AI1094">
            <v>1</v>
          </cell>
          <cell r="AJ1094" t="str">
            <v>V</v>
          </cell>
          <cell r="AW1094" t="str">
            <v>Ingen kjent effekt</v>
          </cell>
          <cell r="AX1094" t="str">
            <v>Ingen kjent effekt</v>
          </cell>
          <cell r="BC1094" t="str">
            <v>Ingen kjent effekt</v>
          </cell>
          <cell r="BD1094" t="str">
            <v>Ingen kjent effekt</v>
          </cell>
          <cell r="BK1094" t="str">
            <v>temperate_nemoral:Europe|subtropic_mediterranean:Europe</v>
          </cell>
          <cell r="BM1094" t="str">
            <v>temperate_nemoral:Europe,Asia,Oceania|subtropic_mediterranean:Europe,Oceania</v>
          </cell>
          <cell r="DI1094">
            <v>0</v>
          </cell>
        </row>
        <row r="1095">
          <cell r="B1095" t="str">
            <v>Ornithopus pinnatus</v>
          </cell>
          <cell r="C1095" t="str">
            <v>(Mill.) Druce</v>
          </cell>
          <cell r="D1095" t="str">
            <v>gul fugleklo</v>
          </cell>
          <cell r="E1095">
            <v>61975</v>
          </cell>
          <cell r="F1095">
            <v>102015</v>
          </cell>
          <cell r="G1095" t="str">
            <v>ExpertGroups/Karplanter/N</v>
          </cell>
          <cell r="H1095" t="str">
            <v>Karplanter</v>
          </cell>
          <cell r="I1095" t="str">
            <v>Karplanter</v>
          </cell>
          <cell r="J1095" t="str">
            <v>NotApplicable</v>
          </cell>
          <cell r="M1095" t="str">
            <v>canNotEstablishWithin50years</v>
          </cell>
          <cell r="AA1095">
            <v>1997</v>
          </cell>
          <cell r="AB1095" t="str">
            <v>terrestrial</v>
          </cell>
          <cell r="AD1095" t="str">
            <v>origin</v>
          </cell>
          <cell r="AE1095" t="str">
            <v>no</v>
          </cell>
          <cell r="AF1095" t="str">
            <v>unknown</v>
          </cell>
          <cell r="AI1095">
            <v>1</v>
          </cell>
          <cell r="AJ1095" t="str">
            <v>V</v>
          </cell>
          <cell r="AW1095" t="str">
            <v>Ingen kjent effekt</v>
          </cell>
          <cell r="AX1095" t="str">
            <v>Ingen kjent effekt</v>
          </cell>
          <cell r="BC1095" t="str">
            <v>Ingen kjent effekt</v>
          </cell>
          <cell r="BD1095" t="str">
            <v>Ingen kjent effekt</v>
          </cell>
          <cell r="BK1095" t="str">
            <v>temperate_nemoral:Europe|subtropic_mediterranean:Europe,Asia,Africa</v>
          </cell>
          <cell r="BM1095" t="str">
            <v>temperate_nemoral:Europe|subtropic_mediterranean:Europe,Asia,Africa,Oceania</v>
          </cell>
          <cell r="DI1095">
            <v>0</v>
          </cell>
        </row>
        <row r="1096">
          <cell r="B1096" t="str">
            <v>Orobanche elatior</v>
          </cell>
          <cell r="C1096" t="str">
            <v>Sutton</v>
          </cell>
          <cell r="D1096" t="str">
            <v>knoppurtsnylterot</v>
          </cell>
          <cell r="E1096">
            <v>134904</v>
          </cell>
          <cell r="F1096">
            <v>127978</v>
          </cell>
          <cell r="G1096" t="str">
            <v>ExpertGroups/Karplanter/N</v>
          </cell>
          <cell r="H1096" t="str">
            <v>Karplanter</v>
          </cell>
          <cell r="I1096" t="str">
            <v>Karplanter</v>
          </cell>
          <cell r="J1096" t="str">
            <v>AlienSpecie</v>
          </cell>
          <cell r="N1096">
            <v>1</v>
          </cell>
          <cell r="Q1096">
            <v>1</v>
          </cell>
          <cell r="T1096" t="str">
            <v>NK</v>
          </cell>
          <cell r="U1096">
            <v>1</v>
          </cell>
          <cell r="V1096" t="str">
            <v>1,1</v>
          </cell>
          <cell r="X1096">
            <v>1</v>
          </cell>
          <cell r="Y1096">
            <v>1</v>
          </cell>
          <cell r="Z1096">
            <v>1</v>
          </cell>
          <cell r="AA1096">
            <v>1970</v>
          </cell>
          <cell r="AB1096" t="str">
            <v>terrestrial</v>
          </cell>
          <cell r="AD1096" t="str">
            <v>origin</v>
          </cell>
          <cell r="AE1096" t="str">
            <v>yes</v>
          </cell>
          <cell r="AF1096" t="str">
            <v>unknown</v>
          </cell>
          <cell r="AG1096">
            <v>1970</v>
          </cell>
          <cell r="AH1096" t="str">
            <v>Oslo: Tøyen, Botanisk hage</v>
          </cell>
          <cell r="AI1096">
            <v>10</v>
          </cell>
          <cell r="AJ1096" t="str">
            <v>V</v>
          </cell>
          <cell r="AN1096">
            <v>1</v>
          </cell>
          <cell r="AO1096" t="str">
            <v>introductionTransportpollution</v>
          </cell>
          <cell r="AP1096" t="str">
            <v>OsA</v>
          </cell>
          <cell r="AQ1096">
            <v>4</v>
          </cell>
          <cell r="AR1096">
            <v>1</v>
          </cell>
          <cell r="AS1096">
            <v>4</v>
          </cell>
          <cell r="AT1096">
            <v>1</v>
          </cell>
          <cell r="AU1096">
            <v>4</v>
          </cell>
          <cell r="AV1096">
            <v>100</v>
          </cell>
          <cell r="AW1096" t="str">
            <v>Ingen kjent effekt</v>
          </cell>
          <cell r="AX1096" t="str">
            <v>Ingen kjent effekt</v>
          </cell>
          <cell r="BC1096" t="str">
            <v>Ingen kjent effekt</v>
          </cell>
          <cell r="BD1096" t="str">
            <v>Ingen kjent effekt</v>
          </cell>
          <cell r="BE1096" t="str">
            <v>no</v>
          </cell>
          <cell r="BF1096" t="str">
            <v>no</v>
          </cell>
          <cell r="BG1096" t="str">
            <v>V</v>
          </cell>
          <cell r="BK1096" t="str">
            <v>temperate_nemoral:Europe|subtropic_mediterranean:Europe,Asia,Africa</v>
          </cell>
          <cell r="BM1096" t="str">
            <v>temperate_nemoral:Europe|subtropic_mediterranean:Europe,Asia,Africa</v>
          </cell>
          <cell r="BO1096">
            <v>1</v>
          </cell>
          <cell r="BR1096" t="str">
            <v>RedListCategoryLevel</v>
          </cell>
          <cell r="BT1096">
            <v>1</v>
          </cell>
          <cell r="BW1096" t="str">
            <v>SpreadYearlyIncreaseCalculatedExpansionSpeed</v>
          </cell>
          <cell r="BX1096">
            <v>0</v>
          </cell>
          <cell r="BY1096">
            <v>1</v>
          </cell>
          <cell r="CB1096" t="str">
            <v>T42</v>
          </cell>
          <cell r="CC1096">
            <v>1</v>
          </cell>
          <cell r="CH1096">
            <v>1</v>
          </cell>
          <cell r="CM1096">
            <v>1</v>
          </cell>
          <cell r="CQ1096">
            <v>1</v>
          </cell>
          <cell r="CU1096">
            <v>1</v>
          </cell>
          <cell r="CX1096">
            <v>0</v>
          </cell>
          <cell r="CY1096">
            <v>1</v>
          </cell>
          <cell r="DB1096">
            <v>0</v>
          </cell>
          <cell r="DC1096" t="str">
            <v>Snylterot-arten &lt;i&gt;Orobanche elatior&lt;/i&gt; er en flerårig urt med frøformering. Om den formerer seg med frø i Norge, er usikkert. Arten har stabil forekomst som parasitt på en eller flere innførte frøstjerne-arter &lt;i&gt;Thalictrum&lt;/i&gt; i Botanisk hage på Tøyen i Oslo. I tidligere år ble den funnet i "Systemet", men i senere år er den bare sett i en annen avdeling. Dette skyldes ikke nødvendigvis frøformering: den kan ha fulgt med under omflytting av planter i hagen.</v>
          </cell>
          <cell r="DD1096" t="str">
            <v>&lt;p&gt;&lt;em&gt;Orobanche elatior &lt;/em&gt;har vært en stabil parasitt på frøstjerne-arter &lt;em&gt;Thalictrum &lt;/em&gt;spp. i Botanisk hage på Tøyen i Oslo i 45 år (1970-2015, ikke sett i enkelte år). Arten er, såvidt vites, ikke plantet eller sådd i hagen.&lt;/p&gt;</v>
          </cell>
          <cell r="DE1096" t="str">
            <v>Arten er trolig innført med forurenset plantemateriale. Ingen videre spredning er registrert.</v>
          </cell>
          <cell r="DF1096" t="str">
            <v>Invasjonspotensialet er ørlite, med kort median levetid og ingen ekspansjon.</v>
          </cell>
          <cell r="DG1096" t="str">
            <v>Ingen kjent negativ økologisk effekt er knyttet til arten (arten parasitterer bare innførte frøstjerne-arter).</v>
          </cell>
          <cell r="DH1096" t="str">
            <v>&lt;p&gt;&lt;em&gt;Orobanche elatior &lt;/em&gt;utgjør neppe noen økologisk risiko i norsk natur.&lt;/p&gt;</v>
          </cell>
          <cell r="DI1096">
            <v>0</v>
          </cell>
        </row>
        <row r="1097">
          <cell r="B1097" t="str">
            <v>Orobanche hederae</v>
          </cell>
          <cell r="C1097" t="str">
            <v>Duby</v>
          </cell>
          <cell r="D1097" t="str">
            <v>bergflettesnylterot</v>
          </cell>
          <cell r="E1097">
            <v>62409</v>
          </cell>
          <cell r="F1097">
            <v>102449</v>
          </cell>
          <cell r="G1097" t="str">
            <v>ExpertGroups/Karplanter/N</v>
          </cell>
          <cell r="H1097" t="str">
            <v>Karplanter</v>
          </cell>
          <cell r="I1097" t="str">
            <v>Karplanter</v>
          </cell>
          <cell r="J1097" t="str">
            <v>AlienSpecie</v>
          </cell>
          <cell r="N1097">
            <v>1</v>
          </cell>
          <cell r="P1097" t="str">
            <v>V</v>
          </cell>
          <cell r="Q1097">
            <v>1</v>
          </cell>
          <cell r="T1097" t="str">
            <v>NK</v>
          </cell>
          <cell r="U1097">
            <v>1</v>
          </cell>
          <cell r="V1097" t="str">
            <v>1,1</v>
          </cell>
          <cell r="W1097" t="str">
            <v>LO</v>
          </cell>
          <cell r="X1097">
            <v>1</v>
          </cell>
          <cell r="Y1097">
            <v>1</v>
          </cell>
          <cell r="Z1097">
            <v>1</v>
          </cell>
          <cell r="AA1097">
            <v>1947</v>
          </cell>
          <cell r="AB1097" t="str">
            <v>terrestrial</v>
          </cell>
          <cell r="AD1097" t="str">
            <v>origin,other</v>
          </cell>
          <cell r="AE1097" t="str">
            <v>yes</v>
          </cell>
          <cell r="AF1097" t="str">
            <v>unknown</v>
          </cell>
          <cell r="AG1097">
            <v>1947</v>
          </cell>
          <cell r="AH1097" t="str">
            <v>Oslo: Tøyen, Botanisk hage</v>
          </cell>
          <cell r="AI1097">
            <v>10</v>
          </cell>
          <cell r="AJ1097" t="str">
            <v>V</v>
          </cell>
          <cell r="AN1097">
            <v>2</v>
          </cell>
          <cell r="AO1097" t="str">
            <v>introductionTransportpollution,spreadNaturalDispersal</v>
          </cell>
          <cell r="AP1097" t="str">
            <v>OsA</v>
          </cell>
          <cell r="AQ1097">
            <v>4</v>
          </cell>
          <cell r="AR1097">
            <v>2</v>
          </cell>
          <cell r="AS1097">
            <v>8</v>
          </cell>
          <cell r="AT1097">
            <v>1</v>
          </cell>
          <cell r="AU1097">
            <v>12</v>
          </cell>
          <cell r="AV1097">
            <v>100</v>
          </cell>
          <cell r="AW1097" t="str">
            <v>Ingen kjent effekt</v>
          </cell>
          <cell r="AX1097" t="str">
            <v>Ingen kjent effekt</v>
          </cell>
          <cell r="BC1097" t="str">
            <v>Ingen kjent effekt</v>
          </cell>
          <cell r="BD1097" t="str">
            <v>Ingen kjent effekt</v>
          </cell>
          <cell r="BE1097" t="str">
            <v>no</v>
          </cell>
          <cell r="BF1097" t="str">
            <v>no</v>
          </cell>
          <cell r="BG1097" t="str">
            <v>V</v>
          </cell>
          <cell r="BK1097" t="str">
            <v>temperate_nemoral:Europe|subtropic_mediterranean:Europe,Asia,Africa</v>
          </cell>
          <cell r="BM1097" t="str">
            <v>temperate_nemoral:Europe|subtropic_mediterranean:Europe,Asia,Africa</v>
          </cell>
          <cell r="BO1097">
            <v>2</v>
          </cell>
          <cell r="BP1097" t="str">
            <v>X</v>
          </cell>
          <cell r="BQ1097" t="str">
            <v>X</v>
          </cell>
          <cell r="BR1097" t="str">
            <v>RedListCategoryLevel</v>
          </cell>
          <cell r="BT1097">
            <v>1</v>
          </cell>
          <cell r="BW1097" t="str">
            <v>SpreadYearlyIncreaseCalculatedExpansionSpeed</v>
          </cell>
          <cell r="BX1097">
            <v>0</v>
          </cell>
          <cell r="BY1097">
            <v>1</v>
          </cell>
          <cell r="CB1097" t="str">
            <v>T43</v>
          </cell>
          <cell r="CC1097">
            <v>1</v>
          </cell>
          <cell r="CH1097">
            <v>1</v>
          </cell>
          <cell r="CM1097">
            <v>1</v>
          </cell>
          <cell r="CQ1097">
            <v>1</v>
          </cell>
          <cell r="CU1097">
            <v>1</v>
          </cell>
          <cell r="CX1097">
            <v>0</v>
          </cell>
          <cell r="CY1097">
            <v>1</v>
          </cell>
          <cell r="DB1097">
            <v>0</v>
          </cell>
          <cell r="DC1097" t="str">
            <v>&lt;p&gt;Bergflettesnylterot &lt;em&gt;Orobanche hederae &lt;/em&gt;kommer fra Vest- og Sør-Europa og Middelhavsområdet. Arten er en flerårig urt med frøreproduksjon. Bergflettesnylterot er en spesifikk parasitt på bergflette &lt;em&gt;Hedera helix&lt;/em&gt; og andre arter og slekter i bergflettefamilien &lt;i&gt;Araliaceae&lt;/i&gt;. Den mangler klorofyll og snylter næring fra vertsplantene.&lt;/p&gt;</v>
          </cell>
          <cell r="DD1097" t="str">
            <v>&lt;p&gt;Arten var stabil i Botanisk hage på Tøyen, Oslo, i perioden 1947-2005, uten at det er opplysning om at den er &amp;#39:plantet&amp;#39:. Med &amp;#39:plantet&amp;#39: mener man bevisst planting av vertsplanten inkludert snylteroten. Bergflettesnylteroten vokste på en stor bergflette &lt;i&gt;Hedera helix &lt;/i&gt;som klatret på hovedbygningen på Tøyen hovedgård, og da bergfletta ble fjernet i forbindelse med restaurering av hovedgården, forsvant også snylterota. Det er også rykter om at arten har vært permanent på bergflette i hagen ved Bergens museum i Ho Bergen, men herfra finnes det ingen belegg eller annen dokumentasjon. I 2017 ble arten oppdaget på en &lt;i&gt;Acanthopanax lasiogyne&lt;/i&gt;, som er en kinesisk Araliaceae (samme familie som bergflette), nederst i Botanisk hage i Oslo. Det er ingen grunn til at den skal være &amp;#39:plantet&amp;#39: der, og vi regner med at det er egenspredning fra tidligere bestand ved Tøyen hovedgård, dvs. frøreproduksjon.&lt;br/&gt;&lt;/p&gt;</v>
          </cell>
          <cell r="DE1097" t="str">
            <v>Vi kjenner ikke til hvordan den ble etablert i Botanisk hage, men innførsel med levende planter er eneste trolige mulighet.</v>
          </cell>
          <cell r="DF1097" t="str">
            <v>Invasjonspotensialet er lite, med usikkerhet til begrenset, som en kombinasjon av begrenset median levetid (med usikkerhet til både kort og moderat) og i praksis ingen ekspansjon. Bergflettesnylterot har minst &amp;#233:n stabil forekomst i Norge (frøreproduksjon). Ekspansjonshastigheten er heller skral og forventes ikke å bli stor.</v>
          </cell>
          <cell r="DG1097" t="str">
            <v>Ingen kjent negativ økologisk effekt er knyttet til arten.</v>
          </cell>
          <cell r="DH1097" t="str">
            <v>&lt;p&gt;Bergflettesnylterot har ingen kjent økologisk risiko de neste 50 årene.&lt;/p&gt;</v>
          </cell>
          <cell r="DI1097">
            <v>1</v>
          </cell>
        </row>
        <row r="1098">
          <cell r="B1098" t="str">
            <v>Osteospermum jucundum</v>
          </cell>
          <cell r="C1098" t="str">
            <v>(E.Phillips) Norl.</v>
          </cell>
          <cell r="D1098" t="str">
            <v>spansk margeritt</v>
          </cell>
          <cell r="E1098">
            <v>85745</v>
          </cell>
          <cell r="F1098">
            <v>128856</v>
          </cell>
          <cell r="G1098" t="str">
            <v>ExpertGroups/Karplanter/N</v>
          </cell>
          <cell r="H1098" t="str">
            <v>Karplanter</v>
          </cell>
          <cell r="I1098" t="str">
            <v>Karplanter</v>
          </cell>
          <cell r="J1098" t="str">
            <v>NotApplicable</v>
          </cell>
          <cell r="M1098" t="str">
            <v>canNotEstablishWithin50years</v>
          </cell>
          <cell r="AA1098">
            <v>2006</v>
          </cell>
          <cell r="AB1098" t="str">
            <v>terrestrial</v>
          </cell>
          <cell r="AD1098" t="str">
            <v>unknown</v>
          </cell>
          <cell r="AE1098" t="str">
            <v>no</v>
          </cell>
          <cell r="AF1098" t="str">
            <v>unknown</v>
          </cell>
          <cell r="AI1098">
            <v>3</v>
          </cell>
          <cell r="AJ1098" t="str">
            <v>V</v>
          </cell>
          <cell r="AW1098" t="str">
            <v>Ingen kjent effekt</v>
          </cell>
          <cell r="AX1098" t="str">
            <v>Ingen kjent effekt</v>
          </cell>
          <cell r="BC1098" t="str">
            <v>Ingen kjent effekt</v>
          </cell>
          <cell r="BD1098" t="str">
            <v>Ingen kjent effekt</v>
          </cell>
          <cell r="BK1098" t="str">
            <v>subtropic_dry:Africa|subtropic_caperegion:Africa</v>
          </cell>
          <cell r="BM1098" t="str">
            <v>subtropic_mediterranean:Europe,Oceania,NorthAndCentralAmerica|subtropic_dry:Africa|subtropic_caperegion:Africa</v>
          </cell>
          <cell r="DI1098">
            <v>0</v>
          </cell>
        </row>
        <row r="1099">
          <cell r="B1099" t="str">
            <v>Oxalis adenophylla</v>
          </cell>
          <cell r="C1099" t="str">
            <v>Gillies ex Hook. &amp; Arn.</v>
          </cell>
          <cell r="E1099">
            <v>139637</v>
          </cell>
          <cell r="F1099">
            <v>169113</v>
          </cell>
          <cell r="G1099" t="str">
            <v>ExpertGroups/Karplanter/N</v>
          </cell>
          <cell r="H1099" t="str">
            <v>Karplanter</v>
          </cell>
          <cell r="I1099" t="str">
            <v>Karplanter</v>
          </cell>
          <cell r="J1099" t="str">
            <v>AlienSpecie</v>
          </cell>
          <cell r="N1099">
            <v>1</v>
          </cell>
          <cell r="Q1099">
            <v>1</v>
          </cell>
          <cell r="T1099" t="str">
            <v>NK</v>
          </cell>
          <cell r="U1099">
            <v>1</v>
          </cell>
          <cell r="V1099" t="str">
            <v>1,1</v>
          </cell>
          <cell r="AA1099">
            <v>2016</v>
          </cell>
          <cell r="AB1099" t="str">
            <v>terrestrial</v>
          </cell>
          <cell r="AD1099" t="str">
            <v>unknown</v>
          </cell>
          <cell r="AE1099" t="str">
            <v>no</v>
          </cell>
          <cell r="AF1099" t="str">
            <v>unknown</v>
          </cell>
          <cell r="AI1099">
            <v>5</v>
          </cell>
          <cell r="AJ1099" t="str">
            <v>V</v>
          </cell>
          <cell r="AL1099">
            <v>1</v>
          </cell>
          <cell r="AM1099" t="str">
            <v>importDirect</v>
          </cell>
          <cell r="AN1099">
            <v>1</v>
          </cell>
          <cell r="AO1099" t="str">
            <v>introductionEscaped</v>
          </cell>
          <cell r="AP1099" t="str">
            <v>Mr</v>
          </cell>
          <cell r="AQ1099">
            <v>4</v>
          </cell>
          <cell r="AR1099">
            <v>4</v>
          </cell>
          <cell r="AS1099">
            <v>16</v>
          </cell>
          <cell r="AT1099">
            <v>1</v>
          </cell>
          <cell r="AU1099">
            <v>32</v>
          </cell>
          <cell r="AV1099">
            <v>100</v>
          </cell>
          <cell r="AW1099" t="str">
            <v>Ingen kjent effekt</v>
          </cell>
          <cell r="AX1099" t="str">
            <v>Ingen kjent effekt</v>
          </cell>
          <cell r="BC1099" t="str">
            <v>Ingen kjent effekt</v>
          </cell>
          <cell r="BD1099" t="str">
            <v>Ingen kjent effekt</v>
          </cell>
          <cell r="BE1099" t="str">
            <v>no</v>
          </cell>
          <cell r="BF1099" t="str">
            <v>no</v>
          </cell>
          <cell r="BG1099" t="str">
            <v>V</v>
          </cell>
          <cell r="BK1099" t="str">
            <v>temperate_nemoral:SouthAmerica</v>
          </cell>
          <cell r="BM1099" t="str">
            <v>temperate_nemoral:Europe,SouthAmerica</v>
          </cell>
          <cell r="BO1099">
            <v>1</v>
          </cell>
          <cell r="BR1099" t="str">
            <v>RedListCategoryLevel</v>
          </cell>
          <cell r="BT1099">
            <v>1</v>
          </cell>
          <cell r="BW1099" t="str">
            <v>SpreadYearlyIncreaseCalculatedExpansionSpeed</v>
          </cell>
          <cell r="BX1099">
            <v>0</v>
          </cell>
          <cell r="BY1099">
            <v>1</v>
          </cell>
          <cell r="CB1099" t="str">
            <v>T35</v>
          </cell>
          <cell r="CC1099">
            <v>1</v>
          </cell>
          <cell r="CH1099">
            <v>1</v>
          </cell>
          <cell r="CM1099">
            <v>1</v>
          </cell>
          <cell r="CQ1099">
            <v>1</v>
          </cell>
          <cell r="CU1099">
            <v>1</v>
          </cell>
          <cell r="CX1099">
            <v>0</v>
          </cell>
          <cell r="CY1099">
            <v>1</v>
          </cell>
          <cell r="DB1099">
            <v>0</v>
          </cell>
          <cell r="DC1099" t="str">
            <v>Gaukesyre-arten &lt;i&gt;Oxalis adenophylla&lt;/i&gt; er en småvokst, flerårig urt fra sørlige Andes og Patagonia. Den har frøformering og er sterkt antydet å ha dette også i norsk natur. Utafor hager er den bare funnet på &amp;#233:n dumpeplass for hageavfall.</v>
          </cell>
          <cell r="DD1099" t="str">
            <v>Arten ble funnet som ny for norsk natur i 2016 MR Skodje: Svorte, "trolig utkast på tipp, senere naturalisert (spredd)", noe som innebærer frøformering.</v>
          </cell>
          <cell r="DE1099" t="str">
            <v>Arten er innført hageplante, uvisst hvorfra.</v>
          </cell>
          <cell r="DF1099" t="str">
            <v>Invasjonspotensialet er lite, med kort median levetid og foreløpig ingen ekspansjon.</v>
          </cell>
          <cell r="DG1099" t="str">
            <v>Ingen kjent negativ økologisk effekt er knyttet til arten.</v>
          </cell>
          <cell r="DH1099" t="str">
            <v>&lt;i&gt;Oxalis adenophylla&lt;/i&gt; utgjør ingen risiko i norsk natur.</v>
          </cell>
          <cell r="DI1099">
            <v>0</v>
          </cell>
        </row>
        <row r="1100">
          <cell r="B1100" t="str">
            <v>Oxalis articulata</v>
          </cell>
          <cell r="C1100" t="str">
            <v>Savigny</v>
          </cell>
          <cell r="D1100" t="str">
            <v>brasilgjøkesyre</v>
          </cell>
          <cell r="E1100">
            <v>62841</v>
          </cell>
          <cell r="F1100">
            <v>102881</v>
          </cell>
          <cell r="G1100" t="str">
            <v>ExpertGroups/Karplanter/N</v>
          </cell>
          <cell r="H1100" t="str">
            <v>Karplanter</v>
          </cell>
          <cell r="I1100" t="str">
            <v>Karplanter</v>
          </cell>
          <cell r="J1100" t="str">
            <v>NotApplicable</v>
          </cell>
          <cell r="M1100" t="str">
            <v>canNotEstablishWithin50years</v>
          </cell>
          <cell r="AA1100">
            <v>1967</v>
          </cell>
          <cell r="AB1100" t="str">
            <v>terrestrial</v>
          </cell>
          <cell r="AD1100" t="str">
            <v>unknown</v>
          </cell>
          <cell r="AE1100" t="str">
            <v>no</v>
          </cell>
          <cell r="AF1100" t="str">
            <v>unknown</v>
          </cell>
          <cell r="AI1100">
            <v>5</v>
          </cell>
          <cell r="AJ1100" t="str">
            <v>V</v>
          </cell>
          <cell r="AW1100" t="str">
            <v>Ingen kjent effekt</v>
          </cell>
          <cell r="AX1100" t="str">
            <v>Ingen kjent effekt</v>
          </cell>
          <cell r="BC1100" t="str">
            <v>Ingen kjent effekt</v>
          </cell>
          <cell r="BD1100" t="str">
            <v>Ingen kjent effekt</v>
          </cell>
          <cell r="BK1100" t="str">
            <v>subtropic_highlands:SouthAmerica|tropic:SouthAmerica</v>
          </cell>
          <cell r="BM1100" t="str">
            <v>temperate_nemoral:Europe,Asia,Oceania,NorthAndCentralAmerica|temperate_dry:NorthAndCentralAmerica|subtropic_unspecified:Asia,NorthAndCentralAmerica|subtropic_mediterranean:Europe,Oceania|subtropic_highlands:SouthAmerica|tropic:SouthAmerica</v>
          </cell>
          <cell r="DI1100">
            <v>0</v>
          </cell>
        </row>
        <row r="1101">
          <cell r="B1101" t="str">
            <v>Oxalis dillenii</v>
          </cell>
          <cell r="C1101" t="str">
            <v>Jacq.</v>
          </cell>
          <cell r="D1101" t="str">
            <v>skjermgjøkesyre</v>
          </cell>
          <cell r="E1101">
            <v>134923</v>
          </cell>
          <cell r="F1101">
            <v>102883</v>
          </cell>
          <cell r="G1101" t="str">
            <v>ExpertGroups/Karplanter/N</v>
          </cell>
          <cell r="H1101" t="str">
            <v>Karplanter</v>
          </cell>
          <cell r="I1101" t="str">
            <v>Karplanter</v>
          </cell>
          <cell r="J1101" t="str">
            <v>AlienSpecie</v>
          </cell>
          <cell r="N1101">
            <v>3</v>
          </cell>
          <cell r="Q1101">
            <v>1</v>
          </cell>
          <cell r="T1101" t="str">
            <v>LO</v>
          </cell>
          <cell r="U1101">
            <v>2</v>
          </cell>
          <cell r="V1101" t="str">
            <v>3B,1</v>
          </cell>
          <cell r="X1101">
            <v>1</v>
          </cell>
          <cell r="Y1101">
            <v>1</v>
          </cell>
          <cell r="Z1101">
            <v>1</v>
          </cell>
          <cell r="AA1101">
            <v>1862</v>
          </cell>
          <cell r="AB1101" t="str">
            <v>terrestrial</v>
          </cell>
          <cell r="AD1101" t="str">
            <v>unknown</v>
          </cell>
          <cell r="AE1101" t="str">
            <v>yes</v>
          </cell>
          <cell r="AF1101" t="str">
            <v>unknown</v>
          </cell>
          <cell r="AG1101">
            <v>1862</v>
          </cell>
          <cell r="AH1101" t="str">
            <v>Oslo: Akerselva (Sagene)</v>
          </cell>
          <cell r="AI1101">
            <v>1</v>
          </cell>
          <cell r="AJ1101" t="str">
            <v>V</v>
          </cell>
          <cell r="AN1101">
            <v>2</v>
          </cell>
          <cell r="AO1101" t="str">
            <v>introductionTransportpollution</v>
          </cell>
          <cell r="AP1101" t="str">
            <v>Øs,OsA,He,Ve,Va</v>
          </cell>
          <cell r="AQ1101">
            <v>40</v>
          </cell>
          <cell r="AR1101">
            <v>5</v>
          </cell>
          <cell r="AS1101">
            <v>200</v>
          </cell>
          <cell r="AT1101">
            <v>23000</v>
          </cell>
          <cell r="AU1101">
            <v>400</v>
          </cell>
          <cell r="AV1101">
            <v>100</v>
          </cell>
          <cell r="AW1101" t="str">
            <v>Ingen kjent effekt</v>
          </cell>
          <cell r="AX1101" t="str">
            <v>Ingen kjent effekt</v>
          </cell>
          <cell r="BC1101" t="str">
            <v>Ingen kjent effekt</v>
          </cell>
          <cell r="BD1101" t="str">
            <v>Ingen kjent effekt</v>
          </cell>
          <cell r="BE1101" t="str">
            <v>no</v>
          </cell>
          <cell r="BF1101" t="str">
            <v>no</v>
          </cell>
          <cell r="BG1101" t="str">
            <v>V</v>
          </cell>
          <cell r="BK1101" t="str">
            <v>temperate_nemoral:NorthAndCentralAmerica|subtropic_unspecified:NorthAndCentralAmerica</v>
          </cell>
          <cell r="BM1101" t="str">
            <v>temperate_nemoral:Europe,Asia,NorthAndCentralAmerica|subtropic_unspecified:Asia,NorthAndCentralAmerica|subtropic_mediterranean:Europe</v>
          </cell>
          <cell r="BO1101">
            <v>2</v>
          </cell>
          <cell r="BR1101" t="str">
            <v>RedListCategoryLevel</v>
          </cell>
          <cell r="BT1101">
            <v>3</v>
          </cell>
          <cell r="BW1101" t="str">
            <v>SpreadYearlyIncreaseObservations</v>
          </cell>
          <cell r="BX1101">
            <v>205</v>
          </cell>
          <cell r="BY1101">
            <v>1</v>
          </cell>
          <cell r="CB1101" t="str">
            <v>T35,T37-C-3,T42-C-1,T43-C-1</v>
          </cell>
          <cell r="CC1101">
            <v>1</v>
          </cell>
          <cell r="CH1101">
            <v>1</v>
          </cell>
          <cell r="CM1101">
            <v>1</v>
          </cell>
          <cell r="CQ1101">
            <v>1</v>
          </cell>
          <cell r="CU1101">
            <v>1</v>
          </cell>
          <cell r="CX1101">
            <v>0</v>
          </cell>
          <cell r="CY1101">
            <v>1</v>
          </cell>
          <cell r="DB1101">
            <v>0</v>
          </cell>
          <cell r="DC1101" t="str">
            <v>&lt;p&gt;Skjermgaukesyre &lt;em&gt;Oxalis dillenii &lt;/em&gt;stammer fra østlige Nord-Amerika. Den er ettårig og setter spiredyktige frø, og arten har reprodusert enkelte år i Norge. Arten er nesten hardfør nok til å kunne etablere mange permanente bestander.&lt;/p&gt;</v>
          </cell>
          <cell r="DD1101" t="str">
            <v>&lt;p&gt;Mellom 1861 og 1915 ble arten funnet fem ganger i Oslo. Deretter er det et gap til 1964 da arten ble funnet i Øf Halden og 1969 i Oslo. Senere er arten er funnet i Østfold, Akershus og Oslo, Vestfold og Vest-Agder. Arten har størst sjanse for etablering i Vestfold, og halvparten av funnene etter 2000 er gjort i her. &lt;br/&gt;&lt;/p&gt;</v>
          </cell>
          <cell r="DE1101" t="str">
            <v>Skjermgaukesyre er funnet i litt ulike epoker, og kommet inn på ulike vis, men trolig oftest grasfrø eller gartnerimateriale.</v>
          </cell>
          <cell r="DF1101" t="str">
            <v>Invasjonspotensialet er moderat, med begrenset median levetid, men moderat ekspansjonshastighet (basert på moderne funn fra og med 1995). Invasjonspotensialet uttrykker forventningene i framtida mer enn dagens situasjon.</v>
          </cell>
          <cell r="DG1101" t="str">
            <v>Arten har ingen kjent økologisk effekt.</v>
          </cell>
          <cell r="DH1101" t="str">
            <v>&lt;p&gt;Skjermgaukesyre vurderes til låg økologisk risiko, og bare på grunn av invasjonspotensialet.&lt;/p&gt;</v>
          </cell>
          <cell r="DI1101">
            <v>0</v>
          </cell>
        </row>
        <row r="1102">
          <cell r="B1102" t="str">
            <v>Oxalis pes-caprae</v>
          </cell>
          <cell r="C1102" t="str">
            <v>L.</v>
          </cell>
          <cell r="D1102" t="str">
            <v>kappgjøkesyre</v>
          </cell>
          <cell r="E1102">
            <v>62844</v>
          </cell>
          <cell r="F1102">
            <v>102884</v>
          </cell>
          <cell r="G1102" t="str">
            <v>ExpertGroups/Karplanter/N</v>
          </cell>
          <cell r="H1102" t="str">
            <v>Karplanter</v>
          </cell>
          <cell r="I1102" t="str">
            <v>Karplanter</v>
          </cell>
          <cell r="J1102" t="str">
            <v>NotApplicable</v>
          </cell>
          <cell r="M1102" t="str">
            <v>canNotEstablishWithin50years</v>
          </cell>
          <cell r="AA1102">
            <v>2006</v>
          </cell>
          <cell r="AB1102" t="str">
            <v>terrestrial</v>
          </cell>
          <cell r="AD1102" t="str">
            <v>unknown</v>
          </cell>
          <cell r="AE1102" t="str">
            <v>no</v>
          </cell>
          <cell r="AF1102" t="str">
            <v>unknown</v>
          </cell>
          <cell r="AI1102">
            <v>3</v>
          </cell>
          <cell r="AJ1102" t="str">
            <v>V</v>
          </cell>
          <cell r="AW1102" t="str">
            <v>Ingen kjent effekt</v>
          </cell>
          <cell r="AX1102" t="str">
            <v>Ingen kjent effekt</v>
          </cell>
          <cell r="BC1102" t="str">
            <v>Ingen kjent effekt</v>
          </cell>
          <cell r="BD1102" t="str">
            <v>Ingen kjent effekt</v>
          </cell>
          <cell r="BK1102" t="str">
            <v>subtropic_dry:Africa|subtropic_caperegion:Africa</v>
          </cell>
          <cell r="BM1102" t="str">
            <v>temperate_nemoral:Europe,Asia,Oceania|temperate_dry:Asia|subtropic_mediterranean:Europe,Asia,Africa,Oceania,NorthAndCentralAmerica|subtropic_dry:Africa,Oceania|subtropic_caperegion:Africa</v>
          </cell>
          <cell r="DI1102">
            <v>0</v>
          </cell>
        </row>
        <row r="1103">
          <cell r="B1103" t="str">
            <v>Oxalis triangularis papilionacea</v>
          </cell>
          <cell r="C1103" t="str">
            <v>(Hoffmanns. ex Zucc.) Lourteig</v>
          </cell>
          <cell r="E1103">
            <v>105249</v>
          </cell>
          <cell r="F1103">
            <v>145596</v>
          </cell>
          <cell r="G1103" t="str">
            <v>ExpertGroups/Karplanter/N</v>
          </cell>
          <cell r="H1103" t="str">
            <v>Karplanter</v>
          </cell>
          <cell r="I1103" t="str">
            <v>Karplanter</v>
          </cell>
          <cell r="J1103" t="str">
            <v>NotApplicable</v>
          </cell>
          <cell r="M1103" t="str">
            <v>canNotEstablishWithin50years</v>
          </cell>
          <cell r="AA1103">
            <v>2009</v>
          </cell>
          <cell r="AB1103" t="str">
            <v>terrestrial</v>
          </cell>
          <cell r="AD1103" t="str">
            <v>unknown</v>
          </cell>
          <cell r="AE1103" t="str">
            <v>no</v>
          </cell>
          <cell r="AF1103" t="str">
            <v>unknown</v>
          </cell>
          <cell r="AI1103">
            <v>5</v>
          </cell>
          <cell r="AJ1103" t="str">
            <v>V</v>
          </cell>
          <cell r="AW1103" t="str">
            <v>Ingen kjent effekt</v>
          </cell>
          <cell r="AX1103" t="str">
            <v>Ingen kjent effekt</v>
          </cell>
          <cell r="BC1103" t="str">
            <v>Ingen kjent effekt</v>
          </cell>
          <cell r="BD1103" t="str">
            <v>Ingen kjent effekt</v>
          </cell>
          <cell r="BK1103" t="str">
            <v>tropic:SouthAmerica</v>
          </cell>
          <cell r="BM1103" t="str">
            <v>tropic:SouthAmerica</v>
          </cell>
          <cell r="DI1103">
            <v>0</v>
          </cell>
        </row>
        <row r="1104">
          <cell r="B1104" t="str">
            <v>Oxybasis glauca salina</v>
          </cell>
          <cell r="C1104" t="str">
            <v>(Standl.) Mosyakin</v>
          </cell>
          <cell r="D1104" t="str">
            <v>skaftblåmelde</v>
          </cell>
          <cell r="E1104">
            <v>134928</v>
          </cell>
          <cell r="F1104">
            <v>145721</v>
          </cell>
          <cell r="G1104" t="str">
            <v>ExpertGroups/Karplanter/N</v>
          </cell>
          <cell r="H1104" t="str">
            <v>Karplanter</v>
          </cell>
          <cell r="I1104" t="str">
            <v>Karplanter</v>
          </cell>
          <cell r="J1104" t="str">
            <v>NotApplicable</v>
          </cell>
          <cell r="M1104" t="str">
            <v>canNotEstablishWithin50years</v>
          </cell>
          <cell r="AA1104">
            <v>1971</v>
          </cell>
          <cell r="AB1104" t="str">
            <v>terrestrial</v>
          </cell>
          <cell r="AD1104" t="str">
            <v>origin</v>
          </cell>
          <cell r="AE1104" t="str">
            <v>no</v>
          </cell>
          <cell r="AF1104" t="str">
            <v>unknown</v>
          </cell>
          <cell r="AI1104">
            <v>1</v>
          </cell>
          <cell r="AJ1104" t="str">
            <v>V</v>
          </cell>
          <cell r="AW1104" t="str">
            <v>Ingen kjent effekt</v>
          </cell>
          <cell r="AX1104" t="str">
            <v>Ingen kjent effekt</v>
          </cell>
          <cell r="BC1104" t="str">
            <v>Ingen kjent effekt</v>
          </cell>
          <cell r="BD1104" t="str">
            <v>Ingen kjent effekt</v>
          </cell>
          <cell r="BK1104" t="str">
            <v>polar:NorthAndCentralAmerica|temperate_boreal:NorthAndCentralAmerica|temperate_nemoral:NorthAndCentralAmerica|temperate_dry:NorthAndCentralAmerica</v>
          </cell>
          <cell r="BM1104" t="str">
            <v>polar:NorthAndCentralAmerica|temperate_boreal:NorthAndCentralAmerica|temperate_nemoral:NorthAndCentralAmerica|temperate_dry:NorthAndCentralAmerica</v>
          </cell>
          <cell r="DI1104">
            <v>0</v>
          </cell>
        </row>
        <row r="1105">
          <cell r="B1105" t="str">
            <v>Oxybasis urbica</v>
          </cell>
          <cell r="C1105" t="str">
            <v>(L.) S.Fuentes, Uotila &amp; Borsch</v>
          </cell>
          <cell r="D1105" t="str">
            <v>bymelde</v>
          </cell>
          <cell r="E1105">
            <v>105653</v>
          </cell>
          <cell r="F1105">
            <v>145723</v>
          </cell>
          <cell r="G1105" t="str">
            <v>ExpertGroups/Karplanter/N</v>
          </cell>
          <cell r="H1105" t="str">
            <v>Karplanter</v>
          </cell>
          <cell r="I1105" t="str">
            <v>Karplanter</v>
          </cell>
          <cell r="J1105" t="str">
            <v>NotApplicable</v>
          </cell>
          <cell r="M1105" t="str">
            <v>canNotEstablishWithin50years</v>
          </cell>
          <cell r="AA1105">
            <v>1824</v>
          </cell>
          <cell r="AB1105" t="str">
            <v>terrestrial</v>
          </cell>
          <cell r="AD1105" t="str">
            <v>origin,unknown</v>
          </cell>
          <cell r="AE1105" t="str">
            <v>no</v>
          </cell>
          <cell r="AF1105" t="str">
            <v>unknown</v>
          </cell>
          <cell r="AI1105">
            <v>1</v>
          </cell>
          <cell r="AJ1105" t="str">
            <v>V</v>
          </cell>
          <cell r="AW1105" t="str">
            <v>Ingen kjent effekt</v>
          </cell>
          <cell r="AX1105" t="str">
            <v>Ingen kjent effekt</v>
          </cell>
          <cell r="BC1105" t="str">
            <v>Ingen kjent effekt</v>
          </cell>
          <cell r="BD1105" t="str">
            <v>Ingen kjent effekt</v>
          </cell>
          <cell r="BK1105" t="str">
            <v>temperate_nemoral:Europe,Asia|temperate_dry:Europe,Asia|subtropic_unspecified:Asia|subtropic_mediterranean:Europe,Asia</v>
          </cell>
          <cell r="BM1105" t="str">
            <v>temperate_nemoral:Europe,Asia,NorthAndCentralAmerica|temperate_dry:Europe,Asia|subtropic_unspecified:Asia|subtropic_mediterranean:Europe,Asia</v>
          </cell>
          <cell r="DI1105">
            <v>0</v>
          </cell>
        </row>
        <row r="1106">
          <cell r="B1106" t="str">
            <v>Pachysandra terminalis</v>
          </cell>
          <cell r="C1106" t="str">
            <v>Siebold &amp; Zucc.</v>
          </cell>
          <cell r="D1106" t="str">
            <v>vinterglans</v>
          </cell>
          <cell r="E1106">
            <v>84843</v>
          </cell>
          <cell r="F1106">
            <v>127980</v>
          </cell>
          <cell r="G1106" t="str">
            <v>ExpertGroups/Karplanter/N</v>
          </cell>
          <cell r="H1106" t="str">
            <v>Karplanter</v>
          </cell>
          <cell r="I1106" t="str">
            <v>Karplanter</v>
          </cell>
          <cell r="J1106" t="str">
            <v>NotApplicable</v>
          </cell>
          <cell r="M1106" t="str">
            <v>canNotEstablishWithin50years</v>
          </cell>
          <cell r="AA1106">
            <v>2001</v>
          </cell>
          <cell r="AB1106" t="str">
            <v>terrestrial</v>
          </cell>
          <cell r="AD1106" t="str">
            <v>unknown</v>
          </cell>
          <cell r="AE1106" t="str">
            <v>no</v>
          </cell>
          <cell r="AF1106" t="str">
            <v>unknown</v>
          </cell>
          <cell r="AI1106">
            <v>10</v>
          </cell>
          <cell r="AJ1106" t="str">
            <v>V</v>
          </cell>
          <cell r="AW1106" t="str">
            <v>Ingen kjent effekt</v>
          </cell>
          <cell r="AX1106" t="str">
            <v>Ingen kjent effekt</v>
          </cell>
          <cell r="BC1106" t="str">
            <v>Ingen kjent effekt</v>
          </cell>
          <cell r="BD1106" t="str">
            <v>Ingen kjent effekt</v>
          </cell>
          <cell r="BK1106" t="str">
            <v>temperate_nemoral:Asia</v>
          </cell>
          <cell r="BM1106" t="str">
            <v>temperate_nemoral:Europe,Asia,NorthAndCentralAmerica</v>
          </cell>
          <cell r="DI1106">
            <v>0</v>
          </cell>
        </row>
        <row r="1107">
          <cell r="B1107" t="str">
            <v>Paeonia officinalis</v>
          </cell>
          <cell r="C1107" t="str">
            <v>L.</v>
          </cell>
          <cell r="D1107" t="str">
            <v>bondepion</v>
          </cell>
          <cell r="E1107">
            <v>145742</v>
          </cell>
          <cell r="F1107">
            <v>127981</v>
          </cell>
          <cell r="G1107" t="str">
            <v>ExpertGroups/Karplanter/N</v>
          </cell>
          <cell r="H1107" t="str">
            <v>Karplanter</v>
          </cell>
          <cell r="I1107" t="str">
            <v>Karplanter</v>
          </cell>
          <cell r="J1107" t="str">
            <v>NotApplicable</v>
          </cell>
          <cell r="M1107" t="str">
            <v>canNotEstablishWithin50years</v>
          </cell>
          <cell r="AA1107">
            <v>1996</v>
          </cell>
          <cell r="AB1107" t="str">
            <v>terrestrial</v>
          </cell>
          <cell r="AD1107" t="str">
            <v>unknown</v>
          </cell>
          <cell r="AE1107" t="str">
            <v>no</v>
          </cell>
          <cell r="AF1107" t="str">
            <v>unknown</v>
          </cell>
          <cell r="AI1107">
            <v>5</v>
          </cell>
          <cell r="AJ1107" t="str">
            <v>V</v>
          </cell>
          <cell r="AW1107" t="str">
            <v>Ingen kjent effekt</v>
          </cell>
          <cell r="AX1107" t="str">
            <v>Ingen kjent effekt</v>
          </cell>
          <cell r="BC1107" t="str">
            <v>Ingen kjent effekt</v>
          </cell>
          <cell r="BD1107" t="str">
            <v>Ingen kjent effekt</v>
          </cell>
          <cell r="BK1107" t="str">
            <v>temperate_nemoral:Europe|subtropic_mediterranean:Europe</v>
          </cell>
          <cell r="BM1107" t="str">
            <v>temperate_nemoral:Europe|subtropic_mediterranean:Europe</v>
          </cell>
          <cell r="DI1107">
            <v>0</v>
          </cell>
        </row>
        <row r="1108">
          <cell r="B1108" t="str">
            <v>Panicum capillare</v>
          </cell>
          <cell r="C1108" t="str">
            <v>L.</v>
          </cell>
          <cell r="D1108" t="str">
            <v>heksehirse</v>
          </cell>
          <cell r="E1108">
            <v>60067</v>
          </cell>
          <cell r="F1108">
            <v>100107</v>
          </cell>
          <cell r="G1108" t="str">
            <v>ExpertGroups/Karplanter/N</v>
          </cell>
          <cell r="H1108" t="str">
            <v>Karplanter</v>
          </cell>
          <cell r="I1108" t="str">
            <v>Karplanter</v>
          </cell>
          <cell r="J1108" t="str">
            <v>NotApplicable</v>
          </cell>
          <cell r="M1108" t="str">
            <v>canNotEstablishWithin50years</v>
          </cell>
          <cell r="AA1108">
            <v>1910</v>
          </cell>
          <cell r="AB1108" t="str">
            <v>terrestrial</v>
          </cell>
          <cell r="AD1108" t="str">
            <v>origin</v>
          </cell>
          <cell r="AE1108" t="str">
            <v>no</v>
          </cell>
          <cell r="AF1108" t="str">
            <v>unknown</v>
          </cell>
          <cell r="AI1108">
            <v>1</v>
          </cell>
          <cell r="AJ1108" t="str">
            <v>V</v>
          </cell>
          <cell r="AW1108" t="str">
            <v>Heksehirse akkumulerer nitrater og kan inneholde nivåer som kan være giftige for husdyr under visse forhold (Kingsbury 1964).</v>
          </cell>
          <cell r="AX1108" t="str">
            <v>Ingen kjent effekt</v>
          </cell>
          <cell r="BC1108" t="str">
            <v>Ingen kjent effekt</v>
          </cell>
          <cell r="BD1108" t="str">
            <v>Ingen kjent effekt</v>
          </cell>
          <cell r="BK1108" t="str">
            <v>temperate_nemoral:NorthAndCentralAmerica|temperate_dry:NorthAndCentralAmerica|subtropic_mediterranean:NorthAndCentralAmerica</v>
          </cell>
          <cell r="BM1108" t="str">
            <v>temperate_nemoral:Europe,Asia,Oceania,NorthAndCentralAmerica,SouthAmerica|temperate_dry:Europe,NorthAndCentralAmerica|subtropic_unspecified:Asia,SouthAmerica|subtropic_mediterranean:Europe,Oceania,NorthAndCentralAmerica</v>
          </cell>
          <cell r="DI1108">
            <v>1</v>
          </cell>
        </row>
        <row r="1109">
          <cell r="B1109" t="str">
            <v>Panicum miliaceum</v>
          </cell>
          <cell r="C1109" t="str">
            <v>L.</v>
          </cell>
          <cell r="D1109" t="str">
            <v>hirse</v>
          </cell>
          <cell r="E1109">
            <v>60068</v>
          </cell>
          <cell r="F1109">
            <v>100108</v>
          </cell>
          <cell r="G1109" t="str">
            <v>ExpertGroups/Karplanter/N</v>
          </cell>
          <cell r="H1109" t="str">
            <v>Karplanter</v>
          </cell>
          <cell r="I1109" t="str">
            <v>Karplanter</v>
          </cell>
          <cell r="J1109" t="str">
            <v>NotApplicable</v>
          </cell>
          <cell r="M1109" t="str">
            <v>canNotEstablishWithin50years</v>
          </cell>
          <cell r="AA1109">
            <v>1872</v>
          </cell>
          <cell r="AB1109" t="str">
            <v>terrestrial</v>
          </cell>
          <cell r="AD1109" t="str">
            <v>unknown</v>
          </cell>
          <cell r="AE1109" t="str">
            <v>no</v>
          </cell>
          <cell r="AF1109" t="str">
            <v>unknown</v>
          </cell>
          <cell r="AI1109">
            <v>1</v>
          </cell>
          <cell r="AJ1109" t="str">
            <v>V</v>
          </cell>
          <cell r="AW1109" t="str">
            <v>Ingen kjent effekt</v>
          </cell>
          <cell r="AX1109" t="str">
            <v>Ett av verdens økonomisk viktigste kornslag.</v>
          </cell>
          <cell r="BC1109" t="str">
            <v>Ingen kjent effekt</v>
          </cell>
          <cell r="BD1109" t="str">
            <v>Ingen kjent effekt</v>
          </cell>
          <cell r="BK1109" t="str">
            <v>temperate_dry:Asia</v>
          </cell>
          <cell r="BM1109" t="str">
            <v>temperate_nemoral:Europe,Asia,Oceania,NorthAndCentralAmerica,SouthAmerica|temperate_dry:Europe,Asia,NorthAndCentralAmerica|subtropic_unspecified:Asia,SouthAmerica|subtropic_mediterranean:Europe,Africa,Oceania,NorthAndCentralAmerica|subtropic_caperegion:Africa|unknown:Europe,NorthAndCentralAmerica</v>
          </cell>
          <cell r="DI1109">
            <v>0</v>
          </cell>
        </row>
        <row r="1110">
          <cell r="B1110" t="str">
            <v>Papaver argemone</v>
          </cell>
          <cell r="C1110" t="str">
            <v>L.</v>
          </cell>
          <cell r="D1110" t="str">
            <v>klubbevalmue</v>
          </cell>
          <cell r="E1110">
            <v>63011</v>
          </cell>
          <cell r="F1110">
            <v>103051</v>
          </cell>
          <cell r="G1110" t="str">
            <v>ExpertGroups/Karplanter/N</v>
          </cell>
          <cell r="H1110" t="str">
            <v>Karplanter</v>
          </cell>
          <cell r="I1110" t="str">
            <v>Karplanter</v>
          </cell>
          <cell r="J1110" t="str">
            <v>NotApplicable</v>
          </cell>
          <cell r="M1110" t="str">
            <v>canNotEstablishWithin50years</v>
          </cell>
          <cell r="AA1110">
            <v>1871</v>
          </cell>
          <cell r="AB1110" t="str">
            <v>terrestrial</v>
          </cell>
          <cell r="AD1110" t="str">
            <v>unknown</v>
          </cell>
          <cell r="AE1110" t="str">
            <v>no</v>
          </cell>
          <cell r="AF1110" t="str">
            <v>unknown</v>
          </cell>
          <cell r="AI1110">
            <v>1</v>
          </cell>
          <cell r="AJ1110" t="str">
            <v>V</v>
          </cell>
          <cell r="AW1110" t="str">
            <v>Ingen kjent effekt</v>
          </cell>
          <cell r="AX1110" t="str">
            <v>Ingen kjent effekt</v>
          </cell>
          <cell r="BC1110" t="str">
            <v>Ingen kjent effekt</v>
          </cell>
          <cell r="BD1110" t="str">
            <v>Ingen kjent effekt</v>
          </cell>
          <cell r="BK1110" t="str">
            <v>subtropic_mediterranean:Europe,Asia,Africa</v>
          </cell>
          <cell r="BM1110" t="str">
            <v>temperate_dry:NorthAndCentralAmerica|subtropic_mediterranean:Europe,Asia,Africa,Oceania,NorthAndCentralAmerica|subtropic_dry:Asia|subtropic_caperegion:Africa</v>
          </cell>
          <cell r="DI1110">
            <v>0</v>
          </cell>
        </row>
        <row r="1111">
          <cell r="B1111" t="str">
            <v>Papaver atlanticum</v>
          </cell>
          <cell r="C1111" t="str">
            <v>(Ball) Coss.</v>
          </cell>
          <cell r="D1111" t="str">
            <v>atlasvalmue</v>
          </cell>
          <cell r="E1111">
            <v>146108</v>
          </cell>
          <cell r="F1111">
            <v>103052</v>
          </cell>
          <cell r="G1111" t="str">
            <v>ExpertGroups/Karplanter/N</v>
          </cell>
          <cell r="H1111" t="str">
            <v>Karplanter</v>
          </cell>
          <cell r="I1111" t="str">
            <v>Karplanter</v>
          </cell>
          <cell r="J1111" t="str">
            <v>AlienSpecie</v>
          </cell>
          <cell r="N1111">
            <v>2</v>
          </cell>
          <cell r="P1111" t="str">
            <v>V</v>
          </cell>
          <cell r="Q1111">
            <v>1</v>
          </cell>
          <cell r="T1111" t="str">
            <v>LO</v>
          </cell>
          <cell r="U1111">
            <v>2</v>
          </cell>
          <cell r="V1111" t="str">
            <v>2AB,1</v>
          </cell>
          <cell r="X1111">
            <v>2</v>
          </cell>
          <cell r="Y1111">
            <v>3</v>
          </cell>
          <cell r="Z1111">
            <v>1</v>
          </cell>
          <cell r="AA1111">
            <v>1979</v>
          </cell>
          <cell r="AB1111" t="str">
            <v>terrestrial</v>
          </cell>
          <cell r="AD1111" t="str">
            <v>unknown</v>
          </cell>
          <cell r="AE1111" t="str">
            <v>yes</v>
          </cell>
          <cell r="AF1111" t="str">
            <v>unknown</v>
          </cell>
          <cell r="AG1111">
            <v>2005</v>
          </cell>
          <cell r="AH1111" t="str">
            <v>Vf Larvik: Larvik by</v>
          </cell>
          <cell r="AI1111">
            <v>5</v>
          </cell>
          <cell r="AJ1111" t="str">
            <v>V</v>
          </cell>
          <cell r="AL1111">
            <v>1</v>
          </cell>
          <cell r="AM1111" t="str">
            <v>importDirect</v>
          </cell>
          <cell r="AN1111">
            <v>3</v>
          </cell>
          <cell r="AO1111" t="str">
            <v>introductionEscaped,spreadNaturalDispersal</v>
          </cell>
          <cell r="AP1111" t="str">
            <v>OsA,Ve</v>
          </cell>
          <cell r="AQ1111">
            <v>24</v>
          </cell>
          <cell r="AR1111">
            <v>4</v>
          </cell>
          <cell r="AS1111">
            <v>96</v>
          </cell>
          <cell r="AT1111">
            <v>360</v>
          </cell>
          <cell r="AU1111">
            <v>192</v>
          </cell>
          <cell r="AV1111">
            <v>100</v>
          </cell>
          <cell r="AW1111" t="str">
            <v>Ingen kjent effekt</v>
          </cell>
          <cell r="AX1111" t="str">
            <v>Ingen kjent effekt</v>
          </cell>
          <cell r="BC1111" t="str">
            <v>Ingen kjent effekt</v>
          </cell>
          <cell r="BD1111" t="str">
            <v>Ingen kjent effekt</v>
          </cell>
          <cell r="BE1111" t="str">
            <v>no</v>
          </cell>
          <cell r="BF1111" t="str">
            <v>no</v>
          </cell>
          <cell r="BG1111" t="str">
            <v>V</v>
          </cell>
          <cell r="BK1111" t="str">
            <v>subtropic_mediterranean:Africa</v>
          </cell>
          <cell r="BM1111" t="str">
            <v>temperate_nemoral:Europe|subtropic_mediterranean:Europe,Africa</v>
          </cell>
          <cell r="BO1111">
            <v>2</v>
          </cell>
          <cell r="BP1111" t="str">
            <v>X</v>
          </cell>
          <cell r="BR1111" t="str">
            <v>RedListCategoryLevel</v>
          </cell>
          <cell r="BT1111">
            <v>2</v>
          </cell>
          <cell r="BW1111" t="str">
            <v>SpreadYearlyIncreaseCalculatedExpansionSpeed</v>
          </cell>
          <cell r="BX1111">
            <v>145.83000000000001</v>
          </cell>
          <cell r="BY1111">
            <v>1</v>
          </cell>
          <cell r="CB1111" t="str">
            <v>T35,T37-C-3</v>
          </cell>
          <cell r="CC1111">
            <v>1</v>
          </cell>
          <cell r="CH1111">
            <v>1</v>
          </cell>
          <cell r="CM1111">
            <v>1</v>
          </cell>
          <cell r="CQ1111">
            <v>1</v>
          </cell>
          <cell r="CU1111">
            <v>1</v>
          </cell>
          <cell r="CX1111">
            <v>0</v>
          </cell>
          <cell r="CY1111">
            <v>1</v>
          </cell>
          <cell r="DB1111">
            <v>0</v>
          </cell>
          <cell r="DC1111" t="str">
            <v>Atlasvalmue &lt;em&gt;Papaver atlanticum &lt;/em&gt;stammer fra Atlasfjella i Nordvest-Afrika. Arten er flerårig og frøreproduserer bra. Foreløpig har ikke noen av bestandene i Norge blitt dokumentert som langlevde, og alle er svært nye. Atlasvalmue selvsår seg lett i Danmark og sørlige deler av Sverige (Karlsson i Jonsell 2001). Arten regnes som naturalisert på Bornholm i Danmark (Karlsson i Jonsell 2001).</v>
          </cell>
          <cell r="DD1111" t="str">
            <v>Arten ble først funnet på Søndre Kaholmen i Ak Frogn i 1979, neste gang på et avfallsdeponi (Sollistrand) i Vf Horten i 2000. Etter 2000 er arten funnet i Vf Larvik 2002, 2005, 2007 og 2015, Sandefjord 2011 og Nøtterøy 2015. Vi vurderer arten til å være under etablering i Norge, i alle fall i Vestfold.</v>
          </cell>
          <cell r="DE1111" t="str">
            <v>&lt;p&gt; Atlasvalmue dyrkes en del som hagestaude, særlig i nyere tid. Arten sprer seg ut fra hager ved frø og utkast.&lt;/p&gt;</v>
          </cell>
          <cell r="DF1111" t="str">
            <v>Invasjonspotensialet er begrenset, med usikkerhet til moderat, som en kombinasjon av begrenset (til moderat) median levetid og begrenset ekspansjonshastighet.</v>
          </cell>
          <cell r="DG1111" t="str">
            <v>Arten forvilles og etablerer seg foreløpig bare på skrotemark i vid betydning: det er helt uvisst hvilke mindre påvirkete naturtyper den kan innta i Norge (om noen). Det er svært usannsynlig at denne arten kan komme til å ha noen økologisk effekt på norsk natur.</v>
          </cell>
          <cell r="DH1111" t="str">
            <v>&lt;p&gt;Atlasvalmue vurderes til låg økologisk risiko, og bare på grunn av invasjonspotensialet.&lt;/p&gt;</v>
          </cell>
          <cell r="DI1111">
            <v>1</v>
          </cell>
        </row>
        <row r="1112">
          <cell r="B1112" t="str">
            <v>Papaver bivalve hybridum</v>
          </cell>
          <cell r="C1112" t="str">
            <v>(L.) Karlsson</v>
          </cell>
          <cell r="E1112">
            <v>144695</v>
          </cell>
          <cell r="F1112">
            <v>167165</v>
          </cell>
          <cell r="G1112" t="str">
            <v>ExpertGroups/Karplanter/N</v>
          </cell>
          <cell r="H1112" t="str">
            <v>Karplanter</v>
          </cell>
          <cell r="I1112" t="str">
            <v>Karplanter</v>
          </cell>
          <cell r="J1112" t="str">
            <v>NotApplicable</v>
          </cell>
          <cell r="M1112" t="str">
            <v>canNotEstablishWithin50years</v>
          </cell>
          <cell r="AA1112">
            <v>1947</v>
          </cell>
          <cell r="AB1112" t="str">
            <v>terrestrial</v>
          </cell>
          <cell r="AD1112" t="str">
            <v>origin</v>
          </cell>
          <cell r="AE1112" t="str">
            <v>no</v>
          </cell>
          <cell r="AF1112" t="str">
            <v>unknown</v>
          </cell>
          <cell r="AI1112">
            <v>1</v>
          </cell>
          <cell r="AJ1112" t="str">
            <v>V</v>
          </cell>
          <cell r="AW1112" t="str">
            <v>Ingen kjent effekt</v>
          </cell>
          <cell r="AX1112" t="str">
            <v>Ingen kjent effekt</v>
          </cell>
          <cell r="BC1112" t="str">
            <v>Ingen kjent effekt</v>
          </cell>
          <cell r="BD1112" t="str">
            <v>Ingen kjent effekt</v>
          </cell>
          <cell r="BK1112" t="str">
            <v>subtropic_mediterranean:Europe,Asia,Africa</v>
          </cell>
          <cell r="BM1112" t="str">
            <v>subtropic_mediterranean:Europe,Asia,Africa</v>
          </cell>
          <cell r="DI1112">
            <v>0</v>
          </cell>
        </row>
        <row r="1113">
          <cell r="B1113" t="str">
            <v>Aquilegia chrysantha</v>
          </cell>
          <cell r="C1113" t="str">
            <v>A.Gray</v>
          </cell>
          <cell r="D1113" t="str">
            <v>gullakeleie</v>
          </cell>
          <cell r="E1113">
            <v>143990</v>
          </cell>
          <cell r="F1113">
            <v>172732</v>
          </cell>
          <cell r="G1113" t="str">
            <v>ExpertGroups/Karplanter/N</v>
          </cell>
          <cell r="H1113" t="str">
            <v>Karplanter</v>
          </cell>
          <cell r="I1113" t="str">
            <v>Karplanter</v>
          </cell>
          <cell r="J1113" t="str">
            <v>NotApplicable</v>
          </cell>
          <cell r="M1113" t="str">
            <v>canNotEstablishWithin50years</v>
          </cell>
          <cell r="AA1113">
            <v>2017</v>
          </cell>
          <cell r="AB1113" t="str">
            <v>terrestrial</v>
          </cell>
          <cell r="AD1113" t="str">
            <v>unknown</v>
          </cell>
          <cell r="AE1113" t="str">
            <v>no</v>
          </cell>
          <cell r="AF1113" t="str">
            <v>unknown</v>
          </cell>
          <cell r="AI1113">
            <v>5</v>
          </cell>
          <cell r="AJ1113" t="str">
            <v>V</v>
          </cell>
          <cell r="AW1113" t="str">
            <v>Ingen kjent effekt</v>
          </cell>
          <cell r="AX1113" t="str">
            <v>Ingen kjent effekt</v>
          </cell>
          <cell r="BC1113" t="str">
            <v>Ingen kjent effekt</v>
          </cell>
          <cell r="BD1113" t="str">
            <v>Ingen kjent effekt</v>
          </cell>
          <cell r="BK1113" t="str">
            <v>subtropic_mediterranean:NorthAndCentralAmerica</v>
          </cell>
          <cell r="BM1113" t="str">
            <v>temperate_nemoral:Europe|subtropic_mediterranean:NorthAndCentralAmerica</v>
          </cell>
          <cell r="DI1113">
            <v>0</v>
          </cell>
        </row>
        <row r="1114">
          <cell r="B1114" t="str">
            <v>Malva sylvestris sylvestris</v>
          </cell>
          <cell r="D1114" t="str">
            <v>apotekerkattost</v>
          </cell>
          <cell r="E1114">
            <v>134395</v>
          </cell>
          <cell r="F1114">
            <v>102740</v>
          </cell>
          <cell r="G1114" t="str">
            <v>ExpertGroups/Karplanter/N</v>
          </cell>
          <cell r="H1114" t="str">
            <v>Karplanter</v>
          </cell>
          <cell r="I1114" t="str">
            <v>Karplanter</v>
          </cell>
          <cell r="J1114" t="str">
            <v>NotApplicable</v>
          </cell>
          <cell r="M1114" t="str">
            <v>establishedBefore1800</v>
          </cell>
          <cell r="AA1114">
            <v>1826</v>
          </cell>
          <cell r="AB1114" t="str">
            <v>terrestrial</v>
          </cell>
          <cell r="AD1114" t="str">
            <v>origin,unknown</v>
          </cell>
          <cell r="AE1114" t="str">
            <v>no</v>
          </cell>
          <cell r="AF1114" t="str">
            <v>unknown</v>
          </cell>
          <cell r="AG1114">
            <v>1887</v>
          </cell>
          <cell r="AH1114" t="str">
            <v>Øf Hvaler: "Akerøens festning"</v>
          </cell>
          <cell r="AI1114">
            <v>3</v>
          </cell>
          <cell r="AJ1114" t="str">
            <v>V</v>
          </cell>
          <cell r="AW1114" t="str">
            <v>Brukt som medisinplante (se Hjelmstad 2016)</v>
          </cell>
          <cell r="AX1114" t="str">
            <v>Ingen kjent effekt</v>
          </cell>
          <cell r="BC1114" t="str">
            <v>Ingen kjent effekt</v>
          </cell>
          <cell r="BD1114" t="str">
            <v>Ingen kjent effekt</v>
          </cell>
          <cell r="BK1114" t="str">
            <v>temperate_nemoral:Europe|subtropic_mediterranean:Europe,Asia,Africa</v>
          </cell>
          <cell r="BM1114" t="str">
            <v>temperate_nemoral:Europe,Asia,Oceania,NorthAndCentralAmerica,SouthAmerica|subtropic_unspecified:NorthAndCentralAmerica,SouthAmerica|subtropic_mediterranean:Europe,Asia,Africa,Oceania|subtropic_dry:Africa,Oceania|subtropic_highlands:SouthAmerica</v>
          </cell>
          <cell r="DI1114">
            <v>1</v>
          </cell>
        </row>
        <row r="1115">
          <cell r="B1115" t="str">
            <v>Aconitum napellus</v>
          </cell>
          <cell r="C1115" t="str">
            <v>L.</v>
          </cell>
          <cell r="E1115">
            <v>130022</v>
          </cell>
          <cell r="F1115">
            <v>103076</v>
          </cell>
          <cell r="G1115" t="str">
            <v>ExpertGroups/Karplanter/N</v>
          </cell>
          <cell r="H1115" t="str">
            <v>Karplanter</v>
          </cell>
          <cell r="I1115" t="str">
            <v>Karplanter</v>
          </cell>
          <cell r="J1115" t="str">
            <v>NotApplicable</v>
          </cell>
          <cell r="M1115" t="str">
            <v>traditionalProductionSpecie</v>
          </cell>
          <cell r="X1115">
            <v>3</v>
          </cell>
          <cell r="Y1115">
            <v>4</v>
          </cell>
          <cell r="Z1115">
            <v>1</v>
          </cell>
          <cell r="AA1115">
            <v>1907</v>
          </cell>
          <cell r="AB1115" t="str">
            <v>terrestrial</v>
          </cell>
          <cell r="AD1115" t="str">
            <v>unknown</v>
          </cell>
          <cell r="AE1115" t="str">
            <v>yes</v>
          </cell>
          <cell r="AF1115" t="str">
            <v>unknown</v>
          </cell>
          <cell r="AG1115">
            <v>1967</v>
          </cell>
          <cell r="AH1115" t="str">
            <v>MR Rauma: nær Romsdalshorn stasjon ved elvekanten</v>
          </cell>
          <cell r="AI1115">
            <v>10</v>
          </cell>
          <cell r="AJ1115" t="str">
            <v>V</v>
          </cell>
          <cell r="AW1115" t="str">
            <v>Ingen kjent effekt</v>
          </cell>
          <cell r="AX1115" t="str">
            <v>Ingen kjent effekt</v>
          </cell>
          <cell r="BC1115" t="str">
            <v>Ingen kjent effekt</v>
          </cell>
          <cell r="BD1115" t="str">
            <v>Ingen kjent effekt</v>
          </cell>
          <cell r="BK1115" t="str">
            <v>temperate_nemoral:Europe|subtropic_mediterranean:Europe</v>
          </cell>
          <cell r="BM1115" t="str">
            <v>temperate_boreal:Europe|temperate_nemoral:Europe,NorthAndCentralAmerica|subtropic_mediterranean:Europe</v>
          </cell>
          <cell r="DI1115">
            <v>3</v>
          </cell>
        </row>
        <row r="1116">
          <cell r="B1116" t="str">
            <v>Aconitum ×cammarum</v>
          </cell>
          <cell r="C1116" t="str">
            <v>L.</v>
          </cell>
          <cell r="D1116" t="str">
            <v>prakthjelm</v>
          </cell>
          <cell r="E1116">
            <v>130013</v>
          </cell>
          <cell r="F1116">
            <v>153940</v>
          </cell>
          <cell r="G1116" t="str">
            <v>ExpertGroups/Karplanter/N</v>
          </cell>
          <cell r="H1116" t="str">
            <v>Karplanter</v>
          </cell>
          <cell r="I1116" t="str">
            <v>Karplanter</v>
          </cell>
          <cell r="J1116" t="str">
            <v>NotApplicable</v>
          </cell>
          <cell r="M1116" t="str">
            <v>traditionalProductionSpecie</v>
          </cell>
          <cell r="X1116">
            <v>3</v>
          </cell>
          <cell r="Y1116">
            <v>4</v>
          </cell>
          <cell r="Z1116">
            <v>1</v>
          </cell>
          <cell r="AA1116">
            <v>1869</v>
          </cell>
          <cell r="AB1116" t="str">
            <v>terrestrial</v>
          </cell>
          <cell r="AD1116" t="str">
            <v>unknown</v>
          </cell>
          <cell r="AE1116" t="str">
            <v>yes</v>
          </cell>
          <cell r="AF1116" t="str">
            <v>unknown</v>
          </cell>
          <cell r="AG1116">
            <v>1869</v>
          </cell>
          <cell r="AH1116" t="str">
            <v>Ak Asker: "Devik udenfor Holmen, forvildet"</v>
          </cell>
          <cell r="AI1116">
            <v>10</v>
          </cell>
          <cell r="AW1116" t="str">
            <v>Ingen kjent effekt</v>
          </cell>
          <cell r="AX1116" t="str">
            <v>Ingen kjent effekt</v>
          </cell>
          <cell r="BC1116" t="str">
            <v>Ingen kjent effekt</v>
          </cell>
          <cell r="BD1116" t="str">
            <v>Ingen kjent effekt</v>
          </cell>
          <cell r="BK1116" t="str">
            <v>unknown:Europe</v>
          </cell>
          <cell r="BM1116" t="str">
            <v>temperate_boreal:Europe|temperate_nemoral:Europe|subtropic_mediterranean:Europe</v>
          </cell>
          <cell r="DI1116">
            <v>3</v>
          </cell>
        </row>
        <row r="1117">
          <cell r="B1117" t="str">
            <v>Papaver bracteatum</v>
          </cell>
          <cell r="C1117" t="str">
            <v>Lindl.</v>
          </cell>
          <cell r="D1117" t="str">
            <v>flikvalmue</v>
          </cell>
          <cell r="E1117">
            <v>135045</v>
          </cell>
          <cell r="F1117">
            <v>103053</v>
          </cell>
          <cell r="G1117" t="str">
            <v>ExpertGroups/Karplanter/N</v>
          </cell>
          <cell r="H1117" t="str">
            <v>Karplanter</v>
          </cell>
          <cell r="I1117" t="str">
            <v>Karplanter</v>
          </cell>
          <cell r="J1117" t="str">
            <v>AlienSpecie</v>
          </cell>
          <cell r="N1117">
            <v>2</v>
          </cell>
          <cell r="Q1117">
            <v>1</v>
          </cell>
          <cell r="T1117" t="str">
            <v>LO</v>
          </cell>
          <cell r="U1117">
            <v>2</v>
          </cell>
          <cell r="V1117" t="str">
            <v>2AB,1</v>
          </cell>
          <cell r="X1117">
            <v>1</v>
          </cell>
          <cell r="Y1117">
            <v>1</v>
          </cell>
          <cell r="Z1117">
            <v>1</v>
          </cell>
          <cell r="AA1117">
            <v>1996</v>
          </cell>
          <cell r="AB1117" t="str">
            <v>terrestrial</v>
          </cell>
          <cell r="AD1117" t="str">
            <v>unknown</v>
          </cell>
          <cell r="AE1117" t="str">
            <v>yes</v>
          </cell>
          <cell r="AF1117" t="str">
            <v>unknown</v>
          </cell>
          <cell r="AG1117">
            <v>1996</v>
          </cell>
          <cell r="AH1117" t="str">
            <v>Ro Karmøy: Skudesnes Falnes</v>
          </cell>
          <cell r="AI1117">
            <v>5</v>
          </cell>
          <cell r="AJ1117" t="str">
            <v>V</v>
          </cell>
          <cell r="AL1117">
            <v>1</v>
          </cell>
          <cell r="AM1117" t="str">
            <v>importDirect</v>
          </cell>
          <cell r="AN1117">
            <v>3</v>
          </cell>
          <cell r="AO1117" t="str">
            <v>introductionEscaped</v>
          </cell>
          <cell r="AP1117" t="str">
            <v>Ve,Te,Aa,Va,Ro,St,Tr</v>
          </cell>
          <cell r="AQ1117">
            <v>48</v>
          </cell>
          <cell r="AR1117">
            <v>3</v>
          </cell>
          <cell r="AS1117">
            <v>144</v>
          </cell>
          <cell r="AT1117">
            <v>200000</v>
          </cell>
          <cell r="AU1117">
            <v>288</v>
          </cell>
          <cell r="AV1117">
            <v>100</v>
          </cell>
          <cell r="AW1117" t="str">
            <v>Ingen kjent effekt</v>
          </cell>
          <cell r="AX1117" t="str">
            <v>Ingen kjent effekt</v>
          </cell>
          <cell r="BC1117" t="str">
            <v>Ingen kjent effekt</v>
          </cell>
          <cell r="BD1117" t="str">
            <v>Ingen kjent effekt</v>
          </cell>
          <cell r="BE1117" t="str">
            <v>no</v>
          </cell>
          <cell r="BF1117" t="str">
            <v>no</v>
          </cell>
          <cell r="BK1117" t="str">
            <v>temperate_nemoral:Asia|temperate_dry:Asia</v>
          </cell>
          <cell r="BM1117" t="str">
            <v>temperate_nemoral:Europe,Asia|temperate_dry:Asia</v>
          </cell>
          <cell r="BO1117">
            <v>2</v>
          </cell>
          <cell r="BR1117" t="str">
            <v>RedListCategoryLevel</v>
          </cell>
          <cell r="BT1117">
            <v>2</v>
          </cell>
          <cell r="BW1117" t="str">
            <v>SpreadYearlyIncreaseCalculatedExpansionSpeed</v>
          </cell>
          <cell r="BX1117">
            <v>106.59</v>
          </cell>
          <cell r="BY1117">
            <v>1</v>
          </cell>
          <cell r="CB1117" t="str">
            <v>T35,T43-C-1,T35,T40</v>
          </cell>
          <cell r="CC1117">
            <v>1</v>
          </cell>
          <cell r="CH1117">
            <v>1</v>
          </cell>
          <cell r="CM1117">
            <v>1</v>
          </cell>
          <cell r="CQ1117">
            <v>1</v>
          </cell>
          <cell r="CU1117">
            <v>1</v>
          </cell>
          <cell r="CX1117">
            <v>0</v>
          </cell>
          <cell r="CY1117">
            <v>1</v>
          </cell>
          <cell r="DB1117">
            <v>0</v>
          </cell>
          <cell r="DC1117" t="str">
            <v>&lt;p&gt;Flikvalmue &lt;em&gt;Papaver bracteatum &lt;/em&gt;er en flerårig urt fra Vest- og Sentral-Asia, kanskje i hovedsak Iran. Den er en nær slektning av orientvalmue &lt;em&gt;P. pseudoorientale &lt;/em&gt;og en del forvekslet med denne. Den setter modne frø i Norge, men kan være for tørkekrevende til å kunne spire etter en vanlig norsk vinter. Den danner imidlertid gode kloner ved vegetativ vekst.&lt;/p&gt;&lt;p&gt;Vi har bare hatt anledning til å kontrollere &amp;#233:n eneste av de opplysningene som ligger fra Norge for denne arten. På grunn av mulighetene for sammenblanding med &lt;i&gt;P. pseudoorientale&lt;/i&gt; er derfor alle opplysninger og vurderinger tvilsomme.&lt;/p&gt;</v>
          </cell>
          <cell r="DD1117" t="str">
            <v>&lt;p&gt;&lt;/p&gt;Flikvalmue ble først rapportert funnet i Ro Karmøy: Falnes ved Skudesnes i 1996 og er etter det funnet flere steder spredt i landet både i Vestfold, Telemark, Aust- og Vest-Agder, Sør-Trøndelag og Tromsø. Flikvalmue har trolig semi-stabil forekomst i Norge, i alle fall som gjenstående.&lt;p&gt;&lt;/p&gt;</v>
          </cell>
          <cell r="DE1117" t="str">
            <v>Arten brukes som hageplante, og er anbefalt til dyrkning fordi den ikke inneholder opium og basisstoffene for morfin. Den er relativt nylig tatt i kultur. Den spres trolig både med frø og med utvoksning og utkast.</v>
          </cell>
          <cell r="DF1117" t="str">
            <v>Invasjonspotensialet er begrenset, både med begrenset median levetid og begrenset ekspansjonshastighet.</v>
          </cell>
          <cell r="DG1117" t="str">
            <v>Arten har ingen kjent økologisk risiko.</v>
          </cell>
          <cell r="DH1117" t="str">
            <v>&lt;p&gt;Flikvalmue har låg økologisk risiko, og utelukkende på grunn av invasjonspotensialet.&lt;/p&gt;</v>
          </cell>
          <cell r="DI1117">
            <v>0</v>
          </cell>
        </row>
        <row r="1118">
          <cell r="B1118" t="str">
            <v>Papaver dubium lecoqii</v>
          </cell>
          <cell r="C1118" t="str">
            <v>(Lamotte) Syme</v>
          </cell>
          <cell r="D1118" t="str">
            <v>blodvalmue</v>
          </cell>
          <cell r="E1118">
            <v>135056</v>
          </cell>
          <cell r="F1118">
            <v>103060</v>
          </cell>
          <cell r="G1118" t="str">
            <v>ExpertGroups/Karplanter/N</v>
          </cell>
          <cell r="H1118" t="str">
            <v>Karplanter</v>
          </cell>
          <cell r="I1118" t="str">
            <v>Karplanter</v>
          </cell>
          <cell r="J1118" t="str">
            <v>NotApplicable</v>
          </cell>
          <cell r="M1118" t="str">
            <v>canNotEstablishWithin50years</v>
          </cell>
          <cell r="AA1118">
            <v>1888</v>
          </cell>
          <cell r="AB1118" t="str">
            <v>terrestrial</v>
          </cell>
          <cell r="AD1118" t="str">
            <v>origin</v>
          </cell>
          <cell r="AE1118" t="str">
            <v>no</v>
          </cell>
          <cell r="AF1118" t="str">
            <v>unknown</v>
          </cell>
          <cell r="AI1118">
            <v>1</v>
          </cell>
          <cell r="AJ1118" t="str">
            <v>V</v>
          </cell>
          <cell r="AW1118" t="str">
            <v>Ingen kjent effekt</v>
          </cell>
          <cell r="AX1118" t="str">
            <v>Ingen kjent effekt</v>
          </cell>
          <cell r="BC1118" t="str">
            <v>Ingen kjent effekt</v>
          </cell>
          <cell r="BD1118" t="str">
            <v>Ingen kjent effekt</v>
          </cell>
          <cell r="BK1118" t="str">
            <v>temperate_nemoral:Europe|subtropic_mediterranean:Europe,Asia,Africa</v>
          </cell>
          <cell r="BM1118" t="str">
            <v>temperate_nemoral:Europe|subtropic_mediterranean:Europe,Asia,Africa</v>
          </cell>
          <cell r="DI1118">
            <v>0</v>
          </cell>
        </row>
        <row r="1119">
          <cell r="B1119" t="str">
            <v>Papaver hybridum</v>
          </cell>
          <cell r="C1119" t="str">
            <v>L.</v>
          </cell>
          <cell r="D1119" t="str">
            <v>vinvalmue</v>
          </cell>
          <cell r="E1119">
            <v>135059</v>
          </cell>
          <cell r="F1119">
            <v>103061</v>
          </cell>
          <cell r="G1119" t="str">
            <v>ExpertGroups/Karplanter/N</v>
          </cell>
          <cell r="H1119" t="str">
            <v>Karplanter</v>
          </cell>
          <cell r="I1119" t="str">
            <v>Karplanter</v>
          </cell>
          <cell r="J1119" t="str">
            <v>NotApplicable</v>
          </cell>
          <cell r="M1119" t="str">
            <v>canNotEstablishWithin50years</v>
          </cell>
          <cell r="AA1119">
            <v>1868</v>
          </cell>
          <cell r="AB1119" t="str">
            <v>terrestrial</v>
          </cell>
          <cell r="AD1119" t="str">
            <v>origin</v>
          </cell>
          <cell r="AE1119" t="str">
            <v>no</v>
          </cell>
          <cell r="AF1119" t="str">
            <v>unknown</v>
          </cell>
          <cell r="AI1119">
            <v>1</v>
          </cell>
          <cell r="AJ1119" t="str">
            <v>V</v>
          </cell>
          <cell r="AW1119" t="str">
            <v>Ingen kjent effekt</v>
          </cell>
          <cell r="AX1119" t="str">
            <v>Ingen kjent effekt</v>
          </cell>
          <cell r="BC1119" t="str">
            <v>Ingen kjent effekt</v>
          </cell>
          <cell r="BD1119" t="str">
            <v>Ingen kjent effekt</v>
          </cell>
          <cell r="BK1119" t="str">
            <v>temperate_nemoral:Europe|temperate_dry:Europe,Asia|subtropic_mediterranean:Europe,Asia,Africa|subtropic_dry:Asia,Africa</v>
          </cell>
          <cell r="BM1119" t="str">
            <v>temperate_nemoral:Europe,Oceania|temperate_dry:Europe,Asia|subtropic_mediterranean:Europe,Asia,Africa,Oceania,NorthAndCentralAmerica|subtropic_dry:Asia,Africa|subtropic_caperegion:Africa</v>
          </cell>
          <cell r="DI1119">
            <v>0</v>
          </cell>
        </row>
        <row r="1120">
          <cell r="B1120" t="str">
            <v>Papaver somniferum</v>
          </cell>
          <cell r="C1120" t="str">
            <v>L.</v>
          </cell>
          <cell r="D1120" t="str">
            <v>opiumsvalmue</v>
          </cell>
          <cell r="E1120">
            <v>63028</v>
          </cell>
          <cell r="F1120">
            <v>103068</v>
          </cell>
          <cell r="G1120" t="str">
            <v>ExpertGroups/Karplanter/N</v>
          </cell>
          <cell r="H1120" t="str">
            <v>Karplanter</v>
          </cell>
          <cell r="I1120" t="str">
            <v>Karplanter</v>
          </cell>
          <cell r="J1120" t="str">
            <v>NotApplicable</v>
          </cell>
          <cell r="M1120" t="str">
            <v>canNotEstablishWithin50years</v>
          </cell>
          <cell r="AA1120" t="str">
            <v>1200-1600</v>
          </cell>
          <cell r="AB1120" t="str">
            <v>terrestrial</v>
          </cell>
          <cell r="AD1120" t="str">
            <v>unknown</v>
          </cell>
          <cell r="AE1120" t="str">
            <v>no</v>
          </cell>
          <cell r="AF1120" t="str">
            <v>unknown</v>
          </cell>
          <cell r="AI1120">
            <v>1</v>
          </cell>
          <cell r="AJ1120" t="str">
            <v>V</v>
          </cell>
          <cell r="AW1120" t="str">
            <v>En av verdens mest utbredte narkotika-planter.</v>
          </cell>
          <cell r="AX1120" t="str">
            <v>Ingen kjent effekt</v>
          </cell>
          <cell r="BC1120" t="str">
            <v>Ingen kjent effekt</v>
          </cell>
          <cell r="BD1120" t="str">
            <v>Ingen kjent effekt</v>
          </cell>
          <cell r="BK1120" t="str">
            <v>subtropic_mediterranean:Europe,Asia,Africa</v>
          </cell>
          <cell r="BM1120" t="str">
            <v>temperate_nemoral:Europe,Asia,Oceania,NorthAndCentralAmerica|temperate_dry:Europe,Asia|subtropic_mediterranean:Europe,Asia,Africa,Oceania,NorthAndCentralAmerica|subtropic_dry:Asia,Africa,Oceania,NorthAndCentralAmerica|subtropic_highlands:Asia,SouthAmerica</v>
          </cell>
          <cell r="DI1120">
            <v>0</v>
          </cell>
        </row>
        <row r="1121">
          <cell r="B1121" t="str">
            <v>Parasenecio hastatus</v>
          </cell>
          <cell r="C1121" t="str">
            <v>(L.) H.Koyama</v>
          </cell>
          <cell r="D1121" t="str">
            <v>spydsvineblom</v>
          </cell>
          <cell r="E1121">
            <v>135129</v>
          </cell>
          <cell r="F1121">
            <v>100760</v>
          </cell>
          <cell r="G1121" t="str">
            <v>ExpertGroups/Karplanter/N</v>
          </cell>
          <cell r="H1121" t="str">
            <v>Karplanter</v>
          </cell>
          <cell r="I1121" t="str">
            <v>Karplanter</v>
          </cell>
          <cell r="J1121" t="str">
            <v>AlienSpecie</v>
          </cell>
          <cell r="N1121">
            <v>1</v>
          </cell>
          <cell r="Q1121">
            <v>1</v>
          </cell>
          <cell r="T1121" t="str">
            <v>NK</v>
          </cell>
          <cell r="U1121">
            <v>1</v>
          </cell>
          <cell r="V1121" t="str">
            <v>1,1</v>
          </cell>
          <cell r="X1121">
            <v>1</v>
          </cell>
          <cell r="Y1121">
            <v>1</v>
          </cell>
          <cell r="Z1121">
            <v>1</v>
          </cell>
          <cell r="AA1121">
            <v>1940</v>
          </cell>
          <cell r="AB1121" t="str">
            <v>terrestrial</v>
          </cell>
          <cell r="AD1121" t="str">
            <v>other</v>
          </cell>
          <cell r="AE1121" t="str">
            <v>yes</v>
          </cell>
          <cell r="AF1121" t="str">
            <v>unknown</v>
          </cell>
          <cell r="AI1121">
            <v>10</v>
          </cell>
          <cell r="AJ1121" t="str">
            <v>V</v>
          </cell>
          <cell r="AL1121">
            <v>1</v>
          </cell>
          <cell r="AM1121" t="str">
            <v>importDirect</v>
          </cell>
          <cell r="AN1121">
            <v>1</v>
          </cell>
          <cell r="AO1121" t="str">
            <v>introductionEscaped</v>
          </cell>
          <cell r="AP1121" t="str">
            <v>Tr</v>
          </cell>
          <cell r="AQ1121">
            <v>4</v>
          </cell>
          <cell r="AR1121">
            <v>2</v>
          </cell>
          <cell r="AS1121">
            <v>8</v>
          </cell>
          <cell r="AT1121">
            <v>1</v>
          </cell>
          <cell r="AU1121">
            <v>16</v>
          </cell>
          <cell r="AV1121">
            <v>100</v>
          </cell>
          <cell r="AW1121" t="str">
            <v>Ingen kjent effekt</v>
          </cell>
          <cell r="AX1121" t="str">
            <v>Ingen kjent effekt</v>
          </cell>
          <cell r="BC1121" t="str">
            <v>Ingen kjent effekt</v>
          </cell>
          <cell r="BD1121" t="str">
            <v>Ingen kjent effekt</v>
          </cell>
          <cell r="BE1121" t="str">
            <v>no</v>
          </cell>
          <cell r="BF1121" t="str">
            <v>no</v>
          </cell>
          <cell r="BK1121" t="str">
            <v>temperate_boreal:Europe,Asia|temperate_nemoral:Europe,Asia</v>
          </cell>
          <cell r="BM1121" t="str">
            <v>temperate_boreal:Europe,Asia|temperate_nemoral:Europe,Asia|subtropic_unspecified:Asia</v>
          </cell>
          <cell r="BO1121">
            <v>1</v>
          </cell>
          <cell r="BR1121" t="str">
            <v>RedListCategoryLevel</v>
          </cell>
          <cell r="BT1121">
            <v>1</v>
          </cell>
          <cell r="BW1121" t="str">
            <v>SpreadYearlyIncreaseCalculatedExpansionSpeed</v>
          </cell>
          <cell r="BX1121">
            <v>30.2</v>
          </cell>
          <cell r="BY1121">
            <v>1</v>
          </cell>
          <cell r="CB1121" t="str">
            <v>T35</v>
          </cell>
          <cell r="CC1121">
            <v>1</v>
          </cell>
          <cell r="CH1121">
            <v>1</v>
          </cell>
          <cell r="CM1121">
            <v>1</v>
          </cell>
          <cell r="CQ1121">
            <v>1</v>
          </cell>
          <cell r="CU1121">
            <v>1</v>
          </cell>
          <cell r="CX1121">
            <v>0</v>
          </cell>
          <cell r="CY1121">
            <v>1</v>
          </cell>
          <cell r="DB1121">
            <v>0</v>
          </cell>
          <cell r="DC1121" t="str">
            <v>Spydsvineblom &lt;em&gt;Parasenecio hastatus &lt;/em&gt;(tidligere &lt;em&gt;Cacalia hastata&lt;/em&gt;) er en storvokst, flerårig urt med jordstengel. Den danner kloner og formerer seg også seksuelt med frø. Den synes være utkryssende og krever flere individer på en plass før frøformering kan skje. Den er en høgstaude fra Nordøst-Russland, Sibir, Russisk fjerne østen, Japan og Kina, er meget hardfør, og kan fint etablere seg i høgtliggende og nordlige deler av Norge. Den er i økende bruk i hager og vil sikkert dukke opp flere steder</v>
          </cell>
          <cell r="DD1121" t="str">
            <v>&lt;p&gt;Spydsvineblom er foreløpig bare dokumentert fra Øf Marker 1940 og Tr Tromsø 2002. Det er ikke dokumentert at noen av forekomstene er blitt permanente.&lt;/p&gt;</v>
          </cell>
          <cell r="DE1121" t="str">
            <v>Arten er innført som hageplante og spredt med hageutkast.</v>
          </cell>
          <cell r="DF1121" t="str">
            <v>Invasjonspotensialet er lite, med minste skår på både median levetid og ekspansjonshastighet, foreløpig. Arten kan ha et stort potensial i høgstaudeskoger i boreale soner, men den er utkryssende, slik at det må mer enn ett individ til på hvert sted for effektiv reproduksjon og dannelse av populasjon, noe som setter begrensninger for artens utbredelse.</v>
          </cell>
          <cell r="DG1121" t="str">
            <v>Ingen kjent negativ økologisk effekt er knyttet til arten (foreløpig).</v>
          </cell>
          <cell r="DH1121" t="str">
            <v>&lt;p&gt;Spydsvineblom vurderes til ingen kjent økologisk risiko, foreløpig.&lt;/p&gt;</v>
          </cell>
          <cell r="DI1121">
            <v>0</v>
          </cell>
        </row>
        <row r="1122">
          <cell r="B1122" t="str">
            <v>Parentucellia viscosa</v>
          </cell>
          <cell r="C1122" t="str">
            <v>(L.) Caruel</v>
          </cell>
          <cell r="D1122" t="str">
            <v>gultopp</v>
          </cell>
          <cell r="E1122">
            <v>135130</v>
          </cell>
          <cell r="F1122">
            <v>102454</v>
          </cell>
          <cell r="G1122" t="str">
            <v>ExpertGroups/Karplanter/N</v>
          </cell>
          <cell r="H1122" t="str">
            <v>Karplanter</v>
          </cell>
          <cell r="I1122" t="str">
            <v>Karplanter</v>
          </cell>
          <cell r="J1122" t="str">
            <v>NotApplicable</v>
          </cell>
          <cell r="M1122" t="str">
            <v>canNotEstablishWithin50years</v>
          </cell>
          <cell r="AA1122">
            <v>1991</v>
          </cell>
          <cell r="AB1122" t="str">
            <v>terrestrial</v>
          </cell>
          <cell r="AD1122" t="str">
            <v>origin</v>
          </cell>
          <cell r="AE1122" t="str">
            <v>no</v>
          </cell>
          <cell r="AF1122" t="str">
            <v>unknown</v>
          </cell>
          <cell r="AI1122">
            <v>1</v>
          </cell>
          <cell r="AJ1122" t="str">
            <v>V</v>
          </cell>
          <cell r="AW1122" t="str">
            <v>Ingen kjent effekt</v>
          </cell>
          <cell r="AX1122" t="str">
            <v>Ingen kjent effekt</v>
          </cell>
          <cell r="BC1122" t="str">
            <v>Ingen kjent effekt</v>
          </cell>
          <cell r="BD1122" t="str">
            <v>Ingen kjent effekt</v>
          </cell>
          <cell r="BK1122" t="str">
            <v>temperate_nemoral:Europe|subtropic_mediterranean:Europe,Asia,Africa</v>
          </cell>
          <cell r="BM1122" t="str">
            <v>temperate_nemoral:Europe|subtropic_mediterranean:Europe,Asia,Africa</v>
          </cell>
          <cell r="DI1122">
            <v>1</v>
          </cell>
        </row>
        <row r="1123">
          <cell r="B1123" t="str">
            <v>Parietaria officinalis</v>
          </cell>
          <cell r="C1123" t="str">
            <v>L.</v>
          </cell>
          <cell r="D1123" t="str">
            <v>legeblidnesle</v>
          </cell>
          <cell r="E1123">
            <v>135133</v>
          </cell>
          <cell r="F1123">
            <v>145597</v>
          </cell>
          <cell r="G1123" t="str">
            <v>ExpertGroups/Karplanter/N</v>
          </cell>
          <cell r="H1123" t="str">
            <v>Karplanter</v>
          </cell>
          <cell r="I1123" t="str">
            <v>Karplanter</v>
          </cell>
          <cell r="J1123" t="str">
            <v>NotApplicable</v>
          </cell>
          <cell r="M1123" t="str">
            <v>canNotEstablishWithin50years</v>
          </cell>
          <cell r="AA1123">
            <v>1892</v>
          </cell>
          <cell r="AB1123" t="str">
            <v>terrestrial</v>
          </cell>
          <cell r="AD1123" t="str">
            <v>unknown</v>
          </cell>
          <cell r="AE1123" t="str">
            <v>no</v>
          </cell>
          <cell r="AF1123" t="str">
            <v>unknown</v>
          </cell>
          <cell r="AI1123">
            <v>5</v>
          </cell>
          <cell r="AJ1123" t="str">
            <v>V</v>
          </cell>
          <cell r="AW1123" t="str">
            <v>Ingen kjent effekt</v>
          </cell>
          <cell r="AX1123" t="str">
            <v>Ingen kjent effekt</v>
          </cell>
          <cell r="BC1123" t="str">
            <v>Ingen kjent effekt</v>
          </cell>
          <cell r="BD1123" t="str">
            <v>Ingen kjent effekt</v>
          </cell>
          <cell r="BK1123" t="str">
            <v>temperate_nemoral:Europe|subtropic_mediterranean:Europe,Asia,Africa|subtropic_dry:Asia</v>
          </cell>
          <cell r="BM1123" t="str">
            <v>temperate_nemoral:Europe|subtropic_mediterranean:Europe,Asia,Africa|subtropic_dry:Asia</v>
          </cell>
          <cell r="DI1123">
            <v>0</v>
          </cell>
        </row>
        <row r="1124">
          <cell r="B1124" t="str">
            <v>Parthenocissus tricuspidata</v>
          </cell>
          <cell r="C1124" t="str">
            <v>(Siebold &amp; Zucc.) Planch.</v>
          </cell>
          <cell r="D1124" t="str">
            <v>rådhusvillvin</v>
          </cell>
          <cell r="E1124">
            <v>63732</v>
          </cell>
          <cell r="F1124">
            <v>103772</v>
          </cell>
          <cell r="G1124" t="str">
            <v>ExpertGroups/Karplanter/N</v>
          </cell>
          <cell r="H1124" t="str">
            <v>Karplanter</v>
          </cell>
          <cell r="I1124" t="str">
            <v>Karplanter</v>
          </cell>
          <cell r="J1124" t="str">
            <v>NotApplicable</v>
          </cell>
          <cell r="M1124" t="str">
            <v>canNotEstablishWithin50years</v>
          </cell>
          <cell r="AA1124">
            <v>1963</v>
          </cell>
          <cell r="AB1124" t="str">
            <v>terrestrial</v>
          </cell>
          <cell r="AD1124" t="str">
            <v>unknown</v>
          </cell>
          <cell r="AE1124" t="str">
            <v>no</v>
          </cell>
          <cell r="AF1124" t="str">
            <v>unknown</v>
          </cell>
          <cell r="AI1124">
            <v>15</v>
          </cell>
          <cell r="AJ1124" t="str">
            <v>V</v>
          </cell>
          <cell r="AW1124" t="str">
            <v>Ingen kjent effekt</v>
          </cell>
          <cell r="AX1124" t="str">
            <v>Ingen kjent effekt</v>
          </cell>
          <cell r="BC1124" t="str">
            <v>Ingen kjent effekt</v>
          </cell>
          <cell r="BD1124" t="str">
            <v>Ingen kjent effekt</v>
          </cell>
          <cell r="BK1124" t="str">
            <v>temperate_nemoral:Asia|subtropic_unspecified:Asia</v>
          </cell>
          <cell r="BM1124" t="str">
            <v>temperate_nemoral:Europe,Asia,Oceania,NorthAndCentralAmerica|subtropic_unspecified:Asia|subtropic_mediterranean:Europe</v>
          </cell>
          <cell r="DI1124">
            <v>0</v>
          </cell>
        </row>
        <row r="1125">
          <cell r="B1125" t="str">
            <v>Paspalum dilatatum</v>
          </cell>
          <cell r="C1125" t="str">
            <v>Poir.</v>
          </cell>
          <cell r="D1125" t="str">
            <v>tvillinghirse</v>
          </cell>
          <cell r="E1125">
            <v>60070</v>
          </cell>
          <cell r="F1125">
            <v>100110</v>
          </cell>
          <cell r="G1125" t="str">
            <v>ExpertGroups/Karplanter/N</v>
          </cell>
          <cell r="H1125" t="str">
            <v>Karplanter</v>
          </cell>
          <cell r="I1125" t="str">
            <v>Karplanter</v>
          </cell>
          <cell r="J1125" t="str">
            <v>NotApplicable</v>
          </cell>
          <cell r="M1125" t="str">
            <v>canNotEstablishWithin50years</v>
          </cell>
          <cell r="AA1125">
            <v>1997</v>
          </cell>
          <cell r="AB1125" t="str">
            <v>terrestrial</v>
          </cell>
          <cell r="AD1125" t="str">
            <v>unknown</v>
          </cell>
          <cell r="AE1125" t="str">
            <v>no</v>
          </cell>
          <cell r="AF1125" t="str">
            <v>unknown</v>
          </cell>
          <cell r="AI1125">
            <v>5</v>
          </cell>
          <cell r="AJ1125" t="str">
            <v>V</v>
          </cell>
          <cell r="AW1125" t="str">
            <v>Ingen kjent effekt</v>
          </cell>
          <cell r="AX1125" t="str">
            <v>Ingen kjent effekt</v>
          </cell>
          <cell r="BC1125" t="str">
            <v>Ingen kjent effekt</v>
          </cell>
          <cell r="BD1125" t="str">
            <v>Ingen kjent effekt</v>
          </cell>
          <cell r="BK1125" t="str">
            <v>subtropic_unspecified:SouthAmerica|tropic:SouthAmerica</v>
          </cell>
          <cell r="BM1125" t="str">
            <v>temperate_nemoral:Europe,Asia,Oceania,NorthAndCentralAmerica,SouthAmerica|subtropic_unspecified:Europe,Asia,Africa,Oceania,NorthAndCentralAmerica,SouthAmerica|tropic:Asia,Africa,Oceania,NorthAndCentralAmerica,SouthAmerica</v>
          </cell>
          <cell r="DI1125">
            <v>1</v>
          </cell>
        </row>
        <row r="1126">
          <cell r="B1126" t="str">
            <v>Passiflora edulis</v>
          </cell>
          <cell r="C1126" t="str">
            <v>Sims</v>
          </cell>
          <cell r="D1126" t="str">
            <v>pasjonsfrukt</v>
          </cell>
          <cell r="E1126">
            <v>85746</v>
          </cell>
          <cell r="F1126">
            <v>128857</v>
          </cell>
          <cell r="G1126" t="str">
            <v>ExpertGroups/Karplanter/N</v>
          </cell>
          <cell r="H1126" t="str">
            <v>Karplanter</v>
          </cell>
          <cell r="I1126" t="str">
            <v>Karplanter</v>
          </cell>
          <cell r="J1126" t="str">
            <v>NotApplicable</v>
          </cell>
          <cell r="M1126" t="str">
            <v>canNotEstablishWithin50years</v>
          </cell>
          <cell r="AA1126">
            <v>2006</v>
          </cell>
          <cell r="AB1126" t="str">
            <v>terrestrial</v>
          </cell>
          <cell r="AD1126" t="str">
            <v>unknown</v>
          </cell>
          <cell r="AE1126" t="str">
            <v>no</v>
          </cell>
          <cell r="AF1126" t="str">
            <v>unknown</v>
          </cell>
          <cell r="AI1126">
            <v>10</v>
          </cell>
          <cell r="AJ1126" t="str">
            <v>V</v>
          </cell>
          <cell r="AW1126" t="str">
            <v>Ingen kjent effekt</v>
          </cell>
          <cell r="AX1126" t="str">
            <v>Økonomisk nokså viktig frukt.</v>
          </cell>
          <cell r="BC1126" t="str">
            <v>Ingen kjent effekt</v>
          </cell>
          <cell r="BD1126" t="str">
            <v>Ingen kjent effekt</v>
          </cell>
          <cell r="BK1126" t="str">
            <v>subtropic_unspecified:SouthAmerica|tropic:SouthAmerica</v>
          </cell>
          <cell r="BM1126" t="str">
            <v>subtropic_unspecified:SouthAmerica|tropic:SouthAmerica</v>
          </cell>
          <cell r="DI1126">
            <v>0</v>
          </cell>
        </row>
        <row r="1127">
          <cell r="B1127" t="str">
            <v>Pastinaca sativa hortensis</v>
          </cell>
          <cell r="C1127" t="str">
            <v>Gaudin</v>
          </cell>
          <cell r="D1127" t="str">
            <v>hagepastinakk</v>
          </cell>
          <cell r="E1127">
            <v>60308</v>
          </cell>
          <cell r="F1127">
            <v>100348</v>
          </cell>
          <cell r="G1127" t="str">
            <v>ExpertGroups/Karplanter/N</v>
          </cell>
          <cell r="H1127" t="str">
            <v>Karplanter</v>
          </cell>
          <cell r="I1127" t="str">
            <v>Karplanter</v>
          </cell>
          <cell r="J1127" t="str">
            <v>AlienSpecie</v>
          </cell>
          <cell r="N1127">
            <v>4</v>
          </cell>
          <cell r="Q1127">
            <v>3</v>
          </cell>
          <cell r="T1127" t="str">
            <v>SE</v>
          </cell>
          <cell r="U1127">
            <v>5</v>
          </cell>
          <cell r="V1127" t="str">
            <v>4A,3D</v>
          </cell>
          <cell r="X1127">
            <v>5</v>
          </cell>
          <cell r="Y1127">
            <v>4</v>
          </cell>
          <cell r="Z1127">
            <v>3</v>
          </cell>
          <cell r="AA1127">
            <v>1861</v>
          </cell>
          <cell r="AB1127" t="str">
            <v>terrestrial</v>
          </cell>
          <cell r="AD1127" t="str">
            <v>origin,unknown</v>
          </cell>
          <cell r="AE1127" t="str">
            <v>yes</v>
          </cell>
          <cell r="AF1127" t="str">
            <v>unknown</v>
          </cell>
          <cell r="AG1127">
            <v>1861</v>
          </cell>
          <cell r="AH1127" t="str">
            <v>Oslo: Bekkelaget</v>
          </cell>
          <cell r="AI1127">
            <v>2</v>
          </cell>
          <cell r="AJ1127" t="str">
            <v>V</v>
          </cell>
          <cell r="AL1127">
            <v>1</v>
          </cell>
          <cell r="AM1127" t="str">
            <v>importDirect</v>
          </cell>
          <cell r="AN1127">
            <v>6</v>
          </cell>
          <cell r="AO1127" t="str">
            <v>introductionEscaped,introductionTransportpollution,introductionStowaway,spreadStowaway,spreadTransportpollution</v>
          </cell>
          <cell r="AP1127" t="str">
            <v>Øs,OsA,Op,Bu,Ve,Te,Aa,Va,Ro,Mr</v>
          </cell>
          <cell r="AQ1127">
            <v>1200</v>
          </cell>
          <cell r="AR1127">
            <v>4</v>
          </cell>
          <cell r="AS1127">
            <v>4800</v>
          </cell>
          <cell r="AT1127">
            <v>150000</v>
          </cell>
          <cell r="AU1127">
            <v>9600</v>
          </cell>
          <cell r="AV1127">
            <v>90</v>
          </cell>
          <cell r="AW1127" t="str">
            <v>Ingen kjent effekt</v>
          </cell>
          <cell r="AX1127" t="str">
            <v>Økonomisk middels viktig grønnsak.</v>
          </cell>
          <cell r="BC1127" t="str">
            <v>Ingen kjent effekt</v>
          </cell>
          <cell r="BD1127" t="str">
            <v>Ingen kjent effekt</v>
          </cell>
          <cell r="BE1127" t="str">
            <v>no</v>
          </cell>
          <cell r="BF1127" t="str">
            <v>no</v>
          </cell>
          <cell r="BG1127" t="str">
            <v>V</v>
          </cell>
          <cell r="BK1127" t="str">
            <v>temperate_nemoral:Europe|subtropic_mediterranean:Europe</v>
          </cell>
          <cell r="BM1127" t="str">
            <v>temperate_nemoral:Europe,Oceania,NorthAndCentralAmerica,SouthAmerica|subtropic_mediterranean:Europe,Asia,Africa,Oceania,NorthAndCentralAmerica,SouthAmerica|subtropic_caperegion:Africa</v>
          </cell>
          <cell r="BO1127">
            <v>4</v>
          </cell>
          <cell r="BR1127" t="str">
            <v>RedListCategoryLevel</v>
          </cell>
          <cell r="BT1127">
            <v>3</v>
          </cell>
          <cell r="BW1127" t="str">
            <v>SpreadYearlyIncreaseObservations</v>
          </cell>
          <cell r="BX1127">
            <v>226</v>
          </cell>
          <cell r="BY1127">
            <v>1</v>
          </cell>
          <cell r="CB1127" t="str">
            <v>T32,T35,T37,T40,T41,T42,T43,T45</v>
          </cell>
          <cell r="CC1127">
            <v>3</v>
          </cell>
          <cell r="CG1127" t="str">
            <v>T32</v>
          </cell>
          <cell r="CH1127">
            <v>1</v>
          </cell>
          <cell r="CL1127" t="str">
            <v>T32,T32</v>
          </cell>
          <cell r="CM1127">
            <v>2</v>
          </cell>
          <cell r="CP1127" t="str">
            <v>Åpen grunnlendt kalkmark i boreonemoral sone</v>
          </cell>
          <cell r="CQ1127">
            <v>1</v>
          </cell>
          <cell r="CT1127" t="str">
            <v>T32</v>
          </cell>
          <cell r="CU1127">
            <v>1</v>
          </cell>
          <cell r="CX1127">
            <v>0</v>
          </cell>
          <cell r="CY1127">
            <v>1</v>
          </cell>
          <cell r="DB1127">
            <v>0</v>
          </cell>
          <cell r="DC1127" t="str">
            <v>Hagepastinakk &lt;i&gt;Pastinaca sativa&lt;/i&gt; var. &lt;i&gt;hortensis&lt;/i&gt; er en toårig urt med stor frøreproduksjon. Fruktene har en vinge og spres litt med vind, spesielt med luftstrømmen langs veier og jernbaner. Den er - til tross for navnet - den vanlige ugraspastinakken som nå farger mange veikanter på Østlandet gule i juli-august. Villplantene skiller seg litt fra hageformen ved at den er litt ruhårete, men de to formene står så nær hverandre at de føres til samme rase. Den stammer fra Mellom- og Sør-Europa og er en gammel kulturplante, men ikke så mye brukt i Norge at den kvalifiserer som en tradisjonell produksjonsart. Den er etablert på de fleste typer noe tørr skrotemark (sterkt endret fastmark) og dessuten på grunnlendt naturmark.&lt;br/&gt;Systematikken er problematisk. Det skillet som Lid &amp; Lid (2005) foretar mellom to raser, aksepteres ikke av Fr&amp;#246:berg (2010) som nok aksepterer to underarter, subsp. &lt;i&gt;sativa&lt;/i&gt; og subsp. &lt;i&gt;urens&lt;/i&gt;, men som fører alt norsk materiale til subsp. &lt;i&gt;sativa&lt;/i&gt;. Han omtaler imidlertid på herbariearkene som han har revidert, en &amp;#39:hairy morph&amp;#39:, som samsvarer med vår var. &lt;i&gt;sativa&lt;/i&gt;, og en mer &amp;#39:glabrous morph&amp;#39:, som samsvarer med vår var. &lt;i&gt;hortensis&lt;/i&gt;. Vi vurderer hver av disse &amp;#39:morfene&amp;#39: separat fordi de har litt forskjellig innførselshistorie og svært forskjellig ekspansjonsmønster. Subspecies &lt;i&gt;urens&lt;/i&gt; er rapportert fra Norge av Often &amp; Stabbetorp (2010), fra tre steder i Oslo havn, men dette materialet har vi undersøkt og finner ikke å kunne akseptere det som den oppgitte rasen.</v>
          </cell>
          <cell r="DD1127" t="str">
            <v>&lt;p&gt;Hagepastinakk kom trolig inn med ballastjord, med første funn på "Bækkelaget" i Oslo i 1861, med ulike transportmidler, og som forvillet fra grønnsakdyrkning i siste halvdel av 1800-tallet. Den hadde en svak, men nokså jamn økning fram til 1930-tallet da den brått begynte å ekspandere i Oslo og Bærum langs E18 og på Fornebulandet, delvis på veikanter, men like mye på grunnlendt kalkmark. Denne ekspansjonen har fortsatt, og arten har nå sammenhengende forekomst fra Ak Skedsmo gjennom Oslo og Bærum-Asker til Bu Drammen og sørover i Vestfold, sikkert med flere millioner individer. Den er her så ekstremt vanlig langs veinettet og jernbanen at den pøser frukter ut til andre deler av Østlandet ved at de følger med biler og tog, f.eks. til Romerike og Mjøs-området, Østfold, Telemark og Sørlandet. Arten må ha hatt en form for akklimatisering for å oppnå denne ekspansiviteten, noe som ikke er utenkelig for en toårig art i løpet av 70 år (1860-1930). I andre landsdeler er den mer ustabil, bl.a. i Trøndelag, der den er notert nokså ofte, men ikke med stabil forekomst. Vi forventer fortsatt sterk økning, både i utbredelsesområde og i fortetning.&lt;/p&gt;</v>
          </cell>
          <cell r="DE1127" t="str">
            <v>Arten er innført med ballastjord, trolig noe med grasfrø, og er dessuten forvillet fra dyrkning som grønnsak, og uhyre effektivt spredt med transportmidler og med jetstrømmen langs høghastighetsveier og jernbaner.</v>
          </cell>
          <cell r="DF1127" t="str">
            <v>Invasjonspotensialet er stort. Planten skårer maksimum på forventet median levetid og nest høgeste trinn på ekspansjonshastighet. Vi tror dessuten at beregningen av ekspansjonshastighet gir noe for låge hastigheter med de parametervalgene vi har brukt.</v>
          </cell>
          <cell r="DG1127" t="str">
            <v>Arten har middels negative økologiske effekter. Planten går inn i grunnlendt kalkmark i låglandet sørpå og fortrenger andre planter, til dels truete og sårbare, men bare i lokal skala. Den overtar også dominansen på storparten av Østlandets veikanter, en mer synlig, men irrelevant økologisk effekt fordi disse naturtypene ikke er prioriterte.</v>
          </cell>
          <cell r="DH1127" t="str">
            <v>&lt;p&gt;Hagepastinakk vurderes til svært høg risiko, samme kategori som ved forrige vurderingsrunde (2012). Risikoen ved denne planten er knyttet til at den er invasiv på grunnlendt baserik mark (en sårbar naturtype), særlig ved Oslofjorden, og at den fortrenger sjeldne og sårbare karplanter på dette grunnlendet.&lt;/p&gt;</v>
          </cell>
          <cell r="DI1127">
            <v>3</v>
          </cell>
        </row>
        <row r="1128">
          <cell r="B1128" t="str">
            <v>Pedicularis comosa</v>
          </cell>
          <cell r="C1128" t="str">
            <v>L.</v>
          </cell>
          <cell r="D1128" t="str">
            <v>møllemyrklegg</v>
          </cell>
          <cell r="E1128">
            <v>62416</v>
          </cell>
          <cell r="F1128">
            <v>102456</v>
          </cell>
          <cell r="G1128" t="str">
            <v>ExpertGroups/Karplanter/N</v>
          </cell>
          <cell r="H1128" t="str">
            <v>Karplanter</v>
          </cell>
          <cell r="I1128" t="str">
            <v>Karplanter</v>
          </cell>
          <cell r="J1128" t="str">
            <v>NotApplicable</v>
          </cell>
          <cell r="M1128" t="str">
            <v>canNotEstablishWithin50years</v>
          </cell>
          <cell r="AA1128">
            <v>1914</v>
          </cell>
          <cell r="AB1128" t="str">
            <v>terrestrial</v>
          </cell>
          <cell r="AD1128" t="str">
            <v>origin</v>
          </cell>
          <cell r="AE1128" t="str">
            <v>no</v>
          </cell>
          <cell r="AF1128" t="str">
            <v>unknown</v>
          </cell>
          <cell r="AI1128">
            <v>5</v>
          </cell>
          <cell r="AJ1128" t="str">
            <v>V</v>
          </cell>
          <cell r="AW1128" t="str">
            <v>Ingen kjent effekt</v>
          </cell>
          <cell r="AX1128" t="str">
            <v>Ingen kjent effekt</v>
          </cell>
          <cell r="BC1128" t="str">
            <v>Ingen kjent effekt</v>
          </cell>
          <cell r="BD1128" t="str">
            <v>Ingen kjent effekt</v>
          </cell>
          <cell r="BK1128" t="str">
            <v>temperate_nemoral:Europe,Asia|subtropic_mediterranean:Europe</v>
          </cell>
          <cell r="BM1128" t="str">
            <v>temperate_nemoral:Europe,Asia|subtropic_mediterranean:Europe</v>
          </cell>
          <cell r="DI1128">
            <v>0</v>
          </cell>
        </row>
        <row r="1129">
          <cell r="B1129" t="str">
            <v>Pennisetum setaceum</v>
          </cell>
          <cell r="C1129" t="str">
            <v>(Forssk.) Chiov.</v>
          </cell>
          <cell r="D1129" t="str">
            <v>fjærbørstegras</v>
          </cell>
          <cell r="E1129">
            <v>78505</v>
          </cell>
          <cell r="F1129">
            <v>120239</v>
          </cell>
          <cell r="G1129" t="str">
            <v>ExpertGroups/Karplanter/N</v>
          </cell>
          <cell r="H1129" t="str">
            <v>Karplanter</v>
          </cell>
          <cell r="I1129" t="str">
            <v>Karplanter</v>
          </cell>
          <cell r="J1129" t="str">
            <v>NotApplicable</v>
          </cell>
          <cell r="M1129" t="str">
            <v>canNotEstablishWithin50years</v>
          </cell>
          <cell r="AA1129">
            <v>2004</v>
          </cell>
          <cell r="AB1129" t="str">
            <v>terrestrial</v>
          </cell>
          <cell r="AD1129" t="str">
            <v>unknown</v>
          </cell>
          <cell r="AE1129" t="str">
            <v>no</v>
          </cell>
          <cell r="AF1129" t="str">
            <v>unknown</v>
          </cell>
          <cell r="AI1129">
            <v>5</v>
          </cell>
          <cell r="AJ1129" t="str">
            <v>V</v>
          </cell>
          <cell r="AW1129" t="str">
            <v>Ingen kjent effekt</v>
          </cell>
          <cell r="AX1129" t="str">
            <v>Ingen kjent effekt</v>
          </cell>
          <cell r="BC1129" t="str">
            <v>Ingen kjent effekt</v>
          </cell>
          <cell r="BD1129" t="str">
            <v>Ingen kjent effekt</v>
          </cell>
          <cell r="BK1129" t="str">
            <v>subtropic_mediterranean:Asia,Africa|subtropic_dry:Asia,Africa|tropic:Asia,Africa</v>
          </cell>
          <cell r="BM1129" t="str">
            <v>subtropic_mediterranean:Europe,Asia,Africa,Oceania,NorthAndCentralAmerica|subtropic_dry:Asia,Africa,NorthAndCentralAmerica|tropic:Asia,Africa,Oceania,NorthAndCentralAmerica</v>
          </cell>
          <cell r="DI1129">
            <v>0</v>
          </cell>
        </row>
        <row r="1130">
          <cell r="B1130" t="str">
            <v>Pericallis cruenta</v>
          </cell>
          <cell r="C1130" t="str">
            <v>(L'Hér.) Bolle</v>
          </cell>
          <cell r="D1130" t="str">
            <v>sineraria</v>
          </cell>
          <cell r="E1130">
            <v>105253</v>
          </cell>
          <cell r="F1130">
            <v>145600</v>
          </cell>
          <cell r="G1130" t="str">
            <v>ExpertGroups/Karplanter/N</v>
          </cell>
          <cell r="H1130" t="str">
            <v>Karplanter</v>
          </cell>
          <cell r="I1130" t="str">
            <v>Karplanter</v>
          </cell>
          <cell r="J1130" t="str">
            <v>NotApplicable</v>
          </cell>
          <cell r="M1130" t="str">
            <v>canNotEstablishWithin50years</v>
          </cell>
          <cell r="AA1130">
            <v>2000</v>
          </cell>
          <cell r="AB1130" t="str">
            <v>terrestrial</v>
          </cell>
          <cell r="AD1130" t="str">
            <v>unknown</v>
          </cell>
          <cell r="AE1130" t="str">
            <v>no</v>
          </cell>
          <cell r="AF1130" t="str">
            <v>unknown</v>
          </cell>
          <cell r="AI1130">
            <v>5</v>
          </cell>
          <cell r="AJ1130" t="str">
            <v>V</v>
          </cell>
          <cell r="AW1130" t="str">
            <v>Ingen kjent effekt</v>
          </cell>
          <cell r="AX1130" t="str">
            <v>Ingen kjent effekt</v>
          </cell>
          <cell r="BC1130" t="str">
            <v>Ingen kjent effekt</v>
          </cell>
          <cell r="BD1130" t="str">
            <v>Ingen kjent effekt</v>
          </cell>
          <cell r="BK1130" t="str">
            <v>subtropic_unspecified:Africa</v>
          </cell>
          <cell r="BM1130" t="str">
            <v>subtropic_unspecified:Africa</v>
          </cell>
          <cell r="DI1130">
            <v>0</v>
          </cell>
        </row>
        <row r="1131">
          <cell r="B1131" t="str">
            <v>Persicaria capitata</v>
          </cell>
          <cell r="C1131" t="str">
            <v>(Buch.-Ham. ex D.Don) H.Gross</v>
          </cell>
          <cell r="D1131" t="str">
            <v>krypslirekne</v>
          </cell>
          <cell r="E1131">
            <v>135196</v>
          </cell>
          <cell r="F1131">
            <v>102921</v>
          </cell>
          <cell r="G1131" t="str">
            <v>ExpertGroups/Karplanter/N</v>
          </cell>
          <cell r="H1131" t="str">
            <v>Karplanter</v>
          </cell>
          <cell r="I1131" t="str">
            <v>Karplanter</v>
          </cell>
          <cell r="J1131" t="str">
            <v>NotApplicable</v>
          </cell>
          <cell r="M1131" t="str">
            <v>canNotEstablishWithin50years</v>
          </cell>
          <cell r="AA1131">
            <v>1999</v>
          </cell>
          <cell r="AB1131" t="str">
            <v>terrestrial</v>
          </cell>
          <cell r="AD1131" t="str">
            <v>unknown</v>
          </cell>
          <cell r="AE1131" t="str">
            <v>no</v>
          </cell>
          <cell r="AF1131" t="str">
            <v>unknown</v>
          </cell>
          <cell r="AI1131">
            <v>3</v>
          </cell>
          <cell r="AJ1131" t="str">
            <v>V</v>
          </cell>
          <cell r="AW1131" t="str">
            <v>Ingen kjent effekt</v>
          </cell>
          <cell r="AX1131" t="str">
            <v>Ingen kjent effekt</v>
          </cell>
          <cell r="BC1131" t="str">
            <v>Ingen kjent effekt</v>
          </cell>
          <cell r="BD1131" t="str">
            <v>Ingen kjent effekt</v>
          </cell>
          <cell r="BK1131" t="str">
            <v>subtropic_highlands:Asia</v>
          </cell>
          <cell r="BM1131" t="str">
            <v>temperate_nemoral:Europe,Asia,Oceania,NorthAndCentralAmerica|subtropic_unspecified:Europe,Asia,Oceania,NorthAndCentralAmerica,SouthAmerica|subtropic_highlands:Asia</v>
          </cell>
          <cell r="DI1131">
            <v>0</v>
          </cell>
        </row>
        <row r="1132">
          <cell r="B1132" t="str">
            <v>Persicaria decipiens</v>
          </cell>
          <cell r="C1132" t="str">
            <v>(R.Br.) K.L.Wilson</v>
          </cell>
          <cell r="D1132" t="str">
            <v>vierslirekne</v>
          </cell>
          <cell r="E1132">
            <v>135197</v>
          </cell>
          <cell r="F1132">
            <v>143517</v>
          </cell>
          <cell r="G1132" t="str">
            <v>ExpertGroups/Karplanter/N</v>
          </cell>
          <cell r="H1132" t="str">
            <v>Karplanter</v>
          </cell>
          <cell r="I1132" t="str">
            <v>Karplanter</v>
          </cell>
          <cell r="J1132" t="str">
            <v>NotApplicable</v>
          </cell>
          <cell r="M1132" t="str">
            <v>canNotEstablishWithin50years</v>
          </cell>
          <cell r="AA1132">
            <v>2004</v>
          </cell>
          <cell r="AB1132" t="str">
            <v>terrestrial</v>
          </cell>
          <cell r="AD1132" t="str">
            <v>origin</v>
          </cell>
          <cell r="AE1132" t="str">
            <v>no</v>
          </cell>
          <cell r="AF1132" t="str">
            <v>unknown</v>
          </cell>
          <cell r="AI1132">
            <v>3</v>
          </cell>
          <cell r="AJ1132" t="str">
            <v>V</v>
          </cell>
          <cell r="AW1132" t="str">
            <v>Ingen kjent effekt</v>
          </cell>
          <cell r="AX1132" t="str">
            <v>Ingen kjent effekt</v>
          </cell>
          <cell r="BC1132" t="str">
            <v>Ingen kjent effekt</v>
          </cell>
          <cell r="BD1132" t="str">
            <v>Ingen kjent effekt</v>
          </cell>
          <cell r="BK1132" t="str">
            <v>subtropic_unspecified:Asia,Oceania|tropic:Asia,Oceania</v>
          </cell>
          <cell r="BM1132" t="str">
            <v>temperate_nemoral:Oceania|subtropic_unspecified:Asia,Africa,Oceania|subtropic_mediterranean:Europe|tropic:Asia,Africa,Oceania</v>
          </cell>
          <cell r="DI1132">
            <v>0</v>
          </cell>
        </row>
        <row r="1133">
          <cell r="B1133" t="str">
            <v>Persicaria extremiorientalis</v>
          </cell>
          <cell r="C1133" t="str">
            <v>(Vorosch.) Tzvelev</v>
          </cell>
          <cell r="D1133" t="str">
            <v>soyahønsegras</v>
          </cell>
          <cell r="E1133">
            <v>102597</v>
          </cell>
          <cell r="F1133">
            <v>143518</v>
          </cell>
          <cell r="G1133" t="str">
            <v>ExpertGroups/Karplanter/N</v>
          </cell>
          <cell r="H1133" t="str">
            <v>Karplanter</v>
          </cell>
          <cell r="I1133" t="str">
            <v>Karplanter</v>
          </cell>
          <cell r="J1133" t="str">
            <v>NotApplicable</v>
          </cell>
          <cell r="M1133" t="str">
            <v>canNotEstablishWithin50years</v>
          </cell>
          <cell r="AA1133">
            <v>1977</v>
          </cell>
          <cell r="AB1133" t="str">
            <v>terrestrial</v>
          </cell>
          <cell r="AD1133" t="str">
            <v>other</v>
          </cell>
          <cell r="AE1133" t="str">
            <v>no</v>
          </cell>
          <cell r="AF1133" t="str">
            <v>unknown</v>
          </cell>
          <cell r="AI1133">
            <v>1</v>
          </cell>
          <cell r="AJ1133" t="str">
            <v>V</v>
          </cell>
          <cell r="AW1133" t="str">
            <v>Ingen kjent effekt</v>
          </cell>
          <cell r="AX1133" t="str">
            <v>Ingen kjent effekt</v>
          </cell>
          <cell r="BC1133" t="str">
            <v>Ingen kjent effekt</v>
          </cell>
          <cell r="BD1133" t="str">
            <v>Ingen kjent effekt</v>
          </cell>
          <cell r="BK1133" t="str">
            <v>temperate_nemoral:Asia</v>
          </cell>
          <cell r="BM1133" t="str">
            <v>temperate_nemoral:Asia,NorthAndCentralAmerica</v>
          </cell>
          <cell r="DI1133">
            <v>0</v>
          </cell>
        </row>
        <row r="1134">
          <cell r="B1134" t="str">
            <v>Persicaria lapathifolia brittingeri</v>
          </cell>
          <cell r="C1134" t="str">
            <v>(Opiz) Soják</v>
          </cell>
          <cell r="D1134" t="str">
            <v>ballasthønsegras</v>
          </cell>
          <cell r="E1134">
            <v>135203</v>
          </cell>
          <cell r="F1134">
            <v>102925</v>
          </cell>
          <cell r="G1134" t="str">
            <v>ExpertGroups/Karplanter/N</v>
          </cell>
          <cell r="H1134" t="str">
            <v>Karplanter</v>
          </cell>
          <cell r="I1134" t="str">
            <v>Karplanter</v>
          </cell>
          <cell r="J1134" t="str">
            <v>NotApplicable</v>
          </cell>
          <cell r="M1134" t="str">
            <v>canNotEstablishWithin50years</v>
          </cell>
          <cell r="AA1134">
            <v>1865</v>
          </cell>
          <cell r="AB1134" t="str">
            <v>terrestrial</v>
          </cell>
          <cell r="AD1134" t="str">
            <v>origin</v>
          </cell>
          <cell r="AE1134" t="str">
            <v>no</v>
          </cell>
          <cell r="AF1134" t="str">
            <v>unknown</v>
          </cell>
          <cell r="AI1134">
            <v>1</v>
          </cell>
          <cell r="AJ1134" t="str">
            <v>V</v>
          </cell>
          <cell r="AW1134" t="str">
            <v>Ingen kjent effekt</v>
          </cell>
          <cell r="AX1134" t="str">
            <v>Ingen kjent effekt</v>
          </cell>
          <cell r="BC1134" t="str">
            <v>Ingen kjent effekt</v>
          </cell>
          <cell r="BD1134" t="str">
            <v>Ingen kjent effekt</v>
          </cell>
          <cell r="BK1134" t="str">
            <v>temperate_nemoral:Europe</v>
          </cell>
          <cell r="BM1134" t="str">
            <v>temperate_nemoral:Europe</v>
          </cell>
          <cell r="DI1134">
            <v>0</v>
          </cell>
        </row>
        <row r="1135">
          <cell r="B1135" t="str">
            <v>Persicaria pensylvanica</v>
          </cell>
          <cell r="C1135" t="str">
            <v>(L.) M.Gómez</v>
          </cell>
          <cell r="D1135" t="str">
            <v>møllehønsegras</v>
          </cell>
          <cell r="E1135">
            <v>135222</v>
          </cell>
          <cell r="F1135">
            <v>102932</v>
          </cell>
          <cell r="G1135" t="str">
            <v>ExpertGroups/Karplanter/N</v>
          </cell>
          <cell r="H1135" t="str">
            <v>Karplanter</v>
          </cell>
          <cell r="I1135" t="str">
            <v>Karplanter</v>
          </cell>
          <cell r="J1135" t="str">
            <v>NotApplicable</v>
          </cell>
          <cell r="M1135" t="str">
            <v>canNotEstablishWithin50years</v>
          </cell>
          <cell r="AA1135">
            <v>1970</v>
          </cell>
          <cell r="AB1135" t="str">
            <v>terrestrial</v>
          </cell>
          <cell r="AD1135" t="str">
            <v>origin</v>
          </cell>
          <cell r="AE1135" t="str">
            <v>no</v>
          </cell>
          <cell r="AF1135" t="str">
            <v>unknown</v>
          </cell>
          <cell r="AI1135">
            <v>1</v>
          </cell>
          <cell r="AJ1135" t="str">
            <v>V</v>
          </cell>
          <cell r="AW1135" t="str">
            <v>Ingen kjent effekt</v>
          </cell>
          <cell r="AX1135" t="str">
            <v>Ingen kjent effekt</v>
          </cell>
          <cell r="BC1135" t="str">
            <v>Ingen kjent effekt</v>
          </cell>
          <cell r="BD1135" t="str">
            <v>Ingen kjent effekt</v>
          </cell>
          <cell r="BK1135" t="str">
            <v>temperate_nemoral:NorthAndCentralAmerica|subtropic_unspecified:NorthAndCentralAmerica|unknown:NorthAndCentralAmerica</v>
          </cell>
          <cell r="BM1135" t="str">
            <v>temperate_nemoral:Europe,NorthAndCentralAmerica|subtropic_unspecified:NorthAndCentralAmerica</v>
          </cell>
          <cell r="DI1135">
            <v>0</v>
          </cell>
        </row>
        <row r="1136">
          <cell r="B1136" t="str">
            <v>Persicaria wallichii</v>
          </cell>
          <cell r="C1136" t="str">
            <v>Greuter &amp; Burdet</v>
          </cell>
          <cell r="D1136" t="str">
            <v>syrinslirekne</v>
          </cell>
          <cell r="E1136">
            <v>135227</v>
          </cell>
          <cell r="F1136">
            <v>102934</v>
          </cell>
          <cell r="G1136" t="str">
            <v>ExpertGroups/Karplanter/N</v>
          </cell>
          <cell r="H1136" t="str">
            <v>Karplanter</v>
          </cell>
          <cell r="I1136" t="str">
            <v>Karplanter</v>
          </cell>
          <cell r="J1136" t="str">
            <v>AlienSpecie</v>
          </cell>
          <cell r="N1136">
            <v>1</v>
          </cell>
          <cell r="P1136" t="str">
            <v>V</v>
          </cell>
          <cell r="Q1136">
            <v>1</v>
          </cell>
          <cell r="T1136" t="str">
            <v>NK</v>
          </cell>
          <cell r="U1136">
            <v>1</v>
          </cell>
          <cell r="V1136" t="str">
            <v>1,1</v>
          </cell>
          <cell r="W1136" t="str">
            <v>LO</v>
          </cell>
          <cell r="X1136">
            <v>3</v>
          </cell>
          <cell r="Y1136">
            <v>4</v>
          </cell>
          <cell r="Z1136">
            <v>1</v>
          </cell>
          <cell r="AA1136">
            <v>1927</v>
          </cell>
          <cell r="AB1136" t="str">
            <v>terrestrial</v>
          </cell>
          <cell r="AD1136" t="str">
            <v>unknown</v>
          </cell>
          <cell r="AE1136" t="str">
            <v>yes</v>
          </cell>
          <cell r="AF1136" t="str">
            <v>unknown</v>
          </cell>
          <cell r="AG1136">
            <v>1979</v>
          </cell>
          <cell r="AH1136" t="str">
            <v>VA Flekkefjord: Lafjorden</v>
          </cell>
          <cell r="AI1136">
            <v>10</v>
          </cell>
          <cell r="AJ1136" t="str">
            <v>V</v>
          </cell>
          <cell r="AL1136">
            <v>1</v>
          </cell>
          <cell r="AM1136" t="str">
            <v>importDirect</v>
          </cell>
          <cell r="AN1136">
            <v>3</v>
          </cell>
          <cell r="AO1136" t="str">
            <v>introductionEscaped</v>
          </cell>
          <cell r="AP1136" t="str">
            <v>Va,Ro,Ho</v>
          </cell>
          <cell r="AQ1136">
            <v>20</v>
          </cell>
          <cell r="AR1136">
            <v>3</v>
          </cell>
          <cell r="AS1136">
            <v>60</v>
          </cell>
          <cell r="AT1136">
            <v>3500</v>
          </cell>
          <cell r="AU1136">
            <v>120</v>
          </cell>
          <cell r="AV1136">
            <v>100</v>
          </cell>
          <cell r="AW1136" t="str">
            <v>Ingen kjent effekt</v>
          </cell>
          <cell r="AX1136" t="str">
            <v>Ingen kjent effekt</v>
          </cell>
          <cell r="BC1136" t="str">
            <v>Ingen kjent effekt</v>
          </cell>
          <cell r="BD1136" t="str">
            <v>Ingen kjent effekt</v>
          </cell>
          <cell r="BE1136" t="str">
            <v>no</v>
          </cell>
          <cell r="BF1136" t="str">
            <v>no</v>
          </cell>
          <cell r="BG1136" t="str">
            <v>V</v>
          </cell>
          <cell r="BK1136" t="str">
            <v>subtropic_highlands:Asia</v>
          </cell>
          <cell r="BM1136" t="str">
            <v>temperate_nemoral:Europe|subtropic_mediterranean:NorthAndCentralAmerica|subtropic_highlands:Asia</v>
          </cell>
          <cell r="BO1136">
            <v>2</v>
          </cell>
          <cell r="BP1136" t="str">
            <v>X</v>
          </cell>
          <cell r="BR1136" t="str">
            <v>RedListCategoryLevel</v>
          </cell>
          <cell r="BT1136">
            <v>1</v>
          </cell>
          <cell r="BW1136" t="str">
            <v>SpreadYearlyIncreaseObservations</v>
          </cell>
          <cell r="BX1136">
            <v>30</v>
          </cell>
          <cell r="BY1136">
            <v>1</v>
          </cell>
          <cell r="CB1136" t="str">
            <v>T35,T39-C-4,T40</v>
          </cell>
          <cell r="CC1136">
            <v>1</v>
          </cell>
          <cell r="CH1136">
            <v>1</v>
          </cell>
          <cell r="CM1136">
            <v>1</v>
          </cell>
          <cell r="CQ1136">
            <v>1</v>
          </cell>
          <cell r="CU1136">
            <v>1</v>
          </cell>
          <cell r="CX1136">
            <v>0</v>
          </cell>
          <cell r="CY1136">
            <v>1</v>
          </cell>
          <cell r="DB1136">
            <v>0</v>
          </cell>
          <cell r="DC1136" t="str">
            <v>Syrinslirekne&lt;em&gt; Persicaria wallachii &lt;/em&gt;er en høgvokst (1-2 m), flerårig urt fra Himalaya med klonal vekst og potensiell frøformering. Det er uvisst hvor effektiv frøformeringen er i Norge. Fruktene spres passivt.</v>
          </cell>
          <cell r="DD1136" t="str">
            <v>&lt;p&gt;Et første funn i Ro Stavanger: Mosvatnet i 1927 synes ikke ha ført til noen etablering (hverken seksuelt eller vegetativt). Neste funn, i VA Flekkefjord: Lafjorden i 1979, er fra en forekomst som ble mer permanent. Siden er arten funnet noen få steder på Sørvestlandet i VA Flekkefjord (ett sted til), Ro Lund og Stavanger, og Ho Bergen og Øygarden. Arten er trolig best tilpasset klimaet på Sørvestlandet.&lt;/p&gt;</v>
          </cell>
          <cell r="DE1136" t="str">
            <v>Syrinslirekne er innført som hagestaude og er i langsom spredning etter første effektive etablering i VA Flekkfjord: Lafjorden i 1979. Hovedspredningen synes å skje ved hageutkast.</v>
          </cell>
          <cell r="DF1136" t="str">
            <v>Arten har et lite invasjonspotensial, med usikkerhet til begrenset, som en kombinasjon av begrenset (til moderat) median levetid, men låg ekspansjonshastighet.</v>
          </cell>
          <cell r="DG1136" t="str">
            <v>Arten vurderes ikke å ha noen negativ økologisk effekt. Den er storvokst nok til å kunne ha fortrengningseffekt, men foreløpig er det for lite av den til at den skårer under noen som helst av kriteriene. Arten rapporteres imidlertid som økologisk problematisk i Belgia og Storbritannia, langs Stillehavskysten i Nord-Amerika, og i Nord-India.</v>
          </cell>
          <cell r="DH1136" t="str">
            <v>&lt;p&gt;Syrinslirekne vurderes til ingen kjent økologisk risiko, men med usikkerhet til låg risiko på grunn av invasjonspotensialet alene.&lt;/p&gt;</v>
          </cell>
          <cell r="DI1136">
            <v>1</v>
          </cell>
        </row>
        <row r="1137">
          <cell r="B1137" t="str">
            <v>Petunia integrifolia</v>
          </cell>
          <cell r="C1137" t="str">
            <v>(Hook.) Schinz &amp; Thell.</v>
          </cell>
          <cell r="D1137" t="str">
            <v>klisterpetunia</v>
          </cell>
          <cell r="E1137">
            <v>135263</v>
          </cell>
          <cell r="F1137">
            <v>103737</v>
          </cell>
          <cell r="G1137" t="str">
            <v>ExpertGroups/Karplanter/N</v>
          </cell>
          <cell r="H1137" t="str">
            <v>Karplanter</v>
          </cell>
          <cell r="I1137" t="str">
            <v>Karplanter</v>
          </cell>
          <cell r="J1137" t="str">
            <v>NotApplicable</v>
          </cell>
          <cell r="M1137" t="str">
            <v>canNotEstablishWithin50years</v>
          </cell>
          <cell r="AA1137">
            <v>1948</v>
          </cell>
          <cell r="AB1137" t="str">
            <v>terrestrial</v>
          </cell>
          <cell r="AD1137" t="str">
            <v>unknown</v>
          </cell>
          <cell r="AE1137" t="str">
            <v>no</v>
          </cell>
          <cell r="AF1137" t="str">
            <v>unknown</v>
          </cell>
          <cell r="AI1137">
            <v>1</v>
          </cell>
          <cell r="AJ1137" t="str">
            <v>V</v>
          </cell>
          <cell r="AW1137" t="str">
            <v>Ingen kjent effekt</v>
          </cell>
          <cell r="AX1137" t="str">
            <v>Ingen kjent effekt</v>
          </cell>
          <cell r="BC1137" t="str">
            <v>Ingen kjent effekt</v>
          </cell>
          <cell r="BD1137" t="str">
            <v>Ingen kjent effekt</v>
          </cell>
          <cell r="BK1137" t="str">
            <v>subtropic_unspecified:SouthAmerica</v>
          </cell>
          <cell r="BM1137" t="str">
            <v>temperate_nemoral:Europe,NorthAndCentralAmerica|subtropic_unspecified:NorthAndCentralAmerica,SouthAmerica|subtropic_mediterranean:Europe|subtropic_highlands:SouthAmerica</v>
          </cell>
          <cell r="DI1137">
            <v>0</v>
          </cell>
        </row>
        <row r="1138">
          <cell r="B1138" t="str">
            <v>Petunia ×hybrida</v>
          </cell>
          <cell r="C1138" t="str">
            <v>(Hook.) Vilm.</v>
          </cell>
          <cell r="D1138" t="str">
            <v>praktpetunia</v>
          </cell>
          <cell r="E1138">
            <v>135262</v>
          </cell>
          <cell r="F1138">
            <v>103736</v>
          </cell>
          <cell r="G1138" t="str">
            <v>ExpertGroups/Karplanter/N</v>
          </cell>
          <cell r="H1138" t="str">
            <v>Karplanter</v>
          </cell>
          <cell r="I1138" t="str">
            <v>Karplanter</v>
          </cell>
          <cell r="J1138" t="str">
            <v>NotApplicable</v>
          </cell>
          <cell r="M1138" t="str">
            <v>canNotEstablishWithin50years</v>
          </cell>
          <cell r="AA1138">
            <v>1944</v>
          </cell>
          <cell r="AB1138" t="str">
            <v>terrestrial</v>
          </cell>
          <cell r="AD1138" t="str">
            <v>unknown</v>
          </cell>
          <cell r="AE1138" t="str">
            <v>yes</v>
          </cell>
          <cell r="AF1138" t="str">
            <v>unknown</v>
          </cell>
          <cell r="AI1138">
            <v>1</v>
          </cell>
          <cell r="AJ1138" t="str">
            <v>V</v>
          </cell>
          <cell r="AW1138" t="str">
            <v>Ingen kjent effekt</v>
          </cell>
          <cell r="AX1138" t="str">
            <v>Ingen kjent effekt</v>
          </cell>
          <cell r="BC1138" t="str">
            <v>Ingen kjent effekt</v>
          </cell>
          <cell r="BD1138" t="str">
            <v>Ingen kjent effekt</v>
          </cell>
          <cell r="BK1138" t="str">
            <v>unknown:SouthAmerica</v>
          </cell>
          <cell r="BM1138" t="str">
            <v>temperate_nemoral:Europe,Asia,Oceania,NorthAndCentralAmerica|subtropic_unspecified:NorthAndCentralAmerica,SouthAmerica|subtropic_mediterranean:Europe,Asia,Oceania</v>
          </cell>
          <cell r="DI1138">
            <v>0</v>
          </cell>
        </row>
        <row r="1139">
          <cell r="B1139" t="str">
            <v>Phacelia bipinnatifida</v>
          </cell>
          <cell r="C1139" t="str">
            <v>Michx.</v>
          </cell>
          <cell r="D1139" t="str">
            <v>bregnehonningurt</v>
          </cell>
          <cell r="E1139">
            <v>61004</v>
          </cell>
          <cell r="F1139">
            <v>101044</v>
          </cell>
          <cell r="G1139" t="str">
            <v>ExpertGroups/Karplanter/N</v>
          </cell>
          <cell r="H1139" t="str">
            <v>Karplanter</v>
          </cell>
          <cell r="I1139" t="str">
            <v>Karplanter</v>
          </cell>
          <cell r="J1139" t="str">
            <v>NotApplicable</v>
          </cell>
          <cell r="M1139" t="str">
            <v>canNotEstablishWithin50years</v>
          </cell>
          <cell r="AA1139">
            <v>1948</v>
          </cell>
          <cell r="AB1139" t="str">
            <v>terrestrial</v>
          </cell>
          <cell r="AD1139" t="str">
            <v>unknown</v>
          </cell>
          <cell r="AE1139" t="str">
            <v>no</v>
          </cell>
          <cell r="AF1139" t="str">
            <v>unknown</v>
          </cell>
          <cell r="AI1139">
            <v>1</v>
          </cell>
          <cell r="AJ1139" t="str">
            <v>V</v>
          </cell>
          <cell r="AW1139" t="str">
            <v>Ingen kjent effekt</v>
          </cell>
          <cell r="AX1139" t="str">
            <v>Ingen kjent effekt</v>
          </cell>
          <cell r="BC1139" t="str">
            <v>Ingen kjent effekt</v>
          </cell>
          <cell r="BD1139" t="str">
            <v>Ingen kjent effekt</v>
          </cell>
          <cell r="BK1139" t="str">
            <v>temperate_nemoral:NorthAndCentralAmerica|subtropic_unspecified:NorthAndCentralAmerica</v>
          </cell>
          <cell r="BM1139" t="str">
            <v>temperate_nemoral:NorthAndCentralAmerica|subtropic_unspecified:NorthAndCentralAmerica</v>
          </cell>
          <cell r="DI1139">
            <v>0</v>
          </cell>
        </row>
        <row r="1140">
          <cell r="B1140" t="str">
            <v>Phacelia campanularia</v>
          </cell>
          <cell r="C1140" t="str">
            <v>A.Gray</v>
          </cell>
          <cell r="D1140" t="str">
            <v>klokkehonningurt</v>
          </cell>
          <cell r="E1140">
            <v>61005</v>
          </cell>
          <cell r="F1140">
            <v>101045</v>
          </cell>
          <cell r="G1140" t="str">
            <v>ExpertGroups/Karplanter/N</v>
          </cell>
          <cell r="H1140" t="str">
            <v>Karplanter</v>
          </cell>
          <cell r="I1140" t="str">
            <v>Karplanter</v>
          </cell>
          <cell r="J1140" t="str">
            <v>NotApplicable</v>
          </cell>
          <cell r="M1140" t="str">
            <v>canNotEstablishWithin50years</v>
          </cell>
          <cell r="AA1140">
            <v>1974</v>
          </cell>
          <cell r="AB1140" t="str">
            <v>terrestrial</v>
          </cell>
          <cell r="AD1140" t="str">
            <v>unknown</v>
          </cell>
          <cell r="AE1140" t="str">
            <v>no</v>
          </cell>
          <cell r="AF1140" t="str">
            <v>unknown</v>
          </cell>
          <cell r="AI1140">
            <v>1</v>
          </cell>
          <cell r="AJ1140" t="str">
            <v>V</v>
          </cell>
          <cell r="AW1140" t="str">
            <v>Ingen kjent effekt</v>
          </cell>
          <cell r="AX1140" t="str">
            <v>Ingen kjent effekt</v>
          </cell>
          <cell r="BC1140" t="str">
            <v>Ingen kjent effekt</v>
          </cell>
          <cell r="BD1140" t="str">
            <v>Ingen kjent effekt</v>
          </cell>
          <cell r="BK1140" t="str">
            <v>subtropic_dry:NorthAndCentralAmerica</v>
          </cell>
          <cell r="BM1140" t="str">
            <v>subtropic_dry:NorthAndCentralAmerica</v>
          </cell>
          <cell r="DI1140">
            <v>0</v>
          </cell>
        </row>
        <row r="1141">
          <cell r="B1141" t="str">
            <v>Phacelia minor</v>
          </cell>
          <cell r="C1141" t="str">
            <v>(Harv.) Thell. ex F.Zimm.</v>
          </cell>
          <cell r="D1141" t="str">
            <v>kaliforniaklokke</v>
          </cell>
          <cell r="E1141">
            <v>135267</v>
          </cell>
          <cell r="F1141">
            <v>101046</v>
          </cell>
          <cell r="G1141" t="str">
            <v>ExpertGroups/Karplanter/N</v>
          </cell>
          <cell r="H1141" t="str">
            <v>Karplanter</v>
          </cell>
          <cell r="I1141" t="str">
            <v>Karplanter</v>
          </cell>
          <cell r="J1141" t="str">
            <v>NotApplicable</v>
          </cell>
          <cell r="M1141" t="str">
            <v>canNotEstablishWithin50years</v>
          </cell>
          <cell r="AA1141">
            <v>1919</v>
          </cell>
          <cell r="AB1141" t="str">
            <v>terrestrial</v>
          </cell>
          <cell r="AD1141" t="str">
            <v>unknown</v>
          </cell>
          <cell r="AE1141" t="str">
            <v>no</v>
          </cell>
          <cell r="AF1141" t="str">
            <v>unknown</v>
          </cell>
          <cell r="AI1141">
            <v>1</v>
          </cell>
          <cell r="AJ1141" t="str">
            <v>V</v>
          </cell>
          <cell r="AW1141" t="str">
            <v>Ingen kjent effekt</v>
          </cell>
          <cell r="AX1141" t="str">
            <v>Ingen kjent effekt</v>
          </cell>
          <cell r="BC1141" t="str">
            <v>Ingen kjent effekt</v>
          </cell>
          <cell r="BD1141" t="str">
            <v>Ingen kjent effekt</v>
          </cell>
          <cell r="BK1141" t="str">
            <v>subtropic_mediterranean:NorthAndCentralAmerica|subtropic_dry:NorthAndCentralAmerica</v>
          </cell>
          <cell r="BM1141" t="str">
            <v>subtropic_mediterranean:NorthAndCentralAmerica|subtropic_dry:NorthAndCentralAmerica</v>
          </cell>
          <cell r="DI1141">
            <v>0</v>
          </cell>
        </row>
        <row r="1142">
          <cell r="B1142" t="str">
            <v>Phalaris angusta</v>
          </cell>
          <cell r="C1142" t="str">
            <v>Nees ex Trin.</v>
          </cell>
          <cell r="D1142" t="str">
            <v>møllerør</v>
          </cell>
          <cell r="E1142">
            <v>60073</v>
          </cell>
          <cell r="F1142">
            <v>100113</v>
          </cell>
          <cell r="G1142" t="str">
            <v>ExpertGroups/Karplanter/N</v>
          </cell>
          <cell r="H1142" t="str">
            <v>Karplanter</v>
          </cell>
          <cell r="I1142" t="str">
            <v>Karplanter</v>
          </cell>
          <cell r="J1142" t="str">
            <v>NotApplicable</v>
          </cell>
          <cell r="M1142" t="str">
            <v>canNotEstablishWithin50years</v>
          </cell>
          <cell r="AA1142">
            <v>1930</v>
          </cell>
          <cell r="AB1142" t="str">
            <v>terrestrial</v>
          </cell>
          <cell r="AD1142" t="str">
            <v>origin</v>
          </cell>
          <cell r="AE1142" t="str">
            <v>no</v>
          </cell>
          <cell r="AF1142" t="str">
            <v>unknown</v>
          </cell>
          <cell r="AI1142">
            <v>1</v>
          </cell>
          <cell r="AJ1142" t="str">
            <v>V</v>
          </cell>
          <cell r="AW1142" t="str">
            <v>Ingen kjent effekt</v>
          </cell>
          <cell r="AX1142" t="str">
            <v>Ingen kjent effekt</v>
          </cell>
          <cell r="BC1142" t="str">
            <v>Ingen kjent effekt</v>
          </cell>
          <cell r="BD1142" t="str">
            <v>Ingen kjent effekt</v>
          </cell>
          <cell r="BK1142" t="str">
            <v>subtropic_unspecified:NorthAndCentralAmerica,SouthAmerica|subtropic_highlands:SouthAmerica</v>
          </cell>
          <cell r="BM1142" t="str">
            <v>subtropic_unspecified:Oceania,NorthAndCentralAmerica,SouthAmerica|subtropic_highlands:SouthAmerica</v>
          </cell>
          <cell r="DI1142">
            <v>0</v>
          </cell>
        </row>
        <row r="1143">
          <cell r="B1143" t="str">
            <v>Phalaris brachystachys</v>
          </cell>
          <cell r="C1143" t="str">
            <v>Link</v>
          </cell>
          <cell r="D1143" t="str">
            <v>malmrør</v>
          </cell>
          <cell r="E1143">
            <v>60074</v>
          </cell>
          <cell r="F1143">
            <v>100114</v>
          </cell>
          <cell r="G1143" t="str">
            <v>ExpertGroups/Karplanter/N</v>
          </cell>
          <cell r="H1143" t="str">
            <v>Karplanter</v>
          </cell>
          <cell r="I1143" t="str">
            <v>Karplanter</v>
          </cell>
          <cell r="J1143" t="str">
            <v>NotApplicable</v>
          </cell>
          <cell r="M1143" t="str">
            <v>canNotEstablishWithin50years</v>
          </cell>
          <cell r="AA1143">
            <v>1947</v>
          </cell>
          <cell r="AB1143" t="str">
            <v>terrestrial</v>
          </cell>
          <cell r="AD1143" t="str">
            <v>origin</v>
          </cell>
          <cell r="AE1143" t="str">
            <v>no</v>
          </cell>
          <cell r="AF1143" t="str">
            <v>yes</v>
          </cell>
          <cell r="AI1143">
            <v>1</v>
          </cell>
          <cell r="AJ1143" t="str">
            <v>V</v>
          </cell>
          <cell r="AW1143" t="str">
            <v>Ingen kjent effekt</v>
          </cell>
          <cell r="AX1143" t="str">
            <v>Ingen kjent effekt</v>
          </cell>
          <cell r="BC1143" t="str">
            <v>Ingen kjent effekt</v>
          </cell>
          <cell r="BD1143" t="str">
            <v>Ingen kjent effekt</v>
          </cell>
          <cell r="BK1143" t="str">
            <v>subtropic_mediterranean:Europe,Asia,Africa</v>
          </cell>
          <cell r="BM1143" t="str">
            <v>temperate_nemoral:Europe|subtropic_mediterranean:Europe,Asia,Africa,NorthAndCentralAmerica</v>
          </cell>
          <cell r="DI1143">
            <v>0</v>
          </cell>
        </row>
        <row r="1144">
          <cell r="B1144" t="str">
            <v>Phalaris canariensis</v>
          </cell>
          <cell r="C1144" t="str">
            <v>L.</v>
          </cell>
          <cell r="D1144" t="str">
            <v>kanarigras</v>
          </cell>
          <cell r="E1144">
            <v>60075</v>
          </cell>
          <cell r="F1144">
            <v>100115</v>
          </cell>
          <cell r="G1144" t="str">
            <v>ExpertGroups/Karplanter/N</v>
          </cell>
          <cell r="H1144" t="str">
            <v>Karplanter</v>
          </cell>
          <cell r="I1144" t="str">
            <v>Karplanter</v>
          </cell>
          <cell r="J1144" t="str">
            <v>NotApplicable</v>
          </cell>
          <cell r="M1144" t="str">
            <v>canNotEstablishWithin50years</v>
          </cell>
          <cell r="AA1144" t="str">
            <v>1800-1849</v>
          </cell>
          <cell r="AB1144" t="str">
            <v>terrestrial</v>
          </cell>
          <cell r="AD1144" t="str">
            <v>origin,unknown</v>
          </cell>
          <cell r="AE1144" t="str">
            <v>no</v>
          </cell>
          <cell r="AF1144" t="str">
            <v>unknown</v>
          </cell>
          <cell r="AI1144">
            <v>1</v>
          </cell>
          <cell r="AJ1144" t="str">
            <v>V</v>
          </cell>
          <cell r="AW1144" t="str">
            <v>Ingen kjent effekt</v>
          </cell>
          <cell r="AX1144" t="str">
            <v>Ingen kjent effekt</v>
          </cell>
          <cell r="BC1144" t="str">
            <v>Ingen kjent effekt</v>
          </cell>
          <cell r="BD1144" t="str">
            <v>Ingen kjent effekt</v>
          </cell>
          <cell r="BK1144" t="str">
            <v>subtropic_mediterranean:Europe,Asia,Africa</v>
          </cell>
          <cell r="BM1144" t="str">
            <v>temperate_dry:NorthAndCentralAmerica|subtropic_unspecified:Asia,Africa|subtropic_mediterranean:Europe,Asia,Africa,Oceania,NorthAndCentralAmerica,SouthAmerica|subtropic_dry:NorthAndCentralAmerica,SouthAmerica|subtropic_caperegion:Africa</v>
          </cell>
          <cell r="DI1144">
            <v>0</v>
          </cell>
        </row>
        <row r="1145">
          <cell r="B1145" t="str">
            <v>Phalaris coerulescens</v>
          </cell>
          <cell r="C1145" t="str">
            <v>Desf.</v>
          </cell>
          <cell r="D1145" t="str">
            <v>blårør</v>
          </cell>
          <cell r="E1145">
            <v>135272</v>
          </cell>
          <cell r="F1145">
            <v>100116</v>
          </cell>
          <cell r="G1145" t="str">
            <v>ExpertGroups/Karplanter/N</v>
          </cell>
          <cell r="H1145" t="str">
            <v>Karplanter</v>
          </cell>
          <cell r="I1145" t="str">
            <v>Karplanter</v>
          </cell>
          <cell r="J1145" t="str">
            <v>NotApplicable</v>
          </cell>
          <cell r="M1145" t="str">
            <v>canNotEstablishWithin50years</v>
          </cell>
          <cell r="AA1145">
            <v>1888</v>
          </cell>
          <cell r="AB1145" t="str">
            <v>terrestrial</v>
          </cell>
          <cell r="AD1145" t="str">
            <v>origin</v>
          </cell>
          <cell r="AE1145" t="str">
            <v>no</v>
          </cell>
          <cell r="AF1145" t="str">
            <v>unknown</v>
          </cell>
          <cell r="AI1145">
            <v>5</v>
          </cell>
          <cell r="AJ1145" t="str">
            <v>V</v>
          </cell>
          <cell r="AW1145" t="str">
            <v>Ingen kjent effekt</v>
          </cell>
          <cell r="AX1145" t="str">
            <v>Ingen kjent effekt</v>
          </cell>
          <cell r="BC1145" t="str">
            <v>Ingen kjent effekt</v>
          </cell>
          <cell r="BD1145" t="str">
            <v>Ingen kjent effekt</v>
          </cell>
          <cell r="BK1145" t="str">
            <v>temperate_nemoral:Europe|subtropic_mediterranean:Europe,Asia,Africa</v>
          </cell>
          <cell r="BM1145" t="str">
            <v>subtropic_mediterranean:Europe,Asia,Africa,Oceania,NorthAndCentralAmerica</v>
          </cell>
          <cell r="DI1145">
            <v>0</v>
          </cell>
        </row>
        <row r="1146">
          <cell r="B1146" t="str">
            <v>Phalaris minor</v>
          </cell>
          <cell r="C1146" t="str">
            <v>Retz.</v>
          </cell>
          <cell r="D1146" t="str">
            <v>smårør</v>
          </cell>
          <cell r="E1146">
            <v>60077</v>
          </cell>
          <cell r="F1146">
            <v>100117</v>
          </cell>
          <cell r="G1146" t="str">
            <v>ExpertGroups/Karplanter/N</v>
          </cell>
          <cell r="H1146" t="str">
            <v>Karplanter</v>
          </cell>
          <cell r="I1146" t="str">
            <v>Karplanter</v>
          </cell>
          <cell r="J1146" t="str">
            <v>NotApplicable</v>
          </cell>
          <cell r="M1146" t="str">
            <v>canNotEstablishWithin50years</v>
          </cell>
          <cell r="AA1146">
            <v>1873</v>
          </cell>
          <cell r="AB1146" t="str">
            <v>terrestrial</v>
          </cell>
          <cell r="AD1146" t="str">
            <v>origin</v>
          </cell>
          <cell r="AE1146" t="str">
            <v>no</v>
          </cell>
          <cell r="AF1146" t="str">
            <v>unknown</v>
          </cell>
          <cell r="AI1146">
            <v>1</v>
          </cell>
          <cell r="AJ1146" t="str">
            <v>V</v>
          </cell>
          <cell r="AW1146" t="str">
            <v>Ingen kjent effekt</v>
          </cell>
          <cell r="AX1146" t="str">
            <v>Ingen kjent effekt</v>
          </cell>
          <cell r="BC1146" t="str">
            <v>Ingen kjent effekt</v>
          </cell>
          <cell r="BD1146" t="str">
            <v>Ingen kjent effekt</v>
          </cell>
          <cell r="BK1146" t="str">
            <v>subtropic_mediterranean:Europe,Asia,Africa</v>
          </cell>
          <cell r="BM1146" t="str">
            <v>temperate_nemoral:Europe,Asia,Oceania|subtropic_mediterranean:Europe,Asia,Africa,Oceania,NorthAndCentralAmerica|subtropic_humid:NorthAndCentralAmerica|subtropic_dry:Africa,NorthAndCentralAmerica|subtropic_caperegion:Africa</v>
          </cell>
          <cell r="DI1146">
            <v>0</v>
          </cell>
        </row>
        <row r="1147">
          <cell r="B1147" t="str">
            <v>Phalaris paradoxa</v>
          </cell>
          <cell r="C1147" t="str">
            <v>L.</v>
          </cell>
          <cell r="D1147" t="str">
            <v>narrerør</v>
          </cell>
          <cell r="E1147">
            <v>60078</v>
          </cell>
          <cell r="F1147">
            <v>100118</v>
          </cell>
          <cell r="G1147" t="str">
            <v>ExpertGroups/Karplanter/N</v>
          </cell>
          <cell r="H1147" t="str">
            <v>Karplanter</v>
          </cell>
          <cell r="I1147" t="str">
            <v>Karplanter</v>
          </cell>
          <cell r="J1147" t="str">
            <v>NotApplicable</v>
          </cell>
          <cell r="M1147" t="str">
            <v>canNotEstablishWithin50years</v>
          </cell>
          <cell r="AA1147">
            <v>1892</v>
          </cell>
          <cell r="AB1147" t="str">
            <v>terrestrial</v>
          </cell>
          <cell r="AD1147" t="str">
            <v>origin,unknown</v>
          </cell>
          <cell r="AE1147" t="str">
            <v>no</v>
          </cell>
          <cell r="AF1147" t="str">
            <v>unknown</v>
          </cell>
          <cell r="AI1147">
            <v>1</v>
          </cell>
          <cell r="AJ1147" t="str">
            <v>V</v>
          </cell>
          <cell r="AW1147" t="str">
            <v>Ingen kjent effekt</v>
          </cell>
          <cell r="AX1147" t="str">
            <v>Ingen kjent effekt</v>
          </cell>
          <cell r="BC1147" t="str">
            <v>Ingen kjent effekt</v>
          </cell>
          <cell r="BD1147" t="str">
            <v>Ingen kjent effekt</v>
          </cell>
          <cell r="BK1147" t="str">
            <v>subtropic_mediterranean:Europe,Asia,Africa|subtropic_highlands:Africa</v>
          </cell>
          <cell r="BM1147" t="str">
            <v>temperate_dry:Europe,Asia,NorthAndCentralAmerica,SouthAmerica|subtropic_unspecified:SouthAmerica|subtropic_mediterranean:Europe,Asia,Africa,Oceania,NorthAndCentralAmerica|subtropic_dry:Oceania,NorthAndCentralAmerica|subtropic_caperegion:Africa|subtropic_highlands:Africa</v>
          </cell>
          <cell r="DI1147">
            <v>0</v>
          </cell>
        </row>
        <row r="1148">
          <cell r="B1148" t="str">
            <v>Phaseolus coccineus</v>
          </cell>
          <cell r="C1148" t="str">
            <v>L.</v>
          </cell>
          <cell r="E1148">
            <v>140825</v>
          </cell>
          <cell r="F1148">
            <v>170016</v>
          </cell>
          <cell r="G1148" t="str">
            <v>ExpertGroups/Karplanter/N</v>
          </cell>
          <cell r="H1148" t="str">
            <v>Karplanter</v>
          </cell>
          <cell r="I1148" t="str">
            <v>Karplanter</v>
          </cell>
          <cell r="J1148" t="str">
            <v>NotApplicable</v>
          </cell>
          <cell r="M1148" t="str">
            <v>canNotEstablishWithin50years</v>
          </cell>
          <cell r="AA1148">
            <v>1937</v>
          </cell>
          <cell r="AB1148" t="str">
            <v>terrestrial</v>
          </cell>
          <cell r="AD1148" t="str">
            <v>unknown</v>
          </cell>
          <cell r="AE1148" t="str">
            <v>no</v>
          </cell>
          <cell r="AF1148" t="str">
            <v>unknown</v>
          </cell>
          <cell r="AI1148">
            <v>1</v>
          </cell>
          <cell r="AJ1148" t="str">
            <v>V</v>
          </cell>
          <cell r="AW1148" t="str">
            <v>Ingen kjent effekt</v>
          </cell>
          <cell r="AX1148" t="str">
            <v>Ingen kjent effekt</v>
          </cell>
          <cell r="BC1148" t="str">
            <v>Ingen kjent effekt</v>
          </cell>
          <cell r="BD1148" t="str">
            <v>Ingen kjent effekt</v>
          </cell>
          <cell r="BK1148" t="str">
            <v>subtropic_unspecified:NorthAndCentralAmerica|tropic:NorthAndCentralAmerica</v>
          </cell>
          <cell r="BM1148" t="str">
            <v>temperate_dry:Europe,Asia|subtropic_unspecified:Asia,NorthAndCentralAmerica,SouthAmerica|subtropic_mediterranean:Europe|tropic:Asia,NorthAndCentralAmerica,SouthAmerica</v>
          </cell>
          <cell r="DI1148">
            <v>0</v>
          </cell>
        </row>
        <row r="1149">
          <cell r="B1149" t="str">
            <v>Phaseolus vulgaris</v>
          </cell>
          <cell r="C1149" t="str">
            <v>L.</v>
          </cell>
          <cell r="D1149" t="str">
            <v>hagebønne</v>
          </cell>
          <cell r="E1149">
            <v>61985</v>
          </cell>
          <cell r="F1149">
            <v>102025</v>
          </cell>
          <cell r="G1149" t="str">
            <v>ExpertGroups/Karplanter/N</v>
          </cell>
          <cell r="H1149" t="str">
            <v>Karplanter</v>
          </cell>
          <cell r="I1149" t="str">
            <v>Karplanter</v>
          </cell>
          <cell r="J1149" t="str">
            <v>NotApplicable</v>
          </cell>
          <cell r="M1149" t="str">
            <v>canNotEstablishWithin50years</v>
          </cell>
          <cell r="AA1149">
            <v>1944</v>
          </cell>
          <cell r="AB1149" t="str">
            <v>terrestrial</v>
          </cell>
          <cell r="AD1149" t="str">
            <v>unknown</v>
          </cell>
          <cell r="AE1149" t="str">
            <v>no</v>
          </cell>
          <cell r="AF1149" t="str">
            <v>unknown</v>
          </cell>
          <cell r="AI1149">
            <v>1</v>
          </cell>
          <cell r="AJ1149" t="str">
            <v>V</v>
          </cell>
          <cell r="AW1149" t="str">
            <v>Ingen kjent effekt</v>
          </cell>
          <cell r="AX1149" t="str">
            <v>Ingen kjent effekt</v>
          </cell>
          <cell r="BC1149" t="str">
            <v>Ingen kjent effekt</v>
          </cell>
          <cell r="BD1149" t="str">
            <v>Ingen kjent effekt</v>
          </cell>
          <cell r="BK1149" t="str">
            <v>subtropic_unspecified:NorthAndCentralAmerica,SouthAmerica</v>
          </cell>
          <cell r="BM1149" t="str">
            <v>temperate_nemoral:Europe,Asia,Africa,Oceania,NorthAndCentralAmerica,SouthAmerica|temperate_dry:Europe,Asia,NorthAndCentralAmerica,SouthAmerica|subtropic_unspecified:Europe,Asia,Africa,Oceania,NorthAndCentralAmerica,SouthAmerica|subtropic_highlands:Asia,Africa,SouthAmerica|tropic:Asia,Africa,Oceania,NorthAndCentralAmerica,SouthAmerica</v>
          </cell>
          <cell r="DI1149">
            <v>0</v>
          </cell>
        </row>
        <row r="1150">
          <cell r="B1150" t="str">
            <v>Amelanchier lamarckii</v>
          </cell>
          <cell r="C1150" t="str">
            <v>F.G.Schroed.</v>
          </cell>
          <cell r="D1150" t="str">
            <v>kanadablåhegg</v>
          </cell>
          <cell r="E1150">
            <v>130286</v>
          </cell>
          <cell r="F1150">
            <v>103252</v>
          </cell>
          <cell r="G1150" t="str">
            <v>ExpertGroups/Karplanter/N</v>
          </cell>
          <cell r="H1150" t="str">
            <v>Karplanter</v>
          </cell>
          <cell r="I1150" t="str">
            <v>Karplanter</v>
          </cell>
          <cell r="J1150" t="str">
            <v>AlienSpecie</v>
          </cell>
          <cell r="N1150">
            <v>3</v>
          </cell>
          <cell r="Q1150">
            <v>2</v>
          </cell>
          <cell r="S1150" t="str">
            <v>V</v>
          </cell>
          <cell r="T1150" t="str">
            <v>LO</v>
          </cell>
          <cell r="U1150">
            <v>2</v>
          </cell>
          <cell r="V1150" t="str">
            <v>3AB,2DF</v>
          </cell>
          <cell r="W1150" t="str">
            <v>HI</v>
          </cell>
          <cell r="X1150">
            <v>5</v>
          </cell>
          <cell r="Y1150">
            <v>4</v>
          </cell>
          <cell r="Z1150">
            <v>3</v>
          </cell>
          <cell r="AA1150">
            <v>1909</v>
          </cell>
          <cell r="AB1150" t="str">
            <v>terrestrial</v>
          </cell>
          <cell r="AD1150" t="str">
            <v>unknown</v>
          </cell>
          <cell r="AE1150" t="str">
            <v>yes</v>
          </cell>
          <cell r="AF1150" t="str">
            <v>unknown</v>
          </cell>
          <cell r="AG1150">
            <v>1991</v>
          </cell>
          <cell r="AH1150" t="str">
            <v>Oslo: Ekeberg</v>
          </cell>
          <cell r="AI1150">
            <v>15</v>
          </cell>
          <cell r="AJ1150" t="str">
            <v>V</v>
          </cell>
          <cell r="AK1150" t="str">
            <v>V</v>
          </cell>
          <cell r="AL1150">
            <v>1</v>
          </cell>
          <cell r="AM1150" t="str">
            <v>importDirect</v>
          </cell>
          <cell r="AN1150">
            <v>3</v>
          </cell>
          <cell r="AO1150" t="str">
            <v>introductionEscaped,spreadNaturalDispersal</v>
          </cell>
          <cell r="AP1150" t="str">
            <v>OsA,Bu,Ve,Te,Aa,Va,Ro,Ho</v>
          </cell>
          <cell r="AQ1150">
            <v>132</v>
          </cell>
          <cell r="AR1150">
            <v>6</v>
          </cell>
          <cell r="AS1150">
            <v>792</v>
          </cell>
          <cell r="AT1150">
            <v>59500</v>
          </cell>
          <cell r="AU1150">
            <v>2400</v>
          </cell>
          <cell r="AV1150">
            <v>50</v>
          </cell>
          <cell r="AW1150" t="str">
            <v>Ingen kjent effekt</v>
          </cell>
          <cell r="AX1150" t="str">
            <v>Ingen kjent effekt</v>
          </cell>
          <cell r="BC1150" t="str">
            <v>Ingen kjent effekt</v>
          </cell>
          <cell r="BD1150" t="str">
            <v>Ingen kjent effekt</v>
          </cell>
          <cell r="BE1150" t="str">
            <v>no</v>
          </cell>
          <cell r="BF1150" t="str">
            <v>no</v>
          </cell>
          <cell r="BG1150" t="str">
            <v>V</v>
          </cell>
          <cell r="BK1150" t="str">
            <v>unknown:NorthAndCentralAmerica</v>
          </cell>
          <cell r="BM1150" t="str">
            <v>temperate_boreal:Europe|temperate_nemoral:Europe</v>
          </cell>
          <cell r="BO1150">
            <v>3</v>
          </cell>
          <cell r="BR1150" t="str">
            <v>RedListCategoryLevel</v>
          </cell>
          <cell r="BT1150">
            <v>3</v>
          </cell>
          <cell r="BW1150" t="str">
            <v>SpreadYearlyIncreaseObservations</v>
          </cell>
          <cell r="BX1150">
            <v>332</v>
          </cell>
          <cell r="BY1150">
            <v>1</v>
          </cell>
          <cell r="CB1150" t="str">
            <v>T4,T35,T40,T32-C-5,T32-C-7,T32-C-15,T32-C-17</v>
          </cell>
          <cell r="CC1150">
            <v>2</v>
          </cell>
          <cell r="CD1150" t="str">
            <v>X</v>
          </cell>
          <cell r="CG1150" t="str">
            <v>T32-C-7,T32-C-17</v>
          </cell>
          <cell r="CH1150">
            <v>1</v>
          </cell>
          <cell r="CL1150" t="str">
            <v>T32-C-5,T32-C-7,T32-C-15,T32-C-17,T32-C-7,T32-C-17</v>
          </cell>
          <cell r="CM1150">
            <v>2</v>
          </cell>
          <cell r="CP1150" t="str">
            <v>Åpen grunnlendt kalkmark i boreonemoral sone,Åpen grunnlendt kalkmark i boreonemoral sone</v>
          </cell>
          <cell r="CQ1150">
            <v>1</v>
          </cell>
          <cell r="CT1150" t="str">
            <v>T32-C-5,T32-C-7,T32-C-15,T32-C-17</v>
          </cell>
          <cell r="CU1150">
            <v>1</v>
          </cell>
          <cell r="CX1150">
            <v>0</v>
          </cell>
          <cell r="CY1150">
            <v>1</v>
          </cell>
          <cell r="DB1150">
            <v>0</v>
          </cell>
          <cell r="DC1150" t="str">
            <v>Kanadablåhegg &lt;em&gt;Amelanchier lamarckii &lt;/em&gt;er en relativt langlevd busk med aner fra Nord-Amerika, med meget effektiv frøreproduksjon. Vi har ikke funnet opplysninger om reproduksjonssystem for denne arten, men flere slektninger har aseksuell frøproduksjon (agamospermi), noe som sikrer høg og regelmessig fruktsetting (Campbell et al. 2014). Fruktene er saftige bærepler som ettertraktes og spres av fugl, potensielt over lange distanser (km). Arten er en relativt nylig innført prydbusk i Norge, trolig fra naboland i Europa. Kanadablåhegg etablerer seg og kan bli tallrik i en rekke skogtyper: flommarkskog, lågurtskog, og skog/kratt på grunnlende, særlig på middels til sterkt baserik grunn.</v>
          </cell>
          <cell r="DD1150" t="str">
            <v>Noen få tidlige forvillinger synes ikke å ha hatt noen varig effekt - Oslo: Bygdøy 1909 og Ak Asker: Nesøytjern 1942 - men fra 1991-1992 har arten etablert seg, og i raskt økende omfang, på søndre Østlandet, Sørlandet og søndre Vestlandet nord til Ho Bergen. Kanadablåhegg har trolig 100-150 etablerte forekomster. i landet.</v>
          </cell>
          <cell r="DE1150" t="str">
            <v>Arten er innført som hagebusk og sprer seg ut av hager ved saftige frukter som spises av fugl. Fruktene skites ut der fuglene lander. Arten er nå etablert med flere selvstendig reproduserende bestand i norsk natur og har god egenspredning.</v>
          </cell>
          <cell r="DF1150" t="str">
            <v>Kanadablåhegg har moderat invasjonspotensial, en kombinasjon av moderat median levetid og moderat ekspansjonshastighet. Arten har stort potensial for etablering i noenlunde næringsrike skogtyper i låglandet sørpå.</v>
          </cell>
          <cell r="DG1150" t="str">
            <v>Kanadablåhegg har en liten økologisk effekt, med usikkerhet opp til middels effekt. Arten fortrenger en del, potensielt også truete og sårbare arter på kalkrikt grunnlende. Den etablerer seg som busksjikt i naturtyper som ikke har et naturlig slikt, og har store mengder saftige frukter som sikrer rask spredning. Usikkerheten opppover er knyttet til at framtidig økning kan gjøre at effekten ikke lenger er lokal (sensu Artsdatabanken).&lt;br/&gt;&lt;p&gt;Hybrider mellom kanadablåhegg og blåhegg &lt;i&gt;A. spicata&lt;/i&gt; er funnet i Bragernesåsen i Bu Drammen, men etter som begge artene er fremmede, påvirker dette ikke risikovurderingen. Hybridiseringen kan tyde på at artene ikke er særlig apomiktiske.&lt;br/&gt;&lt;/p&gt;</v>
          </cell>
          <cell r="DH1150" t="str">
            <v>&lt;p&gt;Kanadablåhegg vurderes til låg økologisk risiko, med usikkerhet til høg risiko. Den er under spredning i norsk natur. Den er introdusert senere enn slektningen blåhegg &lt;i&gt;A. spicata&lt;/i&gt;, men kan ha mye av de samme effektene ved fortrenging.&lt;/p&gt;</v>
          </cell>
          <cell r="DI1150">
            <v>1</v>
          </cell>
        </row>
        <row r="1151">
          <cell r="B1151" t="str">
            <v>Amelanchier spicata</v>
          </cell>
          <cell r="C1151" t="str">
            <v>(Lam.) K.Koch</v>
          </cell>
          <cell r="D1151" t="str">
            <v>blåhegg</v>
          </cell>
          <cell r="E1151">
            <v>130288</v>
          </cell>
          <cell r="F1151">
            <v>103254</v>
          </cell>
          <cell r="G1151" t="str">
            <v>ExpertGroups/Karplanter/N</v>
          </cell>
          <cell r="H1151" t="str">
            <v>Karplanter</v>
          </cell>
          <cell r="I1151" t="str">
            <v>Karplanter</v>
          </cell>
          <cell r="J1151" t="str">
            <v>AlienSpecie</v>
          </cell>
          <cell r="N1151">
            <v>4</v>
          </cell>
          <cell r="Q1151">
            <v>4</v>
          </cell>
          <cell r="R1151" t="str">
            <v>V</v>
          </cell>
          <cell r="T1151" t="str">
            <v>SE</v>
          </cell>
          <cell r="U1151">
            <v>5</v>
          </cell>
          <cell r="V1151" t="str">
            <v>4A,4F</v>
          </cell>
          <cell r="X1151">
            <v>5</v>
          </cell>
          <cell r="Y1151">
            <v>4</v>
          </cell>
          <cell r="Z1151">
            <v>3</v>
          </cell>
          <cell r="AA1151">
            <v>1897</v>
          </cell>
          <cell r="AB1151" t="str">
            <v>terrestrial</v>
          </cell>
          <cell r="AD1151" t="str">
            <v>other</v>
          </cell>
          <cell r="AE1151" t="str">
            <v>yes</v>
          </cell>
          <cell r="AF1151" t="str">
            <v>yes</v>
          </cell>
          <cell r="AG1151">
            <v>1909</v>
          </cell>
          <cell r="AH1151" t="str">
            <v>Oslo: Bygdøy</v>
          </cell>
          <cell r="AI1151">
            <v>15</v>
          </cell>
          <cell r="AJ1151" t="str">
            <v>V</v>
          </cell>
          <cell r="AK1151" t="str">
            <v>V</v>
          </cell>
          <cell r="AL1151">
            <v>1</v>
          </cell>
          <cell r="AM1151" t="str">
            <v>importDirect</v>
          </cell>
          <cell r="AN1151">
            <v>3</v>
          </cell>
          <cell r="AO1151" t="str">
            <v>introductionEscaped,spreadNaturalDispersal</v>
          </cell>
          <cell r="AP1151" t="str">
            <v>Øs,OsA,He,Op,Bu,Ve,Te,Aa,Va,Ro,Ho,Sf,Mr,St,Nt</v>
          </cell>
          <cell r="AQ1151">
            <v>1896</v>
          </cell>
          <cell r="AR1151">
            <v>5</v>
          </cell>
          <cell r="AS1151">
            <v>9480</v>
          </cell>
          <cell r="AT1151">
            <v>193000</v>
          </cell>
          <cell r="AU1151">
            <v>20000</v>
          </cell>
          <cell r="AV1151">
            <v>30</v>
          </cell>
          <cell r="AW1151" t="str">
            <v>Ingen kjent effekt</v>
          </cell>
          <cell r="AX1151" t="str">
            <v>Ingen kjent effekt</v>
          </cell>
          <cell r="BC1151" t="str">
            <v>Ingen kjent effekt</v>
          </cell>
          <cell r="BD1151" t="str">
            <v>Ingen kjent effekt</v>
          </cell>
          <cell r="BE1151" t="str">
            <v>no</v>
          </cell>
          <cell r="BF1151" t="str">
            <v>no</v>
          </cell>
          <cell r="BG1151" t="str">
            <v>V</v>
          </cell>
          <cell r="BK1151" t="str">
            <v>temperate_boreal:NorthAndCentralAmerica|temperate_nemoral:NorthAndCentralAmerica</v>
          </cell>
          <cell r="BM1151" t="str">
            <v>temperate_boreal:Europe,NorthAndCentralAmerica|temperate_nemoral:Europe,Oceania,NorthAndCentralAmerica</v>
          </cell>
          <cell r="BO1151">
            <v>4</v>
          </cell>
          <cell r="BR1151" t="str">
            <v>RedListCategoryLevel</v>
          </cell>
          <cell r="BT1151">
            <v>3</v>
          </cell>
          <cell r="BW1151" t="str">
            <v>SpreadYearlyIncreaseObservations</v>
          </cell>
          <cell r="BX1151">
            <v>415</v>
          </cell>
          <cell r="BY1151">
            <v>2</v>
          </cell>
          <cell r="CB1151" t="str">
            <v>T35,T2,T4,T21,T35,T40,V2,T4,T32</v>
          </cell>
          <cell r="CC1151">
            <v>3</v>
          </cell>
          <cell r="CG1151" t="str">
            <v>T4,T21,V2,T4,V2</v>
          </cell>
          <cell r="CH1151">
            <v>1</v>
          </cell>
          <cell r="CL1151" t="str">
            <v>T4,T21,V2,T4,V2</v>
          </cell>
          <cell r="CM1151">
            <v>4</v>
          </cell>
          <cell r="CO1151" t="str">
            <v>X</v>
          </cell>
          <cell r="CP1151" t="str">
            <v>Åpen grunnlendt kalkmark i boreonemoral sone,Åpen grunnlendt kalkmark i boreonemoral sone</v>
          </cell>
          <cell r="CQ1151">
            <v>2</v>
          </cell>
          <cell r="CR1151" t="str">
            <v>X</v>
          </cell>
          <cell r="CT1151" t="str">
            <v>T2,T4,T21,T40,V2,T4</v>
          </cell>
          <cell r="CU1151">
            <v>1</v>
          </cell>
          <cell r="CX1151">
            <v>0</v>
          </cell>
          <cell r="CY1151">
            <v>1</v>
          </cell>
          <cell r="DB1151">
            <v>0</v>
          </cell>
          <cell r="DC1151" t="str">
            <v>Blåhegg&lt;em&gt; Amelanchier spicata &lt;/em&gt;(korrekt navn er kanskje &lt;i&gt;A. canadensis&lt;/i&gt;) er en relativt langlevd busk fra nordøstlige Nord-Amerika med meget effektiv frøreproduksjon. Vi har ikke funnet opplysninger om reproduksjonssystem for denne arten, men flere slektninger har aseksuell frøproduksjon (agamospermi), noe som sikrer høg og regelmessig fruktsetting (Campbell et al. 2014). Fruktene er saftige bærepler som ettertraktes og spres av fugl, potensielt over lange distanser (km).&lt;br/&gt;Blåhegg er klassifisert som invasiv i flere av våre naboland (Danmark, Sverige, Estland og Litauen: NOBANIS) og ser ut til å oppføre seg på tilsvarende måte her i Norge også.</v>
          </cell>
          <cell r="DD1151" t="str">
            <v>&lt;p&gt;Blåhegg&lt;em&gt; &lt;/em&gt;synes å ha blitt introdusert som prydbusk i norske hager på slutten av 1800-tallet. Arten startet å spre seg for alvor rundt 1900. Dette stemmer med estimert år for ekspansjonsstart ved beregning av ekspansjonshastigheten under b-kriteriet. Første dokumenterte forvilling er i Ro Stavanger i 1904, og første dokumenterte etablering er i Oslo: Bygdøy i 1909. Ekspansjonen har vært jamt og nokså rask, med nesten 4 ganger økning fra 1921-1940 til 1941-1960, omtrent fordobling videre til 1961-1980 og igjen til 1981-2000, og nesten 100 % videre økning til 2016. Arten har nå trolig nådd sitt potensielle utbredelsesområde (polygon), med godt etablerte bestander nord til Nord-Trøndelag og mer usikker etablering nord til Lofoten. Det er fortsatt stort rom for fortetning, og arten vil etter all sannsynlighet også spre seg ytterligere i de nordligste fylkene.&lt;/p&gt;</v>
          </cell>
          <cell r="DE1151" t="str">
            <v>Blåhegg er en mye plantet og hardfør prydbusk, trolig introdusert på slutten av 1800-tallet og med spredning ut i naturen fra rundt 1900. Den sprer seg både fra privathager og grøntanlegg, og arten spres med saftige frukter som spises av fugl og steinfruktene skites ut der fuglene setter seg, fortrinnsvis i kratt i skogkanter, på hogstfelt, og litt mer sjelden i tett skog.</v>
          </cell>
          <cell r="DF1151" t="str">
            <v>Arten har et stort invasjonspotensial, en kombinasjon av lang median levetid og moderat ekspansjonshastighet. Den har allerede et svært stort antall godt etablerte og individrike forekomster. Blåhegg etablerer seg i en rekke skogtyper, både barskog (særlig furuskog) og lauvskog (særlig edellauvskog og blandingsskog).</v>
          </cell>
          <cell r="DG1151" t="str">
            <v>Arten vurderes å ha store økologiske effekter, men med usikkerhet ned til middels effekter. Blåhegg er naturalisert i skog og berg og dessuten på strandeng og i strandsump. Den finnes også forvillet i utbyggingsområder, på skrotemark og på veikanter. Arten har stor fruktproduksjon og påvirker opplagt næringsvalget hos de fuglene som finnes i og nær de skogtypene der den etableres.&lt;br/&gt;&lt;p&gt;Fremmede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 har gjort de fremmede buskene og trærne populære i utgangspunktet. Vi har valgt å angi usikkerhet mot en lavere delkategori fordi vi har for lite dokumentasjon på i hvilken grad slike interaksjoner finner sted.&lt;/p&gt;Arten hybridiserer med de to andre norske artene av &lt;i&gt;Amelanchier&lt;/i&gt; - taggblåhegg &lt;i&gt;A. alnifolia&lt;/i&gt; og kanadablåhegg &lt;i&gt;A. lamarckii&lt;/i&gt; - men etter som alle tre er fremmede arter, påvirker dette ikke risikovurderingen. Dessuten kaster denne hybridiseringen noe tvil over antakelsen om at artene er apomiktiske.&lt;br/&gt;Blåhegg kan fortrenge hjemlige vedplanter lokalt i rommet, inkludert truete og sårbare arter, og den kan endre naturtyper på sikt ved at den kan danne et busksjikt som er fremmed for den opprinnelige naturtypen. &lt;br/&gt;</v>
          </cell>
          <cell r="DH1151" t="str">
            <v>&lt;p&gt;Blåhegg vurderes til svært høg økologisk risiko på grunn av et stort invasjonspotensial og store (til middels) økologiske effekter på stedegne arter og naturtyper. Den økologiske effekten vurderes denne gangen som noe mer alvorlig enn ved forrige vurderingsrunde, i 2012, og dette skyldes at det er blitt mye mer av arten siden den gang.&lt;/p&gt;&lt;p&gt;Risikovurderingen gjelder arten generelt, dvs. &lt;b&gt;&lt;i&gt;inkludert&lt;/i&gt;&lt;/b&gt; det som måtte foreligge av forvillede kultivarer (sorter) og frøkilder. Datamaterialet som ligger til grunn for vurderingen, skiller ikke mellom ulike kultivarer og frøkilder, og slike kan derfor ikke vurderes separat med utgangspunkt i de data vi har tilgjengelig. Miljødirektoratet har bedt om en økologisk risikovurdering av frøkilden Moelv. Dette er ikke en kultivar og bør angis som _x001D_ fk Moelv_x001D_  for å skille den fra kultivarer. Den er beskrevet som nøysom, hardfør og med _x001D_ store hegglignende, duftende blomster &amp;  etterfulgt av mengder av dekorative frukter, som er ettertraktet av småfugl._x001D_  (http://www.eplante.no/innhold/planter/amelanchier-spicata-fk-moelv-e/). Det er dermed ikke noe som skulle tilsi at denne utgjør en lågere risiko enn arten generelt. Vi har ikke undersøkt i hvilken grad andre kultivarer eller frøkilder av &lt;i&gt;Amelanchier spicata &lt;/i&gt;har dokumenterte egenskaper som vil kunne påvirke invasjonspotensialet og/eller økologisk effekt slik at man kunne forvente en annen risiko enn den som gis i den generelle vurderingen av arten.&lt;/p&gt;&lt;p&gt; &lt;/p&gt;</v>
          </cell>
          <cell r="DI1151">
            <v>6</v>
          </cell>
        </row>
        <row r="1152">
          <cell r="B1152" t="str">
            <v>Berberis thunbergii</v>
          </cell>
          <cell r="C1152" t="str">
            <v>DC.</v>
          </cell>
          <cell r="D1152" t="str">
            <v>høstberberis</v>
          </cell>
          <cell r="E1152">
            <v>62955</v>
          </cell>
          <cell r="F1152">
            <v>102995</v>
          </cell>
          <cell r="G1152" t="str">
            <v>ExpertGroups/Karplanter/N</v>
          </cell>
          <cell r="H1152" t="str">
            <v>Karplanter</v>
          </cell>
          <cell r="I1152" t="str">
            <v>Karplanter</v>
          </cell>
          <cell r="J1152" t="str">
            <v>AlienSpecie</v>
          </cell>
          <cell r="N1152">
            <v>4</v>
          </cell>
          <cell r="Q1152">
            <v>3</v>
          </cell>
          <cell r="R1152" t="str">
            <v>V</v>
          </cell>
          <cell r="T1152" t="str">
            <v>SE</v>
          </cell>
          <cell r="U1152">
            <v>5</v>
          </cell>
          <cell r="V1152" t="str">
            <v>4AB,3D</v>
          </cell>
          <cell r="W1152" t="str">
            <v>HI</v>
          </cell>
          <cell r="X1152">
            <v>5</v>
          </cell>
          <cell r="Y1152">
            <v>4</v>
          </cell>
          <cell r="Z1152">
            <v>3</v>
          </cell>
          <cell r="AA1152">
            <v>1967</v>
          </cell>
          <cell r="AB1152" t="str">
            <v>terrestrial</v>
          </cell>
          <cell r="AD1152" t="str">
            <v>unknown</v>
          </cell>
          <cell r="AE1152" t="str">
            <v>yes</v>
          </cell>
          <cell r="AF1152" t="str">
            <v>unknown</v>
          </cell>
          <cell r="AG1152">
            <v>1967</v>
          </cell>
          <cell r="AH1152" t="str">
            <v>VA Kristiansand: Nedre Kongsgård</v>
          </cell>
          <cell r="AI1152">
            <v>10</v>
          </cell>
          <cell r="AJ1152" t="str">
            <v>V</v>
          </cell>
          <cell r="AL1152">
            <v>1</v>
          </cell>
          <cell r="AM1152" t="str">
            <v>importDirect</v>
          </cell>
          <cell r="AN1152">
            <v>4</v>
          </cell>
          <cell r="AO1152" t="str">
            <v>introductionEscaped,spreadNaturalDispersal</v>
          </cell>
          <cell r="AP1152" t="str">
            <v>Øs,OsA,He,Op,Bu,Ve,Te,Aa,Va,Ro,Ho,Sf,Mr,St</v>
          </cell>
          <cell r="AQ1152">
            <v>1696</v>
          </cell>
          <cell r="AR1152">
            <v>5</v>
          </cell>
          <cell r="AS1152">
            <v>8480</v>
          </cell>
          <cell r="AT1152">
            <v>169000</v>
          </cell>
          <cell r="AU1152">
            <v>26000</v>
          </cell>
          <cell r="AV1152">
            <v>20</v>
          </cell>
          <cell r="AW1152" t="str">
            <v>Ingen kjent effekt</v>
          </cell>
          <cell r="AX1152" t="str">
            <v>Ingen kjent effekt</v>
          </cell>
          <cell r="BC1152" t="str">
            <v>Ingen kjent effekt</v>
          </cell>
          <cell r="BD1152" t="str">
            <v>Ingen kjent effekt</v>
          </cell>
          <cell r="BE1152" t="str">
            <v>no</v>
          </cell>
          <cell r="BF1152" t="str">
            <v>no</v>
          </cell>
          <cell r="BK1152" t="str">
            <v>temperate_nemoral:Asia|subtropic_unspecified:Asia</v>
          </cell>
          <cell r="BM1152" t="str">
            <v>temperate_boreal:Europe|temperate_nemoral:Europe,Asia,Oceania,NorthAndCentralAmerica|subtropic_unspecified:Asia|subtropic_mediterranean:Europe,Oceania</v>
          </cell>
          <cell r="BO1152">
            <v>4</v>
          </cell>
          <cell r="BR1152" t="str">
            <v>RedListCategoryLevel</v>
          </cell>
          <cell r="BT1152">
            <v>4</v>
          </cell>
          <cell r="BW1152" t="str">
            <v>SpreadYearlyIncreaseObservations</v>
          </cell>
          <cell r="BX1152">
            <v>1063</v>
          </cell>
          <cell r="BY1152">
            <v>2</v>
          </cell>
          <cell r="CB1152" t="str">
            <v>T4-C-1,T4-C-2,T4-C-3,T4-C-4,T4-C-7,T4-C-11,T4-C-12,T1,T32,T34,T35,T40,T30-C-2</v>
          </cell>
          <cell r="CC1152">
            <v>3</v>
          </cell>
          <cell r="CE1152" t="str">
            <v>X</v>
          </cell>
          <cell r="CG1152" t="str">
            <v>T4-C-4,T4-C-12</v>
          </cell>
          <cell r="CH1152">
            <v>2</v>
          </cell>
          <cell r="CL1152" t="str">
            <v>T30-C-2,T4-C-3,T4-C-4,T4-C-12,T30-C-2</v>
          </cell>
          <cell r="CM1152">
            <v>2</v>
          </cell>
          <cell r="CP1152" t="str">
            <v>Kystlynghei</v>
          </cell>
          <cell r="CQ1152">
            <v>1</v>
          </cell>
          <cell r="CT1152" t="str">
            <v>T4-C-3,T4-C-4,T4-C-12,T30-C-2</v>
          </cell>
          <cell r="CU1152">
            <v>1</v>
          </cell>
          <cell r="CX1152">
            <v>0</v>
          </cell>
          <cell r="CY1152">
            <v>1</v>
          </cell>
          <cell r="DB1152">
            <v>0</v>
          </cell>
          <cell r="DC1152" t="str">
            <v>Høstberberis &lt;em&gt;Berberis thunbergii &lt;/em&gt;er en langlevd busk med frøreproduksjon. Den har saftige bær som spres effektivt med fugl, observert over flere km. Arten stammer fra Japan og er innført som prydbusk.</v>
          </cell>
          <cell r="DD1152" t="str">
            <v>&lt;p&gt;Høstberberis ble populær i hager på 1960-, 1970- og 1980-tallet, særlig etter forbud mot planting av berberis &lt;em&gt;B. vulgaris &lt;/em&gt;i kornområder (berberis er mellomvert for svartrust på korn). Arten hadde litt tilfeldige spredninger ut fra hager (fuglespredte, saftige frukter) fra 1967 og fram til 1980 da den regelrett eksploderte, med økning fra 7 til 100 dokumenterte forekomster på ett tiår. Prosessen har fortsatt i akselererende takt, og arten er nå så vanlig i skog nær boligområder at den knapt noteres lengre. Den er foreløpig funnet nord til Trøndelag, men har fortsatt stort potensial for spredning og fortetning i boreonemoral og sørboreal sone, trolig nord til Nordland.&lt;/p&gt;</v>
          </cell>
          <cell r="DE1152" t="str">
            <v>Arten spres både fra privathager og fra grøntanlegg der den brukes i meget stort omfang. I tillegg er den nå så godt etablert at den også sprer seg mange ganger per år fra etablerte forekomster i norsk natur.</v>
          </cell>
          <cell r="DF1152" t="str">
            <v>Arten har et stort invasjonspotensial, med maksimum skår både i median levetid og i ekspansjonshastighet (beste estimat over 1000 m/år). Arten har de siste 40 årene hatt en gjennomsnittlig økning i antall dokumenterte forekomster på ca. 500 % for hvert tiår.</v>
          </cell>
          <cell r="DG1152" t="str">
            <v>Arten vurderes å ha middels økologiske effekter, med usikkerhet til en liten effekt. Den er invasiv i en lang rekke skogtyper. Arten er registrert som frøforvillet i en lang rekke naturtyper, fra bergvegger og kystlynghei til skog, men med en hovedtyngde på middels næringsrike fastmarkskoger (både gran og lauvtrær) og særlig på flommarkskog. Den er dessuten vanlig på en rekke typer skrotemark. Arten er skyggetålende og kan danne tette kratt. I naturtyper med busksjikt kan arten fortrenge stedegne busker (dette ble ikke tatt inn i vurderingen sist): i naturtyper uten kan den etablere et fremmed busksjikt.&lt;br/&gt;Den har så stor fruktproduksjon at den kan tenkes å forstyrre balansen mellom bærspisende fugler og stedegne bærbusker. 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 har gjort de fremmede buskene og trærne populære i utgangspunktet. Vi har valgt å angi usikkerhet mot en lavere delkategori fordi vi har for lite dokumentasjon på i hvilken grad slike interaksjoner finner sted.</v>
          </cell>
          <cell r="DH1152" t="str">
            <v>&lt;p&gt;Høstberberis vurderes til svært høg økologisk risiko, med usikkerhet til høg risiko, som en kombinasjon av stort invasjonspotensial og middels (til en liten) økologisk effekt. Arten har spredd seg kraftig de siste tiårene, og har på relativt kort tid spredd seg i hele landet nord til Trøndelag. I naturtyper med busksjikt kan arten fortrenge de hjemlige buskene, og den kan danne et nytt busksjikt i naturtyper som i utgangpunktet mangler dette sjiktet. Den store bærproduksjonen kan forstyrre balansen mellom bærspisende fulger som spredningsvektorer og stedegne bærbusker. Arten omsettes knapt i dag, men er svært mye plantet i hager og formerer seg dessuten i stort omfang i naturen allerede.&lt;/p&gt;&lt;p&gt;Risikovurderingen gjelder arten generelt, dvs. &lt;b&gt;&lt;i&gt;inkludert&lt;/i&gt;&lt;/b&gt; det som måtte foreligge av forvillede kultivarer (sorter) og former. Datamaterialet som ligger til grunn for vurderingene, skiller ikke mellom ulike kultivarer og former, og slike kan derfor ikke vurderes separat med utgangspunkt i de data vi har tilgjengelig. Miljødirektoratet har bedt om en økologisk risikovurdering av _x0019_ Atropurpurea_x0019_ . Kultivarnavnet er ikke er akseptert av Royal Horticultural Society (se http://apps.rhs.org.uk/horticulturaldatabase/HortGenera.asp), men den er angitt som en form som omfatter over 20 ulike kultivarer (i Svensk kulturv&amp;#228:xtdatabas ligger den også inne som en varietet, se https://www.slu.se/centrumbildningar-och-projekt/skud/vaxtnamn). Vi antar derfor at det er formen som er ment (med et ukjent antall kultivarer). Ifølge ADBs faktaark (http://www2.artsdatabanken.no/faktaark/Faktaark261.pdf) er det først og fremst hovedformen med grønne blad som etablerer seg i naturen, men hvorvidt dette skyldes en forskjell i spredningsvillighet eller om det bare er fordi den rødbladete formen er mindre dyrket er uvisst. Vi har imidlertid observert rødbladete former mange steder i naturen. Vinterherdigheten kan ha en betydning. Ifølge Hageselskapets sortsliste (2005) er _x0019_ Atropurpurea_x0019_  plassert i herdighetssone 4 mot 6 for arten. En undersøkelse fra nordøstlige USA har konkludert med at var. &lt;i&gt;atropurpurea&lt;/i&gt; (antar at dette er det samme som f. &lt;i&gt;atropurpurea&lt;/i&gt;) bidrar til invasive populasjoner av &lt;i&gt;B. thunbergii&lt;/i&gt;, men bare i en begrenset grad (Lubell et al. 2008). Det er derfor sannsynlig at den rødbladete utgaven har en noe lavere spredningsevne og dermed også noe lavere ekspansjonshastighet og invasjonspotensial enn arten. _x0018_ Atropurpurea_x0019_  kan derfor ha en lavere risiko enn arten slik den er vurdert. Vi har ikke undersøkt i hvilken grad andre kultivarer eller former av &lt;i&gt;Berberis thunbergii &lt;/i&gt;har dokumenterte egenskaper som vil kunne påvirke invasjonspotensialet og/eller økologisk effekt, slik at man kunne forvente en annen risiko enn den som gis i den generelle vurderingen av arten. &lt;/p&gt;</v>
          </cell>
          <cell r="DI1152">
            <v>8</v>
          </cell>
        </row>
        <row r="1153">
          <cell r="B1153" t="str">
            <v>Cotoneaster bullatus</v>
          </cell>
          <cell r="C1153" t="str">
            <v>Bois</v>
          </cell>
          <cell r="D1153" t="str">
            <v>bulkemispel</v>
          </cell>
          <cell r="E1153">
            <v>132020</v>
          </cell>
          <cell r="F1153">
            <v>103270</v>
          </cell>
          <cell r="G1153" t="str">
            <v>ExpertGroups/Karplanter/N</v>
          </cell>
          <cell r="H1153" t="str">
            <v>Karplanter</v>
          </cell>
          <cell r="I1153" t="str">
            <v>Karplanter</v>
          </cell>
          <cell r="J1153" t="str">
            <v>AlienSpecie</v>
          </cell>
          <cell r="N1153">
            <v>4</v>
          </cell>
          <cell r="Q1153">
            <v>4</v>
          </cell>
          <cell r="T1153" t="str">
            <v>SE</v>
          </cell>
          <cell r="U1153">
            <v>5</v>
          </cell>
          <cell r="V1153" t="str">
            <v>4AB,4I</v>
          </cell>
          <cell r="X1153">
            <v>5</v>
          </cell>
          <cell r="Y1153">
            <v>4</v>
          </cell>
          <cell r="Z1153">
            <v>4</v>
          </cell>
          <cell r="AA1153">
            <v>1938</v>
          </cell>
          <cell r="AB1153" t="str">
            <v>terrestrial</v>
          </cell>
          <cell r="AD1153" t="str">
            <v>unknown</v>
          </cell>
          <cell r="AE1153" t="str">
            <v>yes</v>
          </cell>
          <cell r="AF1153" t="str">
            <v>unknown</v>
          </cell>
          <cell r="AG1153">
            <v>1938</v>
          </cell>
          <cell r="AH1153" t="str">
            <v>Oslo: Bygdøy: "Omegnen av Grev Wedels monument"</v>
          </cell>
          <cell r="AI1153">
            <v>15</v>
          </cell>
          <cell r="AK1153" t="str">
            <v>V</v>
          </cell>
          <cell r="AL1153">
            <v>1</v>
          </cell>
          <cell r="AM1153" t="str">
            <v>importDirect</v>
          </cell>
          <cell r="AN1153">
            <v>4</v>
          </cell>
          <cell r="AO1153" t="str">
            <v>introductionEscaped,spreadNaturalDispersal</v>
          </cell>
          <cell r="AP1153" t="str">
            <v>Øs,OsA,He,Op,Bu,Ve,Te,Aa,Va,Ro,Ho,Sf,Mr,St</v>
          </cell>
          <cell r="AQ1153">
            <v>1000</v>
          </cell>
          <cell r="AR1153">
            <v>5</v>
          </cell>
          <cell r="AS1153">
            <v>5000</v>
          </cell>
          <cell r="AT1153">
            <v>172000</v>
          </cell>
          <cell r="AU1153">
            <v>15000</v>
          </cell>
          <cell r="AV1153">
            <v>20</v>
          </cell>
          <cell r="AW1153" t="str">
            <v>Ingen kjent effekt</v>
          </cell>
          <cell r="AX1153" t="str">
            <v>Ingen kjent effekt</v>
          </cell>
          <cell r="BC1153" t="str">
            <v>Øker næringsmengden tilgjengelig for fruktspisende fugler</v>
          </cell>
          <cell r="BD1153" t="str">
            <v>Ingen kjent effekt</v>
          </cell>
          <cell r="BE1153" t="str">
            <v>no</v>
          </cell>
          <cell r="BF1153" t="str">
            <v>no</v>
          </cell>
          <cell r="BG1153" t="str">
            <v>V</v>
          </cell>
          <cell r="BK1153" t="str">
            <v>temperate_nemoral:Asia|subtropic_highlands:Asia</v>
          </cell>
          <cell r="BM1153" t="str">
            <v>temperate_boreal:Europe|temperate_nemoral:Europe,Asia,Oceania,NorthAndCentralAmerica|subtropic_highlands:Asia</v>
          </cell>
          <cell r="BO1153">
            <v>4</v>
          </cell>
          <cell r="BR1153" t="str">
            <v>RedListCategoryLevel</v>
          </cell>
          <cell r="BT1153">
            <v>4</v>
          </cell>
          <cell r="BW1153" t="str">
            <v>SpreadYearlyIncreaseObservations</v>
          </cell>
          <cell r="BX1153">
            <v>1095</v>
          </cell>
          <cell r="BY1153">
            <v>1</v>
          </cell>
          <cell r="CB1153" t="str">
            <v>T4-C-2,T4-C-3,T4-C-4,T4-C-7,T4-C-8,T32-C-3,T32-C-5,T32-C-7,T32-C-13,T32-C-15,T32-C-17,T40,T42</v>
          </cell>
          <cell r="CC1153">
            <v>3</v>
          </cell>
          <cell r="CE1153" t="str">
            <v>X</v>
          </cell>
          <cell r="CG1153" t="str">
            <v>T4-C-4,T4-C-8,T32-C-15,T32-C-17</v>
          </cell>
          <cell r="CH1153">
            <v>2</v>
          </cell>
          <cell r="CL1153" t="str">
            <v>T4-C-4,T4-C-8,T32-C-15,T32-C-17,T4-C-4,T4-C-8</v>
          </cell>
          <cell r="CM1153">
            <v>3</v>
          </cell>
          <cell r="CP1153" t="str">
            <v>Åpen grunnlendt kalkmark i boreonemoral sone</v>
          </cell>
          <cell r="CQ1153">
            <v>1</v>
          </cell>
          <cell r="CT1153" t="str">
            <v>T4-C-3,T4-C-4,T4-C-7,T4-C-8,T32-C-3,T32-C-5,T32-C-7,T32-C-13,T32-C-15,T32-C-17</v>
          </cell>
          <cell r="CU1153">
            <v>1</v>
          </cell>
          <cell r="CX1153">
            <v>0</v>
          </cell>
          <cell r="CY1153">
            <v>4</v>
          </cell>
          <cell r="DB1153">
            <v>3</v>
          </cell>
          <cell r="DC1153" t="str">
            <v>Bulkemispel &lt;em&gt;Cotoneaster bullatus &lt;/em&gt;stammer fra Kina. Den er en opptil 5 m høg, langlevd busk med stor produksjon av saftige bærepler. Fruktene spises og frøene spres med fugl. Bulkemispel etablerer seg i en lang rekke kratt- og skogtyper (tørre til friske, nokså næringsfattige til næringsrike og kalkrike).&lt;br/&gt;Noen &lt;em&gt;Cotoneaster&lt;/em&gt;-arter er diploide med seksuell frøformering. Disse er oftest krysspollinerte og krever minst to individer på et sted før reproduksjon kan begynne, noe som ikke er så vanlig hos fuglespredte fremmedarter. De fleste &lt;em&gt;Cotoneaster&lt;/em&gt;-arter er imidlertid tetraploide med aseksuell frøformering, og her kan ett enkelt individ raskt gi opphav til en hel bestand. Bulkemispel hører til den siste gruppen (Fryer &amp; Hylm&amp;#246: 2009).&lt;br/&gt;Bulkemispel har vært og er delvis fortsatt en meget populær hagebusk. Den er nå forbudt å plante og omsette til videre dyrkning (FOR 2000-12-01 nr 1333: Forskrift om planter og tiltak mot planteskadegjørere) fordi den er vektor for sjukdommen pærebrann &lt;i&gt;Erwinia amylovora&lt;/i&gt; (en bakterie) på ville og dyrkete frukttrær.</v>
          </cell>
          <cell r="DD1153" t="str">
            <v>&lt;p&gt;Arten ble første gang registrert som forvillet på Bygdøy i Oslo i 1938, på en plass der det fortsatt står en bestand. Det neste funnet ble først gjort 41 år senere, i Kalkheia i VA Kristiansand i 1979. Fra 1980 har arten enten ekspandert ekstremt raskt, eller den var omfattende oversett i naturen før 1980 (vi tror mest på den siste forklaringen). På litt under 40 år har den fått mer enn 300 dokumenterte forekomster og trolig 5-10 ganger så mange i virkeligheten. Arten er nå solid etablert i alle kystfylker nord til og med Sør-Trøndelag og også funnet ett sted i hvert av innlandsfylkene Hedmark (Ringsaker) og Oppland (Gran). Arten er en av de mest hardføre i slekta, med frostgrense oppgitt til -21 grader. Arten har et stort potensial for videre lokalspredning og fortetning, sjøl om dyrkningen i hager er i ferd med å stoppe i store deler av landet.&lt;/p&gt;</v>
          </cell>
          <cell r="DE1153" t="str">
            <v>Arten er innført som hagebusk og sprer seg ut fra hager og parker og videre i naturen ved at fugler spiser de røde bæreplene og skiter ut frøene. Spredningsavstanden kan bli på godt over &amp;#233:n kilometer for hver spredningshending.</v>
          </cell>
          <cell r="DF1153" t="str">
            <v>Invasjonspotensialet er stort på grunn av lang median levetid og spesielt høg ekspansjonshastighet. Arten har en stor og økende populasjon i naturen. Det potensielle utbredelsesområdet (polygonet) er kanskje omtrent nådd, men det er meget stort rom for fortetning (økning i forekomstareal).</v>
          </cell>
          <cell r="DG1153" t="str">
            <v>Bulkemispel har flere negative økologiske effekter, &amp;#233:n av dem stor. Den mest avgjørende effekten er at den er vektor for en en alvorlig sykdom på frukttrær, pærebrann &lt;em&gt;Erwinia amylovora&lt;/em&gt; (se Sletten og Sundheim 2007 - Artsdatabankens faktaark), som kan overføres til hjemlige arter i rosefamilien (spesielt villeple). Denne bakteriesykdommen ble ikke risikovurdert i 2012 og blir det heller ikke i inneværende runde (bakterier vurderes ikke), men ble i 2007 vurdert til høy risiko (som den gangen var øverste kategori). Vi har satt den økologiske effekten til høyeste kategori for de to vektorartene som har omsetningsforbud på grunn av denne parasitten selv om sykdommen også kan gå på andre vedplanter i rosefamilien. &lt;br/&gt;Arten fører også til strukturendring ved at arten danner et nytt busksjikt i skogtyper som ofte har lite eller ingen busker. Den er mer storvokst enn de fleste hjemlige norske busker. Den er invasiv i en prioritert naturtype: grunnlendt mark på kalkgrunn i boreonemoral sone. Fruktene henger også på lenge utover vinteren og utgjør en matreserve for fugl på ei årstid med lite mat.&lt;br/&gt;&lt;p&gt;Fremmede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ofte&lt;b&gt; &lt;/b&gt;har gjort de fremmede buskene og trærne populære i utgangspunktet. Vi har valgt å angi usikkerhet mot en lavere delkategori fordi vi har for lite dokumentasjon på i hvilken grad slike interaksjoner finner sted.&lt;/p&gt;</v>
          </cell>
          <cell r="DH1153" t="str">
            <v>&lt;p&gt;Bulkemispel vurderes til en svært høg økologisk risiko, som en kombinasjon av stort invasjonspotensial og en stor økologisk effekt. Den fortrenger andre busker, etablerer et busksjikt i naturtyper som ikke naturlig har et slikt et, kan konkurrere med hjemlige busker og trær om fugler som spredningsvektor, og den er vektor for en alvorlig plantesykdom (pærebrann).&lt;/p&gt;&lt;p&gt;Sjøl om det nå er forbud mot omsetning av bulkemispel, og arten blir mindre brukt i hager og parker, er det nå så mye av den etablert i naturen at dens videre ekspansjon er praktisk talt uavhengig av om den dyrkes eller ikke.&lt;/p&gt;</v>
          </cell>
          <cell r="DI1153">
            <v>7</v>
          </cell>
        </row>
        <row r="1154">
          <cell r="B1154" t="str">
            <v>Cotoneaster dielsianus</v>
          </cell>
          <cell r="C1154" t="str">
            <v>E.Pritz.</v>
          </cell>
          <cell r="D1154" t="str">
            <v>dielsmispel</v>
          </cell>
          <cell r="E1154">
            <v>132021</v>
          </cell>
          <cell r="F1154">
            <v>103272</v>
          </cell>
          <cell r="G1154" t="str">
            <v>ExpertGroups/Karplanter/N</v>
          </cell>
          <cell r="H1154" t="str">
            <v>Karplanter</v>
          </cell>
          <cell r="I1154" t="str">
            <v>Karplanter</v>
          </cell>
          <cell r="J1154" t="str">
            <v>AlienSpecie</v>
          </cell>
          <cell r="N1154">
            <v>4</v>
          </cell>
          <cell r="Q1154">
            <v>3</v>
          </cell>
          <cell r="T1154" t="str">
            <v>SE</v>
          </cell>
          <cell r="U1154">
            <v>5</v>
          </cell>
          <cell r="V1154" t="str">
            <v>4AB,3F</v>
          </cell>
          <cell r="X1154">
            <v>5</v>
          </cell>
          <cell r="Y1154">
            <v>4</v>
          </cell>
          <cell r="Z1154">
            <v>3</v>
          </cell>
          <cell r="AA1154">
            <v>1966</v>
          </cell>
          <cell r="AB1154" t="str">
            <v>terrestrial</v>
          </cell>
          <cell r="AD1154" t="str">
            <v>unknown</v>
          </cell>
          <cell r="AE1154" t="str">
            <v>yes</v>
          </cell>
          <cell r="AF1154" t="str">
            <v>unknown</v>
          </cell>
          <cell r="AG1154">
            <v>1966</v>
          </cell>
          <cell r="AH1154" t="str">
            <v>Vf Tjøme: Krukehavna - Lilleskogen</v>
          </cell>
          <cell r="AI1154">
            <v>15</v>
          </cell>
          <cell r="AK1154" t="str">
            <v>V</v>
          </cell>
          <cell r="AL1154">
            <v>1</v>
          </cell>
          <cell r="AM1154" t="str">
            <v>importDirect</v>
          </cell>
          <cell r="AN1154">
            <v>3</v>
          </cell>
          <cell r="AO1154" t="str">
            <v>introductionEscaped,spreadNaturalDispersal</v>
          </cell>
          <cell r="AP1154" t="str">
            <v>Øs,OsA,He,Bu,Ve,Te,Aa,Va,Ro,Ho,Sf,Mr</v>
          </cell>
          <cell r="AQ1154">
            <v>916</v>
          </cell>
          <cell r="AR1154">
            <v>4</v>
          </cell>
          <cell r="AS1154">
            <v>3664</v>
          </cell>
          <cell r="AT1154">
            <v>131000</v>
          </cell>
          <cell r="AU1154">
            <v>10800</v>
          </cell>
          <cell r="AV1154">
            <v>20</v>
          </cell>
          <cell r="AW1154" t="str">
            <v>Ingen kjent effekt</v>
          </cell>
          <cell r="AX1154" t="str">
            <v>Ingen kjent effekt</v>
          </cell>
          <cell r="BC1154" t="str">
            <v>Kan bidra til økt næringstilgang til fuglebestander.</v>
          </cell>
          <cell r="BD1154" t="str">
            <v>Ingen kjent effekt</v>
          </cell>
          <cell r="BE1154" t="str">
            <v>no</v>
          </cell>
          <cell r="BF1154" t="str">
            <v>no</v>
          </cell>
          <cell r="BK1154" t="str">
            <v>temperate_nemoral:Asia|subtropic_highlands:Asia</v>
          </cell>
          <cell r="BM1154" t="str">
            <v>temperate_boreal:Europe|temperate_nemoral:Europe,Asia,NorthAndCentralAmerica|subtropic_highlands:Asia</v>
          </cell>
          <cell r="BO1154">
            <v>4</v>
          </cell>
          <cell r="BR1154" t="str">
            <v>RedListCategoryLevel</v>
          </cell>
          <cell r="BT1154">
            <v>4</v>
          </cell>
          <cell r="BV1154" t="str">
            <v>X</v>
          </cell>
          <cell r="BW1154" t="str">
            <v>SpreadYearlyIncreaseObservations</v>
          </cell>
          <cell r="BX1154">
            <v>594</v>
          </cell>
          <cell r="BY1154">
            <v>2</v>
          </cell>
          <cell r="CB1154" t="str">
            <v>T4-C-3,T4-C-4,T4-C-8,T32,T40</v>
          </cell>
          <cell r="CC1154">
            <v>1</v>
          </cell>
          <cell r="CH1154">
            <v>2</v>
          </cell>
          <cell r="CJ1154" t="str">
            <v>X</v>
          </cell>
          <cell r="CL1154" t="str">
            <v>T4-C-3,T4-C-4,T4-C-8</v>
          </cell>
          <cell r="CM1154">
            <v>3</v>
          </cell>
          <cell r="CP1154" t="str">
            <v>Åpen grunnlendt kalkmark i boreonemoral sone</v>
          </cell>
          <cell r="CQ1154">
            <v>1</v>
          </cell>
          <cell r="CT1154" t="str">
            <v>T4-C-3,T4-C-4,T4-C-8,T32</v>
          </cell>
          <cell r="CU1154">
            <v>1</v>
          </cell>
          <cell r="CX1154">
            <v>0</v>
          </cell>
          <cell r="CY1154">
            <v>1</v>
          </cell>
          <cell r="DB1154">
            <v>0</v>
          </cell>
          <cell r="DC1154" t="str">
            <v>Dielsmispel &lt;em&gt;Cotoneaster dielsianus &lt;/em&gt;stammer fra Sentral- og Vest-Kina. Den er en langlevd, middels høg busk på 2-4 m, med stor frøreproduksjon. Fruktene er saftige bærepler som ettertraktes av fugl som dermed sprer frøene. &lt;br/&gt;Noen &lt;em&gt;Cotoneaster&lt;/em&gt;-arter er diploide med seksuell frøformering. Disse er oftest krysspollinerte og krever minst to individer på et sted før reproduksjon kan begynne, noe som ikke er så vanlig hos fuglespredte fremmedarter. De fleste &lt;em&gt;Cotoneaster&lt;/em&gt;-arter er imidlertid tetraploide med aseksuell frøformering, og her kan ett enkelt individ raskt gi opphav til en hel bestand. Dielsmispel hører med til den siste gruppen (Fryer &amp; Hylm&amp;#246: 2009) og kan raskt starte populasjonsdannelse fra &amp;#233:n enkelt forvillet busk.</v>
          </cell>
          <cell r="DD1154" t="str">
            <v>&lt;p&gt;Dielsmispel er trolig kommet i kultur i nokså ny tid. Det første funnet som forvillet ble gjort i Vf Tjøme: Krukehavn i 1966, og fram til 1977 var det bare to funn til (VA Kristiansand: Kalkheia og Bu Drammen: Bragernesåsen). Fra 1977 ble det årvisst og snart flere ganger pr. år gjort nye funn, med nærmest en eksplosjon i funn og nye forekomster fra 1980. Arten er nå utbredt på Østlandet inn til He Ringsaker og langs hele kysten til MR Rauma. Arten er regnet som hardfør, med frosttoleranse ned til -21 grader, og kan forventes å dukke opp videre nordover, i hvert fall til og med Trøndelag. Den er allerede hyppig, men har stort potensial for videre spredning og fortetning.&lt;/p&gt;</v>
          </cell>
          <cell r="DE1154" t="str">
            <v>Arten er innført som hagebusk og spres ut fra hager med fugl som spiser fruktene. Spredningen kan gå over lange distanser (kilometer).</v>
          </cell>
          <cell r="DF1154" t="str">
            <v>Invasjonspotensialet er stort, som kombinasjon av lang median levetid og stor (med usikkerhet til moderat) ekspansjonshastighet. Arten har ekspandert meget raskt i løpet av kort tid.</v>
          </cell>
          <cell r="DG1154" t="str">
            <v>Den økologiske effekten vurderes til middels, ved antatt framtidig tilstandsendring (ved fortrengning av andre busker) i en sårbar naturtype: kalkrikt grunnlende i låglandet sørpå. Arten forventes også å fortrenge andre busker i andre naturtyper, dessuten å ha økologisk virkning ved sin store fruktproduksjon.&lt;br/&gt;&lt;p&gt;Fremmede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ofte&lt;b&gt; &lt;/b&gt;har gjort de fremmede buskene og trærne populære i utgangspunktet. Vi har valgt å angi usikkerhet mot en lavere delkategori fordi vi har for lite dokumentasjon på i hvilken grad slike interaksjoner finner sted.&lt;/p&gt;</v>
          </cell>
          <cell r="DH1154" t="str">
            <v>&lt;p&gt;Dielsmispel vurderes til svært høg risiko i norsk natur på grunn av stort invasjonspotensial kombinert med middels økologisk effekt. Den utslagsgivende økologiske effekten er forskyvning av artssammensetningen i busksjiktet i en sårbar naturtype, men også mulig effekt av den store fruktproduksjonen er vurdert. Arten kan konkurrere med hjemlige busker og trær om fugler som spredningsvektor.&lt;/p&gt;&lt;p&gt;&lt;br/&gt;&lt;/p&gt;</v>
          </cell>
          <cell r="DI1154">
            <v>6</v>
          </cell>
        </row>
        <row r="1155">
          <cell r="B1155" t="str">
            <v>Cotoneaster horizontalis</v>
          </cell>
          <cell r="C1155" t="str">
            <v>Decne.</v>
          </cell>
          <cell r="D1155" t="str">
            <v>krypmispel</v>
          </cell>
          <cell r="E1155">
            <v>63235</v>
          </cell>
          <cell r="F1155">
            <v>103275</v>
          </cell>
          <cell r="G1155" t="str">
            <v>ExpertGroups/Karplanter/N</v>
          </cell>
          <cell r="H1155" t="str">
            <v>Karplanter</v>
          </cell>
          <cell r="I1155" t="str">
            <v>Karplanter</v>
          </cell>
          <cell r="J1155" t="str">
            <v>AlienSpecie</v>
          </cell>
          <cell r="N1155">
            <v>4</v>
          </cell>
          <cell r="Q1155">
            <v>3</v>
          </cell>
          <cell r="T1155" t="str">
            <v>SE</v>
          </cell>
          <cell r="U1155">
            <v>5</v>
          </cell>
          <cell r="V1155" t="str">
            <v>4AB,3DF</v>
          </cell>
          <cell r="X1155">
            <v>5</v>
          </cell>
          <cell r="Y1155">
            <v>4</v>
          </cell>
          <cell r="Z1155">
            <v>3</v>
          </cell>
          <cell r="AA1155">
            <v>1981</v>
          </cell>
          <cell r="AB1155" t="str">
            <v>terrestrial</v>
          </cell>
          <cell r="AD1155" t="str">
            <v>unknown</v>
          </cell>
          <cell r="AE1155" t="str">
            <v>yes</v>
          </cell>
          <cell r="AF1155" t="str">
            <v>unknown</v>
          </cell>
          <cell r="AG1155">
            <v>1981</v>
          </cell>
          <cell r="AH1155" t="str">
            <v>AA Grimstad: Homborøy</v>
          </cell>
          <cell r="AI1155">
            <v>15</v>
          </cell>
          <cell r="AK1155" t="str">
            <v>V</v>
          </cell>
          <cell r="AL1155">
            <v>1</v>
          </cell>
          <cell r="AM1155" t="str">
            <v>importDirect</v>
          </cell>
          <cell r="AN1155">
            <v>3</v>
          </cell>
          <cell r="AO1155" t="str">
            <v>introductionEscaped,spreadNaturalDispersal</v>
          </cell>
          <cell r="AP1155" t="str">
            <v>Øs,OsA,Bu,Ve,Te,Aa,Va,Ro,Ho,Sf,Mr,St,Nt</v>
          </cell>
          <cell r="AQ1155">
            <v>468</v>
          </cell>
          <cell r="AR1155">
            <v>5</v>
          </cell>
          <cell r="AS1155">
            <v>2340</v>
          </cell>
          <cell r="AT1155">
            <v>145000</v>
          </cell>
          <cell r="AU1155">
            <v>7000</v>
          </cell>
          <cell r="AV1155">
            <v>10</v>
          </cell>
          <cell r="AW1155" t="str">
            <v>Ingen kjent effekt</v>
          </cell>
          <cell r="AX1155" t="str">
            <v>Ingen kjent effekt</v>
          </cell>
          <cell r="BC1155" t="str">
            <v>Kan bidra til økt næringstilgang til fuglebestander.</v>
          </cell>
          <cell r="BD1155" t="str">
            <v>Ingen kjent effekt</v>
          </cell>
          <cell r="BE1155" t="str">
            <v>no</v>
          </cell>
          <cell r="BF1155" t="str">
            <v>no</v>
          </cell>
          <cell r="BG1155" t="str">
            <v>V</v>
          </cell>
          <cell r="BK1155" t="str">
            <v>temperate_nemoral:Asia|subtropic_highlands:Asia</v>
          </cell>
          <cell r="BM1155" t="str">
            <v>temperate_nemoral:Europe,Asia,Oceania,NorthAndCentralAmerica|subtropic_mediterranean:Europe,Oceania|subtropic_highlands:Asia</v>
          </cell>
          <cell r="BO1155">
            <v>4</v>
          </cell>
          <cell r="BR1155" t="str">
            <v>RedListCategoryLevel</v>
          </cell>
          <cell r="BT1155">
            <v>4</v>
          </cell>
          <cell r="BW1155" t="str">
            <v>SpreadYearlyIncreaseObservations</v>
          </cell>
          <cell r="BX1155">
            <v>670</v>
          </cell>
          <cell r="BY1155">
            <v>1</v>
          </cell>
          <cell r="CB1155" t="str">
            <v>T1-C-3,T1-C-5,T1-C-7,T2-C-5,T2-C-7,T37,T40</v>
          </cell>
          <cell r="CC1155">
            <v>3</v>
          </cell>
          <cell r="CG1155" t="str">
            <v>T1-C-5,T1-C-7,T2-C-7</v>
          </cell>
          <cell r="CH1155">
            <v>2</v>
          </cell>
          <cell r="CL1155" t="str">
            <v>T1-C-5,T1-C-7,T1-C-3,T2-C-5,T2-C-7</v>
          </cell>
          <cell r="CM1155">
            <v>3</v>
          </cell>
          <cell r="CP1155" t="str">
            <v>Åpen grunnlendt kalkmark i boreonemoral sone</v>
          </cell>
          <cell r="CQ1155">
            <v>1</v>
          </cell>
          <cell r="CT1155" t="str">
            <v>T1-C-3,T1-C-5,T1-C-7,T2-C-5,T2-C-7</v>
          </cell>
          <cell r="CU1155">
            <v>1</v>
          </cell>
          <cell r="CX1155">
            <v>0</v>
          </cell>
          <cell r="CY1155">
            <v>1</v>
          </cell>
          <cell r="DB1155">
            <v>0</v>
          </cell>
          <cell r="DC1155" t="str">
            <v>Krypmispel-gruppa &lt;i&gt;Cotoneaster horizontalis&lt;/i&gt; agg. omfatter flere mattedannende espalierbusker fra Kina og naboland. De vokser ut over bergflater og murer og på grunnlende, med best vekst og etablering på kalkrikt berg. Buskene er langlevde og har frøformering med produksjon av svære mengder av små, saftige, røde bærepler. Fruktene spises av fugl som flyr vekk og sprer frøene, trolig over betydelige distanser (kanskje kilometer i &amp;#233:n enkelt spredningshendelse).&lt;br/&gt;Noen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Krypmispel-komplekset hører til den siste typen (Fryer &amp; Hylm&amp;#246: 2009), noe som innebærer at &amp;#233:n enkelt forvillet busk kan gi opphav til en populasjon.&lt;br/&gt;Krypmispel-gruppa, slik den ligger bestemt i herbariene, er trolig et kompleks av flere arter, hovedsakelig fra serien &lt;em&gt;Horizontales&lt;/em&gt; med 11 kjente arter. Arten(e) er innført som hageplante(r). Vi har ikke hatt kapasitet eller kompetanse til å studere dette materialet kritisk, men variasjonen i det innsamlete materialet tilsier at det dreier seg om flere arter (kanskje 5-10) og trolig også av andre serier enn &lt;i&gt;Horizontales&lt;/i&gt;.&lt;br/&gt;</v>
          </cell>
          <cell r="DD1155" t="str">
            <v>&lt;p&gt;Art(er) av dette og nærstående kompleks ble først notert forvillet i 1981 i AA Grimstad og har siden ekspandert svært raskt, med økning til 60 observerte populasjoner i 2010 (og kanskje 10 ganger så mange i realiteten). De er nå kjent i kyststrøk fra Osloområdet til Nord-Trøndelag. De er gjennomgående noe varmekrevende og litt frostfølsomme, med frosttoleranse ned til -15 til -18 grader. Alle de kjente artene av series &lt;i&gt;Horizontales &lt;/i&gt;har aseksuell frødannelse.&lt;/p&gt;</v>
          </cell>
          <cell r="DE1155" t="str">
            <v>Arten er Innført som hageplanter og sprer seg ut fra hager og videre i naturen med fugl.</v>
          </cell>
          <cell r="DF1155" t="str">
            <v>Invasjonspotensialet er stort, med lang median levetid og høg ekspansjonshastighet (580-800 m/år). Arten(e) har en mengde spredningspunkter fordi plantene er meget populære, særlig i noe berglendte hager og på murer.</v>
          </cell>
          <cell r="DG1155" t="str">
            <v>Artene vurderes til å ha middels økologisk effekt. Artene danner tette matter som fortrenger omtrent alle andre planter. Artene i krypmispel-gruppa har en viss preferanse for baserike berg, dvs. naturtyper som også rommer mange truete og sårbare hjemlige planter. Krypmisplene har allerede en fortrengningseffekt på kalkøyene i Oslofjorden og kommer raskt til å få det mange flere steder langs kysten.</v>
          </cell>
          <cell r="DH1155" t="str">
            <v>&lt;p&gt;Krypmispel vurderes til svært høg økologisk risiko fordi den har stort invasjonspotensial og middels økologiske effekter. Den er invasiv på grunnlende, på bergknauser og i sprekker i bergvegger, i kantkratt og i lysåpen skog, særlig på kalkgrunn. Den endrer sammensetningen av busksjiktet i krattvegetasjon, danner et nytt busksjikt på bergflater som ikke har et naturlig slikt. Arten er særlig ekspansiv på tørt, baserikt grunnlende i Sørøst-Norge, en utsatt naturtype med stort innslag av sjeldne og sårbare arter.&lt;br/&gt;&lt;/p&gt;&lt;p&gt;Risikovurderingen gjelder arten generelt, dvs. &lt;b&gt;&lt;i&gt;inkludert&lt;/i&gt;&lt;/b&gt; det som måtte foreligge av forvillede kultivarer (sorter). Datamaterialet som ligger til grunn for vurderingen, skiller ikke mellom ulike kultivarer, og kultivarer kan derfor ikke vurderes separat med utgangspunkt i de data vi har tilgjengelig. Miljødirektoratet har bedt om en økologisk risikovurdering av kultivaren _x0018_ Spred_x0019_ . Navnet er ikke akseptert av Royal Horticultural Society (se http://apps.rhs.org.uk/horticulturaldatabase/HortGenera.asp), men er oppført i Norsk offisiell sortsliste fra 1988 (se Vike 2006), men ikke i 2005-utgaven, og er et resultat fra utprøving ved UMB av ulike kloner for å finne fram til hardføre og frodige typer. Vi finner lite relevant informasjon om denne kultivaren, men klonen som ble til kultivaren _x0019_ Spred_x0019_  utmerket seg med hensyn på herdighet, vekstkraft og frodighet. Det er derfor ikke noe som skulle tilsi at denne utgjør en lavere risiko enn arten(e) generelt. Vi kjenner ikke til andre kultivarer av &lt;i&gt;Cotoneaster horizontalis &lt;/i&gt;som har dokumenterte egenskaper som vil kunne påvirke invasjonspotensialet og/eller økologisk effekt slik at man kunne forvente en annen risiko enn den som gis i den generelle vurderingen av arten. &lt;/p&gt;</v>
          </cell>
          <cell r="DI1155">
            <v>2</v>
          </cell>
        </row>
        <row r="1156">
          <cell r="B1156" t="str">
            <v>Cotoneaster moupinensis</v>
          </cell>
          <cell r="C1156" t="str">
            <v>Franch.</v>
          </cell>
          <cell r="D1156" t="str">
            <v>mørkmispel</v>
          </cell>
          <cell r="E1156">
            <v>63239</v>
          </cell>
          <cell r="F1156">
            <v>103279</v>
          </cell>
          <cell r="G1156" t="str">
            <v>ExpertGroups/Karplanter/N</v>
          </cell>
          <cell r="H1156" t="str">
            <v>Karplanter</v>
          </cell>
          <cell r="I1156" t="str">
            <v>Karplanter</v>
          </cell>
          <cell r="J1156" t="str">
            <v>AlienSpecie</v>
          </cell>
          <cell r="N1156">
            <v>3</v>
          </cell>
          <cell r="Q1156">
            <v>2</v>
          </cell>
          <cell r="S1156" t="str">
            <v>V</v>
          </cell>
          <cell r="T1156" t="str">
            <v>LO</v>
          </cell>
          <cell r="U1156">
            <v>2</v>
          </cell>
          <cell r="V1156" t="str">
            <v>3AB,2DF</v>
          </cell>
          <cell r="W1156" t="str">
            <v>HI</v>
          </cell>
          <cell r="X1156">
            <v>4</v>
          </cell>
          <cell r="Y1156">
            <v>4</v>
          </cell>
          <cell r="Z1156">
            <v>2</v>
          </cell>
          <cell r="AA1156">
            <v>1991</v>
          </cell>
          <cell r="AB1156" t="str">
            <v>terrestrial</v>
          </cell>
          <cell r="AD1156" t="str">
            <v>unknown</v>
          </cell>
          <cell r="AE1156" t="str">
            <v>yes</v>
          </cell>
          <cell r="AF1156" t="str">
            <v>unknown</v>
          </cell>
          <cell r="AG1156">
            <v>1991</v>
          </cell>
          <cell r="AH1156" t="str">
            <v>Ro Klepp:Orstad</v>
          </cell>
          <cell r="AI1156">
            <v>15</v>
          </cell>
          <cell r="AK1156" t="str">
            <v>V</v>
          </cell>
          <cell r="AL1156">
            <v>1</v>
          </cell>
          <cell r="AM1156" t="str">
            <v>importDirect</v>
          </cell>
          <cell r="AN1156">
            <v>3</v>
          </cell>
          <cell r="AO1156" t="str">
            <v>introductionEscaped,spreadNaturalDispersal</v>
          </cell>
          <cell r="AP1156" t="str">
            <v>OsA,Bu,Va,Ro,St</v>
          </cell>
          <cell r="AQ1156">
            <v>84</v>
          </cell>
          <cell r="AR1156">
            <v>5</v>
          </cell>
          <cell r="AS1156">
            <v>420</v>
          </cell>
          <cell r="AT1156">
            <v>75000</v>
          </cell>
          <cell r="AU1156">
            <v>1200</v>
          </cell>
          <cell r="AV1156">
            <v>10</v>
          </cell>
          <cell r="AW1156" t="str">
            <v>Ingen kjent effekt</v>
          </cell>
          <cell r="AX1156" t="str">
            <v>Ingen kjent effekt</v>
          </cell>
          <cell r="BC1156" t="str">
            <v>Ingen kjent effekt</v>
          </cell>
          <cell r="BD1156" t="str">
            <v>Ingen kjent effekt</v>
          </cell>
          <cell r="BE1156" t="str">
            <v>no</v>
          </cell>
          <cell r="BF1156" t="str">
            <v>no</v>
          </cell>
          <cell r="BG1156" t="str">
            <v>V</v>
          </cell>
          <cell r="BK1156" t="str">
            <v>temperate_nemoral:Asia</v>
          </cell>
          <cell r="BM1156" t="str">
            <v>temperate_nemoral:Europe,Asia</v>
          </cell>
          <cell r="BO1156">
            <v>3</v>
          </cell>
          <cell r="BR1156" t="str">
            <v>RedListCategoryLevel</v>
          </cell>
          <cell r="BT1156">
            <v>3</v>
          </cell>
          <cell r="BW1156" t="str">
            <v>SpreadYearlyIncreaseObservations</v>
          </cell>
          <cell r="BX1156">
            <v>231</v>
          </cell>
          <cell r="BY1156">
            <v>1</v>
          </cell>
          <cell r="CB1156" t="str">
            <v>T1-C-5,T1-C-7,T2-C-3,T2-C-5,T2-C-7,T4-C-1,T4-C-2,T4-C-3,T4-C-4,T4-C-5,T4-C-6,T4-C-7,T4-C-8,T40</v>
          </cell>
          <cell r="CC1156">
            <v>2</v>
          </cell>
          <cell r="CG1156" t="str">
            <v>T1-C-5</v>
          </cell>
          <cell r="CH1156">
            <v>1</v>
          </cell>
          <cell r="CL1156" t="str">
            <v>T1-C-5,T1-C-5</v>
          </cell>
          <cell r="CM1156">
            <v>2</v>
          </cell>
          <cell r="CN1156" t="str">
            <v>X</v>
          </cell>
          <cell r="CP1156" t="str">
            <v>Åpen grunnlendt kalkmark i boreonemoral sone,Åpen grunnlendt kalkmark i boreonemoral sone</v>
          </cell>
          <cell r="CQ1156">
            <v>1</v>
          </cell>
          <cell r="CU1156">
            <v>1</v>
          </cell>
          <cell r="CX1156">
            <v>0</v>
          </cell>
          <cell r="CY1156">
            <v>1</v>
          </cell>
          <cell r="DB1156">
            <v>0</v>
          </cell>
          <cell r="DC1156" t="str">
            <v>Mørkmispel &lt;em&gt;Cotoneaster moupinensis &lt;/em&gt;er en flerårig busk eller lite tre opp til 3-4 m. Arten kommer fra Sentral- og Nord-Kina og har frøformering. Fruktene er saftige bærepler som er ettertraktet av og spres med fugl. Arten er kommet inn i ny tid som hageplante (Fryer &amp; Hylm&amp;#246: 2009: "Recently reintroduced into cultivation") og er en slektning av den langt mer vanlige bulkemispel&lt;em&gt; C. bullatus&lt;/em&gt;, i serien &lt;i&gt;Bullati &lt;/i&gt;(der også en tredje norsk art hører heime: &lt;em&gt;C. ignescens&lt;/em&gt;).&lt;br/&gt;Noen &lt;em&gt;Cotoneaster&lt;/em&gt;-arter er diploide med seksuell frøformering. Disse er oftest krysspollinerte og krever minst to individer på et sted før reproduksjon kan begynne, noe som ikke er så vanlig hos fuglespredte fremmedarter. De fleste &lt;em&gt;Cotoneaster&lt;/em&gt;-arter er imidlertid tetraploide med aseksuell frøformering, og her kan ett enkelt individ raskt gi opphav til en hel bestand. Mørkmispel hører til den siste, aseksuelle gruppen.</v>
          </cell>
          <cell r="DD1156" t="str">
            <v>&lt;p&gt;Det første funnet som forvillet er fra Ro Klepp: Orstad i 1991, og deretter er den blitt jamt funnet rundt Oslofjorden og i Vest-Agder, Rogaland og ett enkelt sted i ST Trondheim. Den er trolig i starten av sin ekspansjon i Norge. Den angis å være frostherdig ned til -18 grader og har et stort potensial i kyststrøk fra Oslofjorden til Trøndelag.&lt;/p&gt;</v>
          </cell>
          <cell r="DE1156" t="str">
            <v>Arten er innført som hagebusk og sprer seg ut fra hager med fugl som også sprer den videre i naturen.</v>
          </cell>
          <cell r="DF1156" t="str">
            <v>Invasjonspotensialet er moderat, en kombinasjon av moderat median levetid og moderat ekspansjonshastighet. Arten er kjent fra ca. 20 forekomster (med mørketall kanskje 100) og med trygg og økende bestand i Norge, men arten er ikke blant de som dyrkes oftest.</v>
          </cell>
          <cell r="DG1156" t="str">
            <v>Arten vurderes å ha en middels økologisk effekt, med usikkerhet til en liten effekt. Effekten er liten foreløpig, men sterkere forventet etter som denne storvokste arten blir vanligere. Den kommer til å føre til fortrengning av andre busker, etablering av nytt busksjikt i skogtyper som ikke har eller bare har et tynt naturlig sjikt, og kanskje spesielt på grunnlendt kalkmark i låglandet sørpå.</v>
          </cell>
          <cell r="DH1156" t="str">
            <v>&lt;p&gt;Mørkmispel vurderes til låg økologisk risiko, med usikkerhet til høg risiko, på grunn av moderat invasjonspotensial og en liten (til middels) økologisk effekt. Arten invaderer middels rike til rike skogtyper på frisk til middels tørr grunn. Den endrer sammensetningen av busksjiktet i krattvegetasjon, danner et nytt busksjikt i skogtyper som ikke har et naturlig slikt, og kan konkurrere med hjemlige busker og trær om fugler som spredningsvektor. Arten er i ekspansjon, men har langt igjen før den har nådd sitt potensielle areal og sin potensielle tetthet i Norge. Arten ble sist vurdert til høg risiko, men med noe annen begrunnelse. Den gang skåret den maksimalt på invasjonspotensial mens den denne gangen havner på moderat på grunn av endret beregningsmåte. I tillegg er den økologiske effekten denne gangen vurdert (som en usikkerhet) et knepp mer alvorlig. &lt;br/&gt;&lt;/p&gt;</v>
          </cell>
          <cell r="DI1156">
            <v>1</v>
          </cell>
        </row>
        <row r="1157">
          <cell r="B1157" t="str">
            <v>Cotoneaster multiflorus</v>
          </cell>
          <cell r="C1157" t="str">
            <v>Bunge</v>
          </cell>
          <cell r="D1157" t="str">
            <v>blomstermispel</v>
          </cell>
          <cell r="E1157">
            <v>132030</v>
          </cell>
          <cell r="F1157">
            <v>103280</v>
          </cell>
          <cell r="G1157" t="str">
            <v>ExpertGroups/Karplanter/N</v>
          </cell>
          <cell r="H1157" t="str">
            <v>Karplanter</v>
          </cell>
          <cell r="I1157" t="str">
            <v>Karplanter</v>
          </cell>
          <cell r="J1157" t="str">
            <v>AlienSpecie</v>
          </cell>
          <cell r="N1157">
            <v>3</v>
          </cell>
          <cell r="Q1157">
            <v>3</v>
          </cell>
          <cell r="T1157" t="str">
            <v>HI</v>
          </cell>
          <cell r="U1157">
            <v>4</v>
          </cell>
          <cell r="V1157" t="str">
            <v>3AB,3DF</v>
          </cell>
          <cell r="X1157">
            <v>5</v>
          </cell>
          <cell r="Y1157">
            <v>4</v>
          </cell>
          <cell r="Z1157">
            <v>3</v>
          </cell>
          <cell r="AA1157">
            <v>1984</v>
          </cell>
          <cell r="AB1157" t="str">
            <v>terrestrial</v>
          </cell>
          <cell r="AD1157" t="str">
            <v>unknown</v>
          </cell>
          <cell r="AE1157" t="str">
            <v>yes</v>
          </cell>
          <cell r="AF1157" t="str">
            <v>unknown</v>
          </cell>
          <cell r="AG1157">
            <v>1991</v>
          </cell>
          <cell r="AH1157" t="str">
            <v>Oslo: Rambergøya, "fullt naturalisert"</v>
          </cell>
          <cell r="AI1157">
            <v>15</v>
          </cell>
          <cell r="AK1157" t="str">
            <v>V</v>
          </cell>
          <cell r="AL1157">
            <v>1</v>
          </cell>
          <cell r="AM1157" t="str">
            <v>importDirect</v>
          </cell>
          <cell r="AN1157">
            <v>3</v>
          </cell>
          <cell r="AO1157" t="str">
            <v>introductionEscaped,spreadNaturalDispersal</v>
          </cell>
          <cell r="AP1157" t="str">
            <v>OsA,He,Bu</v>
          </cell>
          <cell r="AQ1157">
            <v>60</v>
          </cell>
          <cell r="AR1157">
            <v>5</v>
          </cell>
          <cell r="AS1157">
            <v>300</v>
          </cell>
          <cell r="AT1157">
            <v>1840</v>
          </cell>
          <cell r="AU1157">
            <v>900</v>
          </cell>
          <cell r="AV1157">
            <v>0</v>
          </cell>
          <cell r="AW1157" t="str">
            <v>Ingen kjent effekt</v>
          </cell>
          <cell r="AX1157" t="str">
            <v>Ingen kjent effekt</v>
          </cell>
          <cell r="BC1157" t="str">
            <v>Øker næringsmengden tilgjengelig for fruktspisende fugler</v>
          </cell>
          <cell r="BD1157" t="str">
            <v>Ingen kjent effekt</v>
          </cell>
          <cell r="BE1157" t="str">
            <v>no</v>
          </cell>
          <cell r="BF1157" t="str">
            <v>no</v>
          </cell>
          <cell r="BG1157" t="str">
            <v>V</v>
          </cell>
          <cell r="BI1157" t="str">
            <v>V</v>
          </cell>
          <cell r="BK1157" t="str">
            <v>temperate_nemoral:Asia|temperate_dry:Asia</v>
          </cell>
          <cell r="BM1157" t="str">
            <v>temperate_nemoral:Europe,Asia|temperate_dry:Asia</v>
          </cell>
          <cell r="BO1157">
            <v>3</v>
          </cell>
          <cell r="BR1157" t="str">
            <v>RedListCategoryLevel</v>
          </cell>
          <cell r="BT1157">
            <v>3</v>
          </cell>
          <cell r="BV1157" t="str">
            <v>X</v>
          </cell>
          <cell r="BW1157" t="str">
            <v>SpreadYearlyIncreaseObservations</v>
          </cell>
          <cell r="BX1157">
            <v>191</v>
          </cell>
          <cell r="BY1157">
            <v>2</v>
          </cell>
          <cell r="CB1157" t="str">
            <v>T4-C-3,T4-C-4,T4-C-8,T32-C-17,T32-C-15</v>
          </cell>
          <cell r="CC1157">
            <v>3</v>
          </cell>
          <cell r="CG1157" t="str">
            <v>T4-C-4,T32-C-17</v>
          </cell>
          <cell r="CH1157">
            <v>1</v>
          </cell>
          <cell r="CL1157" t="str">
            <v>T4-C-4,T32-C-17</v>
          </cell>
          <cell r="CM1157">
            <v>3</v>
          </cell>
          <cell r="CP1157" t="str">
            <v>Åpen grunnlendt kalkmark i boreonemoral sone,Åpen grunnlendt kalkmark i boreonemoral sone</v>
          </cell>
          <cell r="CQ1157">
            <v>1</v>
          </cell>
          <cell r="CT1157" t="str">
            <v>T4-C-4,T4-C-8,T32-C-17,T32-C-15</v>
          </cell>
          <cell r="CU1157">
            <v>1</v>
          </cell>
          <cell r="CX1157">
            <v>0</v>
          </cell>
          <cell r="CY1157">
            <v>1</v>
          </cell>
          <cell r="DB1157">
            <v>0</v>
          </cell>
          <cell r="DC1157" t="str">
            <v>Blomstermispel &lt;em&gt;Cotoneaster multiflorus &lt;/em&gt;er en kontinentalt utbredt art fra Kasakhstan i Sentral-Asia. Den er en høgvokst, langlevd busk med rikelig blomstring ("multiflorus") og frøformering. Den rikelige produksjonen av saftige bærepler tiltrekker fugl som sprer planten. Arten har særlig etablert seg på den prioriterte naturtypen grunnlendt kalkmark, i kratt mellom slik mark og skog, og i kalkfuruskog. Det er ingen funn fra "sterkt endret fastmark", dvs. skrotemark i vid betydning. &lt;br/&gt;Noen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Blomstermispel hører til denne siste gruppen (Fryer &amp; Hylm&amp;#246: 2009).</v>
          </cell>
          <cell r="DD1157" t="str">
            <v>&lt;p&gt;Blomstermispel ble først funnet i Norge i Vest-Agder (Søgne), der den ikke spredte seg, men arten har siden har etablert seg og spredt seg raskt rundt indre Oslofjord der 13 av landets 16 kjente forekomster (dvs. km2-ruter) befinner seg. Arten er funnet i Nesodden (2 forekomstruter), Bærum (3), Asker (1) og Oslo (7), og med enkeltfunn i He Hamar, Bu Drammen (flere funn, men innen samme forekomstrute) og VA Søgne.&lt;/p&gt;</v>
          </cell>
          <cell r="DE1157" t="str">
            <v>Arten er innført som hagebusk, kanskje kommet inn rundt midten av 1900-tallet. Den sprer seg ut fra hager med fugl som også sprer den videre i naturen.</v>
          </cell>
          <cell r="DF1157" t="str">
            <v>Invasjonspotensialet er moderat, en kombinasjon av moderat lang median levetid og moderat (til begrenset) ekspansjonshastighet. Vi vet ikke om det er tilfeldig at den særlig har etablert seg på kalken ved Oslo, eller om det skyldes hvor den dyrkes i hager. Ekspansjonshastigheten er ikke spesielt høg (100-150 m/år), men arten danner fort store bestander der den først har fått fotfeste. Vi vurderer denne arten til å være mer ekspansiv enn det våre opplysninger foreløpig tilsier.</v>
          </cell>
          <cell r="DG1157" t="str">
            <v>Arten vurderes å ha middels økologisk effekt. Vi forventer at denne storvokste arten kommer til å føre til fortrengning av andre busker, etablering av nytt busksjikt i skogtyper som ikke har eller bare har et tynt naturlig sjikt. Arten er særlig knyttet til varme, baserike områder og har størst effekter på grunnlendt kalkmark, der den kan endre artssammensetningen.</v>
          </cell>
          <cell r="DH1157" t="str">
            <v>&lt;p&gt;Blomstermispel vurderes til høg økologisk risiko på grunn av moderat invasjonspotensial og middels økologisk effekt. Arten har etablert seg og spredt seg meget raskt rundt indre Oslofjord, i noe åpne, artsrike naturtyper, spesielt på kalkrikt grunnlende, i kantkratt, og i kalklågurtskoger, både med furu og med edellauvtrær. Den fører foreløpig ikke til mye fortrengning av andre arter, men endrer struktur og næringsbalanse i de naturtypene der det blir mye av den. Arten er trolig bare i starten av sin ekspansjon i Norge: den har en generasjonslengde på kanskje 10-15 år og har bare vært i landet som naturalisert i 20 år.&lt;/p&gt;</v>
          </cell>
          <cell r="DI1157">
            <v>1</v>
          </cell>
        </row>
        <row r="1158">
          <cell r="B1158" t="str">
            <v>Lonicera caerulea</v>
          </cell>
          <cell r="C1158" t="str">
            <v>L.</v>
          </cell>
          <cell r="D1158" t="str">
            <v>blåleddved</v>
          </cell>
          <cell r="E1158">
            <v>134211</v>
          </cell>
          <cell r="F1158">
            <v>101712</v>
          </cell>
          <cell r="G1158" t="str">
            <v>ExpertGroups/Karplanter/N</v>
          </cell>
          <cell r="H1158" t="str">
            <v>Karplanter</v>
          </cell>
          <cell r="I1158" t="str">
            <v>Karplanter</v>
          </cell>
          <cell r="J1158" t="str">
            <v>AlienSpecie</v>
          </cell>
          <cell r="N1158">
            <v>4</v>
          </cell>
          <cell r="Q1158">
            <v>3</v>
          </cell>
          <cell r="T1158" t="str">
            <v>SE</v>
          </cell>
          <cell r="U1158">
            <v>5</v>
          </cell>
          <cell r="V1158" t="str">
            <v>4AB,3D</v>
          </cell>
          <cell r="X1158">
            <v>5</v>
          </cell>
          <cell r="Y1158">
            <v>4</v>
          </cell>
          <cell r="Z1158">
            <v>3</v>
          </cell>
          <cell r="AA1158">
            <v>1874</v>
          </cell>
          <cell r="AB1158" t="str">
            <v>terrestrial</v>
          </cell>
          <cell r="AD1158" t="str">
            <v>unknown</v>
          </cell>
          <cell r="AE1158" t="str">
            <v>yes</v>
          </cell>
          <cell r="AF1158" t="str">
            <v>unknown</v>
          </cell>
          <cell r="AG1158">
            <v>1935</v>
          </cell>
          <cell r="AH1158" t="str">
            <v>Øf Rakkestad: Bodal bru, Siemskogen</v>
          </cell>
          <cell r="AI1158">
            <v>15</v>
          </cell>
          <cell r="AJ1158" t="str">
            <v>V</v>
          </cell>
          <cell r="AL1158">
            <v>1</v>
          </cell>
          <cell r="AM1158" t="str">
            <v>importDirect</v>
          </cell>
          <cell r="AN1158">
            <v>3</v>
          </cell>
          <cell r="AO1158" t="str">
            <v>introductionEscaped,spreadNaturalDispersal</v>
          </cell>
          <cell r="AP1158" t="str">
            <v>Øs,OsA,He,Op,Bu,Ve,Te,Aa,Va,Ro,Sf,Mr,St,Nt,No,Tr</v>
          </cell>
          <cell r="AQ1158">
            <v>796</v>
          </cell>
          <cell r="AR1158">
            <v>10</v>
          </cell>
          <cell r="AS1158">
            <v>7960</v>
          </cell>
          <cell r="AT1158">
            <v>280000</v>
          </cell>
          <cell r="AU1158">
            <v>24000</v>
          </cell>
          <cell r="AV1158">
            <v>30</v>
          </cell>
          <cell r="AW1158" t="str">
            <v>Ingen kjent effekt</v>
          </cell>
          <cell r="AX1158" t="str">
            <v>Ingen kjent effekt</v>
          </cell>
          <cell r="BC1158" t="str">
            <v>Ingen kjent effekt</v>
          </cell>
          <cell r="BD1158" t="str">
            <v>Ingen kjent effekt</v>
          </cell>
          <cell r="BE1158" t="str">
            <v>no</v>
          </cell>
          <cell r="BF1158" t="str">
            <v>no</v>
          </cell>
          <cell r="BK1158" t="str">
            <v>temperate_boreal:Europe,Asia|temperate_nemoral:Europe,Asia</v>
          </cell>
          <cell r="BM1158" t="str">
            <v>temperate_boreal:Europe,Asia|temperate_nemoral:Europe,Asia</v>
          </cell>
          <cell r="BO1158">
            <v>4</v>
          </cell>
          <cell r="BR1158" t="str">
            <v>RedListCategoryLevel</v>
          </cell>
          <cell r="BT1158">
            <v>4</v>
          </cell>
          <cell r="BW1158" t="str">
            <v>SpreadYearlyIncreaseObservations</v>
          </cell>
          <cell r="BX1158">
            <v>659</v>
          </cell>
          <cell r="BY1158">
            <v>2</v>
          </cell>
          <cell r="CB1158" t="str">
            <v>T31,T32,T35,T43,T4-C-1,T4-C-5,T4-C-9,T4-C-6,T4-C-7,T4-C-10,T4-C-11,T4-C-3</v>
          </cell>
          <cell r="CC1158">
            <v>3</v>
          </cell>
          <cell r="CG1158" t="str">
            <v>T4-C-3,T4-C-3</v>
          </cell>
          <cell r="CH1158">
            <v>2</v>
          </cell>
          <cell r="CJ1158" t="str">
            <v>X</v>
          </cell>
          <cell r="CL1158" t="str">
            <v>T4-C-1,T4-C-9,T4-C-11,T4-C-5,T4-C-6,T4-C-7,T4-C-10,T4-C-3,T4-C-1,T4-C-5,T4-C-9,T4-C-6,T4-C-7,T4-C-10,T4-C-11,T4-C-3</v>
          </cell>
          <cell r="CM1158">
            <v>1</v>
          </cell>
          <cell r="CQ1158">
            <v>2</v>
          </cell>
          <cell r="CT1158" t="str">
            <v>T31,T4-C-1,T4-C-5,T4-C-9,T4-C-6,T4-C-7,T4-C-10,T4-C-11,T4-C-3</v>
          </cell>
          <cell r="CU1158">
            <v>1</v>
          </cell>
          <cell r="CX1158">
            <v>0</v>
          </cell>
          <cell r="CY1158">
            <v>1</v>
          </cell>
          <cell r="DB1158">
            <v>0</v>
          </cell>
          <cell r="DC1158" t="str">
            <v>Blåleddved &lt;em&gt;Lonicera caerulea &lt;/em&gt;er en middels stor, tettvokst busk fra Mellom- og Nordøst-Europa og Sibir. Den har seksuell frøformering og produserer saftige bærfrukter som fortæres av fugl, og frøene kan spres over lengre avstander. Arten er innført som prydplante og er sannsynligvis blitt plantet siden andre halvdel av 1800-tallet, men med svært sterk økning i bruk de siste 20-30 årene.&lt;br/&gt;Arten er mangformig og er beskrevet med flere underarter, til dels i innbyrdes uforenlige systemer, sammenlign f.eks. Browicz (1976, Flora Europaea) med russiske forfattere (Gladkova 1976, Kurbatskij 1996, Nedolushko 1987). En god sammenfatning av den russiske inndelingen finnes hos Skvortsov (1987). Av spesiell interesse er at en av underartene, subsp. &lt;i&gt;edulis&lt;/i&gt;, har spiselige bær som gir god saft og syltetøy, og denne kan være dyrket i Norge uten at vi kjenner til det (den dyrkes i Finland). Trolig er det stort behov for revisjon av norsk materiale av blåleddved, også for å finne ut om det kommer fra Mellom-Europa, Russland eller Sibir, eller fra flere av disse stedene.</v>
          </cell>
          <cell r="DD1158" t="str">
            <v>&lt;p&gt; Første belegg av blåleddved er fra 1874 Ak Bærum: Lysaker, dernest fra 1881 No Bodø og Flakstad. Siden blåleddved første gang med sikkerhet ble meldt forvillet i Øf Rakkestad i 1935, har den spredt seg fra plantninger i hager og grøntanlegg i fylkene på Østlandet, i Midt- og Nord-Norge. Antall kjente forekomster er økt nær fem ganger fra 1980 til 2010. Økningen i kjente forekomster kan delvis skyldes at samlere er blitt mer oppmerksomme på forvillede planter, men gjenspeiler nok også at blåleddved er i rask spredning. Mørketallet for arten er betydelig. Blåleddved er hardfør, og den blir mye plantet i store deler av landet. Den kan forventes å spres hyppig i fremtiden, og i store deler av landet, til og med nordboreal sone. Da blåleddved først ble funnet i Østfold, ble det spekulert i om den kunne være hjemlig i Norge (Holmboe 1941, Andreassen 1944). Vi antar nå at det som ble funnet i Østfold, var forvillet. Men det er en mer problematisk angivelse fra Alletnjarga i Fi Tana, fra ei skogli. Det finnes herbariebelegg, men vi har ikke vært i stand til å lokalisere det: det ligger kanskje i et finsk herbarium. Avstanden fra de nærmeste sikkert hjemlige forekomstene, i Karelen (Finland/Russland), er imidlertid stor.&lt;/p&gt;&lt;p&gt;Fram til 1970-tallet var planten nesten ikke å se i hager i innlandet og nordpå: den vanlige leddveden i hagene var tatarleddved &lt;i&gt;L. tatarica&lt;/i&gt;. Bruken av blåleddved har vært nesten eksponensiell de siste tiårene, og den er nå den vanligste hagebusken i innlandet og nordpå, ved siden av buskmure &lt;i&gt;Dasiphora fruticosa&lt;/i&gt; og langt foran andre problemplanter som rynkerose &lt;i&gt;Rosa rugosa&lt;/i&gt; og mispler &lt;i&gt;Cotoneaster&lt;/i&gt; spp.&lt;/p&gt;</v>
          </cell>
          <cell r="DE1158" t="str">
            <v>Blåleddved har spredt seg fra dyrkning og trolig også noe med tømmertransport. Hoveddelen av spredningen er med fugl.</v>
          </cell>
          <cell r="DF1158" t="str">
            <v>Invasjonspotensialet er stort, med maksimum skår på både median levetid og ekspansjonshastighet. Spredningen har særlig skutt fart etter 1980, og i løpet av de siste 30 årene har antallet kjente lokaliteter blitt femdoblet. Blåleddved er registrert i alle Østlandsfylkene, i Agder og Rogaland, og fra Møre og Romsdal til Troms. Den er svært hardfør (H7) og er vanlig handelsvare. Med tiden vil den bli mer utbredt fra boreonemoral til nordboreal sone.</v>
          </cell>
          <cell r="DG1158" t="str">
            <v>Arten vurderes å ha moderat store økologiske effekter. Arten kan etablere seg i en lang rekke naturtyper: rik og fattig bar- og løvskog og blandingsskog, på tørr og fuktig mark, på grunnlendt mark, på steder som er preget av inngrep (ulike typer skrotemark). Den er meget ekspansiv i furuskog og skrinn bjørkeskog f.eks. i Østerdalen, Gudbrandsdalen, Ottadalen, Oppdal og Røros, i skogtyper som mangler busksjikt naturlig, og som spesielt mangler bærproduserende busker. Den tilfører dermed disse naturtypene et helt nytt element. Den antas å fortrenge stedegne arter i økende grad, også potensielt truete/sårbare arter, spesielt i lågurtskog.&lt;br/&gt;&lt;p&gt;Fremmede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ofte&lt;b&gt; &lt;/b&gt;har gjort de fremmede buskene og trærne populære i utgangspunktet. Vi har valgt å angi usikkerhet mot en lavere delkategori fordi vi har for lite dokumentasjon på i hvilken grad slike interaksjoner finner sted.&lt;/p&gt;Blåleddved kan også fortrenge hjemlige arter, særlig der den danner kratt og endrer vegetasjonstypens struktur. Den er en av relativt få fremmede karplanter som særlig slår til boreale soner og i innlandsstrøk med et kontinentalt klima. &lt;br/&gt;</v>
          </cell>
          <cell r="DH1158" t="str">
            <v>&lt;p&gt;Blåleddved vurderes til svært høy risiko i norsk natur. Dette skyldes en kombinasjon mellom et stort invasjonspotensial og middels store økologiske effekter knyttet til tilstandsendring i naturtyper gjennom innføring av et busksjikt og fordi arten kan konkurrere med hjemlige busker og trær om fugler som spredningsvektor.&lt;/p&gt;</v>
          </cell>
          <cell r="DI1158">
            <v>12</v>
          </cell>
        </row>
        <row r="1159">
          <cell r="B1159" t="str">
            <v>Lonicera tatarica</v>
          </cell>
          <cell r="C1159" t="str">
            <v>L.</v>
          </cell>
          <cell r="D1159" t="str">
            <v>tatarleddved</v>
          </cell>
          <cell r="E1159">
            <v>61678</v>
          </cell>
          <cell r="F1159">
            <v>101718</v>
          </cell>
          <cell r="G1159" t="str">
            <v>ExpertGroups/Karplanter/N</v>
          </cell>
          <cell r="H1159" t="str">
            <v>Karplanter</v>
          </cell>
          <cell r="I1159" t="str">
            <v>Karplanter</v>
          </cell>
          <cell r="J1159" t="str">
            <v>AlienSpecie</v>
          </cell>
          <cell r="N1159">
            <v>4</v>
          </cell>
          <cell r="Q1159">
            <v>2</v>
          </cell>
          <cell r="T1159" t="str">
            <v>HI</v>
          </cell>
          <cell r="U1159">
            <v>4</v>
          </cell>
          <cell r="V1159" t="str">
            <v>4A,2E</v>
          </cell>
          <cell r="X1159">
            <v>4</v>
          </cell>
          <cell r="Y1159">
            <v>4</v>
          </cell>
          <cell r="Z1159">
            <v>2</v>
          </cell>
          <cell r="AA1159">
            <v>1888</v>
          </cell>
          <cell r="AB1159" t="str">
            <v>terrestrial</v>
          </cell>
          <cell r="AD1159" t="str">
            <v>unknown</v>
          </cell>
          <cell r="AE1159" t="str">
            <v>yes</v>
          </cell>
          <cell r="AF1159" t="str">
            <v>unknown</v>
          </cell>
          <cell r="AG1159">
            <v>1906</v>
          </cell>
          <cell r="AH1159" t="str">
            <v>ST Trondheim: Rotvollskogen</v>
          </cell>
          <cell r="AI1159">
            <v>15</v>
          </cell>
          <cell r="AJ1159" t="str">
            <v>V</v>
          </cell>
          <cell r="AL1159">
            <v>2</v>
          </cell>
          <cell r="AM1159" t="str">
            <v>importDirect</v>
          </cell>
          <cell r="AN1159">
            <v>4</v>
          </cell>
          <cell r="AO1159" t="str">
            <v>introductionEscaped,introductionTransportpollution,spreadNaturalDispersal</v>
          </cell>
          <cell r="AP1159" t="str">
            <v>Øs,OsA,He,Op,Bu,Ve,Te,Aa,Va,Ro,Sf,Mr,St,Nt,No,Tr</v>
          </cell>
          <cell r="AQ1159">
            <v>400</v>
          </cell>
          <cell r="AR1159">
            <v>5</v>
          </cell>
          <cell r="AS1159">
            <v>2000</v>
          </cell>
          <cell r="AT1159">
            <v>255000</v>
          </cell>
          <cell r="AU1159">
            <v>6000</v>
          </cell>
          <cell r="AV1159">
            <v>50</v>
          </cell>
          <cell r="AW1159" t="str">
            <v>Ingen kjent effekt</v>
          </cell>
          <cell r="AX1159" t="str">
            <v>Ingen kjent effekt</v>
          </cell>
          <cell r="BC1159" t="str">
            <v>Ingen kjent effekt</v>
          </cell>
          <cell r="BD1159" t="str">
            <v>Ingen kjent effekt</v>
          </cell>
          <cell r="BE1159" t="str">
            <v>no</v>
          </cell>
          <cell r="BF1159" t="str">
            <v>no</v>
          </cell>
          <cell r="BK1159" t="str">
            <v>temperate_nemoral:Asia|temperate_dry:Asia</v>
          </cell>
          <cell r="BM1159" t="str">
            <v>temperate_boreal:Europe,NorthAndCentralAmerica|temperate_nemoral:Europe,Asia,NorthAndCentralAmerica</v>
          </cell>
          <cell r="BO1159">
            <v>4</v>
          </cell>
          <cell r="BR1159" t="str">
            <v>RedListCategoryLevel</v>
          </cell>
          <cell r="BT1159">
            <v>3</v>
          </cell>
          <cell r="BU1159" t="str">
            <v>X</v>
          </cell>
          <cell r="BW1159" t="str">
            <v>SpreadYearlyIncreaseObservations</v>
          </cell>
          <cell r="BX1159">
            <v>446</v>
          </cell>
          <cell r="BY1159">
            <v>1</v>
          </cell>
          <cell r="CB1159" t="str">
            <v>T35,T37,T43,T4-C-6,T4-C-7,T4-C-2,T4-C-3,T4-C-4,T4-C-8,T4-C-18,T4-C-19,T40</v>
          </cell>
          <cell r="CC1159">
            <v>1</v>
          </cell>
          <cell r="CH1159">
            <v>2</v>
          </cell>
          <cell r="CL1159" t="str">
            <v>T4-C-6,T4-C-7,T4-C-2,T4-C-3,T4-C-4,T4-C-8,T4-C-18,T4-C-19</v>
          </cell>
          <cell r="CM1159">
            <v>1</v>
          </cell>
          <cell r="CQ1159">
            <v>1</v>
          </cell>
          <cell r="CU1159">
            <v>1</v>
          </cell>
          <cell r="CX1159">
            <v>0</v>
          </cell>
          <cell r="CY1159">
            <v>1</v>
          </cell>
          <cell r="DB1159">
            <v>0</v>
          </cell>
          <cell r="DC1159" t="str">
            <v>Tatarleddved&lt;em&gt; Lonicera tatarica &lt;/em&gt;er en relativt langlevd busk som stammer fra Øst-Russland og Sibir. Den har god frøreproduksjon. De saftige bærene spres med fugl, ofte direkte fra hager ut i kratt og skog, og potensielt over lange avstander (km). Arten er innført som hagebusk og er en av de tidligste artene av slekta i norske hager. Den er i tillegg en av de mest hardføre artene i slekta.</v>
          </cell>
          <cell r="DD1159" t="str">
            <v>&lt;p&gt;Tatarleddved ble angitt som forvillet allerede i 1888 (SF Stryn), men startet først å ekspandere rundt 1970-1980, med sterk økning for hvert tiår i perioden etter. Arten er utmerket tilpasset norske forhold, særlig i innlandet og nordpå, og har fortsatt et meget stort potensial. Den er nå funnet i de fleste fylker nord til og med Troms, men mangler foreløpig i Hordaland (et fylke hvor det er gjort svært lite botanisk registrering i mange tiår) og med kun en liten håndfull forekomster på Vestlandet totalt. Den har omtrent nådd sitt potensielle utbredelsesområde, men med stort rom for ytterligere fortetning.&lt;/p&gt;</v>
          </cell>
          <cell r="DE1159" t="str">
            <v>Arten har lenge vært dyrket som prydbusk, og frøene spres med fugl som spiser de saftige bærene. Den er trolig så godt etablert at den nå også har etablert bestander som sprer seg på egen hånd.</v>
          </cell>
          <cell r="DF1159" t="str">
            <v>Artens invasjonspotensial er stort: den skårer maksimum på median levetid og på trinn tre (med usikkerhet oppover) på ekspansjonshastighet.</v>
          </cell>
          <cell r="DG1159" t="str">
            <v>Arten vurderes å ha en liten økologisk effekt. Arten opptrer i såpass store mengder at den trolig påvirker hjemlige arter og naturtyper. Arten er nå etablert i en lang rekke skogbestander, i tillegg til et stort antall forekomster i skogkanter, kratt og på skrotemark i vid betydning. Den synes ikke å bli så ekspansiv som den like hardføre blåleddved&lt;em&gt; L. caerulea &lt;/em&gt;og forventes ikke å føre til like store endringer, men noe fortrengning kan forventes.&lt;br/&gt;Tatarleddved er angitt å hybridisere med vår hjemlige leddved &lt;i&gt;Lonicera xylosteum&lt;/i&gt;. Vi er noe usikre på hvor godt disse hybridene er dokumentert, og tillegg vet vi ikke om hybridiseringen er introgressiv. Vi har derfor ikke inkludert denne mulige effekten i risikovurderingen. &lt;br/&gt;</v>
          </cell>
          <cell r="DH1159" t="str">
            <v>&lt;p&gt;Tatarleddved vurderes til høy risiko i norsk natur på grunn av kombinasjonen mellom et stort invasjonspotensial og en liten negativ økologisk effekt knyttet til noe fortrengning. Hvis det skulle vise seg at den hybridiserer introgressivt med hjemlig leddved, ville den bli vurdert til svært høy risiko.&lt;/p&gt;&lt;p&gt;Risikovurderingen gjelder arten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kultivaren _x0018_ Arnold Red_x0019_ . Den er akseptert av Royal Horticultural Society (se http://apps.rhs.org.uk/horticulturaldatabase/HortGenera.asp). Vi finner lite relevant informasjon om denne kultivaren. Det er ikke noe som tilsier at den utgjør en annen risiko enn arten. Vi har ikke undersøkt i hvilken grad andre kultivarer av &lt;i&gt;Lonicera tatarica &lt;/i&gt;har dokumenterte egenskaper som vil kunne påvirke invasjonspotensialet og/eller økologisk effekt slik at man kunne forvente en annen risiko enn den som gis i den generelle vurderingen av arten.&lt;/p&gt;</v>
          </cell>
          <cell r="DI1159">
            <v>0</v>
          </cell>
        </row>
        <row r="1160">
          <cell r="B1160" t="str">
            <v>Viburnum lantana</v>
          </cell>
          <cell r="C1160" t="str">
            <v>L.</v>
          </cell>
          <cell r="D1160" t="str">
            <v>filtkorsved</v>
          </cell>
          <cell r="E1160">
            <v>61665</v>
          </cell>
          <cell r="F1160">
            <v>101705</v>
          </cell>
          <cell r="G1160" t="str">
            <v>ExpertGroups/Karplanter/N</v>
          </cell>
          <cell r="H1160" t="str">
            <v>Karplanter</v>
          </cell>
          <cell r="I1160" t="str">
            <v>Karplanter</v>
          </cell>
          <cell r="J1160" t="str">
            <v>AlienSpecie</v>
          </cell>
          <cell r="N1160">
            <v>3</v>
          </cell>
          <cell r="Q1160">
            <v>1</v>
          </cell>
          <cell r="T1160" t="str">
            <v>LO</v>
          </cell>
          <cell r="U1160">
            <v>2</v>
          </cell>
          <cell r="V1160" t="str">
            <v>3AB,1</v>
          </cell>
          <cell r="X1160">
            <v>3</v>
          </cell>
          <cell r="Y1160">
            <v>4</v>
          </cell>
          <cell r="Z1160">
            <v>1</v>
          </cell>
          <cell r="AA1160">
            <v>1912</v>
          </cell>
          <cell r="AB1160" t="str">
            <v>terrestrial</v>
          </cell>
          <cell r="AD1160" t="str">
            <v>unknown</v>
          </cell>
          <cell r="AE1160" t="str">
            <v>yes</v>
          </cell>
          <cell r="AF1160" t="str">
            <v>unknown</v>
          </cell>
          <cell r="AG1160">
            <v>1923</v>
          </cell>
          <cell r="AH1160" t="str">
            <v>Oslo: Bygdø ("forvildet?"): Ak Asker: Leangen</v>
          </cell>
          <cell r="AI1160">
            <v>15</v>
          </cell>
          <cell r="AJ1160" t="str">
            <v>V</v>
          </cell>
          <cell r="AL1160">
            <v>1</v>
          </cell>
          <cell r="AM1160" t="str">
            <v>importDirect</v>
          </cell>
          <cell r="AN1160">
            <v>3</v>
          </cell>
          <cell r="AO1160" t="str">
            <v>spreadNaturalDispersal,introductionEscaped</v>
          </cell>
          <cell r="AP1160" t="str">
            <v>Øs,OsA,He,Op,Bu,Ve,Te,Aa,Va,Ro,Ho,St,Nt</v>
          </cell>
          <cell r="AQ1160">
            <v>240</v>
          </cell>
          <cell r="AR1160">
            <v>5</v>
          </cell>
          <cell r="AS1160">
            <v>1200</v>
          </cell>
          <cell r="AT1160">
            <v>130000</v>
          </cell>
          <cell r="AU1160">
            <v>3600</v>
          </cell>
          <cell r="AV1160">
            <v>50</v>
          </cell>
          <cell r="AW1160" t="str">
            <v>Ingen kjent effekt</v>
          </cell>
          <cell r="AX1160" t="str">
            <v>Ingen kjent effekt</v>
          </cell>
          <cell r="BC1160" t="str">
            <v>Ingen kjent effekt</v>
          </cell>
          <cell r="BD1160" t="str">
            <v>Ingen kjent effekt</v>
          </cell>
          <cell r="BE1160" t="str">
            <v>no</v>
          </cell>
          <cell r="BF1160" t="str">
            <v>no</v>
          </cell>
          <cell r="BG1160" t="str">
            <v>V</v>
          </cell>
          <cell r="BK1160" t="str">
            <v>temperate_nemoral:Europe,Asia|subtropic_mediterranean:Europe,Asia,Africa</v>
          </cell>
          <cell r="BM1160" t="str">
            <v>temperate_nemoral:Europe,Asia,NorthAndCentralAmerica|subtropic_mediterranean:Europe,Asia,Africa</v>
          </cell>
          <cell r="BO1160">
            <v>3</v>
          </cell>
          <cell r="BR1160" t="str">
            <v>RedListCategoryLevel</v>
          </cell>
          <cell r="BT1160">
            <v>3</v>
          </cell>
          <cell r="BW1160" t="str">
            <v>SpreadYearlyIncreaseObservations</v>
          </cell>
          <cell r="BX1160">
            <v>203</v>
          </cell>
          <cell r="BY1160">
            <v>1</v>
          </cell>
          <cell r="CB1160" t="str">
            <v>T4,T4,T35,T39,T4,T4-C-2,T4-C-3,T4-C-4,T4-C-7,T4-C-8,T4-C-19</v>
          </cell>
          <cell r="CC1160">
            <v>1</v>
          </cell>
          <cell r="CH1160">
            <v>1</v>
          </cell>
          <cell r="CL1160" t="str">
            <v>T4</v>
          </cell>
          <cell r="CM1160">
            <v>1</v>
          </cell>
          <cell r="CQ1160">
            <v>1</v>
          </cell>
          <cell r="CU1160">
            <v>1</v>
          </cell>
          <cell r="CX1160">
            <v>0</v>
          </cell>
          <cell r="CY1160">
            <v>1</v>
          </cell>
          <cell r="DB1160">
            <v>0</v>
          </cell>
          <cell r="DC1160" t="str">
            <v>Filtkorsved &lt;em&gt;Viburnum lantana &lt;/em&gt;er en ca. 2 m høy busk som produserer saftige frukter som spres med fugl. Den stammer fra Mellom-Europa og fjell/åstrakter i Middelhavsområdet og er innført som prydbusk og anvendt i privathager, parker og grøntanlegg. Den naturaliseres i litt rikere skogtyper.</v>
          </cell>
          <cell r="DD1160" t="str">
            <v>&lt;p&gt;Arten ble først rapportert i 1912 fra Oslo, med en viss tvil om det var et forvillet eksemplar eller ikke. Fra 1923 har arten langsomt spredt seg i områdene rundt Oslofjorden (Østfold-Akershus/Oslo-Buskerud-Vestfold), Agder-fylkene, og til noen få lokaliteter i Rogaland, Hordaland, Sør- og Nord-Trøndelag. Arten har nokså lang generasjonstid, men ser ut til lett å bli permanent der den slår seg ned. Alle førsteetableringene ser f.eks. ut til å ha blitt til permanente og ekspanderende populasjoner (Oslo: Bygdøy, Asker: Leangen, Bu Drammen: Bragernesåsen, Vf Sande: Kommersøya). Mørketallet er satt til 5 fordi så små deler av landet er befart med hensyn på fremmede arter. Økende antall lokaliteter det siste tiåret tyder på at arten er i sterk spredning, trolig fordi flere busker har nådd reproduktiv alder, men kan også skyldes økt fokusering på arter som er forvillet fra dyrkning. Arten er handelsvare: den markedsføres med herdighet 5 (innland) og 6 (kystområder). Den kan forventes å bli vanligere i de boreonemorale og sørboreale sonene.&lt;/p&gt;</v>
          </cell>
          <cell r="DE1160" t="str">
            <v>Arten er innført som hagebusk. De saftige fruktene spres med fugl, potensielt over middels lange avstander (hundrevis av meter eller noen kilometer). Sprer seg med frø i parker i Kristiansand (Per Arvid Åsen pers. medd.).</v>
          </cell>
          <cell r="DF1160" t="str">
            <v>Invasjonspotensialet er moderat, et resultat av både moderat median levetid og moderat ekspansjonshastighet. Arten er varmekrevende, men har allikevel et betydelig invasjonspotensial.</v>
          </cell>
          <cell r="DG1160" t="str">
            <v>Artens vurderes å ha ingen kjent negativ økologisk effekt. Den har etablert seg i rikere skogtyper og kratt (særlig lågurttyper), kalkfuruskog og edelløvskog. Flere funn er gjort i sørvendte lier. Filtkorsved er også funnet på skrotemark. Arten danner sjelden tette kratt, men en viss fortrengningseffekt kan forventes. Det er imidlertid ikke foreløpig grunnlag for å anta at effekten er stor nok til at kriterienes terskelverdier overskrides. Foreløpig er ikke mengdene i norsk natur så store at denne arten bidrar noe betydelig til endret næringsgrunnlag for bærspisende fugl. Dette kan imidlertid endre seg i løpet av noen tiår, hvis ekspansjonen fortsetter i samme takt som de siste 15-20 årene. Arten vil da kunne få en større økologisk effekt.</v>
          </cell>
          <cell r="DH1160" t="str">
            <v>&lt;p&gt;Filtkorsved vurderes til låg økologisk risiko, utelukkende på grunn av et moderat invasjonspotensial.&lt;/p&gt;</v>
          </cell>
          <cell r="DI1160">
            <v>0</v>
          </cell>
        </row>
        <row r="1161">
          <cell r="B1161" t="str">
            <v>Phedimus crenatus</v>
          </cell>
          <cell r="C1161" t="str">
            <v>(Desf.) V.V.Byalt</v>
          </cell>
          <cell r="E1161">
            <v>102388</v>
          </cell>
          <cell r="F1161">
            <v>143519</v>
          </cell>
          <cell r="G1161" t="str">
            <v>ExpertGroups/Karplanter/N</v>
          </cell>
          <cell r="H1161" t="str">
            <v>Karplanter</v>
          </cell>
          <cell r="I1161" t="str">
            <v>Karplanter</v>
          </cell>
          <cell r="J1161" t="str">
            <v>AlienSpecie</v>
          </cell>
          <cell r="N1161">
            <v>1</v>
          </cell>
          <cell r="P1161" t="str">
            <v>V</v>
          </cell>
          <cell r="Q1161">
            <v>1</v>
          </cell>
          <cell r="T1161" t="str">
            <v>NK</v>
          </cell>
          <cell r="U1161">
            <v>1</v>
          </cell>
          <cell r="V1161" t="str">
            <v>1,1</v>
          </cell>
          <cell r="W1161" t="str">
            <v>LO</v>
          </cell>
          <cell r="AA1161">
            <v>1937</v>
          </cell>
          <cell r="AB1161" t="str">
            <v>terrestrial</v>
          </cell>
          <cell r="AD1161" t="str">
            <v>unknown</v>
          </cell>
          <cell r="AE1161" t="str">
            <v>no</v>
          </cell>
          <cell r="AF1161" t="str">
            <v>unknown</v>
          </cell>
          <cell r="AG1161">
            <v>1937</v>
          </cell>
          <cell r="AH1161" t="str">
            <v>Ak Bærum: Kolsås</v>
          </cell>
          <cell r="AI1161">
            <v>10</v>
          </cell>
          <cell r="AJ1161" t="str">
            <v>V</v>
          </cell>
          <cell r="AK1161" t="str">
            <v>V</v>
          </cell>
          <cell r="AL1161">
            <v>1</v>
          </cell>
          <cell r="AM1161" t="str">
            <v>importDirect</v>
          </cell>
          <cell r="AN1161">
            <v>3</v>
          </cell>
          <cell r="AO1161" t="str">
            <v>introductionEscaped</v>
          </cell>
          <cell r="AP1161" t="str">
            <v>Øs,OsA,He</v>
          </cell>
          <cell r="AQ1161">
            <v>24</v>
          </cell>
          <cell r="AR1161">
            <v>10</v>
          </cell>
          <cell r="AS1161">
            <v>240</v>
          </cell>
          <cell r="AT1161">
            <v>3000</v>
          </cell>
          <cell r="AU1161">
            <v>480</v>
          </cell>
          <cell r="AV1161">
            <v>70</v>
          </cell>
          <cell r="AW1161" t="str">
            <v>Ingen kjent effekt</v>
          </cell>
          <cell r="AX1161" t="str">
            <v>Ingen kjent effekt</v>
          </cell>
          <cell r="BC1161" t="str">
            <v>Ingen kjent effekt</v>
          </cell>
          <cell r="BD1161" t="str">
            <v>Ingen kjent effekt</v>
          </cell>
          <cell r="BE1161" t="str">
            <v>no</v>
          </cell>
          <cell r="BF1161" t="str">
            <v>no</v>
          </cell>
          <cell r="BK1161" t="str">
            <v>temperate_nemoral:Europe,Asia</v>
          </cell>
          <cell r="BM1161" t="str">
            <v>temperate_boreal:Europe|temperate_nemoral:Europe,Asia</v>
          </cell>
          <cell r="BO1161">
            <v>2</v>
          </cell>
          <cell r="BP1161" t="str">
            <v>X</v>
          </cell>
          <cell r="BR1161" t="str">
            <v>RedListCategoryLevel</v>
          </cell>
          <cell r="BT1161">
            <v>1</v>
          </cell>
          <cell r="BW1161" t="str">
            <v>SpreadYearlyIncreaseCalculatedExpansionSpeed</v>
          </cell>
          <cell r="BX1161">
            <v>45.63</v>
          </cell>
          <cell r="BY1161">
            <v>1</v>
          </cell>
          <cell r="CB1161" t="str">
            <v>T35,T35,T2,T2,T1</v>
          </cell>
          <cell r="CC1161">
            <v>1</v>
          </cell>
          <cell r="CH1161">
            <v>1</v>
          </cell>
          <cell r="CM1161">
            <v>1</v>
          </cell>
          <cell r="CQ1161">
            <v>1</v>
          </cell>
          <cell r="CU1161">
            <v>1</v>
          </cell>
          <cell r="CX1161">
            <v>0</v>
          </cell>
          <cell r="CY1161">
            <v>1</v>
          </cell>
          <cell r="DB1161">
            <v>0</v>
          </cell>
          <cell r="DC1161" t="str">
            <v>Bergknapp-arten &lt;i&gt;Phedimus crenatus&lt;/i&gt; er nokså nylig skilt ut i det norske materialet av gravbergknapp &lt;i&gt;P. spurius&lt;/i&gt;, av den russiske eksperten V. Byalt (St. Petersburg). Den stammer fra Kaukasus og Vest-Asia og er en flerårig, sukkulent urt med frøreproduksjon, men hovedformeringen skjer med skuddbiter som rotslår.</v>
          </cell>
          <cell r="DD1161" t="str">
            <v>Det er gjort svært spredte funn i Østlandsområdet fra 1937 (Ak Bærum) og 1939 (Oslo) til i dag. Arten er skilt ut fra den svært vanlige gravbergknapp &lt;i&gt;Phedimus spurius&lt;/i&gt;: det kan ligge mye uidentifisert materiale av &lt;i&gt;P. crenatus&lt;/i&gt; under dette navnet, og spesielt mye i udokumenterte observasjoner og andre angivelser.</v>
          </cell>
          <cell r="DE1161" t="str">
            <v>Arten er innført som hageplante og spredt ut ved utkast fra hager og ved skuddbiter, trolig sjelden med frø.</v>
          </cell>
          <cell r="DF1161" t="str">
            <v>Invasjonspotensialet er lite, med usikkerhet til begrenset, som en kombinasjon av begrenset (til moderat) median levetid, men låg ekspansjonshastighet. Ekspansjonshastigheten kan være seriøst undervurdert.</v>
          </cell>
          <cell r="DG1161" t="str">
            <v>Ingen kjent negativ økologisk effekt er knyttet til arten, foreløpig. Arten er imidlertid trolig like ekspansiv på bergflater og grunnlende som slektningen gravbergknapp.</v>
          </cell>
          <cell r="DH1161" t="str">
            <v>Arten vurderes til ingen kjent økologisk risiko, men med usikkerhet til låg risiko, og foreløpig bare på grunn av invasjonspotensialet. Kunnskapsgrunnlaget vårt er imidlertid svært begrenset, og vi kan ha mye mer av arten enn kjent, med større økologiske effekter.</v>
          </cell>
          <cell r="DI1161">
            <v>0</v>
          </cell>
        </row>
        <row r="1162">
          <cell r="B1162" t="str">
            <v>Phedimus ellacombeanus</v>
          </cell>
          <cell r="C1162" t="str">
            <v>(Praeger) 't Hart</v>
          </cell>
          <cell r="E1162">
            <v>144240</v>
          </cell>
          <cell r="F1162">
            <v>143520</v>
          </cell>
          <cell r="G1162" t="str">
            <v>ExpertGroups/Karplanter/N</v>
          </cell>
          <cell r="H1162" t="str">
            <v>Karplanter</v>
          </cell>
          <cell r="I1162" t="str">
            <v>Karplanter</v>
          </cell>
          <cell r="J1162" t="str">
            <v>NotApplicable</v>
          </cell>
          <cell r="M1162" t="str">
            <v>canNotEstablishWithin50years</v>
          </cell>
          <cell r="AA1162">
            <v>1954</v>
          </cell>
          <cell r="AB1162" t="str">
            <v>terrestrial</v>
          </cell>
          <cell r="AD1162" t="str">
            <v>unknown</v>
          </cell>
          <cell r="AE1162" t="str">
            <v>no</v>
          </cell>
          <cell r="AF1162" t="str">
            <v>unknown</v>
          </cell>
          <cell r="AI1162">
            <v>10</v>
          </cell>
          <cell r="AJ1162" t="str">
            <v>V</v>
          </cell>
          <cell r="AK1162" t="str">
            <v>V</v>
          </cell>
          <cell r="AW1162" t="str">
            <v>Ingen kjent effekt</v>
          </cell>
          <cell r="AX1162" t="str">
            <v>Ingen kjent effekt</v>
          </cell>
          <cell r="BC1162" t="str">
            <v>Ingen kjent effekt</v>
          </cell>
          <cell r="BD1162" t="str">
            <v>Ingen kjent effekt</v>
          </cell>
          <cell r="BK1162" t="str">
            <v>temperate_boreal:Asia|temperate_nemoral:Asia</v>
          </cell>
          <cell r="BM1162" t="str">
            <v>temperate_boreal:Asia|temperate_nemoral:Asia</v>
          </cell>
          <cell r="DI1162">
            <v>0</v>
          </cell>
        </row>
        <row r="1163">
          <cell r="B1163" t="str">
            <v>Phedimus stoloniferus</v>
          </cell>
          <cell r="C1163" t="str">
            <v>(S.G.Gmel.) t' Hart</v>
          </cell>
          <cell r="D1163" t="str">
            <v>krypbergknapp</v>
          </cell>
          <cell r="E1163">
            <v>135288</v>
          </cell>
          <cell r="F1163">
            <v>103591</v>
          </cell>
          <cell r="G1163" t="str">
            <v>ExpertGroups/Karplanter/N</v>
          </cell>
          <cell r="H1163" t="str">
            <v>Karplanter</v>
          </cell>
          <cell r="I1163" t="str">
            <v>Karplanter</v>
          </cell>
          <cell r="J1163" t="str">
            <v>NotApplicable</v>
          </cell>
          <cell r="M1163" t="str">
            <v>canNotEstablishWithin50years</v>
          </cell>
          <cell r="X1163">
            <v>1</v>
          </cell>
          <cell r="Y1163">
            <v>1</v>
          </cell>
          <cell r="Z1163">
            <v>1</v>
          </cell>
          <cell r="AA1163">
            <v>1882</v>
          </cell>
          <cell r="AB1163" t="str">
            <v>terrestrial</v>
          </cell>
          <cell r="AD1163" t="str">
            <v>unknown</v>
          </cell>
          <cell r="AE1163" t="str">
            <v>yes</v>
          </cell>
          <cell r="AF1163" t="str">
            <v>unknown</v>
          </cell>
          <cell r="AI1163">
            <v>10</v>
          </cell>
          <cell r="AJ1163" t="str">
            <v>V</v>
          </cell>
          <cell r="AK1163" t="str">
            <v>V</v>
          </cell>
          <cell r="AW1163" t="str">
            <v>Ingen kjent effekt</v>
          </cell>
          <cell r="AX1163" t="str">
            <v>Ingen kjent effekt</v>
          </cell>
          <cell r="BC1163" t="str">
            <v>Ingen kjent effekt</v>
          </cell>
          <cell r="BD1163" t="str">
            <v>Ingen kjent effekt</v>
          </cell>
          <cell r="BK1163" t="str">
            <v>temperate_nemoral:Europe,Asia</v>
          </cell>
          <cell r="BM1163" t="str">
            <v>temperate_nemoral:Europe,Asia</v>
          </cell>
          <cell r="DI1163">
            <v>0</v>
          </cell>
        </row>
        <row r="1164">
          <cell r="B1164" t="str">
            <v>Phellodendron amurense</v>
          </cell>
          <cell r="C1164" t="str">
            <v>Rupr.</v>
          </cell>
          <cell r="D1164" t="str">
            <v>amurkorktre</v>
          </cell>
          <cell r="E1164">
            <v>84848</v>
          </cell>
          <cell r="F1164">
            <v>127985</v>
          </cell>
          <cell r="G1164" t="str">
            <v>ExpertGroups/Karplanter/N</v>
          </cell>
          <cell r="H1164" t="str">
            <v>Karplanter</v>
          </cell>
          <cell r="I1164" t="str">
            <v>Karplanter</v>
          </cell>
          <cell r="J1164" t="str">
            <v>NotApplicable</v>
          </cell>
          <cell r="M1164" t="str">
            <v>canNotEstablishWithin50years</v>
          </cell>
          <cell r="AA1164">
            <v>1993</v>
          </cell>
          <cell r="AB1164" t="str">
            <v>terrestrial</v>
          </cell>
          <cell r="AD1164" t="str">
            <v>unknown</v>
          </cell>
          <cell r="AE1164" t="str">
            <v>no</v>
          </cell>
          <cell r="AF1164" t="str">
            <v>unknown</v>
          </cell>
          <cell r="AI1164">
            <v>30</v>
          </cell>
          <cell r="AJ1164" t="str">
            <v>V</v>
          </cell>
          <cell r="AW1164" t="str">
            <v>Ingen kjent effekt</v>
          </cell>
          <cell r="AX1164" t="str">
            <v>Ingen kjent effekt</v>
          </cell>
          <cell r="BC1164" t="str">
            <v>Ingen kjent effekt</v>
          </cell>
          <cell r="BD1164" t="str">
            <v>Ingen kjent effekt</v>
          </cell>
          <cell r="BK1164" t="str">
            <v>temperate_nemoral:Asia</v>
          </cell>
          <cell r="BM1164" t="str">
            <v>temperate_nemoral:Europe,Asia,NorthAndCentralAmerica</v>
          </cell>
          <cell r="DI1164">
            <v>0</v>
          </cell>
        </row>
        <row r="1165">
          <cell r="B1165" t="str">
            <v>Philadelphus pubescens</v>
          </cell>
          <cell r="C1165" t="str">
            <v>Loisel.</v>
          </cell>
          <cell r="D1165" t="str">
            <v>filtskjærsmin</v>
          </cell>
          <cell r="E1165">
            <v>61638</v>
          </cell>
          <cell r="F1165">
            <v>101678</v>
          </cell>
          <cell r="G1165" t="str">
            <v>ExpertGroups/Karplanter/N</v>
          </cell>
          <cell r="H1165" t="str">
            <v>Karplanter</v>
          </cell>
          <cell r="I1165" t="str">
            <v>Karplanter</v>
          </cell>
          <cell r="J1165" t="str">
            <v>AlienSpecie</v>
          </cell>
          <cell r="N1165">
            <v>2</v>
          </cell>
          <cell r="Q1165">
            <v>1</v>
          </cell>
          <cell r="T1165" t="str">
            <v>LO</v>
          </cell>
          <cell r="U1165">
            <v>2</v>
          </cell>
          <cell r="V1165" t="str">
            <v>2AB,1</v>
          </cell>
          <cell r="AA1165">
            <v>1890</v>
          </cell>
          <cell r="AB1165" t="str">
            <v>terrestrial</v>
          </cell>
          <cell r="AD1165" t="str">
            <v>unknown</v>
          </cell>
          <cell r="AE1165" t="str">
            <v>no</v>
          </cell>
          <cell r="AF1165" t="str">
            <v>unknown</v>
          </cell>
          <cell r="AG1165">
            <v>1981</v>
          </cell>
          <cell r="AH1165" t="str">
            <v>Bu Drammen: Bragernesåsen</v>
          </cell>
          <cell r="AI1165">
            <v>15</v>
          </cell>
          <cell r="AJ1165" t="str">
            <v>V</v>
          </cell>
          <cell r="AL1165">
            <v>1</v>
          </cell>
          <cell r="AM1165" t="str">
            <v>importDirect</v>
          </cell>
          <cell r="AN1165">
            <v>2</v>
          </cell>
          <cell r="AO1165" t="str">
            <v>introductionEscaped</v>
          </cell>
          <cell r="AP1165" t="str">
            <v>OsA,Bu</v>
          </cell>
          <cell r="AQ1165">
            <v>16</v>
          </cell>
          <cell r="AR1165">
            <v>5</v>
          </cell>
          <cell r="AS1165">
            <v>80</v>
          </cell>
          <cell r="AT1165">
            <v>800</v>
          </cell>
          <cell r="AU1165">
            <v>160</v>
          </cell>
          <cell r="AV1165">
            <v>40</v>
          </cell>
          <cell r="AW1165" t="str">
            <v>Ingen kjent effekt</v>
          </cell>
          <cell r="AX1165" t="str">
            <v>Ingen kjent effekt</v>
          </cell>
          <cell r="BC1165" t="str">
            <v>Ingen kjent effekt</v>
          </cell>
          <cell r="BD1165" t="str">
            <v>Ingen kjent effekt</v>
          </cell>
          <cell r="BE1165" t="str">
            <v>no</v>
          </cell>
          <cell r="BF1165" t="str">
            <v>no</v>
          </cell>
          <cell r="BG1165" t="str">
            <v>V</v>
          </cell>
          <cell r="BK1165" t="str">
            <v>temperate_nemoral:NorthAndCentralAmerica</v>
          </cell>
          <cell r="BM1165" t="str">
            <v>temperate_boreal:Europe|temperate_nemoral:Europe,NorthAndCentralAmerica</v>
          </cell>
          <cell r="BO1165">
            <v>2</v>
          </cell>
          <cell r="BR1165" t="str">
            <v>RedListCategoryLevel</v>
          </cell>
          <cell r="BT1165">
            <v>2</v>
          </cell>
          <cell r="BW1165" t="str">
            <v>SpreadYearlyIncreaseObservations</v>
          </cell>
          <cell r="BX1165">
            <v>105</v>
          </cell>
          <cell r="BY1165">
            <v>1</v>
          </cell>
          <cell r="CB1165" t="str">
            <v>T4-C-3,T40,T37</v>
          </cell>
          <cell r="CC1165">
            <v>1</v>
          </cell>
          <cell r="CH1165">
            <v>1</v>
          </cell>
          <cell r="CM1165">
            <v>1</v>
          </cell>
          <cell r="CQ1165">
            <v>1</v>
          </cell>
          <cell r="CU1165">
            <v>1</v>
          </cell>
          <cell r="CX1165">
            <v>0</v>
          </cell>
          <cell r="CY1165">
            <v>1</v>
          </cell>
          <cell r="DB1165">
            <v>0</v>
          </cell>
          <cell r="DC1165" t="str">
            <v>&lt;p&gt;Filtskjærsmin &lt;i&gt;Philadelphus pubescens&lt;/i&gt; er en middels storvokst busk med frøreproduksjon. Den stammer fra østlige Nord-Amerika.&lt;/p&gt;</v>
          </cell>
          <cell r="DD1165" t="str">
            <v>Arten er dokumentert dyrket siden 1890 (Te Bamble), men er først funnet med forvillete (frøspredte) busker fra 1981, først i Bragernesåsen i Bu Drammen. Den er siden funnet ett sted i Oslo 2006, ett sted til i Drammen fra 1996, og på flishaugene ved S&amp;#246:dra Cells cellulosefabrikk på Tofte i Bu Hurum fra 2004.</v>
          </cell>
          <cell r="DE1165" t="str">
            <v>Arten er innført som hageplante og spredt ut fra hager og parker ved utkast og med frø.</v>
          </cell>
          <cell r="DF1165" t="str">
            <v>Invasjonspotensialet er begrenset, som en kombinasjon av begrenset median levetid og begrenset ekspansjonshastighet.</v>
          </cell>
          <cell r="DG1165" t="str">
            <v>Ingen kjent negativ økologisk effekt er knyttet til arten.</v>
          </cell>
          <cell r="DH1165" t="str">
            <v>Filtskjærsmin vurderes til låg økologisk risiko, og utelukkende på grunn av invasjonspotensialet. Ved vurderingen i 2012 ble den vurdert som ikke reproduserende. Endringen skyldes revisjon av herbariematerialet i 2017. Revisjonen har vist at filtskjærsmin er litt hyppigere enn vi tidligere antok, og at den er den eneste skjærsmin-arten ved siden av duftskjærmin &lt;i&gt;P. coronarius&lt;/i&gt;) med dokumentert reproduksjon i Norge.</v>
          </cell>
          <cell r="DI1165">
            <v>0</v>
          </cell>
        </row>
        <row r="1166">
          <cell r="B1166" t="str">
            <v>Philadelphus ×lemoinei</v>
          </cell>
          <cell r="C1166" t="str">
            <v>Lemoine</v>
          </cell>
          <cell r="E1166">
            <v>135300</v>
          </cell>
          <cell r="F1166">
            <v>159130</v>
          </cell>
          <cell r="G1166" t="str">
            <v>ExpertGroups/Karplanter/N</v>
          </cell>
          <cell r="H1166" t="str">
            <v>Karplanter</v>
          </cell>
          <cell r="I1166" t="str">
            <v>Karplanter</v>
          </cell>
          <cell r="J1166" t="str">
            <v>NotApplicable</v>
          </cell>
          <cell r="M1166" t="str">
            <v>canNotEstablishWithin50years</v>
          </cell>
          <cell r="AA1166">
            <v>1999</v>
          </cell>
          <cell r="AB1166" t="str">
            <v>terrestrial</v>
          </cell>
          <cell r="AD1166" t="str">
            <v>unknown</v>
          </cell>
          <cell r="AE1166" t="str">
            <v>no</v>
          </cell>
          <cell r="AF1166" t="str">
            <v>unknown</v>
          </cell>
          <cell r="AI1166">
            <v>15</v>
          </cell>
          <cell r="AW1166" t="str">
            <v>Ingen kjent effekt</v>
          </cell>
          <cell r="AX1166" t="str">
            <v>Ingen kjent effekt</v>
          </cell>
          <cell r="BC1166" t="str">
            <v>Ingen kjent effekt</v>
          </cell>
          <cell r="BD1166" t="str">
            <v>Ingen kjent effekt</v>
          </cell>
          <cell r="BK1166" t="str">
            <v>unknown:NorthAndCentralAmerica</v>
          </cell>
          <cell r="BM1166" t="str">
            <v>temperate_nemoral:Europe</v>
          </cell>
          <cell r="DI1166">
            <v>0</v>
          </cell>
        </row>
        <row r="1167">
          <cell r="B1167" t="str">
            <v>Philadelphus ×virginalis</v>
          </cell>
          <cell r="C1167" t="str">
            <v>Rehder</v>
          </cell>
          <cell r="D1167" t="str">
            <v>jomfruskjærsmin</v>
          </cell>
          <cell r="E1167">
            <v>135302</v>
          </cell>
          <cell r="F1167">
            <v>101679</v>
          </cell>
          <cell r="G1167" t="str">
            <v>ExpertGroups/Karplanter/N</v>
          </cell>
          <cell r="H1167" t="str">
            <v>Karplanter</v>
          </cell>
          <cell r="I1167" t="str">
            <v>Karplanter</v>
          </cell>
          <cell r="J1167" t="str">
            <v>NotApplicable</v>
          </cell>
          <cell r="M1167" t="str">
            <v>canNotEstablishWithin50years</v>
          </cell>
          <cell r="AA1167">
            <v>1999</v>
          </cell>
          <cell r="AB1167" t="str">
            <v>terrestrial</v>
          </cell>
          <cell r="AD1167" t="str">
            <v>unknown</v>
          </cell>
          <cell r="AE1167" t="str">
            <v>no</v>
          </cell>
          <cell r="AF1167" t="str">
            <v>unknown</v>
          </cell>
          <cell r="AI1167">
            <v>15</v>
          </cell>
          <cell r="AW1167" t="str">
            <v>Ingen kjent effekt</v>
          </cell>
          <cell r="AX1167" t="str">
            <v>Ingen kjent effekt</v>
          </cell>
          <cell r="BC1167" t="str">
            <v>Ingen kjent effekt</v>
          </cell>
          <cell r="BD1167" t="str">
            <v>Ingen kjent effekt</v>
          </cell>
          <cell r="BK1167" t="str">
            <v>unknown:NorthAndCentralAmerica</v>
          </cell>
          <cell r="BM1167" t="str">
            <v>temperate_nemoral:Europe,Oceania</v>
          </cell>
          <cell r="DI1167">
            <v>0</v>
          </cell>
        </row>
        <row r="1168">
          <cell r="B1168" t="str">
            <v>Phleum arenarium</v>
          </cell>
          <cell r="C1168" t="str">
            <v>L.</v>
          </cell>
          <cell r="D1168" t="str">
            <v>sandtimotei</v>
          </cell>
          <cell r="E1168">
            <v>60086</v>
          </cell>
          <cell r="F1168">
            <v>100126</v>
          </cell>
          <cell r="G1168" t="str">
            <v>ExpertGroups/Karplanter/N</v>
          </cell>
          <cell r="H1168" t="str">
            <v>Karplanter</v>
          </cell>
          <cell r="I1168" t="str">
            <v>Karplanter</v>
          </cell>
          <cell r="J1168" t="str">
            <v>NotApplicable</v>
          </cell>
          <cell r="M1168" t="str">
            <v>notAlienSpecie</v>
          </cell>
          <cell r="AB1168" t="str">
            <v>terrestrial</v>
          </cell>
          <cell r="AE1168" t="str">
            <v>no</v>
          </cell>
          <cell r="AF1168" t="str">
            <v>unknown</v>
          </cell>
          <cell r="AI1168">
            <v>1</v>
          </cell>
          <cell r="AJ1168" t="str">
            <v>V</v>
          </cell>
          <cell r="BK1168" t="str">
            <v>temperate_nemoral:Europe|subtropic_mediterranean:Europe</v>
          </cell>
          <cell r="BM1168" t="str">
            <v>temperate_nemoral:Europe|subtropic_mediterranean:Europe</v>
          </cell>
          <cell r="DI1168">
            <v>0</v>
          </cell>
        </row>
        <row r="1169">
          <cell r="B1169" t="str">
            <v>Phlox drummondii</v>
          </cell>
          <cell r="C1169" t="str">
            <v>Hook.</v>
          </cell>
          <cell r="D1169" t="str">
            <v>sommerfloks</v>
          </cell>
          <cell r="E1169">
            <v>61819</v>
          </cell>
          <cell r="F1169">
            <v>101859</v>
          </cell>
          <cell r="G1169" t="str">
            <v>ExpertGroups/Karplanter/N</v>
          </cell>
          <cell r="H1169" t="str">
            <v>Karplanter</v>
          </cell>
          <cell r="I1169" t="str">
            <v>Karplanter</v>
          </cell>
          <cell r="J1169" t="str">
            <v>NotApplicable</v>
          </cell>
          <cell r="M1169" t="str">
            <v>canNotEstablishWithin50years</v>
          </cell>
          <cell r="AA1169">
            <v>1907</v>
          </cell>
          <cell r="AB1169" t="str">
            <v>terrestrial</v>
          </cell>
          <cell r="AD1169" t="str">
            <v>unknown</v>
          </cell>
          <cell r="AE1169" t="str">
            <v>no</v>
          </cell>
          <cell r="AF1169" t="str">
            <v>unknown</v>
          </cell>
          <cell r="AI1169">
            <v>1</v>
          </cell>
          <cell r="AJ1169" t="str">
            <v>V</v>
          </cell>
          <cell r="AW1169" t="str">
            <v>Ingen kjent effekt</v>
          </cell>
          <cell r="AX1169" t="str">
            <v>Ingen kjent effekt</v>
          </cell>
          <cell r="BC1169" t="str">
            <v>Ingen kjent effekt</v>
          </cell>
          <cell r="BD1169" t="str">
            <v>Ingen kjent effekt</v>
          </cell>
          <cell r="BK1169" t="str">
            <v>subtropic_unspecified:NorthAndCentralAmerica</v>
          </cell>
          <cell r="BM1169" t="str">
            <v>temperate_nemoral:Europe,Asia,NorthAndCentralAmerica|subtropic_unspecified:NorthAndCentralAmerica</v>
          </cell>
          <cell r="DI1169">
            <v>0</v>
          </cell>
        </row>
        <row r="1170">
          <cell r="B1170" t="str">
            <v>Phlox paniculata</v>
          </cell>
          <cell r="C1170" t="str">
            <v>L.</v>
          </cell>
          <cell r="D1170" t="str">
            <v>høstfloks</v>
          </cell>
          <cell r="E1170">
            <v>61820</v>
          </cell>
          <cell r="F1170">
            <v>101860</v>
          </cell>
          <cell r="G1170" t="str">
            <v>ExpertGroups/Karplanter/N</v>
          </cell>
          <cell r="H1170" t="str">
            <v>Karplanter</v>
          </cell>
          <cell r="I1170" t="str">
            <v>Karplanter</v>
          </cell>
          <cell r="J1170" t="str">
            <v>AlienSpecie</v>
          </cell>
          <cell r="N1170">
            <v>1</v>
          </cell>
          <cell r="Q1170">
            <v>1</v>
          </cell>
          <cell r="T1170" t="str">
            <v>NK</v>
          </cell>
          <cell r="U1170">
            <v>1</v>
          </cell>
          <cell r="V1170" t="str">
            <v>1,1</v>
          </cell>
          <cell r="X1170">
            <v>1</v>
          </cell>
          <cell r="Y1170">
            <v>1</v>
          </cell>
          <cell r="Z1170">
            <v>1</v>
          </cell>
          <cell r="AA1170">
            <v>1939</v>
          </cell>
          <cell r="AB1170" t="str">
            <v>terrestrial</v>
          </cell>
          <cell r="AD1170" t="str">
            <v>unknown</v>
          </cell>
          <cell r="AE1170" t="str">
            <v>yes</v>
          </cell>
          <cell r="AF1170" t="str">
            <v>unknown</v>
          </cell>
          <cell r="AG1170">
            <v>1969</v>
          </cell>
          <cell r="AH1170" t="str">
            <v>Oslo: Ringnes bryggeri</v>
          </cell>
          <cell r="AI1170">
            <v>10</v>
          </cell>
          <cell r="AJ1170" t="str">
            <v>V</v>
          </cell>
          <cell r="AL1170">
            <v>1</v>
          </cell>
          <cell r="AM1170" t="str">
            <v>importDirect</v>
          </cell>
          <cell r="AN1170">
            <v>1</v>
          </cell>
          <cell r="AO1170" t="str">
            <v>introductionEscaped</v>
          </cell>
          <cell r="AP1170" t="str">
            <v>Øs,OsA,Bu,Ve,Te,Aa,Va,Ro,No</v>
          </cell>
          <cell r="AQ1170">
            <v>40</v>
          </cell>
          <cell r="AR1170">
            <v>4</v>
          </cell>
          <cell r="AS1170">
            <v>160</v>
          </cell>
          <cell r="AT1170">
            <v>70000</v>
          </cell>
          <cell r="AU1170">
            <v>240</v>
          </cell>
          <cell r="AV1170">
            <v>100</v>
          </cell>
          <cell r="AW1170" t="str">
            <v>Ingen kjent effekt</v>
          </cell>
          <cell r="AX1170" t="str">
            <v>Ingen kjent effekt</v>
          </cell>
          <cell r="BC1170" t="str">
            <v>Ingen kjent effekt</v>
          </cell>
          <cell r="BD1170" t="str">
            <v>Ingen kjent effekt</v>
          </cell>
          <cell r="BE1170" t="str">
            <v>no</v>
          </cell>
          <cell r="BF1170" t="str">
            <v>no</v>
          </cell>
          <cell r="BG1170" t="str">
            <v>V</v>
          </cell>
          <cell r="BK1170" t="str">
            <v>temperate_nemoral:NorthAndCentralAmerica</v>
          </cell>
          <cell r="BM1170" t="str">
            <v>temperate_boreal:Europe,NorthAndCentralAmerica|temperate_nemoral:Europe,Oceania,NorthAndCentralAmerica</v>
          </cell>
          <cell r="BO1170">
            <v>2</v>
          </cell>
          <cell r="BR1170" t="str">
            <v>RedListCategoryLevel</v>
          </cell>
          <cell r="BT1170">
            <v>1</v>
          </cell>
          <cell r="BW1170" t="str">
            <v>SpreadYearlyIncreaseObservations</v>
          </cell>
          <cell r="BX1170">
            <v>34</v>
          </cell>
          <cell r="BY1170">
            <v>1</v>
          </cell>
          <cell r="CB1170" t="str">
            <v>T35,T40</v>
          </cell>
          <cell r="CC1170">
            <v>1</v>
          </cell>
          <cell r="CH1170">
            <v>1</v>
          </cell>
          <cell r="CM1170">
            <v>1</v>
          </cell>
          <cell r="CQ1170">
            <v>1</v>
          </cell>
          <cell r="CU1170">
            <v>1</v>
          </cell>
          <cell r="CX1170">
            <v>0</v>
          </cell>
          <cell r="CY1170">
            <v>1</v>
          </cell>
          <cell r="DB1170">
            <v>0</v>
          </cell>
          <cell r="DC1170" t="str">
            <v>Høstfloks &lt;em&gt;Phlox paniculata &lt;/em&gt;er en flerårig urt fra nemoral sone i østlige Nord-Amerika. Den er en svært populær hagestaude, og det er vanskelig å forstå at den blir funnet så sjelden i &amp;#39:&amp;#39:naturen&amp;#39:&amp;#39:. Den har frøformering, men det er ingen indikasjoner på frøreproduksjon i naturen foreløpig. Den har en svært begrenset klonal vekst.</v>
          </cell>
          <cell r="DD1170" t="str">
            <v>&lt;p&gt;Arten er funnet svært spredte steder i Norge fra første funn i Oslo i 1939 og 1952. Den er en meget vanlig hageplante, men de forvillete bestandene synes å være lite permanente. Arten er funnet fra Østfold til Rogaland, med et strøfunn i Nordland (Bodø 2011).&lt;/p&gt;</v>
          </cell>
          <cell r="DE1170" t="str">
            <v>Høstfloks har trolig vansker med å vokse opp fra hageutkast. Arten ble først funnet forvillet i 1939 på Blindern i Oslo, men til tross for 70 år som forvillet i landet, har vi ingen indikasjoner på frøformering hos arten i naturen i Norge ennå. Det kan tenkes at klimaendringer, spesielt forlengelse av vekstsesongen, kan gjøre at arten reproduserer.</v>
          </cell>
          <cell r="DF1170" t="str">
            <v>Arten har et lågt invasjonspotensiale om den ikke starter å frøspre seg i landet.</v>
          </cell>
          <cell r="DG1170" t="str">
            <v>Høstfloks har ingen kjente negative økologisk effekter.</v>
          </cell>
          <cell r="DH1170" t="str">
            <v>&lt;p&gt;Arten vurderes til ingen kjent risiko i norsk natur.&lt;br/&gt;&lt;/p&gt;</v>
          </cell>
          <cell r="DI1170">
            <v>0</v>
          </cell>
        </row>
        <row r="1171">
          <cell r="B1171" t="str">
            <v>Phlox subulata</v>
          </cell>
          <cell r="C1171" t="str">
            <v>L.</v>
          </cell>
          <cell r="D1171" t="str">
            <v>vårfloks</v>
          </cell>
          <cell r="E1171">
            <v>61821</v>
          </cell>
          <cell r="F1171">
            <v>101861</v>
          </cell>
          <cell r="G1171" t="str">
            <v>ExpertGroups/Karplanter/N</v>
          </cell>
          <cell r="H1171" t="str">
            <v>Karplanter</v>
          </cell>
          <cell r="I1171" t="str">
            <v>Karplanter</v>
          </cell>
          <cell r="J1171" t="str">
            <v>AlienSpecie</v>
          </cell>
          <cell r="N1171">
            <v>3</v>
          </cell>
          <cell r="Q1171">
            <v>1</v>
          </cell>
          <cell r="T1171" t="str">
            <v>LO</v>
          </cell>
          <cell r="U1171">
            <v>2</v>
          </cell>
          <cell r="V1171" t="str">
            <v>3B,1</v>
          </cell>
          <cell r="X1171">
            <v>3</v>
          </cell>
          <cell r="Y1171">
            <v>4</v>
          </cell>
          <cell r="Z1171">
            <v>1</v>
          </cell>
          <cell r="AA1171">
            <v>1945</v>
          </cell>
          <cell r="AB1171" t="str">
            <v>terrestrial</v>
          </cell>
          <cell r="AD1171" t="str">
            <v>unknown</v>
          </cell>
          <cell r="AE1171" t="str">
            <v>yes</v>
          </cell>
          <cell r="AF1171" t="str">
            <v>unknown</v>
          </cell>
          <cell r="AG1171">
            <v>2001</v>
          </cell>
          <cell r="AH1171" t="str">
            <v>Te Porsgrunn: Eidanger, Bjørkebekk</v>
          </cell>
          <cell r="AI1171">
            <v>5</v>
          </cell>
          <cell r="AJ1171" t="str">
            <v>V</v>
          </cell>
          <cell r="AL1171">
            <v>1</v>
          </cell>
          <cell r="AM1171" t="str">
            <v>importDirect</v>
          </cell>
          <cell r="AN1171">
            <v>3</v>
          </cell>
          <cell r="AO1171" t="str">
            <v>introductionEscaped,spreadNaturalDispersal</v>
          </cell>
          <cell r="AP1171" t="str">
            <v>Øs,OsA,Bu,Ve,Te,Aa,Va,Mr</v>
          </cell>
          <cell r="AQ1171">
            <v>60</v>
          </cell>
          <cell r="AR1171">
            <v>4</v>
          </cell>
          <cell r="AS1171">
            <v>240</v>
          </cell>
          <cell r="AT1171">
            <v>25000</v>
          </cell>
          <cell r="AU1171">
            <v>720</v>
          </cell>
          <cell r="AV1171">
            <v>70</v>
          </cell>
          <cell r="AW1171" t="str">
            <v>Ingen kjent effekt</v>
          </cell>
          <cell r="AX1171" t="str">
            <v>Ingen kjent effekt</v>
          </cell>
          <cell r="BC1171" t="str">
            <v>Ingen kjent effekt</v>
          </cell>
          <cell r="BD1171" t="str">
            <v>Ingen kjent effekt</v>
          </cell>
          <cell r="BE1171" t="str">
            <v>no</v>
          </cell>
          <cell r="BF1171" t="str">
            <v>no</v>
          </cell>
          <cell r="BG1171" t="str">
            <v>V</v>
          </cell>
          <cell r="BK1171" t="str">
            <v>temperate_nemoral:NorthAndCentralAmerica</v>
          </cell>
          <cell r="BM1171" t="str">
            <v>temperate_boreal:Europe|temperate_nemoral:Europe,Asia,NorthAndCentralAmerica</v>
          </cell>
          <cell r="BO1171">
            <v>2</v>
          </cell>
          <cell r="BR1171" t="str">
            <v>RedListCategoryLevel</v>
          </cell>
          <cell r="BT1171">
            <v>3</v>
          </cell>
          <cell r="BW1171" t="str">
            <v>SpreadYearlyIncreaseObservations</v>
          </cell>
          <cell r="BX1171">
            <v>273</v>
          </cell>
          <cell r="BY1171">
            <v>1</v>
          </cell>
          <cell r="CB1171" t="str">
            <v>T2,T32,T35,T37-C-3,T1</v>
          </cell>
          <cell r="CC1171">
            <v>1</v>
          </cell>
          <cell r="CH1171">
            <v>1</v>
          </cell>
          <cell r="CM1171">
            <v>1</v>
          </cell>
          <cell r="CQ1171">
            <v>1</v>
          </cell>
          <cell r="CU1171">
            <v>1</v>
          </cell>
          <cell r="CX1171">
            <v>0</v>
          </cell>
          <cell r="CY1171">
            <v>1</v>
          </cell>
          <cell r="DB1171">
            <v>0</v>
          </cell>
          <cell r="DC1171" t="str">
            <v>Vårfloks &lt;em&gt;Phlox subulata &lt;/em&gt;stammer fra østlige Nord-Amerika. Arten er en mattedannende, flerårig urt med frøformering, men også med mulighet for klonal formering ved at deler av mattene løsrives og rotslår. Arten etablerer seg særlig på tørt grunnlende.</v>
          </cell>
          <cell r="DD1171" t="str">
            <v>&lt;p&gt;Arten har begynt å reprodusere og danne småbestander i Norge etter første funn på Leangen i Ak Asker i 1957 og første forvilling med bestand på Flekkerøya i VA Kristiansand i 1967. Den har foreløpig ikke kommet seg til et voksested der den kan få noen større, permanent bestand, men i hvert fall et par småbestander var godt etablert før de ble nedbygd (Bu Drammen, Te Porsgrunn). Arten er trolig i begynnelsen av en ekspansjon i Norge.&lt;/p&gt;</v>
          </cell>
          <cell r="DE1171" t="str">
            <v>Arten er populær som hagestaude, særlig i fjellhager, og sprer seg middels lett ut, særlig ved at deler av mattene løsrives.</v>
          </cell>
          <cell r="DF1171" t="str">
            <v>Invasjonspotensialet er moderat, som en kombinasjon av begrenset median levetid og moderat ekspansjonshastighet.</v>
          </cell>
          <cell r="DG1171" t="str">
            <v>Arten etablerer seg best på bergkoller og grunnlende, på steder med generelt mange sårbare stedegne arter, men den er ikke ekspansiv og synes ikke å bli det heller. Vi vurderer den til ikke å ha noen kjent negativ økologisk effekt.</v>
          </cell>
          <cell r="DH1171" t="str">
            <v>&lt;p&gt;Vårfloks vurderes til låg økologisk risiko, og bare på grunn av invasjonspotensialet.&lt;/p&gt;</v>
          </cell>
          <cell r="DI1171">
            <v>0</v>
          </cell>
        </row>
        <row r="1172">
          <cell r="B1172" t="str">
            <v>Phoenix dactylifera</v>
          </cell>
          <cell r="C1172" t="str">
            <v>L.</v>
          </cell>
          <cell r="D1172" t="str">
            <v>daddelpalme</v>
          </cell>
          <cell r="E1172">
            <v>59353</v>
          </cell>
          <cell r="F1172">
            <v>99393</v>
          </cell>
          <cell r="G1172" t="str">
            <v>ExpertGroups/Karplanter/N</v>
          </cell>
          <cell r="H1172" t="str">
            <v>Karplanter</v>
          </cell>
          <cell r="I1172" t="str">
            <v>Karplanter</v>
          </cell>
          <cell r="J1172" t="str">
            <v>NotApplicable</v>
          </cell>
          <cell r="M1172" t="str">
            <v>canNotEstablishWithin50years</v>
          </cell>
          <cell r="AA1172">
            <v>1950</v>
          </cell>
          <cell r="AB1172" t="str">
            <v>terrestrial</v>
          </cell>
          <cell r="AD1172" t="str">
            <v>unknown</v>
          </cell>
          <cell r="AE1172" t="str">
            <v>no</v>
          </cell>
          <cell r="AF1172" t="str">
            <v>unknown</v>
          </cell>
          <cell r="AI1172">
            <v>20</v>
          </cell>
          <cell r="AJ1172" t="str">
            <v>V</v>
          </cell>
          <cell r="AW1172" t="str">
            <v>Ingen kjent effekt</v>
          </cell>
          <cell r="AX1172" t="str">
            <v>En av de viktigste næringsplanter i tørre, subtropiske og tropiske områder.</v>
          </cell>
          <cell r="BC1172" t="str">
            <v>Ingen kjent effekt</v>
          </cell>
          <cell r="BD1172" t="str">
            <v>Ingen kjent effekt</v>
          </cell>
          <cell r="BK1172" t="str">
            <v>subtropic_dry:Asia,Africa</v>
          </cell>
          <cell r="BM1172" t="str">
            <v>subtropic_mediterranean:Europe,Asia,Africa,Oceania,NorthAndCentralAmerica,SouthAmerica|subtropic_dry:Asia,Africa,Oceania,NorthAndCentralAmerica,SouthAmerica</v>
          </cell>
          <cell r="DI1172">
            <v>0</v>
          </cell>
        </row>
        <row r="1173">
          <cell r="B1173" t="str">
            <v>Photinia davidiana</v>
          </cell>
          <cell r="C1173" t="str">
            <v>(Decne.) Cardot</v>
          </cell>
          <cell r="E1173">
            <v>102665</v>
          </cell>
          <cell r="F1173">
            <v>143521</v>
          </cell>
          <cell r="G1173" t="str">
            <v>ExpertGroups/Karplanter/N</v>
          </cell>
          <cell r="H1173" t="str">
            <v>Karplanter</v>
          </cell>
          <cell r="I1173" t="str">
            <v>Karplanter</v>
          </cell>
          <cell r="J1173" t="str">
            <v>NotApplicable</v>
          </cell>
          <cell r="M1173" t="str">
            <v>canNotEstablishWithin50years</v>
          </cell>
          <cell r="AA1173">
            <v>2016</v>
          </cell>
          <cell r="AB1173" t="str">
            <v>terrestrial</v>
          </cell>
          <cell r="AD1173" t="str">
            <v>unknown</v>
          </cell>
          <cell r="AE1173" t="str">
            <v>no</v>
          </cell>
          <cell r="AF1173" t="str">
            <v>unknown</v>
          </cell>
          <cell r="AI1173">
            <v>10</v>
          </cell>
          <cell r="AJ1173" t="str">
            <v>V</v>
          </cell>
          <cell r="AW1173" t="str">
            <v>Ingen kjent effekt</v>
          </cell>
          <cell r="AX1173" t="str">
            <v>Ingen kjent effekt</v>
          </cell>
          <cell r="BC1173" t="str">
            <v>Ingen kjent effekt</v>
          </cell>
          <cell r="BD1173" t="str">
            <v>Ingen kjent effekt</v>
          </cell>
          <cell r="BK1173" t="str">
            <v>subtropic_unspecified:Asia</v>
          </cell>
          <cell r="BM1173" t="str">
            <v>temperate_boreal:NorthAndCentralAmerica|temperate_nemoral:Europe|subtropic_unspecified:Asia|subtropic_humid:Oceania</v>
          </cell>
          <cell r="DI1173">
            <v>0</v>
          </cell>
        </row>
        <row r="1174">
          <cell r="B1174" t="str">
            <v>Physalis alkekengi</v>
          </cell>
          <cell r="C1174" t="str">
            <v>L.</v>
          </cell>
          <cell r="D1174" t="str">
            <v>japanlykt</v>
          </cell>
          <cell r="E1174">
            <v>63699</v>
          </cell>
          <cell r="F1174">
            <v>103739</v>
          </cell>
          <cell r="G1174" t="str">
            <v>ExpertGroups/Karplanter/N</v>
          </cell>
          <cell r="H1174" t="str">
            <v>Karplanter</v>
          </cell>
          <cell r="I1174" t="str">
            <v>Karplanter</v>
          </cell>
          <cell r="J1174" t="str">
            <v>AlienSpecie</v>
          </cell>
          <cell r="N1174">
            <v>2</v>
          </cell>
          <cell r="Q1174">
            <v>1</v>
          </cell>
          <cell r="T1174" t="str">
            <v>LO</v>
          </cell>
          <cell r="U1174">
            <v>2</v>
          </cell>
          <cell r="V1174" t="str">
            <v>2AB,1</v>
          </cell>
          <cell r="X1174">
            <v>2</v>
          </cell>
          <cell r="Y1174">
            <v>3</v>
          </cell>
          <cell r="Z1174">
            <v>1</v>
          </cell>
          <cell r="AA1174">
            <v>1927</v>
          </cell>
          <cell r="AB1174" t="str">
            <v>terrestrial</v>
          </cell>
          <cell r="AD1174" t="str">
            <v>unknown</v>
          </cell>
          <cell r="AE1174" t="str">
            <v>yes</v>
          </cell>
          <cell r="AF1174" t="str">
            <v>unknown</v>
          </cell>
          <cell r="AG1174">
            <v>1960</v>
          </cell>
          <cell r="AH1174" t="str">
            <v>Oslo: Ulvøya</v>
          </cell>
          <cell r="AI1174">
            <v>5</v>
          </cell>
          <cell r="AJ1174" t="str">
            <v>V</v>
          </cell>
          <cell r="AL1174">
            <v>1</v>
          </cell>
          <cell r="AM1174" t="str">
            <v>importDirect</v>
          </cell>
          <cell r="AN1174">
            <v>2</v>
          </cell>
          <cell r="AO1174" t="str">
            <v>introductionEscaped,introductionTransportpollution</v>
          </cell>
          <cell r="AP1174" t="str">
            <v>Øs,OsA,He,Bu,Ve,Te,Aa,Va,Ro</v>
          </cell>
          <cell r="AQ1174">
            <v>40</v>
          </cell>
          <cell r="AR1174">
            <v>4</v>
          </cell>
          <cell r="AS1174">
            <v>160</v>
          </cell>
          <cell r="AT1174">
            <v>54000</v>
          </cell>
          <cell r="AU1174">
            <v>320</v>
          </cell>
          <cell r="AV1174">
            <v>100</v>
          </cell>
          <cell r="AW1174" t="str">
            <v>Ingen kjent effekt</v>
          </cell>
          <cell r="AX1174" t="str">
            <v>Ingen kjent effekt</v>
          </cell>
          <cell r="BC1174" t="str">
            <v>Ingen kjent effekt</v>
          </cell>
          <cell r="BD1174" t="str">
            <v>Ingen kjent effekt</v>
          </cell>
          <cell r="BE1174" t="str">
            <v>no</v>
          </cell>
          <cell r="BF1174" t="str">
            <v>no</v>
          </cell>
          <cell r="BG1174" t="str">
            <v>V</v>
          </cell>
          <cell r="BK1174" t="str">
            <v>temperate_nemoral:Europe,Asia|temperate_dry:Europe,Asia|subtropic_unspecified:Asia|subtropic_mediterranean:Europe,Asia</v>
          </cell>
          <cell r="BM1174" t="str">
            <v>temperate_nemoral:Europe,Asia,Oceania,NorthAndCentralAmerica|temperate_dry:Europe,Asia|subtropic_unspecified:Asia|subtropic_mediterranean:Europe,Asia</v>
          </cell>
          <cell r="BO1174">
            <v>2</v>
          </cell>
          <cell r="BR1174" t="str">
            <v>RedListCategoryLevel</v>
          </cell>
          <cell r="BT1174">
            <v>2</v>
          </cell>
          <cell r="BW1174" t="str">
            <v>SpreadYearlyIncreaseObservations</v>
          </cell>
          <cell r="BX1174">
            <v>102</v>
          </cell>
          <cell r="BY1174">
            <v>1</v>
          </cell>
          <cell r="CB1174" t="str">
            <v>T35,T37-C-3,T43-C-1,T42</v>
          </cell>
          <cell r="CC1174">
            <v>1</v>
          </cell>
          <cell r="CH1174">
            <v>1</v>
          </cell>
          <cell r="CM1174">
            <v>1</v>
          </cell>
          <cell r="CQ1174">
            <v>1</v>
          </cell>
          <cell r="CU1174">
            <v>1</v>
          </cell>
          <cell r="CX1174">
            <v>0</v>
          </cell>
          <cell r="CY1174">
            <v>1</v>
          </cell>
          <cell r="DB1174">
            <v>0</v>
          </cell>
          <cell r="DC1174" t="str">
            <v>Japanlykt &lt;em&gt;Physalis alkekengi &lt;/em&gt;stammer fra Sørøst-Europa og Asia øst til Japan. Arten er en nokså kortlevd flerårig urt med vegetativ formering (klonal) ved jordstengler og også med frøformering. Fruktene spres med vind og kanskje dyr.</v>
          </cell>
          <cell r="DD1174" t="str">
            <v>&lt;p&gt;Arten ble først funnet i 1927 på Oslo kommunes søppelfylling på Langøyene i Ak Nesodden. Etter den tid har det dukket opp spredte forekomster fra Østfold inn til Mjøsområdet i Hedmark (Ringsaker) og langs kysten til Vest-Agder, med ett funn i Rogaland (Vindafjord). Arten har langlevde, etablerte bestander flere steder.&lt;/p&gt;</v>
          </cell>
          <cell r="DE1174" t="str">
            <v>Japanlykt er i dag dyrket som prydplante på grunn av de oransjefargete, oppblåste fruktene og ble tidligere dyrket som medisinplante. Den frør seg godt i Norge og danner små bestander, med økende antall funn på grunn av økende popularitet, men har problemer med å naturalisere seg, muligens fordi den har problemer med å nå fram til egnete naturtyper.</v>
          </cell>
          <cell r="DF1174" t="str">
            <v>Japanlykt har begrenset invasjonspotensial, som en kombinasjon av begrenset ekspansjonshastighet og begrenset median levetid.</v>
          </cell>
          <cell r="DG1174" t="str">
            <v>Arten har ingen kjent negativ økologisk effekt per dags dato. Den er stort sett bare funnet i bosetninger. Funnfrekvensen er imidlertid økende og naturalisering kan forventes, men uvisst i hvilke naturtyper.</v>
          </cell>
          <cell r="DH1174" t="str">
            <v>&lt;p&gt;Japanlykt vurderes til låg økologisk risiko, og bare på grunn av invasjonspotensialet.&lt;/p&gt;</v>
          </cell>
          <cell r="DI1174">
            <v>0</v>
          </cell>
        </row>
        <row r="1175">
          <cell r="B1175" t="str">
            <v>Physalis grisea</v>
          </cell>
          <cell r="C1175" t="str">
            <v>(Waterf.) M.Martinez</v>
          </cell>
          <cell r="D1175" t="str">
            <v>gyllenbær</v>
          </cell>
          <cell r="E1175">
            <v>63700</v>
          </cell>
          <cell r="F1175">
            <v>103740</v>
          </cell>
          <cell r="G1175" t="str">
            <v>ExpertGroups/Karplanter/N</v>
          </cell>
          <cell r="H1175" t="str">
            <v>Karplanter</v>
          </cell>
          <cell r="I1175" t="str">
            <v>Karplanter</v>
          </cell>
          <cell r="J1175" t="str">
            <v>NotApplicable</v>
          </cell>
          <cell r="M1175" t="str">
            <v>canNotEstablishWithin50years</v>
          </cell>
          <cell r="AA1175">
            <v>2003</v>
          </cell>
          <cell r="AB1175" t="str">
            <v>terrestrial</v>
          </cell>
          <cell r="AD1175" t="str">
            <v>unknown</v>
          </cell>
          <cell r="AE1175" t="str">
            <v>no</v>
          </cell>
          <cell r="AF1175" t="str">
            <v>unknown</v>
          </cell>
          <cell r="AI1175">
            <v>1</v>
          </cell>
          <cell r="AJ1175" t="str">
            <v>V</v>
          </cell>
          <cell r="AW1175" t="str">
            <v>Ingen kjent effekt</v>
          </cell>
          <cell r="AX1175" t="str">
            <v>Ingen kjent effekt</v>
          </cell>
          <cell r="BC1175" t="str">
            <v>Ingen kjent effekt</v>
          </cell>
          <cell r="BD1175" t="str">
            <v>Ingen kjent effekt</v>
          </cell>
          <cell r="BK1175" t="str">
            <v>tropic:NorthAndCentralAmerica,SouthAmerica</v>
          </cell>
          <cell r="BM1175" t="str">
            <v>temperate_nemoral:Europe,Asia,NorthAndCentralAmerica|subtropic_mediterranean:NorthAndCentralAmerica|tropic:NorthAndCentralAmerica,SouthAmerica</v>
          </cell>
          <cell r="DI1175">
            <v>0</v>
          </cell>
        </row>
        <row r="1176">
          <cell r="B1176" t="str">
            <v>Physalis ixocarpa</v>
          </cell>
          <cell r="C1176" t="str">
            <v>Brot. ex Hornem.</v>
          </cell>
          <cell r="E1176">
            <v>84849</v>
          </cell>
          <cell r="F1176">
            <v>127986</v>
          </cell>
          <cell r="G1176" t="str">
            <v>ExpertGroups/Karplanter/N</v>
          </cell>
          <cell r="H1176" t="str">
            <v>Karplanter</v>
          </cell>
          <cell r="I1176" t="str">
            <v>Karplanter</v>
          </cell>
          <cell r="J1176" t="str">
            <v>NotApplicable</v>
          </cell>
          <cell r="M1176" t="str">
            <v>canNotEstablishWithin50years</v>
          </cell>
          <cell r="AA1176">
            <v>1998</v>
          </cell>
          <cell r="AB1176" t="str">
            <v>terrestrial</v>
          </cell>
          <cell r="AD1176" t="str">
            <v>unknown</v>
          </cell>
          <cell r="AE1176" t="str">
            <v>no</v>
          </cell>
          <cell r="AF1176" t="str">
            <v>unknown</v>
          </cell>
          <cell r="AI1176">
            <v>1</v>
          </cell>
          <cell r="AJ1176" t="str">
            <v>V</v>
          </cell>
          <cell r="AW1176" t="str">
            <v>Ingen kjent effekt</v>
          </cell>
          <cell r="AX1176" t="str">
            <v>Ingen kjent effekt</v>
          </cell>
          <cell r="BC1176" t="str">
            <v>Ingen kjent effekt</v>
          </cell>
          <cell r="BD1176" t="str">
            <v>Ingen kjent effekt</v>
          </cell>
          <cell r="BK1176" t="str">
            <v>subtropic_unspecified:NorthAndCentralAmerica|tropic:NorthAndCentralAmerica</v>
          </cell>
          <cell r="BM1176" t="str">
            <v>temperate_nemoral:Europe,Oceania|subtropic_unspecified:NorthAndCentralAmerica|subtropic_mediterranean:Europe,Oceania|tropic:NorthAndCentralAmerica</v>
          </cell>
          <cell r="DI1176">
            <v>0</v>
          </cell>
        </row>
        <row r="1177">
          <cell r="B1177" t="str">
            <v>Physalis peruviana</v>
          </cell>
          <cell r="C1177" t="str">
            <v>L.</v>
          </cell>
          <cell r="D1177" t="str">
            <v>barbadoslykt</v>
          </cell>
          <cell r="E1177">
            <v>63701</v>
          </cell>
          <cell r="F1177">
            <v>103741</v>
          </cell>
          <cell r="G1177" t="str">
            <v>ExpertGroups/Karplanter/N</v>
          </cell>
          <cell r="H1177" t="str">
            <v>Karplanter</v>
          </cell>
          <cell r="I1177" t="str">
            <v>Karplanter</v>
          </cell>
          <cell r="J1177" t="str">
            <v>NotApplicable</v>
          </cell>
          <cell r="M1177" t="str">
            <v>canNotEstablishWithin50years</v>
          </cell>
          <cell r="AA1177">
            <v>1992</v>
          </cell>
          <cell r="AB1177" t="str">
            <v>terrestrial</v>
          </cell>
          <cell r="AD1177" t="str">
            <v>unknown</v>
          </cell>
          <cell r="AE1177" t="str">
            <v>no</v>
          </cell>
          <cell r="AF1177" t="str">
            <v>unknown</v>
          </cell>
          <cell r="AI1177">
            <v>1</v>
          </cell>
          <cell r="AJ1177" t="str">
            <v>V</v>
          </cell>
          <cell r="AW1177" t="str">
            <v>Ingen kjent effekt</v>
          </cell>
          <cell r="AX1177" t="str">
            <v>Ingen kjent effekt</v>
          </cell>
          <cell r="BC1177" t="str">
            <v>Ingen kjent effekt</v>
          </cell>
          <cell r="BD1177" t="str">
            <v>Ingen kjent effekt</v>
          </cell>
          <cell r="BK1177" t="str">
            <v>subtropic_highlands:SouthAmerica|tropic:SouthAmerica</v>
          </cell>
          <cell r="BM1177" t="str">
            <v>subtropic_unspecified:Europe,Asia,Africa,Oceania,NorthAndCentralAmerica,SouthAmerica|subtropic_highlands:Asia,Africa,SouthAmerica|tropic:Asia,Africa,Oceania,NorthAndCentralAmerica,SouthAmerica</v>
          </cell>
          <cell r="DI1177">
            <v>0</v>
          </cell>
        </row>
        <row r="1178">
          <cell r="B1178" t="str">
            <v>Physalis philadelphica</v>
          </cell>
          <cell r="C1178" t="str">
            <v>Lam.</v>
          </cell>
          <cell r="D1178" t="str">
            <v>tomatillo</v>
          </cell>
          <cell r="E1178">
            <v>63702</v>
          </cell>
          <cell r="F1178">
            <v>103742</v>
          </cell>
          <cell r="G1178" t="str">
            <v>ExpertGroups/Karplanter/N</v>
          </cell>
          <cell r="H1178" t="str">
            <v>Karplanter</v>
          </cell>
          <cell r="I1178" t="str">
            <v>Karplanter</v>
          </cell>
          <cell r="J1178" t="str">
            <v>NotApplicable</v>
          </cell>
          <cell r="M1178" t="str">
            <v>canNotEstablishWithin50years</v>
          </cell>
          <cell r="AA1178">
            <v>1972</v>
          </cell>
          <cell r="AB1178" t="str">
            <v>terrestrial</v>
          </cell>
          <cell r="AD1178" t="str">
            <v>unknown</v>
          </cell>
          <cell r="AE1178" t="str">
            <v>no</v>
          </cell>
          <cell r="AF1178" t="str">
            <v>unknown</v>
          </cell>
          <cell r="AI1178">
            <v>1</v>
          </cell>
          <cell r="AJ1178" t="str">
            <v>V</v>
          </cell>
          <cell r="AW1178" t="str">
            <v>Ingen kjent effekt</v>
          </cell>
          <cell r="AX1178" t="str">
            <v>Ingen kjent effekt</v>
          </cell>
          <cell r="BC1178" t="str">
            <v>Ingen kjent effekt</v>
          </cell>
          <cell r="BD1178" t="str">
            <v>Ingen kjent effekt</v>
          </cell>
          <cell r="BK1178" t="str">
            <v>subtropic_unspecified:NorthAndCentralAmerica|tropic:NorthAndCentralAmerica</v>
          </cell>
          <cell r="BM1178" t="str">
            <v>subtropic_unspecified:Europe,Oceania,NorthAndCentralAmerica|tropic:Oceania,NorthAndCentralAmerica</v>
          </cell>
          <cell r="DI1178">
            <v>0</v>
          </cell>
        </row>
        <row r="1179">
          <cell r="B1179" t="str">
            <v>Physalis virginiana</v>
          </cell>
          <cell r="C1179" t="str">
            <v>Mill.</v>
          </cell>
          <cell r="D1179" t="str">
            <v>virginiabær</v>
          </cell>
          <cell r="E1179">
            <v>63703</v>
          </cell>
          <cell r="F1179">
            <v>103743</v>
          </cell>
          <cell r="G1179" t="str">
            <v>ExpertGroups/Karplanter/N</v>
          </cell>
          <cell r="H1179" t="str">
            <v>Karplanter</v>
          </cell>
          <cell r="I1179" t="str">
            <v>Karplanter</v>
          </cell>
          <cell r="J1179" t="str">
            <v>NotApplicable</v>
          </cell>
          <cell r="M1179" t="str">
            <v>canNotEstablishWithin50years</v>
          </cell>
          <cell r="AA1179">
            <v>1986</v>
          </cell>
          <cell r="AB1179" t="str">
            <v>terrestrial</v>
          </cell>
          <cell r="AD1179" t="str">
            <v>origin</v>
          </cell>
          <cell r="AE1179" t="str">
            <v>no</v>
          </cell>
          <cell r="AF1179" t="str">
            <v>unknown</v>
          </cell>
          <cell r="AI1179">
            <v>5</v>
          </cell>
          <cell r="AJ1179" t="str">
            <v>V</v>
          </cell>
          <cell r="AW1179" t="str">
            <v>Ingen kjent effekt</v>
          </cell>
          <cell r="AX1179" t="str">
            <v>Ingen kjent effekt</v>
          </cell>
          <cell r="BC1179" t="str">
            <v>Ingen kjent effekt</v>
          </cell>
          <cell r="BD1179" t="str">
            <v>Ingen kjent effekt</v>
          </cell>
          <cell r="BK1179" t="str">
            <v>temperate_nemoral:NorthAndCentralAmerica|subtropic_unspecified:NorthAndCentralAmerica</v>
          </cell>
          <cell r="BM1179" t="str">
            <v>temperate_nemoral:NorthAndCentralAmerica|subtropic_unspecified:Oceania,NorthAndCentralAmerica</v>
          </cell>
          <cell r="DI1179">
            <v>0</v>
          </cell>
        </row>
        <row r="1180">
          <cell r="B1180" t="str">
            <v>Physocarpus opulifolius</v>
          </cell>
          <cell r="C1180" t="str">
            <v>(L.) Maxim.</v>
          </cell>
          <cell r="D1180" t="str">
            <v>blærespirea</v>
          </cell>
          <cell r="E1180">
            <v>63295</v>
          </cell>
          <cell r="F1180">
            <v>103335</v>
          </cell>
          <cell r="G1180" t="str">
            <v>ExpertGroups/Karplanter/N</v>
          </cell>
          <cell r="H1180" t="str">
            <v>Karplanter</v>
          </cell>
          <cell r="I1180" t="str">
            <v>Karplanter</v>
          </cell>
          <cell r="J1180" t="str">
            <v>AlienSpecie</v>
          </cell>
          <cell r="N1180">
            <v>3</v>
          </cell>
          <cell r="Q1180">
            <v>1</v>
          </cell>
          <cell r="T1180" t="str">
            <v>LO</v>
          </cell>
          <cell r="U1180">
            <v>2</v>
          </cell>
          <cell r="V1180" t="str">
            <v>3A,1</v>
          </cell>
          <cell r="X1180">
            <v>2</v>
          </cell>
          <cell r="Y1180">
            <v>3</v>
          </cell>
          <cell r="Z1180">
            <v>1</v>
          </cell>
          <cell r="AA1180">
            <v>1919</v>
          </cell>
          <cell r="AB1180" t="str">
            <v>terrestrial</v>
          </cell>
          <cell r="AD1180" t="str">
            <v>unknown</v>
          </cell>
          <cell r="AE1180" t="str">
            <v>yes</v>
          </cell>
          <cell r="AF1180" t="str">
            <v>unknown</v>
          </cell>
          <cell r="AG1180">
            <v>1919</v>
          </cell>
          <cell r="AH1180" t="str">
            <v>Oslo: Bygdøy</v>
          </cell>
          <cell r="AI1180">
            <v>15</v>
          </cell>
          <cell r="AJ1180" t="str">
            <v>V</v>
          </cell>
          <cell r="AL1180">
            <v>1</v>
          </cell>
          <cell r="AM1180" t="str">
            <v>importDirect</v>
          </cell>
          <cell r="AN1180">
            <v>4</v>
          </cell>
          <cell r="AO1180" t="str">
            <v>introductionEscaped,spreadNaturalDispersal</v>
          </cell>
          <cell r="AP1180" t="str">
            <v>Øs,OsA,Op,Bu,Ve,Te,Aa,Va,Ro,Ho,Sf,Mr</v>
          </cell>
          <cell r="AQ1180">
            <v>80</v>
          </cell>
          <cell r="AR1180">
            <v>4</v>
          </cell>
          <cell r="AS1180">
            <v>320</v>
          </cell>
          <cell r="AT1180">
            <v>105000</v>
          </cell>
          <cell r="AU1180">
            <v>640</v>
          </cell>
          <cell r="AV1180">
            <v>75</v>
          </cell>
          <cell r="AW1180" t="str">
            <v>Ingen kjent effekt</v>
          </cell>
          <cell r="AX1180" t="str">
            <v>Ingen kjent effekt</v>
          </cell>
          <cell r="BC1180" t="str">
            <v>Ingen kjent effekt</v>
          </cell>
          <cell r="BD1180" t="str">
            <v>Ingen kjent effekt</v>
          </cell>
          <cell r="BE1180" t="str">
            <v>no</v>
          </cell>
          <cell r="BF1180" t="str">
            <v>no</v>
          </cell>
          <cell r="BK1180" t="str">
            <v>temperate_boreal:NorthAndCentralAmerica|temperate_nemoral:NorthAndCentralAmerica</v>
          </cell>
          <cell r="BM1180" t="str">
            <v>temperate_boreal:Europe,NorthAndCentralAmerica|temperate_nemoral:Europe,NorthAndCentralAmerica</v>
          </cell>
          <cell r="BO1180">
            <v>3</v>
          </cell>
          <cell r="BR1180" t="str">
            <v>RedListCategoryLevel</v>
          </cell>
          <cell r="BT1180">
            <v>2</v>
          </cell>
          <cell r="BW1180" t="str">
            <v>SpreadYearlyIncreaseObservations</v>
          </cell>
          <cell r="BX1180">
            <v>113</v>
          </cell>
          <cell r="BY1180">
            <v>1</v>
          </cell>
          <cell r="CB1180" t="str">
            <v>T4,T35,T37-C-3,T32</v>
          </cell>
          <cell r="CC1180">
            <v>1</v>
          </cell>
          <cell r="CH1180">
            <v>1</v>
          </cell>
          <cell r="CM1180">
            <v>1</v>
          </cell>
          <cell r="CP1180" t="str">
            <v>Åpen grunnlendt kalkmark i boreonemoral sone</v>
          </cell>
          <cell r="CQ1180">
            <v>1</v>
          </cell>
          <cell r="CU1180">
            <v>1</v>
          </cell>
          <cell r="CX1180">
            <v>0</v>
          </cell>
          <cell r="CY1180">
            <v>1</v>
          </cell>
          <cell r="DB1180">
            <v>0</v>
          </cell>
          <cell r="DC1180" t="str">
            <v>&lt;p&gt;Blærespirea &lt;em&gt;Physocarpus opulifolius &lt;/em&gt;er en busk fra boreal og temperert sone i østlige Nord-Amerika. Arten er dyrket som hagebusk, men er ikke voldsomt populær. Arten er en 1,5-3 m høg busk med frøreproduksjon. Den setter frø i Norge, og frøene spres passivt over små distanser.&lt;/p&gt;</v>
          </cell>
          <cell r="DD1180" t="str">
            <v>&lt;p&gt;Blærespirea har vært i langsom, men jamn etablering og spredning i Norge siden første noterte antatte etablering på Bygdøy i Oslo rundt 1919. Bygdøy er fortsatt en hovedlokalitet for arten i Norge. Det virker som arten hittil har etablert seg i kystfylkene til Møre og Romsdal, men også med tidlig etablering (trolig allerede rundt 1920) inn i landet til Hadeland (Op Gran).&lt;/p&gt;</v>
          </cell>
          <cell r="DE1180" t="str">
            <v>Arten spres med hageutkast fra hager og lignende, og egenspres ved hjelp av frø fra hager og i naturen.</v>
          </cell>
          <cell r="DF1180" t="str">
            <v>Arten har et moderat invasjonspotensial, som kombinasjon av moderat median levetid og begrenset ekspansjonshastighet. Blærespirea er foreløpig ikke særlig ekspansiv, sjøl om den har vært i landet og reprodusert i norsk natur i snart 100 år. Den har så langsom ekspansjon at det vil ta lang tid før denne kan bli et problem i norsk natur.</v>
          </cell>
          <cell r="DG1180" t="str">
            <v>Arten vurderes til ingen kjent negativ økologisk effekt. Arten forvilles rimelig lett og naturaliseres i kratt, skogkanter og lysåpen skog. Ett funn er rapportert fra "kalknaus mellom Snarøyveien og sjøen" (Ak Bærum 1991), altså åpen grunnlendt kalkmark i boreonemoral sone. Arten er likevel såpass sjelden at den ikke har eller forventes å få noen økologisk virkning i norsk natur.</v>
          </cell>
          <cell r="DH1180" t="str">
            <v>&lt;p&gt;Blærespirea vurderes til låg økologisk risiko, på grunn av et moderat invasjonspotensial kombinert med ingen kjent økologisk effekt.&lt;/p&gt;</v>
          </cell>
          <cell r="DI1180">
            <v>0</v>
          </cell>
        </row>
        <row r="1181">
          <cell r="B1181" t="str">
            <v>Physochlaina orientalis</v>
          </cell>
          <cell r="C1181" t="str">
            <v>G.Don</v>
          </cell>
          <cell r="E1181">
            <v>135362</v>
          </cell>
          <cell r="F1181">
            <v>127988</v>
          </cell>
          <cell r="G1181" t="str">
            <v>ExpertGroups/Karplanter/N</v>
          </cell>
          <cell r="H1181" t="str">
            <v>Karplanter</v>
          </cell>
          <cell r="I1181" t="str">
            <v>Karplanter</v>
          </cell>
          <cell r="J1181" t="str">
            <v>NotApplicable</v>
          </cell>
          <cell r="M1181" t="str">
            <v>canNotEstablishWithin50years</v>
          </cell>
          <cell r="AA1181">
            <v>1892</v>
          </cell>
          <cell r="AB1181" t="str">
            <v>terrestrial</v>
          </cell>
          <cell r="AD1181" t="str">
            <v>unknown</v>
          </cell>
          <cell r="AE1181" t="str">
            <v>no</v>
          </cell>
          <cell r="AF1181" t="str">
            <v>unknown</v>
          </cell>
          <cell r="AI1181">
            <v>5</v>
          </cell>
          <cell r="AJ1181" t="str">
            <v>V</v>
          </cell>
          <cell r="AW1181" t="str">
            <v>Ingen kjent effekt</v>
          </cell>
          <cell r="AX1181" t="str">
            <v>Ingen kjent effekt</v>
          </cell>
          <cell r="BC1181" t="str">
            <v>Ingen kjent effekt</v>
          </cell>
          <cell r="BD1181" t="str">
            <v>Ingen kjent effekt</v>
          </cell>
          <cell r="BK1181" t="str">
            <v>temperate_nemoral:Asia|temperate_dry:Asia</v>
          </cell>
          <cell r="BM1181" t="str">
            <v>temperate_nemoral:Asia|temperate_dry:Asia</v>
          </cell>
          <cell r="DI1181">
            <v>0</v>
          </cell>
        </row>
        <row r="1182">
          <cell r="B1182" t="str">
            <v>Phyteuma scheuchzeri</v>
          </cell>
          <cell r="C1182" t="str">
            <v>All.</v>
          </cell>
          <cell r="D1182" t="str">
            <v>kulevadderot</v>
          </cell>
          <cell r="E1182">
            <v>60923</v>
          </cell>
          <cell r="F1182">
            <v>100963</v>
          </cell>
          <cell r="G1182" t="str">
            <v>ExpertGroups/Karplanter/N</v>
          </cell>
          <cell r="H1182" t="str">
            <v>Karplanter</v>
          </cell>
          <cell r="I1182" t="str">
            <v>Karplanter</v>
          </cell>
          <cell r="J1182" t="str">
            <v>NotApplicable</v>
          </cell>
          <cell r="M1182" t="str">
            <v>canNotEstablishWithin50years</v>
          </cell>
          <cell r="AA1182">
            <v>1950</v>
          </cell>
          <cell r="AB1182" t="str">
            <v>terrestrial</v>
          </cell>
          <cell r="AD1182" t="str">
            <v>unknown</v>
          </cell>
          <cell r="AE1182" t="str">
            <v>no</v>
          </cell>
          <cell r="AF1182" t="str">
            <v>unknown</v>
          </cell>
          <cell r="AI1182">
            <v>5</v>
          </cell>
          <cell r="AJ1182" t="str">
            <v>V</v>
          </cell>
          <cell r="AW1182" t="str">
            <v>Ingen kjent effekt</v>
          </cell>
          <cell r="AX1182" t="str">
            <v>Ingen kjent effekt</v>
          </cell>
          <cell r="BC1182" t="str">
            <v>Ingen kjent effekt</v>
          </cell>
          <cell r="BD1182" t="str">
            <v>Ingen kjent effekt</v>
          </cell>
          <cell r="BK1182" t="str">
            <v>temperate_nemoral:Europe</v>
          </cell>
          <cell r="BM1182" t="str">
            <v>temperate_nemoral:Europe</v>
          </cell>
          <cell r="DI1182">
            <v>0</v>
          </cell>
        </row>
        <row r="1183">
          <cell r="B1183" t="str">
            <v>Phyteuma spicatum caeruleum</v>
          </cell>
          <cell r="C1183" t="str">
            <v>Rich.Schulz</v>
          </cell>
          <cell r="D1183" t="str">
            <v>blåvadderot</v>
          </cell>
          <cell r="E1183">
            <v>135363</v>
          </cell>
          <cell r="F1183">
            <v>100965</v>
          </cell>
          <cell r="G1183" t="str">
            <v>ExpertGroups/Karplanter/N</v>
          </cell>
          <cell r="H1183" t="str">
            <v>Karplanter</v>
          </cell>
          <cell r="I1183" t="str">
            <v>Karplanter</v>
          </cell>
          <cell r="J1183" t="str">
            <v>AlienSpecie</v>
          </cell>
          <cell r="N1183">
            <v>1</v>
          </cell>
          <cell r="Q1183">
            <v>1</v>
          </cell>
          <cell r="T1183" t="str">
            <v>NK</v>
          </cell>
          <cell r="U1183">
            <v>1</v>
          </cell>
          <cell r="V1183" t="str">
            <v>1,1</v>
          </cell>
          <cell r="X1183">
            <v>2</v>
          </cell>
          <cell r="Y1183">
            <v>2</v>
          </cell>
          <cell r="Z1183">
            <v>1</v>
          </cell>
          <cell r="AA1183">
            <v>1908</v>
          </cell>
          <cell r="AB1183" t="str">
            <v>terrestrial</v>
          </cell>
          <cell r="AD1183" t="str">
            <v>origin</v>
          </cell>
          <cell r="AE1183" t="str">
            <v>yes</v>
          </cell>
          <cell r="AF1183" t="str">
            <v>unknown</v>
          </cell>
          <cell r="AG1183">
            <v>1908</v>
          </cell>
          <cell r="AH1183" t="str">
            <v>ST Røros: Sundbakken</v>
          </cell>
          <cell r="AI1183">
            <v>5</v>
          </cell>
          <cell r="AJ1183" t="str">
            <v>V</v>
          </cell>
          <cell r="AN1183">
            <v>1</v>
          </cell>
          <cell r="AO1183" t="str">
            <v>introductionTransportpollution</v>
          </cell>
          <cell r="AP1183" t="str">
            <v>St</v>
          </cell>
          <cell r="AQ1183">
            <v>4</v>
          </cell>
          <cell r="AR1183">
            <v>1</v>
          </cell>
          <cell r="AS1183">
            <v>4</v>
          </cell>
          <cell r="AT1183">
            <v>1</v>
          </cell>
          <cell r="AU1183">
            <v>4</v>
          </cell>
          <cell r="AV1183">
            <v>0</v>
          </cell>
          <cell r="AW1183" t="str">
            <v>Ingen kjent effekt</v>
          </cell>
          <cell r="AX1183" t="str">
            <v>Ingen kjent effekt</v>
          </cell>
          <cell r="BC1183" t="str">
            <v>Ingen kjent effekt</v>
          </cell>
          <cell r="BD1183" t="str">
            <v>Ingen kjent effekt</v>
          </cell>
          <cell r="BE1183" t="str">
            <v>no</v>
          </cell>
          <cell r="BF1183" t="str">
            <v>no</v>
          </cell>
          <cell r="BK1183" t="str">
            <v>temperate_nemoral:Europe</v>
          </cell>
          <cell r="BM1183" t="str">
            <v>temperate_nemoral:Europe</v>
          </cell>
          <cell r="BO1183">
            <v>2</v>
          </cell>
          <cell r="BR1183" t="str">
            <v>RedListCategoryLevel</v>
          </cell>
          <cell r="BT1183">
            <v>1</v>
          </cell>
          <cell r="BW1183" t="str">
            <v>SpreadYearlyIncreaseCalculatedExpansionSpeed</v>
          </cell>
          <cell r="BX1183">
            <v>0</v>
          </cell>
          <cell r="BY1183">
            <v>1</v>
          </cell>
          <cell r="CB1183" t="str">
            <v>T32</v>
          </cell>
          <cell r="CC1183">
            <v>1</v>
          </cell>
          <cell r="CH1183">
            <v>1</v>
          </cell>
          <cell r="CM1183">
            <v>1</v>
          </cell>
          <cell r="CQ1183">
            <v>1</v>
          </cell>
          <cell r="CU1183">
            <v>1</v>
          </cell>
          <cell r="CX1183">
            <v>0</v>
          </cell>
          <cell r="CY1183">
            <v>1</v>
          </cell>
          <cell r="DB1183">
            <v>0</v>
          </cell>
          <cell r="DC1183" t="str">
            <v>&lt;p&gt;Blåvadderot &lt;em&gt;Phyteuma spicatum &lt;/em&gt;subsp. &lt;em&gt;caeruleum &lt;/em&gt;er en flerårig urt fra Mellom- og Sørøst-Europa. Planten er langlevd med klonal vekst. Den frøreproduserer, men det er uvisst om den har effektiv frøsetting i Norge. Arten er dessuten utkryssende. &lt;/p&gt;</v>
          </cell>
          <cell r="DD1183" t="str">
            <v>&lt;p&gt;Blåvadderot er sikkert kjent bare fra &amp;#233:n lokalitet i Norge, i noe gjengrodd kulturmark på gården Sundbakken i ST Røros. Her ble den først rapportert av Olsson (1908) og beskrevet slik hos E. Fondal i hans dagbok 3/8 1956: "i en naturlig eng nær Glomma nedenfor husene, med bjørkeskog omkring voksestedet. Ca 150 m nedenfor broen nær Glomma på en naturlig skogseng. Over 100 plater. Det er mulig planten kan ha stått der siden de første 1800-årene". Fondal trodde han var første oppdager, men skriver at eieren av gården Sundbakken sa at planten hadde stått der i flere tiår. Forekomsten var regnet som utgått inntil den ble gjenoppdaget i 2005, og planten står bra der fortsatt, sammen med bl.a. kvitfrytle &lt;i&gt;Luzula luzuloides&lt;/i&gt;, noe som tyder på opprinnelse i 1800-talls såfrø for parker.&lt;/p&gt;</v>
          </cell>
          <cell r="DE1183" t="str">
            <v>Det er trolig at planten kom inn med grasfrø rundt 1900 eller noe før, da gården var lystgård for en velstående eier inne i Røros. Han eksperimenterte med bedre såfrø. Hypotesen om såfrø-innførsel rundt 1900 støttes av at planten i 2007 ble funnet sammen med kvitfrytle &lt;i&gt;Luzula luzuloides&lt;/i&gt; som er en kjent blindpassasjer med såfrø fra samme periode.</v>
          </cell>
          <cell r="DF1183" t="str">
            <v>Invasjonspotensialet er lite, en kombinasjon av begrenset median levetid og ingen ekspansjon. Blåvadderot har funnet seg til rette i en egnet naturtype - lågurt-beite/slåtteeng - men har ikke kommet seg videre. Dette kan tyde på manglende frøreproduksjon.</v>
          </cell>
          <cell r="DG1183" t="str">
            <v>Ingen kjent negativ økologisk effekt er knyttet til planten.</v>
          </cell>
          <cell r="DH1183" t="str">
            <v>&lt;p&gt;Blåvadderot vurderes til ingen kjent økologisk risiko. Denne pene fremmedplanten er et uskadelig tilskudd til norsk natur. &lt;br/&gt;&lt;/p&gt;</v>
          </cell>
          <cell r="DI1183">
            <v>0</v>
          </cell>
        </row>
        <row r="1184">
          <cell r="B1184" t="str">
            <v>Phytolacca acinosa</v>
          </cell>
          <cell r="C1184" t="str">
            <v>Roxb.</v>
          </cell>
          <cell r="D1184" t="str">
            <v>kermesbær</v>
          </cell>
          <cell r="E1184">
            <v>85643</v>
          </cell>
          <cell r="F1184">
            <v>128764</v>
          </cell>
          <cell r="G1184" t="str">
            <v>ExpertGroups/Karplanter/N</v>
          </cell>
          <cell r="H1184" t="str">
            <v>Karplanter</v>
          </cell>
          <cell r="I1184" t="str">
            <v>Karplanter</v>
          </cell>
          <cell r="J1184" t="str">
            <v>NotApplicable</v>
          </cell>
          <cell r="M1184" t="str">
            <v>canNotEstablishWithin50years</v>
          </cell>
          <cell r="AA1184">
            <v>2010</v>
          </cell>
          <cell r="AB1184" t="str">
            <v>terrestrial</v>
          </cell>
          <cell r="AD1184" t="str">
            <v>unknown</v>
          </cell>
          <cell r="AE1184" t="str">
            <v>no</v>
          </cell>
          <cell r="AF1184" t="str">
            <v>unknown</v>
          </cell>
          <cell r="AI1184">
            <v>5</v>
          </cell>
          <cell r="AJ1184" t="str">
            <v>V</v>
          </cell>
          <cell r="AW1184" t="str">
            <v>Ingen kjent effekt</v>
          </cell>
          <cell r="AX1184" t="str">
            <v>Ingen kjent effekt</v>
          </cell>
          <cell r="BC1184" t="str">
            <v>Ingen kjent effekt</v>
          </cell>
          <cell r="BD1184" t="str">
            <v>Ingen kjent effekt</v>
          </cell>
          <cell r="BK1184" t="str">
            <v>subtropic_humid:Asia|subtropic_highlands:Asia|tropic:Asia</v>
          </cell>
          <cell r="BM1184" t="str">
            <v>temperate_nemoral:Europe,Asia|subtropic_mediterranean:Europe|subtropic_humid:Asia|subtropic_highlands:Asia|tropic:Asia</v>
          </cell>
          <cell r="DI1184">
            <v>0</v>
          </cell>
        </row>
        <row r="1185">
          <cell r="B1185" t="str">
            <v>Pilea microphylla</v>
          </cell>
          <cell r="C1185" t="str">
            <v>(L.) Liebm.</v>
          </cell>
          <cell r="E1185">
            <v>85646</v>
          </cell>
          <cell r="F1185">
            <v>128767</v>
          </cell>
          <cell r="G1185" t="str">
            <v>ExpertGroups/Karplanter/N</v>
          </cell>
          <cell r="H1185" t="str">
            <v>Karplanter</v>
          </cell>
          <cell r="I1185" t="str">
            <v>Karplanter</v>
          </cell>
          <cell r="J1185" t="str">
            <v>NotApplicable</v>
          </cell>
          <cell r="M1185" t="str">
            <v>canNotEstablishWithin50years</v>
          </cell>
          <cell r="AA1185">
            <v>2008</v>
          </cell>
          <cell r="AB1185" t="str">
            <v>terrestrial</v>
          </cell>
          <cell r="AD1185" t="str">
            <v>unknown</v>
          </cell>
          <cell r="AE1185" t="str">
            <v>no</v>
          </cell>
          <cell r="AF1185" t="str">
            <v>unknown</v>
          </cell>
          <cell r="AI1185">
            <v>1</v>
          </cell>
          <cell r="AJ1185" t="str">
            <v>V</v>
          </cell>
          <cell r="AW1185" t="str">
            <v>Ingen kjent effekt</v>
          </cell>
          <cell r="AX1185" t="str">
            <v>Ingen kjent effekt</v>
          </cell>
          <cell r="BC1185" t="str">
            <v>Ingen kjent effekt</v>
          </cell>
          <cell r="BD1185" t="str">
            <v>Ingen kjent effekt</v>
          </cell>
          <cell r="BK1185" t="str">
            <v>subtropic_humid:NorthAndCentralAmerica,SouthAmerica|tropic:SouthAmerica</v>
          </cell>
          <cell r="BM1185" t="str">
            <v>subtropic_unspecified:Europe,Asia,Africa,Oceania,NorthAndCentralAmerica,SouthAmerica|subtropic_humid:NorthAndCentralAmerica,SouthAmerica|tropic:Asia,Africa,Oceania,NorthAndCentralAmerica,SouthAmerica</v>
          </cell>
          <cell r="DI1185">
            <v>0</v>
          </cell>
        </row>
        <row r="1186">
          <cell r="B1186" t="str">
            <v>Pilosella caespitosa</v>
          </cell>
          <cell r="C1186" t="str">
            <v>(Dumort) P.D.Sell &amp; C.West</v>
          </cell>
          <cell r="D1186" t="str">
            <v>plensveve</v>
          </cell>
          <cell r="E1186">
            <v>143894</v>
          </cell>
          <cell r="F1186">
            <v>143525</v>
          </cell>
          <cell r="G1186" t="str">
            <v>ExpertGroups/Karplanter/N</v>
          </cell>
          <cell r="H1186" t="str">
            <v>Karplanter</v>
          </cell>
          <cell r="I1186" t="str">
            <v>Karplanter</v>
          </cell>
          <cell r="J1186" t="str">
            <v>AlienSpecie</v>
          </cell>
          <cell r="N1186">
            <v>3</v>
          </cell>
          <cell r="Q1186">
            <v>1</v>
          </cell>
          <cell r="T1186" t="str">
            <v>LO</v>
          </cell>
          <cell r="U1186">
            <v>2</v>
          </cell>
          <cell r="V1186" t="str">
            <v>3AB,1</v>
          </cell>
          <cell r="AA1186" t="str">
            <v>1821-1860</v>
          </cell>
          <cell r="AB1186" t="str">
            <v>terrestrial</v>
          </cell>
          <cell r="AD1186" t="str">
            <v>unknown</v>
          </cell>
          <cell r="AE1186" t="str">
            <v>no</v>
          </cell>
          <cell r="AF1186" t="str">
            <v>unknown</v>
          </cell>
          <cell r="AG1186" t="str">
            <v>1821-1860</v>
          </cell>
          <cell r="AH1186" t="str">
            <v>Oslo: Tøyen</v>
          </cell>
          <cell r="AI1186">
            <v>10</v>
          </cell>
          <cell r="AJ1186" t="str">
            <v>V</v>
          </cell>
          <cell r="AK1186" t="str">
            <v>V</v>
          </cell>
          <cell r="AN1186">
            <v>3</v>
          </cell>
          <cell r="AO1186" t="str">
            <v>introductionTransportpollution,spreadNaturalDispersal,introductionStowaway</v>
          </cell>
          <cell r="AP1186" t="str">
            <v>Øs,OsA,He,Op,Bu</v>
          </cell>
          <cell r="AQ1186">
            <v>80</v>
          </cell>
          <cell r="AR1186">
            <v>10</v>
          </cell>
          <cell r="AS1186">
            <v>800</v>
          </cell>
          <cell r="AT1186">
            <v>9100</v>
          </cell>
          <cell r="AU1186">
            <v>1200</v>
          </cell>
          <cell r="AV1186">
            <v>100</v>
          </cell>
          <cell r="AW1186" t="str">
            <v>Ingen kjent effekt</v>
          </cell>
          <cell r="AX1186" t="str">
            <v>Ingen kjent effekt</v>
          </cell>
          <cell r="BC1186" t="str">
            <v>Ingen kjent effekt</v>
          </cell>
          <cell r="BD1186" t="str">
            <v>Ingen kjent effekt</v>
          </cell>
          <cell r="BE1186" t="str">
            <v>no</v>
          </cell>
          <cell r="BF1186" t="str">
            <v>no</v>
          </cell>
          <cell r="BG1186" t="str">
            <v>V</v>
          </cell>
          <cell r="BK1186" t="str">
            <v>temperate_nemoral:Europe|subtropic_mediterranean:Europe</v>
          </cell>
          <cell r="BM1186" t="str">
            <v>temperate_nemoral:Europe,Oceania,NorthAndCentralAmerica|subtropic_mediterranean:Europe</v>
          </cell>
          <cell r="BO1186">
            <v>3</v>
          </cell>
          <cell r="BR1186" t="str">
            <v>RedListCategoryLevel</v>
          </cell>
          <cell r="BT1186">
            <v>3</v>
          </cell>
          <cell r="BW1186" t="str">
            <v>SpreadYearlyIncreaseObservations</v>
          </cell>
          <cell r="BX1186">
            <v>236</v>
          </cell>
          <cell r="BY1186">
            <v>1</v>
          </cell>
          <cell r="CB1186" t="str">
            <v>T40,T43,T35</v>
          </cell>
          <cell r="CC1186">
            <v>1</v>
          </cell>
          <cell r="CH1186">
            <v>1</v>
          </cell>
          <cell r="CM1186">
            <v>1</v>
          </cell>
          <cell r="CQ1186">
            <v>1</v>
          </cell>
          <cell r="CU1186">
            <v>1</v>
          </cell>
          <cell r="CX1186">
            <v>0</v>
          </cell>
          <cell r="CY1186">
            <v>1</v>
          </cell>
          <cell r="DB1186">
            <v>0</v>
          </cell>
          <cell r="DC1186" t="str">
            <v>Plensveve &lt;i&gt;Pilosella caespitosa&lt;/i&gt; er en flerårig urt med seksuell og aseksuell frøsetting og med sterk klonal vekst med utløpere. Den kommer fra Vest- og Mellom-Europa og etablerer seg på plener og annen konstruert grasmark, spesielt på veikanter.&lt;br/&gt;Hoveddelen av det norske herbariematerialet av slekta &lt;i&gt;Pilosella&lt;/i&gt; ligger tungt tilgjengelig på et fjernlager i Oslo. Det har ikke vært gjennomgått i nyere tid og er heller ikke studert av oss. For de artene som er inkludert i vurderingen av fremmede planter, er derfor bare moderne opplysninger (stort sett etter 1980) lagt til grunn.</v>
          </cell>
          <cell r="DD1186" t="str">
            <v>Plensveve har trolig vært i landet siden første halvdel av 1800-tallet, men er bare systematisk registrert i de siste ca. 30 år. Det eldste funnet i våre kilder er fra Oslo ("Christiania") og før 1863 (da finneren, M.N. Blytt, døde). De eneste andre tidlige funn vi har tilgjengelig dokumentasjon for, er i Oslo: Bryn 1920 og VA Kristiansand: Påskebjerg 1966. På 1980-tallet og senere er arten blitt funnet flere steder i Oslo, Bu Drammen, Lier og Øvre Eiker, og noen svært spredte steder ellers. men funnene skyldes nesten bare &amp;#233:n enkelt samler (Tore Berg). Det er trolig at mørketallet er svært høgt.</v>
          </cell>
          <cell r="DE1186" t="str">
            <v>Aten er trolig innført med grasfrø og senere spredt med frø og trolig med transportmidler.</v>
          </cell>
          <cell r="DF1186" t="str">
            <v>Invasjonspotensialet er moderat, med moderat median levetid og moderat ekspansjonshastighet.</v>
          </cell>
          <cell r="DG1186" t="str">
            <v>Ingen kjent negativ økologisk effekt er knyttet til arten.</v>
          </cell>
          <cell r="DH1186" t="str">
            <v>Plensveve vurderes til låg økologisk risiko, og bare på grunn av invasjonspotensialet.</v>
          </cell>
          <cell r="DI1186">
            <v>0</v>
          </cell>
        </row>
        <row r="1187">
          <cell r="B1187" t="str">
            <v>Pilosella colliniformis</v>
          </cell>
          <cell r="C1187" t="str">
            <v>(Peter) Dostál</v>
          </cell>
          <cell r="D1187" t="str">
            <v>glissen plensveve</v>
          </cell>
          <cell r="E1187">
            <v>102607</v>
          </cell>
          <cell r="F1187">
            <v>143526</v>
          </cell>
          <cell r="G1187" t="str">
            <v>ExpertGroups/Karplanter/N</v>
          </cell>
          <cell r="H1187" t="str">
            <v>Karplanter</v>
          </cell>
          <cell r="I1187" t="str">
            <v>Karplanter</v>
          </cell>
          <cell r="J1187" t="str">
            <v>NotApplicable</v>
          </cell>
          <cell r="M1187" t="str">
            <v>taxonIsEvaluatedInHigherRank</v>
          </cell>
          <cell r="AB1187" t="str">
            <v>terrestrial</v>
          </cell>
          <cell r="AE1187" t="str">
            <v>no</v>
          </cell>
          <cell r="AF1187" t="str">
            <v>unknown</v>
          </cell>
          <cell r="AI1187">
            <v>10</v>
          </cell>
          <cell r="AJ1187" t="str">
            <v>V</v>
          </cell>
          <cell r="AK1187" t="str">
            <v>V</v>
          </cell>
          <cell r="AW1187" t="str">
            <v>Ingen kjent effekt</v>
          </cell>
          <cell r="AX1187" t="str">
            <v>Ingen kjent effekt</v>
          </cell>
          <cell r="BC1187" t="str">
            <v>Ingen kjent effekt</v>
          </cell>
          <cell r="BD1187" t="str">
            <v>Ingen kjent effekt</v>
          </cell>
          <cell r="BK1187" t="str">
            <v>temperate_nemoral:Europe</v>
          </cell>
          <cell r="BM1187" t="str">
            <v>temperate_nemoral:Europe</v>
          </cell>
          <cell r="DI1187">
            <v>0</v>
          </cell>
        </row>
        <row r="1188">
          <cell r="B1188" t="str">
            <v>Pilosella piloselloides praealta</v>
          </cell>
          <cell r="C1188" t="str">
            <v>(Gochnat) S.Bräut. &amp; Greuter</v>
          </cell>
          <cell r="D1188" t="str">
            <v>mørk snausveve</v>
          </cell>
          <cell r="E1188">
            <v>143920</v>
          </cell>
          <cell r="F1188">
            <v>143603</v>
          </cell>
          <cell r="G1188" t="str">
            <v>ExpertGroups/Karplanter/N</v>
          </cell>
          <cell r="H1188" t="str">
            <v>Karplanter</v>
          </cell>
          <cell r="I1188" t="str">
            <v>Karplanter</v>
          </cell>
          <cell r="J1188" t="str">
            <v>AlienSpecie</v>
          </cell>
          <cell r="N1188">
            <v>2</v>
          </cell>
          <cell r="P1188" t="str">
            <v>V</v>
          </cell>
          <cell r="Q1188">
            <v>1</v>
          </cell>
          <cell r="T1188" t="str">
            <v>LO</v>
          </cell>
          <cell r="U1188">
            <v>2</v>
          </cell>
          <cell r="V1188" t="str">
            <v>2AB,1</v>
          </cell>
          <cell r="AA1188">
            <v>1994</v>
          </cell>
          <cell r="AB1188" t="str">
            <v>terrestrial</v>
          </cell>
          <cell r="AD1188" t="str">
            <v>unknown</v>
          </cell>
          <cell r="AE1188" t="str">
            <v>no</v>
          </cell>
          <cell r="AF1188" t="str">
            <v>unknown</v>
          </cell>
          <cell r="AG1188">
            <v>1994</v>
          </cell>
          <cell r="AH1188" t="str">
            <v>Bu Drammen: Drafnkollen</v>
          </cell>
          <cell r="AI1188">
            <v>10</v>
          </cell>
          <cell r="AJ1188" t="str">
            <v>V</v>
          </cell>
          <cell r="AK1188" t="str">
            <v>V</v>
          </cell>
          <cell r="AN1188">
            <v>3</v>
          </cell>
          <cell r="AO1188" t="str">
            <v>introductionTransportpollution,introductionStowaway,spreadStowaway</v>
          </cell>
          <cell r="AP1188" t="str">
            <v>OsA,He,Op,Bu</v>
          </cell>
          <cell r="AQ1188">
            <v>32</v>
          </cell>
          <cell r="AR1188">
            <v>10</v>
          </cell>
          <cell r="AS1188">
            <v>320</v>
          </cell>
          <cell r="AT1188">
            <v>2800</v>
          </cell>
          <cell r="AU1188">
            <v>640</v>
          </cell>
          <cell r="AV1188">
            <v>100</v>
          </cell>
          <cell r="AW1188" t="str">
            <v>Ingen kjent effekt</v>
          </cell>
          <cell r="AX1188" t="str">
            <v>Ingen kjent effekt</v>
          </cell>
          <cell r="BC1188" t="str">
            <v>Ingen kjent effekt</v>
          </cell>
          <cell r="BD1188" t="str">
            <v>Ingen kjent effekt</v>
          </cell>
          <cell r="BE1188" t="str">
            <v>no</v>
          </cell>
          <cell r="BF1188" t="str">
            <v>no</v>
          </cell>
          <cell r="BG1188" t="str">
            <v>V</v>
          </cell>
          <cell r="BK1188" t="str">
            <v>temperate_nemoral:Europe</v>
          </cell>
          <cell r="BM1188" t="str">
            <v>temperate_nemoral:Europe</v>
          </cell>
          <cell r="BO1188">
            <v>2</v>
          </cell>
          <cell r="BP1188" t="str">
            <v>X</v>
          </cell>
          <cell r="BR1188" t="str">
            <v>RedListCategoryLevel</v>
          </cell>
          <cell r="BT1188">
            <v>2</v>
          </cell>
          <cell r="BU1188" t="str">
            <v>X</v>
          </cell>
          <cell r="BW1188" t="str">
            <v>SpreadYearlyIncreaseObservations</v>
          </cell>
          <cell r="BX1188">
            <v>126</v>
          </cell>
          <cell r="BY1188">
            <v>1</v>
          </cell>
          <cell r="CB1188" t="str">
            <v>T35,T40</v>
          </cell>
          <cell r="CC1188">
            <v>1</v>
          </cell>
          <cell r="CH1188">
            <v>1</v>
          </cell>
          <cell r="CM1188">
            <v>1</v>
          </cell>
          <cell r="CQ1188">
            <v>1</v>
          </cell>
          <cell r="CU1188">
            <v>1</v>
          </cell>
          <cell r="CX1188">
            <v>0</v>
          </cell>
          <cell r="CY1188">
            <v>1</v>
          </cell>
          <cell r="DB1188">
            <v>0</v>
          </cell>
          <cell r="DC1188" t="str">
            <v>Mørk snausveve &lt;i&gt;Pilosella piloselloides&lt;/i&gt; subsp. &lt;i&gt;praealta&lt;/i&gt; er en flerårig urt med både seksuell og aseksuell frøformering og dessuten med effektiv klonal vekst med utløpere. Planten stammer fra Mellom-Europa. Den er etablert på veikanter og annen skrotemark (sterkt endret fastmark).&lt;br/&gt;&lt;p&gt;Hoveddelen av det norske herbariematerialet av slekta &lt;i&gt;Pilosella&lt;/i&gt; ligger tungt tilgjengelig på et fjernlager i Oslo. Det har ikke vært gjennomgått i nyere tid og er heller ikke studert av oss. For de artene som er inkludert i vurderingen av fremmede planter, er derfor bare moderne opplysninger (stort sett etter 1980) lagt til grunn.&lt;/p&gt;&lt;p&gt;Navnet &lt;i&gt;"Hieracium praealtum"&lt;/i&gt; har vært anvendt på andre, stedegne arter, noe som er tydelig i dokumentasjonsfilen med mange tidlige, forkastete funn fra fjellstrøk i Sør-Norge.&lt;/p&gt;</v>
          </cell>
          <cell r="DD1188" t="str">
            <v>Mørk snausveve ble funnet første gang (i moderne tid) i Bu Drammen: Drafnkollen i 1994. Senere er den funnet noen få steder på søndre Østlandet, i Oslo: Alna 1995: He Stange: Strandlykkja 1998 1999 og 2012 (samme bestand): Op Jevnaker: Jevnaker sentrum 2004: Bu Drammen: Kobbervikdalen 1996 og Nedre Knive 2014, og Øvre Eiker: Lerberg 2010. Vi regner med at denne planten er mye oversett, dvs. at mørketallet er høgt.</v>
          </cell>
          <cell r="DE1188" t="str">
            <v>Planten er trolig innført med grasfrø og som blindpassasjer med transportmidler (biler). Videre spredning skjer særlig med biler.</v>
          </cell>
          <cell r="DF1188" t="str">
            <v>Invasjonspotensialet er begrenset, med usikkerhet til moderat, som en kombinasjon av begrenset (til moderat) median levetid og det samme for ekspansjonshastighet.</v>
          </cell>
          <cell r="DG1188" t="str">
            <v>Ingen kjent negativ økologisk effekt er knyttet til planten.</v>
          </cell>
          <cell r="DH1188" t="str">
            <v>Mørk snausveve vurderes til låg økologisk risiko, uten noen økologisk effekt.</v>
          </cell>
          <cell r="DI1188">
            <v>0</v>
          </cell>
        </row>
        <row r="1189">
          <cell r="B1189" t="str">
            <v>Pimpinella anisum</v>
          </cell>
          <cell r="C1189" t="str">
            <v>L.</v>
          </cell>
          <cell r="D1189" t="str">
            <v>anis</v>
          </cell>
          <cell r="E1189">
            <v>135405</v>
          </cell>
          <cell r="F1189">
            <v>100356</v>
          </cell>
          <cell r="G1189" t="str">
            <v>ExpertGroups/Karplanter/N</v>
          </cell>
          <cell r="H1189" t="str">
            <v>Karplanter</v>
          </cell>
          <cell r="I1189" t="str">
            <v>Karplanter</v>
          </cell>
          <cell r="J1189" t="str">
            <v>NotApplicable</v>
          </cell>
          <cell r="M1189" t="str">
            <v>canNotEstablishWithin50years</v>
          </cell>
          <cell r="AA1189">
            <v>1874</v>
          </cell>
          <cell r="AB1189" t="str">
            <v>terrestrial</v>
          </cell>
          <cell r="AD1189" t="str">
            <v>origin,unknown</v>
          </cell>
          <cell r="AE1189" t="str">
            <v>no</v>
          </cell>
          <cell r="AF1189" t="str">
            <v>unknown</v>
          </cell>
          <cell r="AI1189">
            <v>1</v>
          </cell>
          <cell r="AJ1189" t="str">
            <v>V</v>
          </cell>
          <cell r="AW1189" t="str">
            <v>Ingen kjent effekt</v>
          </cell>
          <cell r="AX1189" t="str">
            <v>Ingen kjent effekt</v>
          </cell>
          <cell r="BC1189" t="str">
            <v>Ingen kjent effekt</v>
          </cell>
          <cell r="BD1189" t="str">
            <v>Ingen kjent effekt</v>
          </cell>
          <cell r="BK1189" t="str">
            <v>temperate_nemoral:Europe,Asia|subtropic_mediterranean:Europe,Asia,Africa|subtropic_dry:Asia,Africa</v>
          </cell>
          <cell r="BM1189" t="str">
            <v>temperate_nemoral:Europe,Asia,NorthAndCentralAmerica|subtropic_unspecified:NorthAndCentralAmerica,SouthAmerica|subtropic_mediterranean:Europe,Asia,Africa|subtropic_dry:Asia,Africa|tropic:NorthAndCentralAmerica,SouthAmerica</v>
          </cell>
          <cell r="DI1189">
            <v>0</v>
          </cell>
        </row>
        <row r="1190">
          <cell r="B1190" t="str">
            <v>Pistia stratiotes</v>
          </cell>
          <cell r="C1190" t="str">
            <v>L.</v>
          </cell>
          <cell r="D1190" t="str">
            <v>muslingblom</v>
          </cell>
          <cell r="E1190">
            <v>59285</v>
          </cell>
          <cell r="F1190">
            <v>99325</v>
          </cell>
          <cell r="G1190" t="str">
            <v>ExpertGroups/Karplanter/N</v>
          </cell>
          <cell r="H1190" t="str">
            <v>Karplanter</v>
          </cell>
          <cell r="I1190" t="str">
            <v>Karplanter</v>
          </cell>
          <cell r="J1190" t="str">
            <v>NotApplicable</v>
          </cell>
          <cell r="M1190" t="str">
            <v>canNotEstablishWithin50years</v>
          </cell>
          <cell r="AA1190">
            <v>1989</v>
          </cell>
          <cell r="AB1190" t="str">
            <v>limnic</v>
          </cell>
          <cell r="AD1190" t="str">
            <v>unknown</v>
          </cell>
          <cell r="AE1190" t="str">
            <v>no</v>
          </cell>
          <cell r="AF1190" t="str">
            <v>unknown</v>
          </cell>
          <cell r="AG1190">
            <v>1989</v>
          </cell>
          <cell r="AH1190" t="str">
            <v>Ak Skedsmo</v>
          </cell>
          <cell r="AI1190">
            <v>1</v>
          </cell>
          <cell r="AJ1190" t="str">
            <v>V</v>
          </cell>
          <cell r="AK1190" t="str">
            <v>V</v>
          </cell>
          <cell r="AW1190" t="str">
            <v>Ingen kjent effekt</v>
          </cell>
          <cell r="AX1190" t="str">
            <v>Ingen kjent effekt</v>
          </cell>
          <cell r="BC1190" t="str">
            <v>Ingen kjent effekt</v>
          </cell>
          <cell r="BD1190" t="str">
            <v>Ingen kjent effekt</v>
          </cell>
          <cell r="BK1190" t="str">
            <v>subtropic_unspecified:Asia,Africa,Oceania,NorthAndCentralAmerica,SouthAmerica|tropic:Asia,Africa,Oceania,NorthAndCentralAmerica,SouthAmerica</v>
          </cell>
          <cell r="BM1190" t="str">
            <v>subtropic_unspecified:Asia,Africa,Oceania,NorthAndCentralAmerica,SouthAmerica|tropic:Asia,Africa,Oceania,NorthAndCentralAmerica,SouthAmerica</v>
          </cell>
          <cell r="DI1190">
            <v>0</v>
          </cell>
        </row>
        <row r="1191">
          <cell r="B1191" t="str">
            <v>Pisum sativum</v>
          </cell>
          <cell r="C1191" t="str">
            <v>L.</v>
          </cell>
          <cell r="D1191" t="str">
            <v>ert</v>
          </cell>
          <cell r="E1191">
            <v>144397</v>
          </cell>
          <cell r="F1191">
            <v>102027</v>
          </cell>
          <cell r="G1191" t="str">
            <v>ExpertGroups/Karplanter/N</v>
          </cell>
          <cell r="H1191" t="str">
            <v>Karplanter</v>
          </cell>
          <cell r="I1191" t="str">
            <v>Karplanter</v>
          </cell>
          <cell r="J1191" t="str">
            <v>NotApplicable</v>
          </cell>
          <cell r="M1191" t="str">
            <v>traditionalProductionSpecie</v>
          </cell>
          <cell r="AB1191" t="str">
            <v>terrestrial</v>
          </cell>
          <cell r="AD1191" t="str">
            <v>unknown</v>
          </cell>
          <cell r="AE1191" t="str">
            <v>no</v>
          </cell>
          <cell r="AF1191" t="str">
            <v>unknown</v>
          </cell>
          <cell r="AI1191">
            <v>1</v>
          </cell>
          <cell r="AJ1191" t="str">
            <v>V</v>
          </cell>
          <cell r="AW1191" t="str">
            <v>Ingen kjent effekt</v>
          </cell>
          <cell r="AX1191" t="str">
            <v>Globalt viktig matplante.</v>
          </cell>
          <cell r="BC1191" t="str">
            <v>Ingen kjent effekt</v>
          </cell>
          <cell r="BD1191" t="str">
            <v>Ingen kjent effekt</v>
          </cell>
          <cell r="BK1191" t="str">
            <v>temperate_dry:Asia|subtropic_mediterranean:Asia|subtropic_dry:Asia</v>
          </cell>
          <cell r="BM1191" t="str">
            <v>temperate_nemoral:Europe,Asia,Africa,Oceania,NorthAndCentralAmerica,SouthAmerica|temperate_dry:Europe,Asia|subtropic_unspecified:Asia,Africa,NorthAndCentralAmerica,SouthAmerica|subtropic_mediterranean:Europe,Asia,Africa,Oceania|subtropic_humid:Asia,Africa|subtropic_highlands:Africa,SouthAmerica|tropic:NorthAndCentralAmerica,SouthAmerica</v>
          </cell>
          <cell r="DI1191">
            <v>0</v>
          </cell>
        </row>
        <row r="1192">
          <cell r="B1192" t="str">
            <v>Lepidium neglectum</v>
          </cell>
          <cell r="C1192" t="str">
            <v>Thell.</v>
          </cell>
          <cell r="D1192" t="str">
            <v>rundkarse</v>
          </cell>
          <cell r="E1192">
            <v>134104</v>
          </cell>
          <cell r="F1192">
            <v>101253</v>
          </cell>
          <cell r="G1192" t="str">
            <v>ExpertGroups/Karplanter/N</v>
          </cell>
          <cell r="H1192" t="str">
            <v>Karplanter</v>
          </cell>
          <cell r="I1192" t="str">
            <v>Karplanter</v>
          </cell>
          <cell r="J1192" t="str">
            <v>NotApplicable</v>
          </cell>
          <cell r="M1192" t="str">
            <v>taxonIsEvaluatedInHigherRank</v>
          </cell>
          <cell r="X1192">
            <v>1</v>
          </cell>
          <cell r="Y1192">
            <v>1</v>
          </cell>
          <cell r="Z1192">
            <v>1</v>
          </cell>
          <cell r="AB1192" t="str">
            <v>terrestrial</v>
          </cell>
          <cell r="AE1192" t="str">
            <v>yes</v>
          </cell>
          <cell r="AF1192" t="str">
            <v>unknown</v>
          </cell>
          <cell r="DI1192">
            <v>1</v>
          </cell>
        </row>
        <row r="1193">
          <cell r="B1193" t="str">
            <v>Lepidium virginicum</v>
          </cell>
          <cell r="C1193" t="str">
            <v>L.</v>
          </cell>
          <cell r="D1193" t="str">
            <v>virginiakarse</v>
          </cell>
          <cell r="E1193">
            <v>61218</v>
          </cell>
          <cell r="F1193">
            <v>101258</v>
          </cell>
          <cell r="G1193" t="str">
            <v>ExpertGroups/Karplanter/N</v>
          </cell>
          <cell r="H1193" t="str">
            <v>Karplanter</v>
          </cell>
          <cell r="I1193" t="str">
            <v>Karplanter</v>
          </cell>
          <cell r="J1193" t="str">
            <v>NotApplicable</v>
          </cell>
          <cell r="M1193" t="str">
            <v>taxonIsEvaluatedInHigherRank</v>
          </cell>
          <cell r="AB1193" t="str">
            <v>terrestrial</v>
          </cell>
          <cell r="AE1193" t="str">
            <v>yes</v>
          </cell>
          <cell r="AF1193" t="str">
            <v>unknown</v>
          </cell>
          <cell r="DI1193">
            <v>1</v>
          </cell>
        </row>
        <row r="1194">
          <cell r="B1194" t="str">
            <v>Plagiobothrys scouleri</v>
          </cell>
          <cell r="C1194" t="str">
            <v>(Hook. &amp; Arn.) I.M.Johnst.</v>
          </cell>
          <cell r="D1194" t="str">
            <v>tiggerstav</v>
          </cell>
          <cell r="E1194">
            <v>61009</v>
          </cell>
          <cell r="F1194">
            <v>101049</v>
          </cell>
          <cell r="G1194" t="str">
            <v>ExpertGroups/Karplanter/N</v>
          </cell>
          <cell r="H1194" t="str">
            <v>Karplanter</v>
          </cell>
          <cell r="I1194" t="str">
            <v>Karplanter</v>
          </cell>
          <cell r="J1194" t="str">
            <v>NotApplicable</v>
          </cell>
          <cell r="M1194" t="str">
            <v>canNotEstablishWithin50years</v>
          </cell>
          <cell r="AA1194">
            <v>1916</v>
          </cell>
          <cell r="AB1194" t="str">
            <v>terrestrial</v>
          </cell>
          <cell r="AD1194" t="str">
            <v>origin</v>
          </cell>
          <cell r="AE1194" t="str">
            <v>no</v>
          </cell>
          <cell r="AF1194" t="str">
            <v>unknown</v>
          </cell>
          <cell r="AI1194">
            <v>1</v>
          </cell>
          <cell r="AJ1194" t="str">
            <v>V</v>
          </cell>
          <cell r="AW1194" t="str">
            <v>Ingen kjent effekt</v>
          </cell>
          <cell r="AX1194" t="str">
            <v>Ingen kjent effekt</v>
          </cell>
          <cell r="BC1194" t="str">
            <v>Ingen kjent effekt</v>
          </cell>
          <cell r="BD1194" t="str">
            <v>Ingen kjent effekt</v>
          </cell>
          <cell r="BK1194" t="str">
            <v>temperate_boreal:NorthAndCentralAmerica|temperate_nemoral:NorthAndCentralAmerica|subtropic_mediterranean:NorthAndCentralAmerica</v>
          </cell>
          <cell r="BM1194" t="str">
            <v>temperate_boreal:NorthAndCentralAmerica|temperate_nemoral:Europe,NorthAndCentralAmerica|subtropic_mediterranean:NorthAndCentralAmerica|unknown:Asia</v>
          </cell>
          <cell r="DI1194">
            <v>0</v>
          </cell>
        </row>
        <row r="1195">
          <cell r="B1195" t="str">
            <v>Plantago afra</v>
          </cell>
          <cell r="C1195" t="str">
            <v>L.</v>
          </cell>
          <cell r="D1195" t="str">
            <v>ballastgreinkjempe</v>
          </cell>
          <cell r="E1195">
            <v>135430</v>
          </cell>
          <cell r="F1195">
            <v>102529</v>
          </cell>
          <cell r="G1195" t="str">
            <v>ExpertGroups/Karplanter/N</v>
          </cell>
          <cell r="H1195" t="str">
            <v>Karplanter</v>
          </cell>
          <cell r="I1195" t="str">
            <v>Karplanter</v>
          </cell>
          <cell r="J1195" t="str">
            <v>NotApplicable</v>
          </cell>
          <cell r="M1195" t="str">
            <v>canNotEstablishWithin50years</v>
          </cell>
          <cell r="AA1195">
            <v>1885</v>
          </cell>
          <cell r="AB1195" t="str">
            <v>terrestrial</v>
          </cell>
          <cell r="AD1195" t="str">
            <v>origin,unknown</v>
          </cell>
          <cell r="AE1195" t="str">
            <v>no</v>
          </cell>
          <cell r="AF1195" t="str">
            <v>unknown</v>
          </cell>
          <cell r="AI1195">
            <v>1</v>
          </cell>
          <cell r="AJ1195" t="str">
            <v>V</v>
          </cell>
          <cell r="AW1195" t="str">
            <v>Ingen kjent effekt</v>
          </cell>
          <cell r="AX1195" t="str">
            <v>Ingen kjent effekt</v>
          </cell>
          <cell r="BC1195" t="str">
            <v>Ingen kjent effekt</v>
          </cell>
          <cell r="BD1195" t="str">
            <v>Ingen kjent effekt</v>
          </cell>
          <cell r="BK1195" t="str">
            <v>subtropic_mediterranean:Europe,Asia,Africa</v>
          </cell>
          <cell r="BM1195" t="str">
            <v>temperate_nemoral:Europe,NorthAndCentralAmerica|subtropic_mediterranean:Europe,Asia,Africa|subtropic_highlands:Africa</v>
          </cell>
          <cell r="DI1195">
            <v>0</v>
          </cell>
        </row>
        <row r="1196">
          <cell r="B1196" t="str">
            <v>Plantago altissima</v>
          </cell>
          <cell r="C1196" t="str">
            <v>L.</v>
          </cell>
          <cell r="E1196">
            <v>105265</v>
          </cell>
          <cell r="F1196">
            <v>145612</v>
          </cell>
          <cell r="G1196" t="str">
            <v>ExpertGroups/Karplanter/N</v>
          </cell>
          <cell r="H1196" t="str">
            <v>Karplanter</v>
          </cell>
          <cell r="I1196" t="str">
            <v>Karplanter</v>
          </cell>
          <cell r="J1196" t="str">
            <v>NotApplicable</v>
          </cell>
          <cell r="M1196" t="str">
            <v>canNotEstablishWithin50years</v>
          </cell>
          <cell r="AA1196">
            <v>2005</v>
          </cell>
          <cell r="AB1196" t="str">
            <v>terrestrial</v>
          </cell>
          <cell r="AD1196" t="str">
            <v>unknown</v>
          </cell>
          <cell r="AE1196" t="str">
            <v>no</v>
          </cell>
          <cell r="AF1196" t="str">
            <v>unknown</v>
          </cell>
          <cell r="AG1196">
            <v>2005</v>
          </cell>
          <cell r="AH1196" t="str">
            <v>Vf Larvik: Nanset</v>
          </cell>
          <cell r="AI1196">
            <v>5</v>
          </cell>
          <cell r="AJ1196" t="str">
            <v>V</v>
          </cell>
          <cell r="AW1196" t="str">
            <v>Ingen kjent effekt</v>
          </cell>
          <cell r="AX1196" t="str">
            <v>Ingen kjent effekt</v>
          </cell>
          <cell r="BC1196" t="str">
            <v>Ingen kjent effekt</v>
          </cell>
          <cell r="BD1196" t="str">
            <v>Ingen kjent effekt</v>
          </cell>
          <cell r="BK1196" t="str">
            <v>temperate_nemoral:Europe|subtropic_mediterranean:Europe</v>
          </cell>
          <cell r="BM1196" t="str">
            <v>temperate_nemoral:Europe|subtropic_mediterranean:Europe</v>
          </cell>
          <cell r="DI1196">
            <v>0</v>
          </cell>
        </row>
        <row r="1197">
          <cell r="B1197" t="str">
            <v>Plantago coronopus</v>
          </cell>
          <cell r="C1197" t="str">
            <v>L.</v>
          </cell>
          <cell r="D1197" t="str">
            <v>flikkjempe</v>
          </cell>
          <cell r="E1197">
            <v>62491</v>
          </cell>
          <cell r="F1197">
            <v>102531</v>
          </cell>
          <cell r="G1197" t="str">
            <v>ExpertGroups/Karplanter/N</v>
          </cell>
          <cell r="H1197" t="str">
            <v>Karplanter</v>
          </cell>
          <cell r="I1197" t="str">
            <v>Karplanter</v>
          </cell>
          <cell r="J1197" t="str">
            <v>NotApplicable</v>
          </cell>
          <cell r="M1197" t="str">
            <v>canNotEstablishWithin50years</v>
          </cell>
          <cell r="AA1197">
            <v>1875</v>
          </cell>
          <cell r="AB1197" t="str">
            <v>terrestrial</v>
          </cell>
          <cell r="AD1197" t="str">
            <v>origin</v>
          </cell>
          <cell r="AE1197" t="str">
            <v>no</v>
          </cell>
          <cell r="AF1197" t="str">
            <v>unknown</v>
          </cell>
          <cell r="AI1197">
            <v>1</v>
          </cell>
          <cell r="AJ1197" t="str">
            <v>V</v>
          </cell>
          <cell r="AW1197" t="str">
            <v>Ingen kjent effekt</v>
          </cell>
          <cell r="AX1197" t="str">
            <v>Ingen kjent effekt</v>
          </cell>
          <cell r="BC1197" t="str">
            <v>Ingen kjent effekt</v>
          </cell>
          <cell r="BD1197" t="str">
            <v>Ingen kjent effekt</v>
          </cell>
          <cell r="BK1197" t="str">
            <v>temperate_nemoral:Europe,Asia|temperate_dry:Asia|subtropic_mediterranean:Europe,Asia,Africa|subtropic_dry:Africa</v>
          </cell>
          <cell r="BM1197" t="str">
            <v>temperate_nemoral:Europe,Asia,Africa,Oceania|temperate_dry:Asia|subtropic_mediterranean:Europe,Asia,Africa,Oceania,NorthAndCentralAmerica|subtropic_dry:Africa</v>
          </cell>
          <cell r="DI1197">
            <v>0</v>
          </cell>
        </row>
        <row r="1198">
          <cell r="B1198" t="str">
            <v>Plantago indica</v>
          </cell>
          <cell r="C1198" t="str">
            <v>L.</v>
          </cell>
          <cell r="D1198" t="str">
            <v>greinkjempe</v>
          </cell>
          <cell r="E1198">
            <v>135436</v>
          </cell>
          <cell r="F1198">
            <v>143544</v>
          </cell>
          <cell r="G1198" t="str">
            <v>ExpertGroups/Karplanter/N</v>
          </cell>
          <cell r="H1198" t="str">
            <v>Karplanter</v>
          </cell>
          <cell r="I1198" t="str">
            <v>Karplanter</v>
          </cell>
          <cell r="J1198" t="str">
            <v>NotApplicable</v>
          </cell>
          <cell r="M1198" t="str">
            <v>canNotEstablishWithin50years</v>
          </cell>
          <cell r="AA1198">
            <v>1890</v>
          </cell>
          <cell r="AB1198" t="str">
            <v>terrestrial</v>
          </cell>
          <cell r="AD1198" t="str">
            <v>origin,unknown</v>
          </cell>
          <cell r="AE1198" t="str">
            <v>no</v>
          </cell>
          <cell r="AF1198" t="str">
            <v>unknown</v>
          </cell>
          <cell r="AI1198">
            <v>1</v>
          </cell>
          <cell r="AJ1198" t="str">
            <v>V</v>
          </cell>
          <cell r="AW1198" t="str">
            <v>Ingen kjent effekt</v>
          </cell>
          <cell r="AX1198" t="str">
            <v>Ingen kjent effekt</v>
          </cell>
          <cell r="BC1198" t="str">
            <v>Ingen kjent effekt</v>
          </cell>
          <cell r="BD1198" t="str">
            <v>Ingen kjent effekt</v>
          </cell>
          <cell r="BK1198" t="str">
            <v>temperate_nemoral:Europe|subtropic_mediterranean:Europe,Asia,Africa</v>
          </cell>
          <cell r="BM1198" t="str">
            <v>temperate_nemoral:Europe,Oceania,NorthAndCentralAmerica|subtropic_mediterranean:Europe,Asia,Africa,Oceania,NorthAndCentralAmerica</v>
          </cell>
          <cell r="DI1198">
            <v>0</v>
          </cell>
        </row>
        <row r="1199">
          <cell r="B1199" t="str">
            <v>Poa chaixii</v>
          </cell>
          <cell r="C1199" t="str">
            <v>Vill.</v>
          </cell>
          <cell r="D1199" t="str">
            <v>parkrapp</v>
          </cell>
          <cell r="E1199">
            <v>135506</v>
          </cell>
          <cell r="F1199">
            <v>100150</v>
          </cell>
          <cell r="G1199" t="str">
            <v>ExpertGroups/Karplanter/N</v>
          </cell>
          <cell r="H1199" t="str">
            <v>Karplanter</v>
          </cell>
          <cell r="I1199" t="str">
            <v>Karplanter</v>
          </cell>
          <cell r="J1199" t="str">
            <v>AlienSpecie</v>
          </cell>
          <cell r="N1199">
            <v>3</v>
          </cell>
          <cell r="Q1199">
            <v>1</v>
          </cell>
          <cell r="T1199" t="str">
            <v>LO</v>
          </cell>
          <cell r="U1199">
            <v>2</v>
          </cell>
          <cell r="V1199" t="str">
            <v>3A,1</v>
          </cell>
          <cell r="X1199">
            <v>2</v>
          </cell>
          <cell r="Y1199">
            <v>3</v>
          </cell>
          <cell r="Z1199">
            <v>1</v>
          </cell>
          <cell r="AA1199" t="str">
            <v>1821-1840</v>
          </cell>
          <cell r="AB1199" t="str">
            <v>terrestrial</v>
          </cell>
          <cell r="AD1199" t="str">
            <v>origin</v>
          </cell>
          <cell r="AE1199" t="str">
            <v>yes</v>
          </cell>
          <cell r="AF1199" t="str">
            <v>unknown</v>
          </cell>
          <cell r="AG1199" t="str">
            <v>1821-1840</v>
          </cell>
          <cell r="AH1199" t="str">
            <v>Oslo: Bogstad</v>
          </cell>
          <cell r="AI1199">
            <v>5</v>
          </cell>
          <cell r="AJ1199" t="str">
            <v>V</v>
          </cell>
          <cell r="AL1199">
            <v>1</v>
          </cell>
          <cell r="AM1199" t="str">
            <v>importDirect</v>
          </cell>
          <cell r="AN1199">
            <v>2</v>
          </cell>
          <cell r="AO1199" t="str">
            <v>introductionEscaped,spreadNaturalDispersal</v>
          </cell>
          <cell r="AP1199" t="str">
            <v>Øs,OsA,Ve,Te,Aa,Va,Ro,Ho,St</v>
          </cell>
          <cell r="AQ1199">
            <v>184</v>
          </cell>
          <cell r="AR1199">
            <v>3</v>
          </cell>
          <cell r="AS1199">
            <v>552</v>
          </cell>
          <cell r="AT1199">
            <v>125000</v>
          </cell>
          <cell r="AU1199">
            <v>500</v>
          </cell>
          <cell r="AV1199">
            <v>25</v>
          </cell>
          <cell r="AW1199" t="str">
            <v>Ingen kjent effekt</v>
          </cell>
          <cell r="AX1199" t="str">
            <v>Ingen kjent effekt</v>
          </cell>
          <cell r="BC1199" t="str">
            <v>Ingen kjent effekt</v>
          </cell>
          <cell r="BD1199" t="str">
            <v>Ingen kjent effekt</v>
          </cell>
          <cell r="BE1199" t="str">
            <v>no</v>
          </cell>
          <cell r="BF1199" t="str">
            <v>no</v>
          </cell>
          <cell r="BG1199" t="str">
            <v>V</v>
          </cell>
          <cell r="BK1199" t="str">
            <v>temperate_nemoral:Europe,Asia|subtropic_mediterranean:Europe</v>
          </cell>
          <cell r="BM1199" t="str">
            <v>temperate_nemoral:Europe,Asia|subtropic_mediterranean:Europe</v>
          </cell>
          <cell r="BO1199">
            <v>3</v>
          </cell>
          <cell r="BR1199" t="str">
            <v>RedListCategoryLevel</v>
          </cell>
          <cell r="BT1199">
            <v>2</v>
          </cell>
          <cell r="BW1199" t="str">
            <v>SpreadYearlyIncreaseObservations</v>
          </cell>
          <cell r="BX1199">
            <v>87</v>
          </cell>
          <cell r="BY1199">
            <v>1</v>
          </cell>
          <cell r="CB1199" t="str">
            <v>T4,T32,T35,T43-C-1</v>
          </cell>
          <cell r="CC1199">
            <v>1</v>
          </cell>
          <cell r="CH1199">
            <v>1</v>
          </cell>
          <cell r="CM1199">
            <v>1</v>
          </cell>
          <cell r="CQ1199">
            <v>1</v>
          </cell>
          <cell r="CU1199">
            <v>1</v>
          </cell>
          <cell r="CX1199">
            <v>0</v>
          </cell>
          <cell r="CY1199">
            <v>1</v>
          </cell>
          <cell r="DB1199">
            <v>0</v>
          </cell>
          <cell r="DC1199" t="str">
            <v>Parkrapp &lt;em&gt;Poa chaixii &lt;/em&gt;stammer fra Mellom- og Sør-Europa og Kaukasus. Arten er et meget langlevd flerårig gras med klonal vekst og med frøformering. Den forekommer i parker og parkliknende skog.</v>
          </cell>
          <cell r="DD1199" t="str">
            <v>&lt;p&gt;For parkrapp gir spredningshistorikken trolig et feil bilde: den er heller en oppdagelseshistorikk. Arten kom trolig til Norge bare med grasfrø til bruk i parker på slutten av 1800-tallet (Nordhagen 1954). Den er inntil ganske nylig bare funnet i gamle parkanlegg ved herregårder etc. I de aller siste tiårene er det noen få funn utafor disse parkene, noe som tyder på svært begrenset lokal spredning. Oppdagelseshistorien er derimot lang, med en forsinkelse for flere forekomster på mer enn 100 år mellom antatt innførsel og oppdagelse. For alle følgende forekomster antar vi innførsel mellom 1820 og ca 1900, med oppdagelsesår i parentes: Vf Tønsberg: Jarlsberg (1874), Ak Bærum: Bærum Verk (1888), Ho Bergen: Alvøen (1917), Ho Stord: Lærerskolens have (1925), VA Mandal: Furulunden (1933), Te Nome: Ulefoss (1949), Oslo: Bogstad ([1840] 1951), Øf Moss: Tordenrød (1952), Ho Bergen: Åstveit (1954), ST Trondheim: Rotvoll (1954, se Nordhagen 1954), Ro Stavanger: Hindal (1955), Vf Larvik: Fritzøehus (1955), Te Kragerø: Berg (1955), Oslo: Øvre Ljan (1969), VA Kristiansand: Kjos (1971), Ho Kvinnherad: Rosendal (1975), Øf Fredrikstad: Nes i Torsnes (1980), ST Trondheim: Belvedere (2002), AK Lørenskog: Losby (2005), Oslo: Bygdøy (2005).&lt;/p&gt;</v>
          </cell>
          <cell r="DE1199" t="str">
            <v>Arten er kommet inn til landet med grasfrø, trolig oftest som en bevisst tilsatt andel av grasfrøet. Den har frøreproduksjon, men fruktene har ikke noen spesiell tilpasning til spredning.</v>
          </cell>
          <cell r="DF1199" t="str">
            <v>Parkrapp har et moderat invasjonspotensial. Dette er en kombinasjon av moderat median levetid, men begrenset ekspansjonshastighet. Ekspansjonshastigheten kan være enda lågere enn våre analyser viser, på grunn av oppdagelseshistorikken (se ovenfor).</v>
          </cell>
          <cell r="DG1199" t="str">
            <v>Arten vurderes til ikke å ha noen kjent negativ økologisk effekt. Den er kommet inn som plengras, særlig i større parker, og har etablert seg og holdt seg stabil i rundt 100 år uten å ekspandere videre. Arten har fortrengningskapasitet, men den er etablert nesten utelukkende i gamle parker som nå enten er seminaturlig eng eller sterkt endret mark. På grunn av artens låge ekspansjonshastighet i kombinasjon med at eventuelle nyetableringer nok i hovedsak vil være på sterkt endret mark, vurderer vi arten til å ha ingen effekt.</v>
          </cell>
          <cell r="DH1199" t="str">
            <v>&lt;p&gt;Parkrapp vurderes til låg økologisk risiko, og bare på grunn av invasjonspotensialet.&lt;/p&gt;</v>
          </cell>
          <cell r="DI1199">
            <v>2</v>
          </cell>
        </row>
        <row r="1200">
          <cell r="B1200" t="str">
            <v>Poa supina</v>
          </cell>
          <cell r="C1200" t="str">
            <v>Schrad.</v>
          </cell>
          <cell r="D1200" t="str">
            <v>veirapp</v>
          </cell>
          <cell r="E1200">
            <v>145170</v>
          </cell>
          <cell r="F1200">
            <v>100168</v>
          </cell>
          <cell r="G1200" t="str">
            <v>ExpertGroups/Karplanter/N</v>
          </cell>
          <cell r="H1200" t="str">
            <v>Karplanter</v>
          </cell>
          <cell r="I1200" t="str">
            <v>Karplanter</v>
          </cell>
          <cell r="J1200" t="str">
            <v>AlienSpecie</v>
          </cell>
          <cell r="N1200">
            <v>3</v>
          </cell>
          <cell r="Q1200">
            <v>1</v>
          </cell>
          <cell r="T1200" t="str">
            <v>LO</v>
          </cell>
          <cell r="U1200">
            <v>2</v>
          </cell>
          <cell r="V1200" t="str">
            <v>3A,1</v>
          </cell>
          <cell r="X1200">
            <v>2</v>
          </cell>
          <cell r="Y1200">
            <v>3</v>
          </cell>
          <cell r="Z1200">
            <v>1</v>
          </cell>
          <cell r="AA1200">
            <v>1943</v>
          </cell>
          <cell r="AB1200" t="str">
            <v>terrestrial</v>
          </cell>
          <cell r="AD1200" t="str">
            <v>origin</v>
          </cell>
          <cell r="AE1200" t="str">
            <v>yes</v>
          </cell>
          <cell r="AF1200" t="str">
            <v>unknown</v>
          </cell>
          <cell r="AG1200">
            <v>1943</v>
          </cell>
          <cell r="AH1200" t="str">
            <v>NT Meråker: flere lokaliteter</v>
          </cell>
          <cell r="AI1200">
            <v>3</v>
          </cell>
          <cell r="AJ1200" t="str">
            <v>V</v>
          </cell>
          <cell r="AN1200">
            <v>4</v>
          </cell>
          <cell r="AO1200" t="str">
            <v>introductionStowaway,introductionNaturalDispersal,spreadNaturalDispersal</v>
          </cell>
          <cell r="AP1200" t="str">
            <v>St,Nt</v>
          </cell>
          <cell r="AQ1200">
            <v>160</v>
          </cell>
          <cell r="AR1200">
            <v>6</v>
          </cell>
          <cell r="AS1200">
            <v>960</v>
          </cell>
          <cell r="AT1200">
            <v>10900</v>
          </cell>
          <cell r="AU1200">
            <v>2000</v>
          </cell>
          <cell r="AV1200">
            <v>70</v>
          </cell>
          <cell r="AW1200" t="str">
            <v>Ingen kjent effekt</v>
          </cell>
          <cell r="AX1200" t="str">
            <v>Ingen kjent effekt</v>
          </cell>
          <cell r="BC1200" t="str">
            <v>Ingen kjent effekt</v>
          </cell>
          <cell r="BD1200" t="str">
            <v>Ingen kjent effekt</v>
          </cell>
          <cell r="BE1200" t="str">
            <v>no</v>
          </cell>
          <cell r="BF1200" t="str">
            <v>no</v>
          </cell>
          <cell r="BG1200" t="str">
            <v>V</v>
          </cell>
          <cell r="BK1200" t="str">
            <v>temperate_boreal:Europe,Asia|temperate_nemoral:Europe,Asia</v>
          </cell>
          <cell r="BM1200" t="str">
            <v>temperate_boreal:Europe,Asia|temperate_nemoral:Europe,Asia</v>
          </cell>
          <cell r="BO1200">
            <v>3</v>
          </cell>
          <cell r="BR1200" t="str">
            <v>RedListCategoryLevel</v>
          </cell>
          <cell r="BT1200">
            <v>2</v>
          </cell>
          <cell r="BW1200" t="str">
            <v>SpreadYearlyIncreaseObservations</v>
          </cell>
          <cell r="BX1200">
            <v>114</v>
          </cell>
          <cell r="BY1200">
            <v>1</v>
          </cell>
          <cell r="CB1200" t="str">
            <v>T35,T43,T41,T32</v>
          </cell>
          <cell r="CC1200">
            <v>1</v>
          </cell>
          <cell r="CH1200">
            <v>1</v>
          </cell>
          <cell r="CM1200">
            <v>1</v>
          </cell>
          <cell r="CQ1200">
            <v>1</v>
          </cell>
          <cell r="CU1200">
            <v>1</v>
          </cell>
          <cell r="CX1200">
            <v>0</v>
          </cell>
          <cell r="CY1200">
            <v>1</v>
          </cell>
          <cell r="DB1200">
            <v>0</v>
          </cell>
          <cell r="DC1200" t="str">
            <v>Veirapp &lt;em&gt;Poa supina &lt;/em&gt;stammer fra Sentral- og Øst-Europa og Vest-Sibir. Den er et kortlevd flerårig, lavvokst gress med krypende skudd som danner løse matter. Den spres i hovedsak med frø.&lt;br/&gt;Veirapp forveksles lett med tunrapp &lt;em&gt;Poa annua &lt;/em&gt;og er ganske sikkert blitt oversett og utilstrekkelig samlet. Dessuten blomstrer den tidlig i sesongen og er lettest gjenkjennelig rundt første juli, før botanikerne kommer seg skikkelig ut i felt. Den hybridiserer også med tunrapp &lt;em&gt;Poa annua&lt;/em&gt;, men med sterile hybrider fordi veirapp er diploid og tunrapp tetraploid (tunrapp er dessuten trolig resultat av gammel hybridisering og kromosomtallsfordobling mellom veirapp og en annen diploid art:&lt;em&gt; Poa informa &lt;/em&gt;fra Middelhavsområdet)&lt;em&gt;.&lt;/em&gt;</v>
          </cell>
          <cell r="DD1200" t="str">
            <v>&lt;p&gt;Veirapp ble samlet i Oslo i 1844, men der er den ikke blitt gjenfunnet (og herbariematerialet er meget dårlig og vanskelig å identifisere med sikkerhet). Arten ble så funnet i 1943 på flere steder i NT Meråker (Høeg 1944). Det tyder på at den har vært i området en tid før den ble oppdaget (ekspansjonsanalysen antyder at arten kom inn i Norge ca 1880-årene). Fra 1940-årene til 2011 har den spredt seg langsomt, men jevnt og kun i de østlige kommunene i Sør- og Nord-Trøndelag (se Kilander 1949 for tidlig ekspansjon). Det foreligger omtrent like mange herbariebelegg fra hver 20-årsperiode fra 1943 til 2016. Spredningen antas å fortsette, i det minste i østlige deler av Midt-Norge. Arten er mer utbredt i Sverige (Nannfeldt 1937) og kan forventes å dukke opp i grensetrakter også utenfor Midt-Norge. Med sterkt økende trafikk over riksgrensen kommer den trolig inn nå og da. &lt;/p&gt;</v>
          </cell>
          <cell r="DE1200" t="str">
            <v>&lt;p&gt;Hvordan arten er kommet til Norge er ikke kjent, men høyst trolig med transport (biltransport, tog) og fotferdsel fra Sverige der den er vanlig og kom tidlig. Den står f.eks. mange steder langs turiststiene som krysser grensa og er kommet til flere av turiststasjonene på norsk side. I Hamrafj&amp;#228:llet i nordvestre H&amp;#228:rjedalen, få kilometer fra norskegrensa i Røros, er den f.eks. vanlig på stier og i beitemark i naturreservatet (R. Elven pers. obs. 2017). Dette er en av de få fremmede karplantene som med stor sikkerhet er kommet til Norge til fots.&lt;/p&gt;</v>
          </cell>
          <cell r="DF1200" t="str">
            <v>Invasjonspotensialet er moderat, en kombinasjon av moderat median levetid og begrenset ekspansjonshastighet.</v>
          </cell>
          <cell r="DG1200" t="str">
            <v>Veirapp vurderes til ikke å ha noen negativ økologisk effekt. Arten vokser på ulike typer kulturpåvirket mark, som åkerkanter, veikanter, stier og skrotemark. Hybridiseringen med tunrapp &lt;i&gt;Poa annua&lt;/i&gt;, som av formelle årsaker defineres som "hjemlig" (etablert før 1800), slår ikke ut fordi hybridene er triploide og sterile. For slike hybrider, se Kilander (1940).</v>
          </cell>
          <cell r="DH1200" t="str">
            <v>&lt;p&gt;Veirapp vurderes til låg økologisk risiko, og bare på grunn av invasjonspotensialet.&lt;/p&gt;</v>
          </cell>
          <cell r="DI1200">
            <v>4</v>
          </cell>
        </row>
        <row r="1201">
          <cell r="B1201" t="str">
            <v>Polycarpon tetraphyllum</v>
          </cell>
          <cell r="C1201" t="str">
            <v>(L.) L.</v>
          </cell>
          <cell r="D1201" t="str">
            <v>tusenfrø</v>
          </cell>
          <cell r="E1201">
            <v>61488</v>
          </cell>
          <cell r="F1201">
            <v>101528</v>
          </cell>
          <cell r="G1201" t="str">
            <v>ExpertGroups/Karplanter/N</v>
          </cell>
          <cell r="H1201" t="str">
            <v>Karplanter</v>
          </cell>
          <cell r="I1201" t="str">
            <v>Karplanter</v>
          </cell>
          <cell r="J1201" t="str">
            <v>NotApplicable</v>
          </cell>
          <cell r="M1201" t="str">
            <v>canNotEstablishWithin50years</v>
          </cell>
          <cell r="AA1201">
            <v>2007</v>
          </cell>
          <cell r="AB1201" t="str">
            <v>terrestrial</v>
          </cell>
          <cell r="AD1201" t="str">
            <v>origin</v>
          </cell>
          <cell r="AE1201" t="str">
            <v>no</v>
          </cell>
          <cell r="AF1201" t="str">
            <v>unknown</v>
          </cell>
          <cell r="AI1201">
            <v>1</v>
          </cell>
          <cell r="AJ1201" t="str">
            <v>V</v>
          </cell>
          <cell r="AW1201" t="str">
            <v>Ingen kjent effekt</v>
          </cell>
          <cell r="AX1201" t="str">
            <v>Ingen kjent effekt</v>
          </cell>
          <cell r="BC1201" t="str">
            <v>Ingen kjent effekt</v>
          </cell>
          <cell r="BD1201" t="str">
            <v>Ingen kjent effekt</v>
          </cell>
          <cell r="BK1201" t="str">
            <v>temperate_nemoral:Europe|subtropic_mediterranean:Europe,Asia,Africa</v>
          </cell>
          <cell r="BM1201" t="str">
            <v>temperate_nemoral:Europe,Asia,Oceania,NorthAndCentralAmerica|subtropic_unspecified:SouthAmerica|subtropic_mediterranean:Europe,Asia,Africa,Oceania,NorthAndCentralAmerica|subtropic_humid:NorthAndCentralAmerica|subtropic_caperegion:Africa</v>
          </cell>
          <cell r="DI1201">
            <v>0</v>
          </cell>
        </row>
        <row r="1202">
          <cell r="B1202" t="str">
            <v>Polycnemum majus</v>
          </cell>
          <cell r="C1202" t="str">
            <v>A.Braun</v>
          </cell>
          <cell r="D1202" t="str">
            <v>sylmelde</v>
          </cell>
          <cell r="E1202">
            <v>61387</v>
          </cell>
          <cell r="F1202">
            <v>101427</v>
          </cell>
          <cell r="G1202" t="str">
            <v>ExpertGroups/Karplanter/N</v>
          </cell>
          <cell r="H1202" t="str">
            <v>Karplanter</v>
          </cell>
          <cell r="I1202" t="str">
            <v>Karplanter</v>
          </cell>
          <cell r="J1202" t="str">
            <v>NotApplicable</v>
          </cell>
          <cell r="M1202" t="str">
            <v>canNotEstablishWithin50years</v>
          </cell>
          <cell r="AA1202">
            <v>1925</v>
          </cell>
          <cell r="AB1202" t="str">
            <v>terrestrial</v>
          </cell>
          <cell r="AD1202" t="str">
            <v>unknown</v>
          </cell>
          <cell r="AE1202" t="str">
            <v>no</v>
          </cell>
          <cell r="AF1202" t="str">
            <v>unknown</v>
          </cell>
          <cell r="AI1202">
            <v>1</v>
          </cell>
          <cell r="AJ1202" t="str">
            <v>V</v>
          </cell>
          <cell r="AW1202" t="str">
            <v>Ingen kjent effekt</v>
          </cell>
          <cell r="AX1202" t="str">
            <v>Ingen kjent effekt</v>
          </cell>
          <cell r="BC1202" t="str">
            <v>Ingen kjent effekt</v>
          </cell>
          <cell r="BD1202" t="str">
            <v>Ingen kjent effekt</v>
          </cell>
          <cell r="BK1202" t="str">
            <v>temperate_nemoral:Europe|subtropic_mediterranean:Europe,Asia</v>
          </cell>
          <cell r="BM1202" t="str">
            <v>temperate_nemoral:Europe|subtropic_mediterranean:Europe,Asia</v>
          </cell>
          <cell r="DI1202">
            <v>0</v>
          </cell>
        </row>
        <row r="1203">
          <cell r="B1203" t="str">
            <v>Polygonum aviculare rurivagum</v>
          </cell>
          <cell r="C1203" t="str">
            <v>(Jord. ex Boreau) Berher</v>
          </cell>
          <cell r="D1203" t="str">
            <v>granntungras</v>
          </cell>
          <cell r="E1203">
            <v>135643</v>
          </cell>
          <cell r="F1203">
            <v>102942</v>
          </cell>
          <cell r="G1203" t="str">
            <v>ExpertGroups/Karplanter/N</v>
          </cell>
          <cell r="H1203" t="str">
            <v>Karplanter</v>
          </cell>
          <cell r="I1203" t="str">
            <v>Karplanter</v>
          </cell>
          <cell r="J1203" t="str">
            <v>AlienSpecie</v>
          </cell>
          <cell r="N1203">
            <v>2</v>
          </cell>
          <cell r="O1203" t="str">
            <v>V</v>
          </cell>
          <cell r="Q1203">
            <v>1</v>
          </cell>
          <cell r="T1203" t="str">
            <v>LO</v>
          </cell>
          <cell r="U1203">
            <v>2</v>
          </cell>
          <cell r="V1203" t="str">
            <v>2AB,1</v>
          </cell>
          <cell r="W1203" t="str">
            <v>NK</v>
          </cell>
          <cell r="AA1203">
            <v>1868</v>
          </cell>
          <cell r="AB1203" t="str">
            <v>terrestrial</v>
          </cell>
          <cell r="AD1203" t="str">
            <v>origin</v>
          </cell>
          <cell r="AE1203" t="str">
            <v>no</v>
          </cell>
          <cell r="AF1203" t="str">
            <v>unknown</v>
          </cell>
          <cell r="AG1203">
            <v>1995</v>
          </cell>
          <cell r="AH1203" t="str">
            <v>He Våler: Braskereidfoss jernbanestasjon</v>
          </cell>
          <cell r="AI1203">
            <v>1</v>
          </cell>
          <cell r="AJ1203" t="str">
            <v>V</v>
          </cell>
          <cell r="AN1203">
            <v>5</v>
          </cell>
          <cell r="AO1203" t="str">
            <v>introductionTransportpollution,introductionStowaway,spreadStowaway,spreadTransportpollution</v>
          </cell>
          <cell r="AP1203" t="str">
            <v>Øs,He,Bu</v>
          </cell>
          <cell r="AQ1203">
            <v>12</v>
          </cell>
          <cell r="AR1203">
            <v>10</v>
          </cell>
          <cell r="AS1203">
            <v>120</v>
          </cell>
          <cell r="AT1203">
            <v>20000</v>
          </cell>
          <cell r="AU1203">
            <v>200</v>
          </cell>
          <cell r="AV1203">
            <v>100</v>
          </cell>
          <cell r="AW1203" t="str">
            <v>Ingen kjent effekt</v>
          </cell>
          <cell r="AX1203" t="str">
            <v>Ingen kjent effekt</v>
          </cell>
          <cell r="BC1203" t="str">
            <v>Ingen kjent effekt</v>
          </cell>
          <cell r="BD1203" t="str">
            <v>Ingen kjent effekt</v>
          </cell>
          <cell r="BE1203" t="str">
            <v>no</v>
          </cell>
          <cell r="BF1203" t="str">
            <v>no</v>
          </cell>
          <cell r="BG1203" t="str">
            <v>V</v>
          </cell>
          <cell r="BK1203" t="str">
            <v>temperate_nemoral:Europe|subtropic_mediterranean:Europe</v>
          </cell>
          <cell r="BM1203" t="str">
            <v>temperate_nemoral:Europe|subtropic_mediterranean:Europe</v>
          </cell>
          <cell r="BO1203">
            <v>2</v>
          </cell>
          <cell r="BR1203" t="str">
            <v>RedListCategoryLevel</v>
          </cell>
          <cell r="BT1203">
            <v>2</v>
          </cell>
          <cell r="BV1203" t="str">
            <v>X</v>
          </cell>
          <cell r="BW1203" t="str">
            <v>SpreadYearlyIncreaseCalculatedExpansionSpeed</v>
          </cell>
          <cell r="BX1203">
            <v>156.44</v>
          </cell>
          <cell r="BY1203">
            <v>1</v>
          </cell>
          <cell r="CB1203" t="str">
            <v>T21-C-1,T32,T35,T37,T40,T44</v>
          </cell>
          <cell r="CC1203">
            <v>1</v>
          </cell>
          <cell r="CH1203">
            <v>1</v>
          </cell>
          <cell r="CM1203">
            <v>1</v>
          </cell>
          <cell r="CQ1203">
            <v>1</v>
          </cell>
          <cell r="CU1203">
            <v>1</v>
          </cell>
          <cell r="CX1203">
            <v>0</v>
          </cell>
          <cell r="CY1203">
            <v>1</v>
          </cell>
          <cell r="DB1203">
            <v>0</v>
          </cell>
          <cell r="DC1203" t="str">
            <v>Granntungras &lt;i&gt;Polygonum aviculare&lt;/i&gt; subsp. &lt;i&gt;rurivagum&lt;/i&gt; hører til det ettårige tungras-komplekset &lt;i&gt;P. aviculare&lt;/i&gt; der det i tillegg til granntungras er fem hjemlige underarter i Norge. Granntungras er småvokst, med sjølpollinering og god fruktsetting, men ingen spesielle tilpasninger til frøspredning. Den spres trolig mye med transportmidler (tog, bil, føtter). Den er vest- og mellomeuropeisk og regnes som hjemlig (stedegen) nord til Danmark og Sør-Sverige (med noe uenighet mellom ulike forfattere, sammenlikn Karlsson 2000 med Hartvig 2015).</v>
          </cell>
          <cell r="DD1203" t="str">
            <v>Det er en uklar historie omkring denne planten, på grunn av få data og mye misforståelser. Av sikkert dokumenterte funn har vi to fra 1860-tallet (Oslo 1868, Bu Ringerike 1868), kanskje fra bygate og tørr kulturmark. Fra 1880 til 1920 er det tre funn, to fra ballastjord (Øf Fredrikstad 1903, VA Kristiansand 1880) og ett fra innsjøstrand (Op Gran 1905). Mellom 1920 og 1980 er det kjent bare tre funn: VA Mandal i byen 1933, Op Lillehammer: Fåberg 1940, og VA Farsund: Austhasselstranda 1965 (dette trolig resultat av en spontan innvandring med havstrømmer eller fugl fra Danmark eller De britiske øyer). Fra 1995 framover er det gjort noen flere funn på skrotemark på Østlandet, på jernbanestasjon (He Våler: Braskereidfoss 1995 1998), på veikanter (Øf Hobøl 2007, He Løten 2001), og på flis- og barkhauger ved cellulosefabrikk med importert tømmer (Bu Hurum 2004). Planten er sett noen få ganger til de siste årene, uten at den er blitt samlet, innen det samme rammeområdet på Østlandet, men observasjoner kan ikke godtas i den kompliserte gruppen som denne planten tilhører.</v>
          </cell>
          <cell r="DE1203" t="str">
            <v>Planten er kommet inn med ballastjord og med transportmidler, og viderespredt med transportmidler (tror vi: det er sørgelig få opplysninger). Muligens har den også spredt seg inn spontant (se ovafor).</v>
          </cell>
          <cell r="DF1203" t="str">
            <v>Invasjonspotensialet vurderes til begrenset, med usikkerhet til lågt, som en kombinasjon av begrenset median levetid og begrenset (til låg) spredningshastighet. Datagrunnlaget er imidlertid mangelfullt, og mørketallet kan være svært høgt.</v>
          </cell>
          <cell r="DG1203" t="str">
            <v>Ingen kjent negativ økologisk effekt er knyttet til planten. Man kunne anta at granntungras ville krysse seg introgressivt med en eller flere av de fem andre underartene, men dette er ikke dokumentert. En årsak kan være at disse plantene stort sett pollinerer seg sjøl (autogami), noe som i stor grad vil forhindre hybridisering. En annen årsak kan være at de er genetisk godt skilte arter, heller enn underarter, noe som understøttes av at de svært ofte finnes i blandete bestander med 2 eller 3 arter, uten noen mellomformer. Uansett, så kan vi ikke føre opp introgresjon med noen hjemlige taxa som risikofaktor her.</v>
          </cell>
          <cell r="DH1203" t="str">
            <v>Granntungras vurderes til låg økologisk risiko, med usikkerhet til ingen risiko. Planten er trolig etablert i Norge, men med uklart areal og uklar ekspansjonshastighet. Den kan en sjelden gang ha blitt spontant innspredt, og da er det avgjørende for vurderingen som fremmed plante om den er kommet fra et område der den er hjemlig eller ikke. Vi har imidlertid ingen tegn på videre formering etter slik spontan spredning (i VA Farsund 1965) og vurderer den som fremmed. I tillegg er det usikkerhet i om planten er hjemlig eller fremmed i det området (Danmark: Jylland) det er mest sannsynlig at planten er spredt fra til Norge.</v>
          </cell>
          <cell r="DI1203">
            <v>2</v>
          </cell>
        </row>
        <row r="1204">
          <cell r="B1204" t="str">
            <v>Polygonum bellardii</v>
          </cell>
          <cell r="C1204" t="str">
            <v>All.</v>
          </cell>
          <cell r="D1204" t="str">
            <v>risslirekne</v>
          </cell>
          <cell r="E1204">
            <v>135645</v>
          </cell>
          <cell r="F1204">
            <v>102943</v>
          </cell>
          <cell r="G1204" t="str">
            <v>ExpertGroups/Karplanter/N</v>
          </cell>
          <cell r="H1204" t="str">
            <v>Karplanter</v>
          </cell>
          <cell r="I1204" t="str">
            <v>Karplanter</v>
          </cell>
          <cell r="J1204" t="str">
            <v>NotApplicable</v>
          </cell>
          <cell r="M1204" t="str">
            <v>canNotEstablishWithin50years</v>
          </cell>
          <cell r="AA1204">
            <v>1897</v>
          </cell>
          <cell r="AB1204" t="str">
            <v>terrestrial</v>
          </cell>
          <cell r="AD1204" t="str">
            <v>origin,unknown</v>
          </cell>
          <cell r="AE1204" t="str">
            <v>no</v>
          </cell>
          <cell r="AF1204" t="str">
            <v>unknown</v>
          </cell>
          <cell r="AI1204">
            <v>1</v>
          </cell>
          <cell r="AJ1204" t="str">
            <v>V</v>
          </cell>
          <cell r="AW1204" t="str">
            <v>Ingen kjent effekt</v>
          </cell>
          <cell r="AX1204" t="str">
            <v>Ingen kjent effekt</v>
          </cell>
          <cell r="BC1204" t="str">
            <v>Ingen kjent effekt</v>
          </cell>
          <cell r="BD1204" t="str">
            <v>Ingen kjent effekt</v>
          </cell>
          <cell r="BK1204" t="str">
            <v>subtropic_mediterranean:Europe,Asia,Africa</v>
          </cell>
          <cell r="BM1204" t="str">
            <v>temperate_nemoral:Europe,Oceania|subtropic_mediterranean:Europe,Asia,Africa,Oceania|subtropic_caperegion:Africa</v>
          </cell>
          <cell r="DI1204">
            <v>0</v>
          </cell>
        </row>
        <row r="1205">
          <cell r="B1205" t="str">
            <v>Polygonum patulum</v>
          </cell>
          <cell r="C1205" t="str">
            <v>M.Bieb.</v>
          </cell>
          <cell r="D1205" t="str">
            <v>russeslirekne</v>
          </cell>
          <cell r="E1205">
            <v>62905</v>
          </cell>
          <cell r="F1205">
            <v>102945</v>
          </cell>
          <cell r="G1205" t="str">
            <v>ExpertGroups/Karplanter/N</v>
          </cell>
          <cell r="H1205" t="str">
            <v>Karplanter</v>
          </cell>
          <cell r="I1205" t="str">
            <v>Karplanter</v>
          </cell>
          <cell r="J1205" t="str">
            <v>NotApplicable</v>
          </cell>
          <cell r="M1205" t="str">
            <v>canNotEstablishWithin50years</v>
          </cell>
          <cell r="AA1205">
            <v>1931</v>
          </cell>
          <cell r="AB1205" t="str">
            <v>terrestrial</v>
          </cell>
          <cell r="AD1205" t="str">
            <v>origin</v>
          </cell>
          <cell r="AE1205" t="str">
            <v>no</v>
          </cell>
          <cell r="AF1205" t="str">
            <v>unknown</v>
          </cell>
          <cell r="AI1205">
            <v>1</v>
          </cell>
          <cell r="AJ1205" t="str">
            <v>V</v>
          </cell>
          <cell r="AW1205" t="str">
            <v>Ingen kjent effekt</v>
          </cell>
          <cell r="AX1205" t="str">
            <v>Ingen kjent effekt</v>
          </cell>
          <cell r="BC1205" t="str">
            <v>Ingen kjent effekt</v>
          </cell>
          <cell r="BD1205" t="str">
            <v>Ingen kjent effekt</v>
          </cell>
          <cell r="BK1205" t="str">
            <v>temperate_nemoral:Europe,Asia|temperate_dry:Europe,Asia|subtropic_mediterranean:Europe,Asia</v>
          </cell>
          <cell r="BM1205" t="str">
            <v>temperate_nemoral:Europe,Asia,NorthAndCentralAmerica|temperate_dry:Europe,Asia|subtropic_mediterranean:Europe,Asia,Oceania,NorthAndCentralAmerica</v>
          </cell>
          <cell r="DI1205">
            <v>0</v>
          </cell>
        </row>
        <row r="1206">
          <cell r="B1206" t="str">
            <v>Polypogon monspeliensis</v>
          </cell>
          <cell r="C1206" t="str">
            <v>(L.) Desf.</v>
          </cell>
          <cell r="D1206" t="str">
            <v>bartegras</v>
          </cell>
          <cell r="E1206">
            <v>135659</v>
          </cell>
          <cell r="F1206">
            <v>100171</v>
          </cell>
          <cell r="G1206" t="str">
            <v>ExpertGroups/Karplanter/N</v>
          </cell>
          <cell r="H1206" t="str">
            <v>Karplanter</v>
          </cell>
          <cell r="I1206" t="str">
            <v>Karplanter</v>
          </cell>
          <cell r="J1206" t="str">
            <v>AlienSpecie</v>
          </cell>
          <cell r="N1206">
            <v>1</v>
          </cell>
          <cell r="Q1206">
            <v>1</v>
          </cell>
          <cell r="T1206" t="str">
            <v>NK</v>
          </cell>
          <cell r="U1206">
            <v>1</v>
          </cell>
          <cell r="V1206" t="str">
            <v>1,1</v>
          </cell>
          <cell r="AA1206">
            <v>1882</v>
          </cell>
          <cell r="AB1206" t="str">
            <v>terrestrial</v>
          </cell>
          <cell r="AD1206" t="str">
            <v>origin,unknown</v>
          </cell>
          <cell r="AE1206" t="str">
            <v>no</v>
          </cell>
          <cell r="AF1206" t="str">
            <v>yes</v>
          </cell>
          <cell r="AG1206">
            <v>2011</v>
          </cell>
          <cell r="AH1206" t="str">
            <v>Oslo: Filipstadkaia</v>
          </cell>
          <cell r="AI1206">
            <v>1</v>
          </cell>
          <cell r="AJ1206" t="str">
            <v>V</v>
          </cell>
          <cell r="AN1206">
            <v>5</v>
          </cell>
          <cell r="AO1206" t="str">
            <v>introductionTransportpollution,introductionStowaway</v>
          </cell>
          <cell r="AP1206" t="str">
            <v>OsA</v>
          </cell>
          <cell r="AQ1206">
            <v>4</v>
          </cell>
          <cell r="AR1206">
            <v>3</v>
          </cell>
          <cell r="AS1206">
            <v>12</v>
          </cell>
          <cell r="AT1206">
            <v>1</v>
          </cell>
          <cell r="AU1206">
            <v>24</v>
          </cell>
          <cell r="AV1206">
            <v>100</v>
          </cell>
          <cell r="AW1206" t="str">
            <v>Ingen kjent effekt</v>
          </cell>
          <cell r="AX1206" t="str">
            <v>Ingen kjent effekt</v>
          </cell>
          <cell r="BC1206" t="str">
            <v>Ingen kjent effekt</v>
          </cell>
          <cell r="BD1206" t="str">
            <v>Ingen kjent effekt</v>
          </cell>
          <cell r="BE1206" t="str">
            <v>no</v>
          </cell>
          <cell r="BF1206" t="str">
            <v>no</v>
          </cell>
          <cell r="BG1206" t="str">
            <v>V</v>
          </cell>
          <cell r="BK1206" t="str">
            <v>temperate_nemoral:Europe,Asia|temperate_dry:Europe,Asia|subtropic_mediterranean:Europe,Asia,Africa|subtropic_dry:Asia,Africa</v>
          </cell>
          <cell r="BM1206" t="str">
            <v>temperate_nemoral:Europe,Asia,Africa,Oceania,NorthAndCentralAmerica|temperate_dry:Europe,Asia,NorthAndCentralAmerica,SouthAmerica|subtropic_mediterranean:Europe,Asia,Africa,Oceania,NorthAndCentralAmerica,SouthAmerica|subtropic_dry:Asia,Africa,Oceania,NorthAndCentralAmerica,SouthAmerica|subtropic_caperegion:Africa|subtropic_highlands:Africa,SouthAmerica</v>
          </cell>
          <cell r="BO1206">
            <v>1</v>
          </cell>
          <cell r="BR1206" t="str">
            <v>RedListCategoryLevel</v>
          </cell>
          <cell r="BT1206">
            <v>1</v>
          </cell>
          <cell r="BW1206" t="str">
            <v>SpreadYearlyIncreaseCalculatedExpansionSpeed</v>
          </cell>
          <cell r="BX1206">
            <v>0</v>
          </cell>
          <cell r="BY1206">
            <v>1</v>
          </cell>
          <cell r="CB1206" t="str">
            <v>T35,T37,T39,T40</v>
          </cell>
          <cell r="CC1206">
            <v>1</v>
          </cell>
          <cell r="CH1206">
            <v>1</v>
          </cell>
          <cell r="CM1206">
            <v>1</v>
          </cell>
          <cell r="CQ1206">
            <v>1</v>
          </cell>
          <cell r="CU1206">
            <v>1</v>
          </cell>
          <cell r="CX1206">
            <v>0</v>
          </cell>
          <cell r="CY1206">
            <v>1</v>
          </cell>
          <cell r="DB1206">
            <v>0</v>
          </cell>
          <cell r="DC1206" t="str">
            <v>Bartegras &lt;i&gt;Polypogon mopnspeliensis&lt;/i&gt; er en ettårig art med frøformering. Den er utbredt i Middelhavsområdet og nord til Sør-England, og i Vest-Asia. Den setter spiredyktige frø i Norge og er kjent å reprodusere effektivt, i hvert fall noen år.</v>
          </cell>
          <cell r="DD1206" t="str">
            <v>Bartegras er kanskje for varmekrevende til å danne bestand i Norge, men har nå reprodusert i flere år i Oslo (arten er ettårig). Den er ikke funnet med reproduserende bestand i våre naboland. Arten er bare funnet seks steder i Norge: tre år på ballastjord i Oslo: Grønlia i 1882, 1883 og 1884, i ST Skaun: ved Pienes mølle 1927, i Tr Tromsø: Holtveien/Kvaløyveien på veikant 1975 (grasfrø?), i Vf Horten: Sollistrand på oppkastete jordhauger i 1997 (grasfrø?),i Bu Hurum: Tofte 2010 (tømmerimport), og i Oslo: Filipstadkaia fra 2011 og 2013 (ukjent opphav). Tore Berg rapporterer den fra Oslo: Majorstua Åsaveien høsten 2017 (ikke inkludert i dokumentasjonsfil).</v>
          </cell>
          <cell r="DE1206" t="str">
            <v>Arten er kommet inn med ballastjord, som forurensning i korn, grasfrø og med tømmer, kanskje også på andre vis. Ingen viderespredning er registrert.</v>
          </cell>
          <cell r="DF1206" t="str">
            <v>Invasjonspotensialet er lite, med minste skår på median levetid og ingen ekspansjon. Dersom arten etablerer seg mer effektivt, kan den få et lite areal og trolig langsom spredning.</v>
          </cell>
          <cell r="DG1206" t="str">
            <v>Ingen kjent eller forventet negativ økologisk effekt er knyttet til arten (i Norge). Arten angis å være et skadelig ugras i beiter og kulturmark i varmere strøk (se http://www.cabi.org/isc/datasheet/68317).</v>
          </cell>
          <cell r="DH1206" t="str">
            <v>Bartegras kan være under etablering i Norge, men utgjør etter vår vurdering ingen kjent økologisk risiko hos oss.</v>
          </cell>
          <cell r="DI1206">
            <v>1</v>
          </cell>
        </row>
        <row r="1207">
          <cell r="B1207" t="str">
            <v>Polypogon viridis</v>
          </cell>
          <cell r="C1207" t="str">
            <v>(Gouan) Breistr.</v>
          </cell>
          <cell r="E1207">
            <v>145172</v>
          </cell>
          <cell r="F1207">
            <v>170022</v>
          </cell>
          <cell r="G1207" t="str">
            <v>ExpertGroups/Karplanter/N</v>
          </cell>
          <cell r="H1207" t="str">
            <v>Karplanter</v>
          </cell>
          <cell r="I1207" t="str">
            <v>Karplanter</v>
          </cell>
          <cell r="J1207" t="str">
            <v>NotApplicable</v>
          </cell>
          <cell r="M1207" t="str">
            <v>canNotEstablishWithin50years</v>
          </cell>
          <cell r="AA1207">
            <v>2015</v>
          </cell>
          <cell r="AB1207" t="str">
            <v>terrestrial</v>
          </cell>
          <cell r="AD1207" t="str">
            <v>unknown</v>
          </cell>
          <cell r="AE1207" t="str">
            <v>no</v>
          </cell>
          <cell r="AF1207" t="str">
            <v>unknown</v>
          </cell>
          <cell r="AI1207">
            <v>5</v>
          </cell>
          <cell r="AJ1207" t="str">
            <v>V</v>
          </cell>
          <cell r="AW1207" t="str">
            <v>Ingen kjent effekt</v>
          </cell>
          <cell r="AX1207" t="str">
            <v>Ingen kjent effekt</v>
          </cell>
          <cell r="BC1207" t="str">
            <v>Ingen kjent effekt</v>
          </cell>
          <cell r="BD1207" t="str">
            <v>Ingen kjent effekt</v>
          </cell>
          <cell r="BK1207" t="str">
            <v>temperate_nemoral:Asia|temperate_dry:Europe,Asia|subtropic_mediterranean:Europe,Asia,Africa|subtropic_dry:Asia,Africa</v>
          </cell>
          <cell r="BM1207" t="str">
            <v>temperate_nemoral:Europe|temperate_dry:Europe,Asia,NorthAndCentralAmerica,SouthAmerica|subtropic_mediterranean:Europe,Asia,Africa,Oceania,NorthAndCentralAmerica|subtropic_dry:Asia,Africa,Oceania,NorthAndCentralAmerica,SouthAmerica|subtropic_caperegion:Africa|subtropic_highlands:Africa,SouthAmerica</v>
          </cell>
          <cell r="DI1207">
            <v>1</v>
          </cell>
        </row>
        <row r="1208">
          <cell r="B1208" t="str">
            <v>Populus balsamifera elongata</v>
          </cell>
          <cell r="C1208" t="str">
            <v>(Dipp.) Hyl.</v>
          </cell>
          <cell r="D1208" t="str">
            <v>trønderpoppel</v>
          </cell>
          <cell r="E1208">
            <v>124651</v>
          </cell>
          <cell r="F1208">
            <v>163820</v>
          </cell>
          <cell r="G1208" t="str">
            <v>ExpertGroups/Karplanter/N</v>
          </cell>
          <cell r="H1208" t="str">
            <v>Karplanter</v>
          </cell>
          <cell r="I1208" t="str">
            <v>Karplanter</v>
          </cell>
          <cell r="J1208" t="str">
            <v>NotApplicable</v>
          </cell>
          <cell r="M1208" t="str">
            <v>taxonIsEvaluatedInHigherRank</v>
          </cell>
          <cell r="AB1208" t="str">
            <v>terrestrial</v>
          </cell>
          <cell r="AE1208" t="str">
            <v>no</v>
          </cell>
          <cell r="AF1208" t="str">
            <v>unknown</v>
          </cell>
          <cell r="DI1208">
            <v>0</v>
          </cell>
        </row>
        <row r="1209">
          <cell r="B1209" t="str">
            <v>Populus ×candicans</v>
          </cell>
          <cell r="C1209" t="str">
            <v>Aiton</v>
          </cell>
          <cell r="D1209" t="str">
            <v>ontariopoppel</v>
          </cell>
          <cell r="E1209">
            <v>145389</v>
          </cell>
          <cell r="F1209">
            <v>159566</v>
          </cell>
          <cell r="G1209" t="str">
            <v>ExpertGroups/Karplanter/N</v>
          </cell>
          <cell r="H1209" t="str">
            <v>Karplanter</v>
          </cell>
          <cell r="I1209" t="str">
            <v>Karplanter</v>
          </cell>
          <cell r="J1209" t="str">
            <v>NotApplicable</v>
          </cell>
          <cell r="M1209" t="str">
            <v>taxonIsEvaluatedInHigherRank</v>
          </cell>
          <cell r="AB1209" t="str">
            <v>terrestrial</v>
          </cell>
          <cell r="AE1209" t="str">
            <v>no</v>
          </cell>
          <cell r="AF1209" t="str">
            <v>unknown</v>
          </cell>
          <cell r="DI1209">
            <v>1</v>
          </cell>
        </row>
        <row r="1210">
          <cell r="B1210" t="str">
            <v>Populus balsamifera hortensis</v>
          </cell>
          <cell r="C1210" t="str">
            <v>Hyl.</v>
          </cell>
          <cell r="D1210" t="str">
            <v>ekte balsampoppel</v>
          </cell>
          <cell r="E1210">
            <v>135701</v>
          </cell>
          <cell r="F1210">
            <v>165066</v>
          </cell>
          <cell r="G1210" t="str">
            <v>ExpertGroups/Karplanter/N</v>
          </cell>
          <cell r="H1210" t="str">
            <v>Karplanter</v>
          </cell>
          <cell r="I1210" t="str">
            <v>Karplanter</v>
          </cell>
          <cell r="J1210" t="str">
            <v>NotApplicable</v>
          </cell>
          <cell r="M1210" t="str">
            <v>taxonIsEvaluatedInHigherRank</v>
          </cell>
          <cell r="AB1210" t="str">
            <v>terrestrial</v>
          </cell>
          <cell r="AE1210" t="str">
            <v>no</v>
          </cell>
          <cell r="AF1210" t="str">
            <v>unknown</v>
          </cell>
          <cell r="DI1210">
            <v>0</v>
          </cell>
        </row>
        <row r="1211">
          <cell r="B1211" t="str">
            <v>Populus lasiocarpa</v>
          </cell>
          <cell r="C1211" t="str">
            <v>Oliv.</v>
          </cell>
          <cell r="E1211">
            <v>105269</v>
          </cell>
          <cell r="F1211">
            <v>145616</v>
          </cell>
          <cell r="G1211" t="str">
            <v>ExpertGroups/Karplanter/N</v>
          </cell>
          <cell r="H1211" t="str">
            <v>Karplanter</v>
          </cell>
          <cell r="I1211" t="str">
            <v>Karplanter</v>
          </cell>
          <cell r="J1211" t="str">
            <v>NotApplicable</v>
          </cell>
          <cell r="M1211" t="str">
            <v>canNotEstablishWithin50years</v>
          </cell>
          <cell r="AA1211">
            <v>1998</v>
          </cell>
          <cell r="AB1211" t="str">
            <v>terrestrial</v>
          </cell>
          <cell r="AD1211" t="str">
            <v>unknown</v>
          </cell>
          <cell r="AE1211" t="str">
            <v>no</v>
          </cell>
          <cell r="AF1211" t="str">
            <v>unknown</v>
          </cell>
          <cell r="AI1211">
            <v>20</v>
          </cell>
          <cell r="AJ1211" t="str">
            <v>V</v>
          </cell>
          <cell r="AW1211" t="str">
            <v>Ingen kjent effekt</v>
          </cell>
          <cell r="AX1211" t="str">
            <v>Ingen kjent effekt</v>
          </cell>
          <cell r="BC1211" t="str">
            <v>Ingen kjent effekt</v>
          </cell>
          <cell r="BD1211" t="str">
            <v>Ingen kjent effekt</v>
          </cell>
          <cell r="BK1211" t="str">
            <v>temperate_nemoral:Asia</v>
          </cell>
          <cell r="BM1211" t="str">
            <v>temperate_nemoral:Europe,Asia,Oceania</v>
          </cell>
          <cell r="DI1211">
            <v>0</v>
          </cell>
        </row>
        <row r="1212">
          <cell r="B1212" t="str">
            <v>Potentilla argyrophylla</v>
          </cell>
          <cell r="C1212" t="str">
            <v>Wall. ex Lehm.</v>
          </cell>
          <cell r="D1212" t="str">
            <v>silkemure</v>
          </cell>
          <cell r="E1212">
            <v>63303</v>
          </cell>
          <cell r="F1212">
            <v>103343</v>
          </cell>
          <cell r="G1212" t="str">
            <v>ExpertGroups/Karplanter/N</v>
          </cell>
          <cell r="H1212" t="str">
            <v>Karplanter</v>
          </cell>
          <cell r="I1212" t="str">
            <v>Karplanter</v>
          </cell>
          <cell r="J1212" t="str">
            <v>NotApplicable</v>
          </cell>
          <cell r="M1212" t="str">
            <v>canNotEstablishWithin50years</v>
          </cell>
          <cell r="AA1212" t="str">
            <v>1900-2000</v>
          </cell>
          <cell r="AB1212" t="str">
            <v>terrestrial</v>
          </cell>
          <cell r="AD1212" t="str">
            <v>unknown</v>
          </cell>
          <cell r="AE1212" t="str">
            <v>no</v>
          </cell>
          <cell r="AF1212" t="str">
            <v>unknown</v>
          </cell>
          <cell r="AI1212">
            <v>5</v>
          </cell>
          <cell r="AJ1212" t="str">
            <v>V</v>
          </cell>
          <cell r="AW1212" t="str">
            <v>Ingen kjent effekt</v>
          </cell>
          <cell r="AX1212" t="str">
            <v>Ingen kjent effekt</v>
          </cell>
          <cell r="BC1212" t="str">
            <v>Ingen kjent effekt</v>
          </cell>
          <cell r="BD1212" t="str">
            <v>Ingen kjent effekt</v>
          </cell>
          <cell r="BK1212" t="str">
            <v>subtropic_highlands:Asia</v>
          </cell>
          <cell r="BM1212" t="str">
            <v>temperate_nemoral:Europe|subtropic_highlands:Asia</v>
          </cell>
          <cell r="DI1212">
            <v>0</v>
          </cell>
        </row>
        <row r="1213">
          <cell r="B1213" t="str">
            <v>Potentilla collina</v>
          </cell>
          <cell r="C1213" t="str">
            <v>Wibel</v>
          </cell>
          <cell r="E1213">
            <v>145329</v>
          </cell>
          <cell r="F1213">
            <v>159705</v>
          </cell>
          <cell r="G1213" t="str">
            <v>ExpertGroups/Karplanter/N</v>
          </cell>
          <cell r="H1213" t="str">
            <v>Karplanter</v>
          </cell>
          <cell r="I1213" t="str">
            <v>Karplanter</v>
          </cell>
          <cell r="J1213" t="str">
            <v>NotApplicable</v>
          </cell>
          <cell r="M1213" t="str">
            <v>canNotEstablishWithin50years</v>
          </cell>
          <cell r="AA1213">
            <v>1930</v>
          </cell>
          <cell r="AB1213" t="str">
            <v>terrestrial</v>
          </cell>
          <cell r="AD1213" t="str">
            <v>unknown</v>
          </cell>
          <cell r="AE1213" t="str">
            <v>no</v>
          </cell>
          <cell r="AF1213" t="str">
            <v>unknown</v>
          </cell>
          <cell r="AI1213">
            <v>5</v>
          </cell>
          <cell r="AJ1213" t="str">
            <v>V</v>
          </cell>
          <cell r="AK1213" t="str">
            <v>V</v>
          </cell>
          <cell r="AW1213" t="str">
            <v>Ingen kjent effekt</v>
          </cell>
          <cell r="AX1213" t="str">
            <v>Ingen kjent effekt</v>
          </cell>
          <cell r="BC1213" t="str">
            <v>Ingen kjent effekt</v>
          </cell>
          <cell r="BD1213" t="str">
            <v>Ingen kjent effekt</v>
          </cell>
          <cell r="BK1213" t="str">
            <v>temperate_nemoral:Europe</v>
          </cell>
          <cell r="BM1213" t="str">
            <v>temperate_nemoral:Europe</v>
          </cell>
          <cell r="DI1213">
            <v>0</v>
          </cell>
        </row>
        <row r="1214">
          <cell r="B1214" t="str">
            <v>Potentilla nepalensis</v>
          </cell>
          <cell r="C1214" t="str">
            <v>Hook.</v>
          </cell>
          <cell r="D1214" t="str">
            <v>nepalmure</v>
          </cell>
          <cell r="E1214">
            <v>63314</v>
          </cell>
          <cell r="F1214">
            <v>103354</v>
          </cell>
          <cell r="G1214" t="str">
            <v>ExpertGroups/Karplanter/N</v>
          </cell>
          <cell r="H1214" t="str">
            <v>Karplanter</v>
          </cell>
          <cell r="I1214" t="str">
            <v>Karplanter</v>
          </cell>
          <cell r="J1214" t="str">
            <v>NotApplicable</v>
          </cell>
          <cell r="M1214" t="str">
            <v>canNotEstablishWithin50years</v>
          </cell>
          <cell r="AA1214">
            <v>1928</v>
          </cell>
          <cell r="AB1214" t="str">
            <v>terrestrial</v>
          </cell>
          <cell r="AD1214" t="str">
            <v>unknown</v>
          </cell>
          <cell r="AE1214" t="str">
            <v>no</v>
          </cell>
          <cell r="AF1214" t="str">
            <v>unknown</v>
          </cell>
          <cell r="AI1214">
            <v>5</v>
          </cell>
          <cell r="AJ1214" t="str">
            <v>V</v>
          </cell>
          <cell r="AW1214" t="str">
            <v>Ingen kjent effekt</v>
          </cell>
          <cell r="AX1214" t="str">
            <v>Ingen kjent effekt</v>
          </cell>
          <cell r="BC1214" t="str">
            <v>Ingen kjent effekt</v>
          </cell>
          <cell r="BD1214" t="str">
            <v>Ingen kjent effekt</v>
          </cell>
          <cell r="BK1214" t="str">
            <v>subtropic_highlands:Asia</v>
          </cell>
          <cell r="BM1214" t="str">
            <v>temperate_nemoral:Europe|subtropic_highlands:Asia</v>
          </cell>
          <cell r="DI1214">
            <v>0</v>
          </cell>
        </row>
        <row r="1215">
          <cell r="B1215" t="str">
            <v>Potentilla norvegica hirsuta</v>
          </cell>
          <cell r="C1215" t="str">
            <v>(Michx.) Hyl.</v>
          </cell>
          <cell r="D1215" t="str">
            <v>amerikamure</v>
          </cell>
          <cell r="E1215">
            <v>135847</v>
          </cell>
          <cell r="F1215">
            <v>103357</v>
          </cell>
          <cell r="G1215" t="str">
            <v>ExpertGroups/Karplanter/N</v>
          </cell>
          <cell r="H1215" t="str">
            <v>Karplanter</v>
          </cell>
          <cell r="I1215" t="str">
            <v>Karplanter</v>
          </cell>
          <cell r="J1215" t="str">
            <v>NotApplicable</v>
          </cell>
          <cell r="M1215" t="str">
            <v>taxonIsEvaluatedInHigherRank</v>
          </cell>
          <cell r="X1215">
            <v>1</v>
          </cell>
          <cell r="Y1215">
            <v>1</v>
          </cell>
          <cell r="Z1215">
            <v>1</v>
          </cell>
          <cell r="AB1215" t="str">
            <v>terrestrial</v>
          </cell>
          <cell r="AE1215" t="str">
            <v>yes</v>
          </cell>
          <cell r="AF1215" t="str">
            <v>unknown</v>
          </cell>
          <cell r="AL1215">
            <v>0</v>
          </cell>
          <cell r="DI1215">
            <v>1</v>
          </cell>
        </row>
        <row r="1216">
          <cell r="B1216" t="str">
            <v>Potentilla pulchella</v>
          </cell>
          <cell r="C1216" t="str">
            <v>R.Br.</v>
          </cell>
          <cell r="D1216" t="str">
            <v>tuemure</v>
          </cell>
          <cell r="E1216">
            <v>145336</v>
          </cell>
          <cell r="F1216">
            <v>103359</v>
          </cell>
          <cell r="G1216" t="str">
            <v>ExpertGroups/Karplanter/N</v>
          </cell>
          <cell r="H1216" t="str">
            <v>Karplanter</v>
          </cell>
          <cell r="I1216" t="str">
            <v>Karplanter</v>
          </cell>
          <cell r="J1216" t="str">
            <v>NotApplicable</v>
          </cell>
          <cell r="M1216" t="str">
            <v>canNotEstablishWithin50years</v>
          </cell>
          <cell r="AA1216">
            <v>2007</v>
          </cell>
          <cell r="AB1216" t="str">
            <v>terrestrial</v>
          </cell>
          <cell r="AD1216" t="str">
            <v>unknown</v>
          </cell>
          <cell r="AE1216" t="str">
            <v>no</v>
          </cell>
          <cell r="AF1216" t="str">
            <v>unknown</v>
          </cell>
          <cell r="AI1216">
            <v>5</v>
          </cell>
          <cell r="AJ1216" t="str">
            <v>V</v>
          </cell>
          <cell r="AW1216" t="str">
            <v>Ingen kjent effekt</v>
          </cell>
          <cell r="AX1216" t="str">
            <v>Ingen kjent effekt</v>
          </cell>
          <cell r="BC1216" t="str">
            <v>Ingen kjent effekt</v>
          </cell>
          <cell r="BD1216" t="str">
            <v>Ingen kjent effekt</v>
          </cell>
          <cell r="BK1216" t="str">
            <v>polar:Europe,Asia,NorthAndCentralAmerica</v>
          </cell>
          <cell r="BM1216" t="str">
            <v>polar:Europe,Asia,NorthAndCentralAmerica</v>
          </cell>
          <cell r="DI1216">
            <v>1</v>
          </cell>
        </row>
        <row r="1217">
          <cell r="B1217" t="str">
            <v>Potentilla recta</v>
          </cell>
          <cell r="C1217" t="str">
            <v>L.</v>
          </cell>
          <cell r="D1217" t="str">
            <v>stormure</v>
          </cell>
          <cell r="E1217">
            <v>135864</v>
          </cell>
          <cell r="F1217">
            <v>103360</v>
          </cell>
          <cell r="G1217" t="str">
            <v>ExpertGroups/Karplanter/N</v>
          </cell>
          <cell r="H1217" t="str">
            <v>Karplanter</v>
          </cell>
          <cell r="I1217" t="str">
            <v>Karplanter</v>
          </cell>
          <cell r="J1217" t="str">
            <v>AlienSpecie</v>
          </cell>
          <cell r="N1217">
            <v>3</v>
          </cell>
          <cell r="Q1217">
            <v>1</v>
          </cell>
          <cell r="T1217" t="str">
            <v>LO</v>
          </cell>
          <cell r="U1217">
            <v>2</v>
          </cell>
          <cell r="V1217" t="str">
            <v>3A,1</v>
          </cell>
          <cell r="X1217">
            <v>2</v>
          </cell>
          <cell r="Y1217">
            <v>2</v>
          </cell>
          <cell r="Z1217">
            <v>1</v>
          </cell>
          <cell r="AA1217">
            <v>1861</v>
          </cell>
          <cell r="AB1217" t="str">
            <v>terrestrial</v>
          </cell>
          <cell r="AD1217" t="str">
            <v>origin,unknown</v>
          </cell>
          <cell r="AE1217" t="str">
            <v>yes</v>
          </cell>
          <cell r="AF1217" t="str">
            <v>unknown</v>
          </cell>
          <cell r="AG1217">
            <v>1861</v>
          </cell>
          <cell r="AH1217" t="str">
            <v>Oslo: Bygdøy</v>
          </cell>
          <cell r="AI1217">
            <v>5</v>
          </cell>
          <cell r="AJ1217" t="str">
            <v>V</v>
          </cell>
          <cell r="AL1217">
            <v>1</v>
          </cell>
          <cell r="AM1217" t="str">
            <v>importDirect</v>
          </cell>
          <cell r="AN1217">
            <v>4</v>
          </cell>
          <cell r="AO1217" t="str">
            <v>introductionTransportpollution,introductionStowaway,spreadNaturalDispersal,introductionEscaped</v>
          </cell>
          <cell r="AP1217" t="str">
            <v>Øs,OsA,He,Bu,Ve,Te,Aa,Va,Ro,Ho,St</v>
          </cell>
          <cell r="AQ1217">
            <v>200</v>
          </cell>
          <cell r="AR1217">
            <v>5</v>
          </cell>
          <cell r="AS1217">
            <v>1000</v>
          </cell>
          <cell r="AT1217">
            <v>112000</v>
          </cell>
          <cell r="AU1217">
            <v>2000</v>
          </cell>
          <cell r="AV1217">
            <v>90</v>
          </cell>
          <cell r="AW1217" t="str">
            <v>Ingen kjent effekt</v>
          </cell>
          <cell r="AX1217" t="str">
            <v>Ingen kjent effekt</v>
          </cell>
          <cell r="BC1217" t="str">
            <v>Ingen kjent effekt</v>
          </cell>
          <cell r="BD1217" t="str">
            <v>Ingen kjent effekt</v>
          </cell>
          <cell r="BE1217" t="str">
            <v>no</v>
          </cell>
          <cell r="BF1217" t="str">
            <v>no</v>
          </cell>
          <cell r="BG1217" t="str">
            <v>V</v>
          </cell>
          <cell r="BK1217" t="str">
            <v>temperate_nemoral:Europe,Asia|subtropic_mediterranean:Europe,Asia,Africa</v>
          </cell>
          <cell r="BM1217" t="str">
            <v>temperate_nemoral:Europe,Asia,NorthAndCentralAmerica|subtropic_mediterranean:Europe,Asia,Africa,Oceania,NorthAndCentralAmerica</v>
          </cell>
          <cell r="BO1217">
            <v>3</v>
          </cell>
          <cell r="BR1217" t="str">
            <v>RedListCategoryLevel</v>
          </cell>
          <cell r="BT1217">
            <v>2</v>
          </cell>
          <cell r="BU1217" t="str">
            <v>X</v>
          </cell>
          <cell r="BW1217" t="str">
            <v>SpreadYearlyIncreaseObservations</v>
          </cell>
          <cell r="BX1217">
            <v>144</v>
          </cell>
          <cell r="BY1217">
            <v>1</v>
          </cell>
          <cell r="CB1217" t="str">
            <v>T35,T40,T43,T37,T42,T32</v>
          </cell>
          <cell r="CC1217">
            <v>1</v>
          </cell>
          <cell r="CH1217">
            <v>1</v>
          </cell>
          <cell r="CM1217">
            <v>1</v>
          </cell>
          <cell r="CQ1217">
            <v>1</v>
          </cell>
          <cell r="CU1217">
            <v>1</v>
          </cell>
          <cell r="CX1217">
            <v>0</v>
          </cell>
          <cell r="CY1217">
            <v>1</v>
          </cell>
          <cell r="DB1217">
            <v>0</v>
          </cell>
          <cell r="DC1217" t="str">
            <v>Stormure &lt;i&gt;Potentilla recta&lt;/i&gt; er en relativt kortlevd, flerårig urt fra Mellom-, Øst- og Sørøst-Europa, Nord-Afrika og Vest-Asia. Den har god frøreproduksjon. Den er stort sett etablert på skrotemark (sterkt endret fastmark), også i hager, men av og til på semi-naturlig (tørr) eng.</v>
          </cell>
          <cell r="DD1217" t="str">
            <v>&lt;p&gt;Stormure ble først notert i Norge som etablert i eng på Bygdøy i Oslo i 1861, høyst trolig kommet med dansk eller mellomeuropeisk grasfrø. Her var den stabil i flere tiår fram til neste funn, på Torshov (mølleområde) i Oslo i 1915 og samme år på Tøyen (der den har vært et stabilt ugras fram til 2017), og i Ho Vaksdal: Dale (ved jernbanen i fabrikkbygd). De neste funnene, i Bu Hurum 1925 og Ro Sola 1927 er i tilknytning til hager, men det er uvisst om arten er kommet med grasfrø eller forvillet fra dyrkning. Fra 1930-tallet har den hatt en jamn økning i forekomster, flere av dem stabile over lang tid, og med strøfunn nord til ST Skaun, Trondheim og Ørland. De mest stabile forekomstene er på søndre Østlandet og Sørlandet.&lt;/p&gt;</v>
          </cell>
          <cell r="DE1217" t="str">
            <v>Arten er innført med grasfrø, korn, kanskje med ballastjord, og som hageplante. Fruktene (smånøtter) spres passivt, men mye spredning synes skje med ulike transporter.</v>
          </cell>
          <cell r="DF1217" t="str">
            <v>Invasjonspotensialet er moderat, en kombinasjon av moderat median levetid og begrenset (til moderat) ekspansjonshastighet.</v>
          </cell>
          <cell r="DG1217" t="str">
            <v>Stormure går i svært liten grad inn i påvirkete naturtyper og gjør ingen påviselig økologisk skade.</v>
          </cell>
          <cell r="DH1217" t="str">
            <v>&lt;p&gt;Stormure vurderes til lav økologisk risiko på grunn av kombinasjonen mellom et moderat invasjonspotensial og ingen kjente negative økologiske effekter.&lt;/p&gt;</v>
          </cell>
          <cell r="DI1217">
            <v>0</v>
          </cell>
        </row>
        <row r="1218">
          <cell r="B1218" t="str">
            <v>Potentilla reptans</v>
          </cell>
          <cell r="C1218" t="str">
            <v>L.</v>
          </cell>
          <cell r="D1218" t="str">
            <v>krypmure</v>
          </cell>
          <cell r="E1218">
            <v>63321</v>
          </cell>
          <cell r="F1218">
            <v>103361</v>
          </cell>
          <cell r="G1218" t="str">
            <v>ExpertGroups/Karplanter/N</v>
          </cell>
          <cell r="H1218" t="str">
            <v>Karplanter</v>
          </cell>
          <cell r="I1218" t="str">
            <v>Karplanter</v>
          </cell>
          <cell r="J1218" t="str">
            <v>AlienSpecie</v>
          </cell>
          <cell r="N1218">
            <v>3</v>
          </cell>
          <cell r="Q1218">
            <v>1</v>
          </cell>
          <cell r="T1218" t="str">
            <v>LO</v>
          </cell>
          <cell r="U1218">
            <v>2</v>
          </cell>
          <cell r="V1218" t="str">
            <v>3A,1</v>
          </cell>
          <cell r="X1218">
            <v>2</v>
          </cell>
          <cell r="Y1218">
            <v>3</v>
          </cell>
          <cell r="Z1218">
            <v>1</v>
          </cell>
          <cell r="AA1218">
            <v>1833</v>
          </cell>
          <cell r="AB1218" t="str">
            <v>terrestrial</v>
          </cell>
          <cell r="AD1218" t="str">
            <v>origin,unknown</v>
          </cell>
          <cell r="AE1218" t="str">
            <v>yes</v>
          </cell>
          <cell r="AF1218" t="str">
            <v>unknown</v>
          </cell>
          <cell r="AG1218">
            <v>1833</v>
          </cell>
          <cell r="AH1218" t="str">
            <v>Ho Stord: Leirvik, "Fruegaard"</v>
          </cell>
          <cell r="AI1218">
            <v>5</v>
          </cell>
          <cell r="AJ1218" t="str">
            <v>V</v>
          </cell>
          <cell r="AK1218" t="str">
            <v>V</v>
          </cell>
          <cell r="AL1218">
            <v>1</v>
          </cell>
          <cell r="AM1218" t="str">
            <v>importDirect</v>
          </cell>
          <cell r="AN1218">
            <v>5</v>
          </cell>
          <cell r="AO1218" t="str">
            <v>introductionEscaped,introductionTransportpollution,introductionStowaway,spreadNaturalDispersal,spreadTransportpollution</v>
          </cell>
          <cell r="AP1218" t="str">
            <v>Øs,OsA,Bu,Ve,Te,Aa,Va</v>
          </cell>
          <cell r="AQ1218">
            <v>280</v>
          </cell>
          <cell r="AR1218">
            <v>4</v>
          </cell>
          <cell r="AS1218">
            <v>1120</v>
          </cell>
          <cell r="AT1218">
            <v>46500</v>
          </cell>
          <cell r="AU1218">
            <v>2000</v>
          </cell>
          <cell r="AV1218">
            <v>80</v>
          </cell>
          <cell r="AW1218" t="str">
            <v>Ingen kjent effekt</v>
          </cell>
          <cell r="AX1218" t="str">
            <v>Ingen kjent effekt</v>
          </cell>
          <cell r="BC1218" t="str">
            <v>Ingen kjent effekt</v>
          </cell>
          <cell r="BD1218" t="str">
            <v>Ingen kjent effekt</v>
          </cell>
          <cell r="BE1218" t="str">
            <v>no</v>
          </cell>
          <cell r="BF1218" t="str">
            <v>no</v>
          </cell>
          <cell r="BG1218" t="str">
            <v>V</v>
          </cell>
          <cell r="BK1218" t="str">
            <v>temperate_nemoral:Europe,Asia|temperate_dry:Asia|subtropic_mediterranean:Europe,Asia,Africa</v>
          </cell>
          <cell r="BM1218" t="str">
            <v>temperate_nemoral:Europe,Asia,Oceania,NorthAndCentralAmerica|temperate_dry:Asia|subtropic_mediterranean:Europe,Asia,Africa,Oceania,NorthAndCentralAmerica</v>
          </cell>
          <cell r="BO1218">
            <v>3</v>
          </cell>
          <cell r="BR1218" t="str">
            <v>RedListCategoryLevel</v>
          </cell>
          <cell r="BT1218">
            <v>2</v>
          </cell>
          <cell r="BW1218" t="str">
            <v>SpreadYearlyIncreaseObservations</v>
          </cell>
          <cell r="BX1218">
            <v>92</v>
          </cell>
          <cell r="BY1218">
            <v>1</v>
          </cell>
          <cell r="CB1218" t="str">
            <v>T12,T35,T37,T40,T43,T32</v>
          </cell>
          <cell r="CC1218">
            <v>1</v>
          </cell>
          <cell r="CH1218">
            <v>1</v>
          </cell>
          <cell r="CM1218">
            <v>1</v>
          </cell>
          <cell r="CQ1218">
            <v>1</v>
          </cell>
          <cell r="CU1218">
            <v>1</v>
          </cell>
          <cell r="CX1218">
            <v>0</v>
          </cell>
          <cell r="CY1218">
            <v>1</v>
          </cell>
          <cell r="DB1218">
            <v>0</v>
          </cell>
          <cell r="DC1218" t="str">
            <v>Krypmure &lt;em&gt;Potentilla reptans &lt;/em&gt;kommer fra Mellom- og Sør-Europa, Nord-Afrika og Vest-, Sentral- og Øst-Asia. Arten er en langlevd flerårig urt med seksuell frøreproduksjon og med sterk vegetativ spredning med overjordsutløpere med rosetter som rotslår i endene.</v>
          </cell>
          <cell r="DD1218" t="str">
            <v>&lt;p&gt;Krypmure kom i hovedsak inn med ballastjord fra rundt midten av 1800-tallet. Den tidligste kjente forekomsten (Ho Stord: "Fruegaard" 1833) må ha en annen forklaring, kanskje grasfrø i parkanlegg rundt 1800. En enda eldre angivelse, fra Øf Spydeberg av Wilse (1779) gjør at vi angir at arten kanskje kan ha vært etablert i landet før 1800 (R-skriptet antyder beste estimat for etablering til 1790 (med usikkerhet 1767 til 1811). Noen få senere forekomster kan skyldes forvilling fra hager. Arten etablerte seg raskt noen få steder, men den videre økningen har vært langsom. Arten har vært meget stabil på enkelte av forekomstene, f.eks. Øf Fredrikstad: Røds bruk - Glombo 1887-2016 (ballastplass), Oslo: Tøyenhagen 1923-2017 (nå et plagsomt ugras, men trolig opprinnelig plantet), Te Bamble: Langøya 1910-1991 (ballastplass), Te Kragerø: Valberg 1908-2014 (ballastplass), og flere steder i Agder. Krypmure er trolig noe for varmekrevende til å spre seg sterkt i Norge under eksisterende klimaforhold. Den har sitt stabile areal fra søndre Østfold og Oslo langs kysten til VA Kristiansand og Mandal. Det skal trolig ikke mye økning i sommertemperatur eller forlengelse av sesong før arten begynner å ekspandere mer.&lt;/p&gt;</v>
          </cell>
          <cell r="DE1218" t="str">
            <v>Arten har kommet inn med ballastjord, grasfrø og kanskje også som forvillet fra hager. Fruktene (smånøtter) spres passivt, men trolig med ulike transporter. Utløperne med rosetter er viktigste spredningsmåten og spres meget lett ved forflytning av jordmasser.</v>
          </cell>
          <cell r="DF1218" t="str">
            <v>Invasjonspotensialet er moderat, en kombinasjon av moderat median levetid (godt etablert mange steder i kyststrøkene) og begrenset ekspansjonshastighet (trolig på grunn av lite nyinnførsel og langsom spredning fra etableringspunkter).</v>
          </cell>
          <cell r="DG1218" t="str">
            <v>Det er ingen kjente negative økologiske effekter knyttet til denne arten som i all hovedsak etablerer seg i sterkt endrete naturtyper. Hybrid er kjent med den hjemlige arten tepperot &lt;i&gt;Potentilla erecta&lt;/i&gt; i Te Kragerø, men vi antar at hybriden er lite fertil. Stace et al. (2015) opplyster at hybriden (som har fått navnet &lt;i&gt;P. &lt;/i&gt;x &lt;i&gt;italica&lt;/i&gt;) har dårlig pollen og svært dårlig frøsetting). Mer fertile hybrider er kjent med kryptepperot &lt;i&gt;P. anglica&lt;/i&gt;, men det er en annen fremmed art og teller ikke ved vurderingen.</v>
          </cell>
          <cell r="DH1218" t="str">
            <v>Krypmure vurderes til låg økologisk risiko, og bare på grunn av invasjonspotensialet. Arten er godt etablert mange steder langs kysten av Sør-Norge, og den er i jevn, men langsom ekspansjon. Dette middels store invasjonspotensialet kombinert med ingen kjente negative effekter av arten som i all hovedsak går inn i sterkt endrede naturtyper, gir arten en låg risiko.</v>
          </cell>
          <cell r="DI1218">
            <v>1</v>
          </cell>
        </row>
        <row r="1219">
          <cell r="B1219" t="str">
            <v>Potentilla sterilis</v>
          </cell>
          <cell r="C1219" t="str">
            <v>(L.) Garcke</v>
          </cell>
          <cell r="D1219" t="str">
            <v>jordbærmure</v>
          </cell>
          <cell r="E1219">
            <v>135867</v>
          </cell>
          <cell r="F1219">
            <v>103362</v>
          </cell>
          <cell r="G1219" t="str">
            <v>ExpertGroups/Karplanter/N</v>
          </cell>
          <cell r="H1219" t="str">
            <v>Karplanter</v>
          </cell>
          <cell r="I1219" t="str">
            <v>Karplanter</v>
          </cell>
          <cell r="J1219" t="str">
            <v>NotApplicable</v>
          </cell>
          <cell r="M1219" t="str">
            <v>canNotEstablishWithin50years</v>
          </cell>
          <cell r="AA1219">
            <v>2000</v>
          </cell>
          <cell r="AB1219" t="str">
            <v>terrestrial</v>
          </cell>
          <cell r="AD1219" t="str">
            <v>unknown</v>
          </cell>
          <cell r="AE1219" t="str">
            <v>no</v>
          </cell>
          <cell r="AF1219" t="str">
            <v>unknown</v>
          </cell>
          <cell r="AI1219">
            <v>5</v>
          </cell>
          <cell r="AJ1219" t="str">
            <v>V</v>
          </cell>
          <cell r="AK1219" t="str">
            <v>V</v>
          </cell>
          <cell r="AW1219" t="str">
            <v>Ingen kjent effekt</v>
          </cell>
          <cell r="AX1219" t="str">
            <v>Ingen kjent effekt</v>
          </cell>
          <cell r="BC1219" t="str">
            <v>Ingen kjent effekt</v>
          </cell>
          <cell r="BD1219" t="str">
            <v>Ingen kjent effekt</v>
          </cell>
          <cell r="BK1219" t="str">
            <v>temperate_nemoral:Europe|subtropic_mediterranean:Europe</v>
          </cell>
          <cell r="BM1219" t="str">
            <v>temperate_nemoral:Europe|subtropic_mediterranean:Europe</v>
          </cell>
          <cell r="DI1219">
            <v>0</v>
          </cell>
        </row>
        <row r="1220">
          <cell r="B1220" t="str">
            <v>Potentilla supina</v>
          </cell>
          <cell r="C1220" t="str">
            <v>L.</v>
          </cell>
          <cell r="D1220" t="str">
            <v>møllemure</v>
          </cell>
          <cell r="E1220">
            <v>63324</v>
          </cell>
          <cell r="F1220">
            <v>103364</v>
          </cell>
          <cell r="G1220" t="str">
            <v>ExpertGroups/Karplanter/N</v>
          </cell>
          <cell r="H1220" t="str">
            <v>Karplanter</v>
          </cell>
          <cell r="I1220" t="str">
            <v>Karplanter</v>
          </cell>
          <cell r="J1220" t="str">
            <v>NotApplicable</v>
          </cell>
          <cell r="M1220" t="str">
            <v>canNotEstablishWithin50years</v>
          </cell>
          <cell r="AA1220">
            <v>1937</v>
          </cell>
          <cell r="AB1220" t="str">
            <v>terrestrial</v>
          </cell>
          <cell r="AD1220" t="str">
            <v>origin</v>
          </cell>
          <cell r="AE1220" t="str">
            <v>no</v>
          </cell>
          <cell r="AF1220" t="str">
            <v>unknown</v>
          </cell>
          <cell r="AG1220">
            <v>1937</v>
          </cell>
          <cell r="AH1220" t="str">
            <v>ST Skaun: Buvik, Pienes mølle</v>
          </cell>
          <cell r="AI1220">
            <v>1</v>
          </cell>
          <cell r="AJ1220" t="str">
            <v>V</v>
          </cell>
          <cell r="AW1220" t="str">
            <v>Ingen kjent effekt</v>
          </cell>
          <cell r="AX1220" t="str">
            <v>Ingen kjent effekt</v>
          </cell>
          <cell r="BC1220" t="str">
            <v>Ingen kjent effekt</v>
          </cell>
          <cell r="BD1220" t="str">
            <v>Ingen kjent effekt</v>
          </cell>
          <cell r="BK1220" t="str">
            <v>temperate_nemoral:Europe,Asia</v>
          </cell>
          <cell r="BM1220" t="str">
            <v>temperate_nemoral:Europe,Asia,NorthAndCentralAmerica|temperate_dry:Europe,Asia|subtropic_mediterranean:Europe,Asia|subtropic_dry:Asia,Oceania|subtropic_caperegion:Africa</v>
          </cell>
          <cell r="DI1220">
            <v>0</v>
          </cell>
        </row>
        <row r="1221">
          <cell r="B1221" t="str">
            <v>Primula florindae</v>
          </cell>
          <cell r="C1221" t="str">
            <v>Kingdon-Ward</v>
          </cell>
          <cell r="D1221" t="str">
            <v>augustnøkleblom</v>
          </cell>
          <cell r="E1221">
            <v>61835</v>
          </cell>
          <cell r="F1221">
            <v>101875</v>
          </cell>
          <cell r="G1221" t="str">
            <v>ExpertGroups/Karplanter/N</v>
          </cell>
          <cell r="H1221" t="str">
            <v>Karplanter</v>
          </cell>
          <cell r="I1221" t="str">
            <v>Karplanter</v>
          </cell>
          <cell r="J1221" t="str">
            <v>NotApplicable</v>
          </cell>
          <cell r="M1221" t="str">
            <v>canNotEstablishWithin50years</v>
          </cell>
          <cell r="AA1221" t="str">
            <v>2000-2010</v>
          </cell>
          <cell r="AB1221" t="str">
            <v>terrestrial</v>
          </cell>
          <cell r="AD1221" t="str">
            <v>unknown</v>
          </cell>
          <cell r="AE1221" t="str">
            <v>no</v>
          </cell>
          <cell r="AF1221" t="str">
            <v>unknown</v>
          </cell>
          <cell r="AI1221">
            <v>5</v>
          </cell>
          <cell r="AJ1221" t="str">
            <v>V</v>
          </cell>
          <cell r="AW1221" t="str">
            <v>Ingen kjent effekt</v>
          </cell>
          <cell r="AX1221" t="str">
            <v>Ingen kjent effekt</v>
          </cell>
          <cell r="BC1221" t="str">
            <v>Ingen kjent effekt</v>
          </cell>
          <cell r="BD1221" t="str">
            <v>Ingen kjent effekt</v>
          </cell>
          <cell r="BK1221" t="str">
            <v>subtropic_highlands:Asia</v>
          </cell>
          <cell r="BM1221" t="str">
            <v>subtropic_highlands:Asia</v>
          </cell>
          <cell r="DI1221">
            <v>0</v>
          </cell>
        </row>
        <row r="1222">
          <cell r="B1222" t="str">
            <v>Primula juliae</v>
          </cell>
          <cell r="C1222" t="str">
            <v>Kusn.</v>
          </cell>
          <cell r="D1222" t="str">
            <v>kaukasusnøkleblom</v>
          </cell>
          <cell r="E1222">
            <v>61836</v>
          </cell>
          <cell r="F1222">
            <v>101876</v>
          </cell>
          <cell r="G1222" t="str">
            <v>ExpertGroups/Karplanter/N</v>
          </cell>
          <cell r="H1222" t="str">
            <v>Karplanter</v>
          </cell>
          <cell r="I1222" t="str">
            <v>Karplanter</v>
          </cell>
          <cell r="J1222" t="str">
            <v>AlienSpecie</v>
          </cell>
          <cell r="N1222">
            <v>3</v>
          </cell>
          <cell r="O1222" t="str">
            <v>V</v>
          </cell>
          <cell r="Q1222">
            <v>1</v>
          </cell>
          <cell r="T1222" t="str">
            <v>LO</v>
          </cell>
          <cell r="U1222">
            <v>2</v>
          </cell>
          <cell r="V1222" t="str">
            <v>3B,1</v>
          </cell>
          <cell r="AA1222">
            <v>2005</v>
          </cell>
          <cell r="AB1222" t="str">
            <v>terrestrial</v>
          </cell>
          <cell r="AD1222" t="str">
            <v>unknown</v>
          </cell>
          <cell r="AE1222" t="str">
            <v>no</v>
          </cell>
          <cell r="AF1222" t="str">
            <v>unknown</v>
          </cell>
          <cell r="AG1222">
            <v>2016</v>
          </cell>
          <cell r="AH1222" t="str">
            <v>No Bodø: Løpsmarka</v>
          </cell>
          <cell r="AI1222">
            <v>5</v>
          </cell>
          <cell r="AJ1222" t="str">
            <v>V</v>
          </cell>
          <cell r="AL1222">
            <v>1</v>
          </cell>
          <cell r="AM1222" t="str">
            <v>importDirect</v>
          </cell>
          <cell r="AN1222">
            <v>2</v>
          </cell>
          <cell r="AO1222" t="str">
            <v>introductionEscaped</v>
          </cell>
          <cell r="AP1222" t="str">
            <v>Ro,No,Tr</v>
          </cell>
          <cell r="AQ1222">
            <v>24</v>
          </cell>
          <cell r="AR1222">
            <v>5</v>
          </cell>
          <cell r="AS1222">
            <v>120</v>
          </cell>
          <cell r="AT1222">
            <v>44500</v>
          </cell>
          <cell r="AU1222">
            <v>360</v>
          </cell>
          <cell r="AV1222">
            <v>50</v>
          </cell>
          <cell r="AW1222" t="str">
            <v>Ingen kjent effekt</v>
          </cell>
          <cell r="AX1222" t="str">
            <v>Ingen kjent effekt</v>
          </cell>
          <cell r="BC1222" t="str">
            <v>Ingen kjent effekt</v>
          </cell>
          <cell r="BD1222" t="str">
            <v>Ingen kjent effekt</v>
          </cell>
          <cell r="BE1222" t="str">
            <v>no</v>
          </cell>
          <cell r="BF1222" t="str">
            <v>no</v>
          </cell>
          <cell r="BK1222" t="str">
            <v>temperate_nemoral:Europe,Asia</v>
          </cell>
          <cell r="BM1222" t="str">
            <v>temperate_boreal:Europe|temperate_nemoral:Europe,Asia</v>
          </cell>
          <cell r="BO1222">
            <v>2</v>
          </cell>
          <cell r="BR1222" t="str">
            <v>RedListCategoryLevel</v>
          </cell>
          <cell r="BT1222">
            <v>3</v>
          </cell>
          <cell r="BV1222" t="str">
            <v>X</v>
          </cell>
          <cell r="BW1222" t="str">
            <v>SpreadYearlyIncreaseCalculatedExpansionSpeed</v>
          </cell>
          <cell r="BX1222">
            <v>238.88</v>
          </cell>
          <cell r="BY1222">
            <v>1</v>
          </cell>
          <cell r="CB1222" t="str">
            <v>T30,T43,T40,T35</v>
          </cell>
          <cell r="CC1222">
            <v>1</v>
          </cell>
          <cell r="CH1222">
            <v>1</v>
          </cell>
          <cell r="CM1222">
            <v>1</v>
          </cell>
          <cell r="CQ1222">
            <v>1</v>
          </cell>
          <cell r="CU1222">
            <v>1</v>
          </cell>
          <cell r="CX1222">
            <v>0</v>
          </cell>
          <cell r="CY1222">
            <v>1</v>
          </cell>
          <cell r="DB1222">
            <v>0</v>
          </cell>
          <cell r="DC1222" t="str">
            <v>Kaukasusnøkleblom &lt;i&gt;Primula juliae&lt;/i&gt; er en flerårig urt fra Kaukasus. Den er innført som hageplante og med økende popularitet, kanskje mer som hybrider (med lundnøkleblom &lt;i&gt;P. elatior&lt;/i&gt; subsp. &lt;i&gt;elatior&lt;/i&gt; og kusymre &lt;i&gt;P. vulgaris&lt;/i&gt;) enn som den rene arten. Den har god frøformering og kan trolig danne bestand i Norge, men alle kjente funn bygger på utkast fra hager, i sumpskog, grøfter, på engmark osv.</v>
          </cell>
          <cell r="DD1222" t="str">
            <v>Kaukasusnøkleblom ble først funnet i norsk natur i sumpskog i Ro Sandnes: Hommersåk i 2005. Senere er den funnet fem ganger på nokså kort tid: Ro Stavanger: Jåttåhaugen 2016, Kunstløpveien 2016: No Bodø: Løpsmarka 2016, Vågan: Svolvær Åsveien 2016: og Tr Harstad: Sørvikmarka 2014. Den kan være mye oversett.</v>
          </cell>
          <cell r="DE1222" t="str">
            <v>Arten er innført som hageplante, og er foreløpig spredt ut ved frøspredning og ved utkast fra hager.</v>
          </cell>
          <cell r="DF1222" t="str">
            <v>Invasjonspotensialet er moderat, med usikkerhet ned til begrenset. Dette er en kombinasjon av begrenset median levetid og moderat (begrenset) ekspansjonshastighet. Arten har et lite forekomstareal foreløpig, men er i økning. Beregning basert på de få funnene som er gjort, gir høg ekspansjonshastighet (ca. 240 m/år), men dette er trolig fiktivt. Vi regner med at ekspansjonshastigheten på lengre sikt heller kan ligge mellom 50 og 100 m/år.</v>
          </cell>
          <cell r="DG1222" t="str">
            <v>Det er ingen kjente negative økologiske effekter knyttet til arten.</v>
          </cell>
          <cell r="DH1222" t="str">
            <v>Kaukasusnøkleblom vurderes til låg økologisk risiko, og bare på grunn av et moderat (til begrenset) invasjonspotensial. Arten er trolig på vei inn i norsk natur og utgjør etter vår vurdering ingen trussel mot norsk natur.</v>
          </cell>
          <cell r="DI1222">
            <v>0</v>
          </cell>
        </row>
        <row r="1223">
          <cell r="B1223" t="str">
            <v>Prunella grandiflora</v>
          </cell>
          <cell r="C1223" t="str">
            <v>(L.) Scholler</v>
          </cell>
          <cell r="D1223" t="str">
            <v>storblåkoll</v>
          </cell>
          <cell r="E1223">
            <v>105272</v>
          </cell>
          <cell r="F1223">
            <v>145619</v>
          </cell>
          <cell r="G1223" t="str">
            <v>ExpertGroups/Karplanter/N</v>
          </cell>
          <cell r="H1223" t="str">
            <v>Karplanter</v>
          </cell>
          <cell r="I1223" t="str">
            <v>Karplanter</v>
          </cell>
          <cell r="J1223" t="str">
            <v>NotApplicable</v>
          </cell>
          <cell r="M1223" t="str">
            <v>canNotEstablishWithin50years</v>
          </cell>
          <cell r="AA1223">
            <v>1975</v>
          </cell>
          <cell r="AB1223" t="str">
            <v>terrestrial</v>
          </cell>
          <cell r="AD1223" t="str">
            <v>unknown</v>
          </cell>
          <cell r="AE1223" t="str">
            <v>no</v>
          </cell>
          <cell r="AF1223" t="str">
            <v>unknown</v>
          </cell>
          <cell r="AI1223">
            <v>5</v>
          </cell>
          <cell r="AJ1223" t="str">
            <v>V</v>
          </cell>
          <cell r="AW1223" t="str">
            <v>Ingen kjent effekt</v>
          </cell>
          <cell r="AX1223" t="str">
            <v>Ingen kjent effekt</v>
          </cell>
          <cell r="BC1223" t="str">
            <v>Ingen kjent effekt</v>
          </cell>
          <cell r="BD1223" t="str">
            <v>Ingen kjent effekt</v>
          </cell>
          <cell r="BK1223" t="str">
            <v>temperate_nemoral:Europe,Asia|temperate_dry:Europe,Asia|subtropic_mediterranean:Europe,Asia</v>
          </cell>
          <cell r="BM1223" t="str">
            <v>temperate_nemoral:Europe,Asia|temperate_dry:Europe,Asia|subtropic_mediterranean:Europe,Asia</v>
          </cell>
          <cell r="DI1223">
            <v>0</v>
          </cell>
        </row>
        <row r="1224">
          <cell r="B1224" t="str">
            <v>Prunus cerasus</v>
          </cell>
          <cell r="C1224" t="str">
            <v>L.</v>
          </cell>
          <cell r="D1224" t="str">
            <v>kirsebær</v>
          </cell>
          <cell r="E1224">
            <v>135919</v>
          </cell>
          <cell r="F1224">
            <v>103370</v>
          </cell>
          <cell r="G1224" t="str">
            <v>ExpertGroups/Karplanter/N</v>
          </cell>
          <cell r="H1224" t="str">
            <v>Karplanter</v>
          </cell>
          <cell r="I1224" t="str">
            <v>Karplanter</v>
          </cell>
          <cell r="J1224" t="str">
            <v>NotApplicable</v>
          </cell>
          <cell r="M1224" t="str">
            <v>traditionalProductionSpecie</v>
          </cell>
          <cell r="X1224">
            <v>4</v>
          </cell>
          <cell r="Y1224">
            <v>4</v>
          </cell>
          <cell r="Z1224">
            <v>2</v>
          </cell>
          <cell r="AA1224">
            <v>1840</v>
          </cell>
          <cell r="AB1224" t="str">
            <v>terrestrial</v>
          </cell>
          <cell r="AD1224" t="str">
            <v>unknown</v>
          </cell>
          <cell r="AE1224" t="str">
            <v>yes</v>
          </cell>
          <cell r="AF1224" t="str">
            <v>unknown</v>
          </cell>
          <cell r="AG1224">
            <v>1887</v>
          </cell>
          <cell r="AH1224" t="str">
            <v>Oslo: "Løkken Rolighed" (forvildet)"</v>
          </cell>
          <cell r="AI1224">
            <v>20</v>
          </cell>
          <cell r="AJ1224" t="str">
            <v>V</v>
          </cell>
          <cell r="AW1224" t="str">
            <v>Ingen kjent effekt</v>
          </cell>
          <cell r="AX1224" t="str">
            <v>Ingen kjent effekt</v>
          </cell>
          <cell r="BC1224" t="str">
            <v>Ingen kjent effekt</v>
          </cell>
          <cell r="BD1224" t="str">
            <v>Ingen kjent effekt</v>
          </cell>
          <cell r="BK1224" t="str">
            <v>temperate_nemoral:Asia|temperate_dry:Asia|subtropic_mediterranean:Asia</v>
          </cell>
          <cell r="BM1224" t="str">
            <v>temperate_nemoral:Europe,Asia,Oceania,NorthAndCentralAmerica|temperate_dry:Asia|subtropic_mediterranean:Europe,Asia</v>
          </cell>
          <cell r="DI1224">
            <v>0</v>
          </cell>
        </row>
        <row r="1225">
          <cell r="B1225" t="str">
            <v>Prunus domestica domestica</v>
          </cell>
          <cell r="D1225" t="str">
            <v>hageplomme</v>
          </cell>
          <cell r="E1225">
            <v>63332</v>
          </cell>
          <cell r="F1225">
            <v>103372</v>
          </cell>
          <cell r="G1225" t="str">
            <v>ExpertGroups/Karplanter/N</v>
          </cell>
          <cell r="H1225" t="str">
            <v>Karplanter</v>
          </cell>
          <cell r="I1225" t="str">
            <v>Karplanter</v>
          </cell>
          <cell r="J1225" t="str">
            <v>NotApplicable</v>
          </cell>
          <cell r="M1225" t="str">
            <v>traditionalProductionSpecie</v>
          </cell>
          <cell r="AA1225" t="str">
            <v>1000-tallet</v>
          </cell>
          <cell r="AB1225" t="str">
            <v>terrestrial</v>
          </cell>
          <cell r="AD1225" t="str">
            <v>unknown</v>
          </cell>
          <cell r="AE1225" t="str">
            <v>no</v>
          </cell>
          <cell r="AF1225" t="str">
            <v>unknown</v>
          </cell>
          <cell r="AI1225">
            <v>15</v>
          </cell>
          <cell r="AJ1225" t="str">
            <v>V</v>
          </cell>
          <cell r="AW1225" t="str">
            <v>Ingen kjent effekt</v>
          </cell>
          <cell r="AX1225" t="str">
            <v>Økolomisk viktig frukttre.</v>
          </cell>
          <cell r="BC1225" t="str">
            <v>Ingen kjent effekt</v>
          </cell>
          <cell r="BD1225" t="str">
            <v>Ingen kjent effekt</v>
          </cell>
          <cell r="BK1225" t="str">
            <v>temperate_dry:Asia|subtropic_mediterranean:Asia</v>
          </cell>
          <cell r="BM1225" t="str">
            <v>temperate_nemoral:Europe,Asia|subtropic_mediterranean:Europe,Asia</v>
          </cell>
          <cell r="DI1225">
            <v>2</v>
          </cell>
        </row>
        <row r="1226">
          <cell r="B1226" t="str">
            <v>Prunus maackii</v>
          </cell>
          <cell r="C1226" t="str">
            <v>Rupr.</v>
          </cell>
          <cell r="E1226">
            <v>141297</v>
          </cell>
          <cell r="F1226">
            <v>170402</v>
          </cell>
          <cell r="G1226" t="str">
            <v>ExpertGroups/Karplanter/N</v>
          </cell>
          <cell r="H1226" t="str">
            <v>Karplanter</v>
          </cell>
          <cell r="I1226" t="str">
            <v>Karplanter</v>
          </cell>
          <cell r="J1226" t="str">
            <v>AlienSpecie</v>
          </cell>
          <cell r="N1226">
            <v>1</v>
          </cell>
          <cell r="Q1226">
            <v>1</v>
          </cell>
          <cell r="T1226" t="str">
            <v>NK</v>
          </cell>
          <cell r="U1226">
            <v>1</v>
          </cell>
          <cell r="V1226" t="str">
            <v>1,1</v>
          </cell>
          <cell r="AA1226" t="str">
            <v>Før 2017</v>
          </cell>
          <cell r="AB1226" t="str">
            <v>terrestrial</v>
          </cell>
          <cell r="AD1226" t="str">
            <v>unknown</v>
          </cell>
          <cell r="AE1226" t="str">
            <v>no</v>
          </cell>
          <cell r="AF1226" t="str">
            <v>unknown</v>
          </cell>
          <cell r="AI1226">
            <v>20</v>
          </cell>
          <cell r="AJ1226" t="str">
            <v>V</v>
          </cell>
          <cell r="AL1226">
            <v>1</v>
          </cell>
          <cell r="AM1226" t="str">
            <v>importDirect</v>
          </cell>
          <cell r="AN1226">
            <v>3</v>
          </cell>
          <cell r="AO1226" t="str">
            <v>introductionReleased,spreadEscaped,introductionEscaped</v>
          </cell>
          <cell r="AP1226" t="str">
            <v>OsA</v>
          </cell>
          <cell r="AQ1226">
            <v>4</v>
          </cell>
          <cell r="AR1226">
            <v>2</v>
          </cell>
          <cell r="AS1226">
            <v>8</v>
          </cell>
          <cell r="AT1226">
            <v>1</v>
          </cell>
          <cell r="AU1226">
            <v>12</v>
          </cell>
          <cell r="AV1226">
            <v>0</v>
          </cell>
          <cell r="AW1226" t="str">
            <v>Ingen kjent effekt</v>
          </cell>
          <cell r="AX1226" t="str">
            <v>Ingen kjent effekt</v>
          </cell>
          <cell r="BC1226" t="str">
            <v>Ingen kjent effekt</v>
          </cell>
          <cell r="BD1226" t="str">
            <v>Ingen kjent effekt</v>
          </cell>
          <cell r="BE1226" t="str">
            <v>no</v>
          </cell>
          <cell r="BF1226" t="str">
            <v>no</v>
          </cell>
          <cell r="BK1226" t="str">
            <v>temperate_nemoral:Asia</v>
          </cell>
          <cell r="BM1226" t="str">
            <v>temperate_nemoral:Europe,Asia</v>
          </cell>
          <cell r="BO1226">
            <v>1</v>
          </cell>
          <cell r="BR1226" t="str">
            <v>RedListCategoryLevel</v>
          </cell>
          <cell r="BT1226">
            <v>1</v>
          </cell>
          <cell r="BW1226" t="str">
            <v>SpreadYearlyIncreaseCalculatedExpansionSpeed</v>
          </cell>
          <cell r="BX1226">
            <v>0</v>
          </cell>
          <cell r="BY1226">
            <v>1</v>
          </cell>
          <cell r="CB1226" t="str">
            <v>T4</v>
          </cell>
          <cell r="CC1226">
            <v>1</v>
          </cell>
          <cell r="CH1226">
            <v>1</v>
          </cell>
          <cell r="CM1226">
            <v>1</v>
          </cell>
          <cell r="CQ1226">
            <v>1</v>
          </cell>
          <cell r="CU1226">
            <v>1</v>
          </cell>
          <cell r="CX1226">
            <v>0</v>
          </cell>
          <cell r="CY1226">
            <v>1</v>
          </cell>
          <cell r="DB1226">
            <v>0</v>
          </cell>
          <cell r="DC1226" t="str">
            <v>Hegg-arten &lt;i&gt;Prunus maackii&lt;/i&gt; er et lite til middels stort tre, sjelden mer enn 8 m høgt, med frøreproduksjon. De saftige fruktene spises og spres av fugl, potensielt over betydelige avstander (flere hundre meter til kilometer). Arten kommer fra Øst-Asia: Nordøst-Kina, Korea og sørligste Russisk fjerne østen. I sine hjemtrakter er den del av en blandet nemoral lauvskog.&lt;br/&gt;De to artene &lt;i&gt;P. maackii&lt;/i&gt; og &lt;i&gt;P. serotina&lt;/i&gt; (romhegg) ligner noe på hverandre og kan være forvekslet. Østover i Fennoskandia er det &lt;i&gt;P. maackii&lt;/i&gt; som er den den hyppigst dyrkete og mest hardføre mens &lt;i&gt;P. serotina&lt;/i&gt; er mye mindre dyrket og bare hardfør i sør (se H&amp;#228:met-Ahti et al. 1992). I Sverige dyrkes og forvilles begge, men mest &lt;i&gt;P. serotina&lt;/i&gt; (se GBIF). I Danmark er bare &lt;i&gt;P. serotina&lt;/i&gt; registrert som forvillet, og som svært hyppig (Hartvig 2015). P.A. Pedersen (pers. medd.) opplyser at det hovedsakelig er &lt;i&gt;P. maackii&lt;/i&gt; som markedsføres i Norge. En revisjon av det forvillete materialet av &lt;i&gt;P. serotina&lt;/i&gt; fra Norge er derfor påkrevd: &lt;i&gt;P. maackii&lt;/i&gt; kan være mer utbredt enn antatt mens &lt;i&gt;P. serotina&lt;/i&gt; kan være mer sparsom enn antatt.</v>
          </cell>
          <cell r="DD1226" t="str">
            <v>Arten er funnet, trolig etter 2000, med to trær i Nordskogen i Ak Ås, på NMBUs forsøksarealer med utplanting (FABs &amp;#39:utsetting&amp;#39:) i skog. Trærne var henholdsvis 5-6 m og 1 m høge (P.A. Pedersen pers. medd.), noe som ikke tyder på at disse var plantet ut, men heller resultat av frøspredning fra andre, plantete trær. Høgda på det største treet tyder på at det er i eller svært nær reproduktiv alder. Men se kommentar over.</v>
          </cell>
          <cell r="DE1226" t="str">
            <v>Arten er innført som hageplante og trolig spredt ut fra plantete trær med fugl.</v>
          </cell>
          <cell r="DF1226" t="str">
            <v>Invasjonspotensialet er lite basert på minste skår både på median levetid og ekspansjonshastighet. Dersom en del av det materialet som er bestemt til &lt;i&gt;P. serotina&lt;/i&gt;, hører til &lt;i&gt;P. maackii&lt;/i&gt;, blir invasjonspotensialet trolig begrenset.</v>
          </cell>
          <cell r="DG1226" t="str">
            <v>Ingen kjent eller antatt negativ økologisk effekt er knyttet til arten.</v>
          </cell>
          <cell r="DH1226" t="str">
            <v>&lt;i&gt;Prunus maackii&lt;/i&gt; kan være under etablering i norsk natur, men vil neppe ha noen stor effekt de kommende tiår. Arten vurderes til ingen kjent økologisk risiko per dags dato. Dersom en del av materialet bestemt til &lt;i&gt;P. serotina&lt;/i&gt;, hører til &lt;i&gt;P. mackii&lt;/i&gt;, vil arten bli vurdert til låg økologisk risiko.</v>
          </cell>
          <cell r="DI1226">
            <v>2</v>
          </cell>
        </row>
        <row r="1227">
          <cell r="B1227" t="str">
            <v>Prunus mahaleb</v>
          </cell>
          <cell r="C1227" t="str">
            <v>L.</v>
          </cell>
          <cell r="D1227" t="str">
            <v>mahaleb</v>
          </cell>
          <cell r="E1227">
            <v>135921</v>
          </cell>
          <cell r="F1227">
            <v>103374</v>
          </cell>
          <cell r="G1227" t="str">
            <v>ExpertGroups/Karplanter/N</v>
          </cell>
          <cell r="H1227" t="str">
            <v>Karplanter</v>
          </cell>
          <cell r="I1227" t="str">
            <v>Karplanter</v>
          </cell>
          <cell r="J1227" t="str">
            <v>AlienSpecie</v>
          </cell>
          <cell r="N1227">
            <v>1</v>
          </cell>
          <cell r="P1227" t="str">
            <v>V</v>
          </cell>
          <cell r="Q1227">
            <v>1</v>
          </cell>
          <cell r="T1227" t="str">
            <v>NK</v>
          </cell>
          <cell r="U1227">
            <v>1</v>
          </cell>
          <cell r="V1227" t="str">
            <v>1,1</v>
          </cell>
          <cell r="W1227" t="str">
            <v>LO</v>
          </cell>
          <cell r="X1227">
            <v>2</v>
          </cell>
          <cell r="Y1227">
            <v>3</v>
          </cell>
          <cell r="Z1227">
            <v>1</v>
          </cell>
          <cell r="AA1227">
            <v>1936</v>
          </cell>
          <cell r="AB1227" t="str">
            <v>terrestrial</v>
          </cell>
          <cell r="AD1227" t="str">
            <v>unknown</v>
          </cell>
          <cell r="AE1227" t="str">
            <v>yes</v>
          </cell>
          <cell r="AF1227" t="str">
            <v>no</v>
          </cell>
          <cell r="AG1227">
            <v>1936</v>
          </cell>
          <cell r="AH1227" t="str">
            <v>Ak Nesodden: Nordre Langøya</v>
          </cell>
          <cell r="AI1227">
            <v>15</v>
          </cell>
          <cell r="AJ1227" t="str">
            <v>V</v>
          </cell>
          <cell r="AL1227">
            <v>1</v>
          </cell>
          <cell r="AM1227" t="str">
            <v>importDirect</v>
          </cell>
          <cell r="AN1227">
            <v>3</v>
          </cell>
          <cell r="AO1227" t="str">
            <v>introductionEscaped,spreadNaturalDispersal</v>
          </cell>
          <cell r="AP1227" t="str">
            <v>Øs,OsA,Ve</v>
          </cell>
          <cell r="AQ1227">
            <v>24</v>
          </cell>
          <cell r="AR1227">
            <v>4</v>
          </cell>
          <cell r="AS1227">
            <v>96</v>
          </cell>
          <cell r="AT1227">
            <v>1200</v>
          </cell>
          <cell r="AU1227">
            <v>96</v>
          </cell>
          <cell r="AV1227">
            <v>50</v>
          </cell>
          <cell r="AW1227" t="str">
            <v>Anti-inflammatoriske egenskaper.</v>
          </cell>
          <cell r="AX1227" t="str">
            <v>Ingen kjent effekt</v>
          </cell>
          <cell r="BC1227" t="str">
            <v>Ingen kjent effekt</v>
          </cell>
          <cell r="BD1227" t="str">
            <v>Ingen kjent effekt</v>
          </cell>
          <cell r="BE1227" t="str">
            <v>no</v>
          </cell>
          <cell r="BF1227" t="str">
            <v>no</v>
          </cell>
          <cell r="BG1227" t="str">
            <v>V</v>
          </cell>
          <cell r="BK1227" t="str">
            <v>temperate_nemoral:Europe,Asia|temperate_dry:Asia|subtropic_mediterranean:Europe,Asia,Africa</v>
          </cell>
          <cell r="BM1227" t="str">
            <v>temperate_nemoral:Europe,Asia,Oceania,NorthAndCentralAmerica|temperate_dry:Asia|subtropic_mediterranean:Europe,Asia,Africa,Oceania,NorthAndCentralAmerica|unknown:Oceania,NorthAndCentralAmerica,SouthAmerica</v>
          </cell>
          <cell r="BO1227">
            <v>2</v>
          </cell>
          <cell r="BP1227" t="str">
            <v>X</v>
          </cell>
          <cell r="BR1227" t="str">
            <v>RedListCategoryLevel</v>
          </cell>
          <cell r="BT1227">
            <v>1</v>
          </cell>
          <cell r="BW1227" t="str">
            <v>SpreadYearlyIncreaseObservations</v>
          </cell>
          <cell r="BX1227">
            <v>34</v>
          </cell>
          <cell r="BY1227">
            <v>1</v>
          </cell>
          <cell r="CB1227" t="str">
            <v>T35,T32,T4-C-3,T4-C-4</v>
          </cell>
          <cell r="CC1227">
            <v>1</v>
          </cell>
          <cell r="CH1227">
            <v>1</v>
          </cell>
          <cell r="CM1227">
            <v>1</v>
          </cell>
          <cell r="CQ1227">
            <v>1</v>
          </cell>
          <cell r="CU1227">
            <v>1</v>
          </cell>
          <cell r="CX1227">
            <v>0</v>
          </cell>
          <cell r="CY1227">
            <v>1</v>
          </cell>
          <cell r="DB1227">
            <v>0</v>
          </cell>
          <cell r="DC1227" t="str">
            <v>Mahaleb &lt;em&gt;Prunus mahaleb&lt;/em&gt; er en 2-4 m høy busk i rosefamilien. Den er fra Sør-Europa, Middelhavsområdet og Vest-Asia. Arten tåler frost, og brukes som frost-resistent grunnstamme for morell &lt;i&gt;Prunus avium&lt;/i&gt; og kirsebærplomme &lt;i&gt;Prunus cerasus &lt;/i&gt; (Popescu &amp; Caudullo 2016). Den setter saftige steinfrukter.</v>
          </cell>
          <cell r="DD1227" t="str">
            <v>&lt;p&gt;De første funnene av mahaleb på Nordre Langøya i Ak Nesodden i 1936 dannet grunnlaget for en solid etablering og spredning av denne arten lokalt. Arten er dokumentert gjenfunnet ulike steder på øya i en årrekke (1937, 1955, 1989, 1999, 2005, 2007). Det er mange år mellom enkelte av disse herbariebeleggene, men det er ingen grunn til ikke å anta at arten har vært her hele tiden. Flere av lokalitetene har nokså ulike angivelser så det er også rimelig å anta at det er snakk om flere individer eller delbestander. Funn av arten i Øf Moss i 2000, 2001 og 2005 antyder en mulig ny etablering her, eller nyfunn av en gammel. Det er mer usikkert om noen av enkeltfunnene i Oslo i 1970, Ak Bærum i 1995 og 2003 samt Vf Sande i 2006 og AA Arendal 1969 kan representere egne, nye etableringer. Trolig vil arten greie å etablere seg også flere steder etter hvert som nye individer forviller seg fra beplantninger, men det ser ikke ut som om dette skjer med noen særlig hastighet.&lt;/p&gt;</v>
          </cell>
          <cell r="DE1227" t="str">
            <v>Arten er innført som prydbusk til landet. Den har seksuell reproduksjon, og de saftige steinfruktene spres lett med fugl.</v>
          </cell>
          <cell r="DF1227" t="str">
            <v>Invasjonspotensialet er lite, med usikkerhet til begrenset, som en kombinasjon av begrenset (til moderat) median levetid, men ingen ekspansjon (eller negativ bestandsutvikling).</v>
          </cell>
          <cell r="DG1227" t="str">
            <v>Arten vurderes til ingen kjent negativ økologisk effekt. Den er introdusert og vurdert som potensielt invasiv i Sør-Amerika, naturalisert og invasiv i Nord-Amerika, Australia og New Zealand. Den er også rapportert som en etablert fremmed art i en rekke andre europeiske land, men det er lite informasjon knyttet til hvordan den opptrer. Etter at den har vært i Norge i over 80 år, er det ikke noe som tyder på at den den vil utgjøre et problem i norsk natur.</v>
          </cell>
          <cell r="DH1227" t="str">
            <v>&lt;p&gt;Mahaleb vurderes til ingen kjent økologisk risiko, med usikkerhet opp mot låg risiko utelukkende på grunn av usikkerhet knyttet til estimert median levetid.&lt;/p&gt;</v>
          </cell>
          <cell r="DI1227">
            <v>1</v>
          </cell>
        </row>
        <row r="1228">
          <cell r="B1228" t="str">
            <v>Prunus persica</v>
          </cell>
          <cell r="C1228" t="str">
            <v>(L.) Batsch</v>
          </cell>
          <cell r="D1228" t="str">
            <v>fersken</v>
          </cell>
          <cell r="E1228">
            <v>63338</v>
          </cell>
          <cell r="F1228">
            <v>103378</v>
          </cell>
          <cell r="G1228" t="str">
            <v>ExpertGroups/Karplanter/N</v>
          </cell>
          <cell r="H1228" t="str">
            <v>Karplanter</v>
          </cell>
          <cell r="I1228" t="str">
            <v>Karplanter</v>
          </cell>
          <cell r="J1228" t="str">
            <v>NotApplicable</v>
          </cell>
          <cell r="M1228" t="str">
            <v>canNotEstablishWithin50years</v>
          </cell>
          <cell r="AA1228">
            <v>1978</v>
          </cell>
          <cell r="AB1228" t="str">
            <v>terrestrial</v>
          </cell>
          <cell r="AD1228" t="str">
            <v>unknown</v>
          </cell>
          <cell r="AE1228" t="str">
            <v>no</v>
          </cell>
          <cell r="AF1228" t="str">
            <v>unknown</v>
          </cell>
          <cell r="AI1228">
            <v>20</v>
          </cell>
          <cell r="AJ1228" t="str">
            <v>V</v>
          </cell>
          <cell r="AW1228" t="str">
            <v>Ingen kjent effekt</v>
          </cell>
          <cell r="AX1228" t="str">
            <v>Globalt meget viktig frukttre.</v>
          </cell>
          <cell r="BC1228" t="str">
            <v>Ingen kjent effekt</v>
          </cell>
          <cell r="BD1228" t="str">
            <v>Ingen kjent effekt</v>
          </cell>
          <cell r="BK1228" t="str">
            <v>temperate_dry:Asia</v>
          </cell>
          <cell r="BM1228" t="str">
            <v>temperate_nemoral:Europe,Asia,Oceania,NorthAndCentralAmerica|temperate_dry:Asia|subtropic_unspecified:SouthAmerica|subtropic_mediterranean:Europe,Asia,Africa,Oceania,NorthAndCentralAmerica|subtropic_dry:NorthAndCentralAmerica|subtropic_highlands:Africa,SouthAmerica</v>
          </cell>
          <cell r="DI1228">
            <v>0</v>
          </cell>
        </row>
        <row r="1229">
          <cell r="B1229" t="str">
            <v>Prunus virginiana</v>
          </cell>
          <cell r="C1229" t="str">
            <v>L.</v>
          </cell>
          <cell r="D1229" t="str">
            <v>virginiahegg</v>
          </cell>
          <cell r="E1229">
            <v>63341</v>
          </cell>
          <cell r="F1229">
            <v>103381</v>
          </cell>
          <cell r="G1229" t="str">
            <v>ExpertGroups/Karplanter/N</v>
          </cell>
          <cell r="H1229" t="str">
            <v>Karplanter</v>
          </cell>
          <cell r="I1229" t="str">
            <v>Karplanter</v>
          </cell>
          <cell r="J1229" t="str">
            <v>AlienSpecie</v>
          </cell>
          <cell r="N1229">
            <v>2</v>
          </cell>
          <cell r="Q1229">
            <v>1</v>
          </cell>
          <cell r="T1229" t="str">
            <v>LO</v>
          </cell>
          <cell r="U1229">
            <v>2</v>
          </cell>
          <cell r="V1229" t="str">
            <v>2AB,1</v>
          </cell>
          <cell r="X1229">
            <v>2</v>
          </cell>
          <cell r="Y1229">
            <v>3</v>
          </cell>
          <cell r="Z1229">
            <v>1</v>
          </cell>
          <cell r="AA1229">
            <v>1959</v>
          </cell>
          <cell r="AB1229" t="str">
            <v>terrestrial</v>
          </cell>
          <cell r="AD1229" t="str">
            <v>unknown</v>
          </cell>
          <cell r="AE1229" t="str">
            <v>yes</v>
          </cell>
          <cell r="AF1229" t="str">
            <v>unknown</v>
          </cell>
          <cell r="AG1229">
            <v>1995</v>
          </cell>
          <cell r="AH1229" t="str">
            <v>Ak Nesodden: Langøyene</v>
          </cell>
          <cell r="AI1229">
            <v>20</v>
          </cell>
          <cell r="AJ1229" t="str">
            <v>V</v>
          </cell>
          <cell r="AL1229">
            <v>1</v>
          </cell>
          <cell r="AM1229" t="str">
            <v>importDirect</v>
          </cell>
          <cell r="AN1229">
            <v>3</v>
          </cell>
          <cell r="AO1229" t="str">
            <v>introductionEscaped,spreadNaturalDispersal</v>
          </cell>
          <cell r="AP1229" t="str">
            <v>Øs,OsA,Bu</v>
          </cell>
          <cell r="AQ1229">
            <v>12</v>
          </cell>
          <cell r="AR1229">
            <v>4</v>
          </cell>
          <cell r="AS1229">
            <v>48</v>
          </cell>
          <cell r="AT1229">
            <v>970</v>
          </cell>
          <cell r="AU1229">
            <v>96</v>
          </cell>
          <cell r="AV1229">
            <v>50</v>
          </cell>
          <cell r="AW1229" t="str">
            <v>Ingen kjent effekt</v>
          </cell>
          <cell r="AX1229" t="str">
            <v>Ingen kjent effekt</v>
          </cell>
          <cell r="BC1229" t="str">
            <v>Ingen kjent effekt</v>
          </cell>
          <cell r="BD1229" t="str">
            <v>Ingen kjent effekt</v>
          </cell>
          <cell r="BE1229" t="str">
            <v>no</v>
          </cell>
          <cell r="BF1229" t="str">
            <v>no</v>
          </cell>
          <cell r="BK1229" t="str">
            <v>temperate_boreal:NorthAndCentralAmerica|temperate_nemoral:NorthAndCentralAmerica|subtropic_mediterranean:NorthAndCentralAmerica</v>
          </cell>
          <cell r="BM1229" t="str">
            <v>temperate_boreal:Europe,NorthAndCentralAmerica|temperate_nemoral:Europe,NorthAndCentralAmerica|subtropic_mediterranean:NorthAndCentralAmerica</v>
          </cell>
          <cell r="BO1229">
            <v>2</v>
          </cell>
          <cell r="BR1229" t="str">
            <v>RedListCategoryLevel</v>
          </cell>
          <cell r="BT1229">
            <v>2</v>
          </cell>
          <cell r="BW1229" t="str">
            <v>SpreadYearlyIncreaseCalculatedExpansionSpeed</v>
          </cell>
          <cell r="BX1229">
            <v>90.6</v>
          </cell>
          <cell r="BY1229">
            <v>1</v>
          </cell>
          <cell r="CB1229" t="str">
            <v>T4-C-4,T37</v>
          </cell>
          <cell r="CC1229">
            <v>1</v>
          </cell>
          <cell r="CH1229">
            <v>1</v>
          </cell>
          <cell r="CM1229">
            <v>1</v>
          </cell>
          <cell r="CQ1229">
            <v>1</v>
          </cell>
          <cell r="CU1229">
            <v>1</v>
          </cell>
          <cell r="CX1229">
            <v>0</v>
          </cell>
          <cell r="CY1229">
            <v>1</v>
          </cell>
          <cell r="DB1229">
            <v>0</v>
          </cell>
          <cell r="DC1229" t="str">
            <v>Virginiahegg&lt;em&gt; Prunus virginiana&lt;/em&gt; er et middels stort tre. Det stammer Nord-Amerika hvor den er svært vidt utbredt fra boreal sør til mediterran sone. Arten har frøformering og fuglespredning av de saftige steinfruktene. I tillegg har arten klonal vekst med rotskudd.</v>
          </cell>
          <cell r="DD1229" t="str">
            <v>&lt;p&gt;Virginiahegg&lt;em&gt; &lt;/em&gt;er kjent fra kun få forekomster her i landet. Den ble først påvist på Lykkeby i Øf Fredrikstad i 1959, men etablering av bestand synes bare ha skjedd på Langøyene i Ak Nesodden fra 1995. Ellers er arten bare kjent fra Bu Hurum: Tofte 2004, Oslo: Bygdøy 2006 og Ro Time: Serigstad 2014.&lt;/p&gt;</v>
          </cell>
          <cell r="DE1229" t="str">
            <v>Arten er innført som prydtre, med frukter som lett spres med fugl over potensielt lange distanser (km).</v>
          </cell>
          <cell r="DF1229" t="str">
            <v>Invasjonspotensialet er begrenset, med begrenset median levetid og begrenset ekspansjonshastighet.</v>
          </cell>
          <cell r="DG1229" t="str">
            <v>Arten er ikke kjent å ha noen negativ økologisk effekt. Den vil trolig naturaliseres i flere skogtyper og i skogkanter og kratt, men den oppfattes ikke som spesielt skadelig i andre europeiske land.</v>
          </cell>
          <cell r="DH1229" t="str">
            <v>&lt;p&gt;Virginiahegg vurderes til låg økologisk risiko, og bare på grunn av invasjonspotensialet.&lt;/p&gt;</v>
          </cell>
          <cell r="DI1229">
            <v>0</v>
          </cell>
        </row>
        <row r="1230">
          <cell r="B1230" t="str">
            <v>Bergenia cordifolia</v>
          </cell>
          <cell r="C1230" t="str">
            <v>(Haw.) Sternb.</v>
          </cell>
          <cell r="D1230" t="str">
            <v>hjertebergblom</v>
          </cell>
          <cell r="E1230">
            <v>63589</v>
          </cell>
          <cell r="F1230">
            <v>103629</v>
          </cell>
          <cell r="G1230" t="str">
            <v>ExpertGroups/Karplanter/N</v>
          </cell>
          <cell r="H1230" t="str">
            <v>Karplanter</v>
          </cell>
          <cell r="I1230" t="str">
            <v>Karplanter</v>
          </cell>
          <cell r="J1230" t="str">
            <v>AlienSpecie</v>
          </cell>
          <cell r="N1230">
            <v>4</v>
          </cell>
          <cell r="Q1230">
            <v>2</v>
          </cell>
          <cell r="T1230" t="str">
            <v>HI</v>
          </cell>
          <cell r="U1230">
            <v>4</v>
          </cell>
          <cell r="V1230" t="str">
            <v>4B,2DE</v>
          </cell>
          <cell r="X1230">
            <v>4</v>
          </cell>
          <cell r="Y1230">
            <v>4</v>
          </cell>
          <cell r="Z1230">
            <v>2</v>
          </cell>
          <cell r="AA1230">
            <v>1994</v>
          </cell>
          <cell r="AB1230" t="str">
            <v>terrestrial</v>
          </cell>
          <cell r="AD1230" t="str">
            <v>unknown</v>
          </cell>
          <cell r="AE1230" t="str">
            <v>yes</v>
          </cell>
          <cell r="AF1230" t="str">
            <v>unknown</v>
          </cell>
          <cell r="AG1230">
            <v>1994</v>
          </cell>
          <cell r="AH1230" t="str">
            <v>Te Porsgrunn og Notodden</v>
          </cell>
          <cell r="AI1230">
            <v>10</v>
          </cell>
          <cell r="AJ1230" t="str">
            <v>V</v>
          </cell>
          <cell r="AK1230" t="str">
            <v>V</v>
          </cell>
          <cell r="AL1230">
            <v>1</v>
          </cell>
          <cell r="AM1230" t="str">
            <v>importDirect</v>
          </cell>
          <cell r="AN1230">
            <v>5</v>
          </cell>
          <cell r="AO1230" t="str">
            <v>introductionReleased,introductionEscaped,spreadEscaped</v>
          </cell>
          <cell r="AP1230" t="str">
            <v>Øs,OsA,He,Bu,Ve,Te,Aa,Va,Sf,Mr,St,No,Tr</v>
          </cell>
          <cell r="AQ1230">
            <v>268</v>
          </cell>
          <cell r="AR1230">
            <v>4</v>
          </cell>
          <cell r="AS1230">
            <v>1072</v>
          </cell>
          <cell r="AT1230">
            <v>305000</v>
          </cell>
          <cell r="AU1230">
            <v>1500</v>
          </cell>
          <cell r="AV1230">
            <v>50</v>
          </cell>
          <cell r="AW1230" t="str">
            <v>Ingen kjent effekt</v>
          </cell>
          <cell r="AX1230" t="str">
            <v>Ingen kjent effekt</v>
          </cell>
          <cell r="BC1230" t="str">
            <v>Ingen kjent effekt</v>
          </cell>
          <cell r="BD1230" t="str">
            <v>Ingen kjent effekt</v>
          </cell>
          <cell r="BE1230" t="str">
            <v>no</v>
          </cell>
          <cell r="BF1230" t="str">
            <v>no</v>
          </cell>
          <cell r="BI1230" t="str">
            <v>V</v>
          </cell>
          <cell r="BK1230" t="str">
            <v>temperate_nemoral:Asia|temperate_dry:Asia</v>
          </cell>
          <cell r="BM1230" t="str">
            <v>temperate_boreal:Europe|temperate_nemoral:Europe,Asia|temperate_dry:Asia</v>
          </cell>
          <cell r="BO1230">
            <v>3</v>
          </cell>
          <cell r="BP1230" t="str">
            <v>X</v>
          </cell>
          <cell r="BR1230" t="str">
            <v>RedListCategoryLevel</v>
          </cell>
          <cell r="BT1230">
            <v>4</v>
          </cell>
          <cell r="BW1230" t="str">
            <v>SpreadYearlyIncreaseObservations</v>
          </cell>
          <cell r="BX1230">
            <v>623</v>
          </cell>
          <cell r="BY1230">
            <v>1</v>
          </cell>
          <cell r="CB1230" t="str">
            <v>T1,T2,T4,T40</v>
          </cell>
          <cell r="CC1230">
            <v>2</v>
          </cell>
          <cell r="CG1230" t="str">
            <v>T2</v>
          </cell>
          <cell r="CH1230">
            <v>2</v>
          </cell>
          <cell r="CL1230" t="str">
            <v>T2,T1</v>
          </cell>
          <cell r="CM1230">
            <v>1</v>
          </cell>
          <cell r="CQ1230">
            <v>1</v>
          </cell>
          <cell r="CU1230">
            <v>1</v>
          </cell>
          <cell r="CX1230">
            <v>0</v>
          </cell>
          <cell r="CY1230">
            <v>1</v>
          </cell>
          <cell r="DB1230">
            <v>0</v>
          </cell>
          <cell r="DC1230" t="str">
            <v>Hjertebergblom&lt;em&gt; Bergenia cordifolia &lt;/em&gt;er en langlevd flerårig urt fra Øst-Asia. Den reproduserer seksuelt med frø. Den har også lokal klondannelse med krypende, rotslående stengler. Den vokser på bergflater og grunnlende og kan danne meget store og tette kolonier.</v>
          </cell>
          <cell r="DD1230" t="str">
            <v>&lt;p&gt;Hjertebergblom&lt;em&gt; &lt;/em&gt;er blitt en svært populær hageplante de senere tiårene, men har lenge vært i bruk i hager. Den startet å spre seg på 1990-tallet, med de fire første belagte funnene i 1994 i Bu Lier, Te Porsgrunn og Notodden og SF Hyllestad, og i 1996 i Tr Tromsø. Den er nå funnet i de fleste fylker nord til Troms (der det allerede er mange funn). Mangelen på funn fra deler av Vestlandet skyldes bare manglende interesse blant botanikere.&lt;/p&gt;</v>
          </cell>
          <cell r="DE1230" t="str">
            <v>Arten er innført hageplante. De aller fleste funn skyldes utkast fra hager og videre vegetativ vekst, men arten har også egenspredning med skuddbiter som løsner og slår rot.</v>
          </cell>
          <cell r="DF1230" t="str">
            <v>Invasjonspotensialet er stort som en kombinasjon av moderat (til lang) median levetid og høg ekspansjonshastighet (510-740 m/år).</v>
          </cell>
          <cell r="DG1230" t="str">
            <v>Arten vurderes til å ha en liten økologisk effekt, vesentlig ved fortrengning av stedegne planter på bergflater og grunnlende der den etablerer store, tette bestander, til dels med lit fortrengning av sårbare/truete karplanter. Arten er angitt å hybridisere med spadebergblom &lt;i&gt;Bergenia crassifolia&lt;/i&gt; (eller hybridene er innført, dyrket og spredt separat), men dette betyr ingen økt økologisk risiko fordi begge artene er fremmede.</v>
          </cell>
          <cell r="DH1230" t="str">
            <v>&lt;p&gt;Hjertebergblom vurderes til høg økologisk risiko på grunn av et stort invasjonspotensial og en liten økologisk effekt. Spredningen av hjertebergblom har skjedd både fra privathager - ved hageutkast - og fra grøntanlegg hvor den er svært populær fordi den tåler tørke, sol, veisalt, og det meste ellers. Det er foreløpig litt lite data, men økningen synes å bli lineær og bratt. Hovedetableringen har skjedd i veiskråninger og spesielt på bergflater, men også på annet grunnlende og i skog. Arten danner så tette kolonier at den fortrenger alt annet av urter der den slår til. Vi er trolig bare i begynnelsen av artens ekspansjon i norsk natur. De negative virkningene er foreløpig mest tydelige på grunnlendt kalkmark i Oslofeltet hvor arten lokalt fortrenger stedegne arter.&lt;/p&gt;</v>
          </cell>
          <cell r="DI1230">
            <v>0</v>
          </cell>
        </row>
        <row r="1231">
          <cell r="B1231" t="str">
            <v>Groenlandia densa</v>
          </cell>
          <cell r="C1231" t="str">
            <v>(L.) Fourr.</v>
          </cell>
          <cell r="D1231" t="str">
            <v>kranstjernaks</v>
          </cell>
          <cell r="E1231">
            <v>133536</v>
          </cell>
          <cell r="F1231">
            <v>99348</v>
          </cell>
          <cell r="G1231" t="str">
            <v>ExpertGroups/Karplanter/N</v>
          </cell>
          <cell r="H1231" t="str">
            <v>Karplanter</v>
          </cell>
          <cell r="I1231" t="str">
            <v>Karplanter</v>
          </cell>
          <cell r="J1231" t="str">
            <v>NotApplicable</v>
          </cell>
          <cell r="M1231" t="str">
            <v>canNotEstablishWithin50years</v>
          </cell>
          <cell r="AA1231">
            <v>1883</v>
          </cell>
          <cell r="AB1231" t="str">
            <v>limnic</v>
          </cell>
          <cell r="AD1231" t="str">
            <v>origin</v>
          </cell>
          <cell r="AE1231" t="str">
            <v>no</v>
          </cell>
          <cell r="AF1231" t="str">
            <v>unknown</v>
          </cell>
          <cell r="AI1231">
            <v>3</v>
          </cell>
          <cell r="AJ1231" t="str">
            <v>V</v>
          </cell>
          <cell r="AK1231" t="str">
            <v>V</v>
          </cell>
          <cell r="AW1231" t="str">
            <v>Ingen kjent effekt</v>
          </cell>
          <cell r="AX1231" t="str">
            <v>Ingen kjent effekt</v>
          </cell>
          <cell r="BC1231" t="str">
            <v>Ingen kjent effekt</v>
          </cell>
          <cell r="BD1231" t="str">
            <v>Ingen kjent effekt</v>
          </cell>
          <cell r="BK1231" t="str">
            <v>temperate_nemoral:Europe|subtropic_mediterranean:Europe,Asia,Africa</v>
          </cell>
          <cell r="BM1231" t="str">
            <v>temperate_nemoral:Europe|subtropic_mediterranean:Europe,Asia,Africa</v>
          </cell>
          <cell r="DI1231">
            <v>1</v>
          </cell>
        </row>
        <row r="1232">
          <cell r="B1232" t="str">
            <v>Pseudofumaria alba</v>
          </cell>
          <cell r="C1232" t="str">
            <v>(Mill.) Lidén</v>
          </cell>
          <cell r="D1232" t="str">
            <v>hvit lerkespore</v>
          </cell>
          <cell r="E1232">
            <v>135931</v>
          </cell>
          <cell r="F1232">
            <v>103033</v>
          </cell>
          <cell r="G1232" t="str">
            <v>ExpertGroups/Karplanter/N</v>
          </cell>
          <cell r="H1232" t="str">
            <v>Karplanter</v>
          </cell>
          <cell r="I1232" t="str">
            <v>Karplanter</v>
          </cell>
          <cell r="J1232" t="str">
            <v>NotApplicable</v>
          </cell>
          <cell r="M1232" t="str">
            <v>canNotEstablishWithin50years</v>
          </cell>
          <cell r="AA1232">
            <v>1905</v>
          </cell>
          <cell r="AB1232" t="str">
            <v>terrestrial</v>
          </cell>
          <cell r="AD1232" t="str">
            <v>unknown</v>
          </cell>
          <cell r="AE1232" t="str">
            <v>no</v>
          </cell>
          <cell r="AF1232" t="str">
            <v>unknown</v>
          </cell>
          <cell r="AI1232">
            <v>5</v>
          </cell>
          <cell r="AJ1232" t="str">
            <v>V</v>
          </cell>
          <cell r="AW1232" t="str">
            <v>Ingen kjent effekt</v>
          </cell>
          <cell r="AX1232" t="str">
            <v>Ingen kjent effekt</v>
          </cell>
          <cell r="BC1232" t="str">
            <v>Ingen kjent effekt</v>
          </cell>
          <cell r="BD1232" t="str">
            <v>Ingen kjent effekt</v>
          </cell>
          <cell r="BK1232" t="str">
            <v>temperate_nemoral:Europe|subtropic_mediterranean:Europe</v>
          </cell>
          <cell r="BM1232" t="str">
            <v>temperate_nemoral:Europe|subtropic_mediterranean:Europe</v>
          </cell>
          <cell r="DI1232">
            <v>1</v>
          </cell>
        </row>
        <row r="1233">
          <cell r="B1233" t="str">
            <v>Pseudosclerochloa rupestris</v>
          </cell>
          <cell r="C1233" t="str">
            <v>(With.) Tzvelev</v>
          </cell>
          <cell r="D1233" t="str">
            <v>bysaltgras</v>
          </cell>
          <cell r="E1233">
            <v>135963</v>
          </cell>
          <cell r="F1233">
            <v>143551</v>
          </cell>
          <cell r="G1233" t="str">
            <v>ExpertGroups/Karplanter/N</v>
          </cell>
          <cell r="H1233" t="str">
            <v>Karplanter</v>
          </cell>
          <cell r="I1233" t="str">
            <v>Karplanter</v>
          </cell>
          <cell r="J1233" t="str">
            <v>NotApplicable</v>
          </cell>
          <cell r="M1233" t="str">
            <v>canNotEstablishWithin50years</v>
          </cell>
          <cell r="AA1233">
            <v>1868</v>
          </cell>
          <cell r="AB1233" t="str">
            <v>terrestrial</v>
          </cell>
          <cell r="AD1233" t="str">
            <v>origin</v>
          </cell>
          <cell r="AE1233" t="str">
            <v>no</v>
          </cell>
          <cell r="AF1233" t="str">
            <v>unknown</v>
          </cell>
          <cell r="AG1233">
            <v>1868</v>
          </cell>
          <cell r="AH1233" t="str">
            <v>MR Kristiansund: Grip</v>
          </cell>
          <cell r="AI1233">
            <v>5</v>
          </cell>
          <cell r="AJ1233" t="str">
            <v>V</v>
          </cell>
          <cell r="AW1233" t="str">
            <v>Ingen kjent effekt</v>
          </cell>
          <cell r="AX1233" t="str">
            <v>Ingen kjent effekt</v>
          </cell>
          <cell r="BC1233" t="str">
            <v>Ingen kjent effekt</v>
          </cell>
          <cell r="BD1233" t="str">
            <v>Ingen kjent effekt</v>
          </cell>
          <cell r="BK1233" t="str">
            <v>temperate_nemoral:Europe</v>
          </cell>
          <cell r="BM1233" t="str">
            <v>temperate_nemoral:Europe,Oceania,NorthAndCentralAmerica</v>
          </cell>
          <cell r="DI1233">
            <v>0</v>
          </cell>
        </row>
        <row r="1234">
          <cell r="B1234" t="str">
            <v>Ptelea trifoliata</v>
          </cell>
          <cell r="C1234" t="str">
            <v>L.</v>
          </cell>
          <cell r="D1234" t="str">
            <v>humlebusk</v>
          </cell>
          <cell r="E1234">
            <v>84858</v>
          </cell>
          <cell r="F1234">
            <v>127995</v>
          </cell>
          <cell r="G1234" t="str">
            <v>ExpertGroups/Karplanter/N</v>
          </cell>
          <cell r="H1234" t="str">
            <v>Karplanter</v>
          </cell>
          <cell r="I1234" t="str">
            <v>Karplanter</v>
          </cell>
          <cell r="J1234" t="str">
            <v>NotApplicable</v>
          </cell>
          <cell r="M1234" t="str">
            <v>canNotEstablishWithin50years</v>
          </cell>
          <cell r="AA1234">
            <v>2002</v>
          </cell>
          <cell r="AB1234" t="str">
            <v>terrestrial</v>
          </cell>
          <cell r="AD1234" t="str">
            <v>unknown</v>
          </cell>
          <cell r="AE1234" t="str">
            <v>no</v>
          </cell>
          <cell r="AF1234" t="str">
            <v>unknown</v>
          </cell>
          <cell r="AI1234">
            <v>15</v>
          </cell>
          <cell r="AJ1234" t="str">
            <v>V</v>
          </cell>
          <cell r="AW1234" t="str">
            <v>Ingen kjent effekt</v>
          </cell>
          <cell r="AX1234" t="str">
            <v>Ingen kjent effekt</v>
          </cell>
          <cell r="BC1234" t="str">
            <v>Ingen kjent effekt</v>
          </cell>
          <cell r="BD1234" t="str">
            <v>Ingen kjent effekt</v>
          </cell>
          <cell r="BK1234" t="str">
            <v>temperate_nemoral:NorthAndCentralAmerica|subtropic_unspecified:NorthAndCentralAmerica|unknown:NorthAndCentralAmerica</v>
          </cell>
          <cell r="BM1234" t="str">
            <v>temperate_nemoral:Europe,Oceania,NorthAndCentralAmerica|subtropic_unspecified:NorthAndCentralAmerica|subtropic_mediterranean:Europe|unknown:NorthAndCentralAmerica</v>
          </cell>
          <cell r="DI1234">
            <v>0</v>
          </cell>
        </row>
        <row r="1235">
          <cell r="B1235" t="str">
            <v>Pulicaria dysenterica</v>
          </cell>
          <cell r="C1235" t="str">
            <v>(L.) Gaertn.</v>
          </cell>
          <cell r="D1235" t="str">
            <v>strandloppeurt</v>
          </cell>
          <cell r="E1235">
            <v>60734</v>
          </cell>
          <cell r="F1235">
            <v>100774</v>
          </cell>
          <cell r="G1235" t="str">
            <v>ExpertGroups/Karplanter/N</v>
          </cell>
          <cell r="H1235" t="str">
            <v>Karplanter</v>
          </cell>
          <cell r="I1235" t="str">
            <v>Karplanter</v>
          </cell>
          <cell r="J1235" t="str">
            <v>NotApplicable</v>
          </cell>
          <cell r="M1235" t="str">
            <v>canNotEstablishWithin50years</v>
          </cell>
          <cell r="AA1235">
            <v>1871</v>
          </cell>
          <cell r="AB1235" t="str">
            <v>terrestrial</v>
          </cell>
          <cell r="AD1235" t="str">
            <v>origin</v>
          </cell>
          <cell r="AE1235" t="str">
            <v>no</v>
          </cell>
          <cell r="AF1235" t="str">
            <v>unknown</v>
          </cell>
          <cell r="AI1235">
            <v>3</v>
          </cell>
          <cell r="AJ1235" t="str">
            <v>V</v>
          </cell>
          <cell r="AW1235" t="str">
            <v>Ingen kjent effekt</v>
          </cell>
          <cell r="AX1235" t="str">
            <v>Ingen kjent effekt</v>
          </cell>
          <cell r="BC1235" t="str">
            <v>Ingen kjent effekt</v>
          </cell>
          <cell r="BD1235" t="str">
            <v>Ingen kjent effekt</v>
          </cell>
          <cell r="BK1235" t="str">
            <v>temperate_nemoral:Europe,Asia|temperate_dry:Asia|subtropic_mediterranean:Europe,Asia,Africa</v>
          </cell>
          <cell r="BM1235" t="str">
            <v>temperate_nemoral:Europe,Asia|temperate_dry:Asia|subtropic_mediterranean:Europe,Asia,Africa</v>
          </cell>
          <cell r="DI1235">
            <v>0</v>
          </cell>
        </row>
        <row r="1236">
          <cell r="B1236" t="str">
            <v>Pulmonaria affinis</v>
          </cell>
          <cell r="C1236" t="str">
            <v>Jord.</v>
          </cell>
          <cell r="D1236" t="str">
            <v>flekklungeurt</v>
          </cell>
          <cell r="E1236">
            <v>61011</v>
          </cell>
          <cell r="F1236">
            <v>101051</v>
          </cell>
          <cell r="G1236" t="str">
            <v>ExpertGroups/Karplanter/N</v>
          </cell>
          <cell r="H1236" t="str">
            <v>Karplanter</v>
          </cell>
          <cell r="I1236" t="str">
            <v>Karplanter</v>
          </cell>
          <cell r="J1236" t="str">
            <v>AlienSpecie</v>
          </cell>
          <cell r="N1236">
            <v>3</v>
          </cell>
          <cell r="Q1236">
            <v>1</v>
          </cell>
          <cell r="T1236" t="str">
            <v>LO</v>
          </cell>
          <cell r="U1236">
            <v>2</v>
          </cell>
          <cell r="V1236" t="str">
            <v>3A,1</v>
          </cell>
          <cell r="X1236">
            <v>2</v>
          </cell>
          <cell r="Y1236">
            <v>3</v>
          </cell>
          <cell r="Z1236">
            <v>1</v>
          </cell>
          <cell r="AA1236">
            <v>1938</v>
          </cell>
          <cell r="AB1236" t="str">
            <v>terrestrial</v>
          </cell>
          <cell r="AD1236" t="str">
            <v>unknown</v>
          </cell>
          <cell r="AE1236" t="str">
            <v>yes</v>
          </cell>
          <cell r="AF1236" t="str">
            <v>unknown</v>
          </cell>
          <cell r="AG1236">
            <v>1985</v>
          </cell>
          <cell r="AH1236" t="str">
            <v>Ho Bergen: Hjellestad</v>
          </cell>
          <cell r="AI1236">
            <v>10</v>
          </cell>
          <cell r="AJ1236" t="str">
            <v>V</v>
          </cell>
          <cell r="AL1236">
            <v>1</v>
          </cell>
          <cell r="AM1236" t="str">
            <v>importDirect</v>
          </cell>
          <cell r="AN1236">
            <v>2</v>
          </cell>
          <cell r="AO1236" t="str">
            <v>introductionEscaped</v>
          </cell>
          <cell r="AP1236" t="str">
            <v>Øs,He,Ro,Ho,Mr,St,Tr</v>
          </cell>
          <cell r="AQ1236">
            <v>56</v>
          </cell>
          <cell r="AR1236">
            <v>5</v>
          </cell>
          <cell r="AS1236">
            <v>280</v>
          </cell>
          <cell r="AT1236">
            <v>238000</v>
          </cell>
          <cell r="AU1236">
            <v>560</v>
          </cell>
          <cell r="AV1236">
            <v>40</v>
          </cell>
          <cell r="AW1236" t="str">
            <v>Ingen kjent effekt</v>
          </cell>
          <cell r="AX1236" t="str">
            <v>Ingen kjent effekt</v>
          </cell>
          <cell r="BC1236" t="str">
            <v>Ingen kjent effekt</v>
          </cell>
          <cell r="BD1236" t="str">
            <v>Ingen kjent effekt</v>
          </cell>
          <cell r="BE1236" t="str">
            <v>no</v>
          </cell>
          <cell r="BF1236" t="str">
            <v>no</v>
          </cell>
          <cell r="BG1236" t="str">
            <v>V</v>
          </cell>
          <cell r="BK1236" t="str">
            <v>temperate_nemoral:Europe</v>
          </cell>
          <cell r="BM1236" t="str">
            <v>temperate_boreal:Europe|temperate_nemoral:Europe</v>
          </cell>
          <cell r="BO1236">
            <v>3</v>
          </cell>
          <cell r="BR1236" t="str">
            <v>RedListCategoryLevel</v>
          </cell>
          <cell r="BT1236">
            <v>2</v>
          </cell>
          <cell r="BW1236" t="str">
            <v>SpreadYearlyIncreaseObservations</v>
          </cell>
          <cell r="BX1236">
            <v>128</v>
          </cell>
          <cell r="BY1236">
            <v>1</v>
          </cell>
          <cell r="CB1236" t="str">
            <v>T4-C-3,T35,T40</v>
          </cell>
          <cell r="CC1236">
            <v>1</v>
          </cell>
          <cell r="CH1236">
            <v>1</v>
          </cell>
          <cell r="CM1236">
            <v>1</v>
          </cell>
          <cell r="CQ1236">
            <v>1</v>
          </cell>
          <cell r="CU1236">
            <v>1</v>
          </cell>
          <cell r="CX1236">
            <v>0</v>
          </cell>
          <cell r="CY1236">
            <v>1</v>
          </cell>
          <cell r="DB1236">
            <v>0</v>
          </cell>
          <cell r="DC1236" t="str">
            <v>Flekklungeurt &lt;i&gt;Pulmonaria affinis&lt;/i&gt; er en langlevd flerårig urt fra Sørvest-Europa (Frankrike). Den har frøformering og også klonal vekst med jordstengler. Den etablerer seg lett i lågurtskog og på sekundær grasmark.</v>
          </cell>
          <cell r="DD1236" t="str">
            <v>&lt;p&gt;Flekklungeurt er tatt inn i hager i nokså ny tid. Et par tidlige forvillinger i MR Ørskog 1938 og He Trysil 1974 fikk ingen kjente følger, men fra 1985 har arten blitt funnet stadig oftere og er nå kjent fra 14 forekomstarealruter nord til Troms. Den er funnet på veikanter og dumpingsplasser, men fortrinnsvis som naturalisert i lauvskog av lågurttyper. Spredningen og økningen forventes å fortsette i omtrent samme takt som nå, dvs. moderat raskt.&lt;/p&gt;</v>
          </cell>
          <cell r="DE1236" t="str">
            <v>Arten er innført som hageplante og spredt ut fra hager med frø og med utkast.</v>
          </cell>
          <cell r="DF1236" t="str">
            <v>Invasjonspotensialet er moderat, som en kombinasjon av moderat median levetid og begrenset ekspansjonshastighet.</v>
          </cell>
          <cell r="DG1236" t="str">
            <v>Ingen kjent negativ økologisk effekt er knyttet til arten.</v>
          </cell>
          <cell r="DH1236" t="str">
            <v>&lt;p&gt;Flekklungeurt vurderes til låg økologisk risiko, og bare på grunn av invasjonspotensialet. Arten etableres bare nær hager og på steder der hageavfall blir kastet. Den danner små, nokså tette bestander (kloner), men har ingen merkbar fortrengningseffekt. Den er funnet på veikanter og dumpingsplasser, men fortrinnsvis som naturalisert i lauvskog av lågurttyper. Spredningen og økningen forventes å fortsette i omtrent samme takt som nå, dvs. moderat raskt. Det er ikke forventet at arten skal bli så ekspansiv at den gjør noen skade økologisk.&lt;/p&gt;</v>
          </cell>
          <cell r="DI1236">
            <v>0</v>
          </cell>
        </row>
        <row r="1237">
          <cell r="B1237" t="str">
            <v>Pulmonaria angustifolia</v>
          </cell>
          <cell r="C1237" t="str">
            <v>L.</v>
          </cell>
          <cell r="D1237" t="str">
            <v>smallungeurt</v>
          </cell>
          <cell r="E1237">
            <v>136081</v>
          </cell>
          <cell r="F1237">
            <v>127996</v>
          </cell>
          <cell r="G1237" t="str">
            <v>ExpertGroups/Karplanter/N</v>
          </cell>
          <cell r="H1237" t="str">
            <v>Karplanter</v>
          </cell>
          <cell r="I1237" t="str">
            <v>Karplanter</v>
          </cell>
          <cell r="J1237" t="str">
            <v>NotApplicable</v>
          </cell>
          <cell r="M1237" t="str">
            <v>NotPresentInRegion</v>
          </cell>
          <cell r="AB1237" t="str">
            <v>terrestrial</v>
          </cell>
          <cell r="AE1237" t="str">
            <v>no</v>
          </cell>
          <cell r="AF1237" t="str">
            <v>unknown</v>
          </cell>
          <cell r="AI1237">
            <v>10</v>
          </cell>
          <cell r="AJ1237" t="str">
            <v>V</v>
          </cell>
          <cell r="BK1237" t="str">
            <v>temperate_nemoral:Europe|subtropic_mediterranean:Europe</v>
          </cell>
          <cell r="BM1237" t="str">
            <v>temperate_nemoral:Europe|subtropic_mediterranean:Europe</v>
          </cell>
          <cell r="DI1237">
            <v>0</v>
          </cell>
        </row>
        <row r="1238">
          <cell r="B1238" t="str">
            <v>Pulmonaria montana</v>
          </cell>
          <cell r="C1238" t="str">
            <v>Lej.</v>
          </cell>
          <cell r="D1238" t="str">
            <v>kantlungeurt</v>
          </cell>
          <cell r="E1238">
            <v>145664</v>
          </cell>
          <cell r="F1238">
            <v>101052</v>
          </cell>
          <cell r="G1238" t="str">
            <v>ExpertGroups/Karplanter/N</v>
          </cell>
          <cell r="H1238" t="str">
            <v>Karplanter</v>
          </cell>
          <cell r="I1238" t="str">
            <v>Karplanter</v>
          </cell>
          <cell r="J1238" t="str">
            <v>NotApplicable</v>
          </cell>
          <cell r="M1238" t="str">
            <v>canNotEstablishWithin50years</v>
          </cell>
          <cell r="AA1238">
            <v>1912</v>
          </cell>
          <cell r="AB1238" t="str">
            <v>terrestrial</v>
          </cell>
          <cell r="AD1238" t="str">
            <v>unknown</v>
          </cell>
          <cell r="AE1238" t="str">
            <v>no</v>
          </cell>
          <cell r="AF1238" t="str">
            <v>unknown</v>
          </cell>
          <cell r="AG1238">
            <v>1912</v>
          </cell>
          <cell r="AH1238" t="str">
            <v>No Røst: Vedøya.</v>
          </cell>
          <cell r="AI1238">
            <v>10</v>
          </cell>
          <cell r="AJ1238" t="str">
            <v>V</v>
          </cell>
          <cell r="AW1238" t="str">
            <v>Ingen kjent effekt</v>
          </cell>
          <cell r="AX1238" t="str">
            <v>Ingen kjent effekt</v>
          </cell>
          <cell r="BC1238" t="str">
            <v>Ingen kjent effekt</v>
          </cell>
          <cell r="BD1238" t="str">
            <v>Ingen kjent effekt</v>
          </cell>
          <cell r="BK1238" t="str">
            <v>temperate_nemoral:Europe</v>
          </cell>
          <cell r="BM1238" t="str">
            <v>temperate_nemoral:Europe</v>
          </cell>
          <cell r="DI1238">
            <v>0</v>
          </cell>
        </row>
        <row r="1239">
          <cell r="B1239" t="str">
            <v>Pulmonaria obscura</v>
          </cell>
          <cell r="C1239" t="str">
            <v>Dumort.</v>
          </cell>
          <cell r="D1239" t="str">
            <v>mørklungeurt</v>
          </cell>
          <cell r="E1239">
            <v>136084</v>
          </cell>
          <cell r="F1239">
            <v>145626</v>
          </cell>
          <cell r="G1239" t="str">
            <v>ExpertGroups/Karplanter/N</v>
          </cell>
          <cell r="H1239" t="str">
            <v>Karplanter</v>
          </cell>
          <cell r="I1239" t="str">
            <v>Karplanter</v>
          </cell>
          <cell r="J1239" t="str">
            <v>NotApplicable</v>
          </cell>
          <cell r="M1239" t="str">
            <v>canNotEstablishWithin50years</v>
          </cell>
          <cell r="AA1239">
            <v>1889</v>
          </cell>
          <cell r="AB1239" t="str">
            <v>terrestrial</v>
          </cell>
          <cell r="AD1239" t="str">
            <v>unknown</v>
          </cell>
          <cell r="AE1239" t="str">
            <v>no</v>
          </cell>
          <cell r="AF1239" t="str">
            <v>unknown</v>
          </cell>
          <cell r="AG1239">
            <v>1889</v>
          </cell>
          <cell r="AH1239" t="str">
            <v>Oslo: Tøyen (Botanisk hage)</v>
          </cell>
          <cell r="AI1239">
            <v>10</v>
          </cell>
          <cell r="AJ1239" t="str">
            <v>V</v>
          </cell>
          <cell r="AW1239" t="str">
            <v>Ingen kjent effekt</v>
          </cell>
          <cell r="AX1239" t="str">
            <v>Ingen kjent effekt</v>
          </cell>
          <cell r="BC1239" t="str">
            <v>Ingen kjent effekt</v>
          </cell>
          <cell r="BD1239" t="str">
            <v>Ingen kjent effekt</v>
          </cell>
          <cell r="BK1239" t="str">
            <v>temperate_boreal:Europe|temperate_nemoral:Europe</v>
          </cell>
          <cell r="BM1239" t="str">
            <v>temperate_boreal:Europe|temperate_nemoral:Europe</v>
          </cell>
          <cell r="DI1239">
            <v>0</v>
          </cell>
        </row>
        <row r="1240">
          <cell r="B1240" t="str">
            <v>Pulmonaria saccharata</v>
          </cell>
          <cell r="C1240" t="str">
            <v>Mill.</v>
          </cell>
          <cell r="D1240" t="str">
            <v>perlelungeurt</v>
          </cell>
          <cell r="E1240">
            <v>136087</v>
          </cell>
          <cell r="F1240">
            <v>101055</v>
          </cell>
          <cell r="G1240" t="str">
            <v>ExpertGroups/Karplanter/N</v>
          </cell>
          <cell r="H1240" t="str">
            <v>Karplanter</v>
          </cell>
          <cell r="I1240" t="str">
            <v>Karplanter</v>
          </cell>
          <cell r="J1240" t="str">
            <v>AlienSpecie</v>
          </cell>
          <cell r="N1240">
            <v>3</v>
          </cell>
          <cell r="Q1240">
            <v>1</v>
          </cell>
          <cell r="T1240" t="str">
            <v>LO</v>
          </cell>
          <cell r="U1240">
            <v>2</v>
          </cell>
          <cell r="V1240" t="str">
            <v>3AB,1</v>
          </cell>
          <cell r="X1240">
            <v>1</v>
          </cell>
          <cell r="Y1240">
            <v>1</v>
          </cell>
          <cell r="Z1240">
            <v>1</v>
          </cell>
          <cell r="AA1240">
            <v>1971</v>
          </cell>
          <cell r="AB1240" t="str">
            <v>terrestrial</v>
          </cell>
          <cell r="AD1240" t="str">
            <v>unknown</v>
          </cell>
          <cell r="AE1240" t="str">
            <v>yes</v>
          </cell>
          <cell r="AF1240" t="str">
            <v>unknown</v>
          </cell>
          <cell r="AG1240">
            <v>1971</v>
          </cell>
          <cell r="AH1240" t="str">
            <v>VA Kristiansand: Krogen</v>
          </cell>
          <cell r="AI1240">
            <v>10</v>
          </cell>
          <cell r="AJ1240" t="str">
            <v>V</v>
          </cell>
          <cell r="AL1240">
            <v>1</v>
          </cell>
          <cell r="AM1240" t="str">
            <v>importDirect</v>
          </cell>
          <cell r="AN1240">
            <v>3</v>
          </cell>
          <cell r="AO1240" t="str">
            <v>introductionEscaped</v>
          </cell>
          <cell r="AP1240" t="str">
            <v>Øs,OsA,Bu,Va,Ro</v>
          </cell>
          <cell r="AQ1240">
            <v>68</v>
          </cell>
          <cell r="AR1240">
            <v>5</v>
          </cell>
          <cell r="AS1240">
            <v>340</v>
          </cell>
          <cell r="AT1240">
            <v>30500</v>
          </cell>
          <cell r="AU1240">
            <v>680</v>
          </cell>
          <cell r="AV1240">
            <v>40</v>
          </cell>
          <cell r="AW1240" t="str">
            <v>Ingen kjent effekt</v>
          </cell>
          <cell r="AX1240" t="str">
            <v>Ingen kjent effekt</v>
          </cell>
          <cell r="BC1240" t="str">
            <v>Ingen kjent effekt</v>
          </cell>
          <cell r="BD1240" t="str">
            <v>Ingen kjent effekt</v>
          </cell>
          <cell r="BE1240" t="str">
            <v>no</v>
          </cell>
          <cell r="BF1240" t="str">
            <v>no</v>
          </cell>
          <cell r="BG1240" t="str">
            <v>V</v>
          </cell>
          <cell r="BK1240" t="str">
            <v>temperate_nemoral:Europe|subtropic_mediterranean:Europe</v>
          </cell>
          <cell r="BM1240" t="str">
            <v>temperate_nemoral:Europe,NorthAndCentralAmerica|subtropic_mediterranean:Europe</v>
          </cell>
          <cell r="BO1240">
            <v>3</v>
          </cell>
          <cell r="BR1240" t="str">
            <v>RedListCategoryLevel</v>
          </cell>
          <cell r="BT1240">
            <v>3</v>
          </cell>
          <cell r="BV1240" t="str">
            <v>X</v>
          </cell>
          <cell r="BW1240" t="str">
            <v>SpreadYearlyIncreaseObservations</v>
          </cell>
          <cell r="BX1240">
            <v>163</v>
          </cell>
          <cell r="BY1240">
            <v>1</v>
          </cell>
          <cell r="CB1240" t="str">
            <v>T4-C-3,T35,T40</v>
          </cell>
          <cell r="CC1240">
            <v>1</v>
          </cell>
          <cell r="CH1240">
            <v>1</v>
          </cell>
          <cell r="CM1240">
            <v>1</v>
          </cell>
          <cell r="CQ1240">
            <v>1</v>
          </cell>
          <cell r="CU1240">
            <v>1</v>
          </cell>
          <cell r="CX1240">
            <v>0</v>
          </cell>
          <cell r="CY1240">
            <v>1</v>
          </cell>
          <cell r="DB1240">
            <v>0</v>
          </cell>
          <cell r="DC1240" t="str">
            <v>Perlelungeurt &lt;i&gt;Pulmonaria saccharata&lt;/i&gt; er en langlevd flerårig urt med frøformering og med nokså sterk klonal vekst. Frøene spres med maur. Arten kommer fra Pyreneene og Vest-Alpene. Den dyrkes en del, særlig i kyststrøk. Den etablerer seg i lågurtskog og på ulike typer grasmark.</v>
          </cell>
          <cell r="DD1240" t="str">
            <v>&lt;p&gt;Perlelungeurt&lt;em&gt; &lt;/em&gt;er funnet 17 steder i Norge med de to tidligste funnene i VA Kristiansand i 1971 og 1989. Arten er bare funnet svært spredte steder i Østfold, Akershus, Buskerud, Vest-Agder og Rogaland. Det er foreløpig ikke rapporter om egenreproduksjon i forvillete forekomster, men det forekommer trolig.&lt;/p&gt;</v>
          </cell>
          <cell r="DE1240" t="str">
            <v>Arten er innført som hageplante og ut fra hager med frø (trolig svært sjelden) og ved utkast (ofte).</v>
          </cell>
          <cell r="DF1240" t="str">
            <v>Invasjonspotensialet er moderat, en kombinasjon av moderat median levetid og moderat (med usikkerhet til begrenset) ekspansjonshastighet. Ekspansjonshastigheten burde trolig vært oppjustert noe, men det ville ikke endre kategorien for invasjonspotensial.</v>
          </cell>
          <cell r="DG1240" t="str">
            <v>Ingen kjent negativ økologisk effekt er knyttet til arten.</v>
          </cell>
          <cell r="DH1240" t="str">
            <v>&lt;p&gt;Perlelungeurt vurderes til låg økologisk risiko, og bare på grunn av invasjonspotensialet.&lt;/p&gt;</v>
          </cell>
          <cell r="DI1240">
            <v>0</v>
          </cell>
        </row>
        <row r="1241">
          <cell r="B1241" t="str">
            <v>Pyracantha coccinea</v>
          </cell>
          <cell r="C1241" t="str">
            <v>M.Roem.</v>
          </cell>
          <cell r="D1241" t="str">
            <v>ildtorn</v>
          </cell>
          <cell r="E1241">
            <v>84862</v>
          </cell>
          <cell r="F1241">
            <v>127999</v>
          </cell>
          <cell r="G1241" t="str">
            <v>ExpertGroups/Karplanter/N</v>
          </cell>
          <cell r="H1241" t="str">
            <v>Karplanter</v>
          </cell>
          <cell r="I1241" t="str">
            <v>Karplanter</v>
          </cell>
          <cell r="J1241" t="str">
            <v>AlienSpecie</v>
          </cell>
          <cell r="N1241">
            <v>1</v>
          </cell>
          <cell r="Q1241">
            <v>1</v>
          </cell>
          <cell r="T1241" t="str">
            <v>NK</v>
          </cell>
          <cell r="U1241">
            <v>1</v>
          </cell>
          <cell r="V1241" t="str">
            <v>1,1</v>
          </cell>
          <cell r="AA1241">
            <v>2007</v>
          </cell>
          <cell r="AB1241" t="str">
            <v>terrestrial</v>
          </cell>
          <cell r="AD1241" t="str">
            <v>unknown</v>
          </cell>
          <cell r="AE1241" t="str">
            <v>no</v>
          </cell>
          <cell r="AF1241" t="str">
            <v>unknown</v>
          </cell>
          <cell r="AI1241">
            <v>10</v>
          </cell>
          <cell r="AJ1241" t="str">
            <v>V</v>
          </cell>
          <cell r="AL1241">
            <v>1</v>
          </cell>
          <cell r="AM1241" t="str">
            <v>importDirect</v>
          </cell>
          <cell r="AN1241">
            <v>3</v>
          </cell>
          <cell r="AO1241" t="str">
            <v>introductionEscaped</v>
          </cell>
          <cell r="AP1241" t="str">
            <v>OsA,Bu</v>
          </cell>
          <cell r="AQ1241">
            <v>12</v>
          </cell>
          <cell r="AR1241">
            <v>4</v>
          </cell>
          <cell r="AS1241">
            <v>48</v>
          </cell>
          <cell r="AT1241">
            <v>50</v>
          </cell>
          <cell r="AU1241">
            <v>96</v>
          </cell>
          <cell r="AV1241">
            <v>75</v>
          </cell>
          <cell r="AW1241" t="str">
            <v>Ingen kjent effekt</v>
          </cell>
          <cell r="AX1241" t="str">
            <v>Ingen kjent effekt</v>
          </cell>
          <cell r="BC1241" t="str">
            <v>Ingen kjent effekt</v>
          </cell>
          <cell r="BD1241" t="str">
            <v>Ingen kjent effekt</v>
          </cell>
          <cell r="BE1241" t="str">
            <v>no</v>
          </cell>
          <cell r="BF1241" t="str">
            <v>no</v>
          </cell>
          <cell r="BG1241" t="str">
            <v>V</v>
          </cell>
          <cell r="BK1241" t="str">
            <v>temperate_nemoral:Europe,Asia|temperate_dry:Asia|subtropic_mediterranean:Europe,Asia</v>
          </cell>
          <cell r="BM1241" t="str">
            <v>temperate_boreal:Europe|temperate_nemoral:Europe,Asia,Oceania,NorthAndCentralAmerica|temperate_dry:Asia|subtropic_mediterranean:Europe,Asia,Oceania,NorthAndCentralAmerica|subtropic_humid:NorthAndCentralAmerica|unknown:SouthAmerica</v>
          </cell>
          <cell r="BO1241">
            <v>1</v>
          </cell>
          <cell r="BR1241" t="str">
            <v>RedListCategoryLevel</v>
          </cell>
          <cell r="BT1241">
            <v>1</v>
          </cell>
          <cell r="BW1241" t="str">
            <v>SpreadYearlyIncreaseCalculatedExpansionSpeed</v>
          </cell>
          <cell r="BX1241">
            <v>0</v>
          </cell>
          <cell r="BY1241">
            <v>1</v>
          </cell>
          <cell r="CB1241" t="str">
            <v>T1,T35,T4</v>
          </cell>
          <cell r="CC1241">
            <v>1</v>
          </cell>
          <cell r="CH1241">
            <v>1</v>
          </cell>
          <cell r="CM1241">
            <v>1</v>
          </cell>
          <cell r="CQ1241">
            <v>1</v>
          </cell>
          <cell r="CU1241">
            <v>1</v>
          </cell>
          <cell r="CX1241">
            <v>0</v>
          </cell>
          <cell r="CY1241">
            <v>1</v>
          </cell>
          <cell r="DB1241">
            <v>0</v>
          </cell>
          <cell r="DC1241" t="str">
            <v>Ildtorn &lt;em&gt;Pyracantha coccinea&lt;/em&gt; er en eviggrønn busk i rosefamilien fra Mellom- og Sør-Europa og Vest-Asia.. Den har saftige bærepler og spres med fugl. Arten har vært dyrket lenge, i England siden slutten av 1500-tallet (Wikipedia) og i Norge trolig siden 1800-tallet. Man har trodd at arten er for varmekrevende til å reprodusere i Norge, men frøplanter er blitt funnet i på 1990-tallet og i 2014. Arten frøforvilles også i Danmark (Hartvig 2015).</v>
          </cell>
          <cell r="DD1241" t="str">
            <v>Arten er bare funnet tre steder: Oslo: Bygdøy 2007-2008, trolig utkast fra hage, "på ruderatmark i overgang mot strandkant, iflg. nabo spirt fra fyllmasse for ca 15 år siden", Ak Asker: Sem 2008, trolig sådd eller satt ut i skogen som del av Stefan Muraks forsøk med trekkplanter for bier (denne informasjonen er ikke digitalisert), Bu Lier: Reistadlia som frøforvillet i bergsprekk i 2014.</v>
          </cell>
          <cell r="DE1241" t="str">
            <v>Ildtorn dyrkes nokså hyppig i hager. Den produserer frukt som spres med fugl.</v>
          </cell>
          <cell r="DF1241" t="str">
            <v>Ildtorn har kort median levetid i landet og en låg ekspansjonshastighet. Dette gir et lite invasjonspotensial.</v>
          </cell>
          <cell r="DG1241" t="str">
            <v>Arten har potensial for å ha økologiske effekter (på grunn av svært stor fruktproduksjon), dersom den begynner å spre seg til lysåpne habitater, men det er vel tvilsomt at denne arten vil spre seg i et slikt omfang i Norge. Arten vurderes derfor til ingen kjent negativ økologisk effekt.</v>
          </cell>
          <cell r="DH1241" t="str">
            <v>Ildtorn vurderes til ingen kjent økologisk risiko.</v>
          </cell>
          <cell r="DI1241">
            <v>1</v>
          </cell>
        </row>
        <row r="1242">
          <cell r="B1242" t="str">
            <v>Pyrus ×communis</v>
          </cell>
          <cell r="C1242" t="str">
            <v>L.</v>
          </cell>
          <cell r="D1242" t="str">
            <v>pære</v>
          </cell>
          <cell r="E1242">
            <v>136129</v>
          </cell>
          <cell r="F1242">
            <v>103383</v>
          </cell>
          <cell r="G1242" t="str">
            <v>ExpertGroups/Karplanter/N</v>
          </cell>
          <cell r="H1242" t="str">
            <v>Karplanter</v>
          </cell>
          <cell r="I1242" t="str">
            <v>Karplanter</v>
          </cell>
          <cell r="J1242" t="str">
            <v>NotApplicable</v>
          </cell>
          <cell r="M1242" t="str">
            <v>traditionalProductionSpecie</v>
          </cell>
          <cell r="X1242">
            <v>3</v>
          </cell>
          <cell r="Y1242">
            <v>4</v>
          </cell>
          <cell r="Z1242">
            <v>1</v>
          </cell>
          <cell r="AA1242">
            <v>1889</v>
          </cell>
          <cell r="AB1242" t="str">
            <v>terrestrial</v>
          </cell>
          <cell r="AD1242" t="str">
            <v>unknown</v>
          </cell>
          <cell r="AE1242" t="str">
            <v>yes</v>
          </cell>
          <cell r="AF1242" t="str">
            <v>unknown</v>
          </cell>
          <cell r="AI1242">
            <v>30</v>
          </cell>
          <cell r="AJ1242" t="str">
            <v>V</v>
          </cell>
          <cell r="AW1242" t="str">
            <v>Ingen kjent effekt</v>
          </cell>
          <cell r="AX1242" t="str">
            <v>Økonomisk viktig frukttre.</v>
          </cell>
          <cell r="BC1242" t="str">
            <v>Ingen kjent effekt</v>
          </cell>
          <cell r="BD1242" t="str">
            <v>Ingen kjent effekt</v>
          </cell>
          <cell r="BK1242" t="str">
            <v>temperate_nemoral:Europe,Asia|subtropic_mediterranean:Europe</v>
          </cell>
          <cell r="BM1242" t="str">
            <v>temperate_nemoral:Europe,Asia,Oceania,NorthAndCentralAmerica,SouthAmerica|subtropic_unspecified:Asia,Oceania,NorthAndCentralAmerica,SouthAmerica|subtropic_mediterranean:Europe|subtropic_caperegion:Africa</v>
          </cell>
          <cell r="DI1242">
            <v>0</v>
          </cell>
        </row>
        <row r="1243">
          <cell r="B1243" t="str">
            <v>Anthyllis vulneraria carpatica</v>
          </cell>
          <cell r="C1243" t="str">
            <v>(Pant.) Nyman</v>
          </cell>
          <cell r="D1243" t="str">
            <v>fôrrundbelg</v>
          </cell>
          <cell r="E1243">
            <v>61852</v>
          </cell>
          <cell r="F1243">
            <v>101892</v>
          </cell>
          <cell r="G1243" t="str">
            <v>ExpertGroups/Karplanter/N</v>
          </cell>
          <cell r="H1243" t="str">
            <v>Karplanter</v>
          </cell>
          <cell r="I1243" t="str">
            <v>Karplanter</v>
          </cell>
          <cell r="J1243" t="str">
            <v>AlienSpecie</v>
          </cell>
          <cell r="N1243">
            <v>3</v>
          </cell>
          <cell r="P1243" t="str">
            <v>V</v>
          </cell>
          <cell r="Q1243">
            <v>2</v>
          </cell>
          <cell r="T1243" t="str">
            <v>LO</v>
          </cell>
          <cell r="U1243">
            <v>2</v>
          </cell>
          <cell r="V1243" t="str">
            <v>3AB,2H</v>
          </cell>
          <cell r="W1243" t="str">
            <v>HI</v>
          </cell>
          <cell r="X1243">
            <v>4</v>
          </cell>
          <cell r="Y1243">
            <v>3</v>
          </cell>
          <cell r="Z1243">
            <v>3</v>
          </cell>
          <cell r="AA1243">
            <v>1899</v>
          </cell>
          <cell r="AB1243" t="str">
            <v>terrestrial</v>
          </cell>
          <cell r="AD1243" t="str">
            <v>origin,unknown</v>
          </cell>
          <cell r="AE1243" t="str">
            <v>yes</v>
          </cell>
          <cell r="AF1243" t="str">
            <v>unknown</v>
          </cell>
          <cell r="AG1243">
            <v>1992</v>
          </cell>
          <cell r="AH1243" t="str">
            <v>ST Trondheim: Stamne</v>
          </cell>
          <cell r="AI1243">
            <v>3</v>
          </cell>
          <cell r="AJ1243" t="str">
            <v>V</v>
          </cell>
          <cell r="AL1243">
            <v>1</v>
          </cell>
          <cell r="AM1243" t="str">
            <v>importDirect</v>
          </cell>
          <cell r="AN1243">
            <v>2</v>
          </cell>
          <cell r="AO1243" t="str">
            <v>introductionTransportpollution,spreadNaturalDispersal</v>
          </cell>
          <cell r="AP1243" t="str">
            <v>Øs,OsA,He,Op,Bu,Ve,Te,Aa,Ro,Sf,Mr,St,Nt</v>
          </cell>
          <cell r="AQ1243">
            <v>120</v>
          </cell>
          <cell r="AR1243">
            <v>5</v>
          </cell>
          <cell r="AS1243">
            <v>600</v>
          </cell>
          <cell r="AT1243">
            <v>179000</v>
          </cell>
          <cell r="AU1243">
            <v>1200</v>
          </cell>
          <cell r="AV1243">
            <v>100</v>
          </cell>
          <cell r="AW1243" t="str">
            <v>Ingen kjent effekt</v>
          </cell>
          <cell r="AX1243" t="str">
            <v>Ingen kjent effekt</v>
          </cell>
          <cell r="BC1243" t="str">
            <v>Ingen kjent effekt</v>
          </cell>
          <cell r="BD1243" t="str">
            <v>Ingen kjent effekt</v>
          </cell>
          <cell r="BE1243" t="str">
            <v>no</v>
          </cell>
          <cell r="BF1243" t="str">
            <v>no</v>
          </cell>
          <cell r="BK1243" t="str">
            <v>temperate_nemoral:Europe</v>
          </cell>
          <cell r="BM1243" t="str">
            <v>temperate_boreal:Europe|temperate_nemoral:Europe</v>
          </cell>
          <cell r="BO1243">
            <v>3</v>
          </cell>
          <cell r="BQ1243" t="str">
            <v>X</v>
          </cell>
          <cell r="BR1243" t="str">
            <v>RedListCategoryLevel</v>
          </cell>
          <cell r="BT1243">
            <v>3</v>
          </cell>
          <cell r="BU1243" t="str">
            <v>X</v>
          </cell>
          <cell r="BW1243" t="str">
            <v>SpreadYearlyIncreaseObservations</v>
          </cell>
          <cell r="BX1243">
            <v>479</v>
          </cell>
          <cell r="BY1243">
            <v>1</v>
          </cell>
          <cell r="CB1243" t="str">
            <v>T35,T40,T45</v>
          </cell>
          <cell r="CC1243">
            <v>1</v>
          </cell>
          <cell r="CH1243">
            <v>1</v>
          </cell>
          <cell r="CM1243">
            <v>1</v>
          </cell>
          <cell r="CQ1243">
            <v>1</v>
          </cell>
          <cell r="CU1243">
            <v>2</v>
          </cell>
          <cell r="CX1243">
            <v>1</v>
          </cell>
          <cell r="CY1243">
            <v>1</v>
          </cell>
          <cell r="DB1243">
            <v>0</v>
          </cell>
          <cell r="DC1243" t="str">
            <v>F&amp;#244:rrundskolm &lt;i&gt;Anthyllis vulneraria&lt;/i&gt; subsp. &lt;i&gt;carpatica&lt;/i&gt; er en kortlevd flerårig urt (ofte ikke mer enn 2-3 år) med seksuell frøreproduksjon. Den stammer fra fjellområder i Vest- og Mellom-Europa og er kommet med såfrø til veikanter, åker og eng. Den har frøreproduksjon, men ingen klonal vekst. Frøene spres passivt eller med dyr og vind over korte distanser.</v>
          </cell>
          <cell r="DD1243" t="str">
            <v>&lt;p&gt;F&amp;#244:rrundskolm er kommet inn som f&amp;#244:rplante og med grasfrø og er særlig ofte å se på nylig tilsådde veikanter, men også ofte på og i kanten av kunsteng. Før 1990 er det bare tilfeldige funn (det første i He Åmot i 1899), men etter 1990 er den blitt hyppig og stabil på Østlandet og i Trøndelag. Den er seriøst under-registrert og kan være mye vanligere enn statistikkene viser (inkludert mørketallene): den observeres jamt langs veiene når man kjører i disse landsdelene. Den viser imidlertid ingen tendens til å ekspandere ut fra kulturmark.&lt;/p&gt;</v>
          </cell>
          <cell r="DE1243" t="str">
            <v>Planten er innført som f&amp;#244:rplante og kommet inn som forurensning eller bevisst innblanding med såfrø, med liten videre spredning.</v>
          </cell>
          <cell r="DF1243" t="str">
            <v>Invasjonspotensialet er moderat, med usikkerhet til stort, som en kombinasjon av moderat( til begrenset) median levetid og moderat (til høg) ekspansjonshastighet. Planten er nokså hyppig, men de fleste forekomstene er kortvarige. Arten er trolig avhengig av regelmessig nyinnførsel med såfrø. Ekspansjonshastigheten er moderat til svært på grunn av hyppige innførsler, en kunstig høg verdi.</v>
          </cell>
          <cell r="DG1243" t="str">
            <v>Planten vurderes å ha en liten økologisk effekt. Eneste kjente økologiske effekt er hybridisering med hjemlig bakkerundskolm &lt;i&gt;A. vulneraria&lt;/i&gt; subsp. &lt;i&gt;vulneraria&lt;/i&gt;. De to er fullt interfertile, og overganger er identifisert i herbariematerialet av en ekspert på arten (Raino Lampinen, Finnish Museum og Natural History, Univeristy of Helsinki). Effekten er lokal fordi f&amp;#244:rrundskolm bare kommer i kontakt med marginale deler av den norske bestanden av bakkerundskolm.</v>
          </cell>
          <cell r="DH1243" t="str">
            <v>&lt;p&gt;F&amp;#244:rrundskolm vurderes til låg økologisk risiko, med usikkerhet til høg risiko på grunn av usikkerhet i invasjonspotensialet. Foreløpig inntar ikke f&amp;#244:rrundskolm mindre påvirkete naturtyper. Den kommer ofte i kontakt med våre stedegne raser, særlig bakkerundskolm subsp. &lt;em&gt;vulneraria&lt;/em&gt;, men også lokalt med fjellrundskolm subsp. &lt;em&gt;lapponica&lt;/em&gt;. Genetisk overførsel er meget sannsynlig ettersom disse plantene er utkryssende og pollineres av insekter.&lt;/p&gt;</v>
          </cell>
          <cell r="DI1243">
            <v>0</v>
          </cell>
        </row>
        <row r="1244">
          <cell r="B1244" t="str">
            <v>Corydalis solida</v>
          </cell>
          <cell r="C1244" t="str">
            <v>(L.) Clairv.</v>
          </cell>
          <cell r="D1244" t="str">
            <v>hagelerkespore</v>
          </cell>
          <cell r="E1244">
            <v>132004</v>
          </cell>
          <cell r="F1244">
            <v>103017</v>
          </cell>
          <cell r="G1244" t="str">
            <v>ExpertGroups/Karplanter/N</v>
          </cell>
          <cell r="H1244" t="str">
            <v>Karplanter</v>
          </cell>
          <cell r="I1244" t="str">
            <v>Karplanter</v>
          </cell>
          <cell r="J1244" t="str">
            <v>AlienSpecie</v>
          </cell>
          <cell r="N1244">
            <v>3</v>
          </cell>
          <cell r="Q1244">
            <v>3</v>
          </cell>
          <cell r="T1244" t="str">
            <v>HI</v>
          </cell>
          <cell r="U1244">
            <v>4</v>
          </cell>
          <cell r="V1244" t="str">
            <v>3A,3H</v>
          </cell>
          <cell r="X1244">
            <v>5</v>
          </cell>
          <cell r="Y1244">
            <v>4</v>
          </cell>
          <cell r="Z1244">
            <v>3</v>
          </cell>
          <cell r="AA1244">
            <v>1857</v>
          </cell>
          <cell r="AB1244" t="str">
            <v>terrestrial</v>
          </cell>
          <cell r="AD1244" t="str">
            <v>origin</v>
          </cell>
          <cell r="AE1244" t="str">
            <v>yes</v>
          </cell>
          <cell r="AF1244" t="str">
            <v>unknown</v>
          </cell>
          <cell r="AG1244">
            <v>1857</v>
          </cell>
          <cell r="AH1244" t="str">
            <v>Oslo: Bygdøy, Oscarshall</v>
          </cell>
          <cell r="AI1244">
            <v>5</v>
          </cell>
          <cell r="AJ1244" t="str">
            <v>V</v>
          </cell>
          <cell r="AL1244">
            <v>3</v>
          </cell>
          <cell r="AM1244" t="str">
            <v>importDirect</v>
          </cell>
          <cell r="AN1244">
            <v>4</v>
          </cell>
          <cell r="AO1244" t="str">
            <v>introductionEscaped,spreadTransportpollution,spreadNaturalDispersal</v>
          </cell>
          <cell r="AP1244" t="str">
            <v>Øs,OsA,He,Bu,Ve,Te,Aa,Va,Ro,Ho,Sf,Mr,St,Nt,No,Tr</v>
          </cell>
          <cell r="AQ1244">
            <v>368</v>
          </cell>
          <cell r="AR1244">
            <v>5</v>
          </cell>
          <cell r="AS1244">
            <v>1840</v>
          </cell>
          <cell r="AT1244">
            <v>250000</v>
          </cell>
          <cell r="AU1244">
            <v>2700</v>
          </cell>
          <cell r="AV1244">
            <v>80</v>
          </cell>
          <cell r="AW1244" t="str">
            <v>Ingen kjent effekt</v>
          </cell>
          <cell r="AX1244" t="str">
            <v>Ingen kjent effekt</v>
          </cell>
          <cell r="BC1244" t="str">
            <v>Ingen kjent effekt</v>
          </cell>
          <cell r="BD1244" t="str">
            <v>Ingen kjent effekt</v>
          </cell>
          <cell r="BE1244" t="str">
            <v>no</v>
          </cell>
          <cell r="BF1244" t="str">
            <v>no</v>
          </cell>
          <cell r="BG1244" t="str">
            <v>V</v>
          </cell>
          <cell r="BK1244" t="str">
            <v>temperate_nemoral:Europe,Asia</v>
          </cell>
          <cell r="BM1244" t="str">
            <v>temperate_boreal:Europe|temperate_nemoral:Europe,Asia,NorthAndCentralAmerica</v>
          </cell>
          <cell r="BO1244">
            <v>3</v>
          </cell>
          <cell r="BR1244" t="str">
            <v>RedListCategoryLevel</v>
          </cell>
          <cell r="BT1244">
            <v>2</v>
          </cell>
          <cell r="BU1244" t="str">
            <v>X</v>
          </cell>
          <cell r="BW1244" t="str">
            <v>SpreadYearlyIncreaseObservations</v>
          </cell>
          <cell r="BX1244">
            <v>154</v>
          </cell>
          <cell r="BY1244">
            <v>1</v>
          </cell>
          <cell r="CB1244" t="str">
            <v>T4-C-3,T4-C-4,T40,T42,T43</v>
          </cell>
          <cell r="CC1244">
            <v>1</v>
          </cell>
          <cell r="CH1244">
            <v>1</v>
          </cell>
          <cell r="CM1244">
            <v>1</v>
          </cell>
          <cell r="CQ1244">
            <v>1</v>
          </cell>
          <cell r="CU1244">
            <v>3</v>
          </cell>
          <cell r="CX1244">
            <v>2</v>
          </cell>
          <cell r="CY1244">
            <v>1</v>
          </cell>
          <cell r="DB1244">
            <v>0</v>
          </cell>
          <cell r="DC1244" t="str">
            <v>Hagelerkespore &lt;em&gt;Corydalis solida &lt;/em&gt;er hjemlig i Europa og Vest-Asia og er en flerårig urt med knoll. Den blomstrer rikelig, setter en mengde frø, og frøene spres med maur over korte distanser (kanskje opp mot 50-100 m). Den danner raskt store bestander der den etablerer seg. Den etablerer seg best i plener og grasmark med svak skygge, men også i veikanter og litt inn i næringsrik skog.</v>
          </cell>
          <cell r="DD1244" t="str">
            <v>&lt;p&gt;Hagelerkespore er en middels populær vårblomst i hager, først funnet som etablert i plen, grasmark og åpen skog ved Oscarshall slott på Bygdøy i Oslo i 1857 (der den fortsatt står i beste velgående i 2016). Siden hadde den en langsom spredning, trolig med planting inn i og spredning fra nye hager, fram til ca. 1990. Deretter er ekspansjonen blitt mye raskere. Arten er maurspredt og egenspredningen er i beste fall på noen titalls meter. Siden 1970 er arten blitt nokså hyppig, og det forventes at den vil fortsette å ekspandere. Den er etablert tallrike steder på Østlandet og Sørlandet, spredt på Vestlandet og i Trøndelag, med flere forekomstområder i Nordland (spesielt i Meløy og Bodø), og nå kjent nord til Tr Harstad.&lt;/p&gt;</v>
          </cell>
          <cell r="DE1244" t="str">
            <v>Arten er innført hageplante og har spredt seg ut fra hager med maur og ved utkast og forflytning av jordmasser.</v>
          </cell>
          <cell r="DF1244" t="str">
            <v>Invasjonspotensialet er moderat, en kombinasjon av moderat lang median levetid og begrenset (til moderat) ekspansjonshastighet. Arten begynner å innta sitt potensielle utbredelsesområde (polygon), men med stort rom for fortetning. Begrensningen ligger i den langsomme maurspredningen.</v>
          </cell>
          <cell r="DG1244" t="str">
            <v>Arten vurderes å ha middels økologisk effekt. Arten har ingen kjent negativ effekt på naturtyper. Den gjør mye av seg i april-mai, men visner raskt ned og har ingen fortrengningseffekt. Den middels store økologiske effekten skyldes introgressiv hybridisering med to hjemlige arter: lerkespore &lt;i&gt;C. intermedia&lt;/i&gt; og fingerlerkespore &lt;i&gt;C. pumila&lt;/i&gt;, med introgresjon (Lid\en 2001). Hybridene er funnet mange steder, den med lerkespore minst 8 steder i Oslo og dessuten i Vf Larvik, den med fingerlerkespore i Øf Moss, Ak Frogn, to steder i Oslo, og i Vf Larvik. Hybridene er middels fertile (frøsetting registrert tallrike ganger på innsamlet herbariemateriale, T. Berg &amp; R. Elven pers. obs.). De danner bestander, og kan opplagt krysse tilbake med foreldrene. Hybridbestandene varierer sterkt morfologisk, noe som også tyder på omfattende tilbakekrysning.</v>
          </cell>
          <cell r="DH1244" t="str">
            <v>&lt;p&gt;Hagelerkespore vurderes til høg økologisk risiko som en kombinasjon av moderat invasjonspotensial og middels stor økologisk effekt. Arten er særlig knyttet til plener og parker, men går også inn i mer lysåpne utgaver av lågurtskog med edellauvtrær. Populasjoner med variable hybridserier er nå kjent fra minst 13-14 steder (flere steder med hver av de hjemlige artene) på søndre Østlandet. Den høye risikokategorien skyldes introgresjon alene. Arten ble vurdert til svært høy risiko ved forrige vurderingsrunde: "nedgraderingen" i invasjonspotensial skyldes endret beregningsmåte for ekspansjonshastighet (tidigere: spredningshastighet).&lt;br/&gt;&lt;/p&gt;</v>
          </cell>
          <cell r="DI1244">
            <v>1</v>
          </cell>
        </row>
        <row r="1245">
          <cell r="B1245" t="str">
            <v>Festuca rubra megastachya</v>
          </cell>
          <cell r="C1245" t="str">
            <v>(Gaudin) Piper</v>
          </cell>
          <cell r="D1245" t="str">
            <v>engrødsvingel</v>
          </cell>
          <cell r="E1245">
            <v>145036</v>
          </cell>
          <cell r="F1245">
            <v>100050</v>
          </cell>
          <cell r="G1245" t="str">
            <v>ExpertGroups/Karplanter/N</v>
          </cell>
          <cell r="H1245" t="str">
            <v>Karplanter</v>
          </cell>
          <cell r="I1245" t="str">
            <v>Karplanter</v>
          </cell>
          <cell r="J1245" t="str">
            <v>AlienSpecie</v>
          </cell>
          <cell r="N1245">
            <v>3</v>
          </cell>
          <cell r="P1245" t="str">
            <v>V</v>
          </cell>
          <cell r="Q1245">
            <v>3</v>
          </cell>
          <cell r="T1245" t="str">
            <v>HI</v>
          </cell>
          <cell r="U1245">
            <v>4</v>
          </cell>
          <cell r="V1245" t="str">
            <v>3AB,3H</v>
          </cell>
          <cell r="W1245" t="str">
            <v>SE</v>
          </cell>
          <cell r="X1245">
            <v>4</v>
          </cell>
          <cell r="Y1245">
            <v>3</v>
          </cell>
          <cell r="Z1245">
            <v>3</v>
          </cell>
          <cell r="AA1245">
            <v>1875</v>
          </cell>
          <cell r="AB1245" t="str">
            <v>terrestrial</v>
          </cell>
          <cell r="AD1245" t="str">
            <v>unknown</v>
          </cell>
          <cell r="AE1245" t="str">
            <v>yes</v>
          </cell>
          <cell r="AF1245" t="str">
            <v>unknown</v>
          </cell>
          <cell r="AG1245" t="str">
            <v>1990-2000</v>
          </cell>
          <cell r="AH1245" t="str">
            <v>flere steder</v>
          </cell>
          <cell r="AI1245">
            <v>5</v>
          </cell>
          <cell r="AJ1245" t="str">
            <v>V</v>
          </cell>
          <cell r="AL1245">
            <v>1</v>
          </cell>
          <cell r="AM1245" t="str">
            <v>importDirect</v>
          </cell>
          <cell r="AN1245">
            <v>3</v>
          </cell>
          <cell r="AO1245" t="str">
            <v>introductionReleased,spreadNaturalDispersal,spreadEscaped</v>
          </cell>
          <cell r="AP1245" t="str">
            <v>Øs,OsA,He,Op,Bu,Va,Ro,Sf</v>
          </cell>
          <cell r="AQ1245">
            <v>64</v>
          </cell>
          <cell r="AR1245">
            <v>30</v>
          </cell>
          <cell r="AS1245">
            <v>1920</v>
          </cell>
          <cell r="AT1245">
            <v>75000</v>
          </cell>
          <cell r="AU1245">
            <v>5760</v>
          </cell>
          <cell r="AV1245">
            <v>100</v>
          </cell>
          <cell r="AW1245" t="str">
            <v>Ingen kjent effekt</v>
          </cell>
          <cell r="AX1245" t="str">
            <v>Ingen kjent effekt</v>
          </cell>
          <cell r="BC1245" t="str">
            <v>Ingen kjent effekt</v>
          </cell>
          <cell r="BD1245" t="str">
            <v>Ingen kjent effekt</v>
          </cell>
          <cell r="BE1245" t="str">
            <v>no</v>
          </cell>
          <cell r="BF1245" t="str">
            <v>no</v>
          </cell>
          <cell r="BK1245" t="str">
            <v>temperate_nemoral:Europe</v>
          </cell>
          <cell r="BM1245" t="str">
            <v>temperate_boreal:Europe|temperate_nemoral:Europe</v>
          </cell>
          <cell r="BO1245">
            <v>3</v>
          </cell>
          <cell r="BP1245" t="str">
            <v>X</v>
          </cell>
          <cell r="BR1245" t="str">
            <v>RedListCategoryLevel</v>
          </cell>
          <cell r="BT1245">
            <v>3</v>
          </cell>
          <cell r="BV1245" t="str">
            <v>X</v>
          </cell>
          <cell r="BW1245" t="str">
            <v>SpreadYearlyIncreaseObservations</v>
          </cell>
          <cell r="BX1245">
            <v>167</v>
          </cell>
          <cell r="BY1245">
            <v>1</v>
          </cell>
          <cell r="CB1245" t="str">
            <v>T35,T40,T37-C-3,T45,T41</v>
          </cell>
          <cell r="CC1245">
            <v>1</v>
          </cell>
          <cell r="CH1245">
            <v>1</v>
          </cell>
          <cell r="CM1245">
            <v>1</v>
          </cell>
          <cell r="CQ1245">
            <v>1</v>
          </cell>
          <cell r="CU1245">
            <v>3</v>
          </cell>
          <cell r="CX1245">
            <v>2</v>
          </cell>
          <cell r="CY1245">
            <v>1</v>
          </cell>
          <cell r="DB1245">
            <v>0</v>
          </cell>
          <cell r="DC1245" t="str">
            <v>&lt;p&gt;Engrødsvingel &lt;i&gt;Festuca rubra &lt;/i&gt;subsp. &lt;em&gt;megastachys &lt;/em&gt;er et flerårig, løst tuedannende eller mattedannende gras med frøreproduksjon.&lt;br/&gt;&lt;/p&gt;&lt;p&gt;Rødsvingel &lt;em&gt;Festuca rubra &lt;/em&gt;og dens slektninger er en uhyre komplisert gruppe som praktisk talt ikke er studert i Norge. I Flora Europaea aksepterer Markgraf-Dannenberg (1980) 14 arter for gruppen i Europa og sju underarter for &lt;em&gt;F. rubra &lt;/em&gt;s. str. Soreng et al. (2003) aksepterer minst 11 underarter av&lt;em&gt; F. rubra &lt;/em&gt;for Nord-Amerika. Lid &amp; Lid (2005) forsøkte å gruppere den norske variasjonen i fem hovedgrupper - som underarter - tre som indigene (dynesvingel subsp. &lt;em&gt;arenaria&lt;/em&gt;, fjellrødsvingel subsp. &lt;em&gt;richardsonii &lt;/em&gt;og markrødsvingel subsp. &lt;em&gt;rubra&lt;/em&gt;) og to som innførte (veirødsvingel subsp. &lt;em&gt;commutata &lt;/em&gt;og engrødsvingel subsp. &lt;em&gt;megastachys&lt;/em&gt;). I jordbruket markedsføres nok denne som subsp. &lt;em&gt;rubra &lt;/em&gt;- subsp. &lt;em&gt;megastachys &lt;/em&gt;er ikke et navn brukt i næringen - men vi mener at den breibladete f&amp;#244:rrasen hører heime i denne underarten. Enkelte typer av rødsvingel kan være vanskelige å holde atskilt (i hvert fall overflatisk) fra stivsvingel &lt;em&gt;F. trachyphylla&lt;/em&gt;.&lt;/p&gt;</v>
          </cell>
          <cell r="DD1245" t="str">
            <v>&lt;p&gt;Arten er dokumentert fra Ro Hå: Nærland allerede i 1875. Neste funn er fra Ro Sandnes: Figgjo i 1948. Arten er funnet seks ganger før 1970 og 11 ganger etter det. Planten er trolig i hovedsak innført de siste 20 årene, og i økende grad. Den er funnet spredt nord til Sogn og Fjordane, men den er så massivt oversett at den kan være over store deler av landet uten at vi vet det. Mørketallet er derfor stort.&lt;/p&gt;</v>
          </cell>
          <cell r="DE1245" t="str">
            <v>Planten er innført som f&amp;#244:rgras og trolig også som restaureringstiltak på veikanter og annen mark. Fruktene har ingen spesiell spredningstilpasning, men spres med dyr og transporter.</v>
          </cell>
          <cell r="DF1245" t="str">
            <v>Invasjonspotensialet er moderat, med usikkerhet til stort, som en kombinasjon av moderat (til lang) median levetid og moderat (til begrenset) ekspansjonshastighet.</v>
          </cell>
          <cell r="DG1245" t="str">
            <v>Planten vurderes å ha middels økologisk effekt. Engrødsvingel er etablert først og fremst i kunsteng og på skrotemark i vid betydning. Slik sett har den liten innflytelse på stedegne naturtyper, men den kan trolig hybridisere introgressivt med de stedegne rasene av rødsvingel, noe som innebærer en massiv genetisk forurensning av &amp;#233:n eller flere stedegne planter. Engrødsvingel sås i kunsteng og er blitt sådd langs veianlegg over hundrevis av mil hvert år, i direkte kontakt med andre raser av rødsvingel i omliggende naturtyper.</v>
          </cell>
          <cell r="DH1245" t="str">
            <v>&lt;p&gt;Engrødsvingel vurderes til høg økologisk risiko, med usikkerhet til svært høg risiko, på grunn av det moderate (til store) invasjonspotensialet og en middels økologisk effekt av introgressiv hybridisering.&lt;/p&gt;</v>
          </cell>
          <cell r="DI1245">
            <v>3</v>
          </cell>
        </row>
        <row r="1246">
          <cell r="B1246" t="str">
            <v>Scleranthus annuus annuus</v>
          </cell>
          <cell r="D1246" t="str">
            <v>ugrasknavel</v>
          </cell>
          <cell r="E1246">
            <v>61508</v>
          </cell>
          <cell r="F1246">
            <v>101548</v>
          </cell>
          <cell r="G1246" t="str">
            <v>ExpertGroups/Karplanter/N</v>
          </cell>
          <cell r="H1246" t="str">
            <v>Karplanter</v>
          </cell>
          <cell r="I1246" t="str">
            <v>Karplanter</v>
          </cell>
          <cell r="J1246" t="str">
            <v>AlienSpecie</v>
          </cell>
          <cell r="N1246">
            <v>3</v>
          </cell>
          <cell r="Q1246">
            <v>3</v>
          </cell>
          <cell r="R1246" t="str">
            <v>V</v>
          </cell>
          <cell r="T1246" t="str">
            <v>HI</v>
          </cell>
          <cell r="U1246">
            <v>4</v>
          </cell>
          <cell r="V1246" t="str">
            <v>3A,3H</v>
          </cell>
          <cell r="W1246" t="str">
            <v>LO</v>
          </cell>
          <cell r="X1246">
            <v>2</v>
          </cell>
          <cell r="Y1246">
            <v>2</v>
          </cell>
          <cell r="Z1246">
            <v>1</v>
          </cell>
          <cell r="AA1246" t="str">
            <v>1821-1840</v>
          </cell>
          <cell r="AB1246" t="str">
            <v>terrestrial</v>
          </cell>
          <cell r="AD1246" t="str">
            <v>origin,unknown</v>
          </cell>
          <cell r="AE1246" t="str">
            <v>yes</v>
          </cell>
          <cell r="AF1246" t="str">
            <v>unknown</v>
          </cell>
          <cell r="AG1246" t="str">
            <v>1821-1840</v>
          </cell>
          <cell r="AH1246" t="str">
            <v>flere steder (bl.a. Ak Ullensaker, Op Ringebu)</v>
          </cell>
          <cell r="AI1246">
            <v>1</v>
          </cell>
          <cell r="AJ1246" t="str">
            <v>V</v>
          </cell>
          <cell r="AN1246">
            <v>7</v>
          </cell>
          <cell r="AO1246" t="str">
            <v>introductionTransportpollution,introductionStowaway,spreadStowaway,spreadTransportpollution,spreadNaturalDispersal</v>
          </cell>
          <cell r="AP1246" t="str">
            <v>Øs,OsA,Bu,Ve,Te,Aa,Va,Mr</v>
          </cell>
          <cell r="AQ1246">
            <v>140</v>
          </cell>
          <cell r="AR1246">
            <v>6</v>
          </cell>
          <cell r="AS1246">
            <v>840</v>
          </cell>
          <cell r="AT1246">
            <v>170000</v>
          </cell>
          <cell r="AU1246">
            <v>840</v>
          </cell>
          <cell r="AV1246">
            <v>100</v>
          </cell>
          <cell r="AW1246" t="str">
            <v>Ingen kjent effekt</v>
          </cell>
          <cell r="AX1246" t="str">
            <v>Ingen kjent effekt</v>
          </cell>
          <cell r="BC1246" t="str">
            <v>Ingen kjent effekt</v>
          </cell>
          <cell r="BD1246" t="str">
            <v>Ingen kjent effekt</v>
          </cell>
          <cell r="BE1246" t="str">
            <v>no</v>
          </cell>
          <cell r="BF1246" t="str">
            <v>no</v>
          </cell>
          <cell r="BG1246" t="str">
            <v>V</v>
          </cell>
          <cell r="BK1246" t="str">
            <v>temperate_nemoral:Europe|subtropic_mediterranean:Europe,Asia,Africa</v>
          </cell>
          <cell r="BM1246" t="str">
            <v>temperate_nemoral:Europe,Oceania,NorthAndCentralAmerica|subtropic_mediterranean:Europe,Asia,Africa,Oceania,NorthAndCentralAmerica,SouthAmerica|subtropic_caperegion:Africa|subtropic_highlands:Africa</v>
          </cell>
          <cell r="BO1246">
            <v>3</v>
          </cell>
          <cell r="BR1246" t="str">
            <v>RedListCategoryLevel</v>
          </cell>
          <cell r="BT1246">
            <v>2</v>
          </cell>
          <cell r="BW1246" t="str">
            <v>SpreadYearlyIncreaseObservations</v>
          </cell>
          <cell r="BX1246">
            <v>114</v>
          </cell>
          <cell r="BY1246">
            <v>1</v>
          </cell>
          <cell r="CB1246" t="str">
            <v>T35,T37,T40,T42</v>
          </cell>
          <cell r="CC1246">
            <v>1</v>
          </cell>
          <cell r="CH1246">
            <v>1</v>
          </cell>
          <cell r="CM1246">
            <v>1</v>
          </cell>
          <cell r="CQ1246">
            <v>1</v>
          </cell>
          <cell r="CU1246">
            <v>3</v>
          </cell>
          <cell r="CW1246" t="str">
            <v>X</v>
          </cell>
          <cell r="CX1246">
            <v>1</v>
          </cell>
          <cell r="CY1246">
            <v>1</v>
          </cell>
          <cell r="DB1246">
            <v>0</v>
          </cell>
          <cell r="DC1246" t="str">
            <v>Ugrasknavel &lt;i&gt;Scleranthus annuus&lt;/i&gt; subsp. &lt;i&gt;annuus&lt;/i&gt; er en ettårig urt med effektiv frøformering. Fruktene spres med dyr, folk og transportmidler. Den er utbredt i Mellom- og Sør-Europa, Vest-Asia og Middelhavsområdet. Den er knyttet til nokså tørr, åpen skrotemark (konkurransesvak).</v>
          </cell>
          <cell r="DD1246" t="str">
            <v>&lt;p&gt;Ugrasknavel ble først dokumentert med herbariebelegg fra de første tiårene på 1800-tallet, og den kan ha vært etablert i landet før 1800. De tidligste beleggene er fra innlandet på Østlandet (Romerike, Gudbrandsdalen), nok en indikasjon på tidlig innførsel. Arten har siden hatt stabil, men ikke sterkt økende forekomst på Østlandet nordover til Gudbrandsdalen (og trolig over til indre Sogn og indre Sunnmøre/Romsdal), og på Sørlandet.&lt;/p&gt;&lt;p&gt;Vurderingen av plantens status i Norge (som fremmed og innført i relativt ny tid) avviker sterkt fra vurderingen i våre naboland. I Danmark er den kjent med makrofossiler fra jernalderen, og Hartvig (2015) skriver: "Sandsynligvis indslæbt med korn senest i Bronzealderen". I Sverige og Finland regnes den også som gammel (arkeofytt) hent nord til H&amp;#228:rjedalen, Ångermanland og nordre Karelen (Hultgård 2001). Kontrasten mellom Norge og våre naboland i utbredelseskartet hos Hultgård er markert. Det kan tenkes at vi burde revurdere denne planten som en arkeofytt (i hvert fall fra før middelalderen).&lt;/p&gt;</v>
          </cell>
          <cell r="DE1246" t="str">
            <v>Ugrasknavel har kommet inn med grasfrø, korn, ballastjord og transportmidler. Den spres med transportmidler, folk og dyr, og ved forflytning av jordmasser.</v>
          </cell>
          <cell r="DF1246" t="str">
            <v>Invasjonspotensialet er moderat, en kombinasjon av moderat median levetid og begrenset ekspansjonshastighet. Ekspansjonshastigheten er muligens også lågere enn analysen tilsier: planten har vært lenge i landet, og økningen i senere tid kan skyldes at flere er blitt oppmerksomme på den etter at den ble skilt ut i norske floraer.</v>
          </cell>
          <cell r="DG1246" t="str">
            <v>Moderat (med usikkerhet til liten) økologisk effekt, og utelukkende fordi den opplagt er interfertil med den stedegne planten bakkeknavel &lt;i&gt;Scleranthus annuus&lt;/i&gt; subsp. &lt;i&gt;polycarpos&lt;/i&gt;. Mellomformer gjør grensa mellom de to artene flytende, og introgresjon er sterkt indikert. Hartvig (2015) oppgir at omtrent halvparten av det innsamlete materialet av arten &lt;i&gt;S. annuus&lt;/i&gt; i Danmark hører til mellomformer.</v>
          </cell>
          <cell r="DH1246" t="str">
            <v>&lt;p&gt;Ugrasknavel vurderes til høg økologisk risiko, med usikkerhet til låg risiko, og bare på grunn av introgresjon med den stedegne bakkeknavelen. Dette er en stor endring fra vurderingen i 2012 hvor den ble vurdert til låg risiko og utelukkende på grunn av et begrenset invasjonspotensial. Endringen skyldes i hovedsak to forhold: vi har revidert materiale av arten i herbariene og vet dermed at vi har mer ugrasknavel enn vi antok i 2012, og hybridiseringsrisikoen ble ikke tatt med i vurderingen i 2012.&lt;/p&gt;</v>
          </cell>
          <cell r="DI1246">
            <v>2</v>
          </cell>
        </row>
        <row r="1247">
          <cell r="B1247" t="str">
            <v>Campanula latifolia macrantha</v>
          </cell>
          <cell r="C1247" t="str">
            <v>(Fisch. ex Hornem.)</v>
          </cell>
          <cell r="D1247" t="str">
            <v>prydstorklokke</v>
          </cell>
          <cell r="E1247">
            <v>139108</v>
          </cell>
          <cell r="F1247">
            <v>100936</v>
          </cell>
          <cell r="G1247" t="str">
            <v>ExpertGroups/Karplanter/N</v>
          </cell>
          <cell r="H1247" t="str">
            <v>Karplanter</v>
          </cell>
          <cell r="I1247" t="str">
            <v>Karplanter</v>
          </cell>
          <cell r="J1247" t="str">
            <v>AlienSpecie</v>
          </cell>
          <cell r="N1247">
            <v>3</v>
          </cell>
          <cell r="Q1247">
            <v>2</v>
          </cell>
          <cell r="R1247" t="str">
            <v>V</v>
          </cell>
          <cell r="T1247" t="str">
            <v>LO</v>
          </cell>
          <cell r="U1247">
            <v>2</v>
          </cell>
          <cell r="V1247" t="str">
            <v>3AB,2H</v>
          </cell>
          <cell r="X1247">
            <v>5</v>
          </cell>
          <cell r="Y1247">
            <v>4</v>
          </cell>
          <cell r="Z1247">
            <v>3</v>
          </cell>
          <cell r="AA1247" t="str">
            <v>1980-1989</v>
          </cell>
          <cell r="AB1247" t="str">
            <v>terrestrial</v>
          </cell>
          <cell r="AD1247" t="str">
            <v>unknown</v>
          </cell>
          <cell r="AE1247" t="str">
            <v>yes</v>
          </cell>
          <cell r="AF1247" t="str">
            <v>unknown</v>
          </cell>
          <cell r="AG1247" t="str">
            <v>1980-1989</v>
          </cell>
          <cell r="AH1247" t="str">
            <v>Nordland og Troms: flere steder (observasjoner, R. Elven)</v>
          </cell>
          <cell r="AI1247">
            <v>5</v>
          </cell>
          <cell r="AJ1247" t="str">
            <v>V</v>
          </cell>
          <cell r="AL1247">
            <v>2</v>
          </cell>
          <cell r="AM1247" t="str">
            <v>importDirect</v>
          </cell>
          <cell r="AN1247">
            <v>1</v>
          </cell>
          <cell r="AO1247" t="str">
            <v>introductionEscaped</v>
          </cell>
          <cell r="AP1247" t="str">
            <v>Øs,He,Op,Va,Mr,St,No,Tr</v>
          </cell>
          <cell r="AQ1247">
            <v>68</v>
          </cell>
          <cell r="AR1247">
            <v>5</v>
          </cell>
          <cell r="AS1247">
            <v>340</v>
          </cell>
          <cell r="AT1247">
            <v>240000</v>
          </cell>
          <cell r="AU1247">
            <v>700</v>
          </cell>
          <cell r="AV1247">
            <v>50</v>
          </cell>
          <cell r="AW1247" t="str">
            <v>Ingen kjent effekt</v>
          </cell>
          <cell r="AX1247" t="str">
            <v>Ingen kjent effekt</v>
          </cell>
          <cell r="BC1247" t="str">
            <v>Ingen kjent effekt</v>
          </cell>
          <cell r="BD1247" t="str">
            <v>Ingen kjent effekt</v>
          </cell>
          <cell r="BE1247" t="str">
            <v>no</v>
          </cell>
          <cell r="BF1247" t="str">
            <v>no</v>
          </cell>
          <cell r="BK1247" t="str">
            <v>temperate_nemoral:Europe,Asia</v>
          </cell>
          <cell r="BM1247" t="str">
            <v>temperate_boreal:Europe|temperate_nemoral:Europe,Asia</v>
          </cell>
          <cell r="BO1247">
            <v>3</v>
          </cell>
          <cell r="BQ1247" t="str">
            <v>X</v>
          </cell>
          <cell r="BR1247" t="str">
            <v>RedListCategoryLevel</v>
          </cell>
          <cell r="BT1247">
            <v>3</v>
          </cell>
          <cell r="BW1247" t="str">
            <v>SpreadYearlyIncreaseObservations</v>
          </cell>
          <cell r="BX1247">
            <v>260</v>
          </cell>
          <cell r="BY1247">
            <v>1</v>
          </cell>
          <cell r="CB1247" t="str">
            <v>T4,T35,T40,T42</v>
          </cell>
          <cell r="CC1247">
            <v>1</v>
          </cell>
          <cell r="CH1247">
            <v>1</v>
          </cell>
          <cell r="CM1247">
            <v>1</v>
          </cell>
          <cell r="CQ1247">
            <v>1</v>
          </cell>
          <cell r="CU1247">
            <v>2</v>
          </cell>
          <cell r="CW1247" t="str">
            <v>X</v>
          </cell>
          <cell r="CX1247">
            <v>1</v>
          </cell>
          <cell r="CY1247">
            <v>1</v>
          </cell>
          <cell r="DB1247">
            <v>0</v>
          </cell>
          <cell r="DC1247" t="str">
            <v>Prydstorklokke &lt;em&gt;Campanula latifolia &lt;/em&gt;subsp. &lt;em&gt;macrantha &lt;/em&gt;er en langlevd flerårig urt med noe klonal vekst og frøformering. Frøene spres passivt fra stive stengler. Den kommer fra Kaukasus og er en populær hagestaude nordpå, kanskje nokså gammel i Nord-Norge, og også dyrket sørpå, mest i innlandsstrøk og Østfold.&lt;br/&gt;De plantene som er blitt kalt subsp. &lt;i&gt;macrantha&lt;/i&gt; i Norge, burde nok sammenlignes med originalt materiale fra Kaukasus (noe som ikke er tilgjengelig i norske samlinger). Det kan tenkes at de norske hageplantene heller er særlig pene fargevarianter av vår hjemlige storklokke subsp. &lt;i&gt;latifolia&lt;/i&gt; som er blitt tatt inn i kultur.</v>
          </cell>
          <cell r="DD1247" t="str">
            <v>&lt;p&gt;De første noteringene utafor hager er fra nordre Nordland (nordre Salten, Ofoten) og fra Troms, men er ikke belagt i samlinger. Tidligste dokumenterte funn er fra Øf Rygge i 1991. Planten er nå funnet i åtte fylker, med mest stabile forekomster i Østfold, Nordland og Troms. Mørketallet kan være høgt.&lt;/p&gt;</v>
          </cell>
          <cell r="DE1247" t="str">
            <v>Planten er innført som hageplante og spredt fra hager ved utkast og frø. Den synes å vise en moderat spredning, trolig både ved vegetativ vekst fra hageutkast og med spredning av frø ut fra hager, men liten eller ingen videre spredning etter etablering i naturen.</v>
          </cell>
          <cell r="DF1247" t="str">
            <v>Invasjonspotensialet er moderat, med moderat (med usikkerhet til begrenset) median levetid og moderat ekspansjonshastighet.</v>
          </cell>
          <cell r="DG1247" t="str">
            <v>Planten vurderes å ha en liten negativ økologisk effekt knyttet til potensialet for introgressiv hybridisering med den hjemlige planten skogstorklokke &lt;i&gt;Campanula latifolia&lt;/i&gt; subsp. &lt;i&gt;latifolia&lt;/i&gt; som den ofte forekommer sammen med. Lokale vansker med å skille mellom de to (f.eks. i Østfold) kan skyldes pågående hybridisering. Vi setter usikkerhet nedover fordi omfanget av en slik introgressiv hybridsering er uklar. En eventuell hybridisering vil uansett være begrenset til en liten del av utbredelsen til skogstorklokke (dvs. lokal i prosjektets mening). Helst ville vi satt ingen kjent effekt med usikkerhet til en liten effekt, men dette er ikke teknisk mulig i vurderingssystemet. &lt;br/&gt;Planten har ingen kjent negativ effekt på naturtyper: den inntar riktignok lite påvirkete naturtyper som skogkanter og næringsrik skog, men den er ikke særlig ekspansiv der.</v>
          </cell>
          <cell r="DH1247" t="str">
            <v>&lt;p&gt;Prydstorklokke vurderes til låg økologisk risiko, en kombinasjon av moderat invasjonspotensial og en liten (til ingen kjent) økologisk effekt knyttet til mulig hybridisering med introgresjon. Dette er en stor endring fra vurderingen i forrige runde i 2012 (svært høg risiko). Årsakene til endringen er både endring i hvordan invasjonspotensialet er blitt beregnet, og nedjustering av betydningen en eventuell hybridisering med hjemlig skogstorklokke har, en effekt som førte til svært høg risiko i 2012. &lt;/p&gt;</v>
          </cell>
          <cell r="DI1247">
            <v>0</v>
          </cell>
        </row>
        <row r="1248">
          <cell r="B1248" t="str">
            <v>Centaurea nemoralis</v>
          </cell>
          <cell r="C1248" t="str">
            <v>Jord.</v>
          </cell>
          <cell r="D1248" t="str">
            <v>ballastknoppurt</v>
          </cell>
          <cell r="E1248">
            <v>131573</v>
          </cell>
          <cell r="F1248">
            <v>143460</v>
          </cell>
          <cell r="G1248" t="str">
            <v>ExpertGroups/Karplanter/N</v>
          </cell>
          <cell r="H1248" t="str">
            <v>Karplanter</v>
          </cell>
          <cell r="I1248" t="str">
            <v>Karplanter</v>
          </cell>
          <cell r="J1248" t="str">
            <v>AlienSpecie</v>
          </cell>
          <cell r="N1248">
            <v>1</v>
          </cell>
          <cell r="Q1248">
            <v>2</v>
          </cell>
          <cell r="T1248" t="str">
            <v>LO</v>
          </cell>
          <cell r="U1248">
            <v>2</v>
          </cell>
          <cell r="V1248" t="str">
            <v>1,2H</v>
          </cell>
          <cell r="X1248">
            <v>4</v>
          </cell>
          <cell r="Y1248">
            <v>2</v>
          </cell>
          <cell r="Z1248">
            <v>3</v>
          </cell>
          <cell r="AA1248">
            <v>1882</v>
          </cell>
          <cell r="AB1248" t="str">
            <v>terrestrial</v>
          </cell>
          <cell r="AD1248" t="str">
            <v>origin</v>
          </cell>
          <cell r="AE1248" t="str">
            <v>yes</v>
          </cell>
          <cell r="AF1248" t="str">
            <v>unknown</v>
          </cell>
          <cell r="AG1248">
            <v>1909</v>
          </cell>
          <cell r="AH1248" t="str">
            <v>Øf Fredrikstad: Øra (ballast)</v>
          </cell>
          <cell r="AI1248">
            <v>5</v>
          </cell>
          <cell r="AJ1248" t="str">
            <v>V</v>
          </cell>
          <cell r="AN1248">
            <v>1</v>
          </cell>
          <cell r="AO1248" t="str">
            <v>introductionStowaway</v>
          </cell>
          <cell r="AP1248" t="str">
            <v>Øs</v>
          </cell>
          <cell r="AQ1248">
            <v>4</v>
          </cell>
          <cell r="AR1248">
            <v>2</v>
          </cell>
          <cell r="AS1248">
            <v>8</v>
          </cell>
          <cell r="AT1248">
            <v>1</v>
          </cell>
          <cell r="AU1248">
            <v>4</v>
          </cell>
          <cell r="AV1248">
            <v>100</v>
          </cell>
          <cell r="AW1248" t="str">
            <v>Ingen kjent effekt</v>
          </cell>
          <cell r="AX1248" t="str">
            <v>Ingen kjent effekt</v>
          </cell>
          <cell r="BC1248" t="str">
            <v>Ingen kjent effekt</v>
          </cell>
          <cell r="BD1248" t="str">
            <v>Ingen kjent effekt</v>
          </cell>
          <cell r="BE1248" t="str">
            <v>no</v>
          </cell>
          <cell r="BF1248" t="str">
            <v>no</v>
          </cell>
          <cell r="BG1248" t="str">
            <v>V</v>
          </cell>
          <cell r="BK1248" t="str">
            <v>temperate_nemoral:Europe|subtropic_mediterranean:Europe</v>
          </cell>
          <cell r="BM1248" t="str">
            <v>temperate_nemoral:Europe|subtropic_mediterranean:Europe</v>
          </cell>
          <cell r="BO1248">
            <v>1</v>
          </cell>
          <cell r="BR1248" t="str">
            <v>RedListCategoryLevel</v>
          </cell>
          <cell r="BT1248">
            <v>1</v>
          </cell>
          <cell r="BW1248" t="str">
            <v>SpreadYearlyIncreaseCalculatedExpansionSpeed</v>
          </cell>
          <cell r="BX1248">
            <v>0</v>
          </cell>
          <cell r="BY1248">
            <v>1</v>
          </cell>
          <cell r="CB1248" t="str">
            <v>T35,T40</v>
          </cell>
          <cell r="CC1248">
            <v>1</v>
          </cell>
          <cell r="CH1248">
            <v>1</v>
          </cell>
          <cell r="CM1248">
            <v>1</v>
          </cell>
          <cell r="CQ1248">
            <v>1</v>
          </cell>
          <cell r="CU1248">
            <v>2</v>
          </cell>
          <cell r="CX1248">
            <v>1</v>
          </cell>
          <cell r="CY1248">
            <v>1</v>
          </cell>
          <cell r="DB1248">
            <v>0</v>
          </cell>
          <cell r="DC1248" t="str">
            <v>Ballastknoppurt &lt;em&gt;Centaurea &lt;/em&gt;&lt;em&gt;nemoralis &lt;/em&gt;(tidligere &lt;i&gt;C. nigra&lt;/i&gt; subsp. &lt;i&gt;nemoralis&lt;/i&gt;) er en flerårig urt med litt klonal vekst og med frøreproduksjon. Den stammer fra Vest-Europa. Fruktene er vindspredte, over nokså korte distanser. Arten synes å være marginalt tilpasset norsk klima.</v>
          </cell>
          <cell r="DD1248" t="str">
            <v>&lt;p&gt;Arten synes å ha hatt &amp;#233:n eneste stabil forekomst fra ballastperioden til nå, i Øf Fredrikstad: Kråkerøy, "Røds bruk" på Glombo. Denne er ikke reflektert i funnstatistikken fordi den først ble påvist i 1966, men trolig har arten stått der fra 1890-1910. Alle de andre forekomstene synes å ha vært forbigående: Øf Fredrikstad: Øra 1909-1912 og 1969, Gressvik 1910 og "kommunebryggen" 1911, Oslo: Grønlia 1882-1884, Ak Nesodden: Langøyene 1924: og en litt usikker fra Øf Halden: havnen 1960. Arten har dermed &amp;#233:n stabil (og langlevd) forekomst i Norge og forventes ikke å få flere. Innførselen stoppet opp for hundre år siden.&lt;/p&gt;</v>
          </cell>
          <cell r="DE1248" t="str">
            <v>Arten er innført med ballastjord, med liten eller ingen videre spredning.</v>
          </cell>
          <cell r="DF1248" t="str">
            <v>Invasjonspotensialet er lite, med minste skår for både median levetid og ekspansjonshastighet (negativ populasjonsutvikling i 100 år). Arten er i tilbakegang og kan forsvinne fra norsk natur i løpet av de kommende 50 år.</v>
          </cell>
          <cell r="DG1248" t="str">
            <v>Arten vurderes til en liten økologisk effekt. Den har ingen kjent negativ effekt på naturtyper, men den kan hybridisere introgressivt med engknoppurt &lt;i&gt;C. jacea&lt;/i&gt; og svartknoppurt &lt;i&gt;C. nigra&lt;/i&gt;. Ingen av dens forekomster (i fortid eller nåtid) er nær forekomster av svartknoppurt, men hybrider med engknoppurt er kjent fra Øf Halden 1960 og Fredrikstad (Øra) 1905-1910. Funnet av hybriden i Halden tyder på at det har vært en forekomst der av ballastknoppurt, aldri fanget opp av botanikerne. Hybridiseringen skjer i så lokal skala at den har minimal betydning for den stedegne arten engknoppurt.</v>
          </cell>
          <cell r="DH1248" t="str">
            <v>&lt;p&gt;Ballastknoppurt vurderes til låg økologisk risiko fordi den har hybridisert, og trolig introgressivt, med en stedegen art ett eller to steder. Arten har i dag &amp;#233:n stabil (og langlevd) forekomst i Norge og forventes ikke å få flere. Innførselen stoppet opp for hundre år siden. Den eneste årsaken til at denne ytterst sjeldne planten i norsk natur lander i risikokategori, er at det er registrert hybridisering mellom ballastknoppurt og engknoppurt &lt;em&gt;C. jacea&lt;/em&gt;. Hybridene i denne delen av slekta er normalt fullt fertile og med tilbakekrysning (introgresjon) med foreldrene. Vurderingen denne gangen er en markert endring fra høg risiko i 2012. Endringen skyldes en kombinasjon av endret beregningsmåte for invasjonspotensial og en modifisering i kriteriet for effekt av introgressiv hybridisering. Modifiseringen ligger i at det at arten har bare lokal effekt gir lågere kategori.&lt;/p&gt;</v>
          </cell>
          <cell r="DI1248">
            <v>0</v>
          </cell>
        </row>
        <row r="1249">
          <cell r="B1249" t="str">
            <v>Chamerion latifolium</v>
          </cell>
          <cell r="C1249" t="str">
            <v>(L.) Holub</v>
          </cell>
          <cell r="D1249" t="str">
            <v>polargeitrams</v>
          </cell>
          <cell r="E1249">
            <v>131769</v>
          </cell>
          <cell r="F1249">
            <v>157457</v>
          </cell>
          <cell r="G1249" t="str">
            <v>ExpertGroups/Karplanter/N</v>
          </cell>
          <cell r="H1249" t="str">
            <v>Karplanter</v>
          </cell>
          <cell r="I1249" t="str">
            <v>Karplanter</v>
          </cell>
          <cell r="J1249" t="str">
            <v>AlienSpecie</v>
          </cell>
          <cell r="N1249">
            <v>1</v>
          </cell>
          <cell r="Q1249">
            <v>1</v>
          </cell>
          <cell r="T1249" t="str">
            <v>NK</v>
          </cell>
          <cell r="U1249">
            <v>1</v>
          </cell>
          <cell r="V1249" t="str">
            <v>1,1</v>
          </cell>
          <cell r="AA1249">
            <v>2015</v>
          </cell>
          <cell r="AB1249" t="str">
            <v>terrestrial</v>
          </cell>
          <cell r="AD1249" t="str">
            <v>unknown</v>
          </cell>
          <cell r="AE1249" t="str">
            <v>no</v>
          </cell>
          <cell r="AF1249" t="str">
            <v>unknown</v>
          </cell>
          <cell r="AG1249">
            <v>2015</v>
          </cell>
          <cell r="AH1249" t="str">
            <v>Tr Tromsø: Håkøybotn</v>
          </cell>
          <cell r="AI1249">
            <v>10</v>
          </cell>
          <cell r="AJ1249" t="str">
            <v>V</v>
          </cell>
          <cell r="AL1249">
            <v>2</v>
          </cell>
          <cell r="AM1249" t="str">
            <v>importDirect</v>
          </cell>
          <cell r="AN1249">
            <v>1</v>
          </cell>
          <cell r="AO1249" t="str">
            <v>introductionEscaped</v>
          </cell>
          <cell r="AP1249" t="str">
            <v>Tr</v>
          </cell>
          <cell r="AQ1249">
            <v>4</v>
          </cell>
          <cell r="AR1249">
            <v>4</v>
          </cell>
          <cell r="AS1249">
            <v>16</v>
          </cell>
          <cell r="AT1249">
            <v>1</v>
          </cell>
          <cell r="AU1249">
            <v>48</v>
          </cell>
          <cell r="AV1249">
            <v>0</v>
          </cell>
          <cell r="AW1249" t="str">
            <v>Ingen kjent effekt</v>
          </cell>
          <cell r="AX1249" t="str">
            <v>Ingen kjent effekt</v>
          </cell>
          <cell r="BC1249" t="str">
            <v>Ingen kjent effekt</v>
          </cell>
          <cell r="BD1249" t="str">
            <v>Ingen kjent effekt</v>
          </cell>
          <cell r="BE1249" t="str">
            <v>no</v>
          </cell>
          <cell r="BF1249" t="str">
            <v>no</v>
          </cell>
          <cell r="BG1249" t="str">
            <v>V</v>
          </cell>
          <cell r="BK1249" t="str">
            <v>polar:Europe,Asia,NorthAndCentralAmerica|temperate_boreal:Europe,Asia,NorthAndCentralAmerica|temperate_nemoral:Asia,NorthAndCentralAmerica</v>
          </cell>
          <cell r="BM1249" t="str">
            <v>polar:Europe,Asia,NorthAndCentralAmerica|temperate_boreal:Europe,Asia,NorthAndCentralAmerica|temperate_nemoral:Asia,NorthAndCentralAmerica</v>
          </cell>
          <cell r="BO1249">
            <v>1</v>
          </cell>
          <cell r="BP1249" t="str">
            <v>X</v>
          </cell>
          <cell r="BR1249" t="str">
            <v>RedListCategoryLevel</v>
          </cell>
          <cell r="BT1249">
            <v>1</v>
          </cell>
          <cell r="BW1249" t="str">
            <v>SpreadYearlyIncreaseCalculatedExpansionSpeed</v>
          </cell>
          <cell r="BX1249">
            <v>0</v>
          </cell>
          <cell r="BY1249">
            <v>1</v>
          </cell>
          <cell r="CB1249" t="str">
            <v>T18</v>
          </cell>
          <cell r="CC1249">
            <v>1</v>
          </cell>
          <cell r="CH1249">
            <v>1</v>
          </cell>
          <cell r="CM1249">
            <v>1</v>
          </cell>
          <cell r="CQ1249">
            <v>1</v>
          </cell>
          <cell r="CU1249">
            <v>1</v>
          </cell>
          <cell r="CX1249">
            <v>0</v>
          </cell>
          <cell r="CY1249">
            <v>1</v>
          </cell>
          <cell r="DB1249">
            <v>0</v>
          </cell>
          <cell r="DC1249" t="str">
            <v>Arktisk geitrams &lt;i&gt;Chamerion latifolium&lt;/i&gt; er en arktisk-alpin og nordlig boreal art der eneste gap i dens nesten sirkumpolare utbredelse er mellom Island og Nord-Russland (dvs. Fennoskandia og Svalbard). Den er en flerårig urt med omfattende jordstengler, og den inntar noe åpne, gjerne litt forstyrrete vegetasjonstyper (jfr. det islandske navnet &amp;#39:eyrar&amp;#243:s&amp;#39:). Den har en omfattende frøproduksjon, og frøene er utstyrt med hår og kan spres over store avstander (kilometer eller mil, f.eks. mellom Grønland og Island).</v>
          </cell>
          <cell r="DD1249" t="str">
            <v>Arten ble funnet som ny for norsk natur i Håkøybotn i Tr Tromsø i 2015 (Alm &amp; Pedersen 2015).</v>
          </cell>
          <cell r="DE1249" t="str">
            <v>Arten er innført som hageplante. Det er uvisst hvordan den har spredt seg ut fra hager, men enten ved utkast eller med frø.</v>
          </cell>
          <cell r="DF1249" t="str">
            <v>Formelt sett har arten per i dag et lite invasjonspotensial, med kort (med usikkerhet til begrenset) median levetid og foreløpig ingen ekspansjon. Arten kan imidlertid ha et enormt invasjonspotensiale i Nord-Norge og fjellstrøk. Den er en av de klimatisk best tilpassete arter som fortsatt mangler i Norge. Det finnes ingen data for mulig ekspansjon foreløpig.</v>
          </cell>
          <cell r="DG1249" t="str">
            <v>Arten vurderes å ha ingen kjent negativ økologisk effekt. Den kan i prinsippet hybridisere og danne fertilt avkom med vår stedegne art geitrams &lt;i&gt;Chamerion angustifolium&lt;/i&gt;. Hybriden, som kalles &lt;i&gt;C. &lt;/i&gt;x &lt;i&gt;intermedium&lt;/i&gt;, oppstår imidlertid sjelden og er foreløpig bare påvist på Vest-Grønland (men der med en stor egen-utbredelse) og i Canada. Vi velger derfor å anse denne effekten som usannsynlig hos oss.</v>
          </cell>
          <cell r="DH1249" t="str">
            <v>Arktisk geitrams vurderes til ingen kjent økologisk risiko. Arten dyrkes sjelden i norske hager, men er meget attraktiv og kan ha ei stor framtid, i og utafor hager, dersom den blir dyrket og spredt oftere. Den kan innta mange noe forstyrrete vegetasjonstyper, men er ikke konkurransedyktig i mer sluttet vegetasjon. Den kan hybridisere med fertilt avkom med stedegen geitrams, men det er lite trolig at slik hybridisering kan ha et omfang som vil påvirke stedegen geitrams i noen som helst grad.</v>
          </cell>
          <cell r="DI1249">
            <v>1</v>
          </cell>
        </row>
        <row r="1250">
          <cell r="B1250" t="str">
            <v>Viola ×williamsii</v>
          </cell>
          <cell r="C1250" t="str">
            <v>Wittr.</v>
          </cell>
          <cell r="E1250">
            <v>145767</v>
          </cell>
          <cell r="F1250">
            <v>128866</v>
          </cell>
          <cell r="G1250" t="str">
            <v>ExpertGroups/Karplanter/N</v>
          </cell>
          <cell r="H1250" t="str">
            <v>Karplanter</v>
          </cell>
          <cell r="I1250" t="str">
            <v>Karplanter</v>
          </cell>
          <cell r="J1250" t="str">
            <v>AlienSpecie</v>
          </cell>
          <cell r="N1250">
            <v>3</v>
          </cell>
          <cell r="O1250" t="str">
            <v>V</v>
          </cell>
          <cell r="Q1250">
            <v>2</v>
          </cell>
          <cell r="T1250" t="str">
            <v>LO</v>
          </cell>
          <cell r="U1250">
            <v>2</v>
          </cell>
          <cell r="V1250" t="str">
            <v>3B,2H</v>
          </cell>
          <cell r="AA1250">
            <v>1959</v>
          </cell>
          <cell r="AB1250" t="str">
            <v>terrestrial</v>
          </cell>
          <cell r="AD1250" t="str">
            <v>unknown</v>
          </cell>
          <cell r="AE1250" t="str">
            <v>no</v>
          </cell>
          <cell r="AF1250" t="str">
            <v>unknown</v>
          </cell>
          <cell r="AG1250">
            <v>1995</v>
          </cell>
          <cell r="AH1250" t="str">
            <v>Bu Lier</v>
          </cell>
          <cell r="AI1250">
            <v>3</v>
          </cell>
          <cell r="AJ1250" t="str">
            <v>V</v>
          </cell>
          <cell r="AL1250">
            <v>1</v>
          </cell>
          <cell r="AM1250" t="str">
            <v>importDirect</v>
          </cell>
          <cell r="AN1250">
            <v>3</v>
          </cell>
          <cell r="AO1250" t="str">
            <v>spreadNaturalDispersal,introductionEscaped</v>
          </cell>
          <cell r="AP1250" t="str">
            <v>Bu,Aa,Ho,St</v>
          </cell>
          <cell r="AQ1250">
            <v>16</v>
          </cell>
          <cell r="AR1250">
            <v>10</v>
          </cell>
          <cell r="AS1250">
            <v>160</v>
          </cell>
          <cell r="AT1250">
            <v>120000</v>
          </cell>
          <cell r="AU1250">
            <v>480</v>
          </cell>
          <cell r="AV1250">
            <v>100</v>
          </cell>
          <cell r="AW1250" t="str">
            <v>Ingen kjent effekt</v>
          </cell>
          <cell r="AX1250" t="str">
            <v>Ingen kjent effekt</v>
          </cell>
          <cell r="BC1250" t="str">
            <v>Ingen kjent effekt</v>
          </cell>
          <cell r="BD1250" t="str">
            <v>Ingen kjent effekt</v>
          </cell>
          <cell r="BE1250" t="str">
            <v>no</v>
          </cell>
          <cell r="BF1250" t="str">
            <v>no</v>
          </cell>
          <cell r="BK1250" t="str">
            <v>unknown:Europe</v>
          </cell>
          <cell r="BM1250" t="str">
            <v>temperate_boreal:Europe|temperate_nemoral:Europe</v>
          </cell>
          <cell r="BO1250">
            <v>2</v>
          </cell>
          <cell r="BQ1250" t="str">
            <v>X</v>
          </cell>
          <cell r="BR1250" t="str">
            <v>RedListCategoryLevel</v>
          </cell>
          <cell r="BT1250">
            <v>3</v>
          </cell>
          <cell r="BV1250" t="str">
            <v>X</v>
          </cell>
          <cell r="BW1250" t="str">
            <v>SpreadYearlyIncreaseCalculatedExpansionSpeed</v>
          </cell>
          <cell r="BX1250">
            <v>226.54</v>
          </cell>
          <cell r="BY1250">
            <v>1</v>
          </cell>
          <cell r="CB1250" t="str">
            <v>T35,T37</v>
          </cell>
          <cell r="CC1250">
            <v>1</v>
          </cell>
          <cell r="CH1250">
            <v>1</v>
          </cell>
          <cell r="CM1250">
            <v>1</v>
          </cell>
          <cell r="CQ1250">
            <v>1</v>
          </cell>
          <cell r="CU1250">
            <v>2</v>
          </cell>
          <cell r="CX1250">
            <v>1</v>
          </cell>
          <cell r="CY1250">
            <v>1</v>
          </cell>
          <cell r="DB1250">
            <v>0</v>
          </cell>
          <cell r="DC1250" t="str">
            <v>&lt;p&gt;&lt;em&gt;Viola&lt;/em&gt; &amp;#215:&lt;em&gt;williamsii &lt;/em&gt;er en hagefiol av stemorsblomst-gruppen, kalles "bukettviol" på svensk, men har ikke noe offisielt norsk navn. Den er en hagehybrid med komplisert foreldre-bakgrunn, og er en kortlevd flerårig urt. Den overvintrer og setter frø i Norge, men er knapt observert med bestand over mer enn 2-3 år på noe sted i norsk natur. &lt;/p&gt;</v>
          </cell>
          <cell r="DD1250" t="str">
            <v>&lt;p&gt;&lt;em&gt;Viola&lt;/em&gt; x &lt;i&gt;williamsii &lt;/i&gt;er bekreftet funnet 7 steder i norsk natur, første gang i 1959 (ST Trondheim) og deretter med 6 bekreftete funn fra 1995 til 2016 (ikke digitalisert informasjon). Den er trolig ekstremt mye oversett og kan allerede nå forekomme nord til Troms. De fleste funnene representerer enkeltforekomster som ikke ser ut til å være bestander, men årviss bestander observert noen få steder (bl.a. i Bu Øvre Eiker, Elven pers. obs.) og kan være langt vanligere enn vi vet.&lt;/p&gt;&lt;p&gt;Fiol-hybridarten&lt;em&gt; Viola &lt;/em&gt;x&lt;em&gt;williamsii &lt;/em&gt;vil trolig ikke reprodusere effektivt og danne populasjon i Norge. Den er funnet flere ganger (Bu Drammen 1999, Lier 1995, AA Bygland 2001, Lillesand 2002, Ho Samnanger 1995, ST Trondheim 1959), men aldri to ganger på samme sted.&lt;br/&gt;&lt;/p&gt;</v>
          </cell>
          <cell r="DE1250" t="str">
            <v>&lt;p&gt;Arten er innført som hageplante. Den har frøreproduksjon, og frøene spres nokså passivt, over svært korte avstander.&lt;/p&gt;</v>
          </cell>
          <cell r="DF1250" t="str">
            <v>Arten har et moderat invasjonspotensial, med usikkerhet ned til begrenset. Dette er en kombinasjon av begrenset median levetid (med usikkerhet til låg) og moderat ekspansjonshastighet (med usikkerhet til begrenset). Arten spres ut i norsk natur svært ofte, men formerer seg ikke effektivt videre.</v>
          </cell>
          <cell r="DG1250" t="str">
            <v>&lt;p&gt;Arten vurderes å ha en liten økologisk effekt. &lt;i&gt;Viola &lt;/i&gt;x &lt;i&gt;williamsii &lt;/i&gt;har ikke, og forventes heller ikke å få, noen effekt på naturtyper. Dens økologiske effekt er knyttet til hybridisering med stemorsblom &lt;i&gt;Viola tricolor&lt;/i&gt;. Slike hybrider er foreløpig ikke dokumentert i herbariene, men er observert ved en flerårig bestand i Bu Øvre Eiker og forekommer trolig overalt hvor denne hagefiolen blir spredt ut i naturen på steder hvor stemorsblom finnes. Det er mer uvisst om tilbakekrysning påvirker større bestander av stemorsblom, men det er lite trolig. Vi har derfor satt effekten til lokal.&lt;/p&gt;</v>
          </cell>
          <cell r="DH1250" t="str">
            <v>Arten vurderes å medføre låg risiko i norsk natur. Den dukker bare opp på skrotemark i vid betydning, men hybridiserer der og i hager med stedegen stemorsblom &lt;em&gt;Viola tricolor&lt;/em&gt;. Hybridene er trolig like fertile eller mer fertile enn hagearten og kan kanskje være mer hardføre og langlevde enn hagearten. De kan derfor bli stående igjen etter at &lt;i&gt;Viola &lt;/i&gt;x &lt;i&gt;williamsii &lt;/i&gt;er dødd bort, og de kan fortsette å overføre gener til stedegen stemorsblom (introgresjon). Introgresjonen vil trolig være helt lokal og vil påvirke bare små deler av norsk bestand av stemorsblom. Hybridarten ble ved forrige vurderingsrunde ikke formelt risikovurdert på grunn av manglende reproduksjon i norsk natur. Siden den gang har vi også i tillegg blitt kjent med faren for introgresjon.</v>
          </cell>
          <cell r="DI1250">
            <v>2</v>
          </cell>
        </row>
        <row r="1251">
          <cell r="B1251" t="str">
            <v>Ranunculus aconitifolius</v>
          </cell>
          <cell r="C1251" t="str">
            <v>L.</v>
          </cell>
          <cell r="D1251" t="str">
            <v>duppesoleie</v>
          </cell>
          <cell r="E1251">
            <v>63097</v>
          </cell>
          <cell r="F1251">
            <v>103137</v>
          </cell>
          <cell r="G1251" t="str">
            <v>ExpertGroups/Karplanter/N</v>
          </cell>
          <cell r="H1251" t="str">
            <v>Karplanter</v>
          </cell>
          <cell r="I1251" t="str">
            <v>Karplanter</v>
          </cell>
          <cell r="J1251" t="str">
            <v>AlienSpecie</v>
          </cell>
          <cell r="N1251">
            <v>3</v>
          </cell>
          <cell r="Q1251">
            <v>1</v>
          </cell>
          <cell r="T1251" t="str">
            <v>LO</v>
          </cell>
          <cell r="U1251">
            <v>2</v>
          </cell>
          <cell r="V1251" t="str">
            <v>3B,1</v>
          </cell>
          <cell r="X1251">
            <v>1</v>
          </cell>
          <cell r="Y1251">
            <v>1</v>
          </cell>
          <cell r="Z1251">
            <v>1</v>
          </cell>
          <cell r="AA1251">
            <v>1933</v>
          </cell>
          <cell r="AB1251" t="str">
            <v>terrestrial</v>
          </cell>
          <cell r="AD1251" t="str">
            <v>unknown</v>
          </cell>
          <cell r="AE1251" t="str">
            <v>yes</v>
          </cell>
          <cell r="AF1251" t="str">
            <v>unknown</v>
          </cell>
          <cell r="AG1251">
            <v>1933</v>
          </cell>
          <cell r="AH1251" t="str">
            <v>Ho Os: Lysekloster</v>
          </cell>
          <cell r="AI1251">
            <v>5</v>
          </cell>
          <cell r="AJ1251" t="str">
            <v>V</v>
          </cell>
          <cell r="AL1251">
            <v>2</v>
          </cell>
          <cell r="AM1251" t="str">
            <v>importDirect</v>
          </cell>
          <cell r="AN1251">
            <v>2</v>
          </cell>
          <cell r="AO1251" t="str">
            <v>introductionEscaped</v>
          </cell>
          <cell r="AP1251" t="str">
            <v>Bu,Aa,Ro,Mr,St,No,Tr</v>
          </cell>
          <cell r="AQ1251">
            <v>116</v>
          </cell>
          <cell r="AR1251">
            <v>3</v>
          </cell>
          <cell r="AS1251">
            <v>348</v>
          </cell>
          <cell r="AT1251">
            <v>320000</v>
          </cell>
          <cell r="AU1251">
            <v>900</v>
          </cell>
          <cell r="AV1251">
            <v>90</v>
          </cell>
          <cell r="AW1251" t="str">
            <v>Ingen kjent effekt</v>
          </cell>
          <cell r="AX1251" t="str">
            <v>Ingen kjent effekt</v>
          </cell>
          <cell r="BC1251" t="str">
            <v>Ingen kjent effekt</v>
          </cell>
          <cell r="BD1251" t="str">
            <v>Ingen kjent effekt</v>
          </cell>
          <cell r="BE1251" t="str">
            <v>no</v>
          </cell>
          <cell r="BF1251" t="str">
            <v>no</v>
          </cell>
          <cell r="BK1251" t="str">
            <v>temperate_nemoral:Europe</v>
          </cell>
          <cell r="BM1251" t="str">
            <v>temperate_boreal:Europe|temperate_nemoral:Europe</v>
          </cell>
          <cell r="BO1251">
            <v>2</v>
          </cell>
          <cell r="BP1251" t="str">
            <v>X</v>
          </cell>
          <cell r="BR1251" t="str">
            <v>RedListCategoryLevel</v>
          </cell>
          <cell r="BT1251">
            <v>3</v>
          </cell>
          <cell r="BW1251" t="str">
            <v>SpreadYearlyIncreaseObservations</v>
          </cell>
          <cell r="BX1251">
            <v>232</v>
          </cell>
          <cell r="BY1251">
            <v>1</v>
          </cell>
          <cell r="CB1251" t="str">
            <v>T37,T40,T32</v>
          </cell>
          <cell r="CC1251">
            <v>1</v>
          </cell>
          <cell r="CH1251">
            <v>1</v>
          </cell>
          <cell r="CM1251">
            <v>1</v>
          </cell>
          <cell r="CQ1251">
            <v>1</v>
          </cell>
          <cell r="CU1251">
            <v>1</v>
          </cell>
          <cell r="CX1251">
            <v>0</v>
          </cell>
          <cell r="CY1251">
            <v>1</v>
          </cell>
          <cell r="DB1251">
            <v>0</v>
          </cell>
          <cell r="DC1251" t="str">
            <v>Duppesoleie &lt;em&gt;Ranunculus aconitifolius &lt;/em&gt;forekommer i to former: med enkle, fungerende blomster og med fylte, sterile blomster. Den siste formen ("flore pleno") er den som navnet &amp;#39:duppesoleie&amp;#39: henviser på. Duppesoleie i ren utgave forekommer naturlig i fjellområder i Mellom- og Sør-Europa og er en urt som formerer seg seksuelt med frø.</v>
          </cell>
          <cell r="DD1251" t="str">
            <v>&lt;p&gt;Den fertile formen er med sikkerhet bare påvist to ganger, på Lysekloster i Ho Os i 1933 (som etablert bestand) og i Bu Lier i 2014 (angitt som frøforvillet). Arten er hardfør og formen med normale blomster har potensial for reproduksjon og spredning i alle høgtliggende og nordlige deler av Norge. Så lenge bare eller nesten bare formen med fylte blomster dyrkes, så utgjør den ikke noen spredningstrussel, men i alle fall ett funn (Bu Lier 2014) tyder på at formen med fungerende blomster fortsatt også dyrkes i Norge i dag, men vi kjenner ikke til i hvilken utstrekning.&lt;/p&gt;</v>
          </cell>
          <cell r="DE1251" t="str">
            <v>Den fylte formen er den vanlige i hager, særlig i Trøndelag og Nord-Norge, og det er denne som oftest dukker opp på steder der hageavfall og hagejord blir dumpet. Disse plantene er sterile og sprer seg ikke. I tillegg har vi noen funn som tyder på at den fertile utgaven også dyrkes noe: den første fra Ho Os i 1933, og senere i Bu Lier 2014 hvor den er angitt som "frøforvillet".</v>
          </cell>
          <cell r="DF1251" t="str">
            <v>Invasjonspotensialet er moderat på grunn av en begrenset (til moderat) median levetid og en moderat ekspansjonshastighet.</v>
          </cell>
          <cell r="DG1251" t="str">
            <v>Det er ingen kjente negative økologiske effekter knyttet til arten.</v>
          </cell>
          <cell r="DH1251" t="str">
            <v>&lt;p&gt;Duppesoleie vurderes til lav risiko i norsk natur. Det er i all hovedsak den fylte og sterile formen som dyrkes i hager, og den sprer seg kun med hageutkast og kommer seg ikke videre. Det har likevel vært en økning i slike funn de senere årene, og angivelse av frøforvilling i Bu Lier 2014 tyder på at også den fertile formen fortsatt dyrkes. Det er uansett ingen kjente negative økologiske effekter knyttet til disse.&lt;/p&gt;&lt;p&gt;&lt;br/&gt;&lt;/p&gt;</v>
          </cell>
          <cell r="DI1251">
            <v>0</v>
          </cell>
        </row>
        <row r="1252">
          <cell r="B1252" t="str">
            <v>Ranunculus acris friesianus</v>
          </cell>
          <cell r="C1252" t="str">
            <v>(Jord.) Rouy &amp; Foucaud</v>
          </cell>
          <cell r="D1252" t="str">
            <v>parksoleie</v>
          </cell>
          <cell r="E1252">
            <v>136151</v>
          </cell>
          <cell r="F1252">
            <v>103140</v>
          </cell>
          <cell r="G1252" t="str">
            <v>ExpertGroups/Karplanter/N</v>
          </cell>
          <cell r="H1252" t="str">
            <v>Karplanter</v>
          </cell>
          <cell r="I1252" t="str">
            <v>Karplanter</v>
          </cell>
          <cell r="J1252" t="str">
            <v>AlienSpecie</v>
          </cell>
          <cell r="N1252">
            <v>1</v>
          </cell>
          <cell r="Q1252">
            <v>1</v>
          </cell>
          <cell r="T1252" t="str">
            <v>NK</v>
          </cell>
          <cell r="U1252">
            <v>1</v>
          </cell>
          <cell r="V1252" t="str">
            <v>1,1</v>
          </cell>
          <cell r="X1252">
            <v>1</v>
          </cell>
          <cell r="Y1252">
            <v>1</v>
          </cell>
          <cell r="Z1252">
            <v>1</v>
          </cell>
          <cell r="AA1252" t="str">
            <v>ca 1900</v>
          </cell>
          <cell r="AB1252" t="str">
            <v>terrestrial</v>
          </cell>
          <cell r="AD1252" t="str">
            <v>origin</v>
          </cell>
          <cell r="AE1252" t="str">
            <v>yes</v>
          </cell>
          <cell r="AF1252" t="str">
            <v>unknown</v>
          </cell>
          <cell r="AG1252" t="str">
            <v>ca 1900</v>
          </cell>
          <cell r="AH1252" t="str">
            <v>Oslo</v>
          </cell>
          <cell r="AI1252">
            <v>5</v>
          </cell>
          <cell r="AJ1252" t="str">
            <v>V</v>
          </cell>
          <cell r="AN1252">
            <v>1</v>
          </cell>
          <cell r="AO1252" t="str">
            <v>introductionTransportpollution</v>
          </cell>
          <cell r="AP1252" t="str">
            <v>OsA,Ve</v>
          </cell>
          <cell r="AQ1252">
            <v>12</v>
          </cell>
          <cell r="AR1252">
            <v>5</v>
          </cell>
          <cell r="AS1252">
            <v>60</v>
          </cell>
          <cell r="AT1252">
            <v>12300</v>
          </cell>
          <cell r="AU1252">
            <v>120</v>
          </cell>
          <cell r="AV1252">
            <v>100</v>
          </cell>
          <cell r="AW1252" t="str">
            <v>Ingen kjent effekt</v>
          </cell>
          <cell r="AX1252" t="str">
            <v>Ingen kjent effekt</v>
          </cell>
          <cell r="BC1252" t="str">
            <v>Ingen kjent effekt</v>
          </cell>
          <cell r="BD1252" t="str">
            <v>Ingen kjent effekt</v>
          </cell>
          <cell r="BE1252" t="str">
            <v>no</v>
          </cell>
          <cell r="BF1252" t="str">
            <v>no</v>
          </cell>
          <cell r="BG1252" t="str">
            <v>V</v>
          </cell>
          <cell r="BK1252" t="str">
            <v>temperate_nemoral:Europe</v>
          </cell>
          <cell r="BM1252" t="str">
            <v>polar:Europe|temperate_boreal:Europe|temperate_nemoral:Europe</v>
          </cell>
          <cell r="BO1252">
            <v>2</v>
          </cell>
          <cell r="BQ1252" t="str">
            <v>X</v>
          </cell>
          <cell r="BR1252" t="str">
            <v>RedListCategoryLevel</v>
          </cell>
          <cell r="BT1252">
            <v>1</v>
          </cell>
          <cell r="BW1252" t="str">
            <v>SpreadYearlyIncreaseCalculatedExpansionSpeed</v>
          </cell>
          <cell r="BX1252">
            <v>12.4</v>
          </cell>
          <cell r="BY1252">
            <v>1</v>
          </cell>
          <cell r="CB1252" t="str">
            <v>T35,T40,T43</v>
          </cell>
          <cell r="CC1252">
            <v>1</v>
          </cell>
          <cell r="CH1252">
            <v>1</v>
          </cell>
          <cell r="CM1252">
            <v>1</v>
          </cell>
          <cell r="CQ1252">
            <v>1</v>
          </cell>
          <cell r="CU1252">
            <v>1</v>
          </cell>
          <cell r="CX1252">
            <v>0</v>
          </cell>
          <cell r="CY1252">
            <v>1</v>
          </cell>
          <cell r="DB1252">
            <v>0</v>
          </cell>
          <cell r="DC1252" t="str">
            <v>Parksoleie &lt;em&gt;Ranunculus acris &lt;/em&gt;subsp. &lt;em&gt;friesianus &lt;/em&gt;er en sørlig rase av engsoleie, utbredt i Vest- og Mellom-Europa. Den er en flerårig plante med frøformering og med god klonal vekst (i motsetning til vår vanlige engsoleie subsp. &lt;i&gt;acris&lt;/i&gt;). Den er introdusert ellers i Nord-Europa, og i Norden er den stort sett kommet inn i parker, trolig med fransk grasfrø.</v>
          </cell>
          <cell r="DD1252" t="str">
            <v>&lt;p&gt;Blytt (1874) angir to forekomster i Ak Oppegård, men det er helt uvisst hva slags plante han egentlig henviser til. Planten er trolig samlet i et par parker i Oslo rundt 1900 (disse herbarieopplysningene er ikke digitalisert). Det er ingen nyere funn før Vf Nøtterøy: Tenvik, i åkerkant 2003. Planten er også angitt med funn fra Vf Tjøme: 2011 og deretter Oslo: Tøyen 2013. Parksoleie skiller seg fra vanlig engsoleie ved at den har lange utløpere, noe som gjør at den kan etablere store kloner i grasmatter. Vi antar at planten også kan formere seg med frø, men opplysningene fra Norge er for sparsomme til at dette kan fastslås.&lt;/p&gt;</v>
          </cell>
          <cell r="DE1252" t="str">
            <v>Planten har trolig hovedsakelig kommet inn som forurensning med grasfrø. Parksoleie skiller seg fra vanlig engsoleie ved at den har lange utløpere, noe som gjør at den kan etablere store kloner i grasmatter. Vi antar at planten også kan formere seg med frø, men opplysningene fra Norge er for sparsomme til at dette kan fastslås. (På Svalbard har den nokså opplagt frøformering!)</v>
          </cell>
          <cell r="DF1252" t="str">
            <v>Planten er generelt for varmekrevende til å ha noe stort potensial i Norge i nær framtid. Det er bare tre dokumenterte funn i nyere tid. Dette gir både en moderat (til lav) median levetid og en liten ekspansjonshastighet. Invasjonspotensialet til arten er derfor lite.</v>
          </cell>
          <cell r="DG1252" t="str">
            <v>Det er ingen kjente negative økologiske effekter knyttet til planten. Vi vet ikke om den kan hybridisere (og eventuelt introgressivt) med hjemlig(e) rase(r) av arten &lt;i&gt;Ranunculus acris&lt;/i&gt;, men vi har ikke funnet noen opplysninger om slik hybridisering fra Nord-Europa.</v>
          </cell>
          <cell r="DH1252" t="str">
            <v>&lt;p&gt;Parksoleie vurderes til ingen kjent økologisk risiko i norsk natur på grunn av et lavt invasjonspotensial og ingen kjente negative økologiske effekter.&lt;/p&gt;&lt;p&gt;&lt;br/&gt;&lt;/p&gt;</v>
          </cell>
          <cell r="DI1252">
            <v>2</v>
          </cell>
        </row>
        <row r="1253">
          <cell r="B1253" t="str">
            <v>Ranunculus arvensis</v>
          </cell>
          <cell r="C1253" t="str">
            <v>L.</v>
          </cell>
          <cell r="D1253" t="str">
            <v>piggsoleie</v>
          </cell>
          <cell r="E1253">
            <v>136219</v>
          </cell>
          <cell r="F1253">
            <v>103143</v>
          </cell>
          <cell r="G1253" t="str">
            <v>ExpertGroups/Karplanter/N</v>
          </cell>
          <cell r="H1253" t="str">
            <v>Karplanter</v>
          </cell>
          <cell r="I1253" t="str">
            <v>Karplanter</v>
          </cell>
          <cell r="J1253" t="str">
            <v>NotApplicable</v>
          </cell>
          <cell r="M1253" t="str">
            <v>canNotEstablishWithin50years</v>
          </cell>
          <cell r="AA1253">
            <v>1855</v>
          </cell>
          <cell r="AB1253" t="str">
            <v>terrestrial</v>
          </cell>
          <cell r="AD1253" t="str">
            <v>origin</v>
          </cell>
          <cell r="AE1253" t="str">
            <v>no</v>
          </cell>
          <cell r="AF1253" t="str">
            <v>unknown</v>
          </cell>
          <cell r="AI1253">
            <v>1</v>
          </cell>
          <cell r="AJ1253" t="str">
            <v>V</v>
          </cell>
          <cell r="AW1253" t="str">
            <v>Ingen kjent effekt</v>
          </cell>
          <cell r="AX1253" t="str">
            <v>Ingen kjent effekt</v>
          </cell>
          <cell r="BC1253" t="str">
            <v>Ingen kjent effekt</v>
          </cell>
          <cell r="BD1253" t="str">
            <v>Ingen kjent effekt</v>
          </cell>
          <cell r="BK1253" t="str">
            <v>temperate_nemoral:Europe,Asia|temperate_dry:Europe,Asia|subtropic_mediterranean:Europe,Asia,Africa</v>
          </cell>
          <cell r="BM1253" t="str">
            <v>temperate_nemoral:Europe,Asia,Oceania,NorthAndCentralAmerica|temperate_dry:Europe,Asia|subtropic_mediterranean:Europe,Asia,Africa,NorthAndCentralAmerica</v>
          </cell>
          <cell r="DI1253">
            <v>1</v>
          </cell>
        </row>
        <row r="1254">
          <cell r="B1254" t="str">
            <v>Ranunculus hederaceus</v>
          </cell>
          <cell r="C1254" t="str">
            <v>L.</v>
          </cell>
          <cell r="D1254" t="str">
            <v>leirsoleie</v>
          </cell>
          <cell r="E1254">
            <v>139271</v>
          </cell>
          <cell r="F1254">
            <v>103150</v>
          </cell>
          <cell r="G1254" t="str">
            <v>ExpertGroups/Karplanter/N</v>
          </cell>
          <cell r="H1254" t="str">
            <v>Karplanter</v>
          </cell>
          <cell r="I1254" t="str">
            <v>Karplanter</v>
          </cell>
          <cell r="J1254" t="str">
            <v>NotApplicable</v>
          </cell>
          <cell r="M1254" t="str">
            <v>canNotEstablishWithin50years</v>
          </cell>
          <cell r="AA1254">
            <v>1825</v>
          </cell>
          <cell r="AB1254" t="str">
            <v>terrestrial</v>
          </cell>
          <cell r="AD1254" t="str">
            <v>origin</v>
          </cell>
          <cell r="AE1254" t="str">
            <v>no</v>
          </cell>
          <cell r="AF1254" t="str">
            <v>unknown</v>
          </cell>
          <cell r="AG1254">
            <v>1825</v>
          </cell>
          <cell r="AH1254" t="str">
            <v>ST Trondheim</v>
          </cell>
          <cell r="AI1254">
            <v>5</v>
          </cell>
          <cell r="AJ1254" t="str">
            <v>V</v>
          </cell>
          <cell r="AW1254" t="str">
            <v>Ingen kjent effekt</v>
          </cell>
          <cell r="AX1254" t="str">
            <v>Ingen kjent effekt</v>
          </cell>
          <cell r="BC1254" t="str">
            <v>Ingen kjent effekt</v>
          </cell>
          <cell r="BD1254" t="str">
            <v>Ingen kjent effekt</v>
          </cell>
          <cell r="BK1254" t="str">
            <v>temperate_nemoral:Europe|subtropic_mediterranean:Europe</v>
          </cell>
          <cell r="BM1254" t="str">
            <v>temperate_nemoral:Europe|subtropic_mediterranean:Europe</v>
          </cell>
          <cell r="DI1254">
            <v>0</v>
          </cell>
        </row>
        <row r="1255">
          <cell r="B1255" t="str">
            <v>Ranunculus illyricus</v>
          </cell>
          <cell r="C1255" t="str">
            <v>L.</v>
          </cell>
          <cell r="D1255" t="str">
            <v>ullsoleie</v>
          </cell>
          <cell r="E1255">
            <v>63114</v>
          </cell>
          <cell r="F1255">
            <v>103154</v>
          </cell>
          <cell r="G1255" t="str">
            <v>ExpertGroups/Karplanter/N</v>
          </cell>
          <cell r="H1255" t="str">
            <v>Karplanter</v>
          </cell>
          <cell r="I1255" t="str">
            <v>Karplanter</v>
          </cell>
          <cell r="J1255" t="str">
            <v>NotApplicable</v>
          </cell>
          <cell r="M1255" t="str">
            <v>canNotEstablishWithin50years</v>
          </cell>
          <cell r="AA1255" t="str">
            <v>1890-1900</v>
          </cell>
          <cell r="AB1255" t="str">
            <v>terrestrial</v>
          </cell>
          <cell r="AD1255" t="str">
            <v>unknown</v>
          </cell>
          <cell r="AE1255" t="str">
            <v>no</v>
          </cell>
          <cell r="AF1255" t="str">
            <v>unknown</v>
          </cell>
          <cell r="AG1255" t="str">
            <v>1890-1900899</v>
          </cell>
          <cell r="AH1255" t="str">
            <v>Oslo: Tøyen, Botanisk hage</v>
          </cell>
          <cell r="AI1255">
            <v>5</v>
          </cell>
          <cell r="AJ1255" t="str">
            <v>V</v>
          </cell>
          <cell r="AW1255" t="str">
            <v>Ingen kjent effekt</v>
          </cell>
          <cell r="AX1255" t="str">
            <v>Ingen kjent effekt</v>
          </cell>
          <cell r="BC1255" t="str">
            <v>Ingen kjent effekt</v>
          </cell>
          <cell r="BD1255" t="str">
            <v>Ingen kjent effekt</v>
          </cell>
          <cell r="BK1255" t="str">
            <v>temperate_nemoral:Europe|subtropic_mediterranean:Europe,Asia</v>
          </cell>
          <cell r="BM1255" t="str">
            <v>temperate_nemoral:Europe|subtropic_mediterranean:Europe,Asia</v>
          </cell>
          <cell r="DI1255">
            <v>0</v>
          </cell>
        </row>
        <row r="1256">
          <cell r="B1256" t="str">
            <v>Ranunculus lanuginosus</v>
          </cell>
          <cell r="C1256" t="str">
            <v>L.</v>
          </cell>
          <cell r="D1256" t="str">
            <v>sommersoleie</v>
          </cell>
          <cell r="E1256">
            <v>63115</v>
          </cell>
          <cell r="F1256">
            <v>103155</v>
          </cell>
          <cell r="G1256" t="str">
            <v>ExpertGroups/Karplanter/N</v>
          </cell>
          <cell r="H1256" t="str">
            <v>Karplanter</v>
          </cell>
          <cell r="I1256" t="str">
            <v>Karplanter</v>
          </cell>
          <cell r="J1256" t="str">
            <v>AlienSpecie</v>
          </cell>
          <cell r="N1256">
            <v>1</v>
          </cell>
          <cell r="Q1256">
            <v>1</v>
          </cell>
          <cell r="T1256" t="str">
            <v>NK</v>
          </cell>
          <cell r="U1256">
            <v>1</v>
          </cell>
          <cell r="V1256" t="str">
            <v>1,1</v>
          </cell>
          <cell r="X1256">
            <v>1</v>
          </cell>
          <cell r="Y1256">
            <v>1</v>
          </cell>
          <cell r="Z1256">
            <v>1</v>
          </cell>
          <cell r="AA1256">
            <v>1931</v>
          </cell>
          <cell r="AB1256" t="str">
            <v>terrestrial</v>
          </cell>
          <cell r="AD1256" t="str">
            <v>origin,unknown</v>
          </cell>
          <cell r="AE1256" t="str">
            <v>yes</v>
          </cell>
          <cell r="AF1256" t="str">
            <v>unknown</v>
          </cell>
          <cell r="AG1256">
            <v>1931</v>
          </cell>
          <cell r="AH1256" t="str">
            <v>Oslo: Botanisk hage, Tøyen</v>
          </cell>
          <cell r="AI1256">
            <v>5</v>
          </cell>
          <cell r="AJ1256" t="str">
            <v>V</v>
          </cell>
          <cell r="AN1256">
            <v>2</v>
          </cell>
          <cell r="AO1256" t="str">
            <v>introductionTransportpollution</v>
          </cell>
          <cell r="AP1256" t="str">
            <v>Va</v>
          </cell>
          <cell r="AQ1256">
            <v>4</v>
          </cell>
          <cell r="AR1256">
            <v>2</v>
          </cell>
          <cell r="AS1256">
            <v>8</v>
          </cell>
          <cell r="AT1256">
            <v>1</v>
          </cell>
          <cell r="AU1256">
            <v>4</v>
          </cell>
          <cell r="AV1256">
            <v>100</v>
          </cell>
          <cell r="AW1256" t="str">
            <v>Ingen kjent effekt</v>
          </cell>
          <cell r="AX1256" t="str">
            <v>Ingen kjent effekt</v>
          </cell>
          <cell r="BC1256" t="str">
            <v>Ingen kjent effekt</v>
          </cell>
          <cell r="BD1256" t="str">
            <v>Ingen kjent effekt</v>
          </cell>
          <cell r="BE1256" t="str">
            <v>no</v>
          </cell>
          <cell r="BF1256" t="str">
            <v>no</v>
          </cell>
          <cell r="BG1256" t="str">
            <v>V</v>
          </cell>
          <cell r="BK1256" t="str">
            <v>temperate_nemoral:Europe|subtropic_mediterranean:Europe</v>
          </cell>
          <cell r="BM1256" t="str">
            <v>temperate_nemoral:Europe|subtropic_mediterranean:Europe</v>
          </cell>
          <cell r="BO1256">
            <v>1</v>
          </cell>
          <cell r="BR1256" t="str">
            <v>RedListCategoryLevel</v>
          </cell>
          <cell r="BT1256">
            <v>1</v>
          </cell>
          <cell r="BW1256" t="str">
            <v>SpreadYearlyIncreaseCalculatedExpansionSpeed</v>
          </cell>
          <cell r="BX1256">
            <v>0</v>
          </cell>
          <cell r="BY1256">
            <v>1</v>
          </cell>
          <cell r="CB1256" t="str">
            <v>T43-C-1,T37-C-3</v>
          </cell>
          <cell r="CC1256">
            <v>1</v>
          </cell>
          <cell r="CH1256">
            <v>1</v>
          </cell>
          <cell r="CM1256">
            <v>1</v>
          </cell>
          <cell r="CQ1256">
            <v>1</v>
          </cell>
          <cell r="CU1256">
            <v>1</v>
          </cell>
          <cell r="CX1256">
            <v>0</v>
          </cell>
          <cell r="CY1256">
            <v>1</v>
          </cell>
          <cell r="DB1256">
            <v>0</v>
          </cell>
          <cell r="DC1256" t="str">
            <v>Sommersoleie&lt;em&gt; Ranunculus lanuginosus &lt;/em&gt;er en flerårig urt som kommer fra Europa hvor den er hjemlig nord til Danmark. Den kan være for varmekrevende til effektivt å reprodusere i Norge. Imidlertid synes den ha gjort det på 1930-tallet i Botanisk hage på Tøyen i Oslo hvor den ble observert som ugras: På belegg fra 1931 står det: "ugras i Tøyenhagen ved &lt;em&gt;Crataegus&lt;/em&gt;all&amp;#233:en under drivbenkstykket. 1 eks.": på belegg fra 1932: "Tøyenhaven. I år har den spreidd seg langs vegen ovanfor &lt;em&gt;Crataegus&lt;/em&gt;hekken. Der er 10-12 eks." .</v>
          </cell>
          <cell r="DD1256" t="str">
            <v>&lt;p&gt;Arten ble på 1930-tallet dokumentert som ugras i Botanisk hage på Tøyen. Etter dette er den funnet &amp;#233:n gang, i VA Kristiansand: Odderøya i 1998, hvor den har kommet inn med tømmer fra Russland.&lt;/p&gt;</v>
          </cell>
          <cell r="DE1256" t="str">
            <v>Arten har kommet inn som ugras i Botanisk hage på Tøyen, men den er ikke dokumentert spredt utenfor hagegjerdet. Den har også kommet inn med tømmer og er belagt i 1998 fra Odderøya i VA Kristiansand, på losseplass for russisk tømmer.</v>
          </cell>
          <cell r="DF1256" t="str">
            <v>Invasjonspotensialet er knapt til stede, med minste skår for median levetid og ingen ekspansjon: arten er i nyere tid dokumentert med kun &amp;#233:n forekomst. Arten er dessuten begrenset til de sørligste delene av boreonemoral sone.</v>
          </cell>
          <cell r="DG1256" t="str">
            <v>Det er ingen kjente negative økologiske effekter knyttet til arten.</v>
          </cell>
          <cell r="DH1256" t="str">
            <v>&lt;p&gt;Sommersoleie vurderes til ingen kjent risiko i norsk natur: den har ikke noe invasjonspotensial per i dag, og den har heller ingen kjente negative økologiske effekter.&lt;br/&gt;&lt;/p&gt;</v>
          </cell>
          <cell r="DI1256">
            <v>2</v>
          </cell>
        </row>
        <row r="1257">
          <cell r="B1257" t="str">
            <v>Ranunculus muricatus</v>
          </cell>
          <cell r="C1257" t="str">
            <v>L.</v>
          </cell>
          <cell r="D1257" t="str">
            <v>kamsoleie</v>
          </cell>
          <cell r="E1257">
            <v>63118</v>
          </cell>
          <cell r="F1257">
            <v>103158</v>
          </cell>
          <cell r="G1257" t="str">
            <v>ExpertGroups/Karplanter/N</v>
          </cell>
          <cell r="H1257" t="str">
            <v>Karplanter</v>
          </cell>
          <cell r="I1257" t="str">
            <v>Karplanter</v>
          </cell>
          <cell r="J1257" t="str">
            <v>NotApplicable</v>
          </cell>
          <cell r="M1257" t="str">
            <v>canNotEstablishWithin50years</v>
          </cell>
          <cell r="AA1257">
            <v>1882</v>
          </cell>
          <cell r="AB1257" t="str">
            <v>terrestrial</v>
          </cell>
          <cell r="AD1257" t="str">
            <v>origin</v>
          </cell>
          <cell r="AE1257" t="str">
            <v>no</v>
          </cell>
          <cell r="AF1257" t="str">
            <v>unknown</v>
          </cell>
          <cell r="AI1257">
            <v>1</v>
          </cell>
          <cell r="AJ1257" t="str">
            <v>V</v>
          </cell>
          <cell r="AW1257" t="str">
            <v>Ingen kjent effekt</v>
          </cell>
          <cell r="AX1257" t="str">
            <v>Ingen kjent effekt</v>
          </cell>
          <cell r="BC1257" t="str">
            <v>Ingen kjent effekt</v>
          </cell>
          <cell r="BD1257" t="str">
            <v>Ingen kjent effekt</v>
          </cell>
          <cell r="BK1257" t="str">
            <v>temperate_nemoral:Europe,Asia|subtropic_mediterranean:Europe,Asia,Africa|subtropic_dry:Africa</v>
          </cell>
          <cell r="BM1257" t="str">
            <v>temperate_nemoral:Europe,Asia,Oceania,NorthAndCentralAmerica|subtropic_unspecified:SouthAmerica|subtropic_mediterranean:Europe,Asia,Africa,Oceania,NorthAndCentralAmerica|subtropic_humid:Africa,NorthAndCentralAmerica|subtropic_dry:Africa</v>
          </cell>
          <cell r="DI1257">
            <v>0</v>
          </cell>
        </row>
        <row r="1258">
          <cell r="B1258" t="str">
            <v>Ranunculus psilostachys</v>
          </cell>
          <cell r="C1258" t="str">
            <v>Griseb.</v>
          </cell>
          <cell r="D1258" t="str">
            <v>lodnesoleie</v>
          </cell>
          <cell r="E1258">
            <v>63126</v>
          </cell>
          <cell r="F1258">
            <v>103166</v>
          </cell>
          <cell r="G1258" t="str">
            <v>ExpertGroups/Karplanter/N</v>
          </cell>
          <cell r="H1258" t="str">
            <v>Karplanter</v>
          </cell>
          <cell r="I1258" t="str">
            <v>Karplanter</v>
          </cell>
          <cell r="J1258" t="str">
            <v>AlienSpecie</v>
          </cell>
          <cell r="N1258">
            <v>1</v>
          </cell>
          <cell r="Q1258">
            <v>1</v>
          </cell>
          <cell r="T1258" t="str">
            <v>NK</v>
          </cell>
          <cell r="U1258">
            <v>1</v>
          </cell>
          <cell r="V1258" t="str">
            <v>1,1</v>
          </cell>
          <cell r="AA1258">
            <v>2007</v>
          </cell>
          <cell r="AB1258" t="str">
            <v>terrestrial</v>
          </cell>
          <cell r="AD1258" t="str">
            <v>unknown</v>
          </cell>
          <cell r="AE1258" t="str">
            <v>no</v>
          </cell>
          <cell r="AF1258" t="str">
            <v>unknown</v>
          </cell>
          <cell r="AG1258">
            <v>2016</v>
          </cell>
          <cell r="AH1258" t="str">
            <v>Ak Ås: Kroer</v>
          </cell>
          <cell r="AI1258">
            <v>5</v>
          </cell>
          <cell r="AJ1258" t="str">
            <v>V</v>
          </cell>
          <cell r="AL1258">
            <v>1</v>
          </cell>
          <cell r="AM1258" t="str">
            <v>importDirect</v>
          </cell>
          <cell r="AN1258">
            <v>1</v>
          </cell>
          <cell r="AO1258" t="str">
            <v>introductionEscaped</v>
          </cell>
          <cell r="AP1258" t="str">
            <v>OsA</v>
          </cell>
          <cell r="AQ1258">
            <v>4</v>
          </cell>
          <cell r="AR1258">
            <v>3</v>
          </cell>
          <cell r="AS1258">
            <v>12</v>
          </cell>
          <cell r="AT1258">
            <v>1</v>
          </cell>
          <cell r="AU1258">
            <v>24</v>
          </cell>
          <cell r="AV1258">
            <v>100</v>
          </cell>
          <cell r="AW1258" t="str">
            <v>Ingen kjent effekt</v>
          </cell>
          <cell r="AX1258" t="str">
            <v>Ingen kjent effekt</v>
          </cell>
          <cell r="BC1258" t="str">
            <v>Ingen kjent effekt</v>
          </cell>
          <cell r="BD1258" t="str">
            <v>Ingen kjent effekt</v>
          </cell>
          <cell r="BE1258" t="str">
            <v>no</v>
          </cell>
          <cell r="BF1258" t="str">
            <v>no</v>
          </cell>
          <cell r="BG1258" t="str">
            <v>V</v>
          </cell>
          <cell r="BK1258" t="str">
            <v>temperate_nemoral:Europe|subtropic_mediterranean:Europe,Asia</v>
          </cell>
          <cell r="BM1258" t="str">
            <v>temperate_nemoral:Europe|subtropic_mediterranean:Europe,Asia</v>
          </cell>
          <cell r="BO1258">
            <v>1</v>
          </cell>
          <cell r="BR1258" t="str">
            <v>RedListCategoryLevel</v>
          </cell>
          <cell r="BT1258">
            <v>1</v>
          </cell>
          <cell r="BW1258" t="str">
            <v>SpreadYearlyIncreaseCalculatedExpansionSpeed</v>
          </cell>
          <cell r="BX1258">
            <v>0</v>
          </cell>
          <cell r="BY1258">
            <v>1</v>
          </cell>
          <cell r="CB1258" t="str">
            <v>T43-C-1</v>
          </cell>
          <cell r="CC1258">
            <v>1</v>
          </cell>
          <cell r="CH1258">
            <v>1</v>
          </cell>
          <cell r="CM1258">
            <v>1</v>
          </cell>
          <cell r="CQ1258">
            <v>1</v>
          </cell>
          <cell r="CU1258">
            <v>1</v>
          </cell>
          <cell r="CX1258">
            <v>0</v>
          </cell>
          <cell r="CY1258">
            <v>1</v>
          </cell>
          <cell r="DB1258">
            <v>0</v>
          </cell>
          <cell r="DC1258" t="str">
            <v>Lodnesoleie &lt;i&gt;Ranunculus psilostachys&lt;/i&gt; er en flerårig art som kommer fra Balkan og Vest-Tyrkia. Den er etablert som fremmed art i Sør-Sverige, i Norge er &amp;#233:n forekomst kjent. Arten har seksuell frøreproduksjon.</v>
          </cell>
          <cell r="DD1258" t="str">
            <v>Arten er dokumentert med kun &amp;#233:n forekomst i Ak Ås: Ved Kroer kirke hvor den er belagt i 2007 og 2016, førstnevnte som "Sterile eksemplar har vakse her en fem-ti års tid, men ukjent opphav: er ikke sådd.." og sistnevnte som "ugras i hage". Dette tyder på reproduksjon på stedet.</v>
          </cell>
          <cell r="DE1258" t="str">
            <v>Arten dyrkes noe som hageplante og er trolig svakt forvillet.</v>
          </cell>
          <cell r="DF1258" t="str">
            <v>Invasjonspotensialet er lite: arten har både kort estimert levetid og ingen ekspansjon i dag.</v>
          </cell>
          <cell r="DG1258" t="str">
            <v>Det er ingen kjente negative økologiske effekter knyttet til arten.</v>
          </cell>
          <cell r="DH1258" t="str">
            <v>Lodnesoleie vurderes til ingen kjent økologisk risiko. Den har per i dag svært lite invasjonspotensial, og det er heller ingen kjente negative økologiske effekter knyttet til arten.</v>
          </cell>
          <cell r="DI1258">
            <v>1</v>
          </cell>
        </row>
        <row r="1259">
          <cell r="B1259" t="str">
            <v>Ranunculus sardous</v>
          </cell>
          <cell r="C1259" t="str">
            <v>Crantz</v>
          </cell>
          <cell r="D1259" t="str">
            <v>ballastsoleie</v>
          </cell>
          <cell r="E1259">
            <v>136598</v>
          </cell>
          <cell r="F1259">
            <v>103170</v>
          </cell>
          <cell r="G1259" t="str">
            <v>ExpertGroups/Karplanter/N</v>
          </cell>
          <cell r="H1259" t="str">
            <v>Karplanter</v>
          </cell>
          <cell r="I1259" t="str">
            <v>Karplanter</v>
          </cell>
          <cell r="J1259" t="str">
            <v>NotApplicable</v>
          </cell>
          <cell r="M1259" t="str">
            <v>canNotEstablishWithin50years</v>
          </cell>
          <cell r="AA1259">
            <v>1866</v>
          </cell>
          <cell r="AB1259" t="str">
            <v>terrestrial</v>
          </cell>
          <cell r="AD1259" t="str">
            <v>origin</v>
          </cell>
          <cell r="AE1259" t="str">
            <v>no</v>
          </cell>
          <cell r="AF1259" t="str">
            <v>unknown</v>
          </cell>
          <cell r="AI1259">
            <v>1</v>
          </cell>
          <cell r="AJ1259" t="str">
            <v>V</v>
          </cell>
          <cell r="AW1259" t="str">
            <v>Ingen kjent effekt</v>
          </cell>
          <cell r="AX1259" t="str">
            <v>Ingen kjent effekt</v>
          </cell>
          <cell r="BC1259" t="str">
            <v>Ingen kjent effekt</v>
          </cell>
          <cell r="BD1259" t="str">
            <v>Ingen kjent effekt</v>
          </cell>
          <cell r="BK1259" t="str">
            <v>temperate_nemoral:Europe|subtropic_mediterranean:Europe,Africa</v>
          </cell>
          <cell r="BM1259" t="str">
            <v>temperate_nemoral:Europe,Oceania,NorthAndCentralAmerica|subtropic_mediterranean:Europe,Africa,Oceania,NorthAndCentralAmerica|subtropic_humid:NorthAndCentralAmerica</v>
          </cell>
          <cell r="DI1259">
            <v>0</v>
          </cell>
        </row>
        <row r="1260">
          <cell r="B1260" t="str">
            <v>Ranunculus serpens</v>
          </cell>
          <cell r="C1260" t="str">
            <v>Schrank</v>
          </cell>
          <cell r="D1260" t="str">
            <v>lundkrattsoleie</v>
          </cell>
          <cell r="E1260">
            <v>136611</v>
          </cell>
          <cell r="F1260">
            <v>128859</v>
          </cell>
          <cell r="G1260" t="str">
            <v>ExpertGroups/Karplanter/N</v>
          </cell>
          <cell r="H1260" t="str">
            <v>Karplanter</v>
          </cell>
          <cell r="I1260" t="str">
            <v>Karplanter</v>
          </cell>
          <cell r="J1260" t="str">
            <v>NotApplicable</v>
          </cell>
          <cell r="M1260" t="str">
            <v>canNotEstablishWithin50years</v>
          </cell>
          <cell r="X1260">
            <v>1</v>
          </cell>
          <cell r="Y1260">
            <v>1</v>
          </cell>
          <cell r="Z1260">
            <v>1</v>
          </cell>
          <cell r="AA1260">
            <v>2004</v>
          </cell>
          <cell r="AB1260" t="str">
            <v>terrestrial</v>
          </cell>
          <cell r="AD1260" t="str">
            <v>origin</v>
          </cell>
          <cell r="AE1260" t="str">
            <v>no</v>
          </cell>
          <cell r="AF1260" t="str">
            <v>unknown</v>
          </cell>
          <cell r="AI1260">
            <v>5</v>
          </cell>
          <cell r="AJ1260" t="str">
            <v>V</v>
          </cell>
          <cell r="AW1260" t="str">
            <v>Ingen kjent effekt</v>
          </cell>
          <cell r="AX1260" t="str">
            <v>Ingen kjent effekt</v>
          </cell>
          <cell r="BC1260" t="str">
            <v>Ingen kjent effekt</v>
          </cell>
          <cell r="BD1260" t="str">
            <v>Ingen kjent effekt</v>
          </cell>
          <cell r="BK1260" t="str">
            <v>temperate_nemoral:Europe</v>
          </cell>
          <cell r="BM1260" t="str">
            <v>temperate_nemoral:Europe</v>
          </cell>
          <cell r="DI1260">
            <v>0</v>
          </cell>
        </row>
        <row r="1261">
          <cell r="B1261" t="str">
            <v>Raphanus raphanistrum landra</v>
          </cell>
          <cell r="C1261" t="str">
            <v>(Moretti ex DC.) Bonnier &amp; Layens</v>
          </cell>
          <cell r="D1261" t="str">
            <v>havreddik</v>
          </cell>
          <cell r="E1261">
            <v>136747</v>
          </cell>
          <cell r="F1261">
            <v>101281</v>
          </cell>
          <cell r="G1261" t="str">
            <v>ExpertGroups/Karplanter/N</v>
          </cell>
          <cell r="H1261" t="str">
            <v>Karplanter</v>
          </cell>
          <cell r="I1261" t="str">
            <v>Karplanter</v>
          </cell>
          <cell r="J1261" t="str">
            <v>NotApplicable</v>
          </cell>
          <cell r="M1261" t="str">
            <v>notAlienSpecie</v>
          </cell>
          <cell r="AA1261">
            <v>1889</v>
          </cell>
          <cell r="AB1261" t="str">
            <v>terrestrial</v>
          </cell>
          <cell r="AD1261" t="str">
            <v>origin</v>
          </cell>
          <cell r="AE1261" t="str">
            <v>no</v>
          </cell>
          <cell r="AF1261" t="str">
            <v>unknown</v>
          </cell>
          <cell r="AG1261">
            <v>2014</v>
          </cell>
          <cell r="AH1261" t="str">
            <v>100 lokaliteter på kysten av Sørøst-Norge.</v>
          </cell>
          <cell r="AI1261">
            <v>1</v>
          </cell>
          <cell r="AJ1261" t="str">
            <v>V</v>
          </cell>
          <cell r="AW1261" t="str">
            <v>Ingen kjent effekt</v>
          </cell>
          <cell r="AX1261" t="str">
            <v>Ingen kjent effekt</v>
          </cell>
          <cell r="BC1261" t="str">
            <v>Ingen kjent effekt</v>
          </cell>
          <cell r="BD1261" t="str">
            <v>Ingen kjent effekt</v>
          </cell>
          <cell r="BK1261" t="str">
            <v>temperate_nemoral:Europe|subtropic_mediterranean:Europe,Asia,Africa</v>
          </cell>
          <cell r="BM1261" t="str">
            <v>temperate_nemoral:Europe|subtropic_mediterranean:Europe,Asia,Africa</v>
          </cell>
          <cell r="DI1261">
            <v>7</v>
          </cell>
        </row>
        <row r="1262">
          <cell r="B1262" t="str">
            <v>Raphanus sativus</v>
          </cell>
          <cell r="C1262" t="str">
            <v>L.</v>
          </cell>
          <cell r="D1262" t="str">
            <v>reddik</v>
          </cell>
          <cell r="E1262">
            <v>61244</v>
          </cell>
          <cell r="F1262">
            <v>101284</v>
          </cell>
          <cell r="G1262" t="str">
            <v>ExpertGroups/Karplanter/N</v>
          </cell>
          <cell r="H1262" t="str">
            <v>Karplanter</v>
          </cell>
          <cell r="I1262" t="str">
            <v>Karplanter</v>
          </cell>
          <cell r="J1262" t="str">
            <v>NotApplicable</v>
          </cell>
          <cell r="M1262" t="str">
            <v>traditionalProductionSpecie</v>
          </cell>
          <cell r="AA1262">
            <v>1865</v>
          </cell>
          <cell r="AB1262" t="str">
            <v>terrestrial</v>
          </cell>
          <cell r="AD1262" t="str">
            <v>origin,unknown</v>
          </cell>
          <cell r="AE1262" t="str">
            <v>no</v>
          </cell>
          <cell r="AF1262" t="str">
            <v>unknown</v>
          </cell>
          <cell r="AI1262">
            <v>2</v>
          </cell>
          <cell r="AJ1262" t="str">
            <v>V</v>
          </cell>
          <cell r="AW1262" t="str">
            <v>Ingen kjent effekt</v>
          </cell>
          <cell r="AX1262" t="str">
            <v>Ingen kjent effekt</v>
          </cell>
          <cell r="BC1262" t="str">
            <v>Ingen kjent effekt</v>
          </cell>
          <cell r="BD1262" t="str">
            <v>Ingen kjent effekt</v>
          </cell>
          <cell r="BK1262" t="str">
            <v>subtropic_mediterranean:Europe</v>
          </cell>
          <cell r="BM1262" t="str">
            <v>temperate_nemoral:Europe,Asia,Africa,Oceania,NorthAndCentralAmerica,SouthAmerica|subtropic_mediterranean:Europe,Asia,Africa,Oceania,NorthAndCentralAmerica,SouthAmerica|subtropic_highlands:Africa,SouthAmerica</v>
          </cell>
          <cell r="DI1262">
            <v>0</v>
          </cell>
        </row>
        <row r="1263">
          <cell r="B1263" t="str">
            <v>Rapistrum perenne</v>
          </cell>
          <cell r="C1263" t="str">
            <v>(L.) All.</v>
          </cell>
          <cell r="D1263" t="str">
            <v>russevindbukk</v>
          </cell>
          <cell r="E1263">
            <v>61246</v>
          </cell>
          <cell r="F1263">
            <v>101286</v>
          </cell>
          <cell r="G1263" t="str">
            <v>ExpertGroups/Karplanter/N</v>
          </cell>
          <cell r="H1263" t="str">
            <v>Karplanter</v>
          </cell>
          <cell r="I1263" t="str">
            <v>Karplanter</v>
          </cell>
          <cell r="J1263" t="str">
            <v>NotApplicable</v>
          </cell>
          <cell r="M1263" t="str">
            <v>canNotEstablishWithin50years</v>
          </cell>
          <cell r="AA1263">
            <v>1893</v>
          </cell>
          <cell r="AB1263" t="str">
            <v>terrestrial</v>
          </cell>
          <cell r="AD1263" t="str">
            <v>origin</v>
          </cell>
          <cell r="AE1263" t="str">
            <v>no</v>
          </cell>
          <cell r="AF1263" t="str">
            <v>unknown</v>
          </cell>
          <cell r="AI1263">
            <v>3</v>
          </cell>
          <cell r="AJ1263" t="str">
            <v>V</v>
          </cell>
          <cell r="AW1263" t="str">
            <v>Ingen kjent effekt</v>
          </cell>
          <cell r="AX1263" t="str">
            <v>Ingen kjent effekt</v>
          </cell>
          <cell r="BC1263" t="str">
            <v>Ingen kjent effekt</v>
          </cell>
          <cell r="BD1263" t="str">
            <v>Ingen kjent effekt</v>
          </cell>
          <cell r="BK1263" t="str">
            <v>temperate_nemoral:Europe,Asia|temperate_dry:Europe,Asia|subtropic_mediterranean:Europe,Asia</v>
          </cell>
          <cell r="BM1263" t="str">
            <v>temperate_nemoral:Europe,Asia|temperate_dry:Asia|subtropic_mediterranean:Europe,Asia</v>
          </cell>
          <cell r="DI1263">
            <v>0</v>
          </cell>
        </row>
        <row r="1264">
          <cell r="B1264" t="str">
            <v>Rapistrum rugosum</v>
          </cell>
          <cell r="C1264" t="str">
            <v>(L.) All.</v>
          </cell>
          <cell r="D1264" t="str">
            <v>vindbukk</v>
          </cell>
          <cell r="E1264">
            <v>136750</v>
          </cell>
          <cell r="F1264">
            <v>101287</v>
          </cell>
          <cell r="G1264" t="str">
            <v>ExpertGroups/Karplanter/N</v>
          </cell>
          <cell r="H1264" t="str">
            <v>Karplanter</v>
          </cell>
          <cell r="I1264" t="str">
            <v>Karplanter</v>
          </cell>
          <cell r="J1264" t="str">
            <v>AlienSpecie</v>
          </cell>
          <cell r="N1264">
            <v>1</v>
          </cell>
          <cell r="Q1264">
            <v>1</v>
          </cell>
          <cell r="T1264" t="str">
            <v>NK</v>
          </cell>
          <cell r="U1264">
            <v>1</v>
          </cell>
          <cell r="V1264" t="str">
            <v>1,1</v>
          </cell>
          <cell r="AA1264">
            <v>1904</v>
          </cell>
          <cell r="AB1264" t="str">
            <v>terrestrial</v>
          </cell>
          <cell r="AD1264" t="str">
            <v>origin</v>
          </cell>
          <cell r="AE1264" t="str">
            <v>no</v>
          </cell>
          <cell r="AF1264" t="str">
            <v>unknown</v>
          </cell>
          <cell r="AG1264">
            <v>1959</v>
          </cell>
          <cell r="AH1264" t="str">
            <v>VA Kristiansand: Silokaia</v>
          </cell>
          <cell r="AI1264">
            <v>1</v>
          </cell>
          <cell r="AJ1264" t="str">
            <v>V</v>
          </cell>
          <cell r="AN1264">
            <v>3</v>
          </cell>
          <cell r="AO1264" t="str">
            <v>introductionStowaway,introductionTransportpollution</v>
          </cell>
          <cell r="AP1264" t="str">
            <v>OsA</v>
          </cell>
          <cell r="AQ1264">
            <v>4</v>
          </cell>
          <cell r="AR1264">
            <v>3</v>
          </cell>
          <cell r="AS1264">
            <v>12</v>
          </cell>
          <cell r="AT1264">
            <v>1</v>
          </cell>
          <cell r="AU1264">
            <v>8</v>
          </cell>
          <cell r="AV1264">
            <v>100</v>
          </cell>
          <cell r="AW1264" t="str">
            <v>Ingen kjent effekt</v>
          </cell>
          <cell r="AX1264" t="str">
            <v>Ingen kjent effekt</v>
          </cell>
          <cell r="BC1264" t="str">
            <v>Ingen kjent effekt</v>
          </cell>
          <cell r="BD1264" t="str">
            <v>Ingen kjent effekt</v>
          </cell>
          <cell r="BE1264" t="str">
            <v>no</v>
          </cell>
          <cell r="BF1264" t="str">
            <v>no</v>
          </cell>
          <cell r="BG1264" t="str">
            <v>V</v>
          </cell>
          <cell r="BK1264" t="str">
            <v>temperate_dry:Asia|subtropic_mediterranean:Europe,Asia,Africa</v>
          </cell>
          <cell r="BM1264" t="str">
            <v>temperate_nemoral:Europe,Oceania,NorthAndCentralAmerica,SouthAmerica|temperate_dry:Asia|subtropic_unspecified:Oceania,NorthAndCentralAmerica,SouthAmerica|subtropic_mediterranean:Europe,Asia,Africa|subtropic_caperegion:Africa</v>
          </cell>
          <cell r="BO1264">
            <v>1</v>
          </cell>
          <cell r="BR1264" t="str">
            <v>RedListCategoryLevel</v>
          </cell>
          <cell r="BT1264">
            <v>1</v>
          </cell>
          <cell r="BW1264" t="str">
            <v>SpreadYearlyIncreaseCalculatedExpansionSpeed</v>
          </cell>
          <cell r="BX1264">
            <v>0</v>
          </cell>
          <cell r="BY1264">
            <v>1</v>
          </cell>
          <cell r="CB1264" t="str">
            <v>T37,T35</v>
          </cell>
          <cell r="CC1264">
            <v>1</v>
          </cell>
          <cell r="CH1264">
            <v>1</v>
          </cell>
          <cell r="CM1264">
            <v>1</v>
          </cell>
          <cell r="CQ1264">
            <v>1</v>
          </cell>
          <cell r="CU1264">
            <v>1</v>
          </cell>
          <cell r="CX1264">
            <v>0</v>
          </cell>
          <cell r="CY1264">
            <v>1</v>
          </cell>
          <cell r="DB1264">
            <v>0</v>
          </cell>
          <cell r="DC1264" t="str">
            <v>Vindbukk &lt;em&gt;Rapistrum rugosum&lt;/em&gt; er en ettårig art som opprinnelig kommer fra Middelhavsområdet og Vest-Asia. Den har seksuell frøreproduksjon, med nokså passiv spredning av fruktene. Den er trolig for varmekrevende, og kanskje tørkekrevende, til å reprodusere effektivt og danne bestand i Norge. Tre underarter er akseptert i Norge: subspp. &lt;em&gt;linnaeanum&lt;/em&gt;, &lt;em&gt;orientale &lt;/em&gt;og &lt;em&gt;rugosum&lt;/em&gt;. Skillene er lite presise og innførselshistorien omtrent den samme. De behandles derfor under ett.</v>
          </cell>
          <cell r="DD1264" t="str">
            <v>De tidligste funnene (subsp. &lt;i&gt;rugosum&lt;/i&gt;) er gjort på ballastjord i Øf Fredrikstad: Øra 1904-1905 og Gressvik 1910. Deretter kan nesten alle funn settes i sammenheng med kornimport, fra 1930 i Ho Bergen: Hegrenes mølle til 1992 i ST Trondheim: siloene i Ilsvika. De eneste to funnene som er gjort senere, er ett i Bu Hurum: Tofte, på bark- og flisfyllingene ved S&amp;#246:dra Cells cellulosefabrikk 1997 og ett i Ak Ås: Vollebekk, ved et veksthus 2008.</v>
          </cell>
          <cell r="DE1264" t="str">
            <v>Arten har kommet inn med ballastjord og senere med kornimport. Arten har opptrådt ganske regelmessig ved enkelte møller, og trolig hatt noe frøreproduksjon, men den har aldri greid å danne noen stabil bestand.</v>
          </cell>
          <cell r="DF1264" t="str">
            <v>Arten har et manglende invasjonspotensiale: den skårer på laveste nivå både på median levetid og ekspansjonshastighet. Den har vært i tilbakegang de senere tiårene, og er i den siste tidsperioden fra 2001-2016 kun funnet &amp;#233:n gang.</v>
          </cell>
          <cell r="DG1264" t="str">
            <v>Det er ingen kjente negative økologiske effekter knyttet til denne arten hos oss, men den anses som et problematisk ugress som utkonkurrerer hjemlige arter i USA (Se Fact Sheet: Annual Bastard-Cabbage). Dette er nok bare tilfelle i tørrere og varmere områder enn vi har i Norge.</v>
          </cell>
          <cell r="DH1264" t="str">
            <v>Vindbukk vurderes til ingen kjent risiko i norsk natur, og dette skyldes en kombinasjon mellom et manglende invasjonspotensial og ingen kjente negative økologiske effekter. Arten er i tilbakegang og kan være utdødd, og den har trolig aldri hatt noen stabil bestand i landet selv om den kan ha reprodusert noe.</v>
          </cell>
          <cell r="DI1264">
            <v>1</v>
          </cell>
        </row>
        <row r="1265">
          <cell r="B1265" t="str">
            <v>Reseda alba</v>
          </cell>
          <cell r="C1265" t="str">
            <v>L.</v>
          </cell>
          <cell r="D1265" t="str">
            <v>hvitreseda</v>
          </cell>
          <cell r="E1265">
            <v>61289</v>
          </cell>
          <cell r="F1265">
            <v>101329</v>
          </cell>
          <cell r="G1265" t="str">
            <v>ExpertGroups/Karplanter/N</v>
          </cell>
          <cell r="H1265" t="str">
            <v>Karplanter</v>
          </cell>
          <cell r="I1265" t="str">
            <v>Karplanter</v>
          </cell>
          <cell r="J1265" t="str">
            <v>NotApplicable</v>
          </cell>
          <cell r="M1265" t="str">
            <v>canNotEstablishWithin50years</v>
          </cell>
          <cell r="AA1265">
            <v>1888</v>
          </cell>
          <cell r="AB1265" t="str">
            <v>terrestrial</v>
          </cell>
          <cell r="AD1265" t="str">
            <v>origin,unknown</v>
          </cell>
          <cell r="AE1265" t="str">
            <v>no</v>
          </cell>
          <cell r="AF1265" t="str">
            <v>unknown</v>
          </cell>
          <cell r="AG1265">
            <v>1888</v>
          </cell>
          <cell r="AH1265" t="str">
            <v>Vf Holmestrand: Holmestrand</v>
          </cell>
          <cell r="AI1265">
            <v>3</v>
          </cell>
          <cell r="AJ1265" t="str">
            <v>V</v>
          </cell>
          <cell r="AW1265" t="str">
            <v>Ingen kjent effekt</v>
          </cell>
          <cell r="AX1265" t="str">
            <v>Ingen kjent effekt</v>
          </cell>
          <cell r="BC1265" t="str">
            <v>Ingen kjent effekt</v>
          </cell>
          <cell r="BD1265" t="str">
            <v>Ingen kjent effekt</v>
          </cell>
          <cell r="BK1265" t="str">
            <v>subtropic_mediterranean:Europe,Asia,Africa</v>
          </cell>
          <cell r="BM1265" t="str">
            <v>temperate_nemoral:Europe|subtropic_mediterranean:Europe,Asia,Africa,Oceania,NorthAndCentralAmerica</v>
          </cell>
          <cell r="DI1265">
            <v>0</v>
          </cell>
        </row>
        <row r="1266">
          <cell r="B1266" t="str">
            <v>Reseda odorata</v>
          </cell>
          <cell r="C1266" t="str">
            <v>L.</v>
          </cell>
          <cell r="D1266" t="str">
            <v>hagereseda</v>
          </cell>
          <cell r="E1266">
            <v>61292</v>
          </cell>
          <cell r="F1266">
            <v>101332</v>
          </cell>
          <cell r="G1266" t="str">
            <v>ExpertGroups/Karplanter/N</v>
          </cell>
          <cell r="H1266" t="str">
            <v>Karplanter</v>
          </cell>
          <cell r="I1266" t="str">
            <v>Karplanter</v>
          </cell>
          <cell r="J1266" t="str">
            <v>NotApplicable</v>
          </cell>
          <cell r="M1266" t="str">
            <v>canNotEstablishWithin50years</v>
          </cell>
          <cell r="AA1266">
            <v>1878</v>
          </cell>
          <cell r="AB1266" t="str">
            <v>terrestrial</v>
          </cell>
          <cell r="AD1266" t="str">
            <v>origin,unknown</v>
          </cell>
          <cell r="AE1266" t="str">
            <v>no</v>
          </cell>
          <cell r="AF1266" t="str">
            <v>unknown</v>
          </cell>
          <cell r="AI1266">
            <v>1</v>
          </cell>
          <cell r="AJ1266" t="str">
            <v>V</v>
          </cell>
          <cell r="AW1266" t="str">
            <v>Ingen kjent effekt</v>
          </cell>
          <cell r="AX1266" t="str">
            <v>Ingen kjent effekt</v>
          </cell>
          <cell r="BC1266" t="str">
            <v>Ingen kjent effekt</v>
          </cell>
          <cell r="BD1266" t="str">
            <v>Ingen kjent effekt</v>
          </cell>
          <cell r="BK1266" t="str">
            <v>subtropic_mediterranean:Africa|subtropic_dry:Africa</v>
          </cell>
          <cell r="BM1266" t="str">
            <v>temperate_nemoral:Europe|subtropic_mediterranean:Europe,Africa,Oceania|subtropic_dry:Africa</v>
          </cell>
          <cell r="DI1266">
            <v>0</v>
          </cell>
        </row>
        <row r="1267">
          <cell r="B1267" t="str">
            <v>Rheum rhaponticum</v>
          </cell>
          <cell r="C1267" t="str">
            <v>L.</v>
          </cell>
          <cell r="D1267" t="str">
            <v>munkerabarbra</v>
          </cell>
          <cell r="E1267">
            <v>62911</v>
          </cell>
          <cell r="F1267">
            <v>102951</v>
          </cell>
          <cell r="G1267" t="str">
            <v>ExpertGroups/Karplanter/N</v>
          </cell>
          <cell r="H1267" t="str">
            <v>Karplanter</v>
          </cell>
          <cell r="I1267" t="str">
            <v>Karplanter</v>
          </cell>
          <cell r="J1267" t="str">
            <v>NotApplicable</v>
          </cell>
          <cell r="M1267" t="str">
            <v>notAlienSpecie</v>
          </cell>
          <cell r="AA1267">
            <v>1944</v>
          </cell>
          <cell r="AB1267" t="str">
            <v>terrestrial</v>
          </cell>
          <cell r="AE1267" t="str">
            <v>no</v>
          </cell>
          <cell r="AF1267" t="str">
            <v>unknown</v>
          </cell>
          <cell r="AG1267">
            <v>1944</v>
          </cell>
          <cell r="AH1267" t="str">
            <v>SF Aurland: Onstadbergets nordside</v>
          </cell>
          <cell r="AI1267">
            <v>10</v>
          </cell>
          <cell r="AJ1267" t="str">
            <v>V</v>
          </cell>
          <cell r="AW1267" t="str">
            <v>Ingen kjent effekt</v>
          </cell>
          <cell r="AX1267" t="str">
            <v>Ingen kjent effekt</v>
          </cell>
          <cell r="BC1267" t="str">
            <v>Ingen kjent effekt</v>
          </cell>
          <cell r="BD1267" t="str">
            <v>Ingen kjent effekt</v>
          </cell>
          <cell r="BK1267" t="str">
            <v>temperate_nemoral:Europe</v>
          </cell>
          <cell r="BM1267" t="str">
            <v>temperate_boreal:Europe|temperate_nemoral:Europe</v>
          </cell>
          <cell r="DI1267">
            <v>3</v>
          </cell>
        </row>
        <row r="1268">
          <cell r="B1268" t="str">
            <v>Rheum undulatum</v>
          </cell>
          <cell r="C1268" t="str">
            <v>L.</v>
          </cell>
          <cell r="E1268">
            <v>136775</v>
          </cell>
          <cell r="F1268">
            <v>128000</v>
          </cell>
          <cell r="G1268" t="str">
            <v>ExpertGroups/Karplanter/N</v>
          </cell>
          <cell r="H1268" t="str">
            <v>Karplanter</v>
          </cell>
          <cell r="I1268" t="str">
            <v>Karplanter</v>
          </cell>
          <cell r="J1268" t="str">
            <v>NotApplicable</v>
          </cell>
          <cell r="M1268" t="str">
            <v>canNotEstablishWithin50years</v>
          </cell>
          <cell r="AA1268">
            <v>1991</v>
          </cell>
          <cell r="AB1268" t="str">
            <v>terrestrial</v>
          </cell>
          <cell r="AD1268" t="str">
            <v>unknown</v>
          </cell>
          <cell r="AE1268" t="str">
            <v>no</v>
          </cell>
          <cell r="AF1268" t="str">
            <v>unknown</v>
          </cell>
          <cell r="AI1268">
            <v>10</v>
          </cell>
          <cell r="AJ1268" t="str">
            <v>V</v>
          </cell>
          <cell r="AW1268" t="str">
            <v>Ingen kjent effekt</v>
          </cell>
          <cell r="AX1268" t="str">
            <v>Ingen kjent effekt</v>
          </cell>
          <cell r="BC1268" t="str">
            <v>Ingen kjent effekt</v>
          </cell>
          <cell r="BD1268" t="str">
            <v>Ingen kjent effekt</v>
          </cell>
          <cell r="BK1268" t="str">
            <v>subtropic_unspecified:Asia</v>
          </cell>
          <cell r="BM1268" t="str">
            <v>subtropic_unspecified:Asia</v>
          </cell>
          <cell r="DI1268">
            <v>2</v>
          </cell>
        </row>
        <row r="1269">
          <cell r="B1269" t="str">
            <v>Rhodanthe chlorocephala</v>
          </cell>
          <cell r="C1269" t="str">
            <v>(Turcz.) Paul G.Wilson</v>
          </cell>
          <cell r="E1269">
            <v>60736</v>
          </cell>
          <cell r="F1269">
            <v>100776</v>
          </cell>
          <cell r="G1269" t="str">
            <v>ExpertGroups/Karplanter/N</v>
          </cell>
          <cell r="H1269" t="str">
            <v>Karplanter</v>
          </cell>
          <cell r="I1269" t="str">
            <v>Karplanter</v>
          </cell>
          <cell r="J1269" t="str">
            <v>NotApplicable</v>
          </cell>
          <cell r="M1269" t="str">
            <v>canNotEstablishWithin50years</v>
          </cell>
          <cell r="AA1269">
            <v>1904</v>
          </cell>
          <cell r="AB1269" t="str">
            <v>terrestrial</v>
          </cell>
          <cell r="AD1269" t="str">
            <v>unknown</v>
          </cell>
          <cell r="AE1269" t="str">
            <v>no</v>
          </cell>
          <cell r="AF1269" t="str">
            <v>unknown</v>
          </cell>
          <cell r="AI1269">
            <v>1</v>
          </cell>
          <cell r="AJ1269" t="str">
            <v>V</v>
          </cell>
          <cell r="AW1269" t="str">
            <v>Ingen kjent effekt</v>
          </cell>
          <cell r="AX1269" t="str">
            <v>Ingen kjent effekt</v>
          </cell>
          <cell r="BC1269" t="str">
            <v>Ingen kjent effekt</v>
          </cell>
          <cell r="BD1269" t="str">
            <v>Ingen kjent effekt</v>
          </cell>
          <cell r="BK1269" t="str">
            <v>subtropic_mediterranean:Oceania|subtropic_dry:Oceania</v>
          </cell>
          <cell r="BM1269" t="str">
            <v>subtropic_mediterranean:Oceania|subtropic_dry:Oceania</v>
          </cell>
          <cell r="DI1269">
            <v>0</v>
          </cell>
        </row>
        <row r="1270">
          <cell r="B1270" t="str">
            <v>Rhodanthe manglesii</v>
          </cell>
          <cell r="C1270" t="str">
            <v>Lindl.</v>
          </cell>
          <cell r="D1270" t="str">
            <v>rundsolvinge</v>
          </cell>
          <cell r="E1270">
            <v>136797</v>
          </cell>
          <cell r="F1270">
            <v>100778</v>
          </cell>
          <cell r="G1270" t="str">
            <v>ExpertGroups/Karplanter/N</v>
          </cell>
          <cell r="H1270" t="str">
            <v>Karplanter</v>
          </cell>
          <cell r="I1270" t="str">
            <v>Karplanter</v>
          </cell>
          <cell r="J1270" t="str">
            <v>NotApplicable</v>
          </cell>
          <cell r="M1270" t="str">
            <v>canNotEstablishWithin50years</v>
          </cell>
          <cell r="AA1270">
            <v>1998</v>
          </cell>
          <cell r="AB1270" t="str">
            <v>terrestrial</v>
          </cell>
          <cell r="AD1270" t="str">
            <v>unknown</v>
          </cell>
          <cell r="AE1270" t="str">
            <v>no</v>
          </cell>
          <cell r="AF1270" t="str">
            <v>unknown</v>
          </cell>
          <cell r="AI1270">
            <v>1</v>
          </cell>
          <cell r="AJ1270" t="str">
            <v>V</v>
          </cell>
          <cell r="AW1270" t="str">
            <v>Ingen kjent effekt</v>
          </cell>
          <cell r="AX1270" t="str">
            <v>Ingen kjent effekt</v>
          </cell>
          <cell r="BC1270" t="str">
            <v>Ingen kjent effekt</v>
          </cell>
          <cell r="BD1270" t="str">
            <v>Ingen kjent effekt</v>
          </cell>
          <cell r="BK1270" t="str">
            <v>subtropic_mediterranean:Oceania|subtropic_dry:Oceania</v>
          </cell>
          <cell r="BM1270" t="str">
            <v>subtropic_mediterranean:Oceania|subtropic_dry:Oceania</v>
          </cell>
          <cell r="DI1270">
            <v>0</v>
          </cell>
        </row>
        <row r="1271">
          <cell r="B1271" t="str">
            <v>Rhus coriaria</v>
          </cell>
          <cell r="C1271" t="str">
            <v>L.</v>
          </cell>
          <cell r="D1271" t="str">
            <v>middelhavssumak</v>
          </cell>
          <cell r="E1271">
            <v>63509</v>
          </cell>
          <cell r="F1271">
            <v>103549</v>
          </cell>
          <cell r="G1271" t="str">
            <v>ExpertGroups/Karplanter/N</v>
          </cell>
          <cell r="H1271" t="str">
            <v>Karplanter</v>
          </cell>
          <cell r="I1271" t="str">
            <v>Karplanter</v>
          </cell>
          <cell r="J1271" t="str">
            <v>NotApplicable</v>
          </cell>
          <cell r="M1271" t="str">
            <v>canNotEstablishWithin50years</v>
          </cell>
          <cell r="AA1271">
            <v>2006</v>
          </cell>
          <cell r="AB1271" t="str">
            <v>terrestrial</v>
          </cell>
          <cell r="AD1271" t="str">
            <v>unknown</v>
          </cell>
          <cell r="AE1271" t="str">
            <v>no</v>
          </cell>
          <cell r="AF1271" t="str">
            <v>unknown</v>
          </cell>
          <cell r="AI1271">
            <v>10</v>
          </cell>
          <cell r="AJ1271" t="str">
            <v>V</v>
          </cell>
          <cell r="AW1271" t="str">
            <v>Arten dyrkes til medisinsk bruk, plantefarging og som krydder (Shabbir 2012)</v>
          </cell>
          <cell r="AX1271" t="str">
            <v>Arten dyrkes til medisinsk bruk, plantefarging og som krydder (Shabbir 2012)</v>
          </cell>
          <cell r="BC1271" t="str">
            <v>Ingen kjent effekt</v>
          </cell>
          <cell r="BD1271" t="str">
            <v>Ingen kjent effekt</v>
          </cell>
          <cell r="BK1271" t="str">
            <v>temperate_nemoral:Europe,Asia|subtropic_mediterranean:Europe,Asia,Africa</v>
          </cell>
          <cell r="BM1271" t="str">
            <v>temperate_nemoral:Europe,Asia|subtropic_mediterranean:Europe,Asia,Africa</v>
          </cell>
          <cell r="DI1271">
            <v>1</v>
          </cell>
        </row>
        <row r="1272">
          <cell r="B1272" t="str">
            <v>Ribes divaricatum</v>
          </cell>
          <cell r="C1272" t="str">
            <v>Douglas</v>
          </cell>
          <cell r="D1272" t="str">
            <v>svartstikkelsbær</v>
          </cell>
          <cell r="E1272">
            <v>63570</v>
          </cell>
          <cell r="F1272">
            <v>103610</v>
          </cell>
          <cell r="G1272" t="str">
            <v>ExpertGroups/Karplanter/N</v>
          </cell>
          <cell r="H1272" t="str">
            <v>Karplanter</v>
          </cell>
          <cell r="I1272" t="str">
            <v>Karplanter</v>
          </cell>
          <cell r="J1272" t="str">
            <v>AlienSpecie</v>
          </cell>
          <cell r="N1272">
            <v>2</v>
          </cell>
          <cell r="Q1272">
            <v>1</v>
          </cell>
          <cell r="T1272" t="str">
            <v>LO</v>
          </cell>
          <cell r="U1272">
            <v>2</v>
          </cell>
          <cell r="V1272" t="str">
            <v>2AB,1</v>
          </cell>
          <cell r="X1272">
            <v>2</v>
          </cell>
          <cell r="Y1272">
            <v>3</v>
          </cell>
          <cell r="Z1272">
            <v>1</v>
          </cell>
          <cell r="AA1272">
            <v>1980</v>
          </cell>
          <cell r="AB1272" t="str">
            <v>terrestrial</v>
          </cell>
          <cell r="AD1272" t="str">
            <v>unknown</v>
          </cell>
          <cell r="AE1272" t="str">
            <v>yes</v>
          </cell>
          <cell r="AF1272" t="str">
            <v>unknown</v>
          </cell>
          <cell r="AG1272">
            <v>1987</v>
          </cell>
          <cell r="AH1272" t="str">
            <v>Ak Ås: NLH, Nordskogen</v>
          </cell>
          <cell r="AI1272">
            <v>10</v>
          </cell>
          <cell r="AJ1272" t="str">
            <v>V</v>
          </cell>
          <cell r="AL1272">
            <v>1</v>
          </cell>
          <cell r="AM1272" t="str">
            <v>importDirect</v>
          </cell>
          <cell r="AN1272">
            <v>3</v>
          </cell>
          <cell r="AO1272" t="str">
            <v>introductionEscaped,spreadNaturalDispersal</v>
          </cell>
          <cell r="AP1272" t="str">
            <v>OsA,Aa,Va,Ro</v>
          </cell>
          <cell r="AQ1272">
            <v>48</v>
          </cell>
          <cell r="AR1272">
            <v>5</v>
          </cell>
          <cell r="AS1272">
            <v>240</v>
          </cell>
          <cell r="AT1272">
            <v>29300</v>
          </cell>
          <cell r="AU1272">
            <v>480</v>
          </cell>
          <cell r="AV1272">
            <v>50</v>
          </cell>
          <cell r="AW1272" t="str">
            <v>Ingen kjent effekt</v>
          </cell>
          <cell r="AX1272" t="str">
            <v>Ingen kjent effekt</v>
          </cell>
          <cell r="BC1272" t="str">
            <v>Ingen kjent effekt</v>
          </cell>
          <cell r="BD1272" t="str">
            <v>Ingen kjent effekt</v>
          </cell>
          <cell r="BE1272" t="str">
            <v>no</v>
          </cell>
          <cell r="BF1272" t="str">
            <v>no</v>
          </cell>
          <cell r="BG1272" t="str">
            <v>V</v>
          </cell>
          <cell r="BK1272" t="str">
            <v>temperate_boreal:NorthAndCentralAmerica|temperate_nemoral:NorthAndCentralAmerica|subtropic_mediterranean:NorthAndCentralAmerica</v>
          </cell>
          <cell r="BM1272" t="str">
            <v>temperate_boreal:Europe,NorthAndCentralAmerica|temperate_nemoral:Europe,NorthAndCentralAmerica|subtropic_mediterranean:NorthAndCentralAmerica</v>
          </cell>
          <cell r="BO1272">
            <v>2</v>
          </cell>
          <cell r="BR1272" t="str">
            <v>RedListCategoryLevel</v>
          </cell>
          <cell r="BT1272">
            <v>2</v>
          </cell>
          <cell r="BW1272" t="str">
            <v>SpreadYearlyIncreaseObservations</v>
          </cell>
          <cell r="BX1272">
            <v>106</v>
          </cell>
          <cell r="BY1272">
            <v>1</v>
          </cell>
          <cell r="CB1272" t="str">
            <v>T4,T40</v>
          </cell>
          <cell r="CC1272">
            <v>1</v>
          </cell>
          <cell r="CH1272">
            <v>1</v>
          </cell>
          <cell r="CM1272">
            <v>1</v>
          </cell>
          <cell r="CQ1272">
            <v>1</v>
          </cell>
          <cell r="CU1272">
            <v>1</v>
          </cell>
          <cell r="CX1272">
            <v>0</v>
          </cell>
          <cell r="CY1272">
            <v>1</v>
          </cell>
          <cell r="DB1272">
            <v>0</v>
          </cell>
          <cell r="DC1272" t="str">
            <v>Svartstikkelsbær &lt;em&gt;Ribes divaricatum &lt;/em&gt;er en hardfør busk fra vestlige Nord-Amerika (Stillehavsstatene i USA og Canada). Arten har frøreproduksjon, og de saftige bærene spres effektivt med fugl over midlere til lange distanser (km).</v>
          </cell>
          <cell r="DD1272" t="str">
            <v>&lt;p&gt;Arten er under forvilling og naturalisering i Norge fra 1980-tallet. Den er trolig i ekspansjon, men det er få funn foreløpig. Arten er etablert i Ak Ås og kanskje Oslo mens forekomstene i Aust-Agder (Froland), Vest-Agder (Kristiansand) og Rogaland (Eigersund) var noe mer usikre (i perioden fram til 2012). I tidsperioden 2012-2016 ble arten dessuten dokumentert fra 6 ulike forekomster i Ro (i kommunene Eigersund - ikke digitalisert ennå, Hjelmeland, Stavanger og Rennesøy), hvorav den ene er angitt som "en liten bestand". Det er åpenbart at noe er på gang her, inkludert egenspredning med fugl.&lt;/p&gt;</v>
          </cell>
          <cell r="DE1272" t="str">
            <v>Arten er innført som hekkplante og bærbusk (dvs. som grunnstamme til stikkelsbær: se referanse i Lye 1992). Arten spres fra dyrkning ved hjelp av fugl. Etableringen synes skje særlig i kratt og skogkanter, dvs. der hvor fuglene sitter og skiter. Denne arten kan ekspandere noe i norsk natur.</v>
          </cell>
          <cell r="DF1272" t="str">
            <v>Invasjonspotensialet er begrenset, med begrenset median levetid og begrenset ekspansjonshastighet.</v>
          </cell>
          <cell r="DG1272" t="str">
            <v>Det er ingen kjente negative økologiske effekter knyttet til arten.</v>
          </cell>
          <cell r="DH1272" t="str">
            <v>&lt;p&gt;Svartstikkelsbær vurderes til lav risiko i norsk natur. Dette skyldes en kombinasjon mellom et begrenset invasjonspotensial og ingen kjente negative økologiske effekter.&lt;/p&gt;</v>
          </cell>
          <cell r="DI1272">
            <v>1</v>
          </cell>
        </row>
        <row r="1273">
          <cell r="B1273" t="str">
            <v>Ribes nevadaënse</v>
          </cell>
          <cell r="C1273" t="str">
            <v>Kellogg</v>
          </cell>
          <cell r="E1273">
            <v>145576</v>
          </cell>
          <cell r="F1273">
            <v>145629</v>
          </cell>
          <cell r="G1273" t="str">
            <v>ExpertGroups/Karplanter/N</v>
          </cell>
          <cell r="H1273" t="str">
            <v>Karplanter</v>
          </cell>
          <cell r="I1273" t="str">
            <v>Karplanter</v>
          </cell>
          <cell r="J1273" t="str">
            <v>NotApplicable</v>
          </cell>
          <cell r="M1273" t="str">
            <v>canNotEstablishWithin50years</v>
          </cell>
          <cell r="AA1273">
            <v>2009</v>
          </cell>
          <cell r="AB1273" t="str">
            <v>terrestrial</v>
          </cell>
          <cell r="AD1273" t="str">
            <v>unknown</v>
          </cell>
          <cell r="AE1273" t="str">
            <v>no</v>
          </cell>
          <cell r="AF1273" t="str">
            <v>unknown</v>
          </cell>
          <cell r="AI1273">
            <v>10</v>
          </cell>
          <cell r="AJ1273" t="str">
            <v>V</v>
          </cell>
          <cell r="AW1273" t="str">
            <v>Ingen kjent effekt</v>
          </cell>
          <cell r="AX1273" t="str">
            <v>Ingen kjent effekt</v>
          </cell>
          <cell r="BC1273" t="str">
            <v>Ingen kjent effekt</v>
          </cell>
          <cell r="BD1273" t="str">
            <v>Ingen kjent effekt</v>
          </cell>
          <cell r="BK1273" t="str">
            <v>temperate_dry:NorthAndCentralAmerica</v>
          </cell>
          <cell r="BM1273" t="str">
            <v>temperate_dry:NorthAndCentralAmerica</v>
          </cell>
          <cell r="DI1273">
            <v>0</v>
          </cell>
        </row>
        <row r="1274">
          <cell r="B1274" t="str">
            <v>Ribes petraeum</v>
          </cell>
          <cell r="C1274" t="str">
            <v>Wulfen</v>
          </cell>
          <cell r="E1274">
            <v>105283</v>
          </cell>
          <cell r="F1274">
            <v>145630</v>
          </cell>
          <cell r="G1274" t="str">
            <v>ExpertGroups/Karplanter/N</v>
          </cell>
          <cell r="H1274" t="str">
            <v>Karplanter</v>
          </cell>
          <cell r="I1274" t="str">
            <v>Karplanter</v>
          </cell>
          <cell r="J1274" t="str">
            <v>NotApplicable</v>
          </cell>
          <cell r="M1274" t="str">
            <v>canNotEstablishWithin50years</v>
          </cell>
          <cell r="AA1274">
            <v>2011</v>
          </cell>
          <cell r="AB1274" t="str">
            <v>terrestrial</v>
          </cell>
          <cell r="AD1274" t="str">
            <v>unknown</v>
          </cell>
          <cell r="AE1274" t="str">
            <v>no</v>
          </cell>
          <cell r="AF1274" t="str">
            <v>unknown</v>
          </cell>
          <cell r="AI1274">
            <v>10</v>
          </cell>
          <cell r="AJ1274" t="str">
            <v>V</v>
          </cell>
          <cell r="AW1274" t="str">
            <v>Ingen kjent effekt</v>
          </cell>
          <cell r="AX1274" t="str">
            <v>Ingen kjent effekt</v>
          </cell>
          <cell r="BC1274" t="str">
            <v>Ingen kjent effekt</v>
          </cell>
          <cell r="BD1274" t="str">
            <v>Ingen kjent effekt</v>
          </cell>
          <cell r="BK1274" t="str">
            <v>temperate_nemoral:Europe,Asia|subtropic_mediterranean:Europe</v>
          </cell>
          <cell r="BM1274" t="str">
            <v>temperate_nemoral:Europe,Asia|subtropic_mediterranean:Europe</v>
          </cell>
          <cell r="DI1274">
            <v>0</v>
          </cell>
        </row>
        <row r="1275">
          <cell r="B1275" t="str">
            <v>Ribes rubrum</v>
          </cell>
          <cell r="C1275" t="str">
            <v>L.</v>
          </cell>
          <cell r="D1275" t="str">
            <v>hagerips</v>
          </cell>
          <cell r="E1275">
            <v>136848</v>
          </cell>
          <cell r="F1275">
            <v>103614</v>
          </cell>
          <cell r="G1275" t="str">
            <v>ExpertGroups/Karplanter/N</v>
          </cell>
          <cell r="H1275" t="str">
            <v>Karplanter</v>
          </cell>
          <cell r="I1275" t="str">
            <v>Karplanter</v>
          </cell>
          <cell r="J1275" t="str">
            <v>NotApplicable</v>
          </cell>
          <cell r="M1275" t="str">
            <v>traditionalProductionSpecie</v>
          </cell>
          <cell r="X1275">
            <v>5</v>
          </cell>
          <cell r="Y1275">
            <v>4</v>
          </cell>
          <cell r="Z1275">
            <v>3</v>
          </cell>
          <cell r="AB1275" t="str">
            <v>terrestrial</v>
          </cell>
          <cell r="AD1275" t="str">
            <v>unknown</v>
          </cell>
          <cell r="AE1275" t="str">
            <v>yes</v>
          </cell>
          <cell r="AF1275" t="str">
            <v>unknown</v>
          </cell>
          <cell r="AI1275">
            <v>10</v>
          </cell>
          <cell r="AJ1275" t="str">
            <v>V</v>
          </cell>
          <cell r="AW1275" t="str">
            <v>Ingen kjent effekt</v>
          </cell>
          <cell r="AX1275" t="str">
            <v>Hagerips er en økonomisk viktig bærbusk</v>
          </cell>
          <cell r="BC1275" t="str">
            <v>Ingen kjent effekt</v>
          </cell>
          <cell r="BD1275" t="str">
            <v>Ingen kjent effekt</v>
          </cell>
          <cell r="BK1275" t="str">
            <v>temperate_nemoral:Europe</v>
          </cell>
          <cell r="BM1275" t="str">
            <v>temperate_boreal:Europe,NorthAndCentralAmerica|temperate_nemoral:Europe,NorthAndCentralAmerica</v>
          </cell>
          <cell r="DI1275">
            <v>0</v>
          </cell>
        </row>
        <row r="1276">
          <cell r="B1276" t="str">
            <v>Ribes uva-crispa</v>
          </cell>
          <cell r="C1276" t="str">
            <v>L.</v>
          </cell>
          <cell r="D1276" t="str">
            <v>stikkelsbær</v>
          </cell>
          <cell r="E1276">
            <v>136861</v>
          </cell>
          <cell r="F1276">
            <v>103620</v>
          </cell>
          <cell r="G1276" t="str">
            <v>ExpertGroups/Karplanter/N</v>
          </cell>
          <cell r="H1276" t="str">
            <v>Karplanter</v>
          </cell>
          <cell r="I1276" t="str">
            <v>Karplanter</v>
          </cell>
          <cell r="J1276" t="str">
            <v>NotApplicable</v>
          </cell>
          <cell r="M1276" t="str">
            <v>traditionalProductionSpecie</v>
          </cell>
          <cell r="X1276">
            <v>2</v>
          </cell>
          <cell r="Y1276">
            <v>3</v>
          </cell>
          <cell r="Z1276">
            <v>1</v>
          </cell>
          <cell r="AA1276" t="str">
            <v>1820-1840</v>
          </cell>
          <cell r="AB1276" t="str">
            <v>terrestrial</v>
          </cell>
          <cell r="AD1276" t="str">
            <v>unknown</v>
          </cell>
          <cell r="AE1276" t="str">
            <v>yes</v>
          </cell>
          <cell r="AF1276" t="str">
            <v>unknown</v>
          </cell>
          <cell r="AG1276" t="str">
            <v>1820-1840</v>
          </cell>
          <cell r="AH1276" t="str">
            <v>mange steder</v>
          </cell>
          <cell r="AI1276">
            <v>10</v>
          </cell>
          <cell r="AJ1276" t="str">
            <v>V</v>
          </cell>
          <cell r="AW1276" t="str">
            <v>Ingen kjent effekt</v>
          </cell>
          <cell r="AX1276" t="str">
            <v>Stikkelsbær er en økonomisk viktig bærbusk.</v>
          </cell>
          <cell r="BC1276" t="str">
            <v>Ingen kjent effekt</v>
          </cell>
          <cell r="BD1276" t="str">
            <v>Ingen kjent effekt</v>
          </cell>
          <cell r="BK1276" t="str">
            <v>temperate_nemoral:Europe,Asia|subtropic_mediterranean:Europe,Asia</v>
          </cell>
          <cell r="BM1276" t="str">
            <v>temperate_boreal:Europe|temperate_nemoral:Europe,Asia,Oceania,NorthAndCentralAmerica|subtropic_mediterranean:Europe,Asia,Oceania</v>
          </cell>
          <cell r="DI1276">
            <v>1</v>
          </cell>
        </row>
        <row r="1277">
          <cell r="B1277" t="str">
            <v>Ribes ×pallidum</v>
          </cell>
          <cell r="C1277" t="str">
            <v>Otto &amp; A.Dietr.</v>
          </cell>
          <cell r="D1277" t="str">
            <v>hollandrips</v>
          </cell>
          <cell r="E1277">
            <v>136837</v>
          </cell>
          <cell r="F1277">
            <v>103613</v>
          </cell>
          <cell r="G1277" t="str">
            <v>ExpertGroups/Karplanter/N</v>
          </cell>
          <cell r="H1277" t="str">
            <v>Karplanter</v>
          </cell>
          <cell r="I1277" t="str">
            <v>Karplanter</v>
          </cell>
          <cell r="J1277" t="str">
            <v>AlienSpecie</v>
          </cell>
          <cell r="N1277">
            <v>3</v>
          </cell>
          <cell r="Q1277">
            <v>1</v>
          </cell>
          <cell r="T1277" t="str">
            <v>LO</v>
          </cell>
          <cell r="U1277">
            <v>2</v>
          </cell>
          <cell r="V1277" t="str">
            <v>3AB,1</v>
          </cell>
          <cell r="X1277">
            <v>3</v>
          </cell>
          <cell r="Y1277">
            <v>4</v>
          </cell>
          <cell r="Z1277">
            <v>1</v>
          </cell>
          <cell r="AA1277">
            <v>1988</v>
          </cell>
          <cell r="AB1277" t="str">
            <v>terrestrial</v>
          </cell>
          <cell r="AD1277" t="str">
            <v>unknown</v>
          </cell>
          <cell r="AE1277" t="str">
            <v>yes</v>
          </cell>
          <cell r="AF1277" t="str">
            <v>unknown</v>
          </cell>
          <cell r="AI1277">
            <v>10</v>
          </cell>
          <cell r="AJ1277" t="str">
            <v>V</v>
          </cell>
          <cell r="AL1277">
            <v>1</v>
          </cell>
          <cell r="AM1277" t="str">
            <v>importDirect</v>
          </cell>
          <cell r="AN1277">
            <v>2</v>
          </cell>
          <cell r="AO1277" t="str">
            <v>introductionEscaped</v>
          </cell>
          <cell r="AP1277" t="str">
            <v>OsA,He,Bu,Ve,Aa,Va,Ho,Mr,St</v>
          </cell>
          <cell r="AQ1277">
            <v>116</v>
          </cell>
          <cell r="AR1277">
            <v>5</v>
          </cell>
          <cell r="AS1277">
            <v>580</v>
          </cell>
          <cell r="AT1277">
            <v>126000</v>
          </cell>
          <cell r="AU1277">
            <v>1500</v>
          </cell>
          <cell r="AV1277">
            <v>10</v>
          </cell>
          <cell r="AW1277" t="str">
            <v>Ingen kjent effekt</v>
          </cell>
          <cell r="AX1277" t="str">
            <v>Arten er en økonomisk viktig bærbusk.</v>
          </cell>
          <cell r="BC1277" t="str">
            <v>Ingen kjent effekt</v>
          </cell>
          <cell r="BD1277" t="str">
            <v>Ingen kjent effekt</v>
          </cell>
          <cell r="BE1277" t="str">
            <v>no</v>
          </cell>
          <cell r="BF1277" t="str">
            <v>no</v>
          </cell>
          <cell r="BK1277" t="str">
            <v>unknown:Europe</v>
          </cell>
          <cell r="BM1277" t="str">
            <v>temperate_boreal:Europe|temperate_nemoral:Europe</v>
          </cell>
          <cell r="BO1277">
            <v>3</v>
          </cell>
          <cell r="BR1277" t="str">
            <v>RedListCategoryLevel</v>
          </cell>
          <cell r="BT1277">
            <v>3</v>
          </cell>
          <cell r="BW1277" t="str">
            <v>SpreadYearlyIncreaseObservations</v>
          </cell>
          <cell r="BX1277">
            <v>316</v>
          </cell>
          <cell r="BY1277">
            <v>1</v>
          </cell>
          <cell r="CB1277" t="str">
            <v>T4-C-3,T40,T35</v>
          </cell>
          <cell r="CC1277">
            <v>1</v>
          </cell>
          <cell r="CH1277">
            <v>1</v>
          </cell>
          <cell r="CM1277">
            <v>1</v>
          </cell>
          <cell r="CQ1277">
            <v>1</v>
          </cell>
          <cell r="CU1277">
            <v>1</v>
          </cell>
          <cell r="CX1277">
            <v>0</v>
          </cell>
          <cell r="CY1277">
            <v>1</v>
          </cell>
          <cell r="DB1277">
            <v>0</v>
          </cell>
          <cell r="DC1277" t="str">
            <v>&lt;p&gt;Hollandrips &lt;em&gt;Ribes &lt;/em&gt;x &lt;em&gt;pallidum &lt;/em&gt;er en langlevd flerårig busk. Den har frøreproduksjon, og de saftige bærene spres effektivt med fugl, ofte direkte ut i skog og kratt over relativt lange avstander (km). Arten er innført som bærbusk i nyere tid. Hollandsrips er, sammen med villrips&lt;em&gt; R. spicatum &lt;/em&gt;og hagerips &lt;em&gt;R. rubrum, &lt;/em&gt;et meget dårlig utgreidd kompleks i Norge. Identifiseringen av mye av det materialet som er navngitt som hollandrips, bør etterprøves.&lt;/p&gt;</v>
          </cell>
          <cell r="DD1277" t="str">
            <v>&lt;p&gt;Hollandrips synes å forvilles nokså ofte og særlig i nyere tid. Storparten av forekomstene skyldes trolig hageutkast eller meget lokal forvilling fra plantning. Vi har foreløpig ikke sikre belegg for at arten danner bestand og er sjølstendig etablert i norsk natur, men det er sannsynlig. Funnfrekvensene tyder på sterk og rask økning og at arten kan være i ferd med å etablere seg i hvert fall nord til Trøndelag.&lt;br/&gt;&lt;/p&gt;</v>
          </cell>
          <cell r="DE1277" t="str">
            <v>Arten sprer seg fra dyrkning gjennom hageutkast og trolig også med frø som spres med fugl. Det er uklart om den i tillegg reproduserer og sprer seg på egen hånd i naturen.</v>
          </cell>
          <cell r="DF1277" t="str">
            <v>Arten har et moderat invasjonspotensial: både median levetid og ekspansjonshastighet skårer som moderat.</v>
          </cell>
          <cell r="DG1277" t="str">
            <v>Det er ingen kjente negative økologiske effekter knyttet til arten. Det er uvisst om den er interfertil med villrips &lt;i&gt;Ribes spicatum&lt;/i&gt;, en av dens foreldrearter. Dersom den er det, vil den skåre til middels økologisk effekt. Vi har ikke tatt med denne mulige effekten i vurderingen foreløpig.</v>
          </cell>
          <cell r="DH1277" t="str">
            <v>&lt;p&gt;Hollandrips vurderes til lav økologisk risiko i norsk natur. Dette skyldes kombinasjonen mellom et moderat invasjonspotensial og ingen kjente negative økologiske effekter. Dersom den er interfertil med og har introgressiv hybridisering med villrips, vil den komme ut med høy risiko.&lt;/p&gt;&lt;p&gt;&lt;br/&gt;&lt;/p&gt;&lt;p&gt;&lt;br/&gt;&lt;/p&gt;</v>
          </cell>
          <cell r="DI1277">
            <v>0</v>
          </cell>
        </row>
        <row r="1278">
          <cell r="B1278" t="str">
            <v>Ricinus communis</v>
          </cell>
          <cell r="C1278" t="str">
            <v>L.</v>
          </cell>
          <cell r="D1278" t="str">
            <v>lakseroljeplante</v>
          </cell>
          <cell r="E1278">
            <v>62740</v>
          </cell>
          <cell r="F1278">
            <v>102780</v>
          </cell>
          <cell r="G1278" t="str">
            <v>ExpertGroups/Karplanter/N</v>
          </cell>
          <cell r="H1278" t="str">
            <v>Karplanter</v>
          </cell>
          <cell r="I1278" t="str">
            <v>Karplanter</v>
          </cell>
          <cell r="J1278" t="str">
            <v>NotApplicable</v>
          </cell>
          <cell r="M1278" t="str">
            <v>canNotEstablishWithin50years</v>
          </cell>
          <cell r="AA1278">
            <v>1965</v>
          </cell>
          <cell r="AB1278" t="str">
            <v>terrestrial</v>
          </cell>
          <cell r="AD1278" t="str">
            <v>unknown</v>
          </cell>
          <cell r="AE1278" t="str">
            <v>no</v>
          </cell>
          <cell r="AF1278" t="str">
            <v>unknown</v>
          </cell>
          <cell r="AI1278">
            <v>5</v>
          </cell>
          <cell r="AJ1278" t="str">
            <v>V</v>
          </cell>
          <cell r="AW1278" t="str">
            <v>Laksérolje utvinnes av frøene. Uprosessert er frøene dødelig giftige (ricin).</v>
          </cell>
          <cell r="AX1278" t="str">
            <v>Ingen kjent effekt</v>
          </cell>
          <cell r="BC1278" t="str">
            <v>Ingen kjent effekt</v>
          </cell>
          <cell r="BD1278" t="str">
            <v>Ingen kjent effekt</v>
          </cell>
          <cell r="BK1278" t="str">
            <v>subtropic_unspecified:Africa|tropic:Africa</v>
          </cell>
          <cell r="BM1278" t="str">
            <v>subtropic_unspecified:Europe,Asia,Africa,Oceania,NorthAndCentralAmerica,SouthAmerica|tropic:Asia,Africa,Oceania,NorthAndCentralAmerica,SouthAmerica</v>
          </cell>
          <cell r="DI1278">
            <v>3</v>
          </cell>
        </row>
        <row r="1279">
          <cell r="B1279" t="str">
            <v>Rorippa amphibia</v>
          </cell>
          <cell r="C1279" t="str">
            <v>(L.) Besser</v>
          </cell>
          <cell r="D1279" t="str">
            <v>vasskarse</v>
          </cell>
          <cell r="E1279">
            <v>136868</v>
          </cell>
          <cell r="F1279">
            <v>101292</v>
          </cell>
          <cell r="G1279" t="str">
            <v>ExpertGroups/Karplanter/N</v>
          </cell>
          <cell r="H1279" t="str">
            <v>Karplanter</v>
          </cell>
          <cell r="I1279" t="str">
            <v>Karplanter</v>
          </cell>
          <cell r="J1279" t="str">
            <v>NotApplicable</v>
          </cell>
          <cell r="M1279" t="str">
            <v>canNotEstablishWithin50years</v>
          </cell>
          <cell r="AA1279">
            <v>1883</v>
          </cell>
          <cell r="AB1279" t="str">
            <v>terrestrial</v>
          </cell>
          <cell r="AD1279" t="str">
            <v>origin</v>
          </cell>
          <cell r="AE1279" t="str">
            <v>no</v>
          </cell>
          <cell r="AF1279" t="str">
            <v>unknown</v>
          </cell>
          <cell r="AI1279">
            <v>5</v>
          </cell>
          <cell r="AJ1279" t="str">
            <v>V</v>
          </cell>
          <cell r="AW1279" t="str">
            <v>Ingen kjent effekt</v>
          </cell>
          <cell r="AX1279" t="str">
            <v>Ingen kjent effekt</v>
          </cell>
          <cell r="BC1279" t="str">
            <v>Ingen kjent effekt</v>
          </cell>
          <cell r="BD1279" t="str">
            <v>Ingen kjent effekt</v>
          </cell>
          <cell r="BK1279" t="str">
            <v>temperate_boreal:Europe,Asia|temperate_nemoral:Europe,Asia|temperate_dry:Europe,Asia|subtropic_mediterranean:Europe,Asia</v>
          </cell>
          <cell r="BM1279" t="str">
            <v>temperate_boreal:Europe,Asia|temperate_nemoral:Europe,Asia,Oceania,NorthAndCentralAmerica|temperate_dry:Europe,Asia|subtropic_mediterranean:Europe,Asia</v>
          </cell>
          <cell r="DI1279">
            <v>0</v>
          </cell>
        </row>
        <row r="1280">
          <cell r="B1280" t="str">
            <v>Rorippa palustris hispida</v>
          </cell>
          <cell r="C1280" t="str">
            <v>(Desv.) Jonsell</v>
          </cell>
          <cell r="D1280" t="str">
            <v>amerikabrønnkarse</v>
          </cell>
          <cell r="E1280">
            <v>136881</v>
          </cell>
          <cell r="F1280">
            <v>101297</v>
          </cell>
          <cell r="G1280" t="str">
            <v>ExpertGroups/Karplanter/N</v>
          </cell>
          <cell r="H1280" t="str">
            <v>Karplanter</v>
          </cell>
          <cell r="I1280" t="str">
            <v>Karplanter</v>
          </cell>
          <cell r="J1280" t="str">
            <v>NotApplicable</v>
          </cell>
          <cell r="M1280" t="str">
            <v>canNotEstablishWithin50years</v>
          </cell>
          <cell r="AA1280">
            <v>1927</v>
          </cell>
          <cell r="AB1280" t="str">
            <v>terrestrial</v>
          </cell>
          <cell r="AD1280" t="str">
            <v>origin</v>
          </cell>
          <cell r="AE1280" t="str">
            <v>no</v>
          </cell>
          <cell r="AF1280" t="str">
            <v>unknown</v>
          </cell>
          <cell r="AI1280">
            <v>2</v>
          </cell>
          <cell r="AJ1280" t="str">
            <v>V</v>
          </cell>
          <cell r="AW1280" t="str">
            <v>Ingen kjent effekt</v>
          </cell>
          <cell r="AX1280" t="str">
            <v>Ingen kjent effekt</v>
          </cell>
          <cell r="BC1280" t="str">
            <v>Ingen kjent effekt</v>
          </cell>
          <cell r="BD1280" t="str">
            <v>Ingen kjent effekt</v>
          </cell>
          <cell r="BK1280" t="str">
            <v>temperate_boreal:NorthAndCentralAmerica|temperate_nemoral:NorthAndCentralAmerica</v>
          </cell>
          <cell r="BM1280" t="str">
            <v>temperate_boreal:NorthAndCentralAmerica|temperate_nemoral:NorthAndCentralAmerica</v>
          </cell>
          <cell r="DI1280">
            <v>0</v>
          </cell>
        </row>
        <row r="1281">
          <cell r="B1281" t="str">
            <v>Rosa foetida</v>
          </cell>
          <cell r="C1281" t="str">
            <v>Herrm.</v>
          </cell>
          <cell r="D1281" t="str">
            <v>gulrose</v>
          </cell>
          <cell r="E1281">
            <v>136922</v>
          </cell>
          <cell r="F1281">
            <v>103390</v>
          </cell>
          <cell r="G1281" t="str">
            <v>ExpertGroups/Karplanter/N</v>
          </cell>
          <cell r="H1281" t="str">
            <v>Karplanter</v>
          </cell>
          <cell r="I1281" t="str">
            <v>Karplanter</v>
          </cell>
          <cell r="J1281" t="str">
            <v>NotApplicable</v>
          </cell>
          <cell r="M1281" t="str">
            <v>canNotEstablishWithin50years</v>
          </cell>
          <cell r="AA1281">
            <v>1989</v>
          </cell>
          <cell r="AB1281" t="str">
            <v>terrestrial</v>
          </cell>
          <cell r="AD1281" t="str">
            <v>unknown</v>
          </cell>
          <cell r="AE1281" t="str">
            <v>no</v>
          </cell>
          <cell r="AF1281" t="str">
            <v>unknown</v>
          </cell>
          <cell r="AI1281">
            <v>10</v>
          </cell>
          <cell r="AJ1281" t="str">
            <v>V</v>
          </cell>
          <cell r="AQ1281">
            <v>0</v>
          </cell>
          <cell r="AS1281">
            <v>0</v>
          </cell>
          <cell r="AW1281" t="str">
            <v>Ingen kjent effekt</v>
          </cell>
          <cell r="AX1281" t="str">
            <v>Ingen kjent effekt</v>
          </cell>
          <cell r="BC1281" t="str">
            <v>Ingen kjent effekt</v>
          </cell>
          <cell r="BD1281" t="str">
            <v>Ingen kjent effekt</v>
          </cell>
          <cell r="BK1281" t="str">
            <v>temperate_nemoral:Europe,Asia</v>
          </cell>
          <cell r="BM1281" t="str">
            <v>temperate_nemoral:Europe,Asia,NorthAndCentralAmerica|subtropic_mediterranean:Europe</v>
          </cell>
          <cell r="DI1281">
            <v>0</v>
          </cell>
        </row>
        <row r="1282">
          <cell r="B1282" t="str">
            <v>Rosa gallica</v>
          </cell>
          <cell r="C1282" t="str">
            <v>L.</v>
          </cell>
          <cell r="D1282" t="str">
            <v>fransk rose</v>
          </cell>
          <cell r="E1282">
            <v>85657</v>
          </cell>
          <cell r="F1282">
            <v>128778</v>
          </cell>
          <cell r="G1282" t="str">
            <v>ExpertGroups/Karplanter/N</v>
          </cell>
          <cell r="H1282" t="str">
            <v>Karplanter</v>
          </cell>
          <cell r="I1282" t="str">
            <v>Karplanter</v>
          </cell>
          <cell r="J1282" t="str">
            <v>NotApplicable</v>
          </cell>
          <cell r="M1282" t="str">
            <v>canNotEstablishWithin50years</v>
          </cell>
          <cell r="AA1282">
            <v>2002</v>
          </cell>
          <cell r="AB1282" t="str">
            <v>terrestrial</v>
          </cell>
          <cell r="AD1282" t="str">
            <v>unknown</v>
          </cell>
          <cell r="AE1282" t="str">
            <v>no</v>
          </cell>
          <cell r="AF1282" t="str">
            <v>unknown</v>
          </cell>
          <cell r="AI1282">
            <v>10</v>
          </cell>
          <cell r="AJ1282" t="str">
            <v>V</v>
          </cell>
          <cell r="AQ1282">
            <v>0</v>
          </cell>
          <cell r="AS1282">
            <v>0</v>
          </cell>
          <cell r="AW1282" t="str">
            <v>Ingen kjent effekt</v>
          </cell>
          <cell r="AX1282" t="str">
            <v>Ingen kjent effekt</v>
          </cell>
          <cell r="BC1282" t="str">
            <v>Ingen kjent effekt</v>
          </cell>
          <cell r="BD1282" t="str">
            <v>Ingen kjent effekt</v>
          </cell>
          <cell r="BK1282" t="str">
            <v>temperate_nemoral:Europe,Asia|subtropic_mediterranean:Europe,Asia</v>
          </cell>
          <cell r="BM1282" t="str">
            <v>temperate_nemoral:Europe,Asia|subtropic_mediterranean:Europe,Asia</v>
          </cell>
          <cell r="DI1282">
            <v>0</v>
          </cell>
        </row>
        <row r="1283">
          <cell r="B1283" t="str">
            <v>Geum quellyon</v>
          </cell>
          <cell r="C1283" t="str">
            <v>Sweet</v>
          </cell>
          <cell r="D1283" t="str">
            <v>chilehumleblom</v>
          </cell>
          <cell r="E1283">
            <v>133495</v>
          </cell>
          <cell r="F1283">
            <v>103322</v>
          </cell>
          <cell r="G1283" t="str">
            <v>ExpertGroups/Karplanter/N</v>
          </cell>
          <cell r="H1283" t="str">
            <v>Karplanter</v>
          </cell>
          <cell r="I1283" t="str">
            <v>Karplanter</v>
          </cell>
          <cell r="J1283" t="str">
            <v>AlienSpecie</v>
          </cell>
          <cell r="N1283">
            <v>3</v>
          </cell>
          <cell r="Q1283">
            <v>1</v>
          </cell>
          <cell r="T1283" t="str">
            <v>LO</v>
          </cell>
          <cell r="U1283">
            <v>2</v>
          </cell>
          <cell r="V1283" t="str">
            <v>3B,1</v>
          </cell>
          <cell r="X1283">
            <v>4</v>
          </cell>
          <cell r="Y1283">
            <v>3</v>
          </cell>
          <cell r="Z1283">
            <v>3</v>
          </cell>
          <cell r="AA1283">
            <v>1957</v>
          </cell>
          <cell r="AB1283" t="str">
            <v>terrestrial</v>
          </cell>
          <cell r="AD1283" t="str">
            <v>unknown</v>
          </cell>
          <cell r="AE1283" t="str">
            <v>yes</v>
          </cell>
          <cell r="AF1283" t="str">
            <v>unknown</v>
          </cell>
          <cell r="AI1283">
            <v>5</v>
          </cell>
          <cell r="AJ1283" t="str">
            <v>V</v>
          </cell>
          <cell r="AL1283">
            <v>1</v>
          </cell>
          <cell r="AM1283" t="str">
            <v>importDirect</v>
          </cell>
          <cell r="AN1283">
            <v>2</v>
          </cell>
          <cell r="AO1283" t="str">
            <v>introductionEscaped</v>
          </cell>
          <cell r="AP1283" t="str">
            <v>OsA,Bu,Ve,Te,Va,Mr,Nt,No,Tr,Fi</v>
          </cell>
          <cell r="AQ1283">
            <v>30</v>
          </cell>
          <cell r="AR1283">
            <v>5</v>
          </cell>
          <cell r="AS1283">
            <v>150</v>
          </cell>
          <cell r="AT1283">
            <v>280000</v>
          </cell>
          <cell r="AU1283">
            <v>300</v>
          </cell>
          <cell r="AV1283">
            <v>100</v>
          </cell>
          <cell r="AW1283" t="str">
            <v>Ingen kjent effekt</v>
          </cell>
          <cell r="AX1283" t="str">
            <v>Ingen kjent effekt</v>
          </cell>
          <cell r="BC1283" t="str">
            <v>Ingen kjent effekt</v>
          </cell>
          <cell r="BD1283" t="str">
            <v>Ingen kjent effekt</v>
          </cell>
          <cell r="BE1283" t="str">
            <v>no</v>
          </cell>
          <cell r="BF1283" t="str">
            <v>no</v>
          </cell>
          <cell r="BK1283" t="str">
            <v>temperate_nemoral:SouthAmerica|temperate_dry:SouthAmerica</v>
          </cell>
          <cell r="BM1283" t="str">
            <v>temperate_boreal:Europe|temperate_nemoral:Europe,SouthAmerica|temperate_dry:SouthAmerica</v>
          </cell>
          <cell r="BO1283">
            <v>2</v>
          </cell>
          <cell r="BR1283" t="str">
            <v>RedListCategoryLevel</v>
          </cell>
          <cell r="BT1283">
            <v>3</v>
          </cell>
          <cell r="BW1283" t="str">
            <v>SpreadYearlyIncreaseCalculatedExpansionSpeed</v>
          </cell>
          <cell r="BX1283">
            <v>476.97</v>
          </cell>
          <cell r="BY1283">
            <v>1</v>
          </cell>
          <cell r="CB1283" t="str">
            <v>T35,T37,T40</v>
          </cell>
          <cell r="CC1283">
            <v>1</v>
          </cell>
          <cell r="CH1283">
            <v>1</v>
          </cell>
          <cell r="CM1283">
            <v>1</v>
          </cell>
          <cell r="CQ1283">
            <v>1</v>
          </cell>
          <cell r="CU1283">
            <v>1</v>
          </cell>
          <cell r="CX1283">
            <v>0</v>
          </cell>
          <cell r="CY1283">
            <v>1</v>
          </cell>
          <cell r="DB1283">
            <v>0</v>
          </cell>
          <cell r="DC1283" t="str">
            <v>Chilehumleblom &lt;em&gt;Geum quellyon &lt;/em&gt;(men går ofte under navnet &lt;i&gt;G. coccineum&lt;/i&gt; som handelsvare) er en flerårig urt fra Chile. Den har frøreproduksjon, men fruktsettingen er kanskje ikke god i Norge. Fruktene (smånøtter) har krok og spres med dyr og folk, potensielt over lange distanser.</v>
          </cell>
          <cell r="DD1283" t="str">
            <v>&lt;p&gt;Chilehumleblom er den vanligste hagestauden i slekta og reproduserer med frø i Norge, men synes å ha problemer med å danne bestand. Den er ikke noe sted dokumentert med mer enn enkelte eller noen få individer eller små kloner. Arten er imidlertid hardfør og har potensial til Finnmark og opp mot skoggrensa. Den er funnet spredte steder nord til Fi Alta. Det er bare to funn som forvillet før 2000 (Oslo: Sarsgate 1957 og VA Kristiansand 1970). Funnfrekvensene tyder på en oppgang etter 2000, men dette gjenspeiler trolig først og fremst en økning i bruk i hager og med påfølgende utkast.&lt;/p&gt;</v>
          </cell>
          <cell r="DE1283" t="str">
            <v>Arten synes å være nokså ny i norske hager og norsk natur. Den er innført som hagestaude og finnes omtrent bare der den har vokst ut eller er blitt kastet ut fra hager: den viser foreløpig ikke noe tegn på naturalisering eller ekspansjon fra forvillete forekomster.</v>
          </cell>
          <cell r="DF1283" t="str">
            <v>Arten har et moderat invasjonspotensiale, i en kombinasjon mellom begrenset median levetid, men moderat ekspansjonshastighet. Den er den vanligste hagestauden i slekta i Norge og reproduserer med frø, men synes å ha problemer med å danne bestander.</v>
          </cell>
          <cell r="DG1283" t="str">
            <v>Chilehumleblom vurderes til ikke å ha noen negativ økologisk effekt, foreløpig. Arten hybridiserer med vår hjemlige enghumleblom &lt;em&gt;Geum rivale &lt;/em&gt;og gir fertilt avkom, men foreløpig skjer dette så sjeldent at det er liten sannsynlighet for introgresjon med den hjemlige arten. Vi velger derfor å ikke tillegge denne effekten vekt.</v>
          </cell>
          <cell r="DH1283" t="str">
            <v>&lt;p&gt;Chilehumleblom vurderes til låg økologisk risiko, og foreløpig bare på grunn av invasjonspotensialet.&lt;/p&gt;&lt;p&gt;&lt;br/&gt;&lt;/p&gt;</v>
          </cell>
          <cell r="DI1283">
            <v>0</v>
          </cell>
        </row>
        <row r="1284">
          <cell r="B1284" t="str">
            <v>Galium mollugo</v>
          </cell>
          <cell r="C1284" t="str">
            <v>L.</v>
          </cell>
          <cell r="D1284" t="str">
            <v>sørlig stormaure</v>
          </cell>
          <cell r="E1284">
            <v>133356</v>
          </cell>
          <cell r="F1284">
            <v>102208</v>
          </cell>
          <cell r="G1284" t="str">
            <v>ExpertGroups/Karplanter/N</v>
          </cell>
          <cell r="H1284" t="str">
            <v>Karplanter</v>
          </cell>
          <cell r="I1284" t="str">
            <v>Karplanter</v>
          </cell>
          <cell r="J1284" t="str">
            <v>AlienSpecie</v>
          </cell>
          <cell r="N1284">
            <v>1</v>
          </cell>
          <cell r="Q1284">
            <v>1</v>
          </cell>
          <cell r="T1284" t="str">
            <v>NK</v>
          </cell>
          <cell r="U1284">
            <v>1</v>
          </cell>
          <cell r="V1284" t="str">
            <v>1,1</v>
          </cell>
          <cell r="X1284">
            <v>2</v>
          </cell>
          <cell r="Y1284">
            <v>2</v>
          </cell>
          <cell r="Z1284">
            <v>1</v>
          </cell>
          <cell r="AA1284">
            <v>1879</v>
          </cell>
          <cell r="AB1284" t="str">
            <v>terrestrial</v>
          </cell>
          <cell r="AD1284" t="str">
            <v>unknown</v>
          </cell>
          <cell r="AE1284" t="str">
            <v>yes</v>
          </cell>
          <cell r="AF1284" t="str">
            <v>unknown</v>
          </cell>
          <cell r="AG1284">
            <v>1938</v>
          </cell>
          <cell r="AH1284" t="str">
            <v>Oslo: Kvernerdalen</v>
          </cell>
          <cell r="AI1284">
            <v>5</v>
          </cell>
          <cell r="AJ1284" t="str">
            <v>V</v>
          </cell>
          <cell r="AN1284">
            <v>2</v>
          </cell>
          <cell r="AO1284" t="str">
            <v>introductionStowaway,introductionTransportpollution</v>
          </cell>
          <cell r="AP1284" t="str">
            <v>Bu</v>
          </cell>
          <cell r="AQ1284">
            <v>4</v>
          </cell>
          <cell r="AR1284">
            <v>8</v>
          </cell>
          <cell r="AS1284">
            <v>32</v>
          </cell>
          <cell r="AT1284">
            <v>1</v>
          </cell>
          <cell r="AU1284">
            <v>32</v>
          </cell>
          <cell r="AV1284">
            <v>100</v>
          </cell>
          <cell r="AW1284" t="str">
            <v>Ingen kjent effekt</v>
          </cell>
          <cell r="AX1284" t="str">
            <v>Ingen kjent effekt</v>
          </cell>
          <cell r="BC1284" t="str">
            <v>Ingen kjent effekt</v>
          </cell>
          <cell r="BD1284" t="str">
            <v>Ingen kjent effekt</v>
          </cell>
          <cell r="BE1284" t="str">
            <v>no</v>
          </cell>
          <cell r="BF1284" t="str">
            <v>no</v>
          </cell>
          <cell r="BG1284" t="str">
            <v>V</v>
          </cell>
          <cell r="BK1284" t="str">
            <v>temperate_nemoral:Europe|subtropic_mediterranean:Europe</v>
          </cell>
          <cell r="BM1284" t="str">
            <v>temperate_nemoral:Europe,NorthAndCentralAmerica|subtropic_mediterranean:Europe</v>
          </cell>
          <cell r="BO1284">
            <v>1</v>
          </cell>
          <cell r="BR1284" t="str">
            <v>RedListCategoryLevel</v>
          </cell>
          <cell r="BT1284">
            <v>1</v>
          </cell>
          <cell r="BW1284" t="str">
            <v>SpreadYearlyIncreaseCalculatedExpansionSpeed</v>
          </cell>
          <cell r="BX1284">
            <v>25.02</v>
          </cell>
          <cell r="BY1284">
            <v>1</v>
          </cell>
          <cell r="CB1284" t="str">
            <v>T35,T37,T39</v>
          </cell>
          <cell r="CC1284">
            <v>1</v>
          </cell>
          <cell r="CH1284">
            <v>1</v>
          </cell>
          <cell r="CM1284">
            <v>1</v>
          </cell>
          <cell r="CQ1284">
            <v>1</v>
          </cell>
          <cell r="CU1284">
            <v>1</v>
          </cell>
          <cell r="CX1284">
            <v>0</v>
          </cell>
          <cell r="CY1284">
            <v>1</v>
          </cell>
          <cell r="DB1284">
            <v>0</v>
          </cell>
          <cell r="DC1284" t="str">
            <v>Veistormaure &lt;em&gt;Galium mollugo &lt;/em&gt;(tidligere &lt;i&gt;G. mollugo &lt;/i&gt;subsp. &lt;em&gt;mollugo&lt;/em&gt;)&lt;em&gt; &lt;/em&gt;er utbredt i Europa nord til Sør-Skandinavia. Planten er en langlevd flerårig urt med vegetativ vekst med jordstengler, frøreproduksjon, og spredning av fruktene med dyr, folk, redskaper og kanskje fugl. Det er uvisst om den har effektiv frøreproduksjon i Norge.</v>
          </cell>
          <cell r="DD1284" t="str">
            <v>&lt;p&gt;Veistormaure er knyttet til industritomter, og ble først funnet i i VA Vennesla: Hunsfoss (papirfabrikk) i 1892 og senere flere steder i Oslo fra 1923 og i Øf Moss (cellulosefabrikk) 1929. Det siste funnet er i Bu Hurum: Tofte (cellulosefabrikk) 2004 2005. Mye av opplysningene, inkludert belegg i herbariene, er tvilsomme eller basert på opplagte feilbestemmelser. Planten synes å være stabil, eller i det minste semi-stabil, i Oslo og kanskje i Hurum. Den er trolig sterkt oversett og kan ha et høgt mørketall.&lt;/p&gt;</v>
          </cell>
          <cell r="DE1284" t="str">
            <v>Arten har trolig kommet inn til Norge med ulike transportmidler, kanskje også med grasfrø og ballastjord.</v>
          </cell>
          <cell r="DF1284" t="str">
            <v>Invasjonspotensialet er lavt: arten har både kort median levetid og knapt noen ekspansjonshastighet i det hele tatt. Det er usikkert hvorvidt den har effektiv frøreproduksjon og kan danne bestander i Norge.</v>
          </cell>
          <cell r="DG1284" t="str">
            <v>Arten vurderes til ingen kjent økologisk effekt. Det er mulig at arten kan hybridisere, og kanskje introgressivt, med den vanlige norske arten stormaure &lt;i&gt;G. album &lt;/i&gt;(tidligere &lt;i&gt;G. mollugo&lt;/i&gt; subsp. &lt;i&gt;erectum&lt;/i&gt;). I så fall ville dette være hybridisering mellom to fremmede arter, den ene kommet til landet før 1800 (&lt;i&gt;G. album&lt;/i&gt;) og den andre etter (&lt;i&gt;G. mollugo&lt;/i&gt;), og effekten ville være ubetydelig økologisk og bare skyldes det valgte årstallet 1800. Vi velger derfor å se bort fra denne effekten, også fordi hybridisering ikke er dokumentert, i hvert fall ikke i Norge.</v>
          </cell>
          <cell r="DH1284" t="str">
            <v>&lt;p&gt;Veistormaure vurderes til ingen kjent økologisk risiko.&lt;/p&gt;</v>
          </cell>
          <cell r="DI1284">
            <v>0</v>
          </cell>
        </row>
        <row r="1285">
          <cell r="B1285" t="str">
            <v>Fragaria virginiana</v>
          </cell>
          <cell r="C1285" t="str">
            <v>Mill.</v>
          </cell>
          <cell r="D1285" t="str">
            <v>virginiajordbær</v>
          </cell>
          <cell r="E1285">
            <v>63277</v>
          </cell>
          <cell r="F1285">
            <v>103317</v>
          </cell>
          <cell r="G1285" t="str">
            <v>ExpertGroups/Karplanter/N</v>
          </cell>
          <cell r="H1285" t="str">
            <v>Karplanter</v>
          </cell>
          <cell r="I1285" t="str">
            <v>Karplanter</v>
          </cell>
          <cell r="J1285" t="str">
            <v>AlienSpecie</v>
          </cell>
          <cell r="N1285">
            <v>3</v>
          </cell>
          <cell r="Q1285">
            <v>1</v>
          </cell>
          <cell r="T1285" t="str">
            <v>LO</v>
          </cell>
          <cell r="U1285">
            <v>2</v>
          </cell>
          <cell r="V1285" t="str">
            <v>3AB,1</v>
          </cell>
          <cell r="X1285">
            <v>2</v>
          </cell>
          <cell r="Y1285">
            <v>2</v>
          </cell>
          <cell r="Z1285">
            <v>1</v>
          </cell>
          <cell r="AA1285">
            <v>1878</v>
          </cell>
          <cell r="AB1285" t="str">
            <v>terrestrial</v>
          </cell>
          <cell r="AD1285" t="str">
            <v>unknown</v>
          </cell>
          <cell r="AE1285" t="str">
            <v>yes</v>
          </cell>
          <cell r="AF1285" t="str">
            <v>unknown</v>
          </cell>
          <cell r="AG1285">
            <v>2006</v>
          </cell>
          <cell r="AH1285" t="str">
            <v>Ak Skedsmo: Strømmen</v>
          </cell>
          <cell r="AI1285">
            <v>5</v>
          </cell>
          <cell r="AJ1285" t="str">
            <v>V</v>
          </cell>
          <cell r="AK1285" t="str">
            <v>V</v>
          </cell>
          <cell r="AL1285">
            <v>3</v>
          </cell>
          <cell r="AM1285" t="str">
            <v>importDirect</v>
          </cell>
          <cell r="AN1285">
            <v>3</v>
          </cell>
          <cell r="AO1285" t="str">
            <v>introductionEscaped</v>
          </cell>
          <cell r="AP1285" t="str">
            <v>Øs,OsA,Bu</v>
          </cell>
          <cell r="AQ1285">
            <v>24</v>
          </cell>
          <cell r="AR1285">
            <v>5</v>
          </cell>
          <cell r="AS1285">
            <v>120</v>
          </cell>
          <cell r="AT1285">
            <v>5000</v>
          </cell>
          <cell r="AU1285">
            <v>240</v>
          </cell>
          <cell r="AV1285">
            <v>75</v>
          </cell>
          <cell r="AW1285" t="str">
            <v>Ingen kjent effekt</v>
          </cell>
          <cell r="AX1285" t="str">
            <v>Ingen kjent effekt</v>
          </cell>
          <cell r="BC1285" t="str">
            <v>Ingen kjent effekt</v>
          </cell>
          <cell r="BD1285" t="str">
            <v>Ingen kjent effekt</v>
          </cell>
          <cell r="BE1285" t="str">
            <v>no</v>
          </cell>
          <cell r="BF1285" t="str">
            <v>no</v>
          </cell>
          <cell r="BK1285" t="str">
            <v>temperate_boreal:NorthAndCentralAmerica|temperate_nemoral:NorthAndCentralAmerica|subtropic_unspecified:NorthAndCentralAmerica</v>
          </cell>
          <cell r="BM1285" t="str">
            <v>temperate_boreal:NorthAndCentralAmerica|temperate_nemoral:Europe,NorthAndCentralAmerica|subtropic_unspecified:NorthAndCentralAmerica</v>
          </cell>
          <cell r="BO1285">
            <v>3</v>
          </cell>
          <cell r="BR1285" t="str">
            <v>RedListCategoryLevel</v>
          </cell>
          <cell r="BT1285">
            <v>3</v>
          </cell>
          <cell r="BV1285" t="str">
            <v>X</v>
          </cell>
          <cell r="BW1285" t="str">
            <v>SpreadYearlyIncreaseCalculatedExpansionSpeed</v>
          </cell>
          <cell r="BX1285">
            <v>163.04</v>
          </cell>
          <cell r="BY1285">
            <v>1</v>
          </cell>
          <cell r="CB1285" t="str">
            <v>T4,T40,T37</v>
          </cell>
          <cell r="CC1285">
            <v>1</v>
          </cell>
          <cell r="CH1285">
            <v>1</v>
          </cell>
          <cell r="CM1285">
            <v>1</v>
          </cell>
          <cell r="CQ1285">
            <v>1</v>
          </cell>
          <cell r="CU1285">
            <v>1</v>
          </cell>
          <cell r="CX1285">
            <v>0</v>
          </cell>
          <cell r="CY1285">
            <v>1</v>
          </cell>
          <cell r="DB1285">
            <v>0</v>
          </cell>
          <cell r="DC1285" t="str">
            <v>Virginiajordbær&lt;em&gt; Fragaria virginiana &lt;/em&gt;er en vidt utbredt nordamerikansk art og er en av stamartene til hagejordbær&lt;em&gt; F&lt;/em&gt;. x &lt;em&gt;ananassa&lt;/em&gt;. Den er en langlevd flerårig urt med klonal vekst og formering med lange utløpere som setter bladrosetter som rotslår, og som raskt utvikler seg til sjølstendige individer. Arten har også frøreproduksjon, og de saftige fruktene spres med pattedyr og fugl over nokså korte distanser. Vi vet ikke om seksuell reproduksjon er realisert i norsk natur: blomstene er funksjonelt enkjønnete. Dette gjør imidlertid at hunnplanter blir lettere pollinert fra andre, vanlige &lt;i&gt;Fragaria&lt;/i&gt;-arter enn fra egen art, noe som gir bra muligheter for hybridisering. Arten er kommet inn som hageplante, både til pynt og som bærplante.</v>
          </cell>
          <cell r="DD1285" t="str">
            <v>&lt;p&gt;Virginiajordbær har en nokså rar funnhistorie. Første godkjente funn er fra Ho Askøy i 1878. Deretter er det et gap til Ho Bergen i 1941 (men Bergensbelegget er ikke kontrollert). Neste godtatte funn er fra Allingmo i Øf Aremark i 1955. Så er det et gap på over 40 år før de moderne funnene fra 1999, og i de siste tiårene er arten funnet flere steder i Østfold, Oslo/Akershus og Buskerud. Vi antar at den kan ha vært mye oversett.&lt;/p&gt;</v>
          </cell>
          <cell r="DE1285" t="str">
            <v>Arten har spredd seg fra dyrkning, trolig både gjennom frø og hageutkast.</v>
          </cell>
          <cell r="DF1285" t="str">
            <v>Invasjonspotensialet er moderat, en kombinasjon av moderat lang median levetid og moderat (til begrenset) ekspansjonshastighet.</v>
          </cell>
          <cell r="DG1285" t="str">
            <v>Arten vurderes til ikke å ha noen kjent negativ økologisk effekt. Den sprer seg litt ut fra hager, til dels inn i lysåpen skog (ofte skrinn og tørr), men i så små mengder at den ikke påvirker naturtyper eller andre arter.&lt;br/&gt;Arten kan hybridisere med en stedegen art, markjordbær &lt;i&gt;Fragaria vesca&lt;/i&gt;. Hybriden er funnet ett sted, på Bygdøy i Oslo. De to artene er imidlertid på svært ulike kromosomtallsnivå: markjordbær er diplois (2n = 14) mens virginiajordbær er oktoploid (2n = 56). Det er ytterst lite sannsynlig at hybridisering kan bidra med genoverføring til markjordbær.</v>
          </cell>
          <cell r="DH1285" t="str">
            <v>&lt;p&gt;Virginiajordbær vurderes til lav økologisk risiko og bare på grunn av invasjonspotensialet.&lt;/p&gt;</v>
          </cell>
          <cell r="DI1285">
            <v>0</v>
          </cell>
        </row>
        <row r="1286">
          <cell r="B1286" t="str">
            <v>Rosa 'Hollandica'</v>
          </cell>
          <cell r="D1286" t="str">
            <v>kamtsjatkarose</v>
          </cell>
          <cell r="E1286">
            <v>78176</v>
          </cell>
          <cell r="F1286">
            <v>119957</v>
          </cell>
          <cell r="G1286" t="str">
            <v>ExpertGroups/Karplanter/N</v>
          </cell>
          <cell r="H1286" t="str">
            <v>Karplanter</v>
          </cell>
          <cell r="I1286" t="str">
            <v>Karplanter</v>
          </cell>
          <cell r="J1286" t="str">
            <v>AlienSpecie</v>
          </cell>
          <cell r="N1286">
            <v>3</v>
          </cell>
          <cell r="Q1286">
            <v>1</v>
          </cell>
          <cell r="T1286" t="str">
            <v>LO</v>
          </cell>
          <cell r="U1286">
            <v>2</v>
          </cell>
          <cell r="V1286" t="str">
            <v>3B,1</v>
          </cell>
          <cell r="X1286">
            <v>2</v>
          </cell>
          <cell r="Y1286">
            <v>3</v>
          </cell>
          <cell r="Z1286">
            <v>1</v>
          </cell>
          <cell r="AA1286">
            <v>1991</v>
          </cell>
          <cell r="AB1286" t="str">
            <v>terrestrial</v>
          </cell>
          <cell r="AD1286" t="str">
            <v>unknown</v>
          </cell>
          <cell r="AE1286" t="str">
            <v>yes</v>
          </cell>
          <cell r="AF1286" t="str">
            <v>unknown</v>
          </cell>
          <cell r="AG1286">
            <v>2007</v>
          </cell>
          <cell r="AH1286" t="str">
            <v>Oslo: Bygdøy</v>
          </cell>
          <cell r="AI1286">
            <v>10</v>
          </cell>
          <cell r="AJ1286" t="str">
            <v>V</v>
          </cell>
          <cell r="AL1286">
            <v>1</v>
          </cell>
          <cell r="AM1286" t="str">
            <v>importDirect</v>
          </cell>
          <cell r="AN1286">
            <v>1</v>
          </cell>
          <cell r="AO1286" t="str">
            <v>introductionEscaped</v>
          </cell>
          <cell r="AP1286" t="str">
            <v>OsA,Ve,Te,Aa,Sf,Mr,St,No</v>
          </cell>
          <cell r="AQ1286">
            <v>60</v>
          </cell>
          <cell r="AR1286">
            <v>5</v>
          </cell>
          <cell r="AS1286">
            <v>300</v>
          </cell>
          <cell r="AT1286">
            <v>235000</v>
          </cell>
          <cell r="AU1286">
            <v>600</v>
          </cell>
          <cell r="AV1286">
            <v>100</v>
          </cell>
          <cell r="AW1286" t="str">
            <v>Ingen kjent effekt</v>
          </cell>
          <cell r="AX1286" t="str">
            <v>Ingen kjent effekt</v>
          </cell>
          <cell r="BC1286" t="str">
            <v>Ingen kjent effekt</v>
          </cell>
          <cell r="BD1286" t="str">
            <v>Ingen kjent effekt</v>
          </cell>
          <cell r="BE1286" t="str">
            <v>no</v>
          </cell>
          <cell r="BF1286" t="str">
            <v>no</v>
          </cell>
          <cell r="BK1286" t="str">
            <v>unknown:Asia</v>
          </cell>
          <cell r="BM1286" t="str">
            <v>temperate_nemoral:Europe</v>
          </cell>
          <cell r="BO1286">
            <v>2</v>
          </cell>
          <cell r="BR1286" t="str">
            <v>RedListCategoryLevel</v>
          </cell>
          <cell r="BT1286">
            <v>3</v>
          </cell>
          <cell r="BW1286" t="str">
            <v>SpreadYearlyIncreaseCalculatedExpansionSpeed</v>
          </cell>
          <cell r="BX1286">
            <v>184.08</v>
          </cell>
          <cell r="BY1286">
            <v>1</v>
          </cell>
          <cell r="CB1286" t="str">
            <v>T43,T40,T35,T37</v>
          </cell>
          <cell r="CC1286">
            <v>1</v>
          </cell>
          <cell r="CH1286">
            <v>1</v>
          </cell>
          <cell r="CM1286">
            <v>1</v>
          </cell>
          <cell r="CQ1286">
            <v>1</v>
          </cell>
          <cell r="CU1286">
            <v>1</v>
          </cell>
          <cell r="CX1286">
            <v>0</v>
          </cell>
          <cell r="CY1286">
            <v>1</v>
          </cell>
          <cell r="DB1286">
            <v>0</v>
          </cell>
          <cell r="DC1286" t="str">
            <v>&lt;p&gt;Kamtsjatkarose &lt;em&gt;Rosa &lt;/em&gt;&amp;#39:Hollandica&amp;#39: er en del av rynkerose-komplekset, trolig en gruppe av hagehybrider mellom arter fra Nordøst-Asia. Den er innført og populær som hagebusk. Arten er en langlevd flerårig busk. Vi antar at den har frøformering og at de saftige fruktene (nypene) kan spres med fugl og havstrømmer.&lt;/p&gt;</v>
          </cell>
          <cell r="DD1286" t="str">
            <v>&lt;p&gt;Kamtsjatkarose ble først dokumentert i norsk natur i 1991, i AA Tvedestrand: Laget. Etter neste funn i 2005 i SF Gulen er den funnet over steder spredt rundt om i landet nord til Nordland, inkludert Oslo, Akershus, Vestfold, Telemark, Møre og Romsdal, Sør-Trøndelag, og mange steder i Nordland.&lt;/p&gt;</v>
          </cell>
          <cell r="DE1286" t="str">
            <v>Planten er innført hageplante og stort sett spredt ved utkast fra hager. Den er funnet mange steder de siste 10 årene, mest trolig ved rotskudd-vekst fra plantete busker og på hageutkast. Det er litt uvisst om den frø-reproduserer og kan danne reelle bestander, men den gode fruktsettingen tyder på den har et potensial for det. &lt;br/&gt;</v>
          </cell>
          <cell r="DF1286" t="str">
            <v>Invasjonspotensialet er moderat, som en kombinasjon av begrenset median levetid og en moderat ekspansjonshastighet.</v>
          </cell>
          <cell r="DG1286" t="str">
            <v>Det er ingen kjente negative økologiske effekter knyttet til planten.</v>
          </cell>
          <cell r="DH1286" t="str">
            <v>&lt;p&gt;Kamtsjatkarose vurderes å medføre lav økologisk risiko, og bare på grunn av invasjonspotensialet.&lt;/p&gt;</v>
          </cell>
          <cell r="DI1286">
            <v>0</v>
          </cell>
        </row>
        <row r="1287">
          <cell r="B1287" t="str">
            <v>Rosa micrantha</v>
          </cell>
          <cell r="C1287" t="str">
            <v>Borrer ex Sm.</v>
          </cell>
          <cell r="E1287">
            <v>105284</v>
          </cell>
          <cell r="F1287">
            <v>145631</v>
          </cell>
          <cell r="G1287" t="str">
            <v>ExpertGroups/Karplanter/N</v>
          </cell>
          <cell r="H1287" t="str">
            <v>Karplanter</v>
          </cell>
          <cell r="I1287" t="str">
            <v>Karplanter</v>
          </cell>
          <cell r="J1287" t="str">
            <v>NotApplicable</v>
          </cell>
          <cell r="M1287" t="str">
            <v>canNotEstablishWithin50years</v>
          </cell>
          <cell r="AA1287">
            <v>2008</v>
          </cell>
          <cell r="AB1287" t="str">
            <v>terrestrial</v>
          </cell>
          <cell r="AD1287" t="str">
            <v>unknown</v>
          </cell>
          <cell r="AE1287" t="str">
            <v>no</v>
          </cell>
          <cell r="AF1287" t="str">
            <v>unknown</v>
          </cell>
          <cell r="AI1287">
            <v>10</v>
          </cell>
          <cell r="AJ1287" t="str">
            <v>V</v>
          </cell>
          <cell r="AW1287" t="str">
            <v>Ingen kjent effekt</v>
          </cell>
          <cell r="AX1287" t="str">
            <v>Ingen kjent effekt</v>
          </cell>
          <cell r="BC1287" t="str">
            <v>Ingen kjent effekt</v>
          </cell>
          <cell r="BD1287" t="str">
            <v>Ingen kjent effekt</v>
          </cell>
          <cell r="BK1287" t="str">
            <v>temperate_nemoral:Europe,Asia|subtropic_mediterranean:Europe,Asia,Africa</v>
          </cell>
          <cell r="BM1287" t="str">
            <v>temperate_nemoral:Europe,Asia|subtropic_mediterranean:Europe,Asia,Africa</v>
          </cell>
          <cell r="DI1287">
            <v>0</v>
          </cell>
        </row>
        <row r="1288">
          <cell r="B1288" t="str">
            <v>Rosa moyesii</v>
          </cell>
          <cell r="C1288" t="str">
            <v>Hemsl. &amp; E.H.Wilson</v>
          </cell>
          <cell r="D1288" t="str">
            <v>mandarinrose</v>
          </cell>
          <cell r="E1288">
            <v>63357</v>
          </cell>
          <cell r="F1288">
            <v>103397</v>
          </cell>
          <cell r="G1288" t="str">
            <v>ExpertGroups/Karplanter/N</v>
          </cell>
          <cell r="H1288" t="str">
            <v>Karplanter</v>
          </cell>
          <cell r="I1288" t="str">
            <v>Karplanter</v>
          </cell>
          <cell r="J1288" t="str">
            <v>AlienSpecie</v>
          </cell>
          <cell r="N1288">
            <v>2</v>
          </cell>
          <cell r="Q1288">
            <v>1</v>
          </cell>
          <cell r="T1288" t="str">
            <v>LO</v>
          </cell>
          <cell r="U1288">
            <v>2</v>
          </cell>
          <cell r="V1288" t="str">
            <v>2AB,1</v>
          </cell>
          <cell r="AA1288">
            <v>1950</v>
          </cell>
          <cell r="AB1288" t="str">
            <v>terrestrial</v>
          </cell>
          <cell r="AD1288" t="str">
            <v>unknown</v>
          </cell>
          <cell r="AE1288" t="str">
            <v>no</v>
          </cell>
          <cell r="AF1288" t="str">
            <v>unknown</v>
          </cell>
          <cell r="AI1288">
            <v>10</v>
          </cell>
          <cell r="AJ1288" t="str">
            <v>V</v>
          </cell>
          <cell r="AL1288">
            <v>1</v>
          </cell>
          <cell r="AM1288" t="str">
            <v>importDirect</v>
          </cell>
          <cell r="AN1288">
            <v>2</v>
          </cell>
          <cell r="AO1288" t="str">
            <v>introductionEscaped</v>
          </cell>
          <cell r="AP1288" t="str">
            <v>Sf,Mr,St,No</v>
          </cell>
          <cell r="AQ1288">
            <v>20</v>
          </cell>
          <cell r="AR1288">
            <v>5</v>
          </cell>
          <cell r="AS1288">
            <v>100</v>
          </cell>
          <cell r="AT1288">
            <v>44700</v>
          </cell>
          <cell r="AU1288">
            <v>200</v>
          </cell>
          <cell r="AV1288">
            <v>80</v>
          </cell>
          <cell r="AW1288" t="str">
            <v>Ingen kjent effekt</v>
          </cell>
          <cell r="AX1288" t="str">
            <v>Ingen kjent effekt</v>
          </cell>
          <cell r="BC1288" t="str">
            <v>Ingen kjent effekt</v>
          </cell>
          <cell r="BD1288" t="str">
            <v>Ingen kjent effekt</v>
          </cell>
          <cell r="BE1288" t="str">
            <v>no</v>
          </cell>
          <cell r="BF1288" t="str">
            <v>no</v>
          </cell>
          <cell r="BG1288" t="str">
            <v>V</v>
          </cell>
          <cell r="BK1288" t="str">
            <v>temperate_nemoral:Asia</v>
          </cell>
          <cell r="BM1288" t="str">
            <v>temperate_boreal:Europe|temperate_nemoral:Europe,Asia</v>
          </cell>
          <cell r="BO1288">
            <v>2</v>
          </cell>
          <cell r="BR1288" t="str">
            <v>RedListCategoryLevel</v>
          </cell>
          <cell r="BT1288">
            <v>2</v>
          </cell>
          <cell r="BW1288" t="str">
            <v>SpreadYearlyIncreaseCalculatedExpansionSpeed</v>
          </cell>
          <cell r="BX1288">
            <v>113.95</v>
          </cell>
          <cell r="BY1288">
            <v>1</v>
          </cell>
          <cell r="CB1288" t="str">
            <v>T40,T43,T4-C-18</v>
          </cell>
          <cell r="CC1288">
            <v>1</v>
          </cell>
          <cell r="CH1288">
            <v>1</v>
          </cell>
          <cell r="CM1288">
            <v>1</v>
          </cell>
          <cell r="CQ1288">
            <v>1</v>
          </cell>
          <cell r="CU1288">
            <v>1</v>
          </cell>
          <cell r="CX1288">
            <v>0</v>
          </cell>
          <cell r="CY1288">
            <v>1</v>
          </cell>
          <cell r="DB1288">
            <v>0</v>
          </cell>
          <cell r="DC1288" t="str">
            <v>Mandarinrose &lt;i&gt;Rosa moyesii&lt;/i&gt; er en nokså stor busk fra høyereliggende strøk i sentrale og vestre Kina. Den har seksuell frøreproduksjon. Fruktene (nypene) spises og spres av fugl. Ved forrige vurderingsrunde var det kun kjent to funn fra 1990-tallet og begge ble antatt å skyldes hageutkast. Arten ble vurdert å være for varmekrevende for våre forhold. Funn av frøplanter i 2006 i No Bodø tyder på at dette ikke stemmer lenger. Arten blir følgelig risikovurdert.</v>
          </cell>
          <cell r="DD1288" t="str">
            <v>Arten ble først dokumentert i SF Hyllestad: Borsholmen i 1994 og deretter i MR Volda: Volda i 1997, begge antatt å være resultat av hageutkast. I 2006 ble det observert frøplanter av arten i No Bodø: Løpsmarka. Toppet med to funn i 2015: MR Ørskog (i spredning fra plantet hekk) og ST Trondheim (i kratt) tyder dette på at arten faktisk reproduserer i Norge og at den er i spredning, men at den ennå ikke er etablert med selvstendig reproduserende bestand i norsk natur.</v>
          </cell>
          <cell r="DE1288" t="str">
            <v>Arten har spredd seg fra dyrkning trolig både gjennom hageutkast og etter hvert også gjennom frø.</v>
          </cell>
          <cell r="DF1288" t="str">
            <v>Invasjonspotensialet er lbegrenset, en kombinasjon av begrenset median levetid og begrenset ekspansjonshastighet.</v>
          </cell>
          <cell r="DG1288" t="str">
            <v>Det er ingen kjente negative økologiske effekter knyttet til arten.</v>
          </cell>
          <cell r="DH1288" t="str">
            <v>Mandarinrose &lt;i&gt;Rosa moyesii&lt;/i&gt; vurderes til lav risiko i norsk natur. Den har et begrenset invasjonspotensial, men det er mulig at arten er helt i starten på sin spredning. Frøplanter er nylig observert, og den kan derfor ha en mulighet til å etablere seg på sikt.</v>
          </cell>
          <cell r="DI1288">
            <v>0</v>
          </cell>
        </row>
        <row r="1289">
          <cell r="B1289" t="str">
            <v>Rosa multiflora</v>
          </cell>
          <cell r="C1289" t="str">
            <v>Thunb.</v>
          </cell>
          <cell r="D1289" t="str">
            <v>småklatrerose</v>
          </cell>
          <cell r="E1289">
            <v>63358</v>
          </cell>
          <cell r="F1289">
            <v>103398</v>
          </cell>
          <cell r="G1289" t="str">
            <v>ExpertGroups/Karplanter/N</v>
          </cell>
          <cell r="H1289" t="str">
            <v>Karplanter</v>
          </cell>
          <cell r="I1289" t="str">
            <v>Karplanter</v>
          </cell>
          <cell r="J1289" t="str">
            <v>AlienSpecie</v>
          </cell>
          <cell r="N1289">
            <v>3</v>
          </cell>
          <cell r="O1289" t="str">
            <v>V</v>
          </cell>
          <cell r="Q1289">
            <v>1</v>
          </cell>
          <cell r="T1289" t="str">
            <v>LO</v>
          </cell>
          <cell r="U1289">
            <v>2</v>
          </cell>
          <cell r="V1289" t="str">
            <v>3B,1</v>
          </cell>
          <cell r="AA1289">
            <v>1974</v>
          </cell>
          <cell r="AB1289" t="str">
            <v>terrestrial</v>
          </cell>
          <cell r="AD1289" t="str">
            <v>unknown</v>
          </cell>
          <cell r="AE1289" t="str">
            <v>no</v>
          </cell>
          <cell r="AF1289" t="str">
            <v>unknown</v>
          </cell>
          <cell r="AG1289">
            <v>2004</v>
          </cell>
          <cell r="AH1289" t="str">
            <v>Ak Ås: Nebba</v>
          </cell>
          <cell r="AI1289">
            <v>10</v>
          </cell>
          <cell r="AJ1289" t="str">
            <v>V</v>
          </cell>
          <cell r="AL1289">
            <v>1</v>
          </cell>
          <cell r="AM1289" t="str">
            <v>importDirect</v>
          </cell>
          <cell r="AN1289">
            <v>2</v>
          </cell>
          <cell r="AO1289" t="str">
            <v>introductionEscaped</v>
          </cell>
          <cell r="AP1289" t="str">
            <v>Øs,OsA,Bu,Ve,Aa,Va,Ro,Ho,Sf,Mr,Tr</v>
          </cell>
          <cell r="AQ1289">
            <v>76</v>
          </cell>
          <cell r="AR1289">
            <v>5</v>
          </cell>
          <cell r="AS1289">
            <v>380</v>
          </cell>
          <cell r="AT1289">
            <v>245000</v>
          </cell>
          <cell r="AU1289">
            <v>760</v>
          </cell>
          <cell r="AV1289">
            <v>90</v>
          </cell>
          <cell r="AW1289" t="str">
            <v>Ingen kjent effekt</v>
          </cell>
          <cell r="AX1289" t="str">
            <v>Ingen kjent effekt</v>
          </cell>
          <cell r="BC1289" t="str">
            <v>Ingen kjent effekt</v>
          </cell>
          <cell r="BD1289" t="str">
            <v>Ingen kjent effekt</v>
          </cell>
          <cell r="BE1289" t="str">
            <v>no</v>
          </cell>
          <cell r="BF1289" t="str">
            <v>no</v>
          </cell>
          <cell r="BK1289" t="str">
            <v>temperate_nemoral:Asia</v>
          </cell>
          <cell r="BM1289" t="str">
            <v>temperate_nemoral:Europe,Asia,NorthAndCentralAmerica|subtropic_humid:NorthAndCentralAmerica</v>
          </cell>
          <cell r="BO1289">
            <v>2</v>
          </cell>
          <cell r="BR1289" t="str">
            <v>RedListCategoryLevel</v>
          </cell>
          <cell r="BT1289">
            <v>3</v>
          </cell>
          <cell r="BV1289" t="str">
            <v>X</v>
          </cell>
          <cell r="BW1289" t="str">
            <v>SpreadYearlyIncreaseObservations</v>
          </cell>
          <cell r="BX1289">
            <v>187</v>
          </cell>
          <cell r="BY1289">
            <v>1</v>
          </cell>
          <cell r="CB1289" t="str">
            <v>T40,T43,T40,T32,T4</v>
          </cell>
          <cell r="CC1289">
            <v>1</v>
          </cell>
          <cell r="CH1289">
            <v>1</v>
          </cell>
          <cell r="CM1289">
            <v>1</v>
          </cell>
          <cell r="CQ1289">
            <v>1</v>
          </cell>
          <cell r="CU1289">
            <v>1</v>
          </cell>
          <cell r="CX1289">
            <v>0</v>
          </cell>
          <cell r="CY1289">
            <v>1</v>
          </cell>
          <cell r="DB1289">
            <v>0</v>
          </cell>
          <cell r="DC1289" t="str">
            <v>Småklatrerose &lt;i&gt;Rosa multiflora&lt;/i&gt; er en liten rosebusk som opprinnelig kommer fra Øst-Asia (Øst-Kina, Japan, Korea). Den dyrkes noe som prydbusk (har mange, men nokså små hvite blomster), men den er viktigere i hagebruket som podegrunnlag for andre kulturroser. Den har seksuell frøformering, og de saftige fruktene (nypene) spises av fugl som flyr vekk og skiter ut frøene.</v>
          </cell>
          <cell r="DD1289" t="str">
            <v>Småklatrerose ble først dokumentert i Ho Lindås i 1974 og deretter i SF Gulen og MR Ultstein i 1975. Den hadde spredte forekomster i kyststrøkene i Sør-Norge fram til begynnelsen av 2000-tallet hvor ekspansjonen økte. Mange av funnene er trolig knyttet til hageutkast eller er gjenstående, men flere av de senere tyder på at det også kan være snakk om frøforvilling, eksempelvis AA Arendal 2016: "frøforvillet". Den er pr. i dag dokumentert fra 11 fylker nord til og med Troms uten noe egentlig mønster.</v>
          </cell>
          <cell r="DE1289" t="str">
            <v>Artens funn knyttes i hovedsak til hageutkast og noe vegetativ spredning fra dyrket materiale (det er ofte slik at den podete rosa dør bort, mens podegrunnlaget lever videre). Noen av de senere funnene tyder imidlertid på at den også kan spre seg med frø fra dyrkning, men dette er foreløpig litt usikkert.</v>
          </cell>
          <cell r="DF1289" t="str">
            <v>Invasjonspotensialet er moderat, med usikkerhet til begrenset, som en kombinasjon av begrenset median levetid og moderat (til begrenset) ekspansjonshastighet.</v>
          </cell>
          <cell r="DG1289" t="str">
            <v>Det er ingen påviste negative økologiske effekter knyttet til arten i norsk natur, men arten er kjent som problematisk i 31 stater i USA (se USDA Forest Service 2006, Flora of North America, Banasiak &amp; Meiners 2009), inkludert flere nordlige stater som ligger innenfor det nemorale området (arten finnes også i flere provinser i Canada, men det er ukjent om den er problematisk også her). Det angis at den kan danne ugjennomtrengelig kratt som fortrenger hjemlige arter (se Invasive Plants in Pennsylvania, USDA Forest Service 2006: se også Wenning 2012). Det kan ikke utelukkes at arten kan bli problematisk også hos oss på sikt, men vi har foreløpig ikke datagrunnlag nok til å postulere dette.</v>
          </cell>
          <cell r="DH1289" t="str">
            <v>Småklatrerose vurderes til lav risiko i norsk natur. Det skyldes en kombinasjon mellom et moderat (til begrenset) invasjonspotensial og ingen kjente negative økologiske effekter i norsk natur, foreløpig. Negative økologiske effekter kan imidlertid ikke utelukkes på sikt, da slike er kjent fra en rekke stater i USA.</v>
          </cell>
          <cell r="DI1289">
            <v>5</v>
          </cell>
        </row>
        <row r="1290">
          <cell r="B1290" t="str">
            <v>Rosa pendulina</v>
          </cell>
          <cell r="C1290" t="str">
            <v>L.</v>
          </cell>
          <cell r="D1290" t="str">
            <v>bergrose</v>
          </cell>
          <cell r="E1290">
            <v>136950</v>
          </cell>
          <cell r="F1290">
            <v>103399</v>
          </cell>
          <cell r="G1290" t="str">
            <v>ExpertGroups/Karplanter/N</v>
          </cell>
          <cell r="H1290" t="str">
            <v>Karplanter</v>
          </cell>
          <cell r="I1290" t="str">
            <v>Karplanter</v>
          </cell>
          <cell r="J1290" t="str">
            <v>AlienSpecie</v>
          </cell>
          <cell r="N1290">
            <v>3</v>
          </cell>
          <cell r="O1290" t="str">
            <v>V</v>
          </cell>
          <cell r="Q1290">
            <v>1</v>
          </cell>
          <cell r="T1290" t="str">
            <v>LO</v>
          </cell>
          <cell r="U1290">
            <v>2</v>
          </cell>
          <cell r="V1290" t="str">
            <v>3B,1</v>
          </cell>
          <cell r="X1290">
            <v>2</v>
          </cell>
          <cell r="Y1290">
            <v>3</v>
          </cell>
          <cell r="Z1290">
            <v>1</v>
          </cell>
          <cell r="AA1290">
            <v>1879</v>
          </cell>
          <cell r="AB1290" t="str">
            <v>terrestrial</v>
          </cell>
          <cell r="AD1290" t="str">
            <v>unknown</v>
          </cell>
          <cell r="AE1290" t="str">
            <v>yes</v>
          </cell>
          <cell r="AF1290" t="str">
            <v>unknown</v>
          </cell>
          <cell r="AG1290">
            <v>1879</v>
          </cell>
          <cell r="AH1290" t="str">
            <v>Oslo: Svendstuen ved Frognerseteren</v>
          </cell>
          <cell r="AI1290">
            <v>10</v>
          </cell>
          <cell r="AJ1290" t="str">
            <v>V</v>
          </cell>
          <cell r="AL1290">
            <v>2</v>
          </cell>
          <cell r="AM1290" t="str">
            <v>importDirect</v>
          </cell>
          <cell r="AN1290">
            <v>2</v>
          </cell>
          <cell r="AO1290" t="str">
            <v>introductionEscaped</v>
          </cell>
          <cell r="AP1290" t="str">
            <v>He,St,No,Tr</v>
          </cell>
          <cell r="AQ1290">
            <v>24</v>
          </cell>
          <cell r="AR1290">
            <v>5</v>
          </cell>
          <cell r="AS1290">
            <v>120</v>
          </cell>
          <cell r="AT1290">
            <v>57000</v>
          </cell>
          <cell r="AU1290">
            <v>240</v>
          </cell>
          <cell r="AV1290">
            <v>60</v>
          </cell>
          <cell r="AW1290" t="str">
            <v>Ingen kjent effekt</v>
          </cell>
          <cell r="AX1290" t="str">
            <v>Ingen kjent effekt</v>
          </cell>
          <cell r="BC1290" t="str">
            <v>Ingen kjent effekt</v>
          </cell>
          <cell r="BD1290" t="str">
            <v>Ingen kjent effekt</v>
          </cell>
          <cell r="BE1290" t="str">
            <v>no</v>
          </cell>
          <cell r="BF1290" t="str">
            <v>no</v>
          </cell>
          <cell r="BG1290" t="str">
            <v>V</v>
          </cell>
          <cell r="BK1290" t="str">
            <v>temperate_nemoral:Europe|subtropic_mediterranean:Europe</v>
          </cell>
          <cell r="BM1290" t="str">
            <v>temperate_boreal:Europe|temperate_nemoral:Europe,NorthAndCentralAmerica|subtropic_mediterranean:Europe</v>
          </cell>
          <cell r="BO1290">
            <v>2</v>
          </cell>
          <cell r="BR1290" t="str">
            <v>RedListCategoryLevel</v>
          </cell>
          <cell r="BT1290">
            <v>3</v>
          </cell>
          <cell r="BV1290" t="str">
            <v>X</v>
          </cell>
          <cell r="BW1290" t="str">
            <v>SpreadYearlyIncreaseCalculatedExpansionSpeed</v>
          </cell>
          <cell r="BX1290">
            <v>263.02999999999997</v>
          </cell>
          <cell r="BY1290">
            <v>1</v>
          </cell>
          <cell r="CB1290" t="str">
            <v>T4,T40,T4</v>
          </cell>
          <cell r="CC1290">
            <v>1</v>
          </cell>
          <cell r="CH1290">
            <v>1</v>
          </cell>
          <cell r="CM1290">
            <v>1</v>
          </cell>
          <cell r="CQ1290">
            <v>1</v>
          </cell>
          <cell r="CU1290">
            <v>1</v>
          </cell>
          <cell r="CX1290">
            <v>0</v>
          </cell>
          <cell r="CY1290">
            <v>1</v>
          </cell>
          <cell r="DB1290">
            <v>0</v>
          </cell>
          <cell r="DC1290" t="str">
            <v>Bergrose&lt;em&gt; Rosa pendulina &lt;/em&gt;er en stor, langlevd busk som kommer fra fjellstrøk i Mellom- og Sør-Europa. Den frøreproduserer, og de saftige fruktene (nypene) spres effektivt av fugl, trolig potensielt over lange distanser (km). Arten er innført som prydbusk, med en viss økning i senere tid.</v>
          </cell>
          <cell r="DD1290" t="str">
            <v>&lt;p&gt;Bergrose kan reprodusere og danne bestand i Norge dersom den får mulighet til det. Arten var etablert ett sted i skogen i Holmenkollen-området i Oslo på 1800-tallet (dokumentert med 10 herbariebelegg i 1879, noe som tyder på en stor interesse), men forsvant til slutt, kanskje ved nedbygging. I 2007 ble en ny bestand oppdaget i Ringvebukta på Lade i ST Trondheim, og i 2008 ble spredning observert ved Målselv kirkegård i Tr Målselv, tillegg til tre funn totalt i perioden 2014-2016 i He Hamar, ST Røros, og Ak Asker. Arten kan være på vei inn i norsk natur (igjen).&lt;/p&gt;</v>
          </cell>
          <cell r="DE1290" t="str">
            <v>Arten spres fra dyrkning, kanskje via hageutkast og trolig også med frø.</v>
          </cell>
          <cell r="DF1290" t="str">
            <v>Arten har et moderat invasjonspotensial, med usikkerhet til begrenset, som en kombinasjon av begrenset median levetid og moderat (til begrenset) ekspansjonshastighet.</v>
          </cell>
          <cell r="DG1290" t="str">
            <v>Det er ingen kjente negative økologiske effekter knyttet til arten. Den forvilles og etableres direkte ut i skog, men forventes ikke å opptre i slike mengder at den fortrenger andre planter eller forstyrrer balansen mellom planter med saftige frukter og fugler.</v>
          </cell>
          <cell r="DH1290" t="str">
            <v>&lt;p&gt;Arten vurderes til lav økologisk risiko i norsk natur, og bare på grunn av invasjonspotensialet.&lt;/p&gt;</v>
          </cell>
          <cell r="DI1290">
            <v>0</v>
          </cell>
        </row>
        <row r="1291">
          <cell r="B1291" t="str">
            <v>Rosa sachalinensis</v>
          </cell>
          <cell r="E1291">
            <v>85660</v>
          </cell>
          <cell r="F1291">
            <v>128781</v>
          </cell>
          <cell r="G1291" t="str">
            <v>ExpertGroups/Karplanter/N</v>
          </cell>
          <cell r="H1291" t="str">
            <v>Karplanter</v>
          </cell>
          <cell r="I1291" t="str">
            <v>Karplanter</v>
          </cell>
          <cell r="J1291" t="str">
            <v>NotApplicable</v>
          </cell>
          <cell r="M1291" t="str">
            <v>NotPresentInRegion</v>
          </cell>
          <cell r="AB1291" t="str">
            <v>terrestrial</v>
          </cell>
          <cell r="AE1291" t="str">
            <v>no</v>
          </cell>
          <cell r="AF1291" t="str">
            <v>unknown</v>
          </cell>
          <cell r="AI1291">
            <v>10</v>
          </cell>
          <cell r="AJ1291" t="str">
            <v>V</v>
          </cell>
          <cell r="BK1291" t="str">
            <v>temperate_boreal:Asia|temperate_nemoral:Asia</v>
          </cell>
          <cell r="BM1291" t="str">
            <v>temperate_boreal:Asia|temperate_nemoral:Asia</v>
          </cell>
          <cell r="DI1291">
            <v>0</v>
          </cell>
        </row>
        <row r="1292">
          <cell r="B1292" t="str">
            <v>Rosa virginiana</v>
          </cell>
          <cell r="C1292" t="str">
            <v>Mill.</v>
          </cell>
          <cell r="D1292" t="str">
            <v>virginiarose</v>
          </cell>
          <cell r="E1292">
            <v>105286</v>
          </cell>
          <cell r="F1292">
            <v>145633</v>
          </cell>
          <cell r="G1292" t="str">
            <v>ExpertGroups/Karplanter/N</v>
          </cell>
          <cell r="H1292" t="str">
            <v>Karplanter</v>
          </cell>
          <cell r="I1292" t="str">
            <v>Karplanter</v>
          </cell>
          <cell r="J1292" t="str">
            <v>NotApplicable</v>
          </cell>
          <cell r="M1292" t="str">
            <v>canNotEstablishWithin50years</v>
          </cell>
          <cell r="AA1292">
            <v>1997</v>
          </cell>
          <cell r="AB1292" t="str">
            <v>terrestrial</v>
          </cell>
          <cell r="AD1292" t="str">
            <v>unknown</v>
          </cell>
          <cell r="AE1292" t="str">
            <v>no</v>
          </cell>
          <cell r="AF1292" t="str">
            <v>unknown</v>
          </cell>
          <cell r="AI1292">
            <v>10</v>
          </cell>
          <cell r="AJ1292" t="str">
            <v>V</v>
          </cell>
          <cell r="AW1292" t="str">
            <v>Ingen kjent effekt</v>
          </cell>
          <cell r="AX1292" t="str">
            <v>Ingen kjent effekt</v>
          </cell>
          <cell r="BC1292" t="str">
            <v>Ingen kjent effekt</v>
          </cell>
          <cell r="BD1292" t="str">
            <v>Ingen kjent effekt</v>
          </cell>
          <cell r="BK1292" t="str">
            <v>temperate_nemoral:NorthAndCentralAmerica</v>
          </cell>
          <cell r="BM1292" t="str">
            <v>temperate_nemoral:Europe,NorthAndCentralAmerica</v>
          </cell>
          <cell r="DI1292">
            <v>0</v>
          </cell>
        </row>
        <row r="1293">
          <cell r="B1293" t="str">
            <v>Rosa ×alba</v>
          </cell>
          <cell r="C1293" t="str">
            <v>L.</v>
          </cell>
          <cell r="D1293" t="str">
            <v>albarose</v>
          </cell>
          <cell r="E1293">
            <v>85661</v>
          </cell>
          <cell r="F1293">
            <v>128782</v>
          </cell>
          <cell r="G1293" t="str">
            <v>ExpertGroups/Karplanter/N</v>
          </cell>
          <cell r="H1293" t="str">
            <v>Karplanter</v>
          </cell>
          <cell r="I1293" t="str">
            <v>Karplanter</v>
          </cell>
          <cell r="J1293" t="str">
            <v>NotApplicable</v>
          </cell>
          <cell r="M1293" t="str">
            <v>canNotEstablishWithin50years</v>
          </cell>
          <cell r="AA1293">
            <v>2001</v>
          </cell>
          <cell r="AB1293" t="str">
            <v>terrestrial</v>
          </cell>
          <cell r="AD1293" t="str">
            <v>unknown</v>
          </cell>
          <cell r="AE1293" t="str">
            <v>no</v>
          </cell>
          <cell r="AF1293" t="str">
            <v>unknown</v>
          </cell>
          <cell r="AI1293">
            <v>10</v>
          </cell>
          <cell r="AW1293" t="str">
            <v>Ingen kjent effekt</v>
          </cell>
          <cell r="AX1293" t="str">
            <v>Ingen kjent effekt</v>
          </cell>
          <cell r="BC1293" t="str">
            <v>Ingen kjent effekt</v>
          </cell>
          <cell r="BD1293" t="str">
            <v>Ingen kjent effekt</v>
          </cell>
          <cell r="BK1293" t="str">
            <v>unknown:Europe</v>
          </cell>
          <cell r="BM1293" t="str">
            <v>temperate_nemoral:Europe</v>
          </cell>
          <cell r="DI1293">
            <v>0</v>
          </cell>
        </row>
        <row r="1294">
          <cell r="B1294" t="str">
            <v>Acer ginnala</v>
          </cell>
          <cell r="C1294" t="str">
            <v>Maxim.</v>
          </cell>
          <cell r="D1294" t="str">
            <v>sibirlønn</v>
          </cell>
          <cell r="E1294">
            <v>63517</v>
          </cell>
          <cell r="F1294">
            <v>103557</v>
          </cell>
          <cell r="G1294" t="str">
            <v>ExpertGroups/Karplanter/N</v>
          </cell>
          <cell r="H1294" t="str">
            <v>Karplanter</v>
          </cell>
          <cell r="I1294" t="str">
            <v>Karplanter</v>
          </cell>
          <cell r="J1294" t="str">
            <v>AlienSpecie</v>
          </cell>
          <cell r="N1294">
            <v>4</v>
          </cell>
          <cell r="O1294" t="str">
            <v>V</v>
          </cell>
          <cell r="Q1294">
            <v>2</v>
          </cell>
          <cell r="R1294" t="str">
            <v>V</v>
          </cell>
          <cell r="T1294" t="str">
            <v>HI</v>
          </cell>
          <cell r="U1294">
            <v>4</v>
          </cell>
          <cell r="V1294" t="str">
            <v>4B,2E</v>
          </cell>
          <cell r="W1294" t="str">
            <v>LO,PH</v>
          </cell>
          <cell r="X1294">
            <v>3</v>
          </cell>
          <cell r="Y1294">
            <v>4</v>
          </cell>
          <cell r="Z1294">
            <v>1</v>
          </cell>
          <cell r="AA1294">
            <v>1959</v>
          </cell>
          <cell r="AB1294" t="str">
            <v>terrestrial</v>
          </cell>
          <cell r="AD1294" t="str">
            <v>unknown</v>
          </cell>
          <cell r="AE1294" t="str">
            <v>yes</v>
          </cell>
          <cell r="AF1294" t="str">
            <v>yes</v>
          </cell>
          <cell r="AG1294">
            <v>2001</v>
          </cell>
          <cell r="AH1294" t="str">
            <v>Ak Nesodden: Illjernet</v>
          </cell>
          <cell r="AI1294">
            <v>15</v>
          </cell>
          <cell r="AJ1294" t="str">
            <v>V</v>
          </cell>
          <cell r="AL1294">
            <v>1</v>
          </cell>
          <cell r="AM1294" t="str">
            <v>importDirect</v>
          </cell>
          <cell r="AN1294">
            <v>5</v>
          </cell>
          <cell r="AO1294" t="str">
            <v>introductionEscaped,spreadNaturalDispersal,introductionReleased</v>
          </cell>
          <cell r="AP1294" t="str">
            <v>Øs,OsA,He,Op,Bu,Ve,Te,Aa,Va,St,Tr</v>
          </cell>
          <cell r="AQ1294">
            <v>208</v>
          </cell>
          <cell r="AR1294">
            <v>3</v>
          </cell>
          <cell r="AS1294">
            <v>624</v>
          </cell>
          <cell r="AT1294">
            <v>135000</v>
          </cell>
          <cell r="AU1294">
            <v>2400</v>
          </cell>
          <cell r="AV1294">
            <v>60</v>
          </cell>
          <cell r="AW1294" t="str">
            <v>Ingen kjent effekt</v>
          </cell>
          <cell r="AX1294" t="str">
            <v>Ingen kjent effekt</v>
          </cell>
          <cell r="BC1294" t="str">
            <v>Ingen kjent effekt</v>
          </cell>
          <cell r="BD1294" t="str">
            <v>Ingen kjent effekt</v>
          </cell>
          <cell r="BE1294" t="str">
            <v>no</v>
          </cell>
          <cell r="BF1294" t="str">
            <v>no</v>
          </cell>
          <cell r="BG1294" t="str">
            <v>V</v>
          </cell>
          <cell r="BK1294" t="str">
            <v>temperate_boreal:Asia|temperate_nemoral:Asia</v>
          </cell>
          <cell r="BM1294" t="str">
            <v>temperate_boreal:Europe,Asia,NorthAndCentralAmerica|temperate_nemoral:Europe,Asia,NorthAndCentralAmerica</v>
          </cell>
          <cell r="BO1294">
            <v>3</v>
          </cell>
          <cell r="BR1294" t="str">
            <v>RedListCategoryLevel</v>
          </cell>
          <cell r="BT1294">
            <v>4</v>
          </cell>
          <cell r="BV1294" t="str">
            <v>X</v>
          </cell>
          <cell r="BW1294" t="str">
            <v>SpreadYearlyIncreaseObservations</v>
          </cell>
          <cell r="BX1294">
            <v>564</v>
          </cell>
          <cell r="BY1294">
            <v>1</v>
          </cell>
          <cell r="CB1294" t="str">
            <v>T4,T4</v>
          </cell>
          <cell r="CC1294">
            <v>1</v>
          </cell>
          <cell r="CH1294">
            <v>2</v>
          </cell>
          <cell r="CJ1294" t="str">
            <v>X</v>
          </cell>
          <cell r="CL1294" t="str">
            <v>T4</v>
          </cell>
          <cell r="CM1294">
            <v>1</v>
          </cell>
          <cell r="CQ1294">
            <v>1</v>
          </cell>
          <cell r="CT1294" t="str">
            <v>T4</v>
          </cell>
          <cell r="CU1294">
            <v>1</v>
          </cell>
          <cell r="CX1294">
            <v>0</v>
          </cell>
          <cell r="CY1294">
            <v>1</v>
          </cell>
          <cell r="DB1294">
            <v>0</v>
          </cell>
          <cell r="DC1294" t="str">
            <v>Sibirlønn &lt;em&gt;Acer ginnala&lt;/em&gt; er et lite, men langlevd tre som formerer seg seksuelt med frø. Fruktene har vinge og er vindspredte over kortere distanser, sjelden mer enn 50-100 m. Arten har sin naturlige utbredelse i Øst-Asia, men er innført flere steder som prydtre. Arten etablerer seg i skog og skogkanter, i hovedsak i lågurt-typer.</v>
          </cell>
          <cell r="DD1294" t="str">
            <v>&lt;p&gt;Første funn av sibirlønn &lt;i&gt;s&lt;/i&gt;om forvillet i Norge var i 1981 i VA Kristiansand og med et drøyt tiår til neste funn i Bu Lier i 1992 og Bu Drammen i 1996. På 2000-tallet er det registrert stadig nye funn i flere deler av Sør- og Øst-Norge: AA Tvedestrand 2000, Ak Nesodden og Lørenskog 2001, He Eidskog, Øf Moss og Oslo 2003, osv. Den er nå funnet i totalt 11 fylker, inkludert Troms. Dette ser ut til å være en art i sterk ekspansjon. Arten stammer fra en større del av Nordøst-Asia, med spenn fra kontinentalt til middels oseanisk klima. I Norge er den trolig best tilpasset klimaet i noe mer kontinentale deler av sonene boreonemoral og sørboreal, dvs. på Østlandet, Sørlandet og i indre og midtre deler av Trøndelag.&lt;/p&gt;</v>
          </cell>
          <cell r="DE1294" t="str">
            <v>Sibirlønn er innført som prydtre og har spredt seg fra grøntanlegg og hager ut i norsk natur. En forekomst skyldes også utsetting i norsk natur til som trekkplante for bier (Ak Asker: Sem). I tillegg er arten såpass godt etablert at den nå også sprer seg på egen hånd i norsk natur.</v>
          </cell>
          <cell r="DF1294" t="str">
            <v>Invasjonspotensialet er stort med usikkerhet til moderat, en kombinasjon av moderat levetid og stor (til moderat) ekspansjonshastighet. Til tross for sen innførsel er arten nå solid etablert og med rask ekspansjon. Sibirlønn&lt;i&gt; &lt;/i&gt;er i sterk spredning i landet. De aller fleste funnene er fra de senere årene. Dette er en av de raskest ekspanderende vedplantene i norsk natur.</v>
          </cell>
          <cell r="DG1294" t="str">
            <v>Arten vurderes å ha en liten økologisk effekt med usikkerhet til ingen kjent. Foreløpig er arten i Norge i hovedsak funnet på avfallsplasser, skrotemark, boligutbyggingsområder og veikanter, men det finnes også flere funn i skog og skogkanter. Den er ansett som "invasive" i flere stater i USA, og den har vide økologiske preferanser og er dessuten skyggetolerant (se Global Invasive Species Database 2018). Den er angitt å fortrenge hjemlig vegetasjon, på grunn av sin evne til å skygge ut andre arter. Dette er foreløpig ikke direkte observert i Norge, men på grunn av 50 års-perspektivet og erfaringer fra USA, tas dette inn i vurderingen. Lønn generelt skiller dessuten ut substanser som hindrer veksten til nærstående planter (allelopati), men dette er ikke tatt inn i vurderingen (se Global Invasive Species Database 2018 med referanser).</v>
          </cell>
          <cell r="DH1294" t="str">
            <v>&lt;p&gt;Sibirlønn vurderes til høy økologisk risiko med usikkerhet både til potensielt høg og låg risiko. Dette er en kombinasjon av et stort (til moderat) invasjonspotensial og en liten (til ingen kjent) økologisk effekt. Det er erfaringer fra USA som danner grunnlaget for denne vurderingen, og usikkerhet omkring hvorvidt dette vil være gjeldende hos oss er grunnen til at det er satt usikkerhet nedover på den økologiske effekten.&lt;/p&gt;</v>
          </cell>
          <cell r="DI1294">
            <v>1</v>
          </cell>
        </row>
        <row r="1295">
          <cell r="B1295" t="str">
            <v>Echinops sphaerocephalus</v>
          </cell>
          <cell r="C1295" t="str">
            <v>L.</v>
          </cell>
          <cell r="D1295" t="str">
            <v>kuletistel</v>
          </cell>
          <cell r="E1295">
            <v>60518</v>
          </cell>
          <cell r="F1295">
            <v>100558</v>
          </cell>
          <cell r="G1295" t="str">
            <v>ExpertGroups/Karplanter/N</v>
          </cell>
          <cell r="H1295" t="str">
            <v>Karplanter</v>
          </cell>
          <cell r="I1295" t="str">
            <v>Karplanter</v>
          </cell>
          <cell r="J1295" t="str">
            <v>AlienSpecie</v>
          </cell>
          <cell r="N1295">
            <v>3</v>
          </cell>
          <cell r="Q1295">
            <v>3</v>
          </cell>
          <cell r="T1295" t="str">
            <v>HI</v>
          </cell>
          <cell r="U1295">
            <v>4</v>
          </cell>
          <cell r="V1295" t="str">
            <v>3A,3D</v>
          </cell>
          <cell r="X1295">
            <v>4</v>
          </cell>
          <cell r="Y1295">
            <v>3</v>
          </cell>
          <cell r="Z1295">
            <v>3</v>
          </cell>
          <cell r="AA1295">
            <v>1871</v>
          </cell>
          <cell r="AB1295" t="str">
            <v>terrestrial</v>
          </cell>
          <cell r="AD1295" t="str">
            <v>unknown</v>
          </cell>
          <cell r="AE1295" t="str">
            <v>yes</v>
          </cell>
          <cell r="AF1295" t="str">
            <v>unknown</v>
          </cell>
          <cell r="AG1295">
            <v>1871</v>
          </cell>
          <cell r="AH1295" t="str">
            <v>Oslo: Bygdøy, "Ladegaardsøen ved Hovedgaarden ... i største Mængde"</v>
          </cell>
          <cell r="AI1295">
            <v>10</v>
          </cell>
          <cell r="AJ1295" t="str">
            <v>V</v>
          </cell>
          <cell r="AL1295">
            <v>2</v>
          </cell>
          <cell r="AM1295" t="str">
            <v>importDirect</v>
          </cell>
          <cell r="AN1295">
            <v>4</v>
          </cell>
          <cell r="AO1295" t="str">
            <v>introductionEscaped,spreadNaturalDispersal</v>
          </cell>
          <cell r="AP1295" t="str">
            <v>Øs,OsA,He,Bu,Ve,Va,Ro,No</v>
          </cell>
          <cell r="AQ1295">
            <v>112</v>
          </cell>
          <cell r="AR1295">
            <v>6</v>
          </cell>
          <cell r="AS1295">
            <v>672</v>
          </cell>
          <cell r="AT1295">
            <v>102000</v>
          </cell>
          <cell r="AU1295">
            <v>1300</v>
          </cell>
          <cell r="AV1295">
            <v>50</v>
          </cell>
          <cell r="AW1295" t="str">
            <v>Ingen kjent effekt</v>
          </cell>
          <cell r="AX1295" t="str">
            <v>Ingen kjent effekt</v>
          </cell>
          <cell r="BC1295" t="str">
            <v>Ingen kjent effekt</v>
          </cell>
          <cell r="BD1295" t="str">
            <v>Ingen kjent effekt</v>
          </cell>
          <cell r="BE1295" t="str">
            <v>no</v>
          </cell>
          <cell r="BF1295" t="str">
            <v>no</v>
          </cell>
          <cell r="BH1295" t="str">
            <v>V</v>
          </cell>
          <cell r="BI1295" t="str">
            <v>V</v>
          </cell>
          <cell r="BK1295" t="str">
            <v>temperate_nemoral:Europe,Asia|temperate_dry:Europe,Asia|subtropic_mediterranean:Europe,Asia</v>
          </cell>
          <cell r="BM1295" t="str">
            <v>temperate_nemoral:Europe,Asia,NorthAndCentralAmerica|temperate_dry:Europe,Asia|subtropic_mediterranean:Europe,Asia</v>
          </cell>
          <cell r="BO1295">
            <v>3</v>
          </cell>
          <cell r="BR1295" t="str">
            <v>RedListCategoryLevel</v>
          </cell>
          <cell r="BT1295">
            <v>2</v>
          </cell>
          <cell r="BW1295" t="str">
            <v>SpreadYearlyIncreaseObservations</v>
          </cell>
          <cell r="BX1295">
            <v>71</v>
          </cell>
          <cell r="BY1295">
            <v>1</v>
          </cell>
          <cell r="CB1295" t="str">
            <v>T40,T42,T32-C-1,T32-C-3,T32-C-5,T32-C-7,T24,T29</v>
          </cell>
          <cell r="CC1295">
            <v>3</v>
          </cell>
          <cell r="CG1295" t="str">
            <v>T32-C-5,T32-C-7</v>
          </cell>
          <cell r="CH1295">
            <v>1</v>
          </cell>
          <cell r="CL1295" t="str">
            <v>T32-C-5,T32-C-7</v>
          </cell>
          <cell r="CM1295">
            <v>2</v>
          </cell>
          <cell r="CP1295" t="str">
            <v>Åpen grunnlendt kalkmark i boreonemoral sone</v>
          </cell>
          <cell r="CQ1295">
            <v>1</v>
          </cell>
          <cell r="CT1295" t="str">
            <v>T32-C-5,T32-C-7</v>
          </cell>
          <cell r="CU1295">
            <v>1</v>
          </cell>
          <cell r="CX1295">
            <v>0</v>
          </cell>
          <cell r="CY1295">
            <v>1</v>
          </cell>
          <cell r="DB1295">
            <v>0</v>
          </cell>
          <cell r="DC1295" t="str">
            <v>Kuletistel &lt;em&gt;Echinops sphaerocephalus &lt;/em&gt;er en langlevd flerårig urt fra Europa og Vest-Asia. Arten har både klonal vekst og omfattende frøformering. Fruktene spres med dyr, kanskje også litt med vind. Arten er en nokså gammel hagestaude i Norge, kommet inn rundt midten av 1800-tallet eller kanskje mye tidligere (dyrket i Danmark siden slutten av 1600-tallet i følge Hartvig 2015). Den er nå erstattet av litt mer spektakulære slektninger (blå kuletistel, balkankuletistel). Arten inntar ofte grasmark av ulike typer, inkludert forlatte enger og urterik mark på grunnlende på kalk.</v>
          </cell>
          <cell r="DD1295" t="str">
            <v>&lt;p&gt;Kuletistel er en nokså gammel hagestaude i Norge, nå nesten helt erstattet i hagene av litt mer spektakulære slektninger (blå kuletistel, balkankuletistel). Arten var etablert ved første observasjon utenfor hager, på Bygdøy i Oslo i 1871. Den har hatt noen få forekomster på Bygdøy og flere av disse har holdt seg til i dag. Arten hadde de første 100 årene en svært langsom spredning i Oslo, Bærum, Asker og Frogn, kanskje egenspredning. Den er nå under langsom etablering i Øf Fredrikstad, He Løten, Bu Lier og kanskje Vf Larvik, med noen strøforekomster vestover til Rogaland og &amp;#233:n forekomst rapportert fra No Bodø (2015, som frøspredt fra plantning).&lt;/p&gt;</v>
          </cell>
          <cell r="DE1295" t="str">
            <v>Arten er inført som hageplante og spredt ut fra hager med frø og trolig også ved utkast. Den har stor egenspredning med vind- og dyrespredte frukter, men over nokså korte avstander.</v>
          </cell>
          <cell r="DF1295" t="str">
            <v>Invasjonspotensialet er moderat, en kombinasjon av moderat (med usikkerhet til lang) median levetid og begrenset ekspansjonshastighet, Arten er etablert med mange gamle og noen nyere forekomster, men med liten ekspansjon. Ekspansjonshastighet beregnet som økning i forekomstareal per år (beregnet for perioden etter 1980) gir noe høgere hastighet enn beregnet med skriptet, men innafor grenseverdiene for samme kategori.</v>
          </cell>
          <cell r="DG1295" t="str">
            <v>Arten vurderes å ha en middels økologisk effekt. Den inntar forlatt grasmark, inkludert enger og grunnlendt kalkmark med flere sårbare og truete planter. Den danner tette, høgvokste bestander og fortrenger andre planter, også lokale bestander av sjeldne og truete planter. Planten er svært tornete og bidrar også til å hindre beiting som ellers kunne holde vegetasjonen lågvokst, en fordel for andre, konkurransesvake arter. De negative effektene er særlig markert på grunnlendt kalkmark på Sørøstlandet.</v>
          </cell>
          <cell r="DH1295" t="str">
            <v>&lt;p&gt; Kuletistel vurderes til høg økologisk risiko, i en kombinasjon av moderat invasjonspotensial og en middels økologisk effekt. Arten forviller og etablerer seg på ulike typer skrotemark, men også i flerårs-tangvoller og på grusmark nær havstrand, på grunnlendt mark på basisk grunn, og i kulturmarkseng som er ute av bruk. Den er rimelig ekspansiv og fortrenger stedegne arter der den danner større bestander, hovedsakelig på grunnlendt kalkmark i Oslofeltet. Spredningshastigheten er ikke truende, men arten inntar og kan flekkvis overta dominansen i sårbare vegetasjonstyper.&lt;/p&gt;</v>
          </cell>
          <cell r="DI1295">
            <v>1</v>
          </cell>
        </row>
        <row r="1296">
          <cell r="B1296" t="str">
            <v>Lamprocapnos spectabilis</v>
          </cell>
          <cell r="C1296" t="str">
            <v>(L.) Fukuhara</v>
          </cell>
          <cell r="D1296" t="str">
            <v>løytnantshjerte</v>
          </cell>
          <cell r="E1296">
            <v>134020</v>
          </cell>
          <cell r="F1296">
            <v>103031</v>
          </cell>
          <cell r="G1296" t="str">
            <v>ExpertGroups/Karplanter/N</v>
          </cell>
          <cell r="H1296" t="str">
            <v>Karplanter</v>
          </cell>
          <cell r="I1296" t="str">
            <v>Karplanter</v>
          </cell>
          <cell r="J1296" t="str">
            <v>AlienSpecie</v>
          </cell>
          <cell r="N1296">
            <v>2</v>
          </cell>
          <cell r="Q1296">
            <v>1</v>
          </cell>
          <cell r="T1296" t="str">
            <v>LO</v>
          </cell>
          <cell r="U1296">
            <v>2</v>
          </cell>
          <cell r="V1296" t="str">
            <v>2AB,1</v>
          </cell>
          <cell r="X1296">
            <v>1</v>
          </cell>
          <cell r="Y1296">
            <v>1</v>
          </cell>
          <cell r="Z1296">
            <v>1</v>
          </cell>
          <cell r="AA1296">
            <v>1924</v>
          </cell>
          <cell r="AB1296" t="str">
            <v>terrestrial</v>
          </cell>
          <cell r="AD1296" t="str">
            <v>unknown</v>
          </cell>
          <cell r="AE1296" t="str">
            <v>yes</v>
          </cell>
          <cell r="AF1296" t="str">
            <v>unknown</v>
          </cell>
          <cell r="AG1296">
            <v>1931</v>
          </cell>
          <cell r="AH1296" t="str">
            <v>Oslo: "Aker, sjølvspreidd i gartneri"</v>
          </cell>
          <cell r="AI1296">
            <v>10</v>
          </cell>
          <cell r="AJ1296" t="str">
            <v>V</v>
          </cell>
          <cell r="AL1296">
            <v>2</v>
          </cell>
          <cell r="AM1296" t="str">
            <v>importDirect</v>
          </cell>
          <cell r="AN1296">
            <v>2</v>
          </cell>
          <cell r="AO1296" t="str">
            <v>introductionEscaped</v>
          </cell>
          <cell r="AP1296" t="str">
            <v>Øs,OsA,Bu,Ve,Te,Va,Ho,Sf,Mr,St,Tr</v>
          </cell>
          <cell r="AQ1296">
            <v>80</v>
          </cell>
          <cell r="AR1296">
            <v>5</v>
          </cell>
          <cell r="AS1296">
            <v>400</v>
          </cell>
          <cell r="AT1296">
            <v>230000</v>
          </cell>
          <cell r="AU1296">
            <v>800</v>
          </cell>
          <cell r="AV1296">
            <v>80</v>
          </cell>
          <cell r="AW1296" t="str">
            <v>Ingen kjent effekt</v>
          </cell>
          <cell r="AX1296" t="str">
            <v>Ingen kjent effekt</v>
          </cell>
          <cell r="BC1296" t="str">
            <v>Ingen kjent effekt</v>
          </cell>
          <cell r="BD1296" t="str">
            <v>Ingen kjent effekt</v>
          </cell>
          <cell r="BE1296" t="str">
            <v>no</v>
          </cell>
          <cell r="BF1296" t="str">
            <v>no</v>
          </cell>
          <cell r="BG1296" t="str">
            <v>V</v>
          </cell>
          <cell r="BK1296" t="str">
            <v>temperate_nemoral:Asia</v>
          </cell>
          <cell r="BM1296" t="str">
            <v>temperate_boreal:Europe|temperate_nemoral:Europe,Asia,NorthAndCentralAmerica</v>
          </cell>
          <cell r="BO1296">
            <v>2</v>
          </cell>
          <cell r="BR1296" t="str">
            <v>RedListCategoryLevel</v>
          </cell>
          <cell r="BT1296">
            <v>2</v>
          </cell>
          <cell r="BW1296" t="str">
            <v>SpreadYearlyIncreaseObservations</v>
          </cell>
          <cell r="BX1296">
            <v>107</v>
          </cell>
          <cell r="BY1296">
            <v>1</v>
          </cell>
          <cell r="CB1296" t="str">
            <v>T35,T37,T40,T43,T4</v>
          </cell>
          <cell r="CC1296">
            <v>1</v>
          </cell>
          <cell r="CH1296">
            <v>1</v>
          </cell>
          <cell r="CM1296">
            <v>1</v>
          </cell>
          <cell r="CQ1296">
            <v>1</v>
          </cell>
          <cell r="CU1296">
            <v>1</v>
          </cell>
          <cell r="CX1296">
            <v>0</v>
          </cell>
          <cell r="CY1296">
            <v>1</v>
          </cell>
          <cell r="DB1296">
            <v>0</v>
          </cell>
          <cell r="DC1296" t="str">
            <v>Løytnantshjerte &lt;em&gt;Lamprocapnos spectabilis &lt;/em&gt;er en flerårig urt fra Kina, Korea og sørligste Russisk fjerne østen. Den formerer seg bare med frø og er antatt å kunne frøformere seg i Norge, og å ha hatt kortvarig stabile bestander, men indisiene er litt tynne. Arten er med stor sannsynlighet utkryssende, noe som reduserer muligheten for frøsetting hos en hageplante og spesielt hos forvillete planter. Det kan tenkes at alle de ca. 28 dokumenterte forekomstene bare er kortlevde resultater av utkast fra hager. Arten er aldri funnet over lengre tid på noen enkelt lokalitet, og de forekomstene som er registrert f.eks. etter 2000, utgjør kanskje mellom 15 og 20 individer totalt i norsk natur.</v>
          </cell>
          <cell r="DD1296" t="str">
            <v>&lt;p&gt;Arten ble først funnet på en "ballastplass" på Bygdøy i Oslo i 1924 ("ballast" var dengang nesten ensbetydende med avfall). Sju år senere ble den angitt som "sjølvspreidd i gartneri" i Aker i Oslo i 1931, noe som tyder på frøformering. Det er bare enkeltfunn i årene fram til 2000, i Østfold, Oslo, Vest-Agder, Hordaland, Sogn og Fjordane og Sør-Trøndelag, og aldri funn over flere år fra samme lokalitet. Etter 2000 er arten funnet mye oftere (57 % av alle funn) og i spredte fylker nord til Tr Tromsø, men heller ikke nå med gjenfunn på lokalitetene.&lt;/p&gt;</v>
          </cell>
          <cell r="DE1296" t="str">
            <v>Arten er innført som hageplante. Løytnantshjerte er en vanlig hagestaude som blir stadig mer populær. Den blir spredt ut fra hager ved dumping av hageavfall, kanskje en sjelden gang med frø (det opplyses av anonyme kjelder at arten nesten aldri setter frø i Norge).</v>
          </cell>
          <cell r="DF1296" t="str">
            <v>Invasjonspotensialet er begrenset, som en kombinasjon av begrenset median levetid og begrenset ekspansjonshastighet. Arten har få og romlig ytterst begrensete forekomster.</v>
          </cell>
          <cell r="DG1296" t="str">
            <v>Ingen kjent negativ økologisk effekt er knyttet til arten.</v>
          </cell>
          <cell r="DH1296" t="str">
            <v>&lt;p&gt;Løytnantshjerte vurderes til låg økologisk risiko, og bare på grunn av invasjonspotensialet. Arten har knapt stabil forekomst og knapt reproduksjon med frø i Norge, men den blir funnet nå og da fordi den er så hyppig dyrket i hager og hyppig utkastet.&lt;/p&gt;</v>
          </cell>
          <cell r="DI1296">
            <v>0</v>
          </cell>
        </row>
        <row r="1297">
          <cell r="B1297" t="str">
            <v>Lavandula angustifolia</v>
          </cell>
          <cell r="C1297" t="str">
            <v>Mill.</v>
          </cell>
          <cell r="D1297" t="str">
            <v>lavendel</v>
          </cell>
          <cell r="E1297">
            <v>134073</v>
          </cell>
          <cell r="F1297">
            <v>102317</v>
          </cell>
          <cell r="G1297" t="str">
            <v>ExpertGroups/Karplanter/N</v>
          </cell>
          <cell r="H1297" t="str">
            <v>Karplanter</v>
          </cell>
          <cell r="I1297" t="str">
            <v>Karplanter</v>
          </cell>
          <cell r="J1297" t="str">
            <v>AlienSpecie</v>
          </cell>
          <cell r="N1297">
            <v>1</v>
          </cell>
          <cell r="Q1297">
            <v>1</v>
          </cell>
          <cell r="T1297" t="str">
            <v>NK</v>
          </cell>
          <cell r="U1297">
            <v>1</v>
          </cell>
          <cell r="V1297" t="str">
            <v>1,1</v>
          </cell>
          <cell r="AA1297">
            <v>1897</v>
          </cell>
          <cell r="AB1297" t="str">
            <v>terrestrial</v>
          </cell>
          <cell r="AD1297" t="str">
            <v>unknown</v>
          </cell>
          <cell r="AE1297" t="str">
            <v>no</v>
          </cell>
          <cell r="AF1297" t="str">
            <v>unknown</v>
          </cell>
          <cell r="AI1297">
            <v>5</v>
          </cell>
          <cell r="AJ1297" t="str">
            <v>V</v>
          </cell>
          <cell r="AL1297">
            <v>1</v>
          </cell>
          <cell r="AM1297" t="str">
            <v>importDirect</v>
          </cell>
          <cell r="AN1297">
            <v>2</v>
          </cell>
          <cell r="AO1297" t="str">
            <v>introductionEscaped</v>
          </cell>
          <cell r="AP1297" t="str">
            <v>OsA</v>
          </cell>
          <cell r="AQ1297">
            <v>4</v>
          </cell>
          <cell r="AR1297">
            <v>3</v>
          </cell>
          <cell r="AS1297">
            <v>12</v>
          </cell>
          <cell r="AT1297">
            <v>1</v>
          </cell>
          <cell r="AU1297">
            <v>36</v>
          </cell>
          <cell r="AV1297">
            <v>50</v>
          </cell>
          <cell r="AW1297" t="str">
            <v>Ingen kjent effekt</v>
          </cell>
          <cell r="AX1297" t="str">
            <v>Ingen kjent effekt</v>
          </cell>
          <cell r="BC1297" t="str">
            <v>Ingen kjent effekt</v>
          </cell>
          <cell r="BD1297" t="str">
            <v>Ingen kjent effekt</v>
          </cell>
          <cell r="BE1297" t="str">
            <v>no</v>
          </cell>
          <cell r="BF1297" t="str">
            <v>no</v>
          </cell>
          <cell r="BG1297" t="str">
            <v>V</v>
          </cell>
          <cell r="BK1297" t="str">
            <v>subtropic_mediterranean:Europe,Africa</v>
          </cell>
          <cell r="BM1297" t="str">
            <v>temperate_nemoral:Europe,NorthAndCentralAmerica|subtropic_mediterranean:Europe,Africa,Oceania,NorthAndCentralAmerica</v>
          </cell>
          <cell r="BO1297">
            <v>1</v>
          </cell>
          <cell r="BR1297" t="str">
            <v>RedListCategoryLevel</v>
          </cell>
          <cell r="BT1297">
            <v>1</v>
          </cell>
          <cell r="BW1297" t="str">
            <v>SpreadYearlyIncreaseCalculatedExpansionSpeed</v>
          </cell>
          <cell r="BX1297">
            <v>0</v>
          </cell>
          <cell r="BY1297">
            <v>1</v>
          </cell>
          <cell r="CB1297" t="str">
            <v>T32-C-17,T35,T37,T39,T40</v>
          </cell>
          <cell r="CC1297">
            <v>1</v>
          </cell>
          <cell r="CH1297">
            <v>1</v>
          </cell>
          <cell r="CM1297">
            <v>1</v>
          </cell>
          <cell r="CQ1297">
            <v>1</v>
          </cell>
          <cell r="CU1297">
            <v>1</v>
          </cell>
          <cell r="CX1297">
            <v>0</v>
          </cell>
          <cell r="CY1297">
            <v>1</v>
          </cell>
          <cell r="DB1297">
            <v>0</v>
          </cell>
          <cell r="DC1297" t="str">
            <v>Lavendel &lt;i&gt;Lavandula angustifolia&lt;/i&gt; er en flerårig dvergbusk fra vestre Middelhavsområdet. Den formerer seg med frø, og frøformering er helt nylig påvist hos planter utendørs i Norge (observert i egen hage hos Trond Eirik H. Silsand i Te Porsgrunn, også observert i Bu Drammen: Konnerud av R. Elven), med spredning ved frø til norsk natur. Den er funnet på ulike typer skrotemark og dessuten i engvegetasjon på kalkgrunn.</v>
          </cell>
          <cell r="DD1297" t="str">
            <v>Lavendel er bare funnet sju steder i Norge, med første funn på Tromøya i Arendal i 1920. Funnene er gjort i Øf Fredrikstad 1960, Ak Nesodden 2016, Bu Drammen 2015 og Lier 1993, Vf Sande 2003, AA Arendal 1920 og Lillesand 1960. Arten dyrkes nå i svært stort omfang og setter frø i Norge. Frøplanter er observert i Bu Drammen 2015, og forekomsten på den vesle øya Steilene i Oslofjorden i Ak Nesodden i 2016 må også ha en lignende bakgrunn.</v>
          </cell>
          <cell r="DE1297" t="str">
            <v>Arten er innført hage- (og stue-)plante og spredt ut ved utkast og trolig ved frø.</v>
          </cell>
          <cell r="DF1297" t="str">
            <v>Invasjonspotensialet er lite, med kort median levetid og ingen ekspansjon foreløpig. Arten har få, om noen, forekomster og i praksis ingen økning/spredning.</v>
          </cell>
          <cell r="DG1297" t="str">
            <v>Ingen kjent negativ økologisk effekt er knyttet til arten.</v>
          </cell>
          <cell r="DH1297" t="str">
            <v>Lavendel vurderes til ingen kjent økologisk risiko. Den vil neppe bli noen risiko i norsk natur de kommende 50 år, sjøl om den kanskje kan etablere noen få forekomster.</v>
          </cell>
          <cell r="DI1297">
            <v>0</v>
          </cell>
        </row>
        <row r="1298">
          <cell r="B1298" t="str">
            <v>Lysimachia nummularia</v>
          </cell>
          <cell r="C1298" t="str">
            <v>L.</v>
          </cell>
          <cell r="D1298" t="str">
            <v>krypfredløs</v>
          </cell>
          <cell r="E1298">
            <v>61803</v>
          </cell>
          <cell r="F1298">
            <v>101843</v>
          </cell>
          <cell r="G1298" t="str">
            <v>ExpertGroups/Karplanter/N</v>
          </cell>
          <cell r="H1298" t="str">
            <v>Karplanter</v>
          </cell>
          <cell r="I1298" t="str">
            <v>Karplanter</v>
          </cell>
          <cell r="J1298" t="str">
            <v>AlienSpecie</v>
          </cell>
          <cell r="N1298">
            <v>4</v>
          </cell>
          <cell r="Q1298">
            <v>3</v>
          </cell>
          <cell r="T1298" t="str">
            <v>SE</v>
          </cell>
          <cell r="U1298">
            <v>5</v>
          </cell>
          <cell r="V1298" t="str">
            <v>4A,3D</v>
          </cell>
          <cell r="X1298">
            <v>4</v>
          </cell>
          <cell r="Y1298">
            <v>3</v>
          </cell>
          <cell r="Z1298">
            <v>3</v>
          </cell>
          <cell r="AA1298" t="str">
            <v>1766-1776</v>
          </cell>
          <cell r="AB1298" t="str">
            <v>terrestrial</v>
          </cell>
          <cell r="AD1298" t="str">
            <v>unknown</v>
          </cell>
          <cell r="AE1298" t="str">
            <v>yes</v>
          </cell>
          <cell r="AF1298" t="str">
            <v>unknown</v>
          </cell>
          <cell r="AG1298">
            <v>1838</v>
          </cell>
          <cell r="AH1298" t="str">
            <v>Te Skien: Follestad</v>
          </cell>
          <cell r="AI1298">
            <v>10</v>
          </cell>
          <cell r="AK1298" t="str">
            <v>V</v>
          </cell>
          <cell r="AL1298">
            <v>2</v>
          </cell>
          <cell r="AM1298" t="str">
            <v>importDirect</v>
          </cell>
          <cell r="AN1298">
            <v>5</v>
          </cell>
          <cell r="AO1298" t="str">
            <v>introductionEscaped,spreadNaturalDispersal,spreadTransportpollution</v>
          </cell>
          <cell r="AP1298" t="str">
            <v>Øs,OsA,He,Op,Bu,Ve,Te,Aa,Va,Ro,Ho,Sf,Mr,St,Nt,No</v>
          </cell>
          <cell r="AQ1298">
            <v>2200</v>
          </cell>
          <cell r="AR1298">
            <v>4</v>
          </cell>
          <cell r="AS1298">
            <v>8800</v>
          </cell>
          <cell r="AT1298">
            <v>275000</v>
          </cell>
          <cell r="AU1298">
            <v>18000</v>
          </cell>
          <cell r="AV1298">
            <v>50</v>
          </cell>
          <cell r="AW1298" t="str">
            <v>Ingen kjent effekt</v>
          </cell>
          <cell r="AX1298" t="str">
            <v>Ingen kjent effekt</v>
          </cell>
          <cell r="BC1298" t="str">
            <v>Ingen kjent effekt</v>
          </cell>
          <cell r="BD1298" t="str">
            <v>Ingen kjent effekt</v>
          </cell>
          <cell r="BE1298" t="str">
            <v>no</v>
          </cell>
          <cell r="BF1298" t="str">
            <v>no</v>
          </cell>
          <cell r="BG1298" t="str">
            <v>V</v>
          </cell>
          <cell r="BI1298" t="str">
            <v>V</v>
          </cell>
          <cell r="BK1298" t="str">
            <v>temperate_nemoral:Europe,Asia|subtropic_mediterranean:Europe,Asia</v>
          </cell>
          <cell r="BM1298" t="str">
            <v>temperate_boreal:Europe|temperate_nemoral:Europe,Asia,Oceania,NorthAndCentralAmerica|subtropic_mediterranean:Europe,Asia,Oceania</v>
          </cell>
          <cell r="BO1298">
            <v>4</v>
          </cell>
          <cell r="BR1298" t="str">
            <v>RedListCategoryLevel</v>
          </cell>
          <cell r="BT1298">
            <v>3</v>
          </cell>
          <cell r="BW1298" t="str">
            <v>SpreadYearlyIncreaseObservations</v>
          </cell>
          <cell r="BX1298">
            <v>272</v>
          </cell>
          <cell r="BY1298">
            <v>1</v>
          </cell>
          <cell r="CB1298" t="str">
            <v>T1,T2,T4,T32,T35,T40,T43</v>
          </cell>
          <cell r="CC1298">
            <v>3</v>
          </cell>
          <cell r="CG1298" t="str">
            <v>T2,T32</v>
          </cell>
          <cell r="CH1298">
            <v>2</v>
          </cell>
          <cell r="CL1298" t="str">
            <v>T2,T32,T32,T2</v>
          </cell>
          <cell r="CM1298">
            <v>2</v>
          </cell>
          <cell r="CP1298" t="str">
            <v>Åpen grunnlendt kalkmark i boreonemoral sone</v>
          </cell>
          <cell r="CQ1298">
            <v>1</v>
          </cell>
          <cell r="CU1298">
            <v>1</v>
          </cell>
          <cell r="CX1298">
            <v>0</v>
          </cell>
          <cell r="CY1298">
            <v>1</v>
          </cell>
          <cell r="DB1298">
            <v>0</v>
          </cell>
          <cell r="DC1298" t="str">
            <v>Krypfredløs &lt;em&gt;Lysimachia nummularia &lt;/em&gt;er en flerårig urt fra Mellom- og Sør-Europa og Kaukasus. Den har lange, krypende og rotslående skudd og formerer seg hovedsakelig ved skuddfragmenter. Den blomstrer og er potensielt frøformerende, men frøformering er meget sjelden, både hos ville og dyrkete planter, og bidrar knapt til formeringen. Arten er en meget populær og ekspansiv hagestaude og vokser som forvillet i en svært lang rekke naturtyper: hager, parker og plener, i gras- og urtemark i åpent lende og i lysåpen skog, og over berg og grunnlende, uten noen særskilte preferanser bortsett fra at marka ikke må være våt eller altfor basefattig. Når planten først kommer inn, så danner den et tett dekke av rotslående skudd som er vanskelig å få fjernet igjen, og den dekker marka slik at det er lite plass for andre planter.</v>
          </cell>
          <cell r="DD1298" t="str">
            <v>&lt;p&gt;Første kjente etablering for krypfredløs i Norge er i Te Skien: Follestad i 1838, og arten hadde en langsom ekspansjon utover på 1800-tallet med funn i Oslo, Te Skien, VA Kristiansand og Ho Bergen fram til 1880, men med sterk økning fram til 1900 og med funn i de fleste fylker nord til NT Inderøy, dvs. omtrent hele dagens kjente utbredelsesområde. I løpet av 1900-tallet ble arten utbredt over hele det utbredelsesområdet (arealpolygonet) den har i dag. Den er nå funnet på Østlandet inn til He Kongsberg, Mjøsområdet i Hedmark og Oppland og i Hallingdal til Bu Ål, og i kyststrøk til NT Levanger, Verdal og Inderøy og med en strøforekomst i No Bodø: Helligvær i 2016.&lt;/p&gt;</v>
          </cell>
          <cell r="DE1298" t="str">
            <v>Arten er innført hageplante, muligens allerede på slutten av 1700-tallet, men uten ekspansjon ut i norsk natur før i første halvdel av 1800-tallet. Den er spredt ut fra hager ved utvoksning og utkast. Videre spredning skjer ved forflytning av jordmasser og ved tråkk (og fragmentering).</v>
          </cell>
          <cell r="DF1298" t="str">
            <v>Arten har et stort invasjonspotensial, en kombinasjon av lang median levetid og moderat ekspansjonshastighet Den er solid etablert med hundretusener eller millioner av planter i norsk natur.</v>
          </cell>
          <cell r="DG1298" t="str">
            <v>Arten vurderes til middels stor negativ økologisk effekt. Den danner et heldekkende teppe og fortrenger de fleste andre urter der den invaderer. Den har et så breitt spekter av naturtyper som den invaderer, at den neppe oppnår noen betydelig dekning eller effekt i de fleste naturtyper, slik de er definert, men på baserik semi-naturlig eng og grunnlende anser vi at den kan ha en tydelig fortrengningseffekt, også på truete og sårbare arter generelt.</v>
          </cell>
          <cell r="DH1298" t="str">
            <v>&lt;p&gt;Krypfredløs vurderes til svært høg økologisk risiko, som en kombinasjon av stort invasjonspotensial og middels stor økologisk effekt. Den etablerer seg særlig godt på bergflater og på middels tørr, grunnlendt mark der den dekker over den stedegne vegetasjonen med en kompakt matte. Den har betydelig fortrengningseffekt og er langt fra å ha nådd sitt potensial her i landet ennå. Den er et godt eksempel på at "sex isn&amp;#39:t everything" dersom man skal lykkes, i og med at den er fullstendig uavhengig av seksuell frøformering.&lt;/p&gt;</v>
          </cell>
          <cell r="DI1298">
            <v>2</v>
          </cell>
        </row>
        <row r="1299">
          <cell r="B1299" t="str">
            <v>Rhododendron catawbiense</v>
          </cell>
          <cell r="C1299" t="str">
            <v>Michx.</v>
          </cell>
          <cell r="D1299" t="str">
            <v>parkrhododendron</v>
          </cell>
          <cell r="E1299">
            <v>61780</v>
          </cell>
          <cell r="F1299">
            <v>101820</v>
          </cell>
          <cell r="G1299" t="str">
            <v>ExpertGroups/Karplanter/N</v>
          </cell>
          <cell r="H1299" t="str">
            <v>Karplanter</v>
          </cell>
          <cell r="I1299" t="str">
            <v>Karplanter</v>
          </cell>
          <cell r="J1299" t="str">
            <v>AlienSpecie</v>
          </cell>
          <cell r="N1299">
            <v>2</v>
          </cell>
          <cell r="O1299" t="str">
            <v>V</v>
          </cell>
          <cell r="Q1299">
            <v>1</v>
          </cell>
          <cell r="T1299" t="str">
            <v>LO</v>
          </cell>
          <cell r="U1299">
            <v>2</v>
          </cell>
          <cell r="V1299" t="str">
            <v>2AB,1</v>
          </cell>
          <cell r="W1299" t="str">
            <v>NK</v>
          </cell>
          <cell r="AA1299">
            <v>1993</v>
          </cell>
          <cell r="AB1299" t="str">
            <v>terrestrial</v>
          </cell>
          <cell r="AD1299" t="str">
            <v>unknown</v>
          </cell>
          <cell r="AE1299" t="str">
            <v>yes</v>
          </cell>
          <cell r="AF1299" t="str">
            <v>unknown</v>
          </cell>
          <cell r="AI1299">
            <v>10</v>
          </cell>
          <cell r="AJ1299" t="str">
            <v>V</v>
          </cell>
          <cell r="AL1299">
            <v>2</v>
          </cell>
          <cell r="AM1299" t="str">
            <v>importDirect</v>
          </cell>
          <cell r="AN1299">
            <v>4</v>
          </cell>
          <cell r="AO1299" t="str">
            <v>introductionEscaped</v>
          </cell>
          <cell r="AP1299" t="str">
            <v>Bu,Va,Sf,Mr</v>
          </cell>
          <cell r="AQ1299">
            <v>28</v>
          </cell>
          <cell r="AR1299">
            <v>5</v>
          </cell>
          <cell r="AS1299">
            <v>140</v>
          </cell>
          <cell r="AT1299">
            <v>30600</v>
          </cell>
          <cell r="AU1299">
            <v>200</v>
          </cell>
          <cell r="AV1299">
            <v>40</v>
          </cell>
          <cell r="AW1299" t="str">
            <v>Ingen kjent effekt</v>
          </cell>
          <cell r="AX1299" t="str">
            <v>Ingen kjent effekt</v>
          </cell>
          <cell r="BC1299" t="str">
            <v>Ingen kjent effekt</v>
          </cell>
          <cell r="BD1299" t="str">
            <v>Ingen kjent effekt</v>
          </cell>
          <cell r="BE1299" t="str">
            <v>no</v>
          </cell>
          <cell r="BF1299" t="str">
            <v>no</v>
          </cell>
          <cell r="BG1299" t="str">
            <v>V</v>
          </cell>
          <cell r="BK1299" t="str">
            <v>temperate_nemoral:NorthAndCentralAmerica</v>
          </cell>
          <cell r="BM1299" t="str">
            <v>temperate_nemoral:Europe,NorthAndCentralAmerica</v>
          </cell>
          <cell r="BO1299">
            <v>2</v>
          </cell>
          <cell r="BQ1299" t="str">
            <v>X</v>
          </cell>
          <cell r="BR1299" t="str">
            <v>RedListCategoryLevel</v>
          </cell>
          <cell r="BT1299">
            <v>2</v>
          </cell>
          <cell r="BV1299" t="str">
            <v>X</v>
          </cell>
          <cell r="BW1299" t="str">
            <v>SpreadYearlyIncreaseCalculatedExpansionSpeed</v>
          </cell>
          <cell r="BX1299">
            <v>96.02</v>
          </cell>
          <cell r="BY1299">
            <v>1</v>
          </cell>
          <cell r="CB1299" t="str">
            <v>T4,T43,T40,T37</v>
          </cell>
          <cell r="CC1299">
            <v>1</v>
          </cell>
          <cell r="CH1299">
            <v>1</v>
          </cell>
          <cell r="CM1299">
            <v>1</v>
          </cell>
          <cell r="CQ1299">
            <v>1</v>
          </cell>
          <cell r="CU1299">
            <v>1</v>
          </cell>
          <cell r="CX1299">
            <v>0</v>
          </cell>
          <cell r="CY1299">
            <v>1</v>
          </cell>
          <cell r="DB1299">
            <v>0</v>
          </cell>
          <cell r="DC1299" t="str">
            <v>Parkrhododendron&lt;i&gt; Rhododendron catawbiense&lt;/i&gt; er en flerårig busk fra østlige USA. Den er en av de aller vanligste rhododendron-artene i hager og parker. Den vokser opprinnelig nokså langt sør i det østlige USA, og er således ikke automatisk tilpasset våre klimatiske forhold, men arten inngår i flere hybrider og forekommer også i mange sorter som kan være mer hardføre. Vi kan ikke gå god for at de rapporterte funnene nødvendigvis representerer den rene arten: mest sannsynlig gjør de ikke det. Arten har frøreproduksjon, og de støvfine frøene spres lett med vind.</v>
          </cell>
          <cell r="DD1299" t="str">
            <v>Arten er første gang dokumentert fra SF Høyanger i 1993, men med usikkerhet rundt forvilling eller utkast. To foto-observasjoner dokumenterer arten (eller en hybrid) fra to forekomster i VA Kristiansand i 2010 og 2011, hvorav den ene (2011) ser ut som et plantet individ mens den andre muligens kan være frøforvillet. I 2014 dokumenteres arten fra Bu Drammen, men som hageutkast. Rykende ferske foto-observasjoner fra MR i 2017 tyder på at arten er godt i gang med frøforvilling uavhengig av mulige hageutkast i tidligere rapporterte forekomster. Foto fra fire forekomster i MR Ørskog: Sjøholt: Ålesund: Hatleholen gravlund: Surnadal: Tingvoll (Svinvik: to steder) og Skodje: Reiakvam tyder på at arten er i ferd med å spre seg. Ørskog-funnet er det eneste i blomst og ser forvillet ut i veikant. De andre ser også tydelig frøforvillete ut. Funn i Buskerud er trolig av begrenset varighet: arten har trolig størst potensial på Vestlandet.</v>
          </cell>
          <cell r="DE1299" t="str">
            <v>Arten er innført som hageplante og ser ut til å frøforville seg fra beplantninger. Den spres trolig også ved hageutkast.</v>
          </cell>
          <cell r="DF1299" t="str">
            <v>Artens invasjonspotensial er begrenset (med usikkerhet til lite). Dette er en kombinasjon av en begrenset (med usikkerhet til kort) median levetid og en begrenset (med usikkerhet til liten) ekspansjonshastighet. Det er flere funn de senere årene (spesielt fra Møre og Romsdal i 2017). Datagrunnlaget er imidlertid begrenset og derfor beheftet med stor usikkerhet.</v>
          </cell>
          <cell r="DG1299" t="str">
            <v>&lt;p&gt;Parkrhododendron vurderes til ingen kjent negativ økologisk effekt på tross av at rhododendron generelt er en vektor for spredning av et patogen. Vi har valgt ikke å angi noen effekt i tilknytning til forvillet &lt;i&gt;Rhododendron&lt;/i&gt; fordi hovedkilden til spredning av den patogene arten er innførsel og dyrkning av infisert materiale, ikke forvilling av et fåtall &lt;i&gt;Rhododendron&lt;/i&gt;-arter, og spesielt ikke forvilling med frø fordi frøene trolig ikke sprer patogenet. &lt;/p&gt; &lt;p&gt; &lt;/p&gt; &lt;p&gt;All import av slekta &lt;i&gt;Rhododendron &lt;/i&gt;til Norge medfører fare for import av greindreper &lt;i&gt;Phytophthora ramorum&lt;/i&gt; og trolig også andre &lt;i&gt;Phytophthora&lt;/i&gt;-arter. Både jord og plantedeler (trolig ikke frø) kan være infisert av &lt;i&gt;Phytophthora&lt;/i&gt;. Greindreper sprer seg naturlig ved hjelp av vann, dyr, luft og vind (Sundheim et al. 2009). Greindreper og en annen &lt;i&gt;Phytophthora&lt;/i&gt;-art angriper og tar livet av blåbær i England, og det er grunn til å tro at det kan være en fare for det samme i Norge, spesielt på Vestlandet (Herrero et al. 2010). &lt;i&gt;Phytophthora&lt;/i&gt;-arter kan også innføres ved import av andre forvedete arter fordi den har et stort spenn av vertsplanter, men det kan virke som om &lt;i&gt;Rhododendron&lt;/i&gt; er den mest aktuelle planteslekten (Sundheim et al. 2009). Det er iverksatt tiltak for å hindre innførsel av &lt;i&gt;Phytophthora &lt;/i&gt;ved import av levende planter, men det er nok trolig ikke mulig å få satt en stopper for innførsel av &lt;i&gt;Phytophthora &lt;/i&gt;så lenge levende planter i jord importeres til landet i et stort omfang.&lt;/p&gt;</v>
          </cell>
          <cell r="DH1299" t="str">
            <v>Parkrhododendron vurderes til låg økologisk risiko, med usikkerhet til ingen kjent risiko, basert på kombinasjonen mellom et begrenset (til lite) invasjonspotensial og ingen kjent negativ økologisk effekt.</v>
          </cell>
          <cell r="DI1299">
            <v>1</v>
          </cell>
        </row>
        <row r="1300">
          <cell r="B1300" t="str">
            <v>Rosa xanthina</v>
          </cell>
          <cell r="C1300" t="str">
            <v>Lindl.</v>
          </cell>
          <cell r="E1300">
            <v>102647</v>
          </cell>
          <cell r="F1300">
            <v>128861</v>
          </cell>
          <cell r="G1300" t="str">
            <v>ExpertGroups/Karplanter/N</v>
          </cell>
          <cell r="H1300" t="str">
            <v>Karplanter</v>
          </cell>
          <cell r="I1300" t="str">
            <v>Karplanter</v>
          </cell>
          <cell r="J1300" t="str">
            <v>NotApplicable</v>
          </cell>
          <cell r="M1300" t="str">
            <v>canNotEstablishWithin50years</v>
          </cell>
          <cell r="AA1300">
            <v>2008</v>
          </cell>
          <cell r="AB1300" t="str">
            <v>terrestrial</v>
          </cell>
          <cell r="AD1300" t="str">
            <v>unknown</v>
          </cell>
          <cell r="AE1300" t="str">
            <v>no</v>
          </cell>
          <cell r="AF1300" t="str">
            <v>unknown</v>
          </cell>
          <cell r="AI1300">
            <v>10</v>
          </cell>
          <cell r="AJ1300" t="str">
            <v>V</v>
          </cell>
          <cell r="AW1300" t="str">
            <v>Ingen kjent effekt</v>
          </cell>
          <cell r="AX1300" t="str">
            <v>Ingen kjent effekt</v>
          </cell>
          <cell r="BC1300" t="str">
            <v>Ingen kjent effekt</v>
          </cell>
          <cell r="BD1300" t="str">
            <v>Ingen kjent effekt</v>
          </cell>
          <cell r="BK1300" t="str">
            <v>temperate_nemoral:Asia</v>
          </cell>
          <cell r="BM1300" t="str">
            <v>temperate_nemoral:Asia</v>
          </cell>
          <cell r="DI1300">
            <v>0</v>
          </cell>
        </row>
        <row r="1301">
          <cell r="B1301" t="str">
            <v>Rosa ×centifolia</v>
          </cell>
          <cell r="C1301" t="str">
            <v>L.</v>
          </cell>
          <cell r="E1301">
            <v>85664</v>
          </cell>
          <cell r="F1301">
            <v>128785</v>
          </cell>
          <cell r="G1301" t="str">
            <v>ExpertGroups/Karplanter/N</v>
          </cell>
          <cell r="H1301" t="str">
            <v>Karplanter</v>
          </cell>
          <cell r="I1301" t="str">
            <v>Karplanter</v>
          </cell>
          <cell r="J1301" t="str">
            <v>NotApplicable</v>
          </cell>
          <cell r="M1301" t="str">
            <v>canNotEstablishWithin50years</v>
          </cell>
          <cell r="AA1301">
            <v>2002</v>
          </cell>
          <cell r="AB1301" t="str">
            <v>terrestrial</v>
          </cell>
          <cell r="AD1301" t="str">
            <v>unknown</v>
          </cell>
          <cell r="AE1301" t="str">
            <v>no</v>
          </cell>
          <cell r="AF1301" t="str">
            <v>unknown</v>
          </cell>
          <cell r="AI1301">
            <v>10</v>
          </cell>
          <cell r="AW1301" t="str">
            <v>Ingen kjent effekt</v>
          </cell>
          <cell r="AX1301" t="str">
            <v>Ingen kjent effekt</v>
          </cell>
          <cell r="BC1301" t="str">
            <v>Ingen kjent effekt</v>
          </cell>
          <cell r="BD1301" t="str">
            <v>Ingen kjent effekt</v>
          </cell>
          <cell r="BK1301" t="str">
            <v>unknown:Europe</v>
          </cell>
          <cell r="BM1301" t="str">
            <v>temperate_nemoral:Europe</v>
          </cell>
          <cell r="DI1301">
            <v>0</v>
          </cell>
        </row>
        <row r="1302">
          <cell r="B1302" t="str">
            <v>Rostraria cristata</v>
          </cell>
          <cell r="C1302" t="str">
            <v>(L.) Tzvelev</v>
          </cell>
          <cell r="D1302" t="str">
            <v>kamaks</v>
          </cell>
          <cell r="E1302">
            <v>136966</v>
          </cell>
          <cell r="F1302">
            <v>100189</v>
          </cell>
          <cell r="G1302" t="str">
            <v>ExpertGroups/Karplanter/N</v>
          </cell>
          <cell r="H1302" t="str">
            <v>Karplanter</v>
          </cell>
          <cell r="I1302" t="str">
            <v>Karplanter</v>
          </cell>
          <cell r="J1302" t="str">
            <v>NotApplicable</v>
          </cell>
          <cell r="M1302" t="str">
            <v>canNotEstablishWithin50years</v>
          </cell>
          <cell r="AA1302">
            <v>1953</v>
          </cell>
          <cell r="AB1302" t="str">
            <v>terrestrial</v>
          </cell>
          <cell r="AD1302" t="str">
            <v>unknown</v>
          </cell>
          <cell r="AE1302" t="str">
            <v>no</v>
          </cell>
          <cell r="AF1302" t="str">
            <v>unknown</v>
          </cell>
          <cell r="AI1302">
            <v>1</v>
          </cell>
          <cell r="AJ1302" t="str">
            <v>V</v>
          </cell>
          <cell r="AW1302" t="str">
            <v>Ingen kjent effekt</v>
          </cell>
          <cell r="AX1302" t="str">
            <v>Ingen kjent effekt</v>
          </cell>
          <cell r="BC1302" t="str">
            <v>Ingen kjent effekt</v>
          </cell>
          <cell r="BD1302" t="str">
            <v>Ingen kjent effekt</v>
          </cell>
          <cell r="BK1302" t="str">
            <v>subtropic_mediterranean:Europe,Asia,Africa</v>
          </cell>
          <cell r="BM1302" t="str">
            <v>temperate_nemoral:Europe,Asia,Oceania|subtropic_unspecified:SouthAmerica|subtropic_mediterranean:Europe,Asia,Africa,Oceania,NorthAndCentralAmerica|subtropic_caperegion:Africa</v>
          </cell>
          <cell r="DI1302">
            <v>0</v>
          </cell>
        </row>
        <row r="1303">
          <cell r="B1303" t="str">
            <v>Rubia peregrina</v>
          </cell>
          <cell r="C1303" t="str">
            <v>L.</v>
          </cell>
          <cell r="D1303" t="str">
            <v>villkrapp</v>
          </cell>
          <cell r="E1303">
            <v>62188</v>
          </cell>
          <cell r="F1303">
            <v>102228</v>
          </cell>
          <cell r="G1303" t="str">
            <v>ExpertGroups/Karplanter/N</v>
          </cell>
          <cell r="H1303" t="str">
            <v>Karplanter</v>
          </cell>
          <cell r="I1303" t="str">
            <v>Karplanter</v>
          </cell>
          <cell r="J1303" t="str">
            <v>NotApplicable</v>
          </cell>
          <cell r="M1303" t="str">
            <v>canNotEstablishWithin50years</v>
          </cell>
          <cell r="AA1303">
            <v>1950</v>
          </cell>
          <cell r="AB1303" t="str">
            <v>terrestrial</v>
          </cell>
          <cell r="AD1303" t="str">
            <v>unknown</v>
          </cell>
          <cell r="AE1303" t="str">
            <v>no</v>
          </cell>
          <cell r="AF1303" t="str">
            <v>unknown</v>
          </cell>
          <cell r="AI1303">
            <v>3</v>
          </cell>
          <cell r="AJ1303" t="str">
            <v>V</v>
          </cell>
          <cell r="AW1303" t="str">
            <v>Ingen kjent effekt</v>
          </cell>
          <cell r="AX1303" t="str">
            <v>Ingen kjent effekt</v>
          </cell>
          <cell r="BC1303" t="str">
            <v>Ingen kjent effekt</v>
          </cell>
          <cell r="BD1303" t="str">
            <v>Ingen kjent effekt</v>
          </cell>
          <cell r="BK1303" t="str">
            <v>temperate_nemoral:Europe|subtropic_mediterranean:Europe,Asia</v>
          </cell>
          <cell r="BM1303" t="str">
            <v>temperate_nemoral:Europe|subtropic_mediterranean:Europe,Asia</v>
          </cell>
          <cell r="DI1303">
            <v>0</v>
          </cell>
        </row>
        <row r="1304">
          <cell r="B1304" t="str">
            <v>Rubus allegheniensis</v>
          </cell>
          <cell r="C1304" t="str">
            <v>Porter</v>
          </cell>
          <cell r="D1304" t="str">
            <v>alleghenybjørnebær</v>
          </cell>
          <cell r="E1304">
            <v>63369</v>
          </cell>
          <cell r="F1304">
            <v>103409</v>
          </cell>
          <cell r="G1304" t="str">
            <v>ExpertGroups/Karplanter/N</v>
          </cell>
          <cell r="H1304" t="str">
            <v>Karplanter</v>
          </cell>
          <cell r="I1304" t="str">
            <v>Karplanter</v>
          </cell>
          <cell r="J1304" t="str">
            <v>AlienSpecie</v>
          </cell>
          <cell r="N1304">
            <v>2</v>
          </cell>
          <cell r="Q1304">
            <v>1</v>
          </cell>
          <cell r="T1304" t="str">
            <v>LO</v>
          </cell>
          <cell r="U1304">
            <v>2</v>
          </cell>
          <cell r="V1304" t="str">
            <v>2AB,1</v>
          </cell>
          <cell r="X1304">
            <v>1</v>
          </cell>
          <cell r="Y1304">
            <v>1</v>
          </cell>
          <cell r="Z1304">
            <v>1</v>
          </cell>
          <cell r="AA1304">
            <v>1989</v>
          </cell>
          <cell r="AB1304" t="str">
            <v>terrestrial</v>
          </cell>
          <cell r="AD1304" t="str">
            <v>unknown</v>
          </cell>
          <cell r="AE1304" t="str">
            <v>yes</v>
          </cell>
          <cell r="AF1304" t="str">
            <v>unknown</v>
          </cell>
          <cell r="AI1304">
            <v>10</v>
          </cell>
          <cell r="AK1304" t="str">
            <v>V</v>
          </cell>
          <cell r="AL1304">
            <v>1</v>
          </cell>
          <cell r="AM1304" t="str">
            <v>importDirect</v>
          </cell>
          <cell r="AN1304">
            <v>2</v>
          </cell>
          <cell r="AO1304" t="str">
            <v>introductionEscaped</v>
          </cell>
          <cell r="AP1304" t="str">
            <v>OsA,Ro</v>
          </cell>
          <cell r="AQ1304">
            <v>24</v>
          </cell>
          <cell r="AR1304">
            <v>4</v>
          </cell>
          <cell r="AS1304">
            <v>96</v>
          </cell>
          <cell r="AT1304">
            <v>8850</v>
          </cell>
          <cell r="AU1304">
            <v>192</v>
          </cell>
          <cell r="AV1304">
            <v>50</v>
          </cell>
          <cell r="AW1304" t="str">
            <v>Ingen kjent effekt</v>
          </cell>
          <cell r="AX1304" t="str">
            <v>Ingen kjent effekt</v>
          </cell>
          <cell r="BC1304" t="str">
            <v>Ingen kjent effekt</v>
          </cell>
          <cell r="BD1304" t="str">
            <v>Ingen kjent effekt</v>
          </cell>
          <cell r="BE1304" t="str">
            <v>no</v>
          </cell>
          <cell r="BF1304" t="str">
            <v>no</v>
          </cell>
          <cell r="BG1304" t="str">
            <v>V</v>
          </cell>
          <cell r="BK1304" t="str">
            <v>temperate_nemoral:NorthAndCentralAmerica</v>
          </cell>
          <cell r="BM1304" t="str">
            <v>temperate_nemoral:Europe,NorthAndCentralAmerica</v>
          </cell>
          <cell r="BO1304">
            <v>2</v>
          </cell>
          <cell r="BR1304" t="str">
            <v>RedListCategoryLevel</v>
          </cell>
          <cell r="BT1304">
            <v>2</v>
          </cell>
          <cell r="BW1304" t="str">
            <v>SpreadYearlyIncreaseCalculatedExpansionSpeed</v>
          </cell>
          <cell r="BX1304">
            <v>87.03</v>
          </cell>
          <cell r="BY1304">
            <v>1</v>
          </cell>
          <cell r="CB1304" t="str">
            <v>T35,T43-C-1,T4</v>
          </cell>
          <cell r="CC1304">
            <v>1</v>
          </cell>
          <cell r="CH1304">
            <v>1</v>
          </cell>
          <cell r="CM1304">
            <v>1</v>
          </cell>
          <cell r="CQ1304">
            <v>1</v>
          </cell>
          <cell r="CU1304">
            <v>1</v>
          </cell>
          <cell r="CX1304">
            <v>0</v>
          </cell>
          <cell r="CY1304">
            <v>1</v>
          </cell>
          <cell r="DB1304">
            <v>0</v>
          </cell>
          <cell r="DC1304" t="str">
            <v>Alleghenybjørnebær &lt;em&gt;Rubus allegheniensis&lt;/em&gt; er en flerårig busk fra østlige Nord-Amerika. Den er muligens innført som bærbusk (Lid &amp; Lid 2005), men åpenbart ikke i noen særlig grad da den bare er funnet forvillet 6 steder i Oslo, Akershus og Rogaland. Arten formerer seg aseksuelt med frø (agamospermi/apomiksis s.str.). Den tilhører en underseksjon i slekta &lt;em&gt;Rubus &lt;/em&gt;som har krypende jordstengler og som i alle fall har vegetativ vekst med klondannelse. Det er neppe aktuelt at dette fører til vegetativ reproduksjon i dette tilfellet. Fugl kan spre fruktene over nokså store avstander.</v>
          </cell>
          <cell r="DD1304" t="str">
            <v>&lt;p&gt;Alleghenybjørnebær har potensial til å etablere seg i Norge, ved frøreproduksjon og/eller klondannelse. Arten er foreløpig funnet med totalt 6 forekomster: Ak Vestby 1989 og 2016, Ak Ås 1991, Ro Stavanger 1997, Ak Gjerdrum 2003 og Oslo: Blindern (to forekomster) 2010. &lt;br/&gt;&lt;/p&gt;</v>
          </cell>
          <cell r="DE1304" t="str">
            <v>Arten sprer seg ut i norsk natur fra dyrkete individer, men har så langt ikke vist tegn til ytterligere egenspredning.</v>
          </cell>
          <cell r="DF1304" t="str">
            <v>Invasjonspotensialet er begrenset, med begrenset median levetid og begrenset ekspansjonshastighet. De kjente (i.e. 6) forekomstene kan komme til å bestå, men det er ikke noe som tyder på at de kommer til å gjøre noe særlig ut av seg. Nye enkeltspredninger fra dyrkete planter kan opplagt forekomme, men det er uklart hvor og i hvilket omfang.</v>
          </cell>
          <cell r="DG1304" t="str">
            <v>Arten har ingen kjente negative økologiske effekter.</v>
          </cell>
          <cell r="DH1304" t="str">
            <v>&lt;p&gt;Alleghenybjørnebær vurderes til lav risiko i norsk natur på grunn av kombinasjonen mellom et begrenset invasjonspotensial og ingen kjente negative økologiske effekter. &lt;br/&gt;&lt;/p&gt; &lt;p&gt; &lt;/p&gt;&lt;p&gt; &lt;/p&gt;</v>
          </cell>
          <cell r="DI1304">
            <v>0</v>
          </cell>
        </row>
        <row r="1305">
          <cell r="B1305" t="str">
            <v>Rubus bifrons</v>
          </cell>
          <cell r="C1305" t="str">
            <v>Vest</v>
          </cell>
          <cell r="D1305" t="str">
            <v>barkbjørnebær</v>
          </cell>
          <cell r="E1305">
            <v>63372</v>
          </cell>
          <cell r="F1305">
            <v>103412</v>
          </cell>
          <cell r="G1305" t="str">
            <v>ExpertGroups/Karplanter/N</v>
          </cell>
          <cell r="H1305" t="str">
            <v>Karplanter</v>
          </cell>
          <cell r="I1305" t="str">
            <v>Karplanter</v>
          </cell>
          <cell r="J1305" t="str">
            <v>AlienSpecie</v>
          </cell>
          <cell r="N1305">
            <v>1</v>
          </cell>
          <cell r="Q1305">
            <v>1</v>
          </cell>
          <cell r="T1305" t="str">
            <v>NK</v>
          </cell>
          <cell r="U1305">
            <v>1</v>
          </cell>
          <cell r="V1305" t="str">
            <v>1,1</v>
          </cell>
          <cell r="X1305">
            <v>1</v>
          </cell>
          <cell r="Y1305">
            <v>1</v>
          </cell>
          <cell r="Z1305">
            <v>1</v>
          </cell>
          <cell r="AA1305">
            <v>2000</v>
          </cell>
          <cell r="AB1305" t="str">
            <v>terrestrial</v>
          </cell>
          <cell r="AD1305" t="str">
            <v>origin</v>
          </cell>
          <cell r="AE1305" t="str">
            <v>yes</v>
          </cell>
          <cell r="AF1305" t="str">
            <v>unknown</v>
          </cell>
          <cell r="AI1305">
            <v>10</v>
          </cell>
          <cell r="AK1305" t="str">
            <v>V</v>
          </cell>
          <cell r="AN1305">
            <v>1</v>
          </cell>
          <cell r="AO1305" t="str">
            <v>introductionTransportpollution</v>
          </cell>
          <cell r="AP1305" t="str">
            <v>Øs</v>
          </cell>
          <cell r="AQ1305">
            <v>4</v>
          </cell>
          <cell r="AR1305">
            <v>1</v>
          </cell>
          <cell r="AS1305">
            <v>4</v>
          </cell>
          <cell r="AT1305">
            <v>1</v>
          </cell>
          <cell r="AU1305">
            <v>4</v>
          </cell>
          <cell r="AV1305">
            <v>100</v>
          </cell>
          <cell r="AW1305" t="str">
            <v>Ingen kjent effekt</v>
          </cell>
          <cell r="AX1305" t="str">
            <v>Ingen kjent effekt</v>
          </cell>
          <cell r="BC1305" t="str">
            <v>Ingen kjent effekt</v>
          </cell>
          <cell r="BD1305" t="str">
            <v>Ingen kjent effekt</v>
          </cell>
          <cell r="BE1305" t="str">
            <v>no</v>
          </cell>
          <cell r="BF1305" t="str">
            <v>no</v>
          </cell>
          <cell r="BG1305" t="str">
            <v>V</v>
          </cell>
          <cell r="BK1305" t="str">
            <v>temperate_nemoral:Europe</v>
          </cell>
          <cell r="BM1305" t="str">
            <v>temperate_nemoral:Europe,NorthAndCentralAmerica</v>
          </cell>
          <cell r="BO1305">
            <v>1</v>
          </cell>
          <cell r="BR1305" t="str">
            <v>RedListCategoryLevel</v>
          </cell>
          <cell r="BT1305">
            <v>1</v>
          </cell>
          <cell r="BW1305" t="str">
            <v>SpreadYearlyIncreaseCalculatedExpansionSpeed</v>
          </cell>
          <cell r="BX1305">
            <v>0</v>
          </cell>
          <cell r="BY1305">
            <v>1</v>
          </cell>
          <cell r="CB1305" t="str">
            <v>T35,T37</v>
          </cell>
          <cell r="CC1305">
            <v>1</v>
          </cell>
          <cell r="CH1305">
            <v>1</v>
          </cell>
          <cell r="CM1305">
            <v>1</v>
          </cell>
          <cell r="CQ1305">
            <v>1</v>
          </cell>
          <cell r="CU1305">
            <v>1</v>
          </cell>
          <cell r="CX1305">
            <v>0</v>
          </cell>
          <cell r="CY1305">
            <v>1</v>
          </cell>
          <cell r="DB1305">
            <v>0</v>
          </cell>
          <cell r="DC1305" t="str">
            <v>Barkbjørnebær &lt;em&gt;Rubus bifrons &lt;/em&gt;er en busk fra Vest- og Mellom-Europa. Arten reproduserer aseksuelt med frø (agamospermi/apomiksis s.str.), men har også vegetativ vekst (uklart om denne veksten kan omtales som mulig vegetativ reproduksjon).</v>
          </cell>
          <cell r="DD1305" t="str">
            <v>&lt;p&gt;Barkbjørnebær er foreløpig ikke observert reproduserende i Norge, men har etablert seg vegetativt på en tømmeropplagsplass i Øf Sarpsborg siden 2000. Det dreier seg kanskje bare om ett individ.&lt;/p&gt;</v>
          </cell>
          <cell r="DE1305" t="str">
            <v>Arten har trolig kommet inn som forurensning med vesteuropeisk tømmer.</v>
          </cell>
          <cell r="DF1305" t="str">
            <v>Invasjonspotensialet er lite, med minste skår for median levetid og ingen ekspansjon. Barkbjørnebær kan komme til å etablere seg i norsk natur: den har asekusell frøreproduksjon, og i prinsippet er da &amp;#233:n busk nok til å etablere populasjon. Det er nærmest umulig å forutsi hvor stor grad dette eventuelt vil skje i framtida basert på denne ene forekomsten.</v>
          </cell>
          <cell r="DG1305" t="str">
            <v>Ingen kjent negativ økologisk effekt er knyttet til arten.</v>
          </cell>
          <cell r="DH1305" t="str">
            <v>&lt;p&gt;Arten er kjent med &amp;#233:n forekomst på en tømmeropplagsplass i Øf Sarpsborg. På grunn av manglende ekspansjon og ingen kjent negativ økologisk effekt anses denne arten ikke å medføre noen økologisk risiko i norsk natur.&lt;/p&gt;&lt;p&gt; &lt;/p&gt;&lt;p&gt; &lt;/p&gt;&lt;p&gt; &lt;/p&gt;&lt;p&gt; &lt;/p&gt;&lt;p&gt; &lt;/p&gt; &lt;p&gt; &lt;/p&gt;</v>
          </cell>
          <cell r="DI1305">
            <v>0</v>
          </cell>
        </row>
        <row r="1306">
          <cell r="B1306" t="str">
            <v>Rubus dasyphyllus</v>
          </cell>
          <cell r="C1306" t="str">
            <v>(W.M.Rogers) E.S.Marshall</v>
          </cell>
          <cell r="E1306">
            <v>136987</v>
          </cell>
          <cell r="F1306">
            <v>128003</v>
          </cell>
          <cell r="G1306" t="str">
            <v>ExpertGroups/Karplanter/N</v>
          </cell>
          <cell r="H1306" t="str">
            <v>Karplanter</v>
          </cell>
          <cell r="I1306" t="str">
            <v>Karplanter</v>
          </cell>
          <cell r="J1306" t="str">
            <v>AlienSpecie</v>
          </cell>
          <cell r="N1306">
            <v>1</v>
          </cell>
          <cell r="Q1306">
            <v>1</v>
          </cell>
          <cell r="T1306" t="str">
            <v>NK</v>
          </cell>
          <cell r="U1306">
            <v>1</v>
          </cell>
          <cell r="V1306" t="str">
            <v>1,1</v>
          </cell>
          <cell r="X1306">
            <v>1</v>
          </cell>
          <cell r="Y1306">
            <v>1</v>
          </cell>
          <cell r="Z1306">
            <v>1</v>
          </cell>
          <cell r="AA1306">
            <v>2007</v>
          </cell>
          <cell r="AB1306" t="str">
            <v>terrestrial</v>
          </cell>
          <cell r="AD1306" t="str">
            <v>origin</v>
          </cell>
          <cell r="AE1306" t="str">
            <v>yes</v>
          </cell>
          <cell r="AF1306" t="str">
            <v>unknown</v>
          </cell>
          <cell r="AI1306">
            <v>10</v>
          </cell>
          <cell r="AK1306" t="str">
            <v>V</v>
          </cell>
          <cell r="AN1306">
            <v>1</v>
          </cell>
          <cell r="AO1306" t="str">
            <v>introductionTransportpollution</v>
          </cell>
          <cell r="AP1306" t="str">
            <v>Øs</v>
          </cell>
          <cell r="AQ1306">
            <v>4</v>
          </cell>
          <cell r="AR1306">
            <v>1</v>
          </cell>
          <cell r="AS1306">
            <v>4</v>
          </cell>
          <cell r="AT1306">
            <v>1</v>
          </cell>
          <cell r="AU1306">
            <v>4</v>
          </cell>
          <cell r="AV1306">
            <v>100</v>
          </cell>
          <cell r="AW1306" t="str">
            <v>Ingen kjent effekt</v>
          </cell>
          <cell r="AX1306" t="str">
            <v>Ingen kjent effekt</v>
          </cell>
          <cell r="BC1306" t="str">
            <v>Ingen kjent effekt</v>
          </cell>
          <cell r="BD1306" t="str">
            <v>Ingen kjent effekt</v>
          </cell>
          <cell r="BE1306" t="str">
            <v>no</v>
          </cell>
          <cell r="BF1306" t="str">
            <v>no</v>
          </cell>
          <cell r="BG1306" t="str">
            <v>V</v>
          </cell>
          <cell r="BK1306" t="str">
            <v>temperate_nemoral:Europe</v>
          </cell>
          <cell r="BM1306" t="str">
            <v>temperate_nemoral:Europe</v>
          </cell>
          <cell r="BO1306">
            <v>1</v>
          </cell>
          <cell r="BR1306" t="str">
            <v>RedListCategoryLevel</v>
          </cell>
          <cell r="BT1306">
            <v>1</v>
          </cell>
          <cell r="BW1306" t="str">
            <v>SpreadYearlyIncreaseCalculatedExpansionSpeed</v>
          </cell>
          <cell r="BX1306">
            <v>0</v>
          </cell>
          <cell r="BY1306">
            <v>1</v>
          </cell>
          <cell r="CB1306" t="str">
            <v>T35</v>
          </cell>
          <cell r="CC1306">
            <v>1</v>
          </cell>
          <cell r="CH1306">
            <v>1</v>
          </cell>
          <cell r="CM1306">
            <v>1</v>
          </cell>
          <cell r="CQ1306">
            <v>1</v>
          </cell>
          <cell r="CU1306">
            <v>1</v>
          </cell>
          <cell r="CX1306">
            <v>0</v>
          </cell>
          <cell r="CY1306">
            <v>1</v>
          </cell>
          <cell r="DB1306">
            <v>0</v>
          </cell>
          <cell r="DC1306" t="str">
            <v>&lt;em&gt;Rubus dasyphyllus&lt;/em&gt; er en av flere bjørnebær-arter som er funnet på plasser for tømmerimport, opplagt kommet inn med tømmer. Arten er en busk som er naturlig utbredt i Vest-Europa nord til De britiske øyer. Den reproduserer aseksuelt med frø (agamospermi/apomiksis s.str.), noe som gjør at &amp;#233:n enkelt busk kan starte formering og spredning. Fruktene spres med fugl.</v>
          </cell>
          <cell r="DD1306" t="str">
            <v>&lt;p&gt;&lt;em&gt;Rubus dasyphyllus &lt;/em&gt;er en av flere bjørnebær-arter som er funnet på plasser for tømmerimport, opplagt kommet inn med tømmer. Denne er bare funnet på Opsund i Øf Sarpsborg fra 2007, men kan godt finne på å etablere seg.&lt;/p&gt;</v>
          </cell>
          <cell r="DE1306" t="str">
            <v>Arten er kun kjent fra en tømmeropplagsplass og er kommet inn som forurensning av tømmer. Den kan spre seg videre med fugl.</v>
          </cell>
          <cell r="DF1306" t="str">
            <v>Invasjonspotensialet er lite, med minste skår på median levetid og ingen ekspansjon. Arten har potensial til å etablere seg i Norge med asekusell frøreproduksjon. I prinsippet er da &amp;#233:n busk nok til å etablere bestand, men det er nærmest umulig å forutsi i hvor stor grad dette eventuelt vil skje i framtida basert på denne ene forekomsten.</v>
          </cell>
          <cell r="DG1306" t="str">
            <v>Ingen kjent negativ økologisk effekt er knyttet til arten.</v>
          </cell>
          <cell r="DH1306" t="str">
            <v>&lt;p&gt;&lt;em&gt;Rubus dasyphyllus&lt;/em&gt; vurderes til ingen kjent økologisk risiko.&lt;/p&gt;</v>
          </cell>
          <cell r="DI1306">
            <v>0</v>
          </cell>
        </row>
        <row r="1307">
          <cell r="B1307" t="str">
            <v>Rubus echinatus</v>
          </cell>
          <cell r="C1307" t="str">
            <v>Lindl.</v>
          </cell>
          <cell r="D1307" t="str">
            <v>mørebjørnebær</v>
          </cell>
          <cell r="E1307">
            <v>63377</v>
          </cell>
          <cell r="F1307">
            <v>103417</v>
          </cell>
          <cell r="G1307" t="str">
            <v>ExpertGroups/Karplanter/N</v>
          </cell>
          <cell r="H1307" t="str">
            <v>Karplanter</v>
          </cell>
          <cell r="I1307" t="str">
            <v>Karplanter</v>
          </cell>
          <cell r="J1307" t="str">
            <v>AlienSpecie</v>
          </cell>
          <cell r="N1307">
            <v>1</v>
          </cell>
          <cell r="Q1307">
            <v>1</v>
          </cell>
          <cell r="T1307" t="str">
            <v>NK</v>
          </cell>
          <cell r="U1307">
            <v>1</v>
          </cell>
          <cell r="V1307" t="str">
            <v>1,1</v>
          </cell>
          <cell r="X1307">
            <v>1</v>
          </cell>
          <cell r="Y1307">
            <v>1</v>
          </cell>
          <cell r="Z1307">
            <v>1</v>
          </cell>
          <cell r="AA1307">
            <v>2001</v>
          </cell>
          <cell r="AB1307" t="str">
            <v>terrestrial</v>
          </cell>
          <cell r="AD1307" t="str">
            <v>origin</v>
          </cell>
          <cell r="AE1307" t="str">
            <v>yes</v>
          </cell>
          <cell r="AF1307" t="str">
            <v>unknown</v>
          </cell>
          <cell r="AG1307">
            <v>2001</v>
          </cell>
          <cell r="AH1307" t="str">
            <v>MR Giske: Godøyas SV-side</v>
          </cell>
          <cell r="AI1307">
            <v>10</v>
          </cell>
          <cell r="AK1307" t="str">
            <v>V</v>
          </cell>
          <cell r="AL1307">
            <v>1</v>
          </cell>
          <cell r="AM1307" t="str">
            <v>importDirect</v>
          </cell>
          <cell r="AN1307">
            <v>1</v>
          </cell>
          <cell r="AO1307" t="str">
            <v>introductionReleased</v>
          </cell>
          <cell r="AP1307" t="str">
            <v>Mr</v>
          </cell>
          <cell r="AQ1307">
            <v>4</v>
          </cell>
          <cell r="AR1307">
            <v>1</v>
          </cell>
          <cell r="AS1307">
            <v>4</v>
          </cell>
          <cell r="AT1307">
            <v>1</v>
          </cell>
          <cell r="AU1307">
            <v>8</v>
          </cell>
          <cell r="AV1307">
            <v>0</v>
          </cell>
          <cell r="AW1307" t="str">
            <v>Ingen kjent effekt</v>
          </cell>
          <cell r="AX1307" t="str">
            <v>Ingen kjent effekt</v>
          </cell>
          <cell r="BC1307" t="str">
            <v>Ingen kjent effekt</v>
          </cell>
          <cell r="BD1307" t="str">
            <v>Ingen kjent effekt</v>
          </cell>
          <cell r="BE1307" t="str">
            <v>no</v>
          </cell>
          <cell r="BF1307" t="str">
            <v>no</v>
          </cell>
          <cell r="BG1307" t="str">
            <v>V</v>
          </cell>
          <cell r="BK1307" t="str">
            <v>temperate_nemoral:Europe</v>
          </cell>
          <cell r="BM1307" t="str">
            <v>temperate_nemoral:Europe,Oceania</v>
          </cell>
          <cell r="BO1307">
            <v>2</v>
          </cell>
          <cell r="BR1307" t="str">
            <v>RedListCategoryLevel</v>
          </cell>
          <cell r="BT1307">
            <v>1</v>
          </cell>
          <cell r="BW1307" t="str">
            <v>SpreadYearlyIncreaseCalculatedExpansionSpeed</v>
          </cell>
          <cell r="BX1307">
            <v>0</v>
          </cell>
          <cell r="BY1307">
            <v>1</v>
          </cell>
          <cell r="CB1307" t="str">
            <v>T16</v>
          </cell>
          <cell r="CC1307">
            <v>1</v>
          </cell>
          <cell r="CH1307">
            <v>1</v>
          </cell>
          <cell r="CM1307">
            <v>1</v>
          </cell>
          <cell r="CQ1307">
            <v>1</v>
          </cell>
          <cell r="CU1307">
            <v>1</v>
          </cell>
          <cell r="CX1307">
            <v>0</v>
          </cell>
          <cell r="CY1307">
            <v>1</v>
          </cell>
          <cell r="DB1307">
            <v>0</v>
          </cell>
          <cell r="DC1307" t="str">
            <v>Mørebjørnebær &lt;em&gt;Rubus echinatus &lt;/em&gt;er en busk med hjemlig utbredelse i Vest-Europa nord til De britiske øyer. Arten reproduserer aseksuelt med frø (agamospermi/apomiksis s.str.). Fruktene spres med fugl.</v>
          </cell>
          <cell r="DD1307" t="str">
            <v>&lt;p&gt;Mørebjørnebær &lt;em&gt;Rubus echinatus&lt;/em&gt; er foreløpig bare funnet på den ene plassen i MR Giske: Godøyas søvestside, der den opprinnelig ble funnet i 2001. Det har vist seg at den ble satt ut i naturen fra en hage (Holtan et al. 2003). Arten har potensial for reproduksjon og etablering i Vest-Norge, men det er pr i dag ikke påvist noen ekspansjon.&lt;/p&gt;</v>
          </cell>
          <cell r="DE1307" t="str">
            <v>Da arten ble funnet var det ukjent hvordan mørebjørnebær hadde kommet inn til landet, da det ikke var kjent at den ble dyrket i hager. Samlerne (T. Berg m. fl.) regnet med antropogent opphav. I ettertid (Holtan et al. 2003) har det kommet fram at arten ble tatt inn fra England til en hage på grunn av savn av bjørnebærpai. Da den begynte å ta for stor plass i hagen, ble den gravd opp og satt ut i naturen.</v>
          </cell>
          <cell r="DF1307" t="str">
            <v>Invasjonspotensialet er lite, med begrenset median levetid og ingen ekspansjon. Arten kan ha potensial til å etablere seg i Norge med asekusell frøreproduksjon. I prinsippet er da &amp;#233:n busk nok til å etablere populasjon, men det er nærmest umulig å forutsi hvorvidt dette kommer til å skje. Arten er nå etablert med tre delpopulasjoner (Holtan et al. 2003) på lokaliteten, men det det finnes pr i dag ingen ytterligere ekspansjon med nye forekomster i norsk natur.</v>
          </cell>
          <cell r="DG1307" t="str">
            <v>Ingen kjent negativ økologisk effekt er knyttet til arten.</v>
          </cell>
          <cell r="DH1307" t="str">
            <v>&lt;p&gt;Mørebjørnebær&lt;em&gt; &lt;/em&gt;er kjent med &amp;#233:n forekomst i MR Giske. På grunn av manglende ekspansjon og ingen kjent negativ økologisk effekt vurderes denne arten til å ha ingen kjent økologisk risiko.&lt;/p&gt;</v>
          </cell>
          <cell r="DI1307">
            <v>1</v>
          </cell>
        </row>
        <row r="1308">
          <cell r="B1308" t="str">
            <v>Rubus euryanthemus</v>
          </cell>
          <cell r="C1308" t="str">
            <v>W.C.R.Watson</v>
          </cell>
          <cell r="D1308" t="str">
            <v>breibjørnebær</v>
          </cell>
          <cell r="E1308">
            <v>63378</v>
          </cell>
          <cell r="F1308">
            <v>103418</v>
          </cell>
          <cell r="G1308" t="str">
            <v>ExpertGroups/Karplanter/N</v>
          </cell>
          <cell r="H1308" t="str">
            <v>Karplanter</v>
          </cell>
          <cell r="I1308" t="str">
            <v>Karplanter</v>
          </cell>
          <cell r="J1308" t="str">
            <v>AlienSpecie</v>
          </cell>
          <cell r="N1308">
            <v>1</v>
          </cell>
          <cell r="Q1308">
            <v>1</v>
          </cell>
          <cell r="T1308" t="str">
            <v>NK</v>
          </cell>
          <cell r="U1308">
            <v>1</v>
          </cell>
          <cell r="V1308" t="str">
            <v>1,1</v>
          </cell>
          <cell r="X1308">
            <v>1</v>
          </cell>
          <cell r="Y1308">
            <v>1</v>
          </cell>
          <cell r="Z1308">
            <v>1</v>
          </cell>
          <cell r="AA1308">
            <v>2000</v>
          </cell>
          <cell r="AB1308" t="str">
            <v>terrestrial</v>
          </cell>
          <cell r="AD1308" t="str">
            <v>origin</v>
          </cell>
          <cell r="AE1308" t="str">
            <v>yes</v>
          </cell>
          <cell r="AF1308" t="str">
            <v>unknown</v>
          </cell>
          <cell r="AI1308">
            <v>10</v>
          </cell>
          <cell r="AK1308" t="str">
            <v>V</v>
          </cell>
          <cell r="AN1308">
            <v>1</v>
          </cell>
          <cell r="AO1308" t="str">
            <v>introductionTransportpollution</v>
          </cell>
          <cell r="AP1308" t="str">
            <v>Øs</v>
          </cell>
          <cell r="AQ1308">
            <v>4</v>
          </cell>
          <cell r="AR1308">
            <v>1</v>
          </cell>
          <cell r="AS1308">
            <v>4</v>
          </cell>
          <cell r="AT1308">
            <v>1</v>
          </cell>
          <cell r="AU1308">
            <v>4</v>
          </cell>
          <cell r="AV1308">
            <v>100</v>
          </cell>
          <cell r="AW1308" t="str">
            <v>Ingen kjent effekt</v>
          </cell>
          <cell r="AX1308" t="str">
            <v>Ingen kjent effekt</v>
          </cell>
          <cell r="BC1308" t="str">
            <v>Ingen kjent effekt</v>
          </cell>
          <cell r="BD1308" t="str">
            <v>Ingen kjent effekt</v>
          </cell>
          <cell r="BE1308" t="str">
            <v>no</v>
          </cell>
          <cell r="BF1308" t="str">
            <v>no</v>
          </cell>
          <cell r="BG1308" t="str">
            <v>V</v>
          </cell>
          <cell r="BK1308" t="str">
            <v>temperate_nemoral:Europe</v>
          </cell>
          <cell r="BM1308" t="str">
            <v>temperate_nemoral:Europe</v>
          </cell>
          <cell r="BO1308">
            <v>1</v>
          </cell>
          <cell r="BR1308" t="str">
            <v>RedListCategoryLevel</v>
          </cell>
          <cell r="BT1308">
            <v>1</v>
          </cell>
          <cell r="BW1308" t="str">
            <v>SpreadYearlyIncreaseCalculatedExpansionSpeed</v>
          </cell>
          <cell r="BX1308">
            <v>0</v>
          </cell>
          <cell r="BY1308">
            <v>1</v>
          </cell>
          <cell r="CB1308" t="str">
            <v>T35</v>
          </cell>
          <cell r="CC1308">
            <v>1</v>
          </cell>
          <cell r="CH1308">
            <v>1</v>
          </cell>
          <cell r="CM1308">
            <v>1</v>
          </cell>
          <cell r="CQ1308">
            <v>1</v>
          </cell>
          <cell r="CU1308">
            <v>1</v>
          </cell>
          <cell r="CX1308">
            <v>0</v>
          </cell>
          <cell r="CY1308">
            <v>1</v>
          </cell>
          <cell r="DB1308">
            <v>0</v>
          </cell>
          <cell r="DC1308" t="str">
            <v>Breibjørnebær &lt;em&gt;Rubus euryanthemus&lt;/em&gt; er en busk fra De britiske øyer og nordre Mellom-Europa. Den reproduserer aseksuelt med frø (agamospermi/apomiksis s.str.). Den vegetative veksten gir neppe opphav til formering i dette tilfellet, men ett enkelt individ kan sette frukt (aseksuelt) og begynne å spre planten. Den har saftige frukter som spres med fugl.</v>
          </cell>
          <cell r="DD1308" t="str">
            <v>&lt;p&gt; Arten er funnet kun ett sted i Norge på Opsund tømmerlagringsplass i Øf Sarpsborg i 2000 og 2001.&lt;/p&gt;</v>
          </cell>
          <cell r="DE1308" t="str">
            <v>Breibjørnebær &lt;i&gt;e&lt;/i&gt;r opplagt kommet til Norge med tømmer fra De britiske øyer eller Mellom-Europa.</v>
          </cell>
          <cell r="DF1308" t="str">
            <v>Invasjonspotensialet er lite, med kort median levetid og ingen ekspansjon.</v>
          </cell>
          <cell r="DG1308" t="str">
            <v>Ingen kjent negativ økologisk effekt er knyttet til arten.</v>
          </cell>
          <cell r="DH1308" t="str">
            <v>&lt;p&gt;Breibjørnebær er kjent med &amp;#233:n forekomst på en tømmeropplagsplass i Øf Sarpsborg. På grunn av manglende ekspansjon og ingen kjent negativ økologisk effekt vurderes denne arten til å ha ingen kjent økologisk risiko.&lt;br/&gt;&lt;/p&gt;&lt;p&gt;&lt;/p&gt;&lt;p&gt; &lt;/p&gt;</v>
          </cell>
          <cell r="DI1308">
            <v>0</v>
          </cell>
        </row>
        <row r="1309">
          <cell r="B1309" t="str">
            <v>Rubus glandulosus</v>
          </cell>
          <cell r="C1309" t="str">
            <v>Bellardi</v>
          </cell>
          <cell r="E1309">
            <v>136998</v>
          </cell>
          <cell r="F1309">
            <v>128788</v>
          </cell>
          <cell r="G1309" t="str">
            <v>ExpertGroups/Karplanter/N</v>
          </cell>
          <cell r="H1309" t="str">
            <v>Karplanter</v>
          </cell>
          <cell r="I1309" t="str">
            <v>Karplanter</v>
          </cell>
          <cell r="J1309" t="str">
            <v>AlienSpecie</v>
          </cell>
          <cell r="N1309">
            <v>1</v>
          </cell>
          <cell r="Q1309">
            <v>1</v>
          </cell>
          <cell r="T1309" t="str">
            <v>NK</v>
          </cell>
          <cell r="U1309">
            <v>1</v>
          </cell>
          <cell r="V1309" t="str">
            <v>1,1</v>
          </cell>
          <cell r="X1309">
            <v>1</v>
          </cell>
          <cell r="Y1309">
            <v>1</v>
          </cell>
          <cell r="Z1309">
            <v>1</v>
          </cell>
          <cell r="AA1309">
            <v>2008</v>
          </cell>
          <cell r="AB1309" t="str">
            <v>terrestrial</v>
          </cell>
          <cell r="AD1309" t="str">
            <v>origin</v>
          </cell>
          <cell r="AE1309" t="str">
            <v>yes</v>
          </cell>
          <cell r="AF1309" t="str">
            <v>unknown</v>
          </cell>
          <cell r="AI1309">
            <v>10</v>
          </cell>
          <cell r="AK1309" t="str">
            <v>V</v>
          </cell>
          <cell r="AN1309">
            <v>1</v>
          </cell>
          <cell r="AO1309" t="str">
            <v>introductionTransportpollution</v>
          </cell>
          <cell r="AP1309" t="str">
            <v>Øs</v>
          </cell>
          <cell r="AQ1309">
            <v>4</v>
          </cell>
          <cell r="AR1309">
            <v>1</v>
          </cell>
          <cell r="AS1309">
            <v>4</v>
          </cell>
          <cell r="AT1309">
            <v>1</v>
          </cell>
          <cell r="AU1309">
            <v>4</v>
          </cell>
          <cell r="AV1309">
            <v>100</v>
          </cell>
          <cell r="AW1309" t="str">
            <v>Ingen kjent effekt</v>
          </cell>
          <cell r="AX1309" t="str">
            <v>Ingen kjent effekt</v>
          </cell>
          <cell r="BC1309" t="str">
            <v>Ingen kjent effekt</v>
          </cell>
          <cell r="BD1309" t="str">
            <v>Ingen kjent effekt</v>
          </cell>
          <cell r="BE1309" t="str">
            <v>no</v>
          </cell>
          <cell r="BF1309" t="str">
            <v>no</v>
          </cell>
          <cell r="BG1309" t="str">
            <v>V</v>
          </cell>
          <cell r="BK1309" t="str">
            <v>temperate_nemoral:Europe|subtropic_mediterranean:Europe</v>
          </cell>
          <cell r="BM1309" t="str">
            <v>temperate_nemoral:Europe|subtropic_mediterranean:Europe</v>
          </cell>
          <cell r="BO1309">
            <v>1</v>
          </cell>
          <cell r="BR1309" t="str">
            <v>RedListCategoryLevel</v>
          </cell>
          <cell r="BT1309">
            <v>1</v>
          </cell>
          <cell r="BW1309" t="str">
            <v>SpreadYearlyIncreaseCalculatedExpansionSpeed</v>
          </cell>
          <cell r="BX1309">
            <v>0</v>
          </cell>
          <cell r="BY1309">
            <v>1</v>
          </cell>
          <cell r="CB1309" t="str">
            <v>T35</v>
          </cell>
          <cell r="CC1309">
            <v>1</v>
          </cell>
          <cell r="CH1309">
            <v>1</v>
          </cell>
          <cell r="CM1309">
            <v>1</v>
          </cell>
          <cell r="CQ1309">
            <v>1</v>
          </cell>
          <cell r="CU1309">
            <v>1</v>
          </cell>
          <cell r="CX1309">
            <v>0</v>
          </cell>
          <cell r="CY1309">
            <v>1</v>
          </cell>
          <cell r="DB1309">
            <v>0</v>
          </cell>
          <cell r="DC1309" t="str">
            <v>Bjørnebær-arten &lt;em&gt;Rubus glandulosus &lt;/em&gt;er en busk fra Sør- og Vest-Europa (Pyreneene, Italia, Frankrike). Som de andre artene i bjørnebærgruppa reproduserer den aseksuelt med frø (agamospermi/apomiksis s.str.). Den har også vegetativ vekst med jordstengler, men i dette tilfellet gir det neppe opphav til vegetativ formering.</v>
          </cell>
          <cell r="DD1309" t="str">
            <v>&lt;p&gt;&lt;em&gt;Rubus glandulosus &lt;/em&gt;er påvist bare fra ett sted i Norge, på tømmerlagringsplass ved Opsund i Øf Sarpsborg i 2008 og 2009. &lt;/p&gt;</v>
          </cell>
          <cell r="DE1309" t="str">
            <v>Arten er trolig kommet inn til landet med tømmer fra Vest-Europa.</v>
          </cell>
          <cell r="DF1309" t="str">
            <v>Invasjonspotensialet er lite, med kort median levetid og ingen ekspansjon. Arten har potensial til å etablere seg i Norge (med asekusell frøreproduksjon). I prinsippet er da &amp;#233:n busk nok til å etablere populasjon, men det er nærmest umulig å forutsi i hvor stor grad dette eventuelt vil skje i framtida basert på denne ene busken. Det er ikke noe foreløpig som tyder på at den vil komme til å ekspandere i Norge.</v>
          </cell>
          <cell r="DG1309" t="str">
            <v>Ingen kjent negativ økologisk effekt er knyttet til arten.</v>
          </cell>
          <cell r="DH1309" t="str">
            <v>&lt;p&gt;&lt;em&gt;Rubus&lt;/em&gt; &lt;em&gt;glandulosus &lt;/em&gt;vurderes til ingen kjent økologisk risiko. &lt;/p&gt;&lt;p&gt;&lt;/p&gt;&lt;p&gt; &lt;/p&gt;</v>
          </cell>
          <cell r="DI1309">
            <v>0</v>
          </cell>
        </row>
        <row r="1310">
          <cell r="B1310" t="str">
            <v>Rubus hartmanii</v>
          </cell>
          <cell r="C1310" t="str">
            <v>Gand. ex Sudre</v>
          </cell>
          <cell r="D1310" t="str">
            <v>kambjørnebær</v>
          </cell>
          <cell r="E1310">
            <v>137004</v>
          </cell>
          <cell r="F1310">
            <v>103426</v>
          </cell>
          <cell r="G1310" t="str">
            <v>ExpertGroups/Karplanter/N</v>
          </cell>
          <cell r="H1310" t="str">
            <v>Karplanter</v>
          </cell>
          <cell r="I1310" t="str">
            <v>Karplanter</v>
          </cell>
          <cell r="J1310" t="str">
            <v>AlienSpecie</v>
          </cell>
          <cell r="N1310">
            <v>1</v>
          </cell>
          <cell r="Q1310">
            <v>1</v>
          </cell>
          <cell r="T1310" t="str">
            <v>NK</v>
          </cell>
          <cell r="U1310">
            <v>1</v>
          </cell>
          <cell r="V1310" t="str">
            <v>1,1</v>
          </cell>
          <cell r="X1310">
            <v>1</v>
          </cell>
          <cell r="Y1310">
            <v>1</v>
          </cell>
          <cell r="Z1310">
            <v>1</v>
          </cell>
          <cell r="AA1310">
            <v>2001</v>
          </cell>
          <cell r="AB1310" t="str">
            <v>terrestrial</v>
          </cell>
          <cell r="AD1310" t="str">
            <v>origin</v>
          </cell>
          <cell r="AE1310" t="str">
            <v>yes</v>
          </cell>
          <cell r="AF1310" t="str">
            <v>unknown</v>
          </cell>
          <cell r="AG1310">
            <v>2001</v>
          </cell>
          <cell r="AH1310" t="str">
            <v>Øf Sarpsborg: Opsund</v>
          </cell>
          <cell r="AI1310">
            <v>10</v>
          </cell>
          <cell r="AK1310" t="str">
            <v>V</v>
          </cell>
          <cell r="AN1310">
            <v>1</v>
          </cell>
          <cell r="AO1310" t="str">
            <v>introductionTransportpollution</v>
          </cell>
          <cell r="AP1310" t="str">
            <v>Øs</v>
          </cell>
          <cell r="AQ1310">
            <v>4</v>
          </cell>
          <cell r="AR1310">
            <v>1</v>
          </cell>
          <cell r="AS1310">
            <v>4</v>
          </cell>
          <cell r="AT1310">
            <v>1</v>
          </cell>
          <cell r="AU1310">
            <v>4</v>
          </cell>
          <cell r="AV1310">
            <v>100</v>
          </cell>
          <cell r="AW1310" t="str">
            <v>Ingen kjent effekt</v>
          </cell>
          <cell r="AX1310" t="str">
            <v>Ingen kjent effekt</v>
          </cell>
          <cell r="BC1310" t="str">
            <v>Ingen kjent effekt</v>
          </cell>
          <cell r="BD1310" t="str">
            <v>Ingen kjent effekt</v>
          </cell>
          <cell r="BE1310" t="str">
            <v>no</v>
          </cell>
          <cell r="BF1310" t="str">
            <v>no</v>
          </cell>
          <cell r="BG1310" t="str">
            <v>V</v>
          </cell>
          <cell r="BK1310" t="str">
            <v>temperate_nemoral:Europe</v>
          </cell>
          <cell r="BM1310" t="str">
            <v>temperate_nemoral:Europe</v>
          </cell>
          <cell r="BO1310">
            <v>1</v>
          </cell>
          <cell r="BR1310" t="str">
            <v>RedListCategoryLevel</v>
          </cell>
          <cell r="BT1310">
            <v>1</v>
          </cell>
          <cell r="BW1310" t="str">
            <v>SpreadYearlyIncreaseCalculatedExpansionSpeed</v>
          </cell>
          <cell r="BX1310">
            <v>0</v>
          </cell>
          <cell r="BY1310">
            <v>1</v>
          </cell>
          <cell r="CB1310" t="str">
            <v>T35</v>
          </cell>
          <cell r="CC1310">
            <v>1</v>
          </cell>
          <cell r="CH1310">
            <v>1</v>
          </cell>
          <cell r="CM1310">
            <v>1</v>
          </cell>
          <cell r="CQ1310">
            <v>1</v>
          </cell>
          <cell r="CU1310">
            <v>1</v>
          </cell>
          <cell r="CX1310">
            <v>0</v>
          </cell>
          <cell r="CY1310">
            <v>1</v>
          </cell>
          <cell r="DB1310">
            <v>0</v>
          </cell>
          <cell r="DC1310" t="str">
            <v>Kambjørnebær &lt;em&gt;Rubus hartmanii&lt;/em&gt; er en busk fra Vest-Europa (Frankrike og De britiske øyer) og Sverige. Arten reproduserer aseksuelt med frø (agamospermi/apomiksis s.str.). Den har saftige frukter som spres med fugl.</v>
          </cell>
          <cell r="DD1310" t="str">
            <v>&lt;p&gt;Foreløpig er kambjørnebær bare funnet ett sted, på tømmerlagringsplass på Opsund i Øf Sarpsborg, med stabil forekomst fra 2001.&lt;/p&gt;</v>
          </cell>
          <cell r="DE1310" t="str">
            <v>Arten er nokså opplagt kommet inn med tømmer, kanskje fra De britiske øyer.</v>
          </cell>
          <cell r="DF1310" t="str">
            <v>Invasjonspotensialet er lite, med kort median levetid og ingen ekspansjon. Arten er foreløpig kun funnet på Opsund tømmerlagringsplass i Øf Sarpsborg i 2001 hvor den har kommet inn med tømmer. Arten har potensial til å etablere seg i Norge med asekusell frøreproduksjon. I prinsippet er da &amp;#233:n busk nok til å etablere populasjon, men det er nærmest umulig å forutsi i hvor stor grad dette eventuelt vil skje i framtida basert på denne ene busken. Det er imidlertid pr. i dag ingen ting som tyder på noen ekspansjon i norsk natur.</v>
          </cell>
          <cell r="DG1310" t="str">
            <v>Ingen kjent negativ økologisk effekt er knyttet til arten.</v>
          </cell>
          <cell r="DH1310" t="str">
            <v>&lt;p&gt;Kambjørnebær vurderes til ingen kjent økologisk risiko.&lt;/p&gt;&lt;p&gt;&lt;br/&gt;&lt;/p&gt;</v>
          </cell>
          <cell r="DI1310">
            <v>1</v>
          </cell>
        </row>
        <row r="1311">
          <cell r="B1311" t="str">
            <v>Rubus horridus</v>
          </cell>
          <cell r="C1311" t="str">
            <v>K.F.Schultz</v>
          </cell>
          <cell r="E1311">
            <v>137005</v>
          </cell>
          <cell r="F1311">
            <v>145634</v>
          </cell>
          <cell r="G1311" t="str">
            <v>ExpertGroups/Karplanter/N</v>
          </cell>
          <cell r="H1311" t="str">
            <v>Karplanter</v>
          </cell>
          <cell r="I1311" t="str">
            <v>Karplanter</v>
          </cell>
          <cell r="J1311" t="str">
            <v>AlienSpecie</v>
          </cell>
          <cell r="N1311">
            <v>1</v>
          </cell>
          <cell r="Q1311">
            <v>1</v>
          </cell>
          <cell r="T1311" t="str">
            <v>NK</v>
          </cell>
          <cell r="U1311">
            <v>1</v>
          </cell>
          <cell r="V1311" t="str">
            <v>1,1</v>
          </cell>
          <cell r="AA1311">
            <v>2002</v>
          </cell>
          <cell r="AB1311" t="str">
            <v>terrestrial</v>
          </cell>
          <cell r="AD1311" t="str">
            <v>origin</v>
          </cell>
          <cell r="AE1311" t="str">
            <v>no</v>
          </cell>
          <cell r="AF1311" t="str">
            <v>unknown</v>
          </cell>
          <cell r="AG1311">
            <v>2002</v>
          </cell>
          <cell r="AH1311" t="str">
            <v>Øf Sarpsborg: Opsund</v>
          </cell>
          <cell r="AI1311">
            <v>10</v>
          </cell>
          <cell r="AK1311" t="str">
            <v>V</v>
          </cell>
          <cell r="AN1311">
            <v>1</v>
          </cell>
          <cell r="AO1311" t="str">
            <v>introductionTransportpollution</v>
          </cell>
          <cell r="AP1311" t="str">
            <v>Øs</v>
          </cell>
          <cell r="AQ1311">
            <v>4</v>
          </cell>
          <cell r="AR1311">
            <v>1</v>
          </cell>
          <cell r="AS1311">
            <v>4</v>
          </cell>
          <cell r="AT1311">
            <v>1</v>
          </cell>
          <cell r="AU1311">
            <v>4</v>
          </cell>
          <cell r="AV1311">
            <v>100</v>
          </cell>
          <cell r="AW1311" t="str">
            <v>Ingen kjent effekt</v>
          </cell>
          <cell r="AX1311" t="str">
            <v>Ingen kjent effekt</v>
          </cell>
          <cell r="BC1311" t="str">
            <v>Ingen kjent effekt</v>
          </cell>
          <cell r="BD1311" t="str">
            <v>Ingen kjent effekt</v>
          </cell>
          <cell r="BE1311" t="str">
            <v>no</v>
          </cell>
          <cell r="BF1311" t="str">
            <v>no</v>
          </cell>
          <cell r="BG1311" t="str">
            <v>V</v>
          </cell>
          <cell r="BK1311" t="str">
            <v>temperate_nemoral:Europe</v>
          </cell>
          <cell r="BM1311" t="str">
            <v>temperate_nemoral:Europe</v>
          </cell>
          <cell r="BO1311">
            <v>1</v>
          </cell>
          <cell r="BR1311" t="str">
            <v>RedListCategoryLevel</v>
          </cell>
          <cell r="BT1311">
            <v>1</v>
          </cell>
          <cell r="BW1311" t="str">
            <v>SpreadYearlyIncreaseCalculatedExpansionSpeed</v>
          </cell>
          <cell r="BX1311">
            <v>0</v>
          </cell>
          <cell r="BY1311">
            <v>1</v>
          </cell>
          <cell r="CB1311" t="str">
            <v>T35</v>
          </cell>
          <cell r="CC1311">
            <v>1</v>
          </cell>
          <cell r="CH1311">
            <v>1</v>
          </cell>
          <cell r="CM1311">
            <v>1</v>
          </cell>
          <cell r="CQ1311">
            <v>1</v>
          </cell>
          <cell r="CU1311">
            <v>1</v>
          </cell>
          <cell r="CX1311">
            <v>0</v>
          </cell>
          <cell r="CY1311">
            <v>1</v>
          </cell>
          <cell r="DB1311">
            <v>0</v>
          </cell>
          <cell r="DC1311" t="str">
            <v>&lt;i&gt;Rubus horridus&lt;/i&gt; er en bjørnebær-busk fra Storbritannia og sørlige Sverige. Den formerer seg aseksuelt med frø (agamospermi/apomiksis s.str.) og har også vegetativ vekst. Den formerer seg med saftige frukter som spres med fugl.</v>
          </cell>
          <cell r="DD1311" t="str">
            <v>&lt;i&gt;Rubus horridus&lt;/i&gt; er funnet ett sted i landet, på Opsund tømmeropplagsplass i Øf Sarpsborg i årene 2002, 2008 og 2009. Den virker ganske godt etablert med påtegnelsene "3 småbusker tett ved hverandre" og "sterkt ekspanderende bestand".</v>
          </cell>
          <cell r="DE1311" t="str">
            <v>Arten har trolig kommet inn med tømmer fra Storbritannia, fra naturlig utbredelsesområde.</v>
          </cell>
          <cell r="DF1311" t="str">
            <v>Invasjonspotensialet er lite, med kort median levetid og ingen ekspansjon. Arten er etablert på tømmerdeponiet og har trolig også potensial for reproduksjon i Norge. Hvorvidt den greier å komme seg videre videre ut fra denne ene forekomsten på et tømmerdeponi er umulig å forutsi.</v>
          </cell>
          <cell r="DG1311" t="str">
            <v>Ingen kjent negativ økologisk effekt er knyttet til arten.</v>
          </cell>
          <cell r="DH1311" t="str">
            <v>&lt;i&gt;Rubus horridus&lt;/i&gt; vurderes til ingen kjent økologisk risiko.</v>
          </cell>
          <cell r="DI1311">
            <v>0</v>
          </cell>
        </row>
        <row r="1312">
          <cell r="B1312" t="str">
            <v>Rubus leptothyrsus</v>
          </cell>
          <cell r="C1312" t="str">
            <v>G.Braun</v>
          </cell>
          <cell r="D1312" t="str">
            <v>dansk bjørnebær</v>
          </cell>
          <cell r="E1312">
            <v>137018</v>
          </cell>
          <cell r="F1312">
            <v>103430</v>
          </cell>
          <cell r="G1312" t="str">
            <v>ExpertGroups/Karplanter/N</v>
          </cell>
          <cell r="H1312" t="str">
            <v>Karplanter</v>
          </cell>
          <cell r="I1312" t="str">
            <v>Karplanter</v>
          </cell>
          <cell r="J1312" t="str">
            <v>AlienSpecie</v>
          </cell>
          <cell r="N1312">
            <v>1</v>
          </cell>
          <cell r="Q1312">
            <v>1</v>
          </cell>
          <cell r="T1312" t="str">
            <v>NK</v>
          </cell>
          <cell r="U1312">
            <v>1</v>
          </cell>
          <cell r="V1312" t="str">
            <v>1,1</v>
          </cell>
          <cell r="X1312">
            <v>1</v>
          </cell>
          <cell r="Y1312">
            <v>1</v>
          </cell>
          <cell r="Z1312">
            <v>1</v>
          </cell>
          <cell r="AA1312">
            <v>1994</v>
          </cell>
          <cell r="AB1312" t="str">
            <v>terrestrial</v>
          </cell>
          <cell r="AD1312" t="str">
            <v>origin</v>
          </cell>
          <cell r="AE1312" t="str">
            <v>yes</v>
          </cell>
          <cell r="AF1312" t="str">
            <v>unknown</v>
          </cell>
          <cell r="AG1312">
            <v>2003</v>
          </cell>
          <cell r="AH1312" t="str">
            <v>Bu Hurum: Tofte</v>
          </cell>
          <cell r="AI1312">
            <v>10</v>
          </cell>
          <cell r="AK1312" t="str">
            <v>V</v>
          </cell>
          <cell r="AN1312">
            <v>1</v>
          </cell>
          <cell r="AO1312" t="str">
            <v>introductionTransportpollution</v>
          </cell>
          <cell r="AP1312" t="str">
            <v>Bu</v>
          </cell>
          <cell r="AQ1312">
            <v>4</v>
          </cell>
          <cell r="AR1312">
            <v>1</v>
          </cell>
          <cell r="AS1312">
            <v>4</v>
          </cell>
          <cell r="AT1312">
            <v>1</v>
          </cell>
          <cell r="AU1312">
            <v>4</v>
          </cell>
          <cell r="AV1312">
            <v>100</v>
          </cell>
          <cell r="AW1312" t="str">
            <v>Ingen kjent effekt</v>
          </cell>
          <cell r="AX1312" t="str">
            <v>Ingen kjent effekt</v>
          </cell>
          <cell r="BC1312" t="str">
            <v>Ingen kjent effekt</v>
          </cell>
          <cell r="BD1312" t="str">
            <v>Ingen kjent effekt</v>
          </cell>
          <cell r="BE1312" t="str">
            <v>no</v>
          </cell>
          <cell r="BF1312" t="str">
            <v>no</v>
          </cell>
          <cell r="BG1312" t="str">
            <v>V</v>
          </cell>
          <cell r="BK1312" t="str">
            <v>temperate_nemoral:Europe</v>
          </cell>
          <cell r="BM1312" t="str">
            <v>temperate_nemoral:Europe</v>
          </cell>
          <cell r="BO1312">
            <v>2</v>
          </cell>
          <cell r="BQ1312" t="str">
            <v>X</v>
          </cell>
          <cell r="BR1312" t="str">
            <v>RedListCategoryLevel</v>
          </cell>
          <cell r="BT1312">
            <v>1</v>
          </cell>
          <cell r="BW1312" t="str">
            <v>SpreadYearlyIncreaseCalculatedExpansionSpeed</v>
          </cell>
          <cell r="BX1312">
            <v>0</v>
          </cell>
          <cell r="BY1312">
            <v>1</v>
          </cell>
          <cell r="CB1312" t="str">
            <v>T35</v>
          </cell>
          <cell r="CC1312">
            <v>1</v>
          </cell>
          <cell r="CH1312">
            <v>1</v>
          </cell>
          <cell r="CM1312">
            <v>1</v>
          </cell>
          <cell r="CQ1312">
            <v>1</v>
          </cell>
          <cell r="CU1312">
            <v>1</v>
          </cell>
          <cell r="CX1312">
            <v>0</v>
          </cell>
          <cell r="CY1312">
            <v>1</v>
          </cell>
          <cell r="DB1312">
            <v>0</v>
          </cell>
          <cell r="DC1312" t="str">
            <v>Dansk bjørnebær &lt;em&gt;Rubus leptothyrsus &lt;/em&gt;er en busk utbredt i Nordvest-Europa: De britiske øyer, Tyskland, Nederland og nord til sørlige Danmark. Arten formerer seg aseksuelt med frø (agamospermi/apomiksis s.str.). Den har også klonal vekst, men det er trolig ikke snakk om reproduksjon i noen særlig grad. Fruktene er saftige og spres med fugl.</v>
          </cell>
          <cell r="DD1312" t="str">
            <v>&lt;p&gt;Dansk bjørnebær finnes ved en tømmeropplagsplass ved S&amp;#246:dra Cells cellulosefabrikk på Tofte i Bu Hurum. Der ble den oppdaget i 1994 og har siden hatt en stadig økende klon eller bestand. Den produserer nå også modne bær (Lye 2016).&lt;/p&gt;</v>
          </cell>
          <cell r="DE1312" t="str">
            <v>Arten har trolig kommet inn som forurensning av importert tømmer, trolig fra De britiske øyer (eller kanskje Tyskland).</v>
          </cell>
          <cell r="DF1312" t="str">
            <v>Invasjonspotensialet er lite, en kombinasjon av begrenset (til kort) median levetid og ingen ekspansjon. Arten har potensial til å etablere seg i Norge med asekusell frøreproduksjon. I prinsippet er da &amp;#233:n busk nok til å etablere populasjon, men det er nærmest umulig å forutse i hvor stor grad dette eventuelt vil skje i framtida basert på denne ene busken, klonen eller bestandet.</v>
          </cell>
          <cell r="DG1312" t="str">
            <v>Ingen kjent negativ økologisk effekt er knyttet til arten.</v>
          </cell>
          <cell r="DH1312" t="str">
            <v>&lt;p&gt;Dansk bjørnebær vurderes til ingen kjent økologisk risiko.&lt;/p&gt;</v>
          </cell>
          <cell r="DI1312">
            <v>1</v>
          </cell>
        </row>
        <row r="1313">
          <cell r="B1313" t="str">
            <v>Rubus loganobaccus</v>
          </cell>
          <cell r="C1313" t="str">
            <v>L.H.Bailey</v>
          </cell>
          <cell r="D1313" t="str">
            <v>loganbær</v>
          </cell>
          <cell r="E1313">
            <v>139669</v>
          </cell>
          <cell r="F1313">
            <v>169137</v>
          </cell>
          <cell r="G1313" t="str">
            <v>ExpertGroups/Karplanter/N</v>
          </cell>
          <cell r="H1313" t="str">
            <v>Karplanter</v>
          </cell>
          <cell r="I1313" t="str">
            <v>Karplanter</v>
          </cell>
          <cell r="J1313" t="str">
            <v>AlienSpecie</v>
          </cell>
          <cell r="N1313">
            <v>1</v>
          </cell>
          <cell r="Q1313">
            <v>1</v>
          </cell>
          <cell r="T1313" t="str">
            <v>NK</v>
          </cell>
          <cell r="U1313">
            <v>1</v>
          </cell>
          <cell r="V1313" t="str">
            <v>1,1</v>
          </cell>
          <cell r="AA1313">
            <v>2015</v>
          </cell>
          <cell r="AB1313" t="str">
            <v>terrestrial</v>
          </cell>
          <cell r="AD1313" t="str">
            <v>unknown</v>
          </cell>
          <cell r="AE1313" t="str">
            <v>no</v>
          </cell>
          <cell r="AF1313" t="str">
            <v>yes</v>
          </cell>
          <cell r="AI1313">
            <v>10</v>
          </cell>
          <cell r="AK1313" t="str">
            <v>V</v>
          </cell>
          <cell r="AL1313">
            <v>1</v>
          </cell>
          <cell r="AM1313" t="str">
            <v>importDirect</v>
          </cell>
          <cell r="AN1313">
            <v>1</v>
          </cell>
          <cell r="AO1313" t="str">
            <v>introductionEscaped</v>
          </cell>
          <cell r="AP1313" t="str">
            <v>He</v>
          </cell>
          <cell r="AQ1313">
            <v>4</v>
          </cell>
          <cell r="AR1313">
            <v>1</v>
          </cell>
          <cell r="AS1313">
            <v>4</v>
          </cell>
          <cell r="AT1313">
            <v>1</v>
          </cell>
          <cell r="AU1313">
            <v>4</v>
          </cell>
          <cell r="AV1313">
            <v>100</v>
          </cell>
          <cell r="AW1313" t="str">
            <v>Ingen kjent effekt</v>
          </cell>
          <cell r="AX1313" t="str">
            <v>Ingen kjent effekt</v>
          </cell>
          <cell r="BC1313" t="str">
            <v>Ingen kjent effekt</v>
          </cell>
          <cell r="BD1313" t="str">
            <v>Ingen kjent effekt</v>
          </cell>
          <cell r="BE1313" t="str">
            <v>no</v>
          </cell>
          <cell r="BF1313" t="str">
            <v>no</v>
          </cell>
          <cell r="BG1313" t="str">
            <v>V</v>
          </cell>
          <cell r="BK1313" t="str">
            <v>unknown:NorthAndCentralAmerica</v>
          </cell>
          <cell r="BM1313" t="str">
            <v>temperate_nemoral:Europe,Oceania,NorthAndCentralAmerica|subtropic_mediterranean:Oceania,NorthAndCentralAmerica</v>
          </cell>
          <cell r="BO1313">
            <v>1</v>
          </cell>
          <cell r="BR1313" t="str">
            <v>RedListCategoryLevel</v>
          </cell>
          <cell r="BT1313">
            <v>1</v>
          </cell>
          <cell r="BW1313" t="str">
            <v>SpreadYearlyIncreaseCalculatedExpansionSpeed</v>
          </cell>
          <cell r="BX1313">
            <v>0</v>
          </cell>
          <cell r="BY1313">
            <v>1</v>
          </cell>
          <cell r="CC1313">
            <v>1</v>
          </cell>
          <cell r="CH1313">
            <v>1</v>
          </cell>
          <cell r="CM1313">
            <v>1</v>
          </cell>
          <cell r="CQ1313">
            <v>1</v>
          </cell>
          <cell r="CU1313">
            <v>1</v>
          </cell>
          <cell r="CX1313">
            <v>0</v>
          </cell>
          <cell r="CY1313">
            <v>1</v>
          </cell>
          <cell r="DB1313">
            <v>0</v>
          </cell>
          <cell r="DC1313" t="str">
            <v>Loganbær &lt;i&gt;Rubus loganobaccus&lt;/i&gt;, er en kulturart oppstått fra en krysning mellom en bringebærart og en bjørnebærart i California, USA, i 1881. En ny krysning mellom bringebær, bjørnebær og loganbær gir boysenbær, for de som måtte bry seg om det. Arten har aseksuell frøformering, setter saftige frukter, og kan spres med fugl.&lt;br/&gt; &lt;br/&gt;</v>
          </cell>
          <cell r="DD1313" t="str">
            <v>Loganbær er funnet ett sted i He Stange: Espa, enten som en hagerømling eller muligens gjenstående, i 2015.</v>
          </cell>
          <cell r="DE1313" t="str">
            <v>Det er uklart om det aktuelle funnet er en hagerømling eller om den er gjenstående: basert på informasjon som tilsier at arten er lite hardfør i Norge, er det mest sannsynlig at denne er gjenstående.</v>
          </cell>
          <cell r="DF1313" t="str">
            <v>Invasjonspotensialet er lite, med kort median levetid og ingen ekspansjon. Arten dyrkes noe, men det er uklart hvilke muligheter den i har i norsk natur basert på dette ene funnet. Den angis som lite hardfør i Norge, og det er derfor grunn til å tro at planten i Hedmark trolig ikke kommer til å gjøre mer av seg.</v>
          </cell>
          <cell r="DG1313" t="str">
            <v>Ingen kjent negativ økologisk effekt er knyttet til arten i Norge. Loganbær er sett på som et problem i Stillehavsområdet, hvor den er vurdert til "high risk", men den er trolig for varmekrevende til at den vil kunne bli et problem i Norge. Vi finner ingen informasjon om negative økologiske effekter eller spredning av denne i naboland eller Europa.</v>
          </cell>
          <cell r="DH1313" t="str">
            <v>Loganbær vurderes til ingen kjent økologisk risiko.</v>
          </cell>
          <cell r="DI1313">
            <v>2</v>
          </cell>
        </row>
        <row r="1314">
          <cell r="B1314" t="str">
            <v>Rubus phoenicolasius</v>
          </cell>
          <cell r="C1314" t="str">
            <v>Maxim.</v>
          </cell>
          <cell r="D1314" t="str">
            <v>vinbringebær</v>
          </cell>
          <cell r="E1314">
            <v>63403</v>
          </cell>
          <cell r="F1314">
            <v>103443</v>
          </cell>
          <cell r="G1314" t="str">
            <v>ExpertGroups/Karplanter/N</v>
          </cell>
          <cell r="H1314" t="str">
            <v>Karplanter</v>
          </cell>
          <cell r="I1314" t="str">
            <v>Karplanter</v>
          </cell>
          <cell r="J1314" t="str">
            <v>NotApplicable</v>
          </cell>
          <cell r="M1314" t="str">
            <v>canNotEstablishWithin50years</v>
          </cell>
          <cell r="AA1314">
            <v>1984</v>
          </cell>
          <cell r="AB1314" t="str">
            <v>terrestrial</v>
          </cell>
          <cell r="AD1314" t="str">
            <v>unknown</v>
          </cell>
          <cell r="AE1314" t="str">
            <v>no</v>
          </cell>
          <cell r="AF1314" t="str">
            <v>unknown</v>
          </cell>
          <cell r="AI1314">
            <v>10</v>
          </cell>
          <cell r="AJ1314" t="str">
            <v>V</v>
          </cell>
          <cell r="AW1314" t="str">
            <v>Ingen kjent effekt</v>
          </cell>
          <cell r="AX1314" t="str">
            <v>Ingen kjent effekt</v>
          </cell>
          <cell r="BC1314" t="str">
            <v>Ingen kjent effekt</v>
          </cell>
          <cell r="BD1314" t="str">
            <v>Ingen kjent effekt</v>
          </cell>
          <cell r="BK1314" t="str">
            <v>temperate_nemoral:Asia</v>
          </cell>
          <cell r="BM1314" t="str">
            <v>temperate_nemoral:Europe,Asia,Oceania,NorthAndCentralAmerica</v>
          </cell>
          <cell r="DI1314">
            <v>0</v>
          </cell>
        </row>
        <row r="1315">
          <cell r="B1315" t="str">
            <v>Rubus pyramidalis</v>
          </cell>
          <cell r="C1315" t="str">
            <v>Kaltenb.</v>
          </cell>
          <cell r="D1315" t="str">
            <v>pyramidebjørnebær</v>
          </cell>
          <cell r="E1315">
            <v>63406</v>
          </cell>
          <cell r="F1315">
            <v>103446</v>
          </cell>
          <cell r="G1315" t="str">
            <v>ExpertGroups/Karplanter/N</v>
          </cell>
          <cell r="H1315" t="str">
            <v>Karplanter</v>
          </cell>
          <cell r="I1315" t="str">
            <v>Karplanter</v>
          </cell>
          <cell r="J1315" t="str">
            <v>AlienSpecie</v>
          </cell>
          <cell r="N1315">
            <v>1</v>
          </cell>
          <cell r="Q1315">
            <v>1</v>
          </cell>
          <cell r="T1315" t="str">
            <v>NK</v>
          </cell>
          <cell r="U1315">
            <v>1</v>
          </cell>
          <cell r="V1315" t="str">
            <v>1,1</v>
          </cell>
          <cell r="X1315">
            <v>1</v>
          </cell>
          <cell r="Y1315">
            <v>1</v>
          </cell>
          <cell r="Z1315">
            <v>1</v>
          </cell>
          <cell r="AA1315">
            <v>2000</v>
          </cell>
          <cell r="AB1315" t="str">
            <v>terrestrial</v>
          </cell>
          <cell r="AD1315" t="str">
            <v>origin</v>
          </cell>
          <cell r="AE1315" t="str">
            <v>yes</v>
          </cell>
          <cell r="AF1315" t="str">
            <v>unknown</v>
          </cell>
          <cell r="AG1315">
            <v>2007</v>
          </cell>
          <cell r="AH1315" t="str">
            <v>Øf Sarpsborg: Opsund</v>
          </cell>
          <cell r="AI1315">
            <v>10</v>
          </cell>
          <cell r="AK1315" t="str">
            <v>V</v>
          </cell>
          <cell r="AN1315">
            <v>1</v>
          </cell>
          <cell r="AO1315" t="str">
            <v>introductionTransportpollution</v>
          </cell>
          <cell r="AP1315" t="str">
            <v>Øs</v>
          </cell>
          <cell r="AQ1315">
            <v>4</v>
          </cell>
          <cell r="AR1315">
            <v>1</v>
          </cell>
          <cell r="AS1315">
            <v>4</v>
          </cell>
          <cell r="AT1315">
            <v>1</v>
          </cell>
          <cell r="AU1315">
            <v>4</v>
          </cell>
          <cell r="AV1315">
            <v>100</v>
          </cell>
          <cell r="AW1315" t="str">
            <v>Ingen kjent effekt</v>
          </cell>
          <cell r="AX1315" t="str">
            <v>Ingen kjent effekt</v>
          </cell>
          <cell r="BC1315" t="str">
            <v>Ingen kjent effekt</v>
          </cell>
          <cell r="BD1315" t="str">
            <v>Ingen kjent effekt</v>
          </cell>
          <cell r="BE1315" t="str">
            <v>no</v>
          </cell>
          <cell r="BF1315" t="str">
            <v>no</v>
          </cell>
          <cell r="BG1315" t="str">
            <v>V</v>
          </cell>
          <cell r="BK1315" t="str">
            <v>temperate_nemoral:Europe</v>
          </cell>
          <cell r="BM1315" t="str">
            <v>temperate_nemoral:Europe,Oceania</v>
          </cell>
          <cell r="BO1315">
            <v>1</v>
          </cell>
          <cell r="BR1315" t="str">
            <v>RedListCategoryLevel</v>
          </cell>
          <cell r="BT1315">
            <v>1</v>
          </cell>
          <cell r="BW1315" t="str">
            <v>SpreadYearlyIncreaseCalculatedExpansionSpeed</v>
          </cell>
          <cell r="BX1315">
            <v>0</v>
          </cell>
          <cell r="BY1315">
            <v>1</v>
          </cell>
          <cell r="CB1315" t="str">
            <v>T35</v>
          </cell>
          <cell r="CC1315">
            <v>1</v>
          </cell>
          <cell r="CH1315">
            <v>1</v>
          </cell>
          <cell r="CM1315">
            <v>1</v>
          </cell>
          <cell r="CQ1315">
            <v>1</v>
          </cell>
          <cell r="CU1315">
            <v>1</v>
          </cell>
          <cell r="CX1315">
            <v>0</v>
          </cell>
          <cell r="CY1315">
            <v>1</v>
          </cell>
          <cell r="DB1315">
            <v>0</v>
          </cell>
          <cell r="DC1315" t="str">
            <v>Pyramidebjørnebær &lt;em&gt;Rubus pyramidalis&lt;/em&gt; er en busk og hjemlig i Vest- og Mellom-Europa nord til Danmark og Sør-Sverige. Arten reproduserer aseksuelt med frø (agamospermi/apomiksis s.str.). Den har dessuten klonal vekst, men det er lite trolig at dette kan fungere som reproduksjon i dette tilfellet. De saftige fruktene (bjørnebærene) spres med fugl.</v>
          </cell>
          <cell r="DD1315" t="str">
            <v>&lt;p&gt;Arten er bare funnet ett sted, på en tømmerlagringsplass ved Opsund i Øf Sarpsborg der den først ble sett i 2000 og er jamt sett siden. Den danner en stadig større klon, men har ikke begynt effektiv frø-reproduksjon ennå. Den blomstret for første gang i 2009. &lt;/p&gt;</v>
          </cell>
          <cell r="DE1315" t="str">
            <v>Arten er sikkert kommet inn med tømmer, trolig fra Vest-Europa.</v>
          </cell>
          <cell r="DF1315" t="str">
            <v>Invasjonspotensialet er lite, med kort median levetid og ingen ekspansjon. Pyramidebjørnebær har potensial til å etablere seg i Norge med asekusell frøreproduksjon. I prinsippet er da &amp;#233:n busk nok til å etablere populasjon, men det er nærmest umulig å gjette på i hvor stor grad dette eventuelt vil skje i framtida basert på denne ene forekomsten.</v>
          </cell>
          <cell r="DG1315" t="str">
            <v>Ingen kjent negativ økologisk effekt er knyttet til arten.</v>
          </cell>
          <cell r="DH1315" t="str">
            <v>Pyramidebjørnebær vurderes til ingen kjent økologisk risiko.</v>
          </cell>
          <cell r="DI1315">
            <v>0</v>
          </cell>
        </row>
        <row r="1316">
          <cell r="B1316" t="str">
            <v>Rubus rudis</v>
          </cell>
          <cell r="C1316" t="str">
            <v>Weihe</v>
          </cell>
          <cell r="D1316" t="str">
            <v>rubjørnebær</v>
          </cell>
          <cell r="E1316">
            <v>63409</v>
          </cell>
          <cell r="F1316">
            <v>103449</v>
          </cell>
          <cell r="G1316" t="str">
            <v>ExpertGroups/Karplanter/N</v>
          </cell>
          <cell r="H1316" t="str">
            <v>Karplanter</v>
          </cell>
          <cell r="I1316" t="str">
            <v>Karplanter</v>
          </cell>
          <cell r="J1316" t="str">
            <v>AlienSpecie</v>
          </cell>
          <cell r="N1316">
            <v>1</v>
          </cell>
          <cell r="Q1316">
            <v>1</v>
          </cell>
          <cell r="T1316" t="str">
            <v>NK</v>
          </cell>
          <cell r="U1316">
            <v>1</v>
          </cell>
          <cell r="V1316" t="str">
            <v>1,1</v>
          </cell>
          <cell r="X1316">
            <v>1</v>
          </cell>
          <cell r="Y1316">
            <v>1</v>
          </cell>
          <cell r="Z1316">
            <v>1</v>
          </cell>
          <cell r="AA1316">
            <v>2000</v>
          </cell>
          <cell r="AB1316" t="str">
            <v>terrestrial</v>
          </cell>
          <cell r="AD1316" t="str">
            <v>origin</v>
          </cell>
          <cell r="AE1316" t="str">
            <v>yes</v>
          </cell>
          <cell r="AF1316" t="str">
            <v>unknown</v>
          </cell>
          <cell r="AG1316">
            <v>2001</v>
          </cell>
          <cell r="AH1316" t="str">
            <v>Øf Sarpsborg: Opsund</v>
          </cell>
          <cell r="AI1316">
            <v>10</v>
          </cell>
          <cell r="AK1316" t="str">
            <v>V</v>
          </cell>
          <cell r="AN1316">
            <v>1</v>
          </cell>
          <cell r="AO1316" t="str">
            <v>introductionTransportpollution</v>
          </cell>
          <cell r="AP1316" t="str">
            <v>Øs</v>
          </cell>
          <cell r="AQ1316">
            <v>4</v>
          </cell>
          <cell r="AR1316">
            <v>1</v>
          </cell>
          <cell r="AS1316">
            <v>4</v>
          </cell>
          <cell r="AT1316">
            <v>1</v>
          </cell>
          <cell r="AU1316">
            <v>4</v>
          </cell>
          <cell r="AV1316">
            <v>100</v>
          </cell>
          <cell r="AW1316" t="str">
            <v>Ingen kjent effekt</v>
          </cell>
          <cell r="AX1316" t="str">
            <v>Ingen kjent effekt</v>
          </cell>
          <cell r="BC1316" t="str">
            <v>Ingen kjent effekt</v>
          </cell>
          <cell r="BD1316" t="str">
            <v>Ingen kjent effekt</v>
          </cell>
          <cell r="BE1316" t="str">
            <v>no</v>
          </cell>
          <cell r="BF1316" t="str">
            <v>no</v>
          </cell>
          <cell r="BG1316" t="str">
            <v>V</v>
          </cell>
          <cell r="BK1316" t="str">
            <v>temperate_nemoral:Europe</v>
          </cell>
          <cell r="BM1316" t="str">
            <v>temperate_nemoral:Europe</v>
          </cell>
          <cell r="BO1316">
            <v>1</v>
          </cell>
          <cell r="BR1316" t="str">
            <v>RedListCategoryLevel</v>
          </cell>
          <cell r="BT1316">
            <v>1</v>
          </cell>
          <cell r="BW1316" t="str">
            <v>SpreadYearlyIncreaseCalculatedExpansionSpeed</v>
          </cell>
          <cell r="BX1316">
            <v>0</v>
          </cell>
          <cell r="BY1316">
            <v>1</v>
          </cell>
          <cell r="CB1316" t="str">
            <v>T35</v>
          </cell>
          <cell r="CC1316">
            <v>1</v>
          </cell>
          <cell r="CH1316">
            <v>1</v>
          </cell>
          <cell r="CM1316">
            <v>1</v>
          </cell>
          <cell r="CQ1316">
            <v>1</v>
          </cell>
          <cell r="CU1316">
            <v>1</v>
          </cell>
          <cell r="CX1316">
            <v>0</v>
          </cell>
          <cell r="CY1316">
            <v>1</v>
          </cell>
          <cell r="DB1316">
            <v>0</v>
          </cell>
          <cell r="DC1316" t="str">
            <v>Rubjørnebær &lt;em&gt;Rubus rudis&lt;/em&gt; er en busk fra Mellom- og Nordvest-Europa hvor den finnes nord til Nord-Tyskland og De britiske øyer. Som de andre artene i bjørnebærgruppa reproduserer den aseksuelt med frø (agamospermi/apomiksis s.str.). Den har også vegetativ vekst med underjordsskudd, men i dette tilfellet gir det neppe opphav til formering. De saftige fruktene (bjørnebærene) spres med fugl.</v>
          </cell>
          <cell r="DD1316" t="str">
            <v>&lt;p&gt;Rubjørnebær kan trolig reprodusere i Norge. Den et funnet ett sted, på en tømmerlagringsplass ved Opsund i Øf Sarpsborg, der den først ble sett i 2000 og er jamt sett siden. &lt;/p&gt;</v>
          </cell>
          <cell r="DE1316" t="str">
            <v>Arten er trolig kommet inn til landet med tømmer fra Vest-Europa.</v>
          </cell>
          <cell r="DF1316" t="str">
            <v>Invasjonspotensialet er lite, med kort median levetid og ingen ekspansjon. Den ene forekomsten består av flere små kloner, men hver av dem kommer trolig fra separate innførsler: det er ennå ikke frøformering på stedet. Arten har potensial til å etablere seg i Norge med aseksuell frøreproduksjon. I prinsippet er da &amp;#233:n busk nok til å etablere populasjon, men det er nærmest umulig å forutsi i hvor stor grad dette eventuelt vil skje i framtida basert på denne ene busken.</v>
          </cell>
          <cell r="DG1316" t="str">
            <v>Ingen kjent negativ økologisk effekt er knyttet til arten.</v>
          </cell>
          <cell r="DH1316" t="str">
            <v>&lt;p&gt;Rubjørnebær vurderes til ingen kjent økologisk risiko.&lt;/p&gt; &lt;p&gt; &lt;/p&gt; &lt;p&gt; &lt;/p&gt;&lt;p&gt; &lt;/p&gt;</v>
          </cell>
          <cell r="DI1316">
            <v>0</v>
          </cell>
        </row>
        <row r="1317">
          <cell r="B1317" t="str">
            <v>Rubus sciocharis</v>
          </cell>
          <cell r="C1317" t="str">
            <v>(Sudre) W.C.R.Watson</v>
          </cell>
          <cell r="D1317" t="str">
            <v>skyggebjørnebær</v>
          </cell>
          <cell r="E1317">
            <v>137045</v>
          </cell>
          <cell r="F1317">
            <v>103451</v>
          </cell>
          <cell r="G1317" t="str">
            <v>ExpertGroups/Karplanter/N</v>
          </cell>
          <cell r="H1317" t="str">
            <v>Karplanter</v>
          </cell>
          <cell r="I1317" t="str">
            <v>Karplanter</v>
          </cell>
          <cell r="J1317" t="str">
            <v>AlienSpecie</v>
          </cell>
          <cell r="N1317">
            <v>1</v>
          </cell>
          <cell r="Q1317">
            <v>1</v>
          </cell>
          <cell r="T1317" t="str">
            <v>NK</v>
          </cell>
          <cell r="U1317">
            <v>1</v>
          </cell>
          <cell r="V1317" t="str">
            <v>1,1</v>
          </cell>
          <cell r="X1317">
            <v>1</v>
          </cell>
          <cell r="Y1317">
            <v>1</v>
          </cell>
          <cell r="Z1317">
            <v>1</v>
          </cell>
          <cell r="AA1317">
            <v>2000</v>
          </cell>
          <cell r="AB1317" t="str">
            <v>terrestrial</v>
          </cell>
          <cell r="AD1317" t="str">
            <v>origin</v>
          </cell>
          <cell r="AE1317" t="str">
            <v>yes</v>
          </cell>
          <cell r="AF1317" t="str">
            <v>unknown</v>
          </cell>
          <cell r="AI1317">
            <v>10</v>
          </cell>
          <cell r="AK1317" t="str">
            <v>V</v>
          </cell>
          <cell r="AN1317">
            <v>1</v>
          </cell>
          <cell r="AO1317" t="str">
            <v>introductionTransportpollution</v>
          </cell>
          <cell r="AP1317" t="str">
            <v>Øs</v>
          </cell>
          <cell r="AQ1317">
            <v>4</v>
          </cell>
          <cell r="AR1317">
            <v>1</v>
          </cell>
          <cell r="AS1317">
            <v>4</v>
          </cell>
          <cell r="AT1317">
            <v>1</v>
          </cell>
          <cell r="AU1317">
            <v>0</v>
          </cell>
          <cell r="AV1317">
            <v>100</v>
          </cell>
          <cell r="AW1317" t="str">
            <v>Ingen kjent effekt</v>
          </cell>
          <cell r="AX1317" t="str">
            <v>Ingen kjent effekt</v>
          </cell>
          <cell r="BC1317" t="str">
            <v>Ingen kjent effekt</v>
          </cell>
          <cell r="BD1317" t="str">
            <v>Ingen kjent effekt</v>
          </cell>
          <cell r="BE1317" t="str">
            <v>no</v>
          </cell>
          <cell r="BF1317" t="str">
            <v>no</v>
          </cell>
          <cell r="BG1317" t="str">
            <v>V</v>
          </cell>
          <cell r="BK1317" t="str">
            <v>temperate_nemoral:Europe</v>
          </cell>
          <cell r="BM1317" t="str">
            <v>temperate_nemoral:Europe</v>
          </cell>
          <cell r="BO1317">
            <v>1</v>
          </cell>
          <cell r="BR1317" t="str">
            <v>RedListCategoryLevel</v>
          </cell>
          <cell r="BT1317">
            <v>1</v>
          </cell>
          <cell r="BW1317" t="str">
            <v>SpreadYearlyIncreaseCalculatedExpansionSpeed</v>
          </cell>
          <cell r="BX1317">
            <v>0</v>
          </cell>
          <cell r="BY1317">
            <v>1</v>
          </cell>
          <cell r="CB1317" t="str">
            <v>T35</v>
          </cell>
          <cell r="CC1317">
            <v>1</v>
          </cell>
          <cell r="CH1317">
            <v>1</v>
          </cell>
          <cell r="CM1317">
            <v>1</v>
          </cell>
          <cell r="CQ1317">
            <v>1</v>
          </cell>
          <cell r="CU1317">
            <v>1</v>
          </cell>
          <cell r="CX1317">
            <v>0</v>
          </cell>
          <cell r="CY1317">
            <v>1</v>
          </cell>
          <cell r="DB1317">
            <v>0</v>
          </cell>
          <cell r="DC1317" t="str">
            <v>Skyggebjørnebær &lt;em&gt;Rubus sciocharis&lt;/em&gt; er en busk fra Mellom- og Vest-Europa hvor den finnes nord til De britiske øyer, Danmark og Skåne. Som de andre artene i bjørnebærgruppa reproduserer den aseksuelt med frø (agamospermi/apomiksis s.str.). Den har også vegetativ vekst med underjordsskudd, men i dette tilfellet gir det neppe opphav til formering. De saftige fruktene (bjørnebærene) spres med fugl.</v>
          </cell>
          <cell r="DD1317" t="str">
            <v>&lt;p&gt;Skyggebjørnebær er bare sett &amp;#233:n gang i Norge, på tømmerlagringsplass ved Opsund i Øf Sarpsborg i 2000. &lt;/p&gt;</v>
          </cell>
          <cell r="DE1317" t="str">
            <v>Arten er trolig kommet inn til landet med tømmer fra Vest-Europa.</v>
          </cell>
          <cell r="DF1317" t="str">
            <v>Invasjonspotensialet er lite, med kort median levetid og ingen ekspansjon. Arten har potensial til å etablere seg i Norge med asekusell frøreproduksjon. I prinsippet er da &amp;#233:n busk nok til å etablere populasjon, men det er nærmest umulig å si noe om i hvor stor grad dette eventuelt vil skje i framtida basert på &amp;#233:n busk.</v>
          </cell>
          <cell r="DG1317" t="str">
            <v>Ingen kjent negativ økologisk effekt er knyttet til arten.</v>
          </cell>
          <cell r="DH1317" t="str">
            <v>&lt;p&gt;Skyggebjørnebær vurderes til ingen kjent økologisk risiko.&lt;/p&gt; &lt;p&gt; &lt;/p&gt; &lt;p&gt; &lt;/p&gt;&lt;p&gt; &lt;/p&gt;</v>
          </cell>
          <cell r="DI1317">
            <v>0</v>
          </cell>
        </row>
        <row r="1318">
          <cell r="B1318" t="str">
            <v>Rubus silvaticus</v>
          </cell>
          <cell r="C1318" t="str">
            <v>Weihe &amp; Nees</v>
          </cell>
          <cell r="D1318" t="str">
            <v>hjertebjørnebær</v>
          </cell>
          <cell r="E1318">
            <v>100407</v>
          </cell>
          <cell r="F1318">
            <v>141637</v>
          </cell>
          <cell r="G1318" t="str">
            <v>ExpertGroups/Karplanter/N</v>
          </cell>
          <cell r="H1318" t="str">
            <v>Karplanter</v>
          </cell>
          <cell r="I1318" t="str">
            <v>Karplanter</v>
          </cell>
          <cell r="J1318" t="str">
            <v>AlienSpecie</v>
          </cell>
          <cell r="N1318">
            <v>1</v>
          </cell>
          <cell r="Q1318">
            <v>1</v>
          </cell>
          <cell r="T1318" t="str">
            <v>NK</v>
          </cell>
          <cell r="U1318">
            <v>1</v>
          </cell>
          <cell r="V1318" t="str">
            <v>1,1</v>
          </cell>
          <cell r="X1318">
            <v>1</v>
          </cell>
          <cell r="Y1318">
            <v>1</v>
          </cell>
          <cell r="Z1318">
            <v>1</v>
          </cell>
          <cell r="AA1318">
            <v>2000</v>
          </cell>
          <cell r="AB1318" t="str">
            <v>terrestrial</v>
          </cell>
          <cell r="AD1318" t="str">
            <v>origin</v>
          </cell>
          <cell r="AE1318" t="str">
            <v>yes</v>
          </cell>
          <cell r="AF1318" t="str">
            <v>unknown</v>
          </cell>
          <cell r="AI1318">
            <v>10</v>
          </cell>
          <cell r="AK1318" t="str">
            <v>V</v>
          </cell>
          <cell r="AN1318">
            <v>1</v>
          </cell>
          <cell r="AO1318" t="str">
            <v>introductionTransportpollution</v>
          </cell>
          <cell r="AP1318" t="str">
            <v>Øs</v>
          </cell>
          <cell r="AQ1318">
            <v>4</v>
          </cell>
          <cell r="AR1318">
            <v>1</v>
          </cell>
          <cell r="AS1318">
            <v>4</v>
          </cell>
          <cell r="AT1318">
            <v>1</v>
          </cell>
          <cell r="AU1318">
            <v>0</v>
          </cell>
          <cell r="AV1318">
            <v>100</v>
          </cell>
          <cell r="AW1318" t="str">
            <v>Ingen kjent effekt</v>
          </cell>
          <cell r="AX1318" t="str">
            <v>Ingen kjent effekt</v>
          </cell>
          <cell r="BC1318" t="str">
            <v>Ingen kjent effekt</v>
          </cell>
          <cell r="BD1318" t="str">
            <v>Ingen kjent effekt</v>
          </cell>
          <cell r="BE1318" t="str">
            <v>no</v>
          </cell>
          <cell r="BF1318" t="str">
            <v>no</v>
          </cell>
          <cell r="BG1318" t="str">
            <v>V</v>
          </cell>
          <cell r="BK1318" t="str">
            <v>temperate_nemoral:Europe</v>
          </cell>
          <cell r="BM1318" t="str">
            <v>temperate_nemoral:Europe</v>
          </cell>
          <cell r="BO1318">
            <v>1</v>
          </cell>
          <cell r="BR1318" t="str">
            <v>RedListCategoryLevel</v>
          </cell>
          <cell r="BT1318">
            <v>1</v>
          </cell>
          <cell r="BW1318" t="str">
            <v>SpreadYearlyIncreaseCalculatedExpansionSpeed</v>
          </cell>
          <cell r="BX1318">
            <v>0</v>
          </cell>
          <cell r="BY1318">
            <v>1</v>
          </cell>
          <cell r="CB1318" t="str">
            <v>T35</v>
          </cell>
          <cell r="CC1318">
            <v>1</v>
          </cell>
          <cell r="CH1318">
            <v>1</v>
          </cell>
          <cell r="CM1318">
            <v>1</v>
          </cell>
          <cell r="CQ1318">
            <v>1</v>
          </cell>
          <cell r="CU1318">
            <v>1</v>
          </cell>
          <cell r="CX1318">
            <v>0</v>
          </cell>
          <cell r="CY1318">
            <v>1</v>
          </cell>
          <cell r="DB1318">
            <v>0</v>
          </cell>
          <cell r="DC1318" t="str">
            <v>Hjertebjørnebær &lt;em&gt;Rubus sylvaticus&lt;/em&gt; er en busk fra Vest- og Mellom-Europa. Som de andre artene i bjørnebærgruppa reproduserer den aseksuelt med frø (agamospermi/apomiksis s.str.). Den har også vegetativ vekst med underjordsskudd, men i dette tilfellet gir det neppe opphav til formering. De saftige fruktene (bjørnebærene) spres av fugl.</v>
          </cell>
          <cell r="DD1318" t="str">
            <v>&lt;p&gt;Hjertebjørnebær er bare observert &amp;#233:n gang i Norge, på Opsund tømmerlagringsplass i Øf Sarpsborg i 2000. &lt;/p&gt;</v>
          </cell>
          <cell r="DE1318" t="str">
            <v>Arten er trolig kommet inn til landet med tømmer fra naturlig opprinnelsesområde i Vest-Europa..</v>
          </cell>
          <cell r="DF1318" t="str">
            <v>Invasjonspotensialet er lite, med kort median levetid og ingen ekspansjon. Det er er uvisst om arten er i ferd med å etablere seg, men det kan trolig reprodusere i Norge, i alle fall i sørligere områder. Arten har potensial til å etablere seg i Norge med asekusell frøreproduksjon. I prinsippet er da &amp;#233:n busk nok til å etablere populasjon, men det er nærmest umulig å forutsi i hvor stor grad dette eventuelt vil skje i framtida basert på denne ene busken. Den har pr. i dag ikke vist tegn til ekspansjon.</v>
          </cell>
          <cell r="DG1318" t="str">
            <v>Ingen kjent negativ økologisk effekt er knyttet til arten.</v>
          </cell>
          <cell r="DH1318" t="str">
            <v>Hjertebjørnebær vurderes til ingen kjent økologisk risiko.</v>
          </cell>
          <cell r="DI1318">
            <v>0</v>
          </cell>
        </row>
        <row r="1319">
          <cell r="B1319" t="str">
            <v>Rubus slesvicensis</v>
          </cell>
          <cell r="C1319" t="str">
            <v>Lange</v>
          </cell>
          <cell r="D1319" t="str">
            <v>slesvikbjørnebær</v>
          </cell>
          <cell r="E1319">
            <v>63414</v>
          </cell>
          <cell r="F1319">
            <v>103454</v>
          </cell>
          <cell r="G1319" t="str">
            <v>ExpertGroups/Karplanter/N</v>
          </cell>
          <cell r="H1319" t="str">
            <v>Karplanter</v>
          </cell>
          <cell r="I1319" t="str">
            <v>Karplanter</v>
          </cell>
          <cell r="J1319" t="str">
            <v>AlienSpecie</v>
          </cell>
          <cell r="N1319">
            <v>1</v>
          </cell>
          <cell r="Q1319">
            <v>1</v>
          </cell>
          <cell r="T1319" t="str">
            <v>NK</v>
          </cell>
          <cell r="U1319">
            <v>1</v>
          </cell>
          <cell r="V1319" t="str">
            <v>1,1</v>
          </cell>
          <cell r="AA1319">
            <v>1995</v>
          </cell>
          <cell r="AB1319" t="str">
            <v>terrestrial</v>
          </cell>
          <cell r="AD1319" t="str">
            <v>unknown</v>
          </cell>
          <cell r="AE1319" t="str">
            <v>no</v>
          </cell>
          <cell r="AF1319" t="str">
            <v>unknown</v>
          </cell>
          <cell r="AG1319">
            <v>1995</v>
          </cell>
          <cell r="AH1319" t="str">
            <v>Øf Fredrikstad. Kråkerøy, Glombo</v>
          </cell>
          <cell r="AI1319">
            <v>10</v>
          </cell>
          <cell r="AK1319" t="str">
            <v>V</v>
          </cell>
          <cell r="AN1319">
            <v>1</v>
          </cell>
          <cell r="AO1319" t="str">
            <v>introductionStowaway</v>
          </cell>
          <cell r="AP1319" t="str">
            <v>Øs</v>
          </cell>
          <cell r="AQ1319">
            <v>4</v>
          </cell>
          <cell r="AR1319">
            <v>1</v>
          </cell>
          <cell r="AS1319">
            <v>4</v>
          </cell>
          <cell r="AT1319">
            <v>1</v>
          </cell>
          <cell r="AU1319">
            <v>4</v>
          </cell>
          <cell r="AV1319">
            <v>100</v>
          </cell>
          <cell r="AW1319" t="str">
            <v>Ingen kjent effekt</v>
          </cell>
          <cell r="AX1319" t="str">
            <v>Ingen kjent effekt</v>
          </cell>
          <cell r="BC1319" t="str">
            <v>Ingen kjent effekt</v>
          </cell>
          <cell r="BD1319" t="str">
            <v>Ingen kjent effekt</v>
          </cell>
          <cell r="BE1319" t="str">
            <v>no</v>
          </cell>
          <cell r="BF1319" t="str">
            <v>no</v>
          </cell>
          <cell r="BG1319" t="str">
            <v>V</v>
          </cell>
          <cell r="BK1319" t="str">
            <v>temperate_nemoral:Europe</v>
          </cell>
          <cell r="BM1319" t="str">
            <v>temperate_nemoral:Europe</v>
          </cell>
          <cell r="BO1319">
            <v>2</v>
          </cell>
          <cell r="BR1319" t="str">
            <v>RedListCategoryLevel</v>
          </cell>
          <cell r="BT1319">
            <v>1</v>
          </cell>
          <cell r="BW1319" t="str">
            <v>SpreadYearlyIncreaseCalculatedExpansionSpeed</v>
          </cell>
          <cell r="BX1319">
            <v>0</v>
          </cell>
          <cell r="BY1319">
            <v>1</v>
          </cell>
          <cell r="CB1319" t="str">
            <v>T35</v>
          </cell>
          <cell r="CC1319">
            <v>1</v>
          </cell>
          <cell r="CH1319">
            <v>1</v>
          </cell>
          <cell r="CM1319">
            <v>1</v>
          </cell>
          <cell r="CQ1319">
            <v>1</v>
          </cell>
          <cell r="CU1319">
            <v>1</v>
          </cell>
          <cell r="CX1319">
            <v>0</v>
          </cell>
          <cell r="CY1319">
            <v>1</v>
          </cell>
          <cell r="DB1319">
            <v>0</v>
          </cell>
          <cell r="DC1319" t="str">
            <v>&lt;i&gt;Rubus slesvicensis &lt;/i&gt;er en busk i bjørnebærslekta. Den tilhører i følge den svenske taksonomiske databasen (www.dyntaxa.se) underslekt &lt;i&gt;Rubus &lt;/i&gt;som stort sett inneholder arter som reproduserer aseksuelt med agamospermi (apomixis s.str.). Vi antar derfor at dette også gjelder for denne arten. De saftige fruktene (bjørnebærene) spres med fugl.</v>
          </cell>
          <cell r="DD1319" t="str">
            <v>&lt;i&gt;Rubus slesvicensis&lt;/i&gt; er foreløpig kun funnet ett sted i Norge, i Øf Fredrikstad: Kråkerøy, Glombo "Røds bruk" i 1995 og i 2015. Lokaliteten er en gammel ballastplass, og arten kan ha kommet inn med ballastjord og kan ha stått her uoppdaget i nesten 100 år fram til 1995.</v>
          </cell>
          <cell r="DE1319" t="str">
            <v>Arten kom kanskje inn med ballastjord rundt år 1900.</v>
          </cell>
          <cell r="DF1319" t="str">
            <v>Invasjonspotensialet er lite, en kombinasjon av begrenset median levetid og ingen ekspansjon. Dersom antagelsen om aseksuell frøreproduksjon stemmer, har arten potensial til å etablere seg i Norge. I prinsippet er da &amp;#233:n busk nok til å etablere populasjon, men det er nærmest umulig å forutsi i hvor stor grad dette eventuelt vil skje i framtida basert på &amp;#233:n forekomst. Arten viser pr. i dag ingen ekspansjon i norsk natur, men den har dannet en lokal bestand.</v>
          </cell>
          <cell r="DG1319" t="str">
            <v>Ingen kjent negativ økologisk effekt er knyttet til arten.</v>
          </cell>
          <cell r="DH1319" t="str">
            <v>&lt;i&gt;Rubus slesvicensis &lt;/i&gt;vurderes til ingen kjent økologisk risiko.</v>
          </cell>
          <cell r="DI1319">
            <v>0</v>
          </cell>
        </row>
        <row r="1320">
          <cell r="B1320" t="str">
            <v>Rubus tuberculatus</v>
          </cell>
          <cell r="C1320" t="str">
            <v>Bab.</v>
          </cell>
          <cell r="D1320" t="str">
            <v>knudrebjørnebær</v>
          </cell>
          <cell r="E1320">
            <v>63420</v>
          </cell>
          <cell r="F1320">
            <v>103460</v>
          </cell>
          <cell r="G1320" t="str">
            <v>ExpertGroups/Karplanter/N</v>
          </cell>
          <cell r="H1320" t="str">
            <v>Karplanter</v>
          </cell>
          <cell r="I1320" t="str">
            <v>Karplanter</v>
          </cell>
          <cell r="J1320" t="str">
            <v>AlienSpecie</v>
          </cell>
          <cell r="N1320">
            <v>1</v>
          </cell>
          <cell r="Q1320">
            <v>1</v>
          </cell>
          <cell r="T1320" t="str">
            <v>NK</v>
          </cell>
          <cell r="U1320">
            <v>1</v>
          </cell>
          <cell r="V1320" t="str">
            <v>1,1</v>
          </cell>
          <cell r="X1320">
            <v>1</v>
          </cell>
          <cell r="Y1320">
            <v>1</v>
          </cell>
          <cell r="Z1320">
            <v>1</v>
          </cell>
          <cell r="AA1320">
            <v>2000</v>
          </cell>
          <cell r="AB1320" t="str">
            <v>terrestrial</v>
          </cell>
          <cell r="AD1320" t="str">
            <v>origin</v>
          </cell>
          <cell r="AE1320" t="str">
            <v>yes</v>
          </cell>
          <cell r="AF1320" t="str">
            <v>unknown</v>
          </cell>
          <cell r="AG1320">
            <v>2000</v>
          </cell>
          <cell r="AH1320" t="str">
            <v>Øf Moss: Peterson &amp; søns fabrikkområde</v>
          </cell>
          <cell r="AI1320">
            <v>10</v>
          </cell>
          <cell r="AK1320" t="str">
            <v>V</v>
          </cell>
          <cell r="AN1320">
            <v>1</v>
          </cell>
          <cell r="AO1320" t="str">
            <v>introductionTransportpollution</v>
          </cell>
          <cell r="AP1320" t="str">
            <v>Øs</v>
          </cell>
          <cell r="AQ1320">
            <v>4</v>
          </cell>
          <cell r="AR1320">
            <v>1</v>
          </cell>
          <cell r="AS1320">
            <v>4</v>
          </cell>
          <cell r="AT1320">
            <v>1</v>
          </cell>
          <cell r="AU1320">
            <v>4</v>
          </cell>
          <cell r="AV1320">
            <v>100</v>
          </cell>
          <cell r="AW1320" t="str">
            <v>Ingen kjent effekt</v>
          </cell>
          <cell r="AX1320" t="str">
            <v>Ingen kjent effekt</v>
          </cell>
          <cell r="BC1320" t="str">
            <v>Ingen kjent effekt</v>
          </cell>
          <cell r="BD1320" t="str">
            <v>Ingen kjent effekt</v>
          </cell>
          <cell r="BE1320" t="str">
            <v>no</v>
          </cell>
          <cell r="BF1320" t="str">
            <v>no</v>
          </cell>
          <cell r="BG1320" t="str">
            <v>V</v>
          </cell>
          <cell r="BK1320" t="str">
            <v>temperate_nemoral:Europe</v>
          </cell>
          <cell r="BM1320" t="str">
            <v>temperate_nemoral:Europe</v>
          </cell>
          <cell r="BO1320">
            <v>1</v>
          </cell>
          <cell r="BR1320" t="str">
            <v>RedListCategoryLevel</v>
          </cell>
          <cell r="BT1320">
            <v>1</v>
          </cell>
          <cell r="BW1320" t="str">
            <v>SpreadYearlyIncreaseCalculatedExpansionSpeed</v>
          </cell>
          <cell r="BX1320">
            <v>0</v>
          </cell>
          <cell r="BY1320">
            <v>1</v>
          </cell>
          <cell r="CB1320" t="str">
            <v>T35</v>
          </cell>
          <cell r="CC1320">
            <v>1</v>
          </cell>
          <cell r="CH1320">
            <v>1</v>
          </cell>
          <cell r="CM1320">
            <v>1</v>
          </cell>
          <cell r="CQ1320">
            <v>1</v>
          </cell>
          <cell r="CU1320">
            <v>1</v>
          </cell>
          <cell r="CX1320">
            <v>0</v>
          </cell>
          <cell r="CY1320">
            <v>1</v>
          </cell>
          <cell r="DB1320">
            <v>0</v>
          </cell>
          <cell r="DC1320" t="str">
            <v>Knudrebjørnebær &lt;em&gt;Rubus tuberculatus&lt;/em&gt; er en busk fra Nordvest-Europa, dvs. fra Frankrike, De britiske øyer og Tyskland. Som de andre artene i bjørnebærgruppa reproduserer den aseksuelt med frø (agamospermi/apomiksis s.str.). Den har også vegetativ vekst med underjordsskudd, men i dette tilfellet gir det neppe opphav til formering. Arten kan trolig frø-reprodusere i Norge. De saftige bruktene (bjørnebærene) spres med fugl.</v>
          </cell>
          <cell r="DD1320" t="str">
            <v>&lt;p&gt;Knudrebjørnebær er funnet &amp;#233:n plass i Norge, på M. Peterson &amp; Søns tømmerlagringsplass ved Øf Moss, der den først ble sett i 2000. I 2006 var det fortsatt få eksemplarer, og arten har ikke begynt å reprodusere ennå. Ingen ny informasjon finnes i beleggene av arten fra samme sted 2012 og 2015 (men arten har altså vært der i minst 15 år).&lt;/p&gt;</v>
          </cell>
          <cell r="DE1320" t="str">
            <v>Arten er sikkert kommet med tømmer, trolig fra Vest-Europa.</v>
          </cell>
          <cell r="DF1320" t="str">
            <v>Invasjonspotensialet er lite, med kort median levetid og ingen ekspansjon. Arten har potensial til å etablere seg i Norge med asekusell frøreproduksjon. I prinsippet er da &amp;#233:n busk nok til å etablere populasjon, men det er nærmest umulig å prognostisere i hvor stor grad dette eventuelt vil skje i framtida basert på denne ene forekomsten. Arten viser ingen tegn til ekspansjon pr. i dag.</v>
          </cell>
          <cell r="DG1320" t="str">
            <v>Ingen kjent negativ økologisk effekt er knyttet til arten.</v>
          </cell>
          <cell r="DH1320" t="str">
            <v>Knudrebjørnebær vurderes til ingen kjent økologisk risiko.</v>
          </cell>
          <cell r="DI1320">
            <v>0</v>
          </cell>
        </row>
        <row r="1321">
          <cell r="B1321" t="str">
            <v>Rudbeckia hirta</v>
          </cell>
          <cell r="C1321" t="str">
            <v>L.</v>
          </cell>
          <cell r="D1321" t="str">
            <v>lodnesolhatt</v>
          </cell>
          <cell r="E1321">
            <v>137055</v>
          </cell>
          <cell r="F1321">
            <v>100780</v>
          </cell>
          <cell r="G1321" t="str">
            <v>ExpertGroups/Karplanter/N</v>
          </cell>
          <cell r="H1321" t="str">
            <v>Karplanter</v>
          </cell>
          <cell r="I1321" t="str">
            <v>Karplanter</v>
          </cell>
          <cell r="J1321" t="str">
            <v>NotApplicable</v>
          </cell>
          <cell r="M1321" t="str">
            <v>canNotEstablishWithin50years</v>
          </cell>
          <cell r="X1321">
            <v>1</v>
          </cell>
          <cell r="Y1321">
            <v>1</v>
          </cell>
          <cell r="Z1321">
            <v>1</v>
          </cell>
          <cell r="AA1321">
            <v>1880</v>
          </cell>
          <cell r="AB1321" t="str">
            <v>terrestrial</v>
          </cell>
          <cell r="AD1321" t="str">
            <v>unknown</v>
          </cell>
          <cell r="AE1321" t="str">
            <v>yes</v>
          </cell>
          <cell r="AF1321" t="str">
            <v>unknown</v>
          </cell>
          <cell r="AG1321">
            <v>1880</v>
          </cell>
          <cell r="AH1321" t="str">
            <v>Oslo: Slottsparken: Ak Asker: Bu Modum, Ringerike: Vaker</v>
          </cell>
          <cell r="AI1321">
            <v>2</v>
          </cell>
          <cell r="AJ1321" t="str">
            <v>V</v>
          </cell>
          <cell r="AW1321" t="str">
            <v>Ingen kjent effekt</v>
          </cell>
          <cell r="AX1321" t="str">
            <v>Ingen kjent effekt</v>
          </cell>
          <cell r="BC1321" t="str">
            <v>Ingen kjent effekt</v>
          </cell>
          <cell r="BD1321" t="str">
            <v>Ingen kjent effekt</v>
          </cell>
          <cell r="BK1321" t="str">
            <v>temperate_nemoral:NorthAndCentralAmerica|temperate_dry:NorthAndCentralAmerica|subtropic_unspecified:NorthAndCentralAmerica</v>
          </cell>
          <cell r="BM1321" t="str">
            <v>temperate_nemoral:Europe,Asia,Oceania,NorthAndCentralAmerica|temperate_dry:NorthAndCentralAmerica|subtropic_unspecified:NorthAndCentralAmerica</v>
          </cell>
          <cell r="DI1321">
            <v>0</v>
          </cell>
        </row>
        <row r="1322">
          <cell r="B1322" t="str">
            <v>Rudbeckia laciniata</v>
          </cell>
          <cell r="C1322" t="str">
            <v>L.</v>
          </cell>
          <cell r="D1322" t="str">
            <v>gjerdesolhatt</v>
          </cell>
          <cell r="E1322">
            <v>60741</v>
          </cell>
          <cell r="F1322">
            <v>100781</v>
          </cell>
          <cell r="G1322" t="str">
            <v>ExpertGroups/Karplanter/N</v>
          </cell>
          <cell r="H1322" t="str">
            <v>Karplanter</v>
          </cell>
          <cell r="I1322" t="str">
            <v>Karplanter</v>
          </cell>
          <cell r="J1322" t="str">
            <v>AlienSpecie</v>
          </cell>
          <cell r="N1322">
            <v>2</v>
          </cell>
          <cell r="O1322" t="str">
            <v>V</v>
          </cell>
          <cell r="Q1322">
            <v>1</v>
          </cell>
          <cell r="T1322" t="str">
            <v>LO</v>
          </cell>
          <cell r="U1322">
            <v>2</v>
          </cell>
          <cell r="V1322" t="str">
            <v>2AB,1</v>
          </cell>
          <cell r="W1322" t="str">
            <v>NK</v>
          </cell>
          <cell r="X1322">
            <v>1</v>
          </cell>
          <cell r="Y1322">
            <v>1</v>
          </cell>
          <cell r="Z1322">
            <v>1</v>
          </cell>
          <cell r="AA1322">
            <v>1911</v>
          </cell>
          <cell r="AB1322" t="str">
            <v>terrestrial</v>
          </cell>
          <cell r="AD1322" t="str">
            <v>unknown</v>
          </cell>
          <cell r="AE1322" t="str">
            <v>yes</v>
          </cell>
          <cell r="AF1322" t="str">
            <v>unknown</v>
          </cell>
          <cell r="AG1322">
            <v>1928</v>
          </cell>
          <cell r="AH1322" t="str">
            <v>Oslo: Bygdøy</v>
          </cell>
          <cell r="AI1322">
            <v>10</v>
          </cell>
          <cell r="AJ1322" t="str">
            <v>V</v>
          </cell>
          <cell r="AL1322">
            <v>1</v>
          </cell>
          <cell r="AM1322" t="str">
            <v>importDirect</v>
          </cell>
          <cell r="AN1322">
            <v>3</v>
          </cell>
          <cell r="AO1322" t="str">
            <v>introductionEscaped</v>
          </cell>
          <cell r="AP1322" t="str">
            <v>Øs,OsA,He,Op,Bu,Aa</v>
          </cell>
          <cell r="AQ1322">
            <v>60</v>
          </cell>
          <cell r="AR1322">
            <v>5</v>
          </cell>
          <cell r="AS1322">
            <v>300</v>
          </cell>
          <cell r="AT1322">
            <v>32200</v>
          </cell>
          <cell r="AU1322">
            <v>450</v>
          </cell>
          <cell r="AV1322">
            <v>100</v>
          </cell>
          <cell r="AW1322" t="str">
            <v>Ingen kjent effekt</v>
          </cell>
          <cell r="AX1322" t="str">
            <v>Ingen kjent effekt</v>
          </cell>
          <cell r="BC1322" t="str">
            <v>Ingen kjent effekt</v>
          </cell>
          <cell r="BD1322" t="str">
            <v>Ingen kjent effekt</v>
          </cell>
          <cell r="BE1322" t="str">
            <v>no</v>
          </cell>
          <cell r="BF1322" t="str">
            <v>no</v>
          </cell>
          <cell r="BG1322" t="str">
            <v>V</v>
          </cell>
          <cell r="BK1322" t="str">
            <v>temperate_nemoral:NorthAndCentralAmerica|temperate_dry:NorthAndCentralAmerica</v>
          </cell>
          <cell r="BM1322" t="str">
            <v>temperate_nemoral:Europe,Asia,Oceania,NorthAndCentralAmerica|temperate_dry:NorthAndCentralAmerica</v>
          </cell>
          <cell r="BO1322">
            <v>2</v>
          </cell>
          <cell r="BR1322" t="str">
            <v>RedListCategoryLevel</v>
          </cell>
          <cell r="BT1322">
            <v>2</v>
          </cell>
          <cell r="BV1322" t="str">
            <v>X</v>
          </cell>
          <cell r="BW1322" t="str">
            <v>SpreadYearlyIncreaseObservations</v>
          </cell>
          <cell r="BX1322">
            <v>54</v>
          </cell>
          <cell r="BY1322">
            <v>1</v>
          </cell>
          <cell r="CB1322" t="str">
            <v>T35,T37-C-3,T40</v>
          </cell>
          <cell r="CC1322">
            <v>1</v>
          </cell>
          <cell r="CH1322">
            <v>1</v>
          </cell>
          <cell r="CM1322">
            <v>1</v>
          </cell>
          <cell r="CQ1322">
            <v>1</v>
          </cell>
          <cell r="CU1322">
            <v>1</v>
          </cell>
          <cell r="CX1322">
            <v>0</v>
          </cell>
          <cell r="CY1322">
            <v>1</v>
          </cell>
          <cell r="DB1322">
            <v>0</v>
          </cell>
          <cell r="DC1322" t="str">
            <v>Gjerdesolhatt &lt;em&gt;Rudbeckia laciniata&lt;/em&gt; er en langlevd, relativt høyvokst, flerårig urt fra Nord-Amerika. Den har i utgangspunktet seksuell frøformering, men hoveddelen av det som dyrkes i dag har fylte, sterile korger. Arten har noe klonal vekst.</v>
          </cell>
          <cell r="DD1322" t="str">
            <v>&lt;p&gt;Noen av de tidligste funnene er knyttet til ballastjord, og disse plantene har normale korger: Oslo: Frognerkilen 1911 og Ullernchauseen ved Mærradalen 1936, der ballastjord ble brukt ved veianlegget. Det samme gjelder et funn som "forvildet på eng på Bygdø" (Oslo) i 1928. Nesten alle de senere funnene er av planter med fylte korger ("kyss-meg-over-gjerdet"), dvs. bare med muligheter for rent klonal vekst etter at de er kastet ut fra hager. Det er slike planter som er blitt funnet på spredte steder på Østlandet og Sørlandet, og med enkelt funn i Ho Odda 1940 og ST Trondheim 1931.&lt;/p&gt;</v>
          </cell>
          <cell r="DE1322" t="str">
            <v>Arten har hatt en kort opptreden på ballastjord (og kanskje i nysådd eng) hvor den har kommet inn som blindpassasjer eller forurensning. Funn etter 1920 settes i sammenheng med hageutkast, og disse forekomstene har ikke noe potensial for seksuell reproduksjon, men kan spre seg noe gjennom klonal vekst.</v>
          </cell>
          <cell r="DF1322" t="str">
            <v>Arten har et begrenset invasjonspotensial, med usikkerhet til lavt, som en kombinasjon av begrenset mdian levetid og begrenset (til lav) ekspansjonshastighet.</v>
          </cell>
          <cell r="DG1322" t="str">
            <v>Det er ingen kjente negative økologiske effekter knyttet til arten.</v>
          </cell>
          <cell r="DH1322" t="str">
            <v>&lt;p&gt;Gjerdesolhatt vurderes til lav økologisk risiko og med usikkerhet til ingen kjent risiko.&lt;/p&gt;</v>
          </cell>
          <cell r="DI1322">
            <v>0</v>
          </cell>
        </row>
        <row r="1323">
          <cell r="B1323" t="str">
            <v>Rumex acetosella pyrenaicus</v>
          </cell>
          <cell r="C1323" t="str">
            <v>(Pourr. ex Lapeyr.) Akeroyd</v>
          </cell>
          <cell r="D1323" t="str">
            <v>møllesyre</v>
          </cell>
          <cell r="E1323">
            <v>145219</v>
          </cell>
          <cell r="F1323">
            <v>102961</v>
          </cell>
          <cell r="G1323" t="str">
            <v>ExpertGroups/Karplanter/N</v>
          </cell>
          <cell r="H1323" t="str">
            <v>Karplanter</v>
          </cell>
          <cell r="I1323" t="str">
            <v>Karplanter</v>
          </cell>
          <cell r="J1323" t="str">
            <v>NotApplicable</v>
          </cell>
          <cell r="M1323" t="str">
            <v>canNotEstablishWithin50years</v>
          </cell>
          <cell r="AA1323">
            <v>1914</v>
          </cell>
          <cell r="AB1323" t="str">
            <v>terrestrial</v>
          </cell>
          <cell r="AD1323" t="str">
            <v>origin</v>
          </cell>
          <cell r="AE1323" t="str">
            <v>no</v>
          </cell>
          <cell r="AF1323" t="str">
            <v>unknown</v>
          </cell>
          <cell r="AI1323">
            <v>5</v>
          </cell>
          <cell r="AJ1323" t="str">
            <v>V</v>
          </cell>
          <cell r="AW1323" t="str">
            <v>Ingen kjent effekt</v>
          </cell>
          <cell r="AX1323" t="str">
            <v>Ingen kjent effekt</v>
          </cell>
          <cell r="BC1323" t="str">
            <v>Ingen kjent effekt</v>
          </cell>
          <cell r="BD1323" t="str">
            <v>Ingen kjent effekt</v>
          </cell>
          <cell r="BK1323" t="str">
            <v>temperate_nemoral:Europe|subtropic_mediterranean:Europe,Asia,Africa</v>
          </cell>
          <cell r="BM1323" t="str">
            <v>temperate_nemoral:Europe,Africa,NorthAndCentralAmerica|subtropic_mediterranean:Europe,Asia,Africa</v>
          </cell>
          <cell r="DI1323">
            <v>0</v>
          </cell>
        </row>
        <row r="1324">
          <cell r="B1324" t="str">
            <v>Rumex conglomeratus</v>
          </cell>
          <cell r="C1324" t="str">
            <v>Murray</v>
          </cell>
          <cell r="D1324" t="str">
            <v>hundehøymol</v>
          </cell>
          <cell r="E1324">
            <v>62928</v>
          </cell>
          <cell r="F1324">
            <v>102968</v>
          </cell>
          <cell r="G1324" t="str">
            <v>ExpertGroups/Karplanter/N</v>
          </cell>
          <cell r="H1324" t="str">
            <v>Karplanter</v>
          </cell>
          <cell r="I1324" t="str">
            <v>Karplanter</v>
          </cell>
          <cell r="J1324" t="str">
            <v>NotApplicable</v>
          </cell>
          <cell r="M1324" t="str">
            <v>canNotEstablishWithin50years</v>
          </cell>
          <cell r="AA1324">
            <v>1826</v>
          </cell>
          <cell r="AB1324" t="str">
            <v>terrestrial</v>
          </cell>
          <cell r="AD1324" t="str">
            <v>origin</v>
          </cell>
          <cell r="AE1324" t="str">
            <v>no</v>
          </cell>
          <cell r="AF1324" t="str">
            <v>unknown</v>
          </cell>
          <cell r="AI1324">
            <v>5</v>
          </cell>
          <cell r="AJ1324" t="str">
            <v>V</v>
          </cell>
          <cell r="AW1324" t="str">
            <v>Ingen kjent effekt</v>
          </cell>
          <cell r="AX1324" t="str">
            <v>Ingen kjent effekt</v>
          </cell>
          <cell r="BC1324" t="str">
            <v>Ingen kjent effekt</v>
          </cell>
          <cell r="BD1324" t="str">
            <v>Ingen kjent effekt</v>
          </cell>
          <cell r="BK1324" t="str">
            <v>temperate_nemoral:Europe|subtropic_mediterranean:Europe,Asia,Africa</v>
          </cell>
          <cell r="BM1324" t="str">
            <v>temperate_nemoral:Europe,Asia,Oceania,NorthAndCentralAmerica|temperate_dry:NorthAndCentralAmerica|subtropic_unspecified:Asia,SouthAmerica|subtropic_mediterranean:Europe,Asia,Africa,Oceania,NorthAndCentralAmerica|subtropic_dry:NorthAndCentralAmerica|subtropic_caperegion:Africa|subtropic_highlands:SouthAmerica</v>
          </cell>
          <cell r="DI1324">
            <v>1</v>
          </cell>
        </row>
        <row r="1325">
          <cell r="B1325" t="str">
            <v>Rumex fueginus</v>
          </cell>
          <cell r="C1325" t="str">
            <v>Phil.</v>
          </cell>
          <cell r="D1325" t="str">
            <v>møllehøymol</v>
          </cell>
          <cell r="E1325">
            <v>137102</v>
          </cell>
          <cell r="F1325">
            <v>128905</v>
          </cell>
          <cell r="G1325" t="str">
            <v>ExpertGroups/Karplanter/N</v>
          </cell>
          <cell r="H1325" t="str">
            <v>Karplanter</v>
          </cell>
          <cell r="I1325" t="str">
            <v>Karplanter</v>
          </cell>
          <cell r="J1325" t="str">
            <v>NotApplicable</v>
          </cell>
          <cell r="M1325" t="str">
            <v>canNotEstablishWithin50years</v>
          </cell>
          <cell r="AA1325">
            <v>1912</v>
          </cell>
          <cell r="AB1325" t="str">
            <v>terrestrial</v>
          </cell>
          <cell r="AD1325" t="str">
            <v>origin</v>
          </cell>
          <cell r="AE1325" t="str">
            <v>no</v>
          </cell>
          <cell r="AF1325" t="str">
            <v>unknown</v>
          </cell>
          <cell r="AG1325">
            <v>1915</v>
          </cell>
          <cell r="AH1325" t="str">
            <v>Oslo: Torshov</v>
          </cell>
          <cell r="AI1325">
            <v>1</v>
          </cell>
          <cell r="AJ1325" t="str">
            <v>V</v>
          </cell>
          <cell r="AW1325" t="str">
            <v>Ingen kjent effekt</v>
          </cell>
          <cell r="AX1325" t="str">
            <v>Ingen kjent effekt</v>
          </cell>
          <cell r="BC1325" t="str">
            <v>Ingen kjent effekt</v>
          </cell>
          <cell r="BD1325" t="str">
            <v>Ingen kjent effekt</v>
          </cell>
          <cell r="BK1325" t="str">
            <v>polar:SouthAmerica|temperate_boreal:NorthAndCentralAmerica|temperate_nemoral:NorthAndCentralAmerica,SouthAmerica|temperate_dry:NorthAndCentralAmerica</v>
          </cell>
          <cell r="BM1325" t="str">
            <v>polar:SouthAmerica|temperate_boreal:NorthAndCentralAmerica|temperate_nemoral:NorthAndCentralAmerica,SouthAmerica|temperate_dry:NorthAndCentralAmerica</v>
          </cell>
          <cell r="DI1325">
            <v>0</v>
          </cell>
        </row>
        <row r="1326">
          <cell r="B1326" t="str">
            <v>Rumex obovatus</v>
          </cell>
          <cell r="C1326" t="str">
            <v>Danser</v>
          </cell>
          <cell r="D1326" t="str">
            <v>nøstehøymol</v>
          </cell>
          <cell r="E1326">
            <v>62936</v>
          </cell>
          <cell r="F1326">
            <v>102976</v>
          </cell>
          <cell r="G1326" t="str">
            <v>ExpertGroups/Karplanter/N</v>
          </cell>
          <cell r="H1326" t="str">
            <v>Karplanter</v>
          </cell>
          <cell r="I1326" t="str">
            <v>Karplanter</v>
          </cell>
          <cell r="J1326" t="str">
            <v>NotApplicable</v>
          </cell>
          <cell r="M1326" t="str">
            <v>canNotEstablishWithin50years</v>
          </cell>
          <cell r="AA1326">
            <v>1930</v>
          </cell>
          <cell r="AB1326" t="str">
            <v>terrestrial</v>
          </cell>
          <cell r="AD1326" t="str">
            <v>origin</v>
          </cell>
          <cell r="AE1326" t="str">
            <v>no</v>
          </cell>
          <cell r="AF1326" t="str">
            <v>unknown</v>
          </cell>
          <cell r="AG1326">
            <v>1930</v>
          </cell>
          <cell r="AH1326" t="str">
            <v>ST Skaun</v>
          </cell>
          <cell r="AI1326">
            <v>5</v>
          </cell>
          <cell r="AJ1326" t="str">
            <v>V</v>
          </cell>
          <cell r="AW1326" t="str">
            <v>Ingen kjent effekt</v>
          </cell>
          <cell r="AX1326" t="str">
            <v>Ingen kjent effekt</v>
          </cell>
          <cell r="BC1326" t="str">
            <v>Ingen kjent effekt</v>
          </cell>
          <cell r="BD1326" t="str">
            <v>Ingen kjent effekt</v>
          </cell>
          <cell r="BK1326" t="str">
            <v>subtropic_unspecified:SouthAmerica</v>
          </cell>
          <cell r="BM1326" t="str">
            <v>temperate_nemoral:Europe|subtropic_unspecified:Europe,NorthAndCentralAmerica,SouthAmerica</v>
          </cell>
          <cell r="DI1326">
            <v>0</v>
          </cell>
        </row>
        <row r="1327">
          <cell r="B1327" t="str">
            <v>Rumex palustris</v>
          </cell>
          <cell r="C1327" t="str">
            <v>Sm.</v>
          </cell>
          <cell r="D1327" t="str">
            <v>myrhøymol</v>
          </cell>
          <cell r="E1327">
            <v>137123</v>
          </cell>
          <cell r="F1327">
            <v>102981</v>
          </cell>
          <cell r="G1327" t="str">
            <v>ExpertGroups/Karplanter/N</v>
          </cell>
          <cell r="H1327" t="str">
            <v>Karplanter</v>
          </cell>
          <cell r="I1327" t="str">
            <v>Karplanter</v>
          </cell>
          <cell r="J1327" t="str">
            <v>NotApplicable</v>
          </cell>
          <cell r="M1327" t="str">
            <v>canNotEstablishWithin50years</v>
          </cell>
          <cell r="AA1327">
            <v>1907</v>
          </cell>
          <cell r="AB1327" t="str">
            <v>terrestrial</v>
          </cell>
          <cell r="AD1327" t="str">
            <v>origin</v>
          </cell>
          <cell r="AE1327" t="str">
            <v>no</v>
          </cell>
          <cell r="AF1327" t="str">
            <v>unknown</v>
          </cell>
          <cell r="AI1327">
            <v>1</v>
          </cell>
          <cell r="AJ1327" t="str">
            <v>V</v>
          </cell>
          <cell r="AW1327" t="str">
            <v>Ingen kjent effekt</v>
          </cell>
          <cell r="AX1327" t="str">
            <v>Ingen kjent effekt</v>
          </cell>
          <cell r="BC1327" t="str">
            <v>Ingen kjent effekt</v>
          </cell>
          <cell r="BD1327" t="str">
            <v>Ingen kjent effekt</v>
          </cell>
          <cell r="BK1327" t="str">
            <v>temperate_nemoral:Europe|subtropic_mediterranean:Europe,Asia,Africa</v>
          </cell>
          <cell r="BM1327" t="str">
            <v>temperate_nemoral:Europe|subtropic_mediterranean:Europe,Asia,Africa</v>
          </cell>
          <cell r="DI1327">
            <v>0</v>
          </cell>
        </row>
        <row r="1328">
          <cell r="B1328" t="str">
            <v>Rumex patientia orientalis</v>
          </cell>
          <cell r="C1328" t="str">
            <v>(Bernh. ex Schult. &amp; Schult. f.) Danser</v>
          </cell>
          <cell r="D1328" t="str">
            <v>orienthagesyre</v>
          </cell>
          <cell r="E1328">
            <v>62943</v>
          </cell>
          <cell r="F1328">
            <v>102983</v>
          </cell>
          <cell r="G1328" t="str">
            <v>ExpertGroups/Karplanter/N</v>
          </cell>
          <cell r="H1328" t="str">
            <v>Karplanter</v>
          </cell>
          <cell r="I1328" t="str">
            <v>Karplanter</v>
          </cell>
          <cell r="J1328" t="str">
            <v>NotApplicable</v>
          </cell>
          <cell r="M1328" t="str">
            <v>canNotEstablishWithin50years</v>
          </cell>
          <cell r="AA1328">
            <v>1918</v>
          </cell>
          <cell r="AB1328" t="str">
            <v>terrestrial</v>
          </cell>
          <cell r="AD1328" t="str">
            <v>origin</v>
          </cell>
          <cell r="AE1328" t="str">
            <v>no</v>
          </cell>
          <cell r="AF1328" t="str">
            <v>unknown</v>
          </cell>
          <cell r="AI1328">
            <v>5</v>
          </cell>
          <cell r="AJ1328" t="str">
            <v>V</v>
          </cell>
          <cell r="AP1328" t="str">
            <v>St</v>
          </cell>
          <cell r="AW1328" t="str">
            <v>Ingen kjent effekt</v>
          </cell>
          <cell r="AX1328" t="str">
            <v>Ingen kjent effekt</v>
          </cell>
          <cell r="BC1328" t="str">
            <v>Ingen kjent effekt</v>
          </cell>
          <cell r="BD1328" t="str">
            <v>Ingen kjent effekt</v>
          </cell>
          <cell r="BK1328" t="str">
            <v>temperate_nemoral:Europe,Asia|temperate_dry:Europe,Asia</v>
          </cell>
          <cell r="BM1328" t="str">
            <v>temperate_nemoral:Europe,Asia|temperate_dry:Europe,Asia</v>
          </cell>
          <cell r="DI1328">
            <v>0</v>
          </cell>
        </row>
        <row r="1329">
          <cell r="B1329" t="str">
            <v>Rumex patientia patientia</v>
          </cell>
          <cell r="D1329" t="str">
            <v>mathagesyre</v>
          </cell>
          <cell r="E1329">
            <v>62944</v>
          </cell>
          <cell r="F1329">
            <v>102984</v>
          </cell>
          <cell r="G1329" t="str">
            <v>ExpertGroups/Karplanter/N</v>
          </cell>
          <cell r="H1329" t="str">
            <v>Karplanter</v>
          </cell>
          <cell r="I1329" t="str">
            <v>Karplanter</v>
          </cell>
          <cell r="J1329" t="str">
            <v>AlienSpecie</v>
          </cell>
          <cell r="N1329">
            <v>1</v>
          </cell>
          <cell r="P1329" t="str">
            <v>V</v>
          </cell>
          <cell r="Q1329">
            <v>1</v>
          </cell>
          <cell r="T1329" t="str">
            <v>NK</v>
          </cell>
          <cell r="U1329">
            <v>1</v>
          </cell>
          <cell r="V1329" t="str">
            <v>1,1</v>
          </cell>
          <cell r="W1329" t="str">
            <v>LO</v>
          </cell>
          <cell r="X1329">
            <v>2</v>
          </cell>
          <cell r="Y1329">
            <v>2</v>
          </cell>
          <cell r="Z1329">
            <v>1</v>
          </cell>
          <cell r="AA1329">
            <v>1866</v>
          </cell>
          <cell r="AB1329" t="str">
            <v>terrestrial</v>
          </cell>
          <cell r="AD1329" t="str">
            <v>unknown</v>
          </cell>
          <cell r="AE1329" t="str">
            <v>yes</v>
          </cell>
          <cell r="AF1329" t="str">
            <v>unknown</v>
          </cell>
          <cell r="AG1329">
            <v>1866</v>
          </cell>
          <cell r="AH1329" t="str">
            <v>Oslo</v>
          </cell>
          <cell r="AI1329">
            <v>5</v>
          </cell>
          <cell r="AJ1329" t="str">
            <v>V</v>
          </cell>
          <cell r="AL1329">
            <v>2</v>
          </cell>
          <cell r="AM1329" t="str">
            <v>importDirect</v>
          </cell>
          <cell r="AN1329">
            <v>1</v>
          </cell>
          <cell r="AO1329" t="str">
            <v>introductionEscaped</v>
          </cell>
          <cell r="AP1329" t="str">
            <v>Øs,OsA</v>
          </cell>
          <cell r="AQ1329">
            <v>12</v>
          </cell>
          <cell r="AR1329">
            <v>3</v>
          </cell>
          <cell r="AS1329">
            <v>36</v>
          </cell>
          <cell r="AT1329">
            <v>200</v>
          </cell>
          <cell r="AU1329">
            <v>108</v>
          </cell>
          <cell r="AV1329">
            <v>100</v>
          </cell>
          <cell r="AW1329" t="str">
            <v>Ingen kjent effekt</v>
          </cell>
          <cell r="AX1329" t="str">
            <v>Ingen kjent effekt</v>
          </cell>
          <cell r="BC1329" t="str">
            <v>Ingen kjent effekt</v>
          </cell>
          <cell r="BD1329" t="str">
            <v>Ingen kjent effekt</v>
          </cell>
          <cell r="BE1329" t="str">
            <v>no</v>
          </cell>
          <cell r="BF1329" t="str">
            <v>no</v>
          </cell>
          <cell r="BG1329" t="str">
            <v>V</v>
          </cell>
          <cell r="BK1329" t="str">
            <v>temperate_nemoral:Europe,Asia|subtropic_mediterranean:Europe,Asia</v>
          </cell>
          <cell r="BM1329" t="str">
            <v>temperate_nemoral:Europe,Asia,NorthAndCentralAmerica|subtropic_mediterranean:Europe,Asia</v>
          </cell>
          <cell r="BO1329">
            <v>2</v>
          </cell>
          <cell r="BP1329" t="str">
            <v>X</v>
          </cell>
          <cell r="BR1329" t="str">
            <v>RedListCategoryLevel</v>
          </cell>
          <cell r="BT1329">
            <v>1</v>
          </cell>
          <cell r="BW1329" t="str">
            <v>SpreadYearlyIncreaseCalculatedExpansionSpeed</v>
          </cell>
          <cell r="BX1329">
            <v>23.58</v>
          </cell>
          <cell r="BY1329">
            <v>1</v>
          </cell>
          <cell r="CB1329" t="str">
            <v>T35,T40,T43</v>
          </cell>
          <cell r="CC1329">
            <v>1</v>
          </cell>
          <cell r="CH1329">
            <v>1</v>
          </cell>
          <cell r="CM1329">
            <v>1</v>
          </cell>
          <cell r="CQ1329">
            <v>1</v>
          </cell>
          <cell r="CU1329">
            <v>1</v>
          </cell>
          <cell r="CX1329">
            <v>0</v>
          </cell>
          <cell r="CY1329">
            <v>1</v>
          </cell>
          <cell r="DB1329">
            <v>0</v>
          </cell>
          <cell r="DC1329" t="str">
            <v>Mathagesyre &lt;i&gt;Rumex patientia &lt;/i&gt;subsp. &lt;i&gt;patientia&lt;/i&gt; er en flerårig urt fra Sørøst-Europa og Sørvest-Asia. Den har frøformering. Fruktene (nøttene) er omsluttet av vingeaktige fruktdekkblad som sikrer noe vindspredning. Planten er bare funnet på skrotemark,</v>
          </cell>
          <cell r="DD1329" t="str">
            <v>&lt;p&gt;Mathagesyre kan ha blitt sterkt misforstått i Norge. Det tidligste identifiserte herbariebelegget er fra Oslo: "Tostrupløkken" 1900, men arten er rapportert fra Oslo fra 1866. Etter 1900 er det 14 funn, ett i Øf Rakkestad: Rosenlund 1953, ett i Øf Rømskog: Klubbetjern 1989, ett i Ak Asker: Slemmestadveien 2014, og 11 i indre Oslo by samlet av J. T. Hovda under hans undersøkelser av ugrasflora i byen 1969-1970. Arten synes å ha vært totalt oversett i Oslo fra 1900 til 1969 og også etter 1970. Vi antar at den er til stede fortsatt, på flere steder. Arten er angivelig en hageplante - dyrket som salatplante - men alle funnene i Oslo er fra ugrasmark. Identiteten burde kanskje kontrolleres igjen. Det er altså bare ett funn siden 1990, men vi tror at planten er blitt oversett.&lt;/p&gt;</v>
          </cell>
          <cell r="DE1329" t="str">
            <v>Planten er trolig innført som grønnsak- og salatplante, men nesten bare funnet på skrotemark uten tilknytning til hager. Den blir trolig spredt med frø.</v>
          </cell>
          <cell r="DF1329" t="str">
            <v>Invasjonspotensialet er lite, med usikkerhet til begrenset, som en kombinasjon av begrenset (til moderat) median levetid, men liten ekspansjonshastighet.</v>
          </cell>
          <cell r="DG1329" t="str">
            <v>Ingen kjent negativ økologisk effekt er knyttet til planten.</v>
          </cell>
          <cell r="DH1329" t="str">
            <v>&lt;p&gt;Mathagesyre vurderes til ingen kjent økologisk risiko, med usikkerhet til låg risiko, og bare på grunn av invasjonspotensialet.&lt;/p&gt;</v>
          </cell>
          <cell r="DI1329">
            <v>0</v>
          </cell>
        </row>
        <row r="1330">
          <cell r="B1330" t="str">
            <v>Rumex pulcher</v>
          </cell>
          <cell r="C1330" t="str">
            <v>L.</v>
          </cell>
          <cell r="D1330" t="str">
            <v>prydhøymol</v>
          </cell>
          <cell r="E1330">
            <v>62946</v>
          </cell>
          <cell r="F1330">
            <v>102986</v>
          </cell>
          <cell r="G1330" t="str">
            <v>ExpertGroups/Karplanter/N</v>
          </cell>
          <cell r="H1330" t="str">
            <v>Karplanter</v>
          </cell>
          <cell r="I1330" t="str">
            <v>Karplanter</v>
          </cell>
          <cell r="J1330" t="str">
            <v>NotApplicable</v>
          </cell>
          <cell r="M1330" t="str">
            <v>canNotEstablishWithin50years</v>
          </cell>
          <cell r="AA1330">
            <v>1917</v>
          </cell>
          <cell r="AB1330" t="str">
            <v>terrestrial</v>
          </cell>
          <cell r="AD1330" t="str">
            <v>origin</v>
          </cell>
          <cell r="AE1330" t="str">
            <v>no</v>
          </cell>
          <cell r="AF1330" t="str">
            <v>unknown</v>
          </cell>
          <cell r="AI1330">
            <v>5</v>
          </cell>
          <cell r="AJ1330" t="str">
            <v>V</v>
          </cell>
          <cell r="AW1330" t="str">
            <v>Ingen kjent effekt</v>
          </cell>
          <cell r="AX1330" t="str">
            <v>Ingen kjent effekt</v>
          </cell>
          <cell r="BC1330" t="str">
            <v>Ingen kjent effekt</v>
          </cell>
          <cell r="BD1330" t="str">
            <v>Ingen kjent effekt</v>
          </cell>
          <cell r="BK1330" t="str">
            <v>subtropic_mediterranean:Europe,Asia,Africa</v>
          </cell>
          <cell r="BM1330" t="str">
            <v>temperate_nemoral:Europe|subtropic_mediterranean:Europe,Asia,Africa</v>
          </cell>
          <cell r="DI1330">
            <v>0</v>
          </cell>
        </row>
        <row r="1331">
          <cell r="B1331" t="str">
            <v>Rumex rugosus</v>
          </cell>
          <cell r="C1331" t="str">
            <v>Campd.</v>
          </cell>
          <cell r="D1331" t="str">
            <v>rynkesyre</v>
          </cell>
          <cell r="E1331">
            <v>137126</v>
          </cell>
          <cell r="F1331">
            <v>102987</v>
          </cell>
          <cell r="G1331" t="str">
            <v>ExpertGroups/Karplanter/N</v>
          </cell>
          <cell r="H1331" t="str">
            <v>Karplanter</v>
          </cell>
          <cell r="I1331" t="str">
            <v>Karplanter</v>
          </cell>
          <cell r="J1331" t="str">
            <v>AlienSpecie</v>
          </cell>
          <cell r="N1331">
            <v>3</v>
          </cell>
          <cell r="Q1331">
            <v>1</v>
          </cell>
          <cell r="T1331" t="str">
            <v>LO</v>
          </cell>
          <cell r="U1331">
            <v>2</v>
          </cell>
          <cell r="V1331" t="str">
            <v>3B,1</v>
          </cell>
          <cell r="X1331">
            <v>3</v>
          </cell>
          <cell r="Y1331">
            <v>4</v>
          </cell>
          <cell r="Z1331">
            <v>1</v>
          </cell>
          <cell r="AA1331">
            <v>2005</v>
          </cell>
          <cell r="AB1331" t="str">
            <v>terrestrial</v>
          </cell>
          <cell r="AD1331" t="str">
            <v>unknown</v>
          </cell>
          <cell r="AE1331" t="str">
            <v>yes</v>
          </cell>
          <cell r="AF1331" t="str">
            <v>unknown</v>
          </cell>
          <cell r="AG1331">
            <v>2005</v>
          </cell>
          <cell r="AH1331" t="str">
            <v>Vf Larvik: Presteløkka</v>
          </cell>
          <cell r="AI1331">
            <v>5</v>
          </cell>
          <cell r="AJ1331" t="str">
            <v>V</v>
          </cell>
          <cell r="AL1331">
            <v>1</v>
          </cell>
          <cell r="AM1331" t="str">
            <v>importDirect</v>
          </cell>
          <cell r="AN1331">
            <v>2</v>
          </cell>
          <cell r="AO1331" t="str">
            <v>introductionTransportpollution,introductionEscaped</v>
          </cell>
          <cell r="AP1331" t="str">
            <v>OsA,Ve</v>
          </cell>
          <cell r="AQ1331">
            <v>32</v>
          </cell>
          <cell r="AR1331">
            <v>3</v>
          </cell>
          <cell r="AS1331">
            <v>96</v>
          </cell>
          <cell r="AT1331">
            <v>1050</v>
          </cell>
          <cell r="AU1331">
            <v>288</v>
          </cell>
          <cell r="AV1331">
            <v>90</v>
          </cell>
          <cell r="AW1331" t="str">
            <v>Ingen kjent effekt</v>
          </cell>
          <cell r="AX1331" t="str">
            <v>Ingen kjent effekt</v>
          </cell>
          <cell r="BC1331" t="str">
            <v>Ingen kjent effekt</v>
          </cell>
          <cell r="BD1331" t="str">
            <v>Ingen kjent effekt</v>
          </cell>
          <cell r="BE1331" t="str">
            <v>no</v>
          </cell>
          <cell r="BF1331" t="str">
            <v>no</v>
          </cell>
          <cell r="BG1331" t="str">
            <v>V</v>
          </cell>
          <cell r="BK1331" t="str">
            <v>unknown:Europe</v>
          </cell>
          <cell r="BM1331" t="str">
            <v>temperate_boreal:Europe|temperate_nemoral:Europe</v>
          </cell>
          <cell r="BO1331">
            <v>2</v>
          </cell>
          <cell r="BR1331" t="str">
            <v>RedListCategoryLevel</v>
          </cell>
          <cell r="BT1331">
            <v>3</v>
          </cell>
          <cell r="BW1331" t="str">
            <v>SpreadYearlyIncreaseCalculatedExpansionSpeed</v>
          </cell>
          <cell r="BX1331">
            <v>381.58</v>
          </cell>
          <cell r="BY1331">
            <v>1</v>
          </cell>
          <cell r="CB1331" t="str">
            <v>T41,T35,T40</v>
          </cell>
          <cell r="CC1331">
            <v>1</v>
          </cell>
          <cell r="CH1331">
            <v>1</v>
          </cell>
          <cell r="CM1331">
            <v>1</v>
          </cell>
          <cell r="CQ1331">
            <v>1</v>
          </cell>
          <cell r="CU1331">
            <v>1</v>
          </cell>
          <cell r="CX1331">
            <v>0</v>
          </cell>
          <cell r="CY1331">
            <v>1</v>
          </cell>
          <cell r="DB1331">
            <v>0</v>
          </cell>
          <cell r="DC1331" t="str">
            <v>Rynkesyre &lt;i&gt;Rumex rugosus&lt;/i&gt; er en flerårig urt, noe mer grovvokst enn sin svært nære slektning engsyre &lt;em&gt;R. acetosa&lt;/em&gt;. Trolig er rynkesyre en kulturrase av engsyre oppstått i Europa, muligens fra storsyre &lt;em&gt;R. thyrsiflorus&lt;/em&gt;. Rynkesyre er den arten som på engelsk kalles "garden sorrel" og som markedsføres under handelsnavnet "hagesyre", men det navnet er opptatt av en annen art i norsk navneverk (&lt;em&gt;R. patientia&lt;/em&gt;). Rynkesyre har frøformering. Fruktene har noen små vinger av fruktdekkbladene og kan spres over svært korte distanser med vind, men hovedspredningen skjer trolig med ulike transportmidler. Arten er innført som grønnsakplante, men spres kanskje mest foreløpig med grasfrø.</v>
          </cell>
          <cell r="DD1331" t="str">
            <v>&lt;p&gt;Siden 2005 er rynkesyre&lt;em&gt; &lt;/em&gt;funnet flere steder i Vestfold (Tjøme, Sandefjord, Larvik) og ett sted i Akershus (Bærum). Alle eller nesten alle kan settes i sammenheng med grasfrø. Arten dyrkes noe som grønnsak, men har ennå ikke dukket opp som opplagt forvillet eller spredt ut på søppelplasser. Arten kan være under rask etablering med Vestfold som sentrum.&lt;/p&gt;</v>
          </cell>
          <cell r="DE1331" t="str">
            <v>Arten antas å være kommet inn med grasfrø. Den har egenspredning med vind, men spres trolig hovedsakelig med ulike transportmidler.</v>
          </cell>
          <cell r="DF1331" t="str">
            <v>Invasjonspotensialet er moderat, som en kombinasjon av begrenset median levetid og moderat ekspansjonshastighet. Basert på det begrensede datamaterialet vi sitter på, med første funn i 2005, er dette en art som muligens kan være i rimelig rask ekspansjon.</v>
          </cell>
          <cell r="DG1331" t="str">
            <v>Arten vurderes til ikke å ha noen negativ økologisk effekt. Den dukker foreløpig bare opp på skrotemark i vid betydning og gjør ingen skade. Om det foregår hybridisering med introgresjon med engsyre og/eller storsyre er ikke kjent.</v>
          </cell>
          <cell r="DH1331" t="str">
            <v>&lt;p&gt;Rynkesyre vurderes til låg økologisk risiko, og bare på grunn av invasjonspotensialet.&lt;/p&gt;&lt;p&gt; &lt;/p&gt;</v>
          </cell>
          <cell r="DI1331">
            <v>0</v>
          </cell>
        </row>
        <row r="1332">
          <cell r="B1332" t="str">
            <v>Rumex stenophyllus</v>
          </cell>
          <cell r="C1332" t="str">
            <v>Ledeb.</v>
          </cell>
          <cell r="D1332" t="str">
            <v>orienthøymol</v>
          </cell>
          <cell r="E1332">
            <v>137129</v>
          </cell>
          <cell r="F1332">
            <v>102989</v>
          </cell>
          <cell r="G1332" t="str">
            <v>ExpertGroups/Karplanter/N</v>
          </cell>
          <cell r="H1332" t="str">
            <v>Karplanter</v>
          </cell>
          <cell r="I1332" t="str">
            <v>Karplanter</v>
          </cell>
          <cell r="J1332" t="str">
            <v>NotApplicable</v>
          </cell>
          <cell r="M1332" t="str">
            <v>canNotEstablishWithin50years</v>
          </cell>
          <cell r="AA1332">
            <v>1906</v>
          </cell>
          <cell r="AB1332" t="str">
            <v>terrestrial</v>
          </cell>
          <cell r="AD1332" t="str">
            <v>origin</v>
          </cell>
          <cell r="AE1332" t="str">
            <v>no</v>
          </cell>
          <cell r="AF1332" t="str">
            <v>unknown</v>
          </cell>
          <cell r="AI1332">
            <v>5</v>
          </cell>
          <cell r="AJ1332" t="str">
            <v>V</v>
          </cell>
          <cell r="AW1332" t="str">
            <v>Ingen kjent effekt</v>
          </cell>
          <cell r="AX1332" t="str">
            <v>Ingen kjent effekt</v>
          </cell>
          <cell r="BC1332" t="str">
            <v>Ingen kjent effekt</v>
          </cell>
          <cell r="BD1332" t="str">
            <v>Ingen kjent effekt</v>
          </cell>
          <cell r="BK1332" t="str">
            <v>temperate_nemoral:Europe,Asia|temperate_dry:Europe,Asia</v>
          </cell>
          <cell r="BM1332" t="str">
            <v>temperate_nemoral:Europe,Asia,NorthAndCentralAmerica|temperate_dry:Europe,Asia|subtropic_mediterranean:NorthAndCentralAmerica</v>
          </cell>
          <cell r="DI1332">
            <v>0</v>
          </cell>
        </row>
        <row r="1333">
          <cell r="B1333" t="str">
            <v>Rumex triangulivalvis</v>
          </cell>
          <cell r="C1333" t="str">
            <v>(Danser) Rech.f.</v>
          </cell>
          <cell r="D1333" t="str">
            <v>amerikahøymol</v>
          </cell>
          <cell r="E1333">
            <v>137141</v>
          </cell>
          <cell r="F1333">
            <v>102991</v>
          </cell>
          <cell r="G1333" t="str">
            <v>ExpertGroups/Karplanter/N</v>
          </cell>
          <cell r="H1333" t="str">
            <v>Karplanter</v>
          </cell>
          <cell r="I1333" t="str">
            <v>Karplanter</v>
          </cell>
          <cell r="J1333" t="str">
            <v>NotApplicable</v>
          </cell>
          <cell r="M1333" t="str">
            <v>canNotEstablishWithin50years</v>
          </cell>
          <cell r="AA1333">
            <v>1903</v>
          </cell>
          <cell r="AB1333" t="str">
            <v>terrestrial</v>
          </cell>
          <cell r="AD1333" t="str">
            <v>origin,unknown</v>
          </cell>
          <cell r="AE1333" t="str">
            <v>no</v>
          </cell>
          <cell r="AF1333" t="str">
            <v>unknown</v>
          </cell>
          <cell r="AI1333">
            <v>5</v>
          </cell>
          <cell r="AJ1333" t="str">
            <v>V</v>
          </cell>
          <cell r="AW1333" t="str">
            <v>Ingen kjent effekt</v>
          </cell>
          <cell r="AX1333" t="str">
            <v>Ingen kjent effekt</v>
          </cell>
          <cell r="BC1333" t="str">
            <v>Ingen kjent effekt</v>
          </cell>
          <cell r="BD1333" t="str">
            <v>Ingen kjent effekt</v>
          </cell>
          <cell r="BK1333" t="str">
            <v>temperate_boreal:NorthAndCentralAmerica|temperate_nemoral:NorthAndCentralAmerica|temperate_dry:NorthAndCentralAmerica|subtropic_unspecified:NorthAndCentralAmerica</v>
          </cell>
          <cell r="BM1333" t="str">
            <v>temperate_boreal:NorthAndCentralAmerica|temperate_nemoral:Europe,NorthAndCentralAmerica|temperate_dry:NorthAndCentralAmerica|subtropic_unspecified:NorthAndCentralAmerica</v>
          </cell>
          <cell r="DI1333">
            <v>0</v>
          </cell>
        </row>
        <row r="1334">
          <cell r="B1334" t="str">
            <v>Ruta graveolens</v>
          </cell>
          <cell r="C1334" t="str">
            <v>L.</v>
          </cell>
          <cell r="D1334" t="str">
            <v>vinrute</v>
          </cell>
          <cell r="E1334">
            <v>63513</v>
          </cell>
          <cell r="F1334">
            <v>103553</v>
          </cell>
          <cell r="G1334" t="str">
            <v>ExpertGroups/Karplanter/N</v>
          </cell>
          <cell r="H1334" t="str">
            <v>Karplanter</v>
          </cell>
          <cell r="I1334" t="str">
            <v>Karplanter</v>
          </cell>
          <cell r="J1334" t="str">
            <v>NotApplicable</v>
          </cell>
          <cell r="M1334" t="str">
            <v>canNotEstablishWithin50years</v>
          </cell>
          <cell r="AA1334">
            <v>1989</v>
          </cell>
          <cell r="AB1334" t="str">
            <v>terrestrial</v>
          </cell>
          <cell r="AD1334" t="str">
            <v>unknown</v>
          </cell>
          <cell r="AE1334" t="str">
            <v>no</v>
          </cell>
          <cell r="AF1334" t="str">
            <v>unknown</v>
          </cell>
          <cell r="AI1334">
            <v>5</v>
          </cell>
          <cell r="AJ1334" t="str">
            <v>V</v>
          </cell>
          <cell r="AW1334" t="str">
            <v>Ingen kjent effekt</v>
          </cell>
          <cell r="AX1334" t="str">
            <v>Ingen kjent effekt</v>
          </cell>
          <cell r="BC1334" t="str">
            <v>Ingen kjent effekt</v>
          </cell>
          <cell r="BD1334" t="str">
            <v>Ingen kjent effekt</v>
          </cell>
          <cell r="BK1334" t="str">
            <v>subtropic_mediterranean:Europe,Asia,Africa</v>
          </cell>
          <cell r="BM1334" t="str">
            <v>temperate_nemoral:Europe,NorthAndCentralAmerica|subtropic_mediterranean:Europe,Asia,Africa,NorthAndCentralAmerica</v>
          </cell>
          <cell r="DI1334">
            <v>1</v>
          </cell>
        </row>
        <row r="1335">
          <cell r="B1335" t="str">
            <v>Salix aegyptiaca</v>
          </cell>
          <cell r="C1335" t="str">
            <v>L.</v>
          </cell>
          <cell r="D1335" t="str">
            <v>fløyelsselje</v>
          </cell>
          <cell r="E1335">
            <v>137240</v>
          </cell>
          <cell r="F1335">
            <v>102645</v>
          </cell>
          <cell r="G1335" t="str">
            <v>ExpertGroups/Karplanter/N</v>
          </cell>
          <cell r="H1335" t="str">
            <v>Karplanter</v>
          </cell>
          <cell r="I1335" t="str">
            <v>Karplanter</v>
          </cell>
          <cell r="J1335" t="str">
            <v>NotApplicable</v>
          </cell>
          <cell r="M1335" t="str">
            <v>canNotEstablishWithin50years</v>
          </cell>
          <cell r="AA1335">
            <v>2002</v>
          </cell>
          <cell r="AB1335" t="str">
            <v>terrestrial</v>
          </cell>
          <cell r="AD1335" t="str">
            <v>unknown</v>
          </cell>
          <cell r="AE1335" t="str">
            <v>no</v>
          </cell>
          <cell r="AF1335" t="str">
            <v>unknown</v>
          </cell>
          <cell r="AI1335">
            <v>20</v>
          </cell>
          <cell r="AJ1335" t="str">
            <v>V</v>
          </cell>
          <cell r="AW1335" t="str">
            <v>Ingen kjent effekt</v>
          </cell>
          <cell r="AX1335" t="str">
            <v>Ingen kjent effekt</v>
          </cell>
          <cell r="BC1335" t="str">
            <v>Ingen kjent effekt</v>
          </cell>
          <cell r="BD1335" t="str">
            <v>Ingen kjent effekt</v>
          </cell>
          <cell r="BK1335" t="str">
            <v>temperate_nemoral:Asia|temperate_dry:Asia|subtropic_unspecified:Asia</v>
          </cell>
          <cell r="BM1335" t="str">
            <v>temperate_nemoral:Asia|temperate_dry:Asia|subtropic_unspecified:Asia</v>
          </cell>
          <cell r="DI1335">
            <v>0</v>
          </cell>
        </row>
        <row r="1336">
          <cell r="B1336" t="str">
            <v>Salix atrocinerea</v>
          </cell>
          <cell r="C1336" t="str">
            <v>Brot.</v>
          </cell>
          <cell r="E1336">
            <v>141644</v>
          </cell>
          <cell r="F1336">
            <v>161220</v>
          </cell>
          <cell r="G1336" t="str">
            <v>ExpertGroups/Karplanter/N</v>
          </cell>
          <cell r="H1336" t="str">
            <v>Karplanter</v>
          </cell>
          <cell r="I1336" t="str">
            <v>Karplanter</v>
          </cell>
          <cell r="J1336" t="str">
            <v>NotApplicable</v>
          </cell>
          <cell r="M1336" t="str">
            <v>notAlienSpecie</v>
          </cell>
          <cell r="AB1336" t="str">
            <v>terrestrial</v>
          </cell>
          <cell r="AE1336" t="str">
            <v>no</v>
          </cell>
          <cell r="AF1336" t="str">
            <v>unknown</v>
          </cell>
          <cell r="AI1336">
            <v>10</v>
          </cell>
          <cell r="AJ1336" t="str">
            <v>V</v>
          </cell>
          <cell r="AW1336" t="str">
            <v>Ingen kjent effekt</v>
          </cell>
          <cell r="AX1336" t="str">
            <v>Ingen kjent effekt</v>
          </cell>
          <cell r="BC1336" t="str">
            <v>Ingen kjent effekt</v>
          </cell>
          <cell r="BD1336" t="str">
            <v>Ingen kjent effekt</v>
          </cell>
          <cell r="BK1336" t="str">
            <v>temperate_nemoral:Europe|subtropic_mediterranean:Europe</v>
          </cell>
          <cell r="BM1336" t="str">
            <v>temperate_nemoral:Europe,NorthAndCentralAmerica|subtropic_mediterranean:Europe</v>
          </cell>
          <cell r="DI1336">
            <v>1</v>
          </cell>
        </row>
        <row r="1337">
          <cell r="B1337" t="str">
            <v>Salix babylonica</v>
          </cell>
          <cell r="C1337" t="str">
            <v>L.</v>
          </cell>
          <cell r="D1337" t="str">
            <v>tårepil</v>
          </cell>
          <cell r="E1337">
            <v>121993</v>
          </cell>
          <cell r="F1337">
            <v>161198</v>
          </cell>
          <cell r="G1337" t="str">
            <v>ExpertGroups/Karplanter/N</v>
          </cell>
          <cell r="H1337" t="str">
            <v>Karplanter</v>
          </cell>
          <cell r="I1337" t="str">
            <v>Karplanter</v>
          </cell>
          <cell r="J1337" t="str">
            <v>AlienSpecie</v>
          </cell>
          <cell r="N1337">
            <v>1</v>
          </cell>
          <cell r="Q1337">
            <v>1</v>
          </cell>
          <cell r="T1337" t="str">
            <v>NK</v>
          </cell>
          <cell r="U1337">
            <v>1</v>
          </cell>
          <cell r="V1337" t="str">
            <v>1,1</v>
          </cell>
          <cell r="AA1337">
            <v>1990</v>
          </cell>
          <cell r="AB1337" t="str">
            <v>terrestrial</v>
          </cell>
          <cell r="AD1337" t="str">
            <v>unknown</v>
          </cell>
          <cell r="AE1337" t="str">
            <v>no</v>
          </cell>
          <cell r="AF1337" t="str">
            <v>unknown</v>
          </cell>
          <cell r="AI1337">
            <v>15</v>
          </cell>
          <cell r="AJ1337" t="str">
            <v>V</v>
          </cell>
          <cell r="AK1337" t="str">
            <v>V</v>
          </cell>
          <cell r="AL1337">
            <v>1</v>
          </cell>
          <cell r="AM1337" t="str">
            <v>importDirect</v>
          </cell>
          <cell r="AN1337">
            <v>1</v>
          </cell>
          <cell r="AO1337" t="str">
            <v>introductionEscaped</v>
          </cell>
          <cell r="AP1337" t="str">
            <v>Ho</v>
          </cell>
          <cell r="AQ1337">
            <v>4</v>
          </cell>
          <cell r="AR1337">
            <v>2</v>
          </cell>
          <cell r="AS1337">
            <v>8</v>
          </cell>
          <cell r="AT1337">
            <v>1</v>
          </cell>
          <cell r="AU1337">
            <v>8</v>
          </cell>
          <cell r="AV1337">
            <v>100</v>
          </cell>
          <cell r="AW1337" t="str">
            <v>Ingen kjent effekt</v>
          </cell>
          <cell r="AX1337" t="str">
            <v>Ingen kjent effekt</v>
          </cell>
          <cell r="BC1337" t="str">
            <v>Ingen kjent effekt</v>
          </cell>
          <cell r="BD1337" t="str">
            <v>Ingen kjent effekt</v>
          </cell>
          <cell r="BE1337" t="str">
            <v>no</v>
          </cell>
          <cell r="BF1337" t="str">
            <v>no</v>
          </cell>
          <cell r="BG1337" t="str">
            <v>V</v>
          </cell>
          <cell r="BK1337" t="str">
            <v>temperate_nemoral:Asia</v>
          </cell>
          <cell r="BM1337" t="str">
            <v>temperate_nemoral:Europe,Asia,Oceania,NorthAndCentralAmerica|subtropic_mediterranean:Europe,Asia,Oceania,NorthAndCentralAmerica|subtropic_humid:NorthAndCentralAmerica|subtropic_caperegion:Africa|subtropic_highlands:SouthAmerica</v>
          </cell>
          <cell r="BO1337">
            <v>1</v>
          </cell>
          <cell r="BR1337" t="str">
            <v>RedListCategoryLevel</v>
          </cell>
          <cell r="BT1337">
            <v>1</v>
          </cell>
          <cell r="BW1337" t="str">
            <v>SpreadYearlyIncreaseCalculatedExpansionSpeed</v>
          </cell>
          <cell r="BX1337">
            <v>0</v>
          </cell>
          <cell r="BY1337">
            <v>1</v>
          </cell>
          <cell r="CB1337" t="str">
            <v>T40</v>
          </cell>
          <cell r="CC1337">
            <v>1</v>
          </cell>
          <cell r="CH1337">
            <v>1</v>
          </cell>
          <cell r="CM1337">
            <v>1</v>
          </cell>
          <cell r="CQ1337">
            <v>1</v>
          </cell>
          <cell r="CU1337">
            <v>1</v>
          </cell>
          <cell r="CX1337">
            <v>0</v>
          </cell>
          <cell r="CY1337">
            <v>1</v>
          </cell>
          <cell r="DB1337">
            <v>0</v>
          </cell>
          <cell r="DC1337" t="str">
            <v>Tårepil &lt;i&gt;Salix babylonica&lt;/i&gt; kan bli et middels stort tre. Det formerer seg potensielt med frø, men også med avbrukne kvister som rotslår. Forekomsten i Bergen er sikkert klonal (fra avbrukne grener) og trolig bare med ett kjønn, uvisst hvilket.</v>
          </cell>
          <cell r="DD1337" t="str">
            <v>Tårepil er bare registrert &amp;#233:n gang i norsk natur, i 1990 i Ho Bergen: Storetveit, med seks trær som antas ha vokst opp fra avbrukne greiner. Forekomsten kan eksistere fortsatt. Den opplyses slik på herbarieetiketten: "6 trær, liten gruppe i havnehage, så ikke plantet ut, trolig spredt fra et[t] tre."</v>
          </cell>
          <cell r="DE1337" t="str">
            <v>Arten er innført som hageplante og introdusert til norsk natur ved spredning av avbrukne eller avkuttete grener.</v>
          </cell>
          <cell r="DF1337" t="str">
            <v>Invasjonspotensialet er lite, med minste skår på median levetid og ingen ekspansjon.</v>
          </cell>
          <cell r="DG1337" t="str">
            <v>Ingen kjente negative økologiske effekter er knyttet til arten. Tårepil kan hybridisere med to andre arter i Norge, kvitpil &lt;i&gt;S. alba&lt;/i&gt; og skjørpil &lt;i&gt;S. fragilis&lt;/i&gt;. Kvitpil defineres som hjemlig i fremmedartsprosjektet (etablert godt før år 1800), men slik hjemlig kvitpil er bare kjent fra søndre Østlandet, langt fra Bergen, og hybridisering i Norge anses som svært lite sannsynlig.</v>
          </cell>
          <cell r="DH1337" t="str">
            <v>Tårepil vurderes til ingen kjent økologisk risiko. Arten ble ikke vurdert i forrige runde i 2012 fordi forekomsten i Bergen da ikke var kjent for oss.</v>
          </cell>
          <cell r="DI1337">
            <v>0</v>
          </cell>
        </row>
        <row r="1338">
          <cell r="B1338" t="str">
            <v>Salix 'Brekkavier'</v>
          </cell>
          <cell r="D1338" t="str">
            <v>brekkavier</v>
          </cell>
          <cell r="E1338">
            <v>62613</v>
          </cell>
          <cell r="F1338">
            <v>102653</v>
          </cell>
          <cell r="G1338" t="str">
            <v>ExpertGroups/Karplanter/N</v>
          </cell>
          <cell r="H1338" t="str">
            <v>Karplanter</v>
          </cell>
          <cell r="I1338" t="str">
            <v>Karplanter</v>
          </cell>
          <cell r="J1338" t="str">
            <v>AlienSpecie</v>
          </cell>
          <cell r="N1338">
            <v>3</v>
          </cell>
          <cell r="Q1338">
            <v>1</v>
          </cell>
          <cell r="T1338" t="str">
            <v>LO</v>
          </cell>
          <cell r="U1338">
            <v>2</v>
          </cell>
          <cell r="V1338" t="str">
            <v>3B,1</v>
          </cell>
          <cell r="AA1338">
            <v>1992</v>
          </cell>
          <cell r="AB1338" t="str">
            <v>terrestrial</v>
          </cell>
          <cell r="AD1338" t="str">
            <v>unknown</v>
          </cell>
          <cell r="AE1338" t="str">
            <v>no</v>
          </cell>
          <cell r="AF1338" t="str">
            <v>unknown</v>
          </cell>
          <cell r="AG1338">
            <v>2015</v>
          </cell>
          <cell r="AH1338" t="str">
            <v>MT Stordal: Stordal</v>
          </cell>
          <cell r="AI1338">
            <v>15</v>
          </cell>
          <cell r="AL1338">
            <v>1</v>
          </cell>
          <cell r="AM1338" t="str">
            <v>importDirect</v>
          </cell>
          <cell r="AN1338">
            <v>3</v>
          </cell>
          <cell r="AO1338" t="str">
            <v>introductionEscaped</v>
          </cell>
          <cell r="AP1338" t="str">
            <v>Øs,He,Bu,Ro,Mr</v>
          </cell>
          <cell r="AQ1338">
            <v>40</v>
          </cell>
          <cell r="AR1338">
            <v>6</v>
          </cell>
          <cell r="AS1338">
            <v>240</v>
          </cell>
          <cell r="AT1338">
            <v>84500</v>
          </cell>
          <cell r="AU1338">
            <v>360</v>
          </cell>
          <cell r="AV1338">
            <v>80</v>
          </cell>
          <cell r="AW1338" t="str">
            <v>Ingen kjent effekt</v>
          </cell>
          <cell r="AX1338" t="str">
            <v>Ingen kjent effekt</v>
          </cell>
          <cell r="BC1338" t="str">
            <v>Ingen kjent effekt</v>
          </cell>
          <cell r="BD1338" t="str">
            <v>Ingen kjent effekt</v>
          </cell>
          <cell r="BE1338" t="str">
            <v>no</v>
          </cell>
          <cell r="BF1338" t="str">
            <v>no</v>
          </cell>
          <cell r="BK1338" t="str">
            <v>unknown:Europe</v>
          </cell>
          <cell r="BM1338" t="str">
            <v>temperate_boreal:Europe|temperate_nemoral:Europe</v>
          </cell>
          <cell r="BO1338">
            <v>2</v>
          </cell>
          <cell r="BR1338" t="str">
            <v>RedListCategoryLevel</v>
          </cell>
          <cell r="BT1338">
            <v>3</v>
          </cell>
          <cell r="BW1338" t="str">
            <v>SpreadYearlyIncreaseCalculatedExpansionSpeed</v>
          </cell>
          <cell r="BX1338">
            <v>236.19</v>
          </cell>
          <cell r="BY1338">
            <v>1</v>
          </cell>
          <cell r="CB1338" t="str">
            <v>T34,T35,T40,T42</v>
          </cell>
          <cell r="CC1338">
            <v>1</v>
          </cell>
          <cell r="CH1338">
            <v>1</v>
          </cell>
          <cell r="CM1338">
            <v>1</v>
          </cell>
          <cell r="CQ1338">
            <v>1</v>
          </cell>
          <cell r="CU1338">
            <v>1</v>
          </cell>
          <cell r="CX1338">
            <v>0</v>
          </cell>
          <cell r="CY1338">
            <v>1</v>
          </cell>
          <cell r="DB1338">
            <v>0</v>
          </cell>
          <cell r="DC1338" t="str">
            <v>Brekkavier &lt;i&gt;Salix &amp;#39:Brekkavier&amp;#39:&lt;/i&gt; er en kulturart, trolig utviklet fra en hybrid mellom islandsk grønnvier &lt;i&gt;S. phylicifolia&lt;/i&gt; og tundravier &lt;i&gt;S. arctica&lt;/i&gt;. Den er en meget populær og hardfør hagebusk med kompakt vekstform, mye brukt i anlegg og til del som le i kyststrøk. Den er bare kjent med hunnplanter og formerer seg ikke med frø, men nokså lett med avbrukne kvister som rotslår.</v>
          </cell>
          <cell r="DD1338" t="str">
            <v>Arten er trolig oversett og kan forekomme som forvillet i alle fylker, men dokumentasjon foreligger bare fra Østfold, Hedmark, Buskerud, Rogaland, Hordaland og Møre og Romsdal (informasjonen fra flere av disse funnene er ikke digitaliserte og dermed ikke med i dokumentasjonsfila). De første funnene er fra 1992 og 1994 i Rogaland, med økning i funn etter år 2000. Det er funnet minst ett &amp;#39:bestand&amp;#39: med flere busker.</v>
          </cell>
          <cell r="DE1338" t="str">
            <v>Arten er innført som hageplante og spredt til norsk natur med hageutkast.</v>
          </cell>
          <cell r="DF1338" t="str">
            <v>Invasjonspotensialet er moderat, en kombinasjon av begrenset median levetid og moderat ekspansjonshastighet. Vi antar at det bare blir begrenset økning av denne arten på grunn av manglende seksuell formering og svært begrensete distanser for vegetativ spredning (med kvister).</v>
          </cell>
          <cell r="DG1338" t="str">
            <v>Denne arten har ingen kjent eller forventet negativ økologisk effekt.</v>
          </cell>
          <cell r="DH1338" t="str">
            <v>Brekkavier vurderes til låg økologisk risiko, og bare på grunn av invasjonspotensialet. Arten er ikke kjent med seksuell reproduksjon og står bare igjen på steder der den er kastet ut eller som rester etter dyrkning. Den er mye brukt i hager og anlegg, særlig nordpå og i høgtliggende strøk, og bruken er økende. Vi kan dermed forvente økt funnfrekvens, men neppe noen egen-ekspansjon av betydning. Endringen fra forrige vurderingsrunde skyldes sterkt økende bruk og hyppighet på spredning.</v>
          </cell>
          <cell r="DI1338">
            <v>0</v>
          </cell>
        </row>
        <row r="1339">
          <cell r="B1339" t="str">
            <v>Salix eleagnos</v>
          </cell>
          <cell r="C1339" t="str">
            <v>Scop.</v>
          </cell>
          <cell r="D1339" t="str">
            <v>dunpil</v>
          </cell>
          <cell r="E1339">
            <v>145397</v>
          </cell>
          <cell r="F1339">
            <v>161226</v>
          </cell>
          <cell r="G1339" t="str">
            <v>ExpertGroups/Karplanter/N</v>
          </cell>
          <cell r="H1339" t="str">
            <v>Karplanter</v>
          </cell>
          <cell r="I1339" t="str">
            <v>Karplanter</v>
          </cell>
          <cell r="J1339" t="str">
            <v>NotApplicable</v>
          </cell>
          <cell r="M1339" t="str">
            <v>canNotEstablishWithin50years</v>
          </cell>
          <cell r="AA1339">
            <v>1993</v>
          </cell>
          <cell r="AB1339" t="str">
            <v>terrestrial</v>
          </cell>
          <cell r="AD1339" t="str">
            <v>unknown</v>
          </cell>
          <cell r="AE1339" t="str">
            <v>no</v>
          </cell>
          <cell r="AF1339" t="str">
            <v>unknown</v>
          </cell>
          <cell r="AI1339">
            <v>15</v>
          </cell>
          <cell r="AJ1339" t="str">
            <v>V</v>
          </cell>
          <cell r="AW1339" t="str">
            <v>Ingen kjent effekt</v>
          </cell>
          <cell r="AX1339" t="str">
            <v>Ingen kjent effekt</v>
          </cell>
          <cell r="BC1339" t="str">
            <v>Ingen kjent effekt</v>
          </cell>
          <cell r="BD1339" t="str">
            <v>Ingen kjent effekt</v>
          </cell>
          <cell r="BK1339" t="str">
            <v>temperate_nemoral:Europe|subtropic_mediterranean:Europe,Asia</v>
          </cell>
          <cell r="BM1339" t="str">
            <v>temperate_nemoral:Europe|subtropic_mediterranean:Europe,Asia</v>
          </cell>
          <cell r="DI1339">
            <v>1</v>
          </cell>
        </row>
        <row r="1340">
          <cell r="B1340" t="str">
            <v>Salix euxina 'Bullata'</v>
          </cell>
          <cell r="E1340">
            <v>140887</v>
          </cell>
          <cell r="F1340">
            <v>170060</v>
          </cell>
          <cell r="G1340" t="str">
            <v>ExpertGroups/Karplanter/N</v>
          </cell>
          <cell r="H1340" t="str">
            <v>Karplanter</v>
          </cell>
          <cell r="I1340" t="str">
            <v>Karplanter</v>
          </cell>
          <cell r="J1340" t="str">
            <v>AlienSpecie</v>
          </cell>
          <cell r="N1340">
            <v>1</v>
          </cell>
          <cell r="Q1340">
            <v>2</v>
          </cell>
          <cell r="T1340" t="str">
            <v>LO</v>
          </cell>
          <cell r="U1340">
            <v>2</v>
          </cell>
          <cell r="V1340" t="str">
            <v>1,2H</v>
          </cell>
          <cell r="AA1340">
            <v>2002</v>
          </cell>
          <cell r="AB1340" t="str">
            <v>terrestrial</v>
          </cell>
          <cell r="AD1340" t="str">
            <v>unknown</v>
          </cell>
          <cell r="AE1340" t="str">
            <v>no</v>
          </cell>
          <cell r="AF1340" t="str">
            <v>unknown</v>
          </cell>
          <cell r="AI1340">
            <v>15</v>
          </cell>
          <cell r="AJ1340" t="str">
            <v>V</v>
          </cell>
          <cell r="AK1340" t="str">
            <v>V</v>
          </cell>
          <cell r="AL1340">
            <v>1</v>
          </cell>
          <cell r="AM1340" t="str">
            <v>importDirect</v>
          </cell>
          <cell r="AN1340">
            <v>4</v>
          </cell>
          <cell r="AO1340" t="str">
            <v>introductionEscaped,spreadNaturalDispersal</v>
          </cell>
          <cell r="AP1340" t="str">
            <v>Bu</v>
          </cell>
          <cell r="AQ1340">
            <v>12</v>
          </cell>
          <cell r="AR1340">
            <v>6</v>
          </cell>
          <cell r="AS1340">
            <v>72</v>
          </cell>
          <cell r="AT1340">
            <v>20</v>
          </cell>
          <cell r="AU1340">
            <v>300</v>
          </cell>
          <cell r="AV1340">
            <v>100</v>
          </cell>
          <cell r="AW1340" t="str">
            <v>Ingen kjent effekt</v>
          </cell>
          <cell r="AX1340" t="str">
            <v>Ingen kjent effekt</v>
          </cell>
          <cell r="BC1340" t="str">
            <v>Ingen kjent effekt</v>
          </cell>
          <cell r="BD1340" t="str">
            <v>Ingen kjent effekt</v>
          </cell>
          <cell r="BE1340" t="str">
            <v>no</v>
          </cell>
          <cell r="BF1340" t="str">
            <v>no</v>
          </cell>
          <cell r="BK1340" t="str">
            <v>unknown:Europe</v>
          </cell>
          <cell r="BM1340" t="str">
            <v>unknown:Europe</v>
          </cell>
          <cell r="BO1340">
            <v>1</v>
          </cell>
          <cell r="BR1340" t="str">
            <v>RedListCategoryLevel</v>
          </cell>
          <cell r="BT1340">
            <v>1</v>
          </cell>
          <cell r="BW1340" t="str">
            <v>SpreadYearlyIncreaseCalculatedExpansionSpeed</v>
          </cell>
          <cell r="BX1340">
            <v>0</v>
          </cell>
          <cell r="BY1340">
            <v>1</v>
          </cell>
          <cell r="CB1340" t="str">
            <v>T40,V10,T30,T18</v>
          </cell>
          <cell r="CC1340">
            <v>1</v>
          </cell>
          <cell r="CH1340">
            <v>1</v>
          </cell>
          <cell r="CM1340">
            <v>1</v>
          </cell>
          <cell r="CQ1340">
            <v>1</v>
          </cell>
          <cell r="CU1340">
            <v>2</v>
          </cell>
          <cell r="CX1340">
            <v>1</v>
          </cell>
          <cell r="CY1340">
            <v>1</v>
          </cell>
          <cell r="DB1340">
            <v>0</v>
          </cell>
          <cell r="DC1340" t="str">
            <v>Skjørpil-kultivaren &lt;i&gt;Salix euxina &lt;/i&gt;&amp;#39:Bullata&amp;#39: dyrkes ofte som en busk eller et lite tre med kuleformet krone, men kan bli et nokså mektig tre som utvokst. Dens opprinnelse er uklar, men det materialet som er innført i Norge, synes å stamme fra Russland fra godt nord for det hjemlige området for stamarten rundt Svartehavet og Det kaspiske hav. Kultivaren har nok kommet til oss via Finland. Planten er bare kjent med hanner i Norge.</v>
          </cell>
          <cell r="DD1340" t="str">
            <v>Planten ble først lagt merke til i norske parker/hager i 2002 (Op Gjøvik). Kultivaren ble først funnet utafor kultur i 2013 i Bu Drammen: Tollbodkaia, der det er plantet en all&amp;#233: med trær, og der avkuttete og avbrukne kvister har havnet i utløpet til Drammenselva noen meter vekk. Disse har fulgt med strømmen noen meter, rotslått, og begynner å danne nye kratt. Senere er arten funnet på lignende vis langs Drammenselva i Mjøndalen (Bu Nedre Eiker), plantet på elvekanten og med spredte småbusker fra avrevne kvister og greiner. Flommen har her ført til formering og spredning. Funn i Lier skyldes utkast av avkuttete greiner. Funnene i Lier og Nedre Eiker er ikke kommet med ennå i det digitaliserte datamaterialet.</v>
          </cell>
          <cell r="DE1340" t="str">
            <v>Kultivaren er innført som hageplante: spredt ut i naturen med avbrukne eller avkuttete kvister som rotslår.</v>
          </cell>
          <cell r="DF1340" t="str">
            <v>Invasjonspotensialet er lite: bare noen få busker er kjent foreløpig, og det er ingen målbar ekspansjon ennå. Bestanden av forvillet &amp;#39:Bullata&amp;#39: er helt ubetydelig foreløpig, og heller ikke ventet å bli svært stor. &amp;#39:Bullata&amp;#39: plantes i stort og økende omfang over stordelen av landet, med dette fanges ikke opp av invasjonspotensialet som bare gjelder forvillete planter.</v>
          </cell>
          <cell r="DG1340" t="str">
            <v>&lt;p&gt;&lt;i&gt;Salix euxina &lt;/i&gt;&amp;#39:Bullata&amp;#39: vurderes til en liten økologisk effekt. Kultivaren kan hybridisere med den hjemlige arten istervier &lt;i&gt;Salix pentandra &lt;/i&gt;(LC livskraftig), men dette berører bare en liten del av den totale populasjonen av istervier (det som her kalles "lokal skala"). De &amp;#39:Bullata&amp;#39:-plantene vi kjenner i Norge, er hannlige, derfor er det kun pollenoverføring til istervier som er mulig. Hybridene mellom artene &lt;i&gt;S. euxina&lt;/i&gt; og &lt;i&gt;S. pentandra&lt;/i&gt; er lite frøfertile, men noe pollenfertile, og introgresjon er dermed en mulighet, også fra dyrkete &amp;#39:Bullata&amp;#39:&lt;i&gt;.&lt;/i&gt; Kultivaren plantes i stort omfang over store deler av landet, langt inn på Østlandet og langs hele kysten til Nordland, noe som gir &amp;#39:Bullata&amp;#39: en større mulig økologisk effekt enn den for &amp;#39:stamarten&amp;#39: som er begrenset til ytre Oslofjord.&lt;/p&gt;</v>
          </cell>
          <cell r="DH1340" t="str">
            <v>Skjørpil-kultivaren &amp;#39:Bullata&amp;#39: vurderes til låg økologisk risiko, med lite invasjonspotensial fordi det foreløpig er lite av den i norsk natur, og med en liten økologisk effekt knyttet til introgressiv hybridisering med hjemlig istervier. Effekten av &amp;#39:Bullata&amp;#39: er i all hovedsak forventet å være en distanse-effekt ved at pollen fra plantet &amp;#39:Bullata&amp;#39: føres over til stedegen istervier. Hvis vi også kunne ta hensyn til mengden av kultivaren som er dyrket, ville risikoen øke til høg. Kultivaren ble ikke vurdert separat ved vurderingen i 2012, og den var på det tidspunktet knapt kjent fra norsk natur.</v>
          </cell>
          <cell r="DI1340">
            <v>0</v>
          </cell>
        </row>
        <row r="1341">
          <cell r="B1341" t="str">
            <v>Rodgersia podophylla</v>
          </cell>
          <cell r="C1341" t="str">
            <v>A.Gray</v>
          </cell>
          <cell r="D1341" t="str">
            <v>koreabronseblad</v>
          </cell>
          <cell r="E1341">
            <v>63604</v>
          </cell>
          <cell r="F1341">
            <v>103644</v>
          </cell>
          <cell r="G1341" t="str">
            <v>ExpertGroups/Karplanter/N</v>
          </cell>
          <cell r="H1341" t="str">
            <v>Karplanter</v>
          </cell>
          <cell r="I1341" t="str">
            <v>Karplanter</v>
          </cell>
          <cell r="J1341" t="str">
            <v>AlienSpecie</v>
          </cell>
          <cell r="N1341">
            <v>3</v>
          </cell>
          <cell r="Q1341">
            <v>1</v>
          </cell>
          <cell r="S1341" t="str">
            <v>V</v>
          </cell>
          <cell r="T1341" t="str">
            <v>LO</v>
          </cell>
          <cell r="U1341">
            <v>2</v>
          </cell>
          <cell r="V1341" t="str">
            <v>3B,1</v>
          </cell>
          <cell r="X1341">
            <v>1</v>
          </cell>
          <cell r="Y1341">
            <v>1</v>
          </cell>
          <cell r="Z1341">
            <v>1</v>
          </cell>
          <cell r="AA1341">
            <v>1986</v>
          </cell>
          <cell r="AB1341" t="str">
            <v>terrestrial</v>
          </cell>
          <cell r="AD1341" t="str">
            <v>unknown</v>
          </cell>
          <cell r="AE1341" t="str">
            <v>yes</v>
          </cell>
          <cell r="AF1341" t="str">
            <v>unknown</v>
          </cell>
          <cell r="AG1341">
            <v>1986</v>
          </cell>
          <cell r="AH1341" t="str">
            <v>Ho Bergen: Hop, Berlevatnet</v>
          </cell>
          <cell r="AI1341">
            <v>10</v>
          </cell>
          <cell r="AJ1341" t="str">
            <v>V</v>
          </cell>
          <cell r="AL1341">
            <v>1</v>
          </cell>
          <cell r="AM1341" t="str">
            <v>importDirect</v>
          </cell>
          <cell r="AN1341">
            <v>1</v>
          </cell>
          <cell r="AO1341" t="str">
            <v>introductionEscaped</v>
          </cell>
          <cell r="AP1341" t="str">
            <v>Øs,Bu,Ve,Aa,Ro,Sf,Mr,St,No,Tr</v>
          </cell>
          <cell r="AQ1341">
            <v>84</v>
          </cell>
          <cell r="AR1341">
            <v>3</v>
          </cell>
          <cell r="AS1341">
            <v>252</v>
          </cell>
          <cell r="AT1341">
            <v>275000</v>
          </cell>
          <cell r="AU1341">
            <v>500</v>
          </cell>
          <cell r="AV1341">
            <v>60</v>
          </cell>
          <cell r="AW1341" t="str">
            <v>Ingen kjent effekt</v>
          </cell>
          <cell r="AX1341" t="str">
            <v>Ingen kjent effekt</v>
          </cell>
          <cell r="BC1341" t="str">
            <v>Ingen kjent effekt</v>
          </cell>
          <cell r="BD1341" t="str">
            <v>Ingen kjent effekt</v>
          </cell>
          <cell r="BE1341" t="str">
            <v>no</v>
          </cell>
          <cell r="BF1341" t="str">
            <v>no</v>
          </cell>
          <cell r="BG1341" t="str">
            <v>V</v>
          </cell>
          <cell r="BK1341" t="str">
            <v>temperate_nemoral:Asia</v>
          </cell>
          <cell r="BM1341" t="str">
            <v>temperate_nemoral:Europe,Asia</v>
          </cell>
          <cell r="BO1341">
            <v>2</v>
          </cell>
          <cell r="BR1341" t="str">
            <v>RedListCategoryLevel</v>
          </cell>
          <cell r="BT1341">
            <v>3</v>
          </cell>
          <cell r="BW1341" t="str">
            <v>SpreadYearlyIncreaseObservations</v>
          </cell>
          <cell r="BX1341">
            <v>302</v>
          </cell>
          <cell r="BY1341">
            <v>1</v>
          </cell>
          <cell r="CB1341" t="str">
            <v>T4,T35,T40</v>
          </cell>
          <cell r="CC1341">
            <v>1</v>
          </cell>
          <cell r="CD1341" t="str">
            <v>X</v>
          </cell>
          <cell r="CH1341">
            <v>1</v>
          </cell>
          <cell r="CI1341" t="str">
            <v>X</v>
          </cell>
          <cell r="CL1341" t="str">
            <v>T4</v>
          </cell>
          <cell r="CM1341">
            <v>1</v>
          </cell>
          <cell r="CQ1341">
            <v>1</v>
          </cell>
          <cell r="CU1341">
            <v>1</v>
          </cell>
          <cell r="CX1341">
            <v>0</v>
          </cell>
          <cell r="CY1341">
            <v>1</v>
          </cell>
          <cell r="DB1341">
            <v>0</v>
          </cell>
          <cell r="DC1341" t="str">
            <v>Koreabronseblad &lt;i&gt;Rodgersia podophylla&lt;/i&gt; er en langlevd, flerårig urt med frøformering og noe klonal vekst med jordstengler. Den stammer fra Øst-Asia (Nordøst-Kina, Korea, Japan).</v>
          </cell>
          <cell r="DD1341" t="str">
            <v>&lt;p&gt;Koreabronseblad er en relativt ny hagestaude i Norge, men kan bli ganske stor ved vegetativ vekst. Dette predisponerer den til å bli gravd opp og dumpet, fortrinnsvis i en veikant eller skog der ingen ser at hageeieren gjør det. Alle norske forekomster stammer trolig fra slik dumping. Den første forekomsten synes nå å spre seg også med frø (Ho Bergen: Berlevatnet), men de andre er trolig bare kloner. Arten ble registrert på følgende steder fram til 2005: Ho Bergen: nord, sør og sørvest for Berlevatnet, 1986-2010, Ho Kvam: nordøst for Øystese veiskråning 1995, SF Høyanger: Vadheim, jordhaug nær bebyggelsen 1991, MR Haram: Brattvåg, under veiskråning 1995 (typisk dumpeplass), og Tr Tromsø: Holtmarka, "under en liten, halvdød gran" 2004 (en annen typisk dumpeplass). Etter 2005 er den registrert på 18 nye steder i 9 fylker, nord til No Narvik. Koreabronseblad kan trolig begynne effektivt å reprodusere og danne små bestander i Norge.&lt;/p&gt;</v>
          </cell>
          <cell r="DE1341" t="str">
            <v>Arten er innført hageplante og spredt ut fra hager nesten bare med hageutkast, men med begynnende frøformering i norsk natur.</v>
          </cell>
          <cell r="DF1341" t="str">
            <v>Invasjonspotensialet er moderat, som en kombinasjon av begrenset median levetid, men moderat ekspansjonshastighet.</v>
          </cell>
          <cell r="DG1341" t="str">
            <v>Det er ingen kjente negative økologiske effekter knyttet til arten foreløpig. Arten kan imidlertid bli storvokst og dominerende, og den kan derfor forventes å få en liten fortrengningseffekt i løpet av de kommende 50 år. Vi setter derfor usikkerhet oppover til en liten effekt..</v>
          </cell>
          <cell r="DH1341" t="str">
            <v>&lt;p&gt;Koreabronseblad vurderes til låg økologisk risiko, som en kombinasjon av moderat invasjonspotensial og ingen kjent, med usikkerhet til en liten) økologisk effekt.&lt;/p&gt;</v>
          </cell>
          <cell r="DI1341">
            <v>0</v>
          </cell>
        </row>
        <row r="1342">
          <cell r="B1342" t="str">
            <v>Sambucus nigra</v>
          </cell>
          <cell r="C1342" t="str">
            <v>L.</v>
          </cell>
          <cell r="D1342" t="str">
            <v>svarthyll</v>
          </cell>
          <cell r="E1342">
            <v>61662</v>
          </cell>
          <cell r="F1342">
            <v>101702</v>
          </cell>
          <cell r="G1342" t="str">
            <v>ExpertGroups/Karplanter/N</v>
          </cell>
          <cell r="H1342" t="str">
            <v>Karplanter</v>
          </cell>
          <cell r="I1342" t="str">
            <v>Karplanter</v>
          </cell>
          <cell r="J1342" t="str">
            <v>NotApplicable</v>
          </cell>
          <cell r="M1342" t="str">
            <v>traditionalProductionSpecie</v>
          </cell>
          <cell r="X1342">
            <v>2</v>
          </cell>
          <cell r="Y1342">
            <v>3</v>
          </cell>
          <cell r="Z1342">
            <v>2</v>
          </cell>
          <cell r="AA1342">
            <v>1694</v>
          </cell>
          <cell r="AB1342" t="str">
            <v>terrestrial</v>
          </cell>
          <cell r="AD1342" t="str">
            <v>unknown</v>
          </cell>
          <cell r="AE1342" t="str">
            <v>yes</v>
          </cell>
          <cell r="AF1342" t="str">
            <v>unknown</v>
          </cell>
          <cell r="AG1342">
            <v>1856</v>
          </cell>
          <cell r="AH1342" t="str">
            <v>Ak Frogn: Drøbak</v>
          </cell>
          <cell r="AI1342">
            <v>20</v>
          </cell>
          <cell r="AJ1342" t="str">
            <v>V</v>
          </cell>
          <cell r="AW1342" t="str">
            <v>Ingen kjent effekt</v>
          </cell>
          <cell r="AX1342" t="str">
            <v>Ingen kjent effekt</v>
          </cell>
          <cell r="BC1342" t="str">
            <v>Ingen kjent effekt</v>
          </cell>
          <cell r="BD1342" t="str">
            <v>Ingen kjent effekt</v>
          </cell>
          <cell r="BK1342" t="str">
            <v>temperate_nemoral:Europe,Asia|subtropic_mediterranean:Europe,Asia,Africa</v>
          </cell>
          <cell r="BM1342" t="str">
            <v>temperate_nemoral:Europe,Asia,Oceania,NorthAndCentralAmerica,SouthAmerica|subtropic_unspecified:Oceania,NorthAndCentralAmerica,SouthAmerica|subtropic_mediterranean:Europe,Asia,Africa|subtropic_humid:Africa|subtropic_highlands:SouthAmerica|tropic:NorthAndCentralAmerica,SouthAmerica</v>
          </cell>
          <cell r="DI1342">
            <v>4</v>
          </cell>
        </row>
        <row r="1343">
          <cell r="B1343" t="str">
            <v>Thuja occidentalis</v>
          </cell>
          <cell r="C1343" t="str">
            <v>L.</v>
          </cell>
          <cell r="D1343" t="str">
            <v>tuja</v>
          </cell>
          <cell r="E1343">
            <v>63749</v>
          </cell>
          <cell r="F1343">
            <v>103789</v>
          </cell>
          <cell r="G1343" t="str">
            <v>ExpertGroups/Karplanter/N</v>
          </cell>
          <cell r="H1343" t="str">
            <v>Karplanter</v>
          </cell>
          <cell r="I1343" t="str">
            <v>Karplanter</v>
          </cell>
          <cell r="J1343" t="str">
            <v>AlienSpecie</v>
          </cell>
          <cell r="N1343">
            <v>3</v>
          </cell>
          <cell r="Q1343">
            <v>2</v>
          </cell>
          <cell r="S1343" t="str">
            <v>V</v>
          </cell>
          <cell r="T1343" t="str">
            <v>LO</v>
          </cell>
          <cell r="U1343">
            <v>2</v>
          </cell>
          <cell r="V1343" t="str">
            <v>3AB,2DE</v>
          </cell>
          <cell r="W1343" t="str">
            <v>HI</v>
          </cell>
          <cell r="X1343">
            <v>2</v>
          </cell>
          <cell r="Y1343">
            <v>3</v>
          </cell>
          <cell r="Z1343">
            <v>2</v>
          </cell>
          <cell r="AA1343">
            <v>1914</v>
          </cell>
          <cell r="AB1343" t="str">
            <v>terrestrial</v>
          </cell>
          <cell r="AD1343" t="str">
            <v>unknown</v>
          </cell>
          <cell r="AE1343" t="str">
            <v>yes</v>
          </cell>
          <cell r="AF1343" t="str">
            <v>unknown</v>
          </cell>
          <cell r="AG1343">
            <v>2017</v>
          </cell>
          <cell r="AH1343" t="str">
            <v>Ak Asker: Holmen ved E18</v>
          </cell>
          <cell r="AI1343">
            <v>15</v>
          </cell>
          <cell r="AJ1343" t="str">
            <v>V</v>
          </cell>
          <cell r="AL1343">
            <v>1</v>
          </cell>
          <cell r="AM1343" t="str">
            <v>importDirect</v>
          </cell>
          <cell r="AN1343">
            <v>4</v>
          </cell>
          <cell r="AO1343" t="str">
            <v>introductionEscaped,spreadNaturalDispersal</v>
          </cell>
          <cell r="AP1343" t="str">
            <v>Øs,OsA,He,Bu,Te,Ro,Ho,Sf,Mr,St,Nt,No</v>
          </cell>
          <cell r="AQ1343">
            <v>140</v>
          </cell>
          <cell r="AR1343">
            <v>10</v>
          </cell>
          <cell r="AS1343">
            <v>1400</v>
          </cell>
          <cell r="AT1343">
            <v>238000</v>
          </cell>
          <cell r="AU1343">
            <v>4200</v>
          </cell>
          <cell r="AV1343">
            <v>30</v>
          </cell>
          <cell r="AW1343" t="str">
            <v>Ingen kjent effekt</v>
          </cell>
          <cell r="AX1343" t="str">
            <v>Ingen kjent effekt</v>
          </cell>
          <cell r="BC1343" t="str">
            <v>Ingen kjent effekt</v>
          </cell>
          <cell r="BD1343" t="str">
            <v>Ingen kjent effekt</v>
          </cell>
          <cell r="BE1343" t="str">
            <v>no</v>
          </cell>
          <cell r="BF1343" t="str">
            <v>yes</v>
          </cell>
          <cell r="BI1343" t="str">
            <v>V</v>
          </cell>
          <cell r="BK1343" t="str">
            <v>temperate_boreal:NorthAndCentralAmerica|temperate_nemoral:NorthAndCentralAmerica|subtropic_unspecified:NorthAndCentralAmerica</v>
          </cell>
          <cell r="BM1343" t="str">
            <v>temperate_boreal:Europe,NorthAndCentralAmerica|temperate_nemoral:Europe,Asia,Oceania,NorthAndCentralAmerica|subtropic_unspecified:Asia,NorthAndCentralAmerica|subtropic_mediterranean:Europe,Oceania</v>
          </cell>
          <cell r="BO1343">
            <v>3</v>
          </cell>
          <cell r="BR1343" t="str">
            <v>RedListCategoryLevel</v>
          </cell>
          <cell r="BT1343">
            <v>3</v>
          </cell>
          <cell r="BW1343" t="str">
            <v>SpreadYearlyIncreaseObservations</v>
          </cell>
          <cell r="BX1343">
            <v>248</v>
          </cell>
          <cell r="BY1343">
            <v>1</v>
          </cell>
          <cell r="CB1343" t="str">
            <v>T30-C-2,T35,T39,T1,T40,T4-C-3,T4-C-4,T4-C-7,T4-C-8,T4-C-11,T4-C-12</v>
          </cell>
          <cell r="CC1343">
            <v>2</v>
          </cell>
          <cell r="CD1343" t="str">
            <v>X</v>
          </cell>
          <cell r="CG1343" t="str">
            <v>T30-C-2</v>
          </cell>
          <cell r="CH1343">
            <v>2</v>
          </cell>
          <cell r="CI1343" t="str">
            <v>X</v>
          </cell>
          <cell r="CL1343" t="str">
            <v>T30-C-2,T30-C-2</v>
          </cell>
          <cell r="CM1343">
            <v>1</v>
          </cell>
          <cell r="CQ1343">
            <v>1</v>
          </cell>
          <cell r="CT1343" t="str">
            <v>T30-C-2,T4-C-3,T4-C-7,T4-C-8</v>
          </cell>
          <cell r="CU1343">
            <v>1</v>
          </cell>
          <cell r="CX1343">
            <v>0</v>
          </cell>
          <cell r="CY1343">
            <v>1</v>
          </cell>
          <cell r="DB1343">
            <v>0</v>
          </cell>
          <cell r="DC1343" t="str">
            <v>Tuja &lt;em&gt;Thuja occidentalis &lt;/em&gt;er et potensielt stort tre med frøreproduksjon. Det stammer fra østlige Nord-Amerika og har vært plantet i Norge siden ca. 1870. Arten er særdeles populær spesielt i private hager, og er trolig det bartreet som blir dyrket oftest som prydtre, men kanskje oftest som busk eller hekk.</v>
          </cell>
          <cell r="DD1343" t="str">
            <v>&lt;p&gt;Tuja ble først rapportert forvillet i 1952 i Ho Bergen. Siden har den økt langsomt og er per i dag rapportert som frøforvillet fra 35 forekomster på Østlandet, Vestlandet (bl.a. rapportert av Øystein Folden pers. komm. med spredning i MR Tingvoll til beitemarkskant og beiteskog, med modne kongler), i Trøndelag og i Nordland. Forvillete bartrær er sterkt underrepresentert i de botaniske innsamlingene, og funnfrekvensene gir knapt noe realistisk bilde av hvor mye vi har av dem. Det finnes også kun ganske få observasjoner av arten. Mørketallet er trolig ganske høyt.&lt;/p&gt;</v>
          </cell>
          <cell r="DE1343" t="str">
            <v>Arten bruker kort tid på å bli reproduktiv og blir det som hagebusk eller hekk (særlig observert de siste 10 årene). Det er overraskende at tuja først ble rapportert forvillet i 1952, lenge etter at de tidligste plantete trærne kom i reproduktiv alder. Frøene er vindspredte og kan spres over bra avstander, 100 m eller mer.</v>
          </cell>
          <cell r="DF1343" t="str">
            <v>Tuja har moderat invasjonspotensial, et resultat av moderate skår både på median levetid og ekspansjonshastighet.&lt;br/&gt;Tuja er blitt plantet i et så enormt omfang de siste tiårene at en akselererende spredning og etablering er forventet innen de neste 50 årene, også fordi arten setter mye mer frø enn tidligere, trolig som følge av klimaendringer. Vi kan forvente en sterk økning i spredningen når de utallige plantene som er satt ut i hager de siste 30-50 årene blir fullt reproduktive. &lt;br/&gt;</v>
          </cell>
          <cell r="DG1343" t="str">
            <v>Arten vurderes å ha en liten økologisk effekt med usikkerhet til middels. I sitt naturlige utbredelsesområde er arten først og fremst karakteristisk for fuktig eller myrlendt skog og flommark, ofte på torv eller sumpjord, og den kan derfor ha et meget stort potensial dersom den etableres i de rette naturtypene i Norge. Den er minst like vanlig i lauvskog som i barskog, noe som innebærer at det kan medføre strukturendring og fortrengning av hjemlige arter i norske lauvskoger på flommark. Det er foreløpig ikke påvist noen negative økologiske effekter i Norge (derav usikkerheten). Negative effekter vil imidlertid trolig oppstå dersom den invaderer flommarkskog, dens hjemlige naturtype i Nord-Amerika. Foreløpig er bare første og andre generasjon forvillete planter registrert i norsk natur, men dette vil endre seg i løpet av de neste 50 år. Arten beites i betydelig omfang av rådyr, noe som kan hemme foryngelse av arten i naturen. Arten forvilles relativt sjelden og vokser så langsomt at en slik effekt neppe blir tydelig på flere hundre år. I sitt naturlige utbredelsesområde blir tuja sjelden dominerende i vegetasjonen, men det utelukker ikke at den kan bli det her i landet.</v>
          </cell>
          <cell r="DH1343" t="str">
            <v>&lt;p&gt;Tuja vurderes til låg økologisk risiko (med usikkerhet til høg), en kombinasjon av et moderat invasjonspotensial og faren for fortrengning av stedegne arter, både hjemlige og truede, i flommarkskoger i løpet av de neste femti årene. På lengre sikt er det også fare for strukturendringer i slike skoger. Ved forrige vurderingsrunde i 2012 ble arten vurdert til låg risiko. Siden da er det observert stadig flere forvillinger og etablering av reproduserende bestand i norsk natur.&lt;/p&gt;</v>
          </cell>
          <cell r="DI1343">
            <v>0</v>
          </cell>
        </row>
        <row r="1344">
          <cell r="B1344" t="str">
            <v>Reseda lutea</v>
          </cell>
          <cell r="C1344" t="str">
            <v>L.</v>
          </cell>
          <cell r="D1344" t="str">
            <v>byreseda</v>
          </cell>
          <cell r="E1344">
            <v>136751</v>
          </cell>
          <cell r="F1344">
            <v>101330</v>
          </cell>
          <cell r="G1344" t="str">
            <v>ExpertGroups/Karplanter/N</v>
          </cell>
          <cell r="H1344" t="str">
            <v>Karplanter</v>
          </cell>
          <cell r="I1344" t="str">
            <v>Karplanter</v>
          </cell>
          <cell r="J1344" t="str">
            <v>AlienSpecie</v>
          </cell>
          <cell r="N1344">
            <v>2</v>
          </cell>
          <cell r="O1344" t="str">
            <v>V</v>
          </cell>
          <cell r="Q1344">
            <v>1</v>
          </cell>
          <cell r="T1344" t="str">
            <v>LO</v>
          </cell>
          <cell r="U1344">
            <v>2</v>
          </cell>
          <cell r="V1344" t="str">
            <v>2A,1</v>
          </cell>
          <cell r="W1344" t="str">
            <v>NK</v>
          </cell>
          <cell r="X1344">
            <v>2</v>
          </cell>
          <cell r="Y1344">
            <v>2</v>
          </cell>
          <cell r="Z1344">
            <v>1</v>
          </cell>
          <cell r="AA1344" t="str">
            <v>1841-1860</v>
          </cell>
          <cell r="AB1344" t="str">
            <v>terrestrial</v>
          </cell>
          <cell r="AD1344" t="str">
            <v>origin,unknown</v>
          </cell>
          <cell r="AE1344" t="str">
            <v>yes</v>
          </cell>
          <cell r="AF1344" t="str">
            <v>unknown</v>
          </cell>
          <cell r="AG1344" t="str">
            <v>1841-1860</v>
          </cell>
          <cell r="AH1344" t="str">
            <v>Oslo: "Natmandshaugen"</v>
          </cell>
          <cell r="AI1344">
            <v>3</v>
          </cell>
          <cell r="AJ1344" t="str">
            <v>V</v>
          </cell>
          <cell r="AN1344">
            <v>4</v>
          </cell>
          <cell r="AO1344" t="str">
            <v>introductionStowaway,introductionTransportpollution,spreadStowaway,spreadNaturalDispersal</v>
          </cell>
          <cell r="AP1344" t="str">
            <v>Øs,OsA,He,Ve,Te,Va,St,No</v>
          </cell>
          <cell r="AQ1344">
            <v>140</v>
          </cell>
          <cell r="AR1344">
            <v>4</v>
          </cell>
          <cell r="AS1344">
            <v>560</v>
          </cell>
          <cell r="AT1344">
            <v>150000</v>
          </cell>
          <cell r="AU1344">
            <v>500</v>
          </cell>
          <cell r="AV1344">
            <v>100</v>
          </cell>
          <cell r="AW1344" t="str">
            <v>Ingen kjent effekt</v>
          </cell>
          <cell r="AX1344" t="str">
            <v>Ingen kjent effekt</v>
          </cell>
          <cell r="BC1344" t="str">
            <v>Ingen kjent effekt</v>
          </cell>
          <cell r="BD1344" t="str">
            <v>Ingen kjent effekt</v>
          </cell>
          <cell r="BE1344" t="str">
            <v>no</v>
          </cell>
          <cell r="BF1344" t="str">
            <v>no</v>
          </cell>
          <cell r="BG1344" t="str">
            <v>V</v>
          </cell>
          <cell r="BK1344" t="str">
            <v>subtropic_mediterranean:Europe,Asia,Africa</v>
          </cell>
          <cell r="BM1344" t="str">
            <v>temperate_nemoral:Europe,Asia,Oceania,NorthAndCentralAmerica|subtropic_mediterranean:Europe,Asia,Africa,Oceania|subtropic_caperegion:Africa</v>
          </cell>
          <cell r="BO1344">
            <v>3</v>
          </cell>
          <cell r="BQ1344" t="str">
            <v>X</v>
          </cell>
          <cell r="BR1344" t="str">
            <v>RedListCategoryLevel</v>
          </cell>
          <cell r="BT1344">
            <v>1</v>
          </cell>
          <cell r="BW1344" t="str">
            <v>SpreadYearlyIncreaseCalculatedExpansionSpeed</v>
          </cell>
          <cell r="BX1344">
            <v>0</v>
          </cell>
          <cell r="BY1344">
            <v>1</v>
          </cell>
          <cell r="CB1344" t="str">
            <v>T32,T35,T37,T40,T43</v>
          </cell>
          <cell r="CC1344">
            <v>1</v>
          </cell>
          <cell r="CH1344">
            <v>1</v>
          </cell>
          <cell r="CM1344">
            <v>1</v>
          </cell>
          <cell r="CQ1344">
            <v>1</v>
          </cell>
          <cell r="CU1344">
            <v>1</v>
          </cell>
          <cell r="CX1344">
            <v>0</v>
          </cell>
          <cell r="CY1344">
            <v>1</v>
          </cell>
          <cell r="DB1344">
            <v>0</v>
          </cell>
          <cell r="DC1344" t="str">
            <v>Byreseda &lt;i&gt;Reseda lutea&lt;/i&gt; er en kortlevd flerårig art med frøreproduksjon. Den stammer trolig fra Middelhavsområdet og Vest-Asia.</v>
          </cell>
          <cell r="DD1344" t="str">
            <v>&lt;p&gt;Byreseda har vært mer eller mindre stabil i Norge siden første halvdel av 1800-tallet, men med minskende funnfrekvens de siste 90 årene. Arten kom inn på en lang rekke ballastplasser i siste halvdel av 1800-tallet og fram til ca. 1910, deretter ved flere møller. Den har etablert stabile, langvarige bestander på Østlandet fra Østfold og Akershus sør til Vest-Agder, men bestandene i andre landsdeler er trolig ikke stabile. I Sør-Trøndelag er arten funnet fra slutten av 1800-tallet fram til 1973, med nyfunn på trolig nysådd mark i 2015. Det er også noen nye funn i Møre og Romsdal, Nordland (Bodø) og Troms (Tromsø), men disse skyldes trolig spredning med grasfrø, og det er usikkert hvor permanent disse blir. Øystein Folden (pers. komm.) oppgir en forekomst ved Skjevling i Møre og Romsdal som har vært permanent i perioden 2010-2017.&lt;/p&gt;</v>
          </cell>
          <cell r="DE1344" t="str">
            <v>Arten er innført med ballastjord, som forurensning med korn, og med grasfrø. Den har nokså passiv spredning, men noe spredning må skje med transportmidler (biler): arten er særlig hyppig på veikanter.</v>
          </cell>
          <cell r="DF1344" t="str">
            <v>Invasjonspotensialet er begrenset, med usikkerhet til lite, som en kombinasjon mellom moderat (til begrenset) median levetid, men ingen (eller negativ) ekspansjon.</v>
          </cell>
          <cell r="DG1344" t="str">
            <v>Ingen kjente negative økologiske effekter er knyttet til arten.</v>
          </cell>
          <cell r="DH1344" t="str">
            <v>&lt;p&gt;Byreseda vurderes til låg økologisk risiko, med usikkerhet til ingen risiko.&lt;/p&gt;</v>
          </cell>
          <cell r="DI1344">
            <v>0</v>
          </cell>
        </row>
        <row r="1345">
          <cell r="B1345" t="str">
            <v>Hydrangea petiolaris</v>
          </cell>
          <cell r="C1345" t="str">
            <v>Siebold &amp; Zucc.</v>
          </cell>
          <cell r="D1345" t="str">
            <v>klatrehortenisa</v>
          </cell>
          <cell r="E1345">
            <v>144416</v>
          </cell>
          <cell r="F1345">
            <v>127952</v>
          </cell>
          <cell r="G1345" t="str">
            <v>ExpertGroups/Karplanter/N</v>
          </cell>
          <cell r="H1345" t="str">
            <v>Karplanter</v>
          </cell>
          <cell r="I1345" t="str">
            <v>Karplanter</v>
          </cell>
          <cell r="J1345" t="str">
            <v>AlienSpecie</v>
          </cell>
          <cell r="N1345">
            <v>2</v>
          </cell>
          <cell r="O1345" t="str">
            <v>V</v>
          </cell>
          <cell r="Q1345">
            <v>1</v>
          </cell>
          <cell r="S1345" t="str">
            <v>V</v>
          </cell>
          <cell r="T1345" t="str">
            <v>LO</v>
          </cell>
          <cell r="U1345">
            <v>2</v>
          </cell>
          <cell r="V1345" t="str">
            <v>2B,1</v>
          </cell>
          <cell r="W1345" t="str">
            <v>NK</v>
          </cell>
          <cell r="X1345">
            <v>1</v>
          </cell>
          <cell r="Y1345">
            <v>1</v>
          </cell>
          <cell r="Z1345">
            <v>1</v>
          </cell>
          <cell r="AA1345">
            <v>1986</v>
          </cell>
          <cell r="AB1345" t="str">
            <v>terrestrial</v>
          </cell>
          <cell r="AD1345" t="str">
            <v>unknown</v>
          </cell>
          <cell r="AE1345" t="str">
            <v>yes</v>
          </cell>
          <cell r="AF1345" t="str">
            <v>unknown</v>
          </cell>
          <cell r="AI1345">
            <v>15</v>
          </cell>
          <cell r="AJ1345" t="str">
            <v>V</v>
          </cell>
          <cell r="AL1345">
            <v>1</v>
          </cell>
          <cell r="AM1345" t="str">
            <v>importDirect</v>
          </cell>
          <cell r="AN1345">
            <v>2</v>
          </cell>
          <cell r="AO1345" t="str">
            <v>introductionEscaped</v>
          </cell>
          <cell r="AP1345" t="str">
            <v>OsA,Aa,Va,Ho,Mr</v>
          </cell>
          <cell r="AQ1345">
            <v>16</v>
          </cell>
          <cell r="AR1345">
            <v>5</v>
          </cell>
          <cell r="AS1345">
            <v>80</v>
          </cell>
          <cell r="AT1345">
            <v>71800</v>
          </cell>
          <cell r="AU1345">
            <v>160</v>
          </cell>
          <cell r="AV1345">
            <v>25</v>
          </cell>
          <cell r="AW1345" t="str">
            <v>Ingen kjent effekt</v>
          </cell>
          <cell r="AX1345" t="str">
            <v>Ingen kjent effekt</v>
          </cell>
          <cell r="BC1345" t="str">
            <v>Ingen kjent effekt</v>
          </cell>
          <cell r="BD1345" t="str">
            <v>Ingen kjent effekt</v>
          </cell>
          <cell r="BK1345" t="str">
            <v>temperate_nemoral:Asia|subtropic_unspecified:Asia</v>
          </cell>
          <cell r="BM1345" t="str">
            <v>temperate_nemoral:Europe,Asia|subtropic_unspecified:Asia</v>
          </cell>
          <cell r="BO1345">
            <v>1</v>
          </cell>
          <cell r="BP1345" t="str">
            <v>X</v>
          </cell>
          <cell r="BR1345" t="str">
            <v>RedListCategoryLevel</v>
          </cell>
          <cell r="BT1345">
            <v>2</v>
          </cell>
          <cell r="BV1345" t="str">
            <v>X</v>
          </cell>
          <cell r="BW1345" t="str">
            <v>SpreadYearlyIncreaseCalculatedExpansionSpeed</v>
          </cell>
          <cell r="BX1345">
            <v>105.14</v>
          </cell>
          <cell r="BY1345">
            <v>1</v>
          </cell>
          <cell r="CB1345" t="str">
            <v>T4,T1,T32</v>
          </cell>
          <cell r="CC1345">
            <v>1</v>
          </cell>
          <cell r="CD1345" t="str">
            <v>X</v>
          </cell>
          <cell r="CH1345">
            <v>1</v>
          </cell>
          <cell r="CL1345" t="str">
            <v>T1,T32</v>
          </cell>
          <cell r="CM1345">
            <v>1</v>
          </cell>
          <cell r="CQ1345">
            <v>1</v>
          </cell>
          <cell r="CU1345">
            <v>1</v>
          </cell>
          <cell r="CX1345">
            <v>0</v>
          </cell>
          <cell r="CY1345">
            <v>1</v>
          </cell>
          <cell r="DB1345">
            <v>0</v>
          </cell>
          <cell r="DC1345" t="str">
            <v>&lt;p&gt;Klatrehortensia &lt;em&gt;Hortensia petiolaris &lt;/em&gt;er en klatrebusk fra Sør- og Øst-Asia. Den er innført som hagebusk, meget populær og i rask økning som dyrket, og er hardfør i kyststrøk i hvert fall nord til Møre og Romsdal. Vi har ingen indikasjoner på at klatrehortensia kan formere seg (med frø) i Norge (eller i våre naboland). Vurderingen dekker også planter angitt under navnet &lt;i&gt;Hydrangea anomala&lt;/i&gt;.&lt;/p&gt;</v>
          </cell>
          <cell r="DD1345" t="str">
            <v>&lt;p&gt;Klatrehortensia er funnet seks steder i seks fylker i perioden fra og med 1986: Oslo 2007: Ak Asker 2002 og 2008 (men kan ha stått her siden 1960-tallet), AA Iveland 1999, VA Songdalen 2000, Ho Bergen 1986, og MR Giske 2015. &lt;/p&gt;</v>
          </cell>
          <cell r="DE1345" t="str">
            <v>Arten dyrkes som hagebusk og alle kjente forekomster i norsk natur skyldes utsetting, utvoksning fra hager, eller dumping av hageavfall.</v>
          </cell>
          <cell r="DF1345" t="str">
            <v>Arten har et begrenset (til lite) invasjonspotensial, en kombinasjon mellom en liten (til begrenset) median levetid og en begrenset (til liten) ekspansjonshastighet.</v>
          </cell>
          <cell r="DG1345" t="str">
            <v>Arten vurderes å ha ingen kjent økologisk effekt med usikkerhet til en liten effekt. Klatrehortensia dekket tidligere mye av vegetasjonen på bergveggene og hyllene nedenfor Akershus festning og var en trussel mot den truede arten sylinderknøttsnegl (se Olsen 2008). Arten er nå fjernet fra det kritiske området. Arten vokser seg imidlertid ut fra hager og plantninger andre steder og kan lokalt fortrenge stedegne arter, spesielt på grunnlendt kalkmark i Oslofjorden (Bård Bredesen, pers. komm.).</v>
          </cell>
          <cell r="DH1345" t="str">
            <v>&lt;p&gt;Klatrehortensia vurderes til låg økologisk risiko (med usikkerhet til ingen kjent), en kombinasjon mellom et begrenset (til lite) invasjonspotensial og ingen kjent (til en liten) økologisk effekt. Ved forrige vurderingsrunde ble arten vurdert til ingen kjent risiko: siden den gang har det kommet noen flere forekomster i tillegg til at vi har fått informasjon om en viss fortrengningseffekt.&lt;/p&gt;</v>
          </cell>
          <cell r="DI1345">
            <v>1</v>
          </cell>
        </row>
        <row r="1346">
          <cell r="B1346" t="str">
            <v>Salix ×calodendron</v>
          </cell>
          <cell r="C1346" t="str">
            <v>Wimm.</v>
          </cell>
          <cell r="D1346" t="str">
            <v>fagervier</v>
          </cell>
          <cell r="E1346">
            <v>137207</v>
          </cell>
          <cell r="F1346">
            <v>102658</v>
          </cell>
          <cell r="G1346" t="str">
            <v>ExpertGroups/Karplanter/N</v>
          </cell>
          <cell r="H1346" t="str">
            <v>Karplanter</v>
          </cell>
          <cell r="I1346" t="str">
            <v>Karplanter</v>
          </cell>
          <cell r="J1346" t="str">
            <v>AlienSpecie</v>
          </cell>
          <cell r="N1346">
            <v>1</v>
          </cell>
          <cell r="Q1346">
            <v>1</v>
          </cell>
          <cell r="T1346" t="str">
            <v>NK</v>
          </cell>
          <cell r="U1346">
            <v>1</v>
          </cell>
          <cell r="V1346" t="str">
            <v>1,1</v>
          </cell>
          <cell r="AA1346">
            <v>1991</v>
          </cell>
          <cell r="AB1346" t="str">
            <v>terrestrial</v>
          </cell>
          <cell r="AD1346" t="str">
            <v>unknown</v>
          </cell>
          <cell r="AE1346" t="str">
            <v>no</v>
          </cell>
          <cell r="AF1346" t="str">
            <v>unknown</v>
          </cell>
          <cell r="AI1346">
            <v>15</v>
          </cell>
          <cell r="AL1346">
            <v>1</v>
          </cell>
          <cell r="AM1346" t="str">
            <v>importDirect</v>
          </cell>
          <cell r="AN1346">
            <v>1</v>
          </cell>
          <cell r="AO1346" t="str">
            <v>introductionEscaped</v>
          </cell>
          <cell r="AP1346" t="str">
            <v>Ve,Ro</v>
          </cell>
          <cell r="AQ1346">
            <v>12</v>
          </cell>
          <cell r="AR1346">
            <v>3</v>
          </cell>
          <cell r="AS1346">
            <v>36</v>
          </cell>
          <cell r="AT1346">
            <v>1500</v>
          </cell>
          <cell r="AU1346">
            <v>36</v>
          </cell>
          <cell r="AV1346">
            <v>50</v>
          </cell>
          <cell r="AW1346" t="str">
            <v>Ingen kjent effekt</v>
          </cell>
          <cell r="AX1346" t="str">
            <v>Ingen kjent effekt</v>
          </cell>
          <cell r="BC1346" t="str">
            <v>Ingen kjent effekt</v>
          </cell>
          <cell r="BD1346" t="str">
            <v>Ingen kjent effekt</v>
          </cell>
          <cell r="BE1346" t="str">
            <v>no</v>
          </cell>
          <cell r="BF1346" t="str">
            <v>no</v>
          </cell>
          <cell r="BG1346" t="str">
            <v>V</v>
          </cell>
          <cell r="BK1346" t="str">
            <v>unknown:Europe</v>
          </cell>
          <cell r="BM1346" t="str">
            <v>temperate_nemoral:Europe,Oceania</v>
          </cell>
          <cell r="BO1346">
            <v>1</v>
          </cell>
          <cell r="BR1346" t="str">
            <v>RedListCategoryLevel</v>
          </cell>
          <cell r="BT1346">
            <v>1</v>
          </cell>
          <cell r="BW1346" t="str">
            <v>SpreadYearlyIncreaseCalculatedExpansionSpeed</v>
          </cell>
          <cell r="BX1346">
            <v>47.33</v>
          </cell>
          <cell r="BY1346">
            <v>1</v>
          </cell>
          <cell r="CB1346" t="str">
            <v>T40,T30</v>
          </cell>
          <cell r="CC1346">
            <v>1</v>
          </cell>
          <cell r="CH1346">
            <v>1</v>
          </cell>
          <cell r="CM1346">
            <v>1</v>
          </cell>
          <cell r="CQ1346">
            <v>1</v>
          </cell>
          <cell r="CU1346">
            <v>1</v>
          </cell>
          <cell r="CX1346">
            <v>0</v>
          </cell>
          <cell r="CY1346">
            <v>1</v>
          </cell>
          <cell r="DB1346">
            <v>0</v>
          </cell>
          <cell r="DC1346" t="str">
            <v>Dunvier &lt;em&gt;Salix&lt;/em&gt; x &lt;em&gt;calodendron&lt;/em&gt; er en hagehybridart av noe usikker opprinnelse. Den ene forelderen er korgpil &lt;i&gt;S. viminalis&lt;/i&gt;: den andre eller de andre er kanskje selje &lt;i&gt;S. caprea&lt;/i&gt;, kanskje gråselje &lt;i&gt;S. cinerea&lt;/i&gt;, og kanskje begge. Den er en middels stor busk, uten seksuell formering, men kvister kan brekke av og formere og spre arten vegetativt. Hartvig (2015) opplyser at den var plantet i Danmark før 1850 og er kjent som forvillet der fra 1858. Larsson (2000) refererer Meikle (1984) som angir den som svært homogen og som trolig bare &amp;#233:n enkelt, hunnlig klon.</v>
          </cell>
          <cell r="DD1346" t="str">
            <v>Arten dyrkes av og til som prydbusk, men er bare funnet tre steder forvillet og reproduserer ikke. Den har heller ikke noen svært effektiv vegetativ spredning med rotskudd eller rotslående kvister. Funnstedene er Vf Tønsberg: Skallevollstranda på 2010-tallet og Ro Stavanger: Mosvatnet fra 1991 og Madlaforen 2009. Alle forekomstene skyldes trolig utkast av avskårne kvister. Ut fra den manglende spredningsevnen tror vi ikke denne arten har stor evne til å etablere bestand, vegetativt eller seksuelt, i Norge.</v>
          </cell>
          <cell r="DE1346" t="str">
            <v>Arten er innført som hageplante og spredt ut fra hager med hageutkast.</v>
          </cell>
          <cell r="DF1346" t="str">
            <v>Invasjonspotensialet er lite, med minste skår på både median levetid og ekspansjonshastighet.</v>
          </cell>
          <cell r="DG1346" t="str">
            <v>Ingen kjent negativ økologisk effekt er knyttet til arten.</v>
          </cell>
          <cell r="DH1346" t="str">
            <v>Dunvier vurderes til ingen kjent økologisk risiko. Arten ble ikke vurdert i forrige runde i 2012.</v>
          </cell>
          <cell r="DI1346">
            <v>3</v>
          </cell>
        </row>
        <row r="1347">
          <cell r="B1347" t="str">
            <v>Salix ×laurina</v>
          </cell>
          <cell r="C1347" t="str">
            <v>Sm.</v>
          </cell>
          <cell r="E1347">
            <v>145676</v>
          </cell>
          <cell r="F1347">
            <v>161242</v>
          </cell>
          <cell r="G1347" t="str">
            <v>ExpertGroups/Karplanter/N</v>
          </cell>
          <cell r="H1347" t="str">
            <v>Karplanter</v>
          </cell>
          <cell r="I1347" t="str">
            <v>Karplanter</v>
          </cell>
          <cell r="J1347" t="str">
            <v>AlienSpecie</v>
          </cell>
          <cell r="N1347">
            <v>1</v>
          </cell>
          <cell r="Q1347">
            <v>1</v>
          </cell>
          <cell r="T1347" t="str">
            <v>NK</v>
          </cell>
          <cell r="U1347">
            <v>1</v>
          </cell>
          <cell r="V1347" t="str">
            <v>1,1</v>
          </cell>
          <cell r="AA1347">
            <v>2014</v>
          </cell>
          <cell r="AB1347" t="str">
            <v>terrestrial</v>
          </cell>
          <cell r="AD1347" t="str">
            <v>unknown</v>
          </cell>
          <cell r="AE1347" t="str">
            <v>no</v>
          </cell>
          <cell r="AF1347" t="str">
            <v>unknown</v>
          </cell>
          <cell r="AG1347">
            <v>2014</v>
          </cell>
          <cell r="AH1347" t="str">
            <v>Ro Hå: Brusand</v>
          </cell>
          <cell r="AI1347">
            <v>15</v>
          </cell>
          <cell r="AL1347">
            <v>1</v>
          </cell>
          <cell r="AM1347" t="str">
            <v>importDirect</v>
          </cell>
          <cell r="AN1347">
            <v>1</v>
          </cell>
          <cell r="AO1347" t="str">
            <v>introductionReleased</v>
          </cell>
          <cell r="AP1347" t="str">
            <v>Ro</v>
          </cell>
          <cell r="AQ1347">
            <v>4</v>
          </cell>
          <cell r="AR1347">
            <v>2</v>
          </cell>
          <cell r="AS1347">
            <v>8</v>
          </cell>
          <cell r="AT1347">
            <v>1</v>
          </cell>
          <cell r="AU1347">
            <v>8</v>
          </cell>
          <cell r="AV1347">
            <v>0</v>
          </cell>
          <cell r="AW1347" t="str">
            <v>Ingen kjent effekt</v>
          </cell>
          <cell r="AX1347" t="str">
            <v>Ingen kjent effekt</v>
          </cell>
          <cell r="BC1347" t="str">
            <v>Ingen kjent effekt</v>
          </cell>
          <cell r="BD1347" t="str">
            <v>Ingen kjent effekt</v>
          </cell>
          <cell r="BE1347" t="str">
            <v>no</v>
          </cell>
          <cell r="BF1347" t="str">
            <v>no</v>
          </cell>
          <cell r="BK1347" t="str">
            <v>unknown:Europe</v>
          </cell>
          <cell r="BM1347" t="str">
            <v>temperate_nemoral:Europe</v>
          </cell>
          <cell r="BO1347">
            <v>1</v>
          </cell>
          <cell r="BR1347" t="str">
            <v>RedListCategoryLevel</v>
          </cell>
          <cell r="BT1347">
            <v>1</v>
          </cell>
          <cell r="BW1347" t="str">
            <v>SpreadYearlyIncreaseCalculatedExpansionSpeed</v>
          </cell>
          <cell r="BX1347">
            <v>0</v>
          </cell>
          <cell r="BY1347">
            <v>1</v>
          </cell>
          <cell r="CB1347" t="str">
            <v>T21-C-3,V1</v>
          </cell>
          <cell r="CC1347">
            <v>1</v>
          </cell>
          <cell r="CH1347">
            <v>1</v>
          </cell>
          <cell r="CM1347">
            <v>1</v>
          </cell>
          <cell r="CQ1347">
            <v>1</v>
          </cell>
          <cell r="CU1347">
            <v>1</v>
          </cell>
          <cell r="CX1347">
            <v>0</v>
          </cell>
          <cell r="CY1347">
            <v>1</v>
          </cell>
          <cell r="DB1347">
            <v>0</v>
          </cell>
          <cell r="DC1347" t="str">
            <v>Laurbærvier &lt;i&gt;Salix &lt;/i&gt;x &lt;i&gt;laurina&lt;/i&gt; antas å være en hybridart oppstått fra krysningen mellom rustselje &lt;i&gt;S. atrocinerea&lt;/i&gt; og grønnvier &lt;i&gt;S. phylicifolia&lt;/i&gt; på De britiske øyer. Det er en lågvokst, middels langlevd busk. Den er pentaploid, men kan krysse seg tilbake med grønnvier (og produserer da nesten bare hunner), se Stace et al. (2015). De observerte norske plantene er alle hunner, og seksuell formering er svært lite sannsynlig. Stort sett er arten frøsteril (i følge Stace et al. 2015), men kan formere seg ved avbrukne kvister som rotslår, noe den har gjort i Norge.&lt;br/&gt;Denne hybridarten er foreløpig trolig bare kjent fra Storbritannia (hvor den oppsto) og fra Jæren. Den har vært angitt mange ganger og steder i Sverige (se f.eks. Hylander 1966 og Karlsson i Jonsell 2000), men alle disse angivelsene ser ut til å bygge på en annen hybrid (mellom selje &lt;i&gt;S. caprea&lt;/i&gt; og grønnvier &lt;i&gt;S. phylicifolia&lt;/i&gt;, se Elven &amp; Fremstad under forb.).</v>
          </cell>
          <cell r="DD1347" t="str">
            <v>Arten ble funnet for første gang i Norge i Brusand i Ro Hå i 2014, og også sett i 2015 og sjekket av oss i 2017. Den ble trolig plantet som leskjerm og har spredt seg helt lokalt ved avbrukne kvister som har rotslått.</v>
          </cell>
          <cell r="DE1347" t="str">
            <v>Arten er innført som hagebusk og formerer og sprer seg lokalt med avbrukne kvister som rotslår.</v>
          </cell>
          <cell r="DF1347" t="str">
            <v>Invasjonspotensialet er lite, med minste skår på median levetid og ingen ekspansjon.</v>
          </cell>
          <cell r="DG1347" t="str">
            <v>Ingen kjent negativ økologisk effekt er knyttet til arten.</v>
          </cell>
          <cell r="DH1347" t="str">
            <v>Laurbærvier vurderes til ingen kjent økologisk risiko i norsk natur. Arten ble ikke vurdert i forrige runde i 2012.</v>
          </cell>
          <cell r="DI1347">
            <v>4</v>
          </cell>
        </row>
        <row r="1348">
          <cell r="B1348" t="str">
            <v>Salix ×meyeriana</v>
          </cell>
          <cell r="C1348" t="str">
            <v>Rostk. ex Willd.</v>
          </cell>
          <cell r="D1348" t="str">
            <v>blankpil</v>
          </cell>
          <cell r="E1348">
            <v>137222</v>
          </cell>
          <cell r="F1348">
            <v>102682</v>
          </cell>
          <cell r="G1348" t="str">
            <v>ExpertGroups/Karplanter/N</v>
          </cell>
          <cell r="H1348" t="str">
            <v>Karplanter</v>
          </cell>
          <cell r="I1348" t="str">
            <v>Karplanter</v>
          </cell>
          <cell r="J1348" t="str">
            <v>AlienSpecie</v>
          </cell>
          <cell r="N1348">
            <v>3</v>
          </cell>
          <cell r="Q1348">
            <v>1</v>
          </cell>
          <cell r="T1348" t="str">
            <v>LO</v>
          </cell>
          <cell r="U1348">
            <v>2</v>
          </cell>
          <cell r="V1348" t="str">
            <v>3A,1</v>
          </cell>
          <cell r="X1348">
            <v>4</v>
          </cell>
          <cell r="Y1348">
            <v>4</v>
          </cell>
          <cell r="Z1348">
            <v>2</v>
          </cell>
          <cell r="AA1348">
            <v>1903</v>
          </cell>
          <cell r="AB1348" t="str">
            <v>terrestrial</v>
          </cell>
          <cell r="AD1348" t="str">
            <v>unknown</v>
          </cell>
          <cell r="AE1348" t="str">
            <v>yes</v>
          </cell>
          <cell r="AF1348" t="str">
            <v>unknown</v>
          </cell>
          <cell r="AG1348">
            <v>1903</v>
          </cell>
          <cell r="AH1348" t="str">
            <v>He Ringsaker: Helgøya</v>
          </cell>
          <cell r="AI1348">
            <v>20</v>
          </cell>
          <cell r="AK1348" t="str">
            <v>V</v>
          </cell>
          <cell r="AL1348">
            <v>1</v>
          </cell>
          <cell r="AM1348" t="str">
            <v>importDirect</v>
          </cell>
          <cell r="AN1348">
            <v>4</v>
          </cell>
          <cell r="AO1348" t="str">
            <v>introductionEscaped,spreadNaturalDispersal</v>
          </cell>
          <cell r="AP1348" t="str">
            <v>Øs,OsA,He,Bu,Aa,Va,Ro,Ho,Sf,Mr,St</v>
          </cell>
          <cell r="AQ1348">
            <v>180</v>
          </cell>
          <cell r="AR1348">
            <v>5</v>
          </cell>
          <cell r="AS1348">
            <v>900</v>
          </cell>
          <cell r="AT1348">
            <v>165000</v>
          </cell>
          <cell r="AU1348">
            <v>1400</v>
          </cell>
          <cell r="AV1348">
            <v>30</v>
          </cell>
          <cell r="AW1348" t="str">
            <v>Ingen kjent effekt</v>
          </cell>
          <cell r="AX1348" t="str">
            <v>Ingen kjent effekt</v>
          </cell>
          <cell r="BC1348" t="str">
            <v>Ingen kjent effekt</v>
          </cell>
          <cell r="BD1348" t="str">
            <v>Ingen kjent effekt</v>
          </cell>
          <cell r="BE1348" t="str">
            <v>no</v>
          </cell>
          <cell r="BF1348" t="str">
            <v>no</v>
          </cell>
          <cell r="BG1348" t="str">
            <v>V</v>
          </cell>
          <cell r="BK1348" t="str">
            <v>unknown:Europe</v>
          </cell>
          <cell r="BM1348" t="str">
            <v>temperate_nemoral:Europe</v>
          </cell>
          <cell r="BO1348">
            <v>3</v>
          </cell>
          <cell r="BP1348" t="str">
            <v>X</v>
          </cell>
          <cell r="BR1348" t="str">
            <v>RedListCategoryLevel</v>
          </cell>
          <cell r="BT1348">
            <v>2</v>
          </cell>
          <cell r="BW1348" t="str">
            <v>SpreadYearlyIncreaseObservations</v>
          </cell>
          <cell r="BX1348">
            <v>97</v>
          </cell>
          <cell r="BY1348">
            <v>1</v>
          </cell>
          <cell r="CB1348" t="str">
            <v>T4,T18,T30,T35,T36,T40,V2,V8,V10</v>
          </cell>
          <cell r="CC1348">
            <v>1</v>
          </cell>
          <cell r="CH1348">
            <v>1</v>
          </cell>
          <cell r="CL1348" t="str">
            <v>T30,V8</v>
          </cell>
          <cell r="CM1348">
            <v>1</v>
          </cell>
          <cell r="CQ1348">
            <v>1</v>
          </cell>
          <cell r="CU1348">
            <v>1</v>
          </cell>
          <cell r="CX1348">
            <v>0</v>
          </cell>
          <cell r="CY1348">
            <v>1</v>
          </cell>
          <cell r="DB1348">
            <v>0</v>
          </cell>
          <cell r="DC1348" t="str">
            <v>Blankpil &lt;em&gt;Salix&lt;/em&gt; &amp;#215:&lt;em&gt;meyeriana &lt;/em&gt;er trolig en hagehybrid-art med bakgrunn i hybriden skjørpil &lt;em&gt;S. euxina&lt;/em&gt; &amp;#215: istervier &lt;em&gt;S. pentandra&lt;/em&gt;. Arten er innført som prydtre, spesielt i områder der istervier mangler (Vestlandet). Den blir et middelsstort tre, opp til 15 m. Arten har skjøre kvister (en arv fra foreldrearten skjørpil) og formerer seg effektivt ved at kvister brekker av, fraktes med vatn, og rotslår. Arten forekommer med både hann- og hunnplanter i Norge, men hanner er langt de vanligste. Frøsetting er ikke kjent. Blankpil forekommer på ulike typer skrotemark, der hageavfall tømmes eller kastes, men finnes med sine best utformete bestander på flommark, både som pionerkratt på åpen flommark og som element i busk- og tresjiktet i tett flommarkskog.</v>
          </cell>
          <cell r="DD1348" t="str">
            <v>&lt;p&gt;Blankpil synes å ha kommet i kultur i Norge rundt 1900 og startet umiddelbart å forville seg, med første funn i 1905 fra Mjøsområdet (He Ringsaker: Helgøya). Arten er nå kjent med nokså spredte forekomster på Østlandet og til Aust-Agder, og med mange flere forekomster fra Vest-Agder til Hordaland og delvis Sogn og Fjordane. De nordligste forekomsten er på Smøla (MR) og i Verdal (NT). På Vestlandet har denne arten blitt forvekslet med istervier, og nesten alle angivelser av den ellers østlige istervieren vestover og nordover fra Lista (VA Farsund) er feil. Denne hybriden er også ansvarlig for mange angivelser av skjørpil &lt;em&gt;S. euxina&lt;/em&gt;. Den ujamne funnfrekvensen, med et sprang mellom 1961-1980 (8 funnlokaliteter) og 1981-2000 (51 funnlokaliteter) skyldes ikke noen eksepsjonelt rask spredning, men at hybriden ble gitt mye mer oppmerksomhet i forbindelse med arbeidet med Flora Nordica. Vi regner med at ekspansjonen har vært ganske jamn og har lagt dette inn i mørketallene.&lt;/p&gt;</v>
          </cell>
          <cell r="DE1348" t="str">
            <v>Arten er innført som hageplante og introdusert til norsk natur ved avbrukne og avskårne kvister som er kastet ut. Videre spredning skjer med kvister langs vassveier.</v>
          </cell>
          <cell r="DF1348" t="str">
            <v>Invasjonspotensialet er moderat, en kombinasjon av moderat (til lang) median levetid og begrenset ekspansjonshastighet.</v>
          </cell>
          <cell r="DG1348" t="str">
            <v>Ingen kjent negativ økologisk effekt er knyttet til arten, foreløpig. Dette er potensielt en invaderende art på flommark og i flommarkskog, men med for låg ekspansjonshastighet til at den utgjør noen stor risiko. Foreløpig har vi ikke grunnlag for å si at blankpil fortrenger andre arter ut over noen terskelverdi for risiko. Den har preferanse for fuktige skogtyper, spesielt flommarkskog, og kan få større betydning i framtida, Arten synes ikke krysse seg tilbake med foreldreartene i naturen, og neppe med den tredje nære slektningen heller (kvitpil &lt;i&gt;S. alba&lt;/i&gt;).</v>
          </cell>
          <cell r="DH1348" t="str">
            <v>&lt;p&gt;Blankpil vurderes til låg økologisk risiko, men bare på grunn av invasjonspotensialet. Den er noe invasiv i flommarkskog, på åpen flommark og i andre fuktige naturtyper, spesielt strender (der den rekrutteres med vasstransporterte kvister). Den kan komme til å fortrenge stedegne arter i en viss grad i framtida. På Vestlandet, der den går inn i flommarkskoger, blir den heller et godt integrert og lite forstyrrende element (som erstatter den østnorske istervieren som mangler vestpå). Arten ble i forrige vurderingsrunde vurdert til høg risiko, nå til låg risiko. Dette skyldes endring i invasjonspotensialet som følge av ny beregningsmåte for ekspansjonshastighet, og nedgradering av den økologiske risikoen (fortrengningseffekt) der vi antar at den ikke vil passere aktuelle terskelverdier.&lt;/p&gt;</v>
          </cell>
          <cell r="DI1348">
            <v>0</v>
          </cell>
        </row>
        <row r="1349">
          <cell r="B1349" t="str">
            <v>Salix ×pendulina</v>
          </cell>
          <cell r="C1349" t="str">
            <v>Wender</v>
          </cell>
          <cell r="D1349" t="str">
            <v>fontenepil</v>
          </cell>
          <cell r="E1349">
            <v>145406</v>
          </cell>
          <cell r="F1349">
            <v>102691</v>
          </cell>
          <cell r="G1349" t="str">
            <v>ExpertGroups/Karplanter/N</v>
          </cell>
          <cell r="H1349" t="str">
            <v>Karplanter</v>
          </cell>
          <cell r="I1349" t="str">
            <v>Karplanter</v>
          </cell>
          <cell r="J1349" t="str">
            <v>AlienSpecie</v>
          </cell>
          <cell r="N1349">
            <v>1</v>
          </cell>
          <cell r="Q1349">
            <v>1</v>
          </cell>
          <cell r="T1349" t="str">
            <v>NK</v>
          </cell>
          <cell r="U1349">
            <v>1</v>
          </cell>
          <cell r="V1349" t="str">
            <v>1,1</v>
          </cell>
          <cell r="AA1349">
            <v>1939</v>
          </cell>
          <cell r="AB1349" t="str">
            <v>terrestrial</v>
          </cell>
          <cell r="AD1349" t="str">
            <v>unknown</v>
          </cell>
          <cell r="AE1349" t="str">
            <v>no</v>
          </cell>
          <cell r="AF1349" t="str">
            <v>unknown</v>
          </cell>
          <cell r="AG1349">
            <v>1989</v>
          </cell>
          <cell r="AH1349" t="str">
            <v>Ho Bergen: Storetveit</v>
          </cell>
          <cell r="AI1349">
            <v>15</v>
          </cell>
          <cell r="AK1349" t="str">
            <v>V</v>
          </cell>
          <cell r="AL1349">
            <v>1</v>
          </cell>
          <cell r="AM1349" t="str">
            <v>importDirect</v>
          </cell>
          <cell r="AN1349">
            <v>1</v>
          </cell>
          <cell r="AO1349" t="str">
            <v>introductionEscaped</v>
          </cell>
          <cell r="AP1349" t="str">
            <v>Ho</v>
          </cell>
          <cell r="AQ1349">
            <v>4</v>
          </cell>
          <cell r="AR1349">
            <v>3</v>
          </cell>
          <cell r="AS1349">
            <v>12</v>
          </cell>
          <cell r="AT1349">
            <v>1</v>
          </cell>
          <cell r="AU1349">
            <v>24</v>
          </cell>
          <cell r="AV1349">
            <v>0</v>
          </cell>
          <cell r="AW1349" t="str">
            <v>Ingen kjent effekt</v>
          </cell>
          <cell r="AX1349" t="str">
            <v>Ingen kjent effekt</v>
          </cell>
          <cell r="BC1349" t="str">
            <v>Ingen kjent effekt</v>
          </cell>
          <cell r="BD1349" t="str">
            <v>Ingen kjent effekt</v>
          </cell>
          <cell r="BE1349" t="str">
            <v>no</v>
          </cell>
          <cell r="BF1349" t="str">
            <v>no</v>
          </cell>
          <cell r="BG1349" t="str">
            <v>V</v>
          </cell>
          <cell r="BK1349" t="str">
            <v>unknown:Europe,Asia</v>
          </cell>
          <cell r="BM1349" t="str">
            <v>temperate_nemoral:Europe,Oceania,NorthAndCentralAmerica|subtropic_mediterranean:Oceania</v>
          </cell>
          <cell r="BO1349">
            <v>1</v>
          </cell>
          <cell r="BR1349" t="str">
            <v>RedListCategoryLevel</v>
          </cell>
          <cell r="BT1349">
            <v>1</v>
          </cell>
          <cell r="BW1349" t="str">
            <v>SpreadYearlyIncreaseCalculatedExpansionSpeed</v>
          </cell>
          <cell r="BX1349">
            <v>0</v>
          </cell>
          <cell r="BY1349">
            <v>1</v>
          </cell>
          <cell r="CB1349" t="str">
            <v>T37-C-3,T43</v>
          </cell>
          <cell r="CC1349">
            <v>1</v>
          </cell>
          <cell r="CH1349">
            <v>1</v>
          </cell>
          <cell r="CM1349">
            <v>1</v>
          </cell>
          <cell r="CQ1349">
            <v>1</v>
          </cell>
          <cell r="CU1349">
            <v>1</v>
          </cell>
          <cell r="CX1349">
            <v>0</v>
          </cell>
          <cell r="CY1349">
            <v>1</v>
          </cell>
          <cell r="DB1349">
            <v>0</v>
          </cell>
          <cell r="DC1349" t="str">
            <v>Fontenepil &lt;i&gt;Salix&lt;/i&gt; x &lt;i&gt;pendulina&lt;/i&gt; er en hybridart mellom kinesisk tårepil &lt;i&gt;S. babylonica&lt;/i&gt; og sørøsteuropeisk skjørpil &lt;i&gt;S. euxina&lt;/i&gt;, eller (i følge Stace et al. 2015) en trippelhybrid som også involverer kvitpil &lt;i&gt;S. alba&lt;/i&gt;. Den er et lite til middelsstort tre, setter ikke frø, men kvistene er sprø (en arv fra skjørpil) og formerer lett arten ved at de brekker av og rotslår.</v>
          </cell>
          <cell r="DD1349" t="str">
            <v>Arten er funnet på nokså tilfeldige avfallsplasser og på dumpeplasser for hageavfall i Øf Moss: Solgård 2003, Fredrikstad: Øra 1981, He Ringsaker: Vea 1939, og Bu Ringerike: Bergermoen 2010. Det eneste steder der det trolig er etablert et lite, klonalt bestand ut fra avbrukne kvister, er i Ho Bergen: Storetveit fra 1989. Arten er her på grensa til å vurderes som etablert, i ei forlatt eng eller beitemark, med en forekomst som består av flere busker og små trær i ulike aldersklasser, men trolig bare som oppvokst fra greiner brukket av til ulike tider (se Elven &amp; Fremstad under forb.).</v>
          </cell>
          <cell r="DE1349" t="str">
            <v>Arten er innført som hageplante og spredt ut fra hager ved utkast og ved avbrekk av kvister.</v>
          </cell>
          <cell r="DF1349" t="str">
            <v>Invasjonspotensialet er lite, med minste skår på median levetid og ingen ekspansjon.</v>
          </cell>
          <cell r="DG1349" t="str">
            <v>Ingen kjent negativ økologisk effekt er knyttet til arten.</v>
          </cell>
          <cell r="DH1349" t="str">
            <v>Fontenepil vurderes til ingen kjent økologisk risiko.</v>
          </cell>
          <cell r="DI1349">
            <v>2</v>
          </cell>
        </row>
        <row r="1350">
          <cell r="B1350" t="str">
            <v>Salix ×salamonii</v>
          </cell>
          <cell r="C1350" t="str">
            <v>(Carrière) Carrière</v>
          </cell>
          <cell r="D1350" t="str">
            <v>sørgepil</v>
          </cell>
          <cell r="E1350">
            <v>145753</v>
          </cell>
          <cell r="F1350">
            <v>143557</v>
          </cell>
          <cell r="G1350" t="str">
            <v>ExpertGroups/Karplanter/N</v>
          </cell>
          <cell r="H1350" t="str">
            <v>Karplanter</v>
          </cell>
          <cell r="I1350" t="str">
            <v>Karplanter</v>
          </cell>
          <cell r="J1350" t="str">
            <v>AlienSpecie</v>
          </cell>
          <cell r="N1350">
            <v>2</v>
          </cell>
          <cell r="Q1350">
            <v>1</v>
          </cell>
          <cell r="T1350" t="str">
            <v>LO</v>
          </cell>
          <cell r="U1350">
            <v>2</v>
          </cell>
          <cell r="V1350" t="str">
            <v>2AB,1</v>
          </cell>
          <cell r="X1350">
            <v>1</v>
          </cell>
          <cell r="Y1350">
            <v>1</v>
          </cell>
          <cell r="Z1350">
            <v>1</v>
          </cell>
          <cell r="AA1350">
            <v>1903</v>
          </cell>
          <cell r="AB1350" t="str">
            <v>terrestrial</v>
          </cell>
          <cell r="AD1350" t="str">
            <v>unknown</v>
          </cell>
          <cell r="AE1350" t="str">
            <v>yes</v>
          </cell>
          <cell r="AF1350" t="str">
            <v>unknown</v>
          </cell>
          <cell r="AG1350">
            <v>1992</v>
          </cell>
          <cell r="AH1350" t="str">
            <v>Bu Lier: Dauerudbekken S for Hval</v>
          </cell>
          <cell r="AI1350">
            <v>15</v>
          </cell>
          <cell r="AK1350" t="str">
            <v>V</v>
          </cell>
          <cell r="AL1350">
            <v>1</v>
          </cell>
          <cell r="AM1350" t="str">
            <v>importDirect</v>
          </cell>
          <cell r="AN1350">
            <v>3</v>
          </cell>
          <cell r="AO1350" t="str">
            <v>introductionEscaped</v>
          </cell>
          <cell r="AP1350" t="str">
            <v>OsA,Bu,Va,Ro</v>
          </cell>
          <cell r="AQ1350">
            <v>36</v>
          </cell>
          <cell r="AR1350">
            <v>4</v>
          </cell>
          <cell r="AS1350">
            <v>144</v>
          </cell>
          <cell r="AT1350">
            <v>23000</v>
          </cell>
          <cell r="AU1350">
            <v>288</v>
          </cell>
          <cell r="AV1350">
            <v>80</v>
          </cell>
          <cell r="AW1350" t="str">
            <v>Ingen kjent effekt</v>
          </cell>
          <cell r="AX1350" t="str">
            <v>Ingen kjent effekt</v>
          </cell>
          <cell r="BC1350" t="str">
            <v>Ingen kjent effekt</v>
          </cell>
          <cell r="BD1350" t="str">
            <v>Ingen kjent effekt</v>
          </cell>
          <cell r="BE1350" t="str">
            <v>no</v>
          </cell>
          <cell r="BF1350" t="str">
            <v>no</v>
          </cell>
          <cell r="BG1350" t="str">
            <v>V</v>
          </cell>
          <cell r="BK1350" t="str">
            <v>unknown:Europe,Asia</v>
          </cell>
          <cell r="BM1350" t="str">
            <v>temperate_nemoral:Europe,NorthAndCentralAmerica|subtropic_mediterranean:Europe,NorthAndCentralAmerica</v>
          </cell>
          <cell r="BO1350">
            <v>2</v>
          </cell>
          <cell r="BR1350" t="str">
            <v>RedListCategoryLevel</v>
          </cell>
          <cell r="BT1350">
            <v>2</v>
          </cell>
          <cell r="BW1350" t="str">
            <v>SpreadYearlyIncreaseCalculatedExpansionSpeed</v>
          </cell>
          <cell r="BX1350">
            <v>120.93</v>
          </cell>
          <cell r="BY1350">
            <v>1</v>
          </cell>
          <cell r="CB1350" t="str">
            <v>T35,T37,T40,T43</v>
          </cell>
          <cell r="CC1350">
            <v>1</v>
          </cell>
          <cell r="CH1350">
            <v>1</v>
          </cell>
          <cell r="CM1350">
            <v>1</v>
          </cell>
          <cell r="CQ1350">
            <v>1</v>
          </cell>
          <cell r="CU1350">
            <v>1</v>
          </cell>
          <cell r="CX1350">
            <v>0</v>
          </cell>
          <cell r="CY1350">
            <v>1</v>
          </cell>
          <cell r="DB1350">
            <v>0</v>
          </cell>
          <cell r="DC1350" t="str">
            <v>Sørgepil &lt;i&gt;Salix &lt;/i&gt;x &lt;i&gt;salamonii&lt;/i&gt; (tidligere &lt;i&gt;S. &lt;/i&gt;x &lt;i&gt;sepulcralis&lt;/i&gt;) er en hybridart mellom kinesisk tårepil &lt;i&gt;S. babylonica&lt;/i&gt; og hovedsakelig europeisk kvitpil &lt;i&gt;S. alba&lt;/i&gt;. Arten er en frøsteril stor busk, men formerer seg ved avbrukne eller avkuttet kvister som rotslår. Den er den vanligste av de dyrkete hengepilene/sørgepilene&lt;i&gt;.&lt;/i&gt;</v>
          </cell>
          <cell r="DD1350" t="str">
            <v>&lt;p&gt;Sørgepil har nok vært dyrket i Norge i over 100 år. Den tidligste dokumentasjonen er fra Oslo: Uranienborg i 1903, men første funn som forvillet er så sent som i 1990 i Oslo: Akerselva Beierbrua. Siden er arten funnet noen få steder på søndre Østlandet (Oslo, Ak Asker, Bu Drammen, Lier og Røyken), Sørlandet (VA Mandal) og Sørvestlandet (Ro Rennesøy), alltid som svært små forekomster med &amp;#233:n eller noen få busker spirt opp fra avbrukne eller avkuttete kvister. Alle norske funn av sørgepil synes å kunne føres direkte tilbake til hageutkast. Ingen videre spredning er observert foreløpig.&lt;/p&gt;</v>
          </cell>
          <cell r="DE1350" t="str">
            <v>Arten er iInnført som hageplante og spredt med avbrukne eller avkuttete kvister.</v>
          </cell>
          <cell r="DF1350" t="str">
            <v>Invasjonspotensialet er begrenset, med begrenset median levetid og begrenset ekspansjonshastighet.</v>
          </cell>
          <cell r="DG1350" t="str">
            <v>Ingen kjent negativ økologisk effekt er knyttet til arten.</v>
          </cell>
          <cell r="DH1350" t="str">
            <v>&lt;p&gt;Sørgepil medfører låg økologisk risiko, og bare på grunn av et visst invasjonspotensial. Endringen fra ingen til låg økologisk risiko siden 2012 skyldes økt invasjonspotensial.&lt;/p&gt;</v>
          </cell>
          <cell r="DI1350">
            <v>0</v>
          </cell>
        </row>
        <row r="1351">
          <cell r="B1351" t="str">
            <v>Chaerophyllum hirsutum</v>
          </cell>
          <cell r="C1351" t="str">
            <v>L.</v>
          </cell>
          <cell r="E1351">
            <v>123721</v>
          </cell>
          <cell r="F1351">
            <v>162901</v>
          </cell>
          <cell r="G1351" t="str">
            <v>ExpertGroups/Karplanter/N</v>
          </cell>
          <cell r="H1351" t="str">
            <v>Karplanter</v>
          </cell>
          <cell r="I1351" t="str">
            <v>Karplanter</v>
          </cell>
          <cell r="J1351" t="str">
            <v>AlienSpecie</v>
          </cell>
          <cell r="N1351">
            <v>1</v>
          </cell>
          <cell r="Q1351">
            <v>1</v>
          </cell>
          <cell r="T1351" t="str">
            <v>NK</v>
          </cell>
          <cell r="U1351">
            <v>1</v>
          </cell>
          <cell r="V1351" t="str">
            <v>1,1</v>
          </cell>
          <cell r="AA1351">
            <v>2016</v>
          </cell>
          <cell r="AB1351" t="str">
            <v>terrestrial</v>
          </cell>
          <cell r="AD1351" t="str">
            <v>unknown</v>
          </cell>
          <cell r="AE1351" t="str">
            <v>no</v>
          </cell>
          <cell r="AF1351" t="str">
            <v>unknown</v>
          </cell>
          <cell r="AG1351">
            <v>2016</v>
          </cell>
          <cell r="AH1351" t="str">
            <v>Ho Ulvik: Finse</v>
          </cell>
          <cell r="AI1351">
            <v>5</v>
          </cell>
          <cell r="AJ1351" t="str">
            <v>V</v>
          </cell>
          <cell r="AL1351">
            <v>1</v>
          </cell>
          <cell r="AM1351" t="str">
            <v>importDirect</v>
          </cell>
          <cell r="AN1351">
            <v>2</v>
          </cell>
          <cell r="AO1351" t="str">
            <v>introductionStowaway,introductionEscaped</v>
          </cell>
          <cell r="AP1351" t="str">
            <v>Ho</v>
          </cell>
          <cell r="AQ1351">
            <v>4</v>
          </cell>
          <cell r="AR1351">
            <v>1</v>
          </cell>
          <cell r="AS1351">
            <v>4</v>
          </cell>
          <cell r="AT1351">
            <v>1</v>
          </cell>
          <cell r="AU1351">
            <v>8</v>
          </cell>
          <cell r="AV1351">
            <v>50</v>
          </cell>
          <cell r="AW1351" t="str">
            <v>Ingen kjent effekt</v>
          </cell>
          <cell r="AX1351" t="str">
            <v>Ingen kjent effekt</v>
          </cell>
          <cell r="BC1351" t="str">
            <v>Ingen kjent effekt</v>
          </cell>
          <cell r="BD1351" t="str">
            <v>Ingen kjent effekt</v>
          </cell>
          <cell r="BE1351" t="str">
            <v>no</v>
          </cell>
          <cell r="BF1351" t="str">
            <v>no</v>
          </cell>
          <cell r="BK1351" t="str">
            <v>temperate_nemoral:Europe,Asia</v>
          </cell>
          <cell r="BM1351" t="str">
            <v>temperate_boreal:Europe|temperate_nemoral:Europe,Asia</v>
          </cell>
          <cell r="BO1351">
            <v>1</v>
          </cell>
          <cell r="BR1351" t="str">
            <v>RedListCategoryLevel</v>
          </cell>
          <cell r="BT1351">
            <v>1</v>
          </cell>
          <cell r="BW1351" t="str">
            <v>SpreadYearlyIncreaseCalculatedExpansionSpeed</v>
          </cell>
          <cell r="BX1351">
            <v>0</v>
          </cell>
          <cell r="BY1351">
            <v>1</v>
          </cell>
          <cell r="CB1351" t="str">
            <v>T37,T3</v>
          </cell>
          <cell r="CC1351">
            <v>1</v>
          </cell>
          <cell r="CH1351">
            <v>1</v>
          </cell>
          <cell r="CM1351">
            <v>1</v>
          </cell>
          <cell r="CQ1351">
            <v>1</v>
          </cell>
          <cell r="CU1351">
            <v>1</v>
          </cell>
          <cell r="CX1351">
            <v>0</v>
          </cell>
          <cell r="CY1351">
            <v>1</v>
          </cell>
          <cell r="DB1351">
            <v>0</v>
          </cell>
          <cell r="DC1351" t="str">
            <v>Kjørvel-arten &lt;i&gt;Chaerophyllum hirsutum&lt;/i&gt; (som Høiland 2018 foreslår å gi det norske navnet &amp;#39:alpekjørvel&amp;#39:) er en flerårig, robust urt fra åstrakter og fjellstrøk i Sørvest-, Mellom- og Øst-Europa og Kaukasus. Den har frøformering.</v>
          </cell>
          <cell r="DD1351" t="str">
            <v>Arten ble funnet som ny for Norge på Finse i Ho Ulvik i 2016 (Siri Lie Olsen), trolig med to forekomster i 1-2 km avstand øst og vest for Finse stasjon, og bekreftet på det ene stedet i 2017 av Klaus Høiland (se Høiland 2018).</v>
          </cell>
          <cell r="DE1351" t="str">
            <v>Arten kan være forvillet fra dyrkning som prydplante ved ei hytte på Finse, men like sannsynlig er det at den er kommet med turister fra Mellom- eller Sør-Europa, som blindpassasjer i bagasje eller klær.</v>
          </cell>
          <cell r="DF1351" t="str">
            <v>Invasjonspotensialet er foreløpig lite, med kort median levetid (trolig to små bestander) og ingen ekspansjon. Arten har imidlertid potensial for spredning i nesten hele Norge.</v>
          </cell>
          <cell r="DG1351" t="str">
            <v>Ingen kjent negativ effekt er knyttet til arten.</v>
          </cell>
          <cell r="DH1351" t="str">
            <v>&lt;i&gt;Chaerophyllum hirsutum&lt;/i&gt; vurderes til ingen kjent økologisk risiko, foreløpig.</v>
          </cell>
          <cell r="DI1351">
            <v>1</v>
          </cell>
        </row>
        <row r="1352">
          <cell r="B1352" t="str">
            <v>Lonicera ×italica</v>
          </cell>
          <cell r="C1352" t="str">
            <v>Tausch</v>
          </cell>
          <cell r="D1352" t="str">
            <v>slyngkaprifol</v>
          </cell>
          <cell r="E1352">
            <v>144133</v>
          </cell>
          <cell r="F1352">
            <v>172525</v>
          </cell>
          <cell r="G1352" t="str">
            <v>ExpertGroups/Karplanter/N</v>
          </cell>
          <cell r="H1352" t="str">
            <v>Karplanter</v>
          </cell>
          <cell r="I1352" t="str">
            <v>Karplanter</v>
          </cell>
          <cell r="J1352" t="str">
            <v>NotApplicable</v>
          </cell>
          <cell r="M1352" t="str">
            <v>canNotEstablishWithin50years</v>
          </cell>
          <cell r="AA1352">
            <v>2003</v>
          </cell>
          <cell r="AB1352" t="str">
            <v>terrestrial</v>
          </cell>
          <cell r="AD1352" t="str">
            <v>unknown</v>
          </cell>
          <cell r="AE1352" t="str">
            <v>no</v>
          </cell>
          <cell r="AF1352" t="str">
            <v>unknown</v>
          </cell>
          <cell r="AI1352">
            <v>15</v>
          </cell>
          <cell r="AJ1352" t="str">
            <v>V</v>
          </cell>
          <cell r="AW1352" t="str">
            <v>Ingen kjent effekt</v>
          </cell>
          <cell r="AX1352" t="str">
            <v>Ingen kjent effekt</v>
          </cell>
          <cell r="BC1352" t="str">
            <v>Ingen kjent effekt</v>
          </cell>
          <cell r="BD1352" t="str">
            <v>Ingen kjent effekt</v>
          </cell>
          <cell r="BK1352" t="str">
            <v>unknown:Europe</v>
          </cell>
          <cell r="DI1352">
            <v>0</v>
          </cell>
        </row>
        <row r="1353">
          <cell r="B1353" t="str">
            <v>Portulaca oleracea sativa</v>
          </cell>
          <cell r="C1353" t="str">
            <v>(Haw.) Celak.</v>
          </cell>
          <cell r="D1353" t="str">
            <v>matportulakk</v>
          </cell>
          <cell r="E1353">
            <v>61607</v>
          </cell>
          <cell r="F1353">
            <v>101647</v>
          </cell>
          <cell r="G1353" t="str">
            <v>ExpertGroups/Karplanter/N</v>
          </cell>
          <cell r="H1353" t="str">
            <v>Karplanter</v>
          </cell>
          <cell r="I1353" t="str">
            <v>Karplanter</v>
          </cell>
          <cell r="J1353" t="str">
            <v>NotApplicable</v>
          </cell>
          <cell r="M1353" t="str">
            <v>canNotEstablishWithin50years</v>
          </cell>
          <cell r="AA1353">
            <v>1999</v>
          </cell>
          <cell r="AB1353" t="str">
            <v>terrestrial</v>
          </cell>
          <cell r="AD1353" t="str">
            <v>unknown</v>
          </cell>
          <cell r="AE1353" t="str">
            <v>no</v>
          </cell>
          <cell r="AF1353" t="str">
            <v>unknown</v>
          </cell>
          <cell r="AI1353">
            <v>1</v>
          </cell>
          <cell r="AJ1353" t="str">
            <v>V</v>
          </cell>
          <cell r="AW1353" t="str">
            <v>Ingen kjent effekt</v>
          </cell>
          <cell r="AX1353" t="str">
            <v>Mye dyrket som salatplante på verdensbasis, men lite i Norden.</v>
          </cell>
          <cell r="BC1353" t="str">
            <v>Ingen kjent effekt</v>
          </cell>
          <cell r="BD1353" t="str">
            <v>Ingen kjent effekt</v>
          </cell>
          <cell r="BK1353" t="str">
            <v>temperate_dry:Asia|subtropic_mediterranean:Asia|subtropic_dry:Asia</v>
          </cell>
          <cell r="BM1353" t="str">
            <v>temperate_nemoral:Europe,Asia,Africa,Oceania,NorthAndCentralAmerica,SouthAmerica|temperate_dry:Europe,Asia,NorthAndCentralAmerica,SouthAmerica|subtropic_unspecified:Europe,Asia,Africa,Oceania,NorthAndCentralAmerica,SouthAmerica|subtropic_caperegion:Africa|subtropic_highlands:Asia,Africa,SouthAmerica|tropic:Asia,Africa,Oceania,NorthAndCentralAmerica,SouthAmerica</v>
          </cell>
          <cell r="DI1353">
            <v>0</v>
          </cell>
        </row>
        <row r="1354">
          <cell r="B1354" t="str">
            <v>Syringa vulgaris</v>
          </cell>
          <cell r="C1354" t="str">
            <v>L.</v>
          </cell>
          <cell r="D1354" t="str">
            <v>syrin</v>
          </cell>
          <cell r="E1354">
            <v>62376</v>
          </cell>
          <cell r="F1354">
            <v>102416</v>
          </cell>
          <cell r="G1354" t="str">
            <v>ExpertGroups/Karplanter/N</v>
          </cell>
          <cell r="H1354" t="str">
            <v>Karplanter</v>
          </cell>
          <cell r="I1354" t="str">
            <v>Karplanter</v>
          </cell>
          <cell r="J1354" t="str">
            <v>NotApplicable</v>
          </cell>
          <cell r="M1354" t="str">
            <v>traditionalProductionSpecie</v>
          </cell>
          <cell r="X1354">
            <v>4</v>
          </cell>
          <cell r="Y1354">
            <v>4</v>
          </cell>
          <cell r="Z1354">
            <v>2</v>
          </cell>
          <cell r="AA1354">
            <v>1874</v>
          </cell>
          <cell r="AB1354" t="str">
            <v>terrestrial</v>
          </cell>
          <cell r="AD1354" t="str">
            <v>unknown</v>
          </cell>
          <cell r="AE1354" t="str">
            <v>yes</v>
          </cell>
          <cell r="AF1354" t="str">
            <v>unknown</v>
          </cell>
          <cell r="AG1354">
            <v>1934</v>
          </cell>
          <cell r="AH1354" t="str">
            <v>Øf Halden: Svinesund - "fullstendig vill"</v>
          </cell>
          <cell r="AI1354">
            <v>15</v>
          </cell>
          <cell r="AJ1354" t="str">
            <v>V</v>
          </cell>
          <cell r="AW1354" t="str">
            <v>Ingen kjent effekt</v>
          </cell>
          <cell r="AX1354" t="str">
            <v>Ingen kjent effekt</v>
          </cell>
          <cell r="BC1354" t="str">
            <v>Ingen kjent effekt</v>
          </cell>
          <cell r="BD1354" t="str">
            <v>Ingen kjent effekt</v>
          </cell>
          <cell r="BK1354" t="str">
            <v>temperate_nemoral:Europe</v>
          </cell>
          <cell r="BM1354" t="str">
            <v>temperate_boreal:Europe,NorthAndCentralAmerica|temperate_nemoral:Europe,Asia,Oceania,NorthAndCentralAmerica|subtropic_mediterranean:Europe,Asia,Africa,Oceania,NorthAndCentralAmerica</v>
          </cell>
          <cell r="DI1354">
            <v>2</v>
          </cell>
        </row>
        <row r="1355">
          <cell r="B1355" t="str">
            <v>Potentilla wimanniana</v>
          </cell>
          <cell r="C1355" t="str">
            <v>Günther &amp; Schummel</v>
          </cell>
          <cell r="E1355">
            <v>145330</v>
          </cell>
          <cell r="F1355">
            <v>145618</v>
          </cell>
          <cell r="G1355" t="str">
            <v>ExpertGroups/Karplanter/N</v>
          </cell>
          <cell r="H1355" t="str">
            <v>Karplanter</v>
          </cell>
          <cell r="I1355" t="str">
            <v>Karplanter</v>
          </cell>
          <cell r="J1355" t="str">
            <v>NotApplicable</v>
          </cell>
          <cell r="M1355" t="str">
            <v>taxonIsEvaluatedInHigherRank</v>
          </cell>
          <cell r="AB1355" t="str">
            <v>terrestrial</v>
          </cell>
          <cell r="AE1355" t="str">
            <v>no</v>
          </cell>
          <cell r="AF1355" t="str">
            <v>unknown</v>
          </cell>
          <cell r="DI1355">
            <v>0</v>
          </cell>
        </row>
        <row r="1356">
          <cell r="B1356" t="str">
            <v>Sanguisorba minor balearica</v>
          </cell>
          <cell r="C1356" t="str">
            <v>(Bourg. ex Nyman) Muños Garm. &amp; C.Navarro</v>
          </cell>
          <cell r="D1356" t="str">
            <v>ribbepimpernell</v>
          </cell>
          <cell r="E1356">
            <v>137385</v>
          </cell>
          <cell r="F1356">
            <v>103471</v>
          </cell>
          <cell r="G1356" t="str">
            <v>ExpertGroups/Karplanter/N</v>
          </cell>
          <cell r="H1356" t="str">
            <v>Karplanter</v>
          </cell>
          <cell r="I1356" t="str">
            <v>Karplanter</v>
          </cell>
          <cell r="J1356" t="str">
            <v>NotApplicable</v>
          </cell>
          <cell r="M1356" t="str">
            <v>taxonIsEvaluatedInHigherRank</v>
          </cell>
          <cell r="X1356">
            <v>3</v>
          </cell>
          <cell r="Y1356">
            <v>4</v>
          </cell>
          <cell r="Z1356">
            <v>1</v>
          </cell>
          <cell r="AB1356" t="str">
            <v>terrestrial</v>
          </cell>
          <cell r="AE1356" t="str">
            <v>yes</v>
          </cell>
          <cell r="AF1356" t="str">
            <v>unknown</v>
          </cell>
          <cell r="DI1356">
            <v>0</v>
          </cell>
        </row>
        <row r="1357">
          <cell r="B1357" t="str">
            <v>Sanguisorba minor minor</v>
          </cell>
          <cell r="D1357" t="str">
            <v>småpimpernell</v>
          </cell>
          <cell r="E1357">
            <v>137389</v>
          </cell>
          <cell r="F1357">
            <v>103472</v>
          </cell>
          <cell r="G1357" t="str">
            <v>ExpertGroups/Karplanter/N</v>
          </cell>
          <cell r="H1357" t="str">
            <v>Karplanter</v>
          </cell>
          <cell r="I1357" t="str">
            <v>Karplanter</v>
          </cell>
          <cell r="J1357" t="str">
            <v>NotApplicable</v>
          </cell>
          <cell r="M1357" t="str">
            <v>taxonIsEvaluatedInHigherRank</v>
          </cell>
          <cell r="X1357">
            <v>2</v>
          </cell>
          <cell r="Y1357">
            <v>3</v>
          </cell>
          <cell r="Z1357">
            <v>1</v>
          </cell>
          <cell r="AB1357" t="str">
            <v>terrestrial</v>
          </cell>
          <cell r="AE1357" t="str">
            <v>yes</v>
          </cell>
          <cell r="AF1357" t="str">
            <v>unknown</v>
          </cell>
          <cell r="DI1357">
            <v>1</v>
          </cell>
        </row>
        <row r="1358">
          <cell r="B1358" t="str">
            <v>Amaranthus hybridus</v>
          </cell>
          <cell r="C1358" t="str">
            <v>L.</v>
          </cell>
          <cell r="D1358" t="str">
            <v>toppamarant</v>
          </cell>
          <cell r="E1358">
            <v>112502</v>
          </cell>
          <cell r="F1358">
            <v>101349</v>
          </cell>
          <cell r="G1358" t="str">
            <v>ExpertGroups/Karplanter/N</v>
          </cell>
          <cell r="H1358" t="str">
            <v>Karplanter</v>
          </cell>
          <cell r="I1358" t="str">
            <v>Karplanter</v>
          </cell>
          <cell r="J1358" t="str">
            <v>NotApplicable</v>
          </cell>
          <cell r="M1358" t="str">
            <v>taxonIsEvaluatedInHigherRank</v>
          </cell>
          <cell r="X1358">
            <v>1</v>
          </cell>
          <cell r="Y1358">
            <v>1</v>
          </cell>
          <cell r="Z1358">
            <v>1</v>
          </cell>
          <cell r="AB1358" t="str">
            <v>terrestrial</v>
          </cell>
          <cell r="AE1358" t="str">
            <v>yes</v>
          </cell>
          <cell r="AF1358" t="str">
            <v>unknown</v>
          </cell>
          <cell r="DI1358">
            <v>0</v>
          </cell>
        </row>
        <row r="1359">
          <cell r="B1359" t="str">
            <v>Actinidia chinensis</v>
          </cell>
          <cell r="C1359" t="str">
            <v>Planch.</v>
          </cell>
          <cell r="E1359">
            <v>84768</v>
          </cell>
          <cell r="F1359">
            <v>127905</v>
          </cell>
          <cell r="G1359" t="str">
            <v>ExpertGroups/Karplanter/N</v>
          </cell>
          <cell r="H1359" t="str">
            <v>Karplanter</v>
          </cell>
          <cell r="I1359" t="str">
            <v>Karplanter</v>
          </cell>
          <cell r="J1359" t="str">
            <v>NotApplicable</v>
          </cell>
          <cell r="M1359" t="str">
            <v>NotPresentInRegion</v>
          </cell>
          <cell r="AB1359" t="str">
            <v>terrestrial</v>
          </cell>
          <cell r="AE1359" t="str">
            <v>yes</v>
          </cell>
          <cell r="AF1359" t="str">
            <v>unknown</v>
          </cell>
          <cell r="DI1359">
            <v>0</v>
          </cell>
        </row>
        <row r="1360">
          <cell r="B1360" t="str">
            <v>Allium aflatunense</v>
          </cell>
          <cell r="C1360" t="str">
            <v>B.Fedtsch.</v>
          </cell>
          <cell r="E1360">
            <v>105156</v>
          </cell>
          <cell r="F1360">
            <v>145503</v>
          </cell>
          <cell r="G1360" t="str">
            <v>ExpertGroups/Karplanter/N</v>
          </cell>
          <cell r="H1360" t="str">
            <v>Karplanter</v>
          </cell>
          <cell r="I1360" t="str">
            <v>Karplanter</v>
          </cell>
          <cell r="J1360" t="str">
            <v>NotApplicable</v>
          </cell>
          <cell r="M1360" t="str">
            <v>NotPresentInRegion</v>
          </cell>
          <cell r="AB1360" t="str">
            <v>terrestrial</v>
          </cell>
          <cell r="AE1360" t="str">
            <v>no</v>
          </cell>
          <cell r="AF1360" t="str">
            <v>unknown</v>
          </cell>
          <cell r="DI1360">
            <v>1</v>
          </cell>
        </row>
        <row r="1361">
          <cell r="B1361" t="str">
            <v>Amelanchier grandiflora</v>
          </cell>
          <cell r="C1361" t="str">
            <v>Rehder</v>
          </cell>
          <cell r="D1361" t="str">
            <v>høstblåhegg</v>
          </cell>
          <cell r="E1361">
            <v>63211</v>
          </cell>
          <cell r="F1361">
            <v>103251</v>
          </cell>
          <cell r="G1361" t="str">
            <v>ExpertGroups/Karplanter/N</v>
          </cell>
          <cell r="H1361" t="str">
            <v>Karplanter</v>
          </cell>
          <cell r="I1361" t="str">
            <v>Karplanter</v>
          </cell>
          <cell r="J1361" t="str">
            <v>NotApplicable</v>
          </cell>
          <cell r="M1361" t="str">
            <v>NotPresentInRegion</v>
          </cell>
          <cell r="AB1361" t="str">
            <v>terrestrial</v>
          </cell>
          <cell r="AE1361" t="str">
            <v>no</v>
          </cell>
          <cell r="AF1361" t="str">
            <v>unknown</v>
          </cell>
          <cell r="DI1361">
            <v>0</v>
          </cell>
        </row>
        <row r="1362">
          <cell r="B1362" t="str">
            <v>Amelanchier ovalis</v>
          </cell>
          <cell r="C1362" t="str">
            <v>Medik.</v>
          </cell>
          <cell r="D1362" t="str">
            <v>prydblåhegg</v>
          </cell>
          <cell r="E1362">
            <v>130287</v>
          </cell>
          <cell r="F1362">
            <v>103253</v>
          </cell>
          <cell r="G1362" t="str">
            <v>ExpertGroups/Karplanter/N</v>
          </cell>
          <cell r="H1362" t="str">
            <v>Karplanter</v>
          </cell>
          <cell r="I1362" t="str">
            <v>Karplanter</v>
          </cell>
          <cell r="J1362" t="str">
            <v>NotApplicable</v>
          </cell>
          <cell r="M1362" t="str">
            <v>NotPresentInRegion</v>
          </cell>
          <cell r="X1362">
            <v>1</v>
          </cell>
          <cell r="Y1362">
            <v>1</v>
          </cell>
          <cell r="Z1362">
            <v>1</v>
          </cell>
          <cell r="AB1362" t="str">
            <v>terrestrial</v>
          </cell>
          <cell r="AE1362" t="str">
            <v>yes</v>
          </cell>
          <cell r="AF1362" t="str">
            <v>unknown</v>
          </cell>
          <cell r="DI1362">
            <v>0</v>
          </cell>
        </row>
        <row r="1363">
          <cell r="B1363" t="str">
            <v>Bistorta amplexicaulis</v>
          </cell>
          <cell r="C1363" t="str">
            <v>(D.Don) Greene</v>
          </cell>
          <cell r="D1363" t="str">
            <v>blodormerot</v>
          </cell>
          <cell r="E1363">
            <v>130941</v>
          </cell>
          <cell r="F1363">
            <v>127918</v>
          </cell>
          <cell r="G1363" t="str">
            <v>ExpertGroups/Karplanter/N</v>
          </cell>
          <cell r="H1363" t="str">
            <v>Karplanter</v>
          </cell>
          <cell r="I1363" t="str">
            <v>Karplanter</v>
          </cell>
          <cell r="J1363" t="str">
            <v>NotApplicable</v>
          </cell>
          <cell r="M1363" t="str">
            <v>NotPresentInRegion</v>
          </cell>
          <cell r="AB1363" t="str">
            <v>terrestrial</v>
          </cell>
          <cell r="AE1363" t="str">
            <v>yes</v>
          </cell>
          <cell r="AF1363" t="str">
            <v>unknown</v>
          </cell>
          <cell r="DI1363">
            <v>0</v>
          </cell>
        </row>
        <row r="1364">
          <cell r="B1364" t="str">
            <v>Erodium cygnorum</v>
          </cell>
          <cell r="C1364" t="str">
            <v>Nees</v>
          </cell>
          <cell r="E1364">
            <v>105199</v>
          </cell>
          <cell r="F1364">
            <v>145546</v>
          </cell>
          <cell r="G1364" t="str">
            <v>ExpertGroups/Karplanter/N</v>
          </cell>
          <cell r="H1364" t="str">
            <v>Karplanter</v>
          </cell>
          <cell r="I1364" t="str">
            <v>Karplanter</v>
          </cell>
          <cell r="J1364" t="str">
            <v>NotApplicable</v>
          </cell>
          <cell r="M1364" t="str">
            <v>canNotEstablishWithin50years</v>
          </cell>
          <cell r="AB1364" t="str">
            <v>terrestrial</v>
          </cell>
          <cell r="AE1364" t="str">
            <v>no</v>
          </cell>
          <cell r="AF1364" t="str">
            <v>unknown</v>
          </cell>
          <cell r="AI1364">
            <v>1</v>
          </cell>
          <cell r="AJ1364" t="str">
            <v>V</v>
          </cell>
          <cell r="AW1364" t="str">
            <v>Ingen kjent effekt</v>
          </cell>
          <cell r="AX1364" t="str">
            <v>Ingen kjent effekt</v>
          </cell>
          <cell r="BC1364" t="str">
            <v>Ingen kjent effekt</v>
          </cell>
          <cell r="BD1364" t="str">
            <v>Ingen kjent effekt</v>
          </cell>
          <cell r="BK1364" t="str">
            <v>subtropic_unspecified:Oceania</v>
          </cell>
          <cell r="BM1364" t="str">
            <v>subtropic_unspecified:Oceania</v>
          </cell>
          <cell r="DI1364">
            <v>0</v>
          </cell>
        </row>
        <row r="1365">
          <cell r="B1365" t="str">
            <v>Lathyrus angustifolius</v>
          </cell>
          <cell r="C1365" t="str">
            <v>Medik.</v>
          </cell>
          <cell r="E1365">
            <v>105228</v>
          </cell>
          <cell r="F1365">
            <v>145575</v>
          </cell>
          <cell r="G1365" t="str">
            <v>ExpertGroups/Karplanter/N</v>
          </cell>
          <cell r="H1365" t="str">
            <v>Karplanter</v>
          </cell>
          <cell r="I1365" t="str">
            <v>Karplanter</v>
          </cell>
          <cell r="J1365" t="str">
            <v>NotApplicable</v>
          </cell>
          <cell r="M1365" t="str">
            <v>NotPresentInRegion</v>
          </cell>
          <cell r="AE1365" t="str">
            <v>no</v>
          </cell>
          <cell r="AF1365" t="str">
            <v>unknown</v>
          </cell>
          <cell r="DI1365">
            <v>0</v>
          </cell>
        </row>
        <row r="1366">
          <cell r="B1366" t="str">
            <v>Salix ×boydii</v>
          </cell>
          <cell r="C1366" t="str">
            <v>E.F.Linton</v>
          </cell>
          <cell r="E1366">
            <v>147760</v>
          </cell>
          <cell r="F1366">
            <v>170033</v>
          </cell>
          <cell r="G1366" t="str">
            <v>ExpertGroups/Karplanter/N</v>
          </cell>
          <cell r="H1366" t="str">
            <v>Karplanter</v>
          </cell>
          <cell r="I1366" t="str">
            <v>Karplanter</v>
          </cell>
          <cell r="J1366" t="str">
            <v>NotApplicable</v>
          </cell>
          <cell r="M1366" t="str">
            <v>canNotEstablishWithin50years</v>
          </cell>
          <cell r="AA1366" t="str">
            <v>Etter 1980</v>
          </cell>
          <cell r="AB1366" t="str">
            <v>terrestrial</v>
          </cell>
          <cell r="AD1366" t="str">
            <v>unknown</v>
          </cell>
          <cell r="AE1366" t="str">
            <v>no</v>
          </cell>
          <cell r="AF1366" t="str">
            <v>unknown</v>
          </cell>
          <cell r="AI1366">
            <v>10</v>
          </cell>
          <cell r="AW1366" t="str">
            <v>Ingen kjent effekt</v>
          </cell>
          <cell r="AX1366" t="str">
            <v>Ingen kjent effekt</v>
          </cell>
          <cell r="BC1366" t="str">
            <v>Ingen kjent effekt</v>
          </cell>
          <cell r="BD1366" t="str">
            <v>Ingen kjent effekt</v>
          </cell>
          <cell r="BK1366" t="str">
            <v>temperate_nemoral:Europe</v>
          </cell>
          <cell r="BM1366" t="str">
            <v>temperate_nemoral:Europe</v>
          </cell>
          <cell r="DI1366">
            <v>2</v>
          </cell>
        </row>
        <row r="1367">
          <cell r="B1367" t="str">
            <v>Festuca eskia</v>
          </cell>
          <cell r="C1367" t="str">
            <v>Ramond ex DC.</v>
          </cell>
          <cell r="E1367">
            <v>105203</v>
          </cell>
          <cell r="F1367">
            <v>145550</v>
          </cell>
          <cell r="G1367" t="str">
            <v>ExpertGroups/Karplanter/N</v>
          </cell>
          <cell r="H1367" t="str">
            <v>Karplanter</v>
          </cell>
          <cell r="I1367" t="str">
            <v>Karplanter</v>
          </cell>
          <cell r="J1367" t="str">
            <v>NotApplicable</v>
          </cell>
          <cell r="M1367" t="str">
            <v>canNotEstablishWithin50years</v>
          </cell>
          <cell r="AA1367">
            <v>1971</v>
          </cell>
          <cell r="AB1367" t="str">
            <v>terrestrial</v>
          </cell>
          <cell r="AD1367" t="str">
            <v>unknown</v>
          </cell>
          <cell r="AE1367" t="str">
            <v>no</v>
          </cell>
          <cell r="AF1367" t="str">
            <v>unknown</v>
          </cell>
          <cell r="AI1367">
            <v>5</v>
          </cell>
          <cell r="AJ1367" t="str">
            <v>V</v>
          </cell>
          <cell r="AW1367" t="str">
            <v>Ingen kjent effekt</v>
          </cell>
          <cell r="AX1367" t="str">
            <v>Ingen kjent effekt</v>
          </cell>
          <cell r="BC1367" t="str">
            <v>Ingen kjent effekt</v>
          </cell>
          <cell r="BD1367" t="str">
            <v>Ingen kjent effekt</v>
          </cell>
          <cell r="BK1367" t="str">
            <v>temperate_nemoral:Europe</v>
          </cell>
          <cell r="BM1367" t="str">
            <v>temperate_nemoral:Europe</v>
          </cell>
          <cell r="DI1367">
            <v>0</v>
          </cell>
        </row>
        <row r="1368">
          <cell r="B1368" t="str">
            <v>Hydrangea paniculata</v>
          </cell>
          <cell r="C1368" t="str">
            <v>Siebold</v>
          </cell>
          <cell r="D1368" t="str">
            <v>syrinhortensia</v>
          </cell>
          <cell r="E1368">
            <v>105222</v>
          </cell>
          <cell r="F1368">
            <v>145569</v>
          </cell>
          <cell r="G1368" t="str">
            <v>ExpertGroups/Karplanter/N</v>
          </cell>
          <cell r="H1368" t="str">
            <v>Karplanter</v>
          </cell>
          <cell r="I1368" t="str">
            <v>Karplanter</v>
          </cell>
          <cell r="J1368" t="str">
            <v>NotApplicable</v>
          </cell>
          <cell r="M1368" t="str">
            <v>canNotEstablishWithin50years</v>
          </cell>
          <cell r="AB1368" t="str">
            <v>terrestrial</v>
          </cell>
          <cell r="AD1368" t="str">
            <v>unknown</v>
          </cell>
          <cell r="AE1368" t="str">
            <v>no</v>
          </cell>
          <cell r="AF1368" t="str">
            <v>unknown</v>
          </cell>
          <cell r="AI1368">
            <v>10</v>
          </cell>
          <cell r="AJ1368" t="str">
            <v>V</v>
          </cell>
          <cell r="AW1368" t="str">
            <v>Ingen kjent effekt</v>
          </cell>
          <cell r="AX1368" t="str">
            <v>Ingen kjent effekt</v>
          </cell>
          <cell r="BC1368" t="str">
            <v>Ingen kjent effekt</v>
          </cell>
          <cell r="BD1368" t="str">
            <v>Ingen kjent effekt</v>
          </cell>
          <cell r="BK1368" t="str">
            <v>temperate_boreal:Asia|temperate_nemoral:Asia</v>
          </cell>
          <cell r="BM1368" t="str">
            <v>temperate_boreal:Asia|temperate_nemoral:Europe,Asia,NorthAndCentralAmerica</v>
          </cell>
          <cell r="DI1368">
            <v>0</v>
          </cell>
        </row>
        <row r="1369">
          <cell r="B1369" t="str">
            <v>Salix alba alba</v>
          </cell>
          <cell r="D1369" t="str">
            <v>elvehvitpil</v>
          </cell>
          <cell r="E1369">
            <v>62607</v>
          </cell>
          <cell r="F1369">
            <v>102647</v>
          </cell>
          <cell r="G1369" t="str">
            <v>ExpertGroups/Karplanter/N</v>
          </cell>
          <cell r="H1369" t="str">
            <v>Karplanter</v>
          </cell>
          <cell r="I1369" t="str">
            <v>Karplanter</v>
          </cell>
          <cell r="J1369" t="str">
            <v>NotApplicable</v>
          </cell>
          <cell r="M1369" t="str">
            <v>establishedBefore1800</v>
          </cell>
          <cell r="AA1369" t="str">
            <v>Vet ikke</v>
          </cell>
          <cell r="AB1369" t="str">
            <v>terrestrial</v>
          </cell>
          <cell r="AD1369" t="str">
            <v>other</v>
          </cell>
          <cell r="AE1369" t="str">
            <v>no</v>
          </cell>
          <cell r="AF1369" t="str">
            <v>unknown</v>
          </cell>
          <cell r="AI1369">
            <v>30</v>
          </cell>
          <cell r="AJ1369" t="str">
            <v>V</v>
          </cell>
          <cell r="AK1369" t="str">
            <v>V</v>
          </cell>
          <cell r="AP1369" t="str">
            <v>OsA,Bu,Ve,Te,Aa,Va</v>
          </cell>
          <cell r="AW1369" t="str">
            <v>Ingen kjent effekt</v>
          </cell>
          <cell r="AX1369" t="str">
            <v>Ingen kjent effekt</v>
          </cell>
          <cell r="BC1369" t="str">
            <v>Ingen kjent effekt</v>
          </cell>
          <cell r="BD1369" t="str">
            <v>Ingen kjent effekt</v>
          </cell>
          <cell r="BK1369" t="str">
            <v>temperate_nemoral:Europe,Asia|temperate_dry:Europe,Asia|subtropic_mediterranean:Europe,Asia,Africa</v>
          </cell>
          <cell r="BM1369" t="str">
            <v>temperate_nemoral:Europe,Asia,Oceania,NorthAndCentralAmerica|temperate_dry:Europe,Asia|subtropic_mediterranean:Europe,Asia,Africa,Oceania,NorthAndCentralAmerica</v>
          </cell>
          <cell r="DI1369">
            <v>2</v>
          </cell>
        </row>
        <row r="1370">
          <cell r="B1370" t="str">
            <v>Phleum pratense pratense</v>
          </cell>
          <cell r="D1370" t="str">
            <v>engtimotei</v>
          </cell>
          <cell r="E1370">
            <v>135326</v>
          </cell>
          <cell r="F1370">
            <v>100130</v>
          </cell>
          <cell r="G1370" t="str">
            <v>ExpertGroups/Karplanter/N</v>
          </cell>
          <cell r="H1370" t="str">
            <v>Karplanter</v>
          </cell>
          <cell r="I1370" t="str">
            <v>Karplanter</v>
          </cell>
          <cell r="J1370" t="str">
            <v>NotApplicable</v>
          </cell>
          <cell r="M1370" t="str">
            <v>establishedBefore1800</v>
          </cell>
          <cell r="AA1370">
            <v>1766</v>
          </cell>
          <cell r="AB1370" t="str">
            <v>terrestrial</v>
          </cell>
          <cell r="AE1370" t="str">
            <v>yes</v>
          </cell>
          <cell r="AF1370" t="str">
            <v>unknown</v>
          </cell>
          <cell r="AG1370">
            <v>1766</v>
          </cell>
          <cell r="AH1370" t="str">
            <v>Gunnerus (1766)</v>
          </cell>
          <cell r="AI1370">
            <v>5</v>
          </cell>
          <cell r="AJ1370" t="str">
            <v>V</v>
          </cell>
          <cell r="BK1370" t="str">
            <v>unknown:Europe</v>
          </cell>
          <cell r="BM1370" t="str">
            <v>temperate_boreal:Europe,Asia,NorthAndCentralAmerica|temperate_nemoral:Europe,Asia,Oceania,NorthAndCentralAmerica,SouthAmerica|subtropic_unspecified:NorthAndCentralAmerica|subtropic_mediterranean:Europe</v>
          </cell>
          <cell r="DI1370">
            <v>2</v>
          </cell>
        </row>
        <row r="1371">
          <cell r="B1371" t="str">
            <v>Salix ×smithiana</v>
          </cell>
          <cell r="C1371" t="str">
            <v>Willd.</v>
          </cell>
          <cell r="D1371" t="str">
            <v>namdalspil</v>
          </cell>
          <cell r="E1371">
            <v>137237</v>
          </cell>
          <cell r="F1371">
            <v>102705</v>
          </cell>
          <cell r="G1371" t="str">
            <v>ExpertGroups/Karplanter/N</v>
          </cell>
          <cell r="H1371" t="str">
            <v>Karplanter</v>
          </cell>
          <cell r="I1371" t="str">
            <v>Karplanter</v>
          </cell>
          <cell r="J1371" t="str">
            <v>AlienSpecie</v>
          </cell>
          <cell r="N1371">
            <v>3</v>
          </cell>
          <cell r="P1371" t="str">
            <v>V</v>
          </cell>
          <cell r="Q1371">
            <v>1</v>
          </cell>
          <cell r="T1371" t="str">
            <v>LO</v>
          </cell>
          <cell r="U1371">
            <v>2</v>
          </cell>
          <cell r="V1371" t="str">
            <v>3A,1</v>
          </cell>
          <cell r="W1371" t="str">
            <v>PH</v>
          </cell>
          <cell r="X1371">
            <v>3</v>
          </cell>
          <cell r="Y1371">
            <v>4</v>
          </cell>
          <cell r="Z1371">
            <v>1</v>
          </cell>
          <cell r="AA1371">
            <v>1829</v>
          </cell>
          <cell r="AB1371" t="str">
            <v>terrestrial</v>
          </cell>
          <cell r="AD1371" t="str">
            <v>unknown</v>
          </cell>
          <cell r="AE1371" t="str">
            <v>yes</v>
          </cell>
          <cell r="AF1371" t="str">
            <v>unknown</v>
          </cell>
          <cell r="AG1371">
            <v>1860</v>
          </cell>
          <cell r="AH1371" t="str">
            <v>Ho Etne: Etne prestegård, "Sildebækken"</v>
          </cell>
          <cell r="AI1371">
            <v>15</v>
          </cell>
          <cell r="AJ1371" t="str">
            <v>V</v>
          </cell>
          <cell r="AL1371">
            <v>2</v>
          </cell>
          <cell r="AM1371" t="str">
            <v>importDirect</v>
          </cell>
          <cell r="AN1371">
            <v>5</v>
          </cell>
          <cell r="AO1371" t="str">
            <v>introductionEscaped,spreadNaturalDispersal,introductionReleased</v>
          </cell>
          <cell r="AP1371" t="str">
            <v>Øs,OsA,He,Op,Bu,Ve,Te,Aa,Va,Ro,Ho,Sf,Mr,St,Nt,No</v>
          </cell>
          <cell r="AQ1371">
            <v>500</v>
          </cell>
          <cell r="AR1371">
            <v>6</v>
          </cell>
          <cell r="AS1371">
            <v>3000</v>
          </cell>
          <cell r="AT1371">
            <v>284000</v>
          </cell>
          <cell r="AU1371">
            <v>6000</v>
          </cell>
          <cell r="AV1371">
            <v>20</v>
          </cell>
          <cell r="AW1371" t="str">
            <v>Ingen kjent effekt</v>
          </cell>
          <cell r="AX1371" t="str">
            <v>Ingen kjent effekt</v>
          </cell>
          <cell r="BC1371" t="str">
            <v>Ingen kjent effekt</v>
          </cell>
          <cell r="BD1371" t="str">
            <v>Ingen kjent effekt</v>
          </cell>
          <cell r="BE1371" t="str">
            <v>no</v>
          </cell>
          <cell r="BF1371" t="str">
            <v>no</v>
          </cell>
          <cell r="BK1371" t="str">
            <v>unknown:Europe</v>
          </cell>
          <cell r="BM1371" t="str">
            <v>temperate_boreal:Europe|temperate_nemoral:Europe,NorthAndCentralAmerica</v>
          </cell>
          <cell r="BO1371">
            <v>4</v>
          </cell>
          <cell r="BR1371" t="str">
            <v>RedListCategoryLevel</v>
          </cell>
          <cell r="BT1371">
            <v>2</v>
          </cell>
          <cell r="BU1371" t="str">
            <v>X</v>
          </cell>
          <cell r="BW1371" t="str">
            <v>SpreadYearlyIncreaseObservations</v>
          </cell>
          <cell r="BX1371">
            <v>148</v>
          </cell>
          <cell r="BY1371">
            <v>1</v>
          </cell>
          <cell r="CB1371" t="str">
            <v>T18,T30,T35,T37,T40,T34</v>
          </cell>
          <cell r="CC1371">
            <v>1</v>
          </cell>
          <cell r="CH1371">
            <v>1</v>
          </cell>
          <cell r="CM1371">
            <v>1</v>
          </cell>
          <cell r="CQ1371">
            <v>1</v>
          </cell>
          <cell r="CU1371">
            <v>1</v>
          </cell>
          <cell r="CX1371">
            <v>0</v>
          </cell>
          <cell r="CY1371">
            <v>1</v>
          </cell>
          <cell r="DB1371">
            <v>0</v>
          </cell>
          <cell r="DC1371" t="str">
            <v>Namdalspil &lt;i&gt;Salix &lt;/i&gt;x &lt;i&gt;smithiana&lt;/i&gt; er en hybridart mellom den hjemlige skogselje &lt;i&gt;S. caprea&lt;/i&gt; subsp. &lt;i&gt;caprea&lt;/i&gt; og den fremmede korgpil &lt;i&gt;S. viminalis&lt;/i&gt;. Den er både innført til pryd- og leplantninger og oppstår spontant der korgpil er etablert. Den er delvis fertil og kan i prinsippet krysse seg tilbake med begge foreldrene (se Elven &amp; Fremstad under forb.). Den er etablert i kyststrøk der den svært ofte er plantet, delvis som le og delvis som omtrent eneste busk som tåler et tøft kystklima. Spontant oppstår den nesten bare i flommarkskog der den kan vokse seg opp til ganske mektige trær. Utbredelsen til forvillet namdalspil og spontant oppståtte hybrider er ulik, og hageplanten er langt den hyppigste. Vi vurderer derfor forvillet namdalspil som en fremmed art.</v>
          </cell>
          <cell r="DD1371" t="str">
            <v>&lt;p&gt;Namdalspil er en av de aller mest utbredte hagebuskene i kyststrøk fra Agder til Vesterålen fordi den tåler vind og saltsprøyt. Den kan bli stygg i blåsten, men den overlever. Den er også brukt i stort omfang til leplantninger. Hybridarten er delvis steril, men i de forblåste strøkene der den oftest benyttes, så rives ofte kvister av. Disse rotslår meget lett. Arten synes å være i nokså rask spredning, også i områder der den ikke plantes like ofte (f.eks. Østlandet). Den er nå kjent fra alle fylker til og med Nordland og er vanlig å se i alle ytre kyststrøk fra Vestlandet til Lofoten, ofte som en av de få buskene som kan overleve på vindslitte holmer. Som en hjemlig oppstått hybrid er den hyppigst på Østlandet, spesielt i flommarkskog fra Vestfold nord til Mjøsa. Utbredelsen som forvillet hageplante skiller seg derfor nokså markert fra utbredelsen som spontant oppstått hybrid.&lt;/p&gt;</v>
          </cell>
          <cell r="DE1371" t="str">
            <v>Namdalspil er innført som hagebusk og spres med avrevne (avblåste) kvister.</v>
          </cell>
          <cell r="DF1371" t="str">
            <v>Invasjonspotensialet er moderat, med usikkerhet til stort, som en kombinasjon av lang median levetid og begrenset (med usikkerhet til moderat) ekspansjonshastighet. Ekspansjonshastigheten kan være undervurdert, og denne arten har kanskje heller stort invasjonspotensial.</v>
          </cell>
          <cell r="DG1371" t="str">
            <v>Arten vurderes til ingen kjent økologisk effekt. I prinsippet kan den ha introgressiv hybridisering med stedegen skogselje, men vi har ikke sett spor av introgresjon i skogselje, til tross for at namdalspil har vært i landet lenge og i nær kontakt med skogselje i stordelen av utbredelsesområdet. Vi anser derfor introgresjon som usannsynlig og velger derfor å se bort fra denne effekten.</v>
          </cell>
          <cell r="DH1371" t="str">
            <v>&lt;p&gt;Namdalspil vurderes til låg økologisk risiko, men med usikkerhet til potensielt høg risiko, og bare på grunn av invasjonspotensialet. Arten ble i 2012 vurdert til potensielt høg risiko. Nedjustering på invasjonspotensialet skyldes en annen beregningsmåte for ekspansjonshastighet.&lt;/p&gt;</v>
          </cell>
          <cell r="DI1371">
            <v>1</v>
          </cell>
        </row>
        <row r="1372">
          <cell r="B1372" t="str">
            <v>Salix ×stipularis</v>
          </cell>
          <cell r="C1372" t="str">
            <v>Sm.</v>
          </cell>
          <cell r="D1372" t="str">
            <v>spissørevier</v>
          </cell>
          <cell r="E1372">
            <v>137239</v>
          </cell>
          <cell r="F1372">
            <v>102707</v>
          </cell>
          <cell r="G1372" t="str">
            <v>ExpertGroups/Karplanter/N</v>
          </cell>
          <cell r="H1372" t="str">
            <v>Karplanter</v>
          </cell>
          <cell r="I1372" t="str">
            <v>Karplanter</v>
          </cell>
          <cell r="J1372" t="str">
            <v>NotApplicable</v>
          </cell>
          <cell r="M1372" t="str">
            <v>canNotEstablishWithin50years</v>
          </cell>
          <cell r="AA1372">
            <v>1992</v>
          </cell>
          <cell r="AB1372" t="str">
            <v>terrestrial</v>
          </cell>
          <cell r="AD1372" t="str">
            <v>unknown</v>
          </cell>
          <cell r="AE1372" t="str">
            <v>no</v>
          </cell>
          <cell r="AF1372" t="str">
            <v>unknown</v>
          </cell>
          <cell r="AI1372">
            <v>15</v>
          </cell>
          <cell r="AW1372" t="str">
            <v>Ingen kjent effekt</v>
          </cell>
          <cell r="AX1372" t="str">
            <v>Ingen kjent effekt</v>
          </cell>
          <cell r="BC1372" t="str">
            <v>Ingen kjent effekt</v>
          </cell>
          <cell r="BD1372" t="str">
            <v>Ingen kjent effekt</v>
          </cell>
          <cell r="BK1372" t="str">
            <v>unknown:Europe</v>
          </cell>
          <cell r="BM1372" t="str">
            <v>temperate_nemoral:Europe</v>
          </cell>
          <cell r="DI1372">
            <v>0</v>
          </cell>
        </row>
        <row r="1373">
          <cell r="B1373" t="str">
            <v>Salix alba sericea</v>
          </cell>
          <cell r="C1373" t="str">
            <v>Gaudin</v>
          </cell>
          <cell r="D1373" t="str">
            <v>sølvpil</v>
          </cell>
          <cell r="E1373">
            <v>137246</v>
          </cell>
          <cell r="F1373">
            <v>102649</v>
          </cell>
          <cell r="G1373" t="str">
            <v>ExpertGroups/Karplanter/N</v>
          </cell>
          <cell r="H1373" t="str">
            <v>Karplanter</v>
          </cell>
          <cell r="I1373" t="str">
            <v>Karplanter</v>
          </cell>
          <cell r="J1373" t="str">
            <v>AlienSpecie</v>
          </cell>
          <cell r="N1373">
            <v>3</v>
          </cell>
          <cell r="Q1373">
            <v>1</v>
          </cell>
          <cell r="T1373" t="str">
            <v>LO</v>
          </cell>
          <cell r="U1373">
            <v>2</v>
          </cell>
          <cell r="V1373" t="str">
            <v>3AB,1</v>
          </cell>
          <cell r="AA1373">
            <v>1875</v>
          </cell>
          <cell r="AB1373" t="str">
            <v>terrestrial</v>
          </cell>
          <cell r="AD1373" t="str">
            <v>unknown</v>
          </cell>
          <cell r="AE1373" t="str">
            <v>no</v>
          </cell>
          <cell r="AF1373" t="str">
            <v>unknown</v>
          </cell>
          <cell r="AI1373">
            <v>30</v>
          </cell>
          <cell r="AJ1373" t="str">
            <v>V</v>
          </cell>
          <cell r="AK1373" t="str">
            <v>V</v>
          </cell>
          <cell r="AL1373">
            <v>1</v>
          </cell>
          <cell r="AM1373" t="str">
            <v>importDirect</v>
          </cell>
          <cell r="AN1373">
            <v>4</v>
          </cell>
          <cell r="AO1373" t="str">
            <v>introductionEscaped,spreadNaturalDispersal</v>
          </cell>
          <cell r="AP1373" t="str">
            <v>Øs,OsA,He,Bu,Ve,Ro,Sf,Nt</v>
          </cell>
          <cell r="AQ1373">
            <v>100</v>
          </cell>
          <cell r="AR1373">
            <v>6</v>
          </cell>
          <cell r="AS1373">
            <v>600</v>
          </cell>
          <cell r="AT1373">
            <v>91400</v>
          </cell>
          <cell r="AU1373">
            <v>1200</v>
          </cell>
          <cell r="AV1373">
            <v>50</v>
          </cell>
          <cell r="AW1373" t="str">
            <v>Ingen kjent effekt</v>
          </cell>
          <cell r="AX1373" t="str">
            <v>Ingen kjent effekt</v>
          </cell>
          <cell r="BC1373" t="str">
            <v>Ingen kjent effekt</v>
          </cell>
          <cell r="BD1373" t="str">
            <v>Ingen kjent effekt</v>
          </cell>
          <cell r="BE1373" t="str">
            <v>no</v>
          </cell>
          <cell r="BF1373" t="str">
            <v>no</v>
          </cell>
          <cell r="BG1373" t="str">
            <v>V</v>
          </cell>
          <cell r="BK1373" t="str">
            <v>unknown:Europe</v>
          </cell>
          <cell r="BM1373" t="str">
            <v>temperate_nemoral:Europe|temperate_dry:Europe|subtropic_mediterranean:Europe</v>
          </cell>
          <cell r="BO1373">
            <v>3</v>
          </cell>
          <cell r="BR1373" t="str">
            <v>RedListCategoryLevel</v>
          </cell>
          <cell r="BT1373">
            <v>3</v>
          </cell>
          <cell r="BW1373" t="str">
            <v>SpreadYearlyIncreaseObservations</v>
          </cell>
          <cell r="BX1373">
            <v>251</v>
          </cell>
          <cell r="BY1373">
            <v>1</v>
          </cell>
          <cell r="CB1373" t="str">
            <v>V10,V13,T35,T36,T40</v>
          </cell>
          <cell r="CC1373">
            <v>1</v>
          </cell>
          <cell r="CH1373">
            <v>1</v>
          </cell>
          <cell r="CM1373">
            <v>1</v>
          </cell>
          <cell r="CQ1373">
            <v>1</v>
          </cell>
          <cell r="CU1373">
            <v>1</v>
          </cell>
          <cell r="CX1373">
            <v>0</v>
          </cell>
          <cell r="CY1373">
            <v>1</v>
          </cell>
          <cell r="DB1373">
            <v>0</v>
          </cell>
          <cell r="DC1373" t="str">
            <v>Sølvpil er en kulturrase av kvitpil, &lt;i&gt;Salix alba&lt;/i&gt; var. &lt;i&gt;sericea&lt;/i&gt;, dyrkes oftest som et tre som kan bli meget stort. Den formerer seg ved avskårne og avbrukne kvister og kan formere seg seksuelt med frø. Den anses av Berg &amp; Christensen (2000) å ha blitt innført til Skandinavia ca. år 1900, men det første norske funnet, trolig som plantet, er allerede fra 1875. Den er i raskt økende bruk som prydtre, både i privathager og i anlegg.</v>
          </cell>
          <cell r="DD1373" t="str">
            <v>Planten er funnet spredt ut i norsk natur som enkelttre eller små grupper, trolig alltid med bakgrunn i utkast av hageavfall og litt spredning langs vassdrag. Den er først dokumentert som funnet utafor hager i Øf Fredrikstad i 1981 (og estimatet ved kjøring av R-skriptet er etablering rundt 1960). Arten kan ha vært oversett. Det er 25 dokumenterte funn de siste 35 årene, fra Østfold inn til Mjøsområdet i Hedmark og langs kysten til Nord-Trøndelag, og vi tror at mørketallet kan være høgt. Det kan også allerede være dokumentert funn fra flere andre steder fordi 125 herbariebelegg fra norsk natur, fra Østfold inn til Oppland og langs kysten til Rogaland (og i Nord-Trøndelag), ikke har vært tilgjengelig for identitetskontroll. Trolig hører minst halvparten av disse til var. &lt;i&gt;sericea&lt;/i&gt;.</v>
          </cell>
          <cell r="DE1373" t="str">
            <v>Varieteten er innført som hageplante. Den er videre spredt med avskårne og avbrukne kvister som egenspres langs vassveier.</v>
          </cell>
          <cell r="DF1373" t="str">
            <v>Invasjonspotensialet er moderat (moderat lang median levetid og moderat ekspansjonshastighet), men foreløpig ikke registrert med seksuelt reproduserende bestand. Hageplantene er nesten alltid hannplanter, noe som gjør mulighetene for frøreproduksjon små.</v>
          </cell>
          <cell r="DG1373" t="str">
            <v>Sølvpil vurderes til ingen kjent økologisk effekt. Arten &lt;i&gt;Salix alba&lt;/i&gt;, inkludert kultivarrasen sølvpil var. &lt;i&gt;sericea&lt;/i&gt;, kan hybridisere med den stedegne arten istervier &lt;i&gt;S. pentandra&lt;/i&gt;. Hybridiseringen må skje ved at istervier pollineres fra sølvpil. Hybriden mellom de to artene er hyppig, har et visst potensial for videre hybridisering (se grønnpil &lt;i&gt;S. &lt;/i&gt;x &lt;i&gt;fragilis&lt;/i&gt;), og representerer dermed i prinsippet en introgresjonsrisiko. Omfanget er trolig svært begrenset, og dessuten begrenset til de små delene av landet der sølvpil (og kvitpil ellers) dyrkes i nærheten av istervier. Vi har ikke sett spor av introgresjon i bestander av istervier fra kvitpil. Vi anser dermed denne effekten som usannsynlig og velger å se bort fra den.</v>
          </cell>
          <cell r="DH1373" t="str">
            <v>Sølvpil vurderes til låg økologisk risiko i norsk natur, og bare på grunn av invasjonspotensialet. Varietetene/kultivarene av kvitpil ble ikke vurdert i forrige runde i 2012. De vurderes denne gang fordi de lander i noe ulike risikokategorier.</v>
          </cell>
          <cell r="DI1373">
            <v>1</v>
          </cell>
        </row>
        <row r="1374">
          <cell r="B1374" t="str">
            <v>Salix alba vitellina</v>
          </cell>
          <cell r="C1374" t="str">
            <v>(L.) Stokes</v>
          </cell>
          <cell r="D1374" t="str">
            <v>gullpil</v>
          </cell>
          <cell r="E1374">
            <v>137247</v>
          </cell>
          <cell r="F1374">
            <v>102650</v>
          </cell>
          <cell r="G1374" t="str">
            <v>ExpertGroups/Karplanter/N</v>
          </cell>
          <cell r="H1374" t="str">
            <v>Karplanter</v>
          </cell>
          <cell r="I1374" t="str">
            <v>Karplanter</v>
          </cell>
          <cell r="J1374" t="str">
            <v>AlienSpecie</v>
          </cell>
          <cell r="N1374">
            <v>3</v>
          </cell>
          <cell r="Q1374">
            <v>1</v>
          </cell>
          <cell r="T1374" t="str">
            <v>LO</v>
          </cell>
          <cell r="U1374">
            <v>2</v>
          </cell>
          <cell r="V1374" t="str">
            <v>3A,1</v>
          </cell>
          <cell r="AA1374">
            <v>1865</v>
          </cell>
          <cell r="AB1374" t="str">
            <v>terrestrial</v>
          </cell>
          <cell r="AD1374" t="str">
            <v>unknown</v>
          </cell>
          <cell r="AE1374" t="str">
            <v>no</v>
          </cell>
          <cell r="AF1374" t="str">
            <v>unknown</v>
          </cell>
          <cell r="AI1374">
            <v>30</v>
          </cell>
          <cell r="AJ1374" t="str">
            <v>V</v>
          </cell>
          <cell r="AK1374" t="str">
            <v>V</v>
          </cell>
          <cell r="AL1374">
            <v>1</v>
          </cell>
          <cell r="AM1374" t="str">
            <v>importDirect</v>
          </cell>
          <cell r="AN1374">
            <v>4</v>
          </cell>
          <cell r="AO1374" t="str">
            <v>introductionEscaped,spreadNaturalDispersal</v>
          </cell>
          <cell r="AP1374" t="str">
            <v>Øs,OsA,He,Bu,Ve,Te,Nt</v>
          </cell>
          <cell r="AQ1374">
            <v>80</v>
          </cell>
          <cell r="AR1374">
            <v>6</v>
          </cell>
          <cell r="AS1374">
            <v>480</v>
          </cell>
          <cell r="AT1374">
            <v>27700</v>
          </cell>
          <cell r="AU1374">
            <v>960</v>
          </cell>
          <cell r="AV1374">
            <v>50</v>
          </cell>
          <cell r="AW1374" t="str">
            <v>Ingen kjent effekt</v>
          </cell>
          <cell r="AX1374" t="str">
            <v>Ingen kjent effekt</v>
          </cell>
          <cell r="BC1374" t="str">
            <v>Ingen kjent effekt</v>
          </cell>
          <cell r="BD1374" t="str">
            <v>Ingen kjent effekt</v>
          </cell>
          <cell r="BE1374" t="str">
            <v>no</v>
          </cell>
          <cell r="BF1374" t="str">
            <v>no</v>
          </cell>
          <cell r="BG1374" t="str">
            <v>V</v>
          </cell>
          <cell r="BK1374" t="str">
            <v>unknown:Europe</v>
          </cell>
          <cell r="BM1374" t="str">
            <v>temperate_nemoral:Europe|temperate_dry:Europe|unknown:Europe</v>
          </cell>
          <cell r="BO1374">
            <v>3</v>
          </cell>
          <cell r="BR1374" t="str">
            <v>RedListCategoryLevel</v>
          </cell>
          <cell r="BT1374">
            <v>2</v>
          </cell>
          <cell r="BU1374" t="str">
            <v>X</v>
          </cell>
          <cell r="BW1374" t="str">
            <v>SpreadYearlyIncreaseObservations</v>
          </cell>
          <cell r="BX1374">
            <v>158</v>
          </cell>
          <cell r="BY1374">
            <v>1</v>
          </cell>
          <cell r="CB1374" t="str">
            <v>T30,T35,T40,V10,V8</v>
          </cell>
          <cell r="CC1374">
            <v>1</v>
          </cell>
          <cell r="CH1374">
            <v>1</v>
          </cell>
          <cell r="CM1374">
            <v>1</v>
          </cell>
          <cell r="CQ1374">
            <v>1</v>
          </cell>
          <cell r="CU1374">
            <v>1</v>
          </cell>
          <cell r="CX1374">
            <v>0</v>
          </cell>
          <cell r="CY1374">
            <v>1</v>
          </cell>
          <cell r="DB1374">
            <v>0</v>
          </cell>
          <cell r="DC1374" t="str">
            <v>&lt;p&gt;Gullpil er en kulturrase av kvitpil, &lt;i&gt;Salix alba&lt;/i&gt; var. &lt;i&gt;vitellina&lt;/i&gt;, dyrkes oftest som en stor busk eller som et tre som kan bli meget stort. Den formerer seg ved avskårne og avbrukne kvister og kan formere seg seksuelt med frø. Den er i raskt økende bruk som prydtre, både i privathager og i anlegg.&lt;/p&gt;</v>
          </cell>
          <cell r="DD1374" t="str">
            <v>Gullpil er funnet spredt ut i norsk natur som enkelttre eller små grupper, trolig alltid med bakgrunn i utkast av hageavfall og litt spredning langs vassdrag. Først funnet forvillet i Ak Asker i 1964, og senere med jamn økning i Østfold (først registrert i 2010), Akershus med Oslo, Hedmark (først i Ringsaker 2001), Buskerud (først i 1991, mange steder), Vestfold (først i 1988), Telemark (først i Kragerø i 1967), og i Nord-Trøndelag (først i Steinkjer i 2013). Ved kjøring av R-skriptet for ekspansjonshastighet, er beste estimat for start i norsk ekspansjon ca. 1946. Det kan også allerede være dokumentert funn fra flere andre steder fordi 125 herbariebelegg fra norsk natur, fra Østfold inn til Oppland og langs kysten til Rogaland (og i Nord-Trøndelag), ikke har vært tilgjengelig for identitetskontroll. Trolig hører opp mot halvparten av disse til var. &lt;i&gt;vitellina&lt;/i&gt;. Vi tror at mørketallet kan være høgt.</v>
          </cell>
          <cell r="DE1374" t="str">
            <v>&lt;p&gt;Varieteten er innført som hageplante. Den spres med avskårne og avbrukne kvister som rotslår og som transporteres langs vassveier.&lt;/p&gt;</v>
          </cell>
          <cell r="DF1374" t="str">
            <v>&lt;p&gt;Invasjonspotensialet er moderat, en kombinasjon av moderat median levetid og begrenset (med usikkerhet til moderat) ekspansjonshastighet. Foreløpig er ikke planten registrert med reproduserende bestand, og all økning skyldes avbrukne kvister. Hageplantene er nesten alltid hannplanter, noe som gjør mulighetene for frøreproduksjon små.&lt;/p&gt;</v>
          </cell>
          <cell r="DG1374" t="str">
            <v>Gullpil vurderes til ingen kjent økologisk effekt. Arten &lt;i&gt;Salix alba&lt;/i&gt;, inkludert kultivarrasen gullpil var. &lt;i&gt;vitellina&lt;/i&gt;, kan hybridisere med den stedegne arten istervier &lt;i&gt;S. pentandra&lt;/i&gt;. Hybridiseringen må skje ved at istervier pollineres fra sølvpil. Hybriden mellom de to artene er hyppig, har et visst potensial for videre hybridisering (se grønnpil &lt;i&gt;S. &lt;/i&gt;x &lt;i&gt;fragilis&lt;/i&gt;), og representerer dermed i prinsippet en introgresjonsrisiko. Omfanget er trolig svært begrenset, og dessuten begrenset til de små delene av landet der sølvpil (og kvitpil ellers) dyrkes i nærheten av istervier. Vi har ikke sett spor av introgresjon i bestander av istervier fra kvitpil. Vi anser dermed denne effekten som usannsynlig og velger å se bort fra den.</v>
          </cell>
          <cell r="DH1374" t="str">
            <v>&lt;p&gt;Gullpil vurderes til låg økologisk risiko, og bare på grunn av invasjonspotensialet. Varietetene/kultivarene av kvitpil ble ikke vurdert i forrige runde i 2012. De vurderes denne gang fordi de lander i nokså ulike risikokategorier.&lt;br/&gt;&lt;/p&gt;</v>
          </cell>
          <cell r="DI1374">
            <v>0</v>
          </cell>
        </row>
        <row r="1375">
          <cell r="B1375" t="str">
            <v>Salix ×fragilis</v>
          </cell>
          <cell r="C1375" t="str">
            <v>L.</v>
          </cell>
          <cell r="D1375" t="str">
            <v>grønnpil</v>
          </cell>
          <cell r="E1375">
            <v>145400</v>
          </cell>
          <cell r="F1375">
            <v>129589</v>
          </cell>
          <cell r="G1375" t="str">
            <v>ExpertGroups/Karplanter/N</v>
          </cell>
          <cell r="H1375" t="str">
            <v>Karplanter</v>
          </cell>
          <cell r="I1375" t="str">
            <v>Karplanter</v>
          </cell>
          <cell r="J1375" t="str">
            <v>AlienSpecie</v>
          </cell>
          <cell r="N1375">
            <v>3</v>
          </cell>
          <cell r="P1375" t="str">
            <v>V</v>
          </cell>
          <cell r="Q1375">
            <v>3</v>
          </cell>
          <cell r="T1375" t="str">
            <v>HI</v>
          </cell>
          <cell r="U1375">
            <v>4</v>
          </cell>
          <cell r="V1375" t="str">
            <v>3A,3DH</v>
          </cell>
          <cell r="W1375" t="str">
            <v>SE</v>
          </cell>
          <cell r="X1375">
            <v>5</v>
          </cell>
          <cell r="Y1375">
            <v>4</v>
          </cell>
          <cell r="Z1375">
            <v>3</v>
          </cell>
          <cell r="AA1375">
            <v>1834</v>
          </cell>
          <cell r="AB1375" t="str">
            <v>terrestrial</v>
          </cell>
          <cell r="AD1375" t="str">
            <v>unknown</v>
          </cell>
          <cell r="AE1375" t="str">
            <v>yes</v>
          </cell>
          <cell r="AF1375" t="str">
            <v>unknown</v>
          </cell>
          <cell r="AG1375">
            <v>1834</v>
          </cell>
          <cell r="AH1375" t="str">
            <v>Bu Hole: Storøya</v>
          </cell>
          <cell r="AI1375">
            <v>20</v>
          </cell>
          <cell r="AK1375" t="str">
            <v>V</v>
          </cell>
          <cell r="AL1375">
            <v>2</v>
          </cell>
          <cell r="AM1375" t="str">
            <v>importDirect</v>
          </cell>
          <cell r="AN1375">
            <v>4</v>
          </cell>
          <cell r="AO1375" t="str">
            <v>introductionEscaped,spreadNaturalDispersal</v>
          </cell>
          <cell r="AP1375" t="str">
            <v>Øs,OsA,He,Op,Bu,Ve,Te,Aa,Va,Ro,Ho,Sf,Mr,St,Nt</v>
          </cell>
          <cell r="AQ1375">
            <v>1752</v>
          </cell>
          <cell r="AR1375">
            <v>3</v>
          </cell>
          <cell r="AS1375">
            <v>5256</v>
          </cell>
          <cell r="AT1375">
            <v>196000</v>
          </cell>
          <cell r="AU1375">
            <v>10500</v>
          </cell>
          <cell r="AV1375">
            <v>30</v>
          </cell>
          <cell r="AW1375" t="str">
            <v>Ingen kjent effekt</v>
          </cell>
          <cell r="AX1375" t="str">
            <v>Ingen kjent effekt</v>
          </cell>
          <cell r="BC1375" t="str">
            <v>Ingen kjent effekt</v>
          </cell>
          <cell r="BD1375" t="str">
            <v>Ingen kjent effekt</v>
          </cell>
          <cell r="BE1375" t="str">
            <v>no</v>
          </cell>
          <cell r="BF1375" t="str">
            <v>no</v>
          </cell>
          <cell r="BG1375" t="str">
            <v>V</v>
          </cell>
          <cell r="BH1375" t="str">
            <v>V</v>
          </cell>
          <cell r="BI1375" t="str">
            <v>V</v>
          </cell>
          <cell r="BK1375" t="str">
            <v>unknown:Europe</v>
          </cell>
          <cell r="BM1375" t="str">
            <v>temperate_boreal:Europe|temperate_nemoral:Europe,Asia,Oceania,NorthAndCentralAmerica|subtropic_mediterranean:Europe,Asia,Oceania|subtropic_caperegion:Africa</v>
          </cell>
          <cell r="BO1375">
            <v>4</v>
          </cell>
          <cell r="BR1375" t="str">
            <v>RedListCategoryLevel</v>
          </cell>
          <cell r="BT1375">
            <v>2</v>
          </cell>
          <cell r="BU1375" t="str">
            <v>X</v>
          </cell>
          <cell r="BW1375" t="str">
            <v>SpreadYearlyIncreaseObservations</v>
          </cell>
          <cell r="BX1375">
            <v>151</v>
          </cell>
          <cell r="BY1375">
            <v>1</v>
          </cell>
          <cell r="CB1375" t="str">
            <v>T18,T21,T30,T35,T36,T40,T4,V10,V8</v>
          </cell>
          <cell r="CC1375">
            <v>3</v>
          </cell>
          <cell r="CG1375" t="str">
            <v>T18,T30</v>
          </cell>
          <cell r="CH1375">
            <v>1</v>
          </cell>
          <cell r="CL1375" t="str">
            <v>T18,T30,V8,T18,T30</v>
          </cell>
          <cell r="CM1375">
            <v>1</v>
          </cell>
          <cell r="CQ1375">
            <v>1</v>
          </cell>
          <cell r="CT1375" t="str">
            <v>T30,V10,V8</v>
          </cell>
          <cell r="CU1375">
            <v>3</v>
          </cell>
          <cell r="CW1375" t="str">
            <v>X</v>
          </cell>
          <cell r="CX1375">
            <v>1</v>
          </cell>
          <cell r="CY1375">
            <v>1</v>
          </cell>
          <cell r="DB1375">
            <v>0</v>
          </cell>
          <cell r="DC1375" t="str">
            <v>Grønnpil &lt;i&gt;Salix &lt;/i&gt;x &lt;i&gt;fragilis&lt;/i&gt; (tidligere som &lt;i&gt;S. &lt;/i&gt;x &lt;i&gt;rubens&lt;/i&gt;) er potensielt et meget stort tre opp til 25 m, men opptrer oftere som en stor busk. Den formerer seg effektivt med avbrukne grener, en karakter nedarvet fra den ene av foreldreartene, skjørpil &lt;i&gt;S. euxina&lt;/i&gt;. Den andre foreldrearten er kvitpil &lt;i&gt;S. alba&lt;/i&gt;, og ofte kan man spore hvilken av den sistnevnte artens varieteter som er gått inn i hybriden (se dokumentasjonstabell). Grønnpil er trolig frøsteril, men neppe pollensteril. Den kan opplagt pollinere den hjemlige arten istervier &lt;i&gt;S. pentandra&lt;/i&gt; og danne trippelhybrider (kalt trippelpil &lt;i&gt;S. &lt;/i&gt;x &lt;i&gt;pentandroides&lt;/i&gt;) som ikke er sjeldne der grønnpil og istervier forekommer sammen i flommark.</v>
          </cell>
          <cell r="DD1375" t="str">
            <v>&lt;p&gt;Grønnpil er gammel i kultur, kanskje fra sent 1700-tall i Norge, og er først notert forvillet i 1834 i Bu Hole: Storøya i Tyrifjorden. Allerede i 1850 var den notert fra 15 forekomster i tre fylker. Den har siden økt jamt og trutt inntil den nå er kjent fra 450-500 forekomster i alle fylker nord til og med Nord-Trøndelag. Den er trolig nesten eller helt frøsteril, men må ha fungerende pollen ettersom den danner hybrider introgressivt med stedegen istervier &lt;em&gt;S. pentandra &lt;/em&gt;på et stort antall steder i seks fylker og også med stedegen mandelpil &lt;em&gt;S. triandra &lt;/em&gt;noen få steder.&lt;/p&gt;</v>
          </cell>
          <cell r="DE1375" t="str">
            <v>Den er innført som hageplante, og spres ut fra hager ved avbrukne og avskårne kvister. Grønnpil har omfattende egenspredning med kvister langs vassdrag og langs kysten.</v>
          </cell>
          <cell r="DF1375" t="str">
            <v>Invasjonsotensialet er moderat (med usikkerhet til stort), en kombinasjon av lang median levetid og begrenset (med usikkerhet til moderat) ekspansjonshastighet. Arten har vært så lenge i landet, og ekspandert så jamt, at nyetablering ikke skjer så fort lenger. Arten er nå et hyppig innslag i storparten av velutviklete flommarkskoger langs vassdrag på søndre og midtre Østlandet og under tilsvarende etablering langs kysten og nordover.</v>
          </cell>
          <cell r="DG1375" t="str">
            <v>Grønnpil vurderes å ha middels økologisk effekt. Arten endrer artssammensetningen og fortrenger andre arter, deriblant truete, i flere flommark-naturtyper, men bare lokalt (sensu Artsdatabanken) einne de truete artenes utbredelse. Den har dessuten godt dokumentert hybridisering med en hjemlig art (istervier &lt;i&gt;S. pentandra&lt;/i&gt;), se Elven &amp; Fremstad (under forb.). Hybridiseringen er potensielt introgressiv, men vi har satt usikkerhet nedover for denne effekten fordi den ikke synes å påvirke stedegne bestander av istervier i noen merkbar grad.</v>
          </cell>
          <cell r="DH1375" t="str">
            <v>&lt;p&gt;Grønnpil vurderes til høg økologisk risiko, med usikkerhet til svært høg risiko. Arten inntar strender, åpen flommark og flommarkskog og blir raskt en av de dominerende treartene, med opplagt fortrengning av stedegne arter. Den er nå meget vanlig langs de fleste større og mindre vassdrag på søndre Østlandet og også utbredt i andre landsdeler.&lt;/p&gt;</v>
          </cell>
          <cell r="DI1375">
            <v>1</v>
          </cell>
        </row>
        <row r="1376">
          <cell r="B1376" t="str">
            <v>Salvia divinorum</v>
          </cell>
          <cell r="C1376" t="str">
            <v>Epling &amp; Játiva</v>
          </cell>
          <cell r="E1376">
            <v>141414</v>
          </cell>
          <cell r="F1376">
            <v>170488</v>
          </cell>
          <cell r="G1376" t="str">
            <v>ExpertGroups/Karplanter/N</v>
          </cell>
          <cell r="H1376" t="str">
            <v>Karplanter</v>
          </cell>
          <cell r="I1376" t="str">
            <v>Karplanter</v>
          </cell>
          <cell r="J1376" t="str">
            <v>NotApplicable</v>
          </cell>
          <cell r="M1376" t="str">
            <v>canNotEstablishWithin50years</v>
          </cell>
          <cell r="AA1376" t="str">
            <v>2014 ca</v>
          </cell>
          <cell r="AB1376" t="str">
            <v>terrestrial</v>
          </cell>
          <cell r="AD1376" t="str">
            <v>unknown</v>
          </cell>
          <cell r="AE1376" t="str">
            <v>no</v>
          </cell>
          <cell r="AF1376" t="str">
            <v>unknown</v>
          </cell>
          <cell r="AI1376">
            <v>5</v>
          </cell>
          <cell r="AJ1376" t="str">
            <v>V</v>
          </cell>
          <cell r="AK1376" t="str">
            <v>V</v>
          </cell>
          <cell r="AW1376" t="str">
            <v>Relativt mildt narkotikum, reseptbelagt i Norge.</v>
          </cell>
          <cell r="AX1376" t="str">
            <v>Ingen kjent effekt</v>
          </cell>
          <cell r="BC1376" t="str">
            <v>Ingen kjent effekt</v>
          </cell>
          <cell r="BD1376" t="str">
            <v>Ingen kjent effekt</v>
          </cell>
          <cell r="BK1376" t="str">
            <v>subtropic_unspecified:NorthAndCentralAmerica|tropic:NorthAndCentralAmerica</v>
          </cell>
          <cell r="BM1376" t="str">
            <v>subtropic_unspecified:NorthAndCentralAmerica|tropic:NorthAndCentralAmerica</v>
          </cell>
          <cell r="DI1376">
            <v>0</v>
          </cell>
        </row>
        <row r="1377">
          <cell r="B1377" t="str">
            <v>Salvia elegans</v>
          </cell>
          <cell r="C1377" t="str">
            <v>Vahl</v>
          </cell>
          <cell r="E1377">
            <v>140827</v>
          </cell>
          <cell r="F1377">
            <v>170018</v>
          </cell>
          <cell r="G1377" t="str">
            <v>ExpertGroups/Karplanter/N</v>
          </cell>
          <cell r="H1377" t="str">
            <v>Karplanter</v>
          </cell>
          <cell r="I1377" t="str">
            <v>Karplanter</v>
          </cell>
          <cell r="J1377" t="str">
            <v>NotApplicable</v>
          </cell>
          <cell r="M1377" t="str">
            <v>canNotEstablishWithin50years</v>
          </cell>
          <cell r="AA1377">
            <v>2012</v>
          </cell>
          <cell r="AB1377" t="str">
            <v>terrestrial</v>
          </cell>
          <cell r="AD1377" t="str">
            <v>unknown</v>
          </cell>
          <cell r="AE1377" t="str">
            <v>no</v>
          </cell>
          <cell r="AF1377" t="str">
            <v>unknown</v>
          </cell>
          <cell r="AI1377">
            <v>5</v>
          </cell>
          <cell r="AJ1377" t="str">
            <v>V</v>
          </cell>
          <cell r="AW1377" t="str">
            <v>Ingen kjent effekt</v>
          </cell>
          <cell r="AX1377" t="str">
            <v>Ingen kjent effekt</v>
          </cell>
          <cell r="BC1377" t="str">
            <v>Ingen kjent effekt</v>
          </cell>
          <cell r="BD1377" t="str">
            <v>Ingen kjent effekt</v>
          </cell>
          <cell r="BK1377" t="str">
            <v>subtropic_unspecified:NorthAndCentralAmerica|tropic:NorthAndCentralAmerica</v>
          </cell>
          <cell r="BM1377" t="str">
            <v>subtropic_unspecified:NorthAndCentralAmerica|tropic:NorthAndCentralAmerica</v>
          </cell>
          <cell r="DI1377">
            <v>0</v>
          </cell>
        </row>
        <row r="1378">
          <cell r="B1378" t="str">
            <v>Salvia nemorosa</v>
          </cell>
          <cell r="C1378" t="str">
            <v>L.</v>
          </cell>
          <cell r="D1378" t="str">
            <v>steppesalvie</v>
          </cell>
          <cell r="E1378">
            <v>137375</v>
          </cell>
          <cell r="F1378">
            <v>102355</v>
          </cell>
          <cell r="G1378" t="str">
            <v>ExpertGroups/Karplanter/N</v>
          </cell>
          <cell r="H1378" t="str">
            <v>Karplanter</v>
          </cell>
          <cell r="I1378" t="str">
            <v>Karplanter</v>
          </cell>
          <cell r="J1378" t="str">
            <v>AlienSpecie</v>
          </cell>
          <cell r="N1378">
            <v>1</v>
          </cell>
          <cell r="Q1378">
            <v>1</v>
          </cell>
          <cell r="T1378" t="str">
            <v>NK</v>
          </cell>
          <cell r="U1378">
            <v>1</v>
          </cell>
          <cell r="V1378" t="str">
            <v>1,1</v>
          </cell>
          <cell r="X1378">
            <v>1</v>
          </cell>
          <cell r="Y1378">
            <v>1</v>
          </cell>
          <cell r="Z1378">
            <v>1</v>
          </cell>
          <cell r="AA1378">
            <v>1897</v>
          </cell>
          <cell r="AB1378" t="str">
            <v>terrestrial</v>
          </cell>
          <cell r="AD1378" t="str">
            <v>origin,unknown</v>
          </cell>
          <cell r="AE1378" t="str">
            <v>yes</v>
          </cell>
          <cell r="AF1378" t="str">
            <v>unknown</v>
          </cell>
          <cell r="AG1378">
            <v>1906</v>
          </cell>
          <cell r="AH1378" t="str">
            <v>Te Skien: Bøle (mølle)</v>
          </cell>
          <cell r="AI1378">
            <v>5</v>
          </cell>
          <cell r="AJ1378" t="str">
            <v>V</v>
          </cell>
          <cell r="AN1378">
            <v>3</v>
          </cell>
          <cell r="AO1378" t="str">
            <v>introductionTransportpollution,introductionStowaway</v>
          </cell>
          <cell r="AP1378" t="str">
            <v>Ve</v>
          </cell>
          <cell r="AQ1378">
            <v>4</v>
          </cell>
          <cell r="AR1378">
            <v>1</v>
          </cell>
          <cell r="AS1378">
            <v>4</v>
          </cell>
          <cell r="AT1378">
            <v>1</v>
          </cell>
          <cell r="AU1378">
            <v>4</v>
          </cell>
          <cell r="AV1378">
            <v>100</v>
          </cell>
          <cell r="AW1378" t="str">
            <v>Ingen kjent effekt</v>
          </cell>
          <cell r="AX1378" t="str">
            <v>Ingen kjent effekt</v>
          </cell>
          <cell r="BC1378" t="str">
            <v>Ingen kjent effekt</v>
          </cell>
          <cell r="BD1378" t="str">
            <v>Ingen kjent effekt</v>
          </cell>
          <cell r="BE1378" t="str">
            <v>no</v>
          </cell>
          <cell r="BF1378" t="str">
            <v>no</v>
          </cell>
          <cell r="BG1378" t="str">
            <v>V</v>
          </cell>
          <cell r="BK1378" t="str">
            <v>temperate_nemoral:Europe,Asia|temperate_dry:Europe,Asia</v>
          </cell>
          <cell r="BM1378" t="str">
            <v>temperate_nemoral:Europe,Asia|temperate_dry:Europe,Asia</v>
          </cell>
          <cell r="BO1378">
            <v>1</v>
          </cell>
          <cell r="BR1378" t="str">
            <v>RedListCategoryLevel</v>
          </cell>
          <cell r="BT1378">
            <v>1</v>
          </cell>
          <cell r="BW1378" t="str">
            <v>SpreadYearlyIncreaseCalculatedExpansionSpeed</v>
          </cell>
          <cell r="BX1378">
            <v>0</v>
          </cell>
          <cell r="BY1378">
            <v>1</v>
          </cell>
          <cell r="CB1378" t="str">
            <v>T35</v>
          </cell>
          <cell r="CC1378">
            <v>1</v>
          </cell>
          <cell r="CH1378">
            <v>1</v>
          </cell>
          <cell r="CM1378">
            <v>1</v>
          </cell>
          <cell r="CQ1378">
            <v>1</v>
          </cell>
          <cell r="CU1378">
            <v>1</v>
          </cell>
          <cell r="CX1378">
            <v>0</v>
          </cell>
          <cell r="CY1378">
            <v>1</v>
          </cell>
          <cell r="DB1378">
            <v>0</v>
          </cell>
          <cell r="DC1378" t="str">
            <v>Steppesalvie &lt;i&gt;Salvia nemorosa&lt;/i&gt; er en middels storvokst, flerårig, men ikke svært langlevd urt. Den er hjemlig i Mellom- og Øst-Europa og Vest-Asia. Den formerer seg med frø.</v>
          </cell>
          <cell r="DD1378" t="str">
            <v>&lt;p&gt;Arten&lt;em&gt; &lt;/em&gt;kom trolig inn hovedsakelig med korn og ballastjord og bare i en begrenset periode: 1897-1924. Arten er flerårig, slik at funn i flere år på samme lokalitet ikke nødvendigvis betyr reproduksjon (eller flere innførsler). Arten ble funnet tre år i Ho Bømlo: Nøkling (gullgruve, 1896-1898, men digitalisert dokumentasjon bare fra 1898), fem år i Oslo: Torshov (mølle, 1914-1918), tre år i Te Skien: Bøle (mølle, 1906, 1909, 1917), to år i Ho Vaksdal (mølle, 1913, 1915) og to år i AA Tvedestrand: Sagesund (1920, 1924). Ellers er det bare noen få enkeltfunn. Etter 1924 er arten bare funnet tre steder, på Citadelløya i Vf Larvik i 1995 og fram i hvert fall til 2009, på en gammel ballastplass (mobilisert frøbank?), på Hassum i Vf Tønsberg 2000, på skrotemark, og ved Opsund i Øf Sarpsborg 2008, på tømmerdeponi. Arten synes bare å reprodusere på Citadelløya. Den er trolig noe for varme- og/eller tørkekrevende, men det skal kanskje ikke store endringer til i klima før den kan begynne å etablere seg bedre og spre seg.&lt;/p&gt;</v>
          </cell>
          <cell r="DE1378" t="str">
            <v>Arten er innført med ballastjord og som forurensning med korn, i nyere tid kanskje også med andre vektorer. Den har passiv frøspredning. Spredning ut fra forekomsten er bare mulig med transport av frø eller jord.</v>
          </cell>
          <cell r="DF1378" t="str">
            <v>Invasjonspotensialet er lite, med kort median levetid og ingen ekspansjon.</v>
          </cell>
          <cell r="DG1378" t="str">
            <v>Ingen kjent negativ økologisk effekt er knyttet til arten.</v>
          </cell>
          <cell r="DH1378" t="str">
            <v>&lt;p&gt;Steppesalvie vurderes til ingen kjent risiko i norsk natur. Etter 1924 er arten bare funnet som semi-stabil på Citadelløya i Vf Larvik i 1995, på en gammel ballastplass (mobilisert frøbank?). Steppesalvie er termisk på grensa til å kunne etablere seg med mer permanent forekomst i Norge.&lt;/p&gt;</v>
          </cell>
          <cell r="DI1378">
            <v>0</v>
          </cell>
        </row>
        <row r="1379">
          <cell r="B1379" t="str">
            <v>Salvia patens</v>
          </cell>
          <cell r="C1379" t="str">
            <v>Cav.</v>
          </cell>
          <cell r="E1379">
            <v>140828</v>
          </cell>
          <cell r="F1379">
            <v>170019</v>
          </cell>
          <cell r="G1379" t="str">
            <v>ExpertGroups/Karplanter/N</v>
          </cell>
          <cell r="H1379" t="str">
            <v>Karplanter</v>
          </cell>
          <cell r="I1379" t="str">
            <v>Karplanter</v>
          </cell>
          <cell r="J1379" t="str">
            <v>NotApplicable</v>
          </cell>
          <cell r="M1379" t="str">
            <v>canNotEstablishWithin50years</v>
          </cell>
          <cell r="AA1379">
            <v>2012</v>
          </cell>
          <cell r="AB1379" t="str">
            <v>terrestrial</v>
          </cell>
          <cell r="AD1379" t="str">
            <v>unknown</v>
          </cell>
          <cell r="AE1379" t="str">
            <v>no</v>
          </cell>
          <cell r="AF1379" t="str">
            <v>unknown</v>
          </cell>
          <cell r="AI1379">
            <v>5</v>
          </cell>
          <cell r="AJ1379" t="str">
            <v>V</v>
          </cell>
          <cell r="AW1379" t="str">
            <v>Ingen kjent effekt</v>
          </cell>
          <cell r="AX1379" t="str">
            <v>Ingen kjent effekt</v>
          </cell>
          <cell r="BC1379" t="str">
            <v>Ingen kjent effekt</v>
          </cell>
          <cell r="BD1379" t="str">
            <v>Ingen kjent effekt</v>
          </cell>
          <cell r="BK1379" t="str">
            <v>subtropic_unspecified:NorthAndCentralAmerica|tropic:NorthAndCentralAmerica</v>
          </cell>
          <cell r="BM1379" t="str">
            <v>subtropic_unspecified:NorthAndCentralAmerica|tropic:NorthAndCentralAmerica</v>
          </cell>
          <cell r="DI1379">
            <v>0</v>
          </cell>
        </row>
        <row r="1380">
          <cell r="B1380" t="str">
            <v>Salvia scabra</v>
          </cell>
          <cell r="C1380" t="str">
            <v>Thunb.</v>
          </cell>
          <cell r="E1380">
            <v>84868</v>
          </cell>
          <cell r="F1380">
            <v>128005</v>
          </cell>
          <cell r="G1380" t="str">
            <v>ExpertGroups/Karplanter/N</v>
          </cell>
          <cell r="H1380" t="str">
            <v>Karplanter</v>
          </cell>
          <cell r="I1380" t="str">
            <v>Karplanter</v>
          </cell>
          <cell r="J1380" t="str">
            <v>NotApplicable</v>
          </cell>
          <cell r="M1380" t="str">
            <v>canNotEstablishWithin50years</v>
          </cell>
          <cell r="AA1380">
            <v>1997</v>
          </cell>
          <cell r="AB1380" t="str">
            <v>terrestrial</v>
          </cell>
          <cell r="AD1380" t="str">
            <v>unknown</v>
          </cell>
          <cell r="AE1380" t="str">
            <v>no</v>
          </cell>
          <cell r="AF1380" t="str">
            <v>unknown</v>
          </cell>
          <cell r="AI1380">
            <v>5</v>
          </cell>
          <cell r="AJ1380" t="str">
            <v>V</v>
          </cell>
          <cell r="AW1380" t="str">
            <v>Ingen kjent effekt</v>
          </cell>
          <cell r="AX1380" t="str">
            <v>Ingen kjent effekt</v>
          </cell>
          <cell r="BC1380" t="str">
            <v>Ingen kjent effekt</v>
          </cell>
          <cell r="BD1380" t="str">
            <v>Ingen kjent effekt</v>
          </cell>
          <cell r="BK1380" t="str">
            <v>subtropic_caperegion:Africa</v>
          </cell>
          <cell r="BM1380" t="str">
            <v>subtropic_caperegion:Africa</v>
          </cell>
          <cell r="DI1380">
            <v>0</v>
          </cell>
        </row>
        <row r="1381">
          <cell r="B1381" t="str">
            <v>Salvia verticillata</v>
          </cell>
          <cell r="C1381" t="str">
            <v>L.</v>
          </cell>
          <cell r="D1381" t="str">
            <v>kranssalvie</v>
          </cell>
          <cell r="E1381">
            <v>62319</v>
          </cell>
          <cell r="F1381">
            <v>102359</v>
          </cell>
          <cell r="G1381" t="str">
            <v>ExpertGroups/Karplanter/N</v>
          </cell>
          <cell r="H1381" t="str">
            <v>Karplanter</v>
          </cell>
          <cell r="I1381" t="str">
            <v>Karplanter</v>
          </cell>
          <cell r="J1381" t="str">
            <v>AlienSpecie</v>
          </cell>
          <cell r="N1381">
            <v>1</v>
          </cell>
          <cell r="Q1381">
            <v>1</v>
          </cell>
          <cell r="T1381" t="str">
            <v>NK</v>
          </cell>
          <cell r="U1381">
            <v>1</v>
          </cell>
          <cell r="V1381" t="str">
            <v>1,1</v>
          </cell>
          <cell r="X1381">
            <v>1</v>
          </cell>
          <cell r="Y1381">
            <v>1</v>
          </cell>
          <cell r="Z1381">
            <v>1</v>
          </cell>
          <cell r="AA1381">
            <v>1860</v>
          </cell>
          <cell r="AB1381" t="str">
            <v>terrestrial</v>
          </cell>
          <cell r="AD1381" t="str">
            <v>origin</v>
          </cell>
          <cell r="AE1381" t="str">
            <v>yes</v>
          </cell>
          <cell r="AF1381" t="str">
            <v>unknown</v>
          </cell>
          <cell r="AG1381">
            <v>1882</v>
          </cell>
          <cell r="AH1381" t="str">
            <v>Ak Frogn: Kaholmen (ballast)</v>
          </cell>
          <cell r="AI1381">
            <v>5</v>
          </cell>
          <cell r="AJ1381" t="str">
            <v>V</v>
          </cell>
          <cell r="AN1381">
            <v>2</v>
          </cell>
          <cell r="AO1381" t="str">
            <v>introductionTransportpollution,introductionStowaway</v>
          </cell>
          <cell r="AP1381" t="str">
            <v>Øs,OsA,Te</v>
          </cell>
          <cell r="AQ1381">
            <v>24</v>
          </cell>
          <cell r="AR1381">
            <v>2</v>
          </cell>
          <cell r="AS1381">
            <v>48</v>
          </cell>
          <cell r="AT1381">
            <v>12000</v>
          </cell>
          <cell r="AU1381">
            <v>48</v>
          </cell>
          <cell r="AV1381">
            <v>100</v>
          </cell>
          <cell r="AW1381" t="str">
            <v>Ingen kjent effekt</v>
          </cell>
          <cell r="AX1381" t="str">
            <v>Ingen kjent effekt</v>
          </cell>
          <cell r="BC1381" t="str">
            <v>Ingen kjent effekt</v>
          </cell>
          <cell r="BD1381" t="str">
            <v>Ingen kjent effekt</v>
          </cell>
          <cell r="BE1381" t="str">
            <v>no</v>
          </cell>
          <cell r="BF1381" t="str">
            <v>no</v>
          </cell>
          <cell r="BG1381" t="str">
            <v>V</v>
          </cell>
          <cell r="BK1381" t="str">
            <v>temperate_nemoral:Europe,Asia|temperate_dry:Europe,Asia|subtropic_mediterranean:Europe,Asia</v>
          </cell>
          <cell r="BM1381" t="str">
            <v>temperate_nemoral:Europe,Asia|temperate_dry:Europe,Asia|subtropic_mediterranean:Europe,Asia</v>
          </cell>
          <cell r="BO1381">
            <v>2</v>
          </cell>
          <cell r="BQ1381" t="str">
            <v>X</v>
          </cell>
          <cell r="BR1381" t="str">
            <v>RedListCategoryLevel</v>
          </cell>
          <cell r="BT1381">
            <v>1</v>
          </cell>
          <cell r="BW1381" t="str">
            <v>SpreadYearlyIncreaseCalculatedExpansionSpeed</v>
          </cell>
          <cell r="BX1381">
            <v>0</v>
          </cell>
          <cell r="BY1381">
            <v>1</v>
          </cell>
          <cell r="CB1381" t="str">
            <v>T35,T39,T40</v>
          </cell>
          <cell r="CC1381">
            <v>1</v>
          </cell>
          <cell r="CH1381">
            <v>1</v>
          </cell>
          <cell r="CM1381">
            <v>1</v>
          </cell>
          <cell r="CQ1381">
            <v>1</v>
          </cell>
          <cell r="CU1381">
            <v>1</v>
          </cell>
          <cell r="CX1381">
            <v>0</v>
          </cell>
          <cell r="CY1381">
            <v>1</v>
          </cell>
          <cell r="DB1381">
            <v>0</v>
          </cell>
          <cell r="DC1381" t="str">
            <v>Kranssalvie &lt;i&gt;Salvia verticillata&lt;/i&gt; er en middels langlevd, middels høgvokst, flerårig urt med frøreproduksjon. Den har hovedutbredelsen i Europa og Kaukasus.</v>
          </cell>
          <cell r="DD1381" t="str">
            <v>&lt;p&gt;Arten&lt;i&gt; &lt;/i&gt;har en nokså lang og litt komplisert historie i Norge. Den kom inn på flere vis, først med ballastjord og siden i stort omfang med korn ved møller og i noe mindre omfang med grasfrø. Det er også en del funn som indikerer innkomst med mindre spesifikke vektorer (på veikanter, andre transportområder etc.). Arten er flerårig, holder seg lenge etter etablering, og har opplagt hatt lokal reproduksjon mange steder. Den synes også å ha frøbank og er dukket opp i ny tid på enkelte plasser ca. 100 år eller mer siden plassene var i aktiv bruk som deponier for ballastjord eller annet avfall. Slike langvarige forekomster er kjent både fra innlandet (He Hamar 1883-1952) og kystområdene (indre Oslofjord 1908-2015). Til tross for etablering og noe reproduksjon, så har arten gått jamt tilbake fra ca. 1900 til i dag og er nå bare en semi-stabil del av norsk natur.&lt;/p&gt;</v>
          </cell>
          <cell r="DE1381" t="str">
            <v>Arten er innført med ballastjord, som forurensning med korn og grasfrø, og kanskje med andre vektorer. Den har passiv spredning av frø. Spredning til nye områder kan kanskje skje med tråkk/transporter.</v>
          </cell>
          <cell r="DF1381" t="str">
            <v>Invasjonspotensialet er lite, med begrenset (til kort) median levetid og ingen ekspansjon.</v>
          </cell>
          <cell r="DG1381" t="str">
            <v>Kranssalvie har nesten ikke stabil forekomst i norsk natur i dag (frøreproduksjon). Ingen negative økologiske effekter er kjent.</v>
          </cell>
          <cell r="DH1381" t="str">
            <v>&lt;p&gt;Arten medfører ingen kjent økologisk risiko på grunn av det mininale invasjonspotensialet og ingen økologiske effekter.&lt;br/&gt;&lt;/p&gt;</v>
          </cell>
          <cell r="DI1381">
            <v>0</v>
          </cell>
        </row>
        <row r="1382">
          <cell r="B1382" t="str">
            <v>Salvia viridis</v>
          </cell>
          <cell r="C1382" t="str">
            <v>L.</v>
          </cell>
          <cell r="D1382" t="str">
            <v>spraglesalvie</v>
          </cell>
          <cell r="E1382">
            <v>137378</v>
          </cell>
          <cell r="F1382">
            <v>102360</v>
          </cell>
          <cell r="G1382" t="str">
            <v>ExpertGroups/Karplanter/N</v>
          </cell>
          <cell r="H1382" t="str">
            <v>Karplanter</v>
          </cell>
          <cell r="I1382" t="str">
            <v>Karplanter</v>
          </cell>
          <cell r="J1382" t="str">
            <v>NotApplicable</v>
          </cell>
          <cell r="M1382" t="str">
            <v>canNotEstablishWithin50years</v>
          </cell>
          <cell r="AA1382">
            <v>2003</v>
          </cell>
          <cell r="AB1382" t="str">
            <v>terrestrial</v>
          </cell>
          <cell r="AD1382" t="str">
            <v>unknown</v>
          </cell>
          <cell r="AE1382" t="str">
            <v>no</v>
          </cell>
          <cell r="AF1382" t="str">
            <v>unknown</v>
          </cell>
          <cell r="AI1382">
            <v>1</v>
          </cell>
          <cell r="AJ1382" t="str">
            <v>V</v>
          </cell>
          <cell r="AW1382" t="str">
            <v>Ingen kjent effekt</v>
          </cell>
          <cell r="AX1382" t="str">
            <v>Ingen kjent effekt</v>
          </cell>
          <cell r="BC1382" t="str">
            <v>Ingen kjent effekt</v>
          </cell>
          <cell r="BD1382" t="str">
            <v>Ingen kjent effekt</v>
          </cell>
          <cell r="BK1382" t="str">
            <v>subtropic_mediterranean:Europe,Asia,Africa|subtropic_dry:Africa</v>
          </cell>
          <cell r="BM1382" t="str">
            <v>subtropic_mediterranean:Europe,Asia,Africa|subtropic_dry:Africa</v>
          </cell>
          <cell r="DI1382">
            <v>0</v>
          </cell>
        </row>
        <row r="1383">
          <cell r="B1383" t="str">
            <v>Salvia ×sylvestris</v>
          </cell>
          <cell r="C1383" t="str">
            <v>L.</v>
          </cell>
          <cell r="D1383" t="str">
            <v>hybridsalvie</v>
          </cell>
          <cell r="E1383">
            <v>137373</v>
          </cell>
          <cell r="F1383">
            <v>102358</v>
          </cell>
          <cell r="G1383" t="str">
            <v>ExpertGroups/Karplanter/N</v>
          </cell>
          <cell r="H1383" t="str">
            <v>Karplanter</v>
          </cell>
          <cell r="I1383" t="str">
            <v>Karplanter</v>
          </cell>
          <cell r="J1383" t="str">
            <v>NotApplicable</v>
          </cell>
          <cell r="M1383" t="str">
            <v>canNotEstablishWithin50years</v>
          </cell>
          <cell r="AA1383">
            <v>1885</v>
          </cell>
          <cell r="AB1383" t="str">
            <v>terrestrial</v>
          </cell>
          <cell r="AD1383" t="str">
            <v>unknown</v>
          </cell>
          <cell r="AE1383" t="str">
            <v>no</v>
          </cell>
          <cell r="AF1383" t="str">
            <v>unknown</v>
          </cell>
          <cell r="AI1383">
            <v>5</v>
          </cell>
          <cell r="AJ1383" t="str">
            <v>V</v>
          </cell>
          <cell r="AW1383" t="str">
            <v>Ingen kjent effekt</v>
          </cell>
          <cell r="AX1383" t="str">
            <v>Ingen kjent effekt</v>
          </cell>
          <cell r="BC1383" t="str">
            <v>Ingen kjent effekt</v>
          </cell>
          <cell r="BD1383" t="str">
            <v>Ingen kjent effekt</v>
          </cell>
          <cell r="BK1383" t="str">
            <v>temperate_nemoral:Europe</v>
          </cell>
          <cell r="BM1383" t="str">
            <v>temperate_nemoral:Europe</v>
          </cell>
          <cell r="DI1383">
            <v>0</v>
          </cell>
        </row>
        <row r="1384">
          <cell r="B1384" t="str">
            <v>Sambucus ebulus</v>
          </cell>
          <cell r="C1384" t="str">
            <v>L.</v>
          </cell>
          <cell r="D1384" t="str">
            <v>sommerhyll</v>
          </cell>
          <cell r="E1384">
            <v>122124</v>
          </cell>
          <cell r="F1384">
            <v>161327</v>
          </cell>
          <cell r="G1384" t="str">
            <v>ExpertGroups/Karplanter/N</v>
          </cell>
          <cell r="H1384" t="str">
            <v>Karplanter</v>
          </cell>
          <cell r="I1384" t="str">
            <v>Karplanter</v>
          </cell>
          <cell r="J1384" t="str">
            <v>AlienSpecie</v>
          </cell>
          <cell r="N1384">
            <v>2</v>
          </cell>
          <cell r="Q1384">
            <v>1</v>
          </cell>
          <cell r="T1384" t="str">
            <v>LO</v>
          </cell>
          <cell r="U1384">
            <v>2</v>
          </cell>
          <cell r="V1384" t="str">
            <v>2AB,1</v>
          </cell>
          <cell r="AA1384">
            <v>2007</v>
          </cell>
          <cell r="AB1384" t="str">
            <v>terrestrial</v>
          </cell>
          <cell r="AD1384" t="str">
            <v>unknown</v>
          </cell>
          <cell r="AE1384" t="str">
            <v>no</v>
          </cell>
          <cell r="AF1384" t="str">
            <v>unknown</v>
          </cell>
          <cell r="AG1384">
            <v>2007</v>
          </cell>
          <cell r="AH1384" t="str">
            <v>Ro Vindafjord: Ølen: Stumo</v>
          </cell>
          <cell r="AI1384">
            <v>10</v>
          </cell>
          <cell r="AJ1384" t="str">
            <v>V</v>
          </cell>
          <cell r="AL1384">
            <v>1</v>
          </cell>
          <cell r="AM1384" t="str">
            <v>importDirect</v>
          </cell>
          <cell r="AN1384">
            <v>1</v>
          </cell>
          <cell r="AO1384" t="str">
            <v>introductionEscaped</v>
          </cell>
          <cell r="AP1384" t="str">
            <v>Ro</v>
          </cell>
          <cell r="AQ1384">
            <v>4</v>
          </cell>
          <cell r="AR1384">
            <v>2</v>
          </cell>
          <cell r="AS1384">
            <v>8</v>
          </cell>
          <cell r="AT1384">
            <v>1</v>
          </cell>
          <cell r="AU1384">
            <v>16</v>
          </cell>
          <cell r="AV1384">
            <v>100</v>
          </cell>
          <cell r="AW1384" t="str">
            <v>Ingen kjent effekt</v>
          </cell>
          <cell r="AX1384" t="str">
            <v>Ingen kjent effekt</v>
          </cell>
          <cell r="BC1384" t="str">
            <v>Ingen kjent effekt</v>
          </cell>
          <cell r="BD1384" t="str">
            <v>Ingen kjent effekt</v>
          </cell>
          <cell r="BE1384" t="str">
            <v>no</v>
          </cell>
          <cell r="BF1384" t="str">
            <v>no</v>
          </cell>
          <cell r="BG1384" t="str">
            <v>V</v>
          </cell>
          <cell r="BK1384" t="str">
            <v>temperate_nemoral:Europe,Asia|subtropic_mediterranean:Europe,Asia</v>
          </cell>
          <cell r="BM1384" t="str">
            <v>temperate_nemoral:Europe,Asia,NorthAndCentralAmerica|subtropic_mediterranean:Europe,Asia|subtropic_highlands:Africa</v>
          </cell>
          <cell r="BO1384">
            <v>2</v>
          </cell>
          <cell r="BR1384" t="str">
            <v>RedListCategoryLevel</v>
          </cell>
          <cell r="BT1384">
            <v>2</v>
          </cell>
          <cell r="BW1384" t="str">
            <v>SpreadYearlyIncreaseCalculatedExpansionSpeed</v>
          </cell>
          <cell r="BX1384">
            <v>50.66</v>
          </cell>
          <cell r="BY1384">
            <v>1</v>
          </cell>
          <cell r="CB1384" t="str">
            <v>T35</v>
          </cell>
          <cell r="CC1384">
            <v>1</v>
          </cell>
          <cell r="CH1384">
            <v>1</v>
          </cell>
          <cell r="CM1384">
            <v>1</v>
          </cell>
          <cell r="CQ1384">
            <v>1</v>
          </cell>
          <cell r="CU1384">
            <v>1</v>
          </cell>
          <cell r="CX1384">
            <v>0</v>
          </cell>
          <cell r="CY1384">
            <v>1</v>
          </cell>
          <cell r="DB1384">
            <v>0</v>
          </cell>
          <cell r="DC1384" t="str">
            <v>Hyll-arten &lt;i&gt;Sambucus ebulus&lt;/i&gt; (sommarfl&amp;#228:der på svensk, sommerhyll ville vært et egnet norsk navn) er en storvokst flerårig urt (i motsetning til buskene ellers i slekta). Den blomstrer ofte rikelig og setter mengder med svarte bær som er attraktive for fugl. Arten har trolig svært effektiv fuglespredning, kanskje over betydelige distanser (flere hundre meter eller noen kilometer). Dessuten har den krypende jordstengel og danner store kolonier klonalt.</v>
          </cell>
          <cell r="DD1384" t="str">
            <v>Første funn i norsk natur var ved gården Stumo i Ølen i Ro Vindafjord i 2007, hvor den angis som "etablert". I 2009 ble den gjenregistrert på Stumo og med nyfunn på gården Klungland ca. 500 m unna. Det kan tenkes at arten allerede har etablert seg over et visst område her og reproduserer med frø (fuglespredning av saftige frukter).</v>
          </cell>
          <cell r="DE1384" t="str">
            <v>Arten er innført som hageplante, men uvisst hvorfra. Introduksjon til norsk natur må ha skjedd ved fuglespredning av frukter. Trolig videre spredning i norsk natur vil trolig skje på samme vis.</v>
          </cell>
          <cell r="DF1384" t="str">
            <v>Invasjonspotensialet er begrenset, som en kombinasjon av begrenset median levetid og begrenset ekspansjonshastighet. Hvis arten greier seg klimatisk, har den et rimelig stort invasjonspotensial, men hverken invasjonspotensial eller ekspansjonshastighet lar seg estimere mer enn svært grovt ut fra de få foreliggende opplysningene.</v>
          </cell>
          <cell r="DG1384" t="str">
            <v>Ingen negative økologiske effekter er knyttet til arten, foreløpig. Arten kan imidlertid bli en etablert del av norsk natur og kan spre seg, potensielt sterkt og raskt på grunn av spredningsmåten. Denne arten bør følges med på.</v>
          </cell>
          <cell r="DH1384" t="str">
            <v>Hyll-arten &lt;i&gt;Sambucus ebulus &lt;/i&gt;vurderes foreløpig til låg økologisk risiko, og inntil videre utelukkende på grunn av det låge invasjonspotensialet.</v>
          </cell>
          <cell r="DI1384">
            <v>0</v>
          </cell>
        </row>
        <row r="1385">
          <cell r="B1385" t="str">
            <v>Samolus valerandi</v>
          </cell>
          <cell r="C1385" t="str">
            <v>L.</v>
          </cell>
          <cell r="D1385" t="str">
            <v>strandsamel</v>
          </cell>
          <cell r="E1385">
            <v>61847</v>
          </cell>
          <cell r="F1385">
            <v>101887</v>
          </cell>
          <cell r="G1385" t="str">
            <v>ExpertGroups/Karplanter/N</v>
          </cell>
          <cell r="H1385" t="str">
            <v>Karplanter</v>
          </cell>
          <cell r="I1385" t="str">
            <v>Karplanter</v>
          </cell>
          <cell r="J1385" t="str">
            <v>NotApplicable</v>
          </cell>
          <cell r="M1385" t="str">
            <v>canNotEstablishWithin50years</v>
          </cell>
          <cell r="AA1385">
            <v>1834</v>
          </cell>
          <cell r="AB1385" t="str">
            <v>terrestrial</v>
          </cell>
          <cell r="AD1385" t="str">
            <v>origin</v>
          </cell>
          <cell r="AE1385" t="str">
            <v>no</v>
          </cell>
          <cell r="AF1385" t="str">
            <v>unknown</v>
          </cell>
          <cell r="AI1385">
            <v>3</v>
          </cell>
          <cell r="AJ1385" t="str">
            <v>V</v>
          </cell>
          <cell r="AW1385" t="str">
            <v>Ingen kjent effekt</v>
          </cell>
          <cell r="AX1385" t="str">
            <v>Ingen kjent effekt</v>
          </cell>
          <cell r="BC1385" t="str">
            <v>Ingen kjent effekt</v>
          </cell>
          <cell r="BD1385" t="str">
            <v>Ingen kjent effekt</v>
          </cell>
          <cell r="BK1385" t="str">
            <v>temperate_nemoral:Europe,Asia,Africa,Oceania,NorthAndCentralAmerica,SouthAmerica|temperate_dry:Europe,Asia|subtropic_unspecified:Europe,Asia,Africa,Oceania,NorthAndCentralAmerica,SouthAmerica</v>
          </cell>
          <cell r="BM1385" t="str">
            <v>temperate_nemoral:Europe,Asia,Africa,Oceania,NorthAndCentralAmerica,SouthAmerica|temperate_dry:Europe,Asia|subtropic_unspecified:Europe,Asia,Africa,Oceania,NorthAndCentralAmerica,SouthAmerica</v>
          </cell>
          <cell r="DI1385">
            <v>0</v>
          </cell>
        </row>
        <row r="1386">
          <cell r="B1386" t="str">
            <v>Sanguisorba ×menziesii</v>
          </cell>
          <cell r="C1386" t="str">
            <v>Rydb.</v>
          </cell>
          <cell r="D1386" t="str">
            <v>alaskablodtopp</v>
          </cell>
          <cell r="E1386">
            <v>147732</v>
          </cell>
          <cell r="F1386">
            <v>103469</v>
          </cell>
          <cell r="G1386" t="str">
            <v>ExpertGroups/Karplanter/N</v>
          </cell>
          <cell r="H1386" t="str">
            <v>Karplanter</v>
          </cell>
          <cell r="I1386" t="str">
            <v>Karplanter</v>
          </cell>
          <cell r="J1386" t="str">
            <v>AlienSpecie</v>
          </cell>
          <cell r="N1386">
            <v>1</v>
          </cell>
          <cell r="Q1386">
            <v>1</v>
          </cell>
          <cell r="T1386" t="str">
            <v>NK</v>
          </cell>
          <cell r="U1386">
            <v>1</v>
          </cell>
          <cell r="V1386" t="str">
            <v>1,1</v>
          </cell>
          <cell r="AA1386">
            <v>2005</v>
          </cell>
          <cell r="AB1386" t="str">
            <v>terrestrial</v>
          </cell>
          <cell r="AD1386" t="str">
            <v>unknown</v>
          </cell>
          <cell r="AE1386" t="str">
            <v>no</v>
          </cell>
          <cell r="AF1386" t="str">
            <v>unknown</v>
          </cell>
          <cell r="AI1386">
            <v>5</v>
          </cell>
          <cell r="AJ1386" t="str">
            <v>V</v>
          </cell>
          <cell r="AL1386">
            <v>1</v>
          </cell>
          <cell r="AM1386" t="str">
            <v>importDirect</v>
          </cell>
          <cell r="AN1386">
            <v>1</v>
          </cell>
          <cell r="AO1386" t="str">
            <v>introductionEscaped</v>
          </cell>
          <cell r="AP1386" t="str">
            <v>OsA</v>
          </cell>
          <cell r="AQ1386">
            <v>4</v>
          </cell>
          <cell r="AR1386">
            <v>2</v>
          </cell>
          <cell r="AS1386">
            <v>8</v>
          </cell>
          <cell r="AT1386">
            <v>1</v>
          </cell>
          <cell r="AU1386">
            <v>8</v>
          </cell>
          <cell r="AV1386">
            <v>100</v>
          </cell>
          <cell r="AW1386" t="str">
            <v>Ingen kjent effekt</v>
          </cell>
          <cell r="AX1386" t="str">
            <v>Ingen kjent effekt</v>
          </cell>
          <cell r="BC1386" t="str">
            <v>Ingen kjent effekt</v>
          </cell>
          <cell r="BD1386" t="str">
            <v>Ingen kjent effekt</v>
          </cell>
          <cell r="BE1386" t="str">
            <v>no</v>
          </cell>
          <cell r="BF1386" t="str">
            <v>no</v>
          </cell>
          <cell r="BK1386" t="str">
            <v>temperate_boreal:NorthAndCentralAmerica|temperate_nemoral:NorthAndCentralAmerica</v>
          </cell>
          <cell r="BM1386" t="str">
            <v>temperate_boreal:NorthAndCentralAmerica|temperate_nemoral:Europe,NorthAndCentralAmerica</v>
          </cell>
          <cell r="BO1386">
            <v>1</v>
          </cell>
          <cell r="BR1386" t="str">
            <v>RedListCategoryLevel</v>
          </cell>
          <cell r="BT1386">
            <v>1</v>
          </cell>
          <cell r="BW1386" t="str">
            <v>SpreadYearlyIncreaseCalculatedExpansionSpeed</v>
          </cell>
          <cell r="BX1386">
            <v>0</v>
          </cell>
          <cell r="BY1386">
            <v>1</v>
          </cell>
          <cell r="CB1386" t="str">
            <v>T35</v>
          </cell>
          <cell r="CC1386">
            <v>1</v>
          </cell>
          <cell r="CH1386">
            <v>1</v>
          </cell>
          <cell r="CM1386">
            <v>1</v>
          </cell>
          <cell r="CQ1386">
            <v>1</v>
          </cell>
          <cell r="CU1386">
            <v>1</v>
          </cell>
          <cell r="CX1386">
            <v>0</v>
          </cell>
          <cell r="CY1386">
            <v>1</v>
          </cell>
          <cell r="DB1386">
            <v>0</v>
          </cell>
          <cell r="DC1386" t="str">
            <v>Alaskablodtopp &lt;em&gt;Sanguisorba menziesii &lt;/em&gt;er antydet å være en hybrid mellom blodtopp &lt;em&gt;S. officinalis &lt;/em&gt;og hengeblodtopp &lt;em&gt;S. canadensis &lt;/em&gt;subsp.&lt;em&gt; latifolia&lt;/em&gt;, men den forekommer bare utafor området for blodtopp på Stillehavskysten fra Vancouver Island i British Columbia nord til Kenai Peninsula i Sør-Alaska. Det er derfor bedre å behandle den som en uavhengig art. Den er seksuell og setter frø.</v>
          </cell>
          <cell r="DD1386" t="str">
            <v>Arten dyrkes meget sjelden i Norge og er bare funnet ett sted, på tomt etter et nedlagt staudegartneri på Bondi i Ak Asker 2005. Det er trolig at arten er utkryssende og ikke kan formere seg seksuelt på Bondi, men arten har klonal vekst, er hardfør og har potential for formering og etablering i Norge, spesielt i kyststrøk, dersom den innføres oftere og forvilles flere steder.</v>
          </cell>
          <cell r="DE1386" t="str">
            <v>Arten er innført som hageplante og er gjenstående. Frøene spres trolig med pattedyr.</v>
          </cell>
          <cell r="DF1386" t="str">
            <v>Invasjonspotensialet er lite, med kort median levetid og ingen ekspansjon.</v>
          </cell>
          <cell r="DG1386" t="str">
            <v>Ingen kjent negativ økologisk effekt er knyttet til arten.</v>
          </cell>
          <cell r="DH1386" t="str">
            <v>Alaskablodtopp vurderes til ingen kjent økologisk risiko.</v>
          </cell>
          <cell r="DI1386">
            <v>0</v>
          </cell>
        </row>
        <row r="1387">
          <cell r="B1387" t="str">
            <v>Sanguisorba minor</v>
          </cell>
          <cell r="C1387" t="str">
            <v>Scop.</v>
          </cell>
          <cell r="D1387" t="str">
            <v>pimpernell</v>
          </cell>
          <cell r="E1387">
            <v>63430</v>
          </cell>
          <cell r="F1387">
            <v>103470</v>
          </cell>
          <cell r="G1387" t="str">
            <v>ExpertGroups/Karplanter/N</v>
          </cell>
          <cell r="H1387" t="str">
            <v>Karplanter</v>
          </cell>
          <cell r="I1387" t="str">
            <v>Karplanter</v>
          </cell>
          <cell r="J1387" t="str">
            <v>AlienSpecie</v>
          </cell>
          <cell r="N1387">
            <v>3</v>
          </cell>
          <cell r="Q1387">
            <v>1</v>
          </cell>
          <cell r="T1387" t="str">
            <v>LO</v>
          </cell>
          <cell r="U1387">
            <v>2</v>
          </cell>
          <cell r="V1387" t="str">
            <v>3AB,1</v>
          </cell>
          <cell r="AA1387">
            <v>1764</v>
          </cell>
          <cell r="AB1387" t="str">
            <v>terrestrial</v>
          </cell>
          <cell r="AD1387" t="str">
            <v>origin</v>
          </cell>
          <cell r="AE1387" t="str">
            <v>yes</v>
          </cell>
          <cell r="AF1387" t="str">
            <v>unknown</v>
          </cell>
          <cell r="AG1387">
            <v>1886</v>
          </cell>
          <cell r="AH1387" t="str">
            <v>ST Trondheim: Rotvold</v>
          </cell>
          <cell r="AI1387">
            <v>5</v>
          </cell>
          <cell r="AJ1387" t="str">
            <v>V</v>
          </cell>
          <cell r="AN1387">
            <v>3</v>
          </cell>
          <cell r="AO1387" t="str">
            <v>introductionTransportpollution,spreadNaturalDispersal</v>
          </cell>
          <cell r="AP1387" t="str">
            <v>Øs,OsA,Bu,Ve,Te,Va,St,Nt</v>
          </cell>
          <cell r="AQ1387">
            <v>200</v>
          </cell>
          <cell r="AR1387">
            <v>5</v>
          </cell>
          <cell r="AS1387">
            <v>1000</v>
          </cell>
          <cell r="AT1387">
            <v>116000</v>
          </cell>
          <cell r="AU1387">
            <v>1500</v>
          </cell>
          <cell r="AV1387">
            <v>50</v>
          </cell>
          <cell r="AW1387" t="str">
            <v>Ingen kjent effekt</v>
          </cell>
          <cell r="AX1387" t="str">
            <v>Ingen kjent effekt</v>
          </cell>
          <cell r="BC1387" t="str">
            <v>Ingen kjent effekt</v>
          </cell>
          <cell r="BD1387" t="str">
            <v>Ingen kjent effekt</v>
          </cell>
          <cell r="BE1387" t="str">
            <v>no</v>
          </cell>
          <cell r="BF1387" t="str">
            <v>no</v>
          </cell>
          <cell r="BG1387" t="str">
            <v>V</v>
          </cell>
          <cell r="BK1387" t="str">
            <v>temperate_nemoral:Europe|temperate_dry:Asia|subtropic_mediterranean:Europe,Asia,Africa</v>
          </cell>
          <cell r="BM1387" t="str">
            <v>temperate_nemoral:Europe,Oceania,NorthAndCentralAmerica|temperate_dry:Asia,NorthAndCentralAmerica,SouthAmerica|subtropic_mediterranean:Europe,Asia,Africa,Oceania,SouthAmerica|subtropic_highlands:SouthAmerica</v>
          </cell>
          <cell r="BO1387">
            <v>3</v>
          </cell>
          <cell r="BR1387" t="str">
            <v>RedListCategoryLevel</v>
          </cell>
          <cell r="BT1387">
            <v>3</v>
          </cell>
          <cell r="BW1387" t="str">
            <v>SpreadYearlyIncreaseObservations</v>
          </cell>
          <cell r="BX1387">
            <v>283</v>
          </cell>
          <cell r="BY1387">
            <v>1</v>
          </cell>
          <cell r="CB1387" t="str">
            <v>T32-C-5,T32-C-7,T32-C-15,T32-C-17,T35,T40,T43,T42,T4-C-4</v>
          </cell>
          <cell r="CC1387">
            <v>1</v>
          </cell>
          <cell r="CH1387">
            <v>1</v>
          </cell>
          <cell r="CM1387">
            <v>1</v>
          </cell>
          <cell r="CQ1387">
            <v>1</v>
          </cell>
          <cell r="CU1387">
            <v>1</v>
          </cell>
          <cell r="CX1387">
            <v>0</v>
          </cell>
          <cell r="CY1387">
            <v>1</v>
          </cell>
          <cell r="DB1387">
            <v>0</v>
          </cell>
          <cell r="DC1387" t="str">
            <v>Pimpernell &lt;em&gt;Sanguisorba minor&lt;/em&gt; er en lågvokst, flerårig urt fra Middelhavsområdet og Europa nord til Sør-Skandinavia.Den har seksuell frøreproduksjon, og fruktene spres med dyr, med f&amp;#244:r eller trolig mer med ulike transportmidler i Norge. Underarten subsp. &lt;i&gt;balearica &lt;/i&gt;er mer sørlig mens subsp. &lt;i&gt;minor &lt;/i&gt;er den som går lengst nord. En gjennomgang av herbariematerialet i 2017 (H. Hegre &amp; R. Elven pers. obs.) sår tvil omkring separasjonen av disse to underartene og ikke minst hvorvidt skillekarakteren (overflaten på underbegeret når frukten er moden) er anvendbar på norsk materiale. Det kan også tenkes at det ligger flere enn to enheter i materialet vårt som vi her dermed behandler kollektivt.&lt;br/&gt;</v>
          </cell>
          <cell r="DD1387" t="str">
            <v>&lt;p&gt;Pimpernell kan ha vært etablert i landet før 1800. I Gunnerus-herbariet (TRH) er det belegg fra prestegårdshaven på Byneset i ST Trondheim i 1764. Et av de andre tidligste funnene er på herregården Rotvoll i Trondheim i 1886-1896. Arten kan ha vært permanent i hager i Trondheim fra før 1800.&lt;/p&gt;&lt;p&gt;&lt;br/&gt;&lt;/p&gt; &lt;p&gt;Arten er varmekrevende og er kommet noen få ganger til mellom 1879 (AA Tvedestrand) og begynnelsen av 1960-tallet (med i hvert fall 10 års eksistens på Ullern i Oslo 1918-1928), men fra 1963 har den vært etablert og i svak spredning på Ringerikshalvøya rundt grensa mellom Bu Ringerike og Hole. Den har nå ca. 6 separate småpopulasjoner i området og ble sist sett i bra mengde i 2017. Den er også etablert flere andre steder, bl.a. i Øf Moss fra 1990 og Oslo: Bygdøy fra 1961 (minst) og Ak Bærum: Snarøya siden 1991. Den viser tegn til etablering i Vestfold på 2000-tallet. Planten synes å være i svak ekspansjon og er veletablert på gammel beitemark på kalkgrunn på Ringerike og på kalkrikt grunnlende i Oslo-området, i tillegg til rimelig stabile forekomst som byugras i Øf Moss.&lt;/p&gt;</v>
          </cell>
          <cell r="DE1387" t="str">
            <v>Pimpernell har kommet inn med grasfrø og kanskje med gartnerivarer. Fruktene spres trolig med dyr, men også med f&amp;#244:rtransporter og med ulike transportmidler.</v>
          </cell>
          <cell r="DF1387" t="str">
            <v>Invasjonspotensialet er moderat, med moderat median levetid og moderat ekspansjonshastighet.</v>
          </cell>
          <cell r="DG1387" t="str">
            <v>Det er ingen kjente negative økologiske effekter knyttet til arten. Den er ikke akkurat plasskrevende, og vi ser ikke for oss at den opptrer i noen mengder som kan medvirke til fortrengning.&lt;br/&gt; &lt;br/&gt;</v>
          </cell>
          <cell r="DH1387" t="str">
            <v>Pimpernell vurderes til låg økologisk risiko, og bare på grunn av invasjonspotensialet. Arten er ikke kjent å gjøre noen skade i norsk natur.</v>
          </cell>
          <cell r="DI1387">
            <v>0</v>
          </cell>
        </row>
        <row r="1388">
          <cell r="B1388" t="str">
            <v>Sanvitalia procumbens</v>
          </cell>
          <cell r="C1388" t="str">
            <v>Lam.</v>
          </cell>
          <cell r="D1388" t="str">
            <v>krypsolknapp</v>
          </cell>
          <cell r="E1388">
            <v>84870</v>
          </cell>
          <cell r="F1388">
            <v>128007</v>
          </cell>
          <cell r="G1388" t="str">
            <v>ExpertGroups/Karplanter/N</v>
          </cell>
          <cell r="H1388" t="str">
            <v>Karplanter</v>
          </cell>
          <cell r="I1388" t="str">
            <v>Karplanter</v>
          </cell>
          <cell r="J1388" t="str">
            <v>NotApplicable</v>
          </cell>
          <cell r="M1388" t="str">
            <v>canNotEstablishWithin50years</v>
          </cell>
          <cell r="AA1388">
            <v>2005</v>
          </cell>
          <cell r="AB1388" t="str">
            <v>terrestrial</v>
          </cell>
          <cell r="AD1388" t="str">
            <v>unknown</v>
          </cell>
          <cell r="AE1388" t="str">
            <v>no</v>
          </cell>
          <cell r="AF1388" t="str">
            <v>unknown</v>
          </cell>
          <cell r="AI1388">
            <v>1</v>
          </cell>
          <cell r="AJ1388" t="str">
            <v>V</v>
          </cell>
          <cell r="AW1388" t="str">
            <v>Ingen kjent effekt</v>
          </cell>
          <cell r="AX1388" t="str">
            <v>Ingen kjent effekt</v>
          </cell>
          <cell r="BC1388" t="str">
            <v>Ingen kjent effekt</v>
          </cell>
          <cell r="BD1388" t="str">
            <v>Ingen kjent effekt</v>
          </cell>
          <cell r="BK1388" t="str">
            <v>subtropic_unspecified:NorthAndCentralAmerica</v>
          </cell>
          <cell r="BM1388" t="str">
            <v>temperate_nemoral:Europe,NorthAndCentralAmerica|temperate_dry:NorthAndCentralAmerica|subtropic_unspecified:NorthAndCentralAmerica</v>
          </cell>
          <cell r="DI1388">
            <v>0</v>
          </cell>
        </row>
        <row r="1389">
          <cell r="B1389" t="str">
            <v>Sasa quelpaertensis</v>
          </cell>
          <cell r="C1389" t="str">
            <v>Nakai</v>
          </cell>
          <cell r="E1389">
            <v>140923</v>
          </cell>
          <cell r="F1389">
            <v>170089</v>
          </cell>
          <cell r="G1389" t="str">
            <v>ExpertGroups/Karplanter/N</v>
          </cell>
          <cell r="H1389" t="str">
            <v>Karplanter</v>
          </cell>
          <cell r="I1389" t="str">
            <v>Karplanter</v>
          </cell>
          <cell r="J1389" t="str">
            <v>NotApplicable</v>
          </cell>
          <cell r="M1389" t="str">
            <v>canNotEstablishWithin50years</v>
          </cell>
          <cell r="AA1389">
            <v>2017</v>
          </cell>
          <cell r="AB1389" t="str">
            <v>terrestrial</v>
          </cell>
          <cell r="AD1389" t="str">
            <v>unknown</v>
          </cell>
          <cell r="AE1389" t="str">
            <v>no</v>
          </cell>
          <cell r="AF1389" t="str">
            <v>unknown</v>
          </cell>
          <cell r="AI1389">
            <v>15</v>
          </cell>
          <cell r="AJ1389" t="str">
            <v>V</v>
          </cell>
          <cell r="AW1389" t="str">
            <v>Kjent med medisinske effekter, spesielt i bruk i alternativ medisin.</v>
          </cell>
          <cell r="AX1389" t="str">
            <v>Ingen kjent effekt</v>
          </cell>
          <cell r="BC1389" t="str">
            <v>Ingen kjent effekt</v>
          </cell>
          <cell r="BD1389" t="str">
            <v>Ingen kjent effekt</v>
          </cell>
          <cell r="BK1389" t="str">
            <v>temperate_nemoral:Asia|subtropic_humid:Asia</v>
          </cell>
          <cell r="BM1389" t="str">
            <v>temperate_nemoral:Asia|subtropic_humid:Asia</v>
          </cell>
          <cell r="DI1389">
            <v>0</v>
          </cell>
        </row>
        <row r="1390">
          <cell r="B1390" t="str">
            <v>Satureja hortensis</v>
          </cell>
          <cell r="C1390" t="str">
            <v>L.</v>
          </cell>
          <cell r="D1390" t="str">
            <v>sar</v>
          </cell>
          <cell r="E1390">
            <v>62322</v>
          </cell>
          <cell r="F1390">
            <v>102362</v>
          </cell>
          <cell r="G1390" t="str">
            <v>ExpertGroups/Karplanter/N</v>
          </cell>
          <cell r="H1390" t="str">
            <v>Karplanter</v>
          </cell>
          <cell r="I1390" t="str">
            <v>Karplanter</v>
          </cell>
          <cell r="J1390" t="str">
            <v>NotApplicable</v>
          </cell>
          <cell r="M1390" t="str">
            <v>canNotEstablishWithin50years</v>
          </cell>
          <cell r="AA1390">
            <v>1970</v>
          </cell>
          <cell r="AB1390" t="str">
            <v>terrestrial</v>
          </cell>
          <cell r="AD1390" t="str">
            <v>unknown</v>
          </cell>
          <cell r="AE1390" t="str">
            <v>no</v>
          </cell>
          <cell r="AF1390" t="str">
            <v>unknown</v>
          </cell>
          <cell r="AI1390">
            <v>1</v>
          </cell>
          <cell r="AJ1390" t="str">
            <v>V</v>
          </cell>
          <cell r="AW1390" t="str">
            <v>Ingen kjent effekt</v>
          </cell>
          <cell r="AX1390" t="str">
            <v>En del dyrket som krydderurt.</v>
          </cell>
          <cell r="BC1390" t="str">
            <v>Ingen kjent effekt</v>
          </cell>
          <cell r="BD1390" t="str">
            <v>Ingen kjent effekt</v>
          </cell>
          <cell r="BK1390" t="str">
            <v>subtropic_mediterranean:Europe,Asia,Africa</v>
          </cell>
          <cell r="BM1390" t="str">
            <v>subtropic_mediterranean:Europe,Asia,Africa</v>
          </cell>
          <cell r="DI1390">
            <v>0</v>
          </cell>
        </row>
        <row r="1391">
          <cell r="B1391" t="str">
            <v>Saxifraga cuneifolia</v>
          </cell>
          <cell r="C1391" t="str">
            <v>L.</v>
          </cell>
          <cell r="D1391" t="str">
            <v>kilesildre</v>
          </cell>
          <cell r="E1391">
            <v>63613</v>
          </cell>
          <cell r="F1391">
            <v>103653</v>
          </cell>
          <cell r="G1391" t="str">
            <v>ExpertGroups/Karplanter/N</v>
          </cell>
          <cell r="H1391" t="str">
            <v>Karplanter</v>
          </cell>
          <cell r="I1391" t="str">
            <v>Karplanter</v>
          </cell>
          <cell r="J1391" t="str">
            <v>NotApplicable</v>
          </cell>
          <cell r="M1391" t="str">
            <v>canNotEstablishWithin50years</v>
          </cell>
          <cell r="AA1391">
            <v>2001</v>
          </cell>
          <cell r="AB1391" t="str">
            <v>terrestrial</v>
          </cell>
          <cell r="AD1391" t="str">
            <v>unknown</v>
          </cell>
          <cell r="AE1391" t="str">
            <v>no</v>
          </cell>
          <cell r="AF1391" t="str">
            <v>unknown</v>
          </cell>
          <cell r="AI1391">
            <v>5</v>
          </cell>
          <cell r="AJ1391" t="str">
            <v>V</v>
          </cell>
          <cell r="AW1391" t="str">
            <v>Ingen kjent effekt</v>
          </cell>
          <cell r="AX1391" t="str">
            <v>Ingen kjent effekt</v>
          </cell>
          <cell r="BC1391" t="str">
            <v>Ingen kjent effekt</v>
          </cell>
          <cell r="BD1391" t="str">
            <v>Ingen kjent effekt</v>
          </cell>
          <cell r="BK1391" t="str">
            <v>temperate_nemoral:Europe|subtropic_mediterranean:Europe</v>
          </cell>
          <cell r="BM1391" t="str">
            <v>temperate_nemoral:Europe|subtropic_mediterranean:Europe</v>
          </cell>
          <cell r="DI1391">
            <v>0</v>
          </cell>
        </row>
        <row r="1392">
          <cell r="B1392" t="str">
            <v>Saxifraga exarata moschata</v>
          </cell>
          <cell r="C1392" t="str">
            <v>(Wulfen) Cavill.</v>
          </cell>
          <cell r="D1392" t="str">
            <v>moskussildre</v>
          </cell>
          <cell r="E1392">
            <v>102654</v>
          </cell>
          <cell r="F1392">
            <v>143609</v>
          </cell>
          <cell r="G1392" t="str">
            <v>ExpertGroups/Karplanter/N</v>
          </cell>
          <cell r="H1392" t="str">
            <v>Karplanter</v>
          </cell>
          <cell r="I1392" t="str">
            <v>Karplanter</v>
          </cell>
          <cell r="J1392" t="str">
            <v>NotApplicable</v>
          </cell>
          <cell r="M1392" t="str">
            <v>NotPresentInRegion</v>
          </cell>
          <cell r="AB1392" t="str">
            <v>terrestrial</v>
          </cell>
          <cell r="AE1392" t="str">
            <v>no</v>
          </cell>
          <cell r="AF1392" t="str">
            <v>unknown</v>
          </cell>
          <cell r="AI1392">
            <v>5</v>
          </cell>
          <cell r="AJ1392" t="str">
            <v>V</v>
          </cell>
          <cell r="AW1392" t="str">
            <v>Ingen kjent effekt</v>
          </cell>
          <cell r="AX1392" t="str">
            <v>Ingen kjent effekt</v>
          </cell>
          <cell r="BC1392" t="str">
            <v>Ingen kjent effekt</v>
          </cell>
          <cell r="BD1392" t="str">
            <v>Ingen kjent effekt</v>
          </cell>
          <cell r="BK1392" t="str">
            <v>temperate_nemoral:Europe</v>
          </cell>
          <cell r="BM1392" t="str">
            <v>temperate_nemoral:Europe</v>
          </cell>
          <cell r="DI1392">
            <v>0</v>
          </cell>
        </row>
        <row r="1393">
          <cell r="B1393" t="str">
            <v>Saxifraga hostii</v>
          </cell>
          <cell r="C1393" t="str">
            <v>Tausch</v>
          </cell>
          <cell r="D1393" t="str">
            <v>hagebergfrue</v>
          </cell>
          <cell r="E1393">
            <v>63619</v>
          </cell>
          <cell r="F1393">
            <v>103659</v>
          </cell>
          <cell r="G1393" t="str">
            <v>ExpertGroups/Karplanter/N</v>
          </cell>
          <cell r="H1393" t="str">
            <v>Karplanter</v>
          </cell>
          <cell r="I1393" t="str">
            <v>Karplanter</v>
          </cell>
          <cell r="J1393" t="str">
            <v>AlienSpecie</v>
          </cell>
          <cell r="N1393">
            <v>1</v>
          </cell>
          <cell r="Q1393">
            <v>1</v>
          </cell>
          <cell r="T1393" t="str">
            <v>NK</v>
          </cell>
          <cell r="U1393">
            <v>1</v>
          </cell>
          <cell r="V1393" t="str">
            <v>1,1</v>
          </cell>
          <cell r="AA1393">
            <v>1910</v>
          </cell>
          <cell r="AB1393" t="str">
            <v>terrestrial</v>
          </cell>
          <cell r="AD1393" t="str">
            <v>unknown</v>
          </cell>
          <cell r="AE1393" t="str">
            <v>no</v>
          </cell>
          <cell r="AF1393" t="str">
            <v>unknown</v>
          </cell>
          <cell r="AG1393">
            <v>1910</v>
          </cell>
          <cell r="AH1393" t="str">
            <v>Te Kragerø: Stabbestad</v>
          </cell>
          <cell r="AI1393">
            <v>10</v>
          </cell>
          <cell r="AJ1393" t="str">
            <v>V</v>
          </cell>
          <cell r="AL1393">
            <v>2</v>
          </cell>
          <cell r="AM1393" t="str">
            <v>importDirect</v>
          </cell>
          <cell r="AN1393">
            <v>1</v>
          </cell>
          <cell r="AO1393" t="str">
            <v>introductionEscaped</v>
          </cell>
          <cell r="AP1393" t="str">
            <v>St</v>
          </cell>
          <cell r="AQ1393">
            <v>4</v>
          </cell>
          <cell r="AR1393">
            <v>2</v>
          </cell>
          <cell r="AS1393">
            <v>8</v>
          </cell>
          <cell r="AT1393">
            <v>1</v>
          </cell>
          <cell r="AU1393">
            <v>8</v>
          </cell>
          <cell r="AV1393">
            <v>0</v>
          </cell>
          <cell r="AW1393" t="str">
            <v>Ingen kjent effekt</v>
          </cell>
          <cell r="AX1393" t="str">
            <v>Ingen kjent effekt</v>
          </cell>
          <cell r="BC1393" t="str">
            <v>Ingen kjent effekt</v>
          </cell>
          <cell r="BD1393" t="str">
            <v>Ingen kjent effekt</v>
          </cell>
          <cell r="BE1393" t="str">
            <v>no</v>
          </cell>
          <cell r="BF1393" t="str">
            <v>no</v>
          </cell>
          <cell r="BK1393" t="str">
            <v>temperate_nemoral:Europe</v>
          </cell>
          <cell r="BM1393" t="str">
            <v>temperate_nemoral:Europe</v>
          </cell>
          <cell r="BO1393">
            <v>1</v>
          </cell>
          <cell r="BR1393" t="str">
            <v>RedListCategoryLevel</v>
          </cell>
          <cell r="BT1393">
            <v>1</v>
          </cell>
          <cell r="BW1393" t="str">
            <v>SpreadYearlyIncreaseCalculatedExpansionSpeed</v>
          </cell>
          <cell r="BX1393">
            <v>0</v>
          </cell>
          <cell r="BY1393">
            <v>1</v>
          </cell>
          <cell r="CB1393" t="str">
            <v>T2</v>
          </cell>
          <cell r="CC1393">
            <v>1</v>
          </cell>
          <cell r="CH1393">
            <v>1</v>
          </cell>
          <cell r="CM1393">
            <v>1</v>
          </cell>
          <cell r="CQ1393">
            <v>1</v>
          </cell>
          <cell r="CU1393">
            <v>1</v>
          </cell>
          <cell r="CX1393">
            <v>0</v>
          </cell>
          <cell r="CY1393">
            <v>1</v>
          </cell>
          <cell r="DB1393">
            <v>0</v>
          </cell>
          <cell r="DC1393" t="str">
            <v>Hagebergfrue &lt;em&gt;Saxifraga hostii &lt;/em&gt;er en flerårig art med sukkulente blad i rosetter. Den setter siderosetter som opprettholder lokal bestand og formerer seg med frø. Arten var reproduserende i norsk natur i hvert fall mellom 1910 og 1937 på ett sted, og etter 2007 på et annet sted. Arten må dermed regnes som å ha ihvertfall potensiell reproduserende bestand i norsk natur. Den dyrkes nå sjelden og er erstattet i hager av bergjunker &lt;em&gt;S. paniculata &lt;/em&gt;(som ikke kan behandles som fremmed art fordi den også har to hjemlige, taksonomisk og utviklingshistorisk ulike, populasjonsgrupper).</v>
          </cell>
          <cell r="DD1393" t="str">
            <v>Arten hadde en etablert bestand på bergknauser ved Stabbestad i Te Kragerø, først dokumentert i 1910, sist dokumentert i 1937. Den har også en bestand under etablering i ST Trondheim, først dokumentert i 2007.</v>
          </cell>
          <cell r="DE1393" t="str">
            <v>Arten er innført som hageplante og forvillet. Spredning skjer med frø, trolig over begrensete avstander (normalt under 100 m).</v>
          </cell>
          <cell r="DF1393" t="str">
            <v>Invasjonspotensialet er lite, med kort median levetid og ingen ekspansjon.</v>
          </cell>
          <cell r="DG1393" t="str">
            <v>Ingen kjent negativ økologisk effekt er knyttet til arten. Hagebergfrue kan krysse seg med den stedegne arten bergfrue &lt;i&gt;Saxifraga cotyledon&lt;/i&gt; og sikkert også med den stedegne og rødlistete bergjunker &lt;i&gt;S. paniculata&lt;/i&gt;. Utbredelsen til de stedegne artene er imidlertid slik at de neppe kommer i nærheten av dyrket hagebergfrue. Vi anser derfor risikoen for hybridisering og mulig introgresjon som fraværende.</v>
          </cell>
          <cell r="DH1393" t="str">
            <v>Hagebergfrue vurderes til ingen kjent økologisk risiko slik den forekommer i dag. Arten kan være under etablering i norsk natur igjen, etter et fravær på kanskje 70 år (ikke funnet mellom 1937 og 2007).</v>
          </cell>
          <cell r="DI1393">
            <v>0</v>
          </cell>
        </row>
        <row r="1394">
          <cell r="B1394" t="str">
            <v>Saxifraga umbrosa</v>
          </cell>
          <cell r="C1394" t="str">
            <v>L.</v>
          </cell>
          <cell r="D1394" t="str">
            <v>skyggesildre</v>
          </cell>
          <cell r="E1394">
            <v>63638</v>
          </cell>
          <cell r="F1394">
            <v>103678</v>
          </cell>
          <cell r="G1394" t="str">
            <v>ExpertGroups/Karplanter/N</v>
          </cell>
          <cell r="H1394" t="str">
            <v>Karplanter</v>
          </cell>
          <cell r="I1394" t="str">
            <v>Karplanter</v>
          </cell>
          <cell r="J1394" t="str">
            <v>AlienSpecie</v>
          </cell>
          <cell r="N1394">
            <v>3</v>
          </cell>
          <cell r="Q1394">
            <v>1</v>
          </cell>
          <cell r="T1394" t="str">
            <v>LO</v>
          </cell>
          <cell r="U1394">
            <v>2</v>
          </cell>
          <cell r="V1394" t="str">
            <v>3A,1</v>
          </cell>
          <cell r="X1394">
            <v>3</v>
          </cell>
          <cell r="Y1394">
            <v>4</v>
          </cell>
          <cell r="Z1394">
            <v>1</v>
          </cell>
          <cell r="AA1394">
            <v>1892</v>
          </cell>
          <cell r="AB1394" t="str">
            <v>terrestrial</v>
          </cell>
          <cell r="AD1394" t="str">
            <v>unknown</v>
          </cell>
          <cell r="AE1394" t="str">
            <v>yes</v>
          </cell>
          <cell r="AF1394" t="str">
            <v>unknown</v>
          </cell>
          <cell r="AG1394">
            <v>1909</v>
          </cell>
          <cell r="AH1394" t="str">
            <v>Ho Granvin: Gullhamran</v>
          </cell>
          <cell r="AI1394">
            <v>5</v>
          </cell>
          <cell r="AJ1394" t="str">
            <v>V</v>
          </cell>
          <cell r="AK1394" t="str">
            <v>V</v>
          </cell>
          <cell r="AL1394">
            <v>2</v>
          </cell>
          <cell r="AM1394" t="str">
            <v>importDirect</v>
          </cell>
          <cell r="AN1394">
            <v>3</v>
          </cell>
          <cell r="AO1394" t="str">
            <v>introductionEscaped,spreadNaturalDispersal</v>
          </cell>
          <cell r="AP1394" t="str">
            <v>OsA,Te,Aa,Va,Ro,Ho,Sf,Mr,St,Nt,No,Tr</v>
          </cell>
          <cell r="AQ1394">
            <v>240</v>
          </cell>
          <cell r="AR1394">
            <v>4</v>
          </cell>
          <cell r="AS1394">
            <v>960</v>
          </cell>
          <cell r="AT1394">
            <v>300000</v>
          </cell>
          <cell r="AU1394">
            <v>2000</v>
          </cell>
          <cell r="AV1394">
            <v>50</v>
          </cell>
          <cell r="AW1394" t="str">
            <v>Ingen kjent effekt</v>
          </cell>
          <cell r="AX1394" t="str">
            <v>Ingen kjent effekt</v>
          </cell>
          <cell r="BC1394" t="str">
            <v>Ingen kjent effekt</v>
          </cell>
          <cell r="BD1394" t="str">
            <v>Ingen kjent effekt</v>
          </cell>
          <cell r="BE1394" t="str">
            <v>no</v>
          </cell>
          <cell r="BF1394" t="str">
            <v>no</v>
          </cell>
          <cell r="BG1394" t="str">
            <v>V</v>
          </cell>
          <cell r="BK1394" t="str">
            <v>temperate_nemoral:Europe</v>
          </cell>
          <cell r="BM1394" t="str">
            <v>temperate_boreal:Europe|temperate_nemoral:Europe|subtropic_mediterranean:Europe</v>
          </cell>
          <cell r="BO1394">
            <v>3</v>
          </cell>
          <cell r="BR1394" t="str">
            <v>RedListCategoryLevel</v>
          </cell>
          <cell r="BT1394">
            <v>2</v>
          </cell>
          <cell r="BW1394" t="str">
            <v>SpreadYearlyIncreaseObservations</v>
          </cell>
          <cell r="BX1394">
            <v>135</v>
          </cell>
          <cell r="BY1394">
            <v>1</v>
          </cell>
          <cell r="CB1394" t="str">
            <v>T4,T35,T1-C-3,T1-C-5,T1-C-7</v>
          </cell>
          <cell r="CC1394">
            <v>1</v>
          </cell>
          <cell r="CH1394">
            <v>1</v>
          </cell>
          <cell r="CM1394">
            <v>1</v>
          </cell>
          <cell r="CQ1394">
            <v>1</v>
          </cell>
          <cell r="CU1394">
            <v>1</v>
          </cell>
          <cell r="CX1394">
            <v>0</v>
          </cell>
          <cell r="CY1394">
            <v>1</v>
          </cell>
          <cell r="DB1394">
            <v>0</v>
          </cell>
          <cell r="DC1394" t="str">
            <v>Skyggesildre &lt;em&gt;Saxifraga umbrosa&lt;/em&gt; er en flerårig urt fra Pyreneene. Den har blad i rosett og overjordiske utløpere som danner nye rosetter slik at arten vokser i tette matter. Den formerer seg også med frø. Arten etablerer seg best i skyggefull skog og spesielt på skyggefulle, fuktige bergvegger. Den er nevnt som forvillet på skrotemark (veikant, avfallsplass o.l.), bergflater og -vegger og i fattig skog, bl.a. blåbærskog, blåbær-eikeskog, foruten i hei og i "engbakke". Lokalt kan arten dominere mindre arealer i fuktig og skyggefullt miljø, bl.a. i lyngrike skoger.</v>
          </cell>
          <cell r="DD1394" t="str">
            <v>&lt;p&gt;Skyggesildre ble tatt i bruk i norske hager på 1800-tallet. Det første funnet av forvillet plante er fra 1892 i ST Trondheim: Kjøstadparken, men først fra 1920 årene ble den samlet i noen grad, spredt i Norge, avhengig av hvor den ble dyrket. Det har vært en økning i innsamlinger fra 1980, noe som kan gjenspeile både økt interesse for spredning og etablering av hageplanter, men også at arten oftere forvilles, særlig i kystystrøk nord til Troms. Mulighetene for videre spredning og etablering er store.&lt;/p&gt;</v>
          </cell>
          <cell r="DE1394" t="str">
            <v>Arten er innført som hageplante og videre spredt i norsk natur med frø og med avrevne rosetter som rotslår etter utkast eller etter å ha falt ned fra hager, parker eller murer i bratt lende.</v>
          </cell>
          <cell r="DF1394" t="str">
            <v>Invasjonspotensialet er moderat, en kombinasjon av moderat median levetid, men beskjeden ekspansjonshastighet.</v>
          </cell>
          <cell r="DG1394" t="str">
            <v>Ingen negativ økologisk effekt er dokumentert for arten. Arten har potensial til å fortrenge andre planter på skyggefulle bergflater der den slår seg til, men bare med svært lokal effekt og ikke i en størrelsesorden som fanges opp av prosjektets kriterier. Det er ikke kjent fortrengning av sårbare arter, men det kan forekomme uten av det er dokumentert.</v>
          </cell>
          <cell r="DH1394" t="str">
            <v>&lt;p&gt;Skyggesildre vurderes til låg økologisk risiko. Mulighetene for videre spredning og etablering er store, men arten forventes ikke å få et omfang som gjør at den får noen større økologisk effekt.&lt;/p&gt;</v>
          </cell>
          <cell r="DI1394">
            <v>0</v>
          </cell>
        </row>
        <row r="1395">
          <cell r="B1395" t="str">
            <v>Saxifraga ×arendsii</v>
          </cell>
          <cell r="C1395" t="str">
            <v>Arends</v>
          </cell>
          <cell r="D1395" t="str">
            <v>hagesildre</v>
          </cell>
          <cell r="E1395">
            <v>137405</v>
          </cell>
          <cell r="F1395">
            <v>103648</v>
          </cell>
          <cell r="G1395" t="str">
            <v>ExpertGroups/Karplanter/N</v>
          </cell>
          <cell r="H1395" t="str">
            <v>Karplanter</v>
          </cell>
          <cell r="I1395" t="str">
            <v>Karplanter</v>
          </cell>
          <cell r="J1395" t="str">
            <v>AlienSpecie</v>
          </cell>
          <cell r="N1395">
            <v>2</v>
          </cell>
          <cell r="P1395" t="str">
            <v>V</v>
          </cell>
          <cell r="Q1395">
            <v>1</v>
          </cell>
          <cell r="T1395" t="str">
            <v>LO</v>
          </cell>
          <cell r="U1395">
            <v>2</v>
          </cell>
          <cell r="V1395" t="str">
            <v>2AB,1</v>
          </cell>
          <cell r="X1395">
            <v>1</v>
          </cell>
          <cell r="Y1395">
            <v>1</v>
          </cell>
          <cell r="Z1395">
            <v>1</v>
          </cell>
          <cell r="AA1395">
            <v>1963</v>
          </cell>
          <cell r="AB1395" t="str">
            <v>terrestrial</v>
          </cell>
          <cell r="AD1395" t="str">
            <v>unknown</v>
          </cell>
          <cell r="AE1395" t="str">
            <v>yes</v>
          </cell>
          <cell r="AF1395" t="str">
            <v>unknown</v>
          </cell>
          <cell r="AG1395">
            <v>2015</v>
          </cell>
          <cell r="AH1395" t="str">
            <v>MR Vestnes: Tresfjord kirke, i spredning på mur</v>
          </cell>
          <cell r="AI1395">
            <v>5</v>
          </cell>
          <cell r="AJ1395" t="str">
            <v>V</v>
          </cell>
          <cell r="AL1395">
            <v>1</v>
          </cell>
          <cell r="AM1395" t="str">
            <v>importDirect</v>
          </cell>
          <cell r="AN1395">
            <v>2</v>
          </cell>
          <cell r="AO1395" t="str">
            <v>introductionEscaped</v>
          </cell>
          <cell r="AP1395" t="str">
            <v>He,Ro,Mr,St,No</v>
          </cell>
          <cell r="AQ1395">
            <v>36</v>
          </cell>
          <cell r="AR1395">
            <v>10</v>
          </cell>
          <cell r="AS1395">
            <v>360</v>
          </cell>
          <cell r="AT1395">
            <v>200000</v>
          </cell>
          <cell r="AU1395">
            <v>540</v>
          </cell>
          <cell r="AV1395">
            <v>50</v>
          </cell>
          <cell r="AW1395" t="str">
            <v>Ingen kjent effekt</v>
          </cell>
          <cell r="AX1395" t="str">
            <v>Ingen kjent effekt</v>
          </cell>
          <cell r="BC1395" t="str">
            <v>Ingen kjent effekt</v>
          </cell>
          <cell r="BD1395" t="str">
            <v>Ingen kjent effekt</v>
          </cell>
          <cell r="BE1395" t="str">
            <v>no</v>
          </cell>
          <cell r="BF1395" t="str">
            <v>no</v>
          </cell>
          <cell r="BK1395" t="str">
            <v>unknown:Europe</v>
          </cell>
          <cell r="BM1395" t="str">
            <v>temperate_boreal:Europe|temperate_nemoral:Europe</v>
          </cell>
          <cell r="BO1395">
            <v>2</v>
          </cell>
          <cell r="BR1395" t="str">
            <v>RedListCategoryLevel</v>
          </cell>
          <cell r="BT1395">
            <v>2</v>
          </cell>
          <cell r="BU1395" t="str">
            <v>X</v>
          </cell>
          <cell r="BW1395" t="str">
            <v>SpreadYearlyIncreaseCalculatedExpansionSpeed</v>
          </cell>
          <cell r="BX1395">
            <v>149.66999999999999</v>
          </cell>
          <cell r="BY1395">
            <v>1</v>
          </cell>
          <cell r="CB1395" t="str">
            <v>T2,T32,T35,T40</v>
          </cell>
          <cell r="CC1395">
            <v>1</v>
          </cell>
          <cell r="CH1395">
            <v>1</v>
          </cell>
          <cell r="CM1395">
            <v>1</v>
          </cell>
          <cell r="CQ1395">
            <v>1</v>
          </cell>
          <cell r="CU1395">
            <v>1</v>
          </cell>
          <cell r="CX1395">
            <v>0</v>
          </cell>
          <cell r="CY1395">
            <v>1</v>
          </cell>
          <cell r="DB1395">
            <v>0</v>
          </cell>
          <cell r="DC1395" t="str">
            <v>Hagesildre &lt;i&gt;Saxifraga &lt;/i&gt;x &lt;i&gt;arendsii&lt;/i&gt; er en lågvokst, pute- eller mattedannende steinbedplante som er ytterst vanlig i hager over hele landet. Den synes sette dårlig med frø, men spres nokså ofte med hageutkast. Spredning med frø og etablering av små bestander er sett på grunnlende og murer.</v>
          </cell>
          <cell r="DD1395" t="str">
            <v>&lt;p&gt;Det materialet som er annotert som &lt;i&gt;S. &lt;/i&gt;x &lt;i&gt;arendsii, &lt;/i&gt;er bare kjent fra norsk natur tilbake til 1960-tallet, men dersom mye av materialet annotert som den beslektete arten &lt;i&gt;S. rosacea, &lt;/i&gt;også hører hit, kan den ha en historie tilbake til slutten av 1800-tallet (se &lt;i&gt;S. rosacea&lt;/i&gt;) og spredte forekomster i de fleste fylker nord til og med Troms. Dette hybridkomplekset er trolig for foredlet til å ha noe stort potensial i norsk natur.&lt;/p&gt;</v>
          </cell>
          <cell r="DE1395" t="str">
            <v>Arten er innført som hageplante, og introduksjon til norsk natur skjer vesentlig med hageutkast, med litt viderespredning med frø.</v>
          </cell>
          <cell r="DF1395" t="str">
            <v>Invasjonspotensialet er begrenset, med usikkerhet til moderat, som en kombinasjon av begrenset median levetid og begrenset (til moderat) ekspansjonshastighet. Dataene bak begge parametrene er usikre.</v>
          </cell>
          <cell r="DG1395" t="str">
            <v>Ingen kjent negativ økologisk effekt er knyttet til arten. Det er trolig at artene innen den artsgruppen som hagesildre er utviklet fra, kan hybridisere med fertilt avkom (det er nok måten hagesildre har oppstått på). Til denne gruppen hører to hjemlige norske arter: tuesildre &lt;i&gt;S. cespitosa&lt;/i&gt; og mosesildre &lt;i&gt;S. hypnoides&lt;/i&gt;, Hybridisering kan kanskje skje i naturen, men det er ingen rapporter om spontan hybridisering mellom artene i Norge, og hagesildre synes å ha dårlig frøsetting uansett. Hybridisering og eventuell introgresjon er derfor ikke tillagt noen vekt i vurderingen.</v>
          </cell>
          <cell r="DH1395" t="str">
            <v>&lt;p&gt;Hagesildre vurderes til låg økologisk risiko. Funnfrekvensene for hagesildre tyder på at arten (eller artene dersom også dyrket rosesildre inngår) forvilles ofte, men at forekomstene sjelden blir langlevde. Dette hybridkomplekset er trolig for foredlet til å ha noe stort potensial i norsk natur.&lt;/p&gt;</v>
          </cell>
          <cell r="DI1395">
            <v>0</v>
          </cell>
        </row>
        <row r="1396">
          <cell r="B1396" t="str">
            <v>Saxifraga ×schraderi</v>
          </cell>
          <cell r="C1396" t="str">
            <v>Sternb.</v>
          </cell>
          <cell r="D1396" t="str">
            <v>prydsildre</v>
          </cell>
          <cell r="E1396">
            <v>137413</v>
          </cell>
          <cell r="F1396">
            <v>103675</v>
          </cell>
          <cell r="G1396" t="str">
            <v>ExpertGroups/Karplanter/N</v>
          </cell>
          <cell r="H1396" t="str">
            <v>Karplanter</v>
          </cell>
          <cell r="I1396" t="str">
            <v>Karplanter</v>
          </cell>
          <cell r="J1396" t="str">
            <v>NotApplicable</v>
          </cell>
          <cell r="M1396" t="str">
            <v>canNotEstablishWithin50years</v>
          </cell>
          <cell r="AA1396">
            <v>1990</v>
          </cell>
          <cell r="AB1396" t="str">
            <v>terrestrial</v>
          </cell>
          <cell r="AD1396" t="str">
            <v>unknown</v>
          </cell>
          <cell r="AE1396" t="str">
            <v>no</v>
          </cell>
          <cell r="AF1396" t="str">
            <v>unknown</v>
          </cell>
          <cell r="AI1396">
            <v>5</v>
          </cell>
          <cell r="AW1396" t="str">
            <v>Ingen kjent effekt</v>
          </cell>
          <cell r="AX1396" t="str">
            <v>Ingen kjent effekt</v>
          </cell>
          <cell r="BC1396" t="str">
            <v>Ingen kjent effekt</v>
          </cell>
          <cell r="BD1396" t="str">
            <v>Ingen kjent effekt</v>
          </cell>
          <cell r="BK1396" t="str">
            <v>unknown:Europe</v>
          </cell>
          <cell r="BM1396" t="str">
            <v>unknown:Europe</v>
          </cell>
          <cell r="DI1396">
            <v>0</v>
          </cell>
        </row>
        <row r="1397">
          <cell r="B1397" t="str">
            <v>Saxifraga ×urbium</v>
          </cell>
          <cell r="C1397" t="str">
            <v>D.A.Webb</v>
          </cell>
          <cell r="D1397" t="str">
            <v>bysildre</v>
          </cell>
          <cell r="E1397">
            <v>137417</v>
          </cell>
          <cell r="F1397">
            <v>103679</v>
          </cell>
          <cell r="G1397" t="str">
            <v>ExpertGroups/Karplanter/N</v>
          </cell>
          <cell r="H1397" t="str">
            <v>Karplanter</v>
          </cell>
          <cell r="I1397" t="str">
            <v>Karplanter</v>
          </cell>
          <cell r="J1397" t="str">
            <v>AlienSpecie</v>
          </cell>
          <cell r="N1397">
            <v>1</v>
          </cell>
          <cell r="Q1397">
            <v>1</v>
          </cell>
          <cell r="T1397" t="str">
            <v>NK</v>
          </cell>
          <cell r="U1397">
            <v>1</v>
          </cell>
          <cell r="V1397" t="str">
            <v>1,1</v>
          </cell>
          <cell r="X1397">
            <v>1</v>
          </cell>
          <cell r="Y1397">
            <v>1</v>
          </cell>
          <cell r="Z1397">
            <v>1</v>
          </cell>
          <cell r="AA1397">
            <v>2001</v>
          </cell>
          <cell r="AB1397" t="str">
            <v>terrestrial</v>
          </cell>
          <cell r="AD1397" t="str">
            <v>unknown</v>
          </cell>
          <cell r="AE1397" t="str">
            <v>yes</v>
          </cell>
          <cell r="AF1397" t="str">
            <v>unknown</v>
          </cell>
          <cell r="AG1397">
            <v>2004</v>
          </cell>
          <cell r="AH1397" t="str">
            <v>Tr Tromsø: Bjørnebekken</v>
          </cell>
          <cell r="AI1397">
            <v>5</v>
          </cell>
          <cell r="AJ1397" t="str">
            <v>V</v>
          </cell>
          <cell r="AK1397" t="str">
            <v>V</v>
          </cell>
          <cell r="AL1397">
            <v>1</v>
          </cell>
          <cell r="AM1397" t="str">
            <v>importDirect</v>
          </cell>
          <cell r="AN1397">
            <v>2</v>
          </cell>
          <cell r="AO1397" t="str">
            <v>introductionEscaped</v>
          </cell>
          <cell r="AP1397" t="str">
            <v>Tr</v>
          </cell>
          <cell r="AQ1397">
            <v>12</v>
          </cell>
          <cell r="AR1397">
            <v>10</v>
          </cell>
          <cell r="AS1397">
            <v>120</v>
          </cell>
          <cell r="AT1397">
            <v>30</v>
          </cell>
          <cell r="AU1397">
            <v>140</v>
          </cell>
          <cell r="AV1397">
            <v>100</v>
          </cell>
          <cell r="AW1397" t="str">
            <v>Ingen kjent effekt</v>
          </cell>
          <cell r="AX1397" t="str">
            <v>Ingen kjent effekt</v>
          </cell>
          <cell r="BC1397" t="str">
            <v>Ingen kjent effekt</v>
          </cell>
          <cell r="BD1397" t="str">
            <v>Ingen kjent effekt</v>
          </cell>
          <cell r="BE1397" t="str">
            <v>no</v>
          </cell>
          <cell r="BF1397" t="str">
            <v>no</v>
          </cell>
          <cell r="BG1397" t="str">
            <v>V</v>
          </cell>
          <cell r="BK1397" t="str">
            <v>unknown:Europe</v>
          </cell>
          <cell r="BM1397" t="str">
            <v>temperate_boreal:Europe|temperate_nemoral:Europe</v>
          </cell>
          <cell r="BO1397">
            <v>2</v>
          </cell>
          <cell r="BR1397" t="str">
            <v>RedListCategoryLevel</v>
          </cell>
          <cell r="BT1397">
            <v>1</v>
          </cell>
          <cell r="BW1397" t="str">
            <v>SpreadYearlyIncreaseCalculatedExpansionSpeed</v>
          </cell>
          <cell r="BX1397">
            <v>0</v>
          </cell>
          <cell r="BY1397">
            <v>1</v>
          </cell>
          <cell r="CB1397" t="str">
            <v>T35</v>
          </cell>
          <cell r="CC1397">
            <v>1</v>
          </cell>
          <cell r="CH1397">
            <v>1</v>
          </cell>
          <cell r="CM1397">
            <v>1</v>
          </cell>
          <cell r="CQ1397">
            <v>1</v>
          </cell>
          <cell r="CU1397">
            <v>1</v>
          </cell>
          <cell r="CX1397">
            <v>0</v>
          </cell>
          <cell r="CY1397">
            <v>1</v>
          </cell>
          <cell r="DB1397">
            <v>0</v>
          </cell>
          <cell r="DC1397" t="str">
            <v>Bysildre &lt;i&gt;Saxifraga &lt;/i&gt;x &lt;i&gt;urbium&lt;/i&gt; er en langlevd, lågvokst, mattedannende urt med noe sukkulente blad i rosetter. Den spres med avrevne rosetter. Det er uvisst om den formerer seg med frø i Norge. Den er en hybridart fra foreldre i Sørvest-Europa. Den har like god evne til vegetativ formering og klondannelse som sine slektninger skyggesildre&lt;em&gt; S. umbrosa&lt;/em&gt; og pyreneersildre&lt;em&gt; S&lt;/em&gt;. x &lt;em&gt;geum.&lt;/em&gt;</v>
          </cell>
          <cell r="DD1397" t="str">
            <v>&lt;p&gt;Bysildre er funnet tre steder i Tr Tromsø: på fastlandet (Kroken), Tromsøya og Kvaløya fra 2001. Hybridarten kan være nokså ny i kultur. Alle funnene er gjort på steder for hageutkast. I tillegg er arten angitt fra 11 andre lokaliteter de siste åtte årene (Oslo 2010, Bu Drammen 2010, Ro Stavanger 3 lokaliteter 2015, Ro Hå 2011, Ro Klepp 2009, Ho Bergen 2016, MR Ørsta 2015, MR Sandøy 2010, og No Hadsel 2012). Ni av disse er uten belegg og kan ikke bekreftes (og for de tre forekomstene som er dokumentert med bilder, viser bildene enten en annen art eller de kan ikke bestemmes fra bildet) og to med herbariebelegg vi ikke har fått kontrollert. Vi har foreløpig bare godtatt arten fra Tromsø, men legger til et nokså stort mørketall.&lt;/p&gt;&lt;p&gt;&lt;br/&gt;&lt;/p&gt;&lt;p&gt;Den har like god evne til vegetativ formering og klondannelse som sine slektninger skyggesildre&lt;em&gt; S. umbrosa&lt;/em&gt; og pyreneersildre&lt;em&gt; S&lt;/em&gt;. x&lt;em&gt;geum&lt;/em&gt;, men foreløpig er det ikke grunnlag for å anslå omfang og betydning i norsk natur framover.&lt;/p&gt;</v>
          </cell>
          <cell r="DE1397" t="str">
            <v>Arten er innført som hageplante og introdusert til norsk natur med hageutkast. Den har liten eller ingen egenspredning.</v>
          </cell>
          <cell r="DF1397" t="str">
            <v>Invasjonspotensialet er lite, en kombinasjon av begrenset median levetid og ingen ekspansjon.</v>
          </cell>
          <cell r="DG1397" t="str">
            <v>Ingen negativ økologisk effekt er kjent for denne arten, foreløpig, men arten kan utvilsomt være ekspansiv på bergflater og i mørk skog.</v>
          </cell>
          <cell r="DH1397" t="str">
            <v>&lt;p&gt;Bysildre vurderes til ingen kjent økologisk risiko, foreløpig. Arten har neppe helt stabil forekomst i Norge foreløpig (klonalt eller gjenstående).&lt;br/&gt;&lt;/p&gt;</v>
          </cell>
          <cell r="DI1397">
            <v>0</v>
          </cell>
        </row>
        <row r="1398">
          <cell r="B1398" t="str">
            <v>Scandix pecten-veneris</v>
          </cell>
          <cell r="C1398" t="str">
            <v>L.</v>
          </cell>
          <cell r="D1398" t="str">
            <v>venuskam</v>
          </cell>
          <cell r="E1398">
            <v>60322</v>
          </cell>
          <cell r="F1398">
            <v>100362</v>
          </cell>
          <cell r="G1398" t="str">
            <v>ExpertGroups/Karplanter/N</v>
          </cell>
          <cell r="H1398" t="str">
            <v>Karplanter</v>
          </cell>
          <cell r="I1398" t="str">
            <v>Karplanter</v>
          </cell>
          <cell r="J1398" t="str">
            <v>NotApplicable</v>
          </cell>
          <cell r="M1398" t="str">
            <v>canNotEstablishWithin50years</v>
          </cell>
          <cell r="AA1398">
            <v>1868</v>
          </cell>
          <cell r="AB1398" t="str">
            <v>terrestrial</v>
          </cell>
          <cell r="AD1398" t="str">
            <v>origin,unknown</v>
          </cell>
          <cell r="AE1398" t="str">
            <v>no</v>
          </cell>
          <cell r="AF1398" t="str">
            <v>unknown</v>
          </cell>
          <cell r="AI1398">
            <v>1</v>
          </cell>
          <cell r="AJ1398" t="str">
            <v>V</v>
          </cell>
          <cell r="AW1398" t="str">
            <v>Ingen kjent effekt</v>
          </cell>
          <cell r="AX1398" t="str">
            <v>Ingen kjent effekt</v>
          </cell>
          <cell r="BC1398" t="str">
            <v>Ingen kjent effekt</v>
          </cell>
          <cell r="BD1398" t="str">
            <v>Ingen kjent effekt</v>
          </cell>
          <cell r="BK1398" t="str">
            <v>subtropic_mediterranean:Europe,Asia,Africa</v>
          </cell>
          <cell r="BM1398" t="str">
            <v>temperate_nemoral:Europe,Asia|temperate_dry:Europe,Asia|subtropic_mediterranean:Europe,Asia,Africa</v>
          </cell>
          <cell r="DI1398">
            <v>1</v>
          </cell>
        </row>
        <row r="1399">
          <cell r="B1399" t="str">
            <v>Schedonorus pratensis</v>
          </cell>
          <cell r="C1399" t="str">
            <v>(Huds.) P.Beauv.</v>
          </cell>
          <cell r="D1399" t="str">
            <v>engsvingel</v>
          </cell>
          <cell r="E1399">
            <v>137506</v>
          </cell>
          <cell r="F1399">
            <v>100193</v>
          </cell>
          <cell r="G1399" t="str">
            <v>ExpertGroups/Karplanter/N</v>
          </cell>
          <cell r="H1399" t="str">
            <v>Karplanter</v>
          </cell>
          <cell r="I1399" t="str">
            <v>Karplanter</v>
          </cell>
          <cell r="J1399" t="str">
            <v>NotApplicable</v>
          </cell>
          <cell r="M1399" t="str">
            <v>establishedBefore1800</v>
          </cell>
          <cell r="AA1399" t="str">
            <v>Før 1776</v>
          </cell>
          <cell r="AB1399" t="str">
            <v>terrestrial</v>
          </cell>
          <cell r="AD1399" t="str">
            <v>unknown</v>
          </cell>
          <cell r="AE1399" t="str">
            <v>no</v>
          </cell>
          <cell r="AF1399" t="str">
            <v>unknown</v>
          </cell>
          <cell r="AG1399" t="str">
            <v>Før 1776</v>
          </cell>
          <cell r="AH1399" t="str">
            <v>Norge</v>
          </cell>
          <cell r="AI1399">
            <v>3</v>
          </cell>
          <cell r="AJ1399" t="str">
            <v>V</v>
          </cell>
          <cell r="AW1399" t="str">
            <v>Ingen kjent effekt</v>
          </cell>
          <cell r="AX1399" t="str">
            <v>Et av de viktigste tempererte fôrgras i kunsteng.</v>
          </cell>
          <cell r="BC1399" t="str">
            <v>Ingen kjent effekt</v>
          </cell>
          <cell r="BD1399" t="str">
            <v>Ingen kjent effekt</v>
          </cell>
          <cell r="BK1399" t="str">
            <v>temperate_nemoral:Europe,Asia|subtropic_mediterranean:Europe,Asia</v>
          </cell>
          <cell r="BM1399" t="str">
            <v>temperate_boreal:Europe,Asia,NorthAndCentralAmerica|temperate_nemoral:Europe,Asia,Oceania,NorthAndCentralAmerica|subtropic_mediterranean:Europe,Asia</v>
          </cell>
          <cell r="DI1399">
            <v>3</v>
          </cell>
        </row>
        <row r="1400">
          <cell r="B1400" t="str">
            <v>Schizanthus pinnatus</v>
          </cell>
          <cell r="C1400" t="str">
            <v>Ruiz &amp; Pav.</v>
          </cell>
          <cell r="D1400" t="str">
            <v>hagesplittblom</v>
          </cell>
          <cell r="E1400">
            <v>63705</v>
          </cell>
          <cell r="F1400">
            <v>103745</v>
          </cell>
          <cell r="G1400" t="str">
            <v>ExpertGroups/Karplanter/N</v>
          </cell>
          <cell r="H1400" t="str">
            <v>Karplanter</v>
          </cell>
          <cell r="I1400" t="str">
            <v>Karplanter</v>
          </cell>
          <cell r="J1400" t="str">
            <v>NotApplicable</v>
          </cell>
          <cell r="M1400" t="str">
            <v>canNotEstablishWithin50years</v>
          </cell>
          <cell r="AA1400">
            <v>2004</v>
          </cell>
          <cell r="AB1400" t="str">
            <v>terrestrial</v>
          </cell>
          <cell r="AD1400" t="str">
            <v>unknown</v>
          </cell>
          <cell r="AE1400" t="str">
            <v>no</v>
          </cell>
          <cell r="AF1400" t="str">
            <v>unknown</v>
          </cell>
          <cell r="AI1400">
            <v>1</v>
          </cell>
          <cell r="AJ1400" t="str">
            <v>V</v>
          </cell>
          <cell r="AW1400" t="str">
            <v>Ingen kjent effekt</v>
          </cell>
          <cell r="AX1400" t="str">
            <v>Ingen kjent effekt</v>
          </cell>
          <cell r="BC1400" t="str">
            <v>Ingen kjent effekt</v>
          </cell>
          <cell r="BD1400" t="str">
            <v>Ingen kjent effekt</v>
          </cell>
          <cell r="BK1400" t="str">
            <v>subtropic_unspecified:SouthAmerica</v>
          </cell>
          <cell r="BM1400" t="str">
            <v>subtropic_unspecified:SouthAmerica</v>
          </cell>
          <cell r="DI1400">
            <v>0</v>
          </cell>
        </row>
        <row r="1401">
          <cell r="B1401" t="str">
            <v>Scorpiurus vermiculatus</v>
          </cell>
          <cell r="C1401" t="str">
            <v>L.</v>
          </cell>
          <cell r="D1401" t="str">
            <v>skorpionurt</v>
          </cell>
          <cell r="E1401">
            <v>61991</v>
          </cell>
          <cell r="F1401">
            <v>102031</v>
          </cell>
          <cell r="G1401" t="str">
            <v>ExpertGroups/Karplanter/N</v>
          </cell>
          <cell r="H1401" t="str">
            <v>Karplanter</v>
          </cell>
          <cell r="I1401" t="str">
            <v>Karplanter</v>
          </cell>
          <cell r="J1401" t="str">
            <v>NotApplicable</v>
          </cell>
          <cell r="M1401" t="str">
            <v>canNotEstablishWithin50years</v>
          </cell>
          <cell r="AA1401">
            <v>1947</v>
          </cell>
          <cell r="AB1401" t="str">
            <v>terrestrial</v>
          </cell>
          <cell r="AD1401" t="str">
            <v>origin</v>
          </cell>
          <cell r="AE1401" t="str">
            <v>no</v>
          </cell>
          <cell r="AF1401" t="str">
            <v>unknown</v>
          </cell>
          <cell r="AI1401">
            <v>1</v>
          </cell>
          <cell r="AJ1401" t="str">
            <v>V</v>
          </cell>
          <cell r="AW1401" t="str">
            <v>Ingen kjent effekt</v>
          </cell>
          <cell r="AX1401" t="str">
            <v>Ingen kjent effekt</v>
          </cell>
          <cell r="BC1401" t="str">
            <v>Ingen kjent effekt</v>
          </cell>
          <cell r="BD1401" t="str">
            <v>Ingen kjent effekt</v>
          </cell>
          <cell r="BK1401" t="str">
            <v>subtropic_mediterranean:Europe,Asia,Africa</v>
          </cell>
          <cell r="BM1401" t="str">
            <v>subtropic_mediterranean:Europe,Asia,Africa</v>
          </cell>
          <cell r="DI1401">
            <v>0</v>
          </cell>
        </row>
        <row r="1402">
          <cell r="B1402" t="str">
            <v>Scorzonera hispanica</v>
          </cell>
          <cell r="C1402" t="str">
            <v>L.</v>
          </cell>
          <cell r="D1402" t="str">
            <v>skorsonerrot</v>
          </cell>
          <cell r="E1402">
            <v>60745</v>
          </cell>
          <cell r="F1402">
            <v>100785</v>
          </cell>
          <cell r="G1402" t="str">
            <v>ExpertGroups/Karplanter/N</v>
          </cell>
          <cell r="H1402" t="str">
            <v>Karplanter</v>
          </cell>
          <cell r="I1402" t="str">
            <v>Karplanter</v>
          </cell>
          <cell r="J1402" t="str">
            <v>NotApplicable</v>
          </cell>
          <cell r="M1402" t="str">
            <v>canNotEstablishWithin50years</v>
          </cell>
          <cell r="AA1402">
            <v>1934</v>
          </cell>
          <cell r="AB1402" t="str">
            <v>terrestrial</v>
          </cell>
          <cell r="AD1402" t="str">
            <v>unknown</v>
          </cell>
          <cell r="AE1402" t="str">
            <v>no</v>
          </cell>
          <cell r="AF1402" t="str">
            <v>unknown</v>
          </cell>
          <cell r="AI1402">
            <v>5</v>
          </cell>
          <cell r="AJ1402" t="str">
            <v>V</v>
          </cell>
          <cell r="AW1402" t="str">
            <v>Ingen kjent effekt</v>
          </cell>
          <cell r="AX1402" t="str">
            <v>Nokså viktig grønnsakplante i andre land: lite brukt hos oss.</v>
          </cell>
          <cell r="BC1402" t="str">
            <v>Ingen kjent effekt</v>
          </cell>
          <cell r="BD1402" t="str">
            <v>Ingen kjent effekt</v>
          </cell>
          <cell r="BK1402" t="str">
            <v>temperate_nemoral:Europe,Asia|temperate_dry:Europe,Asia|subtropic_mediterranean:Europe,Asia</v>
          </cell>
          <cell r="BM1402" t="str">
            <v>temperate_nemoral:Europe,Asia|temperate_dry:Europe,Asia|subtropic_mediterranean:Europe,Asia</v>
          </cell>
          <cell r="DI1402">
            <v>1</v>
          </cell>
        </row>
        <row r="1403">
          <cell r="B1403" t="str">
            <v>Scrophularia auriculata</v>
          </cell>
          <cell r="C1403" t="str">
            <v>L.</v>
          </cell>
          <cell r="D1403" t="str">
            <v>vassbrunrot</v>
          </cell>
          <cell r="E1403">
            <v>62543</v>
          </cell>
          <cell r="F1403">
            <v>102583</v>
          </cell>
          <cell r="G1403" t="str">
            <v>ExpertGroups/Karplanter/N</v>
          </cell>
          <cell r="H1403" t="str">
            <v>Karplanter</v>
          </cell>
          <cell r="I1403" t="str">
            <v>Karplanter</v>
          </cell>
          <cell r="J1403" t="str">
            <v>NotApplicable</v>
          </cell>
          <cell r="M1403" t="str">
            <v>canNotEstablishWithin50years</v>
          </cell>
          <cell r="AA1403">
            <v>1884</v>
          </cell>
          <cell r="AB1403" t="str">
            <v>terrestrial</v>
          </cell>
          <cell r="AD1403" t="str">
            <v>origin</v>
          </cell>
          <cell r="AE1403" t="str">
            <v>no</v>
          </cell>
          <cell r="AF1403" t="str">
            <v>unknown</v>
          </cell>
          <cell r="AI1403">
            <v>5</v>
          </cell>
          <cell r="AJ1403" t="str">
            <v>V</v>
          </cell>
          <cell r="AW1403" t="str">
            <v>Ingen kjent effekt</v>
          </cell>
          <cell r="AX1403" t="str">
            <v>Ingen kjent effekt</v>
          </cell>
          <cell r="BC1403" t="str">
            <v>Ingen kjent effekt</v>
          </cell>
          <cell r="BD1403" t="str">
            <v>Ingen kjent effekt</v>
          </cell>
          <cell r="BK1403" t="str">
            <v>temperate_nemoral:Europe|subtropic_mediterranean:Europe,Asia,Africa</v>
          </cell>
          <cell r="BM1403" t="str">
            <v>temperate_nemoral:Europe|subtropic_mediterranean:Europe,Asia,Africa</v>
          </cell>
          <cell r="DI1403">
            <v>0</v>
          </cell>
        </row>
        <row r="1404">
          <cell r="B1404" t="str">
            <v>Scrophularia chrysantha</v>
          </cell>
          <cell r="C1404" t="str">
            <v>Jaub. &amp; Spach</v>
          </cell>
          <cell r="D1404" t="str">
            <v>gullbrunrot</v>
          </cell>
          <cell r="E1404">
            <v>62544</v>
          </cell>
          <cell r="F1404">
            <v>102584</v>
          </cell>
          <cell r="G1404" t="str">
            <v>ExpertGroups/Karplanter/N</v>
          </cell>
          <cell r="H1404" t="str">
            <v>Karplanter</v>
          </cell>
          <cell r="I1404" t="str">
            <v>Karplanter</v>
          </cell>
          <cell r="J1404" t="str">
            <v>AlienSpecie</v>
          </cell>
          <cell r="N1404">
            <v>1</v>
          </cell>
          <cell r="Q1404">
            <v>1</v>
          </cell>
          <cell r="T1404" t="str">
            <v>NK</v>
          </cell>
          <cell r="U1404">
            <v>1</v>
          </cell>
          <cell r="V1404" t="str">
            <v>1,1</v>
          </cell>
          <cell r="X1404">
            <v>2</v>
          </cell>
          <cell r="Y1404">
            <v>2</v>
          </cell>
          <cell r="Z1404">
            <v>1</v>
          </cell>
          <cell r="AA1404">
            <v>1847</v>
          </cell>
          <cell r="AB1404" t="str">
            <v>terrestrial</v>
          </cell>
          <cell r="AD1404" t="str">
            <v>unknown</v>
          </cell>
          <cell r="AE1404" t="str">
            <v>yes</v>
          </cell>
          <cell r="AF1404" t="str">
            <v>unknown</v>
          </cell>
          <cell r="AG1404">
            <v>1847</v>
          </cell>
          <cell r="AH1404" t="str">
            <v>Oslo: Sagene</v>
          </cell>
          <cell r="AI1404">
            <v>5</v>
          </cell>
          <cell r="AJ1404" t="str">
            <v>V</v>
          </cell>
          <cell r="AL1404">
            <v>1</v>
          </cell>
          <cell r="AM1404" t="str">
            <v>importDirect</v>
          </cell>
          <cell r="AN1404">
            <v>2</v>
          </cell>
          <cell r="AO1404" t="str">
            <v>introductionEscaped,introductionStowaway</v>
          </cell>
          <cell r="AP1404" t="str">
            <v>OsA</v>
          </cell>
          <cell r="AQ1404">
            <v>8</v>
          </cell>
          <cell r="AR1404">
            <v>2</v>
          </cell>
          <cell r="AS1404">
            <v>16</v>
          </cell>
          <cell r="AT1404">
            <v>1</v>
          </cell>
          <cell r="AU1404">
            <v>16</v>
          </cell>
          <cell r="AV1404">
            <v>50</v>
          </cell>
          <cell r="AW1404" t="str">
            <v>Ingen kjent effekt</v>
          </cell>
          <cell r="AX1404" t="str">
            <v>Ingen kjent effekt</v>
          </cell>
          <cell r="BC1404" t="str">
            <v>Ingen kjent effekt</v>
          </cell>
          <cell r="BD1404" t="str">
            <v>Ingen kjent effekt</v>
          </cell>
          <cell r="BE1404" t="str">
            <v>no</v>
          </cell>
          <cell r="BF1404" t="str">
            <v>no</v>
          </cell>
          <cell r="BG1404" t="str">
            <v>V</v>
          </cell>
          <cell r="BK1404" t="str">
            <v>temperate_nemoral:Europe,Asia</v>
          </cell>
          <cell r="BM1404" t="str">
            <v>temperate_nemoral:Europe,Asia</v>
          </cell>
          <cell r="BO1404">
            <v>1</v>
          </cell>
          <cell r="BR1404" t="str">
            <v>RedListCategoryLevel</v>
          </cell>
          <cell r="BT1404">
            <v>1</v>
          </cell>
          <cell r="BW1404" t="str">
            <v>SpreadYearlyIncreaseCalculatedExpansionSpeed</v>
          </cell>
          <cell r="BX1404">
            <v>0</v>
          </cell>
          <cell r="BY1404">
            <v>1</v>
          </cell>
          <cell r="CB1404" t="str">
            <v>T4,T35</v>
          </cell>
          <cell r="CC1404">
            <v>1</v>
          </cell>
          <cell r="CH1404">
            <v>1</v>
          </cell>
          <cell r="CM1404">
            <v>1</v>
          </cell>
          <cell r="CQ1404">
            <v>1</v>
          </cell>
          <cell r="CU1404">
            <v>1</v>
          </cell>
          <cell r="CX1404">
            <v>0</v>
          </cell>
          <cell r="CY1404">
            <v>1</v>
          </cell>
          <cell r="DB1404">
            <v>0</v>
          </cell>
          <cell r="DC1404" t="str">
            <v>Gullbrunrot &lt;em&gt;Scrophularia chrysantha &lt;/em&gt;er en flerårig urt med frøformering og med klonal vekst. Den stammer fra Kaukasus. Arten blomstrer svært tidlig på våren og kan danne nokså tette bestander. Det er trolig at den bare reproduserer med frø en svært sjelden gang i Norge.</v>
          </cell>
          <cell r="DD1404" t="str">
            <v>&lt;p&gt;Gullbrunrot etablerte seg to steder i Oslo allerede på 1800-tallet: på Sagene observert fra 1847 til 1889 og på Bekkelaget - Ekeberg fra 1882 til i dag. I tillegg er det et funn fra Vf Larvik: Risøya på skrotemark i 1989. Arten har eksistert i over 100 år i norsk natur, men spredningspotensialet ser ut til å være svært begrenset.&lt;/p&gt;&lt;p&gt;Dette er den arten som i tidligere norske floraer har gått under navnet vårbrunrot &lt;em&gt;Scrophularia vernalis&lt;/em&gt;. Den ekte vårbrunrot er bare funnet tilfeldig noen få ganger på ballastplasser.&lt;/p&gt;</v>
          </cell>
          <cell r="DE1404" t="str">
            <v>Det er stor usikkerhet om hvordan denne arten har kommet til Norge. Den ene lokaliteten, på Sagene i Oslo, er nær Hjula veveri og møllene på Sagene og Torshov, men innførsel av en Kaukasus-art med ull eller korn er ikke sannsynlig. Den andre lokaliteten, på Bekkelaget i Oslo, er rett sør for ballastkaia på Grønlia, men igjen er innførsel med ballastjord fra Kaukasus lite sannsynlig. Den gjenstående hypotesen, innførsel som hageplante, er kanskje den minst usannsynlige.</v>
          </cell>
          <cell r="DF1404" t="str">
            <v>Invasjonspotensialet er lite, med kort median levetid og ingen ekspansjon de siste 135 år.</v>
          </cell>
          <cell r="DG1404" t="str">
            <v>Ingen negativ økologisk effekt er knyttet til arten.</v>
          </cell>
          <cell r="DH1404" t="str">
            <v>&lt;p&gt;Gullbrunrot vurderes til ingen kjent økologisk risiko. Arten har eksistert i over 100 år i norsk natur, men spredningspotensialet ser ut til å være svært begrenset.&lt;/p&gt;</v>
          </cell>
          <cell r="DI1404">
            <v>0</v>
          </cell>
        </row>
        <row r="1405">
          <cell r="B1405" t="str">
            <v>Scrophularia peregrina</v>
          </cell>
          <cell r="C1405" t="str">
            <v>L.</v>
          </cell>
          <cell r="E1405">
            <v>105293</v>
          </cell>
          <cell r="F1405">
            <v>145639</v>
          </cell>
          <cell r="G1405" t="str">
            <v>ExpertGroups/Karplanter/N</v>
          </cell>
          <cell r="H1405" t="str">
            <v>Karplanter</v>
          </cell>
          <cell r="I1405" t="str">
            <v>Karplanter</v>
          </cell>
          <cell r="J1405" t="str">
            <v>NotApplicable</v>
          </cell>
          <cell r="M1405" t="str">
            <v>canNotEstablishWithin50years</v>
          </cell>
          <cell r="AA1405">
            <v>1947</v>
          </cell>
          <cell r="AB1405" t="str">
            <v>terrestrial</v>
          </cell>
          <cell r="AD1405" t="str">
            <v>unknown</v>
          </cell>
          <cell r="AE1405" t="str">
            <v>no</v>
          </cell>
          <cell r="AF1405" t="str">
            <v>unknown</v>
          </cell>
          <cell r="AI1405">
            <v>1</v>
          </cell>
          <cell r="AJ1405" t="str">
            <v>V</v>
          </cell>
          <cell r="AW1405" t="str">
            <v>Ingen kjent effekt</v>
          </cell>
          <cell r="AX1405" t="str">
            <v>Ingen kjent effekt</v>
          </cell>
          <cell r="BC1405" t="str">
            <v>Ingen kjent effekt</v>
          </cell>
          <cell r="BD1405" t="str">
            <v>Ingen kjent effekt</v>
          </cell>
          <cell r="BK1405" t="str">
            <v>subtropic_mediterranean:Europe,Asia,Africa</v>
          </cell>
          <cell r="BM1405" t="str">
            <v>subtropic_mediterranean:Europe,Asia,Africa</v>
          </cell>
          <cell r="DI1405">
            <v>0</v>
          </cell>
        </row>
        <row r="1406">
          <cell r="B1406" t="str">
            <v>Scrophularia scopolii</v>
          </cell>
          <cell r="C1406" t="str">
            <v>Hoppe ex Pers.</v>
          </cell>
          <cell r="D1406" t="str">
            <v>møllebrunrot</v>
          </cell>
          <cell r="E1406">
            <v>62546</v>
          </cell>
          <cell r="F1406">
            <v>102586</v>
          </cell>
          <cell r="G1406" t="str">
            <v>ExpertGroups/Karplanter/N</v>
          </cell>
          <cell r="H1406" t="str">
            <v>Karplanter</v>
          </cell>
          <cell r="I1406" t="str">
            <v>Karplanter</v>
          </cell>
          <cell r="J1406" t="str">
            <v>NotApplicable</v>
          </cell>
          <cell r="M1406" t="str">
            <v>canNotEstablishWithin50years</v>
          </cell>
          <cell r="AA1406">
            <v>1917</v>
          </cell>
          <cell r="AB1406" t="str">
            <v>terrestrial</v>
          </cell>
          <cell r="AD1406" t="str">
            <v>origin,unknown</v>
          </cell>
          <cell r="AE1406" t="str">
            <v>no</v>
          </cell>
          <cell r="AF1406" t="str">
            <v>unknown</v>
          </cell>
          <cell r="AI1406">
            <v>5</v>
          </cell>
          <cell r="AJ1406" t="str">
            <v>V</v>
          </cell>
          <cell r="AW1406" t="str">
            <v>Ingen kjent effekt</v>
          </cell>
          <cell r="AX1406" t="str">
            <v>Ingen kjent effekt</v>
          </cell>
          <cell r="BC1406" t="str">
            <v>Ingen kjent effekt</v>
          </cell>
          <cell r="BD1406" t="str">
            <v>Ingen kjent effekt</v>
          </cell>
          <cell r="BK1406" t="str">
            <v>temperate_nemoral:Europe,Asia|subtropic_mediterranean:Europe,Asia</v>
          </cell>
          <cell r="BM1406" t="str">
            <v>temperate_nemoral:Europe,Asia|subtropic_mediterranean:Europe,Asia</v>
          </cell>
          <cell r="DI1406">
            <v>0</v>
          </cell>
        </row>
        <row r="1407">
          <cell r="B1407" t="str">
            <v>Scrophularia scorodonia</v>
          </cell>
          <cell r="C1407" t="str">
            <v>L.</v>
          </cell>
          <cell r="D1407" t="str">
            <v>atlantisbrunrot</v>
          </cell>
          <cell r="E1407">
            <v>62547</v>
          </cell>
          <cell r="F1407">
            <v>102587</v>
          </cell>
          <cell r="G1407" t="str">
            <v>ExpertGroups/Karplanter/N</v>
          </cell>
          <cell r="H1407" t="str">
            <v>Karplanter</v>
          </cell>
          <cell r="I1407" t="str">
            <v>Karplanter</v>
          </cell>
          <cell r="J1407" t="str">
            <v>NotApplicable</v>
          </cell>
          <cell r="M1407" t="str">
            <v>canNotEstablishWithin50years</v>
          </cell>
          <cell r="AA1407">
            <v>1954</v>
          </cell>
          <cell r="AB1407" t="str">
            <v>terrestrial</v>
          </cell>
          <cell r="AD1407" t="str">
            <v>unknown</v>
          </cell>
          <cell r="AE1407" t="str">
            <v>no</v>
          </cell>
          <cell r="AF1407" t="str">
            <v>unknown</v>
          </cell>
          <cell r="AI1407">
            <v>5</v>
          </cell>
          <cell r="AJ1407" t="str">
            <v>V</v>
          </cell>
          <cell r="AW1407" t="str">
            <v>Ingen kjent effekt</v>
          </cell>
          <cell r="AX1407" t="str">
            <v>Ingen kjent effekt</v>
          </cell>
          <cell r="BC1407" t="str">
            <v>Ingen kjent effekt</v>
          </cell>
          <cell r="BD1407" t="str">
            <v>Ingen kjent effekt</v>
          </cell>
          <cell r="BK1407" t="str">
            <v>temperate_nemoral:Europe|subtropic_mediterranean:Europe</v>
          </cell>
          <cell r="BM1407" t="str">
            <v>temperate_nemoral:Europe|subtropic_mediterranean:Europe</v>
          </cell>
          <cell r="DI1407">
            <v>0</v>
          </cell>
        </row>
        <row r="1408">
          <cell r="B1408" t="str">
            <v>Scrophularia umbrosa</v>
          </cell>
          <cell r="C1408" t="str">
            <v>Dumort.</v>
          </cell>
          <cell r="D1408" t="str">
            <v>strandbrunrot</v>
          </cell>
          <cell r="E1408">
            <v>137559</v>
          </cell>
          <cell r="F1408">
            <v>102588</v>
          </cell>
          <cell r="G1408" t="str">
            <v>ExpertGroups/Karplanter/N</v>
          </cell>
          <cell r="H1408" t="str">
            <v>Karplanter</v>
          </cell>
          <cell r="I1408" t="str">
            <v>Karplanter</v>
          </cell>
          <cell r="J1408" t="str">
            <v>NotApplicable</v>
          </cell>
          <cell r="M1408" t="str">
            <v>canNotEstablishWithin50years</v>
          </cell>
          <cell r="AA1408">
            <v>1868</v>
          </cell>
          <cell r="AB1408" t="str">
            <v>terrestrial</v>
          </cell>
          <cell r="AD1408" t="str">
            <v>origin</v>
          </cell>
          <cell r="AE1408" t="str">
            <v>no</v>
          </cell>
          <cell r="AF1408" t="str">
            <v>unknown</v>
          </cell>
          <cell r="AI1408">
            <v>5</v>
          </cell>
          <cell r="AJ1408" t="str">
            <v>V</v>
          </cell>
          <cell r="AW1408" t="str">
            <v>Ingen kjent effekt</v>
          </cell>
          <cell r="AX1408" t="str">
            <v>Ingen kjent effekt</v>
          </cell>
          <cell r="BC1408" t="str">
            <v>Ingen kjent effekt</v>
          </cell>
          <cell r="BD1408" t="str">
            <v>Ingen kjent effekt</v>
          </cell>
          <cell r="BK1408" t="str">
            <v>temperate_nemoral:Europe,Asia|subtropic_mediterranean:Europe,Asia</v>
          </cell>
          <cell r="BM1408" t="str">
            <v>temperate_nemoral:Europe,Asia|subtropic_mediterranean:Europe,Asia</v>
          </cell>
          <cell r="DI1408">
            <v>0</v>
          </cell>
        </row>
        <row r="1409">
          <cell r="B1409" t="str">
            <v>Scrophularia vernalis</v>
          </cell>
          <cell r="C1409" t="str">
            <v>L.</v>
          </cell>
          <cell r="D1409" t="str">
            <v>vårbrunrot</v>
          </cell>
          <cell r="E1409">
            <v>62549</v>
          </cell>
          <cell r="F1409">
            <v>102589</v>
          </cell>
          <cell r="G1409" t="str">
            <v>ExpertGroups/Karplanter/N</v>
          </cell>
          <cell r="H1409" t="str">
            <v>Karplanter</v>
          </cell>
          <cell r="I1409" t="str">
            <v>Karplanter</v>
          </cell>
          <cell r="J1409" t="str">
            <v>NotApplicable</v>
          </cell>
          <cell r="M1409" t="str">
            <v>canNotEstablishWithin50years</v>
          </cell>
          <cell r="AA1409">
            <v>1884</v>
          </cell>
          <cell r="AB1409" t="str">
            <v>terrestrial</v>
          </cell>
          <cell r="AD1409" t="str">
            <v>origin</v>
          </cell>
          <cell r="AE1409" t="str">
            <v>no</v>
          </cell>
          <cell r="AF1409" t="str">
            <v>unknown</v>
          </cell>
          <cell r="AI1409">
            <v>5</v>
          </cell>
          <cell r="AJ1409" t="str">
            <v>V</v>
          </cell>
          <cell r="AW1409" t="str">
            <v>Ingen kjent effekt</v>
          </cell>
          <cell r="AX1409" t="str">
            <v>Ingen kjent effekt</v>
          </cell>
          <cell r="BC1409" t="str">
            <v>Ingen kjent effekt</v>
          </cell>
          <cell r="BD1409" t="str">
            <v>Ingen kjent effekt</v>
          </cell>
          <cell r="BK1409" t="str">
            <v>temperate_nemoral:Europe,Asia|subtropic_mediterranean:Europe,Asia</v>
          </cell>
          <cell r="BM1409" t="str">
            <v>temperate_nemoral:Europe,Asia|subtropic_mediterranean:Europe,Asia</v>
          </cell>
          <cell r="DI1409">
            <v>0</v>
          </cell>
        </row>
        <row r="1410">
          <cell r="B1410" t="str">
            <v>Scutellaria alpina</v>
          </cell>
          <cell r="C1410" t="str">
            <v>L.</v>
          </cell>
          <cell r="D1410" t="str">
            <v>alpeskjoldbærer</v>
          </cell>
          <cell r="E1410">
            <v>105294</v>
          </cell>
          <cell r="F1410">
            <v>145640</v>
          </cell>
          <cell r="G1410" t="str">
            <v>ExpertGroups/Karplanter/N</v>
          </cell>
          <cell r="H1410" t="str">
            <v>Karplanter</v>
          </cell>
          <cell r="I1410" t="str">
            <v>Karplanter</v>
          </cell>
          <cell r="J1410" t="str">
            <v>NotApplicable</v>
          </cell>
          <cell r="M1410" t="str">
            <v>canNotEstablishWithin50years</v>
          </cell>
          <cell r="AA1410">
            <v>1947</v>
          </cell>
          <cell r="AB1410" t="str">
            <v>terrestrial</v>
          </cell>
          <cell r="AD1410" t="str">
            <v>unknown</v>
          </cell>
          <cell r="AE1410" t="str">
            <v>no</v>
          </cell>
          <cell r="AF1410" t="str">
            <v>unknown</v>
          </cell>
          <cell r="AI1410">
            <v>5</v>
          </cell>
          <cell r="AJ1410" t="str">
            <v>V</v>
          </cell>
          <cell r="AW1410" t="str">
            <v>Ingen kjent effekt</v>
          </cell>
          <cell r="AX1410" t="str">
            <v>Ingen kjent effekt</v>
          </cell>
          <cell r="BC1410" t="str">
            <v>Ingen kjent effekt</v>
          </cell>
          <cell r="BD1410" t="str">
            <v>Ingen kjent effekt</v>
          </cell>
          <cell r="BK1410" t="str">
            <v>temperate_nemoral:Europe,Asia|subtropic_mediterranean:Europe,Asia</v>
          </cell>
          <cell r="BM1410" t="str">
            <v>temperate_nemoral:Europe,Asia|subtropic_mediterranean:Europe,Asia</v>
          </cell>
          <cell r="DI1410">
            <v>0</v>
          </cell>
        </row>
        <row r="1411">
          <cell r="B1411" t="str">
            <v>Scutellaria altissima</v>
          </cell>
          <cell r="C1411" t="str">
            <v>L.</v>
          </cell>
          <cell r="D1411" t="str">
            <v>stor skjoldbærer</v>
          </cell>
          <cell r="E1411">
            <v>62324</v>
          </cell>
          <cell r="F1411">
            <v>102364</v>
          </cell>
          <cell r="G1411" t="str">
            <v>ExpertGroups/Karplanter/N</v>
          </cell>
          <cell r="H1411" t="str">
            <v>Karplanter</v>
          </cell>
          <cell r="I1411" t="str">
            <v>Karplanter</v>
          </cell>
          <cell r="J1411" t="str">
            <v>AlienSpecie</v>
          </cell>
          <cell r="N1411">
            <v>1</v>
          </cell>
          <cell r="Q1411">
            <v>1</v>
          </cell>
          <cell r="T1411" t="str">
            <v>NK</v>
          </cell>
          <cell r="U1411">
            <v>1</v>
          </cell>
          <cell r="V1411" t="str">
            <v>1,1</v>
          </cell>
          <cell r="X1411">
            <v>2</v>
          </cell>
          <cell r="Y1411">
            <v>2</v>
          </cell>
          <cell r="Z1411">
            <v>1</v>
          </cell>
          <cell r="AA1411">
            <v>1947</v>
          </cell>
          <cell r="AB1411" t="str">
            <v>terrestrial</v>
          </cell>
          <cell r="AD1411" t="str">
            <v>unknown</v>
          </cell>
          <cell r="AE1411" t="str">
            <v>yes</v>
          </cell>
          <cell r="AF1411" t="str">
            <v>unknown</v>
          </cell>
          <cell r="AG1411">
            <v>2002</v>
          </cell>
          <cell r="AH1411" t="str">
            <v>Oslo: Skarpsno</v>
          </cell>
          <cell r="AI1411">
            <v>5</v>
          </cell>
          <cell r="AJ1411" t="str">
            <v>V</v>
          </cell>
          <cell r="AL1411">
            <v>2</v>
          </cell>
          <cell r="AM1411" t="str">
            <v>importDirect</v>
          </cell>
          <cell r="AN1411">
            <v>2</v>
          </cell>
          <cell r="AO1411" t="str">
            <v>introductionEscaped</v>
          </cell>
          <cell r="AP1411" t="str">
            <v>OsA</v>
          </cell>
          <cell r="AQ1411">
            <v>4</v>
          </cell>
          <cell r="AR1411">
            <v>3</v>
          </cell>
          <cell r="AS1411">
            <v>12</v>
          </cell>
          <cell r="AT1411">
            <v>1</v>
          </cell>
          <cell r="AU1411">
            <v>24</v>
          </cell>
          <cell r="AV1411">
            <v>100</v>
          </cell>
          <cell r="AW1411" t="str">
            <v>Ingen kjent effekt</v>
          </cell>
          <cell r="AX1411" t="str">
            <v>Ingen kjent effekt</v>
          </cell>
          <cell r="BC1411" t="str">
            <v>Ingen kjent effekt</v>
          </cell>
          <cell r="BD1411" t="str">
            <v>Ingen kjent effekt</v>
          </cell>
          <cell r="BE1411" t="str">
            <v>no</v>
          </cell>
          <cell r="BF1411" t="str">
            <v>no</v>
          </cell>
          <cell r="BG1411" t="str">
            <v>V</v>
          </cell>
          <cell r="BK1411" t="str">
            <v>temperate_nemoral:Europe,Asia|subtropic_mediterranean:Europe,Asia</v>
          </cell>
          <cell r="BM1411" t="str">
            <v>temperate_nemoral:Europe,Asia|subtropic_mediterranean:Europe,Asia</v>
          </cell>
          <cell r="BO1411">
            <v>2</v>
          </cell>
          <cell r="BR1411" t="str">
            <v>RedListCategoryLevel</v>
          </cell>
          <cell r="BT1411">
            <v>1</v>
          </cell>
          <cell r="BW1411" t="str">
            <v>SpreadYearlyIncreaseCalculatedExpansionSpeed</v>
          </cell>
          <cell r="BX1411">
            <v>0</v>
          </cell>
          <cell r="BY1411">
            <v>1</v>
          </cell>
          <cell r="CB1411" t="str">
            <v>T35,T42</v>
          </cell>
          <cell r="CC1411">
            <v>1</v>
          </cell>
          <cell r="CH1411">
            <v>1</v>
          </cell>
          <cell r="CM1411">
            <v>1</v>
          </cell>
          <cell r="CQ1411">
            <v>1</v>
          </cell>
          <cell r="CU1411">
            <v>1</v>
          </cell>
          <cell r="CX1411">
            <v>0</v>
          </cell>
          <cell r="CY1411">
            <v>1</v>
          </cell>
          <cell r="DB1411">
            <v>0</v>
          </cell>
          <cell r="DC1411" t="str">
            <v>Stor skjoldbærer &lt;em&gt;Scutellaria altissima &lt;/em&gt;er en flerårig urt fra Sørøst-Europa (Balkan) og Kaukasus . Den har frøreproduksjon og noe klonal vekst. Den er nokså sjelden brukt som hageplante i Norge.</v>
          </cell>
          <cell r="DD1411" t="str">
            <v>&lt;p&gt;Arten er bare funnet tre steder, i Oslo: Tøyenhagen, der den dukket opp på fyllinga mot Sarsgata i 1947 (men forsvant igjen), i VA Kristiansand: Gimlevang i 1962 (uvisst om stabil og eventuelt. hvor lenge) og i Oslo: Skarpsno fra 2002 med litt lokal spredning til flere delpopulasjoner i villaområdet ved Frognerkilen.&lt;/p&gt;</v>
          </cell>
          <cell r="DE1411" t="str">
            <v>Arten er innført som hageplante. Det er uvisst om den er spredt ut fra hager med frø eller utkast, eller begge deler. Arten har lite videre spredning i norsk natur.</v>
          </cell>
          <cell r="DF1411" t="str">
            <v>Invasjonspotensialet er lite, en kombinasjon av begrenset median levetid og ingen ekspansjon.</v>
          </cell>
          <cell r="DG1411" t="str">
            <v>Ingen kjent negativ økologisk effekt er knyttet til arten.</v>
          </cell>
          <cell r="DH1411" t="str">
            <v>&lt;p&gt;Stor skjoldbærer vurderes til ingen kjent økologisk risiko. Arten har potensial for etablering og spredning i Norge, men har ennå ikke nådd noen velegnet naturtype.&lt;/p&gt;</v>
          </cell>
          <cell r="DI1411">
            <v>0</v>
          </cell>
        </row>
        <row r="1412">
          <cell r="B1412" t="str">
            <v>Secale cereale</v>
          </cell>
          <cell r="C1412" t="str">
            <v>L.</v>
          </cell>
          <cell r="D1412" t="str">
            <v>rug</v>
          </cell>
          <cell r="E1412">
            <v>60155</v>
          </cell>
          <cell r="F1412">
            <v>100195</v>
          </cell>
          <cell r="G1412" t="str">
            <v>ExpertGroups/Karplanter/N</v>
          </cell>
          <cell r="H1412" t="str">
            <v>Karplanter</v>
          </cell>
          <cell r="I1412" t="str">
            <v>Karplanter</v>
          </cell>
          <cell r="J1412" t="str">
            <v>NotApplicable</v>
          </cell>
          <cell r="M1412" t="str">
            <v>traditionalProductionSpecie</v>
          </cell>
          <cell r="AA1412" t="str">
            <v>400-tallet</v>
          </cell>
          <cell r="AB1412" t="str">
            <v>terrestrial</v>
          </cell>
          <cell r="AD1412" t="str">
            <v>other</v>
          </cell>
          <cell r="AE1412" t="str">
            <v>no</v>
          </cell>
          <cell r="AF1412" t="str">
            <v>unknown</v>
          </cell>
          <cell r="AI1412">
            <v>1</v>
          </cell>
          <cell r="AJ1412" t="str">
            <v>V</v>
          </cell>
          <cell r="AW1412" t="str">
            <v>Ingen kjent effekt</v>
          </cell>
          <cell r="AX1412" t="str">
            <v>Økonomisk viktig kornslag.</v>
          </cell>
          <cell r="AZ1412" t="str">
            <v>mat</v>
          </cell>
          <cell r="BC1412" t="str">
            <v>Ingen kjent effekt</v>
          </cell>
          <cell r="BD1412" t="str">
            <v>Ingen kjent effekt</v>
          </cell>
          <cell r="BK1412" t="str">
            <v>temperate_dry:Asia</v>
          </cell>
          <cell r="BM1412" t="str">
            <v>temperate_boreal:Europe,Asia,NorthAndCentralAmerica|temperate_nemoral:Europe,Asia,NorthAndCentralAmerica|temperate_dry:Europe,Asia,NorthAndCentralAmerica</v>
          </cell>
          <cell r="DI1412">
            <v>0</v>
          </cell>
        </row>
        <row r="1413">
          <cell r="B1413" t="str">
            <v>Securigera securidaca</v>
          </cell>
          <cell r="C1413" t="str">
            <v>(L.) Degen &amp; Dörfl.</v>
          </cell>
          <cell r="D1413" t="str">
            <v>ballastvikke</v>
          </cell>
          <cell r="E1413">
            <v>61993</v>
          </cell>
          <cell r="F1413">
            <v>102033</v>
          </cell>
          <cell r="G1413" t="str">
            <v>ExpertGroups/Karplanter/N</v>
          </cell>
          <cell r="H1413" t="str">
            <v>Karplanter</v>
          </cell>
          <cell r="I1413" t="str">
            <v>Karplanter</v>
          </cell>
          <cell r="J1413" t="str">
            <v>NotApplicable</v>
          </cell>
          <cell r="M1413" t="str">
            <v>canNotEstablishWithin50years</v>
          </cell>
          <cell r="AA1413">
            <v>1874</v>
          </cell>
          <cell r="AB1413" t="str">
            <v>terrestrial</v>
          </cell>
          <cell r="AD1413" t="str">
            <v>origin</v>
          </cell>
          <cell r="AE1413" t="str">
            <v>no</v>
          </cell>
          <cell r="AF1413" t="str">
            <v>unknown</v>
          </cell>
          <cell r="AI1413">
            <v>1</v>
          </cell>
          <cell r="AJ1413" t="str">
            <v>V</v>
          </cell>
          <cell r="AW1413" t="str">
            <v>Ingen kjent effekt</v>
          </cell>
          <cell r="AX1413" t="str">
            <v>Ingen kjent effekt</v>
          </cell>
          <cell r="BC1413" t="str">
            <v>Ingen kjent effekt</v>
          </cell>
          <cell r="BD1413" t="str">
            <v>Ingen kjent effekt</v>
          </cell>
          <cell r="BK1413" t="str">
            <v>subtropic_mediterranean:Europe,Asia,Africa</v>
          </cell>
          <cell r="BM1413" t="str">
            <v>subtropic_mediterranean:Europe,Asia,Africa</v>
          </cell>
          <cell r="DI1413">
            <v>0</v>
          </cell>
        </row>
        <row r="1414">
          <cell r="B1414" t="str">
            <v>Sedum dasyphyllum</v>
          </cell>
          <cell r="C1414" t="str">
            <v>L.</v>
          </cell>
          <cell r="E1414">
            <v>112524</v>
          </cell>
          <cell r="F1414">
            <v>152310</v>
          </cell>
          <cell r="G1414" t="str">
            <v>ExpertGroups/Karplanter/N</v>
          </cell>
          <cell r="H1414" t="str">
            <v>Karplanter</v>
          </cell>
          <cell r="I1414" t="str">
            <v>Karplanter</v>
          </cell>
          <cell r="J1414" t="str">
            <v>AlienSpecie</v>
          </cell>
          <cell r="N1414">
            <v>1</v>
          </cell>
          <cell r="P1414" t="str">
            <v>V</v>
          </cell>
          <cell r="Q1414">
            <v>1</v>
          </cell>
          <cell r="T1414" t="str">
            <v>NK</v>
          </cell>
          <cell r="U1414">
            <v>1</v>
          </cell>
          <cell r="V1414" t="str">
            <v>1,1</v>
          </cell>
          <cell r="W1414" t="str">
            <v>LO</v>
          </cell>
          <cell r="AA1414">
            <v>2014</v>
          </cell>
          <cell r="AB1414" t="str">
            <v>terrestrial</v>
          </cell>
          <cell r="AD1414" t="str">
            <v>unknown</v>
          </cell>
          <cell r="AE1414" t="str">
            <v>no</v>
          </cell>
          <cell r="AF1414" t="str">
            <v>unknown</v>
          </cell>
          <cell r="AG1414">
            <v>2014</v>
          </cell>
          <cell r="AH1414" t="str">
            <v>Bu Drammen: Åssiden, Bråtan</v>
          </cell>
          <cell r="AI1414">
            <v>5</v>
          </cell>
          <cell r="AJ1414" t="str">
            <v>V</v>
          </cell>
          <cell r="AK1414" t="str">
            <v>V</v>
          </cell>
          <cell r="AL1414">
            <v>1</v>
          </cell>
          <cell r="AM1414" t="str">
            <v>importDirect</v>
          </cell>
          <cell r="AN1414">
            <v>1</v>
          </cell>
          <cell r="AO1414" t="str">
            <v>introductionEscaped</v>
          </cell>
          <cell r="AP1414" t="str">
            <v>Bu</v>
          </cell>
          <cell r="AQ1414">
            <v>4</v>
          </cell>
          <cell r="AR1414">
            <v>8</v>
          </cell>
          <cell r="AS1414">
            <v>32</v>
          </cell>
          <cell r="AT1414">
            <v>1</v>
          </cell>
          <cell r="AU1414">
            <v>48</v>
          </cell>
          <cell r="AV1414">
            <v>0</v>
          </cell>
          <cell r="AW1414" t="str">
            <v>Ingen kjent effekt</v>
          </cell>
          <cell r="AX1414" t="str">
            <v>Ingen kjent effekt</v>
          </cell>
          <cell r="BC1414" t="str">
            <v>Ingen kjent effekt</v>
          </cell>
          <cell r="BD1414" t="str">
            <v>Ingen kjent effekt</v>
          </cell>
          <cell r="BE1414" t="str">
            <v>no</v>
          </cell>
          <cell r="BF1414" t="str">
            <v>no</v>
          </cell>
          <cell r="BG1414" t="str">
            <v>V</v>
          </cell>
          <cell r="BK1414" t="str">
            <v>temperate_nemoral:Europe|subtropic_mediterranean:Europe,Africa</v>
          </cell>
          <cell r="BM1414" t="str">
            <v>temperate_nemoral:Europe|subtropic_mediterranean:Europe,Africa</v>
          </cell>
          <cell r="BO1414">
            <v>2</v>
          </cell>
          <cell r="BR1414" t="str">
            <v>RedListCategoryLevel</v>
          </cell>
          <cell r="BT1414">
            <v>1</v>
          </cell>
          <cell r="BU1414" t="str">
            <v>X</v>
          </cell>
          <cell r="BW1414" t="str">
            <v>SpreadYearlyIncreaseCalculatedExpansionSpeed</v>
          </cell>
          <cell r="BX1414">
            <v>0</v>
          </cell>
          <cell r="BY1414">
            <v>1</v>
          </cell>
          <cell r="CB1414" t="str">
            <v>T1-C-4</v>
          </cell>
          <cell r="CC1414">
            <v>1</v>
          </cell>
          <cell r="CH1414">
            <v>1</v>
          </cell>
          <cell r="CM1414">
            <v>1</v>
          </cell>
          <cell r="CQ1414">
            <v>1</v>
          </cell>
          <cell r="CU1414">
            <v>1</v>
          </cell>
          <cell r="CX1414">
            <v>0</v>
          </cell>
          <cell r="CY1414">
            <v>1</v>
          </cell>
          <cell r="DB1414">
            <v>0</v>
          </cell>
          <cell r="DC1414" t="str">
            <v>Bergknapp-arten &lt;i&gt;Sedum dasyphyllum&lt;/i&gt; er en svært småvokst, flerårig, sukkulent urt fra Mellom- og Sør-Europa og Nord-Afrika. Den er innført som hageplante, mest i nyere tid, og dyrkes i steinbed og på bergflater. Den formerer og sprer seg med frø, trolig bare over korte distanser, men også med fragmenter av planten.</v>
          </cell>
          <cell r="DD1414" t="str">
            <v>Første spredning ut fra hager er observert i 2014 (dokumentert i databasen 2015). Vi regner med at denne arten dyrkes nokså ofte og i økende omfang. Den kan begynne å ekspandere nokså sterkt i Norge.</v>
          </cell>
          <cell r="DE1414" t="str">
            <v>Arten er innført som hageplante og spredt ut på bergflate, enten med frø eller med fragmenter av planten som rotslår.</v>
          </cell>
          <cell r="DF1414" t="str">
            <v>Invasjonspotensialet er lite, med usikkerhet til begrenset, som en kombinasjon av begrenset median levetid og låg (i realiteten ingen foreløpig) ekspansjonshastighet, men med usikkerhet til begrenset hastighet på grunn av forventet økning. Arten er ny i norske hager og svært ny i naturen, og vi vet lite om hva den kan bli til.</v>
          </cell>
          <cell r="DG1414" t="str">
            <v>Ingen kjent negativ økologisk effekt er knyttet til arten (foreløpig).</v>
          </cell>
          <cell r="DH1414" t="str">
            <v>&lt;i&gt;Sedum dasyphyllum&lt;/i&gt; vurderes til ingen kjent økologisk risiko, med usikkerhet til låg risiko. Arten har potensial til å etablere seg mer i norsk natur.</v>
          </cell>
          <cell r="DI1414">
            <v>0</v>
          </cell>
        </row>
        <row r="1415">
          <cell r="B1415" t="str">
            <v>Sedum hispanicum</v>
          </cell>
          <cell r="C1415" t="str">
            <v>L.</v>
          </cell>
          <cell r="D1415" t="str">
            <v>gråbergknapp</v>
          </cell>
          <cell r="E1415">
            <v>137568</v>
          </cell>
          <cell r="F1415">
            <v>103600</v>
          </cell>
          <cell r="G1415" t="str">
            <v>ExpertGroups/Karplanter/N</v>
          </cell>
          <cell r="H1415" t="str">
            <v>Karplanter</v>
          </cell>
          <cell r="I1415" t="str">
            <v>Karplanter</v>
          </cell>
          <cell r="J1415" t="str">
            <v>AlienSpecie</v>
          </cell>
          <cell r="N1415">
            <v>2</v>
          </cell>
          <cell r="Q1415">
            <v>1</v>
          </cell>
          <cell r="T1415" t="str">
            <v>LO</v>
          </cell>
          <cell r="U1415">
            <v>2</v>
          </cell>
          <cell r="V1415" t="str">
            <v>2AB,1</v>
          </cell>
          <cell r="X1415">
            <v>3</v>
          </cell>
          <cell r="Y1415">
            <v>4</v>
          </cell>
          <cell r="Z1415">
            <v>1</v>
          </cell>
          <cell r="AA1415">
            <v>1922</v>
          </cell>
          <cell r="AB1415" t="str">
            <v>terrestrial</v>
          </cell>
          <cell r="AD1415" t="str">
            <v>unknown</v>
          </cell>
          <cell r="AE1415" t="str">
            <v>yes</v>
          </cell>
          <cell r="AF1415" t="str">
            <v>unknown</v>
          </cell>
          <cell r="AG1415">
            <v>1947</v>
          </cell>
          <cell r="AH1415" t="str">
            <v>Oslo: Tøyen, Botanisk hage (som ugras)</v>
          </cell>
          <cell r="AI1415">
            <v>2</v>
          </cell>
          <cell r="AJ1415" t="str">
            <v>V</v>
          </cell>
          <cell r="AN1415">
            <v>2</v>
          </cell>
          <cell r="AO1415" t="str">
            <v>introductionTransportpollution,spreadNaturalDispersal</v>
          </cell>
          <cell r="AP1415" t="str">
            <v>OsA,Bu,Ve,Te,Sf</v>
          </cell>
          <cell r="AQ1415">
            <v>52</v>
          </cell>
          <cell r="AR1415">
            <v>5</v>
          </cell>
          <cell r="AS1415">
            <v>260</v>
          </cell>
          <cell r="AT1415">
            <v>17300</v>
          </cell>
          <cell r="AU1415">
            <v>750</v>
          </cell>
          <cell r="AV1415">
            <v>50</v>
          </cell>
          <cell r="AW1415" t="str">
            <v>Ingen kjent effekt</v>
          </cell>
          <cell r="AX1415" t="str">
            <v>Ingen kjent effekt</v>
          </cell>
          <cell r="BC1415" t="str">
            <v>Ingen kjent effekt</v>
          </cell>
          <cell r="BD1415" t="str">
            <v>Ingen kjent effekt</v>
          </cell>
          <cell r="BE1415" t="str">
            <v>no</v>
          </cell>
          <cell r="BF1415" t="str">
            <v>no</v>
          </cell>
          <cell r="BG1415" t="str">
            <v>V</v>
          </cell>
          <cell r="BK1415" t="str">
            <v>temperate_nemoral:Europe,Asia|subtropic_mediterranean:Europe,Asia</v>
          </cell>
          <cell r="BM1415" t="str">
            <v>temperate_nemoral:Europe,Asia,NorthAndCentralAmerica|subtropic_mediterranean:Europe,Asia</v>
          </cell>
          <cell r="BO1415">
            <v>2</v>
          </cell>
          <cell r="BR1415" t="str">
            <v>RedListCategoryLevel</v>
          </cell>
          <cell r="BT1415">
            <v>2</v>
          </cell>
          <cell r="BW1415" t="str">
            <v>SpreadYearlyIncreaseObservations</v>
          </cell>
          <cell r="BX1415">
            <v>83</v>
          </cell>
          <cell r="BY1415">
            <v>1</v>
          </cell>
          <cell r="CB1415" t="str">
            <v>T1-C-4,T1-C-6,T35,T42</v>
          </cell>
          <cell r="CC1415">
            <v>1</v>
          </cell>
          <cell r="CH1415">
            <v>1</v>
          </cell>
          <cell r="CM1415">
            <v>1</v>
          </cell>
          <cell r="CQ1415">
            <v>1</v>
          </cell>
          <cell r="CU1415">
            <v>1</v>
          </cell>
          <cell r="CX1415">
            <v>0</v>
          </cell>
          <cell r="CY1415">
            <v>1</v>
          </cell>
          <cell r="DB1415">
            <v>0</v>
          </cell>
          <cell r="DC1415" t="str">
            <v>Gråbergknapp &lt;em&gt;Sedum hispanicum &lt;/em&gt;er en småvokst toårig art, som også kan være flerårig. Den formerer seg med frø. Arten kommer fra Sørøst-Europa og Sørvest-Asia og er kommet inn i hager og på industriplasser, trolig ved innførsel av jord og gartnerivarer fra utlandet. Den vokser på tørr og grunnlendt mark. Tilgjengelige data gir ikke holdepunkter for å si om arten er kalkkrevende, men trolig er et varmt lokalklima viktigere enn substratet.</v>
          </cell>
          <cell r="DD1415" t="str">
            <v>&lt;p&gt;Siden første funn i 1922 i Oslo er gråbergknapp funnet på 13 lokaliteter på nesten 100 år. Funnene viser at arten etableres her og der, lokalt i svært store mengder (f.eks. på Tøyen i Oslo og i Sogndal i Sogn og Fjordane). Disse forekomstene skyldes neppe spredning fra dyrkning, men arten er heller kommet inn som ugras (med gartnerivarer). Forekomster er kjent fra Akershus til Telemark (Tinn) samt fra nordsiden av Sognefjorden.&lt;/p&gt;</v>
          </cell>
          <cell r="DE1415" t="str">
            <v>Innførselsmåten er noe usikker, men arten er mest trolig kommet med gartnerivarer. Introduksjon videre til og i norsk natur skjer ved frøspredning.</v>
          </cell>
          <cell r="DF1415" t="str">
            <v>Invasjonspotensialet er begrenset, med begrenset median levetid og begrenset ekspansjonshastighet.</v>
          </cell>
          <cell r="DG1415" t="str">
            <v>Ingen kjent negativ økologisk effekt er knyttet til arten. Arten går i mindre grad på berg og bergflater enn mange andre &lt;i&gt;Sedum&lt;/i&gt;. Arten kan godt være oversett, men den vil neppe bli særlig utbredt i fremtiden og vil knapt få noen effekt på hjemlige arter. Populasjonene i Vestfold, Telemark og Sogn er store og trolig permanente: på Tøyen i Oslo har arten vært et permanent ugras minst siden 1947, med tusenvis av individer årlig, og må bekjempes aktivt hvert år for ikke å ta over enkelte bed.</v>
          </cell>
          <cell r="DH1415" t="str">
            <v>&lt;p&gt;Gråbergknapp vurderes til låg økologisk risiko, og bare på grunn av invasjonspotensialet.&lt;/p&gt;</v>
          </cell>
          <cell r="DI1415">
            <v>0</v>
          </cell>
        </row>
        <row r="1416">
          <cell r="B1416" t="str">
            <v>Sedum lydium</v>
          </cell>
          <cell r="C1416" t="str">
            <v>Boiss.</v>
          </cell>
          <cell r="D1416" t="str">
            <v>lydisk bergknapp</v>
          </cell>
          <cell r="E1416">
            <v>84874</v>
          </cell>
          <cell r="F1416">
            <v>128011</v>
          </cell>
          <cell r="G1416" t="str">
            <v>ExpertGroups/Karplanter/N</v>
          </cell>
          <cell r="H1416" t="str">
            <v>Karplanter</v>
          </cell>
          <cell r="I1416" t="str">
            <v>Karplanter</v>
          </cell>
          <cell r="J1416" t="str">
            <v>AlienSpecie</v>
          </cell>
          <cell r="N1416">
            <v>2</v>
          </cell>
          <cell r="O1416" t="str">
            <v>V</v>
          </cell>
          <cell r="Q1416">
            <v>1</v>
          </cell>
          <cell r="T1416" t="str">
            <v>LO</v>
          </cell>
          <cell r="U1416">
            <v>2</v>
          </cell>
          <cell r="V1416" t="str">
            <v>2AB,1</v>
          </cell>
          <cell r="W1416" t="str">
            <v>NK</v>
          </cell>
          <cell r="X1416">
            <v>1</v>
          </cell>
          <cell r="Y1416">
            <v>1</v>
          </cell>
          <cell r="Z1416">
            <v>1</v>
          </cell>
          <cell r="AA1416">
            <v>1967</v>
          </cell>
          <cell r="AB1416" t="str">
            <v>terrestrial</v>
          </cell>
          <cell r="AD1416" t="str">
            <v>unknown</v>
          </cell>
          <cell r="AE1416" t="str">
            <v>yes</v>
          </cell>
          <cell r="AF1416" t="str">
            <v>unknown</v>
          </cell>
          <cell r="AG1416">
            <v>2010</v>
          </cell>
          <cell r="AH1416" t="str">
            <v>Vf Stokke: Gjennestad</v>
          </cell>
          <cell r="AI1416">
            <v>5</v>
          </cell>
          <cell r="AJ1416" t="str">
            <v>V</v>
          </cell>
          <cell r="AK1416" t="str">
            <v>V</v>
          </cell>
          <cell r="AL1416">
            <v>1</v>
          </cell>
          <cell r="AM1416" t="str">
            <v>importDirect</v>
          </cell>
          <cell r="AN1416">
            <v>2</v>
          </cell>
          <cell r="AO1416" t="str">
            <v>introductionEscaped</v>
          </cell>
          <cell r="AP1416" t="str">
            <v>Bu,Ve,Ro</v>
          </cell>
          <cell r="AQ1416">
            <v>16</v>
          </cell>
          <cell r="AR1416">
            <v>3</v>
          </cell>
          <cell r="AS1416">
            <v>48</v>
          </cell>
          <cell r="AT1416">
            <v>8580</v>
          </cell>
          <cell r="AU1416">
            <v>72</v>
          </cell>
          <cell r="AV1416">
            <v>50</v>
          </cell>
          <cell r="AW1416" t="str">
            <v>Ingen kjent effekt</v>
          </cell>
          <cell r="AX1416" t="str">
            <v>Ingen kjent effekt</v>
          </cell>
          <cell r="BC1416" t="str">
            <v>Ingen kjent effekt</v>
          </cell>
          <cell r="BD1416" t="str">
            <v>Ingen kjent effekt</v>
          </cell>
          <cell r="BE1416" t="str">
            <v>no</v>
          </cell>
          <cell r="BF1416" t="str">
            <v>no</v>
          </cell>
          <cell r="BG1416" t="str">
            <v>V</v>
          </cell>
          <cell r="BK1416" t="str">
            <v>temperate_nemoral:Asia|subtropic_mediterranean:Asia</v>
          </cell>
          <cell r="BM1416" t="str">
            <v>temperate_nemoral:Europe,Asia|subtropic_mediterranean:Asia</v>
          </cell>
          <cell r="BO1416">
            <v>2</v>
          </cell>
          <cell r="BR1416" t="str">
            <v>RedListCategoryLevel</v>
          </cell>
          <cell r="BT1416">
            <v>2</v>
          </cell>
          <cell r="BV1416" t="str">
            <v>X</v>
          </cell>
          <cell r="BW1416" t="str">
            <v>SpreadYearlyIncreaseCalculatedExpansionSpeed</v>
          </cell>
          <cell r="BX1416">
            <v>82.27</v>
          </cell>
          <cell r="BY1416">
            <v>1</v>
          </cell>
          <cell r="CB1416" t="str">
            <v>T1-C-4,T37,T35</v>
          </cell>
          <cell r="CC1416">
            <v>1</v>
          </cell>
          <cell r="CH1416">
            <v>1</v>
          </cell>
          <cell r="CM1416">
            <v>1</v>
          </cell>
          <cell r="CQ1416">
            <v>1</v>
          </cell>
          <cell r="CU1416">
            <v>1</v>
          </cell>
          <cell r="CX1416">
            <v>0</v>
          </cell>
          <cell r="CY1416">
            <v>1</v>
          </cell>
          <cell r="DB1416">
            <v>0</v>
          </cell>
          <cell r="DC1416" t="str">
            <v>Lydisk bergknapp &lt;em&gt;Sedum lydium &lt;/em&gt;er en flerårig, sukkulent urt fra Vest-Asia. Den reproduserer muligens ikke med frø i Norge, men den reproduserer med avbrukne skuddbiter og blad som rotslår (f.eks. i Botanisk hage, Tøyen, Oslo). Spredningen skjer med utkast fra hager eller med skuddbiter/blad som ramler nedover bergsider fra hager.</v>
          </cell>
          <cell r="DD1416" t="str">
            <v>&lt;p&gt;Arten er foreløpig bare funnet fire ganger: Vf Tønsberg 1967, Ro Time 1993, Vf Stokke 2010 og Bu Drammen 2014 (først dokumentert 2015). Enkelte av disse forekomstene kan ha blitt stabile: den i Drammen er opplagt stabil. Arten er attraktiv og dyrkes en del, med økende frekvens. Flere funn kan forventes.&lt;/p&gt;</v>
          </cell>
          <cell r="DE1416" t="str">
            <v>Arten er innført hageplante og spres ut i norsk natur ved utkast og ved spredning av fragmenter.</v>
          </cell>
          <cell r="DF1416" t="str">
            <v>Invasjonspotensialet er begrenset, med usikkerhet til lite, som en kombinasjon av begrenset median levetid og begrenset (til låg) ekspansjonshastighet.</v>
          </cell>
          <cell r="DG1416" t="str">
            <v>Ingen kjent negativ økologisk effekt er knyttet til arten. Arten forventes ikke å bli så utbredt de neste 50 årene at den fører til noen betydningsfull fortrengning.</v>
          </cell>
          <cell r="DH1416" t="str">
            <v>&lt;p&gt;Lydisk bergknapp vurderes til låg økologisk risiko, med usikkerhet til ingen kjent risiko, og bare på grunn av invasjonspotensialet.&lt;/p&gt;&lt;p&gt; &lt;/p&gt;</v>
          </cell>
          <cell r="DI1416">
            <v>0</v>
          </cell>
        </row>
        <row r="1417">
          <cell r="B1417" t="str">
            <v>Sempervivum arachnoideum</v>
          </cell>
          <cell r="C1417" t="str">
            <v>L.</v>
          </cell>
          <cell r="D1417" t="str">
            <v>spindelvevtakløk</v>
          </cell>
          <cell r="E1417">
            <v>63565</v>
          </cell>
          <cell r="F1417">
            <v>103605</v>
          </cell>
          <cell r="G1417" t="str">
            <v>ExpertGroups/Karplanter/N</v>
          </cell>
          <cell r="H1417" t="str">
            <v>Karplanter</v>
          </cell>
          <cell r="I1417" t="str">
            <v>Karplanter</v>
          </cell>
          <cell r="J1417" t="str">
            <v>NotApplicable</v>
          </cell>
          <cell r="M1417" t="str">
            <v>NotPresentInRegion</v>
          </cell>
          <cell r="AB1417" t="str">
            <v>terrestrial</v>
          </cell>
          <cell r="AE1417" t="str">
            <v>no</v>
          </cell>
          <cell r="AF1417" t="str">
            <v>unknown</v>
          </cell>
          <cell r="AI1417">
            <v>10</v>
          </cell>
          <cell r="AJ1417" t="str">
            <v>V</v>
          </cell>
          <cell r="AK1417" t="str">
            <v>V</v>
          </cell>
          <cell r="AW1417" t="str">
            <v>Ingen kjent effekt</v>
          </cell>
          <cell r="AX1417" t="str">
            <v>Ingen kjent effekt</v>
          </cell>
          <cell r="BC1417" t="str">
            <v>Ingen kjent effekt</v>
          </cell>
          <cell r="BD1417" t="str">
            <v>Ingen kjent effekt</v>
          </cell>
          <cell r="BK1417" t="str">
            <v>temperate_nemoral:Europe|subtropic_mediterranean:Europe</v>
          </cell>
          <cell r="BM1417" t="str">
            <v>temperate_nemoral:Europe|subtropic_mediterranean:Europe</v>
          </cell>
          <cell r="DI1417">
            <v>0</v>
          </cell>
        </row>
        <row r="1418">
          <cell r="B1418" t="str">
            <v>Senecio leucanthemifolius vernalis</v>
          </cell>
          <cell r="C1418" t="str">
            <v>(Waldst. &amp; Kit.) Greuter</v>
          </cell>
          <cell r="D1418" t="str">
            <v>vårsvineblom</v>
          </cell>
          <cell r="E1418">
            <v>102657</v>
          </cell>
          <cell r="F1418">
            <v>143611</v>
          </cell>
          <cell r="G1418" t="str">
            <v>ExpertGroups/Karplanter/N</v>
          </cell>
          <cell r="H1418" t="str">
            <v>Karplanter</v>
          </cell>
          <cell r="I1418" t="str">
            <v>Karplanter</v>
          </cell>
          <cell r="J1418" t="str">
            <v>AlienSpecie</v>
          </cell>
          <cell r="N1418">
            <v>2</v>
          </cell>
          <cell r="Q1418">
            <v>1</v>
          </cell>
          <cell r="T1418" t="str">
            <v>LO</v>
          </cell>
          <cell r="U1418">
            <v>2</v>
          </cell>
          <cell r="V1418" t="str">
            <v>2AB,1</v>
          </cell>
          <cell r="X1418">
            <v>1</v>
          </cell>
          <cell r="Y1418">
            <v>1</v>
          </cell>
          <cell r="Z1418">
            <v>1</v>
          </cell>
          <cell r="AA1418">
            <v>1876</v>
          </cell>
          <cell r="AB1418" t="str">
            <v>terrestrial</v>
          </cell>
          <cell r="AD1418" t="str">
            <v>origin,unknown</v>
          </cell>
          <cell r="AE1418" t="str">
            <v>yes</v>
          </cell>
          <cell r="AF1418" t="str">
            <v>unknown</v>
          </cell>
          <cell r="AG1418">
            <v>1952</v>
          </cell>
          <cell r="AH1418" t="str">
            <v>VA Kristiansand: Kongsgård</v>
          </cell>
          <cell r="AI1418">
            <v>1</v>
          </cell>
          <cell r="AJ1418" t="str">
            <v>V</v>
          </cell>
          <cell r="AN1418">
            <v>6</v>
          </cell>
          <cell r="AO1418" t="str">
            <v>introductionTransportpollution,introductionStowaway,spreadNaturalDispersal,spreadTransportpollution,spreadStowaway</v>
          </cell>
          <cell r="AP1418" t="str">
            <v>OsA,Bu,Va</v>
          </cell>
          <cell r="AQ1418">
            <v>16</v>
          </cell>
          <cell r="AR1418">
            <v>5</v>
          </cell>
          <cell r="AS1418">
            <v>80</v>
          </cell>
          <cell r="AT1418">
            <v>25000</v>
          </cell>
          <cell r="AU1418">
            <v>160</v>
          </cell>
          <cell r="AV1418">
            <v>90</v>
          </cell>
          <cell r="AW1418" t="str">
            <v>Ingen kjent effekt</v>
          </cell>
          <cell r="AX1418" t="str">
            <v>Ingen kjent effekt</v>
          </cell>
          <cell r="BC1418" t="str">
            <v>Ingen kjent effekt</v>
          </cell>
          <cell r="BD1418" t="str">
            <v>Ingen kjent effekt</v>
          </cell>
          <cell r="BE1418" t="str">
            <v>no</v>
          </cell>
          <cell r="BF1418" t="str">
            <v>no</v>
          </cell>
          <cell r="BG1418" t="str">
            <v>V</v>
          </cell>
          <cell r="BK1418" t="str">
            <v>temperate_nemoral:Europe,Asia|temperate_dry:Europe,Asia|subtropic_mediterranean:Europe,Asia,Africa</v>
          </cell>
          <cell r="BM1418" t="str">
            <v>temperate_nemoral:Europe,Asia|temperate_dry:Europe,Asia|subtropic_mediterranean:Europe,Asia,Africa</v>
          </cell>
          <cell r="BO1418">
            <v>2</v>
          </cell>
          <cell r="BR1418" t="str">
            <v>RedListCategoryLevel</v>
          </cell>
          <cell r="BT1418">
            <v>2</v>
          </cell>
          <cell r="BW1418" t="str">
            <v>SpreadYearlyIncreaseCalculatedExpansionSpeed</v>
          </cell>
          <cell r="BX1418">
            <v>92.28</v>
          </cell>
          <cell r="BY1418">
            <v>1</v>
          </cell>
          <cell r="CB1418" t="str">
            <v>T35,T39,T45,T21</v>
          </cell>
          <cell r="CC1418">
            <v>1</v>
          </cell>
          <cell r="CH1418">
            <v>1</v>
          </cell>
          <cell r="CM1418">
            <v>1</v>
          </cell>
          <cell r="CQ1418">
            <v>1</v>
          </cell>
          <cell r="CU1418">
            <v>1</v>
          </cell>
          <cell r="CX1418">
            <v>0</v>
          </cell>
          <cell r="CY1418">
            <v>1</v>
          </cell>
          <cell r="DB1418">
            <v>0</v>
          </cell>
          <cell r="DC1418" t="str">
            <v>Vårsvineblom &lt;i&gt;Senecio leucanthemifolius &lt;/i&gt;ssp. &lt;i&gt;vernalis&lt;/i&gt; er en ettårig art vidt utbredt i Europa og Vest-Asia. Arten har stor frøproduksjon. Fruktene spres med vind, potensielt over middels lange avstander 50-100 m eller mer, og spredning kan skje f.eks. med vindstrømmen langs bilveier (særlig tydelig langs E16 i Bu Hole). Fruktene kan også spres med flytting av jordmasser.</v>
          </cell>
          <cell r="DD1418" t="str">
            <v>&lt;p&gt;Vårsvineblom&lt;em&gt; &lt;/em&gt;er representert med få og spredte funn fram til ca. 1980. De tidligere funnene var knyttet til innførsel med såfrø, korn og kanskje litt med ballastjord. Nå kommer den hovedsakelig inn som forurensning i grasfrø. Mange av de senere funnene er i veikanter, tilsådde plener o.l. Fra 1980-tallet framover er det en kraftig økning i funn, og arten er nå funnet helt nord til Finnmark (Hammerfest). Noen av forekomstene lengst sør i landet kan representere kortvarige etableringer. Ennå er ikke noen enkeltforekomst registrert over mer enn 1-3 år, men noen lokalitetsgrupper har eksistert over lengre tid, spesielt i Bu Hole (1992-2008) og VA Kristiansand (1952-1993), trolig ved at arten har flyttet seg etter hvert som noen plasser grodde til mens andre åpnet seg. Arten er trolig på randen til fast etablering og stabilisering i Norge.&lt;/p&gt;</v>
          </cell>
          <cell r="DE1418" t="str">
            <v>Arten er innført med såfrø, transportmidler, kanskje ballastjord og kanskje gartnerivarer (jord, bark, i med pottete planter).</v>
          </cell>
          <cell r="DF1418" t="str">
            <v>Invasjonspotensialet i Norge anslås foreløpig til begrenset, med begrenset median levetid og begrenset ekspansjonshastighet, bygd på opplysninger fram til i dag. Ut fra erfaringene fra Danmark (Hartvig 2015) har arten et visst invasjonspotensial i det sørligste Norge og kan komme til å begynne å ekspandere med vesentlig større hastighet enn hittil.</v>
          </cell>
          <cell r="DG1418" t="str">
            <v>Ingen kjente negative økologiske effekter er knyttet til arten. Arten kan hybridisere med en stedegen art, åkersvineblom &lt;i&gt;Senecio vulgaris&lt;/i&gt;, men for det første er hybriden ikke rapportert å være fertil (dvs. liten fare for introgresjon), for det andre er den stedegne arten et nesten rent ugras begrenset til skrotemark.</v>
          </cell>
          <cell r="DH1418" t="str">
            <v>&lt;p&gt;Vårsvineblom vurderes til låg økologisk risiko. Arten er foreløpig ikke kjent med fullt ut stabil forekomst i Norge (frøreproduksjon i permanente bestander), men kan få det innen kort tid.&lt;br/&gt;&lt;/p&gt;</v>
          </cell>
          <cell r="DI1418">
            <v>1</v>
          </cell>
        </row>
        <row r="1419">
          <cell r="B1419" t="str">
            <v>Senecio nemorensis</v>
          </cell>
          <cell r="C1419" t="str">
            <v>L.</v>
          </cell>
          <cell r="D1419" t="str">
            <v>parksvineblom</v>
          </cell>
          <cell r="E1419">
            <v>143940</v>
          </cell>
          <cell r="F1419">
            <v>143560</v>
          </cell>
          <cell r="G1419" t="str">
            <v>ExpertGroups/Karplanter/N</v>
          </cell>
          <cell r="H1419" t="str">
            <v>Karplanter</v>
          </cell>
          <cell r="I1419" t="str">
            <v>Karplanter</v>
          </cell>
          <cell r="J1419" t="str">
            <v>NotApplicable</v>
          </cell>
          <cell r="M1419" t="str">
            <v>canNotEstablishWithin50years</v>
          </cell>
          <cell r="AA1419">
            <v>1997</v>
          </cell>
          <cell r="AB1419" t="str">
            <v>terrestrial</v>
          </cell>
          <cell r="AD1419" t="str">
            <v>unknown</v>
          </cell>
          <cell r="AE1419" t="str">
            <v>no</v>
          </cell>
          <cell r="AF1419" t="str">
            <v>unknown</v>
          </cell>
          <cell r="AI1419">
            <v>5</v>
          </cell>
          <cell r="AJ1419" t="str">
            <v>V</v>
          </cell>
          <cell r="AW1419" t="str">
            <v>Ingen kjent effekt</v>
          </cell>
          <cell r="AX1419" t="str">
            <v>Ingen kjent effekt</v>
          </cell>
          <cell r="BC1419" t="str">
            <v>Ingen kjent effekt</v>
          </cell>
          <cell r="BD1419" t="str">
            <v>Ingen kjent effekt</v>
          </cell>
          <cell r="BK1419" t="str">
            <v>temperate_nemoral:Europe,Asia</v>
          </cell>
          <cell r="BM1419" t="str">
            <v>temperate_nemoral:Europe,Asia</v>
          </cell>
          <cell r="DI1419">
            <v>0</v>
          </cell>
        </row>
        <row r="1420">
          <cell r="B1420" t="str">
            <v>Senecio ovatus</v>
          </cell>
          <cell r="C1420" t="str">
            <v>(P.Gaertn., B.Mey. &amp; Scherb.) Willd.</v>
          </cell>
          <cell r="D1420" t="str">
            <v>glisnesvineblom</v>
          </cell>
          <cell r="E1420">
            <v>137587</v>
          </cell>
          <cell r="F1420">
            <v>100799</v>
          </cell>
          <cell r="G1420" t="str">
            <v>ExpertGroups/Karplanter/N</v>
          </cell>
          <cell r="H1420" t="str">
            <v>Karplanter</v>
          </cell>
          <cell r="I1420" t="str">
            <v>Karplanter</v>
          </cell>
          <cell r="J1420" t="str">
            <v>AlienSpecie</v>
          </cell>
          <cell r="N1420">
            <v>1</v>
          </cell>
          <cell r="P1420" t="str">
            <v>V</v>
          </cell>
          <cell r="Q1420">
            <v>1</v>
          </cell>
          <cell r="T1420" t="str">
            <v>NK</v>
          </cell>
          <cell r="U1420">
            <v>1</v>
          </cell>
          <cell r="V1420" t="str">
            <v>1,1</v>
          </cell>
          <cell r="W1420" t="str">
            <v>LO</v>
          </cell>
          <cell r="X1420">
            <v>2</v>
          </cell>
          <cell r="Y1420">
            <v>3</v>
          </cell>
          <cell r="Z1420">
            <v>1</v>
          </cell>
          <cell r="AA1420">
            <v>1948</v>
          </cell>
          <cell r="AB1420" t="str">
            <v>terrestrial</v>
          </cell>
          <cell r="AD1420" t="str">
            <v>origin</v>
          </cell>
          <cell r="AE1420" t="str">
            <v>yes</v>
          </cell>
          <cell r="AF1420" t="str">
            <v>unknown</v>
          </cell>
          <cell r="AG1420">
            <v>1948</v>
          </cell>
          <cell r="AH1420" t="str">
            <v>AA Grimstad: Marivolden</v>
          </cell>
          <cell r="AI1420">
            <v>10</v>
          </cell>
          <cell r="AJ1420" t="str">
            <v>V</v>
          </cell>
          <cell r="AL1420">
            <v>1</v>
          </cell>
          <cell r="AM1420" t="str">
            <v>importDirect</v>
          </cell>
          <cell r="AN1420">
            <v>3</v>
          </cell>
          <cell r="AO1420" t="str">
            <v>introductionTransportpollution,introductionStowaway,introductionEscaped</v>
          </cell>
          <cell r="AP1420" t="str">
            <v>Bu,Aa,Mr,Fi</v>
          </cell>
          <cell r="AQ1420">
            <v>16</v>
          </cell>
          <cell r="AR1420">
            <v>5</v>
          </cell>
          <cell r="AS1420">
            <v>80</v>
          </cell>
          <cell r="AT1420">
            <v>180000</v>
          </cell>
          <cell r="AU1420">
            <v>120</v>
          </cell>
          <cell r="AV1420">
            <v>50</v>
          </cell>
          <cell r="AW1420" t="str">
            <v>Ingen kjent effekt</v>
          </cell>
          <cell r="AX1420" t="str">
            <v>Ingen kjent effekt</v>
          </cell>
          <cell r="BC1420" t="str">
            <v>Ingen kjent effekt</v>
          </cell>
          <cell r="BD1420" t="str">
            <v>Ingen kjent effekt</v>
          </cell>
          <cell r="BE1420" t="str">
            <v>no</v>
          </cell>
          <cell r="BF1420" t="str">
            <v>no</v>
          </cell>
          <cell r="BK1420" t="str">
            <v>temperate_nemoral:Europe|subtropic_mediterranean:Europe</v>
          </cell>
          <cell r="BM1420" t="str">
            <v>temperate_boreal:Europe|temperate_nemoral:Europe|subtropic_mediterranean:Europe</v>
          </cell>
          <cell r="BO1420">
            <v>2</v>
          </cell>
          <cell r="BP1420" t="str">
            <v>X</v>
          </cell>
          <cell r="BR1420" t="str">
            <v>RedListCategoryLevel</v>
          </cell>
          <cell r="BT1420">
            <v>1</v>
          </cell>
          <cell r="BU1420" t="str">
            <v>X</v>
          </cell>
          <cell r="BW1420" t="str">
            <v>SpreadYearlyIncreaseObservations</v>
          </cell>
          <cell r="BX1420">
            <v>37</v>
          </cell>
          <cell r="BY1420">
            <v>1</v>
          </cell>
          <cell r="CB1420" t="str">
            <v>T4,T35</v>
          </cell>
          <cell r="CC1420">
            <v>1</v>
          </cell>
          <cell r="CH1420">
            <v>1</v>
          </cell>
          <cell r="CM1420">
            <v>1</v>
          </cell>
          <cell r="CQ1420">
            <v>1</v>
          </cell>
          <cell r="CU1420">
            <v>1</v>
          </cell>
          <cell r="CX1420">
            <v>0</v>
          </cell>
          <cell r="CY1420">
            <v>1</v>
          </cell>
          <cell r="DB1420">
            <v>0</v>
          </cell>
          <cell r="DC1420" t="str">
            <v>Grisnesvineblom &lt;em&gt;Senecio ovatus&lt;/em&gt; er en flerårig, opptil 2 m høg urt (høgstaude) som formerer seg med frø og har sterk klonal vekst med jordstengler. Den kan danne større bestander. Grisnesvineblom hører til et artskompleks, &lt;em&gt;S. nemorensis&lt;/em&gt;-komplekset, som er eurasiatisk med flere raser, der &lt;em&gt;S. ovatus &lt;/em&gt;er den mellom- og søreuropeiske delen. Den vokser bl.a. i høgereliggende (montane) områder i Mellom-Europa.</v>
          </cell>
          <cell r="DD1420" t="str">
            <v>&lt;p&gt;Historien til grisnesvineblom i Norge består av fire tidsmessig og geografisk godt skilte innførsler og etableringer. Første funn fra 1948 i AA Grimstad er ved en leir brukt av okkupasjonsmakten under 2. verdenskrig. Her er arten polemokor (spredt ved krigshandlinger), trolig kommet inn med tysk hestef&amp;#244:r, og er dokumentert fram til 2000-tallet, trolig også intakt i dag. Etablering nr. 2, kjent fra 1999, er ved en parkeringsplass i MR Rauma, der det har vært mange besøk av utenlandske (bl.a. mellomeuropeiske) turister, særlig basehoppere i Trollveggen. Frukter av arten, som finnes i høgereliggende områder i Mellom-Europa, kan ha fulgt med turistenes utstyr og kjøretøyer. Også denne forekomsten er dokumentert fram til 2015 og er trolig intakt. Bakgrunnen for funnet i Fi Alta i 2010 er ukjent, men kan tenkes å ha sammenheng med turisttrafikk. Forekomsten i Bu Drammen: Fjell fra 2013 og framover skyldes mest trolig frøspredning ut fra en hage. Plantene fra Drammen, Grimstad og Rauma er kontrollert og hører til &lt;em&gt;S. ovatus,&lt;/em&gt; mens de i Alta er ikke kontrollert og kan høre til den nært beslektet &lt;em&gt;S. nemorensis &lt;/em&gt;s. str. fra Sibir.&lt;/p&gt;</v>
          </cell>
          <cell r="DE1420" t="str">
            <v>Arten har hatt flere ulike innkomstmåter: med tysk hestef&amp;#244:r e.l. under andre verdenskrig, med mellomeuropeiske turister (kanskje), og spredt fra hage.</v>
          </cell>
          <cell r="DF1420" t="str">
            <v>Invasjonspotensialet er lite, med usikkerhet til begrenset, som en kombinasjon av begrenset (til moderat) median levetid, men låg (til begrenset) ekspansjonshastighet. Arten holder seg lenge på steder dersom den slår til, men den har vist seg uventet lite ekspansiv. Ingen av de fire kjente bestandene har ført til videre spredning med frø, kanskje unntatt den i Bu Drammen. Arten er sannsynligvis sjølinkompatibel, og hver forekomst kan bestå av en enkelt klon.</v>
          </cell>
          <cell r="DG1420" t="str">
            <v>Ingen kjent negativ økologisk effekt er knyttet til arten, og ingen forventet hvis arten ikke blir mye raskere i sin ekspansjon. Arten er er funnet på skrotemark (Bu Drammen i boligfelt, AA Grimstad ved militærleir, MR Rauma parkeringsplass og krattkant, Fi Alta grustak), men på den lokaliteten der den har vært lengst, er den også funnet "rikelig i tett skog". I Mellom-Europas høyereliggende områder vokser arten i fuktig, humusholdig og næringsrik jord i skog med høgstaudepreg. Den kan med tiden komme til å spre seg til lignende naturtyper i Norge. Selv om arten lokalt kan danne store bestander, er det små utsikter til at den blir noe økologisk problem i norsk natur.</v>
          </cell>
          <cell r="DH1420" t="str">
            <v>&lt;p&gt;Grisnesvineblom vurderes til ingen kjent økologisk risiko, med usikkerhet til låg risiko.&lt;/p&gt;</v>
          </cell>
          <cell r="DI1420">
            <v>0</v>
          </cell>
        </row>
        <row r="1421">
          <cell r="B1421" t="str">
            <v>Senecio squalidus</v>
          </cell>
          <cell r="C1421" t="str">
            <v>L.</v>
          </cell>
          <cell r="D1421" t="str">
            <v>steinsvineblom</v>
          </cell>
          <cell r="E1421">
            <v>137590</v>
          </cell>
          <cell r="F1421">
            <v>100801</v>
          </cell>
          <cell r="G1421" t="str">
            <v>ExpertGroups/Karplanter/N</v>
          </cell>
          <cell r="H1421" t="str">
            <v>Karplanter</v>
          </cell>
          <cell r="I1421" t="str">
            <v>Karplanter</v>
          </cell>
          <cell r="J1421" t="str">
            <v>AlienSpecie</v>
          </cell>
          <cell r="N1421">
            <v>2</v>
          </cell>
          <cell r="O1421" t="str">
            <v>V</v>
          </cell>
          <cell r="Q1421">
            <v>1</v>
          </cell>
          <cell r="T1421" t="str">
            <v>LO</v>
          </cell>
          <cell r="U1421">
            <v>2</v>
          </cell>
          <cell r="V1421" t="str">
            <v>2AB,1</v>
          </cell>
          <cell r="W1421" t="str">
            <v>NK</v>
          </cell>
          <cell r="X1421">
            <v>3</v>
          </cell>
          <cell r="Y1421">
            <v>4</v>
          </cell>
          <cell r="Z1421">
            <v>1</v>
          </cell>
          <cell r="AA1421" t="str">
            <v>Før 1847</v>
          </cell>
          <cell r="AB1421" t="str">
            <v>terrestrial</v>
          </cell>
          <cell r="AD1421" t="str">
            <v>origin</v>
          </cell>
          <cell r="AE1421" t="str">
            <v>yes</v>
          </cell>
          <cell r="AF1421" t="str">
            <v>unknown</v>
          </cell>
          <cell r="AG1421" t="str">
            <v>1897-1910</v>
          </cell>
          <cell r="AH1421" t="str">
            <v>Øf Fredrikstad: Kråkerøy, Røds bruk (ballast) og AA Arendal: "A.dal" (ballast)</v>
          </cell>
          <cell r="AI1421">
            <v>5</v>
          </cell>
          <cell r="AJ1421" t="str">
            <v>V</v>
          </cell>
          <cell r="AN1421">
            <v>2</v>
          </cell>
          <cell r="AO1421" t="str">
            <v>introductionStowaway,spreadNaturalDispersal</v>
          </cell>
          <cell r="AP1421" t="str">
            <v>Øs,OsA,Te</v>
          </cell>
          <cell r="AQ1421">
            <v>12</v>
          </cell>
          <cell r="AR1421">
            <v>2</v>
          </cell>
          <cell r="AS1421">
            <v>24</v>
          </cell>
          <cell r="AT1421">
            <v>4100</v>
          </cell>
          <cell r="AU1421">
            <v>48</v>
          </cell>
          <cell r="AV1421">
            <v>25</v>
          </cell>
          <cell r="AW1421" t="str">
            <v>Ingen kjent effekt</v>
          </cell>
          <cell r="AX1421" t="str">
            <v>Ingen kjent effekt</v>
          </cell>
          <cell r="BC1421" t="str">
            <v>Ingen kjent effekt</v>
          </cell>
          <cell r="BD1421" t="str">
            <v>Ingen kjent effekt</v>
          </cell>
          <cell r="BE1421" t="str">
            <v>no</v>
          </cell>
          <cell r="BF1421" t="str">
            <v>no</v>
          </cell>
          <cell r="BG1421" t="str">
            <v>V</v>
          </cell>
          <cell r="BK1421" t="str">
            <v>temperate_nemoral:Europe|subtropic_mediterranean:Europe,Africa</v>
          </cell>
          <cell r="BM1421" t="str">
            <v>temperate_nemoral:Europe|subtropic_mediterranean:Europe,Africa|subtropic_caperegion:Africa</v>
          </cell>
          <cell r="BO1421">
            <v>2</v>
          </cell>
          <cell r="BR1421" t="str">
            <v>RedListCategoryLevel</v>
          </cell>
          <cell r="BT1421">
            <v>2</v>
          </cell>
          <cell r="BV1421" t="str">
            <v>X</v>
          </cell>
          <cell r="BW1421" t="str">
            <v>SpreadYearlyIncreaseCalculatedExpansionSpeed</v>
          </cell>
          <cell r="BX1421">
            <v>52.3</v>
          </cell>
          <cell r="BY1421">
            <v>1</v>
          </cell>
          <cell r="CB1421" t="str">
            <v>T32-C-7,T32-C-15,T32-C-17,T35,T37</v>
          </cell>
          <cell r="CC1421">
            <v>1</v>
          </cell>
          <cell r="CH1421">
            <v>1</v>
          </cell>
          <cell r="CM1421">
            <v>1</v>
          </cell>
          <cell r="CP1421" t="str">
            <v>Åpen grunnlendt kalkmark i boreonemoral sone</v>
          </cell>
          <cell r="CQ1421">
            <v>1</v>
          </cell>
          <cell r="CU1421">
            <v>1</v>
          </cell>
          <cell r="CX1421">
            <v>0</v>
          </cell>
          <cell r="CY1421">
            <v>1</v>
          </cell>
          <cell r="DB1421">
            <v>0</v>
          </cell>
          <cell r="DC1421" t="str">
            <v>Steinsvineblom &lt;em&gt;Senecio squalidus&lt;/em&gt; er en flerårig, lågvokst urt fra Mellom- og Sør-Europa og vestre Middelhavsområdet. Den har frøreproduksjon og fruktene kan spres over kortere eller lengre distanser med vind, kanskje også med strømmer i brakke farvatn.</v>
          </cell>
          <cell r="DD1421" t="str">
            <v>&lt;p&gt;Arten&lt;i&gt; &lt;/i&gt;ble først funnet før 1847 i Bu Drammen, neste gang sent på 1800-tallet i AA Arendal og kanskje omtrent samtidig i Øf Fredrikstad, alle stedene antatt innkommet med ballastjord. På 1900-tallet er det kun spredte funn i VA Kristiansand hvor arten kanskje kan ha vært etablerert. I Lids flora (2005) angis den også som "bufast i Te Kragerø frå 1800-talet", men disse opplysningene gjenspeiles ikke i våre funndata. De tidlige funnstedene er ikke dokumentert fra den senere tiden, bortsett fra ett senere fra samme lokalitet i Fredrikstad (Kråkerøy fram til 1911 og med gjenfunn i 1985). I nyere tid er det funn fra øyene innerst i Oslofjorden i Oslo som dominerer (Nakholmen, Hovedøya, Store og Lille Herbern), og dessuten fra 2010 på fastlandet i byen. På øyene finnes den nå i nokså store, stabile bestander. Det er trolig at både det sene funnet i Fredrikstad og de nye funnene i Oslo skyldes at gamle frøbanker av arten fra ballast-tida har blitt vekket til live, og det er all grunn til å tro at arten nå er etablert i Oslo. Spredningspotensialet ser likevel ut til å være begrenset.&lt;/p&gt;</v>
          </cell>
          <cell r="DE1421" t="str">
            <v>Arten er kommet inn med ballastjord og har senere hatt egenspredning i nærområdet.</v>
          </cell>
          <cell r="DF1421" t="str">
            <v>Invasjonspotensialet er begrenset, med usikkerhet til lite, som en kombinasjon av begrenset median levetid og begrenset (til låg) ekspansjonshastighet.</v>
          </cell>
          <cell r="DG1421" t="str">
            <v>Ingen kjent negativ økologisk effekt er knyttet til arten.&lt;br/&gt;Steinsvineblom er en art som synes å ha blitt gjenopplivet etter ballastperioden ved mobilisering av en 80-100 år gammel frøbank. Dette synes å ha skjedd på Røds bruk i Øf Fredrikstad i 1985, men uten kjent etablering der, og i Oslo fra 1986, med etablering og spredning lokalt. Det er høyst trolig at disse moderne funnene skyldes at gamle frøbanker av arten fra ballast-tida er blitt vekket til live ved gravearbeider, og det er all grunn til å tro at arten nå er etablert her. Spredningspotensialet ser likevel ut til å være begrenset. Arten går inn på den truete naturtypen grunnlendt kalkmark i boreonemoral sone, men det ser ikke ut til at den vil etableres i slike mengder at den gjør noen skade. Den er rapportert å hybridisere med to andre arter, åkersvineblom &lt;em&gt;Senecio vulgaris &lt;/em&gt;og klistersvineblom &lt;em&gt;S. viscosus&lt;/em&gt;, men begge disse artene er nok innførte (åkersvineblom før 1800, klistersvineblom etter 1800). Dessuten er steinsvineblom diploid mens de to andre er tetraploide, og hybridene triploide og sterile. Hybridiseringen har også ellers liten betydning da den foreløpig bare kan finne sted innen noen få kvadratkilometer i Oslo.&lt;br/&gt;</v>
          </cell>
          <cell r="DH1421" t="str">
            <v>&lt;p&gt;Steinsvineblom vurderes til låg økologisk risiko, med usikkerhet til ingen kjent risiko, og bare på grunn av invasjonspotensialet.&lt;/p&gt;</v>
          </cell>
          <cell r="DI1421">
            <v>0</v>
          </cell>
        </row>
        <row r="1422">
          <cell r="B1422" t="str">
            <v>Senecio vulgaris hibernicus</v>
          </cell>
          <cell r="C1422" t="str">
            <v>Syme</v>
          </cell>
          <cell r="E1422">
            <v>128300</v>
          </cell>
          <cell r="F1422">
            <v>167469</v>
          </cell>
          <cell r="G1422" t="str">
            <v>ExpertGroups/Karplanter/N</v>
          </cell>
          <cell r="H1422" t="str">
            <v>Karplanter</v>
          </cell>
          <cell r="I1422" t="str">
            <v>Karplanter</v>
          </cell>
          <cell r="J1422" t="str">
            <v>AlienSpecie</v>
          </cell>
          <cell r="N1422">
            <v>3</v>
          </cell>
          <cell r="O1422" t="str">
            <v>V</v>
          </cell>
          <cell r="Q1422">
            <v>1</v>
          </cell>
          <cell r="T1422" t="str">
            <v>LO</v>
          </cell>
          <cell r="U1422">
            <v>2</v>
          </cell>
          <cell r="V1422" t="str">
            <v>3B,1</v>
          </cell>
          <cell r="AA1422">
            <v>2009</v>
          </cell>
          <cell r="AB1422" t="str">
            <v>terrestrial</v>
          </cell>
          <cell r="AD1422" t="str">
            <v>unknown</v>
          </cell>
          <cell r="AE1422" t="str">
            <v>no</v>
          </cell>
          <cell r="AF1422" t="str">
            <v>unknown</v>
          </cell>
          <cell r="AG1422">
            <v>2014</v>
          </cell>
          <cell r="AH1422" t="str">
            <v>Vf Sandefjord: Vøra</v>
          </cell>
          <cell r="AI1422">
            <v>1</v>
          </cell>
          <cell r="AJ1422" t="str">
            <v>V</v>
          </cell>
          <cell r="AN1422">
            <v>2</v>
          </cell>
          <cell r="AO1422" t="str">
            <v>introductionTransportpollution</v>
          </cell>
          <cell r="AP1422" t="str">
            <v>Ve</v>
          </cell>
          <cell r="AQ1422">
            <v>20</v>
          </cell>
          <cell r="AR1422">
            <v>5</v>
          </cell>
          <cell r="AS1422">
            <v>100</v>
          </cell>
          <cell r="AT1422">
            <v>120</v>
          </cell>
          <cell r="AU1422">
            <v>200</v>
          </cell>
          <cell r="AV1422">
            <v>100</v>
          </cell>
          <cell r="AW1422" t="str">
            <v>Ingen kjent effekt</v>
          </cell>
          <cell r="AX1422" t="str">
            <v>Ingen kjent effekt</v>
          </cell>
          <cell r="BC1422" t="str">
            <v>Ingen kjent effekt</v>
          </cell>
          <cell r="BD1422" t="str">
            <v>Ingen kjent effekt</v>
          </cell>
          <cell r="BE1422" t="str">
            <v>no</v>
          </cell>
          <cell r="BF1422" t="str">
            <v>no</v>
          </cell>
          <cell r="BG1422" t="str">
            <v>V</v>
          </cell>
          <cell r="BK1422" t="str">
            <v>temperate_nemoral:Europe</v>
          </cell>
          <cell r="BM1422" t="str">
            <v>temperate_nemoral:Europe</v>
          </cell>
          <cell r="BO1422">
            <v>2</v>
          </cell>
          <cell r="BQ1422" t="str">
            <v>X</v>
          </cell>
          <cell r="BR1422" t="str">
            <v>RedListCategoryLevel</v>
          </cell>
          <cell r="BT1422">
            <v>3</v>
          </cell>
          <cell r="BV1422" t="str">
            <v>X</v>
          </cell>
          <cell r="BW1422" t="str">
            <v>SpreadYearlyIncreaseCalculatedExpansionSpeed</v>
          </cell>
          <cell r="BX1422">
            <v>331.2</v>
          </cell>
          <cell r="BY1422">
            <v>1</v>
          </cell>
          <cell r="CB1422" t="str">
            <v>T35,T37</v>
          </cell>
          <cell r="CC1422">
            <v>1</v>
          </cell>
          <cell r="CH1422">
            <v>1</v>
          </cell>
          <cell r="CM1422">
            <v>1</v>
          </cell>
          <cell r="CQ1422">
            <v>1</v>
          </cell>
          <cell r="CU1422">
            <v>1</v>
          </cell>
          <cell r="CX1422">
            <v>0</v>
          </cell>
          <cell r="CY1422">
            <v>1</v>
          </cell>
          <cell r="DB1422">
            <v>0</v>
          </cell>
          <cell r="DC1422" t="str">
            <v>Åkersvineblom-rasen &lt;i&gt;Senecio vulgaris. &lt;/i&gt;var. &lt;i&gt;hibernica&lt;/i&gt; er en ettårig urt med frøformering. Rasen stammer fra Vest-Europa ("hibernica" = Irland). Fruktene blir spredt med vind, dyr, folk og transportmidler.</v>
          </cell>
          <cell r="DD1422" t="str">
            <v>Rasen er bare funnet siden 2009 og bare i Vestfold (Larvik 2009, Sandefjord 2014, 2016), men synes være i ferd med å etablere stabil og kanskje økende bestand i Norge.</v>
          </cell>
          <cell r="DE1422" t="str">
            <v>Rasen er trolig kommet inn med grasfrø, gartnerivarer og kanskje på andre vis.</v>
          </cell>
          <cell r="DF1422" t="str">
            <v>Invasjonspotensialet er moderat, med usikkerhet til begrenset, som en kombinasjon av begrenset (til liten) median levetid, men moderat (til begrenset) ekspansjonshastighet.</v>
          </cell>
          <cell r="DG1422" t="str">
            <v>Ingen kjent negativ økologisk effekt er knyttet til planten.</v>
          </cell>
          <cell r="DH1422" t="str">
            <v>Denne rasen av åkersvineblom vurderes å medføre låg økologisk risiko, og bare på grunn av invasjonspotensialet. Den synes ikke bli noe problem i norsk natur, men det er mulig, kanskje sannsynlig, at den vi etablere en mer stabil bestand og bli en fast del av norsk natur. Den har etablert seg fast i Danmark i nyere tid, spesielt i og rundt København (Hartvig 2015).</v>
          </cell>
          <cell r="DI1422">
            <v>1</v>
          </cell>
        </row>
        <row r="1423">
          <cell r="B1423" t="str">
            <v>Senna marilandica</v>
          </cell>
          <cell r="C1423" t="str">
            <v>(L.) Link</v>
          </cell>
          <cell r="D1423" t="str">
            <v>villsenna</v>
          </cell>
          <cell r="E1423">
            <v>137594</v>
          </cell>
          <cell r="F1423">
            <v>102036</v>
          </cell>
          <cell r="G1423" t="str">
            <v>ExpertGroups/Karplanter/N</v>
          </cell>
          <cell r="H1423" t="str">
            <v>Karplanter</v>
          </cell>
          <cell r="I1423" t="str">
            <v>Karplanter</v>
          </cell>
          <cell r="J1423" t="str">
            <v>NotApplicable</v>
          </cell>
          <cell r="M1423" t="str">
            <v>canNotEstablishWithin50years</v>
          </cell>
          <cell r="AA1423">
            <v>1980</v>
          </cell>
          <cell r="AB1423" t="str">
            <v>terrestrial</v>
          </cell>
          <cell r="AD1423" t="str">
            <v>origin</v>
          </cell>
          <cell r="AE1423" t="str">
            <v>no</v>
          </cell>
          <cell r="AF1423" t="str">
            <v>unknown</v>
          </cell>
          <cell r="AI1423">
            <v>5</v>
          </cell>
          <cell r="AJ1423" t="str">
            <v>V</v>
          </cell>
          <cell r="AW1423" t="str">
            <v>Ingen kjent effekt</v>
          </cell>
          <cell r="AX1423" t="str">
            <v>Ingen kjent effekt</v>
          </cell>
          <cell r="BC1423" t="str">
            <v>Ingen kjent effekt</v>
          </cell>
          <cell r="BD1423" t="str">
            <v>Ingen kjent effekt</v>
          </cell>
          <cell r="BK1423" t="str">
            <v>temperate_nemoral:NorthAndCentralAmerica|subtropic_unspecified:NorthAndCentralAmerica</v>
          </cell>
          <cell r="BM1423" t="str">
            <v>temperate_nemoral:NorthAndCentralAmerica|subtropic_unspecified:NorthAndCentralAmerica</v>
          </cell>
          <cell r="DI1423">
            <v>0</v>
          </cell>
        </row>
        <row r="1424">
          <cell r="B1424" t="str">
            <v>Senna obtusifolia</v>
          </cell>
          <cell r="C1424" t="str">
            <v>(L.) H.S.Irwin &amp; Barneby</v>
          </cell>
          <cell r="D1424" t="str">
            <v>soyasenna</v>
          </cell>
          <cell r="E1424">
            <v>137597</v>
          </cell>
          <cell r="F1424">
            <v>102037</v>
          </cell>
          <cell r="G1424" t="str">
            <v>ExpertGroups/Karplanter/N</v>
          </cell>
          <cell r="H1424" t="str">
            <v>Karplanter</v>
          </cell>
          <cell r="I1424" t="str">
            <v>Karplanter</v>
          </cell>
          <cell r="J1424" t="str">
            <v>NotApplicable</v>
          </cell>
          <cell r="M1424" t="str">
            <v>canNotEstablishWithin50years</v>
          </cell>
          <cell r="AA1424">
            <v>1980</v>
          </cell>
          <cell r="AB1424" t="str">
            <v>terrestrial</v>
          </cell>
          <cell r="AD1424" t="str">
            <v>origin</v>
          </cell>
          <cell r="AE1424" t="str">
            <v>no</v>
          </cell>
          <cell r="AF1424" t="str">
            <v>unknown</v>
          </cell>
          <cell r="AI1424">
            <v>3</v>
          </cell>
          <cell r="AJ1424" t="str">
            <v>V</v>
          </cell>
          <cell r="AW1424" t="str">
            <v>Ingen kjent effekt</v>
          </cell>
          <cell r="AX1424" t="str">
            <v>Ingen kjent effekt</v>
          </cell>
          <cell r="BC1424" t="str">
            <v>Ingen kjent effekt</v>
          </cell>
          <cell r="BD1424" t="str">
            <v>Ingen kjent effekt</v>
          </cell>
          <cell r="BK1424" t="str">
            <v>subtropic_unspecified:NorthAndCentralAmerica,SouthAmerica|tropic:NorthAndCentralAmerica,SouthAmerica</v>
          </cell>
          <cell r="BM1424" t="str">
            <v>subtropic_unspecified:Asia,Africa,Oceania,NorthAndCentralAmerica,SouthAmerica|tropic:Asia,Africa,Oceania,NorthAndCentralAmerica,SouthAmerica</v>
          </cell>
          <cell r="DI1424">
            <v>0</v>
          </cell>
        </row>
        <row r="1425">
          <cell r="B1425" t="str">
            <v>Setaria italica</v>
          </cell>
          <cell r="C1425" t="str">
            <v>(L.) P.Beauv.</v>
          </cell>
          <cell r="D1425" t="str">
            <v>stor busthirse</v>
          </cell>
          <cell r="E1425">
            <v>137612</v>
          </cell>
          <cell r="F1425">
            <v>100201</v>
          </cell>
          <cell r="G1425" t="str">
            <v>ExpertGroups/Karplanter/N</v>
          </cell>
          <cell r="H1425" t="str">
            <v>Karplanter</v>
          </cell>
          <cell r="I1425" t="str">
            <v>Karplanter</v>
          </cell>
          <cell r="J1425" t="str">
            <v>NotApplicable</v>
          </cell>
          <cell r="M1425" t="str">
            <v>canNotEstablishWithin50years</v>
          </cell>
          <cell r="AA1425">
            <v>1880</v>
          </cell>
          <cell r="AB1425" t="str">
            <v>terrestrial</v>
          </cell>
          <cell r="AD1425" t="str">
            <v>unknown</v>
          </cell>
          <cell r="AE1425" t="str">
            <v>no</v>
          </cell>
          <cell r="AF1425" t="str">
            <v>unknown</v>
          </cell>
          <cell r="AI1425">
            <v>1</v>
          </cell>
          <cell r="AJ1425" t="str">
            <v>V</v>
          </cell>
          <cell r="AW1425" t="str">
            <v>Ingen kjent effekt</v>
          </cell>
          <cell r="AX1425" t="str">
            <v>Viktig matkorn og korn til dyrefôr (bl.a. fuglefor).</v>
          </cell>
          <cell r="BC1425" t="str">
            <v>Ingen kjent effekt</v>
          </cell>
          <cell r="BD1425" t="str">
            <v>Ingen kjent effekt</v>
          </cell>
          <cell r="BK1425" t="str">
            <v>temperate_dry:Europe,Asia|subtropic_unspecified:Asia|subtropic_mediterranean:Europe,Asia</v>
          </cell>
          <cell r="BM1425" t="str">
            <v>temperate_nemoral:Europe,Asia|temperate_dry:Europe,Asia|subtropic_unspecified:Europe,Asia|subtropic_mediterranean:Europe,Asia,Africa</v>
          </cell>
          <cell r="DI1425">
            <v>1</v>
          </cell>
        </row>
        <row r="1426">
          <cell r="B1426" t="str">
            <v>Setaria parviflora</v>
          </cell>
          <cell r="C1426" t="str">
            <v>(Poir.) M.Kerguelen</v>
          </cell>
          <cell r="D1426" t="str">
            <v>kjevlebusthirse</v>
          </cell>
          <cell r="E1426">
            <v>137613</v>
          </cell>
          <cell r="F1426">
            <v>143561</v>
          </cell>
          <cell r="G1426" t="str">
            <v>ExpertGroups/Karplanter/N</v>
          </cell>
          <cell r="H1426" t="str">
            <v>Karplanter</v>
          </cell>
          <cell r="I1426" t="str">
            <v>Karplanter</v>
          </cell>
          <cell r="J1426" t="str">
            <v>NotApplicable</v>
          </cell>
          <cell r="M1426" t="str">
            <v>canNotEstablishWithin50years</v>
          </cell>
          <cell r="AA1426">
            <v>1996</v>
          </cell>
          <cell r="AB1426" t="str">
            <v>terrestrial</v>
          </cell>
          <cell r="AD1426" t="str">
            <v>origin</v>
          </cell>
          <cell r="AE1426" t="str">
            <v>no</v>
          </cell>
          <cell r="AF1426" t="str">
            <v>unknown</v>
          </cell>
          <cell r="AI1426">
            <v>3</v>
          </cell>
          <cell r="AJ1426" t="str">
            <v>V</v>
          </cell>
          <cell r="AW1426" t="str">
            <v>Ingen kjent effekt</v>
          </cell>
          <cell r="AX1426" t="str">
            <v>Ingen kjent effekt</v>
          </cell>
          <cell r="BC1426" t="str">
            <v>Ingen kjent effekt</v>
          </cell>
          <cell r="BD1426" t="str">
            <v>Ingen kjent effekt</v>
          </cell>
          <cell r="BK1426" t="str">
            <v>subtropic_unspecified:Europe,Asia,Africa,Oceania,NorthAndCentralAmerica,SouthAmerica|tropic:Asia,Africa,Oceania,NorthAndCentralAmerica,SouthAmerica</v>
          </cell>
          <cell r="BM1426" t="str">
            <v>subtropic_unspecified:Europe,Asia,Africa,Oceania,NorthAndCentralAmerica,SouthAmerica|tropic:Asia,Africa,Oceania,NorthAndCentralAmerica,SouthAmerica</v>
          </cell>
          <cell r="DI1426">
            <v>0</v>
          </cell>
        </row>
        <row r="1427">
          <cell r="B1427" t="str">
            <v>Setaria pumila</v>
          </cell>
          <cell r="C1427" t="str">
            <v>(Poir.) Roem. &amp; Schult.</v>
          </cell>
          <cell r="D1427" t="str">
            <v>blå busthirse</v>
          </cell>
          <cell r="E1427">
            <v>137617</v>
          </cell>
          <cell r="F1427">
            <v>100202</v>
          </cell>
          <cell r="G1427" t="str">
            <v>ExpertGroups/Karplanter/N</v>
          </cell>
          <cell r="H1427" t="str">
            <v>Karplanter</v>
          </cell>
          <cell r="I1427" t="str">
            <v>Karplanter</v>
          </cell>
          <cell r="J1427" t="str">
            <v>NotApplicable</v>
          </cell>
          <cell r="M1427" t="str">
            <v>canNotEstablishWithin50years</v>
          </cell>
          <cell r="AA1427" t="str">
            <v>Ca 1872</v>
          </cell>
          <cell r="AB1427" t="str">
            <v>terrestrial</v>
          </cell>
          <cell r="AD1427" t="str">
            <v>origin,unknown</v>
          </cell>
          <cell r="AE1427" t="str">
            <v>no</v>
          </cell>
          <cell r="AF1427" t="str">
            <v>unknown</v>
          </cell>
          <cell r="AI1427">
            <v>1</v>
          </cell>
          <cell r="AJ1427" t="str">
            <v>V</v>
          </cell>
          <cell r="AW1427" t="str">
            <v>Ingen kjent effekt</v>
          </cell>
          <cell r="AX1427" t="str">
            <v>Ingen kjent effekt</v>
          </cell>
          <cell r="BC1427" t="str">
            <v>Ingen kjent effekt</v>
          </cell>
          <cell r="BD1427" t="str">
            <v>Ingen kjent effekt</v>
          </cell>
          <cell r="BK1427" t="str">
            <v>temperate_dry:Europe,Asia|subtropic_mediterranean:Europe,Asia</v>
          </cell>
          <cell r="BM1427" t="str">
            <v>temperate_nemoral:Europe,Asia,Oceania,NorthAndCentralAmerica|temperate_dry:Europe,Asia,NorthAndCentralAmerica|subtropic_unspecified:Asia|subtropic_mediterranean:Europe,Africa,Oceania,NorthAndCentralAmerica|subtropic_humid:Africa,Oceania,NorthAndCentralAmerica|subtropic_dry:Africa,Oceania|subtropic_caperegion:Africa|subtropic_highlands:Asia,Africa|tropic:Asia,Africa,Oceania</v>
          </cell>
          <cell r="DI1427">
            <v>0</v>
          </cell>
        </row>
        <row r="1428">
          <cell r="B1428" t="str">
            <v>Setaria verticillata</v>
          </cell>
          <cell r="C1428" t="str">
            <v>(L.) P.Beauv.</v>
          </cell>
          <cell r="D1428" t="str">
            <v>vrang busthirse</v>
          </cell>
          <cell r="E1428">
            <v>137619</v>
          </cell>
          <cell r="F1428">
            <v>100203</v>
          </cell>
          <cell r="G1428" t="str">
            <v>ExpertGroups/Karplanter/N</v>
          </cell>
          <cell r="H1428" t="str">
            <v>Karplanter</v>
          </cell>
          <cell r="I1428" t="str">
            <v>Karplanter</v>
          </cell>
          <cell r="J1428" t="str">
            <v>NotApplicable</v>
          </cell>
          <cell r="M1428" t="str">
            <v>canNotEstablishWithin50years</v>
          </cell>
          <cell r="AA1428">
            <v>1875</v>
          </cell>
          <cell r="AB1428" t="str">
            <v>terrestrial</v>
          </cell>
          <cell r="AD1428" t="str">
            <v>origin,unknown</v>
          </cell>
          <cell r="AE1428" t="str">
            <v>no</v>
          </cell>
          <cell r="AF1428" t="str">
            <v>unknown</v>
          </cell>
          <cell r="AI1428">
            <v>1</v>
          </cell>
          <cell r="AJ1428" t="str">
            <v>V</v>
          </cell>
          <cell r="AW1428" t="str">
            <v>Ingen kjent effekt</v>
          </cell>
          <cell r="AX1428" t="str">
            <v>Ingen kjent effekt</v>
          </cell>
          <cell r="BC1428" t="str">
            <v>Ingen kjent effekt</v>
          </cell>
          <cell r="BD1428" t="str">
            <v>Ingen kjent effekt</v>
          </cell>
          <cell r="BK1428" t="str">
            <v>subtropic_mediterranean:Europe,Asia</v>
          </cell>
          <cell r="BM1428" t="str">
            <v>temperate_nemoral:Europe,Asia|subtropic_mediterranean:Europe,Asia</v>
          </cell>
          <cell r="DI1428">
            <v>0</v>
          </cell>
        </row>
        <row r="1429">
          <cell r="B1429" t="str">
            <v>Setaria viridis</v>
          </cell>
          <cell r="C1429" t="str">
            <v>(L.) P.Beauv.</v>
          </cell>
          <cell r="D1429" t="str">
            <v>grønn busthirse</v>
          </cell>
          <cell r="E1429">
            <v>137622</v>
          </cell>
          <cell r="F1429">
            <v>100204</v>
          </cell>
          <cell r="G1429" t="str">
            <v>ExpertGroups/Karplanter/N</v>
          </cell>
          <cell r="H1429" t="str">
            <v>Karplanter</v>
          </cell>
          <cell r="I1429" t="str">
            <v>Karplanter</v>
          </cell>
          <cell r="J1429" t="str">
            <v>NotApplicable</v>
          </cell>
          <cell r="M1429" t="str">
            <v>establishedBefore1800</v>
          </cell>
          <cell r="AA1429">
            <v>1825</v>
          </cell>
          <cell r="AB1429" t="str">
            <v>terrestrial</v>
          </cell>
          <cell r="AD1429" t="str">
            <v>unknown</v>
          </cell>
          <cell r="AE1429" t="str">
            <v>yes</v>
          </cell>
          <cell r="AF1429" t="str">
            <v>unknown</v>
          </cell>
          <cell r="AG1429">
            <v>1825</v>
          </cell>
          <cell r="AH1429" t="str">
            <v>Øf Hvaler: Ak Oslo</v>
          </cell>
          <cell r="AI1429">
            <v>1</v>
          </cell>
          <cell r="AJ1429" t="str">
            <v>V</v>
          </cell>
          <cell r="AW1429" t="str">
            <v>Ingen kjent effekt</v>
          </cell>
          <cell r="AX1429" t="str">
            <v>Ingen kjent effekt</v>
          </cell>
          <cell r="BC1429" t="str">
            <v>Ingen kjent effekt</v>
          </cell>
          <cell r="BD1429" t="str">
            <v>Ingen kjent effekt</v>
          </cell>
          <cell r="BK1429" t="str">
            <v>temperate_nemoral:Europe,Asia|subtropic_mediterranean:Europe,Asia,Africa</v>
          </cell>
          <cell r="BM1429" t="str">
            <v>temperate_nemoral:Europe,Asia,Oceania,NorthAndCentralAmerica,SouthAmerica|subtropic_unspecified:Asia,NorthAndCentralAmerica,SouthAmerica|subtropic_mediterranean:Europe,Africa,Oceania</v>
          </cell>
          <cell r="DI1429">
            <v>1</v>
          </cell>
        </row>
        <row r="1430">
          <cell r="B1430" t="str">
            <v>Sibbaldianthe bifurca orientalis</v>
          </cell>
          <cell r="C1430" t="str">
            <v>(Juz.) Kurtto &amp; T.Erikss.</v>
          </cell>
          <cell r="D1430" t="str">
            <v>orientgaffelmure</v>
          </cell>
          <cell r="E1430">
            <v>137633</v>
          </cell>
          <cell r="F1430">
            <v>103478</v>
          </cell>
          <cell r="G1430" t="str">
            <v>ExpertGroups/Karplanter/N</v>
          </cell>
          <cell r="H1430" t="str">
            <v>Karplanter</v>
          </cell>
          <cell r="I1430" t="str">
            <v>Karplanter</v>
          </cell>
          <cell r="J1430" t="str">
            <v>AlienSpecie</v>
          </cell>
          <cell r="N1430">
            <v>1</v>
          </cell>
          <cell r="Q1430">
            <v>1</v>
          </cell>
          <cell r="T1430" t="str">
            <v>NK</v>
          </cell>
          <cell r="U1430">
            <v>1</v>
          </cell>
          <cell r="V1430" t="str">
            <v>1,1</v>
          </cell>
          <cell r="AA1430">
            <v>1929</v>
          </cell>
          <cell r="AB1430" t="str">
            <v>terrestrial</v>
          </cell>
          <cell r="AD1430" t="str">
            <v>origin</v>
          </cell>
          <cell r="AE1430" t="str">
            <v>yes</v>
          </cell>
          <cell r="AF1430" t="str">
            <v>unknown</v>
          </cell>
          <cell r="AG1430">
            <v>1929</v>
          </cell>
          <cell r="AH1430" t="str">
            <v>Te Skien: Bøle (mølle)</v>
          </cell>
          <cell r="AI1430">
            <v>5</v>
          </cell>
          <cell r="AJ1430" t="str">
            <v>V</v>
          </cell>
          <cell r="AN1430">
            <v>2</v>
          </cell>
          <cell r="AO1430" t="str">
            <v>introductionTransportpollution,introductionStowaway</v>
          </cell>
          <cell r="AQ1430">
            <v>4</v>
          </cell>
          <cell r="AR1430">
            <v>1</v>
          </cell>
          <cell r="AS1430">
            <v>4</v>
          </cell>
          <cell r="AT1430">
            <v>1</v>
          </cell>
          <cell r="AU1430">
            <v>4</v>
          </cell>
          <cell r="AV1430">
            <v>100</v>
          </cell>
          <cell r="AW1430" t="str">
            <v>Ingen kjent effekt</v>
          </cell>
          <cell r="AX1430" t="str">
            <v>Ingen kjent effekt</v>
          </cell>
          <cell r="BC1430" t="str">
            <v>Ingen kjent effekt</v>
          </cell>
          <cell r="BD1430" t="str">
            <v>Ingen kjent effekt</v>
          </cell>
          <cell r="BE1430" t="str">
            <v>no</v>
          </cell>
          <cell r="BF1430" t="str">
            <v>no</v>
          </cell>
          <cell r="BG1430" t="str">
            <v>V</v>
          </cell>
          <cell r="BK1430" t="str">
            <v>temperate_nemoral:Europe,Asia|temperate_dry:Europe,Asia|subtropic_mediterranean:Europe,Asia</v>
          </cell>
          <cell r="BM1430" t="str">
            <v>temperate_nemoral:Europe,Asia|temperate_dry:Europe,Asia|subtropic_mediterranean:Europe,Asia</v>
          </cell>
          <cell r="BO1430">
            <v>1</v>
          </cell>
          <cell r="BR1430" t="str">
            <v>RedListCategoryLevel</v>
          </cell>
          <cell r="BT1430">
            <v>1</v>
          </cell>
          <cell r="BW1430" t="str">
            <v>SpreadYearlyIncreaseCalculatedExpansionSpeed</v>
          </cell>
          <cell r="BX1430">
            <v>0</v>
          </cell>
          <cell r="BY1430">
            <v>1</v>
          </cell>
          <cell r="CB1430" t="str">
            <v>T35</v>
          </cell>
          <cell r="CC1430">
            <v>1</v>
          </cell>
          <cell r="CH1430">
            <v>1</v>
          </cell>
          <cell r="CM1430">
            <v>1</v>
          </cell>
          <cell r="CQ1430">
            <v>1</v>
          </cell>
          <cell r="CU1430">
            <v>1</v>
          </cell>
          <cell r="CX1430">
            <v>0</v>
          </cell>
          <cell r="CY1430">
            <v>1</v>
          </cell>
          <cell r="DB1430">
            <v>0</v>
          </cell>
          <cell r="DC1430" t="str">
            <v>Gaffelmure &lt;i&gt;Sibbaldianthe bifurca &lt;/i&gt;subsp. &lt;i&gt;orientale&lt;/i&gt; er en lågvokst, flerårig urt med formering med frø. Den kommer fra Sørøst-Europa og Vest- og Sentral-Asia, er varmekrevende og knyttet til tørre voksesteder, i Norge bare på skrotemark</v>
          </cell>
          <cell r="DD1430" t="str">
            <v>&lt;p&gt;Gaffelmure hadde stabil forekomst ved mølla på Bøle i Te Skien fra 1929 til 1995 og har opplagt reprodusert og hatt en bestand i Norge. Den hadde også en opptreden på ei branntomt nær jernbanen i Op Østre Toten i 1957, men her er den knapt ettersøkt etterpå. Arten er stabil flere steder i Sverige nord til Stockholmsområdet og kunne godt etablere seg flere steder i Norge, sjøl om den trolig foretrekker tørre forhold.&lt;/p&gt;</v>
          </cell>
          <cell r="DE1430" t="str">
            <v>Planten er innkommet som forurensning med korn og kanskje med transportmidler (tog).</v>
          </cell>
          <cell r="DF1430" t="str">
            <v>Invasjonspotensialet er lite, med kort median levetid og ingen ekspansjon.</v>
          </cell>
          <cell r="DG1430" t="str">
            <v>Ingen kjent negativ økologisk effekt er knyttet til planten.</v>
          </cell>
          <cell r="DH1430" t="str">
            <v>&lt;p&gt;Gaffelmure vurderes til ingen kjent økologisk risiko.&lt;br/&gt;&lt;/p&gt;</v>
          </cell>
          <cell r="DI1430">
            <v>0</v>
          </cell>
        </row>
        <row r="1431">
          <cell r="B1431" t="str">
            <v>Sicyos angulatus</v>
          </cell>
          <cell r="C1431" t="str">
            <v>L.</v>
          </cell>
          <cell r="D1431" t="str">
            <v>møllegresskar</v>
          </cell>
          <cell r="E1431">
            <v>137634</v>
          </cell>
          <cell r="F1431">
            <v>101695</v>
          </cell>
          <cell r="G1431" t="str">
            <v>ExpertGroups/Karplanter/N</v>
          </cell>
          <cell r="H1431" t="str">
            <v>Karplanter</v>
          </cell>
          <cell r="I1431" t="str">
            <v>Karplanter</v>
          </cell>
          <cell r="J1431" t="str">
            <v>NotApplicable</v>
          </cell>
          <cell r="M1431" t="str">
            <v>canNotEstablishWithin50years</v>
          </cell>
          <cell r="AA1431">
            <v>1972</v>
          </cell>
          <cell r="AB1431" t="str">
            <v>terrestrial</v>
          </cell>
          <cell r="AD1431" t="str">
            <v>origin</v>
          </cell>
          <cell r="AE1431" t="str">
            <v>no</v>
          </cell>
          <cell r="AF1431" t="str">
            <v>unknown</v>
          </cell>
          <cell r="AI1431">
            <v>1</v>
          </cell>
          <cell r="AJ1431" t="str">
            <v>V</v>
          </cell>
          <cell r="AW1431" t="str">
            <v>Ingen kjent effekt</v>
          </cell>
          <cell r="AX1431" t="str">
            <v>Ingen kjent effekt</v>
          </cell>
          <cell r="BC1431" t="str">
            <v>Ingen kjent effekt</v>
          </cell>
          <cell r="BD1431" t="str">
            <v>Ingen kjent effekt</v>
          </cell>
          <cell r="BK1431" t="str">
            <v>temperate_nemoral:NorthAndCentralAmerica|subtropic_unspecified:NorthAndCentralAmerica</v>
          </cell>
          <cell r="BM1431" t="str">
            <v>temperate_nemoral:NorthAndCentralAmerica|subtropic_unspecified:NorthAndCentralAmerica</v>
          </cell>
          <cell r="DI1431">
            <v>0</v>
          </cell>
        </row>
        <row r="1432">
          <cell r="B1432" t="str">
            <v>Sida rhombifolia alnifolia</v>
          </cell>
          <cell r="C1432" t="str">
            <v>(L.) Ugbor.</v>
          </cell>
          <cell r="E1432">
            <v>144526</v>
          </cell>
          <cell r="F1432">
            <v>172578</v>
          </cell>
          <cell r="G1432" t="str">
            <v>ExpertGroups/Karplanter/N</v>
          </cell>
          <cell r="H1432" t="str">
            <v>Karplanter</v>
          </cell>
          <cell r="I1432" t="str">
            <v>Karplanter</v>
          </cell>
          <cell r="J1432" t="str">
            <v>NotApplicable</v>
          </cell>
          <cell r="M1432" t="str">
            <v>canNotEstablishWithin50years</v>
          </cell>
          <cell r="AA1432">
            <v>2002</v>
          </cell>
          <cell r="AB1432" t="str">
            <v>terrestrial</v>
          </cell>
          <cell r="AD1432" t="str">
            <v>unknown</v>
          </cell>
          <cell r="AE1432" t="str">
            <v>no</v>
          </cell>
          <cell r="AF1432" t="str">
            <v>unknown</v>
          </cell>
          <cell r="AI1432">
            <v>10</v>
          </cell>
          <cell r="AJ1432" t="str">
            <v>V</v>
          </cell>
          <cell r="AW1432" t="str">
            <v>Ingen kjent effekt</v>
          </cell>
          <cell r="AX1432" t="str">
            <v>Ingen kjent effekt</v>
          </cell>
          <cell r="BC1432" t="str">
            <v>Ingen kjent effekt</v>
          </cell>
          <cell r="BD1432" t="str">
            <v>Ingen kjent effekt</v>
          </cell>
          <cell r="BK1432" t="str">
            <v>subtropic_humid:Asia|tropic:Asia</v>
          </cell>
          <cell r="BM1432" t="str">
            <v>subtropic_humid:Asia|tropic:Asia,Africa</v>
          </cell>
          <cell r="DI1432">
            <v>0</v>
          </cell>
        </row>
        <row r="1433">
          <cell r="B1433" t="str">
            <v>Sida rhombifolia</v>
          </cell>
          <cell r="C1433" t="str">
            <v>L.</v>
          </cell>
          <cell r="D1433" t="str">
            <v>ballasthamp</v>
          </cell>
          <cell r="E1433">
            <v>62707</v>
          </cell>
          <cell r="F1433">
            <v>102747</v>
          </cell>
          <cell r="G1433" t="str">
            <v>ExpertGroups/Karplanter/N</v>
          </cell>
          <cell r="H1433" t="str">
            <v>Karplanter</v>
          </cell>
          <cell r="I1433" t="str">
            <v>Karplanter</v>
          </cell>
          <cell r="J1433" t="str">
            <v>NotApplicable</v>
          </cell>
          <cell r="M1433" t="str">
            <v>canNotEstablishWithin50years</v>
          </cell>
          <cell r="AA1433">
            <v>1989</v>
          </cell>
          <cell r="AB1433" t="str">
            <v>terrestrial</v>
          </cell>
          <cell r="AD1433" t="str">
            <v>origin</v>
          </cell>
          <cell r="AE1433" t="str">
            <v>no</v>
          </cell>
          <cell r="AF1433" t="str">
            <v>unknown</v>
          </cell>
          <cell r="AI1433">
            <v>10</v>
          </cell>
          <cell r="AJ1433" t="str">
            <v>V</v>
          </cell>
          <cell r="AW1433" t="str">
            <v>Ingen kjent effekt</v>
          </cell>
          <cell r="AX1433" t="str">
            <v>Ingen kjent effekt</v>
          </cell>
          <cell r="BC1433" t="str">
            <v>Ingen kjent effekt</v>
          </cell>
          <cell r="BD1433" t="str">
            <v>Ingen kjent effekt</v>
          </cell>
          <cell r="BK1433" t="str">
            <v>subtropic_unspecified:Asia,Africa,Oceania,NorthAndCentralAmerica,SouthAmerica|tropic:Asia,Africa,Oceania,NorthAndCentralAmerica,SouthAmerica</v>
          </cell>
          <cell r="BM1433" t="str">
            <v>subtropic_unspecified:Asia,Africa,Oceania,NorthAndCentralAmerica,SouthAmerica|tropic:Asia,Africa,Oceania,NorthAndCentralAmerica,SouthAmerica</v>
          </cell>
          <cell r="DI1433">
            <v>0</v>
          </cell>
        </row>
        <row r="1434">
          <cell r="B1434" t="str">
            <v>Sida spinosa</v>
          </cell>
          <cell r="C1434" t="str">
            <v>L.</v>
          </cell>
          <cell r="D1434" t="str">
            <v>ugrashamp</v>
          </cell>
          <cell r="E1434">
            <v>62708</v>
          </cell>
          <cell r="F1434">
            <v>102748</v>
          </cell>
          <cell r="G1434" t="str">
            <v>ExpertGroups/Karplanter/N</v>
          </cell>
          <cell r="H1434" t="str">
            <v>Karplanter</v>
          </cell>
          <cell r="I1434" t="str">
            <v>Karplanter</v>
          </cell>
          <cell r="J1434" t="str">
            <v>NotApplicable</v>
          </cell>
          <cell r="M1434" t="str">
            <v>canNotEstablishWithin50years</v>
          </cell>
          <cell r="AA1434">
            <v>1960</v>
          </cell>
          <cell r="AB1434" t="str">
            <v>terrestrial</v>
          </cell>
          <cell r="AD1434" t="str">
            <v>origin,unknown</v>
          </cell>
          <cell r="AE1434" t="str">
            <v>no</v>
          </cell>
          <cell r="AF1434" t="str">
            <v>unknown</v>
          </cell>
          <cell r="AI1434">
            <v>10</v>
          </cell>
          <cell r="AJ1434" t="str">
            <v>V</v>
          </cell>
          <cell r="AW1434" t="str">
            <v>Ingen kjent effekt</v>
          </cell>
          <cell r="AX1434" t="str">
            <v>Ingen kjent effekt</v>
          </cell>
          <cell r="BC1434" t="str">
            <v>Ingen kjent effekt</v>
          </cell>
          <cell r="BD1434" t="str">
            <v>Ingen kjent effekt</v>
          </cell>
          <cell r="BK1434" t="str">
            <v>subtropic_unspecified:NorthAndCentralAmerica|tropic:NorthAndCentralAmerica,SouthAmerica</v>
          </cell>
          <cell r="BM1434" t="str">
            <v>subtropic_unspecified:NorthAndCentralAmerica|tropic:Asia,Africa,Oceania,NorthAndCentralAmerica,SouthAmerica</v>
          </cell>
          <cell r="DI1434">
            <v>0</v>
          </cell>
        </row>
        <row r="1435">
          <cell r="B1435" t="str">
            <v>Sideritis montana</v>
          </cell>
          <cell r="C1435" t="str">
            <v>L.</v>
          </cell>
          <cell r="D1435" t="str">
            <v>sårmynte</v>
          </cell>
          <cell r="E1435">
            <v>62327</v>
          </cell>
          <cell r="F1435">
            <v>102367</v>
          </cell>
          <cell r="G1435" t="str">
            <v>ExpertGroups/Karplanter/N</v>
          </cell>
          <cell r="H1435" t="str">
            <v>Karplanter</v>
          </cell>
          <cell r="I1435" t="str">
            <v>Karplanter</v>
          </cell>
          <cell r="J1435" t="str">
            <v>NotApplicable</v>
          </cell>
          <cell r="M1435" t="str">
            <v>canNotEstablishWithin50years</v>
          </cell>
          <cell r="AA1435">
            <v>1895</v>
          </cell>
          <cell r="AB1435" t="str">
            <v>terrestrial</v>
          </cell>
          <cell r="AD1435" t="str">
            <v>origin</v>
          </cell>
          <cell r="AE1435" t="str">
            <v>no</v>
          </cell>
          <cell r="AF1435" t="str">
            <v>unknown</v>
          </cell>
          <cell r="AI1435">
            <v>1</v>
          </cell>
          <cell r="AJ1435" t="str">
            <v>V</v>
          </cell>
          <cell r="AW1435" t="str">
            <v>Ingen kjent effekt</v>
          </cell>
          <cell r="AX1435" t="str">
            <v>Ingen kjent effekt</v>
          </cell>
          <cell r="BC1435" t="str">
            <v>Ingen kjent effekt</v>
          </cell>
          <cell r="BD1435" t="str">
            <v>Ingen kjent effekt</v>
          </cell>
          <cell r="BK1435" t="str">
            <v>subtropic_unspecified:Europe,Asia|subtropic_mediterranean:Europe,Asia,Africa</v>
          </cell>
          <cell r="BM1435" t="str">
            <v>subtropic_unspecified:Europe,Asia|subtropic_mediterranean:Europe,Asia,Africa</v>
          </cell>
          <cell r="DI1435">
            <v>0</v>
          </cell>
        </row>
        <row r="1436">
          <cell r="B1436" t="str">
            <v>Silene antirrhina</v>
          </cell>
          <cell r="C1436" t="str">
            <v>L.</v>
          </cell>
          <cell r="D1436" t="str">
            <v>præriesmelle</v>
          </cell>
          <cell r="E1436">
            <v>61513</v>
          </cell>
          <cell r="F1436">
            <v>101553</v>
          </cell>
          <cell r="G1436" t="str">
            <v>ExpertGroups/Karplanter/N</v>
          </cell>
          <cell r="H1436" t="str">
            <v>Karplanter</v>
          </cell>
          <cell r="I1436" t="str">
            <v>Karplanter</v>
          </cell>
          <cell r="J1436" t="str">
            <v>NotApplicable</v>
          </cell>
          <cell r="M1436" t="str">
            <v>canNotEstablishWithin50years</v>
          </cell>
          <cell r="AA1436">
            <v>1946</v>
          </cell>
          <cell r="AB1436" t="str">
            <v>terrestrial</v>
          </cell>
          <cell r="AD1436" t="str">
            <v>origin</v>
          </cell>
          <cell r="AE1436" t="str">
            <v>no</v>
          </cell>
          <cell r="AF1436" t="str">
            <v>unknown</v>
          </cell>
          <cell r="AI1436">
            <v>1</v>
          </cell>
          <cell r="AJ1436" t="str">
            <v>V</v>
          </cell>
          <cell r="AW1436" t="str">
            <v>Ingen kjent effekt</v>
          </cell>
          <cell r="AX1436" t="str">
            <v>Ingen kjent effekt</v>
          </cell>
          <cell r="BC1436" t="str">
            <v>Ingen kjent effekt</v>
          </cell>
          <cell r="BD1436" t="str">
            <v>Ingen kjent effekt</v>
          </cell>
          <cell r="BK1436" t="str">
            <v>temperate_nemoral:NorthAndCentralAmerica|temperate_dry:NorthAndCentralAmerica</v>
          </cell>
          <cell r="BM1436" t="str">
            <v>temperate_nemoral:NorthAndCentralAmerica|temperate_dry:NorthAndCentralAmerica</v>
          </cell>
          <cell r="DI1436">
            <v>0</v>
          </cell>
        </row>
        <row r="1437">
          <cell r="B1437" t="str">
            <v>Silene conica</v>
          </cell>
          <cell r="C1437" t="str">
            <v>L.</v>
          </cell>
          <cell r="E1437">
            <v>137647</v>
          </cell>
          <cell r="F1437">
            <v>161720</v>
          </cell>
          <cell r="G1437" t="str">
            <v>ExpertGroups/Karplanter/N</v>
          </cell>
          <cell r="H1437" t="str">
            <v>Karplanter</v>
          </cell>
          <cell r="I1437" t="str">
            <v>Karplanter</v>
          </cell>
          <cell r="J1437" t="str">
            <v>NotApplicable</v>
          </cell>
          <cell r="M1437" t="str">
            <v>canNotEstablishWithin50years</v>
          </cell>
          <cell r="AA1437">
            <v>2013</v>
          </cell>
          <cell r="AB1437" t="str">
            <v>terrestrial</v>
          </cell>
          <cell r="AD1437" t="str">
            <v>unknown</v>
          </cell>
          <cell r="AE1437" t="str">
            <v>no</v>
          </cell>
          <cell r="AF1437" t="str">
            <v>unknown</v>
          </cell>
          <cell r="AI1437">
            <v>1</v>
          </cell>
          <cell r="AJ1437" t="str">
            <v>V</v>
          </cell>
          <cell r="AW1437" t="str">
            <v>Ingen kjent effekt</v>
          </cell>
          <cell r="AX1437" t="str">
            <v>Ingen kjent effekt</v>
          </cell>
          <cell r="BC1437" t="str">
            <v>Ingen kjent effekt</v>
          </cell>
          <cell r="BD1437" t="str">
            <v>Ingen kjent effekt</v>
          </cell>
          <cell r="BK1437" t="str">
            <v>temperate_nemoral:Europe,Asia|temperate_dry:Europe,Asia|subtropic_mediterranean:Europe,Asia,Africa</v>
          </cell>
          <cell r="BM1437" t="str">
            <v>temperate_nemoral:Europe,Asia|temperate_dry:Europe,Asia|subtropic_mediterranean:Europe,Asia,Africa</v>
          </cell>
          <cell r="DI1437">
            <v>1</v>
          </cell>
        </row>
        <row r="1438">
          <cell r="B1438" t="str">
            <v>Silene conoidea</v>
          </cell>
          <cell r="C1438" t="str">
            <v>L.</v>
          </cell>
          <cell r="D1438" t="str">
            <v>møllesmelle</v>
          </cell>
          <cell r="E1438">
            <v>61514</v>
          </cell>
          <cell r="F1438">
            <v>101554</v>
          </cell>
          <cell r="G1438" t="str">
            <v>ExpertGroups/Karplanter/N</v>
          </cell>
          <cell r="H1438" t="str">
            <v>Karplanter</v>
          </cell>
          <cell r="I1438" t="str">
            <v>Karplanter</v>
          </cell>
          <cell r="J1438" t="str">
            <v>NotApplicable</v>
          </cell>
          <cell r="M1438" t="str">
            <v>canNotEstablishWithin50years</v>
          </cell>
          <cell r="AA1438">
            <v>1915</v>
          </cell>
          <cell r="AB1438" t="str">
            <v>terrestrial</v>
          </cell>
          <cell r="AD1438" t="str">
            <v>origin</v>
          </cell>
          <cell r="AE1438" t="str">
            <v>no</v>
          </cell>
          <cell r="AF1438" t="str">
            <v>unknown</v>
          </cell>
          <cell r="AI1438">
            <v>1</v>
          </cell>
          <cell r="AJ1438" t="str">
            <v>V</v>
          </cell>
          <cell r="AW1438" t="str">
            <v>Ingen kjent effekt</v>
          </cell>
          <cell r="AX1438" t="str">
            <v>Ingen kjent effekt</v>
          </cell>
          <cell r="BC1438" t="str">
            <v>Ingen kjent effekt</v>
          </cell>
          <cell r="BD1438" t="str">
            <v>Ingen kjent effekt</v>
          </cell>
          <cell r="BK1438" t="str">
            <v>temperate_dry:Asia|subtropic_mediterranean:Europe,Asia|subtropic_dry:Asia</v>
          </cell>
          <cell r="BM1438" t="str">
            <v>temperate_dry:Asia|subtropic_mediterranean:Europe,Asia|subtropic_dry:Asia</v>
          </cell>
          <cell r="DI1438">
            <v>0</v>
          </cell>
        </row>
        <row r="1439">
          <cell r="B1439" t="str">
            <v>Silene csereii</v>
          </cell>
          <cell r="C1439" t="str">
            <v>Baumg.</v>
          </cell>
          <cell r="D1439" t="str">
            <v>orientsmelle</v>
          </cell>
          <cell r="E1439">
            <v>137650</v>
          </cell>
          <cell r="F1439">
            <v>101555</v>
          </cell>
          <cell r="G1439" t="str">
            <v>ExpertGroups/Karplanter/N</v>
          </cell>
          <cell r="H1439" t="str">
            <v>Karplanter</v>
          </cell>
          <cell r="I1439" t="str">
            <v>Karplanter</v>
          </cell>
          <cell r="J1439" t="str">
            <v>AlienSpecie</v>
          </cell>
          <cell r="N1439">
            <v>1</v>
          </cell>
          <cell r="Q1439">
            <v>1</v>
          </cell>
          <cell r="T1439" t="str">
            <v>NK</v>
          </cell>
          <cell r="U1439">
            <v>1</v>
          </cell>
          <cell r="V1439" t="str">
            <v>1,1</v>
          </cell>
          <cell r="X1439">
            <v>1</v>
          </cell>
          <cell r="Y1439">
            <v>1</v>
          </cell>
          <cell r="Z1439">
            <v>1</v>
          </cell>
          <cell r="AA1439">
            <v>1905</v>
          </cell>
          <cell r="AB1439" t="str">
            <v>terrestrial</v>
          </cell>
          <cell r="AD1439" t="str">
            <v>origin</v>
          </cell>
          <cell r="AE1439" t="str">
            <v>yes</v>
          </cell>
          <cell r="AF1439" t="str">
            <v>unknown</v>
          </cell>
          <cell r="AG1439">
            <v>1910</v>
          </cell>
          <cell r="AH1439" t="str">
            <v>Te Skien: Bøle (mølle)</v>
          </cell>
          <cell r="AI1439">
            <v>5</v>
          </cell>
          <cell r="AJ1439" t="str">
            <v>V</v>
          </cell>
          <cell r="AN1439">
            <v>1</v>
          </cell>
          <cell r="AO1439" t="str">
            <v>introductionTransportpollution</v>
          </cell>
          <cell r="AP1439" t="str">
            <v>Te,Ro</v>
          </cell>
          <cell r="AQ1439">
            <v>4</v>
          </cell>
          <cell r="AR1439">
            <v>1</v>
          </cell>
          <cell r="AS1439">
            <v>4</v>
          </cell>
          <cell r="AT1439">
            <v>1</v>
          </cell>
          <cell r="AU1439">
            <v>0</v>
          </cell>
          <cell r="AV1439">
            <v>100</v>
          </cell>
          <cell r="AW1439" t="str">
            <v>Ingen kjent effekt</v>
          </cell>
          <cell r="AX1439" t="str">
            <v>Ingen kjent effekt</v>
          </cell>
          <cell r="BC1439" t="str">
            <v>Ingen kjent effekt</v>
          </cell>
          <cell r="BD1439" t="str">
            <v>Ingen kjent effekt</v>
          </cell>
          <cell r="BE1439" t="str">
            <v>no</v>
          </cell>
          <cell r="BF1439" t="str">
            <v>no</v>
          </cell>
          <cell r="BG1439" t="str">
            <v>V</v>
          </cell>
          <cell r="BK1439" t="str">
            <v>temperate_nemoral:Europe|temperate_dry:Europe,Asia|subtropic_mediterranean:Europe,Asia</v>
          </cell>
          <cell r="BM1439" t="str">
            <v>temperate_boreal:Europe,NorthAndCentralAmerica|temperate_nemoral:Europe,NorthAndCentralAmerica|temperate_dry:Europe,Asia|subtropic_mediterranean:Europe,Asia</v>
          </cell>
          <cell r="BO1439">
            <v>1</v>
          </cell>
          <cell r="BR1439" t="str">
            <v>RedListCategoryLevel</v>
          </cell>
          <cell r="BT1439">
            <v>1</v>
          </cell>
          <cell r="BW1439" t="str">
            <v>SpreadYearlyIncreaseCalculatedExpansionSpeed</v>
          </cell>
          <cell r="BX1439">
            <v>0</v>
          </cell>
          <cell r="BY1439">
            <v>1</v>
          </cell>
          <cell r="CB1439" t="str">
            <v>T35,T37</v>
          </cell>
          <cell r="CC1439">
            <v>1</v>
          </cell>
          <cell r="CH1439">
            <v>1</v>
          </cell>
          <cell r="CM1439">
            <v>1</v>
          </cell>
          <cell r="CQ1439">
            <v>1</v>
          </cell>
          <cell r="CU1439">
            <v>1</v>
          </cell>
          <cell r="CX1439">
            <v>0</v>
          </cell>
          <cell r="CY1439">
            <v>1</v>
          </cell>
          <cell r="DB1439">
            <v>0</v>
          </cell>
          <cell r="DC1439" t="str">
            <v>Orientsmelle &lt;i&gt;Silene csereii&lt;/i&gt; er en flerårig urt fra Sørøst-Europa og Vest-Asia, i steppeområdene. Den formerer seg med frø. I Norge er den med bare to unntak begrenset til skrotemark ved møller og kornsiloer.</v>
          </cell>
          <cell r="DD1439" t="str">
            <v>&lt;p&gt;Orientsmelle har kommet inn til landet ved møller i Oslo: "Thorshaug", Te Skien: Bøle, Ho Ulvik: Skeie mølle, Ho Vaksdal: Vaksdal mølle, ST Skaun: Pienes mølle i Buvik, og Ho Bergen: Hegrenes mølle. Innførselen skjedde i en kort periode, med første funn i 1905 ved tre ulike møller og sammenfallende med stor import av korn fra Russland før første verdenskrig og oktoberrevolusjonen. Hos Lid &amp; Lid (2005) er den angitt som etablert i Te Skien fram til ca. 2000, men siste år vi har funnet dokumentasjon for er 1991. Funnene har gått tilbake den senere tida, og arten er ikke dokumentert innført på lang tid. Etableringen i Te Skien (der arten er kjent fra 1905-1929 og igjen fra 1980-1991) tyder imidlertid på at arten har et potensial for reproduksjon og dannelse av bestand i landet, kanskje med frøbank. Vi regner med at de plantene som dukket opp i Skien i 1980, heller stammer fra en mobilisert frøbank enn fra nyinnførsel. Innførselsfrekvensen er så lav at risikoen for mer permanent etablering i Norge neppe er særlig stor.&lt;/p&gt;</v>
          </cell>
          <cell r="DE1439" t="str">
            <v>Arten er innført som forurensning i korn.</v>
          </cell>
          <cell r="DF1439" t="str">
            <v>Invasjonspotensialet er lite, med kort median levetid (hvis ikke allerede utgått fra Norge) og ingen ekspansjon.</v>
          </cell>
          <cell r="DG1439" t="str">
            <v>Ingen kjent negativ økologisk effekt er knyttet til arten.</v>
          </cell>
          <cell r="DH1439" t="str">
            <v>&lt;p&gt;Orientsmelle vurderes til ingen kjent økologisk risiko. Arten synes å ha hatt &amp;#233:n stabil forekomst i Norge (frøreproduksjon), ved mølla på Bøle i Te Skien.&lt;br/&gt;&lt;/p&gt;</v>
          </cell>
          <cell r="DI1439">
            <v>1</v>
          </cell>
        </row>
        <row r="1440">
          <cell r="B1440" t="str">
            <v>Silene dichotoma</v>
          </cell>
          <cell r="C1440" t="str">
            <v>Ehrh.</v>
          </cell>
          <cell r="D1440" t="str">
            <v>gaffelsmelle</v>
          </cell>
          <cell r="E1440">
            <v>61516</v>
          </cell>
          <cell r="F1440">
            <v>101556</v>
          </cell>
          <cell r="G1440" t="str">
            <v>ExpertGroups/Karplanter/N</v>
          </cell>
          <cell r="H1440" t="str">
            <v>Karplanter</v>
          </cell>
          <cell r="I1440" t="str">
            <v>Karplanter</v>
          </cell>
          <cell r="J1440" t="str">
            <v>NotApplicable</v>
          </cell>
          <cell r="M1440" t="str">
            <v>canNotEstablishWithin50years</v>
          </cell>
          <cell r="AA1440">
            <v>1876</v>
          </cell>
          <cell r="AB1440" t="str">
            <v>terrestrial</v>
          </cell>
          <cell r="AD1440" t="str">
            <v>origin,unknown</v>
          </cell>
          <cell r="AE1440" t="str">
            <v>no</v>
          </cell>
          <cell r="AF1440" t="str">
            <v>unknown</v>
          </cell>
          <cell r="AI1440">
            <v>1</v>
          </cell>
          <cell r="AJ1440" t="str">
            <v>V</v>
          </cell>
          <cell r="AW1440" t="str">
            <v>Ingen kjent effekt</v>
          </cell>
          <cell r="AX1440" t="str">
            <v>Ingen kjent effekt</v>
          </cell>
          <cell r="BC1440" t="str">
            <v>Ingen kjent effekt</v>
          </cell>
          <cell r="BD1440" t="str">
            <v>Ingen kjent effekt</v>
          </cell>
          <cell r="BK1440" t="str">
            <v>temperate_nemoral:Europe,Asia|temperate_dry:Europe,Asia|subtropic_mediterranean:Europe,Asia</v>
          </cell>
          <cell r="BM1440" t="str">
            <v>temperate_nemoral:Europe,Asia,Oceania,NorthAndCentralAmerica|temperate_dry:Europe,Asia|subtropic_mediterranean:Europe,Asia</v>
          </cell>
          <cell r="DI1440">
            <v>1</v>
          </cell>
        </row>
        <row r="1441">
          <cell r="B1441" t="str">
            <v>Silene gallica</v>
          </cell>
          <cell r="C1441" t="str">
            <v>L.</v>
          </cell>
          <cell r="D1441" t="str">
            <v>fransk smelle</v>
          </cell>
          <cell r="E1441">
            <v>137673</v>
          </cell>
          <cell r="F1441">
            <v>101558</v>
          </cell>
          <cell r="G1441" t="str">
            <v>ExpertGroups/Karplanter/N</v>
          </cell>
          <cell r="H1441" t="str">
            <v>Karplanter</v>
          </cell>
          <cell r="I1441" t="str">
            <v>Karplanter</v>
          </cell>
          <cell r="J1441" t="str">
            <v>AlienSpecie</v>
          </cell>
          <cell r="N1441">
            <v>1</v>
          </cell>
          <cell r="Q1441">
            <v>1</v>
          </cell>
          <cell r="T1441" t="str">
            <v>NK</v>
          </cell>
          <cell r="U1441">
            <v>1</v>
          </cell>
          <cell r="V1441" t="str">
            <v>1,1</v>
          </cell>
          <cell r="X1441">
            <v>1</v>
          </cell>
          <cell r="Y1441">
            <v>1</v>
          </cell>
          <cell r="Z1441">
            <v>1</v>
          </cell>
          <cell r="AA1441">
            <v>1871</v>
          </cell>
          <cell r="AB1441" t="str">
            <v>terrestrial</v>
          </cell>
          <cell r="AD1441" t="str">
            <v>origin</v>
          </cell>
          <cell r="AE1441" t="str">
            <v>yes</v>
          </cell>
          <cell r="AF1441" t="str">
            <v>unknown</v>
          </cell>
          <cell r="AG1441">
            <v>1992</v>
          </cell>
          <cell r="AH1441" t="str">
            <v>VA Kristiansand: Bråvann boligområde</v>
          </cell>
          <cell r="AI1441">
            <v>1</v>
          </cell>
          <cell r="AJ1441" t="str">
            <v>V</v>
          </cell>
          <cell r="AN1441">
            <v>3</v>
          </cell>
          <cell r="AO1441" t="str">
            <v>introductionTransportpollution,introductionStowaway,spreadNaturalDispersal</v>
          </cell>
          <cell r="AP1441" t="str">
            <v>Va</v>
          </cell>
          <cell r="AQ1441">
            <v>4</v>
          </cell>
          <cell r="AR1441">
            <v>2</v>
          </cell>
          <cell r="AS1441">
            <v>8</v>
          </cell>
          <cell r="AT1441">
            <v>1</v>
          </cell>
          <cell r="AU1441">
            <v>12</v>
          </cell>
          <cell r="AV1441">
            <v>100</v>
          </cell>
          <cell r="AW1441" t="str">
            <v>Ingen kjent effekt</v>
          </cell>
          <cell r="AX1441" t="str">
            <v>Ingen kjent effekt</v>
          </cell>
          <cell r="BC1441" t="str">
            <v>Ingen kjent effekt</v>
          </cell>
          <cell r="BD1441" t="str">
            <v>Ingen kjent effekt</v>
          </cell>
          <cell r="BE1441" t="str">
            <v>no</v>
          </cell>
          <cell r="BF1441" t="str">
            <v>no</v>
          </cell>
          <cell r="BG1441" t="str">
            <v>V</v>
          </cell>
          <cell r="BK1441" t="str">
            <v>temperate_nemoral:Europe|subtropic_mediterranean:Europe,Asia,Africa</v>
          </cell>
          <cell r="BM1441" t="str">
            <v>temperate_nemoral:Europe,Asia,NorthAndCentralAmerica|subtropic_unspecified:Asia,Oceania,NorthAndCentralAmerica,SouthAmerica|subtropic_mediterranean:Europe,Asia,Africa|subtropic_caperegion:Africa|subtropic_highlands:Asia,Africa,SouthAmerica</v>
          </cell>
          <cell r="BO1441">
            <v>1</v>
          </cell>
          <cell r="BR1441" t="str">
            <v>RedListCategoryLevel</v>
          </cell>
          <cell r="BT1441">
            <v>1</v>
          </cell>
          <cell r="BW1441" t="str">
            <v>SpreadYearlyIncreaseCalculatedExpansionSpeed</v>
          </cell>
          <cell r="BX1441">
            <v>0</v>
          </cell>
          <cell r="BY1441">
            <v>1</v>
          </cell>
          <cell r="CB1441" t="str">
            <v>T35,T42</v>
          </cell>
          <cell r="CC1441">
            <v>1</v>
          </cell>
          <cell r="CH1441">
            <v>1</v>
          </cell>
          <cell r="CM1441">
            <v>1</v>
          </cell>
          <cell r="CQ1441">
            <v>1</v>
          </cell>
          <cell r="CU1441">
            <v>1</v>
          </cell>
          <cell r="CX1441">
            <v>0</v>
          </cell>
          <cell r="CY1441">
            <v>1</v>
          </cell>
          <cell r="DB1441">
            <v>0</v>
          </cell>
          <cell r="DC1441" t="str">
            <v>Fransk smelle &lt;i&gt;Silene gallica&lt;/i&gt; er en småvokst, ettårig art med potensielt stor frøproduksjon. Frøene spres ballistisk over svært korte avstander (kanskje noen få desimeter), men kan henge ved dyr og folk. Arten stammer fra Mellom- og Sør-Europa og Middelhavsområdet og er opplagt ved nordgrensa for reproduserende bestand lengst sør på Sørlandet.</v>
          </cell>
          <cell r="DD1441" t="str">
            <v>&lt;p&gt;Fransk smelle er ikke kjent fra mange forekomster i landet. Arten ble først innført med ballastjord (fra 1871 i VA Kristiansand) og med korn ved møller (fra før 1913 i Hordaland), men aldri fra mer enn 3 funn i en 20 års-periode. På 1990-tallet etablerte den bestand som ugras i blomsterbed i VA Kristiansand: Bråvann boligområde hvor den er dokumentert ved herbariebelegg fra 1992, 1994, 1995, 1997, 1998, 2002, 2004, 2011, 2012 og 2016, men den sprer seg tilsynelatende ikke. På etiketter fra 1992 og 1994 står det at det er brukt mye hønsegjødsel på eiendommen (dvs. at arten mest trolig er kommet med mølleavfall brukt som hønsef&amp;#244:r), og fra 1995 er det angitt "Synes være årlig". Arten ser ut til å bare være tilfeldig ellers i landet, og det er lite sannsynlig at denne arten vil utgjøre noen særlig risiko i framtiden.&lt;/p&gt;</v>
          </cell>
          <cell r="DE1441" t="str">
            <v>Arten er kommet inn med ballastjord og som forurensning med korn.</v>
          </cell>
          <cell r="DF1441" t="str">
            <v>Invasjonspotensialet er lite, med kort median levetid og ingen ekspansjon.</v>
          </cell>
          <cell r="DG1441" t="str">
            <v>Ingen kjent negativ økologisk effekt er knyttet til arten.</v>
          </cell>
          <cell r="DH1441" t="str">
            <v>&lt;p&gt;Fransk smelle vurderes til ingen kjent økologisk risiko. Arten har &amp;#233:n semi-stabil forekomst i Norge (frøreproduksjon), i VA Kristiansand.&lt;br/&gt;&lt;/p&gt;</v>
          </cell>
          <cell r="DI1441">
            <v>0</v>
          </cell>
        </row>
        <row r="1442">
          <cell r="B1442" t="str">
            <v>Silene otites</v>
          </cell>
          <cell r="C1442" t="str">
            <v>(L.) Wibel</v>
          </cell>
          <cell r="E1442">
            <v>137730</v>
          </cell>
          <cell r="F1442">
            <v>145642</v>
          </cell>
          <cell r="G1442" t="str">
            <v>ExpertGroups/Karplanter/N</v>
          </cell>
          <cell r="H1442" t="str">
            <v>Karplanter</v>
          </cell>
          <cell r="I1442" t="str">
            <v>Karplanter</v>
          </cell>
          <cell r="J1442" t="str">
            <v>NotApplicable</v>
          </cell>
          <cell r="M1442" t="str">
            <v>canNotEstablishWithin50years</v>
          </cell>
          <cell r="AA1442">
            <v>1877</v>
          </cell>
          <cell r="AB1442" t="str">
            <v>terrestrial</v>
          </cell>
          <cell r="AD1442" t="str">
            <v>origin</v>
          </cell>
          <cell r="AE1442" t="str">
            <v>no</v>
          </cell>
          <cell r="AF1442" t="str">
            <v>unknown</v>
          </cell>
          <cell r="AI1442">
            <v>3</v>
          </cell>
          <cell r="AJ1442" t="str">
            <v>V</v>
          </cell>
          <cell r="AW1442" t="str">
            <v>Ingen kjent effekt</v>
          </cell>
          <cell r="AX1442" t="str">
            <v>Ingen kjent effekt</v>
          </cell>
          <cell r="BC1442" t="str">
            <v>Ingen kjent effekt</v>
          </cell>
          <cell r="BD1442" t="str">
            <v>Ingen kjent effekt</v>
          </cell>
          <cell r="BK1442" t="str">
            <v>temperate_nemoral:Europe</v>
          </cell>
          <cell r="BM1442" t="str">
            <v>temperate_nemoral:Europe</v>
          </cell>
          <cell r="DI1442">
            <v>0</v>
          </cell>
        </row>
        <row r="1443">
          <cell r="B1443" t="str">
            <v>Silene pendula</v>
          </cell>
          <cell r="C1443" t="str">
            <v>L.</v>
          </cell>
          <cell r="D1443" t="str">
            <v>hengesmelle</v>
          </cell>
          <cell r="E1443">
            <v>61526</v>
          </cell>
          <cell r="F1443">
            <v>101566</v>
          </cell>
          <cell r="G1443" t="str">
            <v>ExpertGroups/Karplanter/N</v>
          </cell>
          <cell r="H1443" t="str">
            <v>Karplanter</v>
          </cell>
          <cell r="I1443" t="str">
            <v>Karplanter</v>
          </cell>
          <cell r="J1443" t="str">
            <v>NotApplicable</v>
          </cell>
          <cell r="M1443" t="str">
            <v>canNotEstablishWithin50years</v>
          </cell>
          <cell r="AA1443">
            <v>1924</v>
          </cell>
          <cell r="AB1443" t="str">
            <v>terrestrial</v>
          </cell>
          <cell r="AD1443" t="str">
            <v>unknown</v>
          </cell>
          <cell r="AE1443" t="str">
            <v>no</v>
          </cell>
          <cell r="AF1443" t="str">
            <v>unknown</v>
          </cell>
          <cell r="AI1443">
            <v>1</v>
          </cell>
          <cell r="AJ1443" t="str">
            <v>V</v>
          </cell>
          <cell r="AW1443" t="str">
            <v>Ingen kjent effekt</v>
          </cell>
          <cell r="AX1443" t="str">
            <v>Ingen kjent effekt</v>
          </cell>
          <cell r="BC1443" t="str">
            <v>Ingen kjent effekt</v>
          </cell>
          <cell r="BD1443" t="str">
            <v>Ingen kjent effekt</v>
          </cell>
          <cell r="BK1443" t="str">
            <v>subtropic_mediterranean:Europe,Asia,Africa</v>
          </cell>
          <cell r="BM1443" t="str">
            <v>subtropic_mediterranean:Europe,Asia,Africa</v>
          </cell>
          <cell r="DI1443">
            <v>0</v>
          </cell>
        </row>
        <row r="1444">
          <cell r="B1444" t="str">
            <v>Silene pseudoatocion</v>
          </cell>
          <cell r="C1444" t="str">
            <v>Desf.</v>
          </cell>
          <cell r="E1444">
            <v>105297</v>
          </cell>
          <cell r="F1444">
            <v>145643</v>
          </cell>
          <cell r="G1444" t="str">
            <v>ExpertGroups/Karplanter/N</v>
          </cell>
          <cell r="H1444" t="str">
            <v>Karplanter</v>
          </cell>
          <cell r="I1444" t="str">
            <v>Karplanter</v>
          </cell>
          <cell r="J1444" t="str">
            <v>NotApplicable</v>
          </cell>
          <cell r="M1444" t="str">
            <v>canNotEstablishWithin50years</v>
          </cell>
          <cell r="AA1444">
            <v>1937</v>
          </cell>
          <cell r="AB1444" t="str">
            <v>terrestrial</v>
          </cell>
          <cell r="AD1444" t="str">
            <v>unknown</v>
          </cell>
          <cell r="AE1444" t="str">
            <v>no</v>
          </cell>
          <cell r="AF1444" t="str">
            <v>unknown</v>
          </cell>
          <cell r="AI1444">
            <v>1</v>
          </cell>
          <cell r="AJ1444" t="str">
            <v>V</v>
          </cell>
          <cell r="AW1444" t="str">
            <v>Ingen kjent effekt</v>
          </cell>
          <cell r="AX1444" t="str">
            <v>Ingen kjent effekt</v>
          </cell>
          <cell r="BC1444" t="str">
            <v>Ingen kjent effekt</v>
          </cell>
          <cell r="BD1444" t="str">
            <v>Ingen kjent effekt</v>
          </cell>
          <cell r="BK1444" t="str">
            <v>subtropic_mediterranean:Africa</v>
          </cell>
          <cell r="BM1444" t="str">
            <v>subtropic_mediterranean:Europe,Africa</v>
          </cell>
          <cell r="DI1444">
            <v>0</v>
          </cell>
        </row>
        <row r="1445">
          <cell r="B1445" t="str">
            <v>Silene stricta</v>
          </cell>
          <cell r="C1445" t="str">
            <v>L.</v>
          </cell>
          <cell r="D1445" t="str">
            <v>vingesmelle</v>
          </cell>
          <cell r="E1445">
            <v>61527</v>
          </cell>
          <cell r="F1445">
            <v>101567</v>
          </cell>
          <cell r="G1445" t="str">
            <v>ExpertGroups/Karplanter/N</v>
          </cell>
          <cell r="H1445" t="str">
            <v>Karplanter</v>
          </cell>
          <cell r="I1445" t="str">
            <v>Karplanter</v>
          </cell>
          <cell r="J1445" t="str">
            <v>NotApplicable</v>
          </cell>
          <cell r="M1445" t="str">
            <v>canNotEstablishWithin50years</v>
          </cell>
          <cell r="AA1445">
            <v>1951</v>
          </cell>
          <cell r="AB1445" t="str">
            <v>terrestrial</v>
          </cell>
          <cell r="AD1445" t="str">
            <v>unknown</v>
          </cell>
          <cell r="AE1445" t="str">
            <v>no</v>
          </cell>
          <cell r="AF1445" t="str">
            <v>unknown</v>
          </cell>
          <cell r="AI1445">
            <v>1</v>
          </cell>
          <cell r="AJ1445" t="str">
            <v>V</v>
          </cell>
          <cell r="AW1445" t="str">
            <v>Ingen kjent effekt</v>
          </cell>
          <cell r="AX1445" t="str">
            <v>Ingen kjent effekt</v>
          </cell>
          <cell r="BC1445" t="str">
            <v>Ingen kjent effekt</v>
          </cell>
          <cell r="BD1445" t="str">
            <v>Ingen kjent effekt</v>
          </cell>
          <cell r="BK1445" t="str">
            <v>subtropic_mediterranean:Europe,Africa</v>
          </cell>
          <cell r="BM1445" t="str">
            <v>subtropic_mediterranean:Europe,Africa</v>
          </cell>
          <cell r="DI1445">
            <v>0</v>
          </cell>
        </row>
        <row r="1446">
          <cell r="B1446" t="str">
            <v>Silphium perfoliatum</v>
          </cell>
          <cell r="C1446" t="str">
            <v>L.</v>
          </cell>
          <cell r="D1446" t="str">
            <v>høstgull</v>
          </cell>
          <cell r="E1446">
            <v>60770</v>
          </cell>
          <cell r="F1446">
            <v>100810</v>
          </cell>
          <cell r="G1446" t="str">
            <v>ExpertGroups/Karplanter/N</v>
          </cell>
          <cell r="H1446" t="str">
            <v>Karplanter</v>
          </cell>
          <cell r="I1446" t="str">
            <v>Karplanter</v>
          </cell>
          <cell r="J1446" t="str">
            <v>NotApplicable</v>
          </cell>
          <cell r="M1446" t="str">
            <v>NotPresentInRegion</v>
          </cell>
          <cell r="AB1446" t="str">
            <v>terrestrial</v>
          </cell>
          <cell r="AE1446" t="str">
            <v>no</v>
          </cell>
          <cell r="AF1446" t="str">
            <v>unknown</v>
          </cell>
          <cell r="AI1446">
            <v>5</v>
          </cell>
          <cell r="AJ1446" t="str">
            <v>V</v>
          </cell>
          <cell r="AW1446" t="str">
            <v>Ingen kjent effekt</v>
          </cell>
          <cell r="AX1446" t="str">
            <v>Ingen kjent effekt</v>
          </cell>
          <cell r="BC1446" t="str">
            <v>Ingen kjent effekt</v>
          </cell>
          <cell r="BD1446" t="str">
            <v>Ingen kjent effekt</v>
          </cell>
          <cell r="BK1446" t="str">
            <v>temperate_nemoral:NorthAndCentralAmerica|subtropic_mediterranean:NorthAndCentralAmerica</v>
          </cell>
          <cell r="BM1446" t="str">
            <v>temperate_nemoral:Europe,NorthAndCentralAmerica|subtropic_mediterranean:Europe,NorthAndCentralAmerica</v>
          </cell>
          <cell r="DI1446">
            <v>1</v>
          </cell>
        </row>
        <row r="1447">
          <cell r="B1447" t="str">
            <v>Silybum marianum</v>
          </cell>
          <cell r="C1447" t="str">
            <v>(L.) Gaertn.</v>
          </cell>
          <cell r="D1447" t="str">
            <v>mariatistel</v>
          </cell>
          <cell r="E1447">
            <v>60772</v>
          </cell>
          <cell r="F1447">
            <v>100812</v>
          </cell>
          <cell r="G1447" t="str">
            <v>ExpertGroups/Karplanter/N</v>
          </cell>
          <cell r="H1447" t="str">
            <v>Karplanter</v>
          </cell>
          <cell r="I1447" t="str">
            <v>Karplanter</v>
          </cell>
          <cell r="J1447" t="str">
            <v>NotApplicable</v>
          </cell>
          <cell r="M1447" t="str">
            <v>canNotEstablishWithin50years</v>
          </cell>
          <cell r="AA1447">
            <v>1877</v>
          </cell>
          <cell r="AB1447" t="str">
            <v>terrestrial</v>
          </cell>
          <cell r="AD1447" t="str">
            <v>origin,unknown</v>
          </cell>
          <cell r="AE1447" t="str">
            <v>no</v>
          </cell>
          <cell r="AF1447" t="str">
            <v>unknown</v>
          </cell>
          <cell r="AI1447">
            <v>1</v>
          </cell>
          <cell r="AJ1447" t="str">
            <v>V</v>
          </cell>
          <cell r="AW1447" t="str">
            <v>Ingen kjent effekt</v>
          </cell>
          <cell r="AX1447" t="str">
            <v>Ingen kjent effekt</v>
          </cell>
          <cell r="BC1447" t="str">
            <v>Ingen kjent effekt</v>
          </cell>
          <cell r="BD1447" t="str">
            <v>Ingen kjent effekt</v>
          </cell>
          <cell r="BK1447" t="str">
            <v>temperate_dry:Europe,Asia|subtropic_mediterranean:Europe,Asia,Africa</v>
          </cell>
          <cell r="BM1447" t="str">
            <v>temperate_dry:Europe,Asia|subtropic_mediterranean:Europe,Asia,Africa</v>
          </cell>
          <cell r="DI1447">
            <v>0</v>
          </cell>
        </row>
        <row r="1448">
          <cell r="B1448" t="str">
            <v>Sinapis alba alba</v>
          </cell>
          <cell r="E1448">
            <v>141064</v>
          </cell>
          <cell r="F1448">
            <v>170202</v>
          </cell>
          <cell r="G1448" t="str">
            <v>ExpertGroups/Karplanter/N</v>
          </cell>
          <cell r="H1448" t="str">
            <v>Karplanter</v>
          </cell>
          <cell r="I1448" t="str">
            <v>Karplanter</v>
          </cell>
          <cell r="J1448" t="str">
            <v>NotApplicable</v>
          </cell>
          <cell r="M1448" t="str">
            <v>establishedBefore1800</v>
          </cell>
          <cell r="AA1448">
            <v>1769</v>
          </cell>
          <cell r="AB1448" t="str">
            <v>terrestrial</v>
          </cell>
          <cell r="AD1448" t="str">
            <v>origin,unknown</v>
          </cell>
          <cell r="AE1448" t="str">
            <v>no</v>
          </cell>
          <cell r="AF1448" t="str">
            <v>unknown</v>
          </cell>
          <cell r="AG1448">
            <v>1769</v>
          </cell>
          <cell r="AH1448" t="str">
            <v>NT Stjørdal</v>
          </cell>
          <cell r="AI1448">
            <v>1</v>
          </cell>
          <cell r="AJ1448" t="str">
            <v>V</v>
          </cell>
          <cell r="AW1448" t="str">
            <v>Ingen kjent effekt</v>
          </cell>
          <cell r="AX1448" t="str">
            <v>Viktig krydderplante (kvitsennep).</v>
          </cell>
          <cell r="BC1448" t="str">
            <v>Ingen kjent effekt</v>
          </cell>
          <cell r="BD1448" t="str">
            <v>Ingen kjent effekt</v>
          </cell>
          <cell r="BK1448" t="str">
            <v>subtropic_mediterranean:Europe,Asia,Africa</v>
          </cell>
          <cell r="BM1448" t="str">
            <v>temperate_nemoral:Europe,Asia,Oceania,NorthAndCentralAmerica|subtropic_mediterranean:Europe,Asia,Africa,Oceania,NorthAndCentralAmerica</v>
          </cell>
          <cell r="DI1448">
            <v>0</v>
          </cell>
        </row>
        <row r="1449">
          <cell r="B1449" t="str">
            <v>Sinapis alba dissecta</v>
          </cell>
          <cell r="C1449" t="str">
            <v>(Lag.) Simonk.</v>
          </cell>
          <cell r="E1449">
            <v>140822</v>
          </cell>
          <cell r="F1449">
            <v>170013</v>
          </cell>
          <cell r="G1449" t="str">
            <v>ExpertGroups/Karplanter/N</v>
          </cell>
          <cell r="H1449" t="str">
            <v>Karplanter</v>
          </cell>
          <cell r="I1449" t="str">
            <v>Karplanter</v>
          </cell>
          <cell r="J1449" t="str">
            <v>NotApplicable</v>
          </cell>
          <cell r="M1449" t="str">
            <v>canNotEstablishWithin50years</v>
          </cell>
          <cell r="AA1449">
            <v>1915</v>
          </cell>
          <cell r="AB1449" t="str">
            <v>terrestrial</v>
          </cell>
          <cell r="AD1449" t="str">
            <v>unknown</v>
          </cell>
          <cell r="AE1449" t="str">
            <v>no</v>
          </cell>
          <cell r="AF1449" t="str">
            <v>unknown</v>
          </cell>
          <cell r="AI1449">
            <v>1</v>
          </cell>
          <cell r="AJ1449" t="str">
            <v>V</v>
          </cell>
          <cell r="AW1449" t="str">
            <v>Ingen kjent effekt</v>
          </cell>
          <cell r="AX1449" t="str">
            <v>Ingen kjent effekt</v>
          </cell>
          <cell r="BC1449" t="str">
            <v>Ingen kjent effekt</v>
          </cell>
          <cell r="BD1449" t="str">
            <v>Ingen kjent effekt</v>
          </cell>
          <cell r="BK1449" t="str">
            <v>subtropic_mediterranean:Europe,Asia,Africa</v>
          </cell>
          <cell r="BM1449" t="str">
            <v>subtropic_mediterranean:Europe,Asia,Africa</v>
          </cell>
          <cell r="DI1449">
            <v>0</v>
          </cell>
        </row>
        <row r="1450">
          <cell r="B1450" t="str">
            <v>Sisymbrium altissimum</v>
          </cell>
          <cell r="C1450" t="str">
            <v>L.</v>
          </cell>
          <cell r="D1450" t="str">
            <v>kjempesennep</v>
          </cell>
          <cell r="E1450">
            <v>137802</v>
          </cell>
          <cell r="F1450">
            <v>101306</v>
          </cell>
          <cell r="G1450" t="str">
            <v>ExpertGroups/Karplanter/N</v>
          </cell>
          <cell r="H1450" t="str">
            <v>Karplanter</v>
          </cell>
          <cell r="I1450" t="str">
            <v>Karplanter</v>
          </cell>
          <cell r="J1450" t="str">
            <v>AlienSpecie</v>
          </cell>
          <cell r="N1450">
            <v>3</v>
          </cell>
          <cell r="Q1450">
            <v>1</v>
          </cell>
          <cell r="T1450" t="str">
            <v>LO</v>
          </cell>
          <cell r="U1450">
            <v>2</v>
          </cell>
          <cell r="V1450" t="str">
            <v>3A,1</v>
          </cell>
          <cell r="X1450">
            <v>2</v>
          </cell>
          <cell r="Y1450">
            <v>2</v>
          </cell>
          <cell r="Z1450">
            <v>1</v>
          </cell>
          <cell r="AA1450">
            <v>1871</v>
          </cell>
          <cell r="AB1450" t="str">
            <v>terrestrial</v>
          </cell>
          <cell r="AD1450" t="str">
            <v>origin,unknown</v>
          </cell>
          <cell r="AE1450" t="str">
            <v>yes</v>
          </cell>
          <cell r="AF1450" t="str">
            <v>unknown</v>
          </cell>
          <cell r="AG1450">
            <v>1876</v>
          </cell>
          <cell r="AH1450" t="str">
            <v>Oslo: bl.a. Akershus og Pilestredet (ballast)</v>
          </cell>
          <cell r="AI1450">
            <v>1</v>
          </cell>
          <cell r="AJ1450" t="str">
            <v>V</v>
          </cell>
          <cell r="AN1450">
            <v>4</v>
          </cell>
          <cell r="AO1450" t="str">
            <v>introductionTransportpollution,introductionStowaway,spreadNaturalDispersal</v>
          </cell>
          <cell r="AP1450" t="str">
            <v>Øs,OsA,He,Ve,Va,Ro,Sf</v>
          </cell>
          <cell r="AQ1450">
            <v>240</v>
          </cell>
          <cell r="AR1450">
            <v>4</v>
          </cell>
          <cell r="AS1450">
            <v>960</v>
          </cell>
          <cell r="AT1450">
            <v>67000</v>
          </cell>
          <cell r="AU1450">
            <v>1440</v>
          </cell>
          <cell r="AV1450">
            <v>70</v>
          </cell>
          <cell r="AW1450" t="str">
            <v>Ingen kjent effekt</v>
          </cell>
          <cell r="AX1450" t="str">
            <v>Ingen kjent effekt</v>
          </cell>
          <cell r="BC1450" t="str">
            <v>Ingen kjent effekt</v>
          </cell>
          <cell r="BD1450" t="str">
            <v>Ingen kjent effekt</v>
          </cell>
          <cell r="BE1450" t="str">
            <v>no</v>
          </cell>
          <cell r="BF1450" t="str">
            <v>no</v>
          </cell>
          <cell r="BG1450" t="str">
            <v>V</v>
          </cell>
          <cell r="BK1450" t="str">
            <v>temperate_nemoral:Europe,Asia|temperate_dry:Europe,Asia|subtropic_mediterranean:Europe,Asia</v>
          </cell>
          <cell r="BM1450" t="str">
            <v>temperate_nemoral:Europe,Asia,Oceania,NorthAndCentralAmerica,SouthAmerica|temperate_dry:Europe,Asia|subtropic_unspecified:Oceania,NorthAndCentralAmerica,SouthAmerica|subtropic_mediterranean:Europe,Asia</v>
          </cell>
          <cell r="BO1450">
            <v>3</v>
          </cell>
          <cell r="BP1450" t="str">
            <v>X</v>
          </cell>
          <cell r="BR1450" t="str">
            <v>RedListCategoryLevel</v>
          </cell>
          <cell r="BT1450">
            <v>2</v>
          </cell>
          <cell r="BW1450" t="str">
            <v>SpreadYearlyIncreaseObservations</v>
          </cell>
          <cell r="BX1450">
            <v>127</v>
          </cell>
          <cell r="BY1450">
            <v>1</v>
          </cell>
          <cell r="CB1450" t="str">
            <v>T24,T29,T35,T37,T39</v>
          </cell>
          <cell r="CC1450">
            <v>1</v>
          </cell>
          <cell r="CH1450">
            <v>1</v>
          </cell>
          <cell r="CM1450">
            <v>1</v>
          </cell>
          <cell r="CQ1450">
            <v>1</v>
          </cell>
          <cell r="CU1450">
            <v>1</v>
          </cell>
          <cell r="CX1450">
            <v>0</v>
          </cell>
          <cell r="CY1450">
            <v>1</v>
          </cell>
          <cell r="DB1450">
            <v>0</v>
          </cell>
          <cell r="DC1450" t="str">
            <v>Kjempesennep &lt;em&gt;Sisymbrium altissimum &lt;/em&gt;er en ett- til toårig urt som formerer seg med frø. Frøene spres passivt. Den kommer fra Sørøst-Europa og Vest-Asia og er varme- og tørketilpasset.</v>
          </cell>
          <cell r="DD1450" t="str">
            <v>&lt;p&gt;Kjempesennep kom først inn med ballastjord på 1870-tallet, dernest med importert korn og dukket opp ved møller, siloer, kaier og jernbane fra ca. 1900. Fra en sped begynnelse i 1870-årene var arten i sterk økning fra 1900 til 1940. Dernest har den utilsiktede innførselen av den trolig avtatt, men den har spredt seg ut fra "kjernelokalitetene" med samferdselsnettet, flytting av masser osv. På Vestlandet ble den i en periode også spredt med mølleavfall som ble brukt som hønsef&amp;#244:r, og i de siste tiårene som forurensning i grasfrø (særlig i indre Sogn). Arten har tyngdepunkt i Sørøst-Norge, men er funnet spredt i kyst- og fjordområder til Sognefjorden der den vokser godt i de indre, sommervarme fjordstrøkene. Krav til sommervarme er trolig årsaken til at kjempesennep ikke har levedyktige bestander lengre nord: det er spredte funn helt til Øst-Finnmark. Et par funn i Nordland har tydelig sammenheng med jernbanen. Det er også noen få funn fra indre deler av Østlandet, f.eks. i He Hamar, Ringsaker og Stange, Op Lillehammer, Bu Gol og Te Tinn, men de fleste av disse er gamle. Arten har ennå ikke klart å etablere seg der, men vi forventer etablering i Mjøsområdet. Fortsatt er hoveddelen av forekomstene på skrotemark i vid betydning, men alt fra rundt 1920 begynte arten å naturalisere seg på havstrand ved Oslofjorden (Øf Hvaler fra 1922: Bu Hurum: Mølen og Vf Horten: Bastøy fra 1920: Vf Nøtterøy: Bolærne fra 1925: Vf Tjøme: Vasser fra 1919: Vf Sandefjord: Hellesøya fra 2012: Vf Larvik: Svenner fra 1995). Arten vil trolig forsvinne fra skrotemark innen rimelig kort tid (med nedgang på 17% i forekomstrate pr. tiår de siste 50 år), men er blitt stabil på strandkanter i sørøst.&lt;/p&gt;</v>
          </cell>
          <cell r="DE1450" t="str">
            <v>Arten er kommet inn med ballastjord, korn, grasfrø og diverse transportmidler, ikke minst tog. Videre spredning skjer ved forflytting av jordmasser, langs trafikkårer (veier, jernbaner) og med havstrømmer.</v>
          </cell>
          <cell r="DF1450" t="str">
            <v>Invasjonspotensialet er moderat, en kombinasjon av moderat (til lang) median levetid og bare begrenset ekspansjonshastighet. Til at arten etablerte flere bestander på havstrand allerede rundt 1920, har den vært uventet langsom i spredning og etablering.</v>
          </cell>
          <cell r="DG1450" t="str">
            <v>Ingen kjent eller forventet negativ økologisk effekt er knyttet til arten. Arten har vært en utpreget skrotemarksart som er funnet på avfallsplasser, som gate- og veikantugras, i åkrer og i kjøkkenhager o.l. Det finnes imidlertid flere og til dels tidlige angivelser fra strandsonen, spesielt tilknyttet tangstrender. Arten synes å ha langlevd frøbank: den dukker gjerne opp når gammel grunn blir gravd opp igjen. I løpet av de snart 100 årene den har hatt bestand på strendene ved Oslofjorden, er ingen negative effekter notert. Kjempesennep fortrenger i liten grad andre arter og i så fall skrotemarksarter i omtrent samme risikokategori. Arten kan komme til å etablere seg lenger nord enn i dag dersom klimaendringene går i retning lengre og varmere somrer.</v>
          </cell>
          <cell r="DH1450" t="str">
            <v>&lt;p&gt;Kjempesennep vurderes til låg økologisk risiko, og bare på grunn av invasjonspotensialet.&lt;/p&gt;</v>
          </cell>
          <cell r="DI1450">
            <v>0</v>
          </cell>
        </row>
        <row r="1451">
          <cell r="B1451" t="str">
            <v>Sisymbrium austriacum</v>
          </cell>
          <cell r="C1451" t="str">
            <v>Jacq.</v>
          </cell>
          <cell r="D1451" t="str">
            <v>wienersennep</v>
          </cell>
          <cell r="E1451">
            <v>144120</v>
          </cell>
          <cell r="F1451">
            <v>101307</v>
          </cell>
          <cell r="G1451" t="str">
            <v>ExpertGroups/Karplanter/N</v>
          </cell>
          <cell r="H1451" t="str">
            <v>Karplanter</v>
          </cell>
          <cell r="I1451" t="str">
            <v>Karplanter</v>
          </cell>
          <cell r="J1451" t="str">
            <v>NotApplicable</v>
          </cell>
          <cell r="M1451" t="str">
            <v>canNotEstablishWithin50years</v>
          </cell>
          <cell r="AA1451">
            <v>1942</v>
          </cell>
          <cell r="AB1451" t="str">
            <v>terrestrial</v>
          </cell>
          <cell r="AD1451" t="str">
            <v>origin,unknown</v>
          </cell>
          <cell r="AE1451" t="str">
            <v>no</v>
          </cell>
          <cell r="AF1451" t="str">
            <v>unknown</v>
          </cell>
          <cell r="AI1451">
            <v>2</v>
          </cell>
          <cell r="AJ1451" t="str">
            <v>V</v>
          </cell>
          <cell r="AW1451" t="str">
            <v>Ingen kjent effekt</v>
          </cell>
          <cell r="AX1451" t="str">
            <v>Ingen kjent effekt</v>
          </cell>
          <cell r="BC1451" t="str">
            <v>Ingen kjent effekt</v>
          </cell>
          <cell r="BD1451" t="str">
            <v>Ingen kjent effekt</v>
          </cell>
          <cell r="BK1451" t="str">
            <v>temperate_nemoral:Europe</v>
          </cell>
          <cell r="BM1451" t="str">
            <v>temperate_nemoral:Europe</v>
          </cell>
          <cell r="DI1451">
            <v>0</v>
          </cell>
        </row>
        <row r="1452">
          <cell r="B1452" t="str">
            <v>Sisymbrium irio</v>
          </cell>
          <cell r="C1452" t="str">
            <v>L.</v>
          </cell>
          <cell r="D1452" t="str">
            <v>blanksennep</v>
          </cell>
          <cell r="E1452">
            <v>61268</v>
          </cell>
          <cell r="F1452">
            <v>101308</v>
          </cell>
          <cell r="G1452" t="str">
            <v>ExpertGroups/Karplanter/N</v>
          </cell>
          <cell r="H1452" t="str">
            <v>Karplanter</v>
          </cell>
          <cell r="I1452" t="str">
            <v>Karplanter</v>
          </cell>
          <cell r="J1452" t="str">
            <v>NotApplicable</v>
          </cell>
          <cell r="M1452" t="str">
            <v>canNotEstablishWithin50years</v>
          </cell>
          <cell r="AA1452">
            <v>1837</v>
          </cell>
          <cell r="AB1452" t="str">
            <v>terrestrial</v>
          </cell>
          <cell r="AD1452" t="str">
            <v>origin</v>
          </cell>
          <cell r="AE1452" t="str">
            <v>no</v>
          </cell>
          <cell r="AF1452" t="str">
            <v>unknown</v>
          </cell>
          <cell r="AI1452">
            <v>2</v>
          </cell>
          <cell r="AJ1452" t="str">
            <v>V</v>
          </cell>
          <cell r="AW1452" t="str">
            <v>Ingen kjent effekt</v>
          </cell>
          <cell r="AX1452" t="str">
            <v>Ingen kjent effekt</v>
          </cell>
          <cell r="BC1452" t="str">
            <v>Ingen kjent effekt</v>
          </cell>
          <cell r="BD1452" t="str">
            <v>Ingen kjent effekt</v>
          </cell>
          <cell r="BK1452" t="str">
            <v>temperate_dry:Europe,Asia|subtropic_mediterranean:Europe,Asia,Africa</v>
          </cell>
          <cell r="BM1452" t="str">
            <v>temperate_dry:Europe,Asia|subtropic_mediterranean:Europe,Asia,Africa</v>
          </cell>
          <cell r="DI1452">
            <v>0</v>
          </cell>
        </row>
        <row r="1453">
          <cell r="B1453" t="str">
            <v>Sisymbrium luteum</v>
          </cell>
          <cell r="C1453" t="str">
            <v>(Maxim.) O.E.Schulz</v>
          </cell>
          <cell r="D1453" t="str">
            <v>amursennep</v>
          </cell>
          <cell r="E1453">
            <v>137804</v>
          </cell>
          <cell r="F1453">
            <v>101310</v>
          </cell>
          <cell r="G1453" t="str">
            <v>ExpertGroups/Karplanter/N</v>
          </cell>
          <cell r="H1453" t="str">
            <v>Karplanter</v>
          </cell>
          <cell r="I1453" t="str">
            <v>Karplanter</v>
          </cell>
          <cell r="J1453" t="str">
            <v>NotApplicable</v>
          </cell>
          <cell r="M1453" t="str">
            <v>canNotEstablishWithin50years</v>
          </cell>
          <cell r="AA1453">
            <v>1933</v>
          </cell>
          <cell r="AB1453" t="str">
            <v>terrestrial</v>
          </cell>
          <cell r="AD1453" t="str">
            <v>unknown</v>
          </cell>
          <cell r="AE1453" t="str">
            <v>no</v>
          </cell>
          <cell r="AF1453" t="str">
            <v>unknown</v>
          </cell>
          <cell r="AI1453">
            <v>5</v>
          </cell>
          <cell r="AJ1453" t="str">
            <v>V</v>
          </cell>
          <cell r="AW1453" t="str">
            <v>Ingen kjent effekt</v>
          </cell>
          <cell r="AX1453" t="str">
            <v>Ingen kjent effekt</v>
          </cell>
          <cell r="BC1453" t="str">
            <v>Ingen kjent effekt</v>
          </cell>
          <cell r="BD1453" t="str">
            <v>Ingen kjent effekt</v>
          </cell>
          <cell r="BK1453" t="str">
            <v>temperate_nemoral:Asia</v>
          </cell>
          <cell r="BM1453" t="str">
            <v>temperate_nemoral:Asia</v>
          </cell>
          <cell r="DI1453">
            <v>0</v>
          </cell>
        </row>
        <row r="1454">
          <cell r="B1454" t="str">
            <v>Sisymbrium orientale</v>
          </cell>
          <cell r="C1454" t="str">
            <v>L.</v>
          </cell>
          <cell r="D1454" t="str">
            <v>orientsennep</v>
          </cell>
          <cell r="E1454">
            <v>137806</v>
          </cell>
          <cell r="F1454">
            <v>101312</v>
          </cell>
          <cell r="G1454" t="str">
            <v>ExpertGroups/Karplanter/N</v>
          </cell>
          <cell r="H1454" t="str">
            <v>Karplanter</v>
          </cell>
          <cell r="I1454" t="str">
            <v>Karplanter</v>
          </cell>
          <cell r="J1454" t="str">
            <v>AlienSpecie</v>
          </cell>
          <cell r="N1454">
            <v>1</v>
          </cell>
          <cell r="Q1454">
            <v>1</v>
          </cell>
          <cell r="T1454" t="str">
            <v>NK</v>
          </cell>
          <cell r="U1454">
            <v>1</v>
          </cell>
          <cell r="V1454" t="str">
            <v>1,1</v>
          </cell>
          <cell r="X1454">
            <v>1</v>
          </cell>
          <cell r="Y1454">
            <v>1</v>
          </cell>
          <cell r="Z1454">
            <v>1</v>
          </cell>
          <cell r="AA1454">
            <v>1900</v>
          </cell>
          <cell r="AB1454" t="str">
            <v>terrestrial</v>
          </cell>
          <cell r="AD1454" t="str">
            <v>origin,unknown</v>
          </cell>
          <cell r="AE1454" t="str">
            <v>yes</v>
          </cell>
          <cell r="AF1454" t="str">
            <v>unknown</v>
          </cell>
          <cell r="AG1454">
            <v>1900</v>
          </cell>
          <cell r="AH1454" t="str">
            <v>Oslo: Grønlia (ballast)</v>
          </cell>
          <cell r="AI1454">
            <v>1</v>
          </cell>
          <cell r="AJ1454" t="str">
            <v>V</v>
          </cell>
          <cell r="AN1454">
            <v>3</v>
          </cell>
          <cell r="AO1454" t="str">
            <v>introductionTransportpollution,introductionStowaway,spreadTransportpollution</v>
          </cell>
          <cell r="AP1454" t="str">
            <v>OsA,Ve,Ro</v>
          </cell>
          <cell r="AQ1454">
            <v>20</v>
          </cell>
          <cell r="AR1454">
            <v>2</v>
          </cell>
          <cell r="AS1454">
            <v>40</v>
          </cell>
          <cell r="AT1454">
            <v>13300</v>
          </cell>
          <cell r="AU1454">
            <v>4</v>
          </cell>
          <cell r="AV1454">
            <v>100</v>
          </cell>
          <cell r="AW1454" t="str">
            <v>Ingen kjent effekt</v>
          </cell>
          <cell r="AX1454" t="str">
            <v>Ingen kjent effekt</v>
          </cell>
          <cell r="BC1454" t="str">
            <v>Ingen kjent effekt</v>
          </cell>
          <cell r="BD1454" t="str">
            <v>Ingen kjent effekt</v>
          </cell>
          <cell r="BE1454" t="str">
            <v>no</v>
          </cell>
          <cell r="BF1454" t="str">
            <v>no</v>
          </cell>
          <cell r="BK1454" t="str">
            <v>temperate_dry:Asia|subtropic_mediterranean:Europe,Asia,Africa</v>
          </cell>
          <cell r="BM1454" t="str">
            <v>temperate_nemoral:Europe,Oceania,SouthAmerica|temperate_dry:Asia,NorthAndCentralAmerica,SouthAmerica|subtropic_mediterranean:Europe,Asia,Africa,Oceania,NorthAndCentralAmerica|subtropic_caperegion:Africa|subtropic_highlands:SouthAmerica</v>
          </cell>
          <cell r="BO1454">
            <v>1</v>
          </cell>
          <cell r="BR1454" t="str">
            <v>RedListCategoryLevel</v>
          </cell>
          <cell r="BT1454">
            <v>1</v>
          </cell>
          <cell r="BW1454" t="str">
            <v>SpreadYearlyIncreaseCalculatedExpansionSpeed</v>
          </cell>
          <cell r="BX1454">
            <v>0</v>
          </cell>
          <cell r="BY1454">
            <v>1</v>
          </cell>
          <cell r="CB1454" t="str">
            <v>T35,T37</v>
          </cell>
          <cell r="CC1454">
            <v>1</v>
          </cell>
          <cell r="CH1454">
            <v>1</v>
          </cell>
          <cell r="CM1454">
            <v>1</v>
          </cell>
          <cell r="CQ1454">
            <v>1</v>
          </cell>
          <cell r="CU1454">
            <v>1</v>
          </cell>
          <cell r="CX1454">
            <v>0</v>
          </cell>
          <cell r="CY1454">
            <v>1</v>
          </cell>
          <cell r="DB1454">
            <v>0</v>
          </cell>
          <cell r="DC1454" t="str">
            <v>Orientsennep &lt;i&gt;Sisymbrium orientale&lt;/i&gt; er en ettårig art med frøreproduksjon. Den stammer fra Middelhavsområdet og Vest-Asia og er varmekrevende. Den har vært reproduserende i Norge siden ca. 1900, men med kortlevde bestander og avhengig av stadig nytilførsel av frø. Frøene er kommet med ballastjord og korn, men tilførselen har stoppet opp på grunn av endrete rensemåter for korn. Funn av arten i nyere tid på plasser for gamle forekomster skyldes trolig mobilisering av frøbank.</v>
          </cell>
          <cell r="DD1454" t="str">
            <v>&lt;p&gt;Orientsennep kom inn med ballastjord fra 1900 og i mye større omfang ved møller fra 1906. Arten ble permanent, dvs. med reproduserende bestander, både på ballast- og mølleplasser, på enkelte av dem helt opp mot 2000-tallet, spesielt i Øf Moss, Oslo, Vf Larvik, Te Skien, VA Kristiansand og Ro Stavanger. Den høyeste funnfrekvensen hadde arten mellom 1961 og 1980, med sterk tilbakegang fram til i dag. Det er knapt dokumentert reproduserende bestander av arten etter 2000.&lt;/p&gt;</v>
          </cell>
          <cell r="DE1454" t="str">
            <v>Arten er kommet inn med ballastjord og korn og med videre spredning spesielt med avfall fra kornrensing brukt som hønsef&amp;#244:r.</v>
          </cell>
          <cell r="DF1454" t="str">
            <v>Invasjonspotensialet er lite, med kort median levetid (kanskje allerede utgått fra Norge) og ingen ekspansjon.</v>
          </cell>
          <cell r="DG1454" t="str">
            <v>Ingen kjent negativ økologisk effekt er knyttet til arten.</v>
          </cell>
          <cell r="DH1454" t="str">
            <v>&lt;p&gt;Orientsennep vurderes til ingen kjent økologisk risiko.&lt;br/&gt;&lt;/p&gt;</v>
          </cell>
          <cell r="DI1454">
            <v>0</v>
          </cell>
        </row>
        <row r="1455">
          <cell r="B1455" t="str">
            <v>Sisymbrium strictissimum</v>
          </cell>
          <cell r="C1455" t="str">
            <v>L.</v>
          </cell>
          <cell r="D1455" t="str">
            <v>stivsennep</v>
          </cell>
          <cell r="E1455">
            <v>61273</v>
          </cell>
          <cell r="F1455">
            <v>101313</v>
          </cell>
          <cell r="G1455" t="str">
            <v>ExpertGroups/Karplanter/N</v>
          </cell>
          <cell r="H1455" t="str">
            <v>Karplanter</v>
          </cell>
          <cell r="I1455" t="str">
            <v>Karplanter</v>
          </cell>
          <cell r="J1455" t="str">
            <v>AlienSpecie</v>
          </cell>
          <cell r="N1455">
            <v>1</v>
          </cell>
          <cell r="P1455" t="str">
            <v>V</v>
          </cell>
          <cell r="Q1455">
            <v>1</v>
          </cell>
          <cell r="T1455" t="str">
            <v>NK</v>
          </cell>
          <cell r="U1455">
            <v>1</v>
          </cell>
          <cell r="V1455" t="str">
            <v>1,1</v>
          </cell>
          <cell r="W1455" t="str">
            <v>LO</v>
          </cell>
          <cell r="X1455">
            <v>1</v>
          </cell>
          <cell r="Y1455">
            <v>1</v>
          </cell>
          <cell r="Z1455">
            <v>1</v>
          </cell>
          <cell r="AA1455">
            <v>1933</v>
          </cell>
          <cell r="AB1455" t="str">
            <v>terrestrial</v>
          </cell>
          <cell r="AD1455" t="str">
            <v>unknown</v>
          </cell>
          <cell r="AE1455" t="str">
            <v>yes</v>
          </cell>
          <cell r="AF1455" t="str">
            <v>unknown</v>
          </cell>
          <cell r="AG1455">
            <v>1933</v>
          </cell>
          <cell r="AH1455" t="str">
            <v>Oslo: Tøyenområdet</v>
          </cell>
          <cell r="AI1455">
            <v>5</v>
          </cell>
          <cell r="AJ1455" t="str">
            <v>V</v>
          </cell>
          <cell r="AN1455">
            <v>3</v>
          </cell>
          <cell r="AO1455" t="str">
            <v>introductionReleased,introductionStowaway,spreadNaturalDispersal</v>
          </cell>
          <cell r="AP1455" t="str">
            <v>OsA</v>
          </cell>
          <cell r="AQ1455">
            <v>8</v>
          </cell>
          <cell r="AR1455">
            <v>2</v>
          </cell>
          <cell r="AS1455">
            <v>16</v>
          </cell>
          <cell r="AT1455">
            <v>1</v>
          </cell>
          <cell r="AU1455">
            <v>16</v>
          </cell>
          <cell r="AV1455">
            <v>100</v>
          </cell>
          <cell r="AW1455" t="str">
            <v>Ingen kjent effekt</v>
          </cell>
          <cell r="AX1455" t="str">
            <v>Ingen kjent effekt</v>
          </cell>
          <cell r="BC1455" t="str">
            <v>Ingen kjent effekt</v>
          </cell>
          <cell r="BD1455" t="str">
            <v>Ingen kjent effekt</v>
          </cell>
          <cell r="BE1455" t="str">
            <v>no</v>
          </cell>
          <cell r="BF1455" t="str">
            <v>no</v>
          </cell>
          <cell r="BG1455" t="str">
            <v>V</v>
          </cell>
          <cell r="BK1455" t="str">
            <v>temperate_nemoral:Europe|temperate_dry:Europe|subtropic_mediterranean:Europe</v>
          </cell>
          <cell r="BM1455" t="str">
            <v>temperate_nemoral:Europe|temperate_dry:Europe|subtropic_mediterranean:Europe</v>
          </cell>
          <cell r="BO1455">
            <v>2</v>
          </cell>
          <cell r="BP1455" t="str">
            <v>X</v>
          </cell>
          <cell r="BR1455" t="str">
            <v>RedListCategoryLevel</v>
          </cell>
          <cell r="BT1455">
            <v>1</v>
          </cell>
          <cell r="BW1455" t="str">
            <v>SpreadYearlyIncreaseCalculatedExpansionSpeed</v>
          </cell>
          <cell r="BX1455">
            <v>7.77</v>
          </cell>
          <cell r="BY1455">
            <v>1</v>
          </cell>
          <cell r="CB1455" t="str">
            <v>T35,T42,T4-C-3</v>
          </cell>
          <cell r="CC1455">
            <v>1</v>
          </cell>
          <cell r="CH1455">
            <v>1</v>
          </cell>
          <cell r="CM1455">
            <v>1</v>
          </cell>
          <cell r="CQ1455">
            <v>1</v>
          </cell>
          <cell r="CU1455">
            <v>1</v>
          </cell>
          <cell r="CX1455">
            <v>0</v>
          </cell>
          <cell r="CY1455">
            <v>1</v>
          </cell>
          <cell r="DB1455">
            <v>0</v>
          </cell>
          <cell r="DC1455" t="str">
            <v>Stivsennep &lt;i&gt;Sisymbrium strictissimum&lt;/i&gt; er en grovvokst flerårig art med jordstengler og klondannelse. Den formerer seg med frø. Den stammer fra varme strøk i Mellom-, Øst- og Sør-Europa og er noe for varmekrevende til å trives godt i Norge.</v>
          </cell>
          <cell r="DD1455" t="str">
            <v>&lt;p&gt;Stivsennep har hatt to eller flere permanente populasjoner fram til i dag i Oslo: Tøyenområdet, siden den først ble oppdaget der i 1933, og en trolig forbigående på Sem i Ak Asker 1993. En eller to forekomster i kanten av Botanisk hage har vært sterkt utsatt for nedklipping av hagens personale og er nå borte, men noen forekomster i området Ola Narr - Tøyen jernbanestasjon - Økernveien - Ensjøveien er fortsatt intakte og står i krattskog i et parklandskap. Arten er etablert og reproduserer, men har liten spredning.&lt;/p&gt;</v>
          </cell>
          <cell r="DE1455" t="str">
            <v>Arten er trolig kommet inn med transportmidler (Oslo) og utsatt som trekkplante for bier (Asker). Noe lokal spredning skjer med frø.</v>
          </cell>
          <cell r="DF1455" t="str">
            <v>Invasjonspotensialet er lite, med usikkerhet til begrenset, som en kombinasjon av begrenset (til moderat) median levetid og låg ekspansjonshastighet.</v>
          </cell>
          <cell r="DG1455" t="str">
            <v>Ingen kjent negativ økologisk effekt er knyttet til arten. Til det er det altfor lite av denne planten.</v>
          </cell>
          <cell r="DH1455" t="str">
            <v>&lt;p&gt;Stivsennep vurderes til ingen kjent økologisk risiko (men med usikkerhet til låg risiko på grunn av median levetid).&lt;br/&gt;&lt;/p&gt;</v>
          </cell>
          <cell r="DI1455">
            <v>0</v>
          </cell>
        </row>
        <row r="1456">
          <cell r="B1456" t="str">
            <v>Sisymbrium volgense</v>
          </cell>
          <cell r="C1456" t="str">
            <v>M.Bieb. ex E.Fourn.</v>
          </cell>
          <cell r="D1456" t="str">
            <v>volgasennep</v>
          </cell>
          <cell r="E1456">
            <v>137809</v>
          </cell>
          <cell r="F1456">
            <v>101315</v>
          </cell>
          <cell r="G1456" t="str">
            <v>ExpertGroups/Karplanter/N</v>
          </cell>
          <cell r="H1456" t="str">
            <v>Karplanter</v>
          </cell>
          <cell r="I1456" t="str">
            <v>Karplanter</v>
          </cell>
          <cell r="J1456" t="str">
            <v>NotApplicable</v>
          </cell>
          <cell r="M1456" t="str">
            <v>canNotEstablishWithin50years</v>
          </cell>
          <cell r="AA1456">
            <v>1905</v>
          </cell>
          <cell r="AB1456" t="str">
            <v>terrestrial</v>
          </cell>
          <cell r="AD1456" t="str">
            <v>origin</v>
          </cell>
          <cell r="AE1456" t="str">
            <v>no</v>
          </cell>
          <cell r="AF1456" t="str">
            <v>unknown</v>
          </cell>
          <cell r="AG1456">
            <v>1905</v>
          </cell>
          <cell r="AH1456" t="str">
            <v>Oslo: "Maridalsveien ovenfor Sarpsborggaden, Sagene"</v>
          </cell>
          <cell r="AI1456">
            <v>5</v>
          </cell>
          <cell r="AJ1456" t="str">
            <v>V</v>
          </cell>
          <cell r="AW1456" t="str">
            <v>Ingen kjent effekt</v>
          </cell>
          <cell r="AX1456" t="str">
            <v>Ingen kjent effekt</v>
          </cell>
          <cell r="BC1456" t="str">
            <v>Ingen kjent effekt</v>
          </cell>
          <cell r="BD1456" t="str">
            <v>Ingen kjent effekt</v>
          </cell>
          <cell r="BK1456" t="str">
            <v>temperate_dry:Europe</v>
          </cell>
          <cell r="BM1456" t="str">
            <v>temperate_dry:Europe</v>
          </cell>
          <cell r="DI1456">
            <v>0</v>
          </cell>
        </row>
        <row r="1457">
          <cell r="B1457" t="str">
            <v>Sisyrinchium montanum</v>
          </cell>
          <cell r="C1457" t="str">
            <v>Greene</v>
          </cell>
          <cell r="D1457" t="str">
            <v>sivlilje</v>
          </cell>
          <cell r="E1457">
            <v>144443</v>
          </cell>
          <cell r="F1457">
            <v>99479</v>
          </cell>
          <cell r="G1457" t="str">
            <v>ExpertGroups/Karplanter/N</v>
          </cell>
          <cell r="H1457" t="str">
            <v>Karplanter</v>
          </cell>
          <cell r="I1457" t="str">
            <v>Karplanter</v>
          </cell>
          <cell r="J1457" t="str">
            <v>AlienSpecie</v>
          </cell>
          <cell r="N1457">
            <v>1</v>
          </cell>
          <cell r="Q1457">
            <v>1</v>
          </cell>
          <cell r="T1457" t="str">
            <v>NK</v>
          </cell>
          <cell r="U1457">
            <v>1</v>
          </cell>
          <cell r="V1457" t="str">
            <v>1,1</v>
          </cell>
          <cell r="X1457">
            <v>1</v>
          </cell>
          <cell r="Y1457">
            <v>1</v>
          </cell>
          <cell r="Z1457">
            <v>1</v>
          </cell>
          <cell r="AA1457">
            <v>1900</v>
          </cell>
          <cell r="AB1457" t="str">
            <v>terrestrial</v>
          </cell>
          <cell r="AD1457" t="str">
            <v>unknown</v>
          </cell>
          <cell r="AE1457" t="str">
            <v>yes</v>
          </cell>
          <cell r="AF1457" t="str">
            <v>unknown</v>
          </cell>
          <cell r="AG1457">
            <v>1900</v>
          </cell>
          <cell r="AH1457" t="str">
            <v>AA Vegårshei /Tvedestrand: Ubergsvatn</v>
          </cell>
          <cell r="AI1457">
            <v>5</v>
          </cell>
          <cell r="AJ1457" t="str">
            <v>V</v>
          </cell>
          <cell r="AL1457">
            <v>1</v>
          </cell>
          <cell r="AM1457" t="str">
            <v>importDirect</v>
          </cell>
          <cell r="AN1457">
            <v>2</v>
          </cell>
          <cell r="AO1457" t="str">
            <v>introductionTransportpollution,introductionEscaped</v>
          </cell>
          <cell r="AP1457" t="str">
            <v>Te</v>
          </cell>
          <cell r="AQ1457">
            <v>4</v>
          </cell>
          <cell r="AR1457">
            <v>2</v>
          </cell>
          <cell r="AS1457">
            <v>8</v>
          </cell>
          <cell r="AT1457">
            <v>1</v>
          </cell>
          <cell r="AU1457">
            <v>16</v>
          </cell>
          <cell r="AV1457">
            <v>0</v>
          </cell>
          <cell r="AW1457" t="str">
            <v>Ingen kjent effekt</v>
          </cell>
          <cell r="AX1457" t="str">
            <v>Ingen kjent effekt</v>
          </cell>
          <cell r="BC1457" t="str">
            <v>Ingen kjent effekt</v>
          </cell>
          <cell r="BD1457" t="str">
            <v>Ingen kjent effekt</v>
          </cell>
          <cell r="BE1457" t="str">
            <v>no</v>
          </cell>
          <cell r="BF1457" t="str">
            <v>no</v>
          </cell>
          <cell r="BK1457" t="str">
            <v>temperate_boreal:NorthAndCentralAmerica|temperate_nemoral:NorthAndCentralAmerica</v>
          </cell>
          <cell r="BM1457" t="str">
            <v>temperate_boreal:NorthAndCentralAmerica|temperate_nemoral:Europe,NorthAndCentralAmerica</v>
          </cell>
          <cell r="BO1457">
            <v>1</v>
          </cell>
          <cell r="BR1457" t="str">
            <v>RedListCategoryLevel</v>
          </cell>
          <cell r="BT1457">
            <v>1</v>
          </cell>
          <cell r="BW1457" t="str">
            <v>SpreadYearlyIncreaseCalculatedExpansionSpeed</v>
          </cell>
          <cell r="BX1457">
            <v>0</v>
          </cell>
          <cell r="BY1457">
            <v>1</v>
          </cell>
          <cell r="CB1457" t="str">
            <v>T12-C-2,V9,T35</v>
          </cell>
          <cell r="CC1457">
            <v>1</v>
          </cell>
          <cell r="CH1457">
            <v>1</v>
          </cell>
          <cell r="CM1457">
            <v>1</v>
          </cell>
          <cell r="CQ1457">
            <v>1</v>
          </cell>
          <cell r="CU1457">
            <v>1</v>
          </cell>
          <cell r="CX1457">
            <v>0</v>
          </cell>
          <cell r="CY1457">
            <v>1</v>
          </cell>
          <cell r="DB1457">
            <v>0</v>
          </cell>
          <cell r="DC1457" t="str">
            <v>Sivlilje &lt;i&gt;Sisyrinchium montanum&lt;/i&gt; er en langlevd, flerårig og tuedannende art. Den har frøreproduksjon, men reproduksjonen i Norge er begrenset, uvisst av hvilken årsak. Arten er nordamerikansk og meget hardfør, utbredt nord til den polare skoggrensa, og skulle ikke ha noen problemer med norsk klima. Den er funnet i myraktig vegetasjon på en sjøkant og i øvre (geolittoral til epilittoral) strandeng, i tillegg til ei tomt med rester av et nedlagt gartneri.</v>
          </cell>
          <cell r="DD1457" t="str">
            <v>&lt;p&gt;Sivlilje er kjent fra tre forekomster i Norge, men bare &amp;#233:n av dem er blitt langvarig. Arten ble først funnet i myr ved Ubergsvatn nær Nes jernverk i AA Vegårshei /Tvedestrand i 1900 og bare observert dette året og 1901. Følgende presiseres om forekomsten på herbarieetiketter: "I myrjord nær vandet sammen med &lt;em&gt;Carex-&lt;/em&gt;arter. Forvildet fra haven paa Næs jernverk" og "Oprindelig forvildet fra korn ved Næssen". Myr og myrlendt mark er typisk for arten eller artsgruppen der den kommer fra i Nord-Amerika, men tilførselsmåten er mer trolig med grasfrø enn med korn. Den neste forekomsten, på Risøya tett ved Bjørkøya i Te Porsgrunn, ble funnet i 1949, sist observert i 2011 og kanskje fortsatt intakt, på "strandeng", noe som trolig betyr strandnær grasmark. Den siste forekomsten er på en ødetomt etter et gartneri i Ro Time: Bryne sentrum 2004. Begge de to første forekomstene skyldes trolig innførsel med grasfrø. Forekomsten i Bryne trolig er rest etter dyrkning som prydplante. Sivlilje-gruppen er komplisert. Det er uvisst om plantene på alle tre forekomstene hører til samme art. De behandles her kollektivt.&lt;/p&gt;</v>
          </cell>
          <cell r="DE1457" t="str">
            <v>Arten er mest trolig innkommet som forurensning i grasfrø (og gjenstående etter dyrkning). Den har liten eller ingen videre spredning.</v>
          </cell>
          <cell r="DF1457" t="str">
            <v>Invasjonspotensialet er lite, en kombinasjon av kort median levetid og ingen ekspansjon. Invasjonspotensialet kan endre seg med økt innførsel.</v>
          </cell>
          <cell r="DG1457" t="str">
            <v>Ingen kjent negativ økologisk effekt er knyttet til arten.</v>
          </cell>
          <cell r="DH1457" t="str">
            <v>&lt;p&gt;Sivlilje vurderes til ingen kjent økologisk risiko.&lt;/p&gt;</v>
          </cell>
          <cell r="DI1457">
            <v>0</v>
          </cell>
        </row>
        <row r="1458">
          <cell r="B1458" t="str">
            <v>Sisyrinchium rosulatum</v>
          </cell>
          <cell r="C1458" t="str">
            <v>E.P.Bicknell</v>
          </cell>
          <cell r="E1458">
            <v>105298</v>
          </cell>
          <cell r="F1458">
            <v>145644</v>
          </cell>
          <cell r="G1458" t="str">
            <v>ExpertGroups/Karplanter/N</v>
          </cell>
          <cell r="H1458" t="str">
            <v>Karplanter</v>
          </cell>
          <cell r="I1458" t="str">
            <v>Karplanter</v>
          </cell>
          <cell r="J1458" t="str">
            <v>NotApplicable</v>
          </cell>
          <cell r="M1458" t="str">
            <v>canNotEstablishWithin50years</v>
          </cell>
          <cell r="AA1458">
            <v>2003</v>
          </cell>
          <cell r="AB1458" t="str">
            <v>terrestrial</v>
          </cell>
          <cell r="AD1458" t="str">
            <v>origin</v>
          </cell>
          <cell r="AE1458" t="str">
            <v>no</v>
          </cell>
          <cell r="AF1458" t="str">
            <v>unknown</v>
          </cell>
          <cell r="AI1458">
            <v>5</v>
          </cell>
          <cell r="AJ1458" t="str">
            <v>V</v>
          </cell>
          <cell r="AW1458" t="str">
            <v>Ingen kjent effekt</v>
          </cell>
          <cell r="AX1458" t="str">
            <v>Ingen kjent effekt</v>
          </cell>
          <cell r="BC1458" t="str">
            <v>Ingen kjent effekt</v>
          </cell>
          <cell r="BD1458" t="str">
            <v>Ingen kjent effekt</v>
          </cell>
          <cell r="BK1458" t="str">
            <v>subtropic_unspecified:NorthAndCentralAmerica</v>
          </cell>
          <cell r="BM1458" t="str">
            <v>subtropic_unspecified:NorthAndCentralAmerica</v>
          </cell>
          <cell r="DI1458">
            <v>0</v>
          </cell>
        </row>
        <row r="1459">
          <cell r="B1459" t="str">
            <v>Solanum capsicoides</v>
          </cell>
          <cell r="C1459" t="str">
            <v>All.</v>
          </cell>
          <cell r="D1459" t="str">
            <v>tornsøtvier</v>
          </cell>
          <cell r="E1459">
            <v>102659</v>
          </cell>
          <cell r="F1459">
            <v>143562</v>
          </cell>
          <cell r="G1459" t="str">
            <v>ExpertGroups/Karplanter/N</v>
          </cell>
          <cell r="H1459" t="str">
            <v>Karplanter</v>
          </cell>
          <cell r="I1459" t="str">
            <v>Karplanter</v>
          </cell>
          <cell r="J1459" t="str">
            <v>NotApplicable</v>
          </cell>
          <cell r="M1459" t="str">
            <v>canNotEstablishWithin50years</v>
          </cell>
          <cell r="AA1459">
            <v>1927</v>
          </cell>
          <cell r="AB1459" t="str">
            <v>terrestrial</v>
          </cell>
          <cell r="AD1459" t="str">
            <v>unknown</v>
          </cell>
          <cell r="AE1459" t="str">
            <v>no</v>
          </cell>
          <cell r="AF1459" t="str">
            <v>unknown</v>
          </cell>
          <cell r="AI1459">
            <v>1</v>
          </cell>
          <cell r="AJ1459" t="str">
            <v>V</v>
          </cell>
          <cell r="AW1459" t="str">
            <v>Ingen kjent effekt</v>
          </cell>
          <cell r="AX1459" t="str">
            <v>Ingen kjent effekt</v>
          </cell>
          <cell r="BC1459" t="str">
            <v>Ingen kjent effekt</v>
          </cell>
          <cell r="BD1459" t="str">
            <v>Ingen kjent effekt</v>
          </cell>
          <cell r="BK1459" t="str">
            <v>tropic:SouthAmerica</v>
          </cell>
          <cell r="BM1459" t="str">
            <v>tropic:Asia,Africa,Oceania,NorthAndCentralAmerica,SouthAmerica</v>
          </cell>
          <cell r="DI1459">
            <v>0</v>
          </cell>
        </row>
        <row r="1460">
          <cell r="B1460" t="str">
            <v>Solanum carolinense</v>
          </cell>
          <cell r="C1460" t="str">
            <v>L.</v>
          </cell>
          <cell r="D1460" t="str">
            <v>karolinasøtvier</v>
          </cell>
          <cell r="E1460">
            <v>63710</v>
          </cell>
          <cell r="F1460">
            <v>103750</v>
          </cell>
          <cell r="G1460" t="str">
            <v>ExpertGroups/Karplanter/N</v>
          </cell>
          <cell r="H1460" t="str">
            <v>Karplanter</v>
          </cell>
          <cell r="I1460" t="str">
            <v>Karplanter</v>
          </cell>
          <cell r="J1460" t="str">
            <v>NotApplicable</v>
          </cell>
          <cell r="M1460" t="str">
            <v>canNotEstablishWithin50years</v>
          </cell>
          <cell r="AA1460">
            <v>1974</v>
          </cell>
          <cell r="AB1460" t="str">
            <v>terrestrial</v>
          </cell>
          <cell r="AD1460" t="str">
            <v>origin</v>
          </cell>
          <cell r="AE1460" t="str">
            <v>no</v>
          </cell>
          <cell r="AF1460" t="str">
            <v>unknown</v>
          </cell>
          <cell r="AI1460">
            <v>1</v>
          </cell>
          <cell r="AJ1460" t="str">
            <v>V</v>
          </cell>
          <cell r="AW1460" t="str">
            <v>Ingen kjent effekt</v>
          </cell>
          <cell r="AX1460" t="str">
            <v>Ingen kjent effekt</v>
          </cell>
          <cell r="BC1460" t="str">
            <v>Ingen kjent effekt</v>
          </cell>
          <cell r="BD1460" t="str">
            <v>Ingen kjent effekt</v>
          </cell>
          <cell r="BK1460" t="str">
            <v>temperate_nemoral:NorthAndCentralAmerica|subtropic_unspecified:NorthAndCentralAmerica</v>
          </cell>
          <cell r="BM1460" t="str">
            <v>temperate_nemoral:Europe,Asia,Oceania,NorthAndCentralAmerica|subtropic_unspecified:NorthAndCentralAmerica</v>
          </cell>
          <cell r="DI1460">
            <v>0</v>
          </cell>
        </row>
        <row r="1461">
          <cell r="B1461" t="str">
            <v>Solanum chenopodioides</v>
          </cell>
          <cell r="C1461" t="str">
            <v>Lam.</v>
          </cell>
          <cell r="D1461" t="str">
            <v>dunsøtvier</v>
          </cell>
          <cell r="E1461">
            <v>102661</v>
          </cell>
          <cell r="F1461">
            <v>143563</v>
          </cell>
          <cell r="G1461" t="str">
            <v>ExpertGroups/Karplanter/N</v>
          </cell>
          <cell r="H1461" t="str">
            <v>Karplanter</v>
          </cell>
          <cell r="I1461" t="str">
            <v>Karplanter</v>
          </cell>
          <cell r="J1461" t="str">
            <v>NotApplicable</v>
          </cell>
          <cell r="M1461" t="str">
            <v>canNotEstablishWithin50years</v>
          </cell>
          <cell r="AA1461">
            <v>1988</v>
          </cell>
          <cell r="AB1461" t="str">
            <v>terrestrial</v>
          </cell>
          <cell r="AD1461" t="str">
            <v>origin</v>
          </cell>
          <cell r="AE1461" t="str">
            <v>no</v>
          </cell>
          <cell r="AF1461" t="str">
            <v>unknown</v>
          </cell>
          <cell r="AI1461">
            <v>1</v>
          </cell>
          <cell r="AJ1461" t="str">
            <v>V</v>
          </cell>
          <cell r="AW1461" t="str">
            <v>Ingen kjent effekt</v>
          </cell>
          <cell r="AX1461" t="str">
            <v>Ingen kjent effekt</v>
          </cell>
          <cell r="BC1461" t="str">
            <v>Ingen kjent effekt</v>
          </cell>
          <cell r="BD1461" t="str">
            <v>Ingen kjent effekt</v>
          </cell>
          <cell r="BK1461" t="str">
            <v>subtropic_unspecified:SouthAmerica|tropic:SouthAmerica</v>
          </cell>
          <cell r="BM1461" t="str">
            <v>subtropic_unspecified:Europe,Oceania,NorthAndCentralAmerica,SouthAmerica|subtropic_caperegion:Africa|tropic:SouthAmerica</v>
          </cell>
          <cell r="DI1461">
            <v>0</v>
          </cell>
        </row>
        <row r="1462">
          <cell r="B1462" t="str">
            <v>Solanum hendersonii</v>
          </cell>
          <cell r="C1462" t="str">
            <v>W.Wight</v>
          </cell>
          <cell r="E1462">
            <v>85671</v>
          </cell>
          <cell r="F1462">
            <v>128792</v>
          </cell>
          <cell r="G1462" t="str">
            <v>ExpertGroups/Karplanter/N</v>
          </cell>
          <cell r="H1462" t="str">
            <v>Karplanter</v>
          </cell>
          <cell r="I1462" t="str">
            <v>Karplanter</v>
          </cell>
          <cell r="J1462" t="str">
            <v>NotApplicable</v>
          </cell>
          <cell r="M1462" t="str">
            <v>canNotEstablishWithin50years</v>
          </cell>
          <cell r="AA1462">
            <v>1941</v>
          </cell>
          <cell r="AB1462" t="str">
            <v>terrestrial</v>
          </cell>
          <cell r="AD1462" t="str">
            <v>unknown</v>
          </cell>
          <cell r="AE1462" t="str">
            <v>no</v>
          </cell>
          <cell r="AF1462" t="str">
            <v>unknown</v>
          </cell>
          <cell r="AI1462">
            <v>5</v>
          </cell>
          <cell r="AJ1462" t="str">
            <v>V</v>
          </cell>
          <cell r="AW1462" t="str">
            <v>Ingen kjent effekt</v>
          </cell>
          <cell r="AX1462" t="str">
            <v>Ingen kjent effekt</v>
          </cell>
          <cell r="BC1462" t="str">
            <v>Ingen kjent effekt</v>
          </cell>
          <cell r="BD1462" t="str">
            <v>Ingen kjent effekt</v>
          </cell>
          <cell r="BK1462" t="str">
            <v>tropic:SouthAmerica</v>
          </cell>
          <cell r="BM1462" t="str">
            <v>tropic:SouthAmerica</v>
          </cell>
          <cell r="DI1462">
            <v>0</v>
          </cell>
        </row>
        <row r="1463">
          <cell r="B1463" t="str">
            <v>Solanum laciniatum</v>
          </cell>
          <cell r="C1463" t="str">
            <v>Aiton</v>
          </cell>
          <cell r="D1463" t="str">
            <v>kengurusøtvier</v>
          </cell>
          <cell r="E1463">
            <v>63714</v>
          </cell>
          <cell r="F1463">
            <v>103754</v>
          </cell>
          <cell r="G1463" t="str">
            <v>ExpertGroups/Karplanter/N</v>
          </cell>
          <cell r="H1463" t="str">
            <v>Karplanter</v>
          </cell>
          <cell r="I1463" t="str">
            <v>Karplanter</v>
          </cell>
          <cell r="J1463" t="str">
            <v>NotApplicable</v>
          </cell>
          <cell r="M1463" t="str">
            <v>canNotEstablishWithin50years</v>
          </cell>
          <cell r="AA1463">
            <v>2004</v>
          </cell>
          <cell r="AB1463" t="str">
            <v>terrestrial</v>
          </cell>
          <cell r="AD1463" t="str">
            <v>unknown</v>
          </cell>
          <cell r="AE1463" t="str">
            <v>no</v>
          </cell>
          <cell r="AF1463" t="str">
            <v>unknown</v>
          </cell>
          <cell r="AI1463">
            <v>5</v>
          </cell>
          <cell r="AJ1463" t="str">
            <v>V</v>
          </cell>
          <cell r="AW1463" t="str">
            <v>Ingen kjent effekt</v>
          </cell>
          <cell r="AX1463" t="str">
            <v>Ingen kjent effekt</v>
          </cell>
          <cell r="BC1463" t="str">
            <v>Ingen kjent effekt</v>
          </cell>
          <cell r="BD1463" t="str">
            <v>Ingen kjent effekt</v>
          </cell>
          <cell r="BK1463" t="str">
            <v>temperate_nemoral:Oceania|subtropic_unspecified:Oceania</v>
          </cell>
          <cell r="BM1463" t="str">
            <v>temperate_nemoral:Europe,Oceania|subtropic_unspecified:Oceania|subtropic_mediterranean:Europe</v>
          </cell>
          <cell r="DI1463">
            <v>0</v>
          </cell>
        </row>
        <row r="1464">
          <cell r="B1464" t="str">
            <v>Solanum marginatum</v>
          </cell>
          <cell r="C1464" t="str">
            <v>L. f.</v>
          </cell>
          <cell r="D1464" t="str">
            <v>filtsøtvier</v>
          </cell>
          <cell r="E1464">
            <v>63715</v>
          </cell>
          <cell r="F1464">
            <v>103755</v>
          </cell>
          <cell r="G1464" t="str">
            <v>ExpertGroups/Karplanter/N</v>
          </cell>
          <cell r="H1464" t="str">
            <v>Karplanter</v>
          </cell>
          <cell r="I1464" t="str">
            <v>Karplanter</v>
          </cell>
          <cell r="J1464" t="str">
            <v>NotApplicable</v>
          </cell>
          <cell r="M1464" t="str">
            <v>canNotEstablishWithin50years</v>
          </cell>
          <cell r="AA1464">
            <v>1891</v>
          </cell>
          <cell r="AB1464" t="str">
            <v>terrestrial</v>
          </cell>
          <cell r="AD1464" t="str">
            <v>unknown</v>
          </cell>
          <cell r="AE1464" t="str">
            <v>no</v>
          </cell>
          <cell r="AF1464" t="str">
            <v>unknown</v>
          </cell>
          <cell r="AI1464">
            <v>10</v>
          </cell>
          <cell r="AJ1464" t="str">
            <v>V</v>
          </cell>
          <cell r="AW1464" t="str">
            <v>Ingen kjent effekt</v>
          </cell>
          <cell r="AX1464" t="str">
            <v>Ingen kjent effekt</v>
          </cell>
          <cell r="BC1464" t="str">
            <v>Ingen kjent effekt</v>
          </cell>
          <cell r="BD1464" t="str">
            <v>Ingen kjent effekt</v>
          </cell>
          <cell r="BK1464" t="str">
            <v>tropic:Africa</v>
          </cell>
          <cell r="BM1464" t="str">
            <v>subtropic_dry:Oceania,NorthAndCentralAmerica|tropic:Africa,NorthAndCentralAmerica</v>
          </cell>
          <cell r="DI1464">
            <v>1</v>
          </cell>
        </row>
        <row r="1465">
          <cell r="B1465" t="str">
            <v>Solanum rostratum</v>
          </cell>
          <cell r="C1465" t="str">
            <v>Dunal</v>
          </cell>
          <cell r="D1465" t="str">
            <v>kansassøtvier</v>
          </cell>
          <cell r="E1465">
            <v>137839</v>
          </cell>
          <cell r="F1465">
            <v>103760</v>
          </cell>
          <cell r="G1465" t="str">
            <v>ExpertGroups/Karplanter/N</v>
          </cell>
          <cell r="H1465" t="str">
            <v>Karplanter</v>
          </cell>
          <cell r="I1465" t="str">
            <v>Karplanter</v>
          </cell>
          <cell r="J1465" t="str">
            <v>NotApplicable</v>
          </cell>
          <cell r="M1465" t="str">
            <v>canNotEstablishWithin50years</v>
          </cell>
          <cell r="AA1465">
            <v>1917</v>
          </cell>
          <cell r="AB1465" t="str">
            <v>terrestrial</v>
          </cell>
          <cell r="AD1465" t="str">
            <v>origin,unknown</v>
          </cell>
          <cell r="AE1465" t="str">
            <v>no</v>
          </cell>
          <cell r="AF1465" t="str">
            <v>unknown</v>
          </cell>
          <cell r="AI1465">
            <v>1</v>
          </cell>
          <cell r="AJ1465" t="str">
            <v>V</v>
          </cell>
          <cell r="AW1465" t="str">
            <v>Ingen kjent effekt</v>
          </cell>
          <cell r="AX1465" t="str">
            <v>Ingen kjent effekt</v>
          </cell>
          <cell r="BC1465" t="str">
            <v>Ingen kjent effekt</v>
          </cell>
          <cell r="BD1465" t="str">
            <v>Ingen kjent effekt</v>
          </cell>
          <cell r="BK1465" t="str">
            <v>temperate_nemoral:NorthAndCentralAmerica|temperate_dry:NorthAndCentralAmerica|subtropic_unspecified:NorthAndCentralAmerica|subtropic_mediterranean:NorthAndCentralAmerica|subtropic_humid:NorthAndCentralAmerica</v>
          </cell>
          <cell r="BM1465" t="str">
            <v>temperate_nemoral:Europe,NorthAndCentralAmerica|temperate_dry:Europe,NorthAndCentralAmerica|subtropic_unspecified:NorthAndCentralAmerica|subtropic_mediterranean:Europe,Oceania,NorthAndCentralAmerica|subtropic_humid:NorthAndCentralAmerica|subtropic_caperegion:Africa|unknown:Europe</v>
          </cell>
          <cell r="DI1465">
            <v>0</v>
          </cell>
        </row>
        <row r="1466">
          <cell r="B1466" t="str">
            <v>Solanum sarrachoides</v>
          </cell>
          <cell r="C1466" t="str">
            <v>Sendtn.</v>
          </cell>
          <cell r="D1466" t="str">
            <v>brasilsøtvier</v>
          </cell>
          <cell r="E1466">
            <v>137840</v>
          </cell>
          <cell r="F1466">
            <v>103761</v>
          </cell>
          <cell r="G1466" t="str">
            <v>ExpertGroups/Karplanter/N</v>
          </cell>
          <cell r="H1466" t="str">
            <v>Karplanter</v>
          </cell>
          <cell r="I1466" t="str">
            <v>Karplanter</v>
          </cell>
          <cell r="J1466" t="str">
            <v>NotApplicable</v>
          </cell>
          <cell r="M1466" t="str">
            <v>canNotEstablishWithin50years</v>
          </cell>
          <cell r="AA1466">
            <v>1930</v>
          </cell>
          <cell r="AB1466" t="str">
            <v>terrestrial</v>
          </cell>
          <cell r="AD1466" t="str">
            <v>unknown</v>
          </cell>
          <cell r="AE1466" t="str">
            <v>no</v>
          </cell>
          <cell r="AF1466" t="str">
            <v>unknown</v>
          </cell>
          <cell r="AI1466">
            <v>1</v>
          </cell>
          <cell r="AJ1466" t="str">
            <v>V</v>
          </cell>
          <cell r="AW1466" t="str">
            <v>Ingen kjent effekt</v>
          </cell>
          <cell r="AX1466" t="str">
            <v>Ingen kjent effekt</v>
          </cell>
          <cell r="BC1466" t="str">
            <v>Ingen kjent effekt</v>
          </cell>
          <cell r="BD1466" t="str">
            <v>Ingen kjent effekt</v>
          </cell>
          <cell r="BK1466" t="str">
            <v>subtropic_unspecified:SouthAmerica|tropic:SouthAmerica</v>
          </cell>
          <cell r="BM1466" t="str">
            <v>subtropic_unspecified:Europe,NorthAndCentralAmerica,SouthAmerica|subtropic_caperegion:Africa|tropic:SouthAmerica|unknown:Europe</v>
          </cell>
          <cell r="DI1466">
            <v>0</v>
          </cell>
        </row>
        <row r="1467">
          <cell r="B1467" t="str">
            <v>Solanum sisymbriifolium</v>
          </cell>
          <cell r="C1467" t="str">
            <v>Lam.</v>
          </cell>
          <cell r="D1467" t="str">
            <v>fjærsøtvier</v>
          </cell>
          <cell r="E1467">
            <v>137841</v>
          </cell>
          <cell r="F1467">
            <v>103762</v>
          </cell>
          <cell r="G1467" t="str">
            <v>ExpertGroups/Karplanter/N</v>
          </cell>
          <cell r="H1467" t="str">
            <v>Karplanter</v>
          </cell>
          <cell r="I1467" t="str">
            <v>Karplanter</v>
          </cell>
          <cell r="J1467" t="str">
            <v>NotApplicable</v>
          </cell>
          <cell r="M1467" t="str">
            <v>canNotEstablishWithin50years</v>
          </cell>
          <cell r="AA1467">
            <v>1959</v>
          </cell>
          <cell r="AB1467" t="str">
            <v>terrestrial</v>
          </cell>
          <cell r="AD1467" t="str">
            <v>origin,unknown</v>
          </cell>
          <cell r="AE1467" t="str">
            <v>no</v>
          </cell>
          <cell r="AF1467" t="str">
            <v>unknown</v>
          </cell>
          <cell r="AI1467">
            <v>1</v>
          </cell>
          <cell r="AJ1467" t="str">
            <v>V</v>
          </cell>
          <cell r="AW1467" t="str">
            <v>Ingen kjent effekt</v>
          </cell>
          <cell r="AX1467" t="str">
            <v>Ingen kjent effekt</v>
          </cell>
          <cell r="BC1467" t="str">
            <v>Ingen kjent effekt</v>
          </cell>
          <cell r="BD1467" t="str">
            <v>Ingen kjent effekt</v>
          </cell>
          <cell r="BK1467" t="str">
            <v>subtropic_unspecified:SouthAmerica|subtropic_highlands:SouthAmerica|tropic:SouthAmerica</v>
          </cell>
          <cell r="BM1467" t="str">
            <v>subtropic_unspecified:Europe,Asia,Oceania,NorthAndCentralAmerica,SouthAmerica|subtropic_caperegion:Africa|subtropic_highlands:SouthAmerica|tropic:Asia,NorthAndCentralAmerica,SouthAmerica</v>
          </cell>
          <cell r="DI1467">
            <v>0</v>
          </cell>
        </row>
        <row r="1468">
          <cell r="B1468" t="str">
            <v>Solanum tuberosum</v>
          </cell>
          <cell r="C1468" t="str">
            <v>L.</v>
          </cell>
          <cell r="D1468" t="str">
            <v>potet</v>
          </cell>
          <cell r="E1468">
            <v>63724</v>
          </cell>
          <cell r="F1468">
            <v>103764</v>
          </cell>
          <cell r="G1468" t="str">
            <v>ExpertGroups/Karplanter/N</v>
          </cell>
          <cell r="H1468" t="str">
            <v>Karplanter</v>
          </cell>
          <cell r="I1468" t="str">
            <v>Karplanter</v>
          </cell>
          <cell r="J1468" t="str">
            <v>NotApplicable</v>
          </cell>
          <cell r="M1468" t="str">
            <v>canNotEstablishWithin50years</v>
          </cell>
          <cell r="AA1468">
            <v>1864</v>
          </cell>
          <cell r="AB1468" t="str">
            <v>terrestrial</v>
          </cell>
          <cell r="AD1468" t="str">
            <v>other</v>
          </cell>
          <cell r="AE1468" t="str">
            <v>no</v>
          </cell>
          <cell r="AF1468" t="str">
            <v>unknown</v>
          </cell>
          <cell r="AI1468">
            <v>5</v>
          </cell>
          <cell r="AJ1468" t="str">
            <v>V</v>
          </cell>
          <cell r="AK1468" t="str">
            <v>V</v>
          </cell>
          <cell r="AW1468" t="str">
            <v>Ingen kjent effekt</v>
          </cell>
          <cell r="AX1468" t="str">
            <v>En av de økonomisk aller viktigste matplanter</v>
          </cell>
          <cell r="BC1468" t="str">
            <v>Ingen kjent effekt</v>
          </cell>
          <cell r="BD1468" t="str">
            <v>Ingen kjent effekt</v>
          </cell>
          <cell r="BK1468" t="str">
            <v>subtropic_unspecified:NorthAndCentralAmerica|subtropic_highlands:SouthAmerica|unknown:SouthAmerica</v>
          </cell>
          <cell r="BM1468" t="str">
            <v>subtropic_unspecified:Oceania,NorthAndCentralAmerica|subtropic_caperegion:Africa|subtropic_highlands:SouthAmerica</v>
          </cell>
          <cell r="DI1468">
            <v>1</v>
          </cell>
        </row>
        <row r="1469">
          <cell r="B1469" t="str">
            <v>Solanum villosum</v>
          </cell>
          <cell r="C1469" t="str">
            <v>Mill.</v>
          </cell>
          <cell r="D1469" t="str">
            <v>kantsøtvier</v>
          </cell>
          <cell r="E1469">
            <v>145593</v>
          </cell>
          <cell r="F1469">
            <v>103765</v>
          </cell>
          <cell r="G1469" t="str">
            <v>ExpertGroups/Karplanter/N</v>
          </cell>
          <cell r="H1469" t="str">
            <v>Karplanter</v>
          </cell>
          <cell r="I1469" t="str">
            <v>Karplanter</v>
          </cell>
          <cell r="J1469" t="str">
            <v>AlienSpecie</v>
          </cell>
          <cell r="N1469">
            <v>1</v>
          </cell>
          <cell r="Q1469">
            <v>1</v>
          </cell>
          <cell r="T1469" t="str">
            <v>NK</v>
          </cell>
          <cell r="U1469">
            <v>1</v>
          </cell>
          <cell r="V1469" t="str">
            <v>1,1</v>
          </cell>
          <cell r="AA1469">
            <v>1947</v>
          </cell>
          <cell r="AB1469" t="str">
            <v>terrestrial</v>
          </cell>
          <cell r="AD1469" t="str">
            <v>other</v>
          </cell>
          <cell r="AE1469" t="str">
            <v>no</v>
          </cell>
          <cell r="AF1469" t="str">
            <v>unknown</v>
          </cell>
          <cell r="AG1469">
            <v>2011</v>
          </cell>
          <cell r="AH1469" t="str">
            <v>Vf Tjøme: Sandøy</v>
          </cell>
          <cell r="AI1469">
            <v>1</v>
          </cell>
          <cell r="AJ1469" t="str">
            <v>V</v>
          </cell>
          <cell r="AN1469">
            <v>3</v>
          </cell>
          <cell r="AO1469" t="str">
            <v>introductionTransportpollution,introductionStowaway,introductionNaturalDispersal</v>
          </cell>
          <cell r="AP1469" t="str">
            <v>Ve</v>
          </cell>
          <cell r="AQ1469">
            <v>4</v>
          </cell>
          <cell r="AR1469">
            <v>3</v>
          </cell>
          <cell r="AS1469">
            <v>12</v>
          </cell>
          <cell r="AT1469">
            <v>1</v>
          </cell>
          <cell r="AU1469">
            <v>36</v>
          </cell>
          <cell r="AV1469">
            <v>0</v>
          </cell>
          <cell r="AW1469" t="str">
            <v>Ingen kjent effekt</v>
          </cell>
          <cell r="AX1469" t="str">
            <v>Ingen kjent effekt</v>
          </cell>
          <cell r="BC1469" t="str">
            <v>Ingen kjent effekt</v>
          </cell>
          <cell r="BD1469" t="str">
            <v>Ingen kjent effekt</v>
          </cell>
          <cell r="BE1469" t="str">
            <v>no</v>
          </cell>
          <cell r="BF1469" t="str">
            <v>no</v>
          </cell>
          <cell r="BG1469" t="str">
            <v>V</v>
          </cell>
          <cell r="BK1469" t="str">
            <v>temperate_nemoral:Europe|temperate_dry:Europe|subtropic_mediterranean:Europe,Asia,Africa|subtropic_dry:Asia,Africa|subtropic_caperegion:Africa|subtropic_highlands:Africa</v>
          </cell>
          <cell r="BM1469" t="str">
            <v>temperate_nemoral:Europe,NorthAndCentralAmerica|temperate_dry:Europe,NorthAndCentralAmerica|subtropic_mediterranean:Europe,Asia,Africa,Oceania,NorthAndCentralAmerica|subtropic_dry:Asia,Africa|subtropic_caperegion:Africa|subtropic_highlands:Africa</v>
          </cell>
          <cell r="BO1469">
            <v>1</v>
          </cell>
          <cell r="BR1469" t="str">
            <v>RedListCategoryLevel</v>
          </cell>
          <cell r="BT1469">
            <v>1</v>
          </cell>
          <cell r="BW1469" t="str">
            <v>SpreadYearlyIncreaseCalculatedExpansionSpeed</v>
          </cell>
          <cell r="BX1469">
            <v>0</v>
          </cell>
          <cell r="BY1469">
            <v>1</v>
          </cell>
          <cell r="CB1469" t="str">
            <v>T12,T35</v>
          </cell>
          <cell r="CC1469">
            <v>1</v>
          </cell>
          <cell r="CH1469">
            <v>1</v>
          </cell>
          <cell r="CM1469">
            <v>1</v>
          </cell>
          <cell r="CQ1469">
            <v>1</v>
          </cell>
          <cell r="CU1469">
            <v>1</v>
          </cell>
          <cell r="CX1469">
            <v>0</v>
          </cell>
          <cell r="CY1469">
            <v>1</v>
          </cell>
          <cell r="DB1469">
            <v>0</v>
          </cell>
          <cell r="DC1469" t="str">
            <v>Kantsøtvier &lt;i&gt;Solanum villosum&lt;/i&gt; er en ettårig art fra Sør-Europa, Vest-Asia og Afrika, men er i spredning nordover i Europa. Arten har seksuell frøreproduksjon og saftige frukter (bær).&lt;br/&gt;Arten har to nokså distinkte raser: gulsøtvier subsp. &lt;i&gt;villosum&lt;/i&gt; og vingesøtvier subsp. &lt;i&gt;miniatum&lt;/i&gt;. Ett ugrasfunn hører til den første, ett ugrasfunn og ett havstrandfunn til den andre. Rasene er her vurdert kollektivt under arten.</v>
          </cell>
          <cell r="DD1469" t="str">
            <v>Arten er funnet som ugras i Vf Larvik: Revet 2000 (subsp. &lt;i&gt;villosum&lt;/i&gt;, se Grøstad &amp; Halvorsen 2003) og ved Larvik fengsel, i blomsterbed 2007 (subsp. &lt;i&gt;miniatum&lt;/i&gt;). Den er funnet i strandeng på sørøstsida av Sandøya i Vf Tjøme i 2011 (subsp. &lt;i&gt;miniatum&lt;/i&gt;, observasjon, men med foto som bekrefter at det er denne arten og underarten).</v>
          </cell>
          <cell r="DE1469" t="str">
            <v>Arten er kommet inn med to kjente tilfeldige funn som blindpassasjer og/eller forurensning, og som spontant spredt inn (egenspredning) med havstrømmer, med ett funn på strandeng.</v>
          </cell>
          <cell r="DF1469" t="str">
            <v>Invasjonspotensialet er lite, med minste skår på median levetid og (foreløpig) ingen ekspansjon. Ut fra ekspansjonen i våre naboland, vil denne arten trolig ha låg ekspansjonshastighet.</v>
          </cell>
          <cell r="DG1469" t="str">
            <v>Ingen kjent negativ økologisk effekt er knyttet til arten.</v>
          </cell>
          <cell r="DH1469" t="str">
            <v>Kantsøtvier vurderes til ingen kjent økologisk risiko. Arten er trolig under etablering i Norge, som fremmed art sjøl om den spres inn spontant (havstrømmer). Årsaken er at den er fremmed i våre naboland, der den kommer fra. Den vil kanskje kunne etablere seg på kysten lengst sørøst.</v>
          </cell>
          <cell r="DI1469">
            <v>2</v>
          </cell>
        </row>
        <row r="1470">
          <cell r="B1470" t="str">
            <v>Solanum villosum miniatum</v>
          </cell>
          <cell r="C1470" t="str">
            <v>(Bernh. ex Willd.) Edmonds</v>
          </cell>
          <cell r="D1470" t="str">
            <v>vingesøtvier</v>
          </cell>
          <cell r="E1470">
            <v>145590</v>
          </cell>
          <cell r="F1470">
            <v>103766</v>
          </cell>
          <cell r="G1470" t="str">
            <v>ExpertGroups/Karplanter/N</v>
          </cell>
          <cell r="H1470" t="str">
            <v>Karplanter</v>
          </cell>
          <cell r="I1470" t="str">
            <v>Karplanter</v>
          </cell>
          <cell r="J1470" t="str">
            <v>NotApplicable</v>
          </cell>
          <cell r="M1470" t="str">
            <v>taxonIsEvaluatedInHigherRank</v>
          </cell>
          <cell r="AB1470" t="str">
            <v>terrestrial</v>
          </cell>
          <cell r="AE1470" t="str">
            <v>no</v>
          </cell>
          <cell r="AF1470" t="str">
            <v>unknown</v>
          </cell>
          <cell r="DI1470">
            <v>1</v>
          </cell>
        </row>
        <row r="1471">
          <cell r="B1471" t="str">
            <v>Solanum villosum villosum</v>
          </cell>
          <cell r="D1471" t="str">
            <v>gulsøtvier</v>
          </cell>
          <cell r="E1471">
            <v>145592</v>
          </cell>
          <cell r="F1471">
            <v>103767</v>
          </cell>
          <cell r="G1471" t="str">
            <v>ExpertGroups/Karplanter/N</v>
          </cell>
          <cell r="H1471" t="str">
            <v>Karplanter</v>
          </cell>
          <cell r="I1471" t="str">
            <v>Karplanter</v>
          </cell>
          <cell r="J1471" t="str">
            <v>NotApplicable</v>
          </cell>
          <cell r="M1471" t="str">
            <v>taxonIsEvaluatedInHigherRank</v>
          </cell>
          <cell r="AB1471" t="str">
            <v>terrestrial</v>
          </cell>
          <cell r="AE1471" t="str">
            <v>no</v>
          </cell>
          <cell r="AF1471" t="str">
            <v>unknown</v>
          </cell>
          <cell r="DI1471">
            <v>1</v>
          </cell>
        </row>
        <row r="1472">
          <cell r="B1472" t="str">
            <v>Solidago ptarmicoides</v>
          </cell>
          <cell r="C1472" t="str">
            <v>(Torr. &amp; A.Gray) B.Boivin</v>
          </cell>
          <cell r="E1472">
            <v>146091</v>
          </cell>
          <cell r="F1472">
            <v>145645</v>
          </cell>
          <cell r="G1472" t="str">
            <v>ExpertGroups/Karplanter/N</v>
          </cell>
          <cell r="H1472" t="str">
            <v>Karplanter</v>
          </cell>
          <cell r="I1472" t="str">
            <v>Karplanter</v>
          </cell>
          <cell r="J1472" t="str">
            <v>NotApplicable</v>
          </cell>
          <cell r="M1472" t="str">
            <v>canNotEstablishWithin50years</v>
          </cell>
          <cell r="AA1472">
            <v>2005</v>
          </cell>
          <cell r="AB1472" t="str">
            <v>terrestrial</v>
          </cell>
          <cell r="AD1472" t="str">
            <v>unknown</v>
          </cell>
          <cell r="AE1472" t="str">
            <v>no</v>
          </cell>
          <cell r="AF1472" t="str">
            <v>unknown</v>
          </cell>
          <cell r="AI1472">
            <v>5</v>
          </cell>
          <cell r="AJ1472" t="str">
            <v>V</v>
          </cell>
          <cell r="AW1472" t="str">
            <v>Ingen kjent effekt</v>
          </cell>
          <cell r="AX1472" t="str">
            <v>Ingen kjent effekt</v>
          </cell>
          <cell r="BC1472" t="str">
            <v>Ingen kjent effekt</v>
          </cell>
          <cell r="BD1472" t="str">
            <v>Ingen kjent effekt</v>
          </cell>
          <cell r="BK1472" t="str">
            <v>temperate_boreal:NorthAndCentralAmerica|temperate_nemoral:NorthAndCentralAmerica</v>
          </cell>
          <cell r="BM1472" t="str">
            <v>temperate_boreal:NorthAndCentralAmerica|temperate_nemoral:NorthAndCentralAmerica</v>
          </cell>
          <cell r="DI1472">
            <v>0</v>
          </cell>
        </row>
        <row r="1473">
          <cell r="B1473" t="str">
            <v>Solidago rugosa</v>
          </cell>
          <cell r="C1473" t="str">
            <v>Mill.</v>
          </cell>
          <cell r="D1473" t="str">
            <v>strigullris</v>
          </cell>
          <cell r="E1473">
            <v>137854</v>
          </cell>
          <cell r="F1473">
            <v>100819</v>
          </cell>
          <cell r="G1473" t="str">
            <v>ExpertGroups/Karplanter/N</v>
          </cell>
          <cell r="H1473" t="str">
            <v>Karplanter</v>
          </cell>
          <cell r="I1473" t="str">
            <v>Karplanter</v>
          </cell>
          <cell r="J1473" t="str">
            <v>NotApplicable</v>
          </cell>
          <cell r="M1473" t="str">
            <v>canNotEstablishWithin50years</v>
          </cell>
          <cell r="AA1473">
            <v>1995</v>
          </cell>
          <cell r="AB1473" t="str">
            <v>terrestrial</v>
          </cell>
          <cell r="AD1473" t="str">
            <v>unknown</v>
          </cell>
          <cell r="AE1473" t="str">
            <v>no</v>
          </cell>
          <cell r="AF1473" t="str">
            <v>unknown</v>
          </cell>
          <cell r="AI1473">
            <v>5</v>
          </cell>
          <cell r="AJ1473" t="str">
            <v>V</v>
          </cell>
          <cell r="AW1473" t="str">
            <v>Ingen kjent effekt</v>
          </cell>
          <cell r="AX1473" t="str">
            <v>Ingen kjent effekt</v>
          </cell>
          <cell r="BC1473" t="str">
            <v>Ingen kjent effekt</v>
          </cell>
          <cell r="BD1473" t="str">
            <v>Ingen kjent effekt</v>
          </cell>
          <cell r="BK1473" t="str">
            <v>temperate_boreal:NorthAndCentralAmerica|temperate_nemoral:NorthAndCentralAmerica|subtropic_unspecified:NorthAndCentralAmerica</v>
          </cell>
          <cell r="BM1473" t="str">
            <v>temperate_boreal:NorthAndCentralAmerica|temperate_nemoral:NorthAndCentralAmerica|subtropic_unspecified:NorthAndCentralAmerica</v>
          </cell>
          <cell r="DI1473">
            <v>0</v>
          </cell>
        </row>
        <row r="1474">
          <cell r="B1474" t="str">
            <v>Soliva sessilis</v>
          </cell>
          <cell r="C1474" t="str">
            <v>Ruiz &amp; Pav.</v>
          </cell>
          <cell r="D1474" t="str">
            <v>plenborre</v>
          </cell>
          <cell r="E1474">
            <v>137864</v>
          </cell>
          <cell r="F1474">
            <v>128900</v>
          </cell>
          <cell r="G1474" t="str">
            <v>ExpertGroups/Karplanter/N</v>
          </cell>
          <cell r="H1474" t="str">
            <v>Karplanter</v>
          </cell>
          <cell r="I1474" t="str">
            <v>Karplanter</v>
          </cell>
          <cell r="J1474" t="str">
            <v>NotApplicable</v>
          </cell>
          <cell r="M1474" t="str">
            <v>canNotEstablishWithin50years</v>
          </cell>
          <cell r="AA1474">
            <v>2004</v>
          </cell>
          <cell r="AB1474" t="str">
            <v>terrestrial</v>
          </cell>
          <cell r="AD1474" t="str">
            <v>unknown</v>
          </cell>
          <cell r="AE1474" t="str">
            <v>no</v>
          </cell>
          <cell r="AF1474" t="str">
            <v>unknown</v>
          </cell>
          <cell r="AI1474">
            <v>1</v>
          </cell>
          <cell r="AJ1474" t="str">
            <v>V</v>
          </cell>
          <cell r="AW1474" t="str">
            <v>Ingen kjent effekt</v>
          </cell>
          <cell r="AX1474" t="str">
            <v>Ingen kjent effekt</v>
          </cell>
          <cell r="BC1474" t="str">
            <v>Ingen kjent effekt</v>
          </cell>
          <cell r="BD1474" t="str">
            <v>Ingen kjent effekt</v>
          </cell>
          <cell r="BK1474" t="str">
            <v>subtropic_unspecified:SouthAmerica|tropic:SouthAmerica</v>
          </cell>
          <cell r="BM1474" t="str">
            <v>subtropic_unspecified:Europe,Asia,Africa,Oceania,SouthAmerica|subtropic_highlands:Asia,Africa,SouthAmerica|tropic:Asia,Africa,Oceania,NorthAndCentralAmerica,SouthAmerica</v>
          </cell>
          <cell r="DI1474">
            <v>0</v>
          </cell>
        </row>
        <row r="1475">
          <cell r="B1475" t="str">
            <v>Sorbus austriaca</v>
          </cell>
          <cell r="C1475" t="str">
            <v>(Beck) Hedl.</v>
          </cell>
          <cell r="D1475" t="str">
            <v>østerriksk asal</v>
          </cell>
          <cell r="E1475">
            <v>137893</v>
          </cell>
          <cell r="F1475">
            <v>128793</v>
          </cell>
          <cell r="G1475" t="str">
            <v>ExpertGroups/Karplanter/N</v>
          </cell>
          <cell r="H1475" t="str">
            <v>Karplanter</v>
          </cell>
          <cell r="I1475" t="str">
            <v>Karplanter</v>
          </cell>
          <cell r="J1475" t="str">
            <v>AlienSpecie</v>
          </cell>
          <cell r="N1475">
            <v>3</v>
          </cell>
          <cell r="Q1475">
            <v>1</v>
          </cell>
          <cell r="T1475" t="str">
            <v>LO</v>
          </cell>
          <cell r="U1475">
            <v>2</v>
          </cell>
          <cell r="V1475" t="str">
            <v>3B,1</v>
          </cell>
          <cell r="X1475">
            <v>3</v>
          </cell>
          <cell r="Y1475">
            <v>4</v>
          </cell>
          <cell r="Z1475">
            <v>1</v>
          </cell>
          <cell r="AA1475">
            <v>2005</v>
          </cell>
          <cell r="AB1475" t="str">
            <v>terrestrial</v>
          </cell>
          <cell r="AD1475" t="str">
            <v>unknown</v>
          </cell>
          <cell r="AE1475" t="str">
            <v>yes</v>
          </cell>
          <cell r="AF1475" t="str">
            <v>unknown</v>
          </cell>
          <cell r="AG1475">
            <v>2005</v>
          </cell>
          <cell r="AH1475" t="str">
            <v>Oslo: Romsås Røverkollen</v>
          </cell>
          <cell r="AI1475">
            <v>30</v>
          </cell>
          <cell r="AK1475" t="str">
            <v>V</v>
          </cell>
          <cell r="AL1475">
            <v>1</v>
          </cell>
          <cell r="AM1475" t="str">
            <v>importDirect</v>
          </cell>
          <cell r="AN1475">
            <v>3</v>
          </cell>
          <cell r="AO1475" t="str">
            <v>introductionEscaped,spreadNaturalDispersal</v>
          </cell>
          <cell r="AP1475" t="str">
            <v>OsA,Bu</v>
          </cell>
          <cell r="AQ1475">
            <v>16</v>
          </cell>
          <cell r="AR1475">
            <v>5</v>
          </cell>
          <cell r="AS1475">
            <v>80</v>
          </cell>
          <cell r="AT1475">
            <v>3100</v>
          </cell>
          <cell r="AU1475">
            <v>240</v>
          </cell>
          <cell r="AV1475">
            <v>50</v>
          </cell>
          <cell r="AW1475" t="str">
            <v>Ingen kjent effekt</v>
          </cell>
          <cell r="AX1475" t="str">
            <v>Ingen kjent effekt</v>
          </cell>
          <cell r="BC1475" t="str">
            <v>Ingen kjent effekt</v>
          </cell>
          <cell r="BD1475" t="str">
            <v>Ingen kjent effekt</v>
          </cell>
          <cell r="BE1475" t="str">
            <v>no</v>
          </cell>
          <cell r="BF1475" t="str">
            <v>no</v>
          </cell>
          <cell r="BG1475" t="str">
            <v>V</v>
          </cell>
          <cell r="BK1475" t="str">
            <v>temperate_nemoral:Europe</v>
          </cell>
          <cell r="BM1475" t="str">
            <v>temperate_nemoral:Europe</v>
          </cell>
          <cell r="BO1475">
            <v>2</v>
          </cell>
          <cell r="BP1475" t="str">
            <v>X</v>
          </cell>
          <cell r="BR1475" t="str">
            <v>RedListCategoryLevel</v>
          </cell>
          <cell r="BT1475">
            <v>3</v>
          </cell>
          <cell r="BW1475" t="str">
            <v>SpreadYearlyIncreaseCalculatedExpansionSpeed</v>
          </cell>
          <cell r="BX1475">
            <v>258.87</v>
          </cell>
          <cell r="BY1475">
            <v>1</v>
          </cell>
          <cell r="CB1475" t="str">
            <v>T4,T35,T40</v>
          </cell>
          <cell r="CC1475">
            <v>1</v>
          </cell>
          <cell r="CH1475">
            <v>1</v>
          </cell>
          <cell r="CM1475">
            <v>1</v>
          </cell>
          <cell r="CQ1475">
            <v>1</v>
          </cell>
          <cell r="CU1475">
            <v>1</v>
          </cell>
          <cell r="CX1475">
            <v>0</v>
          </cell>
          <cell r="CY1475">
            <v>1</v>
          </cell>
          <cell r="DB1475">
            <v>0</v>
          </cell>
          <cell r="DC1475" t="str">
            <v>Østerriksk asal &lt;i&gt;Sorbus austriaca &lt;/i&gt;er et middels stort tre med aseksuell frøformering og med saftige frukter (bærepler) som spres med fugl. Arten kommer fra fjellområder i Mellom-Europa og på Balkan. Den setter, i likhet med alpeasal &lt;em&gt;S. mougeotii&lt;/em&gt;, rikelig med frukt og forvilles lett (Salvesen 2009). Den er en relativt ny art i handelen her i landet og ble importert på 1960-tallet som et alternativ til svensk asal &lt;i&gt;S. intermedia&lt;/i&gt; (Grundt &amp; Salvesen 2011). Den har først de senere årene blitt observert utenfor kultur.</v>
          </cell>
          <cell r="DD1475" t="str">
            <v>&lt;p&gt;Første dokumenterte herbariebelegg av arten er fra Ro Rennesøy 2005, hvor den er plantet som tuntre. Samme år ble den observert utenfor kultur med første dokumenterte etablering i Oslo: Romsås 2005 og senere Bu Drammen 2007, 2014 og 2015 og Lier 2015. Det er mulig at denne sprer seg like lett som alpeasal &lt;em&gt;S. mougeotii&lt;/em&gt;, men den dyrkes foreløpig sjeldnere enn denne og har dessuten en noe lengre generasjonstid. Den har åpenbart et potensial for å etablere seg i de sørligere delene av landet, men det er foreløpig vanskelig å si noe om omfanget og eventuelle konsekvenser for stedegen natur.&lt;/p&gt;</v>
          </cell>
          <cell r="DE1475" t="str">
            <v>Funnene så langt representerer trolig forvillinger fra plantet materiale, men trolig kan arten også med tiden spre seg på egen hånd i naturen fra disse etablerte forekomstene.</v>
          </cell>
          <cell r="DF1475" t="str">
            <v>Arten har et moderat invasjonspotensial, som en kombinasjon av begrenset (til moderat) median levetid og moderat ekspansjonshastighet. På tross av begrenset datamateriale med totalt 10 belegg fordelt på fire forekomster samlet fra 2005 opp til i dag, tyder utviklingen på at dette kan være en art i starten på sin spredning. Flere av forekomstene er representert med separate funn, og arten ser derfor ut til å være godt etablert på disse stedene.</v>
          </cell>
          <cell r="DG1475" t="str">
            <v>Arten har (foreløpig) ingen kjent negativ økologisk effekt. Foreløpig er arten funnet i nærheten av tettbebyggelse og delvis inn i skog (ingen informasjon om type skog utover "skyggefull skog", "lysåpen skog" og "skogkant") og også i veikant og i nærheten av tettbebyggelse. Det er derfor ikke grunnlag for å si noe mer om hvor arten kan komme til å etablere seg i framtida. Muligheten for introgresjon med stedegne &lt;i&gt;Sorbus&lt;/i&gt;-arter kan ikke utelukkes: selv om &lt;i&gt;S. austriaca&lt;/i&gt; i utgangspunktet er en apomiktisk art, kan muligheten for hybridisering og delvis introgresjon være til stede i slike arter. Dette er imidlertid verken dokumentert eller påvist, og med så få forekomster anser vi derfor sannsynligheten for dette til å være forsvinnende liten.</v>
          </cell>
          <cell r="DH1475" t="str">
            <v>Østerriksk asal vurderes til lav økologisk risiko. Dette skyldes kombinasjonen mellom et moderat invasjonspotensial og ingen kjente negative økologiske effekter. Arten ble i forrige vurderingsrunde i 2012 vurdert å ha potensielt høy risiko: dette skyldes at den fikk et høyere skår på spredningshastighet som er definert noe annerledes enn ekspansjonshastighet.&lt;br/&gt;</v>
          </cell>
          <cell r="DI1475">
            <v>2</v>
          </cell>
        </row>
        <row r="1476">
          <cell r="B1476" t="str">
            <v>Sorbus commixta</v>
          </cell>
          <cell r="C1476" t="str">
            <v>Hedl.</v>
          </cell>
          <cell r="D1476" t="str">
            <v>korearogn</v>
          </cell>
          <cell r="E1476">
            <v>85673</v>
          </cell>
          <cell r="F1476">
            <v>128794</v>
          </cell>
          <cell r="G1476" t="str">
            <v>ExpertGroups/Karplanter/N</v>
          </cell>
          <cell r="H1476" t="str">
            <v>Karplanter</v>
          </cell>
          <cell r="I1476" t="str">
            <v>Karplanter</v>
          </cell>
          <cell r="J1476" t="str">
            <v>AlienSpecie</v>
          </cell>
          <cell r="N1476">
            <v>1</v>
          </cell>
          <cell r="Q1476">
            <v>1</v>
          </cell>
          <cell r="T1476" t="str">
            <v>NK</v>
          </cell>
          <cell r="U1476">
            <v>1</v>
          </cell>
          <cell r="V1476" t="str">
            <v>1,1</v>
          </cell>
          <cell r="X1476">
            <v>1</v>
          </cell>
          <cell r="Y1476">
            <v>1</v>
          </cell>
          <cell r="Z1476">
            <v>1</v>
          </cell>
          <cell r="AA1476">
            <v>2010</v>
          </cell>
          <cell r="AB1476" t="str">
            <v>terrestrial</v>
          </cell>
          <cell r="AD1476" t="str">
            <v>unknown</v>
          </cell>
          <cell r="AE1476" t="str">
            <v>yes</v>
          </cell>
          <cell r="AF1476" t="str">
            <v>unknown</v>
          </cell>
          <cell r="AI1476">
            <v>20</v>
          </cell>
          <cell r="AJ1476" t="str">
            <v>V</v>
          </cell>
          <cell r="AL1476">
            <v>1</v>
          </cell>
          <cell r="AM1476" t="str">
            <v>importDirect</v>
          </cell>
          <cell r="AN1476">
            <v>2</v>
          </cell>
          <cell r="AO1476" t="str">
            <v>introductionEscaped</v>
          </cell>
          <cell r="AP1476" t="str">
            <v>Ho</v>
          </cell>
          <cell r="AQ1476">
            <v>4</v>
          </cell>
          <cell r="AR1476">
            <v>2</v>
          </cell>
          <cell r="AS1476">
            <v>8</v>
          </cell>
          <cell r="AT1476">
            <v>1</v>
          </cell>
          <cell r="AU1476">
            <v>16</v>
          </cell>
          <cell r="AV1476">
            <v>0</v>
          </cell>
          <cell r="AW1476" t="str">
            <v>Ingen kjent effekt</v>
          </cell>
          <cell r="AX1476" t="str">
            <v>Ingen kjent effekt</v>
          </cell>
          <cell r="BC1476" t="str">
            <v>Ingen kjent effekt</v>
          </cell>
          <cell r="BD1476" t="str">
            <v>Ingen kjent effekt</v>
          </cell>
          <cell r="BE1476" t="str">
            <v>no</v>
          </cell>
          <cell r="BF1476" t="str">
            <v>no</v>
          </cell>
          <cell r="BG1476" t="str">
            <v>V</v>
          </cell>
          <cell r="BK1476" t="str">
            <v>temperate_nemoral:Asia</v>
          </cell>
          <cell r="BM1476" t="str">
            <v>temperate_nemoral:Europe,Asia</v>
          </cell>
          <cell r="BO1476">
            <v>1</v>
          </cell>
          <cell r="BP1476" t="str">
            <v>X</v>
          </cell>
          <cell r="BR1476" t="str">
            <v>RedListCategoryLevel</v>
          </cell>
          <cell r="BT1476">
            <v>1</v>
          </cell>
          <cell r="BW1476" t="str">
            <v>SpreadYearlyIncreaseCalculatedExpansionSpeed</v>
          </cell>
          <cell r="BX1476">
            <v>0</v>
          </cell>
          <cell r="BY1476">
            <v>1</v>
          </cell>
          <cell r="CB1476" t="str">
            <v>T34</v>
          </cell>
          <cell r="CC1476">
            <v>1</v>
          </cell>
          <cell r="CH1476">
            <v>1</v>
          </cell>
          <cell r="CM1476">
            <v>1</v>
          </cell>
          <cell r="CQ1476">
            <v>1</v>
          </cell>
          <cell r="CU1476">
            <v>1</v>
          </cell>
          <cell r="CX1476">
            <v>0</v>
          </cell>
          <cell r="CY1476">
            <v>1</v>
          </cell>
          <cell r="DB1476">
            <v>0</v>
          </cell>
          <cell r="DC1476" t="str">
            <v>&lt;p&gt;&lt;em&gt;Sorbus commixta&lt;/em&gt;, delvis omtalt som "japanrogn" og delvis som "korearogn", er innført til Norge som prydtre. Arten stammer fra Nordøst-Asia fra Japan og Korea nord til Kurilene. Den har seksuell frøformering. Fruktene er saftige bærepler som spres med fugl.&lt;/p&gt;&lt;p&gt;&lt;br/&gt;&lt;/p&gt;</v>
          </cell>
          <cell r="DD1476" t="str">
            <v>&lt;p&gt;&lt;em&gt;Sorbus commixta&lt;/em&gt; er innført til Norge som prydtre. Den er belagt fra samme sted to ganger samme år (2010) og &amp;#233:n gang til (i 2013) i Ho Bergen Løvstakken. Dette dreier seg antageligvis om samme tre, forvillet som resultat av frøspredning med fugl fra et plantet individ. Arten er hardfør nok til å kunne reprodusere i Norge, er i reproduserende stadium på Løvstakken, og frøplanter er observert i kultur. Datagrunnlaget er for lite til å si om denne arten kan ekspandere vesentlig i norsk natur.&lt;/p&gt;</v>
          </cell>
          <cell r="DE1476" t="str">
            <v>&lt;i&gt;Sorbus commixta&lt;/i&gt; formerer seg seksuelt med frø, som spres med fugl, i dette tilfelle trolig fra et plantet individ.</v>
          </cell>
          <cell r="DF1476" t="str">
            <v>Invasjonspotensialet er lite, med kort (til begrenset) median levetid og ingen ekspansjon (foreløpig). &lt;em&gt;Sorbus commixta &lt;/em&gt;kan være i ferd med å få stabil forekomst i Norge (frøreproduksjon), men den ekspanderer ikke foreløpig. Den er kun kjent fra &amp;#233:n forekomst (trolig også bare &amp;#233:n busk).</v>
          </cell>
          <cell r="DG1476" t="str">
            <v>Det er ingen kjente negative økologiske effekter knyttet til denne arten. &lt;br/&gt;</v>
          </cell>
          <cell r="DH1476" t="str">
            <v>&lt;p&gt;Japanrogn vurderes til ingen kjent økologisk risiko. Dette skyldes kombinasjonen mellom et lite invasjonspotensial og ingen kjente negative økologiske effekter. Den er foreløpig dokumentert fra bare ett sted i landet, i Ho Bergen: Løvstakken.&lt;br/&gt;&lt;/p&gt;</v>
          </cell>
          <cell r="DI1476">
            <v>1</v>
          </cell>
        </row>
        <row r="1477">
          <cell r="B1477" t="str">
            <v>Sorbus intermedia</v>
          </cell>
          <cell r="C1477" t="str">
            <v>(Ehrh.) Pers.</v>
          </cell>
          <cell r="D1477" t="str">
            <v>svensk asal</v>
          </cell>
          <cell r="E1477">
            <v>137901</v>
          </cell>
          <cell r="F1477">
            <v>103487</v>
          </cell>
          <cell r="G1477" t="str">
            <v>ExpertGroups/Karplanter/N</v>
          </cell>
          <cell r="H1477" t="str">
            <v>Karplanter</v>
          </cell>
          <cell r="I1477" t="str">
            <v>Karplanter</v>
          </cell>
          <cell r="J1477" t="str">
            <v>NotApplicable</v>
          </cell>
          <cell r="M1477" t="str">
            <v>traditionalProductionSpecie</v>
          </cell>
          <cell r="X1477">
            <v>5</v>
          </cell>
          <cell r="Y1477">
            <v>4</v>
          </cell>
          <cell r="Z1477">
            <v>4</v>
          </cell>
          <cell r="AA1477">
            <v>-1700</v>
          </cell>
          <cell r="AB1477" t="str">
            <v>terrestrial</v>
          </cell>
          <cell r="AD1477" t="str">
            <v>origin,unknown</v>
          </cell>
          <cell r="AE1477" t="str">
            <v>yes</v>
          </cell>
          <cell r="AF1477" t="str">
            <v>unknown</v>
          </cell>
          <cell r="AG1477">
            <v>1913</v>
          </cell>
          <cell r="AH1477" t="str">
            <v>Oslo: Ekeberg</v>
          </cell>
          <cell r="AI1477">
            <v>30</v>
          </cell>
          <cell r="AK1477" t="str">
            <v>V</v>
          </cell>
          <cell r="AW1477" t="str">
            <v>Ingen kjent effekt</v>
          </cell>
          <cell r="AX1477" t="str">
            <v>Ingen kjent effekt</v>
          </cell>
          <cell r="BC1477" t="str">
            <v>Ingen kjent effekt</v>
          </cell>
          <cell r="BD1477" t="str">
            <v>Ingen kjent effekt</v>
          </cell>
          <cell r="BK1477" t="str">
            <v>temperate_nemoral:Europe</v>
          </cell>
          <cell r="BM1477" t="str">
            <v>temperate_boreal:Europe|temperate_nemoral:Europe,NorthAndCentralAmerica</v>
          </cell>
          <cell r="DI1477">
            <v>6</v>
          </cell>
        </row>
        <row r="1478">
          <cell r="B1478" t="str">
            <v>Sorbus koehneana</v>
          </cell>
          <cell r="C1478" t="str">
            <v>C.K.Schneid.</v>
          </cell>
          <cell r="D1478" t="str">
            <v>hvitrogn</v>
          </cell>
          <cell r="E1478">
            <v>63448</v>
          </cell>
          <cell r="F1478">
            <v>103488</v>
          </cell>
          <cell r="G1478" t="str">
            <v>ExpertGroups/Karplanter/N</v>
          </cell>
          <cell r="H1478" t="str">
            <v>Karplanter</v>
          </cell>
          <cell r="I1478" t="str">
            <v>Karplanter</v>
          </cell>
          <cell r="J1478" t="str">
            <v>AlienSpecie</v>
          </cell>
          <cell r="N1478">
            <v>3</v>
          </cell>
          <cell r="Q1478">
            <v>1</v>
          </cell>
          <cell r="T1478" t="str">
            <v>LO</v>
          </cell>
          <cell r="U1478">
            <v>2</v>
          </cell>
          <cell r="V1478" t="str">
            <v>3B,1</v>
          </cell>
          <cell r="X1478">
            <v>2</v>
          </cell>
          <cell r="Y1478">
            <v>3</v>
          </cell>
          <cell r="Z1478">
            <v>1</v>
          </cell>
          <cell r="AA1478">
            <v>1995</v>
          </cell>
          <cell r="AB1478" t="str">
            <v>terrestrial</v>
          </cell>
          <cell r="AD1478" t="str">
            <v>unknown</v>
          </cell>
          <cell r="AE1478" t="str">
            <v>yes</v>
          </cell>
          <cell r="AF1478" t="str">
            <v>unknown</v>
          </cell>
          <cell r="AG1478">
            <v>2008</v>
          </cell>
          <cell r="AH1478" t="str">
            <v>Tr Harstad: Trondenes</v>
          </cell>
          <cell r="AI1478">
            <v>20</v>
          </cell>
          <cell r="AK1478" t="str">
            <v>V</v>
          </cell>
          <cell r="AL1478">
            <v>1</v>
          </cell>
          <cell r="AM1478" t="str">
            <v>importDirect</v>
          </cell>
          <cell r="AN1478">
            <v>3</v>
          </cell>
          <cell r="AO1478" t="str">
            <v>introductionEscaped,spreadNaturalDispersal</v>
          </cell>
          <cell r="AP1478" t="str">
            <v>Øs,OsA,He,Bu,Te,Mr,Tr</v>
          </cell>
          <cell r="AQ1478">
            <v>48</v>
          </cell>
          <cell r="AR1478">
            <v>3</v>
          </cell>
          <cell r="AS1478">
            <v>144</v>
          </cell>
          <cell r="AT1478">
            <v>215000</v>
          </cell>
          <cell r="AU1478">
            <v>450</v>
          </cell>
          <cell r="AV1478">
            <v>20</v>
          </cell>
          <cell r="AW1478" t="str">
            <v>Ingen kjent effekt</v>
          </cell>
          <cell r="AX1478" t="str">
            <v>Ingen kjent effekt</v>
          </cell>
          <cell r="BC1478" t="str">
            <v>Ingen kjent effekt</v>
          </cell>
          <cell r="BD1478" t="str">
            <v>Ingen kjent effekt</v>
          </cell>
          <cell r="BE1478" t="str">
            <v>no</v>
          </cell>
          <cell r="BF1478" t="str">
            <v>no</v>
          </cell>
          <cell r="BK1478" t="str">
            <v>temperate_nemoral:Asia</v>
          </cell>
          <cell r="BM1478" t="str">
            <v>temperate_boreal:Europe|temperate_nemoral:Europe,Asia</v>
          </cell>
          <cell r="BO1478">
            <v>2</v>
          </cell>
          <cell r="BP1478" t="str">
            <v>X</v>
          </cell>
          <cell r="BR1478" t="str">
            <v>RedListCategoryLevel</v>
          </cell>
          <cell r="BT1478">
            <v>3</v>
          </cell>
          <cell r="BW1478" t="str">
            <v>SpreadYearlyIncreaseObservations</v>
          </cell>
          <cell r="BX1478">
            <v>288</v>
          </cell>
          <cell r="BY1478">
            <v>1</v>
          </cell>
          <cell r="CB1478" t="str">
            <v>T4,T4,T37-C-3,T31</v>
          </cell>
          <cell r="CC1478">
            <v>1</v>
          </cell>
          <cell r="CH1478">
            <v>1</v>
          </cell>
          <cell r="CM1478">
            <v>1</v>
          </cell>
          <cell r="CQ1478">
            <v>1</v>
          </cell>
          <cell r="CU1478">
            <v>1</v>
          </cell>
          <cell r="CX1478">
            <v>0</v>
          </cell>
          <cell r="CY1478">
            <v>1</v>
          </cell>
          <cell r="DB1478">
            <v>0</v>
          </cell>
          <cell r="DC1478" t="str">
            <v>Kvitrogn &lt;em&gt;Sorbus koehneana&lt;/em&gt; blir en 2-3 m høy busk (men kan stammes opp til å bli et lite tre) med svært findelte blad med flere, men smalere, småblader enn vår rogn. Arten har mange små hvite frukter og skiller seg derfor lett fra alle andre arter som finnes forvillet her i Norge. Den formen av kvitrogn som er i handelen hos oss (&amp;#39:Hvitrogn Ås&amp;#39: trolig tilhørende småarten &lt;em&gt;S. frutescens&lt;/em&gt;: P.H. Salvesen, pers.comm.), formerer seg på apomiktisk vis med frø, og den tilhører en underserie med minst sju seksuelle og mer enn 20 apomiktiske arter som hovedsakelig kommer fra fjellene i sørlige og sentrale Asia (Salvesen 2009). Navnet &lt;em&gt;koehneana&lt;/em&gt; brukes for en samleart som deles opp i flere apomikte småarter. Materialet som er solgt som prydtre i landet vårt tilhører antageligvis dels &lt;em&gt;S. frutescens&lt;/em&gt; og dels &lt;em&gt;S. eburnea&lt;/em&gt;.</v>
          </cell>
          <cell r="DD1478" t="str">
            <v>&lt;p&gt;Kvitrogn ble ble først oppdaget i 1995 på Molneset i Tr Harstad, tilsynelatende selvsådd (ved fuglespredning), neste gang i 2005 på en komposthaug ved Vea landsbruksskole i He Ringsaker. Tre år senere ble den oppdaget som etablert i Tr Harstad på Hinnøya der den angis "I kant av skogholt mot eng, rikelig." Arten har nokså spredte forekomster i Norge, noe som tyder på separate spredninger fra plantet materiale.&lt;br/&gt;&lt;/p&gt;</v>
          </cell>
          <cell r="DE1478" t="str">
            <v>Arten er mye plantet, og fuglespredning med frø er registrert flere steder.</v>
          </cell>
          <cell r="DF1478" t="str">
            <v>Kvitrogn har (per idag) moderat invasjonspotensial, med begrenset median levetid (med usikkerhet til moderat) og moderat ekspansjonshastighet. Det er først med funnene på Hinnøya at arten er blitt etablert, og det er vanskelig å si noe om hvilket potensial denne har for videre spredning i Norge. Hele 5 nye dokumenterte forekomster av arten bare i 2016 tilsier imidlertid at dette er en art som bør følges med. Den er dessuten angitt som både herdig og nøysom.</v>
          </cell>
          <cell r="DG1478" t="str">
            <v>Arten har foreløpig ingen kjente eller antatte negative økologiske effekter.</v>
          </cell>
          <cell r="DH1478" t="str">
            <v>&lt;p&gt;Kvitrogn vurderes til låg økologisk risiko, og bare på grunn av invasjonspotensialet. Den er en mye plantet art i Norge, og fuglespredning med frø er registrert flere steder. Den er funnet i norsk natur spredt i 7 ulike fylker helt nord til Tr Harstad. Det er vanskelig å spå noe om hvilket potensiale denne har for videre spredning i Norge, men den er angitt å være både nøysom og relativt herdig, og den overvintrer både nordover til Tromsø og i kaldt innenlandsklima på Østlandet. Det kan godt være at denne arten kan spre seg ytterligere, men det er ingen grunn til å tro at den vil utgjøre noen signifikant økologisk trussel i norsk natur.&lt;/p&gt;</v>
          </cell>
          <cell r="DI1478">
            <v>2</v>
          </cell>
        </row>
        <row r="1479">
          <cell r="B1479" t="str">
            <v>Sorghum bicolor</v>
          </cell>
          <cell r="C1479" t="str">
            <v>(L.) Moench</v>
          </cell>
          <cell r="D1479" t="str">
            <v>durra</v>
          </cell>
          <cell r="E1479">
            <v>137925</v>
          </cell>
          <cell r="F1479">
            <v>100206</v>
          </cell>
          <cell r="G1479" t="str">
            <v>ExpertGroups/Karplanter/N</v>
          </cell>
          <cell r="H1479" t="str">
            <v>Karplanter</v>
          </cell>
          <cell r="I1479" t="str">
            <v>Karplanter</v>
          </cell>
          <cell r="J1479" t="str">
            <v>NotApplicable</v>
          </cell>
          <cell r="M1479" t="str">
            <v>canNotEstablishWithin50years</v>
          </cell>
          <cell r="AA1479">
            <v>1965</v>
          </cell>
          <cell r="AB1479" t="str">
            <v>terrestrial</v>
          </cell>
          <cell r="AD1479" t="str">
            <v>origin,unknown</v>
          </cell>
          <cell r="AE1479" t="str">
            <v>no</v>
          </cell>
          <cell r="AF1479" t="str">
            <v>unknown</v>
          </cell>
          <cell r="AI1479">
            <v>1</v>
          </cell>
          <cell r="AJ1479" t="str">
            <v>V</v>
          </cell>
          <cell r="AW1479" t="str">
            <v>Ingen kjent effekt</v>
          </cell>
          <cell r="AX1479" t="str">
            <v>Meget viktig kornslag.</v>
          </cell>
          <cell r="BC1479" t="str">
            <v>Ingen kjent effekt</v>
          </cell>
          <cell r="BD1479" t="str">
            <v>Ingen kjent effekt</v>
          </cell>
          <cell r="BK1479" t="str">
            <v>tropic:Africa</v>
          </cell>
          <cell r="BM1479" t="str">
            <v>temperate_nemoral:Europe,Asia,Oceania,NorthAndCentralAmerica|subtropic_unspecified:Europe,Asia,Africa,Oceania,NorthAndCentralAmerica,SouthAmerica|subtropic_highlands:Asia,Africa,SouthAmerica|tropic:Asia,Africa,Oceania,NorthAndCentralAmerica,SouthAmerica</v>
          </cell>
          <cell r="DI1479">
            <v>0</v>
          </cell>
        </row>
        <row r="1480">
          <cell r="B1480" t="str">
            <v>Sorghum halepense</v>
          </cell>
          <cell r="C1480" t="str">
            <v>(L.) Pers.</v>
          </cell>
          <cell r="D1480" t="str">
            <v>villdurra</v>
          </cell>
          <cell r="E1480">
            <v>137928</v>
          </cell>
          <cell r="F1480">
            <v>100207</v>
          </cell>
          <cell r="G1480" t="str">
            <v>ExpertGroups/Karplanter/N</v>
          </cell>
          <cell r="H1480" t="str">
            <v>Karplanter</v>
          </cell>
          <cell r="I1480" t="str">
            <v>Karplanter</v>
          </cell>
          <cell r="J1480" t="str">
            <v>NotApplicable</v>
          </cell>
          <cell r="M1480" t="str">
            <v>canNotEstablishWithin50years</v>
          </cell>
          <cell r="AA1480">
            <v>1920</v>
          </cell>
          <cell r="AB1480" t="str">
            <v>terrestrial</v>
          </cell>
          <cell r="AD1480" t="str">
            <v>origin,unknown</v>
          </cell>
          <cell r="AE1480" t="str">
            <v>no</v>
          </cell>
          <cell r="AF1480" t="str">
            <v>unknown</v>
          </cell>
          <cell r="AI1480">
            <v>1</v>
          </cell>
          <cell r="AJ1480" t="str">
            <v>V</v>
          </cell>
          <cell r="AW1480" t="str">
            <v>Ingen kjent effekt</v>
          </cell>
          <cell r="AX1480" t="str">
            <v>Ingen kjent effekt</v>
          </cell>
          <cell r="BC1480" t="str">
            <v>Ingen kjent effekt</v>
          </cell>
          <cell r="BD1480" t="str">
            <v>Ingen kjent effekt</v>
          </cell>
          <cell r="BK1480" t="str">
            <v>subtropic_mediterranean:Asia,Africa|tropic:Asia,Africa</v>
          </cell>
          <cell r="BM1480" t="str">
            <v>temperate_nemoral:Europe,Asia,Oceania,NorthAndCentralAmerica|subtropic_unspecified:Europe,Asia,Africa,Oceania,NorthAndCentralAmerica,SouthAmerica|subtropic_highlands:Asia,Africa,SouthAmerica|tropic:Asia,Africa,Oceania,NorthAndCentralAmerica,SouthAmerica</v>
          </cell>
          <cell r="DI1480">
            <v>0</v>
          </cell>
        </row>
        <row r="1481">
          <cell r="B1481" t="str">
            <v>Spergula arvensis praevisa</v>
          </cell>
          <cell r="C1481" t="str">
            <v>(N.W.Zinger) Asch. &amp; Graebn.</v>
          </cell>
          <cell r="D1481" t="str">
            <v>åkerbendel</v>
          </cell>
          <cell r="E1481">
            <v>137960</v>
          </cell>
          <cell r="F1481">
            <v>101578</v>
          </cell>
          <cell r="G1481" t="str">
            <v>ExpertGroups/Karplanter/N</v>
          </cell>
          <cell r="H1481" t="str">
            <v>Karplanter</v>
          </cell>
          <cell r="I1481" t="str">
            <v>Karplanter</v>
          </cell>
          <cell r="J1481" t="str">
            <v>NotApplicable</v>
          </cell>
          <cell r="M1481" t="str">
            <v>NotPresentInRegion</v>
          </cell>
          <cell r="AB1481" t="str">
            <v>terrestrial</v>
          </cell>
          <cell r="AE1481" t="str">
            <v>no</v>
          </cell>
          <cell r="AF1481" t="str">
            <v>unknown</v>
          </cell>
          <cell r="AI1481">
            <v>1</v>
          </cell>
          <cell r="AJ1481" t="str">
            <v>V</v>
          </cell>
          <cell r="AW1481" t="str">
            <v>Ingen kjent effekt</v>
          </cell>
          <cell r="AX1481" t="str">
            <v>Ingen kjent effekt</v>
          </cell>
          <cell r="BC1481" t="str">
            <v>Ingen kjent effekt</v>
          </cell>
          <cell r="BD1481" t="str">
            <v>Ingen kjent effekt</v>
          </cell>
          <cell r="BK1481" t="str">
            <v>temperate_dry:Europe,Asia|subtropic_mediterranean:Europe,Asia,Africa</v>
          </cell>
          <cell r="BM1481" t="str">
            <v>temperate_dry:Europe,Asia|subtropic_mediterranean:Europe,Asia,Africa</v>
          </cell>
          <cell r="DI1481">
            <v>2</v>
          </cell>
        </row>
        <row r="1482">
          <cell r="B1482" t="str">
            <v>Spergularia platensis</v>
          </cell>
          <cell r="C1482" t="str">
            <v>(Cambess.) Fenzl</v>
          </cell>
          <cell r="D1482" t="str">
            <v>møllebendel</v>
          </cell>
          <cell r="E1482">
            <v>61543</v>
          </cell>
          <cell r="F1482">
            <v>101583</v>
          </cell>
          <cell r="G1482" t="str">
            <v>ExpertGroups/Karplanter/N</v>
          </cell>
          <cell r="H1482" t="str">
            <v>Karplanter</v>
          </cell>
          <cell r="I1482" t="str">
            <v>Karplanter</v>
          </cell>
          <cell r="J1482" t="str">
            <v>NotApplicable</v>
          </cell>
          <cell r="M1482" t="str">
            <v>canNotEstablishWithin50years</v>
          </cell>
          <cell r="AA1482">
            <v>1930</v>
          </cell>
          <cell r="AB1482" t="str">
            <v>terrestrial</v>
          </cell>
          <cell r="AD1482" t="str">
            <v>origin</v>
          </cell>
          <cell r="AE1482" t="str">
            <v>no</v>
          </cell>
          <cell r="AF1482" t="str">
            <v>unknown</v>
          </cell>
          <cell r="AI1482">
            <v>1</v>
          </cell>
          <cell r="AJ1482" t="str">
            <v>V</v>
          </cell>
          <cell r="AW1482" t="str">
            <v>Ingen kjent effekt</v>
          </cell>
          <cell r="AX1482" t="str">
            <v>Ingen kjent effekt</v>
          </cell>
          <cell r="BC1482" t="str">
            <v>Ingen kjent effekt</v>
          </cell>
          <cell r="BD1482" t="str">
            <v>Ingen kjent effekt</v>
          </cell>
          <cell r="BK1482" t="str">
            <v>subtropic_unspecified:NorthAndCentralAmerica,SouthAmerica|tropic:NorthAndCentralAmerica,SouthAmerica</v>
          </cell>
          <cell r="BM1482" t="str">
            <v>subtropic_unspecified:NorthAndCentralAmerica,SouthAmerica|tropic:NorthAndCentralAmerica,SouthAmerica</v>
          </cell>
          <cell r="DI1482">
            <v>0</v>
          </cell>
        </row>
        <row r="1483">
          <cell r="B1483" t="str">
            <v>Spinacia oleracea</v>
          </cell>
          <cell r="C1483" t="str">
            <v>L.</v>
          </cell>
          <cell r="D1483" t="str">
            <v>spinat</v>
          </cell>
          <cell r="E1483">
            <v>61398</v>
          </cell>
          <cell r="F1483">
            <v>101438</v>
          </cell>
          <cell r="G1483" t="str">
            <v>ExpertGroups/Karplanter/N</v>
          </cell>
          <cell r="H1483" t="str">
            <v>Karplanter</v>
          </cell>
          <cell r="I1483" t="str">
            <v>Karplanter</v>
          </cell>
          <cell r="J1483" t="str">
            <v>NotApplicable</v>
          </cell>
          <cell r="M1483" t="str">
            <v>traditionalProductionSpecie</v>
          </cell>
          <cell r="AA1483">
            <v>1925</v>
          </cell>
          <cell r="AB1483" t="str">
            <v>terrestrial</v>
          </cell>
          <cell r="AD1483" t="str">
            <v>unknown</v>
          </cell>
          <cell r="AE1483" t="str">
            <v>no</v>
          </cell>
          <cell r="AF1483" t="str">
            <v>unknown</v>
          </cell>
          <cell r="AI1483">
            <v>1</v>
          </cell>
          <cell r="AJ1483" t="str">
            <v>V</v>
          </cell>
          <cell r="AW1483" t="str">
            <v>Ingen kjent effekt</v>
          </cell>
          <cell r="AX1483" t="str">
            <v>Ingen kjent effekt</v>
          </cell>
          <cell r="BC1483" t="str">
            <v>Ingen kjent effekt</v>
          </cell>
          <cell r="BD1483" t="str">
            <v>Ingen kjent effekt</v>
          </cell>
          <cell r="BK1483" t="str">
            <v>subtropic_unspecified:Asia</v>
          </cell>
          <cell r="BM1483" t="str">
            <v>temperate_nemoral:Europe,Asia,Oceania,NorthAndCentralAmerica|subtropic_unspecified:Asia|subtropic_mediterranean:Europe,Asia,Africa,Oceania,NorthAndCentralAmerica</v>
          </cell>
          <cell r="DI1483">
            <v>1</v>
          </cell>
        </row>
        <row r="1484">
          <cell r="B1484" t="str">
            <v>Spiraea baldschuanica</v>
          </cell>
          <cell r="C1484" t="str">
            <v>B.Fedtsch.</v>
          </cell>
          <cell r="E1484">
            <v>85752</v>
          </cell>
          <cell r="F1484">
            <v>128863</v>
          </cell>
          <cell r="G1484" t="str">
            <v>ExpertGroups/Karplanter/N</v>
          </cell>
          <cell r="H1484" t="str">
            <v>Karplanter</v>
          </cell>
          <cell r="I1484" t="str">
            <v>Karplanter</v>
          </cell>
          <cell r="J1484" t="str">
            <v>NotApplicable</v>
          </cell>
          <cell r="M1484" t="str">
            <v>canNotEstablishWithin50years</v>
          </cell>
          <cell r="AA1484">
            <v>1991</v>
          </cell>
          <cell r="AB1484" t="str">
            <v>terrestrial</v>
          </cell>
          <cell r="AD1484" t="str">
            <v>unknown</v>
          </cell>
          <cell r="AE1484" t="str">
            <v>no</v>
          </cell>
          <cell r="AF1484" t="str">
            <v>unknown</v>
          </cell>
          <cell r="AI1484">
            <v>10</v>
          </cell>
          <cell r="AJ1484" t="str">
            <v>V</v>
          </cell>
          <cell r="AW1484" t="str">
            <v>Ingen kjent effekt</v>
          </cell>
          <cell r="AX1484" t="str">
            <v>Ingen kjent effekt</v>
          </cell>
          <cell r="BC1484" t="str">
            <v>Ingen kjent effekt</v>
          </cell>
          <cell r="BD1484" t="str">
            <v>Ingen kjent effekt</v>
          </cell>
          <cell r="BK1484" t="str">
            <v>temperate_dry:Asia</v>
          </cell>
          <cell r="BM1484" t="str">
            <v>temperate_dry:Asia</v>
          </cell>
          <cell r="DI1484">
            <v>0</v>
          </cell>
        </row>
        <row r="1485">
          <cell r="B1485" t="str">
            <v>Spiraea betulifolia</v>
          </cell>
          <cell r="C1485" t="str">
            <v>Pall.</v>
          </cell>
          <cell r="D1485" t="str">
            <v>bjørkebladspirea</v>
          </cell>
          <cell r="E1485">
            <v>105301</v>
          </cell>
          <cell r="F1485">
            <v>145647</v>
          </cell>
          <cell r="G1485" t="str">
            <v>ExpertGroups/Karplanter/N</v>
          </cell>
          <cell r="H1485" t="str">
            <v>Karplanter</v>
          </cell>
          <cell r="I1485" t="str">
            <v>Karplanter</v>
          </cell>
          <cell r="J1485" t="str">
            <v>AlienSpecie</v>
          </cell>
          <cell r="N1485">
            <v>2</v>
          </cell>
          <cell r="O1485" t="str">
            <v>V</v>
          </cell>
          <cell r="Q1485">
            <v>1</v>
          </cell>
          <cell r="T1485" t="str">
            <v>LO</v>
          </cell>
          <cell r="U1485">
            <v>2</v>
          </cell>
          <cell r="V1485" t="str">
            <v>2AB,1</v>
          </cell>
          <cell r="W1485" t="str">
            <v>NK</v>
          </cell>
          <cell r="AA1485">
            <v>2005</v>
          </cell>
          <cell r="AB1485" t="str">
            <v>terrestrial</v>
          </cell>
          <cell r="AD1485" t="str">
            <v>unknown</v>
          </cell>
          <cell r="AE1485" t="str">
            <v>no</v>
          </cell>
          <cell r="AF1485" t="str">
            <v>unknown</v>
          </cell>
          <cell r="AG1485">
            <v>2009</v>
          </cell>
          <cell r="AH1485" t="str">
            <v>Tr Harstad: Seljestad</v>
          </cell>
          <cell r="AI1485">
            <v>10</v>
          </cell>
          <cell r="AJ1485" t="str">
            <v>V</v>
          </cell>
          <cell r="AL1485">
            <v>1</v>
          </cell>
          <cell r="AM1485" t="str">
            <v>importDirect</v>
          </cell>
          <cell r="AN1485">
            <v>3</v>
          </cell>
          <cell r="AO1485" t="str">
            <v>introductionEscaped,spreadNaturalDispersal</v>
          </cell>
          <cell r="AP1485" t="str">
            <v>Tr,Fi</v>
          </cell>
          <cell r="AQ1485">
            <v>12</v>
          </cell>
          <cell r="AR1485">
            <v>5</v>
          </cell>
          <cell r="AS1485">
            <v>60</v>
          </cell>
          <cell r="AT1485">
            <v>6500</v>
          </cell>
          <cell r="AU1485">
            <v>120</v>
          </cell>
          <cell r="AV1485">
            <v>80</v>
          </cell>
          <cell r="AW1485" t="str">
            <v>Ingen kjent effekt</v>
          </cell>
          <cell r="AX1485" t="str">
            <v>Ingen kjent effekt</v>
          </cell>
          <cell r="BC1485" t="str">
            <v>Ingen kjent effekt</v>
          </cell>
          <cell r="BD1485" t="str">
            <v>Ingen kjent effekt</v>
          </cell>
          <cell r="BE1485" t="str">
            <v>no</v>
          </cell>
          <cell r="BF1485" t="str">
            <v>no</v>
          </cell>
          <cell r="BG1485" t="str">
            <v>V</v>
          </cell>
          <cell r="BK1485" t="str">
            <v>polar:Asia|temperate_boreal:Asia|temperate_nemoral:Asia</v>
          </cell>
          <cell r="BM1485" t="str">
            <v>polar:Asia|temperate_boreal:Europe,Asia|temperate_nemoral:Asia</v>
          </cell>
          <cell r="BO1485">
            <v>2</v>
          </cell>
          <cell r="BR1485" t="str">
            <v>RedListCategoryLevel</v>
          </cell>
          <cell r="BT1485">
            <v>2</v>
          </cell>
          <cell r="BV1485" t="str">
            <v>X</v>
          </cell>
          <cell r="BW1485" t="str">
            <v>SpreadYearlyIncreaseCalculatedExpansionSpeed</v>
          </cell>
          <cell r="BX1485">
            <v>136.85</v>
          </cell>
          <cell r="BY1485">
            <v>1</v>
          </cell>
          <cell r="CB1485" t="str">
            <v>T32,T35</v>
          </cell>
          <cell r="CC1485">
            <v>1</v>
          </cell>
          <cell r="CH1485">
            <v>1</v>
          </cell>
          <cell r="CM1485">
            <v>1</v>
          </cell>
          <cell r="CQ1485">
            <v>1</v>
          </cell>
          <cell r="CU1485">
            <v>1</v>
          </cell>
          <cell r="CX1485">
            <v>0</v>
          </cell>
          <cell r="CY1485">
            <v>1</v>
          </cell>
          <cell r="DB1485">
            <v>0</v>
          </cell>
          <cell r="DC1485" t="str">
            <v>&amp;#39:Bjørkebladspirea&amp;#39: &lt;i&gt;Spiraea betulifolia&lt;/i&gt; en omlag 1 m høy busk som formerer seg seksuelt med frø. Den er utbredt fra nordøstligste Asia (Chukotka) sør til Japan. Dersom forholdene ligger til rette (genetisk ulike planter i nærheten av hverandre) kan denne arten ekspandere raskt i Norge. Arten er mye brukt i hager og grøntanlegg, spesielt i nordlige og høyereliggende deler av landet.</v>
          </cell>
          <cell r="DD1485" t="str">
            <v>Arten er funnet noen få ganger i Norge. &lt;i&gt;Spiraea betulifolia&lt;/i&gt; ble først funnet i Fi Sør-Varanger i 2005. Etter det er arten funnet to steder i Tr Harstad i 2009 og 2010.</v>
          </cell>
          <cell r="DE1485" t="str">
            <v>Arten er innført som hageplante. Den spres med frø, hageutkast og flytting av jordmasser. Arten spres i utgangspunktet passivt eller via bekker e.l. Den kan opplagt formere seg med frø i Norge, men gjør det trolig nokså sjelden fordi den krever krysspollinering.</v>
          </cell>
          <cell r="DF1485" t="str">
            <v>Invasjonspotensialet er begrenset, med usikkerhet ned til lite. Arten har en begrenset median levetid og en begrenset (til liten) ekspansjonshastighet.</v>
          </cell>
          <cell r="DG1485" t="str">
            <v>Arten har ingen kjent negativ økologisk effekt.</v>
          </cell>
          <cell r="DH1485" t="str">
            <v>&amp;#39:Bjørkebladspirea&amp;#39: vurderes til låg økologisk risiko med usikkerhet til ingen kjent risiko, og utelukkende på grunn av invasjonspotensialet.</v>
          </cell>
          <cell r="DI1485">
            <v>0</v>
          </cell>
        </row>
        <row r="1486">
          <cell r="B1486" t="str">
            <v>Spiraea blumei</v>
          </cell>
          <cell r="C1486" t="str">
            <v>G.Don</v>
          </cell>
          <cell r="E1486">
            <v>85753</v>
          </cell>
          <cell r="F1486">
            <v>128864</v>
          </cell>
          <cell r="G1486" t="str">
            <v>ExpertGroups/Karplanter/N</v>
          </cell>
          <cell r="H1486" t="str">
            <v>Karplanter</v>
          </cell>
          <cell r="I1486" t="str">
            <v>Karplanter</v>
          </cell>
          <cell r="J1486" t="str">
            <v>NotApplicable</v>
          </cell>
          <cell r="M1486" t="str">
            <v>canNotEstablishWithin50years</v>
          </cell>
          <cell r="AA1486">
            <v>1979</v>
          </cell>
          <cell r="AB1486" t="str">
            <v>terrestrial</v>
          </cell>
          <cell r="AD1486" t="str">
            <v>unknown</v>
          </cell>
          <cell r="AE1486" t="str">
            <v>no</v>
          </cell>
          <cell r="AF1486" t="str">
            <v>unknown</v>
          </cell>
          <cell r="AI1486">
            <v>10</v>
          </cell>
          <cell r="AJ1486" t="str">
            <v>V</v>
          </cell>
          <cell r="AW1486" t="str">
            <v>Ingen kjent effekt</v>
          </cell>
          <cell r="AX1486" t="str">
            <v>Ingen kjent effekt</v>
          </cell>
          <cell r="BC1486" t="str">
            <v>Ingen kjent effekt</v>
          </cell>
          <cell r="BD1486" t="str">
            <v>Ingen kjent effekt</v>
          </cell>
          <cell r="BK1486" t="str">
            <v>temperate_nemoral:Asia|subtropic_humid:Asia</v>
          </cell>
          <cell r="BM1486" t="str">
            <v>temperate_nemoral:Asia|subtropic_humid:Asia</v>
          </cell>
          <cell r="DI1486">
            <v>0</v>
          </cell>
        </row>
        <row r="1487">
          <cell r="B1487" t="str">
            <v>Spiraea canescens</v>
          </cell>
          <cell r="C1487" t="str">
            <v>D.Don</v>
          </cell>
          <cell r="E1487">
            <v>138018</v>
          </cell>
          <cell r="F1487">
            <v>128865</v>
          </cell>
          <cell r="G1487" t="str">
            <v>ExpertGroups/Karplanter/N</v>
          </cell>
          <cell r="H1487" t="str">
            <v>Karplanter</v>
          </cell>
          <cell r="I1487" t="str">
            <v>Karplanter</v>
          </cell>
          <cell r="J1487" t="str">
            <v>NotApplicable</v>
          </cell>
          <cell r="M1487" t="str">
            <v>canNotEstablishWithin50years</v>
          </cell>
          <cell r="AA1487">
            <v>1999</v>
          </cell>
          <cell r="AB1487" t="str">
            <v>terrestrial</v>
          </cell>
          <cell r="AD1487" t="str">
            <v>unknown</v>
          </cell>
          <cell r="AE1487" t="str">
            <v>no</v>
          </cell>
          <cell r="AF1487" t="str">
            <v>unknown</v>
          </cell>
          <cell r="AI1487">
            <v>10</v>
          </cell>
          <cell r="AJ1487" t="str">
            <v>V</v>
          </cell>
          <cell r="AW1487" t="str">
            <v>Ingen kjent effekt</v>
          </cell>
          <cell r="AX1487" t="str">
            <v>Ingen kjent effekt</v>
          </cell>
          <cell r="BC1487" t="str">
            <v>Ingen kjent effekt</v>
          </cell>
          <cell r="BD1487" t="str">
            <v>Ingen kjent effekt</v>
          </cell>
          <cell r="BK1487" t="str">
            <v>subtropic_highlands:Asia</v>
          </cell>
          <cell r="BM1487" t="str">
            <v>subtropic_highlands:Asia</v>
          </cell>
          <cell r="DI1487">
            <v>0</v>
          </cell>
        </row>
        <row r="1488">
          <cell r="B1488" t="str">
            <v>Spiraea douglasii</v>
          </cell>
          <cell r="C1488" t="str">
            <v>Hook.</v>
          </cell>
          <cell r="D1488" t="str">
            <v>douglasspirea</v>
          </cell>
          <cell r="E1488">
            <v>63469</v>
          </cell>
          <cell r="F1488">
            <v>103509</v>
          </cell>
          <cell r="G1488" t="str">
            <v>ExpertGroups/Karplanter/N</v>
          </cell>
          <cell r="H1488" t="str">
            <v>Karplanter</v>
          </cell>
          <cell r="I1488" t="str">
            <v>Karplanter</v>
          </cell>
          <cell r="J1488" t="str">
            <v>AlienSpecie</v>
          </cell>
          <cell r="N1488">
            <v>1</v>
          </cell>
          <cell r="P1488" t="str">
            <v>V</v>
          </cell>
          <cell r="Q1488">
            <v>1</v>
          </cell>
          <cell r="T1488" t="str">
            <v>NK</v>
          </cell>
          <cell r="U1488">
            <v>1</v>
          </cell>
          <cell r="V1488" t="str">
            <v>1,1</v>
          </cell>
          <cell r="W1488" t="str">
            <v>LO</v>
          </cell>
          <cell r="X1488">
            <v>2</v>
          </cell>
          <cell r="Y1488">
            <v>3</v>
          </cell>
          <cell r="Z1488">
            <v>1</v>
          </cell>
          <cell r="AA1488">
            <v>1918</v>
          </cell>
          <cell r="AB1488" t="str">
            <v>terrestrial</v>
          </cell>
          <cell r="AD1488" t="str">
            <v>unknown</v>
          </cell>
          <cell r="AE1488" t="str">
            <v>yes</v>
          </cell>
          <cell r="AF1488" t="str">
            <v>unknown</v>
          </cell>
          <cell r="AG1488">
            <v>1925</v>
          </cell>
          <cell r="AH1488" t="str">
            <v>Ho Stord: Lærerskolen</v>
          </cell>
          <cell r="AI1488">
            <v>10</v>
          </cell>
          <cell r="AJ1488" t="str">
            <v>V</v>
          </cell>
          <cell r="AL1488">
            <v>1</v>
          </cell>
          <cell r="AM1488" t="str">
            <v>importDirect</v>
          </cell>
          <cell r="AN1488">
            <v>3</v>
          </cell>
          <cell r="AO1488" t="str">
            <v>introductionEscaped</v>
          </cell>
          <cell r="AP1488" t="str">
            <v>Ve,Aa,Va,Ro,Ho,Mr</v>
          </cell>
          <cell r="AQ1488">
            <v>36</v>
          </cell>
          <cell r="AR1488">
            <v>4</v>
          </cell>
          <cell r="AS1488">
            <v>144</v>
          </cell>
          <cell r="AT1488">
            <v>84000</v>
          </cell>
          <cell r="AU1488">
            <v>216</v>
          </cell>
          <cell r="AV1488">
            <v>90</v>
          </cell>
          <cell r="AW1488" t="str">
            <v>Ingen kjent effekt</v>
          </cell>
          <cell r="AX1488" t="str">
            <v>Ingen kjent effekt</v>
          </cell>
          <cell r="BC1488" t="str">
            <v>Ingen kjent effekt</v>
          </cell>
          <cell r="BD1488" t="str">
            <v>Ingen kjent effekt</v>
          </cell>
          <cell r="BE1488" t="str">
            <v>no</v>
          </cell>
          <cell r="BF1488" t="str">
            <v>no</v>
          </cell>
          <cell r="BG1488" t="str">
            <v>V</v>
          </cell>
          <cell r="BK1488" t="str">
            <v>temperate_boreal:NorthAndCentralAmerica|temperate_nemoral:NorthAndCentralAmerica</v>
          </cell>
          <cell r="BM1488" t="str">
            <v>temperate_boreal:Europe,NorthAndCentralAmerica|temperate_nemoral:Europe,NorthAndCentralAmerica</v>
          </cell>
          <cell r="BO1488">
            <v>2</v>
          </cell>
          <cell r="BP1488" t="str">
            <v>X</v>
          </cell>
          <cell r="BR1488" t="str">
            <v>RedListCategoryLevel</v>
          </cell>
          <cell r="BT1488">
            <v>1</v>
          </cell>
          <cell r="BU1488" t="str">
            <v>X</v>
          </cell>
          <cell r="BW1488" t="str">
            <v>SpreadYearlyIncreaseObservations</v>
          </cell>
          <cell r="BX1488">
            <v>48</v>
          </cell>
          <cell r="BY1488">
            <v>1</v>
          </cell>
          <cell r="CB1488" t="str">
            <v>T35,T40,T43-C-1</v>
          </cell>
          <cell r="CC1488">
            <v>1</v>
          </cell>
          <cell r="CH1488">
            <v>1</v>
          </cell>
          <cell r="CM1488">
            <v>1</v>
          </cell>
          <cell r="CQ1488">
            <v>1</v>
          </cell>
          <cell r="CU1488">
            <v>1</v>
          </cell>
          <cell r="CX1488">
            <v>0</v>
          </cell>
          <cell r="CY1488">
            <v>1</v>
          </cell>
          <cell r="DB1488">
            <v>0</v>
          </cell>
          <cell r="DC1488" t="str">
            <v>Douglasspirea &lt;em&gt;Spiraea douglasii&lt;/em&gt; er en 1-2 m høy busk. Den kommer fra vestlige deler av Nord-Amerika. Den har frøformering og setter i tillegg store mengder rotskudd som sikrer effektiv klonal vekst.</v>
          </cell>
          <cell r="DD1488" t="str">
            <v>&lt;p&gt;Siden første funn i 1918 i Vf Sandefjord er douglasspirea registrert på få lokaliteter, mindre enn en gang hvert tiende år, hist og her trolig fra Oslo og Vestfold til Møre og Romsdal. &lt;/p&gt;</v>
          </cell>
          <cell r="DE1488" t="str">
            <v>Douglasspirea brukes litt som prydbusk i Norge. Arten formerer seg med frø og har klonal vekst med rotskudd .</v>
          </cell>
          <cell r="DF1488" t="str">
            <v>Invasjonspotensialet er lite, med usikkerhet opp til begrenset, som en kombinasjon av begrenset (til moderat) median levetid og liten (til begrenset) ekspansjonshastighet. Det er lite som tyder på at arten er i særlig markert spredning eller etablering. Det er egentlig overraskende. Den er hardfør og går som hjemlig godt opp i boreale belter i Nord-Amerika.</v>
          </cell>
          <cell r="DG1488" t="str">
            <v>Arten er en myr- og myrskogart, ofte på torvgrunn, og dette er naturtyper nokså langt fra de hagene der den dyrkes. Den kan virke som den har problemer med å nå fram til naturtyper egnet for den i Norge. Arten har derfor ingen kjent negativ økologisk effekt.</v>
          </cell>
          <cell r="DH1488" t="str">
            <v>&lt;p&gt;Douglasspirea vurderes til ingen kjent økologisk risiko, med usikkerhet opp til låg risiko.&lt;br/&gt;&lt;/p&gt;</v>
          </cell>
          <cell r="DI1488">
            <v>0</v>
          </cell>
        </row>
        <row r="1489">
          <cell r="B1489" t="str">
            <v>Spiraea media</v>
          </cell>
          <cell r="C1489" t="str">
            <v>Schmidt</v>
          </cell>
          <cell r="D1489" t="str">
            <v>karpatspirea</v>
          </cell>
          <cell r="E1489">
            <v>63473</v>
          </cell>
          <cell r="F1489">
            <v>103513</v>
          </cell>
          <cell r="G1489" t="str">
            <v>ExpertGroups/Karplanter/N</v>
          </cell>
          <cell r="H1489" t="str">
            <v>Karplanter</v>
          </cell>
          <cell r="I1489" t="str">
            <v>Karplanter</v>
          </cell>
          <cell r="J1489" t="str">
            <v>AlienSpecie</v>
          </cell>
          <cell r="N1489">
            <v>2</v>
          </cell>
          <cell r="Q1489">
            <v>1</v>
          </cell>
          <cell r="T1489" t="str">
            <v>LO</v>
          </cell>
          <cell r="U1489">
            <v>2</v>
          </cell>
          <cell r="V1489" t="str">
            <v>2AB,1</v>
          </cell>
          <cell r="X1489">
            <v>2</v>
          </cell>
          <cell r="Y1489">
            <v>3</v>
          </cell>
          <cell r="Z1489">
            <v>1</v>
          </cell>
          <cell r="AA1489">
            <v>1993</v>
          </cell>
          <cell r="AB1489" t="str">
            <v>terrestrial</v>
          </cell>
          <cell r="AD1489" t="str">
            <v>unknown</v>
          </cell>
          <cell r="AE1489" t="str">
            <v>yes</v>
          </cell>
          <cell r="AF1489" t="str">
            <v>unknown</v>
          </cell>
          <cell r="AG1489">
            <v>1993</v>
          </cell>
          <cell r="AH1489" t="str">
            <v>No Vega: Tåvær</v>
          </cell>
          <cell r="AI1489">
            <v>10</v>
          </cell>
          <cell r="AJ1489" t="str">
            <v>V</v>
          </cell>
          <cell r="AL1489">
            <v>1</v>
          </cell>
          <cell r="AM1489" t="str">
            <v>importDirect</v>
          </cell>
          <cell r="AN1489">
            <v>3</v>
          </cell>
          <cell r="AO1489" t="str">
            <v>introductionEscaped</v>
          </cell>
          <cell r="AP1489" t="str">
            <v>OsA,Aa,Nt,No</v>
          </cell>
          <cell r="AQ1489">
            <v>16</v>
          </cell>
          <cell r="AR1489">
            <v>4</v>
          </cell>
          <cell r="AS1489">
            <v>64</v>
          </cell>
          <cell r="AT1489">
            <v>54000</v>
          </cell>
          <cell r="AU1489">
            <v>180</v>
          </cell>
          <cell r="AV1489">
            <v>80</v>
          </cell>
          <cell r="AW1489" t="str">
            <v>Ingen kjent effekt</v>
          </cell>
          <cell r="AX1489" t="str">
            <v>Ingen kjent effekt</v>
          </cell>
          <cell r="BC1489" t="str">
            <v>Ingen kjent effekt</v>
          </cell>
          <cell r="BD1489" t="str">
            <v>Ingen kjent effekt</v>
          </cell>
          <cell r="BE1489" t="str">
            <v>no</v>
          </cell>
          <cell r="BF1489" t="str">
            <v>no</v>
          </cell>
          <cell r="BK1489" t="str">
            <v>temperate_boreal:Asia|temperate_nemoral:Europe,Asia</v>
          </cell>
          <cell r="BM1489" t="str">
            <v>temperate_boreal:Europe,Asia|temperate_nemoral:Europe,Asia</v>
          </cell>
          <cell r="BO1489">
            <v>2</v>
          </cell>
          <cell r="BR1489" t="str">
            <v>RedListCategoryLevel</v>
          </cell>
          <cell r="BT1489">
            <v>2</v>
          </cell>
          <cell r="BW1489" t="str">
            <v>SpreadYearlyIncreaseCalculatedExpansionSpeed</v>
          </cell>
          <cell r="BX1489">
            <v>74.64</v>
          </cell>
          <cell r="BY1489">
            <v>1</v>
          </cell>
          <cell r="CB1489" t="str">
            <v>T32,T4,T43-C-1</v>
          </cell>
          <cell r="CC1489">
            <v>1</v>
          </cell>
          <cell r="CH1489">
            <v>1</v>
          </cell>
          <cell r="CM1489">
            <v>1</v>
          </cell>
          <cell r="CQ1489">
            <v>1</v>
          </cell>
          <cell r="CU1489">
            <v>1</v>
          </cell>
          <cell r="CX1489">
            <v>0</v>
          </cell>
          <cell r="CY1489">
            <v>1</v>
          </cell>
          <cell r="DB1489">
            <v>0</v>
          </cell>
          <cell r="DC1489" t="str">
            <v>Karpatspirea &lt;em&gt;Spiraea media &lt;/em&gt;er en ca. 1,5 m høy busk. Arten har frøformering og formerer seg også klonalt med rotskudd. Den er eurasiatisk med disjunkte arealer i Øst-Europa og Sibir - Øst-Asia.&lt;i&gt; &lt;/i&gt; Arten er meget hardfør, en av de to spirea-artene som går lengst nord i verden, og den når Arktis i Sibir.</v>
          </cell>
          <cell r="DD1489" t="str">
            <v>&lt;p&gt;Karpatspirea er bare funnet noen få ganger i Norge: No Vega: Tåvær 1993, tilsynelatende vill, men trolig gjenstående etter dyrkning: og Oslo: Skøyen 2004 og Bygdøy 2008, begge forekomstene gjenstående buskas, det på Bygdøy kanskje svært gammelt (1800-tallet). Den er dessuten funnet i AA Bygland: Vikeli i 2001 og NT Inderøy: Rostad 2007.&lt;/p&gt;</v>
          </cell>
          <cell r="DE1489" t="str">
            <v>Arten er innført som hageplante. Den formerer seg seksuelt med frø. Den er handelsvare (som balkanspirea) med herdighet 7, og kan opplagt formere seg med frø i Norge. Den gjør det trolig ikke fordi den er nokså sjelden plantet og fordi den krever krysspollinering. Dersom forholdene ligger til rette (genetisk ulike planter i nærheten av hverandre), kan denne arten begynne å ekspandere i Norge.</v>
          </cell>
          <cell r="DF1489" t="str">
            <v>Invasjonspotensialet er begrenset, med begrenset median levetid og begrenset ekspansjonshastighet.</v>
          </cell>
          <cell r="DG1489" t="str">
            <v>Arten har ingen kjent negativ økologisk effekt.</v>
          </cell>
          <cell r="DH1489" t="str">
            <v>&lt;p&gt;Karpatspirea vurderes til låg økologisk risiko, og bare på grunn av invasjonspotensialet.&lt;/p&gt;</v>
          </cell>
          <cell r="DI1489">
            <v>0</v>
          </cell>
        </row>
        <row r="1490">
          <cell r="B1490" t="str">
            <v>Spiraea nipponica</v>
          </cell>
          <cell r="C1490" t="str">
            <v>Maxim.</v>
          </cell>
          <cell r="D1490" t="str">
            <v>nipponspirea</v>
          </cell>
          <cell r="E1490">
            <v>105302</v>
          </cell>
          <cell r="F1490">
            <v>145648</v>
          </cell>
          <cell r="G1490" t="str">
            <v>ExpertGroups/Karplanter/N</v>
          </cell>
          <cell r="H1490" t="str">
            <v>Karplanter</v>
          </cell>
          <cell r="I1490" t="str">
            <v>Karplanter</v>
          </cell>
          <cell r="J1490" t="str">
            <v>AlienSpecie</v>
          </cell>
          <cell r="N1490">
            <v>2</v>
          </cell>
          <cell r="Q1490">
            <v>1</v>
          </cell>
          <cell r="T1490" t="str">
            <v>LO</v>
          </cell>
          <cell r="U1490">
            <v>2</v>
          </cell>
          <cell r="V1490" t="str">
            <v>2AB,1</v>
          </cell>
          <cell r="AA1490">
            <v>1995</v>
          </cell>
          <cell r="AB1490" t="str">
            <v>terrestrial</v>
          </cell>
          <cell r="AD1490" t="str">
            <v>unknown</v>
          </cell>
          <cell r="AE1490" t="str">
            <v>no</v>
          </cell>
          <cell r="AF1490" t="str">
            <v>unknown</v>
          </cell>
          <cell r="AG1490">
            <v>2014</v>
          </cell>
          <cell r="AH1490" t="str">
            <v>Bu Drammen: Øvre Underlia</v>
          </cell>
          <cell r="AI1490">
            <v>10</v>
          </cell>
          <cell r="AJ1490" t="str">
            <v>V</v>
          </cell>
          <cell r="AL1490">
            <v>1</v>
          </cell>
          <cell r="AM1490" t="str">
            <v>importDirect</v>
          </cell>
          <cell r="AN1490">
            <v>3</v>
          </cell>
          <cell r="AO1490" t="str">
            <v>introductionEscaped</v>
          </cell>
          <cell r="AP1490" t="str">
            <v>Bu,Va</v>
          </cell>
          <cell r="AQ1490">
            <v>12</v>
          </cell>
          <cell r="AR1490">
            <v>4</v>
          </cell>
          <cell r="AS1490">
            <v>48</v>
          </cell>
          <cell r="AT1490">
            <v>900</v>
          </cell>
          <cell r="AU1490">
            <v>96</v>
          </cell>
          <cell r="AV1490">
            <v>100</v>
          </cell>
          <cell r="AW1490" t="str">
            <v>Ingen kjent effekt</v>
          </cell>
          <cell r="AX1490" t="str">
            <v>Ingen kjent effekt</v>
          </cell>
          <cell r="BC1490" t="str">
            <v>Ingen kjent effekt</v>
          </cell>
          <cell r="BD1490" t="str">
            <v>Ingen kjent effekt</v>
          </cell>
          <cell r="BE1490" t="str">
            <v>no</v>
          </cell>
          <cell r="BF1490" t="str">
            <v>no</v>
          </cell>
          <cell r="BG1490" t="str">
            <v>V</v>
          </cell>
          <cell r="BK1490" t="str">
            <v>temperate_nemoral:Asia</v>
          </cell>
          <cell r="BM1490" t="str">
            <v>temperate_nemoral:Europe,Asia,NorthAndCentralAmerica</v>
          </cell>
          <cell r="BO1490">
            <v>2</v>
          </cell>
          <cell r="BR1490" t="str">
            <v>RedListCategoryLevel</v>
          </cell>
          <cell r="BT1490">
            <v>2</v>
          </cell>
          <cell r="BW1490" t="str">
            <v>SpreadYearlyIncreaseCalculatedExpansionSpeed</v>
          </cell>
          <cell r="BX1490">
            <v>65.680000000000007</v>
          </cell>
          <cell r="BY1490">
            <v>1</v>
          </cell>
          <cell r="CB1490" t="str">
            <v>T43,T40,T4,T40,T43,T35</v>
          </cell>
          <cell r="CC1490">
            <v>1</v>
          </cell>
          <cell r="CH1490">
            <v>1</v>
          </cell>
          <cell r="CM1490">
            <v>1</v>
          </cell>
          <cell r="CQ1490">
            <v>1</v>
          </cell>
          <cell r="CU1490">
            <v>1</v>
          </cell>
          <cell r="CX1490">
            <v>0</v>
          </cell>
          <cell r="CY1490">
            <v>1</v>
          </cell>
          <cell r="DB1490">
            <v>0</v>
          </cell>
          <cell r="DC1490" t="str">
            <v>Spirea-arten &lt;i&gt;Spiraea nipponica&lt;/i&gt;&lt;em&gt; &lt;/em&gt;er en 1,5-2 m høy busk fra Japan. Den har frøformering og noe klonal vekst med rotskudd.&lt;p&gt;&lt;/p&gt;</v>
          </cell>
          <cell r="DD1490" t="str">
            <v>&lt;i&gt;Spiraea nipponica&lt;/i&gt; ble først funnet i VA Kristiansand: Odderøya 1995, trolig som gjenstående (og på samme sted i 2002), Solvang (2000 2001), og i Bu Drammen: Øvre Underlia som &amp;#39:restkratt i boligfelt&amp;#39: i 2014.</v>
          </cell>
          <cell r="DE1490" t="str">
            <v>&lt;i&gt;Spiraea nipponica &lt;/i&gt;har klonal vekst med rotskudd og kan danne kratt, men kan også trolig produsere frø i landet om forutsetningene er tilstede (den er utkryssende). &lt;i&gt;Spiraea nipponica&lt;/i&gt;&lt;em&gt; &lt;/em&gt;er handelsvare med herdighet 6 og kan trolig dyrkes i over store deler av landet.</v>
          </cell>
          <cell r="DF1490" t="str">
            <v>Invasjonspotensialet er begrenset, som kombinasjon av begrenset median levetid og begrenset ekspansjonshastighet. Datagrunnlaget for alle beregninger er imidlertid syltynt.</v>
          </cell>
          <cell r="DG1490" t="str">
            <v>Arten er frem til nå i hovedsak funnet gjenstående. I motsetning til flere andre spirea krever &lt;i&gt;Spiraea nipponica&lt;/i&gt; veldrenert jord for etablering. Den har potensial for etablering i både åpent grunnlende og skog, men neppe i et omfang som fører til noen signifikant fortrengning. Arten derfor har ingen kjent negativ økologisk effekt.</v>
          </cell>
          <cell r="DH1490" t="str">
            <v>&lt;i&gt;Spiraea nipponica&lt;/i&gt; vurderes til låg økologisk risiko, og bare på grunn av invasjonspotensialet.</v>
          </cell>
          <cell r="DI1490">
            <v>0</v>
          </cell>
        </row>
        <row r="1491">
          <cell r="B1491" t="str">
            <v>Spiraea veitchii</v>
          </cell>
          <cell r="C1491" t="str">
            <v>Hemsl.</v>
          </cell>
          <cell r="D1491" t="str">
            <v>bukettspirea</v>
          </cell>
          <cell r="E1491">
            <v>63479</v>
          </cell>
          <cell r="F1491">
            <v>103519</v>
          </cell>
          <cell r="G1491" t="str">
            <v>ExpertGroups/Karplanter/N</v>
          </cell>
          <cell r="H1491" t="str">
            <v>Karplanter</v>
          </cell>
          <cell r="I1491" t="str">
            <v>Karplanter</v>
          </cell>
          <cell r="J1491" t="str">
            <v>NotApplicable</v>
          </cell>
          <cell r="M1491" t="str">
            <v>NotPresentInRegion</v>
          </cell>
          <cell r="AB1491" t="str">
            <v>terrestrial</v>
          </cell>
          <cell r="AE1491" t="str">
            <v>no</v>
          </cell>
          <cell r="AF1491" t="str">
            <v>unknown</v>
          </cell>
          <cell r="AI1491">
            <v>10</v>
          </cell>
          <cell r="AJ1491" t="str">
            <v>V</v>
          </cell>
          <cell r="AW1491" t="str">
            <v>Ingen kjent effekt</v>
          </cell>
          <cell r="AX1491" t="str">
            <v>Ingen kjent effekt</v>
          </cell>
          <cell r="BC1491" t="str">
            <v>Ingen kjent effekt</v>
          </cell>
          <cell r="BD1491" t="str">
            <v>Ingen kjent effekt</v>
          </cell>
          <cell r="BK1491" t="str">
            <v>temperate_nemoral:Asia</v>
          </cell>
          <cell r="BM1491" t="str">
            <v>temperate_nemoral:Asia</v>
          </cell>
          <cell r="DI1491">
            <v>0</v>
          </cell>
        </row>
        <row r="1492">
          <cell r="B1492" t="str">
            <v>Spiraea ×arguta</v>
          </cell>
          <cell r="C1492" t="str">
            <v>Zabel</v>
          </cell>
          <cell r="D1492" t="str">
            <v>brudespirea</v>
          </cell>
          <cell r="E1492">
            <v>137992</v>
          </cell>
          <cell r="F1492">
            <v>103504</v>
          </cell>
          <cell r="G1492" t="str">
            <v>ExpertGroups/Karplanter/N</v>
          </cell>
          <cell r="H1492" t="str">
            <v>Karplanter</v>
          </cell>
          <cell r="I1492" t="str">
            <v>Karplanter</v>
          </cell>
          <cell r="J1492" t="str">
            <v>AlienSpecie</v>
          </cell>
          <cell r="N1492">
            <v>3</v>
          </cell>
          <cell r="Q1492">
            <v>1</v>
          </cell>
          <cell r="T1492" t="str">
            <v>LO</v>
          </cell>
          <cell r="U1492">
            <v>2</v>
          </cell>
          <cell r="V1492" t="str">
            <v>3AB,1</v>
          </cell>
          <cell r="X1492">
            <v>2</v>
          </cell>
          <cell r="Y1492">
            <v>3</v>
          </cell>
          <cell r="Z1492">
            <v>1</v>
          </cell>
          <cell r="AA1492">
            <v>1942</v>
          </cell>
          <cell r="AB1492" t="str">
            <v>terrestrial</v>
          </cell>
          <cell r="AD1492" t="str">
            <v>unknown</v>
          </cell>
          <cell r="AE1492" t="str">
            <v>yes</v>
          </cell>
          <cell r="AF1492" t="str">
            <v>unknown</v>
          </cell>
          <cell r="AG1492">
            <v>1989</v>
          </cell>
          <cell r="AH1492" t="str">
            <v>Oslo: Bygdøy</v>
          </cell>
          <cell r="AI1492">
            <v>10</v>
          </cell>
          <cell r="AL1492">
            <v>1</v>
          </cell>
          <cell r="AM1492" t="str">
            <v>importDirect</v>
          </cell>
          <cell r="AN1492">
            <v>3</v>
          </cell>
          <cell r="AO1492" t="str">
            <v>introductionEscaped</v>
          </cell>
          <cell r="AP1492" t="str">
            <v>Øs,OsA,He,Bu,Ve,Aa,Va,Ro,Ho,Mr,Nt,No</v>
          </cell>
          <cell r="AQ1492">
            <v>300</v>
          </cell>
          <cell r="AR1492">
            <v>4</v>
          </cell>
          <cell r="AS1492">
            <v>1200</v>
          </cell>
          <cell r="AT1492">
            <v>250000</v>
          </cell>
          <cell r="AU1492">
            <v>1800</v>
          </cell>
          <cell r="AV1492">
            <v>80</v>
          </cell>
          <cell r="AW1492" t="str">
            <v>Ingen kjent effekt</v>
          </cell>
          <cell r="AX1492" t="str">
            <v>Ingen kjent effekt</v>
          </cell>
          <cell r="BC1492" t="str">
            <v>Ingen kjent effekt</v>
          </cell>
          <cell r="BD1492" t="str">
            <v>Ingen kjent effekt</v>
          </cell>
          <cell r="BE1492" t="str">
            <v>no</v>
          </cell>
          <cell r="BF1492" t="str">
            <v>no</v>
          </cell>
          <cell r="BK1492" t="str">
            <v>unknown:Asia</v>
          </cell>
          <cell r="BM1492" t="str">
            <v>temperate_nemoral:Europe</v>
          </cell>
          <cell r="BO1492">
            <v>3</v>
          </cell>
          <cell r="BR1492" t="str">
            <v>RedListCategoryLevel</v>
          </cell>
          <cell r="BT1492">
            <v>3</v>
          </cell>
          <cell r="BW1492" t="str">
            <v>SpreadYearlyIncreaseObservations</v>
          </cell>
          <cell r="BX1492">
            <v>306</v>
          </cell>
          <cell r="BY1492">
            <v>1</v>
          </cell>
          <cell r="CB1492" t="str">
            <v>T4,T32,T32,T37-C-3,T40,T35</v>
          </cell>
          <cell r="CC1492">
            <v>1</v>
          </cell>
          <cell r="CH1492">
            <v>1</v>
          </cell>
          <cell r="CM1492">
            <v>1</v>
          </cell>
          <cell r="CQ1492">
            <v>1</v>
          </cell>
          <cell r="CU1492">
            <v>1</v>
          </cell>
          <cell r="CX1492">
            <v>0</v>
          </cell>
          <cell r="CY1492">
            <v>1</v>
          </cell>
          <cell r="DB1492">
            <v>0</v>
          </cell>
          <cell r="DC1492" t="str">
            <v>Brudespirea &lt;em&gt;Spiraea &lt;/em&gt;x &lt;em&gt;arguta &lt;/em&gt;er en 1-2 m høy prydbusk. Den er frøsteril, men kan formere seg litt med skudd som rotslår og rotskudd. Den er en hagehybrid mellom de to kinesiske artene &lt;em&gt;S. multiflora &lt;/em&gt;og &lt;em&gt;S. thunbergii&lt;/em&gt;.&lt;br/&gt;Det er sannsynlig at det forvillete materialet er heterogent og at en betydelig del av det kan høre til &lt;i&gt;S. &lt;/i&gt;x &lt;i&gt;cinerea&lt;/i&gt; &amp;#39:Grefsheim&amp;#39:, den kultivaren som for tida omsettes som &amp;#39:brudespirea&amp;#39:. Herbariematerialet er ikke blitt revidert med tanke på dette.</v>
          </cell>
          <cell r="DD1492" t="str">
            <v>&lt;p&gt;Siden første funn av forvillet plante i 1989 i Oslo er brudespirea registrert mer enn 80 ganger, de fleste det siste tiåret, i lavland/kystområder fra Østfold til Nordland.&lt;/p&gt;</v>
          </cell>
          <cell r="DE1492" t="str">
            <v>Brudespirea ble tatt i bruk i norske hager i 1930-50-årene, men blir nå i økende grad erstattet av &lt;i&gt;Spiraea&lt;/i&gt; x &lt;i&gt;cinerea&lt;/i&gt; &amp;#39:Grefsheim&amp;#39:. Brudespirea markedsføres med herdighet 6. Brudespirea&lt;em&gt; &lt;/em&gt;produserer ikke frø, og sprer seg nesten ikke med rotskudd. Videre forvilling av brudespirea vil trolig skje ved utkast fra gamle hager.</v>
          </cell>
          <cell r="DF1492" t="str">
            <v>Invasjonspotensialet er moderat, med moderat lang median levetid og moderat ekspansjonshastighet.</v>
          </cell>
          <cell r="DG1492" t="str">
            <v>Arten er registrert i veikanter, avfallsplasser, i gammel eng, skogkanter og kratt. Den har ingen kjent negativ økologisk effekt.</v>
          </cell>
          <cell r="DH1492" t="str">
            <v>&lt;p&gt;Brudespirea vurderes til låg økologisk risiko, og bare på grunn av invasjonspotensialet. Dersom det er en betydelig andel feilbestemmelser i det innsamlete herbariematerialet, kan dette gjøre at arten må beregnes med et mindre invasjonspotensial, men den vil bli i samme risikokategori.&lt;/p&gt;</v>
          </cell>
          <cell r="DI1492">
            <v>0</v>
          </cell>
        </row>
        <row r="1493">
          <cell r="B1493" t="str">
            <v>Spiraea ×bumalda</v>
          </cell>
          <cell r="C1493" t="str">
            <v>Burv.</v>
          </cell>
          <cell r="D1493" t="str">
            <v>rosespirea</v>
          </cell>
          <cell r="E1493">
            <v>138000</v>
          </cell>
          <cell r="F1493">
            <v>103506</v>
          </cell>
          <cell r="G1493" t="str">
            <v>ExpertGroups/Karplanter/N</v>
          </cell>
          <cell r="H1493" t="str">
            <v>Karplanter</v>
          </cell>
          <cell r="I1493" t="str">
            <v>Karplanter</v>
          </cell>
          <cell r="J1493" t="str">
            <v>NotApplicable</v>
          </cell>
          <cell r="M1493" t="str">
            <v>NotPresentInRegion</v>
          </cell>
          <cell r="X1493">
            <v>2</v>
          </cell>
          <cell r="Y1493">
            <v>3</v>
          </cell>
          <cell r="Z1493">
            <v>1</v>
          </cell>
          <cell r="AB1493" t="str">
            <v>terrestrial</v>
          </cell>
          <cell r="AE1493" t="str">
            <v>yes</v>
          </cell>
          <cell r="AF1493" t="str">
            <v>unknown</v>
          </cell>
          <cell r="AI1493">
            <v>10</v>
          </cell>
          <cell r="AW1493" t="str">
            <v>Ingen kjent effekt</v>
          </cell>
          <cell r="AX1493" t="str">
            <v>Ingen kjent effekt</v>
          </cell>
          <cell r="BC1493" t="str">
            <v>Ingen kjent effekt</v>
          </cell>
          <cell r="BD1493" t="str">
            <v>Ingen kjent effekt</v>
          </cell>
          <cell r="BK1493" t="str">
            <v>unknown:Asia</v>
          </cell>
          <cell r="DI1493">
            <v>0</v>
          </cell>
        </row>
        <row r="1494">
          <cell r="B1494" t="str">
            <v>Spiraea ×cinerea</v>
          </cell>
          <cell r="C1494" t="str">
            <v>Zabel</v>
          </cell>
          <cell r="D1494" t="str">
            <v>gråspirea</v>
          </cell>
          <cell r="E1494">
            <v>160901</v>
          </cell>
          <cell r="F1494">
            <v>103508</v>
          </cell>
          <cell r="G1494" t="str">
            <v>ExpertGroups/Karplanter/N</v>
          </cell>
          <cell r="H1494" t="str">
            <v>Karplanter</v>
          </cell>
          <cell r="I1494" t="str">
            <v>Karplanter</v>
          </cell>
          <cell r="J1494" t="str">
            <v>AlienSpecie</v>
          </cell>
          <cell r="N1494">
            <v>3</v>
          </cell>
          <cell r="Q1494">
            <v>1</v>
          </cell>
          <cell r="T1494" t="str">
            <v>LO</v>
          </cell>
          <cell r="U1494">
            <v>2</v>
          </cell>
          <cell r="V1494" t="str">
            <v>3B,1</v>
          </cell>
          <cell r="X1494">
            <v>2</v>
          </cell>
          <cell r="Y1494">
            <v>2</v>
          </cell>
          <cell r="Z1494">
            <v>1</v>
          </cell>
          <cell r="AA1494">
            <v>1989</v>
          </cell>
          <cell r="AB1494" t="str">
            <v>terrestrial</v>
          </cell>
          <cell r="AD1494" t="str">
            <v>unknown</v>
          </cell>
          <cell r="AE1494" t="str">
            <v>yes</v>
          </cell>
          <cell r="AF1494" t="str">
            <v>unknown</v>
          </cell>
          <cell r="AG1494">
            <v>1989</v>
          </cell>
          <cell r="AH1494" t="str">
            <v>Ho Bergen: Storetveitvatnet</v>
          </cell>
          <cell r="AI1494">
            <v>10</v>
          </cell>
          <cell r="AL1494">
            <v>1</v>
          </cell>
          <cell r="AM1494" t="str">
            <v>importDirect</v>
          </cell>
          <cell r="AN1494">
            <v>3</v>
          </cell>
          <cell r="AO1494" t="str">
            <v>introductionEscaped</v>
          </cell>
          <cell r="AP1494" t="str">
            <v>Øs,OsA,Bu,Aa,Va,Ro,Ho,Sf</v>
          </cell>
          <cell r="AQ1494">
            <v>60</v>
          </cell>
          <cell r="AR1494">
            <v>4</v>
          </cell>
          <cell r="AS1494">
            <v>240</v>
          </cell>
          <cell r="AT1494">
            <v>60000</v>
          </cell>
          <cell r="AU1494">
            <v>720</v>
          </cell>
          <cell r="AV1494">
            <v>80</v>
          </cell>
          <cell r="AW1494" t="str">
            <v>Ingen kjent effekt</v>
          </cell>
          <cell r="AX1494" t="str">
            <v>Ingen kjent effekt</v>
          </cell>
          <cell r="BC1494" t="str">
            <v>Ingen kjent effekt</v>
          </cell>
          <cell r="BD1494" t="str">
            <v>Ingen kjent effekt</v>
          </cell>
          <cell r="BE1494" t="str">
            <v>no</v>
          </cell>
          <cell r="BF1494" t="str">
            <v>no</v>
          </cell>
          <cell r="BK1494" t="str">
            <v>unknown:Europe,Asia</v>
          </cell>
          <cell r="BM1494" t="str">
            <v>temperate_boreal:Europe|temperate_nemoral:Europe</v>
          </cell>
          <cell r="BO1494">
            <v>2</v>
          </cell>
          <cell r="BP1494" t="str">
            <v>X</v>
          </cell>
          <cell r="BR1494" t="str">
            <v>RedListCategoryLevel</v>
          </cell>
          <cell r="BT1494">
            <v>3</v>
          </cell>
          <cell r="BW1494" t="str">
            <v>SpreadYearlyIncreaseObservations</v>
          </cell>
          <cell r="BX1494">
            <v>223</v>
          </cell>
          <cell r="BY1494">
            <v>1</v>
          </cell>
          <cell r="CB1494" t="str">
            <v>T4,T35,T37-C-3,T43,T40</v>
          </cell>
          <cell r="CC1494">
            <v>1</v>
          </cell>
          <cell r="CH1494">
            <v>1</v>
          </cell>
          <cell r="CM1494">
            <v>1</v>
          </cell>
          <cell r="CQ1494">
            <v>1</v>
          </cell>
          <cell r="CU1494">
            <v>1</v>
          </cell>
          <cell r="CX1494">
            <v>0</v>
          </cell>
          <cell r="CY1494">
            <v>1</v>
          </cell>
          <cell r="DB1494">
            <v>0</v>
          </cell>
          <cell r="DC1494" t="str">
            <v>Gråspirea &lt;em&gt;Spiraea &lt;/em&gt;x &lt;em&gt;cinerea &lt;/em&gt;er en vel 1 m høy prydbusk som er fremstilt ved hybridisering mellom den sørøsteuropeisk-sentralasiatiske &lt;em&gt;S. hypericifolia&lt;/em&gt; og den nordøstitalienske-slovenske &lt;em&gt;S. cana&lt;/em&gt;. Den er frøsteril og setter heller ikke mye rotskudd.&lt;br/&gt;Det er sannsynlig at det forvillete materialet som er ført til brudespirea &lt;i&gt;S. &lt;/i&gt;x &lt;i&gt;arguta &lt;/i&gt;er heterogent og at en betydelig del av det kan høre til &lt;i&gt;S. &lt;/i&gt;x &lt;i&gt;cinerea&lt;/i&gt; &amp;#39:Grefsheim&amp;#39:, den kultivaren som for tida omsettes som &amp;#39:brudespirea&amp;#39:. Herbariematerialet er ikke blitt revidert med tanke på dette. &lt;br/&gt;</v>
          </cell>
          <cell r="DD1494" t="str">
            <v>&lt;p&gt;Siden første funn av forvillet plante av gråspirea &lt;em&gt;Spiraea &lt;/em&gt;x &lt;i&gt;cinerea&lt;/i&gt; i 1989 i Ho Bergen er hybriden registrert 15 ganger, på knapt 30 år, i kyst/lavland mellom Østfold og Leikanger i Sogn og Fjordane. Arten synes bare å være gjenstående etter hageutkast etc., med liten eller ingen spredning med rotskudd. Herdigheten tilsier at den i fremtiden kan bli funnet både lengre inn i landet og lenger nord.&lt;/p&gt;</v>
          </cell>
          <cell r="DE1494" t="str">
            <v>Gråspirea produserer ikke frø, men har klonal vekst med rotskudd og kan danne små kratt. Det forvillete materialet er muligens den norske kultivaren &amp;#39:Grefsheim&amp;#39: som ble "funnet" i en planteskole i Nes i He Ringsaker i 1949. Den kom på markedet i 1950-årene og blir ca. 2 m høy, litt høyere enn gråspirea i vid forstand. &amp;#39:Grefsheim&amp;#39: er handelsvare og markedsføres med herdighet 5 (kyst)-7 (innland). Den spres ut hovedsakelig (eller bare) med hageutkast.</v>
          </cell>
          <cell r="DF1494" t="str">
            <v>Invasjonspotensialet er moderat, en kombinasjon av begrenset (til moderat) median levetid og moderat ekspansjonshastighet.</v>
          </cell>
          <cell r="DG1494" t="str">
            <v>Arten er registrert i veikant, skogkant og kratt og på fylling. Gråspirea har ingen kjent negativ økologisk effekt.</v>
          </cell>
          <cell r="DH1494" t="str">
            <v>&lt;p&gt;Gråspirea vurderes til låg økologisk risiko, og bare på grunn av invasjonspotensialet. Sjøl om en del av materialet som foreløpig er registrert som brudespires, skulle høre til gråspirea, påvirker dette neppe risikokategorien. Estimert forekomstareal måtte nesten tidobles (fra 240 til over 2000 km2) før arten landet i en annen risikokategori.&lt;/p&gt;</v>
          </cell>
          <cell r="DI1494">
            <v>1</v>
          </cell>
        </row>
        <row r="1495">
          <cell r="B1495" t="str">
            <v>Stachys annua</v>
          </cell>
          <cell r="C1495" t="str">
            <v>(L.) L.</v>
          </cell>
          <cell r="D1495" t="str">
            <v>orientsvinerot</v>
          </cell>
          <cell r="E1495">
            <v>62329</v>
          </cell>
          <cell r="F1495">
            <v>102369</v>
          </cell>
          <cell r="G1495" t="str">
            <v>ExpertGroups/Karplanter/N</v>
          </cell>
          <cell r="H1495" t="str">
            <v>Karplanter</v>
          </cell>
          <cell r="I1495" t="str">
            <v>Karplanter</v>
          </cell>
          <cell r="J1495" t="str">
            <v>NotApplicable</v>
          </cell>
          <cell r="M1495" t="str">
            <v>canNotEstablishWithin50years</v>
          </cell>
          <cell r="X1495">
            <v>1</v>
          </cell>
          <cell r="Y1495">
            <v>1</v>
          </cell>
          <cell r="Z1495">
            <v>1</v>
          </cell>
          <cell r="AA1495">
            <v>1881</v>
          </cell>
          <cell r="AB1495" t="str">
            <v>terrestrial</v>
          </cell>
          <cell r="AD1495" t="str">
            <v>origin</v>
          </cell>
          <cell r="AE1495" t="str">
            <v>yes</v>
          </cell>
          <cell r="AF1495" t="str">
            <v>unknown</v>
          </cell>
          <cell r="AI1495">
            <v>1</v>
          </cell>
          <cell r="AJ1495" t="str">
            <v>V</v>
          </cell>
          <cell r="AW1495" t="str">
            <v>Ingen kjent effekt</v>
          </cell>
          <cell r="AX1495" t="str">
            <v>Ingen kjent effekt</v>
          </cell>
          <cell r="BC1495" t="str">
            <v>Ingen kjent effekt</v>
          </cell>
          <cell r="BD1495" t="str">
            <v>Ingen kjent effekt</v>
          </cell>
          <cell r="BK1495" t="str">
            <v>temperate_nemoral:Europe,Asia|temperate_dry:Europe,Asia|subtropic_mediterranean:Europe,Asia,Africa</v>
          </cell>
          <cell r="BM1495" t="str">
            <v>temperate_nemoral:Europe,Asia|temperate_dry:Europe,Asia|subtropic_mediterranean:Europe,Asia,Africa</v>
          </cell>
          <cell r="DI1495">
            <v>1</v>
          </cell>
        </row>
        <row r="1496">
          <cell r="B1496" t="str">
            <v>Stachys cretica salviifolia</v>
          </cell>
          <cell r="C1496" t="str">
            <v>(Ten.) Rech.f.</v>
          </cell>
          <cell r="D1496" t="str">
            <v>salviesvinerot</v>
          </cell>
          <cell r="E1496">
            <v>138031</v>
          </cell>
          <cell r="F1496">
            <v>102373</v>
          </cell>
          <cell r="G1496" t="str">
            <v>ExpertGroups/Karplanter/N</v>
          </cell>
          <cell r="H1496" t="str">
            <v>Karplanter</v>
          </cell>
          <cell r="I1496" t="str">
            <v>Karplanter</v>
          </cell>
          <cell r="J1496" t="str">
            <v>NotApplicable</v>
          </cell>
          <cell r="M1496" t="str">
            <v>canNotEstablishWithin50years</v>
          </cell>
          <cell r="AA1496">
            <v>1898</v>
          </cell>
          <cell r="AB1496" t="str">
            <v>terrestrial</v>
          </cell>
          <cell r="AD1496" t="str">
            <v>unknown</v>
          </cell>
          <cell r="AE1496" t="str">
            <v>no</v>
          </cell>
          <cell r="AF1496" t="str">
            <v>unknown</v>
          </cell>
          <cell r="AI1496">
            <v>5</v>
          </cell>
          <cell r="AJ1496" t="str">
            <v>V</v>
          </cell>
          <cell r="AW1496" t="str">
            <v>Ingen kjent effekt</v>
          </cell>
          <cell r="AX1496" t="str">
            <v>Ingen kjent effekt</v>
          </cell>
          <cell r="BC1496" t="str">
            <v>Ingen kjent effekt</v>
          </cell>
          <cell r="BD1496" t="str">
            <v>Ingen kjent effekt</v>
          </cell>
          <cell r="BK1496" t="str">
            <v>subtropic_mediterranean:Europe,Asia</v>
          </cell>
          <cell r="BM1496" t="str">
            <v>subtropic_mediterranean:Europe,Asia</v>
          </cell>
          <cell r="DI1496">
            <v>0</v>
          </cell>
        </row>
        <row r="1497">
          <cell r="B1497" t="str">
            <v>Stachys germanica</v>
          </cell>
          <cell r="C1497" t="str">
            <v>L.</v>
          </cell>
          <cell r="D1497" t="str">
            <v>kranssvinerot</v>
          </cell>
          <cell r="E1497">
            <v>62334</v>
          </cell>
          <cell r="F1497">
            <v>102374</v>
          </cell>
          <cell r="G1497" t="str">
            <v>ExpertGroups/Karplanter/N</v>
          </cell>
          <cell r="H1497" t="str">
            <v>Karplanter</v>
          </cell>
          <cell r="I1497" t="str">
            <v>Karplanter</v>
          </cell>
          <cell r="J1497" t="str">
            <v>AlienSpecie</v>
          </cell>
          <cell r="N1497">
            <v>1</v>
          </cell>
          <cell r="Q1497">
            <v>1</v>
          </cell>
          <cell r="T1497" t="str">
            <v>NK</v>
          </cell>
          <cell r="U1497">
            <v>1</v>
          </cell>
          <cell r="V1497" t="str">
            <v>1,1</v>
          </cell>
          <cell r="X1497">
            <v>1</v>
          </cell>
          <cell r="Y1497">
            <v>1</v>
          </cell>
          <cell r="Z1497">
            <v>1</v>
          </cell>
          <cell r="AA1497">
            <v>1974</v>
          </cell>
          <cell r="AB1497" t="str">
            <v>terrestrial</v>
          </cell>
          <cell r="AD1497" t="str">
            <v>unknown</v>
          </cell>
          <cell r="AE1497" t="str">
            <v>yes</v>
          </cell>
          <cell r="AF1497" t="str">
            <v>unknown</v>
          </cell>
          <cell r="AG1497">
            <v>1974</v>
          </cell>
          <cell r="AH1497" t="str">
            <v>Ak Asker: Bjerkås</v>
          </cell>
          <cell r="AI1497">
            <v>5</v>
          </cell>
          <cell r="AJ1497" t="str">
            <v>V</v>
          </cell>
          <cell r="AP1497" t="str">
            <v>OsA</v>
          </cell>
          <cell r="AQ1497">
            <v>4</v>
          </cell>
          <cell r="AR1497">
            <v>2</v>
          </cell>
          <cell r="AS1497">
            <v>8</v>
          </cell>
          <cell r="AT1497">
            <v>1</v>
          </cell>
          <cell r="AU1497">
            <v>4</v>
          </cell>
          <cell r="AV1497">
            <v>50</v>
          </cell>
          <cell r="AW1497" t="str">
            <v>Ingen kjent effekt</v>
          </cell>
          <cell r="AX1497" t="str">
            <v>Ingen kjent effekt</v>
          </cell>
          <cell r="BC1497" t="str">
            <v>Ingen kjent effekt</v>
          </cell>
          <cell r="BD1497" t="str">
            <v>Ingen kjent effekt</v>
          </cell>
          <cell r="BE1497" t="str">
            <v>no</v>
          </cell>
          <cell r="BF1497" t="str">
            <v>no</v>
          </cell>
          <cell r="BG1497" t="str">
            <v>V</v>
          </cell>
          <cell r="BK1497" t="str">
            <v>temperate_nemoral:Europe,Asia|temperate_dry:Europe,Asia|subtropic_mediterranean:Europe,Asia,Africa</v>
          </cell>
          <cell r="BM1497" t="str">
            <v>temperate_nemoral:Europe,Asia|temperate_dry:Europe,Asia|subtropic_mediterranean:Europe,Asia,Africa</v>
          </cell>
          <cell r="BO1497">
            <v>1</v>
          </cell>
          <cell r="BP1497" t="str">
            <v>X</v>
          </cell>
          <cell r="BR1497" t="str">
            <v>RedListCategoryLevel</v>
          </cell>
          <cell r="BT1497">
            <v>1</v>
          </cell>
          <cell r="BW1497" t="str">
            <v>SpreadYearlyIncreaseCalculatedExpansionSpeed</v>
          </cell>
          <cell r="BX1497">
            <v>0</v>
          </cell>
          <cell r="BY1497">
            <v>1</v>
          </cell>
          <cell r="CB1497" t="str">
            <v>T32-C-5,T40</v>
          </cell>
          <cell r="CC1497">
            <v>1</v>
          </cell>
          <cell r="CH1497">
            <v>1</v>
          </cell>
          <cell r="CM1497">
            <v>1</v>
          </cell>
          <cell r="CQ1497">
            <v>1</v>
          </cell>
          <cell r="CU1497">
            <v>1</v>
          </cell>
          <cell r="CX1497">
            <v>0</v>
          </cell>
          <cell r="CY1497">
            <v>1</v>
          </cell>
          <cell r="DB1497">
            <v>0</v>
          </cell>
          <cell r="DC1497" t="str">
            <v>Kranssvinerot &lt;i&gt;Stachys germanica&lt;/i&gt; er en flerårig urt fra Mellom- og Sør-Europa, Nord-Afrika og Vest-Asia, særlig i Middelhavsområdet. Den har frøformering og noe klonal vekst, men frøsettingen i Norge synes å være meget begrenset, dersom den forekommer. Arten vokser i et lite område, på veikanter og grunnlende på skrenter på kalkgrunn.</v>
          </cell>
          <cell r="DD1497" t="str">
            <v>&lt;p&gt;Kranssvinerot har hatt &amp;#233:n bestand ved Bjerkås i Ak Asker, i hvert fall siden 1974, men har ikke spredt seg vesentlig og er ikke dukket opp på andre steder. Arten antas å være stabil i Norge, men er ikke ekspansiv.&lt;/p&gt;</v>
          </cell>
          <cell r="DE1497" t="str">
            <v>Intet er kjent om hvordan arten er kommet til Norge. Den er ikke kjent med stabil forekomst i våre naboland, knapt med tilfeldige forekomster heller.</v>
          </cell>
          <cell r="DF1497" t="str">
            <v>Invasjonspotensialet er lite, med kort (til begrenset) median levetid og ingen ekspansjon.</v>
          </cell>
          <cell r="DG1497" t="str">
            <v>Ingen kjent negativ økologisk effekt er knyttet til arten.</v>
          </cell>
          <cell r="DH1497" t="str">
            <v>&lt;p&gt;Kranssvinerot vurderes til ingen kjent økologisk risiko.&lt;/p&gt;</v>
          </cell>
          <cell r="DI1497">
            <v>0</v>
          </cell>
        </row>
        <row r="1498">
          <cell r="B1498" t="str">
            <v>Stachys menthifolia</v>
          </cell>
          <cell r="C1498" t="str">
            <v>Vis.</v>
          </cell>
          <cell r="D1498" t="str">
            <v>myntesvinerot</v>
          </cell>
          <cell r="E1498">
            <v>62336</v>
          </cell>
          <cell r="F1498">
            <v>102376</v>
          </cell>
          <cell r="G1498" t="str">
            <v>ExpertGroups/Karplanter/N</v>
          </cell>
          <cell r="H1498" t="str">
            <v>Karplanter</v>
          </cell>
          <cell r="I1498" t="str">
            <v>Karplanter</v>
          </cell>
          <cell r="J1498" t="str">
            <v>NotApplicable</v>
          </cell>
          <cell r="M1498" t="str">
            <v>canNotEstablishWithin50years</v>
          </cell>
          <cell r="AA1498">
            <v>1968</v>
          </cell>
          <cell r="AB1498" t="str">
            <v>terrestrial</v>
          </cell>
          <cell r="AD1498" t="str">
            <v>unknown</v>
          </cell>
          <cell r="AE1498" t="str">
            <v>no</v>
          </cell>
          <cell r="AF1498" t="str">
            <v>unknown</v>
          </cell>
          <cell r="AI1498">
            <v>5</v>
          </cell>
          <cell r="AJ1498" t="str">
            <v>V</v>
          </cell>
          <cell r="AW1498" t="str">
            <v>Ingen kjent effekt</v>
          </cell>
          <cell r="AX1498" t="str">
            <v>Ingen kjent effekt</v>
          </cell>
          <cell r="BC1498" t="str">
            <v>Ingen kjent effekt</v>
          </cell>
          <cell r="BD1498" t="str">
            <v>Ingen kjent effekt</v>
          </cell>
          <cell r="BK1498" t="str">
            <v>temperate_nemoral:Europe|subtropic_mediterranean:Europe</v>
          </cell>
          <cell r="BM1498" t="str">
            <v>temperate_nemoral:Europe|subtropic_mediterranean:Europe</v>
          </cell>
          <cell r="DI1498">
            <v>0</v>
          </cell>
        </row>
        <row r="1499">
          <cell r="B1499" t="str">
            <v>Stachys recta</v>
          </cell>
          <cell r="C1499" t="str">
            <v>L.</v>
          </cell>
          <cell r="D1499" t="str">
            <v>legesvinerot</v>
          </cell>
          <cell r="E1499">
            <v>138035</v>
          </cell>
          <cell r="F1499">
            <v>102379</v>
          </cell>
          <cell r="G1499" t="str">
            <v>ExpertGroups/Karplanter/N</v>
          </cell>
          <cell r="H1499" t="str">
            <v>Karplanter</v>
          </cell>
          <cell r="I1499" t="str">
            <v>Karplanter</v>
          </cell>
          <cell r="J1499" t="str">
            <v>NotApplicable</v>
          </cell>
          <cell r="M1499" t="str">
            <v>canNotEstablishWithin50years</v>
          </cell>
          <cell r="AA1499">
            <v>1901</v>
          </cell>
          <cell r="AB1499" t="str">
            <v>terrestrial</v>
          </cell>
          <cell r="AD1499" t="str">
            <v>origin,unknown</v>
          </cell>
          <cell r="AE1499" t="str">
            <v>no</v>
          </cell>
          <cell r="AF1499" t="str">
            <v>unknown</v>
          </cell>
          <cell r="AI1499">
            <v>3</v>
          </cell>
          <cell r="AJ1499" t="str">
            <v>V</v>
          </cell>
          <cell r="AW1499" t="str">
            <v>Ingen kjent effekt</v>
          </cell>
          <cell r="AX1499" t="str">
            <v>Ingen kjent effekt</v>
          </cell>
          <cell r="BC1499" t="str">
            <v>Ingen kjent effekt</v>
          </cell>
          <cell r="BD1499" t="str">
            <v>Ingen kjent effekt</v>
          </cell>
          <cell r="BK1499" t="str">
            <v>temperate_dry:Europe,Asia|subtropic_mediterranean:Europe,Asia</v>
          </cell>
          <cell r="BM1499" t="str">
            <v>temperate_dry:Europe,Asia|subtropic_mediterranean:Europe,Asia</v>
          </cell>
          <cell r="DI1499">
            <v>0</v>
          </cell>
        </row>
        <row r="1500">
          <cell r="B1500" t="str">
            <v>Stenotaphrum secundatum</v>
          </cell>
          <cell r="C1500" t="str">
            <v>(Walter) Kuntze</v>
          </cell>
          <cell r="D1500" t="str">
            <v>bøffelgras</v>
          </cell>
          <cell r="E1500">
            <v>138080</v>
          </cell>
          <cell r="F1500">
            <v>100209</v>
          </cell>
          <cell r="G1500" t="str">
            <v>ExpertGroups/Karplanter/N</v>
          </cell>
          <cell r="H1500" t="str">
            <v>Karplanter</v>
          </cell>
          <cell r="I1500" t="str">
            <v>Karplanter</v>
          </cell>
          <cell r="J1500" t="str">
            <v>NotApplicable</v>
          </cell>
          <cell r="M1500" t="str">
            <v>canNotEstablishWithin50years</v>
          </cell>
          <cell r="AA1500">
            <v>2004</v>
          </cell>
          <cell r="AB1500" t="str">
            <v>terrestrial</v>
          </cell>
          <cell r="AD1500" t="str">
            <v>origin</v>
          </cell>
          <cell r="AE1500" t="str">
            <v>no</v>
          </cell>
          <cell r="AF1500" t="str">
            <v>unknown</v>
          </cell>
          <cell r="AI1500">
            <v>5</v>
          </cell>
          <cell r="AJ1500" t="str">
            <v>V</v>
          </cell>
          <cell r="AW1500" t="str">
            <v>Ingen kjent effekt</v>
          </cell>
          <cell r="AX1500" t="str">
            <v>Ingen kjent effekt</v>
          </cell>
          <cell r="BC1500" t="str">
            <v>Ingen kjent effekt</v>
          </cell>
          <cell r="BD1500" t="str">
            <v>Ingen kjent effekt</v>
          </cell>
          <cell r="BK1500" t="str">
            <v>subtropic_unspecified:Africa,NorthAndCentralAmerica,SouthAmerica|tropic:Africa,NorthAndCentralAmerica,SouthAmerica</v>
          </cell>
          <cell r="BM1500" t="str">
            <v>subtropic_unspecified:Europe,Asia,Africa,Oceania,NorthAndCentralAmerica,SouthAmerica|tropic:Asia,Africa,Oceania,NorthAndCentralAmerica,SouthAmerica</v>
          </cell>
          <cell r="DI1500">
            <v>0</v>
          </cell>
        </row>
        <row r="1501">
          <cell r="B1501" t="str">
            <v>Styrax americanus</v>
          </cell>
          <cell r="C1501" t="str">
            <v>Lam.</v>
          </cell>
          <cell r="E1501">
            <v>140848</v>
          </cell>
          <cell r="F1501">
            <v>170039</v>
          </cell>
          <cell r="G1501" t="str">
            <v>ExpertGroups/Karplanter/N</v>
          </cell>
          <cell r="H1501" t="str">
            <v>Karplanter</v>
          </cell>
          <cell r="I1501" t="str">
            <v>Karplanter</v>
          </cell>
          <cell r="J1501" t="str">
            <v>NotApplicable</v>
          </cell>
          <cell r="M1501" t="str">
            <v>canNotEstablishWithin50years</v>
          </cell>
          <cell r="AA1501">
            <v>2007</v>
          </cell>
          <cell r="AB1501" t="str">
            <v>terrestrial</v>
          </cell>
          <cell r="AD1501" t="str">
            <v>unknown</v>
          </cell>
          <cell r="AE1501" t="str">
            <v>no</v>
          </cell>
          <cell r="AF1501" t="str">
            <v>unknown</v>
          </cell>
          <cell r="AI1501">
            <v>10</v>
          </cell>
          <cell r="AJ1501" t="str">
            <v>V</v>
          </cell>
          <cell r="AW1501" t="str">
            <v>Ingen kjent effekt</v>
          </cell>
          <cell r="AX1501" t="str">
            <v>Ingen kjent effekt</v>
          </cell>
          <cell r="BC1501" t="str">
            <v>Ingen kjent effekt</v>
          </cell>
          <cell r="BD1501" t="str">
            <v>Ingen kjent effekt</v>
          </cell>
          <cell r="BK1501" t="str">
            <v>temperate_nemoral:NorthAndCentralAmerica|subtropic_humid:NorthAndCentralAmerica</v>
          </cell>
          <cell r="BM1501" t="str">
            <v>temperate_nemoral:NorthAndCentralAmerica|subtropic_humid:NorthAndCentralAmerica</v>
          </cell>
          <cell r="DI1501">
            <v>0</v>
          </cell>
        </row>
        <row r="1502">
          <cell r="B1502" t="str">
            <v>Symphoricarpos orbiculatus</v>
          </cell>
          <cell r="C1502" t="str">
            <v>Moench</v>
          </cell>
          <cell r="D1502" t="str">
            <v>rosesnøbær</v>
          </cell>
          <cell r="E1502">
            <v>144138</v>
          </cell>
          <cell r="F1502">
            <v>101724</v>
          </cell>
          <cell r="G1502" t="str">
            <v>ExpertGroups/Karplanter/N</v>
          </cell>
          <cell r="H1502" t="str">
            <v>Karplanter</v>
          </cell>
          <cell r="I1502" t="str">
            <v>Karplanter</v>
          </cell>
          <cell r="J1502" t="str">
            <v>NotApplicable</v>
          </cell>
          <cell r="M1502" t="str">
            <v>canNotEstablishWithin50years</v>
          </cell>
          <cell r="X1502">
            <v>1</v>
          </cell>
          <cell r="Y1502">
            <v>1</v>
          </cell>
          <cell r="Z1502">
            <v>1</v>
          </cell>
          <cell r="AA1502">
            <v>1900</v>
          </cell>
          <cell r="AB1502" t="str">
            <v>terrestrial</v>
          </cell>
          <cell r="AD1502" t="str">
            <v>unknown</v>
          </cell>
          <cell r="AE1502" t="str">
            <v>yes</v>
          </cell>
          <cell r="AF1502" t="str">
            <v>unknown</v>
          </cell>
          <cell r="AI1502">
            <v>15</v>
          </cell>
          <cell r="AJ1502" t="str">
            <v>V</v>
          </cell>
          <cell r="AW1502" t="str">
            <v>Ingen kjent effekt</v>
          </cell>
          <cell r="AX1502" t="str">
            <v>Ingen kjent effekt</v>
          </cell>
          <cell r="BC1502" t="str">
            <v>Ingen kjent effekt</v>
          </cell>
          <cell r="BD1502" t="str">
            <v>Ingen kjent effekt</v>
          </cell>
          <cell r="BK1502" t="str">
            <v>temperate_nemoral:NorthAndCentralAmerica|subtropic_unspecified:NorthAndCentralAmerica</v>
          </cell>
          <cell r="BM1502" t="str">
            <v>temperate_nemoral:Europe,Oceania,NorthAndCentralAmerica|subtropic_unspecified:NorthAndCentralAmerica|subtropic_mediterranean:Europe,Oceania</v>
          </cell>
          <cell r="DI1502">
            <v>0</v>
          </cell>
        </row>
        <row r="1503">
          <cell r="B1503" t="str">
            <v>Symphoricarpos ×chenaultii</v>
          </cell>
          <cell r="C1503" t="str">
            <v>Rehder</v>
          </cell>
          <cell r="D1503" t="str">
            <v>kystsnøbær</v>
          </cell>
          <cell r="E1503">
            <v>138155</v>
          </cell>
          <cell r="F1503">
            <v>101723</v>
          </cell>
          <cell r="G1503" t="str">
            <v>ExpertGroups/Karplanter/N</v>
          </cell>
          <cell r="H1503" t="str">
            <v>Karplanter</v>
          </cell>
          <cell r="I1503" t="str">
            <v>Karplanter</v>
          </cell>
          <cell r="J1503" t="str">
            <v>NotApplicable</v>
          </cell>
          <cell r="M1503" t="str">
            <v>canNotEstablishWithin50years</v>
          </cell>
          <cell r="AA1503">
            <v>2015</v>
          </cell>
          <cell r="AB1503" t="str">
            <v>terrestrial</v>
          </cell>
          <cell r="AD1503" t="str">
            <v>unknown</v>
          </cell>
          <cell r="AE1503" t="str">
            <v>no</v>
          </cell>
          <cell r="AF1503" t="str">
            <v>unknown</v>
          </cell>
          <cell r="AI1503">
            <v>15</v>
          </cell>
          <cell r="AJ1503" t="str">
            <v>V</v>
          </cell>
          <cell r="AW1503" t="str">
            <v>Ingen kjent effekt</v>
          </cell>
          <cell r="AX1503" t="str">
            <v>Ingen kjent effekt</v>
          </cell>
          <cell r="BC1503" t="str">
            <v>Ingen kjent effekt</v>
          </cell>
          <cell r="BD1503" t="str">
            <v>Ingen kjent effekt</v>
          </cell>
          <cell r="BK1503" t="str">
            <v>unknown:NorthAndCentralAmerica</v>
          </cell>
          <cell r="BM1503" t="str">
            <v>temperate_nemoral:Europe</v>
          </cell>
          <cell r="DI1503">
            <v>0</v>
          </cell>
        </row>
        <row r="1504">
          <cell r="B1504" t="str">
            <v>Symphyotrichum cordifolium</v>
          </cell>
          <cell r="C1504" t="str">
            <v>(L.) G.L.Nesom</v>
          </cell>
          <cell r="D1504" t="str">
            <v>hjerteasters</v>
          </cell>
          <cell r="E1504">
            <v>138177</v>
          </cell>
          <cell r="F1504">
            <v>100833</v>
          </cell>
          <cell r="G1504" t="str">
            <v>ExpertGroups/Karplanter/N</v>
          </cell>
          <cell r="H1504" t="str">
            <v>Karplanter</v>
          </cell>
          <cell r="I1504" t="str">
            <v>Karplanter</v>
          </cell>
          <cell r="J1504" t="str">
            <v>AlienSpecie</v>
          </cell>
          <cell r="N1504">
            <v>2</v>
          </cell>
          <cell r="O1504" t="str">
            <v>V</v>
          </cell>
          <cell r="Q1504">
            <v>1</v>
          </cell>
          <cell r="T1504" t="str">
            <v>LO</v>
          </cell>
          <cell r="U1504">
            <v>2</v>
          </cell>
          <cell r="V1504" t="str">
            <v>2AB,1</v>
          </cell>
          <cell r="W1504" t="str">
            <v>NK</v>
          </cell>
          <cell r="X1504">
            <v>1</v>
          </cell>
          <cell r="Y1504">
            <v>1</v>
          </cell>
          <cell r="Z1504">
            <v>1</v>
          </cell>
          <cell r="AA1504">
            <v>1910</v>
          </cell>
          <cell r="AB1504" t="str">
            <v>terrestrial</v>
          </cell>
          <cell r="AD1504" t="str">
            <v>unknown</v>
          </cell>
          <cell r="AE1504" t="str">
            <v>yes</v>
          </cell>
          <cell r="AF1504" t="str">
            <v>unknown</v>
          </cell>
          <cell r="AG1504">
            <v>1910</v>
          </cell>
          <cell r="AH1504" t="str">
            <v>AA Tvedestrand: Nes verk</v>
          </cell>
          <cell r="AI1504">
            <v>10</v>
          </cell>
          <cell r="AJ1504" t="str">
            <v>V</v>
          </cell>
          <cell r="AL1504">
            <v>2</v>
          </cell>
          <cell r="AM1504" t="str">
            <v>importDirect</v>
          </cell>
          <cell r="AN1504">
            <v>1</v>
          </cell>
          <cell r="AO1504" t="str">
            <v>introductionEscaped</v>
          </cell>
          <cell r="AP1504" t="str">
            <v>OsA,Bu,Aa</v>
          </cell>
          <cell r="AQ1504">
            <v>12</v>
          </cell>
          <cell r="AR1504">
            <v>3</v>
          </cell>
          <cell r="AS1504">
            <v>36</v>
          </cell>
          <cell r="AT1504">
            <v>1840</v>
          </cell>
          <cell r="AU1504">
            <v>48</v>
          </cell>
          <cell r="AV1504">
            <v>50</v>
          </cell>
          <cell r="AW1504" t="str">
            <v>Ingen kjent effekt</v>
          </cell>
          <cell r="AX1504" t="str">
            <v>Ingen kjent effekt</v>
          </cell>
          <cell r="BC1504" t="str">
            <v>Ingen kjent effekt</v>
          </cell>
          <cell r="BD1504" t="str">
            <v>Ingen kjent effekt</v>
          </cell>
          <cell r="BE1504" t="str">
            <v>no</v>
          </cell>
          <cell r="BF1504" t="str">
            <v>no</v>
          </cell>
          <cell r="BG1504" t="str">
            <v>V</v>
          </cell>
          <cell r="BK1504" t="str">
            <v>temperate_nemoral:NorthAndCentralAmerica</v>
          </cell>
          <cell r="BM1504" t="str">
            <v>temperate_nemoral:Europe,NorthAndCentralAmerica</v>
          </cell>
          <cell r="BO1504">
            <v>2</v>
          </cell>
          <cell r="BR1504" t="str">
            <v>RedListCategoryLevel</v>
          </cell>
          <cell r="BT1504">
            <v>2</v>
          </cell>
          <cell r="BV1504" t="str">
            <v>X</v>
          </cell>
          <cell r="BW1504" t="str">
            <v>SpreadYearlyIncreaseCalculatedExpansionSpeed</v>
          </cell>
          <cell r="BX1504">
            <v>56.88</v>
          </cell>
          <cell r="BY1504">
            <v>1</v>
          </cell>
          <cell r="CB1504" t="str">
            <v>T4-C-3,T40,T43</v>
          </cell>
          <cell r="CC1504">
            <v>1</v>
          </cell>
          <cell r="CH1504">
            <v>1</v>
          </cell>
          <cell r="CM1504">
            <v>1</v>
          </cell>
          <cell r="CQ1504">
            <v>1</v>
          </cell>
          <cell r="CU1504">
            <v>1</v>
          </cell>
          <cell r="CX1504">
            <v>0</v>
          </cell>
          <cell r="CY1504">
            <v>1</v>
          </cell>
          <cell r="DB1504">
            <v>0</v>
          </cell>
          <cell r="DC1504" t="str">
            <v>Hjerteasters &lt;i&gt;Symphyotrichum cordifolium&lt;/i&gt; er en flerårig urt fra østlige Nord-Amerika. Den formerer seg seksuelt med frø og har også klonal vekst med jordstengler. Fruktene har sveveapparat og kan spres med vind.</v>
          </cell>
          <cell r="DD1504" t="str">
            <v>&lt;p&gt;Hjerteasters er en flerårig prydplante som kun er funnet på tre lokaliteter. Arten er belagt gjentatte ganger fra Nes verk i AA Tvedestrand (1910, 1911, 1993, 1995, 1999 og 2003) og er etter alt å dømme etablert på denne lokaliteten. I 2007 ble arten observert forvillet i Oslo Slemdal og angitt som: "Tett bestand på 4x2 m, mest blad og 4 blomsterstengler. Helt naturalisert i alm-lindeskog." Det er derfor grunn til å tro at den er etablert også her. I 2014 ble den dokumentert fra Bu Drammen: Gulskogen gård "langs grøft i parken, forvillet", og også her er den etablert (A. Elven observ.). Informasjonen som foreligger, tyder på at arten i alle fall er i stand til å etablere seg i naturlig vegetasjon så sant den får sjansen.&lt;/p&gt;</v>
          </cell>
          <cell r="DE1504" t="str">
            <v>Arten har kommet inn som prydplante og er spredt i og ut fra og parker.</v>
          </cell>
          <cell r="DF1504" t="str">
            <v>Invasjonspotensialet er begrenset, med usikkerhet til lite, som en kombinasjon av begrenset median levetid og begrenset (til liten) ekspansjonshastighet. Tre forekomster gir et lite grunnlag for beregning av både median levetid og ekspansjonshastighet, men lang levetid og solid etablering på i alle fall ett (kanskje alle tre) av stedene gir en median levetid på nivå to. To av de tre forekomstene er dessuten etter år 2000, og dette indikerer en viss ekspansjonshastighet.</v>
          </cell>
          <cell r="DG1504" t="str">
            <v>Det er ingen kjente negative økologiske effekter knyttet til arten.</v>
          </cell>
          <cell r="DH1504" t="str">
            <v>&lt;p&gt;Hjerteasters vurderes åtil lav økologisk risiko, med usikkerhet til ingen kjent risiko. Den ble i 2012 vurdert til å ha ingen kjent risiko, men den havner denne gangen et knepp opp på invasjonspotensial fordi den tross alt har en viss median levetid og ett nytt funn på 2000-tallet sammenlignet med sist.&lt;/p&gt;</v>
          </cell>
          <cell r="DI1504">
            <v>0</v>
          </cell>
        </row>
        <row r="1505">
          <cell r="B1505" t="str">
            <v>Symphyotrichum laeve</v>
          </cell>
          <cell r="C1505" t="str">
            <v>(L.) Á.Löve &amp; D.Löve</v>
          </cell>
          <cell r="D1505" t="str">
            <v>snauasters</v>
          </cell>
          <cell r="E1505">
            <v>138184</v>
          </cell>
          <cell r="F1505">
            <v>100834</v>
          </cell>
          <cell r="G1505" t="str">
            <v>ExpertGroups/Karplanter/N</v>
          </cell>
          <cell r="H1505" t="str">
            <v>Karplanter</v>
          </cell>
          <cell r="I1505" t="str">
            <v>Karplanter</v>
          </cell>
          <cell r="J1505" t="str">
            <v>AlienSpecie</v>
          </cell>
          <cell r="N1505">
            <v>1</v>
          </cell>
          <cell r="P1505" t="str">
            <v>V</v>
          </cell>
          <cell r="Q1505">
            <v>1</v>
          </cell>
          <cell r="T1505" t="str">
            <v>NK</v>
          </cell>
          <cell r="U1505">
            <v>1</v>
          </cell>
          <cell r="V1505" t="str">
            <v>1,1</v>
          </cell>
          <cell r="W1505" t="str">
            <v>LO</v>
          </cell>
          <cell r="AA1505">
            <v>1921</v>
          </cell>
          <cell r="AB1505" t="str">
            <v>terrestrial</v>
          </cell>
          <cell r="AD1505" t="str">
            <v>unknown</v>
          </cell>
          <cell r="AE1505" t="str">
            <v>no</v>
          </cell>
          <cell r="AF1505" t="str">
            <v>unknown</v>
          </cell>
          <cell r="AI1505">
            <v>10</v>
          </cell>
          <cell r="AJ1505" t="str">
            <v>V</v>
          </cell>
          <cell r="AL1505">
            <v>2</v>
          </cell>
          <cell r="AM1505" t="str">
            <v>importDirect</v>
          </cell>
          <cell r="AN1505">
            <v>2</v>
          </cell>
          <cell r="AO1505" t="str">
            <v>introductionEscaped</v>
          </cell>
          <cell r="AP1505" t="str">
            <v>Øs,OsA,Ve,Te,Va</v>
          </cell>
          <cell r="AQ1505">
            <v>12</v>
          </cell>
          <cell r="AR1505">
            <v>3</v>
          </cell>
          <cell r="AS1505">
            <v>36</v>
          </cell>
          <cell r="AT1505">
            <v>11600</v>
          </cell>
          <cell r="AU1505">
            <v>36</v>
          </cell>
          <cell r="AV1505">
            <v>100</v>
          </cell>
          <cell r="AW1505" t="str">
            <v>Ingen kjent effekt</v>
          </cell>
          <cell r="AX1505" t="str">
            <v>Ingen kjent effekt</v>
          </cell>
          <cell r="BC1505" t="str">
            <v>Ingen kjent effekt</v>
          </cell>
          <cell r="BD1505" t="str">
            <v>Ingen kjent effekt</v>
          </cell>
          <cell r="BE1505" t="str">
            <v>no</v>
          </cell>
          <cell r="BF1505" t="str">
            <v>no</v>
          </cell>
          <cell r="BG1505" t="str">
            <v>V</v>
          </cell>
          <cell r="BK1505" t="str">
            <v>temperate_boreal:NorthAndCentralAmerica|temperate_nemoral:NorthAndCentralAmerica|temperate_dry:NorthAndCentralAmerica</v>
          </cell>
          <cell r="BM1505" t="str">
            <v>temperate_boreal:NorthAndCentralAmerica|temperate_nemoral:Europe,NorthAndCentralAmerica|temperate_dry:NorthAndCentralAmerica</v>
          </cell>
          <cell r="BO1505">
            <v>2</v>
          </cell>
          <cell r="BQ1505" t="str">
            <v>X</v>
          </cell>
          <cell r="BR1505" t="str">
            <v>RedListCategoryLevel</v>
          </cell>
          <cell r="BT1505">
            <v>1</v>
          </cell>
          <cell r="BU1505" t="str">
            <v>X</v>
          </cell>
          <cell r="BW1505" t="str">
            <v>SpreadYearlyIncreaseCalculatedExpansionSpeed</v>
          </cell>
          <cell r="BX1505">
            <v>23.58</v>
          </cell>
          <cell r="BY1505">
            <v>1</v>
          </cell>
          <cell r="CB1505" t="str">
            <v>T43,T35,T40</v>
          </cell>
          <cell r="CC1505">
            <v>1</v>
          </cell>
          <cell r="CH1505">
            <v>1</v>
          </cell>
          <cell r="CM1505">
            <v>1</v>
          </cell>
          <cell r="CQ1505">
            <v>1</v>
          </cell>
          <cell r="CU1505">
            <v>1</v>
          </cell>
          <cell r="CX1505">
            <v>0</v>
          </cell>
          <cell r="CY1505">
            <v>1</v>
          </cell>
          <cell r="DB1505">
            <v>0</v>
          </cell>
          <cell r="DC1505" t="str">
            <v>Snauasters &lt;i&gt;Symphyotrichum laeve&lt;/i&gt; er en flerårig urt som kommer fra Nord-Amerika fra nordlig boreal sone sør til nordøstlige Mexico. Den reproduserer seksuelt med frø. Fruktene har sveveapparat og kan spres noe med vind.</v>
          </cell>
          <cell r="DD1505" t="str">
            <v>Arten ble først belagt i Oslo: Torshov i 1921, og senere funnet et par steder til i Oslo (Tørtberg 1940 og Røa 1960). Den er også belagt fra Øf Rakkestad 1945 (forvillet i og ved hager) og senere i Te Bamble 1986, VA Farsund 1992 og med siste funn så langt i Vf Larvik 2002. Flere funn representerer trolig hageutkast.</v>
          </cell>
          <cell r="DE1505" t="str">
            <v>Arten har trolig kommet inn som prydplante og er spredt kanskje både med hageutkast og frø.</v>
          </cell>
          <cell r="DF1505" t="str">
            <v>Invasjonspotensialet er lite (med usikkerhet til begrenset), en kombinasjon av begrenset (til kort) median levetid og liten (til begrenset) ekspansjonshastighet.</v>
          </cell>
          <cell r="DG1505" t="str">
            <v>Det er ingen kjente negative økologiske effekter knyttet til arten.</v>
          </cell>
          <cell r="DH1505" t="str">
            <v>Snauasters vurderes til ingen kjent økologisk risiko (med usikkerhet til lav risiko).</v>
          </cell>
          <cell r="DI1505">
            <v>0</v>
          </cell>
        </row>
        <row r="1506">
          <cell r="B1506" t="str">
            <v>Symphyotrichum lanceolatum</v>
          </cell>
          <cell r="C1506" t="str">
            <v>(Willd.) G.L.Nesom</v>
          </cell>
          <cell r="D1506" t="str">
            <v>spissasters</v>
          </cell>
          <cell r="E1506">
            <v>138191</v>
          </cell>
          <cell r="F1506">
            <v>100835</v>
          </cell>
          <cell r="G1506" t="str">
            <v>ExpertGroups/Karplanter/N</v>
          </cell>
          <cell r="H1506" t="str">
            <v>Karplanter</v>
          </cell>
          <cell r="I1506" t="str">
            <v>Karplanter</v>
          </cell>
          <cell r="J1506" t="str">
            <v>AlienSpecie</v>
          </cell>
          <cell r="N1506">
            <v>2</v>
          </cell>
          <cell r="P1506" t="str">
            <v>V</v>
          </cell>
          <cell r="Q1506">
            <v>1</v>
          </cell>
          <cell r="T1506" t="str">
            <v>LO</v>
          </cell>
          <cell r="U1506">
            <v>2</v>
          </cell>
          <cell r="V1506" t="str">
            <v>2AB,1</v>
          </cell>
          <cell r="X1506">
            <v>1</v>
          </cell>
          <cell r="Y1506">
            <v>1</v>
          </cell>
          <cell r="Z1506">
            <v>1</v>
          </cell>
          <cell r="AA1506">
            <v>1948</v>
          </cell>
          <cell r="AB1506" t="str">
            <v>terrestrial</v>
          </cell>
          <cell r="AD1506" t="str">
            <v>unknown</v>
          </cell>
          <cell r="AE1506" t="str">
            <v>yes</v>
          </cell>
          <cell r="AF1506" t="str">
            <v>unknown</v>
          </cell>
          <cell r="AG1506">
            <v>1948</v>
          </cell>
          <cell r="AH1506" t="str">
            <v>Oslo: Blindern</v>
          </cell>
          <cell r="AI1506">
            <v>10</v>
          </cell>
          <cell r="AJ1506" t="str">
            <v>V</v>
          </cell>
          <cell r="AL1506">
            <v>1</v>
          </cell>
          <cell r="AM1506" t="str">
            <v>importDirect</v>
          </cell>
          <cell r="AN1506">
            <v>2</v>
          </cell>
          <cell r="AO1506" t="str">
            <v>introductionEscaped</v>
          </cell>
          <cell r="AP1506" t="str">
            <v>Bu,Ve,Te,Aa,Va</v>
          </cell>
          <cell r="AQ1506">
            <v>24</v>
          </cell>
          <cell r="AR1506">
            <v>3</v>
          </cell>
          <cell r="AS1506">
            <v>72</v>
          </cell>
          <cell r="AT1506">
            <v>19100</v>
          </cell>
          <cell r="AU1506">
            <v>108</v>
          </cell>
          <cell r="AV1506">
            <v>100</v>
          </cell>
          <cell r="AW1506" t="str">
            <v>Ingen kjent effekt</v>
          </cell>
          <cell r="AX1506" t="str">
            <v>Ingen kjent effekt</v>
          </cell>
          <cell r="BC1506" t="str">
            <v>Ingen kjent effekt</v>
          </cell>
          <cell r="BD1506" t="str">
            <v>Ingen kjent effekt</v>
          </cell>
          <cell r="BE1506" t="str">
            <v>no</v>
          </cell>
          <cell r="BF1506" t="str">
            <v>no</v>
          </cell>
          <cell r="BK1506" t="str">
            <v>temperate_boreal:NorthAndCentralAmerica|temperate_nemoral:NorthAndCentralAmerica|subtropic_unspecified:NorthAndCentralAmerica</v>
          </cell>
          <cell r="BM1506" t="str">
            <v>temperate_boreal:NorthAndCentralAmerica|temperate_nemoral:Europe,NorthAndCentralAmerica|subtropic_unspecified:NorthAndCentralAmerica|subtropic_mediterranean:Europe</v>
          </cell>
          <cell r="BO1506">
            <v>2</v>
          </cell>
          <cell r="BP1506" t="str">
            <v>X</v>
          </cell>
          <cell r="BR1506" t="str">
            <v>RedListCategoryLevel</v>
          </cell>
          <cell r="BT1506">
            <v>2</v>
          </cell>
          <cell r="BW1506" t="str">
            <v>SpreadYearlyIncreaseObservations</v>
          </cell>
          <cell r="BX1506">
            <v>67</v>
          </cell>
          <cell r="BY1506">
            <v>1</v>
          </cell>
          <cell r="CB1506" t="str">
            <v>T37,T43,T40</v>
          </cell>
          <cell r="CC1506">
            <v>1</v>
          </cell>
          <cell r="CH1506">
            <v>1</v>
          </cell>
          <cell r="CM1506">
            <v>1</v>
          </cell>
          <cell r="CQ1506">
            <v>1</v>
          </cell>
          <cell r="CU1506">
            <v>1</v>
          </cell>
          <cell r="CX1506">
            <v>0</v>
          </cell>
          <cell r="CY1506">
            <v>1</v>
          </cell>
          <cell r="DB1506">
            <v>0</v>
          </cell>
          <cell r="DC1506" t="str">
            <v>Spissasters &lt;em&gt;Symphyotrichum lanceolatum &lt;/em&gt;er en flerårig, 1-1,5 m høy urt som formerer seg med frø og underjordiske utløpere. Fruktene har sveveapparat og kan potensielt spres med vind. Arten kommer fra Nord-Amerika der den er vidt utbredt fra sørlig boreal sør til subtropisk sone.</v>
          </cell>
          <cell r="DD1506" t="str">
            <v>&lt;p&gt;Arten er dokumentert første gang i Oslo: Blindern 1948 og er deretter funnet forvillet noen få ganger pr. tiår i Vestfold, Telemark og Agder-fylkene i tillegg til Hedmark. Funn angitt fra møller ved forrige vurderingsrunde (Ro Strand 1927, ST Skaun 1950) er ikke inkludert denne gangen: vi har ikke hatt anledning til å kontrollere dette materialet (i herbariene i Bergen og Trondheim). Etter en revisjon av slekta i herbariet (Elven og Hegre, desember 2017) ble det foretatt svært mange ombestemmelser og alle tidligere navngivinger er tvilsomme. Det ser ut til at noen av de senere forekomstene kan bli stabile (i alle fall Bu Lier: Tranby og Hole: Bønsnes) &lt;/p&gt;</v>
          </cell>
          <cell r="DE1506" t="str">
            <v>Arten er dyrket som hagestaude og er spredt med hageutkast og muligens også med frø.</v>
          </cell>
          <cell r="DF1506" t="str">
            <v>Invasjonspotensialet er begrenset med usikkerhet til moderat på grunn av en usikkerhet knyttet til median levetid (fra begrenset til moderat). Den har begrenset ekspansjonshastighet.</v>
          </cell>
          <cell r="DG1506" t="str">
            <v>Foreløpig inntar spissasters bare sterkt endrede naturtyper (skrotemark i vid betydning), men den kan danne tette bestander og på den måten utkonkurrere andre arter. Arten er risikovurdert i Belgia til A2 (som er nest høyeste nivå og innenfor svartelista etter deres ISEIA-protokoll) med skår 11 av 12. Her angis det at den danner tette bestand som fortrenger hjemlige våtmarks-planter og at den også påvirker sedimentasjon og stabilisering av elvebanker (Branquart et al. 2010). Vi kunne derfor forsøksvis ha løftet den opp et hakk på økologisk effekt, men må da postulere at den kommer inn i en eller annen naturtype som ikke er sterkt endret. Vi har ikke grunnlag for det innenfor vurderingsperioden. Arten vurderes derfor foreløpig til ingen kjent økologisk effekt.</v>
          </cell>
          <cell r="DH1506" t="str">
            <v>&lt;p&gt;Spissasters vurderes til lav risiko i norsk natur på grunn av kombinasjonen mellom et begrenset (til moderat) invasjonspotensiale og foreløpig ingen negative økologiske effekter. &lt;/p&gt;</v>
          </cell>
          <cell r="DI1506">
            <v>1</v>
          </cell>
        </row>
        <row r="1507">
          <cell r="B1507" t="str">
            <v>Symphyotrichum novae-angliae</v>
          </cell>
          <cell r="C1507" t="str">
            <v>(L.) G.L.Nesom</v>
          </cell>
          <cell r="D1507" t="str">
            <v>klisterasters</v>
          </cell>
          <cell r="E1507">
            <v>138192</v>
          </cell>
          <cell r="F1507">
            <v>100836</v>
          </cell>
          <cell r="G1507" t="str">
            <v>ExpertGroups/Karplanter/N</v>
          </cell>
          <cell r="H1507" t="str">
            <v>Karplanter</v>
          </cell>
          <cell r="I1507" t="str">
            <v>Karplanter</v>
          </cell>
          <cell r="J1507" t="str">
            <v>NotApplicable</v>
          </cell>
          <cell r="M1507" t="str">
            <v>canNotEstablishWithin50years</v>
          </cell>
          <cell r="X1507">
            <v>1</v>
          </cell>
          <cell r="Y1507">
            <v>1</v>
          </cell>
          <cell r="Z1507">
            <v>1</v>
          </cell>
          <cell r="AA1507">
            <v>1983</v>
          </cell>
          <cell r="AB1507" t="str">
            <v>terrestrial</v>
          </cell>
          <cell r="AD1507" t="str">
            <v>unknown</v>
          </cell>
          <cell r="AE1507" t="str">
            <v>yes</v>
          </cell>
          <cell r="AF1507" t="str">
            <v>unknown</v>
          </cell>
          <cell r="AI1507">
            <v>10</v>
          </cell>
          <cell r="AJ1507" t="str">
            <v>V</v>
          </cell>
          <cell r="AW1507" t="str">
            <v>Ingen kjent effekt</v>
          </cell>
          <cell r="AX1507" t="str">
            <v>Ingen kjent effekt</v>
          </cell>
          <cell r="BC1507" t="str">
            <v>Ingen kjent effekt</v>
          </cell>
          <cell r="BD1507" t="str">
            <v>Ingen kjent effekt</v>
          </cell>
          <cell r="BK1507" t="str">
            <v>temperate_nemoral:NorthAndCentralAmerica</v>
          </cell>
          <cell r="BM1507" t="str">
            <v>temperate_nemoral:Europe,NorthAndCentralAmerica</v>
          </cell>
          <cell r="DI1507">
            <v>0</v>
          </cell>
        </row>
        <row r="1508">
          <cell r="B1508" t="str">
            <v>Symphyotrichum novi-belgii</v>
          </cell>
          <cell r="C1508" t="str">
            <v>(L.) G.L.Nesom</v>
          </cell>
          <cell r="D1508" t="str">
            <v>virginiaasters</v>
          </cell>
          <cell r="E1508">
            <v>143946</v>
          </cell>
          <cell r="F1508">
            <v>100837</v>
          </cell>
          <cell r="G1508" t="str">
            <v>ExpertGroups/Karplanter/N</v>
          </cell>
          <cell r="H1508" t="str">
            <v>Karplanter</v>
          </cell>
          <cell r="I1508" t="str">
            <v>Karplanter</v>
          </cell>
          <cell r="J1508" t="str">
            <v>AlienSpecie</v>
          </cell>
          <cell r="N1508">
            <v>3</v>
          </cell>
          <cell r="Q1508">
            <v>1</v>
          </cell>
          <cell r="T1508" t="str">
            <v>LO</v>
          </cell>
          <cell r="U1508">
            <v>2</v>
          </cell>
          <cell r="V1508" t="str">
            <v>3A,1</v>
          </cell>
          <cell r="X1508">
            <v>3</v>
          </cell>
          <cell r="Y1508">
            <v>4</v>
          </cell>
          <cell r="Z1508">
            <v>1</v>
          </cell>
          <cell r="AA1508">
            <v>1897</v>
          </cell>
          <cell r="AB1508" t="str">
            <v>terrestrial</v>
          </cell>
          <cell r="AD1508" t="str">
            <v>unknown</v>
          </cell>
          <cell r="AE1508" t="str">
            <v>yes</v>
          </cell>
          <cell r="AF1508" t="str">
            <v>unknown</v>
          </cell>
          <cell r="AG1508">
            <v>1994</v>
          </cell>
          <cell r="AH1508" t="str">
            <v>Øf Trøgstad: "venta 2 km n f Båstad"</v>
          </cell>
          <cell r="AI1508">
            <v>10</v>
          </cell>
          <cell r="AJ1508" t="str">
            <v>V</v>
          </cell>
          <cell r="AL1508">
            <v>1</v>
          </cell>
          <cell r="AM1508" t="str">
            <v>importDirect</v>
          </cell>
          <cell r="AN1508">
            <v>2</v>
          </cell>
          <cell r="AO1508" t="str">
            <v>introductionEscaped</v>
          </cell>
          <cell r="AP1508" t="str">
            <v>Øs,OsA,He,Ve,Te,Aa,Va,Ro,Ho,St</v>
          </cell>
          <cell r="AQ1508">
            <v>100</v>
          </cell>
          <cell r="AR1508">
            <v>5</v>
          </cell>
          <cell r="AS1508">
            <v>500</v>
          </cell>
          <cell r="AT1508">
            <v>142000</v>
          </cell>
          <cell r="AU1508">
            <v>750</v>
          </cell>
          <cell r="AV1508">
            <v>100</v>
          </cell>
          <cell r="AW1508" t="str">
            <v>Ingen kjent effekt</v>
          </cell>
          <cell r="AX1508" t="str">
            <v>Ingen kjent effekt</v>
          </cell>
          <cell r="BC1508" t="str">
            <v>Ingen kjent effekt</v>
          </cell>
          <cell r="BD1508" t="str">
            <v>Ingen kjent effekt</v>
          </cell>
          <cell r="BE1508" t="str">
            <v>no</v>
          </cell>
          <cell r="BF1508" t="str">
            <v>no</v>
          </cell>
          <cell r="BK1508" t="str">
            <v>temperate_boreal:NorthAndCentralAmerica|temperate_nemoral:NorthAndCentralAmerica|subtropic_unspecified:NorthAndCentralAmerica</v>
          </cell>
          <cell r="BM1508" t="str">
            <v>temperate_boreal:Europe,NorthAndCentralAmerica|temperate_nemoral:Europe,Asia,Oceania,NorthAndCentralAmerica|subtropic_unspecified:NorthAndCentralAmerica|subtropic_mediterranean:Europe,Oceania</v>
          </cell>
          <cell r="BO1508">
            <v>3</v>
          </cell>
          <cell r="BR1508" t="str">
            <v>RedListCategoryLevel</v>
          </cell>
          <cell r="BT1508">
            <v>2</v>
          </cell>
          <cell r="BW1508" t="str">
            <v>SpreadYearlyIncreaseObservations</v>
          </cell>
          <cell r="BX1508">
            <v>99</v>
          </cell>
          <cell r="BY1508">
            <v>1</v>
          </cell>
          <cell r="CB1508" t="str">
            <v>T37,T40,T35,T40,T30,T18</v>
          </cell>
          <cell r="CC1508">
            <v>1</v>
          </cell>
          <cell r="CH1508">
            <v>1</v>
          </cell>
          <cell r="CM1508">
            <v>1</v>
          </cell>
          <cell r="CQ1508">
            <v>1</v>
          </cell>
          <cell r="CU1508">
            <v>1</v>
          </cell>
          <cell r="CX1508">
            <v>0</v>
          </cell>
          <cell r="CY1508">
            <v>1</v>
          </cell>
          <cell r="DB1508">
            <v>0</v>
          </cell>
          <cell r="DC1508" t="str">
            <v>Virginiaasters &lt;em&gt;Symphyotrichum novi-belgii &lt;/em&gt;er en flerårig, opptil 1,5 m høy urt (staude) som formerer seg med frø og som har klonal vekst med lange underjordiske utløpere. Frøene har sveveapparat og kan spres over korte distanser med vind. Det er uvisst om arten frøformerer seg i Norge: den blomstrer meget seint i sesongen og er ofte i blomst når frosten og snøen kommer. Den kommer fra østlige Nord-Amerika.</v>
          </cell>
          <cell r="DD1508" t="str">
            <v>&lt;p&gt;Arten er først dokumentert fra Øf Halden: Berby 1897 og har deretter kun ett funn per 20 års-periode i Ho Bergen 1902 og Ak Bærum 1936. Deretter er det spredte funn av arten i kystfylkene i Sør-Norge nord til Sør-Trøndelag med noe økning i antall funn etter 1980. Den kan dukke opp mange steder, avhengig av hvor den dyrkes. Den spres trolig bare med hageutkast og dukker opp i veiskråninger og på andre dumpeplasser, ofte i skogkanter der den kan danne store kloner. Den er handelsvare og markedsføres med herdighet 7, dvs. at den kan dyrkes i store deler av landet.&lt;/p&gt;</v>
          </cell>
          <cell r="DE1508" t="str">
            <v>Arten er importert som prydplante i hager. Den spres trolig hovedsakelig med hageutkast og dukker opp i veiskråninger og på andre dumpeplasser, ofte i skogkanter der den kan danne store kloner. Det er noen rapporter fra flommarkskog og åpen flommark.</v>
          </cell>
          <cell r="DF1508" t="str">
            <v>Invasjonspotensialet er moderat. Dette skyldes kombinasjonen mellom en moderat median levetid og en begrenset ekspansjonshastighet.</v>
          </cell>
          <cell r="DG1508" t="str">
            <v>Planten danner store, tette bestander som lokalt kan trenge ut andre planter, men ettersom den er funnnet hovedsakelig på skrotemark o.l. steder ( tomter, lager- og avfallsplasser og veier, sterkt kulturpåvirket eng eller gressmark), har den knapt noen negativ effekt på hjemlige arter og definerte naturtyper i Norge. I Belgia blir den etter ISEIA-protokollen vurdert som en B3-art (såkalt "Watch list", gitt av kombinasjonen mellom en moderat skadeeffekt og vid utbredelse i Belgia) med skår 9 av totalt 12 (se Branquart et al. 2010). Vi vurderer den foreløpig til ingen kjent økologisk effekt i Norge.</v>
          </cell>
          <cell r="DH1508" t="str">
            <v>&lt;p&gt;Virginiaasters vurderes til lav risiko i norsk natur: dette skyldes en kombinasjon mellom et moderat invasjonspotensial og ingen kjente negative økologiske effekter. &lt;/p&gt;</v>
          </cell>
          <cell r="DI1508">
            <v>1</v>
          </cell>
        </row>
        <row r="1509">
          <cell r="B1509" t="str">
            <v>Symphyotrichum patulum</v>
          </cell>
          <cell r="C1509" t="str">
            <v>(Lam.) Karlsson</v>
          </cell>
          <cell r="E1509">
            <v>145574</v>
          </cell>
          <cell r="F1509">
            <v>128797</v>
          </cell>
          <cell r="G1509" t="str">
            <v>ExpertGroups/Karplanter/N</v>
          </cell>
          <cell r="H1509" t="str">
            <v>Karplanter</v>
          </cell>
          <cell r="I1509" t="str">
            <v>Karplanter</v>
          </cell>
          <cell r="J1509" t="str">
            <v>NotApplicable</v>
          </cell>
          <cell r="M1509" t="str">
            <v>canNotEstablishWithin50years</v>
          </cell>
          <cell r="AA1509">
            <v>1989</v>
          </cell>
          <cell r="AB1509" t="str">
            <v>terrestrial</v>
          </cell>
          <cell r="AD1509" t="str">
            <v>unknown</v>
          </cell>
          <cell r="AE1509" t="str">
            <v>no</v>
          </cell>
          <cell r="AF1509" t="str">
            <v>unknown</v>
          </cell>
          <cell r="AI1509">
            <v>10</v>
          </cell>
          <cell r="AJ1509" t="str">
            <v>V</v>
          </cell>
          <cell r="AW1509" t="str">
            <v>Ingen kjent effekt</v>
          </cell>
          <cell r="AX1509" t="str">
            <v>Ingen kjent effekt</v>
          </cell>
          <cell r="BC1509" t="str">
            <v>Ingen kjent effekt</v>
          </cell>
          <cell r="BD1509" t="str">
            <v>Ingen kjent effekt</v>
          </cell>
          <cell r="BK1509" t="str">
            <v>temperate_nemoral:NorthAndCentralAmerica</v>
          </cell>
          <cell r="BM1509" t="str">
            <v>temperate_nemoral:NorthAndCentralAmerica</v>
          </cell>
          <cell r="DI1509">
            <v>0</v>
          </cell>
        </row>
        <row r="1510">
          <cell r="B1510" t="str">
            <v>Symphyotrichum shortii</v>
          </cell>
          <cell r="C1510" t="str">
            <v>(Lindl.) G.L.Nesom</v>
          </cell>
          <cell r="D1510" t="str">
            <v>kveldsasters</v>
          </cell>
          <cell r="E1510">
            <v>138196</v>
          </cell>
          <cell r="F1510">
            <v>100839</v>
          </cell>
          <cell r="G1510" t="str">
            <v>ExpertGroups/Karplanter/N</v>
          </cell>
          <cell r="H1510" t="str">
            <v>Karplanter</v>
          </cell>
          <cell r="I1510" t="str">
            <v>Karplanter</v>
          </cell>
          <cell r="J1510" t="str">
            <v>NotApplicable</v>
          </cell>
          <cell r="M1510" t="str">
            <v>canNotEstablishWithin50years</v>
          </cell>
          <cell r="AA1510">
            <v>1996</v>
          </cell>
          <cell r="AB1510" t="str">
            <v>terrestrial</v>
          </cell>
          <cell r="AD1510" t="str">
            <v>unknown</v>
          </cell>
          <cell r="AE1510" t="str">
            <v>no</v>
          </cell>
          <cell r="AF1510" t="str">
            <v>unknown</v>
          </cell>
          <cell r="AI1510">
            <v>10</v>
          </cell>
          <cell r="AJ1510" t="str">
            <v>V</v>
          </cell>
          <cell r="AW1510" t="str">
            <v>Ingen kjent effekt</v>
          </cell>
          <cell r="AX1510" t="str">
            <v>Ingen kjent effekt</v>
          </cell>
          <cell r="BC1510" t="str">
            <v>Ingen kjent effekt</v>
          </cell>
          <cell r="BD1510" t="str">
            <v>Ingen kjent effekt</v>
          </cell>
          <cell r="BK1510" t="str">
            <v>temperate_nemoral:NorthAndCentralAmerica</v>
          </cell>
          <cell r="BM1510" t="str">
            <v>temperate_nemoral:NorthAndCentralAmerica</v>
          </cell>
          <cell r="DI1510">
            <v>0</v>
          </cell>
        </row>
        <row r="1511">
          <cell r="B1511" t="str">
            <v>Symphyotrichum squamatum</v>
          </cell>
          <cell r="C1511" t="str">
            <v>(Spreng.) G.L.Nesom</v>
          </cell>
          <cell r="E1511">
            <v>85677</v>
          </cell>
          <cell r="F1511">
            <v>128798</v>
          </cell>
          <cell r="G1511" t="str">
            <v>ExpertGroups/Karplanter/N</v>
          </cell>
          <cell r="H1511" t="str">
            <v>Karplanter</v>
          </cell>
          <cell r="I1511" t="str">
            <v>Karplanter</v>
          </cell>
          <cell r="J1511" t="str">
            <v>NotApplicable</v>
          </cell>
          <cell r="M1511" t="str">
            <v>canNotEstablishWithin50years</v>
          </cell>
          <cell r="AA1511">
            <v>2004</v>
          </cell>
          <cell r="AB1511" t="str">
            <v>terrestrial</v>
          </cell>
          <cell r="AD1511" t="str">
            <v>origin</v>
          </cell>
          <cell r="AE1511" t="str">
            <v>no</v>
          </cell>
          <cell r="AF1511" t="str">
            <v>unknown</v>
          </cell>
          <cell r="AI1511">
            <v>10</v>
          </cell>
          <cell r="AJ1511" t="str">
            <v>V</v>
          </cell>
          <cell r="AW1511" t="str">
            <v>Ingen kjent effekt</v>
          </cell>
          <cell r="AX1511" t="str">
            <v>Ingen kjent effekt</v>
          </cell>
          <cell r="BC1511" t="str">
            <v>Ingen kjent effekt</v>
          </cell>
          <cell r="BD1511" t="str">
            <v>Ingen kjent effekt</v>
          </cell>
          <cell r="BK1511" t="str">
            <v>subtropic_unspecified:SouthAmerica|tropic:SouthAmerica</v>
          </cell>
          <cell r="BM1511" t="str">
            <v>temperate_nemoral:Europe|subtropic_unspecified:NorthAndCentralAmerica,SouthAmerica|subtropic_mediterranean:Europe,Asia,Africa,Oceania|tropic:SouthAmerica</v>
          </cell>
          <cell r="DI1511">
            <v>1</v>
          </cell>
        </row>
        <row r="1512">
          <cell r="B1512" t="str">
            <v>Symphyotrichum ×salignum</v>
          </cell>
          <cell r="C1512" t="str">
            <v>(Willd.) G.L.Nesom</v>
          </cell>
          <cell r="D1512" t="str">
            <v>vierasters</v>
          </cell>
          <cell r="E1512">
            <v>138166</v>
          </cell>
          <cell r="F1512">
            <v>100838</v>
          </cell>
          <cell r="G1512" t="str">
            <v>ExpertGroups/Karplanter/N</v>
          </cell>
          <cell r="H1512" t="str">
            <v>Karplanter</v>
          </cell>
          <cell r="I1512" t="str">
            <v>Karplanter</v>
          </cell>
          <cell r="J1512" t="str">
            <v>AlienSpecie</v>
          </cell>
          <cell r="N1512">
            <v>2</v>
          </cell>
          <cell r="P1512" t="str">
            <v>V</v>
          </cell>
          <cell r="Q1512">
            <v>1</v>
          </cell>
          <cell r="T1512" t="str">
            <v>LO</v>
          </cell>
          <cell r="U1512">
            <v>2</v>
          </cell>
          <cell r="V1512" t="str">
            <v>2AB,1</v>
          </cell>
          <cell r="X1512">
            <v>3</v>
          </cell>
          <cell r="Y1512">
            <v>4</v>
          </cell>
          <cell r="Z1512">
            <v>1</v>
          </cell>
          <cell r="AA1512">
            <v>1873</v>
          </cell>
          <cell r="AB1512" t="str">
            <v>terrestrial</v>
          </cell>
          <cell r="AD1512" t="str">
            <v>unknown</v>
          </cell>
          <cell r="AE1512" t="str">
            <v>yes</v>
          </cell>
          <cell r="AF1512" t="str">
            <v>unknown</v>
          </cell>
          <cell r="AG1512">
            <v>1873</v>
          </cell>
          <cell r="AH1512" t="str">
            <v>Oslo Blindern: "Ved det nye kemiske laboratorium"</v>
          </cell>
          <cell r="AI1512">
            <v>10</v>
          </cell>
          <cell r="AL1512">
            <v>1</v>
          </cell>
          <cell r="AM1512" t="str">
            <v>importDirect</v>
          </cell>
          <cell r="AN1512">
            <v>3</v>
          </cell>
          <cell r="AO1512" t="str">
            <v>introductionEscaped,introductionTransportpollution</v>
          </cell>
          <cell r="AP1512" t="str">
            <v>Øs,OsA,He,Op,Bu,Ve,Va,Ro,Ho</v>
          </cell>
          <cell r="AQ1512">
            <v>60</v>
          </cell>
          <cell r="AR1512">
            <v>5</v>
          </cell>
          <cell r="AS1512">
            <v>300</v>
          </cell>
          <cell r="AT1512">
            <v>65600</v>
          </cell>
          <cell r="AU1512">
            <v>600</v>
          </cell>
          <cell r="AV1512">
            <v>100</v>
          </cell>
          <cell r="AW1512" t="str">
            <v>Ingen kjent effekt</v>
          </cell>
          <cell r="AX1512" t="str">
            <v>Ingen kjent effekt</v>
          </cell>
          <cell r="BC1512" t="str">
            <v>Ingen kjent effekt</v>
          </cell>
          <cell r="BD1512" t="str">
            <v>Ingen kjent effekt</v>
          </cell>
          <cell r="BE1512" t="str">
            <v>no</v>
          </cell>
          <cell r="BF1512" t="str">
            <v>no</v>
          </cell>
          <cell r="BK1512" t="str">
            <v>unknown:NorthAndCentralAmerica</v>
          </cell>
          <cell r="BM1512" t="str">
            <v>temperate_boreal:Europe|temperate_nemoral:Europe,Asia|subtropic_unspecified:Asia|subtropic_mediterranean:Europe</v>
          </cell>
          <cell r="BO1512">
            <v>2</v>
          </cell>
          <cell r="BP1512" t="str">
            <v>X</v>
          </cell>
          <cell r="BR1512" t="str">
            <v>RedListCategoryLevel</v>
          </cell>
          <cell r="BT1512">
            <v>2</v>
          </cell>
          <cell r="BW1512" t="str">
            <v>SpreadYearlyIncreaseObservations</v>
          </cell>
          <cell r="BX1512">
            <v>72</v>
          </cell>
          <cell r="BY1512">
            <v>1</v>
          </cell>
          <cell r="CB1512" t="str">
            <v>T37,T40,T30,T18</v>
          </cell>
          <cell r="CC1512">
            <v>1</v>
          </cell>
          <cell r="CH1512">
            <v>1</v>
          </cell>
          <cell r="CM1512">
            <v>1</v>
          </cell>
          <cell r="CQ1512">
            <v>1</v>
          </cell>
          <cell r="CU1512">
            <v>1</v>
          </cell>
          <cell r="CX1512">
            <v>0</v>
          </cell>
          <cell r="CY1512">
            <v>1</v>
          </cell>
          <cell r="DB1512">
            <v>0</v>
          </cell>
          <cell r="DC1512" t="str">
            <v>Vierasters &lt;em&gt;Symphyotrichum&lt;/em&gt; x&lt;em&gt;salignum&lt;/em&gt; er en flerårig, ca. 1 m høy urt (staude) som er oppstått som hagehybrid-art ved krysning (trolig i en botanisk hage i Tyskland rundt 1800) mellom de nordamerikanske artene spissasters &lt;em&gt;S. lanceolatum &lt;/em&gt;og virginiaasters &lt;em&gt;S. novi-belgii&lt;/em&gt;. Den formerer seg ikke med frø, men har effektiv klonal vekst ved underjordiske utløpere.&lt;i&gt;&lt;br/&gt;&lt;/i&gt;Arten er en hybridart der &lt;em&gt;S. novi-belgii &lt;/em&gt;går inn som en av foreldrene. Det er meget vanskelig å trekke en klar grense mellom de to i materiale fra norske hager og forvillinger. En revisjon av herbariematerialet av hele slekta (Elven og Hegre desember 2017) ga et stort antall ombestemmelser, og trolig er det fortsatt mye som ikke er riktig bestemt. Ifølge Manual of the Alien Plants of Belgium (http://alienplantsbelgium.be/content/symphyotrichum-x-salignum) er tolkningen av denne arten uklar. Den er ansett som det vanligste taksonet i slekta i Storbritannia og Frankrike, mens alle nederlandske funn av arten viste seg å tilhøre enten&lt;i&gt; S. lanceolatum&lt;/i&gt; eller &lt;i&gt;S.&lt;/i&gt; x &lt;i&gt;versicolor&lt;/i&gt;.</v>
          </cell>
          <cell r="DD1512" t="str">
            <v>&lt;p&gt;Siden første funn i 1873 i Oslo er vierasters registrert mindre enn 15 ganger pr. 20-årsperiode fram til 1980: deretter har arten økt adskillig raskere. Selv om en regner med et visst mørketall, viser arten svake tegn til regional spredning: den har stabile og stadig nye forekomster (kloner) på søndre Østlandet, mens alle forekomster ellers synes til slutt å bli forbigående. Det kan være at planten spres lokalt (får flere forekomster innen mindre områder) når den kastes ut fra hager eller fragmenter av den spres med jordmasser.&lt;/p&gt;</v>
          </cell>
          <cell r="DE1512" t="str">
            <v>Vierasters brukes som prydplante i hager og spres trolig hovedsakelig mest lokalt gjennom hageutkast, det vil si at den får flere forekomster innen mindre områder, ved fragmenter av utløpere som fraktes bort med jord eller hageavfall og ved utkast fra hager</v>
          </cell>
          <cell r="DF1512" t="str">
            <v>Invasjonspotensialet er begrenset, med usikkerhet til moderat, som en kombinasjon av begrenset (til moderat) median levetid og begrenset ekspansjonshastighet.</v>
          </cell>
          <cell r="DG1512" t="str">
            <v>Planten danner store, tette bestander og kan lokalt trenge ut andre planter, men etter som den i hovedsak er funnet på skrotemark o.l. steder, har den knapt noen negativ effekt på hjemlige arter og definerte naturtyper. Arten er i all hovedsak funnet på sterkt kulturpåvirket eller kulturbetinget mark: overlatt eng, skogkant, veikant, grusfylling og annen skrotemark, men også på elvekanter (flommark). Det er foreløpig ingen kjente negative økologiske effekter knyttet til den.</v>
          </cell>
          <cell r="DH1512" t="str">
            <v>&lt;p&gt;Vierasters vurderes til lav økologisk risiko på grunn av kombinasjonen mellom et begrenset (til moderat) invasjonspotensial og ingen kjente negative økologiske effekter. I 2012 ble den vurdert til potensielt høy risiko. Denne endringen kan delvis skyldes en ny beregningsmåte for ekspansjonshastighet og delvis også revisjonen som har ført til et annet grunnlagsmateriale.&lt;/p&gt;&lt;p&gt;&lt;br/&gt;&lt;/p&gt;</v>
          </cell>
          <cell r="DI1512">
            <v>0</v>
          </cell>
        </row>
        <row r="1513">
          <cell r="B1513" t="str">
            <v>Symphyotrichum ×versicolor</v>
          </cell>
          <cell r="C1513" t="str">
            <v>(Willd.) G.L.Nesom</v>
          </cell>
          <cell r="D1513" t="str">
            <v>hageasters</v>
          </cell>
          <cell r="E1513">
            <v>138171</v>
          </cell>
          <cell r="F1513">
            <v>100840</v>
          </cell>
          <cell r="G1513" t="str">
            <v>ExpertGroups/Karplanter/N</v>
          </cell>
          <cell r="H1513" t="str">
            <v>Karplanter</v>
          </cell>
          <cell r="I1513" t="str">
            <v>Karplanter</v>
          </cell>
          <cell r="J1513" t="str">
            <v>AlienSpecie</v>
          </cell>
          <cell r="N1513">
            <v>3</v>
          </cell>
          <cell r="Q1513">
            <v>1</v>
          </cell>
          <cell r="T1513" t="str">
            <v>LO</v>
          </cell>
          <cell r="U1513">
            <v>2</v>
          </cell>
          <cell r="V1513" t="str">
            <v>3AB,1</v>
          </cell>
          <cell r="X1513">
            <v>3</v>
          </cell>
          <cell r="Y1513">
            <v>4</v>
          </cell>
          <cell r="Z1513">
            <v>1</v>
          </cell>
          <cell r="AA1513">
            <v>1914</v>
          </cell>
          <cell r="AB1513" t="str">
            <v>terrestrial</v>
          </cell>
          <cell r="AD1513" t="str">
            <v>unknown</v>
          </cell>
          <cell r="AE1513" t="str">
            <v>yes</v>
          </cell>
          <cell r="AF1513" t="str">
            <v>unknown</v>
          </cell>
          <cell r="AG1513">
            <v>1989</v>
          </cell>
          <cell r="AH1513" t="str">
            <v>Ak Ski: Siggerud</v>
          </cell>
          <cell r="AI1513">
            <v>10</v>
          </cell>
          <cell r="AL1513">
            <v>1</v>
          </cell>
          <cell r="AM1513" t="str">
            <v>importDirect</v>
          </cell>
          <cell r="AN1513">
            <v>2</v>
          </cell>
          <cell r="AO1513" t="str">
            <v>introductionEscaped,introductionTransportpollution</v>
          </cell>
          <cell r="AP1513" t="str">
            <v>Øs,OsA,He,Bu,Ve,Te,Va,Ro,Ho,Sf,Mr</v>
          </cell>
          <cell r="AQ1513">
            <v>140</v>
          </cell>
          <cell r="AR1513">
            <v>5</v>
          </cell>
          <cell r="AS1513">
            <v>700</v>
          </cell>
          <cell r="AT1513">
            <v>126000</v>
          </cell>
          <cell r="AU1513">
            <v>1400</v>
          </cell>
          <cell r="AV1513">
            <v>90</v>
          </cell>
          <cell r="AW1513" t="str">
            <v>Ingen kjent effekt</v>
          </cell>
          <cell r="AX1513" t="str">
            <v>Ingen kjent effekt</v>
          </cell>
          <cell r="BC1513" t="str">
            <v>Ingen kjent effekt</v>
          </cell>
          <cell r="BD1513" t="str">
            <v>Ingen kjent effekt</v>
          </cell>
          <cell r="BE1513" t="str">
            <v>no</v>
          </cell>
          <cell r="BF1513" t="str">
            <v>no</v>
          </cell>
          <cell r="BK1513" t="str">
            <v>unknown:NorthAndCentralAmerica</v>
          </cell>
          <cell r="BM1513" t="str">
            <v>temperate_boreal:Europe|temperate_nemoral:Europe|subtropic_mediterranean:Europe|unknown:Europe,Asia,Africa,Oceania,NorthAndCentralAmerica,SouthAmerica</v>
          </cell>
          <cell r="BO1513">
            <v>3</v>
          </cell>
          <cell r="BR1513" t="str">
            <v>RedListCategoryLevel</v>
          </cell>
          <cell r="BT1513">
            <v>3</v>
          </cell>
          <cell r="BW1513" t="str">
            <v>SpreadYearlyIncreaseObservations</v>
          </cell>
          <cell r="BX1513">
            <v>273</v>
          </cell>
          <cell r="BY1513">
            <v>1</v>
          </cell>
          <cell r="CB1513" t="str">
            <v>T37,T40,T30,T18,T35</v>
          </cell>
          <cell r="CC1513">
            <v>1</v>
          </cell>
          <cell r="CH1513">
            <v>1</v>
          </cell>
          <cell r="CM1513">
            <v>1</v>
          </cell>
          <cell r="CQ1513">
            <v>1</v>
          </cell>
          <cell r="CU1513">
            <v>1</v>
          </cell>
          <cell r="CX1513">
            <v>0</v>
          </cell>
          <cell r="CY1513">
            <v>1</v>
          </cell>
          <cell r="DB1513">
            <v>0</v>
          </cell>
          <cell r="DC1513" t="str">
            <v>Hageasters &lt;em&gt;Symphyotrichum&lt;/em&gt; x&lt;em&gt;versicolor&lt;/em&gt; er en flerårig, 1-1,5 m høy urt (staude) som er oppstått ved krysning mellom de to nordamerikanske artene snauasters &lt;em&gt;S. laevis &lt;/em&gt;og virginiaasters &lt;em&gt;S. novi-belgii&lt;/em&gt;. Den formerer seg ikke med frø, men vokser klonalt med lange, underjordiske utløpere og kan danne store, tette bestand.&lt;br/&gt;Arten er angitt å være den mest vanlige forvillede høstasters i Belgia (se http://alienplantsbelgium.be/content/symphyotrichum-x-versicolor). En revisjon av herbariematerialet i Oslo (Elven og Hegre, desember 2017, altså i grevens tid) førte til en rekke ombestemmelser og til langt flere belegg av denne arten enn det som tidligere var kjent (mye på bekostning av &lt;i&gt;S. novi-belgii&lt;/i&gt;).</v>
          </cell>
          <cell r="DD1513" t="str">
            <v>&lt;p&gt;Siden de første registrerte forvillede forekomstene i 1914 i Te Kragerø var spredningen av hageasters langsom fram mot 1980, men ser ut til å ha skutt fart de siste tiårene. Den er ikke handelsvare og er trolig gjenstand for bytte mellom hageeiere. Spredningen må i stor grad skyldes utkast når arten blir for storvokst i hager, og videre spredning med forflytning av jordmasser. Den er funnet spredt i flere regioner, nord til Troms (som dyrket), men med et visst tyngdepunkt i Midt-Norge (Møre til Nord-Trøndelag). Den antas å ha herdighet 6-7 og kan forventes å dukke opp hist og her i store deler av landet.&lt;/p&gt;</v>
          </cell>
          <cell r="DE1513" t="str">
            <v>Arten er innført som prydplante og spres trolig hovedsakelig gjennom hageutkast.</v>
          </cell>
          <cell r="DF1513" t="str">
            <v>Invasjonspotensialet er moderat, en kombinasjon av moderat median levetid og moderat ekspansjonshastighet.</v>
          </cell>
          <cell r="DG1513" t="str">
            <v>Hageasters kan lokalt trenge ut andre planter, men ettersom den i hovedsak er funnet på skrotemark o.l. steder, har knapt noen negativ effekt på hjemlige arter og definert naturtyper. Funn angitt på "flomvoll" og i "sumpvegetasjon" tyder imidlertid på at dette er en av de høstasters-artene som kan være i ferd med å innta mer naturlige naturtyper. Den kan dermed tenkes å ha en viss negativ økologisk effekt, men neppe så mye at vi foreløpig kan forsvare å konkludere med at den passerer noen av terskelverdiene knyttet til fortrengning eller tilstandsendring. Inntil videre vurderes arten til ingen kjent økologisk risiko.</v>
          </cell>
          <cell r="DH1513" t="str">
            <v>&lt;p&gt;Hageasters vurderes til låg økologisk risiko, og bare på grunn av invasjonspotensialet. Det er foreløpig ingen kjente negative økologiske effekter, men en viss grad av fortrengning kan ikke utelukkes, men for lite til at det gir seg noe utslag.&lt;/p&gt;</v>
          </cell>
          <cell r="DI1513">
            <v>1</v>
          </cell>
        </row>
        <row r="1514">
          <cell r="B1514" t="str">
            <v>Symphytum tauricum</v>
          </cell>
          <cell r="C1514" t="str">
            <v>Willd.</v>
          </cell>
          <cell r="D1514" t="str">
            <v>bleikvalurt</v>
          </cell>
          <cell r="E1514">
            <v>61019</v>
          </cell>
          <cell r="F1514">
            <v>101059</v>
          </cell>
          <cell r="G1514" t="str">
            <v>ExpertGroups/Karplanter/N</v>
          </cell>
          <cell r="H1514" t="str">
            <v>Karplanter</v>
          </cell>
          <cell r="I1514" t="str">
            <v>Karplanter</v>
          </cell>
          <cell r="J1514" t="str">
            <v>NotApplicable</v>
          </cell>
          <cell r="M1514" t="str">
            <v>canNotEstablishWithin50years</v>
          </cell>
          <cell r="AA1514">
            <v>1979</v>
          </cell>
          <cell r="AB1514" t="str">
            <v>terrestrial</v>
          </cell>
          <cell r="AD1514" t="str">
            <v>unknown</v>
          </cell>
          <cell r="AE1514" t="str">
            <v>no</v>
          </cell>
          <cell r="AF1514" t="str">
            <v>unknown</v>
          </cell>
          <cell r="AI1514">
            <v>5</v>
          </cell>
          <cell r="AJ1514" t="str">
            <v>V</v>
          </cell>
          <cell r="AW1514" t="str">
            <v>Ingen kjent effekt</v>
          </cell>
          <cell r="AX1514" t="str">
            <v>Ingen kjent effekt</v>
          </cell>
          <cell r="BC1514" t="str">
            <v>Ingen kjent effekt</v>
          </cell>
          <cell r="BD1514" t="str">
            <v>Ingen kjent effekt</v>
          </cell>
          <cell r="BK1514" t="str">
            <v>temperate_nemoral:Europe,Asia</v>
          </cell>
          <cell r="BM1514" t="str">
            <v>temperate_nemoral:Europe,Asia</v>
          </cell>
          <cell r="DI1514">
            <v>0</v>
          </cell>
        </row>
        <row r="1515">
          <cell r="B1515" t="str">
            <v>Syringa emodi</v>
          </cell>
          <cell r="C1515" t="str">
            <v>Wall. ex Royle</v>
          </cell>
          <cell r="D1515" t="str">
            <v>himalayasyrin</v>
          </cell>
          <cell r="E1515">
            <v>145679</v>
          </cell>
          <cell r="F1515">
            <v>128019</v>
          </cell>
          <cell r="G1515" t="str">
            <v>ExpertGroups/Karplanter/N</v>
          </cell>
          <cell r="H1515" t="str">
            <v>Karplanter</v>
          </cell>
          <cell r="I1515" t="str">
            <v>Karplanter</v>
          </cell>
          <cell r="J1515" t="str">
            <v>NotApplicable</v>
          </cell>
          <cell r="M1515" t="str">
            <v>canNotEstablishWithin50years</v>
          </cell>
          <cell r="AA1515">
            <v>1946</v>
          </cell>
          <cell r="AB1515" t="str">
            <v>terrestrial</v>
          </cell>
          <cell r="AD1515" t="str">
            <v>unknown</v>
          </cell>
          <cell r="AE1515" t="str">
            <v>no</v>
          </cell>
          <cell r="AF1515" t="str">
            <v>unknown</v>
          </cell>
          <cell r="AI1515">
            <v>15</v>
          </cell>
          <cell r="AJ1515" t="str">
            <v>V</v>
          </cell>
          <cell r="AW1515" t="str">
            <v>Ingen kjent effekt</v>
          </cell>
          <cell r="AX1515" t="str">
            <v>Ingen kjent effekt</v>
          </cell>
          <cell r="BC1515" t="str">
            <v>Ingen kjent effekt</v>
          </cell>
          <cell r="BD1515" t="str">
            <v>Ingen kjent effekt</v>
          </cell>
          <cell r="BK1515" t="str">
            <v>subtropic_unspecified:Asia</v>
          </cell>
          <cell r="BM1515" t="str">
            <v>subtropic_unspecified:Asia</v>
          </cell>
          <cell r="DI1515">
            <v>0</v>
          </cell>
        </row>
        <row r="1516">
          <cell r="B1516" t="str">
            <v>Syringa persica</v>
          </cell>
          <cell r="C1516" t="str">
            <v>L.</v>
          </cell>
          <cell r="D1516" t="str">
            <v>persisk syrin</v>
          </cell>
          <cell r="E1516">
            <v>84883</v>
          </cell>
          <cell r="F1516">
            <v>128020</v>
          </cell>
          <cell r="G1516" t="str">
            <v>ExpertGroups/Karplanter/N</v>
          </cell>
          <cell r="H1516" t="str">
            <v>Karplanter</v>
          </cell>
          <cell r="I1516" t="str">
            <v>Karplanter</v>
          </cell>
          <cell r="J1516" t="str">
            <v>NotApplicable</v>
          </cell>
          <cell r="M1516" t="str">
            <v>canNotEstablishWithin50years</v>
          </cell>
          <cell r="AA1516">
            <v>1931</v>
          </cell>
          <cell r="AB1516" t="str">
            <v>terrestrial</v>
          </cell>
          <cell r="AD1516" t="str">
            <v>unknown</v>
          </cell>
          <cell r="AE1516" t="str">
            <v>no</v>
          </cell>
          <cell r="AF1516" t="str">
            <v>unknown</v>
          </cell>
          <cell r="AI1516">
            <v>15</v>
          </cell>
          <cell r="AJ1516" t="str">
            <v>V</v>
          </cell>
          <cell r="AW1516" t="str">
            <v>Ingen kjent effekt</v>
          </cell>
          <cell r="AX1516" t="str">
            <v>Ingen kjent effekt</v>
          </cell>
          <cell r="BC1516" t="str">
            <v>Ingen kjent effekt</v>
          </cell>
          <cell r="BD1516" t="str">
            <v>Ingen kjent effekt</v>
          </cell>
          <cell r="BK1516" t="str">
            <v>unknown:Asia</v>
          </cell>
          <cell r="BM1516" t="str">
            <v>unknown:Asia</v>
          </cell>
          <cell r="DI1516">
            <v>0</v>
          </cell>
        </row>
        <row r="1517">
          <cell r="B1517" t="str">
            <v>Syringa ×chinensis</v>
          </cell>
          <cell r="C1517" t="str">
            <v>Willd.</v>
          </cell>
          <cell r="D1517" t="str">
            <v>kinasyrin</v>
          </cell>
          <cell r="E1517">
            <v>138209</v>
          </cell>
          <cell r="F1517">
            <v>102414</v>
          </cell>
          <cell r="G1517" t="str">
            <v>ExpertGroups/Karplanter/N</v>
          </cell>
          <cell r="H1517" t="str">
            <v>Karplanter</v>
          </cell>
          <cell r="I1517" t="str">
            <v>Karplanter</v>
          </cell>
          <cell r="J1517" t="str">
            <v>NotApplicable</v>
          </cell>
          <cell r="M1517" t="str">
            <v>canNotEstablishWithin50years</v>
          </cell>
          <cell r="AA1517">
            <v>1946</v>
          </cell>
          <cell r="AB1517" t="str">
            <v>terrestrial</v>
          </cell>
          <cell r="AD1517" t="str">
            <v>unknown</v>
          </cell>
          <cell r="AE1517" t="str">
            <v>no</v>
          </cell>
          <cell r="AF1517" t="str">
            <v>unknown</v>
          </cell>
          <cell r="AI1517">
            <v>15</v>
          </cell>
          <cell r="AJ1517" t="str">
            <v>V</v>
          </cell>
          <cell r="AW1517" t="str">
            <v>Ingen kjent effekt</v>
          </cell>
          <cell r="AX1517" t="str">
            <v>Ingen kjent effekt</v>
          </cell>
          <cell r="BC1517" t="str">
            <v>Ingen kjent effekt</v>
          </cell>
          <cell r="BD1517" t="str">
            <v>Ingen kjent effekt</v>
          </cell>
          <cell r="BK1517" t="str">
            <v>unknown:Europe</v>
          </cell>
          <cell r="BM1517" t="str">
            <v>unknown:Europe</v>
          </cell>
          <cell r="DI1517">
            <v>0</v>
          </cell>
        </row>
        <row r="1518">
          <cell r="B1518" t="str">
            <v>Tagetes erecta</v>
          </cell>
          <cell r="C1518" t="str">
            <v>L.</v>
          </cell>
          <cell r="D1518" t="str">
            <v>fløyelsblom</v>
          </cell>
          <cell r="E1518">
            <v>102666</v>
          </cell>
          <cell r="F1518">
            <v>143565</v>
          </cell>
          <cell r="G1518" t="str">
            <v>ExpertGroups/Karplanter/N</v>
          </cell>
          <cell r="H1518" t="str">
            <v>Karplanter</v>
          </cell>
          <cell r="I1518" t="str">
            <v>Karplanter</v>
          </cell>
          <cell r="J1518" t="str">
            <v>NotApplicable</v>
          </cell>
          <cell r="M1518" t="str">
            <v>canNotEstablishWithin50years</v>
          </cell>
          <cell r="AA1518">
            <v>1947</v>
          </cell>
          <cell r="AB1518" t="str">
            <v>terrestrial</v>
          </cell>
          <cell r="AD1518" t="str">
            <v>unknown</v>
          </cell>
          <cell r="AE1518" t="str">
            <v>no</v>
          </cell>
          <cell r="AF1518" t="str">
            <v>unknown</v>
          </cell>
          <cell r="AI1518">
            <v>1</v>
          </cell>
          <cell r="AJ1518" t="str">
            <v>V</v>
          </cell>
          <cell r="AW1518" t="str">
            <v>Ingen kjent effekt</v>
          </cell>
          <cell r="AX1518" t="str">
            <v>Ingen kjent effekt</v>
          </cell>
          <cell r="BC1518" t="str">
            <v>Ingen kjent effekt</v>
          </cell>
          <cell r="BD1518" t="str">
            <v>Ingen kjent effekt</v>
          </cell>
          <cell r="BK1518" t="str">
            <v>subtropic_unspecified:NorthAndCentralAmerica|tropic:NorthAndCentralAmerica</v>
          </cell>
          <cell r="BM1518" t="str">
            <v>temperate_nemoral:Europe|subtropic_unspecified:Asia,Oceania,NorthAndCentralAmerica,SouthAmerica|subtropic_mediterranean:Europe|tropic:Asia,NorthAndCentralAmerica,SouthAmerica</v>
          </cell>
          <cell r="DI1518">
            <v>0</v>
          </cell>
        </row>
        <row r="1519">
          <cell r="B1519" t="str">
            <v>Tagetes minuta</v>
          </cell>
          <cell r="C1519" t="str">
            <v>L.</v>
          </cell>
          <cell r="D1519" t="str">
            <v>stankfløyelsblom</v>
          </cell>
          <cell r="E1519">
            <v>60802</v>
          </cell>
          <cell r="F1519">
            <v>100842</v>
          </cell>
          <cell r="G1519" t="str">
            <v>ExpertGroups/Karplanter/N</v>
          </cell>
          <cell r="H1519" t="str">
            <v>Karplanter</v>
          </cell>
          <cell r="I1519" t="str">
            <v>Karplanter</v>
          </cell>
          <cell r="J1519" t="str">
            <v>NotApplicable</v>
          </cell>
          <cell r="M1519" t="str">
            <v>canNotEstablishWithin50years</v>
          </cell>
          <cell r="AA1519">
            <v>1999</v>
          </cell>
          <cell r="AB1519" t="str">
            <v>terrestrial</v>
          </cell>
          <cell r="AD1519" t="str">
            <v>unknown</v>
          </cell>
          <cell r="AE1519" t="str">
            <v>no</v>
          </cell>
          <cell r="AF1519" t="str">
            <v>unknown</v>
          </cell>
          <cell r="AI1519">
            <v>1</v>
          </cell>
          <cell r="AJ1519" t="str">
            <v>V</v>
          </cell>
          <cell r="AW1519" t="str">
            <v>Ingen kjent effekt</v>
          </cell>
          <cell r="AX1519" t="str">
            <v>Ingen kjent effekt</v>
          </cell>
          <cell r="BC1519" t="str">
            <v>Ingen kjent effekt</v>
          </cell>
          <cell r="BD1519" t="str">
            <v>Ingen kjent effekt</v>
          </cell>
          <cell r="BK1519" t="str">
            <v>subtropic_unspecified:SouthAmerica|tropic:SouthAmerica</v>
          </cell>
          <cell r="BM1519" t="str">
            <v>temperate_nemoral:Europe,Asia,Oceania|subtropic_unspecified:Africa,Oceania,SouthAmerica|subtropic_mediterranean:Europe|tropic:Africa,Oceania,SouthAmerica</v>
          </cell>
          <cell r="DI1519">
            <v>0</v>
          </cell>
        </row>
        <row r="1520">
          <cell r="B1520" t="str">
            <v>Tanacetum corymbosum</v>
          </cell>
          <cell r="C1520" t="str">
            <v>(L.) Sch.Bip.</v>
          </cell>
          <cell r="D1520" t="str">
            <v>skjermkrage</v>
          </cell>
          <cell r="E1520">
            <v>138217</v>
          </cell>
          <cell r="F1520">
            <v>100846</v>
          </cell>
          <cell r="G1520" t="str">
            <v>ExpertGroups/Karplanter/N</v>
          </cell>
          <cell r="H1520" t="str">
            <v>Karplanter</v>
          </cell>
          <cell r="I1520" t="str">
            <v>Karplanter</v>
          </cell>
          <cell r="J1520" t="str">
            <v>AlienSpecie</v>
          </cell>
          <cell r="N1520">
            <v>1</v>
          </cell>
          <cell r="Q1520">
            <v>1</v>
          </cell>
          <cell r="T1520" t="str">
            <v>NK</v>
          </cell>
          <cell r="U1520">
            <v>1</v>
          </cell>
          <cell r="V1520" t="str">
            <v>1,1</v>
          </cell>
          <cell r="AA1520">
            <v>2003</v>
          </cell>
          <cell r="AB1520" t="str">
            <v>terrestrial</v>
          </cell>
          <cell r="AD1520" t="str">
            <v>unknown</v>
          </cell>
          <cell r="AE1520" t="str">
            <v>no</v>
          </cell>
          <cell r="AF1520" t="str">
            <v>unknown</v>
          </cell>
          <cell r="AG1520">
            <v>2003</v>
          </cell>
          <cell r="AH1520" t="str">
            <v>Vf Sandefjord: Nærholmen, "grasbakke i følge med Poa chaixii".</v>
          </cell>
          <cell r="AI1520">
            <v>10</v>
          </cell>
          <cell r="AJ1520" t="str">
            <v>V</v>
          </cell>
          <cell r="AN1520">
            <v>1</v>
          </cell>
          <cell r="AO1520" t="str">
            <v>introductionTransportpollution</v>
          </cell>
          <cell r="AP1520" t="str">
            <v>Ve</v>
          </cell>
          <cell r="AQ1520">
            <v>4</v>
          </cell>
          <cell r="AR1520">
            <v>2</v>
          </cell>
          <cell r="AS1520">
            <v>8</v>
          </cell>
          <cell r="AT1520">
            <v>1</v>
          </cell>
          <cell r="AU1520">
            <v>16</v>
          </cell>
          <cell r="AV1520">
            <v>0</v>
          </cell>
          <cell r="AW1520" t="str">
            <v>Ingen kjent effekt</v>
          </cell>
          <cell r="AX1520" t="str">
            <v>Ingen kjent effekt</v>
          </cell>
          <cell r="BC1520" t="str">
            <v>Ingen kjent effekt</v>
          </cell>
          <cell r="BD1520" t="str">
            <v>Ingen kjent effekt</v>
          </cell>
          <cell r="BE1520" t="str">
            <v>no</v>
          </cell>
          <cell r="BF1520" t="str">
            <v>no</v>
          </cell>
          <cell r="BG1520" t="str">
            <v>V</v>
          </cell>
          <cell r="BK1520" t="str">
            <v>temperate_nemoral:Europe,Asia|subtropic_mediterranean:Europe,Asia,Africa</v>
          </cell>
          <cell r="BM1520" t="str">
            <v>temperate_nemoral:Europe,Asia|subtropic_mediterranean:Europe,Asia,Africa</v>
          </cell>
          <cell r="BO1520">
            <v>1</v>
          </cell>
          <cell r="BP1520" t="str">
            <v>X</v>
          </cell>
          <cell r="BR1520" t="str">
            <v>RedListCategoryLevel</v>
          </cell>
          <cell r="BT1520">
            <v>1</v>
          </cell>
          <cell r="BW1520" t="str">
            <v>SpreadYearlyIncreaseCalculatedExpansionSpeed</v>
          </cell>
          <cell r="BX1520">
            <v>0</v>
          </cell>
          <cell r="BY1520">
            <v>1</v>
          </cell>
          <cell r="CB1520" t="str">
            <v>T40</v>
          </cell>
          <cell r="CC1520">
            <v>1</v>
          </cell>
          <cell r="CH1520">
            <v>1</v>
          </cell>
          <cell r="CM1520">
            <v>1</v>
          </cell>
          <cell r="CQ1520">
            <v>1</v>
          </cell>
          <cell r="CU1520">
            <v>1</v>
          </cell>
          <cell r="CX1520">
            <v>0</v>
          </cell>
          <cell r="CY1520">
            <v>1</v>
          </cell>
          <cell r="DB1520">
            <v>0</v>
          </cell>
          <cell r="DC1520" t="str">
            <v>Skjermkrage &lt;i&gt;Tanacetum corymbosum&lt;/i&gt; er en middelsstor, flerårig urt med frøformering. Den stammer fra Middelhavsområdet og noe nordover i Mellom-Europa.</v>
          </cell>
          <cell r="DD1520" t="str">
            <v>Arten er funnet &amp;#233:n gang i norsk natur, i Vf Sandefjord: Nærholmen, på "grasbakke i følge med&lt;em&gt; Poa chaixii&lt;/em&gt;" 2003. Følgearten antyder at forekomsten kan ha sammenheng med utenlandsk grasfrø, kanskje lang tid tilbake. Parkrapp &lt;em&gt;Poa chaixii &lt;/em&gt;kom hovedsakelig inn med grasfrø i parker fra slutten av 1800-tallet og litt inn på 1900-tallet.</v>
          </cell>
          <cell r="DE1520" t="str">
            <v>Arten har trolig kommet inn med grasfrø. Fruktene spres passivt over små avstander.</v>
          </cell>
          <cell r="DF1520" t="str">
            <v>Invasjonspotensialet er lite, en kombinasjon av kort (til begrenset) median levetid og ingen ekspansjon.</v>
          </cell>
          <cell r="DG1520" t="str">
            <v>Det er ingen kjente negative økologiske effekter knyttet til arten.</v>
          </cell>
          <cell r="DH1520" t="str">
            <v>Skjermkrage vurderes til ingen kjent økologisk risiko. Den er kjent etablert ett sted i Norge, men gjør ingen skade. Ved forrige vurderingsrunde i 2012 ble ikke arten realitetsvurdert i det hele fordi den ble antatt å innføres for sjelden. Den vurderes denne gangen fordi det ene funnet trolig er såpass godt etablert.</v>
          </cell>
          <cell r="DI1520">
            <v>0</v>
          </cell>
        </row>
        <row r="1521">
          <cell r="B1521" t="str">
            <v>Tarenaya spinosa</v>
          </cell>
          <cell r="C1521" t="str">
            <v>(Jacq.) Raf.</v>
          </cell>
          <cell r="D1521" t="str">
            <v>edderkoppblom</v>
          </cell>
          <cell r="E1521">
            <v>141494</v>
          </cell>
          <cell r="F1521">
            <v>170556</v>
          </cell>
          <cell r="G1521" t="str">
            <v>ExpertGroups/Karplanter/N</v>
          </cell>
          <cell r="H1521" t="str">
            <v>Karplanter</v>
          </cell>
          <cell r="I1521" t="str">
            <v>Karplanter</v>
          </cell>
          <cell r="J1521" t="str">
            <v>NotApplicable</v>
          </cell>
          <cell r="M1521" t="str">
            <v>canNotEstablishWithin50years</v>
          </cell>
          <cell r="AA1521">
            <v>2000</v>
          </cell>
          <cell r="AB1521" t="str">
            <v>terrestrial</v>
          </cell>
          <cell r="AD1521" t="str">
            <v>unknown</v>
          </cell>
          <cell r="AE1521" t="str">
            <v>no</v>
          </cell>
          <cell r="AF1521" t="str">
            <v>unknown</v>
          </cell>
          <cell r="AI1521">
            <v>1</v>
          </cell>
          <cell r="AJ1521" t="str">
            <v>V</v>
          </cell>
          <cell r="AW1521" t="str">
            <v>Ingen kjent effekt</v>
          </cell>
          <cell r="AX1521" t="str">
            <v>Ingen kjent effekt</v>
          </cell>
          <cell r="BC1521" t="str">
            <v>Ingen kjent effekt</v>
          </cell>
          <cell r="BD1521" t="str">
            <v>Ingen kjent effekt</v>
          </cell>
          <cell r="BK1521" t="str">
            <v>subtropic_unspecified:SouthAmerica|tropic:SouthAmerica</v>
          </cell>
          <cell r="BM1521" t="str">
            <v>subtropic_unspecified:SouthAmerica|tropic:Africa,SouthAmerica</v>
          </cell>
          <cell r="DI1521">
            <v>0</v>
          </cell>
        </row>
        <row r="1522">
          <cell r="B1522" t="str">
            <v>Taxodium distichum</v>
          </cell>
          <cell r="C1522" t="str">
            <v>(L.) Rich.</v>
          </cell>
          <cell r="D1522" t="str">
            <v>sumpsypress</v>
          </cell>
          <cell r="E1522">
            <v>105304</v>
          </cell>
          <cell r="F1522">
            <v>145650</v>
          </cell>
          <cell r="G1522" t="str">
            <v>ExpertGroups/Karplanter/N</v>
          </cell>
          <cell r="H1522" t="str">
            <v>Karplanter</v>
          </cell>
          <cell r="I1522" t="str">
            <v>Karplanter</v>
          </cell>
          <cell r="J1522" t="str">
            <v>NotApplicable</v>
          </cell>
          <cell r="M1522" t="str">
            <v>canNotEstablishWithin50years</v>
          </cell>
          <cell r="AA1522">
            <v>2000</v>
          </cell>
          <cell r="AB1522" t="str">
            <v>terrestrial</v>
          </cell>
          <cell r="AD1522" t="str">
            <v>unknown</v>
          </cell>
          <cell r="AE1522" t="str">
            <v>no</v>
          </cell>
          <cell r="AF1522" t="str">
            <v>unknown</v>
          </cell>
          <cell r="AI1522">
            <v>30</v>
          </cell>
          <cell r="AJ1522" t="str">
            <v>V</v>
          </cell>
          <cell r="AW1522" t="str">
            <v>Ingen kjent effekt</v>
          </cell>
          <cell r="AX1522" t="str">
            <v>Ingen kjent effekt</v>
          </cell>
          <cell r="BC1522" t="str">
            <v>Ingen kjent effekt</v>
          </cell>
          <cell r="BD1522" t="str">
            <v>Ingen kjent effekt</v>
          </cell>
          <cell r="BK1522" t="str">
            <v>temperate_nemoral:NorthAndCentralAmerica|subtropic_unspecified:NorthAndCentralAmerica</v>
          </cell>
          <cell r="BM1522" t="str">
            <v>temperate_nemoral:Europe,Asia,Oceania,NorthAndCentralAmerica|subtropic_unspecified:Asia,Oceania,NorthAndCentralAmerica,SouthAmerica|subtropic_mediterranean:Europe|tropic:SouthAmerica</v>
          </cell>
          <cell r="DI1522">
            <v>0</v>
          </cell>
        </row>
        <row r="1523">
          <cell r="B1523" t="str">
            <v>Tellima grandiflora</v>
          </cell>
          <cell r="C1523" t="str">
            <v>(Pursh) Douglas ex Lindl.</v>
          </cell>
          <cell r="D1523" t="str">
            <v>tellima</v>
          </cell>
          <cell r="E1523">
            <v>63641</v>
          </cell>
          <cell r="F1523">
            <v>103681</v>
          </cell>
          <cell r="G1523" t="str">
            <v>ExpertGroups/Karplanter/N</v>
          </cell>
          <cell r="H1523" t="str">
            <v>Karplanter</v>
          </cell>
          <cell r="I1523" t="str">
            <v>Karplanter</v>
          </cell>
          <cell r="J1523" t="str">
            <v>AlienSpecie</v>
          </cell>
          <cell r="N1523">
            <v>2</v>
          </cell>
          <cell r="P1523" t="str">
            <v>V</v>
          </cell>
          <cell r="Q1523">
            <v>1</v>
          </cell>
          <cell r="T1523" t="str">
            <v>LO</v>
          </cell>
          <cell r="U1523">
            <v>2</v>
          </cell>
          <cell r="V1523" t="str">
            <v>2AB,1</v>
          </cell>
          <cell r="X1523">
            <v>3</v>
          </cell>
          <cell r="Y1523">
            <v>4</v>
          </cell>
          <cell r="Z1523">
            <v>1</v>
          </cell>
          <cell r="AA1523">
            <v>1977</v>
          </cell>
          <cell r="AB1523" t="str">
            <v>terrestrial</v>
          </cell>
          <cell r="AD1523" t="str">
            <v>unknown</v>
          </cell>
          <cell r="AE1523" t="str">
            <v>yes</v>
          </cell>
          <cell r="AF1523" t="str">
            <v>unknown</v>
          </cell>
          <cell r="AG1523">
            <v>1977</v>
          </cell>
          <cell r="AH1523" t="str">
            <v>Ro Stavanger: Gauselskogen</v>
          </cell>
          <cell r="AI1523">
            <v>5</v>
          </cell>
          <cell r="AJ1523" t="str">
            <v>V</v>
          </cell>
          <cell r="AL1523">
            <v>2</v>
          </cell>
          <cell r="AM1523" t="str">
            <v>importDirect</v>
          </cell>
          <cell r="AN1523">
            <v>2</v>
          </cell>
          <cell r="AO1523" t="str">
            <v>spreadNaturalDispersal,introductionEscaped</v>
          </cell>
          <cell r="AP1523" t="str">
            <v>Ro,Ho,No,Tr</v>
          </cell>
          <cell r="AQ1523">
            <v>32</v>
          </cell>
          <cell r="AR1523">
            <v>5</v>
          </cell>
          <cell r="AS1523">
            <v>160</v>
          </cell>
          <cell r="AT1523">
            <v>124000</v>
          </cell>
          <cell r="AU1523">
            <v>320</v>
          </cell>
          <cell r="AV1523">
            <v>50</v>
          </cell>
          <cell r="AW1523" t="str">
            <v>Ingen kjent effekt</v>
          </cell>
          <cell r="AX1523" t="str">
            <v>Ingen kjent effekt</v>
          </cell>
          <cell r="BC1523" t="str">
            <v>Ingen kjent effekt</v>
          </cell>
          <cell r="BD1523" t="str">
            <v>Ingen kjent effekt</v>
          </cell>
          <cell r="BE1523" t="str">
            <v>no</v>
          </cell>
          <cell r="BF1523" t="str">
            <v>no</v>
          </cell>
          <cell r="BG1523" t="str">
            <v>V</v>
          </cell>
          <cell r="BK1523" t="str">
            <v>temperate_boreal:NorthAndCentralAmerica|temperate_nemoral:NorthAndCentralAmerica</v>
          </cell>
          <cell r="BM1523" t="str">
            <v>temperate_boreal:Europe,NorthAndCentralAmerica|temperate_nemoral:Europe,NorthAndCentralAmerica</v>
          </cell>
          <cell r="BO1523">
            <v>2</v>
          </cell>
          <cell r="BP1523" t="str">
            <v>X</v>
          </cell>
          <cell r="BR1523" t="str">
            <v>RedListCategoryLevel</v>
          </cell>
          <cell r="BT1523">
            <v>2</v>
          </cell>
          <cell r="BW1523" t="str">
            <v>SpreadYearlyIncreaseObservations</v>
          </cell>
          <cell r="BX1523">
            <v>98</v>
          </cell>
          <cell r="BY1523">
            <v>1</v>
          </cell>
          <cell r="CB1523" t="str">
            <v>T4,T35,T40</v>
          </cell>
          <cell r="CC1523">
            <v>1</v>
          </cell>
          <cell r="CH1523">
            <v>1</v>
          </cell>
          <cell r="CM1523">
            <v>1</v>
          </cell>
          <cell r="CQ1523">
            <v>1</v>
          </cell>
          <cell r="CU1523">
            <v>1</v>
          </cell>
          <cell r="CX1523">
            <v>0</v>
          </cell>
          <cell r="CY1523">
            <v>1</v>
          </cell>
          <cell r="DB1523">
            <v>0</v>
          </cell>
          <cell r="DC1523" t="str">
            <v>Tellima &lt;em&gt;Tellima grandiflora &lt;/em&gt;er en flerårig, ca 0,5 m høy urt som formerer seg med frø. Den kommer fra fjellskoger i vestlige Nord-Amerika og er innført som prydplante. Arten er funnet i vagt definerte skogtyper: litt fuktig løvskog, blandingsskog, engskog (i Troms, trolig bjørkeskog), sumpskog, dessuten i grøft, i engkant nær sjøen og på grus i jernbaneskråning. Tellima synes å ha størst sjanse for å etablere seg i fuktige miljøer og i skog.</v>
          </cell>
          <cell r="DD1523" t="str">
            <v>&lt;p&gt;Første funn av tellima ble gjort i 1977 i Ro Stavanger: Gauselskogen, der den allerede var etablert og trolig står fortsatt (sist registrert i 2008). Inntil 2016 er den registrert bare på åtte lokaliteter, fordelt på fire fylker: Rogaland, Hordaland, Nordland og Troms, men flere av disse forekomstene er blitt permanente (i Ro Stavanger og Time, Ho Bergen, No Moskenes, Tr Tromsø). Funnene reflekterer trolig hvor arten er i bruk som prydplante, muligens mest i kyststrøk. Arten synes å etableres raskt der den forvilles, spesielt i fuktig, litt næringsrik skog. Både dens habitatvalg og dens kystutbredelse i Norge gjenspeiler hvor den kommer fra: vestlige Nord-Amerika.&lt;/p&gt;&lt;p&gt; &lt;/p&gt;</v>
          </cell>
          <cell r="DE1523" t="str">
            <v>Arten er innført som hageplante. Den har nokså passiv frøspredning over korte avstander ut fra hager og i bestander i naturen, og dessuten noe klonal vekst.</v>
          </cell>
          <cell r="DF1523" t="str">
            <v>Invasjonspotensialet er begrenset, med usikkerhet til moderat, som en kombinasjon av begrenset (til moderat) median levetid og begrenset ekspansjonshastighet. Arten synes ikke å spre seg raskt fra steder der den er etablert. Ingen vesentlig spredning er rapportert fra noen norsk forekomst.</v>
          </cell>
          <cell r="DG1523" t="str">
            <v>Ingen kjent negativ økologisk effekt er knyttet til arten.</v>
          </cell>
          <cell r="DH1523" t="str">
            <v>&lt;p&gt;Tellima er etablert i norsk natur og kan bli hyppigere framover, men den har ingen kjente skadevirkninger. Den vurderes til låg økologisk risiko.&lt;/p&gt;</v>
          </cell>
          <cell r="DI1523">
            <v>0</v>
          </cell>
        </row>
        <row r="1524">
          <cell r="B1524" t="str">
            <v>Tephroseris palustris</v>
          </cell>
          <cell r="C1524" t="str">
            <v>(L.) Fourr.</v>
          </cell>
          <cell r="D1524" t="str">
            <v>myrsvineblom</v>
          </cell>
          <cell r="E1524">
            <v>139487</v>
          </cell>
          <cell r="F1524">
            <v>100894</v>
          </cell>
          <cell r="G1524" t="str">
            <v>ExpertGroups/Karplanter/N</v>
          </cell>
          <cell r="H1524" t="str">
            <v>Karplanter</v>
          </cell>
          <cell r="I1524" t="str">
            <v>Karplanter</v>
          </cell>
          <cell r="J1524" t="str">
            <v>AlienSpecie</v>
          </cell>
          <cell r="N1524">
            <v>1</v>
          </cell>
          <cell r="Q1524">
            <v>1</v>
          </cell>
          <cell r="T1524" t="str">
            <v>NK</v>
          </cell>
          <cell r="U1524">
            <v>1</v>
          </cell>
          <cell r="V1524" t="str">
            <v>1,1</v>
          </cell>
          <cell r="X1524">
            <v>1</v>
          </cell>
          <cell r="Y1524">
            <v>1</v>
          </cell>
          <cell r="Z1524">
            <v>1</v>
          </cell>
          <cell r="AA1524">
            <v>1917</v>
          </cell>
          <cell r="AB1524" t="str">
            <v>terrestrial</v>
          </cell>
          <cell r="AD1524" t="str">
            <v>origin</v>
          </cell>
          <cell r="AE1524" t="str">
            <v>yes</v>
          </cell>
          <cell r="AF1524" t="str">
            <v>unknown</v>
          </cell>
          <cell r="AI1524">
            <v>2</v>
          </cell>
          <cell r="AJ1524" t="str">
            <v>V</v>
          </cell>
          <cell r="AN1524">
            <v>1</v>
          </cell>
          <cell r="AO1524" t="str">
            <v>introductionNaturalDispersal</v>
          </cell>
          <cell r="AP1524" t="str">
            <v>Ve</v>
          </cell>
          <cell r="AQ1524">
            <v>4</v>
          </cell>
          <cell r="AR1524">
            <v>2</v>
          </cell>
          <cell r="AS1524">
            <v>8</v>
          </cell>
          <cell r="AT1524">
            <v>1</v>
          </cell>
          <cell r="AU1524">
            <v>16</v>
          </cell>
          <cell r="AV1524">
            <v>0</v>
          </cell>
          <cell r="AW1524" t="str">
            <v>Ingen kjent effekt</v>
          </cell>
          <cell r="AX1524" t="str">
            <v>Ingen kjent effekt</v>
          </cell>
          <cell r="BC1524" t="str">
            <v>Ingen kjent effekt</v>
          </cell>
          <cell r="BD1524" t="str">
            <v>Ingen kjent effekt</v>
          </cell>
          <cell r="BE1524" t="str">
            <v>no</v>
          </cell>
          <cell r="BF1524" t="str">
            <v>no</v>
          </cell>
          <cell r="BK1524" t="str">
            <v>polar:Europe,Asia,NorthAndCentralAmerica|temperate_boreal:Europe,Asia,NorthAndCentralAmerica|temperate_nemoral:Europe,Asia,NorthAndCentralAmerica</v>
          </cell>
          <cell r="BM1524" t="str">
            <v>polar:Europe,Asia,NorthAndCentralAmerica|temperate_boreal:Europe,Asia,NorthAndCentralAmerica|temperate_nemoral:Europe,Asia,NorthAndCentralAmerica</v>
          </cell>
          <cell r="BO1524">
            <v>1</v>
          </cell>
          <cell r="BR1524" t="str">
            <v>RedListCategoryLevel</v>
          </cell>
          <cell r="BT1524">
            <v>1</v>
          </cell>
          <cell r="BW1524" t="str">
            <v>SpreadYearlyIncreaseCalculatedExpansionSpeed</v>
          </cell>
          <cell r="BX1524">
            <v>0</v>
          </cell>
          <cell r="BY1524">
            <v>1</v>
          </cell>
          <cell r="CB1524" t="str">
            <v>V13</v>
          </cell>
          <cell r="CC1524">
            <v>1</v>
          </cell>
          <cell r="CH1524">
            <v>1</v>
          </cell>
          <cell r="CM1524">
            <v>1</v>
          </cell>
          <cell r="CQ1524">
            <v>1</v>
          </cell>
          <cell r="CU1524">
            <v>1</v>
          </cell>
          <cell r="CX1524">
            <v>0</v>
          </cell>
          <cell r="CY1524">
            <v>1</v>
          </cell>
          <cell r="DB1524">
            <v>0</v>
          </cell>
          <cell r="DC1524" t="str">
            <v>Myrsvineblom &lt;i&gt;Tephroseris palustris&lt;/i&gt; er en toårig, ofte grovvokst (kan bli nesten mannshøg), opprett urt uten evne til vegetativ formering. Den kan sette tusener til titusener med frukter som spres lett med vind. Den er knyttet til forstyrret, ofte svært våt mark ved sjøer og elver og i sumper og myrer. Den er fullstendig avhengig av åpen, våt jord for frøspiring, og så lenge slike jordflekker er åpne, masseproduserer den frø, men forsvinner så snart flekken gror igjen. Kunstige "våtmarker" på golfbaner, slik som ved Råbergvatn, ville være ideelle voksesteder for denne arten, som hjemlig.</v>
          </cell>
          <cell r="DD1524" t="str">
            <v>&lt;p&gt;Det er litt usikkert om myrsvineblom skal regnes som innført (fremmed) eller indigen (hjemlig) i Norge. Det er bare tre dokumenterte funn, i Te Kragerø: Nordre Djupsund før 1917 og Bjelkevik brygge på Skåtøy 1917, og Vf Stokke: på golfbanen ved Råbergvann 1961. I brev som følger med herbariebelegget fra 1917 spekulerer finneren på om det kan være noen sammenheng med depotplass for ballastjord (Nordre Djupsund) eller en lokal mølle (Bjelkevik), men ingen fremmedplanter er kjent fra noen av disse stedene ellers. Hvis myrsvineblom er en fremmed art, så er den kommet på kryptisk vis.&lt;/p&gt;&lt;p&gt;Ellers i verden, inkludert Danmark og Sverige, er dette en spontan vagabond. Arten er vanlig helt nord til nordspissen av Danmark og kan tenkes å ha kommet over til Telemark og Vestfold med egen hjelp, altså en ustabil, spontan innvandrer. En mindre sannsynlig hypotese er at den har kryptisk, ennå ikke funnet, forekomst på kysten i Sør-Norge, mindre sannsynlig fordi dette er en meget synlig art, lett å kjenne igjen på lang avstand (registrert flere ganger fra fly i Alaska og Canada).&lt;/p&gt;</v>
          </cell>
          <cell r="DE1524" t="str">
            <v>Innførselsmåten er ukjent (men kanskje spontant innspredt med vind eller havstrømmer). Fruktene er vindspredte, og potensielt over lange avstander (km).</v>
          </cell>
          <cell r="DF1524" t="str">
            <v>Invasjonspotensialet er lite, med minste skår på median levetid (ikke sett på over 50 år) og ingen ekspansjon. De europeiske plantene synes å være vesentlig mindre aggressive enn de amerikanske og også mye dårligere tilpasset kalde klima.</v>
          </cell>
          <cell r="DG1524" t="str">
            <v>Ingen kjent negativ økologisk effekt er forventet av denne arten i Norge (så lenge vi ikke får inn amerikansk materiale). Arten er observert av oss som invasiv art i forstyrrete våtmarker i Nord-Amerika.</v>
          </cell>
          <cell r="DH1524" t="str">
            <v>&lt;p&gt;Myrsvineblom vurderes til ingen kjent økologisk risiko, så langt vi vet. Den kan være en efemær hjemlig eller en efemær fremmed art. Foreløpig gir ikke denne arten noen grunn til bekymring.&lt;/p&gt;</v>
          </cell>
          <cell r="DI1524">
            <v>0</v>
          </cell>
        </row>
        <row r="1525">
          <cell r="B1525" t="str">
            <v>Teucrium botrys</v>
          </cell>
          <cell r="C1525" t="str">
            <v>L.</v>
          </cell>
          <cell r="E1525">
            <v>122964</v>
          </cell>
          <cell r="F1525">
            <v>162166</v>
          </cell>
          <cell r="G1525" t="str">
            <v>ExpertGroups/Karplanter/N</v>
          </cell>
          <cell r="H1525" t="str">
            <v>Karplanter</v>
          </cell>
          <cell r="I1525" t="str">
            <v>Karplanter</v>
          </cell>
          <cell r="J1525" t="str">
            <v>NotApplicable</v>
          </cell>
          <cell r="M1525" t="str">
            <v>canNotEstablishWithin50years</v>
          </cell>
          <cell r="AA1525">
            <v>1948</v>
          </cell>
          <cell r="AB1525" t="str">
            <v>terrestrial</v>
          </cell>
          <cell r="AD1525" t="str">
            <v>unknown</v>
          </cell>
          <cell r="AE1525" t="str">
            <v>no</v>
          </cell>
          <cell r="AF1525" t="str">
            <v>unknown</v>
          </cell>
          <cell r="AI1525">
            <v>5</v>
          </cell>
          <cell r="AJ1525" t="str">
            <v>V</v>
          </cell>
          <cell r="AW1525" t="str">
            <v>Ingen kjent effekt</v>
          </cell>
          <cell r="AX1525" t="str">
            <v>Ingen kjent effekt</v>
          </cell>
          <cell r="BC1525" t="str">
            <v>Ingen kjent effekt</v>
          </cell>
          <cell r="BD1525" t="str">
            <v>Ingen kjent effekt</v>
          </cell>
          <cell r="BK1525" t="str">
            <v>temperate_nemoral:Europe,Asia|subtropic_mediterranean:Europe,Asia,Africa</v>
          </cell>
          <cell r="BM1525" t="str">
            <v>temperate_nemoral:Europe,Asia|subtropic_mediterranean:Europe,Asia,Africa</v>
          </cell>
          <cell r="DI1525">
            <v>0</v>
          </cell>
        </row>
        <row r="1526">
          <cell r="B1526" t="str">
            <v>Thalictrum aquilegiifolium</v>
          </cell>
          <cell r="C1526" t="str">
            <v>L.</v>
          </cell>
          <cell r="D1526" t="str">
            <v>akeleiefrøstjerne</v>
          </cell>
          <cell r="E1526">
            <v>100411</v>
          </cell>
          <cell r="F1526">
            <v>141639</v>
          </cell>
          <cell r="G1526" t="str">
            <v>ExpertGroups/Karplanter/N</v>
          </cell>
          <cell r="H1526" t="str">
            <v>Karplanter</v>
          </cell>
          <cell r="I1526" t="str">
            <v>Karplanter</v>
          </cell>
          <cell r="J1526" t="str">
            <v>AlienSpecie</v>
          </cell>
          <cell r="N1526">
            <v>2</v>
          </cell>
          <cell r="P1526" t="str">
            <v>V</v>
          </cell>
          <cell r="Q1526">
            <v>1</v>
          </cell>
          <cell r="T1526" t="str">
            <v>LO</v>
          </cell>
          <cell r="U1526">
            <v>2</v>
          </cell>
          <cell r="V1526" t="str">
            <v>2AB,1</v>
          </cell>
          <cell r="X1526">
            <v>2</v>
          </cell>
          <cell r="Y1526">
            <v>3</v>
          </cell>
          <cell r="Z1526">
            <v>1</v>
          </cell>
          <cell r="AA1526">
            <v>1871</v>
          </cell>
          <cell r="AB1526" t="str">
            <v>terrestrial</v>
          </cell>
          <cell r="AD1526" t="str">
            <v>unknown</v>
          </cell>
          <cell r="AE1526" t="str">
            <v>yes</v>
          </cell>
          <cell r="AF1526" t="str">
            <v>unknown</v>
          </cell>
          <cell r="AG1526">
            <v>1904</v>
          </cell>
          <cell r="AH1526" t="str">
            <v>AA Tvedestrand: Nes jernverk</v>
          </cell>
          <cell r="AI1526">
            <v>5</v>
          </cell>
          <cell r="AJ1526" t="str">
            <v>V</v>
          </cell>
          <cell r="AL1526">
            <v>2</v>
          </cell>
          <cell r="AM1526" t="str">
            <v>importDirect</v>
          </cell>
          <cell r="AN1526">
            <v>2</v>
          </cell>
          <cell r="AO1526" t="str">
            <v>introductionEscaped,spreadNaturalDispersal</v>
          </cell>
          <cell r="AP1526" t="str">
            <v>Øs,OsA,He,Op,Bu,Ve,Te,Aa,Va,Ro,Ho,Sf,Mr,St,No,Tr</v>
          </cell>
          <cell r="AQ1526">
            <v>96</v>
          </cell>
          <cell r="AR1526">
            <v>3</v>
          </cell>
          <cell r="AS1526">
            <v>288</v>
          </cell>
          <cell r="AT1526">
            <v>290000</v>
          </cell>
          <cell r="AU1526">
            <v>580</v>
          </cell>
          <cell r="AV1526">
            <v>50</v>
          </cell>
          <cell r="AW1526" t="str">
            <v>Ingen kjent effekt</v>
          </cell>
          <cell r="AX1526" t="str">
            <v>Ingen kjent effekt</v>
          </cell>
          <cell r="BC1526" t="str">
            <v>Ingen kjent effekt</v>
          </cell>
          <cell r="BD1526" t="str">
            <v>Ingen kjent effekt</v>
          </cell>
          <cell r="BE1526" t="str">
            <v>no</v>
          </cell>
          <cell r="BF1526" t="str">
            <v>no</v>
          </cell>
          <cell r="BK1526" t="str">
            <v>temperate_nemoral:Europe,Asia|subtropic_mediterranean:Europe</v>
          </cell>
          <cell r="BM1526" t="str">
            <v>temperate_boreal:Europe|temperate_nemoral:Europe,Asia|subtropic_mediterranean:Europe</v>
          </cell>
          <cell r="BO1526">
            <v>2</v>
          </cell>
          <cell r="BP1526" t="str">
            <v>X</v>
          </cell>
          <cell r="BR1526" t="str">
            <v>RedListCategoryLevel</v>
          </cell>
          <cell r="BT1526">
            <v>2</v>
          </cell>
          <cell r="BW1526" t="str">
            <v>SpreadYearlyIncreaseObservations</v>
          </cell>
          <cell r="BX1526">
            <v>92</v>
          </cell>
          <cell r="BY1526">
            <v>1</v>
          </cell>
          <cell r="CB1526" t="str">
            <v>T4,T35,T40,T40</v>
          </cell>
          <cell r="CC1526">
            <v>1</v>
          </cell>
          <cell r="CH1526">
            <v>1</v>
          </cell>
          <cell r="CM1526">
            <v>1</v>
          </cell>
          <cell r="CQ1526">
            <v>1</v>
          </cell>
          <cell r="CU1526">
            <v>1</v>
          </cell>
          <cell r="CX1526">
            <v>0</v>
          </cell>
          <cell r="CY1526">
            <v>1</v>
          </cell>
          <cell r="DB1526">
            <v>0</v>
          </cell>
          <cell r="DC1526" t="str">
            <v>Akeleiefrøstjerne &lt;em&gt;Thalictrum aquilegifolium &lt;/em&gt;er en flerårig, ca 1 m høy urt som formerer seg med frø. Den kommer fra Mellom- og Sør- Europa og Vest-Sibir. Arten er importert som prydplante: den er handelsvare og markedsføres med herdighet 8, egnet for både åpne og halvskyggede steder, i rabatter og som solitærplante. Den er funnet forvillet under forskjellige omstendigheter, både på mer naturlige voksesteder og på sterkt kulturpåvirkede steder: skogkant og krattskog ved elvekant, edelløvskog, steinstrand, i gressplen, ved veikanter, gangveier og gjerder, i brakk eng, ved mølle og gartneri, avfallsplasser osv.</v>
          </cell>
          <cell r="DD1526" t="str">
            <v>&lt;p&gt;Det eldste funnet av akeleiefrøstjerne er fra 1904 i AA Tvedestrand, men det er usikkert om det skriver seg fra forvillet plante (planten ble imidlertid funnet igjen på samme lokalitet fra 2001 og utover). Neste etablering er fra 1946 i Ho Odda. Fra 1946 til 2000 er akeleiefrøstjerne registrert bare 3-7 ganger pr. 20-årsperiode, men antall funn har økt de siste 16 årene. Arten er registrert svært spredt fra Østfold til Troms. Det kan tyde på at arten nå blir oftere brukt som prydplante og forvilles eller kastes ut i større grad enn før. Det er lite dokumentasjon for at forekomstene blir helt stabile, sjøl om enkelte av dem opplagt står i flere tiår (i Bu Lier observert på samme plass fra 1990 til 2016, og i økning). Noe framtidig økning er forventet.&lt;/p&gt;</v>
          </cell>
          <cell r="DE1526" t="str">
            <v>Arten er innført som hageplante. Fruktene kan henge fast på dyr, men ellers er spredningen begrenset.</v>
          </cell>
          <cell r="DF1526" t="str">
            <v>Invasjonspotensialet er begrenset, med usikkerhet til moderat, som en kombinasjon av begrenset (til moderat) median levetid og begrenset ekspansjonshastighet. Det er praktisk talt ikke notert videre spredning ut fra de stedene den er etablert i norsk natur.</v>
          </cell>
          <cell r="DG1526" t="str">
            <v>Ingen kjent negativ økologisk effekt er knyttet til arten.</v>
          </cell>
          <cell r="DH1526" t="str">
            <v>&lt;p&gt;Akeleiefrøstjerne vurderes til låg økologisk risiko, og bare på grunn av invasjonspotensialet. Fra 1946 til 2000 ble akeleiefrøstjerne funnet 3-7 ganger pr. 20-årsperiode, men antall funn har økt det siste tiåret. Det kan skyldes at arten blir oftere plantet i hager nå enn før, og derfor oftere forvilles (eller kastes ut). Artens herdighet og etablering i et vidt spekter av voksesteder tyder på at akeleiefrøstjerne har potensial til å etablere seg i store deler av landet, særlig på steder med halvskygge og med frisk eller noe fuktig, næringsrik jord, bl.a. i flere typer løvskog. Det er lite dokumentasjon på at forekomstene blir helt stabile, sjøl om enkelte av dem opplagt står noen år. Noen forekomster er observert over 30-110 år. Noe framtidig økning er forventet.&lt;/p&gt;</v>
          </cell>
          <cell r="DI1526">
            <v>0</v>
          </cell>
        </row>
        <row r="1527">
          <cell r="B1527" t="str">
            <v>Thalictrum lucidum</v>
          </cell>
          <cell r="C1527" t="str">
            <v>L.</v>
          </cell>
          <cell r="D1527" t="str">
            <v>blankfrøstjerne</v>
          </cell>
          <cell r="E1527">
            <v>139505</v>
          </cell>
          <cell r="F1527">
            <v>128021</v>
          </cell>
          <cell r="G1527" t="str">
            <v>ExpertGroups/Karplanter/N</v>
          </cell>
          <cell r="H1527" t="str">
            <v>Karplanter</v>
          </cell>
          <cell r="I1527" t="str">
            <v>Karplanter</v>
          </cell>
          <cell r="J1527" t="str">
            <v>NotApplicable</v>
          </cell>
          <cell r="M1527" t="str">
            <v>canNotEstablishWithin50years</v>
          </cell>
          <cell r="AA1527">
            <v>2007</v>
          </cell>
          <cell r="AB1527" t="str">
            <v>terrestrial</v>
          </cell>
          <cell r="AD1527" t="str">
            <v>unknown</v>
          </cell>
          <cell r="AE1527" t="str">
            <v>no</v>
          </cell>
          <cell r="AF1527" t="str">
            <v>unknown</v>
          </cell>
          <cell r="AI1527">
            <v>5</v>
          </cell>
          <cell r="AJ1527" t="str">
            <v>V</v>
          </cell>
          <cell r="AW1527" t="str">
            <v>Ingen kjent effekt</v>
          </cell>
          <cell r="AX1527" t="str">
            <v>Ingen kjent effekt</v>
          </cell>
          <cell r="BC1527" t="str">
            <v>Ingen kjent effekt</v>
          </cell>
          <cell r="BD1527" t="str">
            <v>Ingen kjent effekt</v>
          </cell>
          <cell r="BK1527" t="str">
            <v>temperate_boreal:Asia|temperate_nemoral:Europe,Asia</v>
          </cell>
          <cell r="BM1527" t="str">
            <v>temperate_boreal:Asia|temperate_nemoral:Europe,Asia</v>
          </cell>
          <cell r="DI1527">
            <v>0</v>
          </cell>
        </row>
        <row r="1528">
          <cell r="B1528" t="str">
            <v>Thalictrum minus minus</v>
          </cell>
          <cell r="D1528" t="str">
            <v>stor kystfrøstjerne</v>
          </cell>
          <cell r="E1528">
            <v>139511</v>
          </cell>
          <cell r="F1528">
            <v>103187</v>
          </cell>
          <cell r="G1528" t="str">
            <v>ExpertGroups/Karplanter/N</v>
          </cell>
          <cell r="H1528" t="str">
            <v>Karplanter</v>
          </cell>
          <cell r="I1528" t="str">
            <v>Karplanter</v>
          </cell>
          <cell r="J1528" t="str">
            <v>AlienSpecie</v>
          </cell>
          <cell r="N1528">
            <v>2</v>
          </cell>
          <cell r="P1528" t="str">
            <v>V</v>
          </cell>
          <cell r="Q1528">
            <v>1</v>
          </cell>
          <cell r="T1528" t="str">
            <v>LO</v>
          </cell>
          <cell r="U1528">
            <v>2</v>
          </cell>
          <cell r="V1528" t="str">
            <v>2AB,1</v>
          </cell>
          <cell r="X1528">
            <v>2</v>
          </cell>
          <cell r="Y1528">
            <v>3</v>
          </cell>
          <cell r="Z1528">
            <v>1</v>
          </cell>
          <cell r="AA1528">
            <v>1941</v>
          </cell>
          <cell r="AB1528" t="str">
            <v>terrestrial</v>
          </cell>
          <cell r="AD1528" t="str">
            <v>unknown</v>
          </cell>
          <cell r="AE1528" t="str">
            <v>yes</v>
          </cell>
          <cell r="AF1528" t="str">
            <v>unknown</v>
          </cell>
          <cell r="AG1528">
            <v>1953</v>
          </cell>
          <cell r="AH1528" t="str">
            <v>Te Porsgrunn: Bevik, Blekebakken - Sylterøya</v>
          </cell>
          <cell r="AI1528">
            <v>5</v>
          </cell>
          <cell r="AJ1528" t="str">
            <v>V</v>
          </cell>
          <cell r="AL1528">
            <v>3</v>
          </cell>
          <cell r="AM1528" t="str">
            <v>importDirect</v>
          </cell>
          <cell r="AN1528">
            <v>3</v>
          </cell>
          <cell r="AO1528" t="str">
            <v>introductionEscaped,spreadNaturalDispersal</v>
          </cell>
          <cell r="AP1528" t="str">
            <v>Te</v>
          </cell>
          <cell r="AQ1528">
            <v>20</v>
          </cell>
          <cell r="AR1528">
            <v>4</v>
          </cell>
          <cell r="AS1528">
            <v>80</v>
          </cell>
          <cell r="AT1528">
            <v>10100</v>
          </cell>
          <cell r="AU1528">
            <v>160</v>
          </cell>
          <cell r="AV1528">
            <v>50</v>
          </cell>
          <cell r="AW1528" t="str">
            <v>Ingen kjent effekt</v>
          </cell>
          <cell r="AX1528" t="str">
            <v>Ingen kjent effekt</v>
          </cell>
          <cell r="BC1528" t="str">
            <v>Ingen kjent effekt</v>
          </cell>
          <cell r="BD1528" t="str">
            <v>Ingen kjent effekt</v>
          </cell>
          <cell r="BE1528" t="str">
            <v>no</v>
          </cell>
          <cell r="BF1528" t="str">
            <v>no</v>
          </cell>
          <cell r="BG1528" t="str">
            <v>V</v>
          </cell>
          <cell r="BK1528" t="str">
            <v>temperate_nemoral:Europe,Asia|subtropic_mediterranean:Europe,Asia</v>
          </cell>
          <cell r="BM1528" t="str">
            <v>temperate_nemoral:Europe,Asia|subtropic_mediterranean:Europe,Asia</v>
          </cell>
          <cell r="BO1528">
            <v>2</v>
          </cell>
          <cell r="BP1528" t="str">
            <v>X</v>
          </cell>
          <cell r="BR1528" t="str">
            <v>RedListCategoryLevel</v>
          </cell>
          <cell r="BT1528">
            <v>2</v>
          </cell>
          <cell r="BW1528" t="str">
            <v>SpreadYearlyIncreaseCalculatedExpansionSpeed</v>
          </cell>
          <cell r="BX1528">
            <v>127.73</v>
          </cell>
          <cell r="BY1528">
            <v>1</v>
          </cell>
          <cell r="CB1528" t="str">
            <v>T35,T40,T42,T32</v>
          </cell>
          <cell r="CC1528">
            <v>1</v>
          </cell>
          <cell r="CH1528">
            <v>1</v>
          </cell>
          <cell r="CM1528">
            <v>1</v>
          </cell>
          <cell r="CQ1528">
            <v>1</v>
          </cell>
          <cell r="CU1528">
            <v>1</v>
          </cell>
          <cell r="CX1528">
            <v>0</v>
          </cell>
          <cell r="CY1528">
            <v>1</v>
          </cell>
          <cell r="DB1528">
            <v>0</v>
          </cell>
          <cell r="DC1528" t="str">
            <v>Stor kystfrøstjerne &lt;em&gt;Thalictrum minus&lt;/em&gt; subsp. &lt;em&gt;minus &lt;/em&gt;er en flerårig, opptil en halv meter høy urt som formerer seg med frø. Den kommer fra Mellom- og Sør-Europa og Vest-Asia. Den er relativt sjelden brukt som prydplante.</v>
          </cell>
          <cell r="DD1528" t="str">
            <v>&lt;p&gt;Etter et første funn i botanisk hages fylling mot Sarsgata i Oslo i 1947, er stor kystfrøstjerne funnet forvillet på fem lokaliteter siden 1953, &amp;#233:n i Buskerud (Kongsberg), fire i Telemark (Porsgrunn, Bamble, Seljord, informasjonen for den siste ikke i innlastet datafil) og &amp;#233:n i Vest-Agder (Flekkefjord). Tre av disse forekomstene har vært stabile over lang tid, &amp;#233:n av dem i mer enn 50 år (Brevik), men arten synes ikke å ekspandere ut fra stedene der den har etablert seg.&lt;/p&gt;</v>
          </cell>
          <cell r="DE1528" t="str">
            <v>Planten er innført som hageplante. Fruktene spres trolig med dyr (pattedyr) og trolig over begrensete avstander (under 100 m normalt).</v>
          </cell>
          <cell r="DF1528" t="str">
            <v>Invasjonspotensialet er begrenset, med usikkerhet til moderat, i en kombinasjon av begrenset (til moderat) median levetid og begrenset ekspansjonshastighet. Vi har ikke registrert noen effektiv spredning ut fra de etablerte forekomstene.</v>
          </cell>
          <cell r="DG1528" t="str">
            <v>Ingen negativ økologisk effekt er knyttet til planten. Det kan tenkes at underarten stor kystfrøstjerne er interfertil med den hjemlige underarten kystfrøstjerne subsp. &lt;i&gt;arenarium&lt;/i&gt;, men sjansene for at de to møtes er små.</v>
          </cell>
          <cell r="DH1528" t="str">
            <v>&lt;p&gt;Stor kystfrøstjerne vurderes til låg økologisk risiko. Planten synes ikke å ekspandere fra stedene der den har etablert seg. De få kjente forekomstene er enten fra gate- og veikanter eller planten har opptrådt som ugras i hage. Planten forventes ikke å ha negativ effekt på hjemlige planter eller naturtyper.&lt;/p&gt;</v>
          </cell>
          <cell r="DI1528">
            <v>0</v>
          </cell>
        </row>
        <row r="1529">
          <cell r="B1529" t="str">
            <v>Thelesperma megapotamicum</v>
          </cell>
          <cell r="C1529" t="str">
            <v>(Spreng.) Kuntze</v>
          </cell>
          <cell r="D1529" t="str">
            <v>fliseblad</v>
          </cell>
          <cell r="E1529">
            <v>102669</v>
          </cell>
          <cell r="F1529">
            <v>143568</v>
          </cell>
          <cell r="G1529" t="str">
            <v>ExpertGroups/Karplanter/N</v>
          </cell>
          <cell r="H1529" t="str">
            <v>Karplanter</v>
          </cell>
          <cell r="I1529" t="str">
            <v>Karplanter</v>
          </cell>
          <cell r="J1529" t="str">
            <v>NotApplicable</v>
          </cell>
          <cell r="M1529" t="str">
            <v>canNotEstablishWithin50years</v>
          </cell>
          <cell r="AA1529">
            <v>1927</v>
          </cell>
          <cell r="AB1529" t="str">
            <v>terrestrial</v>
          </cell>
          <cell r="AD1529" t="str">
            <v>origin</v>
          </cell>
          <cell r="AE1529" t="str">
            <v>no</v>
          </cell>
          <cell r="AF1529" t="str">
            <v>unknown</v>
          </cell>
          <cell r="AI1529">
            <v>1</v>
          </cell>
          <cell r="AJ1529" t="str">
            <v>V</v>
          </cell>
          <cell r="AW1529" t="str">
            <v>Ingen kjent effekt</v>
          </cell>
          <cell r="AX1529" t="str">
            <v>Ingen kjent effekt</v>
          </cell>
          <cell r="BC1529" t="str">
            <v>Ingen kjent effekt</v>
          </cell>
          <cell r="BD1529" t="str">
            <v>Ingen kjent effekt</v>
          </cell>
          <cell r="BK1529" t="str">
            <v>temperate_nemoral:NorthAndCentralAmerica|temperate_dry:NorthAndCentralAmerica</v>
          </cell>
          <cell r="BM1529" t="str">
            <v>temperate_nemoral:NorthAndCentralAmerica|temperate_dry:NorthAndCentralAmerica</v>
          </cell>
          <cell r="DI1529">
            <v>0</v>
          </cell>
        </row>
        <row r="1530">
          <cell r="B1530" t="str">
            <v>Thermopsis lupinoides</v>
          </cell>
          <cell r="C1530" t="str">
            <v>(L.) Link</v>
          </cell>
          <cell r="D1530" t="str">
            <v>ertelupin</v>
          </cell>
          <cell r="E1530">
            <v>102670</v>
          </cell>
          <cell r="F1530">
            <v>143569</v>
          </cell>
          <cell r="G1530" t="str">
            <v>ExpertGroups/Karplanter/N</v>
          </cell>
          <cell r="H1530" t="str">
            <v>Karplanter</v>
          </cell>
          <cell r="I1530" t="str">
            <v>Karplanter</v>
          </cell>
          <cell r="J1530" t="str">
            <v>AlienSpecie</v>
          </cell>
          <cell r="N1530">
            <v>1</v>
          </cell>
          <cell r="Q1530">
            <v>1</v>
          </cell>
          <cell r="T1530" t="str">
            <v>NK</v>
          </cell>
          <cell r="U1530">
            <v>1</v>
          </cell>
          <cell r="V1530" t="str">
            <v>1,1</v>
          </cell>
          <cell r="AA1530">
            <v>1962</v>
          </cell>
          <cell r="AB1530" t="str">
            <v>terrestrial</v>
          </cell>
          <cell r="AD1530" t="str">
            <v>unknown</v>
          </cell>
          <cell r="AE1530" t="str">
            <v>no</v>
          </cell>
          <cell r="AF1530" t="str">
            <v>unknown</v>
          </cell>
          <cell r="AG1530">
            <v>1993</v>
          </cell>
          <cell r="AH1530" t="str">
            <v>Ak Asker: Sem</v>
          </cell>
          <cell r="AI1530">
            <v>5</v>
          </cell>
          <cell r="AJ1530" t="str">
            <v>V</v>
          </cell>
          <cell r="AL1530">
            <v>1</v>
          </cell>
          <cell r="AM1530" t="str">
            <v>importDirect</v>
          </cell>
          <cell r="AN1530">
            <v>2</v>
          </cell>
          <cell r="AO1530" t="str">
            <v>introductionReleased,spreadEscaped</v>
          </cell>
          <cell r="AP1530" t="str">
            <v>OsA</v>
          </cell>
          <cell r="AQ1530">
            <v>4</v>
          </cell>
          <cell r="AR1530">
            <v>4</v>
          </cell>
          <cell r="AS1530">
            <v>16</v>
          </cell>
          <cell r="AT1530">
            <v>1</v>
          </cell>
          <cell r="AU1530">
            <v>32</v>
          </cell>
          <cell r="AV1530">
            <v>0</v>
          </cell>
          <cell r="AW1530" t="str">
            <v>Ingen kjent effekt</v>
          </cell>
          <cell r="AX1530" t="str">
            <v>Ingen kjent effekt</v>
          </cell>
          <cell r="BC1530" t="str">
            <v>Ingen kjent effekt</v>
          </cell>
          <cell r="BD1530" t="str">
            <v>Ingen kjent effekt</v>
          </cell>
          <cell r="BE1530" t="str">
            <v>no</v>
          </cell>
          <cell r="BF1530" t="str">
            <v>no</v>
          </cell>
          <cell r="BG1530" t="str">
            <v>V</v>
          </cell>
          <cell r="BK1530" t="str">
            <v>temperate_nemoral:Asia</v>
          </cell>
          <cell r="BM1530" t="str">
            <v>temperate_nemoral:Asia</v>
          </cell>
          <cell r="BO1530">
            <v>1</v>
          </cell>
          <cell r="BR1530" t="str">
            <v>RedListCategoryLevel</v>
          </cell>
          <cell r="BT1530">
            <v>1</v>
          </cell>
          <cell r="BW1530" t="str">
            <v>SpreadYearlyIncreaseCalculatedExpansionSpeed</v>
          </cell>
          <cell r="BX1530">
            <v>0</v>
          </cell>
          <cell r="BY1530">
            <v>1</v>
          </cell>
          <cell r="CB1530" t="str">
            <v>T37,T35</v>
          </cell>
          <cell r="CC1530">
            <v>1</v>
          </cell>
          <cell r="CH1530">
            <v>1</v>
          </cell>
          <cell r="CM1530">
            <v>1</v>
          </cell>
          <cell r="CQ1530">
            <v>1</v>
          </cell>
          <cell r="CU1530">
            <v>1</v>
          </cell>
          <cell r="CX1530">
            <v>0</v>
          </cell>
          <cell r="CY1530">
            <v>1</v>
          </cell>
          <cell r="DB1530">
            <v>0</v>
          </cell>
          <cell r="DC1530" t="str">
            <v>Ertelupin &lt;em&gt;Thermopsis lupinoides &lt;/em&gt;(tidligere &lt;i&gt;T. fabacea&lt;/i&gt;) er en middels høgvokst urt (0,5-1 m) med frøreproduksjon og klonal vekst med jordstengler. Arten kommer fra Øst-Asia (ikke fra Nord-Amerika som opplyst i forrige vurderingsrunde i 2012 og hos Lid &amp; Lid 2005). Den kan reprodusere i Norge, men innføres trolig for sjelden til at den har gode sjanser til å danne noen større bestand. Den dyrkes en sjelden gang som hagestaude.</v>
          </cell>
          <cell r="DD1530" t="str">
            <v>Ertelupin er funnet fire ganger og steder: Øf Fredrikstad: Knollen 1962 (ingen ytterligere opplysninger): Ak Asker: Sem 1995, trolig rest etter Stefan Muraks utsetting av honningplanter, kanskje på 1960-tallet, og fram i hvert fall til 2009: Bu Ringerike/Op Jevnaker: Trollmyra avfallsdeponi 2002 og 2003: og No Beiarn: Moldjord 1999, sjølspredt ut fra hage.</v>
          </cell>
          <cell r="DE1530" t="str">
            <v>Arten er innført som hageplante og som trekkplante for bier. Den har passiv frøspredning uten noen spesielle tilpasninger.</v>
          </cell>
          <cell r="DF1530" t="str">
            <v>Invasjonspotensialet er lite på grunn av kort median levetid og ingen ekspansjon.</v>
          </cell>
          <cell r="DG1530" t="str">
            <v>Det er ingen kjente negative økologiske effekter knyttet til arten.</v>
          </cell>
          <cell r="DH1530" t="str">
            <v>Ertelupin vurderes til ingen kjent økologisk risiko.</v>
          </cell>
          <cell r="DI1530">
            <v>1</v>
          </cell>
        </row>
        <row r="1531">
          <cell r="B1531" t="str">
            <v>Thermopsis montana</v>
          </cell>
          <cell r="C1531" t="str">
            <v>Torr. &amp; A.Gray</v>
          </cell>
          <cell r="D1531" t="str">
            <v>sommerlupin</v>
          </cell>
          <cell r="E1531">
            <v>62002</v>
          </cell>
          <cell r="F1531">
            <v>102042</v>
          </cell>
          <cell r="G1531" t="str">
            <v>ExpertGroups/Karplanter/N</v>
          </cell>
          <cell r="H1531" t="str">
            <v>Karplanter</v>
          </cell>
          <cell r="I1531" t="str">
            <v>Karplanter</v>
          </cell>
          <cell r="J1531" t="str">
            <v>AlienSpecie</v>
          </cell>
          <cell r="N1531">
            <v>3</v>
          </cell>
          <cell r="O1531" t="str">
            <v>V</v>
          </cell>
          <cell r="Q1531">
            <v>1</v>
          </cell>
          <cell r="T1531" t="str">
            <v>LO</v>
          </cell>
          <cell r="U1531">
            <v>2</v>
          </cell>
          <cell r="V1531" t="str">
            <v>3B,1</v>
          </cell>
          <cell r="AA1531">
            <v>1944</v>
          </cell>
          <cell r="AB1531" t="str">
            <v>terrestrial</v>
          </cell>
          <cell r="AD1531" t="str">
            <v>unknown</v>
          </cell>
          <cell r="AE1531" t="str">
            <v>no</v>
          </cell>
          <cell r="AF1531" t="str">
            <v>unknown</v>
          </cell>
          <cell r="AG1531">
            <v>1998</v>
          </cell>
          <cell r="AH1531" t="str">
            <v>Ak Ås: Ås sentrum</v>
          </cell>
          <cell r="AI1531">
            <v>5</v>
          </cell>
          <cell r="AJ1531" t="str">
            <v>V</v>
          </cell>
          <cell r="AL1531">
            <v>2</v>
          </cell>
          <cell r="AM1531" t="str">
            <v>importDirect</v>
          </cell>
          <cell r="AN1531">
            <v>2</v>
          </cell>
          <cell r="AO1531" t="str">
            <v>spreadEscaped</v>
          </cell>
          <cell r="AP1531" t="str">
            <v>Øs,He,Ve,Ho,Mr</v>
          </cell>
          <cell r="AQ1531">
            <v>28</v>
          </cell>
          <cell r="AR1531">
            <v>4</v>
          </cell>
          <cell r="AS1531">
            <v>112</v>
          </cell>
          <cell r="AT1531">
            <v>80400</v>
          </cell>
          <cell r="AU1531">
            <v>336</v>
          </cell>
          <cell r="AV1531">
            <v>80</v>
          </cell>
          <cell r="AW1531" t="str">
            <v>Ingen kjent effekt</v>
          </cell>
          <cell r="AX1531" t="str">
            <v>Ingen kjent effekt</v>
          </cell>
          <cell r="BC1531" t="str">
            <v>Ingen kjent effekt</v>
          </cell>
          <cell r="BD1531" t="str">
            <v>Ingen kjent effekt</v>
          </cell>
          <cell r="BE1531" t="str">
            <v>no</v>
          </cell>
          <cell r="BF1531" t="str">
            <v>no</v>
          </cell>
          <cell r="BK1531" t="str">
            <v>temperate_boreal:NorthAndCentralAmerica|temperate_nemoral:NorthAndCentralAmerica|temperate_dry:NorthAndCentralAmerica</v>
          </cell>
          <cell r="BM1531" t="str">
            <v>temperate_boreal:Europe,NorthAndCentralAmerica|temperate_nemoral:Europe,NorthAndCentralAmerica|temperate_dry:NorthAndCentralAmerica</v>
          </cell>
          <cell r="BO1531">
            <v>2</v>
          </cell>
          <cell r="BP1531" t="str">
            <v>X</v>
          </cell>
          <cell r="BR1531" t="str">
            <v>RedListCategoryLevel</v>
          </cell>
          <cell r="BT1531">
            <v>3</v>
          </cell>
          <cell r="BV1531" t="str">
            <v>X</v>
          </cell>
          <cell r="BW1531" t="str">
            <v>SpreadYearlyIncreaseObservations</v>
          </cell>
          <cell r="BX1531">
            <v>186</v>
          </cell>
          <cell r="BY1531">
            <v>1</v>
          </cell>
          <cell r="CB1531" t="str">
            <v>T4,T35,T40,T41</v>
          </cell>
          <cell r="CC1531">
            <v>1</v>
          </cell>
          <cell r="CH1531">
            <v>1</v>
          </cell>
          <cell r="CM1531">
            <v>1</v>
          </cell>
          <cell r="CQ1531">
            <v>1</v>
          </cell>
          <cell r="CU1531">
            <v>1</v>
          </cell>
          <cell r="CX1531">
            <v>0</v>
          </cell>
          <cell r="CY1531">
            <v>1</v>
          </cell>
          <cell r="DB1531">
            <v>0</v>
          </cell>
          <cell r="DC1531" t="str">
            <v>Sommerlupin &lt;em&gt;Thermopsis montana &lt;/em&gt;er en flerårig, middels høg urt (0,4-1 m) fra vestlige Nord-Amerika. Arten har frøreproduksjon. Ved forrige vurdering i 2012 ble det konkludert at arten muligens kunne reprodusere og danne bestand i Norge, men da var ikke frøplanter (dvs. effektiv reproduksjon) notert på noen av dens forekomster. Nå er formering notert på flere forekomster.</v>
          </cell>
          <cell r="DD1531" t="str">
            <v>Et første funn i 1944 (Ho Bergen) synes å ha vært en tilfeldig forekomst uten formering. I 1998 oppgis arten med en liten bestand i Ak Ås, og fra 2001 og framover er det rapportert forekomster i seks fylker og sju kommuner, til dels som bestander. Arten er i de senere tiårene kjent fra Østfold (Marker, 2 forekomster, trolig med bakgrunn i f&amp;#244:rdyrking), Akershus (Ås), Hedmark (Stange og Våler), Vestfold (Larvik, 2 forekomster), Hordaland (Ulvik), Møre og Romsdal (Surnadal) og Sør-Trøndelag (Trondheim). Arten er i markert økning i Norge.</v>
          </cell>
          <cell r="DE1531" t="str">
            <v>Arten er innført som hageplante, kanskje også som f&amp;#244:rplante. Den har passiv frøspredning over korte avstander, normalt et titalls meter, maksimum.</v>
          </cell>
          <cell r="DF1531" t="str">
            <v>Invasjonspotensialet er moderat, med usikkerhet til begrenset, som en kombinasjon av begrenset (til moderat) median levetid og moderat (til begrenset) ekspansjonshastighet. Arten kan være noe invasiv i grasmark og også i skog. Den er observert med stor bestand i høgstaude-type av fjellbjørkeskog i H&amp;#228:rjedalen, spredt ut fra en forlatt hage.</v>
          </cell>
          <cell r="DG1531" t="str">
            <v>Foreløpig er ingen negativ økologisk effekt kjent, men man bør følge med denne arten.</v>
          </cell>
          <cell r="DH1531" t="str">
            <v>Sommerlupin vurderes til låg økologisk risiko, og bare på grunn av invasjonspotensialet..</v>
          </cell>
          <cell r="DI1531">
            <v>0</v>
          </cell>
        </row>
        <row r="1532">
          <cell r="B1532" t="str">
            <v>Thladiantha dubia</v>
          </cell>
          <cell r="C1532" t="str">
            <v>Bunge</v>
          </cell>
          <cell r="D1532" t="str">
            <v>bitteragurk</v>
          </cell>
          <cell r="E1532">
            <v>61657</v>
          </cell>
          <cell r="F1532">
            <v>101697</v>
          </cell>
          <cell r="G1532" t="str">
            <v>ExpertGroups/Karplanter/N</v>
          </cell>
          <cell r="H1532" t="str">
            <v>Karplanter</v>
          </cell>
          <cell r="I1532" t="str">
            <v>Karplanter</v>
          </cell>
          <cell r="J1532" t="str">
            <v>NotApplicable</v>
          </cell>
          <cell r="M1532" t="str">
            <v>canNotEstablishWithin50years</v>
          </cell>
          <cell r="AA1532">
            <v>1915</v>
          </cell>
          <cell r="AB1532" t="str">
            <v>terrestrial</v>
          </cell>
          <cell r="AD1532" t="str">
            <v>unknown</v>
          </cell>
          <cell r="AE1532" t="str">
            <v>no</v>
          </cell>
          <cell r="AF1532" t="str">
            <v>unknown</v>
          </cell>
          <cell r="AI1532">
            <v>5</v>
          </cell>
          <cell r="AJ1532" t="str">
            <v>V</v>
          </cell>
          <cell r="AW1532" t="str">
            <v>Ingen kjent effekt</v>
          </cell>
          <cell r="AX1532" t="str">
            <v>Ingen kjent effekt</v>
          </cell>
          <cell r="BC1532" t="str">
            <v>Ingen kjent effekt</v>
          </cell>
          <cell r="BD1532" t="str">
            <v>Ingen kjent effekt</v>
          </cell>
          <cell r="BK1532" t="str">
            <v>temperate_nemoral:Asia</v>
          </cell>
          <cell r="BM1532" t="str">
            <v>temperate_nemoral:Europe,Asia,NorthAndCentralAmerica|subtropic_unspecified:Asia</v>
          </cell>
          <cell r="DI1532">
            <v>0</v>
          </cell>
        </row>
        <row r="1533">
          <cell r="B1533" t="str">
            <v>Thlaspi ceratocarpum</v>
          </cell>
          <cell r="C1533" t="str">
            <v>(Pall.) N.Busch</v>
          </cell>
          <cell r="E1533">
            <v>85681</v>
          </cell>
          <cell r="F1533">
            <v>128802</v>
          </cell>
          <cell r="G1533" t="str">
            <v>ExpertGroups/Karplanter/N</v>
          </cell>
          <cell r="H1533" t="str">
            <v>Karplanter</v>
          </cell>
          <cell r="I1533" t="str">
            <v>Karplanter</v>
          </cell>
          <cell r="J1533" t="str">
            <v>NotApplicable</v>
          </cell>
          <cell r="M1533" t="str">
            <v>canNotEstablishWithin50years</v>
          </cell>
          <cell r="AA1533">
            <v>1928</v>
          </cell>
          <cell r="AB1533" t="str">
            <v>terrestrial</v>
          </cell>
          <cell r="AD1533" t="str">
            <v>unknown</v>
          </cell>
          <cell r="AE1533" t="str">
            <v>no</v>
          </cell>
          <cell r="AF1533" t="str">
            <v>unknown</v>
          </cell>
          <cell r="AI1533">
            <v>3</v>
          </cell>
          <cell r="AJ1533" t="str">
            <v>V</v>
          </cell>
          <cell r="AW1533" t="str">
            <v>Ingen kjent effekt</v>
          </cell>
          <cell r="AX1533" t="str">
            <v>Ingen kjent effekt</v>
          </cell>
          <cell r="BC1533" t="str">
            <v>Ingen kjent effekt</v>
          </cell>
          <cell r="BD1533" t="str">
            <v>Ingen kjent effekt</v>
          </cell>
          <cell r="BK1533" t="str">
            <v>temperate_nemoral:Asia</v>
          </cell>
          <cell r="BM1533" t="str">
            <v>temperate_nemoral:Asia</v>
          </cell>
          <cell r="DI1533">
            <v>0</v>
          </cell>
        </row>
        <row r="1534">
          <cell r="B1534" t="str">
            <v>Thymus odoratissimus</v>
          </cell>
          <cell r="C1534" t="str">
            <v>Mill.</v>
          </cell>
          <cell r="E1534">
            <v>84885</v>
          </cell>
          <cell r="F1534">
            <v>128022</v>
          </cell>
          <cell r="G1534" t="str">
            <v>ExpertGroups/Karplanter/N</v>
          </cell>
          <cell r="H1534" t="str">
            <v>Karplanter</v>
          </cell>
          <cell r="I1534" t="str">
            <v>Karplanter</v>
          </cell>
          <cell r="J1534" t="str">
            <v>NotApplicable</v>
          </cell>
          <cell r="M1534" t="str">
            <v>canNotEstablishWithin50years</v>
          </cell>
          <cell r="AA1534">
            <v>2006</v>
          </cell>
          <cell r="AB1534" t="str">
            <v>terrestrial</v>
          </cell>
          <cell r="AD1534" t="str">
            <v>unknown</v>
          </cell>
          <cell r="AE1534" t="str">
            <v>no</v>
          </cell>
          <cell r="AF1534" t="str">
            <v>unknown</v>
          </cell>
          <cell r="AG1534">
            <v>2006</v>
          </cell>
          <cell r="AH1534" t="str">
            <v>Vf Larvik: Presteløkka</v>
          </cell>
          <cell r="AI1534">
            <v>5</v>
          </cell>
          <cell r="AJ1534" t="str">
            <v>V</v>
          </cell>
          <cell r="AW1534" t="str">
            <v>Ingen kjent effekt</v>
          </cell>
          <cell r="AX1534" t="str">
            <v>Ingen kjent effekt</v>
          </cell>
          <cell r="BC1534" t="str">
            <v>Ingen kjent effekt</v>
          </cell>
          <cell r="BD1534" t="str">
            <v>Ingen kjent effekt</v>
          </cell>
          <cell r="BK1534" t="str">
            <v>temperate_nemoral:Europe,Asia</v>
          </cell>
          <cell r="BM1534" t="str">
            <v>temperate_nemoral:Europe,Asia</v>
          </cell>
          <cell r="DI1534">
            <v>0</v>
          </cell>
        </row>
        <row r="1535">
          <cell r="B1535" t="str">
            <v>Thymus vulgaris</v>
          </cell>
          <cell r="C1535" t="str">
            <v>L.</v>
          </cell>
          <cell r="D1535" t="str">
            <v>kryddertimian</v>
          </cell>
          <cell r="E1535">
            <v>62351</v>
          </cell>
          <cell r="F1535">
            <v>102391</v>
          </cell>
          <cell r="G1535" t="str">
            <v>ExpertGroups/Karplanter/N</v>
          </cell>
          <cell r="H1535" t="str">
            <v>Karplanter</v>
          </cell>
          <cell r="I1535" t="str">
            <v>Karplanter</v>
          </cell>
          <cell r="J1535" t="str">
            <v>NotApplicable</v>
          </cell>
          <cell r="M1535" t="str">
            <v>canNotEstablishWithin50years</v>
          </cell>
          <cell r="AA1535">
            <v>1900</v>
          </cell>
          <cell r="AB1535" t="str">
            <v>terrestrial</v>
          </cell>
          <cell r="AD1535" t="str">
            <v>unknown</v>
          </cell>
          <cell r="AE1535" t="str">
            <v>no</v>
          </cell>
          <cell r="AF1535" t="str">
            <v>unknown</v>
          </cell>
          <cell r="AI1535">
            <v>5</v>
          </cell>
          <cell r="AJ1535" t="str">
            <v>V</v>
          </cell>
          <cell r="AW1535" t="str">
            <v>Ingen kjent effekt</v>
          </cell>
          <cell r="AX1535" t="str">
            <v>Viktig handelsvare (kryddertimian)</v>
          </cell>
          <cell r="BC1535" t="str">
            <v>Ingen kjent effekt</v>
          </cell>
          <cell r="BD1535" t="str">
            <v>Ingen kjent effekt</v>
          </cell>
          <cell r="BK1535" t="str">
            <v>subtropic_mediterranean:Europe,Africa</v>
          </cell>
          <cell r="BM1535" t="str">
            <v>subtropic_mediterranean:Europe,Africa</v>
          </cell>
          <cell r="DI1535">
            <v>0</v>
          </cell>
        </row>
        <row r="1536">
          <cell r="B1536" t="str">
            <v>Thymus praecox praecox</v>
          </cell>
          <cell r="D1536" t="str">
            <v>hagekryptimian</v>
          </cell>
          <cell r="E1536">
            <v>62346</v>
          </cell>
          <cell r="F1536">
            <v>102386</v>
          </cell>
          <cell r="G1536" t="str">
            <v>ExpertGroups/Karplanter/N</v>
          </cell>
          <cell r="H1536" t="str">
            <v>Karplanter</v>
          </cell>
          <cell r="I1536" t="str">
            <v>Karplanter</v>
          </cell>
          <cell r="J1536" t="str">
            <v>AlienSpecie</v>
          </cell>
          <cell r="N1536">
            <v>2</v>
          </cell>
          <cell r="P1536" t="str">
            <v>V</v>
          </cell>
          <cell r="Q1536">
            <v>1</v>
          </cell>
          <cell r="T1536" t="str">
            <v>LO</v>
          </cell>
          <cell r="U1536">
            <v>2</v>
          </cell>
          <cell r="V1536" t="str">
            <v>2AB,1</v>
          </cell>
          <cell r="X1536">
            <v>5</v>
          </cell>
          <cell r="Y1536">
            <v>3</v>
          </cell>
          <cell r="Z1536">
            <v>4</v>
          </cell>
          <cell r="AA1536">
            <v>1935</v>
          </cell>
          <cell r="AB1536" t="str">
            <v>terrestrial</v>
          </cell>
          <cell r="AD1536" t="str">
            <v>unknown</v>
          </cell>
          <cell r="AE1536" t="str">
            <v>yes</v>
          </cell>
          <cell r="AF1536" t="str">
            <v>unknown</v>
          </cell>
          <cell r="AG1536">
            <v>1935</v>
          </cell>
          <cell r="AH1536" t="str">
            <v>Øf Moss: Jeløya</v>
          </cell>
          <cell r="AI1536">
            <v>5</v>
          </cell>
          <cell r="AJ1536" t="str">
            <v>V</v>
          </cell>
          <cell r="AL1536">
            <v>2</v>
          </cell>
          <cell r="AM1536" t="str">
            <v>importDirect</v>
          </cell>
          <cell r="AN1536">
            <v>3</v>
          </cell>
          <cell r="AO1536" t="str">
            <v>introductionEscaped</v>
          </cell>
          <cell r="AP1536" t="str">
            <v>Øs,Bu,Ve,Te,Aa,Va,Sf,St</v>
          </cell>
          <cell r="AQ1536">
            <v>40</v>
          </cell>
          <cell r="AR1536">
            <v>5</v>
          </cell>
          <cell r="AS1536">
            <v>200</v>
          </cell>
          <cell r="AT1536">
            <v>74800</v>
          </cell>
          <cell r="AU1536">
            <v>600</v>
          </cell>
          <cell r="AV1536">
            <v>20</v>
          </cell>
          <cell r="AW1536" t="str">
            <v>Ingen kjent effekt</v>
          </cell>
          <cell r="AX1536" t="str">
            <v>Ingen kjent effekt</v>
          </cell>
          <cell r="BC1536" t="str">
            <v>Ingen kjent effekt</v>
          </cell>
          <cell r="BD1536" t="str">
            <v>Ingen kjent effekt</v>
          </cell>
          <cell r="BE1536" t="str">
            <v>no</v>
          </cell>
          <cell r="BF1536" t="str">
            <v>no</v>
          </cell>
          <cell r="BG1536" t="str">
            <v>V</v>
          </cell>
          <cell r="BK1536" t="str">
            <v>temperate_nemoral:Europe|subtropic_mediterranean:Europe</v>
          </cell>
          <cell r="BM1536" t="str">
            <v>temperate_nemoral:Europe|subtropic_mediterranean:Europe</v>
          </cell>
          <cell r="BO1536">
            <v>2</v>
          </cell>
          <cell r="BP1536" t="str">
            <v>X</v>
          </cell>
          <cell r="BR1536" t="str">
            <v>RedListCategoryLevel</v>
          </cell>
          <cell r="BT1536">
            <v>2</v>
          </cell>
          <cell r="BW1536" t="str">
            <v>SpreadYearlyIncreaseObservations</v>
          </cell>
          <cell r="BX1536">
            <v>121</v>
          </cell>
          <cell r="BY1536">
            <v>1</v>
          </cell>
          <cell r="CB1536" t="str">
            <v>T2,T32,T35,T40,T42</v>
          </cell>
          <cell r="CC1536">
            <v>1</v>
          </cell>
          <cell r="CH1536">
            <v>1</v>
          </cell>
          <cell r="CM1536">
            <v>1</v>
          </cell>
          <cell r="CQ1536">
            <v>1</v>
          </cell>
          <cell r="CU1536">
            <v>1</v>
          </cell>
          <cell r="CX1536">
            <v>0</v>
          </cell>
          <cell r="CY1536">
            <v>1</v>
          </cell>
          <cell r="DB1536">
            <v>0</v>
          </cell>
          <cell r="DC1536" t="str">
            <v>Hagekryptimian &lt;em&gt;Thymus praecox&lt;/em&gt; subsp. &lt;em&gt;praecox &lt;/em&gt;er en flerårig, delvis forvedet urt med krypende stengler som danner tette matter. Den formerer seg med frø. Den kommer fra Vest- og Mellom-Europa.</v>
          </cell>
          <cell r="DD1536" t="str">
            <v>&lt;p&gt; Hagekryptimian plantes i hager: den er handelsvare og markedsføres med herdighet 6-7, til bruk i fjellhager og som bunndekke. Den er registrert på tørre steder: tørt, basefattig berg, tørre bakker og veikanter samt som ugress i plener. Bruken av den, og forvilling, er trolig mer utbredt enn herbariematerialet tilsier: det er ganske sikkert et betydelig mørketall. I løpet av en 75 års periode er hagekryptimian funnet forvillet 10-15 ganger fra første funn i Øf Moss i 1935. Fra 1994 er den blitt funnet noe mer regelmessig og i kyststrøk nord til ST Trondheim, med enkelte gap, men disse kan godt skyldes manglende registreringer.&lt;/p&gt;</v>
          </cell>
          <cell r="DE1536" t="str">
            <v>Arten er innført som hageplante. Den spres med frø uten noen spesiell tilpasning og har klonal vekst med nedliggende, rotslående greiner.</v>
          </cell>
          <cell r="DF1536" t="str">
            <v>Invasjonspotensialet er begrenset (med usikkerhet til moderat), en kombinasjon av begrenset (til moderat) median levetid og begrenset ekspansjonshastighet.</v>
          </cell>
          <cell r="DG1536" t="str">
            <v>Planten kan invadere og være svært dekkende på grunnlende. Foreløpig er den ikke så utbredt at dette er noe problem økologisk. &lt;br/&gt;Det er rimelig å tro at hagekryptimian også plantes og forvilles i områder i Sør- og Nord-Trøndelag (vesentlig) der norsk timian &lt;em&gt;Thymus praecox&lt;/em&gt; subsp. &lt;em&gt;britannicus &lt;/em&gt;vokser (kategori NT i Norsk rødliste 2010) og at den kan hybridisere med norsk timian. Hybridisering er ikke påvist, men forholdet er heller ikke undersøkt med genetiske metoder. Det er altså usikkert både om hagekryptimian vil møte den stedegne og rødlistete norsktimian, og om de hybridiserer introgressivt. Effektene på populasjoner av norsk timian vurderes som meget usikre, og vi har her valgt å se bort fra denne lite sannsynlige effekten.</v>
          </cell>
          <cell r="DH1536" t="str">
            <v>&lt;p&gt;Hagekryptimian vurderes til låg økologisk risiko, og bare på grunn av invasjonspotensialet. Det er mulig at den kan hybridisere introgressivt med en nær truet rase av samme art, norsk timian, og dette er årsaken til at underarten sist ble vurdert til svært høg risiko. Vi regner nå med at sannsynligheten for slik hybridisering er svært liten, både på grunn av manglende dokumentasjon for om de hybridiserer og fordi de knapt møtes i norsk natur. Dersom hybridisering skjer, vil det være i så begrenset omfang at det kan ses bort fra (etter retningslinjene) som en ubetydelig effekt.&lt;/p&gt;</v>
          </cell>
          <cell r="DI1536">
            <v>0</v>
          </cell>
        </row>
        <row r="1537">
          <cell r="B1537" t="str">
            <v>Tilia platyphyllos cordifolia</v>
          </cell>
          <cell r="C1537" t="str">
            <v>(Besser) C.K.Schneid.</v>
          </cell>
          <cell r="D1537" t="str">
            <v>storlind</v>
          </cell>
          <cell r="E1537">
            <v>139580</v>
          </cell>
          <cell r="F1537">
            <v>102753</v>
          </cell>
          <cell r="G1537" t="str">
            <v>ExpertGroups/Karplanter/N</v>
          </cell>
          <cell r="H1537" t="str">
            <v>Karplanter</v>
          </cell>
          <cell r="I1537" t="str">
            <v>Karplanter</v>
          </cell>
          <cell r="J1537" t="str">
            <v>NotApplicable</v>
          </cell>
          <cell r="M1537" t="str">
            <v>taxonIsEvaluatedInHigherRank</v>
          </cell>
          <cell r="AB1537" t="str">
            <v>terrestrial</v>
          </cell>
          <cell r="AE1537" t="str">
            <v>no</v>
          </cell>
          <cell r="AF1537" t="str">
            <v>unknown</v>
          </cell>
          <cell r="AI1537">
            <v>30</v>
          </cell>
          <cell r="AJ1537" t="str">
            <v>V</v>
          </cell>
          <cell r="AW1537" t="str">
            <v>Ingen kjent effekt</v>
          </cell>
          <cell r="AX1537" t="str">
            <v>Ingen kjent effekt</v>
          </cell>
          <cell r="BC1537" t="str">
            <v>Ingen kjent effekt</v>
          </cell>
          <cell r="BD1537" t="str">
            <v>Ingen kjent effekt</v>
          </cell>
          <cell r="BK1537" t="str">
            <v>temperate_nemoral:Europe|subtropic_mediterranean:Europe</v>
          </cell>
          <cell r="BM1537" t="str">
            <v>temperate_nemoral:Europe|subtropic_mediterranean:Europe</v>
          </cell>
          <cell r="DI1537">
            <v>0</v>
          </cell>
        </row>
        <row r="1538">
          <cell r="B1538" t="str">
            <v>Tradescantia virginiana</v>
          </cell>
          <cell r="C1538" t="str">
            <v>L.</v>
          </cell>
          <cell r="D1538" t="str">
            <v>virginiavandrejøde</v>
          </cell>
          <cell r="E1538">
            <v>144233</v>
          </cell>
          <cell r="F1538">
            <v>99566</v>
          </cell>
          <cell r="G1538" t="str">
            <v>ExpertGroups/Karplanter/N</v>
          </cell>
          <cell r="H1538" t="str">
            <v>Karplanter</v>
          </cell>
          <cell r="I1538" t="str">
            <v>Karplanter</v>
          </cell>
          <cell r="J1538" t="str">
            <v>NotApplicable</v>
          </cell>
          <cell r="M1538" t="str">
            <v>NotPresentInRegion</v>
          </cell>
          <cell r="AB1538" t="str">
            <v>terrestrial</v>
          </cell>
          <cell r="AE1538" t="str">
            <v>no</v>
          </cell>
          <cell r="AF1538" t="str">
            <v>unknown</v>
          </cell>
          <cell r="AI1538">
            <v>5</v>
          </cell>
          <cell r="AJ1538" t="str">
            <v>V</v>
          </cell>
          <cell r="AW1538" t="str">
            <v>Ingen kjent effekt</v>
          </cell>
          <cell r="AX1538" t="str">
            <v>Ingen kjent effekt</v>
          </cell>
          <cell r="BC1538" t="str">
            <v>Ingen kjent effekt</v>
          </cell>
          <cell r="BD1538" t="str">
            <v>Ingen kjent effekt</v>
          </cell>
          <cell r="BK1538" t="str">
            <v>temperate_nemoral:NorthAndCentralAmerica</v>
          </cell>
          <cell r="BM1538" t="str">
            <v>temperate_nemoral:Europe,Oceania,NorthAndCentralAmerica|subtropic_unspecified:Asia,Oceania|subtropic_mediterranean:Europe</v>
          </cell>
          <cell r="DI1538">
            <v>0</v>
          </cell>
        </row>
        <row r="1539">
          <cell r="B1539" t="str">
            <v>Tradescantia ×andersoniana</v>
          </cell>
          <cell r="C1539" t="str">
            <v>W.Ludw. &amp; Rohweder</v>
          </cell>
          <cell r="D1539" t="str">
            <v>hybridvandrejøde</v>
          </cell>
          <cell r="E1539">
            <v>147766</v>
          </cell>
          <cell r="F1539">
            <v>170201</v>
          </cell>
          <cell r="G1539" t="str">
            <v>ExpertGroups/Karplanter/N</v>
          </cell>
          <cell r="H1539" t="str">
            <v>Karplanter</v>
          </cell>
          <cell r="I1539" t="str">
            <v>Karplanter</v>
          </cell>
          <cell r="J1539" t="str">
            <v>NotApplicable</v>
          </cell>
          <cell r="M1539" t="str">
            <v>canNotEstablishWithin50years</v>
          </cell>
          <cell r="AA1539">
            <v>2000</v>
          </cell>
          <cell r="AB1539" t="str">
            <v>terrestrial</v>
          </cell>
          <cell r="AD1539" t="str">
            <v>unknown</v>
          </cell>
          <cell r="AE1539" t="str">
            <v>no</v>
          </cell>
          <cell r="AF1539" t="str">
            <v>unknown</v>
          </cell>
          <cell r="AI1539">
            <v>10</v>
          </cell>
          <cell r="AJ1539" t="str">
            <v>V</v>
          </cell>
          <cell r="AW1539" t="str">
            <v>Ingen kjent effekt</v>
          </cell>
          <cell r="AX1539" t="str">
            <v>Ingen kjent effekt</v>
          </cell>
          <cell r="BC1539" t="str">
            <v>Ingen kjent effekt</v>
          </cell>
          <cell r="BD1539" t="str">
            <v>Ingen kjent effekt</v>
          </cell>
          <cell r="BK1539" t="str">
            <v>unknown:NorthAndCentralAmerica</v>
          </cell>
          <cell r="BM1539" t="str">
            <v>temperate_nemoral:Europe</v>
          </cell>
          <cell r="DI1539">
            <v>0</v>
          </cell>
        </row>
        <row r="1540">
          <cell r="B1540" t="str">
            <v>Tribulus terrestris</v>
          </cell>
          <cell r="C1540" t="str">
            <v>L.</v>
          </cell>
          <cell r="D1540" t="str">
            <v>tiggernøtt</v>
          </cell>
          <cell r="E1540">
            <v>63738</v>
          </cell>
          <cell r="F1540">
            <v>103778</v>
          </cell>
          <cell r="G1540" t="str">
            <v>ExpertGroups/Karplanter/N</v>
          </cell>
          <cell r="H1540" t="str">
            <v>Karplanter</v>
          </cell>
          <cell r="I1540" t="str">
            <v>Karplanter</v>
          </cell>
          <cell r="J1540" t="str">
            <v>NotApplicable</v>
          </cell>
          <cell r="M1540" t="str">
            <v>canNotEstablishWithin50years</v>
          </cell>
          <cell r="AA1540">
            <v>1947</v>
          </cell>
          <cell r="AB1540" t="str">
            <v>terrestrial</v>
          </cell>
          <cell r="AD1540" t="str">
            <v>unknown</v>
          </cell>
          <cell r="AE1540" t="str">
            <v>yes</v>
          </cell>
          <cell r="AF1540" t="str">
            <v>unknown</v>
          </cell>
          <cell r="AI1540">
            <v>1</v>
          </cell>
          <cell r="AJ1540" t="str">
            <v>V</v>
          </cell>
          <cell r="AW1540" t="str">
            <v>Ingen kjent effekt</v>
          </cell>
          <cell r="AX1540" t="str">
            <v>Ingen kjent effekt</v>
          </cell>
          <cell r="BC1540" t="str">
            <v>Ingen kjent effekt</v>
          </cell>
          <cell r="BD1540" t="str">
            <v>Ingen kjent effekt</v>
          </cell>
          <cell r="BK1540" t="str">
            <v>temperate_nemoral:Europe|subtropic_mediterranean:Europe,Asia,Africa</v>
          </cell>
          <cell r="BM1540" t="str">
            <v>temperate_nemoral:Europe|subtropic_unspecified:Asia,Africa,Oceania,NorthAndCentralAmerica,SouthAmerica|subtropic_mediterranean:Europe,Asia,Africa|tropic:Asia,Africa,Oceania,NorthAndCentralAmerica,SouthAmerica</v>
          </cell>
          <cell r="DI1540">
            <v>0</v>
          </cell>
        </row>
        <row r="1541">
          <cell r="B1541" t="str">
            <v>Trifolium alexandrinum</v>
          </cell>
          <cell r="C1541" t="str">
            <v>L.</v>
          </cell>
          <cell r="D1541" t="str">
            <v>egyptkløver</v>
          </cell>
          <cell r="E1541">
            <v>62004</v>
          </cell>
          <cell r="F1541">
            <v>102044</v>
          </cell>
          <cell r="G1541" t="str">
            <v>ExpertGroups/Karplanter/N</v>
          </cell>
          <cell r="H1541" t="str">
            <v>Karplanter</v>
          </cell>
          <cell r="I1541" t="str">
            <v>Karplanter</v>
          </cell>
          <cell r="J1541" t="str">
            <v>NotApplicable</v>
          </cell>
          <cell r="M1541" t="str">
            <v>canNotEstablishWithin50years</v>
          </cell>
          <cell r="AA1541">
            <v>1984</v>
          </cell>
          <cell r="AB1541" t="str">
            <v>terrestrial</v>
          </cell>
          <cell r="AD1541" t="str">
            <v>unknown</v>
          </cell>
          <cell r="AE1541" t="str">
            <v>no</v>
          </cell>
          <cell r="AF1541" t="str">
            <v>unknown</v>
          </cell>
          <cell r="AI1541">
            <v>1</v>
          </cell>
          <cell r="AJ1541" t="str">
            <v>V</v>
          </cell>
          <cell r="AW1541" t="str">
            <v>Ingen kjent effekt</v>
          </cell>
          <cell r="AX1541" t="str">
            <v>Ingen kjent effekt</v>
          </cell>
          <cell r="BC1541" t="str">
            <v>Ingen kjent effekt</v>
          </cell>
          <cell r="BD1541" t="str">
            <v>Ingen kjent effekt</v>
          </cell>
          <cell r="BK1541" t="str">
            <v>subtropic_mediterranean:Europe,Asia,Africa</v>
          </cell>
          <cell r="BM1541" t="str">
            <v>subtropic_mediterranean:Europe,Asia,Africa</v>
          </cell>
          <cell r="DI1541">
            <v>1</v>
          </cell>
        </row>
        <row r="1542">
          <cell r="B1542" t="str">
            <v>Trifolium angustifolium</v>
          </cell>
          <cell r="C1542" t="str">
            <v>L.</v>
          </cell>
          <cell r="D1542" t="str">
            <v>smalkløver</v>
          </cell>
          <cell r="E1542">
            <v>62005</v>
          </cell>
          <cell r="F1542">
            <v>102045</v>
          </cell>
          <cell r="G1542" t="str">
            <v>ExpertGroups/Karplanter/N</v>
          </cell>
          <cell r="H1542" t="str">
            <v>Karplanter</v>
          </cell>
          <cell r="I1542" t="str">
            <v>Karplanter</v>
          </cell>
          <cell r="J1542" t="str">
            <v>NotApplicable</v>
          </cell>
          <cell r="M1542" t="str">
            <v>canNotEstablishWithin50years</v>
          </cell>
          <cell r="AA1542">
            <v>1954</v>
          </cell>
          <cell r="AB1542" t="str">
            <v>terrestrial</v>
          </cell>
          <cell r="AD1542" t="str">
            <v>unknown</v>
          </cell>
          <cell r="AE1542" t="str">
            <v>no</v>
          </cell>
          <cell r="AF1542" t="str">
            <v>unknown</v>
          </cell>
          <cell r="AI1542">
            <v>1</v>
          </cell>
          <cell r="AJ1542" t="str">
            <v>V</v>
          </cell>
          <cell r="AW1542" t="str">
            <v>Ingen kjent effekt</v>
          </cell>
          <cell r="AX1542" t="str">
            <v>Ingen kjent effekt</v>
          </cell>
          <cell r="BC1542" t="str">
            <v>Ingen kjent effekt</v>
          </cell>
          <cell r="BD1542" t="str">
            <v>Ingen kjent effekt</v>
          </cell>
          <cell r="BK1542" t="str">
            <v>subtropic_mediterranean:Europe,Asia,Africa</v>
          </cell>
          <cell r="BM1542" t="str">
            <v>subtropic_mediterranean:Europe,Asia,Africa</v>
          </cell>
          <cell r="DI1542">
            <v>1</v>
          </cell>
        </row>
        <row r="1543">
          <cell r="B1543" t="str">
            <v>Trifolium badium</v>
          </cell>
          <cell r="C1543" t="str">
            <v>Schreb.</v>
          </cell>
          <cell r="D1543" t="str">
            <v>okerkløver</v>
          </cell>
          <cell r="E1543">
            <v>62008</v>
          </cell>
          <cell r="F1543">
            <v>102048</v>
          </cell>
          <cell r="G1543" t="str">
            <v>ExpertGroups/Karplanter/N</v>
          </cell>
          <cell r="H1543" t="str">
            <v>Karplanter</v>
          </cell>
          <cell r="I1543" t="str">
            <v>Karplanter</v>
          </cell>
          <cell r="J1543" t="str">
            <v>NotApplicable</v>
          </cell>
          <cell r="M1543" t="str">
            <v>canNotEstablishWithin50years</v>
          </cell>
          <cell r="AA1543">
            <v>1972</v>
          </cell>
          <cell r="AB1543" t="str">
            <v>terrestrial</v>
          </cell>
          <cell r="AD1543" t="str">
            <v>unknown</v>
          </cell>
          <cell r="AE1543" t="str">
            <v>no</v>
          </cell>
          <cell r="AF1543" t="str">
            <v>unknown</v>
          </cell>
          <cell r="AI1543">
            <v>5</v>
          </cell>
          <cell r="AJ1543" t="str">
            <v>V</v>
          </cell>
          <cell r="AW1543" t="str">
            <v>Ingen kjent effekt</v>
          </cell>
          <cell r="AX1543" t="str">
            <v>Ingen kjent effekt</v>
          </cell>
          <cell r="BC1543" t="str">
            <v>Ingen kjent effekt</v>
          </cell>
          <cell r="BD1543" t="str">
            <v>Ingen kjent effekt</v>
          </cell>
          <cell r="BK1543" t="str">
            <v>temperate_nemoral:Europe|subtropic_mediterranean:Europe</v>
          </cell>
          <cell r="BM1543" t="str">
            <v>temperate_nemoral:Europe|subtropic_mediterranean:Europe</v>
          </cell>
          <cell r="DI1543">
            <v>0</v>
          </cell>
        </row>
        <row r="1544">
          <cell r="B1544" t="str">
            <v>Trifolium ciliolatum</v>
          </cell>
          <cell r="C1544" t="str">
            <v>Benth.</v>
          </cell>
          <cell r="D1544" t="str">
            <v>møllekløver</v>
          </cell>
          <cell r="E1544">
            <v>62010</v>
          </cell>
          <cell r="F1544">
            <v>102050</v>
          </cell>
          <cell r="G1544" t="str">
            <v>ExpertGroups/Karplanter/N</v>
          </cell>
          <cell r="H1544" t="str">
            <v>Karplanter</v>
          </cell>
          <cell r="I1544" t="str">
            <v>Karplanter</v>
          </cell>
          <cell r="J1544" t="str">
            <v>NotApplicable</v>
          </cell>
          <cell r="M1544" t="str">
            <v>canNotEstablishWithin50years</v>
          </cell>
          <cell r="AA1544">
            <v>1917</v>
          </cell>
          <cell r="AB1544" t="str">
            <v>terrestrial</v>
          </cell>
          <cell r="AD1544" t="str">
            <v>unknown</v>
          </cell>
          <cell r="AE1544" t="str">
            <v>no</v>
          </cell>
          <cell r="AF1544" t="str">
            <v>unknown</v>
          </cell>
          <cell r="AI1544">
            <v>1</v>
          </cell>
          <cell r="AJ1544" t="str">
            <v>V</v>
          </cell>
          <cell r="AW1544" t="str">
            <v>Ingen kjent effekt</v>
          </cell>
          <cell r="AX1544" t="str">
            <v>Ingen kjent effekt</v>
          </cell>
          <cell r="BC1544" t="str">
            <v>Ingen kjent effekt</v>
          </cell>
          <cell r="BD1544" t="str">
            <v>Ingen kjent effekt</v>
          </cell>
          <cell r="BK1544" t="str">
            <v>subtropic_mediterranean:NorthAndCentralAmerica</v>
          </cell>
          <cell r="BM1544" t="str">
            <v>subtropic_mediterranean:NorthAndCentralAmerica</v>
          </cell>
          <cell r="DI1544">
            <v>0</v>
          </cell>
        </row>
        <row r="1545">
          <cell r="B1545" t="str">
            <v>Trifolium glomeratum</v>
          </cell>
          <cell r="C1545" t="str">
            <v>L.</v>
          </cell>
          <cell r="D1545" t="str">
            <v>nøstekløver</v>
          </cell>
          <cell r="E1545">
            <v>62013</v>
          </cell>
          <cell r="F1545">
            <v>102053</v>
          </cell>
          <cell r="G1545" t="str">
            <v>ExpertGroups/Karplanter/N</v>
          </cell>
          <cell r="H1545" t="str">
            <v>Karplanter</v>
          </cell>
          <cell r="I1545" t="str">
            <v>Karplanter</v>
          </cell>
          <cell r="J1545" t="str">
            <v>NotApplicable</v>
          </cell>
          <cell r="M1545" t="str">
            <v>canNotEstablishWithin50years</v>
          </cell>
          <cell r="AA1545">
            <v>2003</v>
          </cell>
          <cell r="AB1545" t="str">
            <v>terrestrial</v>
          </cell>
          <cell r="AD1545" t="str">
            <v>unknown</v>
          </cell>
          <cell r="AE1545" t="str">
            <v>no</v>
          </cell>
          <cell r="AF1545" t="str">
            <v>unknown</v>
          </cell>
          <cell r="AI1545">
            <v>1</v>
          </cell>
          <cell r="AJ1545" t="str">
            <v>V</v>
          </cell>
          <cell r="AW1545" t="str">
            <v>Ingen kjent effekt</v>
          </cell>
          <cell r="AX1545" t="str">
            <v>Ingen kjent effekt</v>
          </cell>
          <cell r="BC1545" t="str">
            <v>Ingen kjent effekt</v>
          </cell>
          <cell r="BD1545" t="str">
            <v>Ingen kjent effekt</v>
          </cell>
          <cell r="BK1545" t="str">
            <v>temperate_nemoral:Europe|subtropic_mediterranean:Europe,Asia,Africa</v>
          </cell>
          <cell r="BM1545" t="str">
            <v>temperate_nemoral:Europe|subtropic_mediterranean:Europe,Asia,Africa</v>
          </cell>
          <cell r="DI1545">
            <v>0</v>
          </cell>
        </row>
        <row r="1546">
          <cell r="B1546" t="str">
            <v>Trifolium hybridum elegans</v>
          </cell>
          <cell r="C1546" t="str">
            <v>(Savi) Asch. &amp; Graebn.</v>
          </cell>
          <cell r="D1546" t="str">
            <v>ballastkløver</v>
          </cell>
          <cell r="E1546">
            <v>145572</v>
          </cell>
          <cell r="F1546">
            <v>102055</v>
          </cell>
          <cell r="G1546" t="str">
            <v>ExpertGroups/Karplanter/N</v>
          </cell>
          <cell r="H1546" t="str">
            <v>Karplanter</v>
          </cell>
          <cell r="I1546" t="str">
            <v>Karplanter</v>
          </cell>
          <cell r="J1546" t="str">
            <v>NotApplicable</v>
          </cell>
          <cell r="M1546" t="str">
            <v>canNotEstablishWithin50years</v>
          </cell>
          <cell r="AA1546">
            <v>1902</v>
          </cell>
          <cell r="AB1546" t="str">
            <v>terrestrial</v>
          </cell>
          <cell r="AD1546" t="str">
            <v>origin</v>
          </cell>
          <cell r="AE1546" t="str">
            <v>no</v>
          </cell>
          <cell r="AF1546" t="str">
            <v>unknown</v>
          </cell>
          <cell r="AI1546">
            <v>1</v>
          </cell>
          <cell r="AJ1546" t="str">
            <v>V</v>
          </cell>
          <cell r="AW1546" t="str">
            <v>Ingen kjent effekt</v>
          </cell>
          <cell r="AX1546" t="str">
            <v>Ingen kjent effekt</v>
          </cell>
          <cell r="BC1546" t="str">
            <v>Ingen kjent effekt</v>
          </cell>
          <cell r="BD1546" t="str">
            <v>Ingen kjent effekt</v>
          </cell>
          <cell r="BK1546" t="str">
            <v>temperate_nemoral:Europe|subtropic_mediterranean:Europe,Asia,Africa</v>
          </cell>
          <cell r="BM1546" t="str">
            <v>temperate_nemoral:Europe|subtropic_mediterranean:Europe,Asia,Africa</v>
          </cell>
          <cell r="DI1546">
            <v>0</v>
          </cell>
        </row>
        <row r="1547">
          <cell r="B1547" t="str">
            <v>Trifolium micranthum</v>
          </cell>
          <cell r="C1547" t="str">
            <v>Viv.</v>
          </cell>
          <cell r="D1547" t="str">
            <v>sveltkløver</v>
          </cell>
          <cell r="E1547">
            <v>138486</v>
          </cell>
          <cell r="F1547">
            <v>102059</v>
          </cell>
          <cell r="G1547" t="str">
            <v>ExpertGroups/Karplanter/N</v>
          </cell>
          <cell r="H1547" t="str">
            <v>Karplanter</v>
          </cell>
          <cell r="I1547" t="str">
            <v>Karplanter</v>
          </cell>
          <cell r="J1547" t="str">
            <v>NotApplicable</v>
          </cell>
          <cell r="M1547" t="str">
            <v>canNotEstablishWithin50years</v>
          </cell>
          <cell r="AA1547">
            <v>1863</v>
          </cell>
          <cell r="AB1547" t="str">
            <v>terrestrial</v>
          </cell>
          <cell r="AD1547" t="str">
            <v>origin</v>
          </cell>
          <cell r="AE1547" t="str">
            <v>no</v>
          </cell>
          <cell r="AF1547" t="str">
            <v>unknown</v>
          </cell>
          <cell r="AG1547">
            <v>1863</v>
          </cell>
          <cell r="AH1547" t="str">
            <v>VA Kristiansand: Kristiansand</v>
          </cell>
          <cell r="AI1547">
            <v>1</v>
          </cell>
          <cell r="AJ1547" t="str">
            <v>V</v>
          </cell>
          <cell r="AW1547" t="str">
            <v>Ingen kjent effekt</v>
          </cell>
          <cell r="AX1547" t="str">
            <v>Ingen kjent effekt</v>
          </cell>
          <cell r="BC1547" t="str">
            <v>Ingen kjent effekt</v>
          </cell>
          <cell r="BD1547" t="str">
            <v>Ingen kjent effekt</v>
          </cell>
          <cell r="BK1547" t="str">
            <v>temperate_nemoral:Europe,Asia|temperate_dry:Europe,Asia|subtropic_mediterranean:Europe,Asia,Oceania</v>
          </cell>
          <cell r="BM1547" t="str">
            <v>temperate_nemoral:Europe,Asia|temperate_dry:Europe,Asia|subtropic_mediterranean:Europe,Asia,Oceania</v>
          </cell>
          <cell r="DI1547">
            <v>0</v>
          </cell>
        </row>
        <row r="1548">
          <cell r="B1548" t="str">
            <v>Trifolium microcephalum</v>
          </cell>
          <cell r="C1548" t="str">
            <v>Pursh</v>
          </cell>
          <cell r="D1548" t="str">
            <v>kaliforniakløver</v>
          </cell>
          <cell r="E1548">
            <v>62020</v>
          </cell>
          <cell r="F1548">
            <v>102060</v>
          </cell>
          <cell r="G1548" t="str">
            <v>ExpertGroups/Karplanter/N</v>
          </cell>
          <cell r="H1548" t="str">
            <v>Karplanter</v>
          </cell>
          <cell r="I1548" t="str">
            <v>Karplanter</v>
          </cell>
          <cell r="J1548" t="str">
            <v>NotApplicable</v>
          </cell>
          <cell r="M1548" t="str">
            <v>canNotEstablishWithin50years</v>
          </cell>
          <cell r="AA1548">
            <v>1920</v>
          </cell>
          <cell r="AB1548" t="str">
            <v>terrestrial</v>
          </cell>
          <cell r="AD1548" t="str">
            <v>origin</v>
          </cell>
          <cell r="AE1548" t="str">
            <v>no</v>
          </cell>
          <cell r="AF1548" t="str">
            <v>unknown</v>
          </cell>
          <cell r="AI1548">
            <v>1</v>
          </cell>
          <cell r="AJ1548" t="str">
            <v>V</v>
          </cell>
          <cell r="AW1548" t="str">
            <v>Ingen kjent effekt</v>
          </cell>
          <cell r="AX1548" t="str">
            <v>Ingen kjent effekt</v>
          </cell>
          <cell r="BC1548" t="str">
            <v>Ingen kjent effekt</v>
          </cell>
          <cell r="BD1548" t="str">
            <v>Ingen kjent effekt</v>
          </cell>
          <cell r="BK1548" t="str">
            <v>temperate_nemoral:NorthAndCentralAmerica|temperate_dry:NorthAndCentralAmerica|subtropic_mediterranean:NorthAndCentralAmerica</v>
          </cell>
          <cell r="BM1548" t="str">
            <v>temperate_nemoral:NorthAndCentralAmerica|temperate_dry:NorthAndCentralAmerica|subtropic_mediterranean:NorthAndCentralAmerica</v>
          </cell>
          <cell r="DI1548">
            <v>0</v>
          </cell>
        </row>
        <row r="1549">
          <cell r="B1549" t="str">
            <v>Trifolium pallidum</v>
          </cell>
          <cell r="C1549" t="str">
            <v>Waldst. &amp; Kit.</v>
          </cell>
          <cell r="D1549" t="str">
            <v>bleikkløver</v>
          </cell>
          <cell r="E1549">
            <v>62022</v>
          </cell>
          <cell r="F1549">
            <v>102062</v>
          </cell>
          <cell r="G1549" t="str">
            <v>ExpertGroups/Karplanter/N</v>
          </cell>
          <cell r="H1549" t="str">
            <v>Karplanter</v>
          </cell>
          <cell r="I1549" t="str">
            <v>Karplanter</v>
          </cell>
          <cell r="J1549" t="str">
            <v>NotApplicable</v>
          </cell>
          <cell r="M1549" t="str">
            <v>canNotEstablishWithin50years</v>
          </cell>
          <cell r="AA1549">
            <v>1987</v>
          </cell>
          <cell r="AB1549" t="str">
            <v>terrestrial</v>
          </cell>
          <cell r="AD1549" t="str">
            <v>unknown</v>
          </cell>
          <cell r="AE1549" t="str">
            <v>no</v>
          </cell>
          <cell r="AF1549" t="str">
            <v>unknown</v>
          </cell>
          <cell r="AI1549">
            <v>1</v>
          </cell>
          <cell r="AJ1549" t="str">
            <v>V</v>
          </cell>
          <cell r="AW1549" t="str">
            <v>Ingen kjent effekt</v>
          </cell>
          <cell r="AX1549" t="str">
            <v>Ingen kjent effekt</v>
          </cell>
          <cell r="BC1549" t="str">
            <v>Ingen kjent effekt</v>
          </cell>
          <cell r="BD1549" t="str">
            <v>Ingen kjent effekt</v>
          </cell>
          <cell r="BK1549" t="str">
            <v>temperate_nemoral:Europe|subtropic_mediterranean:Europe</v>
          </cell>
          <cell r="BM1549" t="str">
            <v>temperate_nemoral:Europe|subtropic_mediterranean:Europe</v>
          </cell>
          <cell r="DI1549">
            <v>0</v>
          </cell>
        </row>
        <row r="1550">
          <cell r="B1550" t="str">
            <v>Trifolium pannonicum</v>
          </cell>
          <cell r="C1550" t="str">
            <v>Jacq.</v>
          </cell>
          <cell r="E1550">
            <v>86502</v>
          </cell>
          <cell r="F1550">
            <v>129583</v>
          </cell>
          <cell r="G1550" t="str">
            <v>ExpertGroups/Karplanter/N</v>
          </cell>
          <cell r="H1550" t="str">
            <v>Karplanter</v>
          </cell>
          <cell r="I1550" t="str">
            <v>Karplanter</v>
          </cell>
          <cell r="J1550" t="str">
            <v>AlienSpecie</v>
          </cell>
          <cell r="N1550">
            <v>1</v>
          </cell>
          <cell r="Q1550">
            <v>1</v>
          </cell>
          <cell r="T1550" t="str">
            <v>NK</v>
          </cell>
          <cell r="U1550">
            <v>1</v>
          </cell>
          <cell r="V1550" t="str">
            <v>1,1</v>
          </cell>
          <cell r="X1550">
            <v>1</v>
          </cell>
          <cell r="Y1550">
            <v>1</v>
          </cell>
          <cell r="Z1550">
            <v>1</v>
          </cell>
          <cell r="AA1550">
            <v>1993</v>
          </cell>
          <cell r="AB1550" t="str">
            <v>terrestrial</v>
          </cell>
          <cell r="AD1550" t="str">
            <v>unknown</v>
          </cell>
          <cell r="AE1550" t="str">
            <v>yes</v>
          </cell>
          <cell r="AF1550" t="str">
            <v>unknown</v>
          </cell>
          <cell r="AG1550">
            <v>1993</v>
          </cell>
          <cell r="AH1550" t="str">
            <v>Ak Asker: Sem</v>
          </cell>
          <cell r="AI1550">
            <v>5</v>
          </cell>
          <cell r="AJ1550" t="str">
            <v>V</v>
          </cell>
          <cell r="AN1550">
            <v>1</v>
          </cell>
          <cell r="AO1550" t="str">
            <v>introductionReleased</v>
          </cell>
          <cell r="AP1550" t="str">
            <v>OsA</v>
          </cell>
          <cell r="AQ1550">
            <v>4</v>
          </cell>
          <cell r="AR1550">
            <v>2</v>
          </cell>
          <cell r="AS1550">
            <v>8</v>
          </cell>
          <cell r="AT1550">
            <v>1</v>
          </cell>
          <cell r="AU1550">
            <v>8</v>
          </cell>
          <cell r="AV1550">
            <v>100</v>
          </cell>
          <cell r="AW1550" t="str">
            <v>Ingen kjent effekt</v>
          </cell>
          <cell r="AX1550" t="str">
            <v>Ingen kjent effekt</v>
          </cell>
          <cell r="BC1550" t="str">
            <v>Ingen kjent effekt</v>
          </cell>
          <cell r="BD1550" t="str">
            <v>Ingen kjent effekt</v>
          </cell>
          <cell r="BE1550" t="str">
            <v>no</v>
          </cell>
          <cell r="BF1550" t="str">
            <v>no</v>
          </cell>
          <cell r="BG1550" t="str">
            <v>V</v>
          </cell>
          <cell r="BK1550" t="str">
            <v>temperate_nemoral:Europe,Asia|temperate_dry:Asia</v>
          </cell>
          <cell r="BM1550" t="str">
            <v>temperate_nemoral:Europe,Asia|temperate_dry:Asia</v>
          </cell>
          <cell r="BO1550">
            <v>1</v>
          </cell>
          <cell r="BR1550" t="str">
            <v>RedListCategoryLevel</v>
          </cell>
          <cell r="BT1550">
            <v>1</v>
          </cell>
          <cell r="BW1550" t="str">
            <v>SpreadYearlyIncreaseCalculatedExpansionSpeed</v>
          </cell>
          <cell r="BX1550">
            <v>0</v>
          </cell>
          <cell r="BY1550">
            <v>1</v>
          </cell>
          <cell r="CB1550" t="str">
            <v>T40</v>
          </cell>
          <cell r="CC1550">
            <v>1</v>
          </cell>
          <cell r="CH1550">
            <v>1</v>
          </cell>
          <cell r="CM1550">
            <v>1</v>
          </cell>
          <cell r="CQ1550">
            <v>1</v>
          </cell>
          <cell r="CU1550">
            <v>1</v>
          </cell>
          <cell r="CX1550">
            <v>0</v>
          </cell>
          <cell r="CY1550">
            <v>1</v>
          </cell>
          <cell r="DB1550">
            <v>0</v>
          </cell>
          <cell r="DC1550" t="str">
            <v>Kløver-arten &lt;em&gt;Trifolium pannonicum &lt;/em&gt;fra Mellom-Europa er en flerårig urt med frøformering.</v>
          </cell>
          <cell r="DD1550" t="str">
            <v>&lt;p&gt;Arten ble først funnet i 1993 ved Sem i Ak Asker, med "få kraftige tuer", dvs. noe formering. Den er trolig kommet inn som del av Stefan Muraks forsøk med trekkplanter for bier, kanskje på 1960-tallet. Arten har trolig formert seg i Norge i ca. 30 år, men viser ingen spredning ut fra etableringsstedet.&lt;/p&gt;</v>
          </cell>
          <cell r="DE1550" t="str">
            <v>Arten er trolig innført og utsatt som trekkplante for bier. Den har passiv frøspredning.</v>
          </cell>
          <cell r="DF1550" t="str">
            <v>Invasjonspotensialet er lite, med minste skår på median levetid og ingen ekspansjon.</v>
          </cell>
          <cell r="DG1550" t="str">
            <v>Ingen kjent negativ økologisk effekt er knyttet til arten.</v>
          </cell>
          <cell r="DH1550" t="str">
            <v>&lt;p&gt;&lt;em&gt;Trifolium pannonicum &lt;/em&gt;vurderes til ingen kjent økologisk risiko.&lt;/p&gt;</v>
          </cell>
          <cell r="DI1550">
            <v>0</v>
          </cell>
        </row>
        <row r="1551">
          <cell r="B1551" t="str">
            <v>Trifolium resupinatum</v>
          </cell>
          <cell r="C1551" t="str">
            <v>L.</v>
          </cell>
          <cell r="D1551" t="str">
            <v>vendekløver</v>
          </cell>
          <cell r="E1551">
            <v>138489</v>
          </cell>
          <cell r="F1551">
            <v>102065</v>
          </cell>
          <cell r="G1551" t="str">
            <v>ExpertGroups/Karplanter/N</v>
          </cell>
          <cell r="H1551" t="str">
            <v>Karplanter</v>
          </cell>
          <cell r="I1551" t="str">
            <v>Karplanter</v>
          </cell>
          <cell r="J1551" t="str">
            <v>NotApplicable</v>
          </cell>
          <cell r="M1551" t="str">
            <v>canNotEstablishWithin50years</v>
          </cell>
          <cell r="AA1551">
            <v>1866</v>
          </cell>
          <cell r="AB1551" t="str">
            <v>terrestrial</v>
          </cell>
          <cell r="AD1551" t="str">
            <v>unknown</v>
          </cell>
          <cell r="AE1551" t="str">
            <v>no</v>
          </cell>
          <cell r="AF1551" t="str">
            <v>unknown</v>
          </cell>
          <cell r="AI1551">
            <v>1</v>
          </cell>
          <cell r="AJ1551" t="str">
            <v>V</v>
          </cell>
          <cell r="AW1551" t="str">
            <v>Ingen kjent effekt</v>
          </cell>
          <cell r="AX1551" t="str">
            <v>Ingen kjent effekt</v>
          </cell>
          <cell r="BC1551" t="str">
            <v>Ingen kjent effekt</v>
          </cell>
          <cell r="BD1551" t="str">
            <v>Ingen kjent effekt</v>
          </cell>
          <cell r="BK1551" t="str">
            <v>subtropic_mediterranean:Europe,Asia,Africa|subtropic_dry:Asia</v>
          </cell>
          <cell r="BM1551" t="str">
            <v>temperate_nemoral:Europe,Asia,Oceania,NorthAndCentralAmerica|subtropic_mediterranean:Europe,Asia,Africa,Oceania|subtropic_dry:Asia</v>
          </cell>
          <cell r="DI1551">
            <v>0</v>
          </cell>
        </row>
        <row r="1552">
          <cell r="B1552" t="str">
            <v>Trifolium retusum</v>
          </cell>
          <cell r="C1552" t="str">
            <v>L.</v>
          </cell>
          <cell r="D1552" t="str">
            <v>svinekløver</v>
          </cell>
          <cell r="E1552">
            <v>138490</v>
          </cell>
          <cell r="F1552">
            <v>102066</v>
          </cell>
          <cell r="G1552" t="str">
            <v>ExpertGroups/Karplanter/N</v>
          </cell>
          <cell r="H1552" t="str">
            <v>Karplanter</v>
          </cell>
          <cell r="I1552" t="str">
            <v>Karplanter</v>
          </cell>
          <cell r="J1552" t="str">
            <v>NotApplicable</v>
          </cell>
          <cell r="M1552" t="str">
            <v>canNotEstablishWithin50years</v>
          </cell>
          <cell r="AA1552">
            <v>1866</v>
          </cell>
          <cell r="AB1552" t="str">
            <v>terrestrial</v>
          </cell>
          <cell r="AD1552" t="str">
            <v>origin,unknown</v>
          </cell>
          <cell r="AE1552" t="str">
            <v>no</v>
          </cell>
          <cell r="AF1552" t="str">
            <v>unknown</v>
          </cell>
          <cell r="AI1552">
            <v>1</v>
          </cell>
          <cell r="AJ1552" t="str">
            <v>V</v>
          </cell>
          <cell r="AW1552" t="str">
            <v>Ingen kjent effekt</v>
          </cell>
          <cell r="AX1552" t="str">
            <v>Ingen kjent effekt</v>
          </cell>
          <cell r="BC1552" t="str">
            <v>Ingen kjent effekt</v>
          </cell>
          <cell r="BD1552" t="str">
            <v>Ingen kjent effekt</v>
          </cell>
          <cell r="BK1552" t="str">
            <v>temperate_nemoral:Europe,Asia|temperate_dry:Asia|subtropic_mediterranean:Europe,Asia,Africa</v>
          </cell>
          <cell r="BM1552" t="str">
            <v>temperate_nemoral:Europe,Asia|temperate_dry:Asia|subtropic_mediterranean:Europe,Asia,Africa</v>
          </cell>
          <cell r="DI1552">
            <v>0</v>
          </cell>
        </row>
        <row r="1553">
          <cell r="B1553" t="str">
            <v>Trifolium rubens</v>
          </cell>
          <cell r="C1553" t="str">
            <v>L.</v>
          </cell>
          <cell r="D1553" t="str">
            <v>purpurkløver</v>
          </cell>
          <cell r="E1553">
            <v>62027</v>
          </cell>
          <cell r="F1553">
            <v>102067</v>
          </cell>
          <cell r="G1553" t="str">
            <v>ExpertGroups/Karplanter/N</v>
          </cell>
          <cell r="H1553" t="str">
            <v>Karplanter</v>
          </cell>
          <cell r="I1553" t="str">
            <v>Karplanter</v>
          </cell>
          <cell r="J1553" t="str">
            <v>NotApplicable</v>
          </cell>
          <cell r="M1553" t="str">
            <v>canNotEstablishWithin50years</v>
          </cell>
          <cell r="AA1553">
            <v>1995</v>
          </cell>
          <cell r="AB1553" t="str">
            <v>terrestrial</v>
          </cell>
          <cell r="AD1553" t="str">
            <v>other</v>
          </cell>
          <cell r="AE1553" t="str">
            <v>no</v>
          </cell>
          <cell r="AF1553" t="str">
            <v>unknown</v>
          </cell>
          <cell r="AI1553">
            <v>5</v>
          </cell>
          <cell r="AJ1553" t="str">
            <v>V</v>
          </cell>
          <cell r="AW1553" t="str">
            <v>Ingen kjent effekt</v>
          </cell>
          <cell r="AX1553" t="str">
            <v>Ingen kjent effekt</v>
          </cell>
          <cell r="BC1553" t="str">
            <v>Ingen kjent effekt</v>
          </cell>
          <cell r="BD1553" t="str">
            <v>Ingen kjent effekt</v>
          </cell>
          <cell r="BK1553" t="str">
            <v>temperate_nemoral:Europe|temperate_dry:Europe</v>
          </cell>
          <cell r="BM1553" t="str">
            <v>temperate_nemoral:Europe|temperate_dry:Europe</v>
          </cell>
          <cell r="DI1553">
            <v>0</v>
          </cell>
        </row>
        <row r="1554">
          <cell r="B1554" t="str">
            <v>Trifolium spadiceum</v>
          </cell>
          <cell r="C1554" t="str">
            <v>L.</v>
          </cell>
          <cell r="D1554" t="str">
            <v>brunkløver</v>
          </cell>
          <cell r="E1554">
            <v>138491</v>
          </cell>
          <cell r="F1554">
            <v>102068</v>
          </cell>
          <cell r="G1554" t="str">
            <v>ExpertGroups/Karplanter/N</v>
          </cell>
          <cell r="H1554" t="str">
            <v>Karplanter</v>
          </cell>
          <cell r="I1554" t="str">
            <v>Karplanter</v>
          </cell>
          <cell r="J1554" t="str">
            <v>AlienSpecie</v>
          </cell>
          <cell r="N1554">
            <v>1</v>
          </cell>
          <cell r="Q1554">
            <v>1</v>
          </cell>
          <cell r="T1554" t="str">
            <v>NK</v>
          </cell>
          <cell r="U1554">
            <v>1</v>
          </cell>
          <cell r="V1554" t="str">
            <v>1,1</v>
          </cell>
          <cell r="X1554">
            <v>1</v>
          </cell>
          <cell r="Y1554">
            <v>1</v>
          </cell>
          <cell r="Z1554">
            <v>1</v>
          </cell>
          <cell r="AA1554">
            <v>1860</v>
          </cell>
          <cell r="AB1554" t="str">
            <v>terrestrial</v>
          </cell>
          <cell r="AD1554" t="str">
            <v>origin</v>
          </cell>
          <cell r="AE1554" t="str">
            <v>yes</v>
          </cell>
          <cell r="AF1554" t="str">
            <v>unknown</v>
          </cell>
          <cell r="AG1554">
            <v>1860</v>
          </cell>
          <cell r="AH1554" t="str">
            <v>Ak Skedsmo: Lillestrøm, jernbanestasjonen</v>
          </cell>
          <cell r="AI1554">
            <v>2</v>
          </cell>
          <cell r="AJ1554" t="str">
            <v>V</v>
          </cell>
          <cell r="AN1554">
            <v>4</v>
          </cell>
          <cell r="AO1554" t="str">
            <v>spreadNaturalDispersal,introductionTransportpollution,introductionStowaway,spreadStowaway</v>
          </cell>
          <cell r="AP1554" t="str">
            <v>Øs,OsA,He,Op,Bu,Ve,Te,St,Nt,Fi</v>
          </cell>
          <cell r="AQ1554">
            <v>80</v>
          </cell>
          <cell r="AR1554">
            <v>3</v>
          </cell>
          <cell r="AS1554">
            <v>240</v>
          </cell>
          <cell r="AT1554">
            <v>47800</v>
          </cell>
          <cell r="AU1554">
            <v>120</v>
          </cell>
          <cell r="AV1554">
            <v>100</v>
          </cell>
          <cell r="AW1554" t="str">
            <v>Ingen kjent effekt</v>
          </cell>
          <cell r="AX1554" t="str">
            <v>Ingen kjent effekt</v>
          </cell>
          <cell r="BC1554" t="str">
            <v>Ingen kjent effekt</v>
          </cell>
          <cell r="BD1554" t="str">
            <v>Ingen kjent effekt</v>
          </cell>
          <cell r="BE1554" t="str">
            <v>no</v>
          </cell>
          <cell r="BF1554" t="str">
            <v>no</v>
          </cell>
          <cell r="BG1554" t="str">
            <v>V</v>
          </cell>
          <cell r="BK1554" t="str">
            <v>temperate_boreal:Europe,Asia|temperate_nemoral:Europe,Asia</v>
          </cell>
          <cell r="BM1554" t="str">
            <v>temperate_boreal:Europe,Asia|temperate_nemoral:Europe,Asia</v>
          </cell>
          <cell r="BO1554">
            <v>2</v>
          </cell>
          <cell r="BR1554" t="str">
            <v>RedListCategoryLevel</v>
          </cell>
          <cell r="BT1554">
            <v>1</v>
          </cell>
          <cell r="BW1554" t="str">
            <v>SpreadYearlyIncreaseCalculatedExpansionSpeed</v>
          </cell>
          <cell r="BX1554">
            <v>0</v>
          </cell>
          <cell r="BY1554">
            <v>1</v>
          </cell>
          <cell r="CB1554" t="str">
            <v>T32,T35,T40,T41,T45</v>
          </cell>
          <cell r="CC1554">
            <v>1</v>
          </cell>
          <cell r="CH1554">
            <v>1</v>
          </cell>
          <cell r="CM1554">
            <v>1</v>
          </cell>
          <cell r="CQ1554">
            <v>1</v>
          </cell>
          <cell r="CU1554">
            <v>1</v>
          </cell>
          <cell r="CX1554">
            <v>0</v>
          </cell>
          <cell r="CY1554">
            <v>1</v>
          </cell>
          <cell r="DB1554">
            <v>0</v>
          </cell>
          <cell r="DC1554" t="str">
            <v>Brunkløver &lt;em&gt;Tifolium spadiceum &lt;/em&gt;er en toårig urt med opprette stengler. Den formeres med frø. Den kommer fra Mellom- og Øst-Europa med Kaukasus. Den er knyttet til engvegetasjon.</v>
          </cell>
          <cell r="DD1554" t="str">
            <v>&lt;p&gt;De eldste daterte herbariebeleggene av brunkløver er fra 1860, fra tre områder: Ak Skedsmo, Oslo og Op Lillehammer. Mellom 1900 og 2016 er arten funnet 10-20 ganger pr. 20-årsperiode. Brunkløver er hovedsakelig funnet i Østlandsfylkene (Østfold - Telemark), mest i lavlandet, men også spredt opp i dalene. Det er gjort få, spredte funn i Rogaland og Hordaland, Sør- og Nord-Trøndelag samt Finnmark (her krigsspredt under andre verdenskrig). Ingen bestander er dokumentert som helt permanente, og arten kan ha vært avhengig av hyppig innførsel, men det er observert mer langlevde forekomster i Øf Rakkestad (1968-1991), Ak Aurskog-Høland (2000-2010), Oslo (Bekkelaget-Ekeberg 1884-1922, Vettakollen 1923-1933), Bu Kongsberg (1950-2016), Vf Sande (1884-1937) og Stokke (1962-1965), Te Porsgrunn (1907-1921) og Hjartdal (1986-2014). Vi vurderer den i dag som lite etablert i Norge og i ferd med å forsvinne.&lt;/p&gt;</v>
          </cell>
          <cell r="DE1554" t="str">
            <v>Arten har trolig blitt innført hovedsakelig med såfrø og med transportmidler. Den har passiv spredning av frø, trolig med husdyr, men også med tråkk, flytting av høy, og transportmidler (tog, bil).</v>
          </cell>
          <cell r="DF1554" t="str">
            <v>Invasjonspotensialet er lite, med begrenset median levetid og ingen (eller heller negativ) ekspansjon.</v>
          </cell>
          <cell r="DG1554" t="str">
            <v>Ingen kjent negativ økologisk effekt er knyttet til arten.</v>
          </cell>
          <cell r="DH1554" t="str">
            <v>&lt;p&gt;Brunkløver vurderes til ingen kjent økologisk risiko. De norske forekomstene skyldes innførsel med frøblandinger for eng (produksjonsvarer), eventuelt også andre handelsvarer, og med transportmidler. Arten er for det meste funnet i gammeleng eller kunsteng, dessuten i beitemark, ved vei og jernbane, på både fuktig og tørr mark. Mellom 1920 og 2016 er brunkløver funnet 10-20 ganger pr. 20-årsperiode. Vi vurderer den i dag som lite etablert i Norge. Brunkløver vurderes å ha helt ubetydelig effekt på hjemlige arter og naturtyper.&lt;/p&gt;</v>
          </cell>
          <cell r="DI1554">
            <v>0</v>
          </cell>
        </row>
        <row r="1555">
          <cell r="B1555" t="str">
            <v>Trifolium spumosum</v>
          </cell>
          <cell r="C1555" t="str">
            <v>L.</v>
          </cell>
          <cell r="D1555" t="str">
            <v>spyttkløver</v>
          </cell>
          <cell r="E1555">
            <v>62029</v>
          </cell>
          <cell r="F1555">
            <v>102069</v>
          </cell>
          <cell r="G1555" t="str">
            <v>ExpertGroups/Karplanter/N</v>
          </cell>
          <cell r="H1555" t="str">
            <v>Karplanter</v>
          </cell>
          <cell r="I1555" t="str">
            <v>Karplanter</v>
          </cell>
          <cell r="J1555" t="str">
            <v>NotApplicable</v>
          </cell>
          <cell r="M1555" t="str">
            <v>canNotEstablishWithin50years</v>
          </cell>
          <cell r="AA1555">
            <v>1910</v>
          </cell>
          <cell r="AB1555" t="str">
            <v>terrestrial</v>
          </cell>
          <cell r="AD1555" t="str">
            <v>origin</v>
          </cell>
          <cell r="AE1555" t="str">
            <v>no</v>
          </cell>
          <cell r="AF1555" t="str">
            <v>unknown</v>
          </cell>
          <cell r="AI1555">
            <v>1</v>
          </cell>
          <cell r="AJ1555" t="str">
            <v>V</v>
          </cell>
          <cell r="AW1555" t="str">
            <v>Ingen kjent effekt</v>
          </cell>
          <cell r="AX1555" t="str">
            <v>Ingen kjent effekt</v>
          </cell>
          <cell r="BC1555" t="str">
            <v>Ingen kjent effekt</v>
          </cell>
          <cell r="BD1555" t="str">
            <v>Ingen kjent effekt</v>
          </cell>
          <cell r="BK1555" t="str">
            <v>subtropic_mediterranean:Europe,Asia,Africa</v>
          </cell>
          <cell r="BM1555" t="str">
            <v>subtropic_mediterranean:Europe,Asia,Africa</v>
          </cell>
          <cell r="DI1555">
            <v>0</v>
          </cell>
        </row>
        <row r="1556">
          <cell r="B1556" t="str">
            <v>Trifolium striatum</v>
          </cell>
          <cell r="C1556" t="str">
            <v>L.</v>
          </cell>
          <cell r="D1556" t="str">
            <v>stripekløver</v>
          </cell>
          <cell r="E1556">
            <v>62030</v>
          </cell>
          <cell r="F1556">
            <v>102070</v>
          </cell>
          <cell r="G1556" t="str">
            <v>ExpertGroups/Karplanter/N</v>
          </cell>
          <cell r="H1556" t="str">
            <v>Karplanter</v>
          </cell>
          <cell r="I1556" t="str">
            <v>Karplanter</v>
          </cell>
          <cell r="J1556" t="str">
            <v>NotApplicable</v>
          </cell>
          <cell r="M1556" t="str">
            <v>canNotEstablishWithin50years</v>
          </cell>
          <cell r="AA1556">
            <v>1954</v>
          </cell>
          <cell r="AB1556" t="str">
            <v>terrestrial</v>
          </cell>
          <cell r="AD1556" t="str">
            <v>unknown</v>
          </cell>
          <cell r="AE1556" t="str">
            <v>no</v>
          </cell>
          <cell r="AF1556" t="str">
            <v>unknown</v>
          </cell>
          <cell r="AI1556">
            <v>1</v>
          </cell>
          <cell r="AJ1556" t="str">
            <v>V</v>
          </cell>
          <cell r="AW1556" t="str">
            <v>Ingen kjent effekt</v>
          </cell>
          <cell r="AX1556" t="str">
            <v>Ingen kjent effekt</v>
          </cell>
          <cell r="BC1556" t="str">
            <v>Ingen kjent effekt</v>
          </cell>
          <cell r="BD1556" t="str">
            <v>Ingen kjent effekt</v>
          </cell>
          <cell r="BK1556" t="str">
            <v>temperate_nemoral:Europe,Asia|temperate_dry:Europe,Asia|subtropic_mediterranean:Europe,Asia,Africa</v>
          </cell>
          <cell r="BM1556" t="str">
            <v>temperate_nemoral:Europe,Asia|temperate_dry:Europe,Asia|subtropic_mediterranean:Europe,Asia,Africa</v>
          </cell>
          <cell r="DI1556">
            <v>0</v>
          </cell>
        </row>
        <row r="1557">
          <cell r="B1557" t="str">
            <v>Trifolium subterraneum</v>
          </cell>
          <cell r="C1557" t="str">
            <v>L.</v>
          </cell>
          <cell r="D1557" t="str">
            <v>jordkløver</v>
          </cell>
          <cell r="E1557">
            <v>62031</v>
          </cell>
          <cell r="F1557">
            <v>102071</v>
          </cell>
          <cell r="G1557" t="str">
            <v>ExpertGroups/Karplanter/N</v>
          </cell>
          <cell r="H1557" t="str">
            <v>Karplanter</v>
          </cell>
          <cell r="I1557" t="str">
            <v>Karplanter</v>
          </cell>
          <cell r="J1557" t="str">
            <v>NotApplicable</v>
          </cell>
          <cell r="M1557" t="str">
            <v>canNotEstablishWithin50years</v>
          </cell>
          <cell r="AA1557">
            <v>2000</v>
          </cell>
          <cell r="AB1557" t="str">
            <v>terrestrial</v>
          </cell>
          <cell r="AD1557" t="str">
            <v>origin,unknown</v>
          </cell>
          <cell r="AE1557" t="str">
            <v>no</v>
          </cell>
          <cell r="AF1557" t="str">
            <v>unknown</v>
          </cell>
          <cell r="AI1557">
            <v>1</v>
          </cell>
          <cell r="AJ1557" t="str">
            <v>V</v>
          </cell>
          <cell r="AW1557" t="str">
            <v>Ingen kjent effekt</v>
          </cell>
          <cell r="AX1557" t="str">
            <v>Ingen kjent effekt</v>
          </cell>
          <cell r="BC1557" t="str">
            <v>Ingen kjent effekt</v>
          </cell>
          <cell r="BD1557" t="str">
            <v>Ingen kjent effekt</v>
          </cell>
          <cell r="BK1557" t="str">
            <v>temperate_nemoral:Europe|subtropic_mediterranean:Europe</v>
          </cell>
          <cell r="BM1557" t="str">
            <v>temperate_nemoral:Europe|subtropic_mediterranean:Europe</v>
          </cell>
          <cell r="DI1557">
            <v>0</v>
          </cell>
        </row>
        <row r="1558">
          <cell r="B1558" t="str">
            <v>Trifolium suffocatum</v>
          </cell>
          <cell r="C1558" t="str">
            <v>L.</v>
          </cell>
          <cell r="D1558" t="str">
            <v>frynsekløver</v>
          </cell>
          <cell r="E1558">
            <v>62032</v>
          </cell>
          <cell r="F1558">
            <v>102072</v>
          </cell>
          <cell r="G1558" t="str">
            <v>ExpertGroups/Karplanter/N</v>
          </cell>
          <cell r="H1558" t="str">
            <v>Karplanter</v>
          </cell>
          <cell r="I1558" t="str">
            <v>Karplanter</v>
          </cell>
          <cell r="J1558" t="str">
            <v>NotApplicable</v>
          </cell>
          <cell r="M1558" t="str">
            <v>canNotEstablishWithin50years</v>
          </cell>
          <cell r="AA1558">
            <v>1999</v>
          </cell>
          <cell r="AB1558" t="str">
            <v>terrestrial</v>
          </cell>
          <cell r="AD1558" t="str">
            <v>origin</v>
          </cell>
          <cell r="AE1558" t="str">
            <v>no</v>
          </cell>
          <cell r="AF1558" t="str">
            <v>unknown</v>
          </cell>
          <cell r="AI1558">
            <v>1</v>
          </cell>
          <cell r="AJ1558" t="str">
            <v>V</v>
          </cell>
          <cell r="AW1558" t="str">
            <v>Ingen kjent effekt</v>
          </cell>
          <cell r="AX1558" t="str">
            <v>Ingen kjent effekt</v>
          </cell>
          <cell r="BC1558" t="str">
            <v>Ingen kjent effekt</v>
          </cell>
          <cell r="BD1558" t="str">
            <v>Ingen kjent effekt</v>
          </cell>
          <cell r="BK1558" t="str">
            <v>temperate_nemoral:Europe|subtropic_mediterranean:Europe,Asia,Africa</v>
          </cell>
          <cell r="BM1558" t="str">
            <v>temperate_nemoral:Europe|subtropic_mediterranean:Europe,Asia,Africa</v>
          </cell>
          <cell r="DI1558">
            <v>0</v>
          </cell>
        </row>
        <row r="1559">
          <cell r="B1559" t="str">
            <v>Trifolium willdenowii</v>
          </cell>
          <cell r="C1559" t="str">
            <v>Spreng.</v>
          </cell>
          <cell r="D1559" t="str">
            <v>kurvkløver</v>
          </cell>
          <cell r="E1559">
            <v>102672</v>
          </cell>
          <cell r="F1559">
            <v>143570</v>
          </cell>
          <cell r="G1559" t="str">
            <v>ExpertGroups/Karplanter/N</v>
          </cell>
          <cell r="H1559" t="str">
            <v>Karplanter</v>
          </cell>
          <cell r="I1559" t="str">
            <v>Karplanter</v>
          </cell>
          <cell r="J1559" t="str">
            <v>NotApplicable</v>
          </cell>
          <cell r="M1559" t="str">
            <v>canNotEstablishWithin50years</v>
          </cell>
          <cell r="AA1559">
            <v>1916</v>
          </cell>
          <cell r="AB1559" t="str">
            <v>terrestrial</v>
          </cell>
          <cell r="AD1559" t="str">
            <v>origin</v>
          </cell>
          <cell r="AE1559" t="str">
            <v>no</v>
          </cell>
          <cell r="AF1559" t="str">
            <v>unknown</v>
          </cell>
          <cell r="AI1559">
            <v>1</v>
          </cell>
          <cell r="AJ1559" t="str">
            <v>V</v>
          </cell>
          <cell r="AW1559" t="str">
            <v>Ingen kjent effekt</v>
          </cell>
          <cell r="AX1559" t="str">
            <v>Ingen kjent effekt</v>
          </cell>
          <cell r="BC1559" t="str">
            <v>Ingen kjent effekt</v>
          </cell>
          <cell r="BD1559" t="str">
            <v>Ingen kjent effekt</v>
          </cell>
          <cell r="BK1559" t="str">
            <v>temperate_dry:NorthAndCentralAmerica|subtropic_mediterranean:NorthAndCentralAmerica</v>
          </cell>
          <cell r="BM1559" t="str">
            <v>temperate_dry:NorthAndCentralAmerica|subtropic_mediterranean:NorthAndCentralAmerica</v>
          </cell>
          <cell r="DI1559">
            <v>0</v>
          </cell>
        </row>
        <row r="1560">
          <cell r="B1560" t="str">
            <v>Trigonella caerulea</v>
          </cell>
          <cell r="C1560" t="str">
            <v>(L.) Ser.</v>
          </cell>
          <cell r="D1560" t="str">
            <v>ostekløver</v>
          </cell>
          <cell r="E1560">
            <v>138505</v>
          </cell>
          <cell r="F1560">
            <v>102075</v>
          </cell>
          <cell r="G1560" t="str">
            <v>ExpertGroups/Karplanter/N</v>
          </cell>
          <cell r="H1560" t="str">
            <v>Karplanter</v>
          </cell>
          <cell r="I1560" t="str">
            <v>Karplanter</v>
          </cell>
          <cell r="J1560" t="str">
            <v>NotApplicable</v>
          </cell>
          <cell r="M1560" t="str">
            <v>canNotEstablishWithin50years</v>
          </cell>
          <cell r="AA1560" t="str">
            <v>1830-1840</v>
          </cell>
          <cell r="AB1560" t="str">
            <v>terrestrial</v>
          </cell>
          <cell r="AD1560" t="str">
            <v>origin</v>
          </cell>
          <cell r="AE1560" t="str">
            <v>no</v>
          </cell>
          <cell r="AF1560" t="str">
            <v>unknown</v>
          </cell>
          <cell r="AI1560">
            <v>1</v>
          </cell>
          <cell r="AJ1560" t="str">
            <v>V</v>
          </cell>
          <cell r="AW1560" t="str">
            <v>Ingen kjent effekt</v>
          </cell>
          <cell r="AX1560" t="str">
            <v>Ingen kjent effekt</v>
          </cell>
          <cell r="BC1560" t="str">
            <v>Ingen kjent effekt</v>
          </cell>
          <cell r="BD1560" t="str">
            <v>Ingen kjent effekt</v>
          </cell>
          <cell r="BK1560" t="str">
            <v>unknown:Europe,Asia</v>
          </cell>
          <cell r="BM1560" t="str">
            <v>temperate_nemoral:Europe,Asia|subtropic_mediterranean:Europe,Asia|subtropic_dry:Asia</v>
          </cell>
          <cell r="DI1560">
            <v>0</v>
          </cell>
        </row>
        <row r="1561">
          <cell r="B1561" t="str">
            <v>Trigonella crassipes</v>
          </cell>
          <cell r="C1561" t="str">
            <v>Boiss.</v>
          </cell>
          <cell r="D1561" t="str">
            <v>gruvekløver</v>
          </cell>
          <cell r="E1561">
            <v>62037</v>
          </cell>
          <cell r="F1561">
            <v>102077</v>
          </cell>
          <cell r="G1561" t="str">
            <v>ExpertGroups/Karplanter/N</v>
          </cell>
          <cell r="H1561" t="str">
            <v>Karplanter</v>
          </cell>
          <cell r="I1561" t="str">
            <v>Karplanter</v>
          </cell>
          <cell r="J1561" t="str">
            <v>NotApplicable</v>
          </cell>
          <cell r="M1561" t="str">
            <v>canNotEstablishWithin50years</v>
          </cell>
          <cell r="AA1561">
            <v>1947</v>
          </cell>
          <cell r="AB1561" t="str">
            <v>terrestrial</v>
          </cell>
          <cell r="AD1561" t="str">
            <v>origin</v>
          </cell>
          <cell r="AE1561" t="str">
            <v>no</v>
          </cell>
          <cell r="AF1561" t="str">
            <v>unknown</v>
          </cell>
          <cell r="AI1561">
            <v>1</v>
          </cell>
          <cell r="AJ1561" t="str">
            <v>V</v>
          </cell>
          <cell r="AW1561" t="str">
            <v>Ingen kjent effekt</v>
          </cell>
          <cell r="AX1561" t="str">
            <v>Ingen kjent effekt</v>
          </cell>
          <cell r="BC1561" t="str">
            <v>Ingen kjent effekt</v>
          </cell>
          <cell r="BD1561" t="str">
            <v>Ingen kjent effekt</v>
          </cell>
          <cell r="BK1561" t="str">
            <v>temperate_dry:Asia|subtropic_mediterranean:Asia</v>
          </cell>
          <cell r="BM1561" t="str">
            <v>temperate_dry:Asia|subtropic_mediterranean:Asia</v>
          </cell>
          <cell r="DI1561">
            <v>0</v>
          </cell>
        </row>
        <row r="1562">
          <cell r="B1562" t="str">
            <v>Trigonella foenum-graecum</v>
          </cell>
          <cell r="C1562" t="str">
            <v>L.</v>
          </cell>
          <cell r="D1562" t="str">
            <v>bukkehornkløver</v>
          </cell>
          <cell r="E1562">
            <v>62038</v>
          </cell>
          <cell r="F1562">
            <v>102078</v>
          </cell>
          <cell r="G1562" t="str">
            <v>ExpertGroups/Karplanter/N</v>
          </cell>
          <cell r="H1562" t="str">
            <v>Karplanter</v>
          </cell>
          <cell r="I1562" t="str">
            <v>Karplanter</v>
          </cell>
          <cell r="J1562" t="str">
            <v>NotApplicable</v>
          </cell>
          <cell r="M1562" t="str">
            <v>canNotEstablishWithin50years</v>
          </cell>
          <cell r="AA1562">
            <v>1910</v>
          </cell>
          <cell r="AB1562" t="str">
            <v>terrestrial</v>
          </cell>
          <cell r="AD1562" t="str">
            <v>origin,unknown</v>
          </cell>
          <cell r="AE1562" t="str">
            <v>no</v>
          </cell>
          <cell r="AF1562" t="str">
            <v>unknown</v>
          </cell>
          <cell r="AI1562">
            <v>1</v>
          </cell>
          <cell r="AJ1562" t="str">
            <v>V</v>
          </cell>
          <cell r="AW1562" t="str">
            <v>Ingen kjent effekt</v>
          </cell>
          <cell r="AX1562" t="str">
            <v>Ingen kjent effekt</v>
          </cell>
          <cell r="BC1562" t="str">
            <v>Ingen kjent effekt</v>
          </cell>
          <cell r="BD1562" t="str">
            <v>Ingen kjent effekt</v>
          </cell>
          <cell r="BK1562" t="str">
            <v>subtropic_mediterranean:Asia|subtropic_humid:Asia</v>
          </cell>
          <cell r="BM1562" t="str">
            <v>subtropic_mediterranean:Asia|subtropic_humid:Asia</v>
          </cell>
          <cell r="DI1562">
            <v>0</v>
          </cell>
        </row>
        <row r="1563">
          <cell r="B1563" t="str">
            <v>Trigonella hamosa</v>
          </cell>
          <cell r="C1563" t="str">
            <v>L.</v>
          </cell>
          <cell r="D1563" t="str">
            <v>sigdkløver</v>
          </cell>
          <cell r="E1563">
            <v>62039</v>
          </cell>
          <cell r="F1563">
            <v>102079</v>
          </cell>
          <cell r="G1563" t="str">
            <v>ExpertGroups/Karplanter/N</v>
          </cell>
          <cell r="H1563" t="str">
            <v>Karplanter</v>
          </cell>
          <cell r="I1563" t="str">
            <v>Karplanter</v>
          </cell>
          <cell r="J1563" t="str">
            <v>NotApplicable</v>
          </cell>
          <cell r="M1563" t="str">
            <v>canNotEstablishWithin50years</v>
          </cell>
          <cell r="AA1563">
            <v>1892</v>
          </cell>
          <cell r="AB1563" t="str">
            <v>terrestrial</v>
          </cell>
          <cell r="AD1563" t="str">
            <v>origin</v>
          </cell>
          <cell r="AE1563" t="str">
            <v>no</v>
          </cell>
          <cell r="AF1563" t="str">
            <v>unknown</v>
          </cell>
          <cell r="AI1563">
            <v>1</v>
          </cell>
          <cell r="AJ1563" t="str">
            <v>V</v>
          </cell>
          <cell r="AW1563" t="str">
            <v>Ingen kjent effekt</v>
          </cell>
          <cell r="AX1563" t="str">
            <v>Ingen kjent effekt</v>
          </cell>
          <cell r="BC1563" t="str">
            <v>Ingen kjent effekt</v>
          </cell>
          <cell r="BD1563" t="str">
            <v>Ingen kjent effekt</v>
          </cell>
          <cell r="BK1563" t="str">
            <v>subtropic_mediterranean:Asia,Africa|subtropic_dry:Asia,Africa</v>
          </cell>
          <cell r="BM1563" t="str">
            <v>subtropic_mediterranean:Asia,Africa|subtropic_dry:Asia,Africa</v>
          </cell>
          <cell r="DI1563">
            <v>0</v>
          </cell>
        </row>
        <row r="1564">
          <cell r="B1564" t="str">
            <v>Trigonella laciniata</v>
          </cell>
          <cell r="C1564" t="str">
            <v>L.</v>
          </cell>
          <cell r="D1564" t="str">
            <v>tannkløver</v>
          </cell>
          <cell r="E1564">
            <v>62040</v>
          </cell>
          <cell r="F1564">
            <v>102080</v>
          </cell>
          <cell r="G1564" t="str">
            <v>ExpertGroups/Karplanter/N</v>
          </cell>
          <cell r="H1564" t="str">
            <v>Karplanter</v>
          </cell>
          <cell r="I1564" t="str">
            <v>Karplanter</v>
          </cell>
          <cell r="J1564" t="str">
            <v>NotApplicable</v>
          </cell>
          <cell r="M1564" t="str">
            <v>canNotEstablishWithin50years</v>
          </cell>
          <cell r="AA1564">
            <v>1892</v>
          </cell>
          <cell r="AB1564" t="str">
            <v>terrestrial</v>
          </cell>
          <cell r="AD1564" t="str">
            <v>origin</v>
          </cell>
          <cell r="AE1564" t="str">
            <v>no</v>
          </cell>
          <cell r="AF1564" t="str">
            <v>unknown</v>
          </cell>
          <cell r="AI1564">
            <v>1</v>
          </cell>
          <cell r="AJ1564" t="str">
            <v>V</v>
          </cell>
          <cell r="AW1564" t="str">
            <v>Ingen kjent effekt</v>
          </cell>
          <cell r="AX1564" t="str">
            <v>Ingen kjent effekt</v>
          </cell>
          <cell r="BC1564" t="str">
            <v>Ingen kjent effekt</v>
          </cell>
          <cell r="BD1564" t="str">
            <v>Ingen kjent effekt</v>
          </cell>
          <cell r="BK1564" t="str">
            <v>subtropic_mediterranean:Africa|subtropic_dry:Africa</v>
          </cell>
          <cell r="BM1564" t="str">
            <v>subtropic_mediterranean:Africa|subtropic_dry:Africa</v>
          </cell>
          <cell r="DI1564">
            <v>0</v>
          </cell>
        </row>
        <row r="1565">
          <cell r="B1565" t="str">
            <v>Trigonella procumbens</v>
          </cell>
          <cell r="C1565" t="str">
            <v>(Besser) Rchb.</v>
          </cell>
          <cell r="D1565" t="str">
            <v>ramkløver</v>
          </cell>
          <cell r="E1565">
            <v>138508</v>
          </cell>
          <cell r="F1565">
            <v>102082</v>
          </cell>
          <cell r="G1565" t="str">
            <v>ExpertGroups/Karplanter/N</v>
          </cell>
          <cell r="H1565" t="str">
            <v>Karplanter</v>
          </cell>
          <cell r="I1565" t="str">
            <v>Karplanter</v>
          </cell>
          <cell r="J1565" t="str">
            <v>NotApplicable</v>
          </cell>
          <cell r="M1565" t="str">
            <v>canNotEstablishWithin50years</v>
          </cell>
          <cell r="AA1565">
            <v>1895</v>
          </cell>
          <cell r="AB1565" t="str">
            <v>terrestrial</v>
          </cell>
          <cell r="AD1565" t="str">
            <v>origin</v>
          </cell>
          <cell r="AE1565" t="str">
            <v>no</v>
          </cell>
          <cell r="AF1565" t="str">
            <v>unknown</v>
          </cell>
          <cell r="AI1565">
            <v>1</v>
          </cell>
          <cell r="AJ1565" t="str">
            <v>V</v>
          </cell>
          <cell r="AW1565" t="str">
            <v>Ingen kjent effekt</v>
          </cell>
          <cell r="AX1565" t="str">
            <v>Ingen kjent effekt</v>
          </cell>
          <cell r="BC1565" t="str">
            <v>Ingen kjent effekt</v>
          </cell>
          <cell r="BD1565" t="str">
            <v>Ingen kjent effekt</v>
          </cell>
          <cell r="BK1565" t="str">
            <v>temperate_dry:Europe,Asia|subtropic_mediterranean:Europe,Asia</v>
          </cell>
          <cell r="BM1565" t="str">
            <v>temperate_dry:Europe,Asia|subtropic_mediterranean:Europe,Asia</v>
          </cell>
          <cell r="DI1565">
            <v>0</v>
          </cell>
        </row>
        <row r="1566">
          <cell r="B1566" t="str">
            <v>Triodanis perfoliata</v>
          </cell>
          <cell r="C1566" t="str">
            <v>(L.) Nieuwl.</v>
          </cell>
          <cell r="D1566" t="str">
            <v>tårnspeil</v>
          </cell>
          <cell r="E1566">
            <v>138509</v>
          </cell>
          <cell r="F1566">
            <v>143571</v>
          </cell>
          <cell r="G1566" t="str">
            <v>ExpertGroups/Karplanter/N</v>
          </cell>
          <cell r="H1566" t="str">
            <v>Karplanter</v>
          </cell>
          <cell r="I1566" t="str">
            <v>Karplanter</v>
          </cell>
          <cell r="J1566" t="str">
            <v>NotApplicable</v>
          </cell>
          <cell r="M1566" t="str">
            <v>canNotEstablishWithin50years</v>
          </cell>
          <cell r="AA1566">
            <v>1959</v>
          </cell>
          <cell r="AB1566" t="str">
            <v>terrestrial</v>
          </cell>
          <cell r="AD1566" t="str">
            <v>origin</v>
          </cell>
          <cell r="AE1566" t="str">
            <v>no</v>
          </cell>
          <cell r="AF1566" t="str">
            <v>unknown</v>
          </cell>
          <cell r="AI1566">
            <v>1</v>
          </cell>
          <cell r="AJ1566" t="str">
            <v>V</v>
          </cell>
          <cell r="AW1566" t="str">
            <v>Ingen kjent effekt</v>
          </cell>
          <cell r="AX1566" t="str">
            <v>Ingen kjent effekt</v>
          </cell>
          <cell r="BC1566" t="str">
            <v>Ingen kjent effekt</v>
          </cell>
          <cell r="BD1566" t="str">
            <v>Ingen kjent effekt</v>
          </cell>
          <cell r="BK1566" t="str">
            <v>subtropic_unspecified:NorthAndCentralAmerica,SouthAmerica</v>
          </cell>
          <cell r="BM1566" t="str">
            <v>subtropic_unspecified:NorthAndCentralAmerica,SouthAmerica</v>
          </cell>
          <cell r="DI1566">
            <v>0</v>
          </cell>
        </row>
        <row r="1567">
          <cell r="B1567" t="str">
            <v>Triphysaria eriantha</v>
          </cell>
          <cell r="C1567" t="str">
            <v>(Benth.) T.I.Chuang &amp; Heckard</v>
          </cell>
          <cell r="D1567" t="str">
            <v>markfrø</v>
          </cell>
          <cell r="E1567">
            <v>102594</v>
          </cell>
          <cell r="F1567">
            <v>143572</v>
          </cell>
          <cell r="G1567" t="str">
            <v>ExpertGroups/Karplanter/N</v>
          </cell>
          <cell r="H1567" t="str">
            <v>Karplanter</v>
          </cell>
          <cell r="I1567" t="str">
            <v>Karplanter</v>
          </cell>
          <cell r="J1567" t="str">
            <v>NotApplicable</v>
          </cell>
          <cell r="M1567" t="str">
            <v>canNotEstablishWithin50years</v>
          </cell>
          <cell r="AA1567">
            <v>1922</v>
          </cell>
          <cell r="AB1567" t="str">
            <v>terrestrial</v>
          </cell>
          <cell r="AD1567" t="str">
            <v>origin</v>
          </cell>
          <cell r="AE1567" t="str">
            <v>no</v>
          </cell>
          <cell r="AF1567" t="str">
            <v>unknown</v>
          </cell>
          <cell r="AI1567">
            <v>1</v>
          </cell>
          <cell r="AJ1567" t="str">
            <v>V</v>
          </cell>
          <cell r="AW1567" t="str">
            <v>Ingen kjent effekt</v>
          </cell>
          <cell r="AX1567" t="str">
            <v>Ingen kjent effekt</v>
          </cell>
          <cell r="BC1567" t="str">
            <v>Ingen kjent effekt</v>
          </cell>
          <cell r="BD1567" t="str">
            <v>Ingen kjent effekt</v>
          </cell>
          <cell r="BK1567" t="str">
            <v>temperate_nemoral:NorthAndCentralAmerica|temperate_dry:NorthAndCentralAmerica|subtropic_mediterranean:NorthAndCentralAmerica</v>
          </cell>
          <cell r="BM1567" t="str">
            <v>temperate_nemoral:NorthAndCentralAmerica|temperate_dry:NorthAndCentralAmerica|subtropic_mediterranean:NorthAndCentralAmerica</v>
          </cell>
          <cell r="DI1567">
            <v>0</v>
          </cell>
        </row>
        <row r="1568">
          <cell r="B1568" t="str">
            <v>Trisetum flavescens</v>
          </cell>
          <cell r="C1568" t="str">
            <v>(L.) P.Beauv.</v>
          </cell>
          <cell r="D1568" t="str">
            <v>gullhavre</v>
          </cell>
          <cell r="E1568">
            <v>138544</v>
          </cell>
          <cell r="F1568">
            <v>100213</v>
          </cell>
          <cell r="G1568" t="str">
            <v>ExpertGroups/Karplanter/N</v>
          </cell>
          <cell r="H1568" t="str">
            <v>Karplanter</v>
          </cell>
          <cell r="I1568" t="str">
            <v>Karplanter</v>
          </cell>
          <cell r="J1568" t="str">
            <v>AlienSpecie</v>
          </cell>
          <cell r="N1568">
            <v>1</v>
          </cell>
          <cell r="Q1568">
            <v>1</v>
          </cell>
          <cell r="T1568" t="str">
            <v>NK</v>
          </cell>
          <cell r="U1568">
            <v>1</v>
          </cell>
          <cell r="V1568" t="str">
            <v>1,1</v>
          </cell>
          <cell r="X1568">
            <v>2</v>
          </cell>
          <cell r="Y1568">
            <v>2</v>
          </cell>
          <cell r="Z1568">
            <v>1</v>
          </cell>
          <cell r="AA1568">
            <v>1803</v>
          </cell>
          <cell r="AB1568" t="str">
            <v>terrestrial</v>
          </cell>
          <cell r="AD1568" t="str">
            <v>origin,unknown</v>
          </cell>
          <cell r="AE1568" t="str">
            <v>yes</v>
          </cell>
          <cell r="AF1568" t="str">
            <v>unknown</v>
          </cell>
          <cell r="AG1568">
            <v>1861</v>
          </cell>
          <cell r="AH1568" t="str">
            <v>Oslo</v>
          </cell>
          <cell r="AI1568">
            <v>5</v>
          </cell>
          <cell r="AJ1568" t="str">
            <v>V</v>
          </cell>
          <cell r="AL1568">
            <v>1</v>
          </cell>
          <cell r="AM1568" t="str">
            <v>importDirect</v>
          </cell>
          <cell r="AN1568">
            <v>3</v>
          </cell>
          <cell r="AO1568" t="str">
            <v>spreadNaturalDispersal,introductionTransportpollution,introductionStowaway</v>
          </cell>
          <cell r="AP1568" t="str">
            <v>OsA,Bu,Ve,Te,Aa,Va,Ro,Ho,Sf,Mr</v>
          </cell>
          <cell r="AQ1568">
            <v>52</v>
          </cell>
          <cell r="AR1568">
            <v>4</v>
          </cell>
          <cell r="AS1568">
            <v>208</v>
          </cell>
          <cell r="AT1568">
            <v>117000</v>
          </cell>
          <cell r="AU1568">
            <v>104</v>
          </cell>
          <cell r="AV1568">
            <v>100</v>
          </cell>
          <cell r="AW1568" t="str">
            <v>Ingen kjent effekt</v>
          </cell>
          <cell r="AX1568" t="str">
            <v>Ingen kjent effekt</v>
          </cell>
          <cell r="BC1568" t="str">
            <v>Ingen kjent effekt</v>
          </cell>
          <cell r="BD1568" t="str">
            <v>Ingen kjent effekt</v>
          </cell>
          <cell r="BE1568" t="str">
            <v>no</v>
          </cell>
          <cell r="BF1568" t="str">
            <v>no</v>
          </cell>
          <cell r="BG1568" t="str">
            <v>V</v>
          </cell>
          <cell r="BK1568" t="str">
            <v>temperate_nemoral:Europe,Asia|subtropic_mediterranean:Europe,Asia,Africa</v>
          </cell>
          <cell r="BM1568" t="str">
            <v>temperate_nemoral:Europe,Asia,Oceania|subtropic_mediterranean:Europe,Asia,Africa</v>
          </cell>
          <cell r="BO1568">
            <v>2</v>
          </cell>
          <cell r="BR1568" t="str">
            <v>RedListCategoryLevel</v>
          </cell>
          <cell r="BT1568">
            <v>1</v>
          </cell>
          <cell r="BW1568" t="str">
            <v>SpreadYearlyIncreaseCalculatedExpansionSpeed</v>
          </cell>
          <cell r="BX1568">
            <v>0</v>
          </cell>
          <cell r="BY1568">
            <v>1</v>
          </cell>
          <cell r="CB1568" t="str">
            <v>T32,T35,T40,T41,T45</v>
          </cell>
          <cell r="CC1568">
            <v>1</v>
          </cell>
          <cell r="CH1568">
            <v>1</v>
          </cell>
          <cell r="CM1568">
            <v>1</v>
          </cell>
          <cell r="CQ1568">
            <v>1</v>
          </cell>
          <cell r="CU1568">
            <v>1</v>
          </cell>
          <cell r="CX1568">
            <v>0</v>
          </cell>
          <cell r="CY1568">
            <v>1</v>
          </cell>
          <cell r="DB1568">
            <v>0</v>
          </cell>
          <cell r="DC1568" t="str">
            <v>Gullhavre &lt;em&gt;Trisetum flavescens&lt;/em&gt; er et flerårig gress som vokser i løse tuer. Det formeres med frø. Arten kommer fra Mellom- og Sør- Europa, Nord-Afrika og Vest-Asia.&lt;br/&gt;De tidligste dokumenterte funnene er fra Oslo og Bu Øvre Eiker i 1803, noe som tyder på at arten er kommet inn til landet før 1800 og kanskje også etablert i norsk natur. Hartvig (2015) diskuterer om den er hjemlig eller innført i Danmark og anfører at den regnes som hjemlig i hele Tyskland. Han opplyser at det første dokumenterte funn i Danmark er fra 1767.&lt;br/&gt;</v>
          </cell>
          <cell r="DD1568" t="str">
            <v>&lt;p&gt;Gullhavre ble funnet i Oslo og Bu Øvre Eiker: Fiskum i 1803. Deretter er neste funn i Oslo i 1861. Blytt (1861) angir import med ballastjord, men påpeker at forekomsten i Eiker ikke passer med dette. En del av de tidlige importene skjedde nok med ballastjord, f.eks. langs sørlandskysten, men hoveddelen av tidlige forekomster synes skyldes innførsel med grasfrø, dels som bevisst innblanding som f&amp;#244:rgras, dels som forurensning. Arten var kjent fra 13 forekomster i 5 fylker inntil 1900. Den etablerte tidlig langvarige populasjoner noen steder, f.eks. Ak Asker: Sem 1889-1932 og Oslo: Smestad 1939-1962. Til tross for store gap i rapportserien, synes også mange forekomster i Telemark, Aust-Agder, Hordaland, Sogn og Fjordane og Møre og Romsdal være av meget langvarig natur, permanente så lenge engene der den opptrer ikke blir for sterkt forandret. Arten har imidlertid vært i langsom tilbakegang siden 1930-tallet, trolig på grunn av at importen praktisk talt opphørte i kombinasjon med omlegginger i jordbruket. Arten fant seg best til rette i ikke for intensivt drevet og gjødslet eng. Videre etableringer (om noen) vil nok avhenge av tilfeldige tilførsler av frø. Den har neppe særlig etableringsmulighet ut over boreonemoral og sørboral sone i kyststrøk.&lt;/p&gt;</v>
          </cell>
          <cell r="DE1568" t="str">
            <v>Arten er innført som f&amp;#244:rgras, med grasfrø ellers, og noen få ganger med ballastjord. Spredning av frø skjer over nokså korte distanser med vind og dyr, over lengre distanser med forflytning av gras/høy.</v>
          </cell>
          <cell r="DF1568" t="str">
            <v>Invasjonspotensialet er lite, en kombinasjon av begrenset median levetid og ingen (eller negativ) ekspansjon.</v>
          </cell>
          <cell r="DG1568" t="str">
            <v>Ingen kjent negativ økologisk effekt er knyttet til arten.</v>
          </cell>
          <cell r="DH1568" t="str">
            <v>&lt;p&gt;Gullhavre vurderes til ingen kjent økologisk risiko. De fleste funnene er gjort i nysådd eng, gammeleng og andre typer gressmark samt på skrotemark og veikanter. Gullhavre er funnet oftest i lavlandsområder fra Oslo og Akershus til Vest-Agder. I Vestlandsfylkene (Rogaland - Møre og Romsdal) har den forekommet spredt, men med mange stabile populasjoner helt opp til nåtid. Videre spredning vil nok avhenge av om det skjer nye tilførsler av frø. Gullhavre angis å være bofast i "kjerneområdet" i sør (Telemark til Aust-Agder) og i vest (Hordaland til Nordmøre), men har neppe mulighet til å etablere seg ut over boreonemoral og sørboreal sone. Den er ikke rapportert å inngå i mer naturlige voksesteder og vurderes å ha liten effekt på hjemlige arter og naturtyper.&lt;/p&gt;</v>
          </cell>
          <cell r="DI1568">
            <v>1</v>
          </cell>
        </row>
        <row r="1569">
          <cell r="B1569" t="str">
            <v>Triticum aestivum</v>
          </cell>
          <cell r="C1569" t="str">
            <v>L.</v>
          </cell>
          <cell r="D1569" t="str">
            <v>hvete</v>
          </cell>
          <cell r="E1569">
            <v>138571</v>
          </cell>
          <cell r="F1569">
            <v>100217</v>
          </cell>
          <cell r="G1569" t="str">
            <v>ExpertGroups/Karplanter/N</v>
          </cell>
          <cell r="H1569" t="str">
            <v>Karplanter</v>
          </cell>
          <cell r="I1569" t="str">
            <v>Karplanter</v>
          </cell>
          <cell r="J1569" t="str">
            <v>NotApplicable</v>
          </cell>
          <cell r="M1569" t="str">
            <v>traditionalProductionSpecie</v>
          </cell>
          <cell r="AA1569">
            <v>1876</v>
          </cell>
          <cell r="AB1569" t="str">
            <v>terrestrial</v>
          </cell>
          <cell r="AD1569" t="str">
            <v>unknown</v>
          </cell>
          <cell r="AE1569" t="str">
            <v>no</v>
          </cell>
          <cell r="AF1569" t="str">
            <v>unknown</v>
          </cell>
          <cell r="AI1569">
            <v>1</v>
          </cell>
          <cell r="AJ1569" t="str">
            <v>V</v>
          </cell>
          <cell r="AW1569" t="str">
            <v>Ingen kjent effekt</v>
          </cell>
          <cell r="AX1569" t="str">
            <v>Ett av verdens økonomisk viktigste kornslag.</v>
          </cell>
          <cell r="BC1569" t="str">
            <v>Ingen kjent effekt</v>
          </cell>
          <cell r="BD1569" t="str">
            <v>Ingen kjent effekt</v>
          </cell>
          <cell r="BK1569" t="str">
            <v>unknown:Asia</v>
          </cell>
          <cell r="BM1569" t="str">
            <v>temperate_boreal:Europe,Asia,NorthAndCentralAmerica|temperate_nemoral:Europe,Asia,Africa,Oceania,NorthAndCentralAmerica,SouthAmerica|temperate_dry:Europe,Asia,NorthAndCentralAmerica,SouthAmerica|subtropic_unspecified:Asia,Africa,Oceania,NorthAndCentralAmerica,SouthAmerica|subtropic_mediterranean:Europe|subtropic_caperegion:Africa|subtropic_highlands:Asia,Africa,SouthAmerica</v>
          </cell>
          <cell r="DI1569">
            <v>0</v>
          </cell>
        </row>
        <row r="1570">
          <cell r="B1570" t="str">
            <v>Triticum compactum</v>
          </cell>
          <cell r="C1570" t="str">
            <v>Host</v>
          </cell>
          <cell r="D1570" t="str">
            <v>kubbhvete</v>
          </cell>
          <cell r="E1570">
            <v>138572</v>
          </cell>
          <cell r="F1570">
            <v>100218</v>
          </cell>
          <cell r="G1570" t="str">
            <v>ExpertGroups/Karplanter/N</v>
          </cell>
          <cell r="H1570" t="str">
            <v>Karplanter</v>
          </cell>
          <cell r="I1570" t="str">
            <v>Karplanter</v>
          </cell>
          <cell r="J1570" t="str">
            <v>NotApplicable</v>
          </cell>
          <cell r="M1570" t="str">
            <v>canNotEstablishWithin50years</v>
          </cell>
          <cell r="AA1570">
            <v>1934</v>
          </cell>
          <cell r="AB1570" t="str">
            <v>terrestrial</v>
          </cell>
          <cell r="AD1570" t="str">
            <v>unknown</v>
          </cell>
          <cell r="AE1570" t="str">
            <v>no</v>
          </cell>
          <cell r="AF1570" t="str">
            <v>unknown</v>
          </cell>
          <cell r="AI1570">
            <v>1</v>
          </cell>
          <cell r="AJ1570" t="str">
            <v>V</v>
          </cell>
          <cell r="AW1570" t="str">
            <v>Ingen kjent effekt</v>
          </cell>
          <cell r="AX1570" t="str">
            <v>Ingen kjent effekt</v>
          </cell>
          <cell r="BC1570" t="str">
            <v>Ingen kjent effekt</v>
          </cell>
          <cell r="BD1570" t="str">
            <v>Ingen kjent effekt</v>
          </cell>
          <cell r="BK1570" t="str">
            <v>temperate_dry:Asia|subtropic_dry:Asia</v>
          </cell>
          <cell r="BM1570" t="str">
            <v>temperate_dry:Asia|subtropic_dry:Asia</v>
          </cell>
          <cell r="DI1570">
            <v>0</v>
          </cell>
        </row>
        <row r="1571">
          <cell r="B1571" t="str">
            <v>Triticum spelta</v>
          </cell>
          <cell r="C1571" t="str">
            <v>L.</v>
          </cell>
          <cell r="D1571" t="str">
            <v>spelt</v>
          </cell>
          <cell r="E1571">
            <v>138573</v>
          </cell>
          <cell r="F1571">
            <v>100219</v>
          </cell>
          <cell r="G1571" t="str">
            <v>ExpertGroups/Karplanter/N</v>
          </cell>
          <cell r="H1571" t="str">
            <v>Karplanter</v>
          </cell>
          <cell r="I1571" t="str">
            <v>Karplanter</v>
          </cell>
          <cell r="J1571" t="str">
            <v>NotApplicable</v>
          </cell>
          <cell r="M1571" t="str">
            <v>canNotEstablishWithin50years</v>
          </cell>
          <cell r="AA1571">
            <v>1920</v>
          </cell>
          <cell r="AB1571" t="str">
            <v>terrestrial</v>
          </cell>
          <cell r="AD1571" t="str">
            <v>unknown</v>
          </cell>
          <cell r="AE1571" t="str">
            <v>no</v>
          </cell>
          <cell r="AF1571" t="str">
            <v>unknown</v>
          </cell>
          <cell r="AI1571">
            <v>1</v>
          </cell>
          <cell r="AJ1571" t="str">
            <v>V</v>
          </cell>
          <cell r="AW1571" t="str">
            <v>Ingen kjent effekt</v>
          </cell>
          <cell r="AX1571" t="str">
            <v>Ingen kjent effekt</v>
          </cell>
          <cell r="BC1571" t="str">
            <v>Ingen kjent effekt</v>
          </cell>
          <cell r="BD1571" t="str">
            <v>Ingen kjent effekt</v>
          </cell>
          <cell r="BK1571" t="str">
            <v>temperate_dry:Asia|subtropic_dry:Asia</v>
          </cell>
          <cell r="BM1571" t="str">
            <v>temperate_nemoral:Europe|temperate_dry:Asia|subtropic_mediterranean:Europe|subtropic_dry:Asia</v>
          </cell>
          <cell r="DI1571">
            <v>0</v>
          </cell>
        </row>
        <row r="1572">
          <cell r="B1572" t="str">
            <v>Triticum turgidum</v>
          </cell>
          <cell r="C1572" t="str">
            <v>L.</v>
          </cell>
          <cell r="D1572" t="str">
            <v>durumhvete</v>
          </cell>
          <cell r="E1572">
            <v>84888</v>
          </cell>
          <cell r="F1572">
            <v>128025</v>
          </cell>
          <cell r="G1572" t="str">
            <v>ExpertGroups/Karplanter/N</v>
          </cell>
          <cell r="H1572" t="str">
            <v>Karplanter</v>
          </cell>
          <cell r="I1572" t="str">
            <v>Karplanter</v>
          </cell>
          <cell r="J1572" t="str">
            <v>NotApplicable</v>
          </cell>
          <cell r="M1572" t="str">
            <v>canNotEstablishWithin50years</v>
          </cell>
          <cell r="AA1572">
            <v>1890</v>
          </cell>
          <cell r="AB1572" t="str">
            <v>terrestrial</v>
          </cell>
          <cell r="AD1572" t="str">
            <v>unknown</v>
          </cell>
          <cell r="AE1572" t="str">
            <v>no</v>
          </cell>
          <cell r="AF1572" t="str">
            <v>unknown</v>
          </cell>
          <cell r="AI1572">
            <v>1</v>
          </cell>
          <cell r="AJ1572" t="str">
            <v>V</v>
          </cell>
          <cell r="AW1572" t="str">
            <v>Ingen kjent effekt</v>
          </cell>
          <cell r="AX1572" t="str">
            <v>Ingen kjent effekt</v>
          </cell>
          <cell r="BC1572" t="str">
            <v>Ingen kjent effekt</v>
          </cell>
          <cell r="BD1572" t="str">
            <v>Ingen kjent effekt</v>
          </cell>
          <cell r="BK1572" t="str">
            <v>temperate_dry:Asia|subtropic_dry:Asia</v>
          </cell>
          <cell r="BM1572" t="str">
            <v>temperate_dry:Asia|subtropic_dry:Asia</v>
          </cell>
          <cell r="DI1572">
            <v>0</v>
          </cell>
        </row>
        <row r="1573">
          <cell r="B1573" t="str">
            <v>Trollius yunnanensis</v>
          </cell>
          <cell r="C1573" t="str">
            <v>(Franch.) Ulbr.</v>
          </cell>
          <cell r="D1573" t="str">
            <v>yunnanballblom</v>
          </cell>
          <cell r="E1573">
            <v>63154</v>
          </cell>
          <cell r="F1573">
            <v>103194</v>
          </cell>
          <cell r="G1573" t="str">
            <v>ExpertGroups/Karplanter/N</v>
          </cell>
          <cell r="H1573" t="str">
            <v>Karplanter</v>
          </cell>
          <cell r="I1573" t="str">
            <v>Karplanter</v>
          </cell>
          <cell r="J1573" t="str">
            <v>NotApplicable</v>
          </cell>
          <cell r="M1573" t="str">
            <v>canNotEstablishWithin50years</v>
          </cell>
          <cell r="AA1573">
            <v>1996</v>
          </cell>
          <cell r="AB1573" t="str">
            <v>terrestrial</v>
          </cell>
          <cell r="AD1573" t="str">
            <v>other</v>
          </cell>
          <cell r="AE1573" t="str">
            <v>no</v>
          </cell>
          <cell r="AF1573" t="str">
            <v>unknown</v>
          </cell>
          <cell r="AI1573">
            <v>5</v>
          </cell>
          <cell r="AJ1573" t="str">
            <v>V</v>
          </cell>
          <cell r="AW1573" t="str">
            <v>Ingen kjent effekt</v>
          </cell>
          <cell r="AX1573" t="str">
            <v>Ingen kjent effekt</v>
          </cell>
          <cell r="BC1573" t="str">
            <v>Ingen kjent effekt</v>
          </cell>
          <cell r="BD1573" t="str">
            <v>Ingen kjent effekt</v>
          </cell>
          <cell r="BK1573" t="str">
            <v>subtropic_highlands:Asia</v>
          </cell>
          <cell r="BM1573" t="str">
            <v>subtropic_highlands:Asia</v>
          </cell>
          <cell r="DI1573">
            <v>0</v>
          </cell>
        </row>
        <row r="1574">
          <cell r="B1574" t="str">
            <v>Tropaeolum majus</v>
          </cell>
          <cell r="C1574" t="str">
            <v>L.</v>
          </cell>
          <cell r="D1574" t="str">
            <v>blomkarse</v>
          </cell>
          <cell r="E1574">
            <v>61026</v>
          </cell>
          <cell r="F1574">
            <v>101066</v>
          </cell>
          <cell r="G1574" t="str">
            <v>ExpertGroups/Karplanter/N</v>
          </cell>
          <cell r="H1574" t="str">
            <v>Karplanter</v>
          </cell>
          <cell r="I1574" t="str">
            <v>Karplanter</v>
          </cell>
          <cell r="J1574" t="str">
            <v>NotApplicable</v>
          </cell>
          <cell r="M1574" t="str">
            <v>canNotEstablishWithin50years</v>
          </cell>
          <cell r="AA1574">
            <v>1924</v>
          </cell>
          <cell r="AB1574" t="str">
            <v>terrestrial</v>
          </cell>
          <cell r="AD1574" t="str">
            <v>unknown</v>
          </cell>
          <cell r="AE1574" t="str">
            <v>no</v>
          </cell>
          <cell r="AF1574" t="str">
            <v>unknown</v>
          </cell>
          <cell r="AI1574">
            <v>1</v>
          </cell>
          <cell r="AJ1574" t="str">
            <v>V</v>
          </cell>
          <cell r="AW1574" t="str">
            <v>Ingen kjent effekt</v>
          </cell>
          <cell r="AX1574" t="str">
            <v>Ingen kjent effekt</v>
          </cell>
          <cell r="BC1574" t="str">
            <v>Ingen kjent effekt</v>
          </cell>
          <cell r="BD1574" t="str">
            <v>Ingen kjent effekt</v>
          </cell>
          <cell r="BK1574" t="str">
            <v>subtropic_highlands:SouthAmerica</v>
          </cell>
          <cell r="BM1574" t="str">
            <v>temperate_nemoral:Europe,Asia,Oceania,NorthAndCentralAmerica|temperate_dry:NorthAndCentralAmerica|subtropic_unspecified:Asia,Oceania,NorthAndCentralAmerica,SouthAmerica|subtropic_mediterranean:Europe,Africa,Oceania,NorthAndCentralAmerica,SouthAmerica|subtropic_dry:Oceania,NorthAndCentralAmerica,SouthAmerica|subtropic_caperegion:Africa|subtropic_highlands:SouthAmerica</v>
          </cell>
          <cell r="DI1574">
            <v>0</v>
          </cell>
        </row>
        <row r="1575">
          <cell r="B1575" t="str">
            <v>Tropaeolum peregrinum</v>
          </cell>
          <cell r="C1575" t="str">
            <v>L.</v>
          </cell>
          <cell r="D1575" t="str">
            <v>kanariblomkarse</v>
          </cell>
          <cell r="E1575">
            <v>61027</v>
          </cell>
          <cell r="F1575">
            <v>101067</v>
          </cell>
          <cell r="G1575" t="str">
            <v>ExpertGroups/Karplanter/N</v>
          </cell>
          <cell r="H1575" t="str">
            <v>Karplanter</v>
          </cell>
          <cell r="I1575" t="str">
            <v>Karplanter</v>
          </cell>
          <cell r="J1575" t="str">
            <v>NotApplicable</v>
          </cell>
          <cell r="M1575" t="str">
            <v>canNotEstablishWithin50years</v>
          </cell>
          <cell r="AA1575">
            <v>1921</v>
          </cell>
          <cell r="AB1575" t="str">
            <v>terrestrial</v>
          </cell>
          <cell r="AD1575" t="str">
            <v>unknown</v>
          </cell>
          <cell r="AE1575" t="str">
            <v>no</v>
          </cell>
          <cell r="AF1575" t="str">
            <v>unknown</v>
          </cell>
          <cell r="AI1575">
            <v>1</v>
          </cell>
          <cell r="AJ1575" t="str">
            <v>V</v>
          </cell>
          <cell r="AW1575" t="str">
            <v>Ingen kjent effekt</v>
          </cell>
          <cell r="AX1575" t="str">
            <v>Ingen kjent effekt</v>
          </cell>
          <cell r="BC1575" t="str">
            <v>Ingen kjent effekt</v>
          </cell>
          <cell r="BD1575" t="str">
            <v>Ingen kjent effekt</v>
          </cell>
          <cell r="BK1575" t="str">
            <v>subtropic_highlands:SouthAmerica</v>
          </cell>
          <cell r="BM1575" t="str">
            <v>subtropic_highlands:SouthAmerica</v>
          </cell>
          <cell r="DI1575">
            <v>0</v>
          </cell>
        </row>
        <row r="1576">
          <cell r="B1576" t="str">
            <v>Tropaeolum speciosum</v>
          </cell>
          <cell r="C1576" t="str">
            <v>Poepp. &amp; Endl.</v>
          </cell>
          <cell r="D1576" t="str">
            <v>ildblomkarse</v>
          </cell>
          <cell r="E1576">
            <v>61028</v>
          </cell>
          <cell r="F1576">
            <v>101068</v>
          </cell>
          <cell r="G1576" t="str">
            <v>ExpertGroups/Karplanter/N</v>
          </cell>
          <cell r="H1576" t="str">
            <v>Karplanter</v>
          </cell>
          <cell r="I1576" t="str">
            <v>Karplanter</v>
          </cell>
          <cell r="J1576" t="str">
            <v>NotApplicable</v>
          </cell>
          <cell r="M1576" t="str">
            <v>canNotEstablishWithin50years</v>
          </cell>
          <cell r="AA1576">
            <v>1978</v>
          </cell>
          <cell r="AB1576" t="str">
            <v>terrestrial</v>
          </cell>
          <cell r="AD1576" t="str">
            <v>unknown</v>
          </cell>
          <cell r="AE1576" t="str">
            <v>no</v>
          </cell>
          <cell r="AF1576" t="str">
            <v>unknown</v>
          </cell>
          <cell r="AI1576">
            <v>5</v>
          </cell>
          <cell r="AJ1576" t="str">
            <v>V</v>
          </cell>
          <cell r="AW1576" t="str">
            <v>Ingen kjent effekt</v>
          </cell>
          <cell r="AX1576" t="str">
            <v>Ingen kjent effekt</v>
          </cell>
          <cell r="BC1576" t="str">
            <v>Ingen kjent effekt</v>
          </cell>
          <cell r="BD1576" t="str">
            <v>Ingen kjent effekt</v>
          </cell>
          <cell r="BK1576" t="str">
            <v>subtropic_highlands:SouthAmerica</v>
          </cell>
          <cell r="BM1576" t="str">
            <v>temperate_nemoral:Europe,Oceania|subtropic_mediterranean:Oceania|subtropic_highlands:SouthAmerica</v>
          </cell>
          <cell r="DI1576">
            <v>0</v>
          </cell>
        </row>
        <row r="1577">
          <cell r="B1577" t="str">
            <v>Tulipa gesneriana</v>
          </cell>
          <cell r="C1577" t="str">
            <v>L.</v>
          </cell>
          <cell r="D1577" t="str">
            <v>hagetulipan</v>
          </cell>
          <cell r="E1577">
            <v>138584</v>
          </cell>
          <cell r="F1577">
            <v>143574</v>
          </cell>
          <cell r="G1577" t="str">
            <v>ExpertGroups/Karplanter/N</v>
          </cell>
          <cell r="H1577" t="str">
            <v>Karplanter</v>
          </cell>
          <cell r="I1577" t="str">
            <v>Karplanter</v>
          </cell>
          <cell r="J1577" t="str">
            <v>AlienSpecie</v>
          </cell>
          <cell r="N1577">
            <v>1</v>
          </cell>
          <cell r="P1577" t="str">
            <v>V</v>
          </cell>
          <cell r="Q1577">
            <v>1</v>
          </cell>
          <cell r="T1577" t="str">
            <v>NK</v>
          </cell>
          <cell r="U1577">
            <v>1</v>
          </cell>
          <cell r="V1577" t="str">
            <v>1,1</v>
          </cell>
          <cell r="W1577" t="str">
            <v>LO</v>
          </cell>
          <cell r="AA1577">
            <v>1911</v>
          </cell>
          <cell r="AB1577" t="str">
            <v>terrestrial</v>
          </cell>
          <cell r="AD1577" t="str">
            <v>unknown</v>
          </cell>
          <cell r="AE1577" t="str">
            <v>no</v>
          </cell>
          <cell r="AF1577" t="str">
            <v>unknown</v>
          </cell>
          <cell r="AG1577" t="str">
            <v>ca 2000</v>
          </cell>
          <cell r="AH1577" t="str">
            <v>Bu Drammen: Konnerudgata, frøformert i plen</v>
          </cell>
          <cell r="AI1577">
            <v>5</v>
          </cell>
          <cell r="AJ1577" t="str">
            <v>V</v>
          </cell>
          <cell r="AL1577">
            <v>1</v>
          </cell>
          <cell r="AM1577" t="str">
            <v>importDirect</v>
          </cell>
          <cell r="AN1577">
            <v>4</v>
          </cell>
          <cell r="AO1577" t="str">
            <v>introductionEscaped,spreadTransportpollution</v>
          </cell>
          <cell r="AP1577" t="str">
            <v>Bu,Aa,Va</v>
          </cell>
          <cell r="AQ1577">
            <v>40</v>
          </cell>
          <cell r="AR1577">
            <v>4</v>
          </cell>
          <cell r="AS1577">
            <v>160</v>
          </cell>
          <cell r="AU1577">
            <v>320</v>
          </cell>
          <cell r="AV1577">
            <v>100</v>
          </cell>
          <cell r="AW1577" t="str">
            <v>Ingen kjent effekt</v>
          </cell>
          <cell r="AX1577" t="str">
            <v>Ingen kjent effekt</v>
          </cell>
          <cell r="BC1577" t="str">
            <v>Ingen kjent effekt</v>
          </cell>
          <cell r="BD1577" t="str">
            <v>Ingen kjent effekt</v>
          </cell>
          <cell r="BE1577" t="str">
            <v>no</v>
          </cell>
          <cell r="BF1577" t="str">
            <v>no</v>
          </cell>
          <cell r="BG1577" t="str">
            <v>V</v>
          </cell>
          <cell r="BK1577" t="str">
            <v>unknown:Asia</v>
          </cell>
          <cell r="BM1577" t="str">
            <v>temperate_nemoral:Europe|subtropic_mediterranean:Europe</v>
          </cell>
          <cell r="BO1577">
            <v>2</v>
          </cell>
          <cell r="BR1577" t="str">
            <v>RedListCategoryLevel</v>
          </cell>
          <cell r="BT1577">
            <v>1</v>
          </cell>
          <cell r="BU1577" t="str">
            <v>X</v>
          </cell>
          <cell r="BW1577" t="str">
            <v>SpreadYearlyIncreaseCalculatedExpansionSpeed</v>
          </cell>
          <cell r="BX1577">
            <v>44.73</v>
          </cell>
          <cell r="BY1577">
            <v>1</v>
          </cell>
          <cell r="CB1577" t="str">
            <v>T35,T37,T40,T42,T43</v>
          </cell>
          <cell r="CC1577">
            <v>1</v>
          </cell>
          <cell r="CH1577">
            <v>1</v>
          </cell>
          <cell r="CM1577">
            <v>1</v>
          </cell>
          <cell r="CQ1577">
            <v>1</v>
          </cell>
          <cell r="CU1577">
            <v>1</v>
          </cell>
          <cell r="CX1577">
            <v>0</v>
          </cell>
          <cell r="CY1577">
            <v>1</v>
          </cell>
          <cell r="DB1577">
            <v>0</v>
          </cell>
          <cell r="DC1577" t="str">
            <v>Hagetulipan &lt;i&gt;Tulipa gesneriana&lt;/i&gt; er et kompleks av hagehybrider mellom vest- og sentralasiatiske arter. Arten er nokså langlevd flerårig. Den formerer seg hovedsakelig ved deling av lauker, men også med frø. Frøformering er observert i Norge.&lt;br/&gt;Tre navngitte kultivarer (&amp;#39:The Pilot&amp;#39:, &amp;#39:Borøya&amp;#39: og &amp;#39:Helldal&amp;#39:) formerer seg bedre og har en noe annen historie. De vurderes separat.</v>
          </cell>
          <cell r="DD1577" t="str">
            <v>Hagetulipan formerer seg nå med frø i Norge, men de fleste kultivarene formerer seg ikke eller meget dårlig. Tre kultivarer er behandlet adskilt fordi de formerer seg bedre: &amp;#39:The Pilot&amp;#39:, &amp;#39:Borøya&amp;#39: og &amp;#39:Helldal&amp;#39:. Planten kan generelt stå igjen lenge etter dyrkning og på hageutkast og kan danne små, tette kloner ved dannelse av sidelauker. Arten (eller hybridene) er knapt blitt samlet før det siste tiåret. Etablering etter frøspredning også hos andre kultivarer er observert (Bu Drammen ca 2000), men ikke dokumentert i det digitaliserte materialet.</v>
          </cell>
          <cell r="DE1577" t="str">
            <v>Arten er innført som hageplante. Frøspredning skjer over korte avstander (maksimum noen 10-meter). Vegetativ formering skjer ved dannelse av sideknoller. Spredning skjer hovedsakelig ved utkast fra hager og ved forflytning av jordmasser.</v>
          </cell>
          <cell r="DF1577" t="str">
            <v>Invasjonspotensialet er lite, med usikkerhet til begrenset, som en kombinasjon av begrenset median levetid og låg (til begrenset) ekspansjonshastighet.</v>
          </cell>
          <cell r="DG1577" t="str">
            <v>Ingen kjent negativ økologisk effekt er knyttet til arten.</v>
          </cell>
          <cell r="DH1577" t="str">
            <v>Hagetulipan vurderes til ingen kjent økologisk risiko, med usikkerhet til låg risiko. Arten har økt markert i funnfrekvens de siste årene. Det er uvisst om dette skyldes noe bedre frøsetting og formering eller mer oppmerksomhet, trolig en kombinasjon. De fleste kultivarene greier seg dårlig i norsk natur over lengre tid. De er både noe for varmekrevende og for foredlet. Tre eldre tulipan-raser eller -kultivarer greier seg bedre og er omtalt for seg.</v>
          </cell>
          <cell r="DI1577">
            <v>0</v>
          </cell>
        </row>
        <row r="1578">
          <cell r="B1578" t="str">
            <v>Tulipa gesneriana 'Borøya'</v>
          </cell>
          <cell r="D1578" t="str">
            <v>borøytulipan</v>
          </cell>
          <cell r="E1578">
            <v>141667</v>
          </cell>
          <cell r="F1578">
            <v>170648</v>
          </cell>
          <cell r="G1578" t="str">
            <v>ExpertGroups/Karplanter/N</v>
          </cell>
          <cell r="H1578" t="str">
            <v>Karplanter</v>
          </cell>
          <cell r="I1578" t="str">
            <v>Karplanter</v>
          </cell>
          <cell r="J1578" t="str">
            <v>AlienSpecie</v>
          </cell>
          <cell r="N1578">
            <v>1</v>
          </cell>
          <cell r="Q1578">
            <v>1</v>
          </cell>
          <cell r="T1578" t="str">
            <v>NK</v>
          </cell>
          <cell r="U1578">
            <v>1</v>
          </cell>
          <cell r="V1578" t="str">
            <v>1,1</v>
          </cell>
          <cell r="AA1578">
            <v>2012</v>
          </cell>
          <cell r="AB1578" t="str">
            <v>terrestrial</v>
          </cell>
          <cell r="AD1578" t="str">
            <v>unknown</v>
          </cell>
          <cell r="AE1578" t="str">
            <v>no</v>
          </cell>
          <cell r="AF1578" t="str">
            <v>unknown</v>
          </cell>
          <cell r="AG1578">
            <v>2012</v>
          </cell>
          <cell r="AH1578" t="str">
            <v>AA Grimstad: Rønnes og Tvedestrand: Borøya</v>
          </cell>
          <cell r="AI1578">
            <v>5</v>
          </cell>
          <cell r="AJ1578" t="str">
            <v>V</v>
          </cell>
          <cell r="AL1578">
            <v>1</v>
          </cell>
          <cell r="AM1578" t="str">
            <v>importDirect</v>
          </cell>
          <cell r="AN1578">
            <v>1</v>
          </cell>
          <cell r="AO1578" t="str">
            <v>introductionEscaped</v>
          </cell>
          <cell r="AP1578" t="str">
            <v>Te,Aa</v>
          </cell>
          <cell r="AQ1578">
            <v>16</v>
          </cell>
          <cell r="AR1578">
            <v>4</v>
          </cell>
          <cell r="AS1578">
            <v>64</v>
          </cell>
          <cell r="AT1578">
            <v>5000</v>
          </cell>
          <cell r="AU1578">
            <v>64</v>
          </cell>
          <cell r="AV1578">
            <v>50</v>
          </cell>
          <cell r="AW1578" t="str">
            <v>Ingen kjent effekt</v>
          </cell>
          <cell r="AX1578" t="str">
            <v>Ingen kjent effekt</v>
          </cell>
          <cell r="BC1578" t="str">
            <v>Ingen kjent effekt</v>
          </cell>
          <cell r="BD1578" t="str">
            <v>Ingen kjent effekt</v>
          </cell>
          <cell r="BE1578" t="str">
            <v>no</v>
          </cell>
          <cell r="BF1578" t="str">
            <v>no</v>
          </cell>
          <cell r="BG1578" t="str">
            <v>V</v>
          </cell>
          <cell r="BK1578" t="str">
            <v>unknown:Europe</v>
          </cell>
          <cell r="BM1578" t="str">
            <v>temperate_nemoral:Europe</v>
          </cell>
          <cell r="BO1578">
            <v>2</v>
          </cell>
          <cell r="BR1578" t="str">
            <v>RedListCategoryLevel</v>
          </cell>
          <cell r="BT1578">
            <v>1</v>
          </cell>
          <cell r="BW1578" t="str">
            <v>SpreadYearlyIncreaseCalculatedExpansionSpeed</v>
          </cell>
          <cell r="BX1578">
            <v>0</v>
          </cell>
          <cell r="BY1578">
            <v>1</v>
          </cell>
          <cell r="CB1578" t="str">
            <v>T40,T43</v>
          </cell>
          <cell r="CC1578">
            <v>1</v>
          </cell>
          <cell r="CH1578">
            <v>1</v>
          </cell>
          <cell r="CM1578">
            <v>1</v>
          </cell>
          <cell r="CQ1578">
            <v>1</v>
          </cell>
          <cell r="CU1578">
            <v>1</v>
          </cell>
          <cell r="CX1578">
            <v>0</v>
          </cell>
          <cell r="CY1578">
            <v>1</v>
          </cell>
          <cell r="DB1578">
            <v>0</v>
          </cell>
          <cell r="DC1578" t="str">
            <v>&lt;p&gt;Tre tradisjonelle sorter av hagetulipan &lt;i&gt;Tulipa gesneriana &lt;/i&gt;er registrert spesielt i Norge, også fordi de formerer seg mye bedre enn vanlige hagetulipaner og sprer seg noe ut i naturen: lostulipan _x0018_ The Pilot_x0019_ , helldaltulipan _x0018_ Helldal_x0019_  og borøytulipan _x0018_ Borøya_x0019_ . Disse er vurdert separat fra hagetulipan.&lt;/p&gt;Borøytulipanen &lt;i&gt;Tulipa gesneriana &amp;#39:Borøya&amp;#39:&lt;/i&gt; er en trolig gammel hageplante på Sørlandskysten. Den formerer seg ved deling av lauker, trolig også med frø. Disse gamle norske hagetulipanene som formerer seg, er grundig omtalt av Salvesen &amp; Åsen (2015).</v>
          </cell>
          <cell r="DD1578" t="str">
            <v>Borøytulipanen ble først påvist i 2012 i AA Tvedestrand (Borøya og Sandøya) og Grimstad. Siden er den i 2015 funnet i Te Bamble. Den kan være litt oversett nær hager langs kysten av Skagerrak.</v>
          </cell>
          <cell r="DE1578" t="str">
            <v>Dette må være en innført hageplante, men uvisst hvorfra. Spredning skjer ved forflytning av jordmasser (deling av lauker) og trolig med frø.</v>
          </cell>
          <cell r="DF1578" t="str">
            <v>Invasjonspotensialet er lite, med begrenset median levetid og ingen beregnbar ekspansjon. Det er trolig at mer opplysninger om arten kan føre til at ekspansjonshastigheten blir større, noe som vil føre planten over til et begrenset invasjonspotensial (og en annen risikokategori).</v>
          </cell>
          <cell r="DG1578" t="str">
            <v>Ingen kjent negativ økologisk effekt er knyttet til planten.</v>
          </cell>
          <cell r="DH1578" t="str">
            <v>Borøytulipanen vurderes foreløpig til ingen kjent økologisk risiko, men se kommentar ovafor med hensyn på svakt beregningsgrunnlag for invasjonspotensialet.</v>
          </cell>
          <cell r="DI1578">
            <v>1</v>
          </cell>
        </row>
        <row r="1579">
          <cell r="B1579" t="str">
            <v>Tulipa gesneriana 'Helldal'</v>
          </cell>
          <cell r="D1579" t="str">
            <v>helldalstulipan</v>
          </cell>
          <cell r="E1579">
            <v>141669</v>
          </cell>
          <cell r="F1579">
            <v>170649</v>
          </cell>
          <cell r="G1579" t="str">
            <v>ExpertGroups/Karplanter/N</v>
          </cell>
          <cell r="H1579" t="str">
            <v>Karplanter</v>
          </cell>
          <cell r="I1579" t="str">
            <v>Karplanter</v>
          </cell>
          <cell r="J1579" t="str">
            <v>AlienSpecie</v>
          </cell>
          <cell r="N1579">
            <v>3</v>
          </cell>
          <cell r="O1579" t="str">
            <v>V</v>
          </cell>
          <cell r="Q1579">
            <v>1</v>
          </cell>
          <cell r="T1579" t="str">
            <v>LO</v>
          </cell>
          <cell r="U1579">
            <v>2</v>
          </cell>
          <cell r="V1579" t="str">
            <v>3A,1</v>
          </cell>
          <cell r="AA1579" t="str">
            <v>1890 ca</v>
          </cell>
          <cell r="AB1579" t="str">
            <v>terrestrial</v>
          </cell>
          <cell r="AD1579" t="str">
            <v>unknown</v>
          </cell>
          <cell r="AE1579" t="str">
            <v>no</v>
          </cell>
          <cell r="AF1579" t="str">
            <v>unknown</v>
          </cell>
          <cell r="AG1579">
            <v>2012</v>
          </cell>
          <cell r="AH1579" t="str">
            <v>AA Arendal: Revesand</v>
          </cell>
          <cell r="AI1579">
            <v>5</v>
          </cell>
          <cell r="AJ1579" t="str">
            <v>V</v>
          </cell>
          <cell r="AL1579">
            <v>1</v>
          </cell>
          <cell r="AM1579" t="str">
            <v>importDirect</v>
          </cell>
          <cell r="AN1579">
            <v>3</v>
          </cell>
          <cell r="AO1579" t="str">
            <v>introductionEscaped,spreadTransportpollution</v>
          </cell>
          <cell r="AP1579" t="str">
            <v>Te,Aa,Va,Ro,Ho</v>
          </cell>
          <cell r="AQ1579">
            <v>48</v>
          </cell>
          <cell r="AR1579">
            <v>4</v>
          </cell>
          <cell r="AS1579">
            <v>192</v>
          </cell>
          <cell r="AT1579">
            <v>20200</v>
          </cell>
          <cell r="AU1579">
            <v>192</v>
          </cell>
          <cell r="AV1579">
            <v>80</v>
          </cell>
          <cell r="AW1579" t="str">
            <v>Ingen kjent effekt</v>
          </cell>
          <cell r="AX1579" t="str">
            <v>Ingen kjent effekt</v>
          </cell>
          <cell r="BC1579" t="str">
            <v>Ingen kjent effekt</v>
          </cell>
          <cell r="BD1579" t="str">
            <v>Ingen kjent effekt</v>
          </cell>
          <cell r="BE1579" t="str">
            <v>no</v>
          </cell>
          <cell r="BF1579" t="str">
            <v>no</v>
          </cell>
          <cell r="BG1579" t="str">
            <v>V</v>
          </cell>
          <cell r="BK1579" t="str">
            <v>unknown:Europe</v>
          </cell>
          <cell r="BM1579" t="str">
            <v>temperate_nemoral:Europe</v>
          </cell>
          <cell r="BO1579">
            <v>3</v>
          </cell>
          <cell r="BQ1579" t="str">
            <v>X</v>
          </cell>
          <cell r="BR1579" t="str">
            <v>RedListCategoryLevel</v>
          </cell>
          <cell r="BT1579">
            <v>2</v>
          </cell>
          <cell r="BW1579" t="str">
            <v>SpreadYearlyIncreaseCalculatedExpansionSpeed</v>
          </cell>
          <cell r="BX1579">
            <v>61.3</v>
          </cell>
          <cell r="BY1579">
            <v>1</v>
          </cell>
          <cell r="CB1579" t="str">
            <v>T42,T40</v>
          </cell>
          <cell r="CC1579">
            <v>1</v>
          </cell>
          <cell r="CH1579">
            <v>1</v>
          </cell>
          <cell r="CM1579">
            <v>1</v>
          </cell>
          <cell r="CQ1579">
            <v>1</v>
          </cell>
          <cell r="CU1579">
            <v>1</v>
          </cell>
          <cell r="CX1579">
            <v>0</v>
          </cell>
          <cell r="CY1579">
            <v>1</v>
          </cell>
          <cell r="DB1579">
            <v>0</v>
          </cell>
          <cell r="DC1579" t="str">
            <v>&lt;p&gt;Tre tradisjonelle sorter av hagetulipan &lt;i&gt;Tulipa gesneriana &lt;/i&gt;er registrert spesielt i Norge, også fordi de formerer seg mye bedre enn vanlige hagetulipaner og sprer seg noe ut i naturen: lostulipan _x0018_ The Pilot_x0019_ , helldaltulipan _x0018_ Helldal_x0019_  og borøytulipan _x0018_ Borøya_x0019_ . Disse er vurdert separat fra hagetulipan.&lt;/p&gt;&lt;p&gt;Helldaltulipanen &lt;i&gt;Tulipa gesneriana &amp;#39:Helldal&amp;#39:&lt;/i&gt; er en gammel hageplante på Sørlandskysten. Den formerer seg ved deling av lauker, trolig også med frø. Disse gamle norske hagetulipanene som formerer seg, er grundig omtalt av Salvesen &amp; Åsen (2015).&lt;/p&gt;</v>
          </cell>
          <cell r="DD1579" t="str">
            <v>De tidligste opplysningene om helldaltulipanen er fra gården Helldal i AA Lillesand der Salvesen &amp; Åsen (2015) opplyser at den ble plantet ca 1890, og at tulipanene som ble plantet, stammet fra en gård i nærheten. Arten er bare dokumentert fra 2012 og 2013, og bare fra fire forekomstruter i Aust-Agder i herbariet, men på kartet hos Salvesen &amp; Åsen har planten forekomster i Te Kragerø (Jomfruland), fra AA Tvedestrand til Lillesand, og i Ro Karmøy og Ho Bømlo. Denne utbredelsen er trolig svært overdrevet når det gjelder planter i norsk natur: den omfatter også alle kjente dyrkete planter.</v>
          </cell>
          <cell r="DE1579" t="str">
            <v>&lt;p&gt;Planten må være en innført hageplante, uvisst hvorfra. Spredning skjer ved utkast fra hager, ved forflytning av jordmasser (deling av lauker) og trolig med frø.&lt;/p&gt;</v>
          </cell>
          <cell r="DF1579" t="str">
            <v>Invasjonspotensialet er moderat, med usikkerhet til begrenset, som en kombinasjon av moderat (til begrenset) median levetid og begrenset ekspansjonshastighet. Mangelen på ekspansjon skyldes at alle funn er gjort innen en kort ettersøkningsperiode (2012-2013) og dermed aldri kan gjenspeile noen utvikling. Både median levetid og ekspansjonshastighet er derfor satt nokså vilkårlig.</v>
          </cell>
          <cell r="DG1579" t="str">
            <v>Ingen kjent negativ økologisk effekt er knyttet til planten.</v>
          </cell>
          <cell r="DH1579" t="str">
            <v>&lt;p&gt;Helldaltulipanen vurderes til låg økologisk risiko, og bare på grunn av invasjonspotensialet.&lt;/p&gt;</v>
          </cell>
          <cell r="DI1579">
            <v>1</v>
          </cell>
        </row>
        <row r="1580">
          <cell r="B1580" t="str">
            <v>Tulipa tarda</v>
          </cell>
          <cell r="C1580" t="str">
            <v>Stapf</v>
          </cell>
          <cell r="D1580" t="str">
            <v>skjermtulipan</v>
          </cell>
          <cell r="E1580">
            <v>59549</v>
          </cell>
          <cell r="F1580">
            <v>99589</v>
          </cell>
          <cell r="G1580" t="str">
            <v>ExpertGroups/Karplanter/N</v>
          </cell>
          <cell r="H1580" t="str">
            <v>Karplanter</v>
          </cell>
          <cell r="I1580" t="str">
            <v>Karplanter</v>
          </cell>
          <cell r="J1580" t="str">
            <v>AlienSpecie</v>
          </cell>
          <cell r="N1580">
            <v>2</v>
          </cell>
          <cell r="Q1580">
            <v>1</v>
          </cell>
          <cell r="T1580" t="str">
            <v>LO</v>
          </cell>
          <cell r="U1580">
            <v>2</v>
          </cell>
          <cell r="V1580" t="str">
            <v>2AB,1</v>
          </cell>
          <cell r="X1580">
            <v>2</v>
          </cell>
          <cell r="Y1580">
            <v>3</v>
          </cell>
          <cell r="Z1580">
            <v>1</v>
          </cell>
          <cell r="AA1580">
            <v>1999</v>
          </cell>
          <cell r="AB1580" t="str">
            <v>terrestrial</v>
          </cell>
          <cell r="AD1580" t="str">
            <v>unknown</v>
          </cell>
          <cell r="AE1580" t="str">
            <v>yes</v>
          </cell>
          <cell r="AF1580" t="str">
            <v>unknown</v>
          </cell>
          <cell r="AG1580">
            <v>1999</v>
          </cell>
          <cell r="AH1580" t="str">
            <v>Oslo: Bygdøy, Huk</v>
          </cell>
          <cell r="AI1580">
            <v>5</v>
          </cell>
          <cell r="AJ1580" t="str">
            <v>V</v>
          </cell>
          <cell r="AL1580">
            <v>1</v>
          </cell>
          <cell r="AM1580" t="str">
            <v>importDirect</v>
          </cell>
          <cell r="AN1580">
            <v>2</v>
          </cell>
          <cell r="AO1580" t="str">
            <v>spreadEscaped,introductionEscaped</v>
          </cell>
          <cell r="AP1580" t="str">
            <v>OsA,Bu,St</v>
          </cell>
          <cell r="AQ1580">
            <v>20</v>
          </cell>
          <cell r="AR1580">
            <v>3</v>
          </cell>
          <cell r="AS1580">
            <v>60</v>
          </cell>
          <cell r="AT1580">
            <v>5530</v>
          </cell>
          <cell r="AU1580">
            <v>90</v>
          </cell>
          <cell r="AV1580">
            <v>100</v>
          </cell>
          <cell r="AW1580" t="str">
            <v>Ingen kjent effekt</v>
          </cell>
          <cell r="AX1580" t="str">
            <v>Ingen kjent effekt</v>
          </cell>
          <cell r="BC1580" t="str">
            <v>Ingen kjent effekt</v>
          </cell>
          <cell r="BD1580" t="str">
            <v>Ingen kjent effekt</v>
          </cell>
          <cell r="BE1580" t="str">
            <v>no</v>
          </cell>
          <cell r="BF1580" t="str">
            <v>no</v>
          </cell>
          <cell r="BG1580" t="str">
            <v>V</v>
          </cell>
          <cell r="BK1580" t="str">
            <v>temperate_nemoral:Asia|temperate_dry:Asia</v>
          </cell>
          <cell r="BM1580" t="str">
            <v>temperate_nemoral:Europe,Asia|temperate_dry:Asia</v>
          </cell>
          <cell r="BO1580">
            <v>2</v>
          </cell>
          <cell r="BR1580" t="str">
            <v>RedListCategoryLevel</v>
          </cell>
          <cell r="BT1580">
            <v>2</v>
          </cell>
          <cell r="BW1580" t="str">
            <v>SpreadYearlyIncreaseCalculatedExpansionSpeed</v>
          </cell>
          <cell r="BX1580">
            <v>103.15</v>
          </cell>
          <cell r="BY1580">
            <v>1</v>
          </cell>
          <cell r="CB1580" t="str">
            <v>T35,T40,T42</v>
          </cell>
          <cell r="CC1580">
            <v>1</v>
          </cell>
          <cell r="CH1580">
            <v>1</v>
          </cell>
          <cell r="CM1580">
            <v>1</v>
          </cell>
          <cell r="CQ1580">
            <v>1</v>
          </cell>
          <cell r="CU1580">
            <v>1</v>
          </cell>
          <cell r="CX1580">
            <v>0</v>
          </cell>
          <cell r="CY1580">
            <v>1</v>
          </cell>
          <cell r="DB1580">
            <v>0</v>
          </cell>
          <cell r="DC1580" t="str">
            <v>Skjermtulipan &lt;em&gt;Tulipa tarda &lt;/em&gt;er en lågvokst, nokså hardfør urt som nylig har begynt å forville seg i Norge. Den setter modne frø, men er ikke særlig ekspansiv, trolig fordi frøspiringen ikke er optimal i Norge for en plante fra steppeområdene i Sentral-Asia.</v>
          </cell>
          <cell r="DD1580" t="str">
            <v>&lt;p&gt;To av forekomstene er ved kirkegårder i Ak Frogn: Drøbak fra 2000 og ST Trondheim: Domkirkeparken fra 2002, en tredje i Oslo: Bygdøy, Huk fra 1999, "Hukodden ca 30 m S for Huk p-plass, på spaserveiens Ø-side. Flate på ca 5 x 5 m, mest blad. Trolig kultivert, nå i kulturpåvirket eng/gressbakke med &lt;em&gt;Scilla sibirica&lt;/em&gt;, &lt;em&gt;Viola riviniana&lt;/em&gt;, &lt;em&gt;Gagea lutea &lt;/em&gt;m.m., under et kratt av blærespirea", en fjerde på hageutkast i Bu Ringerike: Norderhov, Alme 2012, og en femte på Briskeby i Oslo i 2009.&lt;/p&gt;</v>
          </cell>
          <cell r="DE1580" t="str">
            <v>Arten er innført som hageplante. Frøspredning skjer over korte avstander (kanskje noen 10-meter). Lokal vegetativ formering skjer ved dannelse av sideknoller. Arten spres trolig også ved dumping av hageavfall.</v>
          </cell>
          <cell r="DF1580" t="str">
            <v>Invasjonspotensialet er begrenset, som en kombinasjon av begrenset median levetid og begrenset ekspansjonshastighet.</v>
          </cell>
          <cell r="DG1580" t="str">
            <v>Ingen kjent negativ økologisk effekt er knyttet til arten.</v>
          </cell>
          <cell r="DH1580" t="str">
            <v>&lt;p&gt;Skjermtulipan vurderes til låg økologisk risiko, og bare på grunn av invasjonspotensialet. Den forviller seg foreløpig bare i parker og nær hager og gjør ingen skade.&lt;br/&gt;&lt;/p&gt;</v>
          </cell>
          <cell r="DI1580">
            <v>0</v>
          </cell>
        </row>
        <row r="1581">
          <cell r="B1581" t="str">
            <v>Turgenia latifolia</v>
          </cell>
          <cell r="C1581" t="str">
            <v>(L.) Hoffm.</v>
          </cell>
          <cell r="D1581" t="str">
            <v>hønsekjeks</v>
          </cell>
          <cell r="E1581">
            <v>138587</v>
          </cell>
          <cell r="F1581">
            <v>100372</v>
          </cell>
          <cell r="G1581" t="str">
            <v>ExpertGroups/Karplanter/N</v>
          </cell>
          <cell r="H1581" t="str">
            <v>Karplanter</v>
          </cell>
          <cell r="I1581" t="str">
            <v>Karplanter</v>
          </cell>
          <cell r="J1581" t="str">
            <v>NotApplicable</v>
          </cell>
          <cell r="M1581" t="str">
            <v>canNotEstablishWithin50years</v>
          </cell>
          <cell r="AA1581">
            <v>1902</v>
          </cell>
          <cell r="AB1581" t="str">
            <v>terrestrial</v>
          </cell>
          <cell r="AD1581" t="str">
            <v>origin</v>
          </cell>
          <cell r="AE1581" t="str">
            <v>no</v>
          </cell>
          <cell r="AF1581" t="str">
            <v>unknown</v>
          </cell>
          <cell r="AI1581">
            <v>1</v>
          </cell>
          <cell r="AJ1581" t="str">
            <v>V</v>
          </cell>
          <cell r="AW1581" t="str">
            <v>Ingen kjent effekt</v>
          </cell>
          <cell r="AX1581" t="str">
            <v>Ingen kjent effekt</v>
          </cell>
          <cell r="BC1581" t="str">
            <v>Ingen kjent effekt</v>
          </cell>
          <cell r="BD1581" t="str">
            <v>Ingen kjent effekt</v>
          </cell>
          <cell r="BK1581" t="str">
            <v>temperate_nemoral:Europe,Asia|temperate_dry:Europe,Asia|subtropic_mediterranean:Europe,Asia|subtropic_dry:Asia</v>
          </cell>
          <cell r="BM1581" t="str">
            <v>temperate_nemoral:Europe,Asia|temperate_dry:Europe,Asia|subtropic_mediterranean:Europe,Asia|subtropic_dry:Asia</v>
          </cell>
          <cell r="DI1581">
            <v>0</v>
          </cell>
        </row>
        <row r="1582">
          <cell r="B1582" t="str">
            <v>Ulex gallii</v>
          </cell>
          <cell r="C1582" t="str">
            <v>Planch.</v>
          </cell>
          <cell r="D1582" t="str">
            <v>fransk gulltorn</v>
          </cell>
          <cell r="E1582">
            <v>62045</v>
          </cell>
          <cell r="F1582">
            <v>102085</v>
          </cell>
          <cell r="G1582" t="str">
            <v>ExpertGroups/Karplanter/N</v>
          </cell>
          <cell r="H1582" t="str">
            <v>Karplanter</v>
          </cell>
          <cell r="I1582" t="str">
            <v>Karplanter</v>
          </cell>
          <cell r="J1582" t="str">
            <v>NotApplicable</v>
          </cell>
          <cell r="M1582" t="str">
            <v>canNotEstablishWithin50years</v>
          </cell>
          <cell r="AA1582">
            <v>2003</v>
          </cell>
          <cell r="AB1582" t="str">
            <v>terrestrial</v>
          </cell>
          <cell r="AD1582" t="str">
            <v>origin</v>
          </cell>
          <cell r="AE1582" t="str">
            <v>no</v>
          </cell>
          <cell r="AF1582" t="str">
            <v>unknown</v>
          </cell>
          <cell r="AI1582">
            <v>10</v>
          </cell>
          <cell r="AJ1582" t="str">
            <v>V</v>
          </cell>
          <cell r="AW1582" t="str">
            <v>Ingen kjent effekt</v>
          </cell>
          <cell r="AX1582" t="str">
            <v>Ingen kjent effekt</v>
          </cell>
          <cell r="BC1582" t="str">
            <v>Ingen kjent effekt</v>
          </cell>
          <cell r="BD1582" t="str">
            <v>Ingen kjent effekt</v>
          </cell>
          <cell r="BK1582" t="str">
            <v>temperate_nemoral:Europe</v>
          </cell>
          <cell r="BM1582" t="str">
            <v>temperate_nemoral:Europe</v>
          </cell>
          <cell r="DI1582">
            <v>0</v>
          </cell>
        </row>
        <row r="1583">
          <cell r="B1583" t="str">
            <v>Ulex minor</v>
          </cell>
          <cell r="C1583" t="str">
            <v>Roth</v>
          </cell>
          <cell r="D1583" t="str">
            <v>smågulltorn</v>
          </cell>
          <cell r="E1583">
            <v>62046</v>
          </cell>
          <cell r="F1583">
            <v>102086</v>
          </cell>
          <cell r="G1583" t="str">
            <v>ExpertGroups/Karplanter/N</v>
          </cell>
          <cell r="H1583" t="str">
            <v>Karplanter</v>
          </cell>
          <cell r="I1583" t="str">
            <v>Karplanter</v>
          </cell>
          <cell r="J1583" t="str">
            <v>NotApplicable</v>
          </cell>
          <cell r="M1583" t="str">
            <v>canNotEstablishWithin50years</v>
          </cell>
          <cell r="AA1583">
            <v>1920</v>
          </cell>
          <cell r="AB1583" t="str">
            <v>terrestrial</v>
          </cell>
          <cell r="AD1583" t="str">
            <v>unknown</v>
          </cell>
          <cell r="AE1583" t="str">
            <v>no</v>
          </cell>
          <cell r="AF1583" t="str">
            <v>unknown</v>
          </cell>
          <cell r="AI1583">
            <v>10</v>
          </cell>
          <cell r="AJ1583" t="str">
            <v>V</v>
          </cell>
          <cell r="AW1583" t="str">
            <v>Ingen kjent effekt</v>
          </cell>
          <cell r="AX1583" t="str">
            <v>Ingen kjent effekt</v>
          </cell>
          <cell r="BC1583" t="str">
            <v>Ingen kjent effekt</v>
          </cell>
          <cell r="BD1583" t="str">
            <v>Ingen kjent effekt</v>
          </cell>
          <cell r="BK1583" t="str">
            <v>temperate_nemoral:Europe|subtropic_mediterranean:Europe,Africa</v>
          </cell>
          <cell r="BM1583" t="str">
            <v>temperate_nemoral:Europe|subtropic_mediterranean:Europe,Africa</v>
          </cell>
          <cell r="DI1583">
            <v>0</v>
          </cell>
        </row>
        <row r="1584">
          <cell r="B1584" t="str">
            <v>Urtica gracilis</v>
          </cell>
          <cell r="C1584" t="str">
            <v>Aiton</v>
          </cell>
          <cell r="D1584" t="str">
            <v>amerikanesle</v>
          </cell>
          <cell r="E1584">
            <v>145439</v>
          </cell>
          <cell r="F1584">
            <v>103542</v>
          </cell>
          <cell r="G1584" t="str">
            <v>ExpertGroups/Karplanter/N</v>
          </cell>
          <cell r="H1584" t="str">
            <v>Karplanter</v>
          </cell>
          <cell r="I1584" t="str">
            <v>Karplanter</v>
          </cell>
          <cell r="J1584" t="str">
            <v>NotApplicable</v>
          </cell>
          <cell r="M1584" t="str">
            <v>canNotEstablishWithin50years</v>
          </cell>
          <cell r="AA1584">
            <v>1924</v>
          </cell>
          <cell r="AB1584" t="str">
            <v>terrestrial</v>
          </cell>
          <cell r="AD1584" t="str">
            <v>origin</v>
          </cell>
          <cell r="AE1584" t="str">
            <v>no</v>
          </cell>
          <cell r="AF1584" t="str">
            <v>unknown</v>
          </cell>
          <cell r="AI1584">
            <v>5</v>
          </cell>
          <cell r="AJ1584" t="str">
            <v>V</v>
          </cell>
          <cell r="AW1584" t="str">
            <v>Ingen kjent effekt</v>
          </cell>
          <cell r="AX1584" t="str">
            <v>Ingen kjent effekt</v>
          </cell>
          <cell r="BC1584" t="str">
            <v>Ingen kjent effekt</v>
          </cell>
          <cell r="BD1584" t="str">
            <v>Ingen kjent effekt</v>
          </cell>
          <cell r="BK1584" t="str">
            <v>temperate_boreal:NorthAndCentralAmerica|temperate_nemoral:NorthAndCentralAmerica|temperate_dry:NorthAndCentralAmerica</v>
          </cell>
          <cell r="BM1584" t="str">
            <v>temperate_boreal:NorthAndCentralAmerica|temperate_nemoral:NorthAndCentralAmerica|temperate_dry:NorthAndCentralAmerica</v>
          </cell>
          <cell r="DI1584">
            <v>0</v>
          </cell>
        </row>
        <row r="1585">
          <cell r="B1585" t="str">
            <v>Acer campestre</v>
          </cell>
          <cell r="C1585" t="str">
            <v>L.</v>
          </cell>
          <cell r="D1585" t="str">
            <v>naverlønn</v>
          </cell>
          <cell r="E1585">
            <v>63516</v>
          </cell>
          <cell r="F1585">
            <v>103556</v>
          </cell>
          <cell r="G1585" t="str">
            <v>ExpertGroups/Karplanter/N</v>
          </cell>
          <cell r="H1585" t="str">
            <v>Karplanter</v>
          </cell>
          <cell r="I1585" t="str">
            <v>Karplanter</v>
          </cell>
          <cell r="J1585" t="str">
            <v>AlienSpecie</v>
          </cell>
          <cell r="N1585">
            <v>3</v>
          </cell>
          <cell r="Q1585">
            <v>1</v>
          </cell>
          <cell r="T1585" t="str">
            <v>LO</v>
          </cell>
          <cell r="U1585">
            <v>2</v>
          </cell>
          <cell r="V1585" t="str">
            <v>3A,1</v>
          </cell>
          <cell r="X1585">
            <v>2</v>
          </cell>
          <cell r="Y1585">
            <v>3</v>
          </cell>
          <cell r="Z1585">
            <v>1</v>
          </cell>
          <cell r="AA1585">
            <v>1873</v>
          </cell>
          <cell r="AB1585" t="str">
            <v>terrestrial</v>
          </cell>
          <cell r="AD1585" t="str">
            <v>unknown</v>
          </cell>
          <cell r="AE1585" t="str">
            <v>yes</v>
          </cell>
          <cell r="AF1585" t="str">
            <v>unknown</v>
          </cell>
          <cell r="AG1585">
            <v>1882</v>
          </cell>
          <cell r="AH1585" t="str">
            <v>Oslo: Etterstad</v>
          </cell>
          <cell r="AI1585">
            <v>30</v>
          </cell>
          <cell r="AJ1585" t="str">
            <v>V</v>
          </cell>
          <cell r="AL1585">
            <v>3</v>
          </cell>
          <cell r="AM1585" t="str">
            <v>importDirect</v>
          </cell>
          <cell r="AN1585">
            <v>4</v>
          </cell>
          <cell r="AO1585" t="str">
            <v>introductionEscaped,spreadNaturalDispersal</v>
          </cell>
          <cell r="AP1585" t="str">
            <v>Øs,OsA,Bu,Ve,Te,Aa,Va,Ro,Ho</v>
          </cell>
          <cell r="AQ1585">
            <v>152</v>
          </cell>
          <cell r="AR1585">
            <v>3</v>
          </cell>
          <cell r="AS1585">
            <v>456</v>
          </cell>
          <cell r="AT1585">
            <v>60000</v>
          </cell>
          <cell r="AU1585">
            <v>700</v>
          </cell>
          <cell r="AV1585">
            <v>10</v>
          </cell>
          <cell r="AW1585" t="str">
            <v>Ingen kjent effekt</v>
          </cell>
          <cell r="AX1585" t="str">
            <v>Ingen kjent effekt</v>
          </cell>
          <cell r="BC1585" t="str">
            <v>Ingen kjent effekt</v>
          </cell>
          <cell r="BD1585" t="str">
            <v>Ingen kjent effekt</v>
          </cell>
          <cell r="BE1585" t="str">
            <v>no</v>
          </cell>
          <cell r="BF1585" t="str">
            <v>no</v>
          </cell>
          <cell r="BG1585" t="str">
            <v>V</v>
          </cell>
          <cell r="BK1585" t="str">
            <v>temperate_nemoral:Europe,Asia|subtropic_mediterranean:Europe,Asia,Africa</v>
          </cell>
          <cell r="BM1585" t="str">
            <v>temperate_nemoral:Europe,Asia,NorthAndCentralAmerica|subtropic_mediterranean:Europe,Asia,Africa</v>
          </cell>
          <cell r="BO1585">
            <v>3</v>
          </cell>
          <cell r="BR1585" t="str">
            <v>RedListCategoryLevel</v>
          </cell>
          <cell r="BT1585">
            <v>2</v>
          </cell>
          <cell r="BW1585" t="str">
            <v>SpreadYearlyIncreaseObservations</v>
          </cell>
          <cell r="BX1585">
            <v>71</v>
          </cell>
          <cell r="BY1585">
            <v>1</v>
          </cell>
          <cell r="CB1585" t="str">
            <v>T4,T35</v>
          </cell>
          <cell r="CC1585">
            <v>1</v>
          </cell>
          <cell r="CH1585">
            <v>1</v>
          </cell>
          <cell r="CM1585">
            <v>1</v>
          </cell>
          <cell r="CQ1585">
            <v>1</v>
          </cell>
          <cell r="CU1585">
            <v>1</v>
          </cell>
          <cell r="CX1585">
            <v>0</v>
          </cell>
          <cell r="CY1585">
            <v>1</v>
          </cell>
          <cell r="DB1585">
            <v>0</v>
          </cell>
          <cell r="DC1585" t="str">
            <v>Naverlønn &lt;em&gt;Acer campestre&lt;/em&gt; er et langlevd tre som formerer seg seksuelt med frø. Fruktene har vinge og spres med vind over korte distanser, kanskje opp til 50-100 m. Naverlønn er viltvoksende i Vest-Asia og i Europa nord til Skottland, Danmark og Skåne. Arten ble opprinnelig innført som prydtre i Norge, sannsynligvis rundt midten av 1800-tallet, i beskjeden skala. Den etablerer seg best i lågurtskog på nokså tørr mark.</v>
          </cell>
          <cell r="DD1585" t="str">
            <v>&lt;p&gt;Naverlønn ble først samlet fra Bergen i 1873 og 1876, men disse innsamlingene anses å stamme fra plantete trær. Funnene i Oslo (Etterstad) i 1882 og 1883 antas å være bygd på forvillede trær. Funn i Ak Asker i 1888 i veikant er av opplagt forvillet plante. De påfølgende tiårene kommer flere funn av forvillede planter også fra VA Mandal, AA Arendal, og Ho Bergen. Arten ser ut til å å ha vært i spredning hovedsakelig på Bygdøy i Oslo. Ellers er det kun beskjeden spredning. Det antatt potensielle utbredelsesområdet omfatter bare de varmere delene av boreonemoral sone i Sørøst-Norge og på Sørlandet og kanskje Vestlandet nord til Møre og Romsdal, og artens langsomme ekspansjon gjør at vi forventer at det tar meget lang tid å fylle dette. Arten vil kunne profittere på temperaturøkning og utvidet vekstsesong.&lt;/p&gt;&lt;p&gt;Arten er funnet på veikanter men også naturalisert i ulike skogstyper, særlig tørre lågurttyper med furu eller edelløvtrær. Den har hatt en langsom, men jamn ekspansjon fra 1880-tallet, med første effektive etableringer i Oslo. På steder der den etableres, ekspanderer den langsomt. Hoveddelen av dagens utbredelsesmønster i Norge skyldes separate etableringer. Potensialet for spredning er absolutt latent: mengder av frøplanter er observert under store naverlønn-trær i alle fall i Oslo.&lt;/p&gt;&lt;p&gt;Det kan også være at naverlønn greier å ta seg inn i landet ved egen maskin ved et framtidig mildere klima, dvs. at den går over fra å være en fremmed til å bli en hjemlig art.&lt;br/&gt;&lt;/p&gt;</v>
          </cell>
          <cell r="DE1585" t="str">
            <v>Arten sprer seg fra beplantninger ved vindspredning av fruktene.</v>
          </cell>
          <cell r="DF1585" t="str">
            <v>Invasjonspotensialet er moderat, en kombinasjon av moderat median levetid, men begrenset ekspansjonshastighet. Arten har et midlere tall etablerte forekomster, men har hatt låg ekspansjonshastighet gjennom hele perioden arten har vært i norsk natur (snart 150 år).</v>
          </cell>
          <cell r="DG1585" t="str">
            <v>Arten vurderes til ikke å ha noen kjent negativ økologisk effekt. Arten har liten påvisbar effekt på de naturtyper der den etableres: den er lite plasskrevende og blir aldri dominerende. &lt;i&gt;Acer&lt;/i&gt;-arter har vært angitt å ha allelopatiske effekter, men vi finner lite litteraturbelegg for dette, og uansett så opptrer naverlønn i så små mengder at effekten må være ubetydelig.</v>
          </cell>
          <cell r="DH1585" t="str">
            <v>&lt;p&gt;Naverlønn blir vurdert til lav risiko i norsk natur på grunn av et moderat invasjonspotensial og ingen kjente negative økologiske effekter.&lt;/p&gt;</v>
          </cell>
          <cell r="DI1585">
            <v>0</v>
          </cell>
        </row>
        <row r="1586">
          <cell r="B1586" t="str">
            <v>Aesculus ×carnea</v>
          </cell>
          <cell r="C1586" t="str">
            <v>Hayne</v>
          </cell>
          <cell r="D1586" t="str">
            <v>rød hestekastanje</v>
          </cell>
          <cell r="E1586">
            <v>130068</v>
          </cell>
          <cell r="F1586">
            <v>103563</v>
          </cell>
          <cell r="G1586" t="str">
            <v>ExpertGroups/Karplanter/N</v>
          </cell>
          <cell r="H1586" t="str">
            <v>Karplanter</v>
          </cell>
          <cell r="I1586" t="str">
            <v>Karplanter</v>
          </cell>
          <cell r="J1586" t="str">
            <v>NotApplicable</v>
          </cell>
          <cell r="M1586" t="str">
            <v>canNotEstablishWithin50years</v>
          </cell>
          <cell r="AB1586" t="str">
            <v>terrestrial</v>
          </cell>
          <cell r="AD1586" t="str">
            <v>unknown</v>
          </cell>
          <cell r="AE1586" t="str">
            <v>no</v>
          </cell>
          <cell r="AF1586" t="str">
            <v>unknown</v>
          </cell>
          <cell r="AI1586">
            <v>30</v>
          </cell>
          <cell r="AW1586" t="str">
            <v>Ingen kjent effekt</v>
          </cell>
          <cell r="AX1586" t="str">
            <v>Ingen kjent effekt</v>
          </cell>
          <cell r="BC1586" t="str">
            <v>Ingen kjent effekt</v>
          </cell>
          <cell r="BD1586" t="str">
            <v>Ingen kjent effekt</v>
          </cell>
          <cell r="BK1586" t="str">
            <v>unknown:Europe,NorthAndCentralAmerica</v>
          </cell>
          <cell r="BM1586" t="str">
            <v>temperate_nemoral:Europe,NorthAndCentralAmerica</v>
          </cell>
          <cell r="DI1586">
            <v>0</v>
          </cell>
        </row>
        <row r="1587">
          <cell r="B1587" t="str">
            <v>Asparagus officinalis</v>
          </cell>
          <cell r="C1587" t="str">
            <v>L.</v>
          </cell>
          <cell r="D1587" t="str">
            <v>asparges</v>
          </cell>
          <cell r="E1587">
            <v>59392</v>
          </cell>
          <cell r="F1587">
            <v>99432</v>
          </cell>
          <cell r="G1587" t="str">
            <v>ExpertGroups/Karplanter/N</v>
          </cell>
          <cell r="H1587" t="str">
            <v>Karplanter</v>
          </cell>
          <cell r="I1587" t="str">
            <v>Karplanter</v>
          </cell>
          <cell r="J1587" t="str">
            <v>NotApplicable</v>
          </cell>
          <cell r="M1587" t="str">
            <v>traditionalProductionSpecie</v>
          </cell>
          <cell r="X1587">
            <v>2</v>
          </cell>
          <cell r="Y1587">
            <v>3</v>
          </cell>
          <cell r="Z1587">
            <v>1</v>
          </cell>
          <cell r="AA1587">
            <v>1733</v>
          </cell>
          <cell r="AB1587" t="str">
            <v>terrestrial</v>
          </cell>
          <cell r="AD1587" t="str">
            <v>origin,unknown</v>
          </cell>
          <cell r="AE1587" t="str">
            <v>yes</v>
          </cell>
          <cell r="AF1587" t="str">
            <v>unknown</v>
          </cell>
          <cell r="AG1587" t="str">
            <v>1820-1860</v>
          </cell>
          <cell r="AH1587" t="str">
            <v>Oslo: "Bækkelaget"</v>
          </cell>
          <cell r="AI1587">
            <v>10</v>
          </cell>
          <cell r="AJ1587" t="str">
            <v>V</v>
          </cell>
          <cell r="AW1587" t="str">
            <v>Ingen kjent effekt</v>
          </cell>
          <cell r="AX1587" t="str">
            <v>Økonomisk viktig grønnsakplante enkelte steder i Norge, men liten forbindelse mellom forvillete og dyrkete forekomster i dag.</v>
          </cell>
          <cell r="BC1587" t="str">
            <v>Ingen kjent effekt</v>
          </cell>
          <cell r="BD1587" t="str">
            <v>Ingen kjent effekt</v>
          </cell>
          <cell r="BK1587" t="str">
            <v>subtropic_mediterranean:Europe,Asia,Africa</v>
          </cell>
          <cell r="BM1587" t="str">
            <v>temperate_nemoral:Europe,Asia,Oceania,NorthAndCentralAmerica|subtropic_unspecified:Asia,Oceania,NorthAndCentralAmerica|subtropic_mediterranean:Europe,Africa</v>
          </cell>
          <cell r="DI1587">
            <v>2</v>
          </cell>
        </row>
        <row r="1588">
          <cell r="B1588" t="str">
            <v>Bergenia crassifolia</v>
          </cell>
          <cell r="C1588" t="str">
            <v>(L.) Fritsch</v>
          </cell>
          <cell r="D1588" t="str">
            <v>spadebergblom</v>
          </cell>
          <cell r="E1588">
            <v>63590</v>
          </cell>
          <cell r="F1588">
            <v>103630</v>
          </cell>
          <cell r="G1588" t="str">
            <v>ExpertGroups/Karplanter/N</v>
          </cell>
          <cell r="H1588" t="str">
            <v>Karplanter</v>
          </cell>
          <cell r="I1588" t="str">
            <v>Karplanter</v>
          </cell>
          <cell r="J1588" t="str">
            <v>AlienSpecie</v>
          </cell>
          <cell r="N1588">
            <v>4</v>
          </cell>
          <cell r="O1588" t="str">
            <v>V</v>
          </cell>
          <cell r="Q1588">
            <v>2</v>
          </cell>
          <cell r="T1588" t="str">
            <v>HI</v>
          </cell>
          <cell r="U1588">
            <v>4</v>
          </cell>
          <cell r="V1588" t="str">
            <v>4B,2DE</v>
          </cell>
          <cell r="W1588" t="str">
            <v>LO</v>
          </cell>
          <cell r="X1588">
            <v>3</v>
          </cell>
          <cell r="Y1588">
            <v>4</v>
          </cell>
          <cell r="Z1588">
            <v>1</v>
          </cell>
          <cell r="AA1588">
            <v>1994</v>
          </cell>
          <cell r="AB1588" t="str">
            <v>terrestrial</v>
          </cell>
          <cell r="AD1588" t="str">
            <v>unknown</v>
          </cell>
          <cell r="AE1588" t="str">
            <v>yes</v>
          </cell>
          <cell r="AF1588" t="str">
            <v>unknown</v>
          </cell>
          <cell r="AG1588">
            <v>2002</v>
          </cell>
          <cell r="AH1588" t="str">
            <v>Øf Moss: Kambo</v>
          </cell>
          <cell r="AI1588">
            <v>10</v>
          </cell>
          <cell r="AJ1588" t="str">
            <v>V</v>
          </cell>
          <cell r="AL1588">
            <v>1</v>
          </cell>
          <cell r="AM1588" t="str">
            <v>importDirect</v>
          </cell>
          <cell r="AN1588">
            <v>3</v>
          </cell>
          <cell r="AO1588" t="str">
            <v>introductionEscaped,spreadTransportpollution</v>
          </cell>
          <cell r="AP1588" t="str">
            <v>Øs,OsA,He,Op,Bu,Ve,Te,Aa,Va,St,Tr</v>
          </cell>
          <cell r="AQ1588">
            <v>172</v>
          </cell>
          <cell r="AR1588">
            <v>5</v>
          </cell>
          <cell r="AS1588">
            <v>860</v>
          </cell>
          <cell r="AT1588">
            <v>240000</v>
          </cell>
          <cell r="AU1588">
            <v>1200</v>
          </cell>
          <cell r="AV1588">
            <v>50</v>
          </cell>
          <cell r="AW1588" t="str">
            <v>Ingen kjent effekt</v>
          </cell>
          <cell r="AX1588" t="str">
            <v>Ingen kjent effekt</v>
          </cell>
          <cell r="BC1588" t="str">
            <v>Ingen kjent effekt</v>
          </cell>
          <cell r="BD1588" t="str">
            <v>Ingen kjent effekt</v>
          </cell>
          <cell r="BE1588" t="str">
            <v>no</v>
          </cell>
          <cell r="BF1588" t="str">
            <v>no</v>
          </cell>
          <cell r="BI1588" t="str">
            <v>V</v>
          </cell>
          <cell r="BK1588" t="str">
            <v>temperate_boreal:Asia|temperate_nemoral:Asia</v>
          </cell>
          <cell r="BM1588" t="str">
            <v>temperate_boreal:Europe,Asia|temperate_nemoral:Europe,Asia</v>
          </cell>
          <cell r="BO1588">
            <v>3</v>
          </cell>
          <cell r="BP1588" t="str">
            <v>X</v>
          </cell>
          <cell r="BR1588" t="str">
            <v>RedListCategoryLevel</v>
          </cell>
          <cell r="BT1588">
            <v>4</v>
          </cell>
          <cell r="BV1588" t="str">
            <v>X</v>
          </cell>
          <cell r="BW1588" t="str">
            <v>SpreadYearlyIncreaseObservations</v>
          </cell>
          <cell r="BX1588">
            <v>518</v>
          </cell>
          <cell r="BY1588">
            <v>1</v>
          </cell>
          <cell r="CB1588" t="str">
            <v>T1,T2,T4,T40,T2,T1</v>
          </cell>
          <cell r="CC1588">
            <v>2</v>
          </cell>
          <cell r="CG1588" t="str">
            <v>T2</v>
          </cell>
          <cell r="CH1588">
            <v>2</v>
          </cell>
          <cell r="CL1588" t="str">
            <v>T2,T1,T2</v>
          </cell>
          <cell r="CM1588">
            <v>1</v>
          </cell>
          <cell r="CP1588" t="str">
            <v>Åpen grunnlendt kalkmark i boreonemoral sone</v>
          </cell>
          <cell r="CQ1588">
            <v>1</v>
          </cell>
          <cell r="CT1588" t="str">
            <v>T2,T1</v>
          </cell>
          <cell r="CU1588">
            <v>1</v>
          </cell>
          <cell r="CX1588">
            <v>0</v>
          </cell>
          <cell r="CY1588">
            <v>1</v>
          </cell>
          <cell r="DB1588">
            <v>0</v>
          </cell>
          <cell r="DC1588" t="str">
            <v>Spadebergblom &lt;i&gt;Bergenia crassifolia&lt;/i&gt; er en flerårig og langlevd urt med vegetativ vekst med krypende stengler. Den formerer seg med frø og ved avbrukne skudd-deler. Frøspredningen skjer passivt. Arten har vært spredt til naturen vesentlig ved hageutkast. Den okkuperer veiskråninger, bergflater og skogkanter der hageavfall blir droppet, i tillegg til avfallsdeponier.</v>
          </cell>
          <cell r="DD1588" t="str">
            <v>&lt;p&gt;Spadebergblom er nå funnet i storparten av fylkene nord til Troms, fra første funn i Sf Høyanger: Hålandslia i 1994 og VA Farsund: Persholmen i Eikvåg 1995. Mangelen i enkelte fylker skyldes trolig bare manglende registreringer. Den begynte å spre seg fra 1994, er allerede vidt utbredt, og har et moderat potensial for videre spredning.&lt;/p&gt;</v>
          </cell>
          <cell r="DE1588" t="str">
            <v>Arten er innført som hageplante og spredt ut i naturen vesentlig ved utkast fra hager. Noe frøspredning er antatt. Arten blir videre spredt ved at avbrukne skuddbiter rotslår og ved forflytning av jordmasser.</v>
          </cell>
          <cell r="DF1588" t="str">
            <v>Invasjonspotensialet er stort, med usikkerhet til moderat, som en kombinasjon av moderat (til lang) median levetid og høg (til moderat) ekspansjonshastighet (420-640 m/år). Arten invaderer grunnlende, hovedsakelig som resultat av hyppig (og ulovlig) dumping av hageavfall i naturen.</v>
          </cell>
          <cell r="DG1588" t="str">
            <v>Arten vurderes å ha en liten økologisk effekt ved at den fortrenger omtrent alle andre urteaktige karplanter der den etablerer seg, også sårbare og truete planter. De negative virkningene er foreløpig mest tydelige på grunnlendt kalkmark i Oslofeltet hvor arten lokalt fortrenger stedegne arter. Arten er angitt å hybridisere med hjertebergblom &lt;i&gt;Bergenia cordifolia &lt;/i&gt;(eller hybridene er innført, dyrket og spredt separat), men dette betyr ingen økt økologisk risiko fordi begge artene er fremmede.</v>
          </cell>
          <cell r="DH1588" t="str">
            <v>&lt;p&gt;Spadebergblom vurderes til høg økologisk risiko, med usikkerhet ned til låg risiko på grunn av usikkerhet omkring invasjonspotensialet. Dette er høgere kategori enn ved forrige vurderingsrunde i 2012, vesentlig på grunn av mange nye funn i de siste årene. Arten blir totalt dekkende der den etablerer seg - dvs. at den fortrenger alt - men spres i litt mindre omfang enn slektningen hjertebergblom &lt;em&gt;B. cordifolia&lt;/em&gt;, i hvert fall foreløpig. Det er foreløpig ikke grunnlag for å anta at den er noe stort problem i norsk natur, men i et 50-års perspektiv blir den noe mer risikofylt.&lt;br/&gt;&lt;/p&gt;</v>
          </cell>
          <cell r="DI1588">
            <v>0</v>
          </cell>
        </row>
        <row r="1589">
          <cell r="B1589" t="str">
            <v>Cymbalaria muralis</v>
          </cell>
          <cell r="C1589" t="str">
            <v>P.Gaertn., B.Mey. &amp; Scherb.</v>
          </cell>
          <cell r="D1589" t="str">
            <v>murtorskemunn</v>
          </cell>
          <cell r="E1589">
            <v>132111</v>
          </cell>
          <cell r="F1589">
            <v>102500</v>
          </cell>
          <cell r="G1589" t="str">
            <v>ExpertGroups/Karplanter/N</v>
          </cell>
          <cell r="H1589" t="str">
            <v>Karplanter</v>
          </cell>
          <cell r="I1589" t="str">
            <v>Karplanter</v>
          </cell>
          <cell r="J1589" t="str">
            <v>AlienSpecie</v>
          </cell>
          <cell r="N1589">
            <v>4</v>
          </cell>
          <cell r="O1589" t="str">
            <v>V</v>
          </cell>
          <cell r="Q1589">
            <v>1</v>
          </cell>
          <cell r="T1589" t="str">
            <v>PH</v>
          </cell>
          <cell r="U1589">
            <v>3</v>
          </cell>
          <cell r="V1589" t="str">
            <v>4A,1</v>
          </cell>
          <cell r="W1589" t="str">
            <v>LO</v>
          </cell>
          <cell r="X1589">
            <v>3</v>
          </cell>
          <cell r="Y1589">
            <v>4</v>
          </cell>
          <cell r="Z1589">
            <v>1</v>
          </cell>
          <cell r="AA1589">
            <v>1852</v>
          </cell>
          <cell r="AB1589" t="str">
            <v>terrestrial</v>
          </cell>
          <cell r="AD1589" t="str">
            <v>origin</v>
          </cell>
          <cell r="AE1589" t="str">
            <v>yes</v>
          </cell>
          <cell r="AF1589" t="str">
            <v>unknown</v>
          </cell>
          <cell r="AG1589">
            <v>1868</v>
          </cell>
          <cell r="AH1589" t="str">
            <v>Ho Bergen: Stranden</v>
          </cell>
          <cell r="AI1589">
            <v>5</v>
          </cell>
          <cell r="AJ1589" t="str">
            <v>V</v>
          </cell>
          <cell r="AL1589">
            <v>2</v>
          </cell>
          <cell r="AM1589" t="str">
            <v>importDirect</v>
          </cell>
          <cell r="AN1589">
            <v>3</v>
          </cell>
          <cell r="AO1589" t="str">
            <v>introductionEscaped,introductionStowaway,spreadNaturalDispersal</v>
          </cell>
          <cell r="AP1589" t="str">
            <v>Øs,OsA,He,Op,Bu,Ve,Te,Aa,Va,Ro,Ho,Sf,Mr,St,Nt,No,Tr</v>
          </cell>
          <cell r="AQ1589">
            <v>800</v>
          </cell>
          <cell r="AR1589">
            <v>5</v>
          </cell>
          <cell r="AS1589">
            <v>4000</v>
          </cell>
          <cell r="AT1589">
            <v>310000</v>
          </cell>
          <cell r="AU1589">
            <v>8000</v>
          </cell>
          <cell r="AV1589">
            <v>50</v>
          </cell>
          <cell r="AW1589" t="str">
            <v>Ingen kjent effekt</v>
          </cell>
          <cell r="AX1589" t="str">
            <v>Ingen kjent effekt</v>
          </cell>
          <cell r="BC1589" t="str">
            <v>Ingen kjent effekt</v>
          </cell>
          <cell r="BD1589" t="str">
            <v>Ingen kjent effekt</v>
          </cell>
          <cell r="BE1589" t="str">
            <v>no</v>
          </cell>
          <cell r="BF1589" t="str">
            <v>no</v>
          </cell>
          <cell r="BK1589" t="str">
            <v>temperate_nemoral:Europe|subtropic_mediterranean:Europe,Asia,Africa</v>
          </cell>
          <cell r="BM1589" t="str">
            <v>temperate_boreal:Europe|temperate_nemoral:Europe,Asia,Oceania,NorthAndCentralAmerica|subtropic_mediterranean:Europe,Asia,Africa,Oceania,NorthAndCentralAmerica,SouthAmerica</v>
          </cell>
          <cell r="BO1589">
            <v>4</v>
          </cell>
          <cell r="BR1589" t="str">
            <v>RedListCategoryLevel</v>
          </cell>
          <cell r="BT1589">
            <v>3</v>
          </cell>
          <cell r="BV1589" t="str">
            <v>X</v>
          </cell>
          <cell r="BW1589" t="str">
            <v>SpreadYearlyIncreaseObservations</v>
          </cell>
          <cell r="BX1589">
            <v>179</v>
          </cell>
          <cell r="BY1589">
            <v>1</v>
          </cell>
          <cell r="CB1589" t="str">
            <v>T1,T2,T35,T37,T40,T42,T39</v>
          </cell>
          <cell r="CC1589">
            <v>1</v>
          </cell>
          <cell r="CH1589">
            <v>1</v>
          </cell>
          <cell r="CM1589">
            <v>1</v>
          </cell>
          <cell r="CQ1589">
            <v>1</v>
          </cell>
          <cell r="CU1589">
            <v>1</v>
          </cell>
          <cell r="CX1589">
            <v>0</v>
          </cell>
          <cell r="CY1589">
            <v>1</v>
          </cell>
          <cell r="DB1589">
            <v>0</v>
          </cell>
          <cell r="DC1589" t="str">
            <v>Murtorskemunn &lt;i&gt;Cymbalaria muralis &lt;/i&gt;er en flerårig urt, med rikelig frøsetting. Frøene spres med maur, dvs. over korte distanser. Arten er europeisk og mediterran og kom først inn med ballastjord, siden som hageplante brukt i murer og bergsprekker, og dette er hoved-naturtypene også for forvillete planter. Maurene drar frøene inn i sprekker i berg/mur.</v>
          </cell>
          <cell r="DD1589" t="str">
            <v>&lt;p&gt;Murtorskemunn er kommet inn på to måter, med ballastjord i siste halvdel av 1800-tallet og på tidlig 1900-tall, og som prydplante som forviller seg i mursprekker og mellom steiner. Ballast-innførselen synes å ha vært den første med funn på ballastplasser i 1867 (Ho Bergen), 1878 (Øf Fredrikstad), 1884 (Oslo) og 1889 (AA Tvedestrand). Det er uvisst om det første funnet utafor en ballastplass, på Møhlenpris i Bergen i 1886, skyldes spredning med ballastjord eller ikke. Det neste funnet utafor ballastplasser stammer imidlertid nokså sikkert fra spredning fra dyrkning, på Utstein kloster på Mosterøy i Ro Rennesøy i 1894 (og hit valfartet botanikere i over 80 år for å se bl.a. denne planten). Arten var en sjelden raritet fram til 1950 da den begynte å spre seg sterkt og raskt, trolig på grunn av mer dyrkning av den i hager. Frøene spres med maur, noe som er en langsom spredningsmåte, slik at den geografiske hovedspredningen ene og alene skyldes enkeltepisoder av forvilling fra utallige hager. Arten mer enn fordoblet antall forekomster hvert 20. år fram til 2016. Den har fortsatt stort rom for fortetning, men inntar nå omtrent hele sitt antatt potensielle utbredelsesområde, i ikke for vinterkalde strøk nord til Troms og i innlandet inn til Mjøsområdet.&lt;/p&gt;</v>
          </cell>
          <cell r="DE1589" t="str">
            <v>Arten er kommet inn med ballastjord og innført som hageplante og forvillet. Forvillingen skjer hovedsakelig med frøspredning, i mindre grad ved utkast.</v>
          </cell>
          <cell r="DF1589" t="str">
            <v>Invasjonspotensialet er stort, med usikkerhet ned til moderat, som en kombinasjon av lang median levetid, men moderat (til begrenset) ekspansjonshastighet. Arten fyller allerede sitt potensielle utbredelsesområde (polygon, alle fylker nord til Troms).</v>
          </cell>
          <cell r="DG1589" t="str">
            <v>Ingen kjent negativ økologisk effekt er knyttet til arten. Denne arten, med preferanse for murer og bergsprekker, fortrenger ikke noe som helst.</v>
          </cell>
          <cell r="DH1589" t="str">
            <v>&lt;p&gt;Murtorskemunn vurderes til potensielt høg økologisk risiko, med usikkerhet til låg risiko, og bare på grunn av invasjonspotensialet. Arten er i tydelig ekspansjon og er blitt vanlig i mange kystbyer sørpå og på søndre Østlandet. Til tross for at den opptrer i store mengder, så gjør den trolig ingen økologisk skade. Av kvartærgeologiske årsaker er Norge og de andre nedisete områdene meget fattige på planter som spesialiserer seg på bergsprekker og maurspredning. Murtorskemunn inntar derfor en tom nisje, uten å skade andre planter (eller dyr) i noen merkbar grad.&lt;/p&gt;</v>
          </cell>
          <cell r="DI1589">
            <v>0</v>
          </cell>
        </row>
        <row r="1590">
          <cell r="B1590" t="str">
            <v>Daucus carota carota</v>
          </cell>
          <cell r="D1590" t="str">
            <v>villgulrot</v>
          </cell>
          <cell r="E1590">
            <v>60274</v>
          </cell>
          <cell r="F1590">
            <v>100314</v>
          </cell>
          <cell r="G1590" t="str">
            <v>ExpertGroups/Karplanter/N</v>
          </cell>
          <cell r="H1590" t="str">
            <v>Karplanter</v>
          </cell>
          <cell r="I1590" t="str">
            <v>Karplanter</v>
          </cell>
          <cell r="J1590" t="str">
            <v>AlienSpecie</v>
          </cell>
          <cell r="N1590">
            <v>3</v>
          </cell>
          <cell r="P1590" t="str">
            <v>V</v>
          </cell>
          <cell r="Q1590">
            <v>1</v>
          </cell>
          <cell r="T1590" t="str">
            <v>LO</v>
          </cell>
          <cell r="U1590">
            <v>2</v>
          </cell>
          <cell r="V1590" t="str">
            <v>3A,1</v>
          </cell>
          <cell r="W1590" t="str">
            <v>PH</v>
          </cell>
          <cell r="X1590">
            <v>2</v>
          </cell>
          <cell r="Y1590">
            <v>3</v>
          </cell>
          <cell r="Z1590">
            <v>1</v>
          </cell>
          <cell r="AA1590">
            <v>1857</v>
          </cell>
          <cell r="AB1590" t="str">
            <v>terrestrial</v>
          </cell>
          <cell r="AD1590" t="str">
            <v>unknown</v>
          </cell>
          <cell r="AE1590" t="str">
            <v>yes</v>
          </cell>
          <cell r="AF1590" t="str">
            <v>unknown</v>
          </cell>
          <cell r="AG1590">
            <v>1857</v>
          </cell>
          <cell r="AH1590" t="str">
            <v>Oslo: Frøen (ugræs i agre) og Ladegaardsøen (= Bygdø)</v>
          </cell>
          <cell r="AI1590">
            <v>2</v>
          </cell>
          <cell r="AJ1590" t="str">
            <v>V</v>
          </cell>
          <cell r="AN1590">
            <v>2</v>
          </cell>
          <cell r="AO1590" t="str">
            <v>introductionTransportpollution,spreadNaturalDispersal</v>
          </cell>
          <cell r="AP1590" t="str">
            <v>Øs,OsA,He,Op,Bu,Ve,Te,Aa,Va,Ro,Ho,Sf,Mr,St,Tr</v>
          </cell>
          <cell r="AQ1590">
            <v>648</v>
          </cell>
          <cell r="AR1590">
            <v>5</v>
          </cell>
          <cell r="AS1590">
            <v>3240</v>
          </cell>
          <cell r="AT1590">
            <v>136000</v>
          </cell>
          <cell r="AU1590">
            <v>4000</v>
          </cell>
          <cell r="AV1590">
            <v>90</v>
          </cell>
          <cell r="AW1590" t="str">
            <v>Ingen kjent effekt</v>
          </cell>
          <cell r="AX1590" t="str">
            <v>Ingen kjent effekt</v>
          </cell>
          <cell r="BC1590" t="str">
            <v>Ingen kjent effekt</v>
          </cell>
          <cell r="BD1590" t="str">
            <v>Ingen kjent effekt</v>
          </cell>
          <cell r="BE1590" t="str">
            <v>no</v>
          </cell>
          <cell r="BF1590" t="str">
            <v>no</v>
          </cell>
          <cell r="BG1590" t="str">
            <v>V</v>
          </cell>
          <cell r="BK1590" t="str">
            <v>temperate_nemoral:Europe,Asia|subtropic_mediterranean:Europe,Asia,Africa</v>
          </cell>
          <cell r="BM1590" t="str">
            <v>temperate_nemoral:Europe,Asia,Africa,Oceania,NorthAndCentralAmerica|subtropic_unspecified:SouthAmerica|subtropic_mediterranean:Europe,Asia,Africa,Oceania,NorthAndCentralAmerica|subtropic_caperegion:Africa|subtropic_highlands:Africa,SouthAmerica</v>
          </cell>
          <cell r="BO1590">
            <v>4</v>
          </cell>
          <cell r="BR1590" t="str">
            <v>RedListCategoryLevel</v>
          </cell>
          <cell r="BT1590">
            <v>2</v>
          </cell>
          <cell r="BU1590" t="str">
            <v>X</v>
          </cell>
          <cell r="BW1590" t="str">
            <v>SpreadYearlyIncreaseObservations</v>
          </cell>
          <cell r="BX1590">
            <v>137</v>
          </cell>
          <cell r="BY1590">
            <v>1</v>
          </cell>
          <cell r="CB1590" t="str">
            <v>T29,T35,T40,T2,T40,T32</v>
          </cell>
          <cell r="CC1590">
            <v>1</v>
          </cell>
          <cell r="CH1590">
            <v>1</v>
          </cell>
          <cell r="CM1590">
            <v>1</v>
          </cell>
          <cell r="CP1590" t="str">
            <v>Åpen grunnlendt kalkmark i boreonemoral sone</v>
          </cell>
          <cell r="CQ1590">
            <v>1</v>
          </cell>
          <cell r="CU1590">
            <v>1</v>
          </cell>
          <cell r="CX1590">
            <v>0</v>
          </cell>
          <cell r="CY1590">
            <v>1</v>
          </cell>
          <cell r="DB1590">
            <v>0</v>
          </cell>
          <cell r="DC1590" t="str">
            <v>Villgulrot&lt;i&gt; Daucus carota&lt;/i&gt; ssp. &lt;i&gt;carota&lt;/i&gt; er toårig plante som opprinnelig kommer fra Sør- og Mellom-Europa og Middelhavsområdet. Arten har god frøreproduksjon, og delfruktene spres passivt og med dyr.</v>
          </cell>
          <cell r="DD1590" t="str">
            <v>&lt;p&gt;Villgulrot kom inn med grasfrø rundt midten av 1800-tallet, først notert i Oslo der den umiddelbart etablerte seg på tørr slåttemark, og i Bu Modum. Arten ble nokså hyppig i Oslo, Bærum og Asker og fikk minst 13 distinkte delpopulasjoner i løpet av få år. Innen 1900 var planten funnet i nesten alle fylker den er kjent fra i perioden etterpå, men stabil eller semi-stabil forekomst har den bare hatt i de søndre Østlandsfylkene: Østfold, Akershus (bare Osloregionen og spesielt Asker), Buskerud (Ringerike-Lier-Drammen), Vestfold, og kanskje Telemark (Porsgrunn-Bamble) og Agderfylkene (kystbyene). Planten har hatt en overraskende jamt funnfrekvens - fra ca. 1875 til i dag - og jamt antall forekomster, uten noen merkbar økning eller tilbakegang, men den har hatt hyppige lokale forflytninger. Delpopulasjoner har oppstått, blomstret opp, eksistert noen år eller tiår, og så forsvunnet igjen, gjennom hele perioden. Villgulrot er ved grensa for sin potensielle utbredelse i Norge og vil kunne favoriseres meget sterkt av bare litt økning i sommertemperatur. Den er mye vanligere, og mer stabil, bare litt sørover i Sverige.&lt;/p&gt;</v>
          </cell>
          <cell r="DE1590" t="str">
            <v>Planten har trolig kommet inn fra Tyskland, Danmark eller Sverige med grasfrø og med ulike transporter.</v>
          </cell>
          <cell r="DF1590" t="str">
            <v>Invasjonspotensialet er moderat, med usikkerhet til stort, som en kombinasjon av lang median levetid, men begrenset (til moderat) ekspansjonshastighet. Mange av forekomstene forsvinner etter noen år, men arten som sådan har likevel hatt en langsom, men jevn økning i hele perioden.</v>
          </cell>
          <cell r="DG1590" t="str">
            <v>Planten slår til på skrotemark i vid betydning, særlig veikanter, og på tørre, baserike grasbakker. Den kan danne ganske omfattende bestander, men de forsvinner eller reduseres ofte etter noen år, og det ser ikke ut til at den gjør noen skade.</v>
          </cell>
          <cell r="DH1590" t="str">
            <v>&lt;p&gt;Villgulrot vurderes til lav økologisk risiko, med usikkerhet til potensielt høy risiko, ut fra invasjonspotensialet alene.&lt;/p&gt;</v>
          </cell>
          <cell r="DI1590">
            <v>3</v>
          </cell>
        </row>
        <row r="1591">
          <cell r="B1591" t="str">
            <v>Laburnum ×watereri</v>
          </cell>
          <cell r="C1591" t="str">
            <v>(Wettst.) Dippel</v>
          </cell>
          <cell r="D1591" t="str">
            <v>hybridgullregn</v>
          </cell>
          <cell r="E1591">
            <v>133988</v>
          </cell>
          <cell r="F1591">
            <v>101940</v>
          </cell>
          <cell r="G1591" t="str">
            <v>ExpertGroups/Karplanter/N</v>
          </cell>
          <cell r="H1591" t="str">
            <v>Karplanter</v>
          </cell>
          <cell r="I1591" t="str">
            <v>Karplanter</v>
          </cell>
          <cell r="J1591" t="str">
            <v>AlienSpecie</v>
          </cell>
          <cell r="N1591">
            <v>3</v>
          </cell>
          <cell r="Q1591">
            <v>2</v>
          </cell>
          <cell r="T1591" t="str">
            <v>LO</v>
          </cell>
          <cell r="U1591">
            <v>2</v>
          </cell>
          <cell r="V1591" t="str">
            <v>3AB,2D</v>
          </cell>
          <cell r="X1591">
            <v>3</v>
          </cell>
          <cell r="Y1591">
            <v>4</v>
          </cell>
          <cell r="Z1591">
            <v>1</v>
          </cell>
          <cell r="AA1591">
            <v>1908</v>
          </cell>
          <cell r="AB1591" t="str">
            <v>terrestrial</v>
          </cell>
          <cell r="AD1591" t="str">
            <v>unknown</v>
          </cell>
          <cell r="AE1591" t="str">
            <v>yes</v>
          </cell>
          <cell r="AF1591" t="str">
            <v>yes</v>
          </cell>
          <cell r="AG1591">
            <v>1908</v>
          </cell>
          <cell r="AH1591" t="str">
            <v>Oslo: Bygdøy</v>
          </cell>
          <cell r="AI1591">
            <v>15</v>
          </cell>
          <cell r="AJ1591" t="str">
            <v>V</v>
          </cell>
          <cell r="AL1591">
            <v>2</v>
          </cell>
          <cell r="AM1591" t="str">
            <v>importDirect</v>
          </cell>
          <cell r="AN1591">
            <v>3</v>
          </cell>
          <cell r="AO1591" t="str">
            <v>introductionEscaped,spreadNaturalDispersal</v>
          </cell>
          <cell r="AP1591" t="str">
            <v>Øs,OsA,Bu,Ve,Te,Aa,Va,Ho,Mr,St,Nt,No</v>
          </cell>
          <cell r="AQ1591">
            <v>120</v>
          </cell>
          <cell r="AR1591">
            <v>5</v>
          </cell>
          <cell r="AS1591">
            <v>600</v>
          </cell>
          <cell r="AT1591">
            <v>166000</v>
          </cell>
          <cell r="AU1591">
            <v>1400</v>
          </cell>
          <cell r="AV1591">
            <v>40</v>
          </cell>
          <cell r="AW1591" t="str">
            <v>Mindre forgiftningsfare enn med foreldreartene, men også hybriden setter belger med en del frø.</v>
          </cell>
          <cell r="AX1591" t="str">
            <v>Ingen kjent effekt</v>
          </cell>
          <cell r="BC1591" t="str">
            <v>Ingen kjent effekt</v>
          </cell>
          <cell r="BD1591" t="str">
            <v>Ingen kjent effekt</v>
          </cell>
          <cell r="BE1591" t="str">
            <v>no</v>
          </cell>
          <cell r="BF1591" t="str">
            <v>no</v>
          </cell>
          <cell r="BG1591" t="str">
            <v>V</v>
          </cell>
          <cell r="BK1591" t="str">
            <v>unknown:Europe</v>
          </cell>
          <cell r="BM1591" t="str">
            <v>temperate_boreal:Europe|temperate_nemoral:Europe</v>
          </cell>
          <cell r="BO1591">
            <v>3</v>
          </cell>
          <cell r="BR1591" t="str">
            <v>RedListCategoryLevel</v>
          </cell>
          <cell r="BT1591">
            <v>3</v>
          </cell>
          <cell r="BV1591" t="str">
            <v>X</v>
          </cell>
          <cell r="BW1591" t="str">
            <v>SpreadYearlyIncreaseObservations</v>
          </cell>
          <cell r="BX1591">
            <v>185</v>
          </cell>
          <cell r="BY1591">
            <v>1</v>
          </cell>
          <cell r="CB1591" t="str">
            <v>T4-C-3,T4-C-4,T4-C-8,T4-C-19,T40,T43</v>
          </cell>
          <cell r="CC1591">
            <v>2</v>
          </cell>
          <cell r="CG1591" t="str">
            <v>T4-C-4,T4-C-8</v>
          </cell>
          <cell r="CH1591">
            <v>1</v>
          </cell>
          <cell r="CL1591" t="str">
            <v>T4-C-4,T4-C-8</v>
          </cell>
          <cell r="CM1591">
            <v>1</v>
          </cell>
          <cell r="CP1591" t="str">
            <v>Åpen grunnlendt kalkmark i boreonemoral sone</v>
          </cell>
          <cell r="CQ1591">
            <v>1</v>
          </cell>
          <cell r="CT1591" t="str">
            <v>T4-C-3,T4-C-4,T4-C-8,T4-C-19</v>
          </cell>
          <cell r="CU1591">
            <v>1</v>
          </cell>
          <cell r="CX1591">
            <v>0</v>
          </cell>
          <cell r="CY1591">
            <v>1</v>
          </cell>
          <cell r="DB1591">
            <v>0</v>
          </cell>
          <cell r="DC1591" t="str">
            <v>Hybridgullregn &lt;em&gt;Laburnum &lt;/em&gt;x &lt;em&gt;watereri &lt;/em&gt;er et ca. 6 m høyt tre. Det er en hybridart mellom de to mellom- og søreuropeiske artene gullregn &lt;em&gt;L. anagyroides&lt;/em&gt; og alpegullregn &lt;em&gt;L. alpinum. &lt;/em&gt;Stace et al (2015) hevder at hybriden ikke regenererer naturlig, og dette er bakgrunnen for at den de senere årene har blitt mer brukt. Denne hybridarten, og da først og fremst kultivaren &amp;#39:Vossii&amp;#39:, har langt på vei tatt over for de svært giftige foreldreartene som hagebusk/tre i nyplantinger. Både observasjoner av frukter og frø og økologisk opptreden tyder på en viss fruktsetting også hos hybridgullregn, men mye mindre enn hos foreldrene. Frøene spres nokså passivt, men ettersom dette er en høy busk skjer det en del vindspredning og kanskje noe spredning med fugl. Hybridgullregn har i liten grad etablert seg på annen mark enn ulike typer skrotemark. Noen få angivelser er fra kratt, småskog og skogkanter, oftest med preg av lågurtskog eller kalklågurtskog.</v>
          </cell>
          <cell r="DD1591" t="str">
            <v>&lt;p&gt;Hybridgullregn har hatt en jamn, langsom økning i antall forekomster og en jamn spredning til nye områder etter første dokumenterte etablering på Bygdøy i Oslo i 1908 og fram til ca 1980. Etter den tid har økningen vært sterkere, trolig i sammenheng med at den mindre farlige hybriden blir foretrukket som prydplante framfor dens meget giftige foreldrearter. Arten er nå kjent fra de fleste kystfylker nord til Nordland (Herøy), men ikke fra Hedmark og Oppland. Utbredelsen er svært ujamn, men dette kan også skyldes at få av de som registrerer planter, skiller mellom gullregn-artene (dvs. at &lt;i&gt;L. anagyroides&lt;/i&gt; blir over-registrert i forhold til de to andre).&lt;/p&gt;</v>
          </cell>
          <cell r="DE1591" t="str">
            <v>Arten er innført som hagebusk og spredt ut fra hager med frø, med vind og kanskje med fugl.</v>
          </cell>
          <cell r="DF1591" t="str">
            <v>Invasjonspotensialet er moderat, en kombinasjon av moderat median levetid og moderat (med usikkerhet til begrenset) ekspansjonshastighet (156-215 m/år). Den er kjent fra ca 32 forekomster (noe mer enn en fjerdedel så mange som hver av foreldreartene) og skårer dermed lavere på median levetid.</v>
          </cell>
          <cell r="DG1591" t="str">
            <v>Arten vurderes å ha en liten økologisk effekt. Den har nitrogenfiksering i røttene og endrer næringsinnholdet i jorda der den vokser, potensielt med endring i hele artssammensetningen av karplanter. Det gir imidlertid ikke utslag på tilstandsendring i naturtyper fordi de aktuelle naturtypene har store arealer og fordi hybridgullregn ikke opptrer i svært store mengder. På grunn av dårligere frøsetting enn hos foreldrene, sprer denne arten seg noe mindre ut i skog, men danner i noen tilfeller tette, rene bestander som fortrenger andre planter, inkludert enkelte forekomster av truede arter i lågurtskog og kalklågurtskog.</v>
          </cell>
          <cell r="DH1591" t="str">
            <v>&lt;p&gt;Hybridgullregn vurderes til låg økologisk risiko, som en kombinasjon av et moderat invasjonspotensial og en liten økologisk effekt. Artens begrensete frøformering, foreløpig dårlige evne til å innta mindre forstyrrete naturtyper, og relativt sparsomme forekomst, gjør at vi vurderer den til en mer begrenset risiko enn foreldrene. Dette er en noe annen vurdering enn i 2012 (som potensielt høg risiko), på grunn av endret beregningsmåte for invasjonspotensial og at vi nå antar den har noe økologisk effekt.&lt;/p&gt;&lt;p&gt;Det materialet som er vurdert, er det som er funnet spredt ut i norsk natur. Det omfatter muligens flere kultivarer som det ikke finnes datamateriale for å kunne vurdere separat.&lt;/p&gt;</v>
          </cell>
          <cell r="DI1591">
            <v>2</v>
          </cell>
        </row>
        <row r="1592">
          <cell r="B1592" t="str">
            <v>Rosa rugosa</v>
          </cell>
          <cell r="C1592" t="str">
            <v>Thunb.</v>
          </cell>
          <cell r="D1592" t="str">
            <v>rynkerose</v>
          </cell>
          <cell r="E1592">
            <v>63363</v>
          </cell>
          <cell r="F1592">
            <v>103403</v>
          </cell>
          <cell r="G1592" t="str">
            <v>ExpertGroups/Karplanter/N</v>
          </cell>
          <cell r="H1592" t="str">
            <v>Karplanter</v>
          </cell>
          <cell r="I1592" t="str">
            <v>Karplanter</v>
          </cell>
          <cell r="J1592" t="str">
            <v>AlienSpecie</v>
          </cell>
          <cell r="N1592">
            <v>4</v>
          </cell>
          <cell r="Q1592">
            <v>4</v>
          </cell>
          <cell r="T1592" t="str">
            <v>SE</v>
          </cell>
          <cell r="U1592">
            <v>5</v>
          </cell>
          <cell r="V1592" t="str">
            <v>4AB,4DEF</v>
          </cell>
          <cell r="X1592">
            <v>5</v>
          </cell>
          <cell r="Y1592">
            <v>4</v>
          </cell>
          <cell r="Z1592">
            <v>4</v>
          </cell>
          <cell r="AA1592">
            <v>1930</v>
          </cell>
          <cell r="AB1592" t="str">
            <v>terrestrial</v>
          </cell>
          <cell r="AD1592" t="str">
            <v>unknown</v>
          </cell>
          <cell r="AE1592" t="str">
            <v>yes</v>
          </cell>
          <cell r="AF1592" t="str">
            <v>yes</v>
          </cell>
          <cell r="AG1592">
            <v>1940</v>
          </cell>
          <cell r="AH1592" t="str">
            <v>Vf Larvik: Malmøya</v>
          </cell>
          <cell r="AI1592">
            <v>10</v>
          </cell>
          <cell r="AJ1592" t="str">
            <v>V</v>
          </cell>
          <cell r="AL1592">
            <v>1</v>
          </cell>
          <cell r="AM1592" t="str">
            <v>importDirect</v>
          </cell>
          <cell r="AN1592">
            <v>7</v>
          </cell>
          <cell r="AO1592" t="str">
            <v>introductionEscaped,introductionNaturalDispersal,spreadNaturalDispersal,introductionReleased,spreadTransportpollution</v>
          </cell>
          <cell r="AP1592" t="str">
            <v>Øs,OsA,He,Op,Bu,Ve,Te,Aa,Va,Ro,Ho,Sf,Mr,St,Nt,No,Tr,Fi</v>
          </cell>
          <cell r="AQ1592">
            <v>6220</v>
          </cell>
          <cell r="AR1592">
            <v>5</v>
          </cell>
          <cell r="AS1592">
            <v>31100</v>
          </cell>
          <cell r="AT1592">
            <v>380000</v>
          </cell>
          <cell r="AU1592">
            <v>120000</v>
          </cell>
          <cell r="AV1592">
            <v>20</v>
          </cell>
          <cell r="AW1592" t="str">
            <v>Ingen kjent effekt</v>
          </cell>
          <cell r="AX1592" t="str">
            <v>Ingen kjent effekt</v>
          </cell>
          <cell r="BC1592" t="str">
            <v>Ingen kjent effekt</v>
          </cell>
          <cell r="BD1592" t="str">
            <v>Ingen kjent effekt</v>
          </cell>
          <cell r="BE1592" t="str">
            <v>no</v>
          </cell>
          <cell r="BF1592" t="str">
            <v>no</v>
          </cell>
          <cell r="BI1592" t="str">
            <v>V</v>
          </cell>
          <cell r="BK1592" t="str">
            <v>temperate_boreal:Asia|temperate_nemoral:Asia</v>
          </cell>
          <cell r="BM1592" t="str">
            <v>temperate_boreal:Europe,Asia,NorthAndCentralAmerica|temperate_nemoral:Europe,Asia,Oceania,NorthAndCentralAmerica|subtropic_mediterranean:Europe</v>
          </cell>
          <cell r="BO1592">
            <v>4</v>
          </cell>
          <cell r="BR1592" t="str">
            <v>RedListCategoryLevel</v>
          </cell>
          <cell r="BT1592">
            <v>4</v>
          </cell>
          <cell r="BW1592" t="str">
            <v>SpreadYearlyIncreaseObservations</v>
          </cell>
          <cell r="BX1592">
            <v>1166</v>
          </cell>
          <cell r="BY1592">
            <v>3</v>
          </cell>
          <cell r="CB1592" t="str">
            <v>V8,T24-C-1,T6,T32,T29,T21,T1,T4,T35,T40,T21,T29</v>
          </cell>
          <cell r="CC1592">
            <v>4</v>
          </cell>
          <cell r="CF1592" t="str">
            <v>Phleum arenarium</v>
          </cell>
          <cell r="CH1592">
            <v>4</v>
          </cell>
          <cell r="CL1592" t="str">
            <v>T29,T21,T24-C-1,V8,T4</v>
          </cell>
          <cell r="CM1592">
            <v>4</v>
          </cell>
          <cell r="CP1592" t="str">
            <v>Sanddynemark,Sørlig etablert sanddynemark,Sørlig strandeng</v>
          </cell>
          <cell r="CQ1592">
            <v>2</v>
          </cell>
          <cell r="CT1592" t="str">
            <v>T29,T21,T21,T29</v>
          </cell>
          <cell r="CU1592">
            <v>1</v>
          </cell>
          <cell r="CX1592">
            <v>0</v>
          </cell>
          <cell r="CY1592">
            <v>1</v>
          </cell>
          <cell r="DB1592">
            <v>0</v>
          </cell>
          <cell r="DC1592" t="str">
            <v>Rynkerose &lt;em&gt;Rosa rugosa &lt;/em&gt;stammer fra Nordøst-Asia og er en 1-2 m høy busk med frøformering og med saftige frukter (nyper). Nypene kan spres med havstrømmer og med fugl. Arten er en vanlig og strukturerende art på havstrender der den kommer fra i Øst-Asia.</v>
          </cell>
          <cell r="DD1592" t="str">
            <v>&lt;p&gt;Rynkeroseble tatt inn til Norge som prydplante på 1800-tallet, men ble funnet forvillet først i 1930 (Vf Tønsberg: ved Jarlsberg) med neste funn i 1940 (Vf Larvik: Malmøya, her med sikker naturalisering). I neste 20 års-periode ble arten dokumentert med et tjuetalls spredte funn langs kysten i Østfold, Akershus med Oslo, Buskerud, Telemark og Agder-fylkene samt ett i MR Nesset: Eidsøra. Antall funn har så økt på nokså kraftig, spesielt langs kysten, men med første innlandsfunn i 1963 i Op Østre Toten, og den ble dokumentert så langt nord som No Bodø i 1965. Deretter har den økt på, med nye funn både langs kysten og i innlandet. Den er nå dokumentert fra alle fylker, inkludert Finnmark med ett belegg fra 2016 fra Alta. Arten blir stadig vanligere i områder der den allerede finnes, særlig i kyst- og fjordstrøk. Det er fortsatt litt rom for utbredelsesøkning, særlig i nord, og stort rom for arealfortetning.&lt;/p&gt;</v>
          </cell>
          <cell r="DE1592" t="str">
            <v>Arten spres kanskje med frø fra utallige plantninger i hager og anlegg (parker, veier, rundt næringsbygg m.m.), men hovedsakelig med havstrømmer som frakter deler av skudd- og rotsystemet (og også nyper) over lange distanser, ofte ut til ubebodde holmer og skjær. I tillegg kommer den høyst sannsynlig inn spontant med havstrømmer fra Vest-Sverige og Danmark (hvor den også er fremmed). Arten er også blitt plantet for stabilisering av sanddyner (bl.a. Ro Jæren). I innlandet spres den med fugl og med hageutkast langs veier og andre steder, der den kan etablere seg bare fra små biter av jordstengler. Den danner omfattende bestander ved hjelp av krypende jordstengler. De fleste av forekomstene i innlandet og langs vassdrag skyldes utkast fra hager og forflytning av jordmasser.</v>
          </cell>
          <cell r="DF1592" t="str">
            <v>Rynkerose har et stort invasjonspotensial: den skårer maksimum både på median levetid og ekspansjonshastighet. Den høye ekspansjonshastigheten (over 1000 m/år) er bl.a. knyttet til at den har mange spredningsmekanismer (se f.eks. Weidema 2006, Garbary et al. 2013) og mange spredningspunkter.</v>
          </cell>
          <cell r="DG1592" t="str">
            <v>Arten har svært stor negativ økologisk effekt på flere måter. Rynkerose er spesielt risikabel i strandsonen, hvor den fører til strukturendring gjennom sandstabilisering og hvor den konkurrerer og trenger ut en rekke sårbare og truete planter (sandtimotei &lt;i&gt;Phleum arenarium&lt;/i&gt; er brukt som eksempelart, blant svært mange alternativer). Arten er generelt ikke særlig risikabel i innlandet, med mulig unntak for strendene langs Mjøsa. Arten kan på få år danne omfattende bestander på mange typer mark, både fuktige og tørre steder: sand (bl.a. sanddyner, strandkanter), grus og stein, tangvoller, berg (strandberg) og annet grunnlende, på dypere jord (gammel eng og gressmark), skrotemark (veikanter, jernbaneskråninger, forbygninger) osv. &lt;br/&gt;Arten danner hybrider med flere andre roser, bl.a. trollnype &lt;i&gt;Rosa pimpinellifolia&lt;/i&gt; (VU) og kanelrose &lt;i&gt;R. majalis&lt;/i&gt; (LC), og hybridene synes å være fertile og kan ha tilbakekrysning, dvs. introgresjon. Rynkerose kan dermed være en kilde til genetisk forurensning av hjemlige arter, minst &amp;#233:n av dem sårbar, men vi har foreløpig ikke dokumentasjon på at slik introgresjon påvirker stedegne bestander av trollnype eller kanelrose i merkbar grad. Vi har derfor ikke vektlagt denne effekten.&lt;br/&gt;Rynkerose er meget hardfør. Rynkerose vokser raskt og kan på få år danne store bestander som fortrenger hjemlige arter. I Danmark er det påvist at den også påvirker leddyr-faunaen (se Elleriis et al. 2015).&lt;br/&gt;Fremmede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ofte&lt;b&gt; &lt;/b&gt;har gjort de fremmede buskene og trærne populære i utgangspunktet. Denne effekten er ikke utslagsgivende for endelig risikokategori. &lt;br/&gt;</v>
          </cell>
          <cell r="DH1592" t="str">
            <v>&lt;p&gt;Rynkerose vurderes å medføre svært høy risiko i norsk natur: den har et stort invasjonspotensial og dessuten en rekke negative økologiske effekter knyttet til fortrengning og strukturendring av naturtyper, spesielt langs kysten, og kanskje også genetisk forurensning av hjemlige arter. Rynkerose står på listen over de 100 mest invasive artene (alle organismer) i Europa (databasen DAISIE). Arten har fått mye fokus: kartleggingsundersøkelser langs kysten av Norge utføres (se Bøhler 2013, 2014a og b), og det er fokus på bekjempelse av arten (se f.eks. Fløistad &amp; Nilsen 2009) med en egen handlingsplan DN 2013).&lt;/p&gt;&lt;p&gt;Risikovurderingen gjelder arten generelt, dvs. &lt;b&gt;&lt;i&gt;inkludert&lt;/i&gt;&lt;/b&gt; det som måtte foreligge av forvillede kultivarer (sorter). Datamaterialet som ligger til grunn for vurderingen, skiller ikke mellom ulike kultivarer, og slike kan derfor ikke vurderes separat med utgangspunkt i de data vi har tilgjengelig. Rynkerose &lt;i&gt;Rosa rugosa&lt;/i&gt; inngår dessuten i en rekke kultivarer av hybridopprinnelse, og disse ble i utgangspunktet unntatt fra forskriftene som kom i kjølvannet av forrige fremmedartsvurdering i 2012. Miljødirektoratet har nå bedt om en økologisk risikovurdering av en blanding av &lt;i&gt;Rosa rugosa&lt;/i&gt;-kultivarer og hybridkultivarer hvor &lt;i&gt;Rosa rugosa&lt;/i&gt; inngår. Det er sannsynlig at datamaterialet vi har brukt for &lt;i&gt;Rosa rugosa&lt;/i&gt;, faktisk også inneholder kultivarer og hybrider, da det trolig er vanskelig å skille mellom disse i materiale forvillet i naturen, særlig i vegetativt stadium. Følgende kultivarer ønskes vurdert (i tilfeller hvor kultivaren ikke er godkjent i RHS http://apps.rhs.org.uk/horticulturaldatabase/HortGenera.asp eller lignende er det godkjente navnet satt i parentes): &lt;b&gt;_x0019_ Agnes_x0019_ &lt;/b&gt; (hybridkultivar), &lt;b&gt;_x0019_ Alba_x0019_ &lt;/b&gt;, &lt;b&gt;_x0019_ Frau Dagmar Hastrup_x0019_ &lt;/b&gt; (hybridkultivar, akseptert i RHS under navnet _x0019_ Fru Dagmar Hastrup_x0019_ ), &lt;b&gt;_x0019_ Hansaland_x0019_ &lt;/b&gt; (hybridkultivar, også angitt under navnet _x0019_ Korhassi_x0019_ , hvorav ingen er akseptert i RHS), &lt;b&gt;_x0019_ F.J. Grootendorst_x0019_ &lt;/b&gt; (hybridkultivar, akseptert i RHS), &lt;b&gt;_x0019_ Moje Hammarberg_x0019_  &lt;/b&gt;(hybridkultivar, akseptert i RHS), &lt;b&gt;_x0019_ Signe Relander_x0019_ &lt;/b&gt; (hybridkultivar, finner den ikke i RHS men i annen litteratur), &lt;b&gt;_x0019_ Conrad Ferdinand Meyer_x0019_ &lt;/b&gt; (hybridkultivar, akseptert i RHS), &lt;b&gt;_x0019_ Sarah van Fleet_x0019_ &lt;/b&gt; (hybridkultivar, akseptert i RHS), &lt;b&gt;_x0019_ Schneezwerg_x0019_ &lt;/b&gt; (hybridkultivar, akseptert i RHS), &lt;b&gt;_x0019_ Dawson hybrid rugosa_x0019_ &lt;/b&gt; (ikke et akseptert navn, riktig navn er trolig _x0018_ G&amp;#233:n&amp;#233:ral Jacqueminot_x0019_ ), &lt;b&gt;_x0019_ Rugosa atropurpurea_x0019_ &lt;/b&gt; (hybrid-kultivar, akseptert i RHS), &lt;i&gt;Rosa rugosa&lt;/i&gt; &lt;b&gt;_x0019_ Flore Pleno_x0019_ &lt;/b&gt;, og det kan trolig være både fylte former av selve arten og sikkert også flere hybridkultivarer, &lt;b&gt;_x0019_ Rugosa johanna_x0019_ &lt;/b&gt; (ukjent navn som vi ikke greier å finne ut av), &lt;b&gt;_x0019_ Rugosa magnifica_x0019_ &lt;/b&gt; (hybridkultivar, akseptert i RHS, men er en &lt;i&gt;rubiginosa&lt;/i&gt;-hybrid og ikke en &lt;i&gt;rugosa&lt;/i&gt;-hybrid), &lt;b&gt;_x0019_ Rugosa ottawa_x0019_ &lt;/b&gt; (ukjent navn som vi ikke greier å finne ut av), &lt;b&gt;_x0019_ Rugosa superba_x0019_ &lt;/b&gt; (ukjent navn som vi ikke greier å finne ut av). Vi finner lite relevant informasjon om disse kultivarene knyttet til spredning og økologisk effekt. _x0019_ Alba_x0019_  er for eksempel kun en fargeform og antas å ha samme spredningspotensial som arten. Flere av kultivarene er fylte former som ikke danner nyper (_x0019_ Hansaland_x0019_ , _x0019_ F.J. Grootendorst_x0019_ , muligens også _x0019_ Signe Relander_x0019_  samt det som er angitt som _x0019_ Flore Pleno_x0019_ ). Disse sprer seg dermed trolig mindre enn arten, men formering med rotskudd er også en viktig spredningsmåte for rynkerose, kanskje den viktigste, og det er derfor uklart hvordan dette vil påvirke invasjonspotensialet. Det finnes helt sikkert kultivarer av &lt;i&gt;Rosa rugosa&lt;/i&gt; eller hybrid-kultivarer hvor denne er involvert som utvilsomt utgjør en mindre risiko knyttet til spredning enn selve arten. Dokumentasjonen er imidlertid tynn, og vi er også usikre på hvor pålitelig navnsettingen av slike kultivarer er. Problemstillingen er for kompleks til at vi kan gjøre vurderinger innenfor rammene av dette prosjektet på en forsvarlig måte.&lt;/p&gt;</v>
          </cell>
          <cell r="DI1592">
            <v>18</v>
          </cell>
        </row>
        <row r="1593">
          <cell r="B1593" t="str">
            <v>Geranium divaricatum</v>
          </cell>
          <cell r="C1593" t="str">
            <v>Ehrh.</v>
          </cell>
          <cell r="D1593" t="str">
            <v>sprikestorkenebb</v>
          </cell>
          <cell r="E1593">
            <v>62203</v>
          </cell>
          <cell r="F1593">
            <v>102243</v>
          </cell>
          <cell r="G1593" t="str">
            <v>ExpertGroups/Karplanter/N</v>
          </cell>
          <cell r="H1593" t="str">
            <v>Karplanter</v>
          </cell>
          <cell r="I1593" t="str">
            <v>Karplanter</v>
          </cell>
          <cell r="J1593" t="str">
            <v>NotApplicable</v>
          </cell>
          <cell r="M1593" t="str">
            <v>canNotEstablishWithin50years</v>
          </cell>
          <cell r="AA1593">
            <v>1915</v>
          </cell>
          <cell r="AB1593" t="str">
            <v>terrestrial</v>
          </cell>
          <cell r="AD1593" t="str">
            <v>origin</v>
          </cell>
          <cell r="AE1593" t="str">
            <v>no</v>
          </cell>
          <cell r="AF1593" t="str">
            <v>unknown</v>
          </cell>
          <cell r="AI1593">
            <v>1</v>
          </cell>
          <cell r="AJ1593" t="str">
            <v>V</v>
          </cell>
          <cell r="AW1593" t="str">
            <v>Ingen kjent effekt</v>
          </cell>
          <cell r="AX1593" t="str">
            <v>Ingen kjent effekt</v>
          </cell>
          <cell r="BC1593" t="str">
            <v>Ingen kjent effekt</v>
          </cell>
          <cell r="BD1593" t="str">
            <v>Ingen kjent effekt</v>
          </cell>
          <cell r="BK1593" t="str">
            <v>temperate_nemoral:Europe|temperate_dry:Asia|subtropic_mediterranean:Europe,Asia</v>
          </cell>
          <cell r="BM1593" t="str">
            <v>temperate_nemoral:Europe|temperate_dry:Asia|subtropic_mediterranean:Europe,Asia</v>
          </cell>
          <cell r="DI1593">
            <v>1</v>
          </cell>
        </row>
        <row r="1594">
          <cell r="B1594" t="str">
            <v>Hieracium amplexicaule agg.</v>
          </cell>
          <cell r="D1594" t="str">
            <v>kjertelsvever</v>
          </cell>
          <cell r="E1594">
            <v>60572</v>
          </cell>
          <cell r="F1594">
            <v>100612</v>
          </cell>
          <cell r="G1594" t="str">
            <v>ExpertGroups/Karplanter/N</v>
          </cell>
          <cell r="H1594" t="str">
            <v>Karplanter</v>
          </cell>
          <cell r="I1594" t="str">
            <v>Karplanter</v>
          </cell>
          <cell r="J1594" t="str">
            <v>NotApplicable</v>
          </cell>
          <cell r="M1594" t="str">
            <v>NotPresentInRegion</v>
          </cell>
          <cell r="AB1594" t="str">
            <v>terrestrial</v>
          </cell>
          <cell r="AE1594" t="str">
            <v>no</v>
          </cell>
          <cell r="AF1594" t="str">
            <v>unknown</v>
          </cell>
          <cell r="AI1594">
            <v>5</v>
          </cell>
          <cell r="AK1594" t="str">
            <v>V</v>
          </cell>
          <cell r="AW1594" t="str">
            <v>Ingen kjent effekt</v>
          </cell>
          <cell r="AX1594" t="str">
            <v>Ingen kjent effekt</v>
          </cell>
          <cell r="BC1594" t="str">
            <v>Ingen kjent effekt</v>
          </cell>
          <cell r="BD1594" t="str">
            <v>Ingen kjent effekt</v>
          </cell>
          <cell r="BK1594" t="str">
            <v>temperate_nemoral:Europe|subtropic_mediterranean:Europe</v>
          </cell>
          <cell r="BM1594" t="str">
            <v>temperate_nemoral:Europe|subtropic_mediterranean:Europe</v>
          </cell>
          <cell r="DI1594">
            <v>0</v>
          </cell>
        </row>
        <row r="1595">
          <cell r="B1595" t="str">
            <v>Buxus sempervirens</v>
          </cell>
          <cell r="C1595" t="str">
            <v>L.</v>
          </cell>
          <cell r="D1595" t="str">
            <v>buksbom</v>
          </cell>
          <cell r="E1595">
            <v>61295</v>
          </cell>
          <cell r="F1595">
            <v>101335</v>
          </cell>
          <cell r="G1595" t="str">
            <v>ExpertGroups/Karplanter/N</v>
          </cell>
          <cell r="H1595" t="str">
            <v>Karplanter</v>
          </cell>
          <cell r="I1595" t="str">
            <v>Karplanter</v>
          </cell>
          <cell r="J1595" t="str">
            <v>NotApplicable</v>
          </cell>
          <cell r="M1595" t="str">
            <v>traditionalProductionSpecie</v>
          </cell>
          <cell r="X1595">
            <v>2</v>
          </cell>
          <cell r="Y1595">
            <v>2</v>
          </cell>
          <cell r="Z1595">
            <v>1</v>
          </cell>
          <cell r="AA1595">
            <v>1600</v>
          </cell>
          <cell r="AB1595" t="str">
            <v>terrestrial</v>
          </cell>
          <cell r="AD1595" t="str">
            <v>unknown</v>
          </cell>
          <cell r="AE1595" t="str">
            <v>yes</v>
          </cell>
          <cell r="AF1595" t="str">
            <v>unknown</v>
          </cell>
          <cell r="AG1595">
            <v>1969</v>
          </cell>
          <cell r="AH1595" t="str">
            <v>VA Mandal: Skjernøya, Farestad, "forvillet"</v>
          </cell>
          <cell r="AI1595">
            <v>10</v>
          </cell>
          <cell r="AJ1595" t="str">
            <v>V</v>
          </cell>
          <cell r="AW1595" t="str">
            <v>Ingen kjent effekt</v>
          </cell>
          <cell r="AX1595" t="str">
            <v>Ingen kjent effekt</v>
          </cell>
          <cell r="BC1595" t="str">
            <v>Ingen kjent effekt</v>
          </cell>
          <cell r="BD1595" t="str">
            <v>Ingen kjent effekt</v>
          </cell>
          <cell r="BK1595" t="str">
            <v>temperate_nemoral:Europe|subtropic_mediterranean:Europe,Asia,Africa</v>
          </cell>
          <cell r="BM1595" t="str">
            <v>temperate_nemoral:Europe,Oceania,NorthAndCentralAmerica|subtropic_unspecified:NorthAndCentralAmerica|subtropic_mediterranean:Europe,Asia,Africa,Oceania</v>
          </cell>
          <cell r="DI1595">
            <v>2</v>
          </cell>
        </row>
        <row r="1596">
          <cell r="B1596" t="str">
            <v>Digitaria ischaemum</v>
          </cell>
          <cell r="C1596" t="str">
            <v>(Schreb.) Muhl.</v>
          </cell>
          <cell r="D1596" t="str">
            <v>fingerhirse</v>
          </cell>
          <cell r="E1596">
            <v>132314</v>
          </cell>
          <cell r="F1596">
            <v>99995</v>
          </cell>
          <cell r="G1596" t="str">
            <v>ExpertGroups/Karplanter/N</v>
          </cell>
          <cell r="H1596" t="str">
            <v>Karplanter</v>
          </cell>
          <cell r="I1596" t="str">
            <v>Karplanter</v>
          </cell>
          <cell r="J1596" t="str">
            <v>NotApplicable</v>
          </cell>
          <cell r="M1596" t="str">
            <v>canNotEstablishWithin50years</v>
          </cell>
          <cell r="X1596">
            <v>1</v>
          </cell>
          <cell r="Y1596">
            <v>1</v>
          </cell>
          <cell r="Z1596">
            <v>1</v>
          </cell>
          <cell r="AA1596">
            <v>1879</v>
          </cell>
          <cell r="AB1596" t="str">
            <v>terrestrial</v>
          </cell>
          <cell r="AD1596" t="str">
            <v>unknown</v>
          </cell>
          <cell r="AE1596" t="str">
            <v>yes</v>
          </cell>
          <cell r="AF1596" t="str">
            <v>unknown</v>
          </cell>
          <cell r="AI1596">
            <v>1</v>
          </cell>
          <cell r="AJ1596" t="str">
            <v>V</v>
          </cell>
          <cell r="AW1596" t="str">
            <v>Ingen kjent effekt</v>
          </cell>
          <cell r="AX1596" t="str">
            <v>Ingen kjent effekt</v>
          </cell>
          <cell r="BC1596" t="str">
            <v>Ingen kjent effekt</v>
          </cell>
          <cell r="BD1596" t="str">
            <v>Ingen kjent effekt</v>
          </cell>
          <cell r="BK1596" t="str">
            <v>temperate_nemoral:Asia|temperate_dry:Asia</v>
          </cell>
          <cell r="BM1596" t="str">
            <v>temperate_nemoral:Europe,Asia,Oceania,NorthAndCentralAmerica|temperate_dry:Asia|subtropic_unspecified:Asia|subtropic_mediterranean:Europe,Oceania</v>
          </cell>
          <cell r="DI1596">
            <v>1</v>
          </cell>
        </row>
        <row r="1597">
          <cell r="B1597" t="str">
            <v>Lilium bulbiferum</v>
          </cell>
          <cell r="C1597" t="str">
            <v>L.</v>
          </cell>
          <cell r="D1597" t="str">
            <v>brannlilje</v>
          </cell>
          <cell r="E1597">
            <v>59542</v>
          </cell>
          <cell r="F1597">
            <v>99582</v>
          </cell>
          <cell r="G1597" t="str">
            <v>ExpertGroups/Karplanter/N</v>
          </cell>
          <cell r="H1597" t="str">
            <v>Karplanter</v>
          </cell>
          <cell r="I1597" t="str">
            <v>Karplanter</v>
          </cell>
          <cell r="J1597" t="str">
            <v>NotApplicable</v>
          </cell>
          <cell r="M1597" t="str">
            <v>establishedBefore1800</v>
          </cell>
          <cell r="X1597">
            <v>3</v>
          </cell>
          <cell r="Y1597">
            <v>4</v>
          </cell>
          <cell r="Z1597">
            <v>1</v>
          </cell>
          <cell r="AA1597" t="str">
            <v>1740-årene eller tidligere</v>
          </cell>
          <cell r="AB1597" t="str">
            <v>terrestrial</v>
          </cell>
          <cell r="AD1597" t="str">
            <v>unknown</v>
          </cell>
          <cell r="AE1597" t="str">
            <v>yes</v>
          </cell>
          <cell r="AF1597" t="str">
            <v>unknown</v>
          </cell>
          <cell r="AG1597" t="str">
            <v>1740-årene eller tidligere</v>
          </cell>
          <cell r="AH1597" t="str">
            <v>Ho Kvam: Hellestveit</v>
          </cell>
          <cell r="AI1597">
            <v>10</v>
          </cell>
          <cell r="AJ1597" t="str">
            <v>V</v>
          </cell>
          <cell r="AK1597" t="str">
            <v>V</v>
          </cell>
          <cell r="AW1597" t="str">
            <v>Ingen kjent effekt</v>
          </cell>
          <cell r="AX1597" t="str">
            <v>Ingen kjent effekt</v>
          </cell>
          <cell r="BC1597" t="str">
            <v>Ingen kjent effekt</v>
          </cell>
          <cell r="BD1597" t="str">
            <v>Ingen kjent effekt</v>
          </cell>
          <cell r="BK1597" t="str">
            <v>temperate_nemoral:Europe</v>
          </cell>
          <cell r="BM1597" t="str">
            <v>temperate_boreal:Europe|temperate_nemoral:Europe</v>
          </cell>
          <cell r="DI1597">
            <v>0</v>
          </cell>
        </row>
        <row r="1598">
          <cell r="B1598" t="str">
            <v>Lilium martagon</v>
          </cell>
          <cell r="C1598" t="str">
            <v>L.</v>
          </cell>
          <cell r="D1598" t="str">
            <v>krøll-lilje</v>
          </cell>
          <cell r="E1598">
            <v>59545</v>
          </cell>
          <cell r="F1598">
            <v>99585</v>
          </cell>
          <cell r="G1598" t="str">
            <v>ExpertGroups/Karplanter/N</v>
          </cell>
          <cell r="H1598" t="str">
            <v>Karplanter</v>
          </cell>
          <cell r="I1598" t="str">
            <v>Karplanter</v>
          </cell>
          <cell r="J1598" t="str">
            <v>NotApplicable</v>
          </cell>
          <cell r="M1598" t="str">
            <v>establishedBefore1800</v>
          </cell>
          <cell r="X1598">
            <v>3</v>
          </cell>
          <cell r="Y1598">
            <v>4</v>
          </cell>
          <cell r="Z1598">
            <v>1</v>
          </cell>
          <cell r="AA1598" t="str">
            <v>1600-tallet</v>
          </cell>
          <cell r="AB1598" t="str">
            <v>terrestrial</v>
          </cell>
          <cell r="AD1598" t="str">
            <v>unknown</v>
          </cell>
          <cell r="AE1598" t="str">
            <v>yes</v>
          </cell>
          <cell r="AF1598" t="str">
            <v>unknown</v>
          </cell>
          <cell r="AG1598" t="str">
            <v>1600-tallet (trolig)</v>
          </cell>
          <cell r="AH1598" t="str">
            <v>Ho Kvinnherad: Rosendal</v>
          </cell>
          <cell r="AI1598">
            <v>10</v>
          </cell>
          <cell r="AJ1598" t="str">
            <v>V</v>
          </cell>
          <cell r="AW1598" t="str">
            <v>Ingen kjent effekt</v>
          </cell>
          <cell r="AX1598" t="str">
            <v>Ingen kjent effekt</v>
          </cell>
          <cell r="BC1598" t="str">
            <v>Ingen kjent effekt</v>
          </cell>
          <cell r="BD1598" t="str">
            <v>Ingen kjent effekt</v>
          </cell>
          <cell r="BK1598" t="str">
            <v>temperate_nemoral:Europe,Asia</v>
          </cell>
          <cell r="BM1598" t="str">
            <v>temperate_boreal:Europe|temperate_nemoral:Europe,Asia|subtropic_mediterranean:Europe,Asia</v>
          </cell>
          <cell r="DI1598">
            <v>0</v>
          </cell>
        </row>
        <row r="1599">
          <cell r="B1599" t="str">
            <v>Narcissus poëticus</v>
          </cell>
          <cell r="C1599" t="str">
            <v>L.</v>
          </cell>
          <cell r="D1599" t="str">
            <v>pinselilje</v>
          </cell>
          <cell r="E1599">
            <v>134763</v>
          </cell>
          <cell r="F1599">
            <v>99428</v>
          </cell>
          <cell r="G1599" t="str">
            <v>ExpertGroups/Karplanter/N</v>
          </cell>
          <cell r="H1599" t="str">
            <v>Karplanter</v>
          </cell>
          <cell r="I1599" t="str">
            <v>Karplanter</v>
          </cell>
          <cell r="J1599" t="str">
            <v>NotApplicable</v>
          </cell>
          <cell r="M1599" t="str">
            <v>traditionalProductionSpecie</v>
          </cell>
          <cell r="X1599">
            <v>3</v>
          </cell>
          <cell r="Y1599">
            <v>4</v>
          </cell>
          <cell r="Z1599">
            <v>1</v>
          </cell>
          <cell r="AA1599">
            <v>1875</v>
          </cell>
          <cell r="AB1599" t="str">
            <v>terrestrial</v>
          </cell>
          <cell r="AD1599" t="str">
            <v>unknown</v>
          </cell>
          <cell r="AE1599" t="str">
            <v>yes</v>
          </cell>
          <cell r="AF1599" t="str">
            <v>unknown</v>
          </cell>
          <cell r="AG1599">
            <v>1875</v>
          </cell>
          <cell r="AH1599" t="str">
            <v>Ak Bærum: "mellem Ringi og Tanum i Bærum på en eng"</v>
          </cell>
          <cell r="AI1599">
            <v>5</v>
          </cell>
          <cell r="AJ1599" t="str">
            <v>V</v>
          </cell>
          <cell r="AW1599" t="str">
            <v>Ingen kjent effekt</v>
          </cell>
          <cell r="AX1599" t="str">
            <v>Ingen kjent effekt</v>
          </cell>
          <cell r="BC1599" t="str">
            <v>Ingen kjent effekt</v>
          </cell>
          <cell r="BD1599" t="str">
            <v>Ingen kjent effekt</v>
          </cell>
          <cell r="BK1599" t="str">
            <v>temperate_nemoral:Europe|subtropic_mediterranean:Europe</v>
          </cell>
          <cell r="BM1599" t="str">
            <v>temperate_boreal:Europe|temperate_nemoral:Europe,Oceania,NorthAndCentralAmerica</v>
          </cell>
          <cell r="DI1599">
            <v>1</v>
          </cell>
        </row>
        <row r="1600">
          <cell r="B1600" t="str">
            <v>Narcissus pseudonarcissus</v>
          </cell>
          <cell r="C1600" t="str">
            <v>L.</v>
          </cell>
          <cell r="D1600" t="str">
            <v>påskelilje</v>
          </cell>
          <cell r="E1600">
            <v>59389</v>
          </cell>
          <cell r="F1600">
            <v>99429</v>
          </cell>
          <cell r="G1600" t="str">
            <v>ExpertGroups/Karplanter/N</v>
          </cell>
          <cell r="H1600" t="str">
            <v>Karplanter</v>
          </cell>
          <cell r="I1600" t="str">
            <v>Karplanter</v>
          </cell>
          <cell r="J1600" t="str">
            <v>NotApplicable</v>
          </cell>
          <cell r="M1600" t="str">
            <v>traditionalProductionSpecie</v>
          </cell>
          <cell r="X1600">
            <v>3</v>
          </cell>
          <cell r="Y1600">
            <v>4</v>
          </cell>
          <cell r="Z1600">
            <v>1</v>
          </cell>
          <cell r="AA1600">
            <v>1897</v>
          </cell>
          <cell r="AB1600" t="str">
            <v>terrestrial</v>
          </cell>
          <cell r="AD1600" t="str">
            <v>unknown</v>
          </cell>
          <cell r="AE1600" t="str">
            <v>yes</v>
          </cell>
          <cell r="AF1600" t="str">
            <v>unknown</v>
          </cell>
          <cell r="AG1600">
            <v>1909</v>
          </cell>
          <cell r="AH1600" t="str">
            <v>MR Aukra: "Akerø pr. Molde. Vokser vildt her paa Akerø prestegaard i millionvis."</v>
          </cell>
          <cell r="AI1600">
            <v>5</v>
          </cell>
          <cell r="AJ1600" t="str">
            <v>V</v>
          </cell>
          <cell r="AW1600" t="str">
            <v>Ingen kjent effekt</v>
          </cell>
          <cell r="AX1600" t="str">
            <v>Ingen kjent effekt</v>
          </cell>
          <cell r="BC1600" t="str">
            <v>Ingen kjent effekt</v>
          </cell>
          <cell r="BD1600" t="str">
            <v>Ingen kjent effekt</v>
          </cell>
          <cell r="BK1600" t="str">
            <v>temperate_nemoral:Europe</v>
          </cell>
          <cell r="BM1600" t="str">
            <v>temperate_boreal:Europe|temperate_nemoral:Europe,Oceania,NorthAndCentralAmerica</v>
          </cell>
          <cell r="DI1600">
            <v>1</v>
          </cell>
        </row>
        <row r="1601">
          <cell r="B1601" t="str">
            <v>Spergularia rubra</v>
          </cell>
          <cell r="C1601" t="str">
            <v>(L.) J.Presl &amp; C.Presl</v>
          </cell>
          <cell r="D1601" t="str">
            <v>tunbendel</v>
          </cell>
          <cell r="E1601">
            <v>137980</v>
          </cell>
          <cell r="F1601">
            <v>101584</v>
          </cell>
          <cell r="G1601" t="str">
            <v>ExpertGroups/Karplanter/N</v>
          </cell>
          <cell r="H1601" t="str">
            <v>Karplanter</v>
          </cell>
          <cell r="I1601" t="str">
            <v>Karplanter</v>
          </cell>
          <cell r="J1601" t="str">
            <v>NotApplicable</v>
          </cell>
          <cell r="M1601" t="str">
            <v>establishedBefore1800</v>
          </cell>
          <cell r="X1601">
            <v>3</v>
          </cell>
          <cell r="Y1601">
            <v>4</v>
          </cell>
          <cell r="Z1601">
            <v>1</v>
          </cell>
          <cell r="AA1601">
            <v>1778</v>
          </cell>
          <cell r="AB1601" t="str">
            <v>terrestrial</v>
          </cell>
          <cell r="AD1601" t="str">
            <v>origin,unknown</v>
          </cell>
          <cell r="AE1601" t="str">
            <v>yes</v>
          </cell>
          <cell r="AF1601" t="str">
            <v>unknown</v>
          </cell>
          <cell r="AG1601" t="str">
            <v>ca 1825</v>
          </cell>
          <cell r="AH1601" t="str">
            <v>Bu Lier: "in terra glareosa Paradistoppen"</v>
          </cell>
          <cell r="AI1601">
            <v>1</v>
          </cell>
          <cell r="AJ1601" t="str">
            <v>V</v>
          </cell>
          <cell r="AN1601">
            <v>8</v>
          </cell>
          <cell r="AO1601" t="str">
            <v>introductionTransportpollution,introductionStowaway,introductionCorridor,introductionNaturalDispersal,spreadNaturalDispersal,spreadStowaway</v>
          </cell>
          <cell r="AP1601" t="str">
            <v>Øs,OsA,He,Op,Bu,Ve,Te,Aa,Va,Ro,Ho,Sf,Mr,St,Nt,No,Tr,Fi</v>
          </cell>
          <cell r="AQ1601">
            <v>3660</v>
          </cell>
          <cell r="AR1601">
            <v>4</v>
          </cell>
          <cell r="AS1601">
            <v>14640</v>
          </cell>
          <cell r="AT1601">
            <v>320000</v>
          </cell>
          <cell r="AU1601">
            <v>22000</v>
          </cell>
          <cell r="AV1601">
            <v>80</v>
          </cell>
          <cell r="AW1601" t="str">
            <v>Ingen kjent effekt</v>
          </cell>
          <cell r="AX1601" t="str">
            <v>Ingen kjent effekt</v>
          </cell>
          <cell r="BC1601" t="str">
            <v>Ingen kjent effekt</v>
          </cell>
          <cell r="BD1601" t="str">
            <v>Ingen kjent effekt</v>
          </cell>
          <cell r="BK1601" t="str">
            <v>temperate_nemoral:Europe,Asia|temperate_dry:Europe,Asia|subtropic_mediterranean:Europe,Asia,Africa</v>
          </cell>
          <cell r="BM1601" t="str">
            <v>temperate_boreal:Europe|temperate_nemoral:Europe,Asia,Oceania,NorthAndCentralAmerica|temperate_dry:Europe,Asia|subtropic_mediterranean:Europe,Asia,Africa,Oceania,NorthAndCentralAmerica</v>
          </cell>
          <cell r="DI1601">
            <v>2</v>
          </cell>
        </row>
        <row r="1602">
          <cell r="B1602" t="str">
            <v>Arabidopsis arenosa</v>
          </cell>
          <cell r="C1602" t="str">
            <v>(L.) Lawalrée</v>
          </cell>
          <cell r="D1602" t="str">
            <v>sandskrinneblom</v>
          </cell>
          <cell r="E1602">
            <v>130502</v>
          </cell>
          <cell r="F1602">
            <v>101077</v>
          </cell>
          <cell r="G1602" t="str">
            <v>ExpertGroups/Karplanter/N</v>
          </cell>
          <cell r="H1602" t="str">
            <v>Karplanter</v>
          </cell>
          <cell r="I1602" t="str">
            <v>Karplanter</v>
          </cell>
          <cell r="J1602" t="str">
            <v>AlienSpecie</v>
          </cell>
          <cell r="N1602">
            <v>4</v>
          </cell>
          <cell r="Q1602">
            <v>1</v>
          </cell>
          <cell r="T1602" t="str">
            <v>PH</v>
          </cell>
          <cell r="U1602">
            <v>3</v>
          </cell>
          <cell r="V1602" t="str">
            <v>4AB,1</v>
          </cell>
          <cell r="X1602">
            <v>3</v>
          </cell>
          <cell r="Y1602">
            <v>4</v>
          </cell>
          <cell r="Z1602">
            <v>1</v>
          </cell>
          <cell r="AA1602">
            <v>1871</v>
          </cell>
          <cell r="AB1602" t="str">
            <v>terrestrial</v>
          </cell>
          <cell r="AD1602" t="str">
            <v>origin</v>
          </cell>
          <cell r="AE1602" t="str">
            <v>yes</v>
          </cell>
          <cell r="AF1602" t="str">
            <v>unknown</v>
          </cell>
          <cell r="AG1602">
            <v>1871</v>
          </cell>
          <cell r="AH1602" t="str">
            <v>VA Kristiansand: Oddernes og VA Vennesla: Vennesland</v>
          </cell>
          <cell r="AI1602">
            <v>1</v>
          </cell>
          <cell r="AJ1602" t="str">
            <v>V</v>
          </cell>
          <cell r="AN1602">
            <v>5</v>
          </cell>
          <cell r="AO1602" t="str">
            <v>introductionTransportpollution,spreadStowaway,introductionStowaway,spreadTransportpollution</v>
          </cell>
          <cell r="AP1602" t="str">
            <v>Øs,OsA,He,Op,Bu,Ve,Te,Aa,Va,Ro,Ho,Sf,Mr,St,Nt,No,Tr,Fi</v>
          </cell>
          <cell r="AQ1602">
            <v>3200</v>
          </cell>
          <cell r="AR1602">
            <v>5</v>
          </cell>
          <cell r="AS1602">
            <v>16000</v>
          </cell>
          <cell r="AT1602">
            <v>315000</v>
          </cell>
          <cell r="AU1602">
            <v>24000</v>
          </cell>
          <cell r="AV1602">
            <v>90</v>
          </cell>
          <cell r="AW1602" t="str">
            <v>Ingen kjent effekt</v>
          </cell>
          <cell r="AX1602" t="str">
            <v>Ingen kjent effekt</v>
          </cell>
          <cell r="BC1602" t="str">
            <v>Ingen kjent effekt</v>
          </cell>
          <cell r="BD1602" t="str">
            <v>Ingen kjent effekt</v>
          </cell>
          <cell r="BE1602" t="str">
            <v>no</v>
          </cell>
          <cell r="BF1602" t="str">
            <v>no</v>
          </cell>
          <cell r="BK1602" t="str">
            <v>temperate_nemoral:Europe</v>
          </cell>
          <cell r="BM1602" t="str">
            <v>temperate_boreal:Europe|temperate_nemoral:Europe</v>
          </cell>
          <cell r="BO1602">
            <v>4</v>
          </cell>
          <cell r="BR1602" t="str">
            <v>RedListCategoryLevel</v>
          </cell>
          <cell r="BT1602">
            <v>4</v>
          </cell>
          <cell r="BV1602" t="str">
            <v>X</v>
          </cell>
          <cell r="BW1602" t="str">
            <v>SpreadYearlyIncreaseObservations</v>
          </cell>
          <cell r="BX1602">
            <v>524</v>
          </cell>
          <cell r="BY1602">
            <v>1</v>
          </cell>
          <cell r="CB1602" t="str">
            <v>T13-C-3,T17-C-2,T35,T37,T40,T42,T43,T45</v>
          </cell>
          <cell r="CC1602">
            <v>1</v>
          </cell>
          <cell r="CH1602">
            <v>1</v>
          </cell>
          <cell r="CM1602">
            <v>1</v>
          </cell>
          <cell r="CQ1602">
            <v>1</v>
          </cell>
          <cell r="CU1602">
            <v>1</v>
          </cell>
          <cell r="CX1602">
            <v>0</v>
          </cell>
          <cell r="CY1602">
            <v>1</v>
          </cell>
          <cell r="DB1602">
            <v>0</v>
          </cell>
          <cell r="DC1602" t="str">
            <v>Sandskrinneblom &lt;i&gt;Arabidopsis arenosa&lt;/i&gt; er en østeuropeisk, ettårig art med meget stor frøproduksjon per individ. Den blomstrer tidlig og visner ofte ned før sankthans. Frøene spres passivt og med transportmidler, inkludert føtter/sko.</v>
          </cell>
          <cell r="DD1602" t="str">
            <v>&lt;p&gt;Sandskrinneblom&lt;em&gt; &lt;/em&gt;synes å ha kommet inn omtrent samtidig på flere steder i VA Kristiansand, Vennesla og Mandal mellom 1870 og 1900, med et tidlig funn også i Ho Bergen 1877. Innførsel synes å ha skjedd med grasfrø og med transportmidler (særlig med tog). Spredningen de første tiårene var langsom, men økte fra ca. 1900 med et tidlig funn i Op Nord-Aurdal 1898. Ekspansjonen har siden vært jamn og rask inntil arten på 1940-tallet hadde nådd Troms og Øst-Finnmark (Sør-Varanger). Deretter er det skjedd fortetning, og fra ca. 1980 har arten vært omtrent like hyppig som den er i dag. Arten er funnet i alle fylker og opp til over 1200 m som frøreproduserende.&lt;/p&gt;</v>
          </cell>
          <cell r="DE1602" t="str">
            <v>Arten kom trolig først inn med grasfrø og har siden spredt seg særlig sterkt med transportmidler langs veier og jernbane. Påfallende mange førstefunn i kommuner er gjort på jernbanestasjoner, særlig i innlandet.</v>
          </cell>
          <cell r="DF1602" t="str">
            <v>Invasjonspotensialet er stort, med maksimum skår for median levetid og høg (med usikkerhet til moderat) ekspansjonshastighet. Det store invasjonspotensialet er et stykke på vei realisert i Sør-Norge, men ikke i Nord-Norge ennå. Arten er så vanlig i visse områder at den er sterkt underregistrert. Den har f.eks. hver vår en 50 km lang, nesten sammenhengende forekomst av individer langs hovedveien i Nord-Østerdalen (R. Elven, pers. obs.), men er bare registrert med herbariebelegg eller artsobservasjoner 3-4 ganger i hver kommune der.</v>
          </cell>
          <cell r="DG1602" t="str">
            <v>Til tross for at arten forekommer i store mengder, kjenner vi ikke til noen negativ økologisk effekt. Den blomstrer og visner ned såpass tidlig at den knapt fører til noen fortrengning.</v>
          </cell>
          <cell r="DH1602" t="str">
            <v>&lt;p&gt;Sandskrinneblom vurderes til potensielt høg risiko, og utelukkende på grunn av invasjonspotensialet. Arten inntar hovedsakelig diverse typer skrotemark, men er også lokalt (i Fi Sør-Varanger) etablert i sandmæler langs elver og kyst.&lt;br/&gt;&lt;/p&gt;</v>
          </cell>
          <cell r="DI1602">
            <v>0</v>
          </cell>
        </row>
        <row r="1603">
          <cell r="B1603" t="str">
            <v>Arctium tomentosum</v>
          </cell>
          <cell r="C1603" t="str">
            <v>Mill.</v>
          </cell>
          <cell r="D1603" t="str">
            <v>ullborre</v>
          </cell>
          <cell r="E1603">
            <v>130586</v>
          </cell>
          <cell r="F1603">
            <v>100423</v>
          </cell>
          <cell r="G1603" t="str">
            <v>ExpertGroups/Karplanter/N</v>
          </cell>
          <cell r="H1603" t="str">
            <v>Karplanter</v>
          </cell>
          <cell r="I1603" t="str">
            <v>Karplanter</v>
          </cell>
          <cell r="J1603" t="str">
            <v>AlienSpecie</v>
          </cell>
          <cell r="N1603">
            <v>4</v>
          </cell>
          <cell r="Q1603">
            <v>3</v>
          </cell>
          <cell r="R1603" t="str">
            <v>V</v>
          </cell>
          <cell r="T1603" t="str">
            <v>SE</v>
          </cell>
          <cell r="U1603">
            <v>5</v>
          </cell>
          <cell r="V1603" t="str">
            <v>4A,3H</v>
          </cell>
          <cell r="W1603" t="str">
            <v>HI</v>
          </cell>
          <cell r="X1603">
            <v>5</v>
          </cell>
          <cell r="Y1603">
            <v>4</v>
          </cell>
          <cell r="Z1603">
            <v>3</v>
          </cell>
          <cell r="AA1603">
            <v>1843</v>
          </cell>
          <cell r="AB1603" t="str">
            <v>terrestrial</v>
          </cell>
          <cell r="AD1603" t="str">
            <v>origin</v>
          </cell>
          <cell r="AE1603" t="str">
            <v>yes</v>
          </cell>
          <cell r="AF1603" t="str">
            <v>unknown</v>
          </cell>
          <cell r="AG1603">
            <v>1865</v>
          </cell>
          <cell r="AH1603" t="str">
            <v>Oslo: Oslo</v>
          </cell>
          <cell r="AI1603">
            <v>2</v>
          </cell>
          <cell r="AJ1603" t="str">
            <v>V</v>
          </cell>
          <cell r="AN1603">
            <v>5</v>
          </cell>
          <cell r="AO1603" t="str">
            <v>introductionStowaway,spreadTransportpollution,spreadNaturalDispersal,introductionTransportpollution</v>
          </cell>
          <cell r="AP1603" t="str">
            <v>Øs,OsA,He,Op,Bu,Ve,Te,Aa,Va,Ro,Sf,St,Nt,No,Tr</v>
          </cell>
          <cell r="AQ1603">
            <v>800</v>
          </cell>
          <cell r="AR1603">
            <v>10</v>
          </cell>
          <cell r="AS1603">
            <v>8000</v>
          </cell>
          <cell r="AT1603">
            <v>192000</v>
          </cell>
          <cell r="AU1603">
            <v>16000</v>
          </cell>
          <cell r="AV1603">
            <v>100</v>
          </cell>
          <cell r="AW1603" t="str">
            <v>Ingen kjent effekt</v>
          </cell>
          <cell r="AX1603" t="str">
            <v>Ingen kjent effekt</v>
          </cell>
          <cell r="BC1603" t="str">
            <v>Ingen kjent effekt</v>
          </cell>
          <cell r="BD1603" t="str">
            <v>Ingen kjent effekt</v>
          </cell>
          <cell r="BE1603" t="str">
            <v>no</v>
          </cell>
          <cell r="BF1603" t="str">
            <v>no</v>
          </cell>
          <cell r="BK1603" t="str">
            <v>temperate_nemoral:Europe,Asia|temperate_dry:Europe,Asia|subtropic_mediterranean:Europe,Asia</v>
          </cell>
          <cell r="BM1603" t="str">
            <v>temperate_nemoral:Europe,Asia,NorthAndCentralAmerica|temperate_dry:Europe,Asia|subtropic_mediterranean:Europe,Asia</v>
          </cell>
          <cell r="BO1603">
            <v>4</v>
          </cell>
          <cell r="BR1603" t="str">
            <v>RedListCategoryLevel</v>
          </cell>
          <cell r="BT1603">
            <v>3</v>
          </cell>
          <cell r="BW1603" t="str">
            <v>SpreadYearlyIncreaseObservations</v>
          </cell>
          <cell r="BX1603">
            <v>232</v>
          </cell>
          <cell r="BY1603">
            <v>1</v>
          </cell>
          <cell r="CB1603" t="str">
            <v>T35,T37,T40,T41,T42,T43,T44</v>
          </cell>
          <cell r="CC1603">
            <v>1</v>
          </cell>
          <cell r="CH1603">
            <v>1</v>
          </cell>
          <cell r="CM1603">
            <v>1</v>
          </cell>
          <cell r="CQ1603">
            <v>1</v>
          </cell>
          <cell r="CU1603">
            <v>3</v>
          </cell>
          <cell r="CW1603" t="str">
            <v>X</v>
          </cell>
          <cell r="CX1603">
            <v>3</v>
          </cell>
          <cell r="CY1603">
            <v>1</v>
          </cell>
          <cell r="DB1603">
            <v>0</v>
          </cell>
          <cell r="DC1603" t="str">
            <v>Ullborre &lt;em&gt;Arctium tomentosum &lt;/em&gt;er en toårig urt med stor frøproduksjon og meget effektiv spredning med pattedyr (fruktkorgene har kroker, og fruktene ristes ut av korgene mens dyra går). Arten hører heime i Europa og Vest-Asia og er trolig kommet inn til Norge som tidlig jordbruksfølgeplante (arkeofytt) før 1800 eller med grasfrø og ulike transporter rundt midten av 1800-tallet, trolig fra Sør-Skandinavia og/eller Mellom-Europa. Den er solid etablert på en rekke typer kulturmark og skrotemark.</v>
          </cell>
          <cell r="DD1603" t="str">
            <v>&lt;p&gt;Ullborre kan ha vært etablert i landet før 1800, men den første dokumentasjonen er fra rett før 1850, med det tidligste daterte funnet i Te Kviteseid i 1843 og de neste, mer permanente forekomstene i Oslo fra 1865 og Te Porsgrunn: Frednes (ballastplass) fra 1873. Noen av de tidlige forekomstene skyldes deponering av ballastjord, men ikke alle. Allmenn transport og kanskje såfrø er andre kilder. Arten har hatt en jamn ekspansjon helt fram til nå, med etablering på Østlandet inn til Mjøsområdet og de nedre delene av de store dalførene og langs kysten til Rogaland, med et atskilt delområde ved Trondheimsfjorden og mer spredte forekomster i Nord-Norge. Utbredelsen har et noe østlig preg.&lt;/p&gt;</v>
          </cell>
          <cell r="DE1603" t="str">
            <v>Arten er i nyere tid (etter 1800) kommet inn med ballastjord (få steder), grasfrø og ulike transporter. Den spres videre ved at de krokpiggete korgene henger fast i alt de kan henge seg i.</v>
          </cell>
          <cell r="DF1603" t="str">
            <v>Invasjonspotensialet er stort, med lang median levetid og moderat ekspansjonshastighet.</v>
          </cell>
          <cell r="DG1603" t="str">
            <v>Ullborre vurderes å ha middels økologisk effekt, med usikkerhet til liten effekt. Effekten ligger i hybridisering med introgresjon. Arten hybridiserer med alle de tre andre artene av slekta. Disse er stedegne eller tidlige fremmede (før 1800) arter i Norge: småborre &lt;i&gt;A. minus&lt;/i&gt;, storborre &lt;i&gt;A. lappa&lt;/i&gt; og skyggeborre &lt;i&gt;A. nemorosum&lt;/i&gt;. Småborre er knyttet til skrotemark og kulturmark, og i noe mindre grad til skog, og hybridiseringen med ullborre er begrenset til skrotemark. Storborre er en ren skrotemark- og kulturmark-art, og hybridiseringen skjer på samme type mark. Skyggeborre er mer en skog-art, og her er det bare rapportert et par og svært usikkert identifiserte hybrider fra He Ringsaker. Hybridiseringen mellom borrene er dermed ikke noe vesentlig problem i norsk natur (og vi har derfor satt usikkerhet ned til liten effekt). Hybridene har en betydelig grad av fertilitet (ca. 20 % frøsetting og morfologisk godt pollen, se Duistermaat 1996), og hybridsvermer som knytter sammen artene kan ofte observeres i Norge, men er dårlig dokumentert. Ullborre blir også en stor plante som kan skygge og trenge ut andre arter, men det skjer bare på skrotemark og er av liten betydning for norsk natur ellers.</v>
          </cell>
          <cell r="DH1603" t="str">
            <v>&lt;p&gt;Ullborre vurderes til svært høg økologisk risiko, med usikkerhet til høg risiko. Arten er knyttet til skrotemark og har liten innvirkning på mindre påvirkete naturtyper, men den har introgressiv hybridisering med de tre andre norske artene av slekta, to av disse er hjemlige. Sjøl om den formelt sett dermed får svært høg (til høg) risiko, vurderer vi den som uten særlig risiko i norsk natur unntatt på sterkt forandret (menneskeskapt) mark.&lt;br/&gt;&lt;/p&gt;</v>
          </cell>
          <cell r="DI1603">
            <v>1</v>
          </cell>
        </row>
        <row r="1604">
          <cell r="B1604" t="str">
            <v>Aesculus hippocastanum</v>
          </cell>
          <cell r="C1604" t="str">
            <v>L.</v>
          </cell>
          <cell r="D1604" t="str">
            <v>hestekastanje</v>
          </cell>
          <cell r="E1604">
            <v>63524</v>
          </cell>
          <cell r="F1604">
            <v>103564</v>
          </cell>
          <cell r="G1604" t="str">
            <v>ExpertGroups/Karplanter/N</v>
          </cell>
          <cell r="H1604" t="str">
            <v>Karplanter</v>
          </cell>
          <cell r="I1604" t="str">
            <v>Karplanter</v>
          </cell>
          <cell r="J1604" t="str">
            <v>AlienSpecie</v>
          </cell>
          <cell r="N1604">
            <v>4</v>
          </cell>
          <cell r="Q1604">
            <v>1</v>
          </cell>
          <cell r="T1604" t="str">
            <v>PH</v>
          </cell>
          <cell r="U1604">
            <v>3</v>
          </cell>
          <cell r="V1604" t="str">
            <v>4A,1</v>
          </cell>
          <cell r="X1604">
            <v>3</v>
          </cell>
          <cell r="Y1604">
            <v>4</v>
          </cell>
          <cell r="Z1604">
            <v>1</v>
          </cell>
          <cell r="AA1604">
            <v>1754</v>
          </cell>
          <cell r="AB1604" t="str">
            <v>terrestrial</v>
          </cell>
          <cell r="AD1604" t="str">
            <v>unknown</v>
          </cell>
          <cell r="AE1604" t="str">
            <v>yes</v>
          </cell>
          <cell r="AF1604" t="str">
            <v>unknown</v>
          </cell>
          <cell r="AG1604">
            <v>1946</v>
          </cell>
          <cell r="AH1604" t="str">
            <v>Oslo: Bygdøy</v>
          </cell>
          <cell r="AI1604">
            <v>30</v>
          </cell>
          <cell r="AJ1604" t="str">
            <v>V</v>
          </cell>
          <cell r="AL1604">
            <v>2</v>
          </cell>
          <cell r="AM1604" t="str">
            <v>importDirect</v>
          </cell>
          <cell r="AN1604">
            <v>3</v>
          </cell>
          <cell r="AO1604" t="str">
            <v>introductionEscaped,spreadNaturalDispersal</v>
          </cell>
          <cell r="AP1604" t="str">
            <v>Øs,OsA,He,Op,Bu,Ve,Te,Aa,Va,Ro,Ho,Sf,Mr,St,Nt</v>
          </cell>
          <cell r="AQ1604">
            <v>900</v>
          </cell>
          <cell r="AR1604">
            <v>5</v>
          </cell>
          <cell r="AS1604">
            <v>4500</v>
          </cell>
          <cell r="AT1604">
            <v>193000</v>
          </cell>
          <cell r="AU1604">
            <v>9000</v>
          </cell>
          <cell r="AV1604">
            <v>50</v>
          </cell>
          <cell r="AW1604" t="str">
            <v>Ingen kjent effekt</v>
          </cell>
          <cell r="AX1604" t="str">
            <v>Ingen kjent effekt</v>
          </cell>
          <cell r="BC1604" t="str">
            <v>Ingen kjent effekt</v>
          </cell>
          <cell r="BD1604" t="str">
            <v>Ingen kjent effekt</v>
          </cell>
          <cell r="BE1604" t="str">
            <v>no</v>
          </cell>
          <cell r="BF1604" t="str">
            <v>no</v>
          </cell>
          <cell r="BG1604" t="str">
            <v>V</v>
          </cell>
          <cell r="BK1604" t="str">
            <v>temperate_nemoral:Europe</v>
          </cell>
          <cell r="BM1604" t="str">
            <v>temperate_nemoral:Europe,Oceania,NorthAndCentralAmerica|subtropic_mediterranean:Europe</v>
          </cell>
          <cell r="BO1604">
            <v>4</v>
          </cell>
          <cell r="BR1604" t="str">
            <v>RedListCategoryLevel</v>
          </cell>
          <cell r="BT1604">
            <v>3</v>
          </cell>
          <cell r="BW1604" t="str">
            <v>SpreadYearlyIncreaseObservations</v>
          </cell>
          <cell r="BX1604">
            <v>213</v>
          </cell>
          <cell r="BY1604">
            <v>1</v>
          </cell>
          <cell r="CB1604" t="str">
            <v>T35,T40,T4-C-3,T4-C-4,T4-C-7,T4-C-8,T4-C-18,T4-C-19</v>
          </cell>
          <cell r="CC1604">
            <v>1</v>
          </cell>
          <cell r="CH1604">
            <v>1</v>
          </cell>
          <cell r="CM1604">
            <v>1</v>
          </cell>
          <cell r="CQ1604">
            <v>1</v>
          </cell>
          <cell r="CU1604">
            <v>1</v>
          </cell>
          <cell r="CX1604">
            <v>0</v>
          </cell>
          <cell r="CY1604">
            <v>1</v>
          </cell>
          <cell r="DB1604">
            <v>0</v>
          </cell>
          <cell r="DC1604" t="str">
            <v>Hestekastanje &lt;em&gt;Aesculus hippocastanum&lt;/em&gt; er et langlevd, middels stort tre som formerer seg seksuelt med frø. Fruktene (nøttene) faller passivt ned på bakken og spres videre med store fugler og pattedyr. Arten vokser som hjemlig bare i et lite område på indre Balkan og regnes som en tertiær-relikt i Europas flora (eneste europeiske art av ei asiatisk og amerikansk slekt). Arten er opplagt fremmed i Norge, men siden den ble dyrket allerede på midten av 1750-tallet, kan det ikke utelukkes at den fantes forvillet før 1800 selv om første dokumenterte funn i norsk natur er mye senere.</v>
          </cell>
          <cell r="DD1604" t="str">
            <v>&lt;p&gt;Første dokumenterte funn av hestekastanje i Norge var i 1862, men det er først over 80 år senere, i 1946, at første etablering basert på forvillete planter er dokumentert. De fleste funnene fram til midten av 1900-tallet angir kun en grov lokalitet og gir ingen informasjon om økologi eller funnsted forøvrig. Fram til midten av 1960-tallet hadde arten en langsom spredning. Spredningen ser ut til å ha økt siden, spesielt de siste fire-fem årene, men noe av dette kan også være knyttet til større oppmerksomhet omkring arten de senere årene (mange av funnene de siste årene er fra Artsobservasjoner). Arten har lang generasjonstid, noe som forsinket spredningen i begynnelsen. Den er meget populær i større hager, parker og langs gater, med stor fruktproduksjon og spireprosent, og ekspansjonen forventes å fortsette med økt takt etter hvert som arten blir hyppigere i norsk natur.&lt;/p&gt;</v>
          </cell>
          <cell r="DE1604" t="str">
            <v>Hestekastanje er innført som prydtre og frøforvillet. Arten sprer seg fra hager og parkanlegg, og er i tillegg såpass vanlig i norsk natur at den nok driver en god del egenspredning i tillegg.</v>
          </cell>
          <cell r="DF1604" t="str">
            <v>Invasjonspotensialet er stort: arten har en stor og trygg bestand i Norge med lang median levetid, og den skårer moderat høyt på ekspansjonshastighet.</v>
          </cell>
          <cell r="DG1604" t="str">
            <v>Det er ingen dokumenterte negative økologiske effekter knyttet til hestekastanje i norsk natur. De fleste funn er fra skrotemark, veikanter og ulike utbyggingsområder, men arten kan også gå inn i ulike skogtyper med innslag av edelløvtrær. Foreløpig forekommer den ikke i en slik mengde i slike naturtyper at det er snakk om noe fortrengning. I nordøstlige USA har arten imidlertid blitt presentert som "Weed of the week", hvor det angis at den konkurrerer med hjemlige arter om lys, vann og næring (se USDA Forest Service, 2005).</v>
          </cell>
          <cell r="DH1604" t="str">
            <v>&lt;p&gt;Arten har vært dyrket lenge i bynære strøk, og ingen av de tidlig dokumenterte funn av arten i Norge, fra det første i 1862 fram til 1940-tallet, gir informasjon om økologi eller funnsted for øvrig: de antas å være fra plantete trær. Det er først i 1946 at etablering bygd på forvillete planter er dokumentert fra Oslo: Bygdøy. Siden midten av 1940-tallet ser det ut til å ha vært en jevn spredning av arten fra slike plantete trær. Per i dag går nordgrensa i NT Levanger, men det forventes at denne arten kan spre seg ytterligere. Mange funn av forvillete planter er fra skrotemark, veikanter og ulike typer av utbyggingsområder, men hestekastanje går også inn i ulike skogtyper med innslag av edelløvtrær. Med en vekstrate i antall kjente forekomster på over 40 % per tiår (og økende fra 30 % per tiår i perioden 1941-1960 til 51 % i perioden 1980-2010), kan vi forvente stadig sterkere spredning av hestekastanje. Vi har imidlertid ikke grunnlag for å si at den utgjør en økologisk risiko i norsk natur nå eller vil gjøre det i løpet av de kommende tiår.&lt;/p&gt;</v>
          </cell>
          <cell r="DI1604">
            <v>2</v>
          </cell>
        </row>
        <row r="1605">
          <cell r="B1605" t="str">
            <v>Lepidium ruderale</v>
          </cell>
          <cell r="C1605" t="str">
            <v>L.</v>
          </cell>
          <cell r="D1605" t="str">
            <v>stankkarse</v>
          </cell>
          <cell r="E1605">
            <v>61216</v>
          </cell>
          <cell r="F1605">
            <v>101256</v>
          </cell>
          <cell r="G1605" t="str">
            <v>ExpertGroups/Karplanter/N</v>
          </cell>
          <cell r="H1605" t="str">
            <v>Karplanter</v>
          </cell>
          <cell r="I1605" t="str">
            <v>Karplanter</v>
          </cell>
          <cell r="J1605" t="str">
            <v>AlienSpecie</v>
          </cell>
          <cell r="N1605">
            <v>4</v>
          </cell>
          <cell r="O1605" t="str">
            <v>V</v>
          </cell>
          <cell r="Q1605">
            <v>1</v>
          </cell>
          <cell r="T1605" t="str">
            <v>PH</v>
          </cell>
          <cell r="U1605">
            <v>3</v>
          </cell>
          <cell r="V1605" t="str">
            <v>4A,1</v>
          </cell>
          <cell r="W1605" t="str">
            <v>LO</v>
          </cell>
          <cell r="X1605">
            <v>3</v>
          </cell>
          <cell r="Y1605">
            <v>4</v>
          </cell>
          <cell r="Z1605">
            <v>1</v>
          </cell>
          <cell r="AA1605" t="str">
            <v>1820-tallet</v>
          </cell>
          <cell r="AB1605" t="str">
            <v>terrestrial</v>
          </cell>
          <cell r="AD1605" t="str">
            <v>unknown</v>
          </cell>
          <cell r="AE1605" t="str">
            <v>yes</v>
          </cell>
          <cell r="AF1605" t="str">
            <v>unknown</v>
          </cell>
          <cell r="AG1605" t="str">
            <v>1820-tallet</v>
          </cell>
          <cell r="AH1605" t="str">
            <v>Oslo: flere steder</v>
          </cell>
          <cell r="AI1605">
            <v>1</v>
          </cell>
          <cell r="AJ1605" t="str">
            <v>V</v>
          </cell>
          <cell r="AN1605">
            <v>7</v>
          </cell>
          <cell r="AO1605" t="str">
            <v>introductionTransportpollution,introductionStowaway,spreadStowaway,spreadNaturalDispersal</v>
          </cell>
          <cell r="AP1605" t="str">
            <v>Øs,OsA,He,Op,Bu,Ve,Te,Ro,Sf,St</v>
          </cell>
          <cell r="AQ1605">
            <v>800</v>
          </cell>
          <cell r="AR1605">
            <v>5</v>
          </cell>
          <cell r="AS1605">
            <v>4000</v>
          </cell>
          <cell r="AT1605">
            <v>113000</v>
          </cell>
          <cell r="AU1605">
            <v>6000</v>
          </cell>
          <cell r="AV1605">
            <v>90</v>
          </cell>
          <cell r="AW1605" t="str">
            <v>Ingen kjent effekt</v>
          </cell>
          <cell r="AX1605" t="str">
            <v>Ingen kjent effekt</v>
          </cell>
          <cell r="BC1605" t="str">
            <v>Ingen kjent effekt</v>
          </cell>
          <cell r="BD1605" t="str">
            <v>Ingen kjent effekt</v>
          </cell>
          <cell r="BE1605" t="str">
            <v>no</v>
          </cell>
          <cell r="BF1605" t="str">
            <v>no</v>
          </cell>
          <cell r="BG1605" t="str">
            <v>V</v>
          </cell>
          <cell r="BK1605" t="str">
            <v>temperate_nemoral:Asia|temperate_dry:Asia</v>
          </cell>
          <cell r="BM1605" t="str">
            <v>temperate_boreal:Europe|temperate_nemoral:Europe,Asia,Oceania,NorthAndCentralAmerica|temperate_dry:Asia|subtropic_mediterranean:Europe,Asia</v>
          </cell>
          <cell r="BO1605">
            <v>4</v>
          </cell>
          <cell r="BR1605" t="str">
            <v>RedListCategoryLevel</v>
          </cell>
          <cell r="BT1605">
            <v>3</v>
          </cell>
          <cell r="BV1605" t="str">
            <v>X</v>
          </cell>
          <cell r="BW1605" t="str">
            <v>SpreadYearlyIncreaseObservations</v>
          </cell>
          <cell r="BX1605">
            <v>180</v>
          </cell>
          <cell r="BY1605">
            <v>1</v>
          </cell>
          <cell r="CB1605" t="str">
            <v>T32,T35,T37,T39,T40,T41,T42,T43</v>
          </cell>
          <cell r="CC1605">
            <v>1</v>
          </cell>
          <cell r="CH1605">
            <v>1</v>
          </cell>
          <cell r="CM1605">
            <v>1</v>
          </cell>
          <cell r="CQ1605">
            <v>1</v>
          </cell>
          <cell r="CU1605">
            <v>1</v>
          </cell>
          <cell r="CX1605">
            <v>0</v>
          </cell>
          <cell r="CY1605">
            <v>1</v>
          </cell>
          <cell r="DB1605">
            <v>0</v>
          </cell>
          <cell r="DC1605" t="str">
            <v>Stankkarse &lt;i&gt;Lepidium ruderale&lt;/i&gt; er en ettårig art, antydningsvis fra Sentral-Asia, men som har fulgt med jordbruket tidlig til Europa. Den har frøformering, og frøene fester seg i alt som beveger seg (føtter, dyr, maskiner, biler og tog). Den okkuperer skrotemark, bare en sjelden gang tørre semi-naturlige enger, men er en av de aller vanligste ugrasene i indre deler av byene på Østlandet.</v>
          </cell>
          <cell r="DD1605" t="str">
            <v>&lt;p&gt;Stankkarse synes fra først av å ha kommet inn vesentlig med ballastjord, trolig mens denne fortsatt ble dumpet i sjøen. De tidligste funnene er rundt indre Oslofjord, men det er også tidlige funn i storparten av ballasthavnene helt nord til MR Kristiansund, og noe senere ST Trondheim. Arten synes nesten øyeblikkelig å ha fått fotfeste i Oslo, mens de andre funnene før 1900 kan skyldes tilfeldige innførsler. Siden har arten spredt og etablert seg jamt på Østlandet fra Østfold og Vestfold nord til Gudbrandsdalen (og over til SF Lærdal). Mange av de tidligste funnene i flere områder er gjort på jernbanestasjoner (Mjøsområdet, Gudbrandsdalen, Hallingdal). Toget har opplagt vært en viktig spredningshjelp. Fra 1920-tallet er det også svært mange funn ved møller, og arten har tydeligvis kommet inn som forurensning med korn. Disse er til dels i områder hvor den aldri helt har greidd å etablere seg: Telemark, Vest-Agder, Rogaland, Hordaland, Sør-Trøndelag. Arten er pr. idag bare stabil på Østlandet, men der er den til gjengjeld nesten ekstremt vanlig i mange byer, Oslo spesielt. Vi har estimert individtallet til å være i millionklassen, og dette vil være opplagt for alle som tar seg en tur rundt i sentrum av Østlandsbyene, særlig Oslo, en sommerdag. Arten har trolig nådd sitt potensielle utbredelsesområde, men fortettes fortsatt i stort omfang.&lt;/p&gt;</v>
          </cell>
          <cell r="DE1605" t="str">
            <v>Arten er kommet inn med ballastjord, som forurensning med korn, og med transportmidler. Effektiv videre spredning skjer med transportmidler (bil og særlig tog) og med tråkk.</v>
          </cell>
          <cell r="DF1605" t="str">
            <v>Invasjonspotensialet er stort, med usikkerhet til moderat, i en kombinasjon mellom lang median levetid og moderat (til begrenset) ekspansjonshastighet som beregnet ut fra valgt metode. Metoden tar ikke høyde for at arten nå neglisjeres av praktisk talt alle observatører, og vi antar at denne ekspansjonshastigheten er sterkt undervurdert.</v>
          </cell>
          <cell r="DG1605" t="str">
            <v>Ingen kjent negativ økologisk effekt er knyttet til arten, til tross for det enorme individantallet denne arten årvisst opptrer med.</v>
          </cell>
          <cell r="DH1605" t="str">
            <v>&lt;p&gt;Stankkarse vurderes til potensielt høg risiko, med usikkerhet ned til låg risiko, og utelukkende på grunn av invasjonspotensialet. Arten har inntatt og er blitt ytterst vanlig og tallrik på en rekke ulike typer skrotemark (i vid betydning), men er ikke invasiv i noen mindre påvirket naturtype. Til tross for det enorme individtallet gjør den neppe noen påvisbar skade.&lt;/p&gt;</v>
          </cell>
          <cell r="DI1605">
            <v>0</v>
          </cell>
        </row>
        <row r="1606">
          <cell r="B1606" t="str">
            <v>Arabidopsis suecica</v>
          </cell>
          <cell r="C1606" t="str">
            <v>(Fr.) Norrl.</v>
          </cell>
          <cell r="D1606" t="str">
            <v>svensk skrinneblom</v>
          </cell>
          <cell r="E1606">
            <v>130538</v>
          </cell>
          <cell r="F1606">
            <v>101080</v>
          </cell>
          <cell r="G1606" t="str">
            <v>ExpertGroups/Karplanter/N</v>
          </cell>
          <cell r="H1606" t="str">
            <v>Karplanter</v>
          </cell>
          <cell r="I1606" t="str">
            <v>Karplanter</v>
          </cell>
          <cell r="J1606" t="str">
            <v>AlienSpecie</v>
          </cell>
          <cell r="N1606">
            <v>4</v>
          </cell>
          <cell r="Q1606">
            <v>1</v>
          </cell>
          <cell r="T1606" t="str">
            <v>PH</v>
          </cell>
          <cell r="U1606">
            <v>3</v>
          </cell>
          <cell r="V1606" t="str">
            <v>4A,1</v>
          </cell>
          <cell r="X1606">
            <v>3</v>
          </cell>
          <cell r="Y1606">
            <v>4</v>
          </cell>
          <cell r="Z1606">
            <v>1</v>
          </cell>
          <cell r="AA1606">
            <v>1939</v>
          </cell>
          <cell r="AB1606" t="str">
            <v>terrestrial</v>
          </cell>
          <cell r="AD1606" t="str">
            <v>other</v>
          </cell>
          <cell r="AE1606" t="str">
            <v>yes</v>
          </cell>
          <cell r="AF1606" t="str">
            <v>unknown</v>
          </cell>
          <cell r="AG1606">
            <v>1939</v>
          </cell>
          <cell r="AH1606" t="str">
            <v>ST Røros: Kongens gruve</v>
          </cell>
          <cell r="AI1606">
            <v>1</v>
          </cell>
          <cell r="AJ1606" t="str">
            <v>V</v>
          </cell>
          <cell r="AN1606">
            <v>4</v>
          </cell>
          <cell r="AO1606" t="str">
            <v>introductionStowaway,spreadTransportpollution,spreadStowaway,spreadNaturalDispersal</v>
          </cell>
          <cell r="AP1606" t="str">
            <v>Øs,OsA,He,Op,Bu,Ve,Te,Mr,St,Nt,No</v>
          </cell>
          <cell r="AQ1606">
            <v>700</v>
          </cell>
          <cell r="AR1606">
            <v>5</v>
          </cell>
          <cell r="AS1606">
            <v>3500</v>
          </cell>
          <cell r="AT1606">
            <v>145000</v>
          </cell>
          <cell r="AU1606">
            <v>7000</v>
          </cell>
          <cell r="AV1606">
            <v>100</v>
          </cell>
          <cell r="AW1606" t="str">
            <v>Ingen kjent effekt</v>
          </cell>
          <cell r="AX1606" t="str">
            <v>Ingen kjent effekt</v>
          </cell>
          <cell r="BC1606" t="str">
            <v>Ingen kjent effekt</v>
          </cell>
          <cell r="BD1606" t="str">
            <v>Ingen kjent effekt</v>
          </cell>
          <cell r="BE1606" t="str">
            <v>no</v>
          </cell>
          <cell r="BF1606" t="str">
            <v>no</v>
          </cell>
          <cell r="BG1606" t="str">
            <v>V</v>
          </cell>
          <cell r="BK1606" t="str">
            <v>temperate_boreal:Europe|temperate_nemoral:Europe</v>
          </cell>
          <cell r="BM1606" t="str">
            <v>temperate_boreal:Europe|temperate_nemoral:Europe</v>
          </cell>
          <cell r="BO1606">
            <v>4</v>
          </cell>
          <cell r="BR1606" t="str">
            <v>RedListCategoryLevel</v>
          </cell>
          <cell r="BT1606">
            <v>3</v>
          </cell>
          <cell r="BW1606" t="str">
            <v>SpreadYearlyIncreaseObservations</v>
          </cell>
          <cell r="BX1606">
            <v>369</v>
          </cell>
          <cell r="BY1606">
            <v>1</v>
          </cell>
          <cell r="CB1606" t="str">
            <v>T35,T37,T40,T41,T42,T43,T44,T45</v>
          </cell>
          <cell r="CC1606">
            <v>1</v>
          </cell>
          <cell r="CH1606">
            <v>1</v>
          </cell>
          <cell r="CM1606">
            <v>1</v>
          </cell>
          <cell r="CQ1606">
            <v>1</v>
          </cell>
          <cell r="CU1606">
            <v>1</v>
          </cell>
          <cell r="CX1606">
            <v>0</v>
          </cell>
          <cell r="CY1606">
            <v>1</v>
          </cell>
          <cell r="DB1606">
            <v>0</v>
          </cell>
          <cell r="DC1606" t="str">
            <v>Svensk skrinneblom er en liten, ettårig urt med stor frøproduksjon. Frøene spres passivt og svært effektivt med alle transportmidler, inkludert føtter/sko. Den er praktisk talt bare registrert i ulike typer kulturmark og skrotemark .</v>
          </cell>
          <cell r="DD1606" t="str">
            <v>&lt;p&gt;Svensk skrinneblom&lt;em&gt; &lt;/em&gt;ble først funnet i Norge ved Kongens gruve i ST Røros i 1939. Den kom mest trolig som blindpassasjer med en eller annen transport fra Sverige (arten spres meget lett med bil, men enda lettere med tog). Deretter dukket den opp flere steder på Røros før den i 1942 ble funnet ved Nordre Geiteryggen gruve i He Folldal, sikkert spredt fra Røros. Neste funn var i 1946 ved Sulstua i NT Verdal, rett ved svenskegrensa, sikkert en ny innvandring fulgt av flere i NT Meråker og Stjørdal. Slik har det fortsatt, med første forekomst i Gudbrandsdalen i Op Nord-Fron i 1950, i Gauldalen i ST Midtre Gauldal i 1959, i No Narvik og Te Porsgrunn i 1964, og i He Åsnes i 1970, osv. Arten har fått fast fotfeste i de østre dalførene fra Solør nord til Nord-Trøndelag og vest til Oslo-området, Telemark, Gudbrandsdalen og over til Romsdal (MR Rauma). Den er fortsatt i ekspansjon, særlig langs jernbaner og veier, og påfallende mange førstefunn i kommuner er gjort på jernbanestasjoner. Utviklingen antas å fortsette.&lt;/p&gt;</v>
          </cell>
          <cell r="DE1606" t="str">
            <v>Arten er kommet inn som blindpassasjer med transportmidler, og det er også vektorene for nesten all videre spredning. Spesielt jernbanen har vært viktig som spredningsvei og vektor.</v>
          </cell>
          <cell r="DF1606" t="str">
            <v>Invasjonspotensialet er stort, med lang median levetid og moderat ekspansjonshastighet (300-430 m/år). Forekomstarealet er stort, men likevel er bare mindre deler av det potensielle arealet foreløpig fylt.</v>
          </cell>
          <cell r="DG1606" t="str">
            <v>Ingen kjent negativ økologisk effekt er knyttet til arten. Sjøl om arten kan opptre med store individtall, er den småvokst og visner ned tidlig i sesongen. Den har ingen fortrengningseffekt vi kjenner til.</v>
          </cell>
          <cell r="DH1606" t="str">
            <v>&lt;p&gt;Svensk skrinneblom vurderes til potensielt høg økologisk risiko, men utelukkende på grunn av invasjonspotensialet. Den er kommet på brei front (Akershus - Nordland) inn fra Sverige i løpet av de siste 75 år og er fortsatt i ekspansjon, men er strengt knyttet til skrotemark.&lt;br/&gt;&lt;/p&gt;</v>
          </cell>
          <cell r="DI1606">
            <v>1</v>
          </cell>
        </row>
        <row r="1607">
          <cell r="B1607" t="str">
            <v>Scilla luciliae</v>
          </cell>
          <cell r="C1607" t="str">
            <v>(Boiss.) Speta</v>
          </cell>
          <cell r="D1607" t="str">
            <v>stor snøstjerne</v>
          </cell>
          <cell r="E1607">
            <v>137522</v>
          </cell>
          <cell r="F1607">
            <v>99459</v>
          </cell>
          <cell r="G1607" t="str">
            <v>ExpertGroups/Karplanter/N</v>
          </cell>
          <cell r="H1607" t="str">
            <v>Karplanter</v>
          </cell>
          <cell r="I1607" t="str">
            <v>Karplanter</v>
          </cell>
          <cell r="J1607" t="str">
            <v>AlienSpecie</v>
          </cell>
          <cell r="N1607">
            <v>4</v>
          </cell>
          <cell r="Q1607">
            <v>1</v>
          </cell>
          <cell r="T1607" t="str">
            <v>PH</v>
          </cell>
          <cell r="U1607">
            <v>3</v>
          </cell>
          <cell r="V1607" t="str">
            <v>4AB,1</v>
          </cell>
          <cell r="X1607">
            <v>3</v>
          </cell>
          <cell r="Y1607">
            <v>4</v>
          </cell>
          <cell r="Z1607">
            <v>1</v>
          </cell>
          <cell r="AA1607">
            <v>1994</v>
          </cell>
          <cell r="AB1607" t="str">
            <v>terrestrial</v>
          </cell>
          <cell r="AD1607" t="str">
            <v>unknown</v>
          </cell>
          <cell r="AE1607" t="str">
            <v>yes</v>
          </cell>
          <cell r="AF1607" t="str">
            <v>unknown</v>
          </cell>
          <cell r="AG1607">
            <v>1994</v>
          </cell>
          <cell r="AH1607" t="str">
            <v>VA Kristiansand: Kokleheia</v>
          </cell>
          <cell r="AI1607">
            <v>5</v>
          </cell>
          <cell r="AJ1607" t="str">
            <v>V</v>
          </cell>
          <cell r="AL1607">
            <v>1</v>
          </cell>
          <cell r="AM1607" t="str">
            <v>importDirect</v>
          </cell>
          <cell r="AN1607">
            <v>5</v>
          </cell>
          <cell r="AO1607" t="str">
            <v>introductionEscaped,spreadNaturalDispersal,spreadTransportpollution</v>
          </cell>
          <cell r="AP1607" t="str">
            <v>Øs,OsA,He,Bu,Ve,Te,Aa,Va,Ro,Mr,St,No,Tr</v>
          </cell>
          <cell r="AQ1607">
            <v>300</v>
          </cell>
          <cell r="AR1607">
            <v>10</v>
          </cell>
          <cell r="AS1607">
            <v>3000</v>
          </cell>
          <cell r="AT1607">
            <v>200000</v>
          </cell>
          <cell r="AU1607">
            <v>9000</v>
          </cell>
          <cell r="AV1607">
            <v>80</v>
          </cell>
          <cell r="AW1607" t="str">
            <v>Ingen kjent effekt</v>
          </cell>
          <cell r="AX1607" t="str">
            <v>Ingen kjent effekt</v>
          </cell>
          <cell r="BC1607" t="str">
            <v>Ingen kjent effekt</v>
          </cell>
          <cell r="BD1607" t="str">
            <v>Ingen kjent effekt</v>
          </cell>
          <cell r="BE1607" t="str">
            <v>no</v>
          </cell>
          <cell r="BF1607" t="str">
            <v>no</v>
          </cell>
          <cell r="BK1607" t="str">
            <v>temperate_nemoral:Asia</v>
          </cell>
          <cell r="BM1607" t="str">
            <v>temperate_boreal:Europe|temperate_nemoral:Europe,Asia,NorthAndCentralAmerica</v>
          </cell>
          <cell r="BO1607">
            <v>4</v>
          </cell>
          <cell r="BR1607" t="str">
            <v>RedListCategoryLevel</v>
          </cell>
          <cell r="BT1607">
            <v>4</v>
          </cell>
          <cell r="BV1607" t="str">
            <v>X</v>
          </cell>
          <cell r="BW1607" t="str">
            <v>SpreadYearlyIncreaseObservations</v>
          </cell>
          <cell r="BX1607">
            <v>543</v>
          </cell>
          <cell r="BY1607">
            <v>1</v>
          </cell>
          <cell r="CB1607" t="str">
            <v>T4,T32,T35,T37-C-3,T43-C-1,T40</v>
          </cell>
          <cell r="CC1607">
            <v>1</v>
          </cell>
          <cell r="CH1607">
            <v>1</v>
          </cell>
          <cell r="CM1607">
            <v>1</v>
          </cell>
          <cell r="CQ1607">
            <v>1</v>
          </cell>
          <cell r="CU1607">
            <v>1</v>
          </cell>
          <cell r="CX1607">
            <v>0</v>
          </cell>
          <cell r="CY1607">
            <v>1</v>
          </cell>
          <cell r="DB1607">
            <v>0</v>
          </cell>
          <cell r="DC1607" t="str">
            <v>&lt;p&gt;Stor snøstjerne &lt;em&gt;Scilla luciliae&lt;/em&gt; er en flerårig urt med lauk. Den formerer seg med frø og ved deling av løkene. Frøene spres med maur. Den kommer fra Tyrkia og dyrkes som prydplante. Stor snøstjerne&lt;i&gt; &lt;/i&gt;er nå den oftest dyrkete arten av slekta og er blitt meget vanlig i hager de siste tiårene. Arten er funnet gjentatte ganger i Troms, og må være nokså hardfør. Arten er funnet forvillet i plener og grøntanlegg, særlig kirkegårder, dessuten i løvskog (bl.a. edelløvskog), kantsoner og -kratt, grasbakke og gammel innmark.&lt;/p&gt;</v>
          </cell>
          <cell r="DD1607" t="str">
            <v>&lt;p&gt;Siden første funn i 1994 VA Kristiansand er arten registrert forvillet fra Østfold til Rogaland unntatt Oppland, &amp;#233:n gang i Møre og Romsdal, et par ganger i Sør-Trøndelag og Nordland og flere ganger i Troms. Arten er sikkert mer dyrket enn funnene av forvillete planter gir inntrykk av, og en kan regne med et visst mørketall. Vi regner med at arten er etablert i Hordaland, Sogn og Fjordane og Nord-Trøndelag også. De mange funnene i Vest-Agder skyldes særskilte registreringer av forvillede hageplanter. Disse registreringene i Vest-Agder (39 funn siden 2000) tilsier at arten er mye vanligere enn de nasjonale funntallene sier. Hvis vi regner med at arten er omtrent like vanlig i Rogaland og Aust-Agder som i Vest-Agder, så tilsier dette et mørketall på 12.&lt;/p&gt;</v>
          </cell>
          <cell r="DE1607" t="str">
            <v>Stor snøstjerne er importert til landet som hageplante. Arten egenspres ut av hager og parkområder og kastes ut med hageavfall. Videre spredning med frø og ved forflytning av jordmasser. Arten beites av rådyr, og får nok også litt spredningshjelp av rådyr.</v>
          </cell>
          <cell r="DF1607" t="str">
            <v>Invasjonspotensialet er stort på grunn av lang median levetid for populasjonen i landet og en høg ekspansjonshastighet (med usikkerhet ned til moderat). Arten vil trolig være i ekspansjon i lang tid framover.</v>
          </cell>
          <cell r="DG1607" t="str">
            <v>Stor snøstjerne blomstrer om våren, og bladene visner snart ned. Arten kan ha en viss fortrengningseffekt på tidligblomstrende stedegne arter, men neppe i en slik grad at det kan slå ut på økologisk effekt i risikovurderingen.&lt;br/&gt;De tre &lt;i&gt;Scilla&lt;/i&gt;-artene &lt;i&gt;S. forbesii&lt;/i&gt;, &lt;i&gt;S. luciliae&lt;/i&gt; og &lt;i&gt;S. sardensis&lt;/i&gt; hybridiserer, og hybrider er vanlige i blandingsbestander i hager. Hybridene dyrkes kanskje også, og hybriden &lt;i&gt;S. forbesii&lt;/i&gt; x &lt;i&gt;S. luciliae &lt;/i&gt;er funnet flere ganger i norsk natur. Denne hybridiseringen er imidlertid bare mellom fremmede arter og påvirker ikke risikovurderingen.&lt;br/&gt;</v>
          </cell>
          <cell r="DH1607" t="str">
            <v>&lt;p&gt;Stor snøstjerne vurderes til potensielt høg økologisk risiko i landet, men bare på grunn av det store invasjonspotensialet.&lt;/p&gt;</v>
          </cell>
          <cell r="DI1607">
            <v>0</v>
          </cell>
        </row>
        <row r="1608">
          <cell r="B1608" t="str">
            <v>Betonica macrantha</v>
          </cell>
          <cell r="C1608" t="str">
            <v>K.Koch</v>
          </cell>
          <cell r="D1608" t="str">
            <v>prydbetonie</v>
          </cell>
          <cell r="E1608">
            <v>86661</v>
          </cell>
          <cell r="F1608">
            <v>129586</v>
          </cell>
          <cell r="G1608" t="str">
            <v>ExpertGroups/Karplanter/N</v>
          </cell>
          <cell r="H1608" t="str">
            <v>Karplanter</v>
          </cell>
          <cell r="I1608" t="str">
            <v>Karplanter</v>
          </cell>
          <cell r="J1608" t="str">
            <v>AlienSpecie</v>
          </cell>
          <cell r="N1608">
            <v>3</v>
          </cell>
          <cell r="Q1608">
            <v>1</v>
          </cell>
          <cell r="T1608" t="str">
            <v>LO</v>
          </cell>
          <cell r="U1608">
            <v>2</v>
          </cell>
          <cell r="V1608" t="str">
            <v>3A,1</v>
          </cell>
          <cell r="X1608">
            <v>3</v>
          </cell>
          <cell r="Y1608">
            <v>4</v>
          </cell>
          <cell r="Z1608">
            <v>1</v>
          </cell>
          <cell r="AA1608">
            <v>1912</v>
          </cell>
          <cell r="AB1608" t="str">
            <v>terrestrial</v>
          </cell>
          <cell r="AD1608" t="str">
            <v>unknown</v>
          </cell>
          <cell r="AE1608" t="str">
            <v>yes</v>
          </cell>
          <cell r="AF1608" t="str">
            <v>unknown</v>
          </cell>
          <cell r="AG1608">
            <v>1912</v>
          </cell>
          <cell r="AH1608" t="str">
            <v>Te Kragerø: Stabbestad</v>
          </cell>
          <cell r="AI1608">
            <v>5</v>
          </cell>
          <cell r="AJ1608" t="str">
            <v>V</v>
          </cell>
          <cell r="AL1608">
            <v>2</v>
          </cell>
          <cell r="AM1608" t="str">
            <v>importDirect</v>
          </cell>
          <cell r="AN1608">
            <v>2</v>
          </cell>
          <cell r="AO1608" t="str">
            <v>introductionEscaped</v>
          </cell>
          <cell r="AP1608" t="str">
            <v>Øs,OsA,He,Bu,Ve,Te,Aa,Va,Ro,Mr,St,No,Tr</v>
          </cell>
          <cell r="AQ1608">
            <v>300</v>
          </cell>
          <cell r="AR1608">
            <v>3</v>
          </cell>
          <cell r="AS1608">
            <v>900</v>
          </cell>
          <cell r="AT1608">
            <v>270000</v>
          </cell>
          <cell r="AU1608">
            <v>1800</v>
          </cell>
          <cell r="AV1608">
            <v>50</v>
          </cell>
          <cell r="AW1608" t="str">
            <v>Ingen kjent effekt</v>
          </cell>
          <cell r="AX1608" t="str">
            <v>Ingen kjent effekt</v>
          </cell>
          <cell r="BC1608" t="str">
            <v>Ingen kjent effekt</v>
          </cell>
          <cell r="BD1608" t="str">
            <v>Ingen kjent effekt</v>
          </cell>
          <cell r="BE1608" t="str">
            <v>no</v>
          </cell>
          <cell r="BF1608" t="str">
            <v>no</v>
          </cell>
          <cell r="BK1608" t="str">
            <v>temperate_nemoral:Europe,Asia</v>
          </cell>
          <cell r="BM1608" t="str">
            <v>temperate_boreal:Europe|temperate_nemoral:Europe,Asia</v>
          </cell>
          <cell r="BO1608">
            <v>3</v>
          </cell>
          <cell r="BR1608" t="str">
            <v>RedListCategoryLevel</v>
          </cell>
          <cell r="BT1608">
            <v>2</v>
          </cell>
          <cell r="BW1608" t="str">
            <v>SpreadYearlyIncreaseObservations</v>
          </cell>
          <cell r="BX1608">
            <v>118</v>
          </cell>
          <cell r="BY1608">
            <v>1</v>
          </cell>
          <cell r="CB1608" t="str">
            <v>T4,T32,T40,T42,T43</v>
          </cell>
          <cell r="CC1608">
            <v>1</v>
          </cell>
          <cell r="CH1608">
            <v>1</v>
          </cell>
          <cell r="CM1608">
            <v>1</v>
          </cell>
          <cell r="CQ1608">
            <v>1</v>
          </cell>
          <cell r="CU1608">
            <v>1</v>
          </cell>
          <cell r="CX1608">
            <v>0</v>
          </cell>
          <cell r="CY1608">
            <v>1</v>
          </cell>
          <cell r="DB1608">
            <v>0</v>
          </cell>
          <cell r="DC1608" t="str">
            <v>Prydbetonie &lt;em&gt;Betonica macrantha &lt;/em&gt;(tidligere &lt;em&gt;Stachys macrantha&lt;/em&gt;) er en langlevd flerårig urt fra Kaukasus. Arten har klondannelse ved hjelp av krypende jordstengler. Det er uvisst om den formerer seg med frø i Norge, men den vegetative veksten med jordstengler er effektiv. Den er en relativt ny hagestaude, men med økende popularitet gjennom 1900-tallet og spesielt etter 1980. Den kan imidlertid bli ganske stor i hager, og stordelen av forekomstene i naturtyper skyldes nok utkast på skrotemark, i veikanter og i grøfter. Noen forekomster på grunnlendt kalkmark og i kalkfuruskog kan tenkes å skyldes frøformering.</v>
          </cell>
          <cell r="DD1608" t="str">
            <v>&lt;p&gt;Prydbetonie ble først funnet forvillet på Stabbestad i Te Kragerø i 1912. Den fikk langsomt noen flere kjente forekomster fram til 1960-tallet, og per 1968 var det kjent 7 forekomster. Fra 1983 har den økt sterkt i funnfrekvens, med en 5-dobling fra 1968 til 2010, trolig på grunn av mye mer omfattende bruk i hager. Det er forventet at denne økningen vil fortsette, men kanskje ikke i like sterkt omfang.&lt;/p&gt;</v>
          </cell>
          <cell r="DE1608" t="str">
            <v>Arten er innført hageplante og er spredt ut fra hager hovedsakelig ved utkast og utvoksning (med jordstengler).</v>
          </cell>
          <cell r="DF1608" t="str">
            <v>Arten har et moderat invasjonspotensial, en kombinasjon av moderat median levetid og begrenset ekspansjonshastighet.</v>
          </cell>
          <cell r="DG1608" t="str">
            <v>Foreløpig er det ingen kjent negativ økologisk effekt knyttet til arten. Arten kan invadere f.eks. grunnlendt kalkmark, der flere truete planter forekommer, men blir sjelden så utbredt at den utgjør noen vesentlig fortrengning.</v>
          </cell>
          <cell r="DH1608" t="str">
            <v>&lt;p&gt;Prydbetonie vurderes til låg økologisk risiko, en nedgradering fra potensielt høg risiko ved vurderingen i 2012. Nedgraderingen skyldes en nedgradering i invasjonspotensialet på grunn av nye beregningsmetoder. Arten kan danne store, tette bestander, også i et par prioriterte naturtyper, men den er ikke vanlig nok (og forventes ikke å bli det på grunn av manglende frøformering) til at den antas å medføre noen signifikant økologisk risiko.&lt;/p&gt;</v>
          </cell>
          <cell r="DI1608">
            <v>0</v>
          </cell>
        </row>
        <row r="1609">
          <cell r="B1609" t="str">
            <v>Prunus domestica insititia</v>
          </cell>
          <cell r="C1609" t="str">
            <v>(L.) Bonnier &amp; Layens</v>
          </cell>
          <cell r="D1609" t="str">
            <v>kreke</v>
          </cell>
          <cell r="E1609">
            <v>135920</v>
          </cell>
          <cell r="F1609">
            <v>103373</v>
          </cell>
          <cell r="G1609" t="str">
            <v>ExpertGroups/Karplanter/N</v>
          </cell>
          <cell r="H1609" t="str">
            <v>Karplanter</v>
          </cell>
          <cell r="I1609" t="str">
            <v>Karplanter</v>
          </cell>
          <cell r="J1609" t="str">
            <v>AlienSpecie</v>
          </cell>
          <cell r="N1609">
            <v>3</v>
          </cell>
          <cell r="Q1609">
            <v>1</v>
          </cell>
          <cell r="T1609" t="str">
            <v>LO</v>
          </cell>
          <cell r="U1609">
            <v>2</v>
          </cell>
          <cell r="V1609" t="str">
            <v>3A,1</v>
          </cell>
          <cell r="X1609">
            <v>2</v>
          </cell>
          <cell r="Y1609">
            <v>3</v>
          </cell>
          <cell r="Z1609">
            <v>1</v>
          </cell>
          <cell r="AA1609">
            <v>1843</v>
          </cell>
          <cell r="AB1609" t="str">
            <v>terrestrial</v>
          </cell>
          <cell r="AD1609" t="str">
            <v>unknown</v>
          </cell>
          <cell r="AE1609" t="str">
            <v>yes</v>
          </cell>
          <cell r="AF1609" t="str">
            <v>unknown</v>
          </cell>
          <cell r="AG1609">
            <v>1864</v>
          </cell>
          <cell r="AH1609" t="str">
            <v>MR Molde: "Hjertøen"</v>
          </cell>
          <cell r="AI1609">
            <v>15</v>
          </cell>
          <cell r="AJ1609" t="str">
            <v>V</v>
          </cell>
          <cell r="AL1609">
            <v>2</v>
          </cell>
          <cell r="AM1609" t="str">
            <v>importDirect</v>
          </cell>
          <cell r="AN1609">
            <v>1</v>
          </cell>
          <cell r="AO1609" t="str">
            <v>introductionEscaped</v>
          </cell>
          <cell r="AP1609" t="str">
            <v>Øs,OsA,Bu,Ve,Te,Aa,Va,Ro,Ho,Sf,Mr</v>
          </cell>
          <cell r="AQ1609">
            <v>164</v>
          </cell>
          <cell r="AR1609">
            <v>5</v>
          </cell>
          <cell r="AS1609">
            <v>820</v>
          </cell>
          <cell r="AT1609">
            <v>135000</v>
          </cell>
          <cell r="AU1609">
            <v>1220</v>
          </cell>
          <cell r="AV1609">
            <v>40</v>
          </cell>
          <cell r="AW1609" t="str">
            <v>Ingen kjent effekt</v>
          </cell>
          <cell r="AX1609" t="str">
            <v>Ingen kjent effekt</v>
          </cell>
          <cell r="BC1609" t="str">
            <v>Ingen kjent effekt</v>
          </cell>
          <cell r="BD1609" t="str">
            <v>Ingen kjent effekt</v>
          </cell>
          <cell r="BE1609" t="str">
            <v>no</v>
          </cell>
          <cell r="BF1609" t="str">
            <v>no</v>
          </cell>
          <cell r="BG1609" t="str">
            <v>V</v>
          </cell>
          <cell r="BK1609" t="str">
            <v>temperate_nemoral:Europe,Asia|subtropic_mediterranean:Europe</v>
          </cell>
          <cell r="BM1609" t="str">
            <v>temperate_nemoral:Europe,Asia,Oceania|subtropic_mediterranean:Europe</v>
          </cell>
          <cell r="BO1609">
            <v>3</v>
          </cell>
          <cell r="BR1609" t="str">
            <v>RedListCategoryLevel</v>
          </cell>
          <cell r="BT1609">
            <v>2</v>
          </cell>
          <cell r="BW1609" t="str">
            <v>SpreadYearlyIncreaseObservations</v>
          </cell>
          <cell r="BX1609">
            <v>64</v>
          </cell>
          <cell r="BY1609">
            <v>1</v>
          </cell>
          <cell r="CB1609" t="str">
            <v>T4-C-3,T4-C-4,T4-C-7,T4-C-8,T32,T40,T43</v>
          </cell>
          <cell r="CC1609">
            <v>1</v>
          </cell>
          <cell r="CH1609">
            <v>1</v>
          </cell>
          <cell r="CM1609">
            <v>1</v>
          </cell>
          <cell r="CQ1609">
            <v>1</v>
          </cell>
          <cell r="CU1609">
            <v>1</v>
          </cell>
          <cell r="CX1609">
            <v>0</v>
          </cell>
          <cell r="CY1609">
            <v>1</v>
          </cell>
          <cell r="DB1609">
            <v>0</v>
          </cell>
          <cell r="DC1609" t="str">
            <v>Kreke &lt;em&gt;Prunus domestica insititia&lt;/em&gt; er en busk eller lite tre fra Sør-Europa og Kaukasus. Den har vært plantet som pryd- og fruktbusk i landet i lang tid og har forvillet seg flere steder, hovedsakelig i kyststrøk. Den setter saftige steinfrukter.</v>
          </cell>
          <cell r="DD1609" t="str">
            <v>&lt;p&gt;De første funnene er fra Oslo: Bygdøy og Bu Lier: Gjellebekk, begge rundt 1840, og de neste fra MR Molde: Hjertøya på 1860-tallet og Ho Bergen på 1870-tallet. Antallet forekomster har økt jamt, men langsomt, i hele perioden etterpå, med forekomster fra Østfold og Oslo/Akershus til Romsdal og med trolig mindre stabile forekomster i ny tid i He Ringsaker og ST Trondheim. Et stort antall av de tidlig oppdagete forekomstene har vært gjenfunnet over lang tid (til tross for at planten observeres og gjenkjennes sjelden. Enkelte er kjent gjennom mer enn 100 år, og mange gjennom mer enn 50 år, helt nord til Hjertøya i Molde. Inntrykket fra endringen i funn over tid er at dette ikke er en art i særlig spredning, og at de fleste nye forekomstene som dukker opp, kan være tidligere uoppdagete.&lt;/p&gt;</v>
          </cell>
          <cell r="DE1609" t="str">
            <v>Planten er innført hagebusk/tre og spres med fugl som spiser de saftige steinfruktene.</v>
          </cell>
          <cell r="DF1609" t="str">
            <v>Invasjonspotensialet er moderat, som er en kombinasjon av moderat median levetid og begrenset ekspansjonshastighet. Det kan tenkes at ekspansjonshastigheten heller er null eller negativ, at de funnene som fører til positiv hastighet bare er nyfunn av gamle forekomster, og at planten er stabil eller i reell tilbakegang. Dette ville i tilfelle føre planten et hakk ned på invasjonsaksen, men ikke endre risikokategorien.</v>
          </cell>
          <cell r="DG1609" t="str">
            <v>Ingen kjent negativ økologisk effekt er knyttet til planten. Sjøl om planten ofte har stor fruktproduksjon, forekommer den i så små mengder og så lokalt at den neppe påvirker næringsvalget hos fugl i vesentlig grad.</v>
          </cell>
          <cell r="DH1609" t="str">
            <v>&lt;p&gt;Kreke vurderes til låg økologisk risiko, og bare på grunn av invasjonspotensialet.&lt;/p&gt;</v>
          </cell>
          <cell r="DI1609">
            <v>0</v>
          </cell>
        </row>
        <row r="1610">
          <cell r="B1610" t="str">
            <v>Ribes sanguineum</v>
          </cell>
          <cell r="C1610" t="str">
            <v>Pursh</v>
          </cell>
          <cell r="D1610" t="str">
            <v>blodrips</v>
          </cell>
          <cell r="E1610">
            <v>63575</v>
          </cell>
          <cell r="F1610">
            <v>103615</v>
          </cell>
          <cell r="G1610" t="str">
            <v>ExpertGroups/Karplanter/N</v>
          </cell>
          <cell r="H1610" t="str">
            <v>Karplanter</v>
          </cell>
          <cell r="I1610" t="str">
            <v>Karplanter</v>
          </cell>
          <cell r="J1610" t="str">
            <v>AlienSpecie</v>
          </cell>
          <cell r="N1610">
            <v>3</v>
          </cell>
          <cell r="P1610" t="str">
            <v>V</v>
          </cell>
          <cell r="Q1610">
            <v>1</v>
          </cell>
          <cell r="T1610" t="str">
            <v>LO</v>
          </cell>
          <cell r="U1610">
            <v>2</v>
          </cell>
          <cell r="V1610" t="str">
            <v>3AB,1</v>
          </cell>
          <cell r="W1610" t="str">
            <v>PH</v>
          </cell>
          <cell r="X1610">
            <v>3</v>
          </cell>
          <cell r="Y1610">
            <v>4</v>
          </cell>
          <cell r="Z1610">
            <v>1</v>
          </cell>
          <cell r="AA1610">
            <v>1927</v>
          </cell>
          <cell r="AB1610" t="str">
            <v>terrestrial</v>
          </cell>
          <cell r="AD1610" t="str">
            <v>unknown</v>
          </cell>
          <cell r="AE1610" t="str">
            <v>yes</v>
          </cell>
          <cell r="AF1610" t="str">
            <v>unknown</v>
          </cell>
          <cell r="AG1610">
            <v>2000</v>
          </cell>
          <cell r="AH1610" t="str">
            <v>MR Sula: Mellom Båtneset og Eikrem</v>
          </cell>
          <cell r="AI1610">
            <v>10</v>
          </cell>
          <cell r="AJ1610" t="str">
            <v>V</v>
          </cell>
          <cell r="AL1610">
            <v>1</v>
          </cell>
          <cell r="AM1610" t="str">
            <v>importDirect</v>
          </cell>
          <cell r="AN1610">
            <v>3</v>
          </cell>
          <cell r="AO1610" t="str">
            <v>introductionEscaped</v>
          </cell>
          <cell r="AP1610" t="str">
            <v>Øs,OsA,Bu,Ve,Aa,Va,Ro,Sf,Mr</v>
          </cell>
          <cell r="AQ1610">
            <v>132</v>
          </cell>
          <cell r="AR1610">
            <v>5</v>
          </cell>
          <cell r="AS1610">
            <v>660</v>
          </cell>
          <cell r="AT1610">
            <v>116000</v>
          </cell>
          <cell r="AU1610">
            <v>1400</v>
          </cell>
          <cell r="AV1610">
            <v>50</v>
          </cell>
          <cell r="AW1610" t="str">
            <v>Ingen kjent effekt</v>
          </cell>
          <cell r="AX1610" t="str">
            <v>Ingen kjent effekt</v>
          </cell>
          <cell r="BC1610" t="str">
            <v>Ingen kjent effekt</v>
          </cell>
          <cell r="BD1610" t="str">
            <v>Ingen kjent effekt</v>
          </cell>
          <cell r="BE1610" t="str">
            <v>no</v>
          </cell>
          <cell r="BF1610" t="str">
            <v>no</v>
          </cell>
          <cell r="BG1610" t="str">
            <v>V</v>
          </cell>
          <cell r="BK1610" t="str">
            <v>temperate_nemoral:NorthAndCentralAmerica|subtropic_mediterranean:NorthAndCentralAmerica</v>
          </cell>
          <cell r="BM1610" t="str">
            <v>temperate_nemoral:Europe,Oceania,NorthAndCentralAmerica|subtropic_mediterranean:Europe,Oceania,NorthAndCentralAmerica</v>
          </cell>
          <cell r="BO1610">
            <v>3</v>
          </cell>
          <cell r="BR1610" t="str">
            <v>RedListCategoryLevel</v>
          </cell>
          <cell r="BT1610">
            <v>3</v>
          </cell>
          <cell r="BU1610" t="str">
            <v>X</v>
          </cell>
          <cell r="BW1610" t="str">
            <v>SpreadYearlyIncreaseObservations</v>
          </cell>
          <cell r="BX1610">
            <v>425</v>
          </cell>
          <cell r="BY1610">
            <v>1</v>
          </cell>
          <cell r="CB1610" t="str">
            <v>T4-C-3,T4,T35,T37-C-3,T32,T43,T1,T40</v>
          </cell>
          <cell r="CC1610">
            <v>1</v>
          </cell>
          <cell r="CH1610">
            <v>1</v>
          </cell>
          <cell r="CM1610">
            <v>1</v>
          </cell>
          <cell r="CQ1610">
            <v>1</v>
          </cell>
          <cell r="CU1610">
            <v>1</v>
          </cell>
          <cell r="CX1610">
            <v>0</v>
          </cell>
          <cell r="CY1610">
            <v>1</v>
          </cell>
          <cell r="DB1610">
            <v>0</v>
          </cell>
          <cell r="DC1610" t="str">
            <v>Blodrips &lt;i&gt;Ribes sanguineum&lt;/i&gt; er en middels langlevd busk, opp til 1-1,5 m høg. Den stammer fra vestlige Nord-Amerika hvor den er en hardfør busk nord inn i Canada. Den frøreproduserer og setter bra mengder med saftige bær som effektivt spres med fugl, gjerne direkte ut i skog og kratt hvor de setter seg og skiter. Den er innført som prydbusk i nyere tid og har økende popularitet (av gode grunner: den er meget attraktiv).</v>
          </cell>
          <cell r="DD1610" t="str">
            <v>&lt;p&gt;Blodrips er under etablering i Norge. Vi har nå dokumentasjon på frø-reproduksjon ut i berg, skog og skogkanter, med spredning med fugl fra hager. Det er foreløpig ikke påvist noen reproduserende bestand i naturen, men det er bare et tidsspørsmål. Arten har vært i kultur en tid, men er blitt mye mer populær og utbredt i hager de siste tiårene. Vi regner med at denne er et stabilt innslag i norsk natur innen tre generasjoner (30 år). Arten er funnet på søndre Østlandet, Sørlandet og mange steder på kysten av Vestlandet (unntatt Hordaland, men det skyldes bare manglende undersøkelser). Det gikk flere tiår mellom førstefunnet i VA Kristiansand i 1951 og neste funn i SF Balestrand i 1994. Etter dette har arten blitt funnet stadig oftere. I Møre og Romsdal er det spesielt mange (11) funn de siste årene, og det skyldes nok, delvis i alle fall, bevisst ettersøking i MR Ålesund hvor nesten halvparten av funnene er gjort.&lt;/p&gt;</v>
          </cell>
          <cell r="DE1610" t="str">
            <v>Arten spres fra dyrkning trolig ved hjelp av fugl, og også gjennom hageutkast og noe som gjenstående. Det er uklart om den har begynt å reprodusere på egenhånd i naturen, men det er trolig bare et spørsmål om tid.</v>
          </cell>
          <cell r="DF1610" t="str">
            <v>Invasjonspotensialet er moderat, med usikkerhet til stort, som en kombinasjon av moderat lang median levetid og moderat (til høg) ekspansjonshastighet. Vi er trolig bare i begynnelsen av dens etablering i norsk natur.</v>
          </cell>
          <cell r="DG1610" t="str">
            <v>Det er ingen kjente negative økologiske effekter knyttet til denne arten. Det er lite trolig at den vil oppnå mengder som er skadelige på noen måte.</v>
          </cell>
          <cell r="DH1610" t="str">
            <v>&lt;p&gt;Blodrips vurderes til låg økologisk risiko, med usikkerhet til potensielt høg risiko, med utelukkende på grunn av invasjonspotensialet.&lt;/p&gt;</v>
          </cell>
          <cell r="DI1610">
            <v>0</v>
          </cell>
        </row>
        <row r="1611">
          <cell r="B1611" t="str">
            <v>Mentha spicata</v>
          </cell>
          <cell r="C1611" t="str">
            <v>L.</v>
          </cell>
          <cell r="D1611" t="str">
            <v>grønnmynte</v>
          </cell>
          <cell r="E1611">
            <v>134478</v>
          </cell>
          <cell r="F1611">
            <v>102338</v>
          </cell>
          <cell r="G1611" t="str">
            <v>ExpertGroups/Karplanter/N</v>
          </cell>
          <cell r="H1611" t="str">
            <v>Karplanter</v>
          </cell>
          <cell r="I1611" t="str">
            <v>Karplanter</v>
          </cell>
          <cell r="J1611" t="str">
            <v>AlienSpecie</v>
          </cell>
          <cell r="N1611">
            <v>3</v>
          </cell>
          <cell r="Q1611">
            <v>1</v>
          </cell>
          <cell r="T1611" t="str">
            <v>LO</v>
          </cell>
          <cell r="U1611">
            <v>2</v>
          </cell>
          <cell r="V1611" t="str">
            <v>3A,1</v>
          </cell>
          <cell r="X1611">
            <v>2</v>
          </cell>
          <cell r="Y1611">
            <v>3</v>
          </cell>
          <cell r="Z1611">
            <v>1</v>
          </cell>
          <cell r="AA1611">
            <v>1932</v>
          </cell>
          <cell r="AB1611" t="str">
            <v>terrestrial</v>
          </cell>
          <cell r="AD1611" t="str">
            <v>unknown</v>
          </cell>
          <cell r="AE1611" t="str">
            <v>yes</v>
          </cell>
          <cell r="AF1611" t="str">
            <v>yes</v>
          </cell>
          <cell r="AG1611">
            <v>1984</v>
          </cell>
          <cell r="AH1611" t="str">
            <v>VA Kristiansand</v>
          </cell>
          <cell r="AI1611">
            <v>10</v>
          </cell>
          <cell r="AJ1611" t="str">
            <v>V</v>
          </cell>
          <cell r="AL1611">
            <v>1</v>
          </cell>
          <cell r="AM1611" t="str">
            <v>importDirect</v>
          </cell>
          <cell r="AN1611">
            <v>2</v>
          </cell>
          <cell r="AO1611" t="str">
            <v>introductionEscaped</v>
          </cell>
          <cell r="AP1611" t="str">
            <v>Øs,OsA,He,Bu,Ve,Te,Aa,Va</v>
          </cell>
          <cell r="AQ1611">
            <v>88</v>
          </cell>
          <cell r="AR1611">
            <v>4</v>
          </cell>
          <cell r="AS1611">
            <v>352</v>
          </cell>
          <cell r="AT1611">
            <v>19700</v>
          </cell>
          <cell r="AU1611">
            <v>528</v>
          </cell>
          <cell r="AV1611">
            <v>95</v>
          </cell>
          <cell r="AW1611" t="str">
            <v>Ingen kjent effekt</v>
          </cell>
          <cell r="AX1611" t="str">
            <v>Ingen kjent effekt</v>
          </cell>
          <cell r="BC1611" t="str">
            <v>Ingen kjent effekt</v>
          </cell>
          <cell r="BD1611" t="str">
            <v>Ingen kjent effekt</v>
          </cell>
          <cell r="BE1611" t="str">
            <v>no</v>
          </cell>
          <cell r="BF1611" t="str">
            <v>no</v>
          </cell>
          <cell r="BG1611" t="str">
            <v>V</v>
          </cell>
          <cell r="BK1611" t="str">
            <v>temperate_nemoral:Europe</v>
          </cell>
          <cell r="BM1611" t="str">
            <v>temperate_nemoral:Europe,Asia,Oceania,NorthAndCentralAmerica,SouthAmerica|subtropic_unspecified:Asia,NorthAndCentralAmerica,SouthAmerica|subtropic_mediterranean:Oceania|subtropic_highlands:SouthAmerica|tropic:NorthAndCentralAmerica,SouthAmerica</v>
          </cell>
          <cell r="BO1611">
            <v>3</v>
          </cell>
          <cell r="BR1611" t="str">
            <v>RedListCategoryLevel</v>
          </cell>
          <cell r="BT1611">
            <v>2</v>
          </cell>
          <cell r="BW1611" t="str">
            <v>SpreadYearlyIncreaseObservations</v>
          </cell>
          <cell r="BX1611">
            <v>106</v>
          </cell>
          <cell r="BY1611">
            <v>1</v>
          </cell>
          <cell r="CB1611" t="str">
            <v>T35,T37-C-3,T43,T40</v>
          </cell>
          <cell r="CC1611">
            <v>1</v>
          </cell>
          <cell r="CH1611">
            <v>1</v>
          </cell>
          <cell r="CM1611">
            <v>1</v>
          </cell>
          <cell r="CQ1611">
            <v>1</v>
          </cell>
          <cell r="CU1611">
            <v>1</v>
          </cell>
          <cell r="CX1611">
            <v>0</v>
          </cell>
          <cell r="CY1611">
            <v>1</v>
          </cell>
          <cell r="DB1611">
            <v>0</v>
          </cell>
          <cell r="DC1611" t="str">
            <v>&lt;p&gt;Grønnmynte &lt;em&gt;Mentha spicata &lt;/em&gt;kommer trolig fra søndre deler av Mellom-Europa. Arten er en langlevd flerårig urt med klonal vekst. Den er innført som krydderplante, med et sterkt oppsving i senere tiår. Arten kan formere seg seksuelt (frø), men det er uvisst om den gjør det i Norge. &lt;/p&gt;</v>
          </cell>
          <cell r="DD1611" t="str">
            <v>&lt;p&gt;Grønnmynte var en meget sjelden plante i norsk natur fra første funn som opplagt forvillet på begynnelsen av 1900-tallet i Te Kragerø: Valberg (stabil der i over 50 år, minst) fram til 1980. Etter 1980 er arten kommet mye mer i bruk, ikke minst i asiatisk og arabisk mat og drikke, og arten er blitt nokså hyppig å se på skroteplasser på Østlandet og Sørlandet. Den kan være oversett på Vestlandet.&lt;/p&gt;</v>
          </cell>
          <cell r="DE1611" t="str">
            <v>&lt;p&gt;De fleste forekomstene synes å skyldes utkast fra hager og gartnerier og dumping av matavfall på fyllplasser. Den frøreproduserer i Norge, men det er uvisst om dette skjer i forvillete forekomster: hoveddelen av formeringen skjer klonalt.&lt;/p&gt;</v>
          </cell>
          <cell r="DF1611" t="str">
            <v>Grønnmynte har moderat estimert median levetid i landet og begrenset ekspansjonshastighet. Dette gir et moderat invasjonspotensial.</v>
          </cell>
          <cell r="DG1611" t="str">
            <v>Ingen kjente negative økologiske effekter er knyttet til arten. Den er praktisk talt bare funnet på skrotemark i vid betydning og synes å ha meget begrenset evne til å trenge inn i mindre berørte naturtyper. Dens mengde og betydning i norsk natur avhenger nesten bare av innførsels- og bruksmønsteret.</v>
          </cell>
          <cell r="DH1611" t="str">
            <v>&lt;p&gt;Grønnmynte vurderes til låg økologisk risiko, og utelukkende på grunn av invasjonspotensialet.&lt;/p&gt;</v>
          </cell>
          <cell r="DI1611">
            <v>0</v>
          </cell>
        </row>
        <row r="1612">
          <cell r="B1612" t="str">
            <v>Lepidium draba</v>
          </cell>
          <cell r="C1612" t="str">
            <v>L.</v>
          </cell>
          <cell r="D1612" t="str">
            <v>honningkarse</v>
          </cell>
          <cell r="E1612">
            <v>134102</v>
          </cell>
          <cell r="F1612">
            <v>101250</v>
          </cell>
          <cell r="G1612" t="str">
            <v>ExpertGroups/Karplanter/N</v>
          </cell>
          <cell r="H1612" t="str">
            <v>Karplanter</v>
          </cell>
          <cell r="I1612" t="str">
            <v>Karplanter</v>
          </cell>
          <cell r="J1612" t="str">
            <v>AlienSpecie</v>
          </cell>
          <cell r="N1612">
            <v>3</v>
          </cell>
          <cell r="Q1612">
            <v>1</v>
          </cell>
          <cell r="T1612" t="str">
            <v>LO</v>
          </cell>
          <cell r="U1612">
            <v>2</v>
          </cell>
          <cell r="V1612" t="str">
            <v>3A,1</v>
          </cell>
          <cell r="X1612">
            <v>2</v>
          </cell>
          <cell r="Y1612">
            <v>3</v>
          </cell>
          <cell r="Z1612">
            <v>1</v>
          </cell>
          <cell r="AA1612">
            <v>1876</v>
          </cell>
          <cell r="AB1612" t="str">
            <v>terrestrial</v>
          </cell>
          <cell r="AD1612" t="str">
            <v>origin,unknown</v>
          </cell>
          <cell r="AE1612" t="str">
            <v>yes</v>
          </cell>
          <cell r="AF1612" t="str">
            <v>unknown</v>
          </cell>
          <cell r="AG1612">
            <v>1880</v>
          </cell>
          <cell r="AH1612" t="str">
            <v>AA Tvedestrand: Askerøya ved Lyngør</v>
          </cell>
          <cell r="AI1612">
            <v>5</v>
          </cell>
          <cell r="AJ1612" t="str">
            <v>V</v>
          </cell>
          <cell r="AN1612">
            <v>3</v>
          </cell>
          <cell r="AO1612" t="str">
            <v>introductionTransportpollution,introductionStowaway,spreadNaturalDispersal</v>
          </cell>
          <cell r="AP1612" t="str">
            <v>Øs,OsA,Ve,Te,Aa,Va,Ro</v>
          </cell>
          <cell r="AQ1612">
            <v>188</v>
          </cell>
          <cell r="AR1612">
            <v>2</v>
          </cell>
          <cell r="AS1612">
            <v>376</v>
          </cell>
          <cell r="AT1612">
            <v>32600</v>
          </cell>
          <cell r="AU1612">
            <v>376</v>
          </cell>
          <cell r="AV1612">
            <v>20</v>
          </cell>
          <cell r="AW1612" t="str">
            <v>Ingen kjent effekt</v>
          </cell>
          <cell r="AX1612" t="str">
            <v>Ingen kjent effekt</v>
          </cell>
          <cell r="BC1612" t="str">
            <v>Ingen kjent effekt</v>
          </cell>
          <cell r="BD1612" t="str">
            <v>Ingen kjent effekt</v>
          </cell>
          <cell r="BE1612" t="str">
            <v>no</v>
          </cell>
          <cell r="BF1612" t="str">
            <v>no</v>
          </cell>
          <cell r="BG1612" t="str">
            <v>V</v>
          </cell>
          <cell r="BK1612" t="str">
            <v>temperate_nemoral:Europe,Asia|subtropic_mediterranean:Europe,Asia,Africa</v>
          </cell>
          <cell r="BM1612" t="str">
            <v>temperate_nemoral:Europe,Asia,Oceania,NorthAndCentralAmerica,SouthAmerica|temperate_dry:NorthAndCentralAmerica,SouthAmerica|subtropic_mediterranean:Europe,Asia,Africa,Oceania,NorthAndCentralAmerica,SouthAmerica|subtropic_caperegion:Africa</v>
          </cell>
          <cell r="BO1612">
            <v>3</v>
          </cell>
          <cell r="BR1612" t="str">
            <v>RedListCategoryLevel</v>
          </cell>
          <cell r="BT1612">
            <v>2</v>
          </cell>
          <cell r="BW1612" t="str">
            <v>SpreadYearlyIncreaseObservations</v>
          </cell>
          <cell r="BX1612">
            <v>119</v>
          </cell>
          <cell r="BY1612">
            <v>1</v>
          </cell>
          <cell r="CB1612" t="str">
            <v>T11-C-2,T12-C-2,T24-C-1,T29-C-5,T35,T37,T40</v>
          </cell>
          <cell r="CC1612">
            <v>1</v>
          </cell>
          <cell r="CH1612">
            <v>1</v>
          </cell>
          <cell r="CM1612">
            <v>1</v>
          </cell>
          <cell r="CP1612" t="str">
            <v>Sørlig strandeng</v>
          </cell>
          <cell r="CQ1612">
            <v>1</v>
          </cell>
          <cell r="CU1612">
            <v>1</v>
          </cell>
          <cell r="CX1612">
            <v>0</v>
          </cell>
          <cell r="CY1612">
            <v>1</v>
          </cell>
          <cell r="DB1612">
            <v>0</v>
          </cell>
          <cell r="DC1612" t="str">
            <v>Honningkarse &lt;em&gt;Lepidium draba &lt;/em&gt;(tidligere &lt;em&gt;Cardaria draba&lt;/em&gt;) stammer fra Sør-Europa, Middelhavsområdet og Vest-Asia. Arten er en flerårig urt med noe klonal vekst. Den frøreproduserer, og frøene synes nå hovedsakelig å spre seg med havstrømmer. Den har forekommet på ulike typer skrotemark nær importsteder, men er nå hovedsakelig en havstrandplante naturalisert i øvre tangvoller, grusstrender og øvre strandeng.</v>
          </cell>
          <cell r="DD1612" t="str">
            <v>&lt;p&gt;Arten kom inn i siste halvdel av 1800-tallet, trolig på ulike vis (såfrø, kornforurensning, ballastjord). Forekomster på andre steder enn i strandsonen hadde bare nokså kortvarig eksistens, til tross for at arten er flerårig og med klonal vekst. Derimot førte flere innførsler nær og spredninger til strandsonen til meget langvarige eller permanente forekomster (med første og foreløpig siste observasjonsår): Øf Moss: Jeløya 1904-2016 og Biløya 1946-1985, Oslo: Malmøykalven 1898-2010 og Malmøyas sørspiss 1944-2012, Bu Hurum: Mølen 1920-1926 (og kanskje senere), Vf Horten: Bastøya 1913-2011 og Tjøme: Sandøya 1908-2016, og AA Tvedestrand: Askerøya 1880-1978. Flere er kommet til senere. Arten har dermed et interessant mønster med en mengde med innførsler spredt over store deler av landet inn til Oppland og nord til Sør-Trøndelag, kanskje med en overvekt og særlig tidlig innførsel i Hordaland, men bare med effektiv etablering og permanens i strandområder ved Oslofjorden og sør til Agder. Her er den nå blitt et permanent, sjeldent og interessant innslag i norsk natur.&lt;/p&gt;</v>
          </cell>
          <cell r="DE1612" t="str">
            <v>Arten er innført som forurensning med grasfrø og korn, delvis også med ballastjord. Egenspredning skjer med havstrømmer til strandlokaliteter langt fra importstedene.</v>
          </cell>
          <cell r="DF1612" t="str">
            <v>Invasjonspotensialet er moderat, en kombinasjon av moderat lang median levetid og begrenset ekspansjonshastighet. Arten er etablert på 40-50 steder (mørketall ikke innregnet) og med stort antall individer. Den begrensete ekspansjonshastigheten (ca. 119 m/år) er vesentlig forårsaket av nyetablering på nye havstrender.</v>
          </cell>
          <cell r="DG1612" t="str">
            <v>Ingen kjent negativ økologisk effekt er knyttet til arten. Arten danner bestander i en sårbar naturtype (sørlige strandenger), i tillegg til øvre tangstrender, men uten å medføre noen betydelig fortrengning. Dette har den gjort i over 100 år, og det er liten grunn til å tro at skadevirkningene blir vesentlig større de nærmeste 50 år.</v>
          </cell>
          <cell r="DH1612" t="str">
            <v>&lt;p&gt;Honningkarse vurderes til låg økologisk risiko, og bare på grunn av invasjonspotensialet. Arten har kommet inn med korn, grasfrø og ballastjord over store deler av Sør- og Midt-Norge, men har bare naturalisert seg på havstrender ved Oslofjorden og sørover til Agder. Her er den en sjelden, men stabil plante som ikke gjør noen påviselig skade. Den har vært på strendene i snart 120 år og har vist at den ikke utgjør noen høg økologisk risiko.&lt;br/&gt;&lt;/p&gt;</v>
          </cell>
          <cell r="DI1612">
            <v>0</v>
          </cell>
        </row>
        <row r="1613">
          <cell r="B1613" t="str">
            <v>Lepidium didymum</v>
          </cell>
          <cell r="C1613" t="str">
            <v>L.</v>
          </cell>
          <cell r="D1613" t="str">
            <v>ramkarse</v>
          </cell>
          <cell r="E1613">
            <v>134101</v>
          </cell>
          <cell r="F1613">
            <v>145708</v>
          </cell>
          <cell r="G1613" t="str">
            <v>ExpertGroups/Karplanter/N</v>
          </cell>
          <cell r="H1613" t="str">
            <v>Karplanter</v>
          </cell>
          <cell r="I1613" t="str">
            <v>Karplanter</v>
          </cell>
          <cell r="J1613" t="str">
            <v>AlienSpecie</v>
          </cell>
          <cell r="N1613">
            <v>3</v>
          </cell>
          <cell r="O1613" t="str">
            <v>V</v>
          </cell>
          <cell r="Q1613">
            <v>1</v>
          </cell>
          <cell r="T1613" t="str">
            <v>LO</v>
          </cell>
          <cell r="U1613">
            <v>2</v>
          </cell>
          <cell r="V1613" t="str">
            <v>3A,1</v>
          </cell>
          <cell r="X1613">
            <v>3</v>
          </cell>
          <cell r="Y1613">
            <v>4</v>
          </cell>
          <cell r="Z1613">
            <v>1</v>
          </cell>
          <cell r="AA1613">
            <v>1861</v>
          </cell>
          <cell r="AB1613" t="str">
            <v>terrestrial</v>
          </cell>
          <cell r="AD1613" t="str">
            <v>origin,unknown</v>
          </cell>
          <cell r="AE1613" t="str">
            <v>yes</v>
          </cell>
          <cell r="AF1613" t="str">
            <v>unknown</v>
          </cell>
          <cell r="AG1613">
            <v>1861</v>
          </cell>
          <cell r="AH1613" t="str">
            <v>Oslo: "Christiania: jernbanetomten" [østover fra Oslo S]</v>
          </cell>
          <cell r="AI1613">
            <v>2</v>
          </cell>
          <cell r="AJ1613" t="str">
            <v>V</v>
          </cell>
          <cell r="AN1613">
            <v>5</v>
          </cell>
          <cell r="AO1613" t="str">
            <v>introductionTransportpollution,introductionStowaway,spreadStowaway</v>
          </cell>
          <cell r="AP1613" t="str">
            <v>Øs,OsA,Ve,Te,Aa,Va,Ro</v>
          </cell>
          <cell r="AQ1613">
            <v>72</v>
          </cell>
          <cell r="AR1613">
            <v>5</v>
          </cell>
          <cell r="AS1613">
            <v>360</v>
          </cell>
          <cell r="AT1613">
            <v>60000</v>
          </cell>
          <cell r="AU1613">
            <v>380</v>
          </cell>
          <cell r="AV1613">
            <v>100</v>
          </cell>
          <cell r="AW1613" t="str">
            <v>Ingen kjent effekt</v>
          </cell>
          <cell r="AX1613" t="str">
            <v>Ingen kjent effekt</v>
          </cell>
          <cell r="BC1613" t="str">
            <v>Ingen kjent effekt</v>
          </cell>
          <cell r="BD1613" t="str">
            <v>Ingen kjent effekt</v>
          </cell>
          <cell r="BE1613" t="str">
            <v>no</v>
          </cell>
          <cell r="BF1613" t="str">
            <v>no</v>
          </cell>
          <cell r="BG1613" t="str">
            <v>V</v>
          </cell>
          <cell r="BK1613" t="str">
            <v>temperate_nemoral:SouthAmerica|temperate_dry:SouthAmerica|subtropic_unspecified:SouthAmerica</v>
          </cell>
          <cell r="BM1613" t="str">
            <v>temperate_nemoral:Europe,Asia,Oceania,NorthAndCentralAmerica,SouthAmerica|temperate_dry:NorthAndCentralAmerica,SouthAmerica|subtropic_unspecified:Asia,NorthAndCentralAmerica,SouthAmerica|subtropic_mediterranean:Europe,Africa,Oceania|subtropic_caperegion:Africa|subtropic_highlands:SouthAmerica</v>
          </cell>
          <cell r="BO1613">
            <v>3</v>
          </cell>
          <cell r="BQ1613" t="str">
            <v>X</v>
          </cell>
          <cell r="BR1613" t="str">
            <v>RedListCategoryLevel</v>
          </cell>
          <cell r="BT1613">
            <v>2</v>
          </cell>
          <cell r="BW1613" t="str">
            <v>SpreadYearlyIncreaseObservations</v>
          </cell>
          <cell r="BX1613">
            <v>128</v>
          </cell>
          <cell r="BY1613">
            <v>1</v>
          </cell>
          <cell r="CB1613" t="str">
            <v>T35,T37,T40,T42,T43</v>
          </cell>
          <cell r="CC1613">
            <v>1</v>
          </cell>
          <cell r="CH1613">
            <v>1</v>
          </cell>
          <cell r="CM1613">
            <v>1</v>
          </cell>
          <cell r="CQ1613">
            <v>1</v>
          </cell>
          <cell r="CU1613">
            <v>1</v>
          </cell>
          <cell r="CX1613">
            <v>0</v>
          </cell>
          <cell r="CY1613">
            <v>1</v>
          </cell>
          <cell r="DB1613">
            <v>0</v>
          </cell>
          <cell r="DC1613" t="str">
            <v>Ramkarse &lt;i&gt;Lepidium didymum &lt;/i&gt;(tidligere &lt;i&gt;Coronopus didymus&lt;/i&gt;) er toårig. Den har omfattende frøreproduksjon. Frøene spres vesentlig ved tråkk og transporter. Arten er bare funnet på skrotemark på og nær importsteder.</v>
          </cell>
          <cell r="DD1613" t="str">
            <v>&lt;p&gt;Ramkarse har en komplisert og interessant historie i Norge. Den kom opplagt inn med ballastjord, trolig noen få tiår før den ble oppdaget i 1861-1862 på "Jernbanetomterne" i Oslo (Østbaneområdet). Nåværende Oslo sentralstasjon - tidligere Østbanen - ble anlagt på fyllinger der ballastjord ble brukt. I perioden fram til 1920 er alle funn (30-35) knyttet til ballastplasser eller plasser der ballastjord ble brukt, i nesten alle kystbyene der ballastplasser ble undersøkt botanisk helt nord til MR Kristiansund. Arten forsvant nesten i perioden etter at deponering av ballastjord opphørte, dvs. etter 1920, med bare 2-3 funn per tiår, men hoveddelen av funnene var fortsatt på gamle ballastplasser, med ett møllefunn i Ro Strand: Tou mølle i 1953. Fra 1960 har arten hatt en ny oppgang, fortsatt hovedsakelig på steder og i byer der den tidligere var kjent som ballastplante, og med noen få mølle- og gartnerifunn, og er nå omtrent like hyppig som den var i ballastperioden. Dette skyldes trolig at arten har hatt en noe skjult tilværelse i kystbyene, men også at den må ha hatt frøbank som er blitt vitalisert ved grave- og anleggsarbeider. Mest påfallende er dette i MR Kristiansund, der den ble funnet i 1971 etter å ha vært "borte" i over hundre år (siden 1865). Det kan også være en klimatisk forklaring: arten reproduserer nå meget effektivt og må enkelte steder bekjempes som ugras, f.eks. i Botanisk hage, Tøyen.&lt;/p&gt;</v>
          </cell>
          <cell r="DE1613" t="str">
            <v>Arten er innført med ballastjord og som forurensning med korn, i helt ny tid også med importert tømmer (Bu Hurum) og kanskje med gartnerivarer eller matvarer. Litt videre spredning skjer, trolig med tråkk.</v>
          </cell>
          <cell r="DF1613" t="str">
            <v>Invasjonspotensialet er moderat, med usikkerhet til begrenset, som en kombinasjon av moderat (til begrenset) median levetid og begrenset ekspansjonshastighet. Arten er nå veletablert med et middels stort antall forekomster, med midlere ekspansjonshastighet (rundt 128 m/år).</v>
          </cell>
          <cell r="DG1613" t="str">
            <v>Ingen kjent negativ økologisk effekt er knyttet til arten.</v>
          </cell>
          <cell r="DH1613" t="str">
            <v>&lt;p&gt;Ramkarse vurderes til låg økologisk risiko, og bare på grunn av invasjonspotensialet. Arten har nå permanent forekomst i Norge og er i svak økning, men er ikke ekspansiv og utgjør ingen påviselig økologisk effekt.&lt;/p&gt;</v>
          </cell>
          <cell r="DI1613">
            <v>0</v>
          </cell>
        </row>
        <row r="1614">
          <cell r="B1614" t="str">
            <v>Leucojum vernum</v>
          </cell>
          <cell r="C1614" t="str">
            <v>L.</v>
          </cell>
          <cell r="D1614" t="str">
            <v>klosterklokke</v>
          </cell>
          <cell r="E1614">
            <v>59386</v>
          </cell>
          <cell r="F1614">
            <v>99426</v>
          </cell>
          <cell r="G1614" t="str">
            <v>ExpertGroups/Karplanter/N</v>
          </cell>
          <cell r="H1614" t="str">
            <v>Karplanter</v>
          </cell>
          <cell r="I1614" t="str">
            <v>Karplanter</v>
          </cell>
          <cell r="J1614" t="str">
            <v>AlienSpecie</v>
          </cell>
          <cell r="N1614">
            <v>3</v>
          </cell>
          <cell r="Q1614">
            <v>1</v>
          </cell>
          <cell r="T1614" t="str">
            <v>LO</v>
          </cell>
          <cell r="U1614">
            <v>2</v>
          </cell>
          <cell r="V1614" t="str">
            <v>3AB,1</v>
          </cell>
          <cell r="X1614">
            <v>2</v>
          </cell>
          <cell r="Y1614">
            <v>3</v>
          </cell>
          <cell r="Z1614">
            <v>1</v>
          </cell>
          <cell r="AA1614">
            <v>1948</v>
          </cell>
          <cell r="AB1614" t="str">
            <v>terrestrial</v>
          </cell>
          <cell r="AD1614" t="str">
            <v>unknown</v>
          </cell>
          <cell r="AE1614" t="str">
            <v>yes</v>
          </cell>
          <cell r="AF1614" t="str">
            <v>unknown</v>
          </cell>
          <cell r="AG1614">
            <v>1948</v>
          </cell>
          <cell r="AH1614" t="str">
            <v>Ho Bergen: Store Milde, Hatlehaugen</v>
          </cell>
          <cell r="AI1614">
            <v>5</v>
          </cell>
          <cell r="AJ1614" t="str">
            <v>V</v>
          </cell>
          <cell r="AL1614">
            <v>1</v>
          </cell>
          <cell r="AM1614" t="str">
            <v>importDirect</v>
          </cell>
          <cell r="AN1614">
            <v>3</v>
          </cell>
          <cell r="AO1614" t="str">
            <v>introductionEscaped</v>
          </cell>
          <cell r="AP1614" t="str">
            <v>OsA,Va,Ro,Ho,Mr,Tr</v>
          </cell>
          <cell r="AQ1614">
            <v>64</v>
          </cell>
          <cell r="AR1614">
            <v>5</v>
          </cell>
          <cell r="AS1614">
            <v>320</v>
          </cell>
          <cell r="AT1614">
            <v>190000</v>
          </cell>
          <cell r="AU1614">
            <v>900</v>
          </cell>
          <cell r="AV1614">
            <v>50</v>
          </cell>
          <cell r="AW1614" t="str">
            <v>Ingen kjent effekt</v>
          </cell>
          <cell r="AX1614" t="str">
            <v>Ingen kjent effekt</v>
          </cell>
          <cell r="BC1614" t="str">
            <v>Ingen kjent effekt</v>
          </cell>
          <cell r="BD1614" t="str">
            <v>Ingen kjent effekt</v>
          </cell>
          <cell r="BE1614" t="str">
            <v>no</v>
          </cell>
          <cell r="BF1614" t="str">
            <v>no</v>
          </cell>
          <cell r="BG1614" t="str">
            <v>V</v>
          </cell>
          <cell r="BK1614" t="str">
            <v>temperate_nemoral:Europe</v>
          </cell>
          <cell r="BM1614" t="str">
            <v>temperate_boreal:Europe|temperate_nemoral:Europe</v>
          </cell>
          <cell r="BO1614">
            <v>3</v>
          </cell>
          <cell r="BR1614" t="str">
            <v>RedListCategoryLevel</v>
          </cell>
          <cell r="BT1614">
            <v>3</v>
          </cell>
          <cell r="BW1614" t="str">
            <v>SpreadYearlyIncreaseObservations</v>
          </cell>
          <cell r="BX1614">
            <v>300</v>
          </cell>
          <cell r="BY1614">
            <v>1</v>
          </cell>
          <cell r="CB1614" t="str">
            <v>T4-C-3,T4-C-4,T4-C-18,T35,T40,T43</v>
          </cell>
          <cell r="CC1614">
            <v>1</v>
          </cell>
          <cell r="CH1614">
            <v>1</v>
          </cell>
          <cell r="CM1614">
            <v>1</v>
          </cell>
          <cell r="CQ1614">
            <v>1</v>
          </cell>
          <cell r="CU1614">
            <v>1</v>
          </cell>
          <cell r="CX1614">
            <v>0</v>
          </cell>
          <cell r="CY1614">
            <v>1</v>
          </cell>
          <cell r="DB1614">
            <v>0</v>
          </cell>
          <cell r="DC1614" t="str">
            <v>Klosterklokke &lt;i&gt;Leucojum vernum &lt;/i&gt;er en flerårig urt fra Mellom-Europa. Den formerer seg med frø og ved deling av lauker. Frøene spres av maur, over nokså korte distanser. Arten er innført som hagestaude. Den har forvillet seg siden 1940-tallet, danner små populasjoner, men sprer seg lite. Den er i langsom økning, kanskje mest på grunn av økt bruk i hager.&lt;p&gt;Spredning skjer stort sett i plener, parker og skogkanter nær der den dyrkes.&lt;/p&gt;</v>
          </cell>
          <cell r="DD1614" t="str">
            <v>&lt;p&gt;Klosterklokke&lt;em&gt; &lt;/em&gt;ble først funnet i Ho Bergen: Store Milde, Hatlehaugen i 1948. Resten av funnene stammer fra 1999 og framover (men vi antar at arten har vært stabil i Bergen i mellomtida). Funnene er gjort på 15 steder i kystområdene fra Ak Ås til Tr Harstad, uten noe mønster. Arten danner små bestander, men sprer seg langsomt. Den er i langsom økning, kanskje mest på grunn av økt bruk i hager.&lt;/p&gt;</v>
          </cell>
          <cell r="DE1614" t="str">
            <v>Arten er innført som hageplante og sprer seg ut fra hager med frø (maurspredning) og med utkast. Videre spredning skjer med maur og eventuelt. ved forflytting av jordmasser.</v>
          </cell>
          <cell r="DF1614" t="str">
            <v>Invasjonspotensialet er moderat, med moderat lang median levetid og moderat ekspansjonshastighet. Arten har en del etablerte bestander, men de er lite ekspansive. Den relativt høge ekspansjonshastigheten (beste estimat på 300 m/år) skyldes mange nye funn de siste to tiårene og ikke noen markert økning i hastighet i forvilling.</v>
          </cell>
          <cell r="DG1614" t="str">
            <v>Ingen kjent negativ økologisk effekt er knyttet til arten. Arten kan opptre i tette bestander, men visner tidlig, og det er så lite av den i norsk natur at den neppe utgjør noen trussel mot noe som helst.</v>
          </cell>
          <cell r="DH1614" t="str">
            <v>&lt;p&gt;Klosterklokke vurderes til låg økologisk risiko, og utelukkende på grunn av invasjonspotensialet. Arten er i langsom økning, kanskje mest på grunn av økt bruk i hager. Den blomstrer og visner ned tidlig og har liten eller ingen økologisk effekt. Vi forventer ikke at det skal bli mye av den i norsk natur i nær framtid.&lt;/p&gt;</v>
          </cell>
          <cell r="DI1614">
            <v>0</v>
          </cell>
        </row>
        <row r="1615">
          <cell r="B1615" t="str">
            <v>Hyacinthoides hispanica</v>
          </cell>
          <cell r="C1615" t="str">
            <v>(Mill.) Rothm.</v>
          </cell>
          <cell r="D1615" t="str">
            <v>spansk klokkeblåstjerne</v>
          </cell>
          <cell r="E1615">
            <v>133789</v>
          </cell>
          <cell r="F1615">
            <v>99442</v>
          </cell>
          <cell r="G1615" t="str">
            <v>ExpertGroups/Karplanter/N</v>
          </cell>
          <cell r="H1615" t="str">
            <v>Karplanter</v>
          </cell>
          <cell r="I1615" t="str">
            <v>Karplanter</v>
          </cell>
          <cell r="J1615" t="str">
            <v>AlienSpecie</v>
          </cell>
          <cell r="N1615">
            <v>3</v>
          </cell>
          <cell r="Q1615">
            <v>1</v>
          </cell>
          <cell r="T1615" t="str">
            <v>LO</v>
          </cell>
          <cell r="U1615">
            <v>2</v>
          </cell>
          <cell r="V1615" t="str">
            <v>3A,1</v>
          </cell>
          <cell r="X1615">
            <v>3</v>
          </cell>
          <cell r="Y1615">
            <v>4</v>
          </cell>
          <cell r="Z1615">
            <v>1</v>
          </cell>
          <cell r="AA1615">
            <v>1929</v>
          </cell>
          <cell r="AB1615" t="str">
            <v>terrestrial</v>
          </cell>
          <cell r="AD1615" t="str">
            <v>unknown</v>
          </cell>
          <cell r="AE1615" t="str">
            <v>yes</v>
          </cell>
          <cell r="AF1615" t="str">
            <v>yes</v>
          </cell>
          <cell r="AG1615">
            <v>1953</v>
          </cell>
          <cell r="AH1615" t="str">
            <v>Ro Sandnes: Dale sjukehus: Ho Austrheim: Njøten</v>
          </cell>
          <cell r="AI1615">
            <v>10</v>
          </cell>
          <cell r="AJ1615" t="str">
            <v>V</v>
          </cell>
          <cell r="AL1615">
            <v>1</v>
          </cell>
          <cell r="AM1615" t="str">
            <v>importDirect</v>
          </cell>
          <cell r="AN1615">
            <v>4</v>
          </cell>
          <cell r="AO1615" t="str">
            <v>introductionEscaped,spreadTransportpollution,spreadNaturalDispersal</v>
          </cell>
          <cell r="AP1615" t="str">
            <v>Øs,Aa,Va,Ro,Ho,Sf,Mr</v>
          </cell>
          <cell r="AQ1615">
            <v>80</v>
          </cell>
          <cell r="AR1615">
            <v>4</v>
          </cell>
          <cell r="AS1615">
            <v>320</v>
          </cell>
          <cell r="AT1615">
            <v>100000</v>
          </cell>
          <cell r="AU1615">
            <v>640</v>
          </cell>
          <cell r="AV1615">
            <v>90</v>
          </cell>
          <cell r="AW1615" t="str">
            <v>Ingen kjent effekt</v>
          </cell>
          <cell r="AX1615" t="str">
            <v>Ingen kjent effekt</v>
          </cell>
          <cell r="BC1615" t="str">
            <v>Ingen kjent effekt</v>
          </cell>
          <cell r="BD1615" t="str">
            <v>Ingen kjent effekt</v>
          </cell>
          <cell r="BE1615" t="str">
            <v>no</v>
          </cell>
          <cell r="BF1615" t="str">
            <v>no</v>
          </cell>
          <cell r="BG1615" t="str">
            <v>V</v>
          </cell>
          <cell r="BK1615" t="str">
            <v>temperate_nemoral:Europe|subtropic_mediterranean:Europe,Africa</v>
          </cell>
          <cell r="BM1615" t="str">
            <v>temperate_boreal:Europe|temperate_nemoral:Europe,Oceania,NorthAndCentralAmerica|subtropic_mediterranean:Europe,Africa</v>
          </cell>
          <cell r="BO1615">
            <v>3</v>
          </cell>
          <cell r="BR1615" t="str">
            <v>RedListCategoryLevel</v>
          </cell>
          <cell r="BT1615">
            <v>2</v>
          </cell>
          <cell r="BW1615" t="str">
            <v>SpreadYearlyIncreaseObservations</v>
          </cell>
          <cell r="BX1615">
            <v>100</v>
          </cell>
          <cell r="BY1615">
            <v>1</v>
          </cell>
          <cell r="CB1615" t="str">
            <v>T4,T35,T43-C-1,T40-C-1</v>
          </cell>
          <cell r="CC1615">
            <v>1</v>
          </cell>
          <cell r="CH1615">
            <v>1</v>
          </cell>
          <cell r="CM1615">
            <v>1</v>
          </cell>
          <cell r="CQ1615">
            <v>1</v>
          </cell>
          <cell r="CU1615">
            <v>1</v>
          </cell>
          <cell r="CX1615">
            <v>0</v>
          </cell>
          <cell r="CY1615">
            <v>1</v>
          </cell>
          <cell r="DB1615">
            <v>0</v>
          </cell>
          <cell r="DC1615" t="str">
            <v>Spansk klokkeblåstjerne &lt;em&gt;Hyacinthoides hispanica &lt;/em&gt;er en flerårig løkplante som stammer fra Sørvest-Europa og Nordvest-Afrika (vestlige Middelhavsområdet). Arten formerer seg ved deling av løken og ved frøreproduksjon. Frøspredningen skjer med maur, over korte avstander. Det er uvisst om frøreproduksjonen er effektiv i Norge, men vi antar det. Arten er funnet i parker, på overlatt eng, i englignende veikanter og i næringsrik skog.&lt;br/&gt;Spansk klokkeblåstjerne hybridiserer med klokkeblåstjerne &lt;i&gt;H. non-scripta&lt;/i&gt;, og den frøfertile hybriden &lt;i&gt;H. &lt;/i&gt;x &lt;i&gt;massartiana&lt;/i&gt; er nå den vanligste av klokkeblåstjernene i Danmark (Hartvig 2015). Vansker med å identifisere mye norsk materiale kan skyldes at det er samme sak hos oss, at spansk klokkeblåstjerne og delvis også klokkeblåstjerne er noe mindre hyppig enn antatt, men &lt;i&gt;H. &lt;/i&gt;x &lt;i&gt;massartiana&lt;/i&gt; mye mer hyppig enn antatt.</v>
          </cell>
          <cell r="DD1615" t="str">
            <v>&lt;p&gt;Spansk klokkeblåstjerne ble først observert i Ho Bergen: Møllendal 1929 og først antatt etablert med bestand i Ro Sandnes: Dale sjukehus og Ho Austrheim: Njøten 1953. Arten er mest i bruk på Sørlandet og Vestlandet og er nå godt etablert med 24 kjente forekomster (mørketall ikke inkludert) i Østfold og fra Aust-Agder til Møre og Romsdal (MR Skodje).&lt;/p&gt;</v>
          </cell>
          <cell r="DE1615" t="str">
            <v>Spansk klokkeblåstjerne er kommet inn som hagestaude, trolig rundt 1900. Den sprer seg ut fra hager ved hjelp av hageavfall og løker, trolig også med frø.</v>
          </cell>
          <cell r="DF1615" t="str">
            <v>Invasjonspotensialet er moderat, med moderat lang median levetid, men begrenset ekspansjonshastighet. Arten er nå godt etablert i flere fylker og er under en viss ekspansjon.</v>
          </cell>
          <cell r="DG1615" t="str">
            <v>Ingen kjent negativ økologisk effekt er knyttet til arten. Spansk klokkeblåstjerne har spredt seg litt ut i grasmark og skogkanter, men uten å opptre i større mengder. Den gjør ingen påviselig skade.</v>
          </cell>
          <cell r="DH1615" t="str">
            <v>&lt;p&gt;Spansk klokkeblåstjerne vurderes til låg økologisk risiko, og utelukkende på grunn av invasjonspotensialet.&lt;/p&gt;&lt;p&gt;I Storbritannia og Belgia er det kjente at spansk klokkeblåstjerne hybridiserer med den stedegne &lt;i&gt;H. non-scripta &lt;/i&gt;og produserer fullt fertile frø: hybriden er derfor vurdert som invasiv. Problemet er ikke relevant hos oss der alle &lt;i&gt;Hyacinthoides&lt;/i&gt;-artene er fremmede. Arten er også oppfattet som invasiv i deler av USA. Se referanser. &lt;/p&gt;</v>
          </cell>
          <cell r="DI1615">
            <v>5</v>
          </cell>
        </row>
        <row r="1616">
          <cell r="B1616" t="str">
            <v>Cotoneaster dammeri</v>
          </cell>
          <cell r="C1616" t="str">
            <v>C.K.Schneid.</v>
          </cell>
          <cell r="D1616" t="str">
            <v>vintermispel</v>
          </cell>
          <cell r="E1616">
            <v>63231</v>
          </cell>
          <cell r="F1616">
            <v>103271</v>
          </cell>
          <cell r="G1616" t="str">
            <v>ExpertGroups/Karplanter/N</v>
          </cell>
          <cell r="H1616" t="str">
            <v>Karplanter</v>
          </cell>
          <cell r="I1616" t="str">
            <v>Karplanter</v>
          </cell>
          <cell r="J1616" t="str">
            <v>AlienSpecie</v>
          </cell>
          <cell r="N1616">
            <v>3</v>
          </cell>
          <cell r="Q1616">
            <v>2</v>
          </cell>
          <cell r="T1616" t="str">
            <v>LO</v>
          </cell>
          <cell r="U1616">
            <v>2</v>
          </cell>
          <cell r="V1616" t="str">
            <v>3AB,2F</v>
          </cell>
          <cell r="X1616">
            <v>3</v>
          </cell>
          <cell r="Y1616">
            <v>4</v>
          </cell>
          <cell r="Z1616">
            <v>1</v>
          </cell>
          <cell r="AA1616">
            <v>1993</v>
          </cell>
          <cell r="AB1616" t="str">
            <v>terrestrial</v>
          </cell>
          <cell r="AD1616" t="str">
            <v>unknown</v>
          </cell>
          <cell r="AE1616" t="str">
            <v>yes</v>
          </cell>
          <cell r="AF1616" t="str">
            <v>unknown</v>
          </cell>
          <cell r="AG1616">
            <v>2002</v>
          </cell>
          <cell r="AH1616" t="str">
            <v>Oslo: Padda</v>
          </cell>
          <cell r="AI1616">
            <v>15</v>
          </cell>
          <cell r="AJ1616" t="str">
            <v>V</v>
          </cell>
          <cell r="AL1616">
            <v>1</v>
          </cell>
          <cell r="AM1616" t="str">
            <v>importDirect</v>
          </cell>
          <cell r="AN1616">
            <v>3</v>
          </cell>
          <cell r="AO1616" t="str">
            <v>introductionEscaped,spreadNaturalDispersal</v>
          </cell>
          <cell r="AP1616" t="str">
            <v>OsA,Bu,Ve,Te,Aa,Ro,Ho,Mr</v>
          </cell>
          <cell r="AQ1616">
            <v>64</v>
          </cell>
          <cell r="AR1616">
            <v>5</v>
          </cell>
          <cell r="AS1616">
            <v>320</v>
          </cell>
          <cell r="AT1616">
            <v>83500</v>
          </cell>
          <cell r="AU1616">
            <v>900</v>
          </cell>
          <cell r="AV1616">
            <v>40</v>
          </cell>
          <cell r="AW1616" t="str">
            <v>Ingen kjent effekt</v>
          </cell>
          <cell r="AX1616" t="str">
            <v>Ingen kjent effekt</v>
          </cell>
          <cell r="BC1616" t="str">
            <v>Ingen kjent effekt</v>
          </cell>
          <cell r="BD1616" t="str">
            <v>Ingen kjent effekt</v>
          </cell>
          <cell r="BE1616" t="str">
            <v>no</v>
          </cell>
          <cell r="BF1616" t="str">
            <v>no</v>
          </cell>
          <cell r="BG1616" t="str">
            <v>V</v>
          </cell>
          <cell r="BK1616" t="str">
            <v>temperate_nemoral:Asia|subtropic_highlands:Asia</v>
          </cell>
          <cell r="BM1616" t="str">
            <v>temperate_nemoral:Europe,Asia,Oceania,NorthAndCentralAmerica|subtropic_highlands:Asia</v>
          </cell>
          <cell r="BO1616">
            <v>3</v>
          </cell>
          <cell r="BR1616" t="str">
            <v>RedListCategoryLevel</v>
          </cell>
          <cell r="BT1616">
            <v>3</v>
          </cell>
          <cell r="BW1616" t="str">
            <v>SpreadYearlyIncreaseObservations</v>
          </cell>
          <cell r="BX1616">
            <v>291</v>
          </cell>
          <cell r="BY1616">
            <v>1</v>
          </cell>
          <cell r="CB1616" t="str">
            <v>T1,T4,T6,T32,T40</v>
          </cell>
          <cell r="CC1616">
            <v>1</v>
          </cell>
          <cell r="CH1616">
            <v>1</v>
          </cell>
          <cell r="CM1616">
            <v>2</v>
          </cell>
          <cell r="CP1616" t="str">
            <v>Åpen grunnlendt kalkmark i boreonemoral sone</v>
          </cell>
          <cell r="CQ1616">
            <v>1</v>
          </cell>
          <cell r="CU1616">
            <v>1</v>
          </cell>
          <cell r="CX1616">
            <v>0</v>
          </cell>
          <cell r="CY1616">
            <v>1</v>
          </cell>
          <cell r="DB1616">
            <v>0</v>
          </cell>
          <cell r="DC1616" t="str">
            <v>Vintermispel &lt;em&gt;Cotoneaster dammeri &lt;/em&gt;er en langlevd, vintergrønn, krypende og mattedannende busk fra sentrale KIna. Den er innført som hagebusk og regnes som nokså frostfølsom (frostgrense på -18 grader). Den er blitt en av de aller mest anvendte busker for tildekking av skråninger, murer og bergflater. Arten har rikelig frøsetting. Fruktene (bærepler) er røde, saftige og utnyttes av og spres med fugl.&lt;br/&gt;Noen &lt;em&gt;Cotoneaster&lt;/em&gt;-arter er diploide med seksuell frøformering. Disse er oftest krysspollinerte og krever minst to individer på et sted før reproduksjon kan begynne, noe som ikke er så vanlig hos fuglespredte fremmedarter. De fleste &lt;em&gt;Cotoneaster&lt;/em&gt;-arter er imidlertid tetraploide med aseksuell frøformering, og her kan ett enkelt individ raskt gi opphav til en hel bestand. Vintermispel er blant de seksuelle (Fryer &amp; Hylm&amp;#246: 2009) og har dermed noe større problemer med å etablere populasjon etter forvilling enn de fleste andre. Den setter imidlertid så rikelig med frukt at den overvinner dette problemet.&lt;br/&gt;Arten er relativt ny i kultur og bare registrert som forvillet de siste tiårene. Den er observert særlig på bergflater og grunnlende, både på basefattig og baserik grunn.</v>
          </cell>
          <cell r="DD1616" t="str">
            <v>&lt;p&gt;Vintermispel er funnet frøforvillet fra 1999 (i Bu Drammen) og med formering og spredning i forvillete forekomster fra 2002 (Oslo). Den har god bestand bl.a. på kalkøya Padda i indre Oslofjord i Oslo og ved Svensedammen på Konnerud i Bu Drammen. Flere andre småbestander er også sett. Arten er nå funnet spredte steder i kyststrøk fra Oslo til MR Ålesund. Arten har et klart potensial i ikke for vinterkalde kyststrøk i Sør-Norge.&lt;/p&gt;</v>
          </cell>
          <cell r="DE1616" t="str">
            <v>Arten er innført som hagebusk og spres ut fra hager med utkast, men mer ved at den spres med fugl som spiser de saftige bæreplene og skiter ut igjen frøene. Spredningsavstanden kan godt være på mange hundre meter eller kilometer per spredningshendelse.</v>
          </cell>
          <cell r="DF1616" t="str">
            <v>Invasjonspotensialet er moderat, som en kombinasjon av moderat lang median levetid og moderat ekspansjonshastighet.</v>
          </cell>
          <cell r="DG1616" t="str">
            <v>Vintermispel vurderes til en liten økologisk effekt på grunn av litt forventet framtidig fortrengning av andre planter, spesielt på kalkrikt grunnlende sørpå (en prioritert naturtype).</v>
          </cell>
          <cell r="DH1616" t="str">
            <v>&lt;p&gt;Vintermispel vurderes å medføre låg økologisk risiko på grunn av moderat invasjonspotensial og en liten økologisk effekt ved fortrengning. Arten er foreløpig ikke svært ekspansiv, men den er så mye dyrket at ytterligere (og mer hyppig) forvilling kan forventes. Ved forrige vurderingsrunde ble arten vurdert til potensielt høg risiko. Invasjonspotensialet ble trolig overvurdert i 2012: det er funnet mye mer av arten siden da, og dette har også påvirket vurderingen av økologisk risiko denne gangen.&lt;/p&gt;</v>
          </cell>
          <cell r="DI1616">
            <v>1</v>
          </cell>
        </row>
        <row r="1617">
          <cell r="B1617" t="str">
            <v>Lysichiton americanus</v>
          </cell>
          <cell r="C1617" t="str">
            <v>Hultén &amp; H.St.John</v>
          </cell>
          <cell r="D1617" t="str">
            <v>skunkkala</v>
          </cell>
          <cell r="E1617">
            <v>134335</v>
          </cell>
          <cell r="F1617">
            <v>99323</v>
          </cell>
          <cell r="G1617" t="str">
            <v>ExpertGroups/Karplanter/N</v>
          </cell>
          <cell r="H1617" t="str">
            <v>Karplanter</v>
          </cell>
          <cell r="I1617" t="str">
            <v>Karplanter</v>
          </cell>
          <cell r="J1617" t="str">
            <v>AlienSpecie</v>
          </cell>
          <cell r="N1617">
            <v>3</v>
          </cell>
          <cell r="Q1617">
            <v>3</v>
          </cell>
          <cell r="T1617" t="str">
            <v>HI</v>
          </cell>
          <cell r="U1617">
            <v>4</v>
          </cell>
          <cell r="V1617" t="str">
            <v>3A,3D</v>
          </cell>
          <cell r="X1617">
            <v>2</v>
          </cell>
          <cell r="Y1617">
            <v>3</v>
          </cell>
          <cell r="Z1617">
            <v>2</v>
          </cell>
          <cell r="AA1617">
            <v>1985</v>
          </cell>
          <cell r="AB1617" t="str">
            <v>terrestrial</v>
          </cell>
          <cell r="AD1617" t="str">
            <v>unknown</v>
          </cell>
          <cell r="AE1617" t="str">
            <v>yes</v>
          </cell>
          <cell r="AF1617" t="str">
            <v>unknown</v>
          </cell>
          <cell r="AG1617">
            <v>1985</v>
          </cell>
          <cell r="AH1617" t="str">
            <v>AA Arendal: Færvik</v>
          </cell>
          <cell r="AI1617">
            <v>10</v>
          </cell>
          <cell r="AJ1617" t="str">
            <v>V</v>
          </cell>
          <cell r="AL1617">
            <v>1</v>
          </cell>
          <cell r="AM1617" t="str">
            <v>importDirect</v>
          </cell>
          <cell r="AN1617">
            <v>3</v>
          </cell>
          <cell r="AO1617" t="str">
            <v>introductionEscaped,spreadNaturalDispersal</v>
          </cell>
          <cell r="AP1617" t="str">
            <v>Øs,OsA,Aa,Ro,Ho,Mr</v>
          </cell>
          <cell r="AQ1617">
            <v>60</v>
          </cell>
          <cell r="AR1617">
            <v>5</v>
          </cell>
          <cell r="AS1617">
            <v>300</v>
          </cell>
          <cell r="AT1617">
            <v>80000</v>
          </cell>
          <cell r="AU1617">
            <v>600</v>
          </cell>
          <cell r="AV1617">
            <v>20</v>
          </cell>
          <cell r="AW1617" t="str">
            <v>Ingen kjent effekt</v>
          </cell>
          <cell r="AX1617" t="str">
            <v>Ingen kjent effekt</v>
          </cell>
          <cell r="BC1617" t="str">
            <v>Ingen kjent effekt</v>
          </cell>
          <cell r="BD1617" t="str">
            <v>Ingen kjent effekt</v>
          </cell>
          <cell r="BE1617" t="str">
            <v>no</v>
          </cell>
          <cell r="BF1617" t="str">
            <v>no</v>
          </cell>
          <cell r="BG1617" t="str">
            <v>V</v>
          </cell>
          <cell r="BI1617" t="str">
            <v>V</v>
          </cell>
          <cell r="BK1617" t="str">
            <v>temperate_boreal:NorthAndCentralAmerica|temperate_nemoral:NorthAndCentralAmerica|subtropic_mediterranean:NorthAndCentralAmerica</v>
          </cell>
          <cell r="BM1617" t="str">
            <v>temperate_boreal:Europe,NorthAndCentralAmerica|temperate_nemoral:Europe,Asia,NorthAndCentralAmerica|subtropic_mediterranean:NorthAndCentralAmerica</v>
          </cell>
          <cell r="BO1617">
            <v>3</v>
          </cell>
          <cell r="BR1617" t="str">
            <v>RedListCategoryLevel</v>
          </cell>
          <cell r="BT1617">
            <v>2</v>
          </cell>
          <cell r="BU1617" t="str">
            <v>X</v>
          </cell>
          <cell r="BW1617" t="str">
            <v>SpreadYearlyIncreaseObservations</v>
          </cell>
          <cell r="BX1617">
            <v>153</v>
          </cell>
          <cell r="BY1617">
            <v>1</v>
          </cell>
          <cell r="CB1617" t="str">
            <v>V2,V8,V10,V2,V8,V10,V2,V8,V10</v>
          </cell>
          <cell r="CC1617">
            <v>3</v>
          </cell>
          <cell r="CG1617" t="str">
            <v>V2,V8,V10</v>
          </cell>
          <cell r="CH1617">
            <v>1</v>
          </cell>
          <cell r="CL1617" t="str">
            <v>V2,V8,V10,V2,V8,V10</v>
          </cell>
          <cell r="CM1617">
            <v>1</v>
          </cell>
          <cell r="CQ1617">
            <v>1</v>
          </cell>
          <cell r="CT1617" t="str">
            <v>V2,V8,V10</v>
          </cell>
          <cell r="CU1617">
            <v>1</v>
          </cell>
          <cell r="CX1617">
            <v>0</v>
          </cell>
          <cell r="CY1617">
            <v>1</v>
          </cell>
          <cell r="DB1617">
            <v>0</v>
          </cell>
          <cell r="DC1617" t="str">
            <v>Skunkkala &lt;i&gt;Lysichiton americanum&lt;/i&gt; er en grovvokst, flerårig urt fra Stillehavsområdet i vestre Nord-Amerika, fra Nord-California nord til Sør-Alaska. Den blir opp til 50 cm høg (men ofte over 1 m brei). Den har frøformering og danner også kloner som kan fragmenteres. Fruktene er saftige og spres med fugl, potensielt over betydelig avstand (km). Arten er knyttet til våtmark, med eller uten skogsjikt. Den tåler skygge godt, men frøreproduserer bare der det er noe lys.</v>
          </cell>
          <cell r="DD1617" t="str">
            <v>&lt;p&gt;Skunkkala er nå funnet 15 steder, med tydelig økning i funnfrekvens etter 2000. Første funn ble gjort i 1985 i AA Arendal: Færvik, der den ved første innsamling i 1994 ble notert slik: "i våtmark ved nedlagt skole. Gammel, "kjent" lokalitet. Første gang besøkt av KMN i 1985 (flere fotos foreligger i arkivet). Kjell Magne Olsen opplyser 8.6.1994: av 2-300 individer var 83 store planter, av disse var 20-30 i blomst." I 2005 noteres det: "Stor bestand i sump nedover langs bekk, vond lukt." Senere funn er gjort i Øf Hvaler: Spjærøy i 2017, Ak Bærum: Vøyenenga fra 2010, Ro Vindafjord: Båtvika fra 2007, Kyrkjehølen fra 2008. Ho Bergen: Berlevatnet fra 2010, Os: Lepsøy i 2015, Tysnes: Stora Bjørnøy i 2016, Kvinnherad: Sandvoll i 1999, og MR Skodje: Solnør i 2017. Ved Berlevannet i 2010: "Nesttun, Berlevannets SV-side, like innenfor vannspeilet. I lysåpent ørevier-svartor-kratt m bjørk, på område dominert av &lt;em&gt;Comarum&lt;/em&gt;. Ca. 15 planter over 7 x 5 m, fra store og grove, opp til 1 m høye, til småplanter, m stor avstand ml enkeltplantene." Arten har stort potensial for videre spredning og etablering i Norge.&lt;br/&gt; &lt;/p&gt;</v>
          </cell>
          <cell r="DE1617" t="str">
            <v>Arten er innført som hageplante og spres ut fra hager med utkast og med fuglespredte frukter.</v>
          </cell>
          <cell r="DF1617" t="str">
            <v>Invasjonspotensialet er moderat, i en kombinasjon av moderat lang median levetid og begrenset (til moderat) ekspansjonshastighet. Ekspansjonshastigheten (120-210 m/år) kan være undervurdert: flere nye funn i 2016-2017 er ikke kommet med blant de koordinatfestete opplysningene som ligger til grunn for beregningen.</v>
          </cell>
          <cell r="DG1617" t="str">
            <v>Arten vurderes å ha middels økologiske effekter. Den er meget storvokst og kan fortrenge stedegne arter, om enn i beskjeden grad foreløpig. Naturtypene som arten invaderer, inneholder sårbare arter som kan bli påvirket.</v>
          </cell>
          <cell r="DH1617" t="str">
            <v>&lt;p&gt;Skunkkala vurderes til høg økologisk risiko, på grunn av et moderat invasjonspotensial og middels økologiske effekter. Arten frøreproduserer og danner bestand i Norge, men har noe begrenset spredningsevne. Den plantes nokså lite fordi den er en spesialist i sump- og dam-anlegg, noe som ikke er vanlig (foreløpig) i norske hager. Arten er en langlevd flerårig urt, opp til 50 cm høg (men ofte over 1 m brei). Den er etablert i norsk natur - i flommark - med få forekomster foreløpig, men med markert økning de siste 20 år. Arten kan bli meget storvokst (eller rettere: breivokst) og trenger bort det meste andre som vokser der. Dette skjer foreløpig bare lokalt i Norge, men med en populasjon på 200-300 individer i AA Arendal: Færvik alene (og trolig det samme langs Sandvikselva i Ak Bærum), fortrenger arten opplagt en del. Mer fortrengning kan forventes når arten blir hyppigere.&lt;/p&gt;</v>
          </cell>
          <cell r="DI1617">
            <v>0</v>
          </cell>
        </row>
        <row r="1618">
          <cell r="B1618" t="str">
            <v>Tanacetum macrophyllum</v>
          </cell>
          <cell r="C1618" t="str">
            <v>(Waldst. &amp; Kit.) Sch.Bip.</v>
          </cell>
          <cell r="E1618">
            <v>138222</v>
          </cell>
          <cell r="F1618">
            <v>128801</v>
          </cell>
          <cell r="G1618" t="str">
            <v>ExpertGroups/Karplanter/N</v>
          </cell>
          <cell r="H1618" t="str">
            <v>Karplanter</v>
          </cell>
          <cell r="I1618" t="str">
            <v>Karplanter</v>
          </cell>
          <cell r="J1618" t="str">
            <v>AlienSpecie</v>
          </cell>
          <cell r="N1618">
            <v>1</v>
          </cell>
          <cell r="Q1618">
            <v>1</v>
          </cell>
          <cell r="T1618" t="str">
            <v>NK</v>
          </cell>
          <cell r="U1618">
            <v>1</v>
          </cell>
          <cell r="V1618" t="str">
            <v>1,1</v>
          </cell>
          <cell r="X1618">
            <v>2</v>
          </cell>
          <cell r="Y1618">
            <v>3</v>
          </cell>
          <cell r="Z1618">
            <v>1</v>
          </cell>
          <cell r="AA1618">
            <v>2008</v>
          </cell>
          <cell r="AB1618" t="str">
            <v>terrestrial</v>
          </cell>
          <cell r="AD1618" t="str">
            <v>unknown</v>
          </cell>
          <cell r="AE1618" t="str">
            <v>yes</v>
          </cell>
          <cell r="AF1618" t="str">
            <v>unknown</v>
          </cell>
          <cell r="AG1618">
            <v>2008</v>
          </cell>
          <cell r="AH1618" t="str">
            <v>Ak Nesodden: Nesoddtangen - Flaskebekk, Nordveien</v>
          </cell>
          <cell r="AI1618">
            <v>10</v>
          </cell>
          <cell r="AJ1618" t="str">
            <v>V</v>
          </cell>
          <cell r="AL1618">
            <v>1</v>
          </cell>
          <cell r="AM1618" t="str">
            <v>importDirect</v>
          </cell>
          <cell r="AN1618">
            <v>1</v>
          </cell>
          <cell r="AO1618" t="str">
            <v>spreadEscaped</v>
          </cell>
          <cell r="AP1618" t="str">
            <v>OsA</v>
          </cell>
          <cell r="AQ1618">
            <v>4</v>
          </cell>
          <cell r="AR1618">
            <v>2</v>
          </cell>
          <cell r="AS1618">
            <v>8</v>
          </cell>
          <cell r="AT1618">
            <v>1</v>
          </cell>
          <cell r="AU1618">
            <v>16</v>
          </cell>
          <cell r="AV1618">
            <v>100</v>
          </cell>
          <cell r="AW1618" t="str">
            <v>Ingen kjent effekt</v>
          </cell>
          <cell r="AX1618" t="str">
            <v>Ingen kjent effekt</v>
          </cell>
          <cell r="BC1618" t="str">
            <v>Ingen kjent effekt</v>
          </cell>
          <cell r="BD1618" t="str">
            <v>Ingen kjent effekt</v>
          </cell>
          <cell r="BE1618" t="str">
            <v>no</v>
          </cell>
          <cell r="BF1618" t="str">
            <v>no</v>
          </cell>
          <cell r="BG1618" t="str">
            <v>V</v>
          </cell>
          <cell r="BK1618" t="str">
            <v>temperate_nemoral:Europe,Asia</v>
          </cell>
          <cell r="BM1618" t="str">
            <v>temperate_nemoral:Europe,Asia</v>
          </cell>
          <cell r="BO1618">
            <v>1</v>
          </cell>
          <cell r="BP1618" t="str">
            <v>X</v>
          </cell>
          <cell r="BR1618" t="str">
            <v>RedListCategoryLevel</v>
          </cell>
          <cell r="BT1618">
            <v>1</v>
          </cell>
          <cell r="BW1618" t="str">
            <v>SpreadYearlyIncreaseCalculatedExpansionSpeed</v>
          </cell>
          <cell r="BX1618">
            <v>0</v>
          </cell>
          <cell r="BY1618">
            <v>1</v>
          </cell>
          <cell r="CB1618" t="str">
            <v>T40</v>
          </cell>
          <cell r="CC1618">
            <v>1</v>
          </cell>
          <cell r="CH1618">
            <v>1</v>
          </cell>
          <cell r="CM1618">
            <v>1</v>
          </cell>
          <cell r="CQ1618">
            <v>1</v>
          </cell>
          <cell r="CU1618">
            <v>1</v>
          </cell>
          <cell r="CX1618">
            <v>0</v>
          </cell>
          <cell r="CY1618">
            <v>1</v>
          </cell>
          <cell r="DB1618">
            <v>0</v>
          </cell>
          <cell r="DC1618" t="str">
            <v>Korgplanten &lt;i&gt;Tanacetum macrophyllum &lt;/i&gt;(Asteraceae) er en langlevd flerårig urt, 1,5-2 m høg, med frøreproduksjon og klonal vekst. Vi vet ikke om arten reproduserer med frø i Norge: trolig er den utkryssende og har vanskelig for å finne partner. Arten stammer fra Sørøst-Europa, Tyrkia og Kaukasus og er innført som hagestaude.</v>
          </cell>
          <cell r="DD1618" t="str">
            <v>&lt;p&gt;Arten ble først oppdaget i Ak Nesodden: Nesoddtangen - Flaskebekk i 2008. Arten var da allerede etablert: " i spredning i og i utkanten av have" (2008) og "stor bestand forvillet i og rundt gammel have" (2009). Arten er en høgstaude fra høgtliggende skog og enger i Sørøst-Europa (Balkan), Tyrkia og Kaukasus, dyrkes litt i hager i Norge, og har godt potensial for videre etablering og spredning, spesielt om den plantes litt utafor tettbygde strøk.&lt;/p&gt;</v>
          </cell>
          <cell r="DE1618" t="str">
            <v>Arten er en innført hageplante. Nokså passiv spredning med frukter, over korte avstander. De etablerte bestandene skyldes trolig klonal vekst med jordstengler.</v>
          </cell>
          <cell r="DF1618" t="str">
            <v>Invasjonspotensialet er lite, en kombinasjon av kort (til begrenset) median levetid og ingen ekspansjon.</v>
          </cell>
          <cell r="DG1618" t="str">
            <v>Det er ingen kjente negative økologiske effekter knyttet til arten.</v>
          </cell>
          <cell r="DH1618" t="str">
            <v>&lt;p&gt;Korgplanten &lt;em&gt;Tanacetum macrophyllum &lt;/em&gt;vurderes til ingen kjent økologisk risiko. Den har foreløpig ingen økologisk effekt på de to stedene (tett ved hverandre) der den er forvillet. Den forventes heller ikke å ha noen økologisk effekt i rimelig framtid, men den er så storvokst at den kan ta en del plass dersom den kommer ut i høgstaude-vegetasjon. Ved forrige vurderingsrunde i 2012 ble arten klassifisert til låg risiko: spredningshastigheten ble nok overvurdert den gang. De to lokalitetene ligger innenfor samme forekomstrute og gir dermed ingen økning i forekomstareal (endringen skyldes dermed også endring i beregning fra spredningshastighet til ekspansjonshastighet).&lt;/p&gt;</v>
          </cell>
          <cell r="DI1618">
            <v>0</v>
          </cell>
        </row>
        <row r="1619">
          <cell r="B1619" t="str">
            <v>Geranium nodosum</v>
          </cell>
          <cell r="C1619" t="str">
            <v>L.</v>
          </cell>
          <cell r="D1619" t="str">
            <v>knutestorkenebb</v>
          </cell>
          <cell r="E1619">
            <v>62209</v>
          </cell>
          <cell r="F1619">
            <v>102249</v>
          </cell>
          <cell r="G1619" t="str">
            <v>ExpertGroups/Karplanter/N</v>
          </cell>
          <cell r="H1619" t="str">
            <v>Karplanter</v>
          </cell>
          <cell r="I1619" t="str">
            <v>Karplanter</v>
          </cell>
          <cell r="J1619" t="str">
            <v>AlienSpecie</v>
          </cell>
          <cell r="N1619">
            <v>1</v>
          </cell>
          <cell r="Q1619">
            <v>1</v>
          </cell>
          <cell r="T1619" t="str">
            <v>NK</v>
          </cell>
          <cell r="U1619">
            <v>1</v>
          </cell>
          <cell r="V1619" t="str">
            <v>1,1</v>
          </cell>
          <cell r="X1619">
            <v>2</v>
          </cell>
          <cell r="Y1619">
            <v>2</v>
          </cell>
          <cell r="Z1619">
            <v>1</v>
          </cell>
          <cell r="AA1619">
            <v>1997</v>
          </cell>
          <cell r="AB1619" t="str">
            <v>terrestrial</v>
          </cell>
          <cell r="AD1619" t="str">
            <v>unknown</v>
          </cell>
          <cell r="AE1619" t="str">
            <v>yes</v>
          </cell>
          <cell r="AF1619" t="str">
            <v>unknown</v>
          </cell>
          <cell r="AG1619">
            <v>1997</v>
          </cell>
          <cell r="AH1619" t="str">
            <v>Oslo: Tøyen, Botanisk hage</v>
          </cell>
          <cell r="AI1619">
            <v>5</v>
          </cell>
          <cell r="AJ1619" t="str">
            <v>V</v>
          </cell>
          <cell r="AL1619">
            <v>3</v>
          </cell>
          <cell r="AM1619" t="str">
            <v>importDirect,importTransportpollution</v>
          </cell>
          <cell r="AN1619">
            <v>2</v>
          </cell>
          <cell r="AO1619" t="str">
            <v>introductionEscaped</v>
          </cell>
          <cell r="AP1619" t="str">
            <v>OsA</v>
          </cell>
          <cell r="AQ1619">
            <v>4</v>
          </cell>
          <cell r="AR1619">
            <v>3</v>
          </cell>
          <cell r="AS1619">
            <v>12</v>
          </cell>
          <cell r="AT1619">
            <v>1</v>
          </cell>
          <cell r="AU1619">
            <v>12</v>
          </cell>
          <cell r="AV1619">
            <v>100</v>
          </cell>
          <cell r="AW1619" t="str">
            <v>Ingen kjent effekt</v>
          </cell>
          <cell r="AX1619" t="str">
            <v>Ingen kjent effekt</v>
          </cell>
          <cell r="BC1619" t="str">
            <v>Ingen kjent effekt</v>
          </cell>
          <cell r="BD1619" t="str">
            <v>Ingen kjent effekt</v>
          </cell>
          <cell r="BE1619" t="str">
            <v>no</v>
          </cell>
          <cell r="BF1619" t="str">
            <v>no</v>
          </cell>
          <cell r="BK1619" t="str">
            <v>temperate_nemoral:Europe|subtropic_mediterranean:Europe</v>
          </cell>
          <cell r="BM1619" t="str">
            <v>temperate_nemoral:Europe|subtropic_mediterranean:Europe</v>
          </cell>
          <cell r="BO1619">
            <v>2</v>
          </cell>
          <cell r="BR1619" t="str">
            <v>RedListCategoryLevel</v>
          </cell>
          <cell r="BT1619">
            <v>1</v>
          </cell>
          <cell r="BW1619" t="str">
            <v>SpreadYearlyIncreaseCalculatedExpansionSpeed</v>
          </cell>
          <cell r="BX1619">
            <v>0</v>
          </cell>
          <cell r="BY1619">
            <v>1</v>
          </cell>
          <cell r="CB1619" t="str">
            <v>T42,T43</v>
          </cell>
          <cell r="CC1619">
            <v>1</v>
          </cell>
          <cell r="CH1619">
            <v>1</v>
          </cell>
          <cell r="CM1619">
            <v>1</v>
          </cell>
          <cell r="CQ1619">
            <v>1</v>
          </cell>
          <cell r="CU1619">
            <v>1</v>
          </cell>
          <cell r="CX1619">
            <v>0</v>
          </cell>
          <cell r="CY1619">
            <v>1</v>
          </cell>
          <cell r="DB1619">
            <v>0</v>
          </cell>
          <cell r="DC1619" t="str">
            <v>Knutestorkenebb &lt;em&gt;Geranium nodosum &lt;/em&gt;er en flerårig, nokså lågvokst (20-40 cm) urt fra Mellom- og Sør-Europa. Den har frøreproduksjon og frøene spres aktivt ved å slynges ut fra frukten. Denne spredningen blir likevel meget kortdistanse, maksimum 0,5-1 m.</v>
          </cell>
          <cell r="DD1619" t="str">
            <v>&lt;p&gt;Knutestorkenebb reproduserer utmerket og danner bestand i Botanisk hage på Tøyen i Ak Oslo, der den er etablert som et ugras som lukes vekk (og som sjelden eller aldri dyrkes). Den har foreløpig ikke greidd å spre seg videre, men potensialet er der. Den har sannsynligvis stått der i flere tiår før den først ble "funnet", i 1997. Funnet i No Bodø: "Dreufushammern" skyldes hageutkast, og det er ikke noe som indikerer at denne vil gi opphav til noe varig.&lt;/p&gt;</v>
          </cell>
          <cell r="DE1619" t="str">
            <v>Det er uklart om arten opprinnelig kom inn som dyrket eller som forurensning med hagematerialet til Botanisk hage. Den frøreproduserer utmerket her og danner populasjon som ugras. Funnet i No Bodø skyldes hageutkast, dvs. med opphav i dyrkning</v>
          </cell>
          <cell r="DF1619" t="str">
            <v>Invasjonspotensialet er lite, som en kombinasjon av begrenset median levetid og ingen ekspansjon. Det er ikke noe som tyder på at arten er i spredning, men det forventes at forekomsten i Botanisk hage vil holde seg.</v>
          </cell>
          <cell r="DG1619" t="str">
            <v>Det er ingen kjente negative økologiske effekter knyttet til arten.</v>
          </cell>
          <cell r="DH1619" t="str">
            <v>&lt;p&gt;Knutestorkenebb vurderes til ingen kjent økologisk risiko på grunn av kombinasjonen mellom et lite invasjonspotensiale og ingen kjente negative økologiske effekter.&lt;/p&gt;</v>
          </cell>
          <cell r="DI1619">
            <v>0</v>
          </cell>
        </row>
        <row r="1620">
          <cell r="B1620" t="str">
            <v>Galeopsis pubescens</v>
          </cell>
          <cell r="C1620" t="str">
            <v>Besser</v>
          </cell>
          <cell r="D1620" t="str">
            <v>mykdå</v>
          </cell>
          <cell r="E1620">
            <v>62254</v>
          </cell>
          <cell r="F1620">
            <v>102294</v>
          </cell>
          <cell r="G1620" t="str">
            <v>ExpertGroups/Karplanter/N</v>
          </cell>
          <cell r="H1620" t="str">
            <v>Karplanter</v>
          </cell>
          <cell r="I1620" t="str">
            <v>Karplanter</v>
          </cell>
          <cell r="J1620" t="str">
            <v>AlienSpecie</v>
          </cell>
          <cell r="N1620">
            <v>1</v>
          </cell>
          <cell r="Q1620">
            <v>1</v>
          </cell>
          <cell r="T1620" t="str">
            <v>NK</v>
          </cell>
          <cell r="U1620">
            <v>1</v>
          </cell>
          <cell r="V1620" t="str">
            <v>1,1</v>
          </cell>
          <cell r="X1620">
            <v>1</v>
          </cell>
          <cell r="Y1620">
            <v>1</v>
          </cell>
          <cell r="Z1620">
            <v>1</v>
          </cell>
          <cell r="AA1620">
            <v>1991</v>
          </cell>
          <cell r="AB1620" t="str">
            <v>terrestrial</v>
          </cell>
          <cell r="AD1620" t="str">
            <v>origin</v>
          </cell>
          <cell r="AE1620" t="str">
            <v>yes</v>
          </cell>
          <cell r="AF1620" t="str">
            <v>unknown</v>
          </cell>
          <cell r="AG1620">
            <v>1991</v>
          </cell>
          <cell r="AH1620" t="str">
            <v>Bu Hurum: Tofte</v>
          </cell>
          <cell r="AI1620">
            <v>1</v>
          </cell>
          <cell r="AJ1620" t="str">
            <v>V</v>
          </cell>
          <cell r="AP1620" t="str">
            <v>Bu</v>
          </cell>
          <cell r="AQ1620">
            <v>4</v>
          </cell>
          <cell r="AR1620">
            <v>2</v>
          </cell>
          <cell r="AS1620">
            <v>8</v>
          </cell>
          <cell r="AT1620">
            <v>1</v>
          </cell>
          <cell r="AU1620">
            <v>8</v>
          </cell>
          <cell r="AV1620">
            <v>100</v>
          </cell>
          <cell r="AW1620" t="str">
            <v>Ingen kjent effekt</v>
          </cell>
          <cell r="AX1620" t="str">
            <v>Ingen kjent effekt</v>
          </cell>
          <cell r="BC1620" t="str">
            <v>Ingen kjent effekt</v>
          </cell>
          <cell r="BD1620" t="str">
            <v>Ingen kjent effekt</v>
          </cell>
          <cell r="BE1620" t="str">
            <v>no</v>
          </cell>
          <cell r="BF1620" t="str">
            <v>no</v>
          </cell>
          <cell r="BG1620" t="str">
            <v>V</v>
          </cell>
          <cell r="BK1620" t="str">
            <v>temperate_nemoral:Europe</v>
          </cell>
          <cell r="BM1620" t="str">
            <v>temperate_nemoral:Europe</v>
          </cell>
          <cell r="BO1620">
            <v>1</v>
          </cell>
          <cell r="BR1620" t="str">
            <v>RedListCategoryLevel</v>
          </cell>
          <cell r="BT1620">
            <v>1</v>
          </cell>
          <cell r="BW1620" t="str">
            <v>SpreadYearlyIncreaseCalculatedExpansionSpeed</v>
          </cell>
          <cell r="BX1620">
            <v>0</v>
          </cell>
          <cell r="BY1620">
            <v>1</v>
          </cell>
          <cell r="CB1620" t="str">
            <v>T37</v>
          </cell>
          <cell r="CC1620">
            <v>1</v>
          </cell>
          <cell r="CH1620">
            <v>1</v>
          </cell>
          <cell r="CM1620">
            <v>1</v>
          </cell>
          <cell r="CQ1620">
            <v>1</v>
          </cell>
          <cell r="CU1620">
            <v>1</v>
          </cell>
          <cell r="CX1620">
            <v>0</v>
          </cell>
          <cell r="CY1620">
            <v>1</v>
          </cell>
          <cell r="DB1620">
            <v>0</v>
          </cell>
          <cell r="DC1620" t="str">
            <v>Mjukdå &lt;em&gt;Galeopsis pubescens &lt;/em&gt;er en ettårig art fra Mellom-Europa. Den formerer seg med frø.</v>
          </cell>
          <cell r="DD1620" t="str">
            <v>&lt;p&gt;Arten ble først funnet på bark- og flisfyllingene ved S&amp;#246:dra Cells cellulosefabrikk i Bu Hurum: Tofte i 1991, sikkert kommet inn med importert tømmer. Senere er den funnet flere år her, dokumentert fram til 2005, og reproduserer opplagt ettersom den er ettårig og absolutt ikke synes å innføres ofte. Andre lokaliteter som rapporteres i Artskart, mangler dokumentasjon ved herbariebelegg og er meget suspekte. Arten har potensial for å reprodusere og danne permanent bestand i Norge, men foreløpig er det ikke tegn til spredning eller ytterligere etableringer.&lt;/p&gt;</v>
          </cell>
          <cell r="DE1620" t="str">
            <v>Arten har kommet inn med tømmer og har trolig reprodusert og dannet bestand på den ene lokaliteten i Bu Hurum i minst 15 år.</v>
          </cell>
          <cell r="DF1620" t="str">
            <v>Invasjonspotensialet er minimalt basert på minste skår for median levetid og ingen ekspansjon.</v>
          </cell>
          <cell r="DG1620" t="str">
            <v>Det er ingen kjente negative økologiske effekter knyttet til denne arten.</v>
          </cell>
          <cell r="DH1620" t="str">
            <v>&lt;p&gt;Mjukdå vurderes å ha ingen kjent risiko i norsk natur basert på kombinasjonen mellom et lågt invasjonspotensial og ingen kjente negative økologiske effekter.&lt;/p&gt;</v>
          </cell>
          <cell r="DI1620">
            <v>0</v>
          </cell>
        </row>
        <row r="1621">
          <cell r="B1621" t="str">
            <v>Hyacinthoides italica</v>
          </cell>
          <cell r="C1621" t="str">
            <v>(L.) Rothm.</v>
          </cell>
          <cell r="D1621" t="str">
            <v>italiensk klokkeblåstjerne</v>
          </cell>
          <cell r="E1621">
            <v>133790</v>
          </cell>
          <cell r="F1621">
            <v>99443</v>
          </cell>
          <cell r="G1621" t="str">
            <v>ExpertGroups/Karplanter/N</v>
          </cell>
          <cell r="H1621" t="str">
            <v>Karplanter</v>
          </cell>
          <cell r="I1621" t="str">
            <v>Karplanter</v>
          </cell>
          <cell r="J1621" t="str">
            <v>AlienSpecie</v>
          </cell>
          <cell r="N1621">
            <v>1</v>
          </cell>
          <cell r="Q1621">
            <v>1</v>
          </cell>
          <cell r="T1621" t="str">
            <v>NK</v>
          </cell>
          <cell r="U1621">
            <v>1</v>
          </cell>
          <cell r="V1621" t="str">
            <v>1,1</v>
          </cell>
          <cell r="X1621">
            <v>1</v>
          </cell>
          <cell r="Y1621">
            <v>1</v>
          </cell>
          <cell r="Z1621">
            <v>1</v>
          </cell>
          <cell r="AA1621">
            <v>1888</v>
          </cell>
          <cell r="AB1621" t="str">
            <v>terrestrial</v>
          </cell>
          <cell r="AD1621" t="str">
            <v>unknown</v>
          </cell>
          <cell r="AE1621" t="str">
            <v>yes</v>
          </cell>
          <cell r="AF1621" t="str">
            <v>unknown</v>
          </cell>
          <cell r="AG1621">
            <v>1888</v>
          </cell>
          <cell r="AH1621" t="str">
            <v>Ro Stavanger: kirkegården</v>
          </cell>
          <cell r="AI1621">
            <v>10</v>
          </cell>
          <cell r="AJ1621" t="str">
            <v>V</v>
          </cell>
          <cell r="AL1621">
            <v>1</v>
          </cell>
          <cell r="AM1621" t="str">
            <v>importDirect</v>
          </cell>
          <cell r="AN1621">
            <v>2</v>
          </cell>
          <cell r="AO1621" t="str">
            <v>introductionEscaped</v>
          </cell>
          <cell r="AP1621" t="str">
            <v>Aa</v>
          </cell>
          <cell r="AQ1621">
            <v>4</v>
          </cell>
          <cell r="AR1621">
            <v>3</v>
          </cell>
          <cell r="AS1621">
            <v>12</v>
          </cell>
          <cell r="AT1621">
            <v>1</v>
          </cell>
          <cell r="AU1621">
            <v>24</v>
          </cell>
          <cell r="AV1621">
            <v>100</v>
          </cell>
          <cell r="AW1621" t="str">
            <v>Ingen kjent effekt</v>
          </cell>
          <cell r="AX1621" t="str">
            <v>Ingen kjent effekt</v>
          </cell>
          <cell r="BC1621" t="str">
            <v>Ingen kjent effekt</v>
          </cell>
          <cell r="BD1621" t="str">
            <v>Ingen kjent effekt</v>
          </cell>
          <cell r="BE1621" t="str">
            <v>no</v>
          </cell>
          <cell r="BF1621" t="str">
            <v>no</v>
          </cell>
          <cell r="BG1621" t="str">
            <v>V</v>
          </cell>
          <cell r="BK1621" t="str">
            <v>subtropic_mediterranean:Europe</v>
          </cell>
          <cell r="BM1621" t="str">
            <v>temperate_nemoral:Europe|subtropic_mediterranean:Europe</v>
          </cell>
          <cell r="BO1621">
            <v>1</v>
          </cell>
          <cell r="BP1621" t="str">
            <v>X</v>
          </cell>
          <cell r="BR1621" t="str">
            <v>RedListCategoryLevel</v>
          </cell>
          <cell r="BT1621">
            <v>1</v>
          </cell>
          <cell r="BW1621" t="str">
            <v>SpreadYearlyIncreaseCalculatedExpansionSpeed</v>
          </cell>
          <cell r="BX1621">
            <v>0</v>
          </cell>
          <cell r="BY1621">
            <v>1</v>
          </cell>
          <cell r="CB1621" t="str">
            <v>T43-C-1</v>
          </cell>
          <cell r="CC1621">
            <v>1</v>
          </cell>
          <cell r="CH1621">
            <v>1</v>
          </cell>
          <cell r="CM1621">
            <v>1</v>
          </cell>
          <cell r="CQ1621">
            <v>1</v>
          </cell>
          <cell r="CU1621">
            <v>1</v>
          </cell>
          <cell r="CX1621">
            <v>0</v>
          </cell>
          <cell r="CY1621">
            <v>1</v>
          </cell>
          <cell r="DB1621">
            <v>0</v>
          </cell>
          <cell r="DC1621" t="str">
            <v>&lt;p&gt;Italiensk klokkeblåstjerne &lt;em&gt;Hyacinthoides italica &lt;/em&gt;en flerårig løkplante som stammer fra Sørvest-Europa. Arten formerer seg ved deling av løken og ved frøreproduksjon, men det uvisst om frøreproduksjonen er særlig effektiv i Norge. Frøene spres med maur, over korte distanser.&lt;/p&gt;</v>
          </cell>
          <cell r="DD1621" t="str">
            <v>&lt;p&gt; Arten er bare rapportert to steder: Ro Stavanger: "Kirkegaarden i Stavanger: Forvildet" 1880 og AA Arendal: Eikeland 1995 og 2003. Arten har potensial i de varmeste og mildeste delene av Norge, men vil neppe noen gang bli hyppig eller problematisk.&lt;/p&gt;</v>
          </cell>
          <cell r="DE1621" t="str">
            <v>Italiensk klokkeblåstjerne er innført som hagestaude. Den formerer seg i Norge - i alle fall vegetativt - men dyrkes i liten utstrekning og har, såvidt vi vet, ennå ikke klart å spre seg mer enn helt lokalt.</v>
          </cell>
          <cell r="DF1621" t="str">
            <v>Invasjonspotensialet er lite, med kort (til begrenset) median levetid og ingen ekspansjon i moderne tid. Italiensk klokkeblåstjerne kan få stabil forekomst i Norge.</v>
          </cell>
          <cell r="DG1621" t="str">
            <v>Arten har ingen kjent negativ økologisk effekt.</v>
          </cell>
          <cell r="DH1621" t="str">
            <v>&lt;p&gt; Italiensk klokkeblåstjerne vurderes til ingen kjent økologisk risiko.&lt;/p&gt;</v>
          </cell>
          <cell r="DI1621">
            <v>1</v>
          </cell>
        </row>
        <row r="1622">
          <cell r="B1622" t="str">
            <v>Galega ×hartlandii</v>
          </cell>
          <cell r="C1622" t="str">
            <v>Clarke</v>
          </cell>
          <cell r="D1622" t="str">
            <v>hagegeitvikke</v>
          </cell>
          <cell r="E1622">
            <v>133339</v>
          </cell>
          <cell r="F1622">
            <v>101927</v>
          </cell>
          <cell r="G1622" t="str">
            <v>ExpertGroups/Karplanter/N</v>
          </cell>
          <cell r="H1622" t="str">
            <v>Karplanter</v>
          </cell>
          <cell r="I1622" t="str">
            <v>Karplanter</v>
          </cell>
          <cell r="J1622" t="str">
            <v>AlienSpecie</v>
          </cell>
          <cell r="N1622">
            <v>1</v>
          </cell>
          <cell r="Q1622">
            <v>1</v>
          </cell>
          <cell r="T1622" t="str">
            <v>NK</v>
          </cell>
          <cell r="U1622">
            <v>1</v>
          </cell>
          <cell r="V1622" t="str">
            <v>1,1</v>
          </cell>
          <cell r="AA1622">
            <v>1989</v>
          </cell>
          <cell r="AB1622" t="str">
            <v>terrestrial</v>
          </cell>
          <cell r="AD1622" t="str">
            <v>unknown</v>
          </cell>
          <cell r="AE1622" t="str">
            <v>no</v>
          </cell>
          <cell r="AF1622" t="str">
            <v>unknown</v>
          </cell>
          <cell r="AG1622">
            <v>1999</v>
          </cell>
          <cell r="AH1622" t="str">
            <v>Ak Skedsmo: Ved Hellerud gård</v>
          </cell>
          <cell r="AI1622">
            <v>5</v>
          </cell>
          <cell r="AJ1622" t="str">
            <v>V</v>
          </cell>
          <cell r="AL1622">
            <v>1</v>
          </cell>
          <cell r="AM1622" t="str">
            <v>importDirect</v>
          </cell>
          <cell r="AN1622">
            <v>2</v>
          </cell>
          <cell r="AO1622" t="str">
            <v>introductionEscaped</v>
          </cell>
          <cell r="AP1622" t="str">
            <v>OsA</v>
          </cell>
          <cell r="AQ1622">
            <v>4</v>
          </cell>
          <cell r="AR1622">
            <v>3</v>
          </cell>
          <cell r="AS1622">
            <v>12</v>
          </cell>
          <cell r="AT1622">
            <v>1</v>
          </cell>
          <cell r="AU1622">
            <v>24</v>
          </cell>
          <cell r="AV1622">
            <v>100</v>
          </cell>
          <cell r="AW1622" t="str">
            <v>Ingen kjent effekt</v>
          </cell>
          <cell r="AX1622" t="str">
            <v>Ingen kjent effekt</v>
          </cell>
          <cell r="BC1622" t="str">
            <v>Ingen kjent effekt</v>
          </cell>
          <cell r="BD1622" t="str">
            <v>Ingen kjent effekt</v>
          </cell>
          <cell r="BE1622" t="str">
            <v>no</v>
          </cell>
          <cell r="BF1622" t="str">
            <v>no</v>
          </cell>
          <cell r="BG1622" t="str">
            <v>V</v>
          </cell>
          <cell r="BK1622" t="str">
            <v>unknown:Europe,Asia</v>
          </cell>
          <cell r="BM1622" t="str">
            <v>temperate_nemoral:Europe</v>
          </cell>
          <cell r="BO1622">
            <v>2</v>
          </cell>
          <cell r="BQ1622" t="str">
            <v>X</v>
          </cell>
          <cell r="BR1622" t="str">
            <v>RedListCategoryLevel</v>
          </cell>
          <cell r="BT1622">
            <v>1</v>
          </cell>
          <cell r="BW1622" t="str">
            <v>SpreadYearlyIncreaseCalculatedExpansionSpeed</v>
          </cell>
          <cell r="BX1622">
            <v>0</v>
          </cell>
          <cell r="BY1622">
            <v>1</v>
          </cell>
          <cell r="CB1622" t="str">
            <v>T40</v>
          </cell>
          <cell r="CC1622">
            <v>1</v>
          </cell>
          <cell r="CH1622">
            <v>1</v>
          </cell>
          <cell r="CM1622">
            <v>1</v>
          </cell>
          <cell r="CQ1622">
            <v>1</v>
          </cell>
          <cell r="CU1622">
            <v>1</v>
          </cell>
          <cell r="CX1622">
            <v>0</v>
          </cell>
          <cell r="CY1622">
            <v>1</v>
          </cell>
          <cell r="DB1622">
            <v>0</v>
          </cell>
          <cell r="DC1622" t="str">
            <v>Hagegeitvikke &lt;i&gt;Galega&lt;/i&gt; x&lt;i&gt;hartlandii&lt;/i&gt; er en hagehybrid-art oppstått fra geitvikke &lt;i&gt;Galega officinalis&lt;/i&gt; fra Europa og orientgeitvikke &lt;i&gt;G. orientalis &lt;/i&gt;fra Kaukasus. Det er usikkert om den kan reprodusere i Norge: vi vet ikke om den setter frø, men den er forvillet og med langvarig eksistens i naturen.</v>
          </cell>
          <cell r="DD1622" t="str">
            <v>Det er kun &amp;#233:n dokumentert forekomst av arten i norsk natur, i Ak Skedsmo: i veigrøft ved Hellerud gård 1999 og ved Buhaugen i kant av åkerholme 2015, i praksis samme forekomst som har eksistert i (minst) 16 år.</v>
          </cell>
          <cell r="DE1622" t="str">
            <v>Arten er en hageplante, men kan her ha spredt seg fra dyrkning som f&amp;#244:rplante (evt. grønngjødsling).</v>
          </cell>
          <cell r="DF1622" t="str">
            <v>Invasjonspotensialet er lite, med begrenset (til kort) median levetid og ingen ekspansjon.</v>
          </cell>
          <cell r="DG1622" t="str">
            <v>&lt;p&gt;Det er ingen kjente negative økologiske effekter knyttet til arten, dersom den bare forekommer i små mengder. I større mengder kan den føre til eutrofiering av naturtyper fordi den er nitrogenfikserende.&lt;/p&gt;</v>
          </cell>
          <cell r="DH1622" t="str">
            <v>&lt;p&gt;Hagegeitvikke vurderes til ingen kjent økologisk risiko med de mengdene som per i dag er i norsk natur. Vi forventer heller ikke mye større mengder.&lt;/p&gt;</v>
          </cell>
          <cell r="DI1622">
            <v>0</v>
          </cell>
        </row>
        <row r="1623">
          <cell r="B1623" t="str">
            <v>Muscari latifolium</v>
          </cell>
          <cell r="C1623" t="str">
            <v>J.Kirk</v>
          </cell>
          <cell r="D1623" t="str">
            <v>indigoperleblom</v>
          </cell>
          <cell r="E1623">
            <v>112525</v>
          </cell>
          <cell r="F1623">
            <v>152311</v>
          </cell>
          <cell r="G1623" t="str">
            <v>ExpertGroups/Karplanter/N</v>
          </cell>
          <cell r="H1623" t="str">
            <v>Karplanter</v>
          </cell>
          <cell r="I1623" t="str">
            <v>Karplanter</v>
          </cell>
          <cell r="J1623" t="str">
            <v>AlienSpecie</v>
          </cell>
          <cell r="N1623">
            <v>1</v>
          </cell>
          <cell r="Q1623">
            <v>1</v>
          </cell>
          <cell r="T1623" t="str">
            <v>NK</v>
          </cell>
          <cell r="U1623">
            <v>1</v>
          </cell>
          <cell r="V1623" t="str">
            <v>1,1</v>
          </cell>
          <cell r="AB1623" t="str">
            <v>terrestrial</v>
          </cell>
          <cell r="AD1623" t="str">
            <v>unknown</v>
          </cell>
          <cell r="AE1623" t="str">
            <v>no</v>
          </cell>
          <cell r="AF1623" t="str">
            <v>unknown</v>
          </cell>
          <cell r="AG1623">
            <v>2014</v>
          </cell>
          <cell r="AH1623" t="str">
            <v>Drammen: Konnerud</v>
          </cell>
          <cell r="AI1623">
            <v>5</v>
          </cell>
          <cell r="AJ1623" t="str">
            <v>V</v>
          </cell>
          <cell r="AL1623">
            <v>1</v>
          </cell>
          <cell r="AM1623" t="str">
            <v>importDirect</v>
          </cell>
          <cell r="AN1623">
            <v>1</v>
          </cell>
          <cell r="AO1623" t="str">
            <v>introductionEscaped</v>
          </cell>
          <cell r="AP1623" t="str">
            <v>Bu</v>
          </cell>
          <cell r="AQ1623">
            <v>4</v>
          </cell>
          <cell r="AR1623">
            <v>5</v>
          </cell>
          <cell r="AS1623">
            <v>20</v>
          </cell>
          <cell r="AT1623">
            <v>1</v>
          </cell>
          <cell r="AU1623">
            <v>40</v>
          </cell>
          <cell r="AV1623">
            <v>100</v>
          </cell>
          <cell r="AW1623" t="str">
            <v>Ingen kjent effekt</v>
          </cell>
          <cell r="AX1623" t="str">
            <v>Ingen kjent effekt</v>
          </cell>
          <cell r="BC1623" t="str">
            <v>Ingen kjent effekt</v>
          </cell>
          <cell r="BD1623" t="str">
            <v>Ingen kjent effekt</v>
          </cell>
          <cell r="BE1623" t="str">
            <v>no</v>
          </cell>
          <cell r="BF1623" t="str">
            <v>no</v>
          </cell>
          <cell r="BG1623" t="str">
            <v>V</v>
          </cell>
          <cell r="BK1623" t="str">
            <v>subtropic_mediterranean:Asia</v>
          </cell>
          <cell r="BM1623" t="str">
            <v>temperate_nemoral:Europe|subtropic_mediterranean:Asia</v>
          </cell>
          <cell r="BO1623">
            <v>2</v>
          </cell>
          <cell r="BR1623" t="str">
            <v>RedListCategoryLevel</v>
          </cell>
          <cell r="BT1623">
            <v>1</v>
          </cell>
          <cell r="BW1623" t="str">
            <v>SpreadYearlyIncreaseCalculatedExpansionSpeed</v>
          </cell>
          <cell r="BX1623">
            <v>0</v>
          </cell>
          <cell r="BY1623">
            <v>1</v>
          </cell>
          <cell r="CB1623" t="str">
            <v>T37</v>
          </cell>
          <cell r="CC1623">
            <v>1</v>
          </cell>
          <cell r="CH1623">
            <v>1</v>
          </cell>
          <cell r="CM1623">
            <v>1</v>
          </cell>
          <cell r="CQ1623">
            <v>1</v>
          </cell>
          <cell r="CU1623">
            <v>1</v>
          </cell>
          <cell r="CX1623">
            <v>0</v>
          </cell>
          <cell r="CY1623">
            <v>1</v>
          </cell>
          <cell r="DB1623">
            <v>0</v>
          </cell>
          <cell r="DC1623" t="str">
            <v>Perleblom-arten &lt;em&gt;Muscari latifolium &lt;/em&gt;kommer fra vestlige og sørlige Tyrkia. Arten er en langlevd flerårig laukplante. Formeringen kan skje seksuelt ved frøreproduksjon eller ved deling av lauker. Denne arten er nokså hardfør og har potensial for frøreproduksjon i landet. Den er trolig i økende bruk som hagestaude.</v>
          </cell>
          <cell r="DD1623" t="str">
            <v>Arten er funnet &amp;#233:n gang på en hageavfallsplass i Jordbekkskogen på Konnerud i Bu Drammen i 2014, med formering.</v>
          </cell>
          <cell r="DE1623" t="str">
            <v>Arten sprer seg ut fra hager og er funnet på en hageavfallsplass i skogkant.</v>
          </cell>
          <cell r="DF1623" t="str">
            <v>Invasjonspotensialet er usikkert, med dagens datagrunnlag er invasjonspotensialet lite (begrenset median levetid, ingen ekspansjon), men arten har potensial for et større invasjonspotensial forutsatt en økende bruk som hagestaude.</v>
          </cell>
          <cell r="DG1623" t="str">
            <v>Arten visner ned tidlig og gjør ingen kjent skade på norsk natur. Arten har ingen kjent negativ økologisk effekt.</v>
          </cell>
          <cell r="DH1623" t="str">
            <v>Arten innebærer med dagens situasjon ingen kjent økologisk risiko, og også med framtidig økning vil risikoen være låg.</v>
          </cell>
          <cell r="DI1623">
            <v>0</v>
          </cell>
        </row>
        <row r="1624">
          <cell r="B1624" t="str">
            <v>Galium pumilum</v>
          </cell>
          <cell r="C1624" t="str">
            <v>Murray</v>
          </cell>
          <cell r="D1624" t="str">
            <v>parkmaure</v>
          </cell>
          <cell r="E1624">
            <v>145369</v>
          </cell>
          <cell r="F1624">
            <v>102214</v>
          </cell>
          <cell r="G1624" t="str">
            <v>ExpertGroups/Karplanter/N</v>
          </cell>
          <cell r="H1624" t="str">
            <v>Karplanter</v>
          </cell>
          <cell r="I1624" t="str">
            <v>Karplanter</v>
          </cell>
          <cell r="J1624" t="str">
            <v>AlienSpecie</v>
          </cell>
          <cell r="N1624">
            <v>1</v>
          </cell>
          <cell r="Q1624">
            <v>1</v>
          </cell>
          <cell r="T1624" t="str">
            <v>NK</v>
          </cell>
          <cell r="U1624">
            <v>1</v>
          </cell>
          <cell r="V1624" t="str">
            <v>1,1</v>
          </cell>
          <cell r="X1624">
            <v>1</v>
          </cell>
          <cell r="Y1624">
            <v>1</v>
          </cell>
          <cell r="Z1624">
            <v>1</v>
          </cell>
          <cell r="AA1624">
            <v>1902</v>
          </cell>
          <cell r="AB1624" t="str">
            <v>terrestrial</v>
          </cell>
          <cell r="AD1624" t="str">
            <v>origin</v>
          </cell>
          <cell r="AE1624" t="str">
            <v>yes</v>
          </cell>
          <cell r="AF1624" t="str">
            <v>unknown</v>
          </cell>
          <cell r="AG1624">
            <v>1984</v>
          </cell>
          <cell r="AH1624" t="str">
            <v>Op Ringebu: Årnes</v>
          </cell>
          <cell r="AI1624">
            <v>5</v>
          </cell>
          <cell r="AJ1624" t="str">
            <v>V</v>
          </cell>
          <cell r="AN1624">
            <v>2</v>
          </cell>
          <cell r="AO1624" t="str">
            <v>introductionReleased,introductionTransportpollution</v>
          </cell>
          <cell r="AP1624" t="str">
            <v>Op</v>
          </cell>
          <cell r="AQ1624">
            <v>4</v>
          </cell>
          <cell r="AR1624">
            <v>5</v>
          </cell>
          <cell r="AS1624">
            <v>20</v>
          </cell>
          <cell r="AT1624">
            <v>1</v>
          </cell>
          <cell r="AU1624">
            <v>20</v>
          </cell>
          <cell r="AV1624">
            <v>100</v>
          </cell>
          <cell r="AW1624" t="str">
            <v>Ingen kjent effekt</v>
          </cell>
          <cell r="AX1624" t="str">
            <v>Ingen kjent effekt</v>
          </cell>
          <cell r="BC1624" t="str">
            <v>Ingen kjent effekt</v>
          </cell>
          <cell r="BD1624" t="str">
            <v>Ingen kjent effekt</v>
          </cell>
          <cell r="BE1624" t="str">
            <v>no</v>
          </cell>
          <cell r="BF1624" t="str">
            <v>no</v>
          </cell>
          <cell r="BG1624" t="str">
            <v>V</v>
          </cell>
          <cell r="BK1624" t="str">
            <v>temperate_nemoral:Europe</v>
          </cell>
          <cell r="BM1624" t="str">
            <v>temperate_boreal:Europe|temperate_nemoral:Europe</v>
          </cell>
          <cell r="BO1624">
            <v>2</v>
          </cell>
          <cell r="BR1624" t="str">
            <v>RedListCategoryLevel</v>
          </cell>
          <cell r="BT1624">
            <v>1</v>
          </cell>
          <cell r="BW1624" t="str">
            <v>SpreadYearlyIncreaseCalculatedExpansionSpeed</v>
          </cell>
          <cell r="BX1624">
            <v>0</v>
          </cell>
          <cell r="BY1624">
            <v>1</v>
          </cell>
          <cell r="CB1624" t="str">
            <v>T40,T35,T37</v>
          </cell>
          <cell r="CC1624">
            <v>1</v>
          </cell>
          <cell r="CH1624">
            <v>1</v>
          </cell>
          <cell r="CM1624">
            <v>1</v>
          </cell>
          <cell r="CQ1624">
            <v>1</v>
          </cell>
          <cell r="CU1624">
            <v>1</v>
          </cell>
          <cell r="CX1624">
            <v>0</v>
          </cell>
          <cell r="CY1624">
            <v>1</v>
          </cell>
          <cell r="DB1624">
            <v>0</v>
          </cell>
          <cell r="DC1624" t="str">
            <v>Parkmaure &lt;em&gt;Galium pumilum &lt;/em&gt;stammer fra Mellom- og Vest-Europa nord til Danmark. Det er en flerårig urt med frøreproduksjon og med noe klonal vekst med jordstengler.</v>
          </cell>
          <cell r="DD1624" t="str">
            <v>&lt;p&gt;Parkmaure ble først funnet i 1902 i ST Midtre Gauldal, ved jernbanen på Støren, men er ikke gjenfunnet (eller ettersøkt) her. Arten har &amp;#233:n senere kjent forekomst i Norge - i Op Ringebu: Årnes - der den først ble funnet i 1984, men trolig har stått lenge. Den har etablert bestand, ble sist dokumentert i 1993, men står trolig fortsatt på plassen. Også denne forekomsten er nær jernbanen og kan ha sammenheng med denne (f.eks. tilsåing av skråninger med utenlandsk grasfrø). Kartet og dataene i Artskart er sterkt misvisende: av de 8 forekomstene i 5 fylker gjelder bare &amp;#233:n parkmaure (de andre gjelder den hjemlige arten bakkemaure &lt;em&gt;Galium sterneri&lt;/em&gt;).&lt;/p&gt;</v>
          </cell>
          <cell r="DE1624" t="str">
            <v>Arten antas å ha kommet inn som forurensning med såfrø.</v>
          </cell>
          <cell r="DF1624" t="str">
            <v>Invasjonspotensialet til arten er lite: den har begrenset median levetid, men ingen ekspansjon.</v>
          </cell>
          <cell r="DG1624" t="str">
            <v>Det er ingen kjente negative økologiske effekter knyttet til arten.</v>
          </cell>
          <cell r="DH1624" t="str">
            <v>&lt;p&gt;Parkmaure vurderes å ha ingen kjent risiko i norsk natur. Dette skyldes kombinasjonen mellom et lite invasjonspotensial og ingen kjente negative økologiske effekter.&lt;/p&gt;</v>
          </cell>
          <cell r="DI1624">
            <v>0</v>
          </cell>
        </row>
        <row r="1625">
          <cell r="B1625" t="str">
            <v>Senecio pseudoarnica</v>
          </cell>
          <cell r="C1625" t="str">
            <v>Less.</v>
          </cell>
          <cell r="D1625" t="str">
            <v>strandsvineblom</v>
          </cell>
          <cell r="E1625">
            <v>137588</v>
          </cell>
          <cell r="F1625">
            <v>100800</v>
          </cell>
          <cell r="G1625" t="str">
            <v>ExpertGroups/Karplanter/N</v>
          </cell>
          <cell r="H1625" t="str">
            <v>Karplanter</v>
          </cell>
          <cell r="I1625" t="str">
            <v>Karplanter</v>
          </cell>
          <cell r="J1625" t="str">
            <v>AlienSpecie</v>
          </cell>
          <cell r="N1625">
            <v>3</v>
          </cell>
          <cell r="Q1625">
            <v>1</v>
          </cell>
          <cell r="T1625" t="str">
            <v>LO</v>
          </cell>
          <cell r="U1625">
            <v>2</v>
          </cell>
          <cell r="V1625" t="str">
            <v>3AB,1</v>
          </cell>
          <cell r="X1625">
            <v>3</v>
          </cell>
          <cell r="Y1625">
            <v>4</v>
          </cell>
          <cell r="Z1625">
            <v>1</v>
          </cell>
          <cell r="AA1625">
            <v>2006</v>
          </cell>
          <cell r="AB1625" t="str">
            <v>terrestrial</v>
          </cell>
          <cell r="AD1625" t="str">
            <v>origin,other</v>
          </cell>
          <cell r="AE1625" t="str">
            <v>yes</v>
          </cell>
          <cell r="AF1625" t="str">
            <v>unknown</v>
          </cell>
          <cell r="AG1625">
            <v>2006</v>
          </cell>
          <cell r="AH1625" t="str">
            <v>Tr Tromsø: Sandøya, Bassøysanden</v>
          </cell>
          <cell r="AI1625">
            <v>5</v>
          </cell>
          <cell r="AJ1625" t="str">
            <v>V</v>
          </cell>
          <cell r="AL1625">
            <v>1</v>
          </cell>
          <cell r="AM1625" t="str">
            <v>importDirect</v>
          </cell>
          <cell r="AN1625">
            <v>3</v>
          </cell>
          <cell r="AO1625" t="str">
            <v>introductionEscaped,spreadNaturalDispersal</v>
          </cell>
          <cell r="AP1625" t="str">
            <v>Tr</v>
          </cell>
          <cell r="AQ1625">
            <v>28</v>
          </cell>
          <cell r="AR1625">
            <v>3</v>
          </cell>
          <cell r="AS1625">
            <v>84</v>
          </cell>
          <cell r="AT1625">
            <v>2600</v>
          </cell>
          <cell r="AU1625">
            <v>400</v>
          </cell>
          <cell r="AV1625">
            <v>50</v>
          </cell>
          <cell r="AW1625" t="str">
            <v>Ingen kjent effekt</v>
          </cell>
          <cell r="AX1625" t="str">
            <v>Ingen kjent effekt</v>
          </cell>
          <cell r="BC1625" t="str">
            <v>Ingen kjent effekt</v>
          </cell>
          <cell r="BD1625" t="str">
            <v>Ingen kjent effekt</v>
          </cell>
          <cell r="BE1625" t="str">
            <v>no</v>
          </cell>
          <cell r="BF1625" t="str">
            <v>no</v>
          </cell>
          <cell r="BG1625" t="str">
            <v>V</v>
          </cell>
          <cell r="BK1625" t="str">
            <v>polar:Asia,NorthAndCentralAmerica|temperate_boreal:Asia,NorthAndCentralAmerica|temperate_nemoral:Asia,NorthAndCentralAmerica</v>
          </cell>
          <cell r="BM1625" t="str">
            <v>polar:Asia,NorthAndCentralAmerica|temperate_boreal:Europe,Asia,NorthAndCentralAmerica|temperate_nemoral:Asia,NorthAndCentralAmerica</v>
          </cell>
          <cell r="BO1625">
            <v>3</v>
          </cell>
          <cell r="BR1625" t="str">
            <v>RedListCategoryLevel</v>
          </cell>
          <cell r="BT1625">
            <v>3</v>
          </cell>
          <cell r="BW1625" t="str">
            <v>SpreadYearlyIncreaseObservations</v>
          </cell>
          <cell r="BX1625">
            <v>320</v>
          </cell>
          <cell r="BY1625">
            <v>1</v>
          </cell>
          <cell r="CB1625" t="str">
            <v>T11-C-2,T12-C-2,T21-C-3,T21-C-4,T24-C-1,T29-C-2,T35,T39</v>
          </cell>
          <cell r="CC1625">
            <v>1</v>
          </cell>
          <cell r="CH1625">
            <v>1</v>
          </cell>
          <cell r="CM1625">
            <v>1</v>
          </cell>
          <cell r="CQ1625">
            <v>1</v>
          </cell>
          <cell r="CU1625">
            <v>1</v>
          </cell>
          <cell r="CX1625">
            <v>0</v>
          </cell>
          <cell r="CY1625">
            <v>1</v>
          </cell>
          <cell r="DB1625">
            <v>0</v>
          </cell>
          <cell r="DC1625" t="str">
            <v>Strandsvineblom &lt;em&gt;Senecio pseudoarnica&lt;/em&gt; er en flerårig, opptil 2 m høg urt (staude) som formerer seg med frø og som har klonal vekst med krypende jordstengler. Den kommer fra Nord-Amerika og Nordøst-Asia, der den finnes langs de nordlige kystene av både Stillehavet og Atlanterhavet.</v>
          </cell>
          <cell r="DD1625" t="str">
            <v>&lt;p&gt;Strandsvineblom ble først funnet i 2006 i Tr Tromsø: Sandøya, Bassøysanden, der den ble antatt å være innkommet spontant (Sortland et al. 2007) ved havspredning over Atlanteren. Senere funn i 2008 i Tr Tromsø: Kattfjorden (fire lokaliteter, Alm &amp; Often 2008) og 2009 Nordreisa: Bakkeby: Midtgård har sannsynliggjort at alle lokalitetene skyldes forvilling fra dyrkning, kanskje fra først av i Malangen i Tr Balsfjord. Arten har ikke tidligere inngått i det nordnorske hagesortimentet, og de kjente forekomstene må skyldes privat import av frø, mest trolig fra Nord-Amerika, men muligens fra Island (der arten har vært dyrket og forvillet tidligere enn i Norge). Alm &amp; Often (2008) spår at planten kan bli en aggressiv art som lett og raskt sprer seg i naturen. Den er herdig nok til å kunne etablere i seg i mesteparten av Norge, spesielt Nord-Norge, og er en spesialist på sand- og grusstrender, inkludert låge dyner, og på åpne tangvoller.&lt;/p&gt;</v>
          </cell>
          <cell r="DE1625" t="str">
            <v>Arten er trolig innført som hageplante og er videre spredt mellom hageeiere, kastet ut her og der, og med egenspredning med havstrømmer.</v>
          </cell>
          <cell r="DF1625" t="str">
            <v>Invasjonspotensialet er moderat, et resultat av moderat median levetid og moderat ekspansjonshastighet. Arten forventes i løpet av noen tiår å etablere seg på og nær havstrender i betydelige deler av Nord-Norge.</v>
          </cell>
          <cell r="DG1625" t="str">
            <v>Det er ingen kjente negative økologiske effekter knyttet til arten. Hvis den oppfører seg på samme vis i Norge som den gjør i opprinnelseslandene, blir den et visuelt tydelig innslag i havstrandvegetasjonen, men fortrenger neppe noen andre arter i merkbar grad. Den først registrerte forekomsten (2006) er fra flerårig gras-urtetangvoll på sandgrunn (som tilsvarer en av artens naturtyper i hjemlandene), de øvrige er både fra tangvoller, grusmark nær stranda, og fra tydelig kulturpåvirket mark: fyllinger i fjæresonen, forstyrret eng og veigrøft/-skråning. Alm &amp; Often (2008) mener at strandsvineblom viser tegn til å bli en aggressiv art som kan spre seg lett og raskt i naturen. Den er foreløpig kjent bare fra Troms, men er herdig nok til å kunne etablere seg lenger nord. Det er vel ikke utenkelig at den vil kunne trives også lengre sør. Den har potensial for å kunne etablere i seg i mesteparten av Norge og er en spesialist på sand- og grusstrender, inkludert låge dyner, og på åpne tangvoller.</v>
          </cell>
          <cell r="DH1625" t="str">
            <v>&lt;p&gt;Strandsvineblom vurderes til låg økologisk risiko i norsk natur, og denne risikoen er foreløpig bare knyttet til invasjonspotensialet.&lt;/p&gt;</v>
          </cell>
          <cell r="DI1625">
            <v>2</v>
          </cell>
        </row>
        <row r="1626">
          <cell r="B1626" t="str">
            <v>Spiraea tomentosa</v>
          </cell>
          <cell r="C1626" t="str">
            <v>L.</v>
          </cell>
          <cell r="D1626" t="str">
            <v>filtspirea</v>
          </cell>
          <cell r="E1626">
            <v>63477</v>
          </cell>
          <cell r="F1626">
            <v>103517</v>
          </cell>
          <cell r="G1626" t="str">
            <v>ExpertGroups/Karplanter/N</v>
          </cell>
          <cell r="H1626" t="str">
            <v>Karplanter</v>
          </cell>
          <cell r="I1626" t="str">
            <v>Karplanter</v>
          </cell>
          <cell r="J1626" t="str">
            <v>AlienSpecie</v>
          </cell>
          <cell r="N1626">
            <v>2</v>
          </cell>
          <cell r="P1626" t="str">
            <v>V</v>
          </cell>
          <cell r="Q1626">
            <v>1</v>
          </cell>
          <cell r="T1626" t="str">
            <v>LO</v>
          </cell>
          <cell r="U1626">
            <v>2</v>
          </cell>
          <cell r="V1626" t="str">
            <v>2AB,1</v>
          </cell>
          <cell r="X1626">
            <v>2</v>
          </cell>
          <cell r="Y1626">
            <v>2</v>
          </cell>
          <cell r="Z1626">
            <v>1</v>
          </cell>
          <cell r="AA1626">
            <v>1997</v>
          </cell>
          <cell r="AB1626" t="str">
            <v>terrestrial</v>
          </cell>
          <cell r="AD1626" t="str">
            <v>unknown</v>
          </cell>
          <cell r="AE1626" t="str">
            <v>yes</v>
          </cell>
          <cell r="AF1626" t="str">
            <v>unknown</v>
          </cell>
          <cell r="AG1626">
            <v>1997</v>
          </cell>
          <cell r="AH1626" t="str">
            <v>VA Kristiansand: Dalane</v>
          </cell>
          <cell r="AI1626">
            <v>10</v>
          </cell>
          <cell r="AJ1626" t="str">
            <v>V</v>
          </cell>
          <cell r="AL1626">
            <v>1</v>
          </cell>
          <cell r="AM1626" t="str">
            <v>importDirect</v>
          </cell>
          <cell r="AN1626">
            <v>2</v>
          </cell>
          <cell r="AO1626" t="str">
            <v>introductionEscaped</v>
          </cell>
          <cell r="AP1626" t="str">
            <v>OsA,Bu,Va</v>
          </cell>
          <cell r="AQ1626">
            <v>20</v>
          </cell>
          <cell r="AR1626">
            <v>4</v>
          </cell>
          <cell r="AS1626">
            <v>80</v>
          </cell>
          <cell r="AT1626">
            <v>2200</v>
          </cell>
          <cell r="AU1626">
            <v>240</v>
          </cell>
          <cell r="AV1626">
            <v>50</v>
          </cell>
          <cell r="AW1626" t="str">
            <v>Ingen kjent effekt</v>
          </cell>
          <cell r="AX1626" t="str">
            <v>Ingen kjent effekt</v>
          </cell>
          <cell r="BC1626" t="str">
            <v>Ingen kjent effekt</v>
          </cell>
          <cell r="BD1626" t="str">
            <v>Ingen kjent effekt</v>
          </cell>
          <cell r="BE1626" t="str">
            <v>no</v>
          </cell>
          <cell r="BF1626" t="str">
            <v>no</v>
          </cell>
          <cell r="BK1626" t="str">
            <v>temperate_boreal:NorthAndCentralAmerica|temperate_nemoral:NorthAndCentralAmerica</v>
          </cell>
          <cell r="BM1626" t="str">
            <v>temperate_boreal:NorthAndCentralAmerica|temperate_nemoral:Europe,NorthAndCentralAmerica</v>
          </cell>
          <cell r="BO1626">
            <v>2</v>
          </cell>
          <cell r="BP1626" t="str">
            <v>X</v>
          </cell>
          <cell r="BR1626" t="str">
            <v>RedListCategoryLevel</v>
          </cell>
          <cell r="BT1626">
            <v>2</v>
          </cell>
          <cell r="BW1626" t="str">
            <v>SpreadYearlyIncreaseCalculatedExpansionSpeed</v>
          </cell>
          <cell r="BX1626">
            <v>76.239999999999995</v>
          </cell>
          <cell r="BY1626">
            <v>1</v>
          </cell>
          <cell r="CB1626" t="str">
            <v>V2,T4,T35,T30</v>
          </cell>
          <cell r="CC1626">
            <v>1</v>
          </cell>
          <cell r="CH1626">
            <v>1</v>
          </cell>
          <cell r="CM1626">
            <v>1</v>
          </cell>
          <cell r="CQ1626">
            <v>1</v>
          </cell>
          <cell r="CU1626">
            <v>1</v>
          </cell>
          <cell r="CX1626">
            <v>0</v>
          </cell>
          <cell r="CY1626">
            <v>1</v>
          </cell>
          <cell r="DB1626">
            <v>0</v>
          </cell>
          <cell r="DC1626" t="str">
            <v>Filtspirea &lt;em&gt;Spiraea tomentosa &lt;/em&gt;er en vel 1 m høy busk. Den kommer fra østlige Nord-Amerika, nord til inn i boreal sone. Arten har frøformering og klonal vekst med rotskudd.</v>
          </cell>
          <cell r="DD1626" t="str">
            <v>&lt;p&gt;Filtspirea var ved vurderingen i 2012 bare funnet ett sted i Norge, i VA Kristiansand: "Dalane, langs østsiden av jernbanelinjen. Stor bestand - kratt - i sump/vann. Forvillet/naturalisert." Den står fortsatt i samme sumpen (2011), men er nå i tillegg kjent fra Oslo: Skøyen fra 2007, Bu Drammen: Underlia fra 2013, og fra VA Kristiansand: Svensholmen fra 2015. Dette er en art på innmarsj i norsk natur.&lt;/p&gt;</v>
          </cell>
          <cell r="DE1626" t="str">
            <v>Filtspirea er handelsvare med herdighet 6. Arten er lite plantet i Norge (Hageselskapets sortsliste fra 2005). Forvillingen er høyst trolig med rotskudd etter hageutkast. Arten kan trolig reprodusere med frø i Norge, men det krever krysspollinering, og arten plantes så sjelden at det er lite sannsynlig at dette skjer særlig ofte.</v>
          </cell>
          <cell r="DF1626" t="str">
            <v>Invasjonspotensialet er begrenset, med usikkerhet til moderat. Dette er en kombinasjon av begrenset median levetid (med usikkerhet til moderat) og begrenset ekspansjonshastighet.</v>
          </cell>
          <cell r="DG1626" t="str">
            <v>Arten har foreløpig ingen negativ økologisk effekt. Den vokser best på åpne, fuktige steder og har potensial til å etablere seg i ulike typer våtmark, men foreløpig i så lite omfang at det ikke medfører noen fortrengning. Ekspansjonshastigheten er noe for låg til at vi kan spå om den vil fortrenge vesentlig mer de kommende 50 år, dvs. om den vil passere noen terskelverdier.</v>
          </cell>
          <cell r="DH1626" t="str">
            <v>&lt;p&gt;Filtspirea vurderes til låg økologisk risiko, og bare på grunn av invasjonspotensialet.&lt;/p&gt;</v>
          </cell>
          <cell r="DI1626">
            <v>0</v>
          </cell>
        </row>
        <row r="1627">
          <cell r="B1627" t="str">
            <v>Aconogonon divaricatum</v>
          </cell>
          <cell r="C1627" t="str">
            <v>(L.) Nakai</v>
          </cell>
          <cell r="D1627" t="str">
            <v>toppslirekne</v>
          </cell>
          <cell r="E1627">
            <v>130045</v>
          </cell>
          <cell r="F1627">
            <v>102896</v>
          </cell>
          <cell r="G1627" t="str">
            <v>ExpertGroups/Karplanter/N</v>
          </cell>
          <cell r="H1627" t="str">
            <v>Karplanter</v>
          </cell>
          <cell r="I1627" t="str">
            <v>Karplanter</v>
          </cell>
          <cell r="J1627" t="str">
            <v>AlienSpecie</v>
          </cell>
          <cell r="N1627">
            <v>3</v>
          </cell>
          <cell r="Q1627">
            <v>1</v>
          </cell>
          <cell r="T1627" t="str">
            <v>LO</v>
          </cell>
          <cell r="U1627">
            <v>2</v>
          </cell>
          <cell r="V1627" t="str">
            <v>3A,1</v>
          </cell>
          <cell r="X1627">
            <v>3</v>
          </cell>
          <cell r="Y1627">
            <v>4</v>
          </cell>
          <cell r="Z1627">
            <v>1</v>
          </cell>
          <cell r="AA1627">
            <v>1995</v>
          </cell>
          <cell r="AB1627" t="str">
            <v>terrestrial</v>
          </cell>
          <cell r="AD1627" t="str">
            <v>unknown</v>
          </cell>
          <cell r="AE1627" t="str">
            <v>yes</v>
          </cell>
          <cell r="AF1627" t="str">
            <v>unknown</v>
          </cell>
          <cell r="AG1627">
            <v>1995</v>
          </cell>
          <cell r="AH1627" t="str">
            <v>Tr: Tromsøya: Bjerkaker</v>
          </cell>
          <cell r="AI1627">
            <v>10</v>
          </cell>
          <cell r="AJ1627" t="str">
            <v>V</v>
          </cell>
          <cell r="AL1627">
            <v>1</v>
          </cell>
          <cell r="AM1627" t="str">
            <v>importDirect</v>
          </cell>
          <cell r="AN1627">
            <v>3</v>
          </cell>
          <cell r="AO1627" t="str">
            <v>introductionEscaped</v>
          </cell>
          <cell r="AP1627" t="str">
            <v>Bu,Ve,No,Tr</v>
          </cell>
          <cell r="AQ1627">
            <v>20</v>
          </cell>
          <cell r="AR1627">
            <v>5</v>
          </cell>
          <cell r="AS1627">
            <v>100</v>
          </cell>
          <cell r="AT1627">
            <v>90000</v>
          </cell>
          <cell r="AU1627">
            <v>300</v>
          </cell>
          <cell r="AV1627">
            <v>80</v>
          </cell>
          <cell r="AW1627" t="str">
            <v>Ingen kjent effekt</v>
          </cell>
          <cell r="AX1627" t="str">
            <v>Ingen kjent effekt</v>
          </cell>
          <cell r="BC1627" t="str">
            <v>Ingen kjent effekt</v>
          </cell>
          <cell r="BD1627" t="str">
            <v>Ingen kjent effekt</v>
          </cell>
          <cell r="BE1627" t="str">
            <v>no</v>
          </cell>
          <cell r="BF1627" t="str">
            <v>no</v>
          </cell>
          <cell r="BK1627" t="str">
            <v>temperate_boreal:Asia|temperate_nemoral:Asia|temperate_dry:Asia</v>
          </cell>
          <cell r="BM1627" t="str">
            <v>temperate_boreal:Europe,Asia|temperate_nemoral:Europe,Asia|temperate_dry:Asia</v>
          </cell>
          <cell r="BO1627">
            <v>3</v>
          </cell>
          <cell r="BR1627" t="str">
            <v>RedListCategoryLevel</v>
          </cell>
          <cell r="BT1627">
            <v>2</v>
          </cell>
          <cell r="BU1627" t="str">
            <v>X</v>
          </cell>
          <cell r="BW1627" t="str">
            <v>SpreadYearlyIncreaseCalculatedExpansionSpeed</v>
          </cell>
          <cell r="BX1627">
            <v>142.81</v>
          </cell>
          <cell r="BY1627">
            <v>1</v>
          </cell>
          <cell r="CB1627" t="str">
            <v>T40-C-1,T35</v>
          </cell>
          <cell r="CC1627">
            <v>1</v>
          </cell>
          <cell r="CH1627">
            <v>1</v>
          </cell>
          <cell r="CL1627" t="str">
            <v>T34</v>
          </cell>
          <cell r="CM1627">
            <v>1</v>
          </cell>
          <cell r="CQ1627">
            <v>1</v>
          </cell>
          <cell r="CU1627">
            <v>1</v>
          </cell>
          <cell r="CX1627">
            <v>0</v>
          </cell>
          <cell r="CY1627">
            <v>1</v>
          </cell>
          <cell r="DB1627">
            <v>0</v>
          </cell>
          <cell r="DC1627" t="str">
            <v>Toppslirekne &lt;em&gt;Aconogonon divaricatum &lt;/em&gt;er en flerårig og potensielt svært langlevd plante med seksuell frøformering og klonal vekst med rotskudd. Frøplanter er ikke kommentert i forbindelse med noen av de norske forekomstene, noe som tyder på at arten er utkryssende og ikke reproduserer seksuelt hos oss foreløpig. Planten kommer fra Kina, Mongolia, Russisk fjerne østen og Korea. Hagefolk har trolig regnet den til en variant av alpeslirekne, og den er derfor ikke angitt i noe hagelitteratur.</v>
          </cell>
          <cell r="DD1627" t="str">
            <v>&lt;p&gt;Toppslirekne opplyses å ha vært vanlig i hager i Bø i Vesterålen i begynnelsen av 1900-tallet (kilde: plantearven.no), men vi kan kanskje ikke være sikre på identifiseringen. Arten er funnet forvillet i senere tid og bare på fem forekomster: Tr Troms 1995, Vf Hof 1999, No Bø 2004 (to steder, samme km-rute), No Vågan 2007 og Bu Hurum 2007 og 2012 (to steder, samme km-rute). Funn rapportert tidligere fra MR Sykkylven (Fremmede arter i Norge 2012) er bygger på materiale ombestemt av Johs. Reiseren til &lt;i&gt;A. alpinum&lt;/i&gt;.&lt;/p&gt;</v>
          </cell>
          <cell r="DE1627" t="str">
            <v>Arten dyrkes som prydplante, og er kommet ut ved passiv spredning (vekst) fra hager og særlig med hageutkast. Den kan danne forholdsvis store kloner, men foreløpig bare på vegkanter og i veggrøfter, på skrotemark, og rett utafor hager. Arten er imidlertid funnet i skogkant i Bu Hurum.</v>
          </cell>
          <cell r="DF1627" t="str">
            <v>Invasjonspotensialet er moderat, en kombinasjon av moderat lang median levetid og begrenset (med usikkerhet til moderat) ekspansjonshastighet. Arten har potensial for å overleve lenge der den har greid å etablere seg, men dyrkes nokså lite og har et lite forekomstareal.</v>
          </cell>
          <cell r="DG1627" t="str">
            <v>De eksisterende og forventete økologiske effektene er ubetydelige.</v>
          </cell>
          <cell r="DH1627" t="str">
            <v>&lt;p&gt;Arten vurderes til låg økologisk risiko, og kun på grunn av invasjonspotensialet. Nedgraderingen fra vurderingen i 2012 (som potensielt høg risiko) skyldes endret beregningsmåte for invasjonspotensialet.&lt;/p&gt;</v>
          </cell>
          <cell r="DI1627">
            <v>0</v>
          </cell>
        </row>
        <row r="1628">
          <cell r="B1628" t="str">
            <v>Mentha ×rotundifolia</v>
          </cell>
          <cell r="C1628" t="str">
            <v>(L.) Huds.</v>
          </cell>
          <cell r="D1628" t="str">
            <v>ullmynte</v>
          </cell>
          <cell r="E1628">
            <v>134456</v>
          </cell>
          <cell r="F1628">
            <v>102336</v>
          </cell>
          <cell r="G1628" t="str">
            <v>ExpertGroups/Karplanter/N</v>
          </cell>
          <cell r="H1628" t="str">
            <v>Karplanter</v>
          </cell>
          <cell r="I1628" t="str">
            <v>Karplanter</v>
          </cell>
          <cell r="J1628" t="str">
            <v>AlienSpecie</v>
          </cell>
          <cell r="N1628">
            <v>3</v>
          </cell>
          <cell r="Q1628">
            <v>1</v>
          </cell>
          <cell r="T1628" t="str">
            <v>LO</v>
          </cell>
          <cell r="U1628">
            <v>2</v>
          </cell>
          <cell r="V1628" t="str">
            <v>3AB,1</v>
          </cell>
          <cell r="X1628">
            <v>3</v>
          </cell>
          <cell r="Y1628">
            <v>4</v>
          </cell>
          <cell r="Z1628">
            <v>1</v>
          </cell>
          <cell r="AA1628">
            <v>1871</v>
          </cell>
          <cell r="AB1628" t="str">
            <v>terrestrial</v>
          </cell>
          <cell r="AD1628" t="str">
            <v>unknown</v>
          </cell>
          <cell r="AE1628" t="str">
            <v>yes</v>
          </cell>
          <cell r="AF1628" t="str">
            <v>unknown</v>
          </cell>
          <cell r="AG1628">
            <v>1968</v>
          </cell>
          <cell r="AH1628" t="str">
            <v>ST Frøya: Nordskapet - Merradalen</v>
          </cell>
          <cell r="AI1628">
            <v>10</v>
          </cell>
          <cell r="AL1628">
            <v>1</v>
          </cell>
          <cell r="AM1628" t="str">
            <v>importDirect</v>
          </cell>
          <cell r="AN1628">
            <v>3</v>
          </cell>
          <cell r="AO1628" t="str">
            <v>introductionEscaped,introductionStowaway</v>
          </cell>
          <cell r="AP1628" t="str">
            <v>Øs,Bu,Ve,Mr,St</v>
          </cell>
          <cell r="AQ1628">
            <v>32</v>
          </cell>
          <cell r="AR1628">
            <v>4</v>
          </cell>
          <cell r="AS1628">
            <v>128</v>
          </cell>
          <cell r="AT1628">
            <v>30800</v>
          </cell>
          <cell r="AU1628">
            <v>256</v>
          </cell>
          <cell r="AV1628">
            <v>95</v>
          </cell>
          <cell r="AW1628" t="str">
            <v>Ingen kjent effekt</v>
          </cell>
          <cell r="AX1628" t="str">
            <v>Ingen kjent effekt</v>
          </cell>
          <cell r="BC1628" t="str">
            <v>Ingen kjent effekt</v>
          </cell>
          <cell r="BD1628" t="str">
            <v>Ingen kjent effekt</v>
          </cell>
          <cell r="BE1628" t="str">
            <v>no</v>
          </cell>
          <cell r="BF1628" t="str">
            <v>no</v>
          </cell>
          <cell r="BG1628" t="str">
            <v>V</v>
          </cell>
          <cell r="BK1628" t="str">
            <v>unknown:Europe,Asia,Africa</v>
          </cell>
          <cell r="BM1628" t="str">
            <v>temperate_nemoral:Europe,Asia,Oceania,NorthAndCentralAmerica|subtropic_mediterranean:Europe,Asia,Africa,Oceania,NorthAndCentralAmerica</v>
          </cell>
          <cell r="BO1628">
            <v>3</v>
          </cell>
          <cell r="BR1628" t="str">
            <v>RedListCategoryLevel</v>
          </cell>
          <cell r="BT1628">
            <v>3</v>
          </cell>
          <cell r="BW1628" t="str">
            <v>SpreadYearlyIncreaseObservations</v>
          </cell>
          <cell r="BX1628">
            <v>336</v>
          </cell>
          <cell r="BY1628">
            <v>1</v>
          </cell>
          <cell r="CB1628" t="str">
            <v>T35,T37-C-3,T43,T32,T31</v>
          </cell>
          <cell r="CC1628">
            <v>1</v>
          </cell>
          <cell r="CH1628">
            <v>1</v>
          </cell>
          <cell r="CM1628">
            <v>1</v>
          </cell>
          <cell r="CQ1628">
            <v>1</v>
          </cell>
          <cell r="CU1628">
            <v>1</v>
          </cell>
          <cell r="CX1628">
            <v>0</v>
          </cell>
          <cell r="CY1628">
            <v>1</v>
          </cell>
          <cell r="DB1628">
            <v>0</v>
          </cell>
          <cell r="DC1628" t="str">
            <v>Ullmynte &lt;em&gt;Mentha &lt;/em&gt;x &lt;em&gt;rotundifolia &lt;/em&gt;er en pollen- og frøsteril hybridart mellom gråmynte &lt;em&gt;M. longifolia &lt;/em&gt;og rundmynte &lt;em&gt;M. suaveolens&lt;/em&gt;, begge hovedsakelig fra Middelhavsområdet. Hybriden er en langlevd og flerårig urt med klonal vekst.&lt;br/&gt; Mynteslekta ble revidert i Osloherbariet (O) av Elven og Solstad i 2017, og flere ombestemmelser har endret kjent utbredelse av ullmynte.</v>
          </cell>
          <cell r="DD1628" t="str">
            <v>&lt;p&gt;Ullmynte ble først funnet på ballastjord i MR Kristiansand i 1871 og 1872. Så gikk det nesten hundre år til neste funn på ST Frøya i 1968. De siste 20 årene har den dukket opp på seks nye steder: Øf Hobøl og Marker, Bu Lier, Vf Larvik, Stokke og Tønsberg.&lt;/p&gt;</v>
          </cell>
          <cell r="DE1628" t="str">
            <v>&lt;p&gt; Den er dyrket som pryd- og som krydderplante. De de siste 20 årene er den vesentlig kommet inn som krydderplante. Den etablerer lett kloner etter utkast fra hager.&lt;/p&gt;</v>
          </cell>
          <cell r="DF1628" t="str">
            <v>Denne hybriden har moderat lang median levetid i landet og moderat ekspansjonshastighet. Dette gir et moderat invasjonspotensial.</v>
          </cell>
          <cell r="DG1628" t="str">
            <v>Ullmynte har ingen kjent negativ økologisk effekt.</v>
          </cell>
          <cell r="DH1628" t="str">
            <v>&lt;p&gt;Ullmynte har låg økologisk risiko, og utelukkende på grunn av det moderate invasjonspotensialet.&lt;/p&gt;</v>
          </cell>
          <cell r="DI1628">
            <v>0</v>
          </cell>
        </row>
        <row r="1629">
          <cell r="B1629" t="str">
            <v>Sambucus pubens</v>
          </cell>
          <cell r="C1629" t="str">
            <v>Michx.</v>
          </cell>
          <cell r="D1629" t="str">
            <v>amerikahyll</v>
          </cell>
          <cell r="E1629">
            <v>141917</v>
          </cell>
          <cell r="F1629">
            <v>128790</v>
          </cell>
          <cell r="G1629" t="str">
            <v>ExpertGroups/Karplanter/N</v>
          </cell>
          <cell r="H1629" t="str">
            <v>Karplanter</v>
          </cell>
          <cell r="I1629" t="str">
            <v>Karplanter</v>
          </cell>
          <cell r="J1629" t="str">
            <v>AlienSpecie</v>
          </cell>
          <cell r="N1629">
            <v>3</v>
          </cell>
          <cell r="Q1629">
            <v>1</v>
          </cell>
          <cell r="T1629" t="str">
            <v>LO</v>
          </cell>
          <cell r="U1629">
            <v>2</v>
          </cell>
          <cell r="V1629" t="str">
            <v>3AB,1</v>
          </cell>
          <cell r="X1629">
            <v>2</v>
          </cell>
          <cell r="Y1629">
            <v>3</v>
          </cell>
          <cell r="Z1629">
            <v>1</v>
          </cell>
          <cell r="AA1629">
            <v>2008</v>
          </cell>
          <cell r="AB1629" t="str">
            <v>terrestrial</v>
          </cell>
          <cell r="AD1629" t="str">
            <v>unknown</v>
          </cell>
          <cell r="AE1629" t="str">
            <v>yes</v>
          </cell>
          <cell r="AF1629" t="str">
            <v>unknown</v>
          </cell>
          <cell r="AG1629">
            <v>2010</v>
          </cell>
          <cell r="AH1629" t="str">
            <v>Tr Harstad: Kanebogen</v>
          </cell>
          <cell r="AI1629">
            <v>15</v>
          </cell>
          <cell r="AJ1629" t="str">
            <v>V</v>
          </cell>
          <cell r="AL1629">
            <v>1</v>
          </cell>
          <cell r="AM1629" t="str">
            <v>importDirect</v>
          </cell>
          <cell r="AN1629">
            <v>3</v>
          </cell>
          <cell r="AO1629" t="str">
            <v>introductionEscaped,spreadNaturalDispersal</v>
          </cell>
          <cell r="AP1629" t="str">
            <v>No,Tr</v>
          </cell>
          <cell r="AQ1629">
            <v>28</v>
          </cell>
          <cell r="AR1629">
            <v>5</v>
          </cell>
          <cell r="AS1629">
            <v>140</v>
          </cell>
          <cell r="AT1629">
            <v>5760</v>
          </cell>
          <cell r="AU1629">
            <v>700</v>
          </cell>
          <cell r="AV1629">
            <v>80</v>
          </cell>
          <cell r="AW1629" t="str">
            <v>Ingen kjent effekt</v>
          </cell>
          <cell r="AX1629" t="str">
            <v>Ingen kjent effekt</v>
          </cell>
          <cell r="BC1629" t="str">
            <v>Ingen kjent effekt</v>
          </cell>
          <cell r="BD1629" t="str">
            <v>Ingen kjent effekt</v>
          </cell>
          <cell r="BE1629" t="str">
            <v>no</v>
          </cell>
          <cell r="BF1629" t="str">
            <v>no</v>
          </cell>
          <cell r="BK1629" t="str">
            <v>temperate_boreal:NorthAndCentralAmerica|temperate_nemoral:NorthAndCentralAmerica</v>
          </cell>
          <cell r="BM1629" t="str">
            <v>temperate_boreal:Europe,NorthAndCentralAmerica|temperate_nemoral:NorthAndCentralAmerica</v>
          </cell>
          <cell r="BO1629">
            <v>3</v>
          </cell>
          <cell r="BQ1629" t="str">
            <v>X</v>
          </cell>
          <cell r="BR1629" t="str">
            <v>RedListCategoryLevel</v>
          </cell>
          <cell r="BT1629">
            <v>3</v>
          </cell>
          <cell r="BW1629" t="str">
            <v>SpreadYearlyIncreaseObservations</v>
          </cell>
          <cell r="BX1629">
            <v>243</v>
          </cell>
          <cell r="BY1629">
            <v>1</v>
          </cell>
          <cell r="CB1629" t="str">
            <v>T4,T35,T37-C-3</v>
          </cell>
          <cell r="CC1629">
            <v>1</v>
          </cell>
          <cell r="CH1629">
            <v>1</v>
          </cell>
          <cell r="CM1629">
            <v>1</v>
          </cell>
          <cell r="CQ1629">
            <v>1</v>
          </cell>
          <cell r="CU1629">
            <v>1</v>
          </cell>
          <cell r="CX1629">
            <v>0</v>
          </cell>
          <cell r="CY1629">
            <v>1</v>
          </cell>
          <cell r="DB1629">
            <v>0</v>
          </cell>
          <cell r="DC1629" t="str">
            <v>Hyll-arten &lt;em&gt;Sambucus pubens &lt;/em&gt;er en middelsstor busk (1,5-3 m). Den er en nær slektning av rødhyll &lt;em&gt;S. racemosa &lt;/em&gt;og er dens vikarierende art i Nord-Amerika. Arten formerer seg med saftige bær som produseres i store mengder. Den er hardfør, blomstrer og setter kanskje frukt helt nord til ytre Finnmark (observert i god, fertil tilstand som plantet i Fi Måsøy: Havøysund 2010).</v>
          </cell>
          <cell r="DD1629" t="str">
            <v>&lt;p&gt;Denne arten har et stort potensial for etablering og spredning i norsk natur, spesielt i høgereliggende og mer nordlige strøk enn der rødhyll er vinterherdig. Arten er til nå dokumentert fra: No Meløy, Tr Harstad 2010 og Tromsø (flere funn i perioden 2008-2016). I Tr Harstad: Kanebogen 2010 var det etablert en liten populasjon: "På voll langs elva, stort kratt og spredte busker, trolig opprinnelig plantet." &lt;br/&gt;&lt;/p&gt;</v>
          </cell>
          <cell r="DE1629" t="str">
            <v>&lt;em&gt;Sambucus pubens&lt;/em&gt; dyrkes i hager. Arten har frøreproduksjon og setter store mengder med saftige bær som spres med fugl, potensielt over nokså lange distanser (km). Busken er noe mer hardfør en rødhyll og erstatter denne i dyrkning nordpå og f.eks. på Island.</v>
          </cell>
          <cell r="DF1629" t="str">
            <v>Arten har et moderat invasjonspotensial, en kombinasjon av moderat (med usikkerhet til begrenset) median levetid og moderat ekspansjonshastighet. Denne arten kan ha et stort potensial for etablering og spredning i norsk natur, spesielt i høgereliggende og mer nordlige strøk enn der raudhyll er vinterherdig.</v>
          </cell>
          <cell r="DG1629" t="str">
            <v>Arten blir sjelden dominerende der den kommer fra i Nord-Amerika og forventes ikke å bli noe problem i Norge i løpet av de første tiårene.</v>
          </cell>
          <cell r="DH1629" t="str">
            <v>&lt;p&gt;&lt;i&gt;Sambucus pubens&lt;/i&gt; vurderes til låg økologisk risiko, men den kan raskt lande i en høgere risikokategori ved økt spredning. En økning i antall forekomster vil gi økt forventet levetid og kan dermed raskt føre arten over i åptensielt høg risiko. &lt;/p&gt;</v>
          </cell>
          <cell r="DI1629">
            <v>0</v>
          </cell>
        </row>
        <row r="1630">
          <cell r="B1630" t="str">
            <v>Cotoneaster laetevirens</v>
          </cell>
          <cell r="C1630" t="str">
            <v>(Rehder &amp; E.H.Wilson) G.Klotz</v>
          </cell>
          <cell r="D1630" t="str">
            <v>breimispel</v>
          </cell>
          <cell r="E1630">
            <v>63237</v>
          </cell>
          <cell r="F1630">
            <v>103277</v>
          </cell>
          <cell r="G1630" t="str">
            <v>ExpertGroups/Karplanter/N</v>
          </cell>
          <cell r="H1630" t="str">
            <v>Karplanter</v>
          </cell>
          <cell r="I1630" t="str">
            <v>Karplanter</v>
          </cell>
          <cell r="J1630" t="str">
            <v>AlienSpecie</v>
          </cell>
          <cell r="N1630">
            <v>3</v>
          </cell>
          <cell r="Q1630">
            <v>1</v>
          </cell>
          <cell r="T1630" t="str">
            <v>LO</v>
          </cell>
          <cell r="U1630">
            <v>2</v>
          </cell>
          <cell r="V1630" t="str">
            <v>3A,1</v>
          </cell>
          <cell r="X1630">
            <v>3</v>
          </cell>
          <cell r="Y1630">
            <v>4</v>
          </cell>
          <cell r="Z1630">
            <v>1</v>
          </cell>
          <cell r="AA1630">
            <v>1987</v>
          </cell>
          <cell r="AB1630" t="str">
            <v>terrestrial</v>
          </cell>
          <cell r="AD1630" t="str">
            <v>unknown</v>
          </cell>
          <cell r="AE1630" t="str">
            <v>yes</v>
          </cell>
          <cell r="AF1630" t="str">
            <v>unknown</v>
          </cell>
          <cell r="AG1630">
            <v>1987</v>
          </cell>
          <cell r="AH1630" t="str">
            <v>VA Kristiansand: Kalkheia</v>
          </cell>
          <cell r="AI1630">
            <v>15</v>
          </cell>
          <cell r="AK1630" t="str">
            <v>V</v>
          </cell>
          <cell r="AL1630">
            <v>1</v>
          </cell>
          <cell r="AM1630" t="str">
            <v>importDirect</v>
          </cell>
          <cell r="AN1630">
            <v>2</v>
          </cell>
          <cell r="AO1630" t="str">
            <v>introductionEscaped,spreadNaturalDispersal</v>
          </cell>
          <cell r="AP1630" t="str">
            <v>OsA,Ro,Mr</v>
          </cell>
          <cell r="AQ1630">
            <v>28</v>
          </cell>
          <cell r="AR1630">
            <v>5</v>
          </cell>
          <cell r="AS1630">
            <v>140</v>
          </cell>
          <cell r="AT1630">
            <v>20500</v>
          </cell>
          <cell r="AU1630">
            <v>280</v>
          </cell>
          <cell r="AV1630">
            <v>10</v>
          </cell>
          <cell r="AW1630" t="str">
            <v>Ingen kjent effekt</v>
          </cell>
          <cell r="AX1630" t="str">
            <v>Ingen kjent effekt</v>
          </cell>
          <cell r="BC1630" t="str">
            <v>Ingen kjent effekt</v>
          </cell>
          <cell r="BD1630" t="str">
            <v>Ingen kjent effekt</v>
          </cell>
          <cell r="BE1630" t="str">
            <v>no</v>
          </cell>
          <cell r="BF1630" t="str">
            <v>no</v>
          </cell>
          <cell r="BG1630" t="str">
            <v>V</v>
          </cell>
          <cell r="BK1630" t="str">
            <v>temperate_nemoral:Asia|subtropic_highlands:Asia</v>
          </cell>
          <cell r="BM1630" t="str">
            <v>temperate_boreal:Europe|temperate_nemoral:Europe,Asia|subtropic_highlands:Asia</v>
          </cell>
          <cell r="BO1630">
            <v>3</v>
          </cell>
          <cell r="BR1630" t="str">
            <v>RedListCategoryLevel</v>
          </cell>
          <cell r="BT1630">
            <v>2</v>
          </cell>
          <cell r="BW1630" t="str">
            <v>SpreadYearlyIncreaseCalculatedExpansionSpeed</v>
          </cell>
          <cell r="BX1630">
            <v>96.02</v>
          </cell>
          <cell r="BY1630">
            <v>1</v>
          </cell>
          <cell r="CB1630" t="str">
            <v>T4-C-1,T4-C-2,T4-C-4,T4-C-5,T4-C-7</v>
          </cell>
          <cell r="CC1630">
            <v>1</v>
          </cell>
          <cell r="CH1630">
            <v>1</v>
          </cell>
          <cell r="CM1630">
            <v>1</v>
          </cell>
          <cell r="CQ1630">
            <v>1</v>
          </cell>
          <cell r="CU1630">
            <v>1</v>
          </cell>
          <cell r="CX1630">
            <v>0</v>
          </cell>
          <cell r="CY1630">
            <v>1</v>
          </cell>
          <cell r="DB1630">
            <v>0</v>
          </cell>
          <cell r="DC1630" t="str">
            <v>Breimispel &lt;i&gt;Cotoneaster laetevirens&lt;/i&gt; er en relativt langlevd, 2-4 m høg busk med stor fruktproduksjon. Fruktene er saftige bærepler som er ettertraktet av og spres med fugl. Arten er notert etablert i ulike skogtyper, fra basefattig blåbær- og eikeskog til lågurtskog på kalkgrunn.&lt;br/&gt;Noen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Breimispel hører til denne aseksuelle gruppen, sjøl om kromosomtallet ikke er kjent (Fryer &amp; Hylm&amp;#246: 2009).&lt;br/&gt;</v>
          </cell>
          <cell r="DD1630" t="str">
            <v>&lt;p&gt;Breimispel er lite kjent og trolig nokså lite plantet. Den ble først funnet forvillet i VA Kristiansand i 1987 og kan være i starten av en ekspansjon, særlig på Sørlandet og Vestlandet. Arten er blant de mest frostherdige, med frosttoleransen ned til -21 grader (Fryer &amp; Hylm&amp;#246: 2009), og kan også ha potensial på søndre Østlandet. Foreløpig er den rapportert fra Ak Nesodden, VA Kristiansand, Ro Stavanger, Sandnes, Sola og Randaberg, og MR Sula. Deler av herbariematerialet som ligger under andre navn (&lt;em&gt;C. lucidus&lt;/em&gt;, &lt;em&gt;C. villosulus&lt;/em&gt;) og eller som er uidentifisert, kan høre til denne arten.&lt;/p&gt;</v>
          </cell>
          <cell r="DE1630" t="str">
            <v>Arten er innført som hagebusk, trolig nokså lite plantet, og sprer seg ut fra hager med fugl, som også sprer den videre i naturen.</v>
          </cell>
          <cell r="DF1630" t="str">
            <v>Invasjonspotensialet er moderat, som en kombinasjon av moderat lang median levetid og begrenset ekspansjonshastighet. Dette er en langlevd busk som allerede har etablert noen få bestander i Norge og som nok kommer til å spre seg videre.</v>
          </cell>
          <cell r="DG1630" t="str">
            <v>Ingen kjent negativ økologisk effekt er knyttet til arten foreløpig, men om arten blir hyppigere, vil den ha de samme effektene som andre storvokste mispel-arter (fortrengning, dannelse av nytt busksjikt i naturtyper som har lite busker, påvirke næringssøket til fugl).</v>
          </cell>
          <cell r="DH1630" t="str">
            <v>&lt;p&gt;Breimispel vurderes til låg økologisk risiko, og bare på grunn av invasjonspotensialet. Foreløpig er det så lite av breimispel at den utgjør en helt ubetydelig bestanddel i de naturtyper den er funnet i: strandnære kratt, kratt- og skogkanter, og lysåpen, basefattig eller baserik skog. Vi må ha mer tid, og mer data, før vi kan gi noen prognose for hva denne arten kan gjøre i norsk natur. Ved forrige vurderingsrunde havnet den i kategorien potensielt høy risiko på grunn av en annen beregningsmåte for ekspansjonshastighet.&lt;br/&gt;&lt;/p&gt;&lt;p&gt;&lt;br/&gt;&lt;/p&gt;</v>
          </cell>
          <cell r="DI1630">
            <v>1</v>
          </cell>
        </row>
        <row r="1631">
          <cell r="B1631" t="str">
            <v>Primula denticulata</v>
          </cell>
          <cell r="C1631" t="str">
            <v>Sm.</v>
          </cell>
          <cell r="D1631" t="str">
            <v>kulenøkleblom</v>
          </cell>
          <cell r="E1631">
            <v>84855</v>
          </cell>
          <cell r="F1631">
            <v>127992</v>
          </cell>
          <cell r="G1631" t="str">
            <v>ExpertGroups/Karplanter/N</v>
          </cell>
          <cell r="H1631" t="str">
            <v>Karplanter</v>
          </cell>
          <cell r="I1631" t="str">
            <v>Karplanter</v>
          </cell>
          <cell r="J1631" t="str">
            <v>AlienSpecie</v>
          </cell>
          <cell r="N1631">
            <v>2</v>
          </cell>
          <cell r="Q1631">
            <v>1</v>
          </cell>
          <cell r="T1631" t="str">
            <v>LO</v>
          </cell>
          <cell r="U1631">
            <v>2</v>
          </cell>
          <cell r="V1631" t="str">
            <v>2AB,1</v>
          </cell>
          <cell r="AA1631">
            <v>2007</v>
          </cell>
          <cell r="AB1631" t="str">
            <v>terrestrial</v>
          </cell>
          <cell r="AD1631" t="str">
            <v>unknown</v>
          </cell>
          <cell r="AE1631" t="str">
            <v>no</v>
          </cell>
          <cell r="AF1631" t="str">
            <v>unknown</v>
          </cell>
          <cell r="AG1631">
            <v>2007</v>
          </cell>
          <cell r="AH1631" t="str">
            <v>Ak Asker: Bondi</v>
          </cell>
          <cell r="AI1631">
            <v>5</v>
          </cell>
          <cell r="AJ1631" t="str">
            <v>V</v>
          </cell>
          <cell r="AL1631">
            <v>1</v>
          </cell>
          <cell r="AM1631" t="str">
            <v>importDirect</v>
          </cell>
          <cell r="AN1631">
            <v>2</v>
          </cell>
          <cell r="AO1631" t="str">
            <v>introductionEscaped</v>
          </cell>
          <cell r="AP1631" t="str">
            <v>OsA,Bu,Mr</v>
          </cell>
          <cell r="AQ1631">
            <v>36</v>
          </cell>
          <cell r="AR1631">
            <v>4</v>
          </cell>
          <cell r="AS1631">
            <v>144</v>
          </cell>
          <cell r="AT1631">
            <v>40000</v>
          </cell>
          <cell r="AU1631">
            <v>288</v>
          </cell>
          <cell r="AV1631">
            <v>100</v>
          </cell>
          <cell r="AW1631" t="str">
            <v>Ingen kjent effekt</v>
          </cell>
          <cell r="AX1631" t="str">
            <v>Ingen kjent effekt</v>
          </cell>
          <cell r="BC1631" t="str">
            <v>Ingen kjent effekt</v>
          </cell>
          <cell r="BD1631" t="str">
            <v>Ingen kjent effekt</v>
          </cell>
          <cell r="BE1631" t="str">
            <v>no</v>
          </cell>
          <cell r="BF1631" t="str">
            <v>no</v>
          </cell>
          <cell r="BG1631" t="str">
            <v>V</v>
          </cell>
          <cell r="BK1631" t="str">
            <v>subtropic_highlands:Asia</v>
          </cell>
          <cell r="BM1631" t="str">
            <v>temperate_nemoral:Europe|subtropic_highlands:Asia</v>
          </cell>
          <cell r="BO1631">
            <v>2</v>
          </cell>
          <cell r="BR1631" t="str">
            <v>RedListCategoryLevel</v>
          </cell>
          <cell r="BT1631">
            <v>2</v>
          </cell>
          <cell r="BW1631" t="str">
            <v>SpreadYearlyIncreaseCalculatedExpansionSpeed</v>
          </cell>
          <cell r="BX1631">
            <v>94.66</v>
          </cell>
          <cell r="BY1631">
            <v>1</v>
          </cell>
          <cell r="CB1631" t="str">
            <v>T35,T43</v>
          </cell>
          <cell r="CC1631">
            <v>1</v>
          </cell>
          <cell r="CH1631">
            <v>1</v>
          </cell>
          <cell r="CM1631">
            <v>1</v>
          </cell>
          <cell r="CQ1631">
            <v>1</v>
          </cell>
          <cell r="CU1631">
            <v>1</v>
          </cell>
          <cell r="CX1631">
            <v>0</v>
          </cell>
          <cell r="CY1631">
            <v>1</v>
          </cell>
          <cell r="DB1631">
            <v>0</v>
          </cell>
          <cell r="DC1631" t="str">
            <v>Kulenøkleblom &lt;em&gt;Primula denticulata&lt;/em&gt; er en flerårig urt fra Himalaya. Den er en meget populær hagestaude og reproduserer med frø i norsk natur.</v>
          </cell>
          <cell r="DD1631" t="str">
            <v>Arten ble først funnet i Ak Asker: Bondi, på tomt etter et nedlagt staudegartneri 2007. De siste årene er den funnet flere ganger: Bu Drammen 2014, MR Rindal 2014, Giske, Skodje og Ålesund 2016. Det foreligger også tre observasjoner fra MR Skodje og Ålesund i 2017 i Artsobservasjoner.</v>
          </cell>
          <cell r="DE1631" t="str">
            <v>Kulenøkleblom spres med frø, og de siste års funn antyder at arten er i ekspansjon i landet.</v>
          </cell>
          <cell r="DF1631" t="str">
            <v>Invasjonspotensialet er begrenset, med skår som begrenset for både median levetid og ekspansjon.</v>
          </cell>
          <cell r="DG1631" t="str">
            <v>Kulenøkleblom har ingen kjent negativ økologisk effekt.</v>
          </cell>
          <cell r="DH1631" t="str">
            <v>Kulenøkleblom vurderes til låg økologisk risiko, og bare på grunn av et begrenset invasjonspotensiale.</v>
          </cell>
          <cell r="DI1631">
            <v>0</v>
          </cell>
        </row>
        <row r="1632">
          <cell r="B1632" t="str">
            <v>Salix ×mollissima</v>
          </cell>
          <cell r="C1632" t="str">
            <v>Ehrh.</v>
          </cell>
          <cell r="D1632" t="str">
            <v>flettepil</v>
          </cell>
          <cell r="E1632">
            <v>137224</v>
          </cell>
          <cell r="F1632">
            <v>102683</v>
          </cell>
          <cell r="G1632" t="str">
            <v>ExpertGroups/Karplanter/N</v>
          </cell>
          <cell r="H1632" t="str">
            <v>Karplanter</v>
          </cell>
          <cell r="I1632" t="str">
            <v>Karplanter</v>
          </cell>
          <cell r="J1632" t="str">
            <v>AlienSpecie</v>
          </cell>
          <cell r="N1632">
            <v>3</v>
          </cell>
          <cell r="Q1632">
            <v>3</v>
          </cell>
          <cell r="T1632" t="str">
            <v>HI</v>
          </cell>
          <cell r="U1632">
            <v>4</v>
          </cell>
          <cell r="V1632" t="str">
            <v>3AB,3D</v>
          </cell>
          <cell r="X1632">
            <v>2</v>
          </cell>
          <cell r="Y1632">
            <v>3</v>
          </cell>
          <cell r="Z1632">
            <v>1</v>
          </cell>
          <cell r="AA1632">
            <v>1857</v>
          </cell>
          <cell r="AB1632" t="str">
            <v>terrestrial</v>
          </cell>
          <cell r="AD1632" t="str">
            <v>unknown</v>
          </cell>
          <cell r="AE1632" t="str">
            <v>yes</v>
          </cell>
          <cell r="AF1632" t="str">
            <v>unknown</v>
          </cell>
          <cell r="AG1632">
            <v>1981</v>
          </cell>
          <cell r="AH1632" t="str">
            <v>VA Farsund: Borhaug</v>
          </cell>
          <cell r="AI1632">
            <v>10</v>
          </cell>
          <cell r="AK1632" t="str">
            <v>V</v>
          </cell>
          <cell r="AL1632">
            <v>3</v>
          </cell>
          <cell r="AM1632" t="str">
            <v>importDirect</v>
          </cell>
          <cell r="AN1632">
            <v>5</v>
          </cell>
          <cell r="AO1632" t="str">
            <v>introductionEscaped,spreadNaturalDispersal</v>
          </cell>
          <cell r="AP1632" t="str">
            <v>Va,Ro</v>
          </cell>
          <cell r="AQ1632">
            <v>48</v>
          </cell>
          <cell r="AR1632">
            <v>3</v>
          </cell>
          <cell r="AS1632">
            <v>144</v>
          </cell>
          <cell r="AT1632">
            <v>550</v>
          </cell>
          <cell r="AU1632">
            <v>300</v>
          </cell>
          <cell r="AV1632">
            <v>50</v>
          </cell>
          <cell r="AW1632" t="str">
            <v>Ingen kjent effekt</v>
          </cell>
          <cell r="AX1632" t="str">
            <v>Ingen kjent effekt</v>
          </cell>
          <cell r="BC1632" t="str">
            <v>Ingen kjent effekt</v>
          </cell>
          <cell r="BD1632" t="str">
            <v>Ingen kjent effekt</v>
          </cell>
          <cell r="BE1632" t="str">
            <v>no</v>
          </cell>
          <cell r="BF1632" t="str">
            <v>no</v>
          </cell>
          <cell r="BG1632" t="str">
            <v>V</v>
          </cell>
          <cell r="BK1632" t="str">
            <v>unknown:Europe</v>
          </cell>
          <cell r="BM1632" t="str">
            <v>temperate_nemoral:Europe|unknown:Europe</v>
          </cell>
          <cell r="BO1632">
            <v>3</v>
          </cell>
          <cell r="BR1632" t="str">
            <v>RedListCategoryLevel</v>
          </cell>
          <cell r="BT1632">
            <v>3</v>
          </cell>
          <cell r="BW1632" t="str">
            <v>SpreadYearlyIncreaseObservations</v>
          </cell>
          <cell r="BX1632">
            <v>268</v>
          </cell>
          <cell r="BY1632">
            <v>1</v>
          </cell>
          <cell r="CB1632" t="str">
            <v>T21-C-3,T32,T34,T40,V10</v>
          </cell>
          <cell r="CC1632">
            <v>3</v>
          </cell>
          <cell r="CG1632" t="str">
            <v>T21-C-3</v>
          </cell>
          <cell r="CH1632">
            <v>1</v>
          </cell>
          <cell r="CL1632" t="str">
            <v>T21-C-3</v>
          </cell>
          <cell r="CM1632">
            <v>2</v>
          </cell>
          <cell r="CP1632" t="str">
            <v>Sørlig etablert sanddynemark</v>
          </cell>
          <cell r="CQ1632">
            <v>1</v>
          </cell>
          <cell r="CT1632" t="str">
            <v>T21-C-3,T34</v>
          </cell>
          <cell r="CU1632">
            <v>1</v>
          </cell>
          <cell r="CX1632">
            <v>0</v>
          </cell>
          <cell r="CY1632">
            <v>1</v>
          </cell>
          <cell r="DB1632">
            <v>0</v>
          </cell>
          <cell r="DC1632" t="str">
            <v>Flettepil &lt;i&gt;Salix &lt;/i&gt;x &lt;i&gt;mollissima&lt;/i&gt; er en hybridart fra mandelpil &lt;i&gt;S. triandra&lt;/i&gt; og korgpil &lt;i&gt;S. viminalis&lt;/i&gt;, den første hjemlig, den siste fremmed i Norge. Den blir en 2-5 m høg busk. Den blomstrer, men antas å være steril, også fordi alle kjente norske planter er hunner. Eventuell formering skjer med kvister som brytes av og rotslår. Arten er innført som restaurerings- og leplante, trolig også som prydbusk. Flettepil kan oppstå spontant, og &amp;#233:n forekomst i Oslo kan ha slik opprinnelse. Hovedforekomsten i Norge er av fremmede planter, der arten er innført som le- og hekkplante på Sørvestlandet.</v>
          </cell>
          <cell r="DD1632" t="str">
            <v>&lt;p&gt;Flettepil er bare funnet som effektivt forvillet plante i to små områder i Norge, på Listahalvøya i VA Farsund, der ca. 13 delforekomster er kjent, og på Jæren i Ro Klepp, Time og Sola, der fire delforekomster er kjent. Arten er brukt til leplanting og ekspanderer på stabiliserte sanddyner på Lista. Det er tre avvikende funn. Flettepil ble funnet i 1850 og 1857 ved munningen av Lierelva i Bu Lier. På denne tida startet drenerings- og uttørkingsarbeidet i "Liersumperne" som var Norges alvorligste malariasump. Korgpil &lt;em&gt;S. viminalis&lt;/em&gt; ble plantet som del av uttørkingstiltakene, og mandelpil &lt;em&gt;S. triandra&lt;/em&gt; dannet naturlige kratt i sumpene og langs Lierelva. Man kunne anta at flettepil her har oppstått spontant, men på to av herbariebeleggene er det presisert "Plantet". Flettepil kan ha blitt dyrket ved utløpet av Lierelva også for korgfletting. Mer tvilsom som forvillet plante er følgende: Oslo: "Tveita, på Alnas Ø-side V for Smalvollveien 34. Noen få busker, en klon, 5-6 m høy, i flommarkskog nær elven. Trolig spontant oppstått, da begge foreldreartene vokste like ved og området ikke ga noe preg av gammel &lt;em&gt;Salix&lt;/em&gt;-dyrking, 1966" (tekst på herbarieetikett).&lt;/p&gt;</v>
          </cell>
          <cell r="DE1632" t="str">
            <v>Hybridarten er innført som hage- og leplante, kanskje også til korgfletting. Den sprer seg ved avrevne eller avskårne kvister som rotslår.</v>
          </cell>
          <cell r="DF1632" t="str">
            <v>Invasjonspotensialet er moderat, med moderat median levetid og moderat ekspansjonshastighet, til tross for at arten foreløpig har en svært begrenset kjent utbredelse i Norge.</v>
          </cell>
          <cell r="DG1632" t="str">
            <v>Flettepil vurderes å ha middels økologisk effekt. Arten invaderer en sårbar naturtype, sørlige sanddyner, og danner et busksjikt som endrer hele vegetasjosstrukturen og fortrenger andre planter, både sårbare og mindre sårbare. Foreløpig skjer dette bare på Lista, men lignende effekter forventes på Jæren der flettepil er i økning.</v>
          </cell>
          <cell r="DH1632" t="str">
            <v>&lt;p&gt;Flettepil vurderes til høg økologisk risiko på grunn av moderat invasjonspotensial og middels økologiske effekter i form av invasjon av en sårbar naturtype med sjeldne og truete arter. Den vurderes mye strengere denne gang enn forrige (økologiske effekter var da ikke tatt med): invasjonen på Listahalvøya er mye tydeligere nå enn i 2012.&lt;/p&gt;</v>
          </cell>
          <cell r="DI1632">
            <v>0</v>
          </cell>
        </row>
        <row r="1633">
          <cell r="B1633" t="str">
            <v>Conium maculatum</v>
          </cell>
          <cell r="C1633" t="str">
            <v>L.</v>
          </cell>
          <cell r="D1633" t="str">
            <v>giftkjeks</v>
          </cell>
          <cell r="E1633">
            <v>60261</v>
          </cell>
          <cell r="F1633">
            <v>100301</v>
          </cell>
          <cell r="G1633" t="str">
            <v>ExpertGroups/Karplanter/N</v>
          </cell>
          <cell r="H1633" t="str">
            <v>Karplanter</v>
          </cell>
          <cell r="I1633" t="str">
            <v>Karplanter</v>
          </cell>
          <cell r="J1633" t="str">
            <v>AlienSpecie</v>
          </cell>
          <cell r="N1633">
            <v>2</v>
          </cell>
          <cell r="Q1633">
            <v>1</v>
          </cell>
          <cell r="T1633" t="str">
            <v>LO</v>
          </cell>
          <cell r="U1633">
            <v>2</v>
          </cell>
          <cell r="V1633" t="str">
            <v>2A,1</v>
          </cell>
          <cell r="X1633">
            <v>1</v>
          </cell>
          <cell r="Y1633">
            <v>1</v>
          </cell>
          <cell r="Z1633">
            <v>1</v>
          </cell>
          <cell r="AA1633">
            <v>1826</v>
          </cell>
          <cell r="AB1633" t="str">
            <v>terrestrial</v>
          </cell>
          <cell r="AD1633" t="str">
            <v>origin,unknown</v>
          </cell>
          <cell r="AE1633" t="str">
            <v>yes</v>
          </cell>
          <cell r="AF1633" t="str">
            <v>unknown</v>
          </cell>
          <cell r="AG1633">
            <v>1826</v>
          </cell>
          <cell r="AH1633" t="str">
            <v>Vf Larvik: Larvik "in viis" [i gatene]</v>
          </cell>
          <cell r="AI1633">
            <v>2</v>
          </cell>
          <cell r="AJ1633" t="str">
            <v>V</v>
          </cell>
          <cell r="AN1633">
            <v>2</v>
          </cell>
          <cell r="AO1633" t="str">
            <v>introductionTransportpollution,introductionStowaway</v>
          </cell>
          <cell r="AP1633" t="str">
            <v>Øs,OsA,He,Bu,Ve,Te</v>
          </cell>
          <cell r="AQ1633">
            <v>76</v>
          </cell>
          <cell r="AR1633">
            <v>2</v>
          </cell>
          <cell r="AS1633">
            <v>152</v>
          </cell>
          <cell r="AT1633">
            <v>80000</v>
          </cell>
          <cell r="AU1633">
            <v>152</v>
          </cell>
          <cell r="AV1633">
            <v>100</v>
          </cell>
          <cell r="AW1633" t="str">
            <v>En livsfarlig giftplante (skarntyde, antatt å være hovedingrediensen i Sokrates giftbeger).</v>
          </cell>
          <cell r="AX1633" t="str">
            <v>Ingen kjent effekt</v>
          </cell>
          <cell r="BC1633" t="str">
            <v>Ingen kjent effekt</v>
          </cell>
          <cell r="BD1633" t="str">
            <v>Ingen kjent effekt</v>
          </cell>
          <cell r="BE1633" t="str">
            <v>no</v>
          </cell>
          <cell r="BF1633" t="str">
            <v>no</v>
          </cell>
          <cell r="BG1633" t="str">
            <v>V</v>
          </cell>
          <cell r="BK1633" t="str">
            <v>temperate_dry:Europe,Asia|subtropic_mediterranean:Europe,Asia,Africa</v>
          </cell>
          <cell r="BM1633" t="str">
            <v>temperate_nemoral:Europe,Asia,Oceania,NorthAndCentralAmerica,SouthAmerica|temperate_dry:Europe,Asia|subtropic_unspecified:NorthAndCentralAmerica,SouthAmerica|subtropic_mediterranean:Europe,Asia,Africa,Oceania|subtropic_caperegion:Africa|subtropic_highlands:Africa,SouthAmerica</v>
          </cell>
          <cell r="BO1633">
            <v>3</v>
          </cell>
          <cell r="BR1633" t="str">
            <v>RedListCategoryLevel</v>
          </cell>
          <cell r="BT1633">
            <v>1</v>
          </cell>
          <cell r="BW1633" t="str">
            <v>SpreadYearlyIncreaseObservations</v>
          </cell>
          <cell r="BX1633">
            <v>34</v>
          </cell>
          <cell r="BY1633">
            <v>1</v>
          </cell>
          <cell r="CB1633" t="str">
            <v>T35,T37,T39,T42</v>
          </cell>
          <cell r="CC1633">
            <v>1</v>
          </cell>
          <cell r="CH1633">
            <v>1</v>
          </cell>
          <cell r="CM1633">
            <v>1</v>
          </cell>
          <cell r="CQ1633">
            <v>1</v>
          </cell>
          <cell r="CU1633">
            <v>1</v>
          </cell>
          <cell r="CX1633">
            <v>0</v>
          </cell>
          <cell r="CY1633">
            <v>1</v>
          </cell>
          <cell r="DB1633">
            <v>0</v>
          </cell>
          <cell r="DC1633" t="str">
            <v>Giftkjeks &lt;em&gt;Conium maculatum &lt;/em&gt;er en toårig plante fra Middelhavsområdet. Den formerer seg med frø, og fruktene spres nokså passivt eller henger fast på dyr, folk og transportmidler. Arten inntar bare skrotemark. Den er en meget farlig giftplante.</v>
          </cell>
          <cell r="DD1633" t="str">
            <v>&lt;p&gt;Giftkjeks har vært semi-etablert mange steder i Norge, særlig fra Vestfold til Vest-Agder og i ST Trondheim, men i senere år også i Oslo. Arten holder seg ofte i mange år, men ingen norske forekomster er blitt helt permanente. Hvordan den kom til landet er noe uvisst: opplysningene for de tidligste funnene (før 1875) tyder delvis på tidlig innførsel med ballastjord (f.eks. Øf Hvaler, kanskje fra ballastjord dumpet i sjøen), men mer på at den har vært et gate-ugras, kanskje kommet inn med ulike transporter fra Sør-Skandinavia hvor den allerede var permanent og vanlig. Fra 1875 og utover er det mange funnsteder og rapporter som tyder på omfattende innførsel med ballastjord, og fra 1904 dukker arten hyppig opp ved kornmøller og siloer, sikkert kommet inn med importert korn. Arten forekom her og der, og med nokså stabile forekomster, fram til 1980-tallet: deretter ble den noe sjeldnere og har nå et mindre antall stabile eller semi-stabile forekomster på de varmere delene av Østlandet og kanskje i ST Trondheim.&lt;/p&gt;</v>
          </cell>
          <cell r="DE1633" t="str">
            <v>Arten er trolig kommet inn med ballastjord og som forurensning med korn og grasfrø.</v>
          </cell>
          <cell r="DF1633" t="str">
            <v>Invasjonspotensialet er begrenset, en kombinasjon av moderat lang median levetid og låg (svært låg eller negativ) ekspansjonshastighet. Arten er i langsom tilbakegang etter er storhetsperiode 1901-1940.</v>
          </cell>
          <cell r="DG1633" t="str">
            <v>Ingen kjent negativ økologisk effekt er knyttet til arten.</v>
          </cell>
          <cell r="DH1633" t="str">
            <v>&lt;p&gt;Giftkjeks vurderes til låg økologisk risiko. Arten holder seg ofte i mange år på hvert sted og har stabil eller semi-stabil forekomst i Norge (frøreproduksjon), men den går tilbake og har ingen økologisk effekt..&lt;/p&gt;</v>
          </cell>
          <cell r="DI1633">
            <v>0</v>
          </cell>
        </row>
        <row r="1634">
          <cell r="B1634" t="str">
            <v>Lycium barbarum</v>
          </cell>
          <cell r="C1634" t="str">
            <v>L.</v>
          </cell>
          <cell r="D1634" t="str">
            <v>bukketorn</v>
          </cell>
          <cell r="E1634">
            <v>134311</v>
          </cell>
          <cell r="F1634">
            <v>103723</v>
          </cell>
          <cell r="G1634" t="str">
            <v>ExpertGroups/Karplanter/N</v>
          </cell>
          <cell r="H1634" t="str">
            <v>Karplanter</v>
          </cell>
          <cell r="I1634" t="str">
            <v>Karplanter</v>
          </cell>
          <cell r="J1634" t="str">
            <v>AlienSpecie</v>
          </cell>
          <cell r="N1634">
            <v>3</v>
          </cell>
          <cell r="Q1634">
            <v>1</v>
          </cell>
          <cell r="T1634" t="str">
            <v>LO</v>
          </cell>
          <cell r="U1634">
            <v>2</v>
          </cell>
          <cell r="V1634" t="str">
            <v>3A,1</v>
          </cell>
          <cell r="X1634">
            <v>4</v>
          </cell>
          <cell r="Y1634">
            <v>4</v>
          </cell>
          <cell r="Z1634">
            <v>2</v>
          </cell>
          <cell r="AA1634">
            <v>1891</v>
          </cell>
          <cell r="AB1634" t="str">
            <v>terrestrial</v>
          </cell>
          <cell r="AD1634" t="str">
            <v>unknown</v>
          </cell>
          <cell r="AE1634" t="str">
            <v>yes</v>
          </cell>
          <cell r="AF1634" t="str">
            <v>unknown</v>
          </cell>
          <cell r="AG1634">
            <v>1925</v>
          </cell>
          <cell r="AH1634" t="str">
            <v>Oslo: Bygdøy, Langvik</v>
          </cell>
          <cell r="AI1634">
            <v>15</v>
          </cell>
          <cell r="AJ1634" t="str">
            <v>V</v>
          </cell>
          <cell r="AL1634">
            <v>2</v>
          </cell>
          <cell r="AM1634" t="str">
            <v>importDirect</v>
          </cell>
          <cell r="AN1634">
            <v>3</v>
          </cell>
          <cell r="AO1634" t="str">
            <v>introductionEscaped,spreadNaturalDispersal</v>
          </cell>
          <cell r="AP1634" t="str">
            <v>Øs,OsA,Bu,Ve,Aa</v>
          </cell>
          <cell r="AQ1634">
            <v>52</v>
          </cell>
          <cell r="AR1634">
            <v>3</v>
          </cell>
          <cell r="AS1634">
            <v>156</v>
          </cell>
          <cell r="AT1634">
            <v>10700</v>
          </cell>
          <cell r="AU1634">
            <v>180</v>
          </cell>
          <cell r="AV1634">
            <v>40</v>
          </cell>
          <cell r="AW1634" t="str">
            <v>Ingen kjent effekt</v>
          </cell>
          <cell r="AX1634" t="str">
            <v>Ingen kjent effekt</v>
          </cell>
          <cell r="BC1634" t="str">
            <v>Ingen kjent effekt</v>
          </cell>
          <cell r="BD1634" t="str">
            <v>Ingen kjent effekt</v>
          </cell>
          <cell r="BE1634" t="str">
            <v>no</v>
          </cell>
          <cell r="BF1634" t="str">
            <v>no</v>
          </cell>
          <cell r="BG1634" t="str">
            <v>V</v>
          </cell>
          <cell r="BK1634" t="str">
            <v>temperate_nemoral:Asia</v>
          </cell>
          <cell r="BM1634" t="str">
            <v>temperate_nemoral:Europe,Asia,Oceania,NorthAndCentralAmerica|temperate_dry:Europe,Asia,NorthAndCentralAmerica|subtropic_mediterranean:Europe,Asia,Africa,Oceania,NorthAndCentralAmerica</v>
          </cell>
          <cell r="BO1634">
            <v>3</v>
          </cell>
          <cell r="BR1634" t="str">
            <v>RedListCategoryLevel</v>
          </cell>
          <cell r="BT1634">
            <v>2</v>
          </cell>
          <cell r="BW1634" t="str">
            <v>SpreadYearlyIncreaseObservations</v>
          </cell>
          <cell r="BX1634">
            <v>69</v>
          </cell>
          <cell r="BY1634">
            <v>1</v>
          </cell>
          <cell r="CB1634" t="str">
            <v>T2,T4,T35</v>
          </cell>
          <cell r="CC1634">
            <v>1</v>
          </cell>
          <cell r="CH1634">
            <v>1</v>
          </cell>
          <cell r="CM1634">
            <v>1</v>
          </cell>
          <cell r="CQ1634">
            <v>1</v>
          </cell>
          <cell r="CU1634">
            <v>1</v>
          </cell>
          <cell r="CX1634">
            <v>0</v>
          </cell>
          <cell r="CY1634">
            <v>1</v>
          </cell>
          <cell r="DB1634">
            <v>0</v>
          </cell>
          <cell r="DC1634" t="str">
            <v>Bukketorn &lt;em&gt;Lycium barbarum &lt;/em&gt;er en meget langlevd, slyngende busk med skudd opp til 2-4 m. Den er en hagebusk fra Kina. Den er uregjerlig stygg, småblomstret og lite brukt, men den frøreproduserer, og de saftige røde bærene ettertraktes av fugl som sprer dem direkte fra hager til skogkanter, kratt, berg og strand, potensielt over lange avstander (km). Arten danner bestander i Norge, spesielt i krattskog, skogkanter og på berglendt mark, oftest på litt baserik grunn. Bestandene er aldri særlig store. Arten brukes nesten ikke lengre i hager og er nå avhengig av egenspredning, noe som skjer, men langsomt. Vi skal imidlertid ikke langt sør for Norge før denne er ganske så aggressiv (Sør- og Øst-Sverige, Danmark, Tyskland, Mellom-Europa: R. Elven observ.). Arten kan få en større rolle i norsk natur i framtida enn den har foreløpig.</v>
          </cell>
          <cell r="DD1634" t="str">
            <v>&lt;p&gt;Bukketorn ble først funnet i 1891 og 1895 i "Ruseløkkbakken" i Oslo, i skråningen mellom Slottsparken og nedre Ruseløkka, i et område som nå er totalt nedbygd. Den ble funnet i Bu Øvre Eiker: Hokksund i 1920, men er aldri gjenfunnet her. Fra 1925 har den vært nokså stabil på Bygdøy i Oslo, fra 1933 og 1936 på henholdsvis Sandøy og Brøtsøy i Vf Tjøme, og fra 1951 på Lyngør i AA Tvedestrand. Effektiv etablering har bare skjedd i disse tre områdene: Oslo-området (Oslo og Ak Nesodden) fra 1925, Vf Tjøme fra 1933, og AA Tvedestrand fra 1951.&lt;/p&gt;</v>
          </cell>
          <cell r="DE1634" t="str">
            <v>Arten er iInnført som hagebusk og spredt ut fra hager med frø: de saftige, røde bærene spises av fugl som sprer frøene. Arten har også viderespredning i naturen med fugl.</v>
          </cell>
          <cell r="DF1634" t="str">
            <v>Invasjonspotensialet er moderat, en kombinasjon av moderat lang median levetid og begrenset ekspansjonshastighet. Arten er solid etablert i norsk natur, men på få steder. Til gjengjeld har den vært etablert på flere av disse stedene i snart 100 år.</v>
          </cell>
          <cell r="DG1634" t="str">
            <v>Vi vurderer at arten ikke har noen økologisk effekt. Arten kan kanskje fortrenge andre arter svært lokalt, men er så sjelden og med så liten spredning at den økologiske effekten er minimal. Det er heller ikke ventet noen større ekspansjon og effekt i kommende tiår.</v>
          </cell>
          <cell r="DH1634" t="str">
            <v>&lt;p&gt;Bukketorn vurderes til låg økologisk risiko, og bare på grunn av invasjonspotensialet. Arten er etablert i flere lysåpne, tørre naturtyper. Den kan forventes å spre seg ytterligere, men den vil trolig bare ha begrensete økologiske skadevirkninger i Norge. Lengre sør i Mellom-Europa og også i Sørøst-Sverige danner den store, tette kratt som endrer strukturen i de naturtypene den inntar, men den har foreløpig ikke vist slike tendenser i Norge i de snart hundre årene den har vært etablert i norsk natur. Den er imidlertid robust, jfr. følgende merknad på et herbarieark fra Vf Larvik: Ula i 1995: "Har vært der i minst 100 år, og har overlevd diverse utrydningsforsøk".&lt;/p&gt;</v>
          </cell>
          <cell r="DI1634">
            <v>1</v>
          </cell>
        </row>
        <row r="1635">
          <cell r="B1635" t="str">
            <v>Nonea versicolor</v>
          </cell>
          <cell r="C1635" t="str">
            <v>(Steven) Sweet</v>
          </cell>
          <cell r="D1635" t="str">
            <v>såpeblom</v>
          </cell>
          <cell r="E1635">
            <v>134804</v>
          </cell>
          <cell r="F1635">
            <v>101037</v>
          </cell>
          <cell r="G1635" t="str">
            <v>ExpertGroups/Karplanter/N</v>
          </cell>
          <cell r="H1635" t="str">
            <v>Karplanter</v>
          </cell>
          <cell r="I1635" t="str">
            <v>Karplanter</v>
          </cell>
          <cell r="J1635" t="str">
            <v>AlienSpecie</v>
          </cell>
          <cell r="N1635">
            <v>2</v>
          </cell>
          <cell r="O1635" t="str">
            <v>V</v>
          </cell>
          <cell r="Q1635">
            <v>1</v>
          </cell>
          <cell r="T1635" t="str">
            <v>LO</v>
          </cell>
          <cell r="U1635">
            <v>2</v>
          </cell>
          <cell r="V1635" t="str">
            <v>2A,1</v>
          </cell>
          <cell r="W1635" t="str">
            <v>NK</v>
          </cell>
          <cell r="X1635">
            <v>2</v>
          </cell>
          <cell r="Y1635">
            <v>2</v>
          </cell>
          <cell r="Z1635">
            <v>1</v>
          </cell>
          <cell r="AA1635">
            <v>1867</v>
          </cell>
          <cell r="AB1635" t="str">
            <v>terrestrial</v>
          </cell>
          <cell r="AD1635" t="str">
            <v>unknown</v>
          </cell>
          <cell r="AE1635" t="str">
            <v>yes</v>
          </cell>
          <cell r="AF1635" t="str">
            <v>unknown</v>
          </cell>
          <cell r="AG1635">
            <v>1880</v>
          </cell>
          <cell r="AH1635" t="str">
            <v>VA Kristiansand: Seminarhaven</v>
          </cell>
          <cell r="AI1635">
            <v>1</v>
          </cell>
          <cell r="AJ1635" t="str">
            <v>V</v>
          </cell>
          <cell r="AL1635">
            <v>2</v>
          </cell>
          <cell r="AM1635" t="str">
            <v>importDirect</v>
          </cell>
          <cell r="AN1635">
            <v>3</v>
          </cell>
          <cell r="AO1635" t="str">
            <v>introductionEscaped,spreadNaturalDispersal</v>
          </cell>
          <cell r="AP1635" t="str">
            <v>OsA,He,Op,Te</v>
          </cell>
          <cell r="AQ1635">
            <v>52</v>
          </cell>
          <cell r="AR1635">
            <v>3</v>
          </cell>
          <cell r="AS1635">
            <v>156</v>
          </cell>
          <cell r="AT1635">
            <v>38000</v>
          </cell>
          <cell r="AU1635">
            <v>156</v>
          </cell>
          <cell r="AV1635">
            <v>100</v>
          </cell>
          <cell r="AW1635" t="str">
            <v>Ingen kjent effekt</v>
          </cell>
          <cell r="AX1635" t="str">
            <v>Ingen kjent effekt</v>
          </cell>
          <cell r="BC1635" t="str">
            <v>Ingen kjent effekt</v>
          </cell>
          <cell r="BD1635" t="str">
            <v>Ingen kjent effekt</v>
          </cell>
          <cell r="BE1635" t="str">
            <v>no</v>
          </cell>
          <cell r="BF1635" t="str">
            <v>no</v>
          </cell>
          <cell r="BG1635" t="str">
            <v>V</v>
          </cell>
          <cell r="BK1635" t="str">
            <v>temperate_nemoral:Europe,Asia</v>
          </cell>
          <cell r="BM1635" t="str">
            <v>temperate_boreal:Europe|temperate_nemoral:Europe,Asia</v>
          </cell>
          <cell r="BO1635">
            <v>3</v>
          </cell>
          <cell r="BQ1635" t="str">
            <v>X</v>
          </cell>
          <cell r="BR1635" t="str">
            <v>RedListCategoryLevel</v>
          </cell>
          <cell r="BT1635">
            <v>1</v>
          </cell>
          <cell r="BW1635" t="str">
            <v>SpreadYearlyIncreaseCalculatedExpansionSpeed</v>
          </cell>
          <cell r="BX1635">
            <v>0</v>
          </cell>
          <cell r="BY1635">
            <v>1</v>
          </cell>
          <cell r="CB1635" t="str">
            <v>T44,T41,T35,T43,T45,T40</v>
          </cell>
          <cell r="CC1635">
            <v>1</v>
          </cell>
          <cell r="CH1635">
            <v>1</v>
          </cell>
          <cell r="CM1635">
            <v>1</v>
          </cell>
          <cell r="CQ1635">
            <v>1</v>
          </cell>
          <cell r="CU1635">
            <v>1</v>
          </cell>
          <cell r="CX1635">
            <v>0</v>
          </cell>
          <cell r="CY1635">
            <v>1</v>
          </cell>
          <cell r="DB1635">
            <v>0</v>
          </cell>
          <cell r="DC1635" t="str">
            <v>Såpeblom &lt;em&gt;Nonea versicolor &lt;/em&gt;stammer fra Tyrkia og Kaukasus. Arten er ettårig til toårig med seksuell frøreproduksjon. Delfruktene sprer seg trolig mest passivt, kanskje litt med dyr.</v>
          </cell>
          <cell r="DD1635" t="str">
            <v>&lt;p&gt;Såpeblom kan være kommet inn med såfrø, grønnsakfrø, korn, eller den er innført som sommerblomst i hager. Arten har hatt stabil forekomst i Norge siden siste halvdel av 1800-tallet, med første etablering i VA Kristiansand: Seminarhagen fra 1880, Op Ringebu: på Ringebu prestegård fra 1892, og i Oslo: Bygdøy kongsgård fra 1926. Alle disse stedene har den fortsatt permanente bestander (til 2000-tallet, minst), i Ringebu med spredning nordover og sørover Gudbrandsdalen. Arten er i utgangspunktet noe for varmekrevende til å ha stabil bestand i Norge, men i Gudbrandsdalen synes den ha funnet optimale forhold. Vi regner med at den fortsatt er til stede de fleste stedene der den var i 2000, men arten ekspanderer ikke: den er heller i tilbakegang i alle fall sammenlignet med på midten av 1900-tallet.&lt;/p&gt;</v>
          </cell>
          <cell r="DE1635" t="str">
            <v>Arten kan være kommet inn med såfrø, grønnsakfrø, korn, eller den er innført som sommerblomst i hager.</v>
          </cell>
          <cell r="DF1635" t="str">
            <v>Invasjonspotensialet til arten er begrenset, med usikkerhet ned til lågt, som en kombinasjon av moderat (til begrenset median levetid, men ingen ekspansjon (heller noe tilbakegang).</v>
          </cell>
          <cell r="DG1635" t="str">
            <v>Arten er knyttet til gårdstun og bebyggelser, og litt til åker. Den gjør ingen påviselig skade.</v>
          </cell>
          <cell r="DH1635" t="str">
            <v>&lt;p&gt;Såpeblom vurderes til låg risiko i norsk natur (med usikkerhet til ingen risiko): den har et begrenset invasjonspotensial og ingen kjente negative økologiske effekter.&lt;/p&gt;</v>
          </cell>
          <cell r="DI1635">
            <v>0</v>
          </cell>
        </row>
        <row r="1636">
          <cell r="B1636" t="str">
            <v>Iberis sempervirens</v>
          </cell>
          <cell r="C1636" t="str">
            <v>L.</v>
          </cell>
          <cell r="D1636" t="str">
            <v>snøsløyfe</v>
          </cell>
          <cell r="E1636">
            <v>61201</v>
          </cell>
          <cell r="F1636">
            <v>101241</v>
          </cell>
          <cell r="G1636" t="str">
            <v>ExpertGroups/Karplanter/N</v>
          </cell>
          <cell r="H1636" t="str">
            <v>Karplanter</v>
          </cell>
          <cell r="I1636" t="str">
            <v>Karplanter</v>
          </cell>
          <cell r="J1636" t="str">
            <v>AlienSpecie</v>
          </cell>
          <cell r="N1636">
            <v>2</v>
          </cell>
          <cell r="P1636" t="str">
            <v>V</v>
          </cell>
          <cell r="Q1636">
            <v>1</v>
          </cell>
          <cell r="T1636" t="str">
            <v>LO</v>
          </cell>
          <cell r="U1636">
            <v>2</v>
          </cell>
          <cell r="V1636" t="str">
            <v>2AB,1</v>
          </cell>
          <cell r="X1636">
            <v>1</v>
          </cell>
          <cell r="Y1636">
            <v>1</v>
          </cell>
          <cell r="Z1636">
            <v>1</v>
          </cell>
          <cell r="AA1636">
            <v>1991</v>
          </cell>
          <cell r="AB1636" t="str">
            <v>terrestrial</v>
          </cell>
          <cell r="AD1636" t="str">
            <v>unknown</v>
          </cell>
          <cell r="AE1636" t="str">
            <v>yes</v>
          </cell>
          <cell r="AF1636" t="str">
            <v>unknown</v>
          </cell>
          <cell r="AG1636">
            <v>1991</v>
          </cell>
          <cell r="AH1636" t="str">
            <v>Ak Asker: Vollen, Nes SØ f Vollenbukta, "forvilla på berg"</v>
          </cell>
          <cell r="AI1636">
            <v>5</v>
          </cell>
          <cell r="AJ1636" t="str">
            <v>V</v>
          </cell>
          <cell r="AL1636">
            <v>1</v>
          </cell>
          <cell r="AM1636" t="str">
            <v>importDirect</v>
          </cell>
          <cell r="AN1636">
            <v>2</v>
          </cell>
          <cell r="AO1636" t="str">
            <v>introductionEscaped</v>
          </cell>
          <cell r="AP1636" t="str">
            <v>OsA,Bu,Te</v>
          </cell>
          <cell r="AQ1636">
            <v>32</v>
          </cell>
          <cell r="AR1636">
            <v>5</v>
          </cell>
          <cell r="AS1636">
            <v>160</v>
          </cell>
          <cell r="AT1636">
            <v>4400</v>
          </cell>
          <cell r="AU1636">
            <v>320</v>
          </cell>
          <cell r="AV1636">
            <v>40</v>
          </cell>
          <cell r="AW1636" t="str">
            <v>Ingen kjent effekt</v>
          </cell>
          <cell r="AX1636" t="str">
            <v>Ingen kjent effekt</v>
          </cell>
          <cell r="BC1636" t="str">
            <v>Ingen kjent effekt</v>
          </cell>
          <cell r="BD1636" t="str">
            <v>Ingen kjent effekt</v>
          </cell>
          <cell r="BE1636" t="str">
            <v>no</v>
          </cell>
          <cell r="BF1636" t="str">
            <v>no</v>
          </cell>
          <cell r="BG1636" t="str">
            <v>V</v>
          </cell>
          <cell r="BK1636" t="str">
            <v>temperate_nemoral:Europe|subtropic_mediterranean:Europe,Asia,Africa</v>
          </cell>
          <cell r="BM1636" t="str">
            <v>temperate_nemoral:Europe|subtropic_mediterranean:Europe,Asia,Africa</v>
          </cell>
          <cell r="BO1636">
            <v>2</v>
          </cell>
          <cell r="BP1636" t="str">
            <v>X</v>
          </cell>
          <cell r="BR1636" t="str">
            <v>RedListCategoryLevel</v>
          </cell>
          <cell r="BT1636">
            <v>2</v>
          </cell>
          <cell r="BU1636" t="str">
            <v>X</v>
          </cell>
          <cell r="BW1636" t="str">
            <v>SpreadYearlyIncreaseObservations</v>
          </cell>
          <cell r="BX1636">
            <v>153</v>
          </cell>
          <cell r="BY1636">
            <v>1</v>
          </cell>
          <cell r="CB1636" t="str">
            <v>T32-C-15,T32-C-17,T40</v>
          </cell>
          <cell r="CC1636">
            <v>1</v>
          </cell>
          <cell r="CH1636">
            <v>1</v>
          </cell>
          <cell r="CM1636">
            <v>1</v>
          </cell>
          <cell r="CQ1636">
            <v>1</v>
          </cell>
          <cell r="CU1636">
            <v>1</v>
          </cell>
          <cell r="CX1636">
            <v>0</v>
          </cell>
          <cell r="CY1636">
            <v>1</v>
          </cell>
          <cell r="DB1636">
            <v>0</v>
          </cell>
          <cell r="DC1636" t="str">
            <v>Snøsløyfe &lt;em&gt;Iberis sempervirens &lt;/em&gt;er en flerårig urt, eller heller dvergbusk, som stammer fra Sør-Europa, Nordvest-Afrika og Tyrkia. Den formerer seg med frø, men frøsettingen er ikke helt pålitelig i Norge ennå.</v>
          </cell>
          <cell r="DD1636" t="str">
            <v>&lt;p&gt;Snøsløyfe er en noe varmekrevende plante, men synes å etablere småbestander i Norge i dag. To av de tidlige forekomstene er på grunnlende på berg og i tørr kalk-furuskog: Ak Asker: Vollen 1991, Te Porsgrunn: Brattås 2004. Arten har etablert enkelte bestander, bl.a. i Oslo, og er nå kjent fra Oslo/Akershus sør til VA Kristiansand. Det forventes en moderat ekspansjon.&lt;/p&gt;</v>
          </cell>
          <cell r="DE1636" t="str">
            <v>Arten er innført som hageplante, og den brukes ofte i steinbed og på berg. Spredning skjer ved hageutkast og at deler av planten ramler ned langs bergflater og rotslår. Det er også antatt spredning med frø: lokal oppspiring av frøplanter er observert i grense mot hage på kalkskrent i Te Porsgrunn: Stridsklev på 1980-90-tallet (Per Anker Pedersen, pers. obs.).</v>
          </cell>
          <cell r="DF1636" t="str">
            <v>Arten har et begrenset invasjonspotensial (med usikkerhet til moderat), som en kombinasjon av begrenset (til moderat) median levetid og begrenset (til moderat) ekspansjonshastighet. Arten har få etablerte forekomster og spres ikke langt, den og vil neppe være invasiv noe sted de første 50 år.</v>
          </cell>
          <cell r="DG1636" t="str">
            <v>Det er ingen kjente negative økologiske effekter knyttet til arten.</v>
          </cell>
          <cell r="DH1636" t="str">
            <v>&lt;p&gt;Snøsløyfe vurderes til låg risiko, og utelukkende på grunn av et begrenset (til moderat) invasjonspotenisal med noen få stabile eller semi-stabile forekomster i Norge (frøreproduksjon).&lt;/p&gt;</v>
          </cell>
          <cell r="DI1636">
            <v>0</v>
          </cell>
        </row>
        <row r="1637">
          <cell r="B1637" t="str">
            <v>Salix daphnoides daphnoides</v>
          </cell>
          <cell r="D1637" t="str">
            <v>mellomeuropeisk doggpil</v>
          </cell>
          <cell r="E1637">
            <v>145673</v>
          </cell>
          <cell r="F1637">
            <v>170203</v>
          </cell>
          <cell r="G1637" t="str">
            <v>ExpertGroups/Karplanter/N</v>
          </cell>
          <cell r="H1637" t="str">
            <v>Karplanter</v>
          </cell>
          <cell r="I1637" t="str">
            <v>Karplanter</v>
          </cell>
          <cell r="J1637" t="str">
            <v>AlienSpecie</v>
          </cell>
          <cell r="N1637">
            <v>2</v>
          </cell>
          <cell r="P1637" t="str">
            <v>V</v>
          </cell>
          <cell r="Q1637">
            <v>3</v>
          </cell>
          <cell r="R1637" t="str">
            <v>V</v>
          </cell>
          <cell r="T1637" t="str">
            <v>HI</v>
          </cell>
          <cell r="U1637">
            <v>4</v>
          </cell>
          <cell r="V1637" t="str">
            <v>2AB,3H</v>
          </cell>
          <cell r="W1637" t="str">
            <v>LO</v>
          </cell>
          <cell r="AA1637">
            <v>1873</v>
          </cell>
          <cell r="AB1637" t="str">
            <v>terrestrial</v>
          </cell>
          <cell r="AD1637" t="str">
            <v>unknown</v>
          </cell>
          <cell r="AE1637" t="str">
            <v>no</v>
          </cell>
          <cell r="AF1637" t="str">
            <v>unknown</v>
          </cell>
          <cell r="AG1637">
            <v>1989</v>
          </cell>
          <cell r="AH1637" t="str">
            <v>Øf Fredrikstad: Gamlebyen</v>
          </cell>
          <cell r="AI1637">
            <v>20</v>
          </cell>
          <cell r="AJ1637" t="str">
            <v>V</v>
          </cell>
          <cell r="AL1637">
            <v>2</v>
          </cell>
          <cell r="AM1637" t="str">
            <v>importDirect</v>
          </cell>
          <cell r="AN1637">
            <v>2</v>
          </cell>
          <cell r="AO1637" t="str">
            <v>introductionEscaped,spreadNaturalDispersal</v>
          </cell>
          <cell r="AP1637" t="str">
            <v>Øs,OsA,Ve,Te,Va,Ro,Ho</v>
          </cell>
          <cell r="AQ1637">
            <v>40</v>
          </cell>
          <cell r="AR1637">
            <v>4</v>
          </cell>
          <cell r="AS1637">
            <v>160</v>
          </cell>
          <cell r="AT1637">
            <v>41000</v>
          </cell>
          <cell r="AU1637">
            <v>320</v>
          </cell>
          <cell r="AV1637">
            <v>80</v>
          </cell>
          <cell r="AW1637" t="str">
            <v>Ingen kjent effekt</v>
          </cell>
          <cell r="AX1637" t="str">
            <v>Ingen kjent effekt</v>
          </cell>
          <cell r="BC1637" t="str">
            <v>Ingen kjent effekt</v>
          </cell>
          <cell r="BD1637" t="str">
            <v>Ingen kjent effekt</v>
          </cell>
          <cell r="BE1637" t="str">
            <v>no</v>
          </cell>
          <cell r="BF1637" t="str">
            <v>no</v>
          </cell>
          <cell r="BK1637" t="str">
            <v>temperate_nemoral:Europe</v>
          </cell>
          <cell r="BM1637" t="str">
            <v>temperate_nemoral:Europe</v>
          </cell>
          <cell r="BO1637">
            <v>2</v>
          </cell>
          <cell r="BP1637" t="str">
            <v>X</v>
          </cell>
          <cell r="BR1637" t="str">
            <v>RedListCategoryLevel</v>
          </cell>
          <cell r="BT1637">
            <v>2</v>
          </cell>
          <cell r="BU1637" t="str">
            <v>X</v>
          </cell>
          <cell r="BW1637" t="str">
            <v>SpreadYearlyIncreaseObservations</v>
          </cell>
          <cell r="BX1637">
            <v>148</v>
          </cell>
          <cell r="BY1637">
            <v>1</v>
          </cell>
          <cell r="CB1637" t="str">
            <v>T35,T40,T43</v>
          </cell>
          <cell r="CC1637">
            <v>1</v>
          </cell>
          <cell r="CH1637">
            <v>1</v>
          </cell>
          <cell r="CM1637">
            <v>1</v>
          </cell>
          <cell r="CQ1637">
            <v>1</v>
          </cell>
          <cell r="CU1637">
            <v>3</v>
          </cell>
          <cell r="CW1637" t="str">
            <v>X</v>
          </cell>
          <cell r="CX1637">
            <v>1</v>
          </cell>
          <cell r="CY1637">
            <v>1</v>
          </cell>
          <cell r="DB1637">
            <v>0</v>
          </cell>
          <cell r="DC1637" t="str">
            <v>Mellomeuropeisk doggpil &lt;i&gt;Salix daphnoides&lt;/i&gt; var. &lt;i&gt;daphnoides&lt;/i&gt; er et stort tre med frøreproduksjon. Det stammer fra høgtliggende områder i Mellom-Europa og er en rase av en art der vi regner med tre varieteter: denne i Mellom-Europa, vår stedegne doggpil var. &lt;i&gt;norvegica&lt;/i&gt; i Skandinavia, og østeuropeisk doggpil var. &lt;i&gt;pomeranica &lt;/i&gt;i Øst-Europa til Øst-Polen og Baltikum. Se Elven &amp; Fremstad (under arbeid). Arten dyrkes mye i Norge, mest på grunn av de flotte "gåsungene" som farger trærne sølvkvite tidligere enn hos noen annen &lt;i&gt;Salix &lt;/i&gt;(selje inkludert), og de fleste treformete plantene som dyrkes, synes å høre til mellomeuropeisk doggpil. Når de blomstrer, kommer hannaksene tidlig på våren, samtidig med selje, og farger trærne gule. Dette innebærer at den absolutte hoveddelen av det som dyrkes er hannplanter: hunnplanter er sett ganske få steder.</v>
          </cell>
          <cell r="DD1637" t="str">
            <v>Vi antar at funnet av doggpil i Bu Lier: Gullaugstrand 1884 kan høre til mellomeuropeisk doggpil: den andre muligheten er at det er en forbigående forekomst av hjemlig doggpil var. &lt;i&gt;norvegica&lt;/i&gt;. Funnet i Ro Stavanger: Madlalia i 1927 bygger sikkert på mellomeuropeisk doggpil, og det samme gjelder funnet i Ak Eidsvoll: på elvekanten ved Eidsvoll jernbanestasjon i 1969 (den var plantet på stasjonen nær ved). Ingen av disse tre forekomstene synes å ha overlevd. Mer stabile forekomster er kjent fra Øf Fredrikstad: Gamlebyen fra 1988 og etter hvert fra spredte steder i Oslo, Vf Sandefjord, Te Porsgrunn, VA Farsund og Kvinesdal, Ro Rennesøy og Ho Bergen.</v>
          </cell>
          <cell r="DE1637" t="str">
            <v>Varieteten er innført som hageplante. Den er videre spredt ut fra hager ved utkast og ved at kvister brekker av, spres f.eks. med vatn, og slår rot.</v>
          </cell>
          <cell r="DF1637" t="str">
            <v>Invasjonspotensialet er begrenset, med usikkerhet til moderat (både forventet median levetid og ekspansjonshastigheten beregnes til begrenset, med usikkerhet til moderat). Ingen av de kjente forekomstene består av mange trær, og det er tvilsomt om denne planten reproduserer seksuelt og danner bestand i norsk natur.</v>
          </cell>
          <cell r="DG1637" t="str">
            <v>Den negative økologiske effekten vurderes å være middels (med usikkerhet til en liten effekt). Planten har ingen kjent økologisk effekt på noen naturtype. Dens mulige effekt er genetisk påvirkning på vår stedegne rase var. &lt;i&gt;norvegica&lt;/i&gt;. Mellomeuropeisk doggpil er bare funnet forvillet i sørkanten av og sør for utbredelsen til den stedegne rasen, men den dyrkes (uten kjent forvilling) i store deler av utbredelsesområdet til den stedegne rasen. Effekten er derfor kanskje mest en distanse-effekt fordi nesten alle dyrkete trær er hannplanter med enorm pollenproduksjon i samme periode som humlene flyr og stedegen doggpil blomstrer i de samme områdene.</v>
          </cell>
          <cell r="DH1637" t="str">
            <v>Mellomeuropeisk doggpil (var. &lt;i&gt;daphnoides&lt;/i&gt;) vurderes til høg økologisk risiko med usikkerhet ned til låg risiko, en kombinasjon mellom et begrenset (til moderat) invasjonspotensial og en middels (til liten) økologisk effekt. Den utgjør en risiko for genetisk påvirkning av den sårbare planten stedegen doggpil (var. &lt;i&gt;norvegica&lt;/i&gt;) gjennom krysspollinering og introgresjon. Slik krysspollinering er bortimot umulig å hindre dersom mellomeuropeisk doggpil blir plantet i dalførene der stedegen doggpil vokser. Dens påvirkning på naturtyper er imidlertid minimal.&lt;br/&gt;Varietetene av doggpil ble ikke risikovurdert i forrige vurderingsrunde.</v>
          </cell>
          <cell r="DI1637">
            <v>1</v>
          </cell>
        </row>
        <row r="1638">
          <cell r="B1638" t="str">
            <v>Castanea sativa</v>
          </cell>
          <cell r="C1638" t="str">
            <v>Mill.</v>
          </cell>
          <cell r="D1638" t="str">
            <v>edelkastanje</v>
          </cell>
          <cell r="E1638">
            <v>131537</v>
          </cell>
          <cell r="F1638">
            <v>102148</v>
          </cell>
          <cell r="G1638" t="str">
            <v>ExpertGroups/Karplanter/N</v>
          </cell>
          <cell r="H1638" t="str">
            <v>Karplanter</v>
          </cell>
          <cell r="I1638" t="str">
            <v>Karplanter</v>
          </cell>
          <cell r="J1638" t="str">
            <v>AlienSpecie</v>
          </cell>
          <cell r="N1638">
            <v>1</v>
          </cell>
          <cell r="Q1638">
            <v>1</v>
          </cell>
          <cell r="T1638" t="str">
            <v>NK</v>
          </cell>
          <cell r="U1638">
            <v>1</v>
          </cell>
          <cell r="V1638" t="str">
            <v>1,1</v>
          </cell>
          <cell r="X1638">
            <v>1</v>
          </cell>
          <cell r="Y1638">
            <v>1</v>
          </cell>
          <cell r="Z1638">
            <v>1</v>
          </cell>
          <cell r="AA1638">
            <v>1904</v>
          </cell>
          <cell r="AB1638" t="str">
            <v>terrestrial</v>
          </cell>
          <cell r="AD1638" t="str">
            <v>unknown</v>
          </cell>
          <cell r="AE1638" t="str">
            <v>yes</v>
          </cell>
          <cell r="AF1638" t="str">
            <v>unknown</v>
          </cell>
          <cell r="AI1638">
            <v>30</v>
          </cell>
          <cell r="AJ1638" t="str">
            <v>V</v>
          </cell>
          <cell r="AL1638">
            <v>1</v>
          </cell>
          <cell r="AM1638" t="str">
            <v>importDirect</v>
          </cell>
          <cell r="AN1638">
            <v>1</v>
          </cell>
          <cell r="AO1638" t="str">
            <v>introductionEscaped</v>
          </cell>
          <cell r="AP1638" t="str">
            <v>Ho</v>
          </cell>
          <cell r="AQ1638">
            <v>4</v>
          </cell>
          <cell r="AR1638">
            <v>3</v>
          </cell>
          <cell r="AS1638">
            <v>12</v>
          </cell>
          <cell r="AT1638">
            <v>1</v>
          </cell>
          <cell r="AU1638">
            <v>20</v>
          </cell>
          <cell r="AV1638">
            <v>100</v>
          </cell>
          <cell r="AW1638" t="str">
            <v>Ingen kjent effekt</v>
          </cell>
          <cell r="AX1638" t="str">
            <v>Ingen kjent effekt</v>
          </cell>
          <cell r="BC1638" t="str">
            <v>Ingen kjent effekt</v>
          </cell>
          <cell r="BD1638" t="str">
            <v>Ingen kjent effekt</v>
          </cell>
          <cell r="BE1638" t="str">
            <v>no</v>
          </cell>
          <cell r="BF1638" t="str">
            <v>no</v>
          </cell>
          <cell r="BG1638" t="str">
            <v>V</v>
          </cell>
          <cell r="BK1638" t="str">
            <v>temperate_nemoral:Europe|subtropic_mediterranean:Europe,Asia,Africa</v>
          </cell>
          <cell r="BM1638" t="str">
            <v>temperate_nemoral:Europe,Oceania,NorthAndCentralAmerica|subtropic_unspecified:SouthAmerica|subtropic_mediterranean:Europe,Asia,Africa,Oceania</v>
          </cell>
          <cell r="BO1638">
            <v>1</v>
          </cell>
          <cell r="BR1638" t="str">
            <v>RedListCategoryLevel</v>
          </cell>
          <cell r="BT1638">
            <v>1</v>
          </cell>
          <cell r="BW1638" t="str">
            <v>SpreadYearlyIncreaseCalculatedExpansionSpeed</v>
          </cell>
          <cell r="BX1638">
            <v>0</v>
          </cell>
          <cell r="BY1638">
            <v>1</v>
          </cell>
          <cell r="CC1638">
            <v>1</v>
          </cell>
          <cell r="CH1638">
            <v>1</v>
          </cell>
          <cell r="CM1638">
            <v>1</v>
          </cell>
          <cell r="CQ1638">
            <v>1</v>
          </cell>
          <cell r="CU1638">
            <v>1</v>
          </cell>
          <cell r="CX1638">
            <v>0</v>
          </cell>
          <cell r="CY1638">
            <v>1</v>
          </cell>
          <cell r="DB1638">
            <v>0</v>
          </cell>
          <cell r="DC1638" t="str">
            <v>Edelkastanje &lt;i&gt;Castanea sativa&lt;/i&gt; stammer fra Mellom- og Sør-Europa og Vest-Asia og har vært i kultur i Europa minst siden romertid. Den er et stort, langlevd tre som formerer seg med frø. Fruktene er store nøtter som spres med store fugler og pattedyr, trolig bare over korte avstander. Arten kan reprodusere med frø i Norge (observert av P.H. Salvesen og P.A. Pedersen minst et par steder i Ho Bergen, og har også satt modne nøtter i Oslo), men vi vurderer at den foreløpig ikke har bestandsdannelse.</v>
          </cell>
          <cell r="DD1638" t="str">
            <v>&lt;p&gt;Arten er bare angitt noen få ganger i naturen og ingen av gangene presisert som forvillet. De mest aktuelle stedene med forvilling er på Tromøya i AA Arendal i 1951 og i Ho Kvinnherad: ved Halsnøy kloster i 2011. Noen andre muligheter er Øf Hvaler: Nordre Sandøy 1980 og Ho Bergen: Nesttun 2010, men vi har foreløpig ikke akseptert disse som forekomster i norsk natur. Imidlertid har arten de siste årene produsert tilsynelatende modne frukter så langt nord og øst som Oslo (i tillegg til på Sørlandet og Vestlandet). Vinteren 2010/2011 frøs imidlertid mange kastanjer ned i og ved Oslo.&lt;/p&gt;</v>
          </cell>
          <cell r="DE1638" t="str">
            <v>Arten er innført som prydtre. Den spres med frukter (nøtter) som &amp;#39:høstes&amp;#39: av fugler og pattedyr.</v>
          </cell>
          <cell r="DF1638" t="str">
            <v>Invasjonspotensialet er lite med minste skår på både median levetid og ekspansjonshastighet.</v>
          </cell>
          <cell r="DG1638" t="str">
            <v>Ingen kjent negativ økologisk effekt er knyttet til arten.</v>
          </cell>
          <cell r="DH1638" t="str">
            <v>&lt;p&gt;Edelkastanje vurderes til ingen kjent økologisk risiko.&lt;/p&gt;</v>
          </cell>
          <cell r="DI1638">
            <v>0</v>
          </cell>
        </row>
        <row r="1639">
          <cell r="B1639" t="str">
            <v>Rodgersia aesculifolia</v>
          </cell>
          <cell r="C1639" t="str">
            <v>Batalin</v>
          </cell>
          <cell r="E1639">
            <v>140846</v>
          </cell>
          <cell r="F1639">
            <v>170037</v>
          </cell>
          <cell r="G1639" t="str">
            <v>ExpertGroups/Karplanter/N</v>
          </cell>
          <cell r="H1639" t="str">
            <v>Karplanter</v>
          </cell>
          <cell r="I1639" t="str">
            <v>Karplanter</v>
          </cell>
          <cell r="J1639" t="str">
            <v>AlienSpecie</v>
          </cell>
          <cell r="N1639">
            <v>1</v>
          </cell>
          <cell r="Q1639">
            <v>1</v>
          </cell>
          <cell r="T1639" t="str">
            <v>NK</v>
          </cell>
          <cell r="U1639">
            <v>1</v>
          </cell>
          <cell r="V1639" t="str">
            <v>1,1</v>
          </cell>
          <cell r="AA1639">
            <v>1986</v>
          </cell>
          <cell r="AB1639" t="str">
            <v>terrestrial</v>
          </cell>
          <cell r="AD1639" t="str">
            <v>unknown</v>
          </cell>
          <cell r="AE1639" t="str">
            <v>no</v>
          </cell>
          <cell r="AF1639" t="str">
            <v>unknown</v>
          </cell>
          <cell r="AG1639">
            <v>1986</v>
          </cell>
          <cell r="AH1639" t="str">
            <v>Bergen: Hop ved Berlevannet</v>
          </cell>
          <cell r="AI1639">
            <v>5</v>
          </cell>
          <cell r="AJ1639" t="str">
            <v>V</v>
          </cell>
          <cell r="AL1639">
            <v>1</v>
          </cell>
          <cell r="AM1639" t="str">
            <v>importDirect</v>
          </cell>
          <cell r="AN1639">
            <v>1</v>
          </cell>
          <cell r="AO1639" t="str">
            <v>introductionEscaped</v>
          </cell>
          <cell r="AP1639" t="str">
            <v>Ho</v>
          </cell>
          <cell r="AQ1639">
            <v>4</v>
          </cell>
          <cell r="AR1639">
            <v>2</v>
          </cell>
          <cell r="AS1639">
            <v>8</v>
          </cell>
          <cell r="AT1639">
            <v>1</v>
          </cell>
          <cell r="AU1639">
            <v>8</v>
          </cell>
          <cell r="AV1639">
            <v>0</v>
          </cell>
          <cell r="AW1639" t="str">
            <v>Ingen kjent effekt</v>
          </cell>
          <cell r="AX1639" t="str">
            <v>Ingen kjent effekt</v>
          </cell>
          <cell r="BC1639" t="str">
            <v>Ingen kjent effekt</v>
          </cell>
          <cell r="BD1639" t="str">
            <v>Ingen kjent effekt</v>
          </cell>
          <cell r="BE1639" t="str">
            <v>no</v>
          </cell>
          <cell r="BF1639" t="str">
            <v>no</v>
          </cell>
          <cell r="BG1639" t="str">
            <v>V</v>
          </cell>
          <cell r="BK1639" t="str">
            <v>temperate_nemoral:Asia|subtropic_humid:Asia</v>
          </cell>
          <cell r="BM1639" t="str">
            <v>temperate_nemoral:Europe,Asia|subtropic_humid:Asia</v>
          </cell>
          <cell r="BO1639">
            <v>1</v>
          </cell>
          <cell r="BR1639" t="str">
            <v>RedListCategoryLevel</v>
          </cell>
          <cell r="BT1639">
            <v>1</v>
          </cell>
          <cell r="BW1639" t="str">
            <v>SpreadYearlyIncreaseCalculatedExpansionSpeed</v>
          </cell>
          <cell r="BX1639">
            <v>0</v>
          </cell>
          <cell r="BY1639">
            <v>1</v>
          </cell>
          <cell r="CC1639">
            <v>1</v>
          </cell>
          <cell r="CH1639">
            <v>1</v>
          </cell>
          <cell r="CM1639">
            <v>1</v>
          </cell>
          <cell r="CQ1639">
            <v>1</v>
          </cell>
          <cell r="CU1639">
            <v>1</v>
          </cell>
          <cell r="CX1639">
            <v>0</v>
          </cell>
          <cell r="CY1639">
            <v>1</v>
          </cell>
          <cell r="DB1639">
            <v>0</v>
          </cell>
          <cell r="DC1639" t="str">
            <v>Bronseblad-arten &lt;i&gt;Rodgersia aesculifolia&lt;/i&gt; er en flerårig urt fra Sørøst-Asia (Kina, Tibet, Myanmar). Den har frøformering, men det er ikke kjent om den setter frø i Norge.</v>
          </cell>
          <cell r="DD1639" t="str">
            <v>&lt;i&gt;Rodgersia aesculifolia&lt;/i&gt; er bare funnet ett sted i norsk natur, i Ho Bergen: Hop, "ved søre enden av Berlevatn", i 1986.</v>
          </cell>
          <cell r="DE1639" t="str">
            <v>Arten er innført hageplante, sikkert spredt ut med hageutkast.</v>
          </cell>
          <cell r="DF1639" t="str">
            <v>Invasjonspotensialet er lite, med minste skår på median levetid og ingen ekspansjon.</v>
          </cell>
          <cell r="DG1639" t="str">
            <v>Ingen kjent negativ økologisk effekt er knyttet til arten.</v>
          </cell>
          <cell r="DH1639" t="str">
            <v>&lt;i&gt;Rodgersia aesculifolia&lt;/i&gt; vurderes til ingen kjent økologisk risiko.</v>
          </cell>
          <cell r="DI1639">
            <v>0</v>
          </cell>
        </row>
        <row r="1640">
          <cell r="B1640" t="str">
            <v>Salix ×holosericea</v>
          </cell>
          <cell r="C1640" t="str">
            <v>Willd.</v>
          </cell>
          <cell r="D1640" t="str">
            <v>silkepil</v>
          </cell>
          <cell r="E1640">
            <v>137220</v>
          </cell>
          <cell r="F1640">
            <v>128789</v>
          </cell>
          <cell r="G1640" t="str">
            <v>ExpertGroups/Karplanter/N</v>
          </cell>
          <cell r="H1640" t="str">
            <v>Karplanter</v>
          </cell>
          <cell r="I1640" t="str">
            <v>Karplanter</v>
          </cell>
          <cell r="J1640" t="str">
            <v>AlienSpecie</v>
          </cell>
          <cell r="N1640">
            <v>2</v>
          </cell>
          <cell r="Q1640">
            <v>1</v>
          </cell>
          <cell r="T1640" t="str">
            <v>LO</v>
          </cell>
          <cell r="U1640">
            <v>2</v>
          </cell>
          <cell r="V1640" t="str">
            <v>2AB,1</v>
          </cell>
          <cell r="AA1640">
            <v>1988</v>
          </cell>
          <cell r="AB1640" t="str">
            <v>terrestrial</v>
          </cell>
          <cell r="AD1640" t="str">
            <v>unknown</v>
          </cell>
          <cell r="AE1640" t="str">
            <v>no</v>
          </cell>
          <cell r="AF1640" t="str">
            <v>unknown</v>
          </cell>
          <cell r="AI1640">
            <v>15</v>
          </cell>
          <cell r="AL1640">
            <v>1</v>
          </cell>
          <cell r="AM1640" t="str">
            <v>importDirect</v>
          </cell>
          <cell r="AN1640">
            <v>1</v>
          </cell>
          <cell r="AO1640" t="str">
            <v>introductionEscaped</v>
          </cell>
          <cell r="AP1640" t="str">
            <v>Ro</v>
          </cell>
          <cell r="AQ1640">
            <v>20</v>
          </cell>
          <cell r="AR1640">
            <v>4</v>
          </cell>
          <cell r="AS1640">
            <v>80</v>
          </cell>
          <cell r="AT1640">
            <v>200</v>
          </cell>
          <cell r="AU1640">
            <v>80</v>
          </cell>
          <cell r="AV1640">
            <v>25</v>
          </cell>
          <cell r="AW1640" t="str">
            <v>Ingen kjent effekt</v>
          </cell>
          <cell r="AX1640" t="str">
            <v>Ingen kjent effekt</v>
          </cell>
          <cell r="BC1640" t="str">
            <v>Ingen kjent effekt</v>
          </cell>
          <cell r="BD1640" t="str">
            <v>Ingen kjent effekt</v>
          </cell>
          <cell r="BK1640" t="str">
            <v>unknown:Europe</v>
          </cell>
          <cell r="BM1640" t="str">
            <v>temperate_nemoral:Europe</v>
          </cell>
          <cell r="BO1640">
            <v>2</v>
          </cell>
          <cell r="BR1640" t="str">
            <v>RedListCategoryLevel</v>
          </cell>
          <cell r="BT1640">
            <v>2</v>
          </cell>
          <cell r="BW1640" t="str">
            <v>SpreadYearlyIncreaseCalculatedExpansionSpeed</v>
          </cell>
          <cell r="BX1640">
            <v>60.9</v>
          </cell>
          <cell r="BY1640">
            <v>1</v>
          </cell>
          <cell r="CB1640" t="str">
            <v>T30,V8</v>
          </cell>
          <cell r="CC1640">
            <v>1</v>
          </cell>
          <cell r="CH1640">
            <v>1</v>
          </cell>
          <cell r="CM1640">
            <v>1</v>
          </cell>
          <cell r="CQ1640">
            <v>1</v>
          </cell>
          <cell r="CU1640">
            <v>1</v>
          </cell>
          <cell r="CX1640">
            <v>0</v>
          </cell>
          <cell r="CY1640">
            <v>1</v>
          </cell>
          <cell r="DB1640">
            <v>0</v>
          </cell>
          <cell r="DC1640" t="str">
            <v>Gråpil &lt;em&gt;Salix &lt;/em&gt;x &lt;em&gt;holosericea &lt;/em&gt;er en hybridart mellom gråselje &lt;i&gt;S. cinerea&lt;/i&gt; og korgpil &lt;i&gt;S. viminalis.&lt;/i&gt; Den forekommer både som spontan hybrid (se korgpil) og som en hageplante. Den er en storvokst busk og synes ikke å sette frø (se Stace et al. 2015). Vi foretar en separat vurdering av de forvillete hageplantene fordi de har en historie og geografi som skiller dem fra de spontane hybridene. De spontane hybridene er begrenset til Østlandet og følger innførselen til korgpil. Hagehybridene er begrenset til Sørvestlandet som forvillet og har sikkert sin egen innførselshistorie.</v>
          </cell>
          <cell r="DD1640" t="str">
            <v>Forvillete hageplanter er funnet som enkeltbusker på noen få steder i Rogaland: Hå: Ogna 2008, Klepp: Frøylandsvannets nordende 1991, og Stavanger: Mosvannet, nord-nordvestsida og øst-sida 1991, Madlaforen 2009 og Nedre Tasta 2009. Arten sprer seg ikke.</v>
          </cell>
          <cell r="DE1640" t="str">
            <v>Arten er innført som hagebusk og trolig spredt ut ved utkast av avkuttete kvister.</v>
          </cell>
          <cell r="DF1640" t="str">
            <v>Invasjonspotensialet er begrenset, med begrenset median levetid og begrenset ekspansjonshastighet.</v>
          </cell>
          <cell r="DG1640" t="str">
            <v>Ingen kjent negativ økologisk effekt er knyttet til arten.</v>
          </cell>
          <cell r="DH1640" t="str">
            <v>Arten vurderes til låg økologisk risiko, og bare på grunn av invasjonspotensialet.</v>
          </cell>
          <cell r="DI1640">
            <v>1</v>
          </cell>
        </row>
        <row r="1641">
          <cell r="B1641" t="str">
            <v>Thalictrum speciosissimum</v>
          </cell>
          <cell r="C1641" t="str">
            <v>L.</v>
          </cell>
          <cell r="D1641" t="str">
            <v>hagefrøstjerne</v>
          </cell>
          <cell r="E1641">
            <v>139524</v>
          </cell>
          <cell r="F1641">
            <v>103191</v>
          </cell>
          <cell r="G1641" t="str">
            <v>ExpertGroups/Karplanter/N</v>
          </cell>
          <cell r="H1641" t="str">
            <v>Karplanter</v>
          </cell>
          <cell r="I1641" t="str">
            <v>Karplanter</v>
          </cell>
          <cell r="J1641" t="str">
            <v>AlienSpecie</v>
          </cell>
          <cell r="N1641">
            <v>1</v>
          </cell>
          <cell r="Q1641">
            <v>1</v>
          </cell>
          <cell r="T1641" t="str">
            <v>NK</v>
          </cell>
          <cell r="U1641">
            <v>1</v>
          </cell>
          <cell r="V1641" t="str">
            <v>1,1</v>
          </cell>
          <cell r="AA1641">
            <v>1951</v>
          </cell>
          <cell r="AB1641" t="str">
            <v>terrestrial</v>
          </cell>
          <cell r="AD1641" t="str">
            <v>unknown</v>
          </cell>
          <cell r="AE1641" t="str">
            <v>no</v>
          </cell>
          <cell r="AF1641" t="str">
            <v>unknown</v>
          </cell>
          <cell r="AG1641">
            <v>1951</v>
          </cell>
          <cell r="AH1641" t="str">
            <v>Ho Ulvik: "Ulvik, forvilla ved hagebruksskulen"</v>
          </cell>
          <cell r="AI1641">
            <v>5</v>
          </cell>
          <cell r="AJ1641" t="str">
            <v>V</v>
          </cell>
          <cell r="AL1641">
            <v>1</v>
          </cell>
          <cell r="AM1641" t="str">
            <v>importDirect</v>
          </cell>
          <cell r="AN1641">
            <v>2</v>
          </cell>
          <cell r="AO1641" t="str">
            <v>introductionEscaped</v>
          </cell>
          <cell r="AP1641" t="str">
            <v>Ho</v>
          </cell>
          <cell r="AQ1641">
            <v>4</v>
          </cell>
          <cell r="AR1641">
            <v>8</v>
          </cell>
          <cell r="AS1641">
            <v>32</v>
          </cell>
          <cell r="AT1641">
            <v>1</v>
          </cell>
          <cell r="AU1641">
            <v>64</v>
          </cell>
          <cell r="AW1641" t="str">
            <v>Ingen kjent effekt</v>
          </cell>
          <cell r="AX1641" t="str">
            <v>Ingen kjent effekt</v>
          </cell>
          <cell r="BC1641" t="str">
            <v>Ingen kjent effekt</v>
          </cell>
          <cell r="BD1641" t="str">
            <v>Ingen kjent effekt</v>
          </cell>
          <cell r="BE1641" t="str">
            <v>no</v>
          </cell>
          <cell r="BF1641" t="str">
            <v>no</v>
          </cell>
          <cell r="BG1641" t="str">
            <v>V</v>
          </cell>
          <cell r="BK1641" t="str">
            <v>subtropic_mediterranean:Europe,Africa</v>
          </cell>
          <cell r="BM1641" t="str">
            <v>temperate_nemoral:Europe|subtropic_mediterranean:Europe,Africa</v>
          </cell>
          <cell r="BO1641">
            <v>1</v>
          </cell>
          <cell r="BP1641" t="str">
            <v>X</v>
          </cell>
          <cell r="BR1641" t="str">
            <v>RedListCategoryLevel</v>
          </cell>
          <cell r="BT1641">
            <v>1</v>
          </cell>
          <cell r="BW1641" t="str">
            <v>SpreadYearlyIncreaseCalculatedExpansionSpeed</v>
          </cell>
          <cell r="BX1641">
            <v>0</v>
          </cell>
          <cell r="BY1641">
            <v>1</v>
          </cell>
          <cell r="CC1641">
            <v>1</v>
          </cell>
          <cell r="CH1641">
            <v>1</v>
          </cell>
          <cell r="CM1641">
            <v>1</v>
          </cell>
          <cell r="CQ1641">
            <v>1</v>
          </cell>
          <cell r="CU1641">
            <v>1</v>
          </cell>
          <cell r="CX1641">
            <v>0</v>
          </cell>
          <cell r="CY1641">
            <v>1</v>
          </cell>
          <cell r="DB1641">
            <v>0</v>
          </cell>
          <cell r="DC1641" t="str">
            <v>Frøstjerne-arten &lt;i&gt;Thalictrum speciosissimum&lt;/i&gt; (eller &lt;i&gt;T. glaucum&lt;/i&gt;) er en flerårig urt med frøformering. Den stammer fra Spania, Portugal og Nordvest-Afrika og dyrkes en del i hager.</v>
          </cell>
          <cell r="DD1641" t="str">
            <v>Arten ble funnet ved hagebruksskolen i Ho Ulvik i 1951 og hadde fast bestand der i hvert fall til 1993. Den ble også funnet i Øf Rakkestad: Stemme i 1957, men er ikke bekreftet senere. Den er flere nyere funn (etter 2000) av forvillete frøstjerner som kan høre til denne arten, men identiteten er foreløpig ikke bekreftet.</v>
          </cell>
          <cell r="DE1641" t="str">
            <v>Arten er innført som hageplante og trolig spredt ut med frø og/eller utkast fra hager.</v>
          </cell>
          <cell r="DF1641" t="str">
            <v>Invasjonspotensialet er lite, en kombinasjon av kort (til begrenset) median levetid og ingen ekspansjon. Arten er knapt kjent fra norsk natur i dag (men kan ha blitt oversett).</v>
          </cell>
          <cell r="DG1641" t="str">
            <v>Ingen kjent negativ økologisk effekt er knyttet til arten.</v>
          </cell>
          <cell r="DH1641" t="str">
            <v>&lt;i&gt;Thalictrum speciosissimum&lt;/i&gt; vurderes til ingen kjent økologisk risiko.</v>
          </cell>
          <cell r="DI1641">
            <v>0</v>
          </cell>
        </row>
        <row r="1642">
          <cell r="B1642" t="str">
            <v>Waldsteinia ternata</v>
          </cell>
          <cell r="C1642" t="str">
            <v>(Stephan) Fritsch</v>
          </cell>
          <cell r="D1642" t="str">
            <v>sibirmuregull</v>
          </cell>
          <cell r="E1642">
            <v>138854</v>
          </cell>
          <cell r="F1642">
            <v>103524</v>
          </cell>
          <cell r="G1642" t="str">
            <v>ExpertGroups/Karplanter/N</v>
          </cell>
          <cell r="H1642" t="str">
            <v>Karplanter</v>
          </cell>
          <cell r="I1642" t="str">
            <v>Karplanter</v>
          </cell>
          <cell r="J1642" t="str">
            <v>AlienSpecie</v>
          </cell>
          <cell r="N1642">
            <v>3</v>
          </cell>
          <cell r="Q1642">
            <v>1</v>
          </cell>
          <cell r="T1642" t="str">
            <v>LO</v>
          </cell>
          <cell r="U1642">
            <v>2</v>
          </cell>
          <cell r="V1642" t="str">
            <v>3AB,1</v>
          </cell>
          <cell r="X1642">
            <v>3</v>
          </cell>
          <cell r="Y1642">
            <v>4</v>
          </cell>
          <cell r="Z1642">
            <v>1</v>
          </cell>
          <cell r="AA1642">
            <v>1994</v>
          </cell>
          <cell r="AB1642" t="str">
            <v>terrestrial</v>
          </cell>
          <cell r="AD1642" t="str">
            <v>other</v>
          </cell>
          <cell r="AE1642" t="str">
            <v>yes</v>
          </cell>
          <cell r="AF1642" t="str">
            <v>unknown</v>
          </cell>
          <cell r="AG1642">
            <v>1994</v>
          </cell>
          <cell r="AH1642" t="str">
            <v>Ak Ås: ved Kroer kirke</v>
          </cell>
          <cell r="AI1642">
            <v>10</v>
          </cell>
          <cell r="AJ1642" t="str">
            <v>V</v>
          </cell>
          <cell r="AL1642">
            <v>1</v>
          </cell>
          <cell r="AM1642" t="str">
            <v>importDirect</v>
          </cell>
          <cell r="AN1642">
            <v>3</v>
          </cell>
          <cell r="AO1642" t="str">
            <v>introductionEscaped,spreadNaturalDispersal</v>
          </cell>
          <cell r="AP1642" t="str">
            <v>OsA,He,Bu,Ro,Ho,Mr,St,Tr</v>
          </cell>
          <cell r="AQ1642">
            <v>52</v>
          </cell>
          <cell r="AR1642">
            <v>5</v>
          </cell>
          <cell r="AS1642">
            <v>260</v>
          </cell>
          <cell r="AT1642">
            <v>220000</v>
          </cell>
          <cell r="AU1642">
            <v>1000</v>
          </cell>
          <cell r="AV1642">
            <v>50</v>
          </cell>
          <cell r="AW1642" t="str">
            <v>Ingen kjent effekt</v>
          </cell>
          <cell r="AX1642" t="str">
            <v>Ingen kjent effekt</v>
          </cell>
          <cell r="BC1642" t="str">
            <v>Ingen kjent effekt</v>
          </cell>
          <cell r="BD1642" t="str">
            <v>Ingen kjent effekt</v>
          </cell>
          <cell r="BE1642" t="str">
            <v>no</v>
          </cell>
          <cell r="BF1642" t="str">
            <v>no</v>
          </cell>
          <cell r="BK1642" t="str">
            <v>temperate_nemoral:Europe,Asia</v>
          </cell>
          <cell r="BM1642" t="str">
            <v>temperate_nemoral:Europe,Asia</v>
          </cell>
          <cell r="BO1642">
            <v>3</v>
          </cell>
          <cell r="BQ1642" t="str">
            <v>X</v>
          </cell>
          <cell r="BR1642" t="str">
            <v>RedListCategoryLevel</v>
          </cell>
          <cell r="BT1642">
            <v>3</v>
          </cell>
          <cell r="BW1642" t="str">
            <v>SpreadYearlyIncreaseObservations</v>
          </cell>
          <cell r="BX1642" t="str">
            <v>302,5</v>
          </cell>
          <cell r="BY1642">
            <v>1</v>
          </cell>
          <cell r="CB1642" t="str">
            <v>T35,T40,T42</v>
          </cell>
          <cell r="CC1642">
            <v>1</v>
          </cell>
          <cell r="CH1642">
            <v>1</v>
          </cell>
          <cell r="CM1642">
            <v>1</v>
          </cell>
          <cell r="CQ1642">
            <v>1</v>
          </cell>
          <cell r="CU1642">
            <v>1</v>
          </cell>
          <cell r="CX1642">
            <v>0</v>
          </cell>
          <cell r="CY1642">
            <v>1</v>
          </cell>
          <cell r="DB1642">
            <v>0</v>
          </cell>
          <cell r="DC1642" t="str">
            <v>Sibirmuregull &lt;em&gt;Waldsteinia ternata&lt;/em&gt; er er en flerårig, vintergrønn urt med potensiell frøformering og med korte jordstengler og utløpere på bakken. Hovedformeringen skjer med utløpere (klonalt). Arten kommer fra Sørøst-Europa, Vest-Asia og Øst-Asia.</v>
          </cell>
          <cell r="DD1642" t="str">
            <v>&lt;p&gt;Sibirmuregull er kjent bare fra 1990-årene og utover og fra få lokaliteter. Den ble først funnet nær Kroer kirke i Ak Ås i 1994. Hittil er den funnet forvillet i Ak, He, Ho og Tr, og på nokså ulike voksesteder: ugras i hager og plener, ved veier og grøfter, i skog og i baserik eng. Den ser ut til å foretrekke litt fuktige steder i halvskygge. Arten klarer seg trolig dårlig på grunnlendt mark, og blir fort tørkeskadd (Per Anker Pedersen pers. medd.). &lt;/p&gt;</v>
          </cell>
          <cell r="DE1642" t="str">
            <v>Sibirmuregull importeres som prydplante og brukes særlig som bunndekke, men den ser ut til å være relativt ny i norsk hageplantesortiment. Med herdighet 6 kan den anvendes i hager og grøntanlegg i store deler av landet. En kan regne med at den blir vanligere med årene, spredt og utkastet fra hager og grøntanlegg. Arten vokser klonalt, og biter av planter (f.eks. avrevet ved luking) kan gi opphav til nye bestander. Det er ikke kjent om den produserer spiredyktige frø i Norge.</v>
          </cell>
          <cell r="DF1642" t="str">
            <v>Arten har et moderat invasjonspotensial på grunn av moderat median levetid (med usikkerhet til begrenset) og moderat ekspansjonshastighet (300-400 m/år).</v>
          </cell>
          <cell r="DG1642" t="str">
            <v>Det er ingen kjente negative økologiske effekter knyttet til arten.</v>
          </cell>
          <cell r="DH1642" t="str">
            <v>&lt;p&gt;Sibirmuregull vurderes til lav økologisk risiko, og utelukkende på grunn av invasjonspotensialet. Ved forrige vurderingsrunde ble den vurdert til potensielt høy risiko. Endringen skyldes endret beregningsmåte for invasjonspotensiale.&lt;br/&gt;&lt;/p&gt;</v>
          </cell>
          <cell r="DI1642">
            <v>0</v>
          </cell>
        </row>
        <row r="1643">
          <cell r="B1643" t="str">
            <v>Veronica hederifolia hederifolia</v>
          </cell>
          <cell r="D1643" t="str">
            <v>skroteveronika</v>
          </cell>
          <cell r="E1643">
            <v>62520</v>
          </cell>
          <cell r="F1643">
            <v>102560</v>
          </cell>
          <cell r="G1643" t="str">
            <v>ExpertGroups/Karplanter/N</v>
          </cell>
          <cell r="H1643" t="str">
            <v>Karplanter</v>
          </cell>
          <cell r="I1643" t="str">
            <v>Karplanter</v>
          </cell>
          <cell r="J1643" t="str">
            <v>AlienSpecie</v>
          </cell>
          <cell r="N1643">
            <v>3</v>
          </cell>
          <cell r="O1643" t="str">
            <v>V</v>
          </cell>
          <cell r="Q1643">
            <v>1</v>
          </cell>
          <cell r="T1643" t="str">
            <v>LO</v>
          </cell>
          <cell r="U1643">
            <v>2</v>
          </cell>
          <cell r="V1643" t="str">
            <v>3A,1</v>
          </cell>
          <cell r="X1643">
            <v>2</v>
          </cell>
          <cell r="Y1643">
            <v>2</v>
          </cell>
          <cell r="Z1643">
            <v>1</v>
          </cell>
          <cell r="AA1643" t="str">
            <v>1760-1770</v>
          </cell>
          <cell r="AB1643" t="str">
            <v>terrestrial</v>
          </cell>
          <cell r="AD1643" t="str">
            <v>origin</v>
          </cell>
          <cell r="AE1643" t="str">
            <v>yes</v>
          </cell>
          <cell r="AF1643" t="str">
            <v>unknown</v>
          </cell>
          <cell r="AG1643">
            <v>1878</v>
          </cell>
          <cell r="AH1643" t="str">
            <v>Øf Halden</v>
          </cell>
          <cell r="AI1643">
            <v>1</v>
          </cell>
          <cell r="AJ1643" t="str">
            <v>V</v>
          </cell>
          <cell r="AN1643">
            <v>5</v>
          </cell>
          <cell r="AO1643" t="str">
            <v>introductionTransportpollution,introductionStowaway,spreadNaturalDispersal</v>
          </cell>
          <cell r="AP1643" t="str">
            <v>Øs,Te,Va,St,Nt,No</v>
          </cell>
          <cell r="AQ1643">
            <v>52</v>
          </cell>
          <cell r="AR1643">
            <v>5</v>
          </cell>
          <cell r="AS1643">
            <v>260</v>
          </cell>
          <cell r="AT1643">
            <v>102000</v>
          </cell>
          <cell r="AU1643">
            <v>750</v>
          </cell>
          <cell r="AV1643">
            <v>30</v>
          </cell>
          <cell r="AW1643" t="str">
            <v>Ingen kjent effekt</v>
          </cell>
          <cell r="AX1643" t="str">
            <v>Ingen kjent effekt</v>
          </cell>
          <cell r="BC1643" t="str">
            <v>Ingen kjent effekt</v>
          </cell>
          <cell r="BD1643" t="str">
            <v>Ingen kjent effekt</v>
          </cell>
          <cell r="BE1643" t="str">
            <v>no</v>
          </cell>
          <cell r="BF1643" t="str">
            <v>no</v>
          </cell>
          <cell r="BG1643" t="str">
            <v>V</v>
          </cell>
          <cell r="BK1643" t="str">
            <v>temperate_nemoral:Europe,Asia|temperate_dry:Europe,Asia|subtropic_mediterranean:Europe,Asia,Africa|subtropic_dry:Asia</v>
          </cell>
          <cell r="BM1643" t="str">
            <v>temperate_boreal:Europe|temperate_nemoral:Europe,Asia,Oceania,NorthAndCentralAmerica|temperate_dry:Europe,Asia|subtropic_mediterranean:Europe,Asia,Africa,Oceania,NorthAndCentralAmerica|subtropic_dry:Asia</v>
          </cell>
          <cell r="BO1643">
            <v>3</v>
          </cell>
          <cell r="BR1643" t="str">
            <v>RedListCategoryLevel</v>
          </cell>
          <cell r="BT1643">
            <v>2</v>
          </cell>
          <cell r="BV1643" t="str">
            <v>X</v>
          </cell>
          <cell r="BW1643" t="str">
            <v>SpreadYearlyIncreaseObservations</v>
          </cell>
          <cell r="BX1643">
            <v>50</v>
          </cell>
          <cell r="BY1643">
            <v>1</v>
          </cell>
          <cell r="CB1643" t="str">
            <v>T11-C-2,T12-C-2,T35,T37,T44</v>
          </cell>
          <cell r="CC1643">
            <v>1</v>
          </cell>
          <cell r="CH1643">
            <v>1</v>
          </cell>
          <cell r="CM1643">
            <v>1</v>
          </cell>
          <cell r="CQ1643">
            <v>1</v>
          </cell>
          <cell r="CU1643">
            <v>1</v>
          </cell>
          <cell r="CX1643">
            <v>0</v>
          </cell>
          <cell r="CY1643">
            <v>1</v>
          </cell>
          <cell r="DB1643">
            <v>0</v>
          </cell>
          <cell r="DC1643" t="str">
            <v>Skroteveronika (et svært uheldig norsk navn) &lt;i&gt;Veronica hederifolia &lt;/i&gt;subsp. &lt;i&gt;hederifolia &lt;/i&gt;er en ettårig plante med god frøformering. Den er vidt utbredt i Europa fra Middelhavsområdet nord til Danmark (hvor den er vanlig) og Sør-Sverige, og altså kanskje også som hjemlig i Norge. Den er oftest funnet på skrotemark på gamle ballastplasser, ved møller og i hager, men har, som nevnt nedafor, en uforklarlig delutbredelse på og nær havstrand i Midt-Norge.&lt;br/&gt;Vi vurderer skroteveronika under tvil. For det første er det minst to indikasjoner på at arten har vært etablert (mer eller mindre) i Norge før 1800. Gunnerus (1776) omtaler den fra ST Trondheim som "sett i hage og åker på gården Berg, ellers ikke observert av meg andre steder i Nidaros stift", i oversettelse fra Jørgensen et al. (2016). Disse forfatterne nevner at det kan være tvil om bestemmelsen, og arten er ikke belagt i Gunnerus&amp;#39: herbarium (i Trondheim, TRH). Gunnerus&amp;#39: beskrivelse stemmer imidlertid bra med arten. Den er også funnet tidlig i Op Ringebu: "Ringeboe, in horto inter olera", rundt 1830, samlet og belagt i herbariet av S.C. Sommerfelt som var sogneprest i Ringebu fra 1827 til sin død i 1838. Planten kan imidlertid ha kommet med frø fra utlandet. For det andre kan det være tvil om arten er fremmed eller hjemlig. Den er funnet mange ganger på havstrender i Trøndelag og søndre Nordland, de første gangene i No Brønnøy i 1911 og i ST Åfjord i 1915, og har stått der siden. Fremstad (2010) argumenterer for at arten er fremmed, men vi deler ikke helt hennes oppfatning.</v>
          </cell>
          <cell r="DD1643" t="str">
            <v>&lt;p&gt; Skroteveronika kan være hjemlig, dvs. kommet uten menneskers hjelp, men i et svært uventet område (kysten i Trøndelag og søndre Nordland). Dersom den er en fremmed plante, ble den trolig først innført som forurensning i såfrø, kanskje i ST Trondheim på 1760-tallet eller tidligere (Gunnerus 1776), sikkert i Op Ringebu rundt 1830. Senere innførsler skyldes ballastjord på slutten av 1800-tallet og godt inn på 1900-tallet, med langvarige populasjoner kanskje helt fram til i dag (f.eks. i VA Mandal og Kristiansand). Senere synes arten å ha kommet med trafikk og varer, kanskje oftest med hageplanter og gartnerimateriale. Flere forekomster siden 1800-tallet kan ha vært kortlevde (f.eks. noen ballastforekomster), men arten har hatt stabile populasjoner i alle fall på Trøndelagskysten minst siden 1915. Det mest påfallende i utbredelsen er nettopp disse midtnorske forekomstene, på havstrand og strandnære voksesteder, langt fra alle kjente importplasser for både ballast og eksotiske ugras: No Brønnøy: Tautra 1911, ST Åfjord: Løvøya 1915, NT Nærøy: Otersøy 1958, ST Ørland: Beian 1962, 2006 og 2010, Storfosna 1963 og Ørland flystasjon 1974, og NT Vikna: Lauvøya 2009. Vi regner med at arten er mye oversett.&lt;/p&gt;</v>
          </cell>
          <cell r="DE1643" t="str">
            <v>Hvis arten ikke er hjemlig, er den kommet med ballastjord, som forurensning med korn (ett sted i ST Skaun), og med importerte hageplanter og andre gartnerivarer. Arten har egenspredning i hvert fall i Midt-Norge.</v>
          </cell>
          <cell r="DF1643" t="str">
            <v>Invasjonspotensialet er moderat, med usikkerhet ned til begrenset. Dette er en kombinasjon av moderat median levetid og en begrenset (med usikkerhet til låg) ekspansjonshastighet. Arten er etablert med 13 kjente forekomster (mørketall 5 gir muligens 65 forekomster), og trolig enten i ekspansjon eller med forventet ekspansjon med endret klima.</v>
          </cell>
          <cell r="DG1643" t="str">
            <v>Det er Ingen kjente negative økologiske effekter knyttet til arten.</v>
          </cell>
          <cell r="DH1643" t="str">
            <v>&lt;p&gt;Skroteveronika er, uansett om den er hjemlig, en fremmed plante kommet før 1800, eller en fremmed plante som definert i dette prosjektet, en konkurransesvak plante som bare medfører låg økologisk risiko i norsk natur, og bare som følge av invasjonspotensialet.&lt;/p&gt;</v>
          </cell>
          <cell r="DI1643">
            <v>3</v>
          </cell>
        </row>
        <row r="1644">
          <cell r="B1644" t="str">
            <v>Pimpinella major</v>
          </cell>
          <cell r="C1644" t="str">
            <v>(L.) Huds.</v>
          </cell>
          <cell r="D1644" t="str">
            <v>stor gjeldkarve</v>
          </cell>
          <cell r="E1644">
            <v>135406</v>
          </cell>
          <cell r="F1644">
            <v>100357</v>
          </cell>
          <cell r="G1644" t="str">
            <v>ExpertGroups/Karplanter/N</v>
          </cell>
          <cell r="H1644" t="str">
            <v>Karplanter</v>
          </cell>
          <cell r="I1644" t="str">
            <v>Karplanter</v>
          </cell>
          <cell r="J1644" t="str">
            <v>AlienSpecie</v>
          </cell>
          <cell r="N1644">
            <v>2</v>
          </cell>
          <cell r="Q1644">
            <v>1</v>
          </cell>
          <cell r="T1644" t="str">
            <v>LO</v>
          </cell>
          <cell r="U1644">
            <v>2</v>
          </cell>
          <cell r="V1644" t="str">
            <v>2A,1</v>
          </cell>
          <cell r="X1644">
            <v>2</v>
          </cell>
          <cell r="Y1644">
            <v>3</v>
          </cell>
          <cell r="Z1644">
            <v>1</v>
          </cell>
          <cell r="AA1644">
            <v>1886</v>
          </cell>
          <cell r="AB1644" t="str">
            <v>terrestrial</v>
          </cell>
          <cell r="AD1644" t="str">
            <v>origin</v>
          </cell>
          <cell r="AE1644" t="str">
            <v>yes</v>
          </cell>
          <cell r="AF1644" t="str">
            <v>unknown</v>
          </cell>
          <cell r="AG1644">
            <v>1886</v>
          </cell>
          <cell r="AH1644" t="str">
            <v>Bu Røyken: Hyggen, "Bukten"</v>
          </cell>
          <cell r="AI1644">
            <v>5</v>
          </cell>
          <cell r="AJ1644" t="str">
            <v>V</v>
          </cell>
          <cell r="AN1644">
            <v>3</v>
          </cell>
          <cell r="AO1644" t="str">
            <v>spreadNaturalDispersal,introductionTransportpollution</v>
          </cell>
          <cell r="AP1644" t="str">
            <v>OsA,Bu,Ve,Fi</v>
          </cell>
          <cell r="AQ1644">
            <v>52</v>
          </cell>
          <cell r="AR1644">
            <v>5</v>
          </cell>
          <cell r="AS1644">
            <v>260</v>
          </cell>
          <cell r="AT1644">
            <v>4000</v>
          </cell>
          <cell r="AU1644">
            <v>500</v>
          </cell>
          <cell r="AV1644">
            <v>50</v>
          </cell>
          <cell r="AW1644" t="str">
            <v>Ingen kjent effekt</v>
          </cell>
          <cell r="AX1644" t="str">
            <v>Ingen kjent effekt</v>
          </cell>
          <cell r="BC1644" t="str">
            <v>Ingen kjent effekt</v>
          </cell>
          <cell r="BD1644" t="str">
            <v>Ingen kjent effekt</v>
          </cell>
          <cell r="BE1644" t="str">
            <v>no</v>
          </cell>
          <cell r="BF1644" t="str">
            <v>no</v>
          </cell>
          <cell r="BK1644" t="str">
            <v>temperate_nemoral:Europe,Asia|subtropic_mediterranean:Europe</v>
          </cell>
          <cell r="BM1644" t="str">
            <v>temperate_boreal:Europe|temperate_nemoral:Europe,Asia|subtropic_mediterranean:Europe|unknown:NorthAndCentralAmerica</v>
          </cell>
          <cell r="BO1644">
            <v>3</v>
          </cell>
          <cell r="BR1644" t="str">
            <v>RedListCategoryLevel</v>
          </cell>
          <cell r="BT1644">
            <v>1</v>
          </cell>
          <cell r="BW1644" t="str">
            <v>SpreadYearlyIncreaseObservations</v>
          </cell>
          <cell r="BX1644">
            <v>38</v>
          </cell>
          <cell r="BY1644">
            <v>1</v>
          </cell>
          <cell r="CB1644" t="str">
            <v>T40,T35,T32,T4</v>
          </cell>
          <cell r="CC1644">
            <v>1</v>
          </cell>
          <cell r="CH1644">
            <v>1</v>
          </cell>
          <cell r="CM1644">
            <v>1</v>
          </cell>
          <cell r="CQ1644">
            <v>1</v>
          </cell>
          <cell r="CU1644">
            <v>1</v>
          </cell>
          <cell r="CX1644">
            <v>0</v>
          </cell>
          <cell r="CY1644">
            <v>1</v>
          </cell>
          <cell r="DB1644">
            <v>0</v>
          </cell>
          <cell r="DC1644" t="str">
            <v>&lt;p&gt;Stor gjeldkarve&lt;em&gt; Pimpinella major &lt;/em&gt;stammer fra Kaukasus og Europa nord til Sør-Skandinavia. Arten er en langlevd flerårig urt med frøreproduksjon. Delfruktene spres nokså passivt, kanskje litt med dyr. &lt;/p&gt;</v>
          </cell>
          <cell r="DD1644" t="str">
            <v>&lt;p&gt;Stor gjeldkarve ble funnet for første gang i Norge på gården Bukta i Hyggen i Bu Røyken i 1886. Funnet vakte en del oppsikt blant botanikere, og arten ble samlet 34 ganger fra samme forekomsten i perioden 1886-1942. Den var opplagt godt etablert ettersom forekomsten tålte så massiv innsamling. Forekomsten står utmerket fortsatt, i 2002 estimert til 200 rosetter. I 1932 ble arten funnet ved Tørkop fabrikker i Vf Svelvik, rett over fjorden fra Hyggen. Dette var et enkeltfunn inntil Tore Berg i 2003 fant tre godt etablerte forekomster i Tørkopp-Svelvik-området: her har arten tydeligvis stått i minst 70 år uten å bli gjenfunnet. I senere år er arten funnet i store mengder på mange steder i samme område og også over grensa til Drammen og i Hurum. Det tredje området i Norge der arten er etablert, er i Kirkenes-Bjørnevatn-området i Fi Sør-Varanger, der den ble først funnet i 1960, men opplagt har stått siden krigen. Den er nå funnet 3-4 steder ved gamle tyske militæranlegg og er opplagt kommet inn med tysk hestef&amp;#244:r. De tre norske forekomstgruppene har vært langvarige og noen av dem individrike (Røyken, Svelvik), men arten har ikke greidd å spre seg mye videre. Alle andre funn har vært av meget kortvarige forekomster. &lt;/p&gt;</v>
          </cell>
          <cell r="DE1644" t="str">
            <v>Arten er trolig kommet inn med grasfrø, kanskje fra Danmark-Sverige til Sør-Norge på 1800-tallet, fra Mellom-Europa til Finnmark med tysk hestef&amp;#244:r under andre verdenskrig.</v>
          </cell>
          <cell r="DF1644" t="str">
            <v>Invasjonspotensialet er begrenset, som en kombinasjon av moderat median levetid, men liten ekspansjonshastighet. Stor gjeldkarve er veletablert i Buskerud/Vestfold (Røyken, Drammen, Svelvik) og Finnmark (Sør-Varanger), kanskje også i Oslo, men har vært ustabil ellers. Den ekspanderer, men svært langsomt og nå bare ved egenspredning.</v>
          </cell>
          <cell r="DG1644" t="str">
            <v>Arten har ingen kjent negativ økologisk effekt.</v>
          </cell>
          <cell r="DH1644" t="str">
            <v>&lt;p&gt;Stor gjeldkarve vurderes til låg økologisk risiko, og bare på grunn av invasjonspotensialet.&lt;/p&gt;</v>
          </cell>
          <cell r="DI1644">
            <v>0</v>
          </cell>
        </row>
        <row r="1645">
          <cell r="B1645" t="str">
            <v>Galanthus x valentinei</v>
          </cell>
          <cell r="C1645" t="str">
            <v>Beck.</v>
          </cell>
          <cell r="E1645">
            <v>141535</v>
          </cell>
          <cell r="F1645">
            <v>170578</v>
          </cell>
          <cell r="G1645" t="str">
            <v>ExpertGroups/Karplanter/N</v>
          </cell>
          <cell r="H1645" t="str">
            <v>Karplanter</v>
          </cell>
          <cell r="I1645" t="str">
            <v>Karplanter</v>
          </cell>
          <cell r="J1645" t="str">
            <v>AlienSpecie</v>
          </cell>
          <cell r="N1645">
            <v>3</v>
          </cell>
          <cell r="Q1645">
            <v>1</v>
          </cell>
          <cell r="T1645" t="str">
            <v>LO</v>
          </cell>
          <cell r="U1645">
            <v>2</v>
          </cell>
          <cell r="V1645" t="str">
            <v>3A,1</v>
          </cell>
          <cell r="AA1645">
            <v>1911</v>
          </cell>
          <cell r="AB1645" t="str">
            <v>terrestrial</v>
          </cell>
          <cell r="AD1645" t="str">
            <v>unknown</v>
          </cell>
          <cell r="AE1645" t="str">
            <v>no</v>
          </cell>
          <cell r="AF1645" t="str">
            <v>unknown</v>
          </cell>
          <cell r="AG1645">
            <v>1911</v>
          </cell>
          <cell r="AH1645" t="str">
            <v>VA Mandal</v>
          </cell>
          <cell r="AI1645">
            <v>5</v>
          </cell>
          <cell r="AJ1645" t="str">
            <v>V</v>
          </cell>
          <cell r="AL1645">
            <v>1</v>
          </cell>
          <cell r="AM1645" t="str">
            <v>importDirect</v>
          </cell>
          <cell r="AN1645">
            <v>4</v>
          </cell>
          <cell r="AO1645" t="str">
            <v>introductionEscaped,spreadNaturalDispersal</v>
          </cell>
          <cell r="AP1645" t="str">
            <v>Øs,OsA,Bu,Ve,Aa,Va,Ro,Ho</v>
          </cell>
          <cell r="AQ1645">
            <v>48</v>
          </cell>
          <cell r="AR1645">
            <v>5</v>
          </cell>
          <cell r="AS1645">
            <v>240</v>
          </cell>
          <cell r="AT1645">
            <v>44000</v>
          </cell>
          <cell r="AU1645">
            <v>500</v>
          </cell>
          <cell r="AV1645">
            <v>100</v>
          </cell>
          <cell r="AW1645" t="str">
            <v>Ingen kjent effekt</v>
          </cell>
          <cell r="AX1645" t="str">
            <v>Ingen kjent effekt</v>
          </cell>
          <cell r="BC1645" t="str">
            <v>Ingen kjent effekt</v>
          </cell>
          <cell r="BD1645" t="str">
            <v>Ingen kjent effekt</v>
          </cell>
          <cell r="BE1645" t="str">
            <v>no</v>
          </cell>
          <cell r="BF1645" t="str">
            <v>no</v>
          </cell>
          <cell r="BG1645" t="str">
            <v>V</v>
          </cell>
          <cell r="BK1645" t="str">
            <v>unknown:Europe</v>
          </cell>
          <cell r="BM1645" t="str">
            <v>temperate_nemoral:Europe</v>
          </cell>
          <cell r="BO1645">
            <v>3</v>
          </cell>
          <cell r="BR1645" t="str">
            <v>RedListCategoryLevel</v>
          </cell>
          <cell r="BT1645">
            <v>2</v>
          </cell>
          <cell r="BW1645" t="str">
            <v>SpreadYearlyIncreaseCalculatedExpansionSpeed</v>
          </cell>
          <cell r="BX1645">
            <v>91.49</v>
          </cell>
          <cell r="BY1645">
            <v>1</v>
          </cell>
          <cell r="CB1645" t="str">
            <v>T4,T30,T32,T40,T43</v>
          </cell>
          <cell r="CC1645">
            <v>1</v>
          </cell>
          <cell r="CH1645">
            <v>1</v>
          </cell>
          <cell r="CM1645">
            <v>1</v>
          </cell>
          <cell r="CQ1645">
            <v>1</v>
          </cell>
          <cell r="CU1645">
            <v>1</v>
          </cell>
          <cell r="CX1645">
            <v>0</v>
          </cell>
          <cell r="CY1645">
            <v>1</v>
          </cell>
          <cell r="DB1645">
            <v>0</v>
          </cell>
          <cell r="DC1645" t="str">
            <v>Snøklokke-arten &lt;i&gt;Galanthus &lt;/i&gt;x &lt;i&gt;valentinei&lt;/i&gt; er en hybrid mellom to sørøsteuropeiske arter, vanlig snøklokke &lt;i&gt;G. nivalis&lt;/i&gt; og arten &lt;i&gt;G. plicatus&lt;/i&gt;. Den er en flerårig urt som formerer seg med frø og som har sterkt klonal formering ved deling av lauker. Den er funnet i plener, veikanter, kratt og skogkanter, til dels inn i flommarkskog.</v>
          </cell>
          <cell r="DD1645" t="str">
            <v>Første dokumenterte funn av denne snøklokke-arten er fra VA Mandal i 1911, og med svært få funn fram til en økning fra 1980-åra. Arten er nå funnet på spredte steder i de sørlige kystfylkene fra Østfold til Sogn og Fjordane, men T. Tyler som har revidert snøklokke-materialet for Flora Nordica (upublisert), mener at store deler av de dyrkete og forvillete plantene som er ført til arten &lt;i&gt;G. nivalis&lt;/i&gt;, kanskje heller hører til &lt;i&gt;G. &lt;/i&gt;x &lt;i&gt;valentinei&lt;/i&gt;.</v>
          </cell>
          <cell r="DE1645" t="str">
            <v>Arten er innført som hageplante og sprer seg med frø (maurspredning over korte distanser) og ved utkast fra hager.</v>
          </cell>
          <cell r="DF1645" t="str">
            <v>Invasjonspotensialet er moderat, en kombinasjon av moderat lang median levetid og begrenset ekspansjonshastighet. Begge delene, og spesielt forekomstarealet som ligger til grunn for beregningen av median levetid, kan være sterkt undervurdert fordi planten bare helt nylig er forsøkt skilt ut fra den langt vanligere snøklokke &lt;i&gt;G. nivalis&lt;/i&gt;.</v>
          </cell>
          <cell r="DG1645" t="str">
            <v>Ingen kjent negativ økologisk effekt er knyttet til arten. Snøklokkene kan danne store, tette bestander, men de visner ned før det meste annet i naturen begynner å vokse og fortrenger svært lite.</v>
          </cell>
          <cell r="DH1645" t="str">
            <v>&lt;i&gt;Galanthus &lt;/i&gt;x &lt;i&gt;valentinei &lt;/i&gt;vurderes til låg økologisk risiko, og utelukkende på grunn av invasjonspotensialet.</v>
          </cell>
          <cell r="DI1645">
            <v>0</v>
          </cell>
        </row>
        <row r="1646">
          <cell r="B1646" t="str">
            <v>Securigera varia</v>
          </cell>
          <cell r="C1646" t="str">
            <v>(L.) Lassen</v>
          </cell>
          <cell r="D1646" t="str">
            <v>kronvikke</v>
          </cell>
          <cell r="E1646">
            <v>137564</v>
          </cell>
          <cell r="F1646">
            <v>102034</v>
          </cell>
          <cell r="G1646" t="str">
            <v>ExpertGroups/Karplanter/N</v>
          </cell>
          <cell r="H1646" t="str">
            <v>Karplanter</v>
          </cell>
          <cell r="I1646" t="str">
            <v>Karplanter</v>
          </cell>
          <cell r="J1646" t="str">
            <v>AlienSpecie</v>
          </cell>
          <cell r="N1646">
            <v>2</v>
          </cell>
          <cell r="O1646" t="str">
            <v>V</v>
          </cell>
          <cell r="Q1646">
            <v>1</v>
          </cell>
          <cell r="T1646" t="str">
            <v>LO</v>
          </cell>
          <cell r="U1646">
            <v>2</v>
          </cell>
          <cell r="V1646" t="str">
            <v>2A,1</v>
          </cell>
          <cell r="W1646" t="str">
            <v>NK</v>
          </cell>
          <cell r="X1646">
            <v>2</v>
          </cell>
          <cell r="Y1646">
            <v>2</v>
          </cell>
          <cell r="Z1646">
            <v>1</v>
          </cell>
          <cell r="AA1646">
            <v>1882</v>
          </cell>
          <cell r="AB1646" t="str">
            <v>terrestrial</v>
          </cell>
          <cell r="AD1646" t="str">
            <v>origin,unknown</v>
          </cell>
          <cell r="AE1646" t="str">
            <v>yes</v>
          </cell>
          <cell r="AF1646" t="str">
            <v>unknown</v>
          </cell>
          <cell r="AG1646">
            <v>1892</v>
          </cell>
          <cell r="AH1646" t="str">
            <v>Oslo: Bygdøy, "hvor den engang har vært dyrket"</v>
          </cell>
          <cell r="AI1646">
            <v>5</v>
          </cell>
          <cell r="AJ1646" t="str">
            <v>V</v>
          </cell>
          <cell r="AL1646">
            <v>2</v>
          </cell>
          <cell r="AM1646" t="str">
            <v>importDirect</v>
          </cell>
          <cell r="AN1646">
            <v>5</v>
          </cell>
          <cell r="AO1646" t="str">
            <v>introductionEscaped,introductionTransportpollution,introductionStowaway,spreadNaturalDispersal</v>
          </cell>
          <cell r="AP1646" t="str">
            <v>Øs,OsA,Bu,Ve,Te,Aa,Va,Ro,Ho,St</v>
          </cell>
          <cell r="AQ1646">
            <v>60</v>
          </cell>
          <cell r="AR1646">
            <v>4</v>
          </cell>
          <cell r="AS1646">
            <v>240</v>
          </cell>
          <cell r="AT1646">
            <v>119000</v>
          </cell>
          <cell r="AU1646">
            <v>120</v>
          </cell>
          <cell r="AV1646">
            <v>100</v>
          </cell>
          <cell r="AW1646" t="str">
            <v>Ingen kjent effekt</v>
          </cell>
          <cell r="AX1646" t="str">
            <v>Ingen kjent effekt</v>
          </cell>
          <cell r="BC1646" t="str">
            <v>Ingen kjent effekt</v>
          </cell>
          <cell r="BD1646" t="str">
            <v>Ingen kjent effekt</v>
          </cell>
          <cell r="BE1646" t="str">
            <v>no</v>
          </cell>
          <cell r="BF1646" t="str">
            <v>no</v>
          </cell>
          <cell r="BG1646" t="str">
            <v>V</v>
          </cell>
          <cell r="BK1646" t="str">
            <v>temperate_nemoral:Europe,Asia|subtropic_mediterranean:Europe,Asia</v>
          </cell>
          <cell r="BM1646" t="str">
            <v>temperate_nemoral:Europe,Asia,Oceania,NorthAndCentralAmerica|temperate_dry:Asia,NorthAndCentralAmerica|subtropic_mediterranean:Europe,Asia,Oceania,NorthAndCentralAmerica</v>
          </cell>
          <cell r="BO1646">
            <v>3</v>
          </cell>
          <cell r="BQ1646" t="str">
            <v>X</v>
          </cell>
          <cell r="BR1646" t="str">
            <v>RedListCategoryLevel</v>
          </cell>
          <cell r="BT1646">
            <v>1</v>
          </cell>
          <cell r="BW1646" t="str">
            <v>SpreadYearlyIncreaseCalculatedExpansionSpeed</v>
          </cell>
          <cell r="BX1646">
            <v>0</v>
          </cell>
          <cell r="BY1646">
            <v>1</v>
          </cell>
          <cell r="CB1646" t="str">
            <v>T32,T35,T39,T43,T40</v>
          </cell>
          <cell r="CC1646">
            <v>1</v>
          </cell>
          <cell r="CH1646">
            <v>1</v>
          </cell>
          <cell r="CM1646">
            <v>1</v>
          </cell>
          <cell r="CQ1646">
            <v>1</v>
          </cell>
          <cell r="CU1646">
            <v>1</v>
          </cell>
          <cell r="CX1646">
            <v>0</v>
          </cell>
          <cell r="CY1646">
            <v>1</v>
          </cell>
          <cell r="DB1646">
            <v>0</v>
          </cell>
          <cell r="DC1646" t="str">
            <v>Kronvikke &lt;i&gt;Securigera varia&lt;/i&gt; er en flerårig urt fra Mellom- og Sør-Europa og Vest-Asia. Den reproduserer med frø. Norsk opptreden tyder på at den har frøbank, til dels langlevd. Spredningen av frøene er nokså passiv og over små avstander.</v>
          </cell>
          <cell r="DD1646" t="str">
            <v>&lt;p&gt;Kronvikke er kommet inn på minst fire vis, med ballastjord rundt 1890-1910 (i hvert fall i Østfold, Oslo/Akershus, Vestfold og trolig Aust-Agder), som dyrket f&amp;#244:rplante og som prydplante (bl.a. første funnet som etablert, på Bygdøy i Oslo 1892), og ved møller fra starten av 1900-tallet (i Oslo, Telemark, Vest-Agder, Rogaland, Hordaland og Sør-Trøndelag). Arten har hatt en jamn eller litt synkende funnfrekvens per 20 år siden 1900, en kombinasjon av nyinnførsler / nyforvillinger og etableringer og utdøen av eldre forekomster. Samtidig har den generelle funnfrekvensen for planter økt sterkt, slik at kronvikke reelt sett blir funnet mye sjeldnere enn før. Arten har vært etablert over lang tid på mange steder, og er det fortsatt, opplagt med lokal reproduksjon, men med liten spredning ut fra etableringsstedene. Langvarige etableringer på 20 år eller mer er dokumentert for 14 lokaliteter. De mest langvarige har vært (med observasjonsår i parentes): Te Skien: Bøle mølle i minst 110 år (1905-2015), ST Skaun: Buvik, Pienes mølle i minst 87 år (1918-1957 og 2004), Øf Fredrikstad Glombo ballastplass i minst 80 år (1936-2016), Ro Strand: Tou mølle i minst 71 år (1919-1989), Ho Bergen: Hegrenes mølle i minst 72 år (1908-1980), og Vf Larvik: Svenner, kanskje gammel ballast, i minst 77 år (1938-2015). Arten er likevel i tilbakegang nå som innførselen med korn og ballastjord har stoppet opp.&lt;/p&gt;</v>
          </cell>
          <cell r="DE1646" t="str">
            <v>Arten er innført som blindpassasjer med ballastjord, som forurensning i korn, som f&amp;#244:rplante i eng, og som prydplante. Den har etablert seg mange steder i Norge, men liten egenspredning.</v>
          </cell>
          <cell r="DF1646" t="str">
            <v>Invasjonspotensialet er begrenset, med usikkerhet til lite, som en kombinasjon av moderat (til begrenset) median levetid, men ingen (eller negativ) ekspansjon.</v>
          </cell>
          <cell r="DG1646" t="str">
            <v>Ingen kjent negativ økologisk effekt er knyttet til arten.</v>
          </cell>
          <cell r="DH1646" t="str">
            <v>&lt;p&gt;Kronvikke vurderes til låg økologisk risiko, med usikkerhet til ingen kjent risiko. Dens etableringssteder er skrotemark i vid betydning, ved industrianlegg (særlig møller) og i havneområder. Langvarige etableringer på 20 år eller mer er dokumentert for 11 lokaliteter. Arten er likevel i langsom tilbakegang nå som innførselen har stoppet opp.&lt;/p&gt;</v>
          </cell>
          <cell r="DI1646">
            <v>0</v>
          </cell>
        </row>
        <row r="1647">
          <cell r="B1647" t="str">
            <v>Amsinckia menziesii</v>
          </cell>
          <cell r="C1647" t="str">
            <v>(Lehm.) A.Nelson &amp; J.F.Macbr.</v>
          </cell>
          <cell r="D1647" t="str">
            <v>gullurt</v>
          </cell>
          <cell r="E1647">
            <v>130296</v>
          </cell>
          <cell r="F1647">
            <v>127911</v>
          </cell>
          <cell r="G1647" t="str">
            <v>ExpertGroups/Karplanter/N</v>
          </cell>
          <cell r="H1647" t="str">
            <v>Karplanter</v>
          </cell>
          <cell r="I1647" t="str">
            <v>Karplanter</v>
          </cell>
          <cell r="J1647" t="str">
            <v>AlienSpecie</v>
          </cell>
          <cell r="N1647">
            <v>2</v>
          </cell>
          <cell r="P1647" t="str">
            <v>V</v>
          </cell>
          <cell r="Q1647">
            <v>1</v>
          </cell>
          <cell r="T1647" t="str">
            <v>LO</v>
          </cell>
          <cell r="U1647">
            <v>2</v>
          </cell>
          <cell r="V1647" t="str">
            <v>2AB,1</v>
          </cell>
          <cell r="X1647">
            <v>2</v>
          </cell>
          <cell r="Y1647">
            <v>2</v>
          </cell>
          <cell r="Z1647">
            <v>1</v>
          </cell>
          <cell r="AA1647">
            <v>1910</v>
          </cell>
          <cell r="AB1647" t="str">
            <v>terrestrial</v>
          </cell>
          <cell r="AD1647" t="str">
            <v>origin,unknown</v>
          </cell>
          <cell r="AE1647" t="str">
            <v>no</v>
          </cell>
          <cell r="AF1647" t="str">
            <v>unknown</v>
          </cell>
          <cell r="AG1647">
            <v>1990</v>
          </cell>
          <cell r="AH1647" t="str">
            <v>Oslo: Tøyen</v>
          </cell>
          <cell r="AI1647">
            <v>1</v>
          </cell>
          <cell r="AJ1647" t="str">
            <v>V</v>
          </cell>
          <cell r="AN1647">
            <v>4</v>
          </cell>
          <cell r="AO1647" t="str">
            <v>introductionTransportpollution,spreadStowaway,spreadNaturalDispersal</v>
          </cell>
          <cell r="AP1647" t="str">
            <v>Øs,OsA,Op,Ve</v>
          </cell>
          <cell r="AQ1647">
            <v>60</v>
          </cell>
          <cell r="AR1647">
            <v>4</v>
          </cell>
          <cell r="AS1647">
            <v>240</v>
          </cell>
          <cell r="AT1647">
            <v>9000</v>
          </cell>
          <cell r="AU1647">
            <v>360</v>
          </cell>
          <cell r="AV1647">
            <v>100</v>
          </cell>
          <cell r="AW1647" t="str">
            <v>Ingen kjent effekt</v>
          </cell>
          <cell r="AX1647" t="str">
            <v>Vurdert lokalt (i søndre Vestfold) som et plagsomt ugras i åkrer. Bekjempes ved sprøyting.</v>
          </cell>
          <cell r="BC1647" t="str">
            <v>Ingen kjent effekt</v>
          </cell>
          <cell r="BD1647" t="str">
            <v>Ingen kjent effekt</v>
          </cell>
          <cell r="BE1647" t="str">
            <v>no</v>
          </cell>
          <cell r="BF1647" t="str">
            <v>no</v>
          </cell>
          <cell r="BG1647" t="str">
            <v>V</v>
          </cell>
          <cell r="BK1647" t="str">
            <v>temperate_nemoral:NorthAndCentralAmerica|temperate_dry:NorthAndCentralAmerica|subtropic_mediterranean:NorthAndCentralAmerica</v>
          </cell>
          <cell r="BM1647" t="str">
            <v>temperate_nemoral:Europe,NorthAndCentralAmerica|temperate_dry:NorthAndCentralAmerica|subtropic_mediterranean:Europe,NorthAndCentralAmerica|subtropic_caperegion:Africa</v>
          </cell>
          <cell r="BO1647">
            <v>2</v>
          </cell>
          <cell r="BP1647" t="str">
            <v>X</v>
          </cell>
          <cell r="BR1647" t="str">
            <v>RedListCategoryLevel</v>
          </cell>
          <cell r="BT1647">
            <v>2</v>
          </cell>
          <cell r="BW1647" t="str">
            <v>SpreadYearlyIncreaseObservations</v>
          </cell>
          <cell r="BX1647">
            <v>137</v>
          </cell>
          <cell r="BY1647">
            <v>1</v>
          </cell>
          <cell r="CB1647" t="str">
            <v>T44,T43,T42,T41</v>
          </cell>
          <cell r="CC1647">
            <v>1</v>
          </cell>
          <cell r="CH1647">
            <v>1</v>
          </cell>
          <cell r="CM1647">
            <v>1</v>
          </cell>
          <cell r="CQ1647">
            <v>1</v>
          </cell>
          <cell r="CU1647">
            <v>1</v>
          </cell>
          <cell r="CX1647">
            <v>0</v>
          </cell>
          <cell r="CY1647">
            <v>1</v>
          </cell>
          <cell r="DB1647">
            <v>0</v>
          </cell>
          <cell r="DC1647" t="str">
            <v>Begergullurt &lt;i&gt;Amsinckia menziesii&lt;/i&gt; er en småvokst, ettårig art med frøreproduksjon. Den stammer fra vestlige Nord-Amerika, med utbredelse fra sørligst i Alaska sør til grensa mot Mexico, og den er den mest hardføre arten i slekta. I vår behandling inkluderer den to arter som ble behandlet separat ved forrige vurdering av fremmede arter i 2012: &lt;i&gt;A. micrantha&lt;/i&gt; (gullurt) og &lt;i&gt;A. retrorsa&lt;/i&gt; (da som begergullurt).</v>
          </cell>
          <cell r="DD1647" t="str">
            <v>Arten ble først funnet på ballastplassen Øra i Øf Fredrikstad i 1910. Siden hadde den bare svært spredte funn ved Torshov mølle i Oslo i 1915 og ved et gartneri det det ble brukt mølleavfall som gjødsel på Grefsen i Oslo i 1929. I 1969 ble den funnet på ei nysådd plen på Blindern i Oslo. På begynnelsen av 1990-tallet ble den funnet med reproduserende bestand, først i Botanisk hage i Oslo i 1990, deretter fra 1993 på flere steder i Vf Larvik i åkrer, og etterhvert som et plagsomt åkerugras. Senere er det gjort flere funn på nysådde steder i Østfold og søndre Oppland og også utafor Larvik i Vestfold.</v>
          </cell>
          <cell r="DE1647" t="str">
            <v>Arten er kommet inn som forurensning i korn, grasfrø og kanskje grønnsakfrø, kanskje også med ballastjord (det første funnet i 1910). Videre spredning skjer trolig med landbruksredskaper og ved transport av avlinger.</v>
          </cell>
          <cell r="DF1647" t="str">
            <v>Arten har et visst invasjonspotensial (begrenset, med usikkerhet til moderat), men bare i åker. Median levetid er begrenset (til moderat) mens ekspansjonshastigheten er begrenset(100-150 m/år).</v>
          </cell>
          <cell r="DG1647" t="str">
            <v>Ingen kjent negativ økologisk effekt er knyttet til arten.</v>
          </cell>
          <cell r="DH1647" t="str">
            <v>Begergullurt vudreres til låg økologisk risiko, og bare på grunn av invasjonspotensialet. Arten er et nytt, nå trolig stabilt element i norsk flora, men gjør ingen påviselig økologisk skade sjøl om den kan opptre i så store mengder at den nedsetter avlinger. Den forventes å økte i utbredelse og mengde med varmere klima og lengre sesonger.</v>
          </cell>
          <cell r="DI1647">
            <v>1</v>
          </cell>
        </row>
        <row r="1648">
          <cell r="B1648" t="str">
            <v>Cicerbita plumieri</v>
          </cell>
          <cell r="C1648" t="str">
            <v>(L.) Kirschl.</v>
          </cell>
          <cell r="D1648" t="str">
            <v>alpeturt</v>
          </cell>
          <cell r="E1648">
            <v>131819</v>
          </cell>
          <cell r="F1648">
            <v>100507</v>
          </cell>
          <cell r="G1648" t="str">
            <v>ExpertGroups/Karplanter/N</v>
          </cell>
          <cell r="H1648" t="str">
            <v>Karplanter</v>
          </cell>
          <cell r="I1648" t="str">
            <v>Karplanter</v>
          </cell>
          <cell r="J1648" t="str">
            <v>AlienSpecie</v>
          </cell>
          <cell r="N1648">
            <v>3</v>
          </cell>
          <cell r="Q1648">
            <v>2</v>
          </cell>
          <cell r="T1648" t="str">
            <v>LO</v>
          </cell>
          <cell r="U1648">
            <v>2</v>
          </cell>
          <cell r="V1648" t="str">
            <v>3A,2E</v>
          </cell>
          <cell r="X1648">
            <v>4</v>
          </cell>
          <cell r="Y1648">
            <v>4</v>
          </cell>
          <cell r="Z1648">
            <v>2</v>
          </cell>
          <cell r="AA1648">
            <v>1973</v>
          </cell>
          <cell r="AB1648" t="str">
            <v>terrestrial</v>
          </cell>
          <cell r="AD1648" t="str">
            <v>unknown</v>
          </cell>
          <cell r="AE1648" t="str">
            <v>yes</v>
          </cell>
          <cell r="AF1648" t="str">
            <v>unknown</v>
          </cell>
          <cell r="AG1648">
            <v>1973</v>
          </cell>
          <cell r="AH1648" t="str">
            <v>Ro Tysvær: Førlandsvågen</v>
          </cell>
          <cell r="AI1648">
            <v>10</v>
          </cell>
          <cell r="AJ1648" t="str">
            <v>V</v>
          </cell>
          <cell r="AL1648">
            <v>1</v>
          </cell>
          <cell r="AM1648" t="str">
            <v>importDirect</v>
          </cell>
          <cell r="AN1648">
            <v>2</v>
          </cell>
          <cell r="AO1648" t="str">
            <v>introductionEscaped,spreadNaturalDispersal</v>
          </cell>
          <cell r="AP1648" t="str">
            <v>Va,Ro,Ho,Mr</v>
          </cell>
          <cell r="AQ1648">
            <v>40</v>
          </cell>
          <cell r="AR1648">
            <v>6</v>
          </cell>
          <cell r="AS1648">
            <v>240</v>
          </cell>
          <cell r="AT1648">
            <v>27200</v>
          </cell>
          <cell r="AU1648">
            <v>480</v>
          </cell>
          <cell r="AV1648">
            <v>20</v>
          </cell>
          <cell r="AW1648" t="str">
            <v>Ingen kjent effekt</v>
          </cell>
          <cell r="AX1648" t="str">
            <v>Ingen kjent effekt</v>
          </cell>
          <cell r="BC1648" t="str">
            <v>Ingen kjent effekt</v>
          </cell>
          <cell r="BD1648" t="str">
            <v>Ingen kjent effekt</v>
          </cell>
          <cell r="BE1648" t="str">
            <v>no</v>
          </cell>
          <cell r="BF1648" t="str">
            <v>no</v>
          </cell>
          <cell r="BG1648" t="str">
            <v>V</v>
          </cell>
          <cell r="BK1648" t="str">
            <v>temperate_nemoral:Europe|subtropic_mediterranean:Europe</v>
          </cell>
          <cell r="BM1648" t="str">
            <v>temperate_nemoral:Europe|subtropic_mediterranean:Europe</v>
          </cell>
          <cell r="BO1648">
            <v>3</v>
          </cell>
          <cell r="BR1648" t="str">
            <v>RedListCategoryLevel</v>
          </cell>
          <cell r="BT1648">
            <v>2</v>
          </cell>
          <cell r="BW1648" t="str">
            <v>SpreadYearlyIncreaseObservations</v>
          </cell>
          <cell r="BX1648">
            <v>76</v>
          </cell>
          <cell r="BY1648">
            <v>1</v>
          </cell>
          <cell r="CB1648" t="str">
            <v>T4-C-3,T4-C-17,T4-C-18,T40,T42</v>
          </cell>
          <cell r="CC1648">
            <v>1</v>
          </cell>
          <cell r="CH1648">
            <v>2</v>
          </cell>
          <cell r="CL1648" t="str">
            <v>T4-C-3,T4-C-17,T4-C-18</v>
          </cell>
          <cell r="CM1648">
            <v>1</v>
          </cell>
          <cell r="CQ1648">
            <v>1</v>
          </cell>
          <cell r="CU1648">
            <v>1</v>
          </cell>
          <cell r="CX1648">
            <v>0</v>
          </cell>
          <cell r="CY1648">
            <v>1</v>
          </cell>
          <cell r="DB1648">
            <v>0</v>
          </cell>
          <cell r="DC1648" t="str">
            <v>Alpeturt &lt;em&gt;Cicerbita plumieri &lt;/em&gt;er en langlevd flerårig urt fra fjellstrøk i Mellom- og Sør-Europa (Vest-Alpene, Massif Central, Pyreneene). Den har klonal vekst og rikelig blomstring og frøreproduksjon. Fruktene vindspres over middels distanser, kanskje noen hundre meter eller mer.</v>
          </cell>
          <cell r="DD1648" t="str">
            <v>&lt;p&gt;Alpeturt synes å være på vei inn i norsk natur, med første funn i Ro Tysvær i 1973 og rask økning i perioden 1981-2000. Det er bare ett funn etter 2000, i VA Lindesnes, men vi antar at det skyldes mangelen på botanisk aktivitet i utmarka på vestre Sørlandet og helt generelt i Vestlandsfylkene. Arten er noe spesiell ved at den sjelden er observert i hager, men først og fremst blir sett i skogen. Den ser dermed ut til å naturaliseres direkte ut fra dyrkningsstedene. Arten kommer fra Pyreneene, Massif Central (midt i Frankrike) og Vest-Alpene og synes å ha sitt potensial på Sørvestlandet og Vestlandet, gjerne litt inne i landet med store snøfall, men ikke for kalde vintre. Den er foreløpig funnet fra Vest-Agder til Møre (med gap i Sogn og Fjordane). Den har et meget stort potensial for videre ekspansjon.&lt;/p&gt;</v>
          </cell>
          <cell r="DE1648" t="str">
            <v>Arten er trolig innført som hageplante og blitt spredt med frø direkte ut i skog og mark. Et problem er at vi ikke kjenner til den i hager, men kunnskapen om det botaniske innholdet både i hager og i naturen på Sørvestlandet og Vestlandet i nyere tid er meget mangelfull.</v>
          </cell>
          <cell r="DF1648" t="str">
            <v>Arten vurderes til et moderat invasjonspotensial, bygd på en antatt moderat median levetid, men begrenset ekspansjonshastighet (som kan være mye større fordi planter knapt registreres på Vestlandet i dag). Arten er bare kjent med relativt få etablerte forekomster, men den kan allerede være langt mer utbredt enn våre data tilsier. Det finnes knapt observasjoner eller innsamlinger fra de områdene der den forekommer fra de siste 40 årene.</v>
          </cell>
          <cell r="DG1648" t="str">
            <v>Alpeturt vurderes å ha en liten økologisk effekt ved at den er stor og fortrenger andre planter i de naturtypene der den forekommer. Den er sjelden funnet på skrotemark (sterkt endret fastmark): det virker som den direkte inntar næringsrik skog (lågurt-, høgstaude- og storbregneskog). Arten vil kunne ha stor fortrengningseffekt dersom den blir (eller allerede er) mer hyppig, men er foreløpig bare kjent som for sjelden til at vi passerer terskelverdiene i de fleste aktuelle kriterier. Naturtypene som den inntar, er ikke spesielt rike på sårbare og truete andre planter, men nesten intet er kjent om alpeturt og dens mulige virkninger. Det er lite å hente fra andre land: Norge synes å være det eneste landet der den er naturalisert, ved siden av Skottland der det er angitt mange forekomster (Gbif).</v>
          </cell>
          <cell r="DH1648" t="str">
            <v>&lt;p&gt;Alpeturt vurderes til låg økologisk risiko. Arten er observert i gjengroende eng, bratt beitemark, bjørkeskog, eng nær bergvegg, skogkant etc. (tekst fra herbarie-etiketter), men informasjonen er stort sett vanskelig å omsette til NiN-systemet. Den kan forventes å bli (eller allerede å være) ekspansiv i kantsoner og i middels rik skog og kan forventes å ha en viss (begrenset) fortrengningseffekt. Foreløpig kvalifiserer dette ikke til noen større økologisk risiko, men arten bør følges med. Dersom den viser seg å være mer utbredt enn antatt i dag, beveger den seg fort over til kategorien høg risiko. Ved forrige vurderingsrunde ble den også vurdert til høg risiko, men bygd på et høgere estimat for ekspansjonshastighet. Endring i invasjonspotensial skyldes endret beregningsmåte for både ekspansjon og levetid.&lt;/p&gt;</v>
          </cell>
          <cell r="DI1648">
            <v>0</v>
          </cell>
        </row>
        <row r="1649">
          <cell r="B1649" t="str">
            <v>Picris hieracioides villarsii</v>
          </cell>
          <cell r="C1649" t="str">
            <v>(Jord.) Nyman</v>
          </cell>
          <cell r="D1649" t="str">
            <v>bitterblom</v>
          </cell>
          <cell r="E1649">
            <v>135384</v>
          </cell>
          <cell r="F1649">
            <v>100770</v>
          </cell>
          <cell r="G1649" t="str">
            <v>ExpertGroups/Karplanter/N</v>
          </cell>
          <cell r="H1649" t="str">
            <v>Karplanter</v>
          </cell>
          <cell r="I1649" t="str">
            <v>Karplanter</v>
          </cell>
          <cell r="J1649" t="str">
            <v>AlienSpecie</v>
          </cell>
          <cell r="N1649">
            <v>3</v>
          </cell>
          <cell r="Q1649">
            <v>1</v>
          </cell>
          <cell r="T1649" t="str">
            <v>LO</v>
          </cell>
          <cell r="U1649">
            <v>2</v>
          </cell>
          <cell r="V1649" t="str">
            <v>3AB,1</v>
          </cell>
          <cell r="AA1649">
            <v>1885</v>
          </cell>
          <cell r="AB1649" t="str">
            <v>terrestrial</v>
          </cell>
          <cell r="AD1649" t="str">
            <v>origin,unknown</v>
          </cell>
          <cell r="AE1649" t="str">
            <v>yes</v>
          </cell>
          <cell r="AF1649" t="str">
            <v>unknown</v>
          </cell>
          <cell r="AG1649">
            <v>1994</v>
          </cell>
          <cell r="AH1649" t="str">
            <v>ST Trondheim: Ranheim</v>
          </cell>
          <cell r="AI1649">
            <v>3</v>
          </cell>
          <cell r="AJ1649" t="str">
            <v>V</v>
          </cell>
          <cell r="AN1649">
            <v>5</v>
          </cell>
          <cell r="AO1649" t="str">
            <v>introductionStowaway,introductionTransportpollution,spreadNaturalDispersal,spreadStowaway</v>
          </cell>
          <cell r="AP1649" t="str">
            <v>Ve,St</v>
          </cell>
          <cell r="AQ1649">
            <v>48</v>
          </cell>
          <cell r="AR1649">
            <v>5</v>
          </cell>
          <cell r="AS1649">
            <v>240</v>
          </cell>
          <cell r="AT1649">
            <v>7200</v>
          </cell>
          <cell r="AU1649">
            <v>720</v>
          </cell>
          <cell r="AV1649">
            <v>100</v>
          </cell>
          <cell r="AW1649" t="str">
            <v>Ingen kjent effekt</v>
          </cell>
          <cell r="AX1649" t="str">
            <v>Ingen kjent effekt</v>
          </cell>
          <cell r="BC1649" t="str">
            <v>Ingen kjent effekt</v>
          </cell>
          <cell r="BD1649" t="str">
            <v>Ingen kjent effekt</v>
          </cell>
          <cell r="BE1649" t="str">
            <v>no</v>
          </cell>
          <cell r="BF1649" t="str">
            <v>no</v>
          </cell>
          <cell r="BK1649" t="str">
            <v>temperate_nemoral:Europe,Asia|temperate_dry:Europe,Asia|subtropic_mediterranean:Europe,Asia</v>
          </cell>
          <cell r="BM1649" t="str">
            <v>temperate_boreal:Europe,Asia|temperate_nemoral:Europe,Asia,Oceania,NorthAndCentralAmerica|temperate_dry:Europe,Asia|subtropic_mediterranean:Europe,Asia,Oceania</v>
          </cell>
          <cell r="BO1649">
            <v>3</v>
          </cell>
          <cell r="BR1649" t="str">
            <v>RedListCategoryLevel</v>
          </cell>
          <cell r="BT1649">
            <v>3</v>
          </cell>
          <cell r="BW1649" t="str">
            <v>SpreadYearlyIncreaseObservations</v>
          </cell>
          <cell r="BX1649">
            <v>256</v>
          </cell>
          <cell r="BY1649">
            <v>1</v>
          </cell>
          <cell r="CB1649" t="str">
            <v>T35,T40</v>
          </cell>
          <cell r="CC1649">
            <v>1</v>
          </cell>
          <cell r="CH1649">
            <v>1</v>
          </cell>
          <cell r="CM1649">
            <v>1</v>
          </cell>
          <cell r="CQ1649">
            <v>1</v>
          </cell>
          <cell r="CU1649">
            <v>1</v>
          </cell>
          <cell r="CX1649">
            <v>0</v>
          </cell>
          <cell r="CY1649">
            <v>1</v>
          </cell>
          <cell r="DB1649">
            <v>0</v>
          </cell>
          <cell r="DC1649" t="str">
            <v>&lt;p&gt;Bitterblom&lt;em&gt; Picris hieracioides &lt;/em&gt;subsp. &lt;em&gt;villarsii &lt;/em&gt;stammer fra Europa nord til Sør-Skandinavia og fra Vest-Asia. Den er en kortlevd flerårig urt med frøreproduksjon. &lt;/p&gt;</v>
          </cell>
          <cell r="DD1649" t="str">
            <v>&lt;p&gt;Arten kom først inn med ballastjord 1885-1907 (Øf Fredrikstad: Torp, Oslo: Grønlia, AA Lillesand) og noe senere, i 1918, ved mølle (ST Skaun). I 1921 er det et jernbanefunn fra Arneklev i Op Dovre og i 1936 og 1962 to funn i Oslo, trolig alle tre kommet med grasfrø. Ingen av disse innførslene førte til noen etablering av lengre varighet. I 1994 ble arten funnet på to steder i ST Trondheim: Sluppen (avfallsplass) og Ranheim. Siden har den spredt seg i Trondheim, i 2010 til ST Melhus og i 2012 ST Malvik og Skaun, og er nå et etablert ugras i Trondheimsområdet. Den ble funnet i 2006 på området til Horten Industripark i Vf Horten, og også her har den etablert seg. Gapet på 110 år mellom første funn og første etablering er uvanlig. Det kan tyde på at det materialet som kom inn med ballastjord, med korn ved møller, og mer eller mindre på ubestemt vis før 1990, var dårlig tilpasset norsk klima (søreuropeisk), mens det som kom inn fra 1994 var bedre tilpasset (mellomeuropeisk eller sørskandinavisk).&lt;/p&gt;</v>
          </cell>
          <cell r="DE1649" t="str">
            <v>Fruktene spres med dyr, tråkk og vind. I moderne tid er det uklart hvordan arten er kommet inn (i gammel tid var den en ballast- og mølleplante), men siden 1990-tallet har arten vært i ekspansjon som et ugras i og rundt Trondheim. Om denne prosessen fortsetter eller ikke er uvisst. Dersom arten sprer seg til og etableres på flere steder, vil dette mest trolig være bare på skrotemark i vid betydning.</v>
          </cell>
          <cell r="DF1649" t="str">
            <v>Arten har et moderat invasjonspotensial som kombinasjon av moderat median levetid og moderat ekspansjonshastighet. Trondheimsområdet er ikke klimatisk spesielt gunstig for denne sørlige arten, men det virker som den har en effektiv etablering og spredning allikevel.</v>
          </cell>
          <cell r="DG1649" t="str">
            <v>Arten etablerer seg i veikanter og langs jernbaner og i annen skrotemark, og har ingen kjent økologisk effekt.</v>
          </cell>
          <cell r="DH1649" t="str">
            <v>&lt;p&gt;Bitterblom vurderes til låg økologisk risiko, men bare på grunn av et moderat invasjonspotensial.&lt;/p&gt;</v>
          </cell>
          <cell r="DI1649">
            <v>0</v>
          </cell>
        </row>
        <row r="1650">
          <cell r="B1650" t="str">
            <v>Aconogonon ×fennicum</v>
          </cell>
          <cell r="C1650" t="str">
            <v>Reiersen</v>
          </cell>
          <cell r="D1650" t="str">
            <v>værøyslirekne</v>
          </cell>
          <cell r="E1650">
            <v>130030</v>
          </cell>
          <cell r="F1650">
            <v>102897</v>
          </cell>
          <cell r="G1650" t="str">
            <v>ExpertGroups/Karplanter/N</v>
          </cell>
          <cell r="H1650" t="str">
            <v>Karplanter</v>
          </cell>
          <cell r="I1650" t="str">
            <v>Karplanter</v>
          </cell>
          <cell r="J1650" t="str">
            <v>AlienSpecie</v>
          </cell>
          <cell r="N1650">
            <v>3</v>
          </cell>
          <cell r="Q1650">
            <v>1</v>
          </cell>
          <cell r="T1650" t="str">
            <v>LO</v>
          </cell>
          <cell r="U1650">
            <v>2</v>
          </cell>
          <cell r="V1650" t="str">
            <v>3AB,1</v>
          </cell>
          <cell r="X1650">
            <v>3</v>
          </cell>
          <cell r="Y1650">
            <v>4</v>
          </cell>
          <cell r="Z1650">
            <v>1</v>
          </cell>
          <cell r="AA1650">
            <v>1941</v>
          </cell>
          <cell r="AB1650" t="str">
            <v>terrestrial</v>
          </cell>
          <cell r="AE1650" t="str">
            <v>yes</v>
          </cell>
          <cell r="AF1650" t="str">
            <v>unknown</v>
          </cell>
          <cell r="AG1650">
            <v>1983</v>
          </cell>
          <cell r="AH1650" t="str">
            <v>No Værøy: mellom Teisthammeren og Nordland</v>
          </cell>
          <cell r="AI1650">
            <v>10</v>
          </cell>
          <cell r="AL1650">
            <v>2</v>
          </cell>
          <cell r="AM1650" t="str">
            <v>importDirect</v>
          </cell>
          <cell r="AN1650">
            <v>3</v>
          </cell>
          <cell r="AO1650" t="str">
            <v>introductionEscaped,introductionTransportpollution,spreadTransportpollution</v>
          </cell>
          <cell r="AP1650" t="str">
            <v>Aa,Va,Mr,No,Fi</v>
          </cell>
          <cell r="AQ1650">
            <v>80</v>
          </cell>
          <cell r="AR1650">
            <v>3</v>
          </cell>
          <cell r="AS1650">
            <v>240</v>
          </cell>
          <cell r="AT1650">
            <v>260000</v>
          </cell>
          <cell r="AU1650">
            <v>500</v>
          </cell>
          <cell r="AV1650">
            <v>75</v>
          </cell>
          <cell r="AW1650" t="str">
            <v>Ingen kjent effekt</v>
          </cell>
          <cell r="AX1650" t="str">
            <v>Ingen kjent effekt</v>
          </cell>
          <cell r="BC1650" t="str">
            <v>Ingen kjent effekt</v>
          </cell>
          <cell r="BD1650" t="str">
            <v>Ingen kjent effekt</v>
          </cell>
          <cell r="BE1650" t="str">
            <v>no</v>
          </cell>
          <cell r="BF1650" t="str">
            <v>no</v>
          </cell>
          <cell r="BK1650" t="str">
            <v>unknown:Europe,Asia</v>
          </cell>
          <cell r="BM1650" t="str">
            <v>temperate_boreal:Europe|temperate_nemoral:Europe</v>
          </cell>
          <cell r="BO1650">
            <v>3</v>
          </cell>
          <cell r="BR1650" t="str">
            <v>RedListCategoryLevel</v>
          </cell>
          <cell r="BT1650">
            <v>3</v>
          </cell>
          <cell r="BW1650" t="str">
            <v>SpreadYearlyIncreaseCalculatedExpansionSpeed</v>
          </cell>
          <cell r="BX1650">
            <v>238.06</v>
          </cell>
          <cell r="BY1650">
            <v>1</v>
          </cell>
          <cell r="CB1650" t="str">
            <v>T32,T34,T34,T40,T21-C-3,T31</v>
          </cell>
          <cell r="CC1650">
            <v>1</v>
          </cell>
          <cell r="CH1650">
            <v>1</v>
          </cell>
          <cell r="CL1650" t="str">
            <v>T32,T34,T40,T21-C-3,T31</v>
          </cell>
          <cell r="CM1650">
            <v>1</v>
          </cell>
          <cell r="CQ1650">
            <v>1</v>
          </cell>
          <cell r="CU1650">
            <v>1</v>
          </cell>
          <cell r="CX1650">
            <v>0</v>
          </cell>
          <cell r="CY1650">
            <v>1</v>
          </cell>
          <cell r="DB1650">
            <v>0</v>
          </cell>
          <cell r="DC1650" t="str">
            <v>&lt;p&gt;Værøyslirekne &lt;i&gt;Aconogonon&lt;/i&gt; x &lt;i&gt;fennicum&lt;/i&gt; er en flerårig og meget langlevd, halvmeter til meterhøy urt som bare reproduserer ved klonal vekst. Arten har vært testet for frøspiring, uten hell (Reiersen 2000). Værøyslirekne er en hagehybrid-art oppstått fra alpeslirekne &lt;i&gt;A. alpinum&lt;/i&gt; fra Eurasia og filtslirekne &lt;i&gt;A. weyrichii&lt;/i&gt; fra Øst-Asia, muligens oppstått i Norden (se Reiersen 2000). Den er bare kjent fra Norden og De britiske øyer, vesentlig fra Nord-Fennoskandia. Den er svært mye brukt i hager i Finland.&lt;/p&gt;</v>
          </cell>
          <cell r="DD1650" t="str">
            <v>&lt;p&gt;Vi vet ikke hvor lenge arten har vært i kultur i Norge, men den første opplysningen er fra No Røst 1941. Neste funn er fra 1983 (No Værøy), og deretter er den funnet med stadig økende frekvens fram til i dag. Hovedtyngden er fortsatt i Nordland - med 11 av 20 kjente forekomster - men med spredte funn ellers over større deler av landet (Agder - Finnmark).&lt;/p&gt;</v>
          </cell>
          <cell r="DE1650" t="str">
            <v>Arten må være innført hageplante, spredt ut ved dumping av hageavfall og viderespredt ved forflytning av jordmasser. Det virker som planten er blitt tatt i bruk som hageplante først i Nordland, og forekomstene i andre deler av landet kan for en stor del skyldes at folk har tatt med denne attraktive planten under besøk nordpå.</v>
          </cell>
          <cell r="DF1650" t="str">
            <v>Arten har et moderat invasjonspotensial, en kombinasjon av moderate skår på både median levetid og ekspansjonshastighet. Script-beregning av ekspansjonshastighet gir ett trinn lågere skår på invasjonsaksen enn beregning ut fra årlig økning i forekomstareal de siste tiårene, noe som tyder på at artens ekspansjonshastighet øker (eller at de to metodene måler litt ulike saker).</v>
          </cell>
          <cell r="DG1650" t="str">
            <v>Det er ikke kjent noen negativ økologisk effekt, foreløpig. Arten er forvillet hovedsakelig i ulike konstruerte naturtyper som på veikanter, skrotemark, boligutbyggingsområder og kulturmark, men går også ut i heivegetasjon på kysten nordpå. Sjøl om planten er nokså ekspansiv, blir ikke de enkelte klonene svært store, og det er lite trolig at arten fortrenger andre arter i mer enn en svært begrenset grad.</v>
          </cell>
          <cell r="DH1650" t="str">
            <v>&lt;p&gt;Arten vurderes til låg risiko, og utelukkende på grunn av invasjonspotensialet. Arten vurderes til ikke å ville ha noen økologisk effekt av betydning de neste 50 år.&lt;/p&gt;&lt;p&gt; &lt;/p&gt;</v>
          </cell>
          <cell r="DI1650">
            <v>1</v>
          </cell>
        </row>
        <row r="1651">
          <cell r="B1651" t="str">
            <v>Cotoneaster nebrodensis</v>
          </cell>
          <cell r="C1651" t="str">
            <v>(Guss.) K.Koch</v>
          </cell>
          <cell r="D1651" t="str">
            <v>filtmispel</v>
          </cell>
          <cell r="E1651">
            <v>132033</v>
          </cell>
          <cell r="F1651">
            <v>143466</v>
          </cell>
          <cell r="G1651" t="str">
            <v>ExpertGroups/Karplanter/N</v>
          </cell>
          <cell r="H1651" t="str">
            <v>Karplanter</v>
          </cell>
          <cell r="I1651" t="str">
            <v>Karplanter</v>
          </cell>
          <cell r="J1651" t="str">
            <v>AlienSpecie</v>
          </cell>
          <cell r="N1651">
            <v>3</v>
          </cell>
          <cell r="Q1651">
            <v>2</v>
          </cell>
          <cell r="T1651" t="str">
            <v>LO</v>
          </cell>
          <cell r="U1651">
            <v>2</v>
          </cell>
          <cell r="V1651" t="str">
            <v>3A,2F</v>
          </cell>
          <cell r="X1651">
            <v>4</v>
          </cell>
          <cell r="Y1651">
            <v>4</v>
          </cell>
          <cell r="Z1651">
            <v>2</v>
          </cell>
          <cell r="AA1651">
            <v>1926</v>
          </cell>
          <cell r="AB1651" t="str">
            <v>terrestrial</v>
          </cell>
          <cell r="AD1651" t="str">
            <v>unknown</v>
          </cell>
          <cell r="AE1651" t="str">
            <v>yes</v>
          </cell>
          <cell r="AF1651" t="str">
            <v>unknown</v>
          </cell>
          <cell r="AG1651">
            <v>1926</v>
          </cell>
          <cell r="AH1651" t="str">
            <v>Bu Drammen: Bragernesåsen</v>
          </cell>
          <cell r="AI1651">
            <v>15</v>
          </cell>
          <cell r="AJ1651" t="str">
            <v>V</v>
          </cell>
          <cell r="AL1651">
            <v>2</v>
          </cell>
          <cell r="AM1651" t="str">
            <v>importDirect</v>
          </cell>
          <cell r="AN1651">
            <v>2</v>
          </cell>
          <cell r="AO1651" t="str">
            <v>introductionEscaped,spreadNaturalDispersal</v>
          </cell>
          <cell r="AP1651" t="str">
            <v>Øs,OsA,Bu</v>
          </cell>
          <cell r="AQ1651">
            <v>56</v>
          </cell>
          <cell r="AR1651">
            <v>4</v>
          </cell>
          <cell r="AS1651">
            <v>224</v>
          </cell>
          <cell r="AT1651">
            <v>1090</v>
          </cell>
          <cell r="AU1651">
            <v>400</v>
          </cell>
          <cell r="AV1651">
            <v>0</v>
          </cell>
          <cell r="AW1651" t="str">
            <v>Ingen kjent effekt</v>
          </cell>
          <cell r="AX1651" t="str">
            <v>Ingen kjent effekt</v>
          </cell>
          <cell r="BC1651" t="str">
            <v>Ingen kjent effekt</v>
          </cell>
          <cell r="BD1651" t="str">
            <v>Ingen kjent effekt</v>
          </cell>
          <cell r="BE1651" t="str">
            <v>no</v>
          </cell>
          <cell r="BF1651" t="str">
            <v>no</v>
          </cell>
          <cell r="BG1651" t="str">
            <v>V</v>
          </cell>
          <cell r="BK1651" t="str">
            <v>temperate_nemoral:Europe,Asia|subtropic_mediterranean:Europe,Asia</v>
          </cell>
          <cell r="BM1651" t="str">
            <v>temperate_nemoral:Europe,Asia|subtropic_mediterranean:Europe,Asia</v>
          </cell>
          <cell r="BO1651">
            <v>3</v>
          </cell>
          <cell r="BR1651" t="str">
            <v>RedListCategoryLevel</v>
          </cell>
          <cell r="BT1651">
            <v>2</v>
          </cell>
          <cell r="BW1651" t="str">
            <v>SpreadYearlyIncreaseObservations</v>
          </cell>
          <cell r="BX1651">
            <v>86</v>
          </cell>
          <cell r="BY1651">
            <v>1</v>
          </cell>
          <cell r="CB1651" t="str">
            <v>T4-C-3,T4-C-4,T4-C-8,T4-C-7,T4-C-19,T4-C-20</v>
          </cell>
          <cell r="CC1651">
            <v>1</v>
          </cell>
          <cell r="CH1651">
            <v>1</v>
          </cell>
          <cell r="CM1651">
            <v>2</v>
          </cell>
          <cell r="CP1651" t="str">
            <v>Åpen grunnlendt kalkmark i boreonemoral sone</v>
          </cell>
          <cell r="CQ1651">
            <v>1</v>
          </cell>
          <cell r="CU1651">
            <v>1</v>
          </cell>
          <cell r="CX1651">
            <v>0</v>
          </cell>
          <cell r="CY1651">
            <v>1</v>
          </cell>
          <cell r="DB1651">
            <v>0</v>
          </cell>
          <cell r="DC1651" t="str">
            <v>Filtmispel &lt;em&gt;Cotoneaster nebrodensis &lt;/em&gt;(tidligere omtalt som &lt;i&gt;C. &lt;/i&gt;&lt;em&gt;tomentosus&lt;/em&gt;)&lt;em&gt; &lt;/em&gt;er en langlevd busk fra fjellstrøk i Mellom- og Sørøst-Europa og Tyrkia. Arten har frøreproduksjon, trolig seksuell. Den har nokså store mengder med røde bærepler som spises av fugl som sprer frøene, potensielt over nokså store avstander (kilometer).&lt;br/&gt;Noen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Filtmispel er rapportert å være tetraploid, men reproduksjonssystemet er ikke kjent (Fryer &amp; Hylm&amp;#246: 2009, som &lt;i&gt;C. tomentosus&lt;/i&gt;). Den langsomme ekspansjonen tyder på at den er seksuell.&lt;br/&gt;Fryer &amp; Hylm&amp;#246: (2009) diskuterer bruken av navnene &lt;i&gt;C. tomentosus&lt;/i&gt; og &lt;i&gt;C. nebrodensis&lt;/i&gt;. De kommer fram til at det dreier seg om to arter i to ganske ulike seksjoner (&lt;i&gt;Tomentosi&lt;/i&gt; og &lt;i&gt;Racemiflori&lt;/i&gt;), at den riktige &lt;i&gt;C. nebrodensis&lt;/i&gt; er en svært lokal art i Italia og Sicilia, og at det dyrkete og forvillete materiale hører til &lt;i&gt;C. tomentosus&lt;/i&gt; som trolig ble tatt inn i kultur på slutten av 1700-tallet. Et eventuelt navneskifte i databaser og Artskart må vente til et senere stadium.</v>
          </cell>
          <cell r="DD1651" t="str">
            <v>&lt;p&gt;Den europeiske arten filtmispel har lenge vært dyrket som prydbusk (kanskje fra sent på 1800-tallet, den er gammel som hageplante i Europa) og har vært etablert som forvillet i Bragernesåsen i Bu Drammen minst siden 1926. Først i senere tid har den begynt å ekspandere litt. Hele ekspansjonen foreløpig skjer i Drammen og rundt midtre og indre Oslofjord: på Jeløya i Øf Moss, på Langøyene i Ak Nesodden, ved Søndre Skøyen i Oslo (ikke gjenfunnet her), og i 4-5 forekomstruter rundt Drammen by i Bu Drammen. Arten ekspanderer mye langsommere enn de mange artene som er blitt innført fra Sentral- og Øst-Asia.&lt;/p&gt;</v>
          </cell>
          <cell r="DE1651" t="str">
            <v>Arten er innført som hagebusk og sprer seg ut fra hager med fugl som også sprer arten videre i naturen.</v>
          </cell>
          <cell r="DF1651" t="str">
            <v>Invasjonspotensialet er moderat, som en kombinasjon av moderat lang median levetid og begrenset ekspansjonshastighet (under 100 m/år). Arten er kjent fra nokså få forekomster, og det er bare forekomstene i Drammen som utgjør en hel gruppe.</v>
          </cell>
          <cell r="DG1651" t="str">
            <v>Arten vurderes &amp;#168:å ha en liten økologisk effekt ved at den invaderer kalkrikt grunnlende i boreonemoral sone og kan gi en viss strukturendring. Potensielt kan denne arten ha de samme og større økologiske effektene som de andre innførte &lt;i&gt;Cotoneaster&lt;/i&gt;-artene (fortrengning, dannelse av nytt busksjikt, påvirkning av fuglers næringsvalg), men den oppfører seg forskjellig fra de andre. Den inntar en underordnet rolle i de skogtypene den spres til, på samme vis som våre to hjemlige &lt;i&gt;Cotoneaster&lt;/i&gt;-arter, og i de samme naturtypene, uten å påvirke strukturen i disse naturtypene vesentlig. Den har heller ikke så stor fruktproduksjon at vi regner med at den påvirker fuglers næringsvalg.</v>
          </cell>
          <cell r="DH1651" t="str">
            <v>&lt;p&gt;Filtmispel vurderes til låg økologisk risiko, i en kombinasjon av moderat invasjonspotensial og en liten økologisk effekt. Arten etablerer seg i lysåpne, tørre skogtyper, mest på basisk grunn, og i skogkanter og kratt på grunnlende. Den synes ikke å bli så ekspansiv at den fortrenger i noen vesentlig grad, men den viser en distinkt forkjærlighet for grunnlendt baserik mark i Oslofjord-regionen, en sårbar naturtype med konsentrasjon av sårbare arter. Arten er en av de mest hardføre av de innførte &lt;em&gt;Cotoneaster&lt;/em&gt;-artene, angitt som frostherdig ned til -25 grader, men den synes å ha sitt potensial bare i de sommervarme områdene rundt Oslofjorden og uten en ekspansjon som gjør den til noen større risiko i norsk natur. Ved forrige vurderingsrunde ble den vurdert til høy risiko. Artens invasjonspotensial ble trolig overvurdert sist, spesielt ekspansjonshastigheten (som da ble beregnet på en annen måte).&lt;br/&gt;&lt;/p&gt;</v>
          </cell>
          <cell r="DI1651">
            <v>1</v>
          </cell>
        </row>
        <row r="1652">
          <cell r="B1652" t="str">
            <v>Anemone sylvestris</v>
          </cell>
          <cell r="C1652" t="str">
            <v>L.</v>
          </cell>
          <cell r="D1652" t="str">
            <v>filtsymre</v>
          </cell>
          <cell r="E1652">
            <v>130336</v>
          </cell>
          <cell r="F1652">
            <v>103089</v>
          </cell>
          <cell r="G1652" t="str">
            <v>ExpertGroups/Karplanter/N</v>
          </cell>
          <cell r="H1652" t="str">
            <v>Karplanter</v>
          </cell>
          <cell r="I1652" t="str">
            <v>Karplanter</v>
          </cell>
          <cell r="J1652" t="str">
            <v>AlienSpecie</v>
          </cell>
          <cell r="N1652">
            <v>3</v>
          </cell>
          <cell r="Q1652">
            <v>1</v>
          </cell>
          <cell r="T1652" t="str">
            <v>LO</v>
          </cell>
          <cell r="U1652">
            <v>2</v>
          </cell>
          <cell r="V1652" t="str">
            <v>3A,1</v>
          </cell>
          <cell r="X1652">
            <v>3</v>
          </cell>
          <cell r="Y1652">
            <v>4</v>
          </cell>
          <cell r="Z1652">
            <v>1</v>
          </cell>
          <cell r="AA1652">
            <v>1892</v>
          </cell>
          <cell r="AB1652" t="str">
            <v>terrestrial</v>
          </cell>
          <cell r="AD1652" t="str">
            <v>origin,unknown</v>
          </cell>
          <cell r="AE1652" t="str">
            <v>yes</v>
          </cell>
          <cell r="AF1652" t="str">
            <v>unknown</v>
          </cell>
          <cell r="AG1652">
            <v>1892</v>
          </cell>
          <cell r="AH1652" t="str">
            <v>He Stange</v>
          </cell>
          <cell r="AI1652">
            <v>5</v>
          </cell>
          <cell r="AJ1652" t="str">
            <v>V</v>
          </cell>
          <cell r="AL1652">
            <v>2</v>
          </cell>
          <cell r="AM1652" t="str">
            <v>importDirect</v>
          </cell>
          <cell r="AN1652">
            <v>2</v>
          </cell>
          <cell r="AO1652" t="str">
            <v>introductionEscaped,spreadNaturalDispersal</v>
          </cell>
          <cell r="AP1652" t="str">
            <v>Øs,OsA,He,Te,Aa,Mr,St</v>
          </cell>
          <cell r="AQ1652">
            <v>56</v>
          </cell>
          <cell r="AR1652">
            <v>4</v>
          </cell>
          <cell r="AS1652">
            <v>224</v>
          </cell>
          <cell r="AT1652">
            <v>76700</v>
          </cell>
          <cell r="AU1652">
            <v>336</v>
          </cell>
          <cell r="AV1652">
            <v>40</v>
          </cell>
          <cell r="AW1652" t="str">
            <v>Ingen kjent effekt</v>
          </cell>
          <cell r="AX1652" t="str">
            <v>Ingen kjent effekt</v>
          </cell>
          <cell r="BB1652" t="str">
            <v>velvære og estetiske verdier</v>
          </cell>
          <cell r="BC1652" t="str">
            <v>Ingen kjent effekt</v>
          </cell>
          <cell r="BD1652" t="str">
            <v>Ingen kjent effekt</v>
          </cell>
          <cell r="BE1652" t="str">
            <v>no</v>
          </cell>
          <cell r="BF1652" t="str">
            <v>no</v>
          </cell>
          <cell r="BG1652" t="str">
            <v>V</v>
          </cell>
          <cell r="BK1652" t="str">
            <v>polar:Asia|temperate_boreal:Asia|temperate_nemoral:Europe,Asia</v>
          </cell>
          <cell r="BM1652" t="str">
            <v>polar:Asia|temperate_boreal:Asia|temperate_nemoral:Europe,Asia</v>
          </cell>
          <cell r="BO1652">
            <v>3</v>
          </cell>
          <cell r="BR1652" t="str">
            <v>RedListCategoryLevel</v>
          </cell>
          <cell r="BT1652">
            <v>2</v>
          </cell>
          <cell r="BW1652" t="str">
            <v>SpreadYearlyIncreaseObservations</v>
          </cell>
          <cell r="BX1652">
            <v>79</v>
          </cell>
          <cell r="BY1652">
            <v>1</v>
          </cell>
          <cell r="CB1652" t="str">
            <v>T32-C-5,T32-C-7,T32-C-15,T32-C-17,T40,T4-C-4</v>
          </cell>
          <cell r="CC1652">
            <v>1</v>
          </cell>
          <cell r="CH1652">
            <v>1</v>
          </cell>
          <cell r="CM1652">
            <v>1</v>
          </cell>
          <cell r="CP1652" t="str">
            <v>Åpen grunnlendt kalkmark i boreonemoral sone</v>
          </cell>
          <cell r="CQ1652">
            <v>1</v>
          </cell>
          <cell r="CU1652">
            <v>1</v>
          </cell>
          <cell r="CX1652">
            <v>0</v>
          </cell>
          <cell r="CY1652">
            <v>1</v>
          </cell>
          <cell r="DB1652">
            <v>0</v>
          </cell>
          <cell r="DC1652" t="str">
            <v>Filtsymre &lt;em&gt;Anemone sylvestris &lt;/em&gt;er en flerårig urt med frøreproduksjon og effektiv klonal vekst med krypende jordstengler. Den er eurasiatisk og innført som prydplante. Som hjemlig litt lengre øst og sør i Europa (til Øst-Sverige) finnes den nesten bare på kalkgrunn, og når den forviller seg i Norge foretrekker den også kalkgrunn, spesielt i Oslofeltet fra Mjøsa til Grenland.</v>
          </cell>
          <cell r="DD1652" t="str">
            <v>&lt;p&gt;Filtsymre har vært etablert i norsk natur minst siden 1892 og fikk sine første etablerte forekomster i Mjøsområdet (He Stange og Hamar). Arten har hatt en meget langsom ekspansjon, med sjeldne nyetableringer og svært liten spredning der den er etablert. Den er tørkekrevende og nokså varmekrevende og lever under marginale forhold i Norge (subsp. &lt;i&gt;sylvestris&lt;/i&gt;). Den kan ha et (lite) potensial i kalksteinsområdene på Østlandet der den nå er funnet fra Mjøsområdet sør til Grenland: Øf Hobøl, Ak Bærum og Asker, He Hamar og Stange og Te Porsgrunn (og Hjartdal).&lt;/p&gt;</v>
          </cell>
          <cell r="DE1652" t="str">
            <v>Arten er innført som hageplante, trolig spredt ut fra hager med vindspredte frukter. Artene har effektiv spredning ved hjelp av rotskudd og utløpere, og betydelig vegetativ spredning er kjent fra produksjonsareal (P.A. Pedersen pers. medd.).</v>
          </cell>
          <cell r="DF1652" t="str">
            <v>Invasjonspotensialet er moderat, en kombinasjon av moderat median levetid og begrenset ekspansjonshastighet (50-100 m/år).</v>
          </cell>
          <cell r="DG1652" t="str">
            <v>Ingen kjent negativ økologisk effekt er knyttet til arten, sjøl om den foretrekker grunnlende på baserik mark i boreonemoral sone (en prioritert naturtype). Den danner ikke store, tette bestander som fortrenger stedegne arter, og den visner ned nokså tidlig i sesongen.</v>
          </cell>
          <cell r="DH1652" t="str">
            <v>&lt;p&gt;Filtsymre vurderes til låg økologisk risiko, og bare på grunn av invasjonspotensialet. Arten kan danne lokale bestander (kloner), men har ingen kjent negativ økologisk effekt der den etablerer seg. Den er en vårplante som visner ned nokså tidlig og har derfor heller ingen fortrengningseffekt. Der den etablerer seg, danner den svært attraktive kolonier og er en estetisk berikelse heller enn en trussel.&lt;/p&gt;</v>
          </cell>
          <cell r="DI1652">
            <v>0</v>
          </cell>
        </row>
        <row r="1653">
          <cell r="B1653" t="str">
            <v>Hylotelephium anacampseros</v>
          </cell>
          <cell r="C1653" t="str">
            <v>(L.) H.Ohba</v>
          </cell>
          <cell r="D1653" t="str">
            <v>knebergknapp</v>
          </cell>
          <cell r="E1653">
            <v>133796</v>
          </cell>
          <cell r="F1653">
            <v>103581</v>
          </cell>
          <cell r="G1653" t="str">
            <v>ExpertGroups/Karplanter/N</v>
          </cell>
          <cell r="H1653" t="str">
            <v>Karplanter</v>
          </cell>
          <cell r="I1653" t="str">
            <v>Karplanter</v>
          </cell>
          <cell r="J1653" t="str">
            <v>AlienSpecie</v>
          </cell>
          <cell r="N1653">
            <v>2</v>
          </cell>
          <cell r="P1653" t="str">
            <v>V</v>
          </cell>
          <cell r="Q1653">
            <v>1</v>
          </cell>
          <cell r="T1653" t="str">
            <v>LO</v>
          </cell>
          <cell r="U1653">
            <v>2</v>
          </cell>
          <cell r="V1653" t="str">
            <v>2A,1</v>
          </cell>
          <cell r="X1653">
            <v>2</v>
          </cell>
          <cell r="Y1653">
            <v>3</v>
          </cell>
          <cell r="Z1653">
            <v>2</v>
          </cell>
          <cell r="AA1653">
            <v>1907</v>
          </cell>
          <cell r="AB1653" t="str">
            <v>terrestrial</v>
          </cell>
          <cell r="AD1653" t="str">
            <v>unknown</v>
          </cell>
          <cell r="AE1653" t="str">
            <v>yes</v>
          </cell>
          <cell r="AF1653" t="str">
            <v>unknown</v>
          </cell>
          <cell r="AG1653">
            <v>1907</v>
          </cell>
          <cell r="AH1653" t="str">
            <v>Te Drangedal: Dalen</v>
          </cell>
          <cell r="AI1653">
            <v>10</v>
          </cell>
          <cell r="AJ1653" t="str">
            <v>V</v>
          </cell>
          <cell r="AK1653" t="str">
            <v>V</v>
          </cell>
          <cell r="AL1653">
            <v>2</v>
          </cell>
          <cell r="AM1653" t="str">
            <v>importDirect</v>
          </cell>
          <cell r="AN1653">
            <v>3</v>
          </cell>
          <cell r="AO1653" t="str">
            <v>introductionEscaped,spreadTransportpollution</v>
          </cell>
          <cell r="AP1653" t="str">
            <v>OsA,He,Te,Aa,Va,Sf</v>
          </cell>
          <cell r="AQ1653">
            <v>44</v>
          </cell>
          <cell r="AR1653">
            <v>5</v>
          </cell>
          <cell r="AS1653">
            <v>220</v>
          </cell>
          <cell r="AT1653">
            <v>51000</v>
          </cell>
          <cell r="AU1653">
            <v>440</v>
          </cell>
          <cell r="AV1653">
            <v>20</v>
          </cell>
          <cell r="AW1653" t="str">
            <v>Ingen kjent effekt</v>
          </cell>
          <cell r="AX1653" t="str">
            <v>Ingen kjent effekt</v>
          </cell>
          <cell r="BC1653" t="str">
            <v>Ingen kjent effekt</v>
          </cell>
          <cell r="BD1653" t="str">
            <v>Ingen kjent effekt</v>
          </cell>
          <cell r="BE1653" t="str">
            <v>no</v>
          </cell>
          <cell r="BF1653" t="str">
            <v>no</v>
          </cell>
          <cell r="BK1653" t="str">
            <v>temperate_nemoral:Europe|subtropic_mediterranean:Europe</v>
          </cell>
          <cell r="BM1653" t="str">
            <v>temperate_boreal:Europe|temperate_nemoral:Europe|subtropic_mediterranean:Europe</v>
          </cell>
          <cell r="BO1653">
            <v>3</v>
          </cell>
          <cell r="BR1653" t="str">
            <v>RedListCategoryLevel</v>
          </cell>
          <cell r="BT1653">
            <v>1</v>
          </cell>
          <cell r="BU1653" t="str">
            <v>X</v>
          </cell>
          <cell r="BW1653" t="str">
            <v>SpreadYearlyIncreaseObservations</v>
          </cell>
          <cell r="BX1653">
            <v>45</v>
          </cell>
          <cell r="BY1653">
            <v>1</v>
          </cell>
          <cell r="CB1653" t="str">
            <v>T1-C-4,T1-C-6</v>
          </cell>
          <cell r="CC1653">
            <v>1</v>
          </cell>
          <cell r="CH1653">
            <v>1</v>
          </cell>
          <cell r="CL1653" t="str">
            <v>T1-C-4,T1-C-6</v>
          </cell>
          <cell r="CM1653">
            <v>1</v>
          </cell>
          <cell r="CQ1653">
            <v>1</v>
          </cell>
          <cell r="CU1653">
            <v>1</v>
          </cell>
          <cell r="CX1653">
            <v>0</v>
          </cell>
          <cell r="CY1653">
            <v>1</v>
          </cell>
          <cell r="DB1653">
            <v>0</v>
          </cell>
          <cell r="DC1653" t="str">
            <v>Knebergknapp &lt;em&gt;Hylotelephium anacampseros &lt;/em&gt;er en langlevd og sukkulent flerårig urt fra fjellstrøk i Sørvest-Europa (Pyreneene, Sørvest-Alpene, Appenninene). Den har frøformering, men kan også formeres lokalt ved skuddbiter som rotslår, og det er trolig denne formeringsmåten som er mest aktuell for norske forhold. Arten etablerer seg på bergflater, gjerne svaberg, nokså uavhengig av berggrunn, men er hverken funnet på svært sure berg eller på kalkberg.</v>
          </cell>
          <cell r="DD1653" t="str">
            <v>&lt;p&gt;Knebergknapp&lt;em&gt; &lt;/em&gt;er meget godt etablert på bergrabber i indre Telemark (minst siden 1907) og begynner nå å etablere seg også andre steder. Fra 1950-tallet er den funnet i Aust-Agder, fra 1990-tallet i Akershus, Vest-Agder og Sogn og Fjordane, og fra 2000-tallet i Hedmark.&lt;/p&gt;</v>
          </cell>
          <cell r="DE1653" t="str">
            <v>Arten er innført som hageplante og trolig spredt ut fra hager både med frø og med hageutkast.</v>
          </cell>
          <cell r="DF1653" t="str">
            <v>Invasjonspotensialet er begrenset, med usikkerhet til moderat, som en kombinasjon av moderat median levetid, men liten (til begrenset) ekspansjonshastighet. Arten har nokså få forekomster (11), men har vært i økning de siste tiårene etter nesten ingen ekspansjon fra først funnet i 1907 fram til 1980-tallet. Ekspansjonshastigheten er låg og i omtrent samme kategori enten den beregnes ved radiusøkning (m/år) eller årlig vekst i antall nye forekomster (km2/år).</v>
          </cell>
          <cell r="DG1653" t="str">
            <v>Ingen kjent negativ økologisk effekt er knyttet til arten. Arten kan danne store bestander på berg, men finnes foreløpig så få steder at den ikke fortrenger andre planter i noen større grad (dvs. svak effekt). De bergene der den finnes, er heller ikke slike der det ofte forekommer sjeldne eller sårbare arter.</v>
          </cell>
          <cell r="DH1653" t="str">
            <v>&lt;p&gt;Knebergknapp vurderes til låg økologisk risiko, og utelukkende på grunn av invasjonspotensialet. Arten dyrkes forholdsvis lite i hager, og det er trolig grunnen til at den fortsatt er sjelden. Den har problemer med å spre seg fra sted til sted, men kan bli ekspansiv lokalt. Den fortrenger stedegne arter på de bergkollene der den overtar dominansen, men dette skjer i liten skala fordi arten er sjelden og ikke svært ekspansiv. Den når dermed ikke over terskelverdiene for at slik fortrengning skal gi effekt, til forskjell fra forrige vurderingsrunde (2012) da den ble vurdert i samme kategori (låg risiko), men med en liten økologisk effekt.&lt;/p&gt;</v>
          </cell>
          <cell r="DI1653">
            <v>0</v>
          </cell>
        </row>
        <row r="1654">
          <cell r="B1654" t="str">
            <v>Crocus tommasinianus</v>
          </cell>
          <cell r="C1654" t="str">
            <v>Herb.</v>
          </cell>
          <cell r="D1654" t="str">
            <v>snøkrokus</v>
          </cell>
          <cell r="E1654">
            <v>59428</v>
          </cell>
          <cell r="F1654">
            <v>99468</v>
          </cell>
          <cell r="G1654" t="str">
            <v>ExpertGroups/Karplanter/N</v>
          </cell>
          <cell r="H1654" t="str">
            <v>Karplanter</v>
          </cell>
          <cell r="I1654" t="str">
            <v>Karplanter</v>
          </cell>
          <cell r="J1654" t="str">
            <v>AlienSpecie</v>
          </cell>
          <cell r="N1654">
            <v>3</v>
          </cell>
          <cell r="O1654" t="str">
            <v>V</v>
          </cell>
          <cell r="Q1654">
            <v>1</v>
          </cell>
          <cell r="T1654" t="str">
            <v>LO</v>
          </cell>
          <cell r="U1654">
            <v>2</v>
          </cell>
          <cell r="V1654" t="str">
            <v>3A,1</v>
          </cell>
          <cell r="X1654">
            <v>2</v>
          </cell>
          <cell r="Y1654">
            <v>3</v>
          </cell>
          <cell r="Z1654">
            <v>1</v>
          </cell>
          <cell r="AA1654">
            <v>1986</v>
          </cell>
          <cell r="AB1654" t="str">
            <v>terrestrial</v>
          </cell>
          <cell r="AD1654" t="str">
            <v>unknown</v>
          </cell>
          <cell r="AE1654" t="str">
            <v>yes</v>
          </cell>
          <cell r="AF1654" t="str">
            <v>unknown</v>
          </cell>
          <cell r="AG1654">
            <v>1986</v>
          </cell>
          <cell r="AH1654" t="str">
            <v>Ho Bergen: Hop, ved Berlevatn</v>
          </cell>
          <cell r="AI1654">
            <v>5</v>
          </cell>
          <cell r="AJ1654" t="str">
            <v>V</v>
          </cell>
          <cell r="AL1654">
            <v>1</v>
          </cell>
          <cell r="AM1654" t="str">
            <v>importDirect</v>
          </cell>
          <cell r="AN1654">
            <v>3</v>
          </cell>
          <cell r="AO1654" t="str">
            <v>introductionEscaped</v>
          </cell>
          <cell r="AP1654" t="str">
            <v>OsA,Bu,Ve,Ro,Mr</v>
          </cell>
          <cell r="AQ1654">
            <v>36</v>
          </cell>
          <cell r="AR1654">
            <v>5</v>
          </cell>
          <cell r="AS1654">
            <v>180</v>
          </cell>
          <cell r="AT1654">
            <v>92700</v>
          </cell>
          <cell r="AU1654">
            <v>360</v>
          </cell>
          <cell r="AV1654">
            <v>80</v>
          </cell>
          <cell r="AW1654" t="str">
            <v>Ingen kjent effekt</v>
          </cell>
          <cell r="AX1654" t="str">
            <v>Ingen kjent effekt</v>
          </cell>
          <cell r="BC1654" t="str">
            <v>Ingen kjent effekt</v>
          </cell>
          <cell r="BD1654" t="str">
            <v>Ingen kjent effekt</v>
          </cell>
          <cell r="BE1654" t="str">
            <v>no</v>
          </cell>
          <cell r="BF1654" t="str">
            <v>no</v>
          </cell>
          <cell r="BG1654" t="str">
            <v>V</v>
          </cell>
          <cell r="BK1654" t="str">
            <v>temperate_nemoral:Europe</v>
          </cell>
          <cell r="BM1654" t="str">
            <v>temperate_nemoral:Europe</v>
          </cell>
          <cell r="BO1654">
            <v>3</v>
          </cell>
          <cell r="BQ1654" t="str">
            <v>X</v>
          </cell>
          <cell r="BR1654" t="str">
            <v>RedListCategoryLevel</v>
          </cell>
          <cell r="BT1654">
            <v>2</v>
          </cell>
          <cell r="BW1654" t="str">
            <v>SpreadYearlyIncreaseCalculatedExpansionSpeed</v>
          </cell>
          <cell r="BX1654">
            <v>112.23</v>
          </cell>
          <cell r="BY1654">
            <v>1</v>
          </cell>
          <cell r="CB1654" t="str">
            <v>T4,T40,T42,T43</v>
          </cell>
          <cell r="CC1654">
            <v>1</v>
          </cell>
          <cell r="CH1654">
            <v>1</v>
          </cell>
          <cell r="CM1654">
            <v>1</v>
          </cell>
          <cell r="CQ1654">
            <v>1</v>
          </cell>
          <cell r="CU1654">
            <v>1</v>
          </cell>
          <cell r="CX1654">
            <v>0</v>
          </cell>
          <cell r="CY1654">
            <v>1</v>
          </cell>
          <cell r="DB1654">
            <v>0</v>
          </cell>
          <cell r="DC1654" t="str">
            <v>Snøkrokus &lt;i&gt;Crocus tommasinianus&lt;/i&gt; er en flerårig urt fra nordre Balkan og Ungarn, med vegetativ formering med sideknoller og seksuell formering med frø. Frøene spres av maur, noe som er en langsom spredningsmåte over korte distanser. Arten er kommet inn som hageplante og mest dyrket i nyere tid (etter 1960). Den har evne til å etablere seg både i grasmark og plener og i rike skogtyper.</v>
          </cell>
          <cell r="DD1654" t="str">
            <v>&lt;p&gt;Snøkrokus er blitt hyppigere som hageplante i nyere tid. Den er observert ni steder: Ak Ås: UMBs parkområde 2006, Nesodden: Fjellstrand 2016: Bu Øvre Eiker: Hamrekleiva, kant av skogsbilvei i lågurtskog 2017: Vf Larvik: Rødberg, grasbakke på veikant 2016: Ro Sandnes: Skei, i edellauvskog med hassel og vårkål 2008: Ho Bergen: Berlevatn, på skogkledd bakke, lauvskog 1986: og MR Ålesund: Hatleholen, gravlund 2016, og Spjelkavik, gartneri 2016, og Tingvoll: Gyl, i overgang mellom veikant og hasselkratt. Arten synes å ha bedre potensial for etablering i mindre påvirkete naturtyper enn de andre krokusartene (som mest finnes nær hager og i plener).&lt;/p&gt;</v>
          </cell>
          <cell r="DE1654" t="str">
            <v>Arten er innført som hageplante og sprer seg ut fra plantninger med maur og delvis med utkast.</v>
          </cell>
          <cell r="DF1654" t="str">
            <v>Invasjonspotensialet er moderat, med usikkerhet ned til begrenset, som en kombinasjon av moderat (til begrenset) median levetid og begrenset ekspansjonshastighet. Arten blir funnet på stadig nye steder. Dette er imidlertid mest et resultat av økt ettersøking tidlig på våren, på ei tid da tidligere tiders botanikere ikke gikk ut.</v>
          </cell>
          <cell r="DG1654" t="str">
            <v>Ingen kjent negativ økologisk effekt er knyttet til arten. Arten visner ned i mai og har ingen fortrengnings-effekt.</v>
          </cell>
          <cell r="DH1654" t="str">
            <v>&lt;p&gt;Snøkrokus vurderes til låg økologisk risiko, og bare på grunn av invasjonspotensialet. Arten har evne til å etablere seg både på sterkt endret fastmark (plener, veikanter) og i rike skogtyper, men utgjør ingen trussel i norsk natur.&lt;br/&gt;&lt;/p&gt;</v>
          </cell>
          <cell r="DI1654">
            <v>0</v>
          </cell>
        </row>
        <row r="1655">
          <cell r="B1655" t="str">
            <v>Clematis alpina</v>
          </cell>
          <cell r="C1655" t="str">
            <v>Mill.</v>
          </cell>
          <cell r="D1655" t="str">
            <v>alperanke</v>
          </cell>
          <cell r="E1655">
            <v>145681</v>
          </cell>
          <cell r="F1655">
            <v>103101</v>
          </cell>
          <cell r="G1655" t="str">
            <v>ExpertGroups/Karplanter/N</v>
          </cell>
          <cell r="H1655" t="str">
            <v>Karplanter</v>
          </cell>
          <cell r="I1655" t="str">
            <v>Karplanter</v>
          </cell>
          <cell r="J1655" t="str">
            <v>AlienSpecie</v>
          </cell>
          <cell r="N1655">
            <v>3</v>
          </cell>
          <cell r="Q1655">
            <v>3</v>
          </cell>
          <cell r="R1655" t="str">
            <v>V</v>
          </cell>
          <cell r="T1655" t="str">
            <v>HI</v>
          </cell>
          <cell r="U1655">
            <v>4</v>
          </cell>
          <cell r="V1655" t="str">
            <v>3AB,3H</v>
          </cell>
          <cell r="W1655" t="str">
            <v>LO</v>
          </cell>
          <cell r="X1655">
            <v>5</v>
          </cell>
          <cell r="Y1655">
            <v>4</v>
          </cell>
          <cell r="Z1655">
            <v>4</v>
          </cell>
          <cell r="AA1655">
            <v>2001</v>
          </cell>
          <cell r="AB1655" t="str">
            <v>terrestrial</v>
          </cell>
          <cell r="AD1655" t="str">
            <v>unknown</v>
          </cell>
          <cell r="AE1655" t="str">
            <v>yes</v>
          </cell>
          <cell r="AF1655" t="str">
            <v>unknown</v>
          </cell>
          <cell r="AG1655">
            <v>2001</v>
          </cell>
          <cell r="AH1655" t="str">
            <v>He Ringsaker: Kise og Helgøya: Røste - Maurud</v>
          </cell>
          <cell r="AI1655">
            <v>10</v>
          </cell>
          <cell r="AJ1655" t="str">
            <v>V</v>
          </cell>
          <cell r="AL1655">
            <v>1</v>
          </cell>
          <cell r="AM1655" t="str">
            <v>importDirect</v>
          </cell>
          <cell r="AN1655">
            <v>1</v>
          </cell>
          <cell r="AO1655" t="str">
            <v>introductionEscaped</v>
          </cell>
          <cell r="AP1655" t="str">
            <v>OsA,He,Op,Bu</v>
          </cell>
          <cell r="AQ1655">
            <v>56</v>
          </cell>
          <cell r="AR1655">
            <v>3</v>
          </cell>
          <cell r="AS1655">
            <v>168</v>
          </cell>
          <cell r="AT1655">
            <v>31600</v>
          </cell>
          <cell r="AU1655">
            <v>300</v>
          </cell>
          <cell r="AV1655">
            <v>20</v>
          </cell>
          <cell r="AW1655" t="str">
            <v>Ingen kjent effekt</v>
          </cell>
          <cell r="AX1655" t="str">
            <v>Ingen kjent effekt</v>
          </cell>
          <cell r="BC1655" t="str">
            <v>Ingen kjent effekt</v>
          </cell>
          <cell r="BD1655" t="str">
            <v>Ingen kjent effekt</v>
          </cell>
          <cell r="BE1655" t="str">
            <v>no</v>
          </cell>
          <cell r="BF1655" t="str">
            <v>no</v>
          </cell>
          <cell r="BK1655" t="str">
            <v>temperate_nemoral:Europe|subtropic_mediterranean:Europe</v>
          </cell>
          <cell r="BM1655" t="str">
            <v>temperate_boreal:Europe|temperate_nemoral:Europe|subtropic_mediterranean:Europe</v>
          </cell>
          <cell r="BO1655">
            <v>3</v>
          </cell>
          <cell r="BR1655" t="str">
            <v>RedListCategoryLevel</v>
          </cell>
          <cell r="BT1655">
            <v>3</v>
          </cell>
          <cell r="BW1655" t="str">
            <v>SpreadYearlyIncreaseObservations</v>
          </cell>
          <cell r="BX1655">
            <v>302</v>
          </cell>
          <cell r="BY1655">
            <v>1</v>
          </cell>
          <cell r="CB1655" t="str">
            <v>T4-C-3,T4-C-7,T4-C-18,T40</v>
          </cell>
          <cell r="CC1655">
            <v>1</v>
          </cell>
          <cell r="CH1655">
            <v>1</v>
          </cell>
          <cell r="CM1655">
            <v>1</v>
          </cell>
          <cell r="CQ1655">
            <v>1</v>
          </cell>
          <cell r="CU1655">
            <v>3</v>
          </cell>
          <cell r="CW1655" t="str">
            <v>X</v>
          </cell>
          <cell r="CX1655">
            <v>1</v>
          </cell>
          <cell r="CY1655">
            <v>1</v>
          </cell>
          <cell r="DB1655">
            <v>0</v>
          </cell>
          <cell r="DC1655" t="str">
            <v>Alperanke &lt;em&gt;Clematis alpina &lt;/em&gt;kommer fra fjellstrøk i Mellom- og Sør-Europa. Den er en langlevd klatrebusk med frøformering. Fruktene har sveveapparat og kan spres med vind over middels til lange distanser (km), og de kan også henge ved dyr. Arten etableres hovedsakelig i noe næringsrik skog, sjeldnere i mer åpne naturtyper. Arten er innført som hageplante og har vært en stund i kultur i Norge (1900-tallet, kanskje tidligere).</v>
          </cell>
          <cell r="DD1655" t="str">
            <v>&lt;p&gt;Alperanke ble først påvist på to steder i He Ringsaker i 2001 og er siden belagt i herbariene fra Bygdøy i Oslo 2005-2010, fra Sem i Ak Asker 2008-2009, og fra Bragernesåsen i Bu Drammen 2010, alle stedene bofast. I tillegg rapporterer Artsobservasjoner funn på Christiansfjeld festning i He Elverum i 2010 og på fire steder i Op Lillehammer i 2009-2010 (men disse siste kan høre til den stedegne arten skogranke &lt;em&gt;C. sibirica &lt;/em&gt;som har vært benevnt &lt;i&gt;C. alpina &lt;/i&gt;subsp. &lt;i&gt;sibirica&lt;/i&gt;). Vi har godtatt disse angivelsene inntil identiteten kan kontrolleres. Arten synes å være i nokså rask ekspansjon, mest på grunn av at den er økende populær som hageplante og dermed forvilles oftere. Spredning fra allerede eksisterende forekomster i naturen er foreløpig ikke observert, men kan forventes i nær framtid.&lt;/p&gt;</v>
          </cell>
          <cell r="DE1655" t="str">
            <v>Arten er innført som hageplante og spres ut fra hager med vindspredte frukter, men kanskje også med utkast.</v>
          </cell>
          <cell r="DF1655" t="str">
            <v>Invasjonspotensialet er moderat, med moderat skår på både median levetid og ekspansjonshastighet. Arten er foreløpig ikke så hyppig i dyrkning at den forvilles ofte.</v>
          </cell>
          <cell r="DG1655" t="str">
            <v>Alperanke vurderes til å kunne ha middels økologisk effekt med usikkerhet til en liten effekt. Det er ingen kjent effekt på naturtyper, og det er heller ikke forventet de neste 50 år. Den økologiske effekten gjelder mulig introgressiv hybridisering, dersom den kommer i nærkontakt med den nær truete arten skogranke &lt;i&gt;C. sibirica&lt;/i&gt;. Det er ikke gjort noen undersøkelser, men de to er så nært beslektet at mange forfattere regner dem som underarter av samme art, noe som sannsynliggjør at de er interfertile. Den negative effekten er geografisk begrenset til det stedegne utbredelsesområdet for skogranke i Gudbrandsdalen. Vi regner strengt tatt sannsynligheten for hybridisering å være låg og kunne derfor også valgt å se bort fra denne effekten, men vi velger heller å akseptere effekten ut fra en føre var tanke, men setter usikkerhet nedover.</v>
          </cell>
          <cell r="DH1655" t="str">
            <v>&lt;p&gt;Alperanke vurderes til høg økologisk risiko, med usikkerhet til låg risiko, på grunn av et moderat invasjonspotensial og en middels (til liten) effekt knyttet til mulig introgressiv hybridisering med en hjemlig art. Forvilling av alperanke er først registrert fra 2001, etter at den er blitt mye mer populær i hager. Den er mer hardfør enn de fleste andre &lt;em&gt;Clematis&lt;/em&gt;-arter, særlig i innlandet, og kan dyrkes lengre oppover i dalene og nordover. Alperanke har allerede stabil forekomst i Norge (frøreproduksjon), men foreløpig er den så fersk som forvillet (10 år) at den ikke har rukket å begynne og spre seg fra de stedene der den er forvillet. Foreløpig forviller den seg på veikanter, i kratt og skogkanter, men etter hvert som den begynner å reprodusere i naturen, er det forventet at den trenger lengre inn i skogen. Det er lite trolig at den vil fortrenge andre arter. Mer risikabelt er det at den kan være interfertil med vår hjemlige skogranke og at den er hardfør i det eneste området i landet der skogranke finnes, Gudbrandsdalen (og omtrent bare Øyer kommune). Det er her viktig å merke seg at dersom alperanke dyrkes i andre områder enn Gudbrandsdalen, vurderes den som uten kjent risiko. Endringen fra forrige vurderingsrunde i 2012, hvor arten ble vurdert til svært høy risiko, skyldes delvis endret beregningsmåte for invasjonspotensial og delvis muligheten vi nå har for å nyansere sannsynligheten av den negative økologiske effekten&lt;/p&gt;&lt;p&gt;Risikovurderingen gjelder arten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kultivaren _x0018_ Violet Purple_x0019_  E. Tilleggsbetegnelsen _x001D_ E_x001D_  er et varemerke som innebærer at produktet må oppfylle visse krav med hensyn til opphav, egenskaper og kvalitet. Kultivarnavnet er akseptert av Royal Horticultural Society (se http://apps.rhs.org.uk/horticulturaldatabase/HortGenera.asp) med tilleggsbetegnelsen _x001D_ (A)_x001D_  som står for _x001D_ Atrogene Group._x001D_  Vi finner svært lite relevant informasjon om denne kultivaren, og det er ikke noe som skulle tilsi at denne utgjør en annen risiko enn arten generelt. Vi har ikke undersøkt i hvilken grad andre kultivarer av &lt;i&gt;Clematis alpina &lt;/i&gt;har dokumenterte egenskaper som vil kunne påvirke invasjonspotensialet og/eller økologisk effekt slik at man kunne forvente en annen risiko enn den som gis i den generelle vurderingen av arten.&lt;/p&gt;&lt;p&gt;&lt;br/&gt;&lt;/p&gt;&lt;p&gt;En kultivar &amp;#39:Baikal&amp;#39:, angivelig tilhørende arten skogranke, &lt;i&gt;Clematis sibirica&lt;/i&gt;, er ønsket risikovurdert av Miljødirektoratet. Den må dermed antas å være i handelen i Norge, men vi finner ikke et eneste treff på den angitte kultivaren ved nettsøk, ei heller får vi treff på den i Royal Horticultural Society sin database på nett (https://www.rhs.org.uk/plants/search-form). Vi vet dermed ikke noe om den, men antar at den er seksuelt frøformerende. Et nettsted (https://www.shootgardening.co.uk/plant/clematis-baikal) behandler den som en kultivar direkte under slekta &lt;i&gt;Clematis&lt;/i&gt;, ikke under arten &lt;i&gt;C. sibirica&lt;/i&gt;, og med en illustrasjon som tydelig viser at dette ikke er en &lt;i&gt;C. sibirica&lt;/i&gt;: den er bl.a. blåblomstret mens &lt;i&gt;C. sibirica &lt;/i&gt;er kvitblomstret. Dette er viktig fordi den eneste risikoen vi kjenner til er introgressiv hybridisering med hjemlig &lt;i&gt;C. sibirica&lt;/i&gt; i Gudbrandsdalen. Så lenge sorten neppe er knyttet til denne arten, er heller ikke introgresjonsrisikoen aktuell. &lt;br/&gt;&lt;/p&gt;</v>
          </cell>
          <cell r="DI1655">
            <v>0</v>
          </cell>
        </row>
        <row r="1656">
          <cell r="B1656" t="str">
            <v>Melampyrum nemorosum</v>
          </cell>
          <cell r="C1656" t="str">
            <v>L.</v>
          </cell>
          <cell r="D1656" t="str">
            <v>blåmarimjelle</v>
          </cell>
          <cell r="E1656">
            <v>62398</v>
          </cell>
          <cell r="F1656">
            <v>102438</v>
          </cell>
          <cell r="G1656" t="str">
            <v>ExpertGroups/Karplanter/N</v>
          </cell>
          <cell r="H1656" t="str">
            <v>Karplanter</v>
          </cell>
          <cell r="I1656" t="str">
            <v>Karplanter</v>
          </cell>
          <cell r="J1656" t="str">
            <v>AlienSpecie</v>
          </cell>
          <cell r="N1656">
            <v>3</v>
          </cell>
          <cell r="Q1656">
            <v>1</v>
          </cell>
          <cell r="T1656" t="str">
            <v>LO</v>
          </cell>
          <cell r="U1656">
            <v>2</v>
          </cell>
          <cell r="V1656" t="str">
            <v>3B,1</v>
          </cell>
          <cell r="X1656">
            <v>3</v>
          </cell>
          <cell r="Y1656">
            <v>4</v>
          </cell>
          <cell r="Z1656">
            <v>1</v>
          </cell>
          <cell r="AA1656">
            <v>1999</v>
          </cell>
          <cell r="AB1656" t="str">
            <v>terrestrial</v>
          </cell>
          <cell r="AD1656" t="str">
            <v>origin</v>
          </cell>
          <cell r="AE1656" t="str">
            <v>yes</v>
          </cell>
          <cell r="AF1656" t="str">
            <v>unknown</v>
          </cell>
          <cell r="AG1656">
            <v>1999</v>
          </cell>
          <cell r="AH1656" t="str">
            <v>Bu Lier: Lierstranda, tømmerterminalen</v>
          </cell>
          <cell r="AI1656">
            <v>1</v>
          </cell>
          <cell r="AJ1656" t="str">
            <v>V</v>
          </cell>
          <cell r="AL1656">
            <v>1</v>
          </cell>
          <cell r="AM1656" t="str">
            <v>importDirect</v>
          </cell>
          <cell r="AN1656">
            <v>1</v>
          </cell>
          <cell r="AO1656" t="str">
            <v>introductionTransportpollution</v>
          </cell>
          <cell r="AP1656" t="str">
            <v>Øs,OsA,Bu,Ve,Va,No</v>
          </cell>
          <cell r="AQ1656">
            <v>56</v>
          </cell>
          <cell r="AR1656">
            <v>3</v>
          </cell>
          <cell r="AS1656">
            <v>168</v>
          </cell>
          <cell r="AT1656">
            <v>63300</v>
          </cell>
          <cell r="AU1656">
            <v>350</v>
          </cell>
          <cell r="AV1656">
            <v>90</v>
          </cell>
          <cell r="AW1656" t="str">
            <v>Ingen kjent effekt</v>
          </cell>
          <cell r="AX1656" t="str">
            <v>Ingen kjent effekt</v>
          </cell>
          <cell r="BC1656" t="str">
            <v>Ingen kjent effekt</v>
          </cell>
          <cell r="BD1656" t="str">
            <v>Ingen kjent effekt</v>
          </cell>
          <cell r="BE1656" t="str">
            <v>no</v>
          </cell>
          <cell r="BF1656" t="str">
            <v>no</v>
          </cell>
          <cell r="BG1656" t="str">
            <v>V</v>
          </cell>
          <cell r="BK1656" t="str">
            <v>temperate_nemoral:Europe</v>
          </cell>
          <cell r="BM1656" t="str">
            <v>temperate_nemoral:Europe</v>
          </cell>
          <cell r="BO1656">
            <v>2</v>
          </cell>
          <cell r="BP1656" t="str">
            <v>X</v>
          </cell>
          <cell r="BR1656" t="str">
            <v>RedListCategoryLevel</v>
          </cell>
          <cell r="BT1656">
            <v>3</v>
          </cell>
          <cell r="BW1656" t="str">
            <v>SpreadYearlyIncreaseObservations</v>
          </cell>
          <cell r="BX1656">
            <v>404</v>
          </cell>
          <cell r="BY1656">
            <v>1</v>
          </cell>
          <cell r="CB1656" t="str">
            <v>T4,T35,T37,T40,T43</v>
          </cell>
          <cell r="CC1656">
            <v>1</v>
          </cell>
          <cell r="CH1656">
            <v>1</v>
          </cell>
          <cell r="CM1656">
            <v>1</v>
          </cell>
          <cell r="CQ1656">
            <v>1</v>
          </cell>
          <cell r="CU1656">
            <v>1</v>
          </cell>
          <cell r="CX1656">
            <v>0</v>
          </cell>
          <cell r="CY1656">
            <v>1</v>
          </cell>
          <cell r="DB1656">
            <v>0</v>
          </cell>
          <cell r="DC1656" t="str">
            <v>Blåmarimjelle &lt;em&gt;Melampyrum nemorosum &lt;/em&gt;er en ettårig lekkerbisken som vokser spontant i store deler av Europa nord til Sør-og Øst-Sverige, men som (ennå) ikke har nådd Norge som hjemlig. Arten er på vei inn i Norge, kanskje noen få steder ved spontan spredning fra Sverige (og i så fall hører den ikke med blant fremmede arter).</v>
          </cell>
          <cell r="DD1656" t="str">
            <v>&lt;p&gt;Arten har i hovedsak kommet inn ved innførsel med tømmer. Den er funnet på tømmerterminaler (Øf Moss fra 2000, Bu Lier fra 1999 og Hurum fra 2003, Vf Sande fra 2003 og Larvik fra 2006), men også noen spredte andre steder uten tilknytning til tømmerimport eller andre opplagte innførselsmåter. Det nordligste funnet er i No Bodø: Festvåg/Svartevanntet hvor den er funnet i 2011 og 2015 og hvor den høres nokså etablert ut. I løpet av de 17 årene siden den først ble observert, er arten funnet rundt 15 steder og er nokså godt etablert på de fleste av dem.&lt;/p&gt;</v>
          </cell>
          <cell r="DE1656" t="str">
            <v>Arten er ettårig med frøreproduksjon, og frøene har vedheng og spres med maur over korte distanser (kanske 50-100 m). Det er ikke utenkelig at denne kan komme (eller har kommet) inn spontant fra Sverige, men den har i hovedsak kommet inn ved innførsel med tømmer. Den er også funnet spredt andre steder uten tilknytning til tømmerimport eller andre opplagte innførselsmåter, og noen steder synes den har blitt dyrket i hager (litt merkelig for en ettårig art med nokså obligat semi-parasittisme). Enkelte av funnene angir spesifikt at den er spredt fra dyrkning.</v>
          </cell>
          <cell r="DF1656" t="str">
            <v>Arten har et moderat invasjonspotensial på grunn av en begrenset (til moderat) median levetid og en moderat ekspansjonshastighet.</v>
          </cell>
          <cell r="DG1656" t="str">
            <v>Blåmarimjelle har potensial for å spre seg ut i skog og skogkanter som er dens spontane voksesteder ellers i Europa. Den gjør ingen påviselig skade og er heller en uvanlig attraktiv plante (i den grad vi bør mene noe om det). Det er med andre ord ingen kjente negative økologiske effekter knyttet til arten.</v>
          </cell>
          <cell r="DH1656" t="str">
            <v>&lt;p&gt;Blåmarimjelle vurderes å ha lav risiko i norsk natur, men dette er utelukkende knyttet til artens moderate invasjonspotensial. Uten noen negative økologiske effekter, har den har den jo heller ingen risiko å snakke om.&lt;/p&gt;&lt;p&gt;&lt;br/&gt;&lt;/p&gt;</v>
          </cell>
          <cell r="DI1656">
            <v>0</v>
          </cell>
        </row>
        <row r="1657">
          <cell r="B1657" t="str">
            <v>Fallopia baldschuanica</v>
          </cell>
          <cell r="C1657" t="str">
            <v>(Regel) Holub</v>
          </cell>
          <cell r="D1657" t="str">
            <v>klatreslirekne</v>
          </cell>
          <cell r="E1657">
            <v>145214</v>
          </cell>
          <cell r="F1657">
            <v>102909</v>
          </cell>
          <cell r="G1657" t="str">
            <v>ExpertGroups/Karplanter/N</v>
          </cell>
          <cell r="H1657" t="str">
            <v>Karplanter</v>
          </cell>
          <cell r="I1657" t="str">
            <v>Karplanter</v>
          </cell>
          <cell r="J1657" t="str">
            <v>AlienSpecie</v>
          </cell>
          <cell r="N1657">
            <v>2</v>
          </cell>
          <cell r="P1657" t="str">
            <v>V</v>
          </cell>
          <cell r="Q1657">
            <v>1</v>
          </cell>
          <cell r="T1657" t="str">
            <v>LO</v>
          </cell>
          <cell r="U1657">
            <v>2</v>
          </cell>
          <cell r="V1657" t="str">
            <v>2AB,1</v>
          </cell>
          <cell r="AA1657">
            <v>1961</v>
          </cell>
          <cell r="AB1657" t="str">
            <v>terrestrial</v>
          </cell>
          <cell r="AD1657" t="str">
            <v>unknown</v>
          </cell>
          <cell r="AE1657" t="str">
            <v>no</v>
          </cell>
          <cell r="AF1657" t="str">
            <v>unknown</v>
          </cell>
          <cell r="AG1657">
            <v>1961</v>
          </cell>
          <cell r="AH1657" t="str">
            <v>Moss: Jeløy: Alby</v>
          </cell>
          <cell r="AI1657">
            <v>5</v>
          </cell>
          <cell r="AJ1657" t="str">
            <v>V</v>
          </cell>
          <cell r="AL1657">
            <v>1</v>
          </cell>
          <cell r="AM1657" t="str">
            <v>importDirect</v>
          </cell>
          <cell r="AN1657">
            <v>3</v>
          </cell>
          <cell r="AO1657" t="str">
            <v>introductionEscaped</v>
          </cell>
          <cell r="AP1657" t="str">
            <v>Øs,OsA,Ve,Aa,Va,Ro</v>
          </cell>
          <cell r="AQ1657">
            <v>32</v>
          </cell>
          <cell r="AR1657">
            <v>5</v>
          </cell>
          <cell r="AS1657">
            <v>160</v>
          </cell>
          <cell r="AT1657">
            <v>30000</v>
          </cell>
          <cell r="AU1657">
            <v>320</v>
          </cell>
          <cell r="AV1657">
            <v>100</v>
          </cell>
          <cell r="AW1657" t="str">
            <v>Ingen kjent effekt</v>
          </cell>
          <cell r="AX1657" t="str">
            <v>Ingen kjent effekt</v>
          </cell>
          <cell r="BC1657" t="str">
            <v>Ingen kjent effekt</v>
          </cell>
          <cell r="BD1657" t="str">
            <v>Ingen kjent effekt</v>
          </cell>
          <cell r="BE1657" t="str">
            <v>no</v>
          </cell>
          <cell r="BF1657" t="str">
            <v>no</v>
          </cell>
          <cell r="BG1657" t="str">
            <v>V</v>
          </cell>
          <cell r="BK1657" t="str">
            <v>temperate_nemoral:Asia|temperate_dry:Asia</v>
          </cell>
          <cell r="BM1657" t="str">
            <v>temperate_nemoral:Europe,Asia,Oceania,NorthAndCentralAmerica|temperate_dry:Asia,NorthAndCentralAmerica|subtropic_mediterranean:Europe,Asia,Oceania,NorthAndCentralAmerica</v>
          </cell>
          <cell r="BO1657">
            <v>2</v>
          </cell>
          <cell r="BP1657" t="str">
            <v>X</v>
          </cell>
          <cell r="BQ1657" t="str">
            <v>X</v>
          </cell>
          <cell r="BR1657" t="str">
            <v>RedListCategoryLevel</v>
          </cell>
          <cell r="BT1657">
            <v>2</v>
          </cell>
          <cell r="BW1657" t="str">
            <v>SpreadYearlyIncreaseObservations</v>
          </cell>
          <cell r="BX1657">
            <v>121</v>
          </cell>
          <cell r="BY1657">
            <v>1</v>
          </cell>
          <cell r="CB1657" t="str">
            <v>T35,T42-C-1,T43-C-1,T2</v>
          </cell>
          <cell r="CC1657">
            <v>1</v>
          </cell>
          <cell r="CH1657">
            <v>1</v>
          </cell>
          <cell r="CM1657">
            <v>1</v>
          </cell>
          <cell r="CQ1657">
            <v>1</v>
          </cell>
          <cell r="CU1657">
            <v>1</v>
          </cell>
          <cell r="CX1657">
            <v>0</v>
          </cell>
          <cell r="CY1657">
            <v>1</v>
          </cell>
          <cell r="DB1657">
            <v>0</v>
          </cell>
          <cell r="DC1657" t="str">
            <v>Klatreslirekne &lt;em&gt;Fallopia baldschuanica&lt;/em&gt; er en klatrebusk fra Sentral- og Øst-Asia. Klatreslirekne er mye brukt som hageplante på grunn av dens evne til å vokse raskt. Den går ofte under navnet "arkitektens trøst" fordi den raskt kan dekke estetisk lite vellykket arkitektur. Arten er selv-inkompatibel, og kan trolig ikke reprodusere seksuelt i Norge fordi det sjelden plantes flere individer sammen (størrelsen gjør at det oftest holder med ett). En bit av stengel eller rotsystem kan imidlertid vokse opp til en ny plante. Arten er invasiv og vidt utbredt i England, men setter ikke frø, verken i England eller Irland (Booy et al. 2015). &lt;br/&gt;Det er kjent at klatreslirekne kan hybridisere med parkslirekne, men hybriden skal være steril (Ti&amp;#233:br&amp;#233: et al. 2007). Hybriden er belagt i herbariene fra Ro Stavanger: Madla 2008 2014.</v>
          </cell>
          <cell r="DD1657" t="str">
            <v>Arten er funnet med totalt 11 forekomster i perioden 1943-2016, 8 av disse er funnet etter 2000. Funnene er fra Øf Moss, Ak Asker, Oslo, Vf Larvik, AA Arendal, VA Mandal og Farsund, Ro Karmøy og SF Leikanger. Arten er aldri funnet to ganger på samme sted.</v>
          </cell>
          <cell r="DE1657" t="str">
            <v>Vi antar at alle eller de aller fleste forekomstene skyldes hageutkast. Økt funnfrekvens de siste årene har trolig mest sammenheng med økt bruk i hager. Arten er ekspansiv: det blir fort for mye av den slik at den blir gravd opp og kastet.</v>
          </cell>
          <cell r="DF1657" t="str">
            <v>Klatreslirekne har et begrenset invasjonspotensial, med usikkerhet til moderat, som kombinajon av begrenset median levetid (med usikkerhet i begge retninger) og begrenset ekspansjonshastighet.</v>
          </cell>
          <cell r="DG1657" t="str">
            <v>Klatreslirekne er ikke kjent med noen negativ økologisk effekt. Den er ekspansiv, men har frem til nå kun etablert seg i sterkt endrete naturtyper.</v>
          </cell>
          <cell r="DH1657" t="str">
            <v>Arten vurderes til låg økologisk risiko og utelukkende på grunn av invasjonspotensialet. Det er foreløpig lite av den i norsk natur, og videre økning synes å avhenge bare av dumping av hageavfall på nye steder..</v>
          </cell>
          <cell r="DI1657">
            <v>3</v>
          </cell>
        </row>
        <row r="1658">
          <cell r="B1658" t="str">
            <v>Malus sieboldii</v>
          </cell>
          <cell r="C1658" t="str">
            <v>(Regel) Rehder</v>
          </cell>
          <cell r="E1658">
            <v>84828</v>
          </cell>
          <cell r="F1658">
            <v>127965</v>
          </cell>
          <cell r="G1658" t="str">
            <v>ExpertGroups/Karplanter/N</v>
          </cell>
          <cell r="H1658" t="str">
            <v>Karplanter</v>
          </cell>
          <cell r="I1658" t="str">
            <v>Karplanter</v>
          </cell>
          <cell r="J1658" t="str">
            <v>NotApplicable</v>
          </cell>
          <cell r="M1658" t="str">
            <v>taxonIsEvaluatedInHigherRank</v>
          </cell>
          <cell r="X1658">
            <v>2</v>
          </cell>
          <cell r="Y1658">
            <v>3</v>
          </cell>
          <cell r="Z1658">
            <v>2</v>
          </cell>
          <cell r="AB1658" t="str">
            <v>terrestrial</v>
          </cell>
          <cell r="AE1658" t="str">
            <v>yes</v>
          </cell>
          <cell r="AF1658" t="str">
            <v>unknown</v>
          </cell>
          <cell r="AI1658">
            <v>15</v>
          </cell>
          <cell r="AJ1658" t="str">
            <v>V</v>
          </cell>
          <cell r="AT1658">
            <v>0</v>
          </cell>
          <cell r="AW1658" t="str">
            <v>Ingen kjent effekt</v>
          </cell>
          <cell r="AX1658" t="str">
            <v>Ingen kjent effekt</v>
          </cell>
          <cell r="BC1658" t="str">
            <v>Ingen kjent effekt</v>
          </cell>
          <cell r="BD1658" t="str">
            <v>Ingen kjent effekt</v>
          </cell>
          <cell r="BK1658" t="str">
            <v>temperate_nemoral:Asia</v>
          </cell>
          <cell r="BM1658" t="str">
            <v>temperate_nemoral:Europe,Asia</v>
          </cell>
          <cell r="DI1658">
            <v>0</v>
          </cell>
        </row>
        <row r="1659">
          <cell r="B1659" t="str">
            <v>Pinus nigra</v>
          </cell>
          <cell r="C1659" t="str">
            <v>J.F.Arnold</v>
          </cell>
          <cell r="D1659" t="str">
            <v>svartfuru</v>
          </cell>
          <cell r="E1659">
            <v>63781</v>
          </cell>
          <cell r="F1659">
            <v>103821</v>
          </cell>
          <cell r="G1659" t="str">
            <v>ExpertGroups/Karplanter/N</v>
          </cell>
          <cell r="H1659" t="str">
            <v>Karplanter</v>
          </cell>
          <cell r="I1659" t="str">
            <v>Karplanter</v>
          </cell>
          <cell r="J1659" t="str">
            <v>AlienSpecie</v>
          </cell>
          <cell r="N1659">
            <v>3</v>
          </cell>
          <cell r="O1659" t="str">
            <v>V</v>
          </cell>
          <cell r="Q1659">
            <v>1</v>
          </cell>
          <cell r="T1659" t="str">
            <v>LO</v>
          </cell>
          <cell r="U1659">
            <v>2</v>
          </cell>
          <cell r="V1659" t="str">
            <v>3AB,1</v>
          </cell>
          <cell r="X1659">
            <v>2</v>
          </cell>
          <cell r="Y1659">
            <v>3</v>
          </cell>
          <cell r="Z1659">
            <v>1</v>
          </cell>
          <cell r="AA1659">
            <v>1930</v>
          </cell>
          <cell r="AB1659" t="str">
            <v>terrestrial</v>
          </cell>
          <cell r="AD1659" t="str">
            <v>unknown</v>
          </cell>
          <cell r="AE1659" t="str">
            <v>yes</v>
          </cell>
          <cell r="AF1659" t="str">
            <v>unknown</v>
          </cell>
          <cell r="AI1659">
            <v>50</v>
          </cell>
          <cell r="AJ1659" t="str">
            <v>V</v>
          </cell>
          <cell r="AL1659">
            <v>1</v>
          </cell>
          <cell r="AM1659" t="str">
            <v>importDirect</v>
          </cell>
          <cell r="AN1659">
            <v>3</v>
          </cell>
          <cell r="AO1659" t="str">
            <v>introductionEscaped,spreadNaturalDispersal</v>
          </cell>
          <cell r="AP1659" t="str">
            <v>Ve,Te,Va</v>
          </cell>
          <cell r="AQ1659">
            <v>32</v>
          </cell>
          <cell r="AR1659">
            <v>10</v>
          </cell>
          <cell r="AS1659">
            <v>320</v>
          </cell>
          <cell r="AT1659">
            <v>14000</v>
          </cell>
          <cell r="AU1659">
            <v>960</v>
          </cell>
          <cell r="AV1659">
            <v>50</v>
          </cell>
          <cell r="AW1659" t="str">
            <v>Ingen kjent effekt</v>
          </cell>
          <cell r="AX1659" t="str">
            <v>Ingen kjent effekt</v>
          </cell>
          <cell r="BC1659" t="str">
            <v>Ingen kjent effekt</v>
          </cell>
          <cell r="BD1659" t="str">
            <v>Ingen kjent effekt</v>
          </cell>
          <cell r="BE1659" t="str">
            <v>no</v>
          </cell>
          <cell r="BF1659" t="str">
            <v>no</v>
          </cell>
          <cell r="BG1659" t="str">
            <v>V</v>
          </cell>
          <cell r="BK1659" t="str">
            <v>temperate_nemoral:Europe,Asia|subtropic_mediterranean:Europe,Asia,Africa</v>
          </cell>
          <cell r="BM1659" t="str">
            <v>temperate_boreal:Europe|temperate_nemoral:Europe,Asia,Oceania,NorthAndCentralAmerica|subtropic_mediterranean:Europe,Asia,Africa,Oceania,NorthAndCentralAmerica</v>
          </cell>
          <cell r="BO1659">
            <v>3</v>
          </cell>
          <cell r="BQ1659" t="str">
            <v>X</v>
          </cell>
          <cell r="BR1659" t="str">
            <v>RedListCategoryLevel</v>
          </cell>
          <cell r="BT1659">
            <v>3</v>
          </cell>
          <cell r="BV1659" t="str">
            <v>X</v>
          </cell>
          <cell r="BW1659" t="str">
            <v>SpreadYearlyIncreaseCalculatedExpansionSpeed</v>
          </cell>
          <cell r="BX1659">
            <v>385.72</v>
          </cell>
          <cell r="BY1659">
            <v>1</v>
          </cell>
          <cell r="CB1659" t="str">
            <v>T4,T4,T35,T43</v>
          </cell>
          <cell r="CC1659">
            <v>1</v>
          </cell>
          <cell r="CH1659">
            <v>1</v>
          </cell>
          <cell r="CM1659">
            <v>1</v>
          </cell>
          <cell r="CQ1659">
            <v>1</v>
          </cell>
          <cell r="CU1659">
            <v>1</v>
          </cell>
          <cell r="CX1659">
            <v>0</v>
          </cell>
          <cell r="CY1659">
            <v>1</v>
          </cell>
          <cell r="DB1659">
            <v>0</v>
          </cell>
          <cell r="DC1659" t="str">
            <v>Svartfuru&lt;em&gt; Pinus nigra &lt;/em&gt;er et stort, sentvoksende tre med frøformering. Arten er skogdannende i de sørligste fjellstrøkene i Mellom-Europa og rundt Middelhavet fra Maghreb i Nordvest-Afrika øst til Tyrkia og til Krim ved Svartehavet.</v>
          </cell>
          <cell r="DD1659" t="str">
            <v>&lt;p&gt;Svartfuru&lt;em&gt; &lt;/em&gt;er relativt ny i dyrkning i Norge. De eldste herbariebeleggene er fra 1930 (VA Kristiansand: Baneheia) og 1933 (VA Mandal: Vestnes), men det er usikkert om dette kan være tatt fra plantete trær. Arten er langlevd med anslått generasjonstid på 50 år. På 2000-tallet virker det som trær på ulike steder har begynt å nå reproduktiv alder og har frødd seg ut i nærliggende skog og kratt. Ingen forvillete forekomster har foreløpig mer enn &amp;#233:n generasjon, men det kan bare være et spørsmål om tid.&lt;/p&gt;</v>
          </cell>
          <cell r="DE1659" t="str">
            <v>Svartfuru er et pent tre, men er relativt ny i dyrkning i Norge. Frøene har vinge og spres med vind over rimelig lange distanser, kanskje opp til kilometer.&lt;br/&gt; Bartrær dyrket i hager vokser raskere og blir også raskere fertile. De har også en stor produksjon av frø, det er derfor grunn til å tro at disse kan utgjøre et stort potensial for spredning i landet.</v>
          </cell>
          <cell r="DF1659" t="str">
            <v>Arten har et moderat invasjonspotensiale (med usikkerhet til begrenset), som kombinasjon av moderat (til begrenset) median levetid og moderat (til begrenset) ekspansjonshastighet.</v>
          </cell>
          <cell r="DG1659" t="str">
            <v>Arten har ingen kjente negative økologisk effekter.</v>
          </cell>
          <cell r="DH1659" t="str">
            <v>&lt;p&gt;Svartfuru vurderes til låg økologisk risiko, og bare på grunn av invasjonspotensialet. Det er lite trolig at denne arten vil bli noe problem i norsk natur. &lt;br/&gt;&lt;/p&gt;</v>
          </cell>
          <cell r="DI1659">
            <v>0</v>
          </cell>
        </row>
        <row r="1660">
          <cell r="B1660" t="str">
            <v>Myosotis sylvatica</v>
          </cell>
          <cell r="C1660" t="str">
            <v>Hoffm.</v>
          </cell>
          <cell r="D1660" t="str">
            <v>skogforglemmegei</v>
          </cell>
          <cell r="E1660">
            <v>134741</v>
          </cell>
          <cell r="F1660">
            <v>101033</v>
          </cell>
          <cell r="G1660" t="str">
            <v>ExpertGroups/Karplanter/N</v>
          </cell>
          <cell r="H1660" t="str">
            <v>Karplanter</v>
          </cell>
          <cell r="I1660" t="str">
            <v>Karplanter</v>
          </cell>
          <cell r="J1660" t="str">
            <v>AlienSpecie</v>
          </cell>
          <cell r="N1660">
            <v>4</v>
          </cell>
          <cell r="Q1660">
            <v>1</v>
          </cell>
          <cell r="T1660" t="str">
            <v>PH</v>
          </cell>
          <cell r="U1660">
            <v>3</v>
          </cell>
          <cell r="V1660" t="str">
            <v>4A,1</v>
          </cell>
          <cell r="X1660">
            <v>3</v>
          </cell>
          <cell r="Y1660">
            <v>4</v>
          </cell>
          <cell r="Z1660">
            <v>1</v>
          </cell>
          <cell r="AA1660">
            <v>1873</v>
          </cell>
          <cell r="AB1660" t="str">
            <v>terrestrial</v>
          </cell>
          <cell r="AD1660" t="str">
            <v>unknown</v>
          </cell>
          <cell r="AE1660" t="str">
            <v>yes</v>
          </cell>
          <cell r="AF1660" t="str">
            <v>unknown</v>
          </cell>
          <cell r="AG1660">
            <v>1873</v>
          </cell>
          <cell r="AH1660" t="str">
            <v>Ak Asker</v>
          </cell>
          <cell r="AI1660">
            <v>5</v>
          </cell>
          <cell r="AJ1660" t="str">
            <v>V</v>
          </cell>
          <cell r="AL1660">
            <v>2</v>
          </cell>
          <cell r="AM1660" t="str">
            <v>importDirect</v>
          </cell>
          <cell r="AN1660">
            <v>4</v>
          </cell>
          <cell r="AO1660" t="str">
            <v>introductionEscaped,spreadNaturalDispersal</v>
          </cell>
          <cell r="AP1660" t="str">
            <v>Øs,OsA,He,Op,Bu,Ve,Te,Aa,Va,Ro,Ho,Sf,Mr,St,Nt,No,Tr,Fi</v>
          </cell>
          <cell r="AQ1660">
            <v>1600</v>
          </cell>
          <cell r="AR1660">
            <v>6</v>
          </cell>
          <cell r="AS1660">
            <v>9600</v>
          </cell>
          <cell r="AT1660">
            <v>315000</v>
          </cell>
          <cell r="AU1660">
            <v>14400</v>
          </cell>
          <cell r="AV1660">
            <v>50</v>
          </cell>
          <cell r="AW1660" t="str">
            <v>Ingen kjent effekt</v>
          </cell>
          <cell r="AX1660" t="str">
            <v>Ingen kjent effekt</v>
          </cell>
          <cell r="BC1660" t="str">
            <v>Ingen kjent effekt</v>
          </cell>
          <cell r="BD1660" t="str">
            <v>Ingen kjent effekt</v>
          </cell>
          <cell r="BE1660" t="str">
            <v>no</v>
          </cell>
          <cell r="BF1660" t="str">
            <v>no</v>
          </cell>
          <cell r="BK1660" t="str">
            <v>temperate_nemoral:Europe,Asia|subtropic_mediterranean:Europe,Asia</v>
          </cell>
          <cell r="BM1660" t="str">
            <v>temperate_nemoral:Europe,Asia,Oceania,NorthAndCentralAmerica|subtropic_mediterranean:Europe,Asia,Oceania,NorthAndCentralAmerica|subtropic_caperegion:Africa|subtropic_highlands:Asia</v>
          </cell>
          <cell r="BO1660">
            <v>4</v>
          </cell>
          <cell r="BR1660" t="str">
            <v>RedListCategoryLevel</v>
          </cell>
          <cell r="BT1660">
            <v>3</v>
          </cell>
          <cell r="BW1660" t="str">
            <v>SpreadYearlyIncreaseObservations</v>
          </cell>
          <cell r="BX1660">
            <v>322</v>
          </cell>
          <cell r="BY1660">
            <v>1</v>
          </cell>
          <cell r="CB1660" t="str">
            <v>T4,T21,T24,T32,T35,T37,T40,T43</v>
          </cell>
          <cell r="CC1660">
            <v>1</v>
          </cell>
          <cell r="CH1660">
            <v>1</v>
          </cell>
          <cell r="CM1660">
            <v>1</v>
          </cell>
          <cell r="CQ1660">
            <v>1</v>
          </cell>
          <cell r="CU1660">
            <v>1</v>
          </cell>
          <cell r="CX1660">
            <v>0</v>
          </cell>
          <cell r="CY1660">
            <v>1</v>
          </cell>
          <cell r="DB1660">
            <v>0</v>
          </cell>
          <cell r="DC1660" t="str">
            <v>Skogforglemmegei &lt;i&gt;Myosotis sylvatica&lt;/i&gt; stammer fra skog- og åstrakter i Europa nord til Danmark og Sør-Sverige, og Vest-Asia. Den er en langlevd flerårig urt med frøreproduksjon, men nesten uten klonal vekst.&lt;br/&gt;Den hovedsakelig nemorale arten skogforglemmegei ble før ca. 1950 ikke holdt atskilt fra den montane og alpine arten fjellforglemmegei &lt;em&gt;M. decumbens&lt;/em&gt;, som er hjemlig i Norge. Denne sammenblandingen gjør at alle eldre opplysninger under navnet &lt;em&gt;M. sylvatica &lt;/em&gt;er ubrukbare (og i Bergensherbariet også nyere opplysninger fram til 2000-tallet), og at kartet i Artskart er ubrukelig (70 % av opplysningene er med sikkerhet feil).&lt;br/&gt;</v>
          </cell>
          <cell r="DD1660" t="str">
            <v>&lt;p&gt;Skogforglemmegei er en gammel og populær hagestaude, dyrket på 1700-tallet, men første funn utafor hager synes å være fra 1870-åra i og rundt Oslo, Stavanger og Bergen. Arten har hatt en uvanlig jamn ekspansjon i hele perioden etter 1875, er solid naturalisert i Sør- og Midt-Norge, og er i ferd med å bli det i Nord-Norge også, men synes fortsatt å være sjelden og kanskje ustabil på Vestlandet. Den er hardfør i praktisk talt hele Norge og er funnet forvillet nord til Fi Porsanger. Årsaken til at dens hjemlige utbredelse bare når nord til Danmark og Sør-Sverige er, med stor sannsynlighet, at den ennå ikke har rukket å spre seg lengre nordover i inneværende mellomistid.&lt;/p&gt;</v>
          </cell>
          <cell r="DE1660" t="str">
            <v>Arten er innført som hageplante. Den er spredt ut fra hager ved egenspredning med delfrukter som spres med dyr og folk, og ved utkast fra hager. Viderespredning i naturen med delfrukter.</v>
          </cell>
          <cell r="DF1660" t="str">
            <v>Invasjonspotensialet er stort, en kombinasjon av maksimum median levetid og moderat ekspansjonshastighet.</v>
          </cell>
          <cell r="DG1660" t="str">
            <v>Det er ingen kjente negative økologiske effekter knyttet til arten. Vi har lurt på om de to morfologisk ganske like og systematisk nærstående artene skogforglemmegei og fjellforglemmegei (den siste hjemlig) kunne være interfertile, men vi har ikke funnet belegg for dette i litteraturen og heller ikke støtte for hybridisering i det norske herbariematerialet.</v>
          </cell>
          <cell r="DH1660" t="str">
            <v>&lt;p&gt;Skogforglemmegei vurderes til å ha potensielt høg økologisk risiko, men dette er bare på grunn av at den forekommer i stor mengde og øker på nokså raskt. Arten er blitt en integrert del av den nemorale floraen i mange skogtyper sørpå, der den synes å finne sin egen plass uten å fortrenge noen andre, og den er under integrering også nordover. Arten er fortsatt under fortetning og blir tydelig hyppigere for hvert tiår.&lt;br/&gt;&lt;/p&gt;</v>
          </cell>
          <cell r="DI1660">
            <v>0</v>
          </cell>
        </row>
        <row r="1661">
          <cell r="B1661" t="str">
            <v>Prunus cerasifera</v>
          </cell>
          <cell r="C1661" t="str">
            <v>Ehrh.</v>
          </cell>
          <cell r="D1661" t="str">
            <v>kirsebærplomme</v>
          </cell>
          <cell r="E1661">
            <v>63329</v>
          </cell>
          <cell r="F1661">
            <v>103369</v>
          </cell>
          <cell r="G1661" t="str">
            <v>ExpertGroups/Karplanter/N</v>
          </cell>
          <cell r="H1661" t="str">
            <v>Karplanter</v>
          </cell>
          <cell r="I1661" t="str">
            <v>Karplanter</v>
          </cell>
          <cell r="J1661" t="str">
            <v>AlienSpecie</v>
          </cell>
          <cell r="N1661">
            <v>3</v>
          </cell>
          <cell r="Q1661">
            <v>1</v>
          </cell>
          <cell r="T1661" t="str">
            <v>LO</v>
          </cell>
          <cell r="U1661">
            <v>2</v>
          </cell>
          <cell r="V1661" t="str">
            <v>3AB,1</v>
          </cell>
          <cell r="X1661">
            <v>4</v>
          </cell>
          <cell r="Y1661">
            <v>4</v>
          </cell>
          <cell r="Z1661">
            <v>2</v>
          </cell>
          <cell r="AA1661">
            <v>1908</v>
          </cell>
          <cell r="AB1661" t="str">
            <v>terrestrial</v>
          </cell>
          <cell r="AD1661" t="str">
            <v>unknown</v>
          </cell>
          <cell r="AE1661" t="str">
            <v>yes</v>
          </cell>
          <cell r="AF1661" t="str">
            <v>unknown</v>
          </cell>
          <cell r="AG1661">
            <v>1961</v>
          </cell>
          <cell r="AH1661" t="str">
            <v>Ak Asker: Østsiden av Gjellumvatnet</v>
          </cell>
          <cell r="AI1661">
            <v>20</v>
          </cell>
          <cell r="AJ1661" t="str">
            <v>V</v>
          </cell>
          <cell r="AL1661">
            <v>1</v>
          </cell>
          <cell r="AM1661" t="str">
            <v>importDirect</v>
          </cell>
          <cell r="AN1661">
            <v>3</v>
          </cell>
          <cell r="AO1661" t="str">
            <v>spreadNaturalDispersal,introductionEscaped</v>
          </cell>
          <cell r="AP1661" t="str">
            <v>Øs,OsA,Bu,Ve,Te,Aa,Va,Ro,Ho,Mr</v>
          </cell>
          <cell r="AQ1661">
            <v>240</v>
          </cell>
          <cell r="AR1661">
            <v>5</v>
          </cell>
          <cell r="AS1661">
            <v>1200</v>
          </cell>
          <cell r="AT1661">
            <v>100000</v>
          </cell>
          <cell r="AU1661">
            <v>3600</v>
          </cell>
          <cell r="AV1661">
            <v>50</v>
          </cell>
          <cell r="AW1661" t="str">
            <v>Ingen kjent effekt</v>
          </cell>
          <cell r="AX1661" t="str">
            <v>Ingen kjent effekt</v>
          </cell>
          <cell r="BC1661" t="str">
            <v>Ingen kjent effekt</v>
          </cell>
          <cell r="BD1661" t="str">
            <v>Ingen kjent effekt</v>
          </cell>
          <cell r="BE1661" t="str">
            <v>no</v>
          </cell>
          <cell r="BF1661" t="str">
            <v>no</v>
          </cell>
          <cell r="BG1661" t="str">
            <v>V</v>
          </cell>
          <cell r="BK1661" t="str">
            <v>temperate_nemoral:Europe,Asia|temperate_dry:Asia|subtropic_mediterranean:Europe,Asia</v>
          </cell>
          <cell r="BM1661" t="str">
            <v>temperate_boreal:Europe|temperate_nemoral:Europe,Asia,Oceania,NorthAndCentralAmerica|temperate_dry:Asia|subtropic_mediterranean:Europe,Asia,Oceania,NorthAndCentralAmerica,SouthAmerica</v>
          </cell>
          <cell r="BO1661">
            <v>3</v>
          </cell>
          <cell r="BR1661" t="str">
            <v>RedListCategoryLevel</v>
          </cell>
          <cell r="BT1661">
            <v>3</v>
          </cell>
          <cell r="BW1661" t="str">
            <v>SpreadYearlyIncreaseObservations</v>
          </cell>
          <cell r="BX1661">
            <v>320</v>
          </cell>
          <cell r="BY1661">
            <v>1</v>
          </cell>
          <cell r="CB1661" t="str">
            <v>T4,T35,T32,T37-C-3,T43,T4-C-3,T4-C-4,T4-C-8</v>
          </cell>
          <cell r="CC1661">
            <v>1</v>
          </cell>
          <cell r="CH1661">
            <v>1</v>
          </cell>
          <cell r="CL1661" t="str">
            <v>T4</v>
          </cell>
          <cell r="CM1661">
            <v>1</v>
          </cell>
          <cell r="CQ1661">
            <v>1</v>
          </cell>
          <cell r="CU1661">
            <v>1</v>
          </cell>
          <cell r="CX1661">
            <v>0</v>
          </cell>
          <cell r="CY1661">
            <v>1</v>
          </cell>
          <cell r="DB1661">
            <v>0</v>
          </cell>
          <cell r="DC1661" t="str">
            <v>Kirsebærplomme &lt;em&gt;Prunus cerasifera&lt;/em&gt; er en busk eller lite tre fra Balkan og Vest-Asia. Den er mye dyrket i hekk- og leplantninger og delvis også brukt som grunnstamme for dyrking av ulike plommesorter. Den formerer seg seksuelt med saftige steinfrukter. Den kan også ha litt klonal formering med rotskudd, men i mindre omfang enn mange andre &lt;i&gt;Prunus&lt;/i&gt;-arter (T. Berg pers. medd.).</v>
          </cell>
          <cell r="DD1661" t="str">
            <v>&lt;p&gt;De første registreringene av arten i Vf Tjøme: Hvasser 1906 og VA Mandal: Skjernøya 1947 anses som mulig plantete, men på Hvasser ble arten funnet forvillet mange år senere (1990), trolig med kontinuitet tilbake til førstefunnet. Det er relativt få funn av antatt forvillete planter før 1970, men det øker kraftig på fra 1989 og fram til i dag. Funnene er konsentrert til Oslo, Akershus, Buskerud og Vestfold, men det finnes også spredte funn på Sør- og Vestlandet. Mønsteret tyder på at denne arten vil øke på også i den nærmeste framtid.&lt;/p&gt;</v>
          </cell>
          <cell r="DE1661" t="str">
            <v>Arten er innført som hageplante. De saftige steinfruktene spres med fugl, potensielt over lange avstander (km).</v>
          </cell>
          <cell r="DF1661" t="str">
            <v>Arten har et moderat invasjonspotensial, et resultat av moderate skår på både median levetid en ekspansjonshastighet.</v>
          </cell>
          <cell r="DG1661" t="str">
            <v>Det er uklart hva slags økologiske effekter kirsebærplomme eventuelt vil kunne komme til å få, men noe fortrengning kan forventes. Vi har imidlertid ikke grunnlag for å anta at noen av terskselverdiene i kriteriesettet overskrides, og den økologiske effekten blir dermed å betrakte som ingen kjent.</v>
          </cell>
          <cell r="DH1661" t="str">
            <v>&lt;p&gt;Kirsebærplomme vurderes til låg økologisk risiko, og utelukkende på grunn av et moderat invasjonspotensial.&lt;/p&gt;</v>
          </cell>
          <cell r="DI1661">
            <v>0</v>
          </cell>
        </row>
        <row r="1662">
          <cell r="B1662" t="str">
            <v>Prunus laurocerasus</v>
          </cell>
          <cell r="C1662" t="str">
            <v>L.</v>
          </cell>
          <cell r="D1662" t="str">
            <v>laurbærhegg</v>
          </cell>
          <cell r="E1662">
            <v>84856</v>
          </cell>
          <cell r="F1662">
            <v>127993</v>
          </cell>
          <cell r="G1662" t="str">
            <v>ExpertGroups/Karplanter/N</v>
          </cell>
          <cell r="H1662" t="str">
            <v>Karplanter</v>
          </cell>
          <cell r="I1662" t="str">
            <v>Karplanter</v>
          </cell>
          <cell r="J1662" t="str">
            <v>AlienSpecie</v>
          </cell>
          <cell r="N1662">
            <v>3</v>
          </cell>
          <cell r="Q1662">
            <v>1</v>
          </cell>
          <cell r="T1662" t="str">
            <v>LO</v>
          </cell>
          <cell r="U1662">
            <v>2</v>
          </cell>
          <cell r="V1662" t="str">
            <v>3B,1</v>
          </cell>
          <cell r="AA1662">
            <v>2013</v>
          </cell>
          <cell r="AB1662" t="str">
            <v>terrestrial</v>
          </cell>
          <cell r="AD1662" t="str">
            <v>unknown</v>
          </cell>
          <cell r="AE1662" t="str">
            <v>no</v>
          </cell>
          <cell r="AF1662" t="str">
            <v>yes</v>
          </cell>
          <cell r="AI1662">
            <v>20</v>
          </cell>
          <cell r="AJ1662" t="str">
            <v>V</v>
          </cell>
          <cell r="AL1662">
            <v>1</v>
          </cell>
          <cell r="AM1662" t="str">
            <v>importDirect</v>
          </cell>
          <cell r="AN1662">
            <v>3</v>
          </cell>
          <cell r="AO1662" t="str">
            <v>introductionEscaped</v>
          </cell>
          <cell r="AP1662" t="str">
            <v>Aa,Va,Ro,Ho,Mr</v>
          </cell>
          <cell r="AQ1662">
            <v>44</v>
          </cell>
          <cell r="AR1662">
            <v>6</v>
          </cell>
          <cell r="AS1662">
            <v>264</v>
          </cell>
          <cell r="AT1662">
            <v>44000</v>
          </cell>
          <cell r="AU1662">
            <v>1400</v>
          </cell>
          <cell r="AV1662">
            <v>75</v>
          </cell>
          <cell r="AW1662" t="str">
            <v>Planten inneholder cyanogene glukosider, og er giftig for mennesker.</v>
          </cell>
          <cell r="AX1662" t="str">
            <v>Ingen kjent effekt</v>
          </cell>
          <cell r="BC1662" t="str">
            <v>Ingen kjent effekt</v>
          </cell>
          <cell r="BD1662" t="str">
            <v>Ingen kjent effekt</v>
          </cell>
          <cell r="BE1662" t="str">
            <v>no</v>
          </cell>
          <cell r="BF1662" t="str">
            <v>no</v>
          </cell>
          <cell r="BG1662" t="str">
            <v>V</v>
          </cell>
          <cell r="BK1662" t="str">
            <v>temperate_nemoral:Europe,Asia|temperate_dry:Asia|subtropic_mediterranean:Europe,Asia</v>
          </cell>
          <cell r="BM1662" t="str">
            <v>temperate_nemoral:Europe,Asia,Oceania,NorthAndCentralAmerica|temperate_dry:Asia|subtropic_mediterranean:Europe,Asia,Oceania,NorthAndCentralAmerica</v>
          </cell>
          <cell r="BO1662">
            <v>2</v>
          </cell>
          <cell r="BP1662" t="str">
            <v>X</v>
          </cell>
          <cell r="BR1662" t="str">
            <v>RedListCategoryLevel</v>
          </cell>
          <cell r="BT1662">
            <v>3</v>
          </cell>
          <cell r="BW1662" t="str">
            <v>SpreadYearlyIncreaseCalculatedExpansionSpeed</v>
          </cell>
          <cell r="BX1662">
            <v>299.95999999999998</v>
          </cell>
          <cell r="BY1662">
            <v>1</v>
          </cell>
          <cell r="CB1662" t="str">
            <v>T4,T43,T35</v>
          </cell>
          <cell r="CC1662">
            <v>1</v>
          </cell>
          <cell r="CH1662">
            <v>1</v>
          </cell>
          <cell r="CL1662" t="str">
            <v>T4</v>
          </cell>
          <cell r="CM1662">
            <v>1</v>
          </cell>
          <cell r="CQ1662">
            <v>1</v>
          </cell>
          <cell r="CU1662">
            <v>1</v>
          </cell>
          <cell r="CX1662">
            <v>0</v>
          </cell>
          <cell r="CY1662">
            <v>1</v>
          </cell>
          <cell r="DB1662">
            <v>0</v>
          </cell>
          <cell r="DC1662" t="str">
            <v>Laurbærhegg &lt;em&gt;Prunus laurocerasus&lt;/em&gt; er en vintergrønn busk i rosefamilien. Arten kommer fra Balkan og områder ved Svartehavet og Kaspihavet. Det er grunn til å anta at klimaendringene har ført til at arten nå produserer steinfrukter med modne frø langs sørvestkysten i Norge. Dette er i overensstemmelse med Berger et al. (2007) som vurderer det til at arten nå har potensial for etablering i dette området.</v>
          </cell>
          <cell r="DD1662" t="str">
            <v>Laurbærhegg ble først dokumentert i AA Grimstad 2002 og i VA Kristiansand i 2001, begge steder som "forvillet" i gammel hage/hageanlegg. Arten er nå funnet trolig frøforvillet i Aust-Agder, Vest-Agder, Rogaland, Hordaland og Møre og Romsdal, med hele åtte nye funn i 2016 og 2017. I denne vurderingen er artsobservasjoner fra de siste månedene også inkludert (til og med september 2017).</v>
          </cell>
          <cell r="DE1662" t="str">
            <v>Arten har lenge være en populær hageplante på Vestlandet. Frøene spres med fugler, men arten kan også vokse klonalt med rotskudd, stammeskudd og senkere.</v>
          </cell>
          <cell r="DF1662" t="str">
            <v>Laurbærhegg har et moderat invasjonspotensial på grunn av en begrenset (med usikkerhet til moderat) median levetid og en moderat ekspansjonshastighet.</v>
          </cell>
          <cell r="DG1662" t="str">
            <v>&lt;p&gt;Laurbærhegg vurderes til ingen kjent negativ økologisk effekt. Arten har potensial for å konkurrere ut stedegne arter med vegetativ spredning. Dette gir ikke grunnlag for en forventet reduksjon på minst 15 % i bestandsstørrelsen til minst et stedegen delpopulasjon i løpet av 10 år. Interaksjonens styrke blir derfor svak.&lt;/p&gt;&lt;p&gt; &lt;/p&gt;&lt;p&gt;Arten er i likhet med en rekke andre planteslag dessuten vektor for spredning av et patogen (&lt;i&gt;Phytophthora ramorum&lt;/i&gt;). Vi har valgt ikke å angi noen effekt i tilknytning til forvilling av arten fordi hovedkilden til spredning er innførsel og dyrkning av infisert materiale, ikke forvilling, og spesielt ikke forvilling med frø fordi frøene trolig ikke sprer patogenet.&lt;/p&gt;&lt;p&gt; &lt;/p&gt;&lt;p&gt;All import av laurbærhegg&lt;i&gt; &lt;/i&gt;til Norge medfører fare for import av greindreper &lt;i&gt;Phytophthora ramorum&lt;/i&gt; og trolig også andre &lt;i&gt;Phytophthora&lt;/i&gt;-arter. Både jord og plantedeler (trolig ikke frø) kan være infisert av &lt;i&gt;Phytophthora&lt;/i&gt;. Greindreper sprer seg naturlig ved hjelp av vann, dyr, luft og vind (Sundheim et al. 2009). Greindreper og en annen &lt;i&gt;Phytophthora&lt;/i&gt;-art angriper og tar livet av blåbær i England, og det er grunn til å tro at det kan være en fare for det samme i Norge, spesielt på Vestlandet (Herrero et al. 2010). Det er iverksatt tiltak for å hindre innførsel av &lt;i&gt;Phytophthora &lt;/i&gt;ved import av levende planter, men det er nok trolig ikke mulig å få satt en stopper for innførsel av &lt;i&gt;Phytophthora &lt;/i&gt;så lenge levende planter i jord importeres til landet i stort omfang.&lt;/p&gt;</v>
          </cell>
          <cell r="DH1662" t="str">
            <v>Laurbærhegg vurderes til låg økologisk risiko, og foreløpig bare på grunn av invasjonspotensialet. Arten ble ikke risikovurdert i Norsk svarteliste for arter 2012 da den ble antatt å være for varmekrevende til å reprodusere og danne populasjon i Norge. Den var dessuten da bare kjent fra to funn.</v>
          </cell>
          <cell r="DI1662">
            <v>1</v>
          </cell>
        </row>
        <row r="1663">
          <cell r="B1663" t="str">
            <v>Syringa komarowii</v>
          </cell>
          <cell r="C1663" t="str">
            <v>C.K.Schneid.</v>
          </cell>
          <cell r="E1663">
            <v>145573</v>
          </cell>
          <cell r="F1663">
            <v>128799</v>
          </cell>
          <cell r="G1663" t="str">
            <v>ExpertGroups/Karplanter/N</v>
          </cell>
          <cell r="H1663" t="str">
            <v>Karplanter</v>
          </cell>
          <cell r="I1663" t="str">
            <v>Karplanter</v>
          </cell>
          <cell r="J1663" t="str">
            <v>AlienSpecie</v>
          </cell>
          <cell r="N1663">
            <v>3</v>
          </cell>
          <cell r="O1663" t="str">
            <v>V</v>
          </cell>
          <cell r="Q1663">
            <v>1</v>
          </cell>
          <cell r="T1663" t="str">
            <v>LO</v>
          </cell>
          <cell r="U1663">
            <v>2</v>
          </cell>
          <cell r="V1663" t="str">
            <v>3B,1</v>
          </cell>
          <cell r="AA1663">
            <v>2009</v>
          </cell>
          <cell r="AB1663" t="str">
            <v>terrestrial</v>
          </cell>
          <cell r="AD1663" t="str">
            <v>unknown</v>
          </cell>
          <cell r="AE1663" t="str">
            <v>no</v>
          </cell>
          <cell r="AF1663" t="str">
            <v>unknown</v>
          </cell>
          <cell r="AI1663">
            <v>15</v>
          </cell>
          <cell r="AJ1663" t="str">
            <v>V</v>
          </cell>
          <cell r="AL1663">
            <v>1</v>
          </cell>
          <cell r="AM1663" t="str">
            <v>importDirect</v>
          </cell>
          <cell r="AN1663">
            <v>3</v>
          </cell>
          <cell r="AO1663" t="str">
            <v>introductionEscaped,introductionTransportpollution</v>
          </cell>
          <cell r="AP1663" t="str">
            <v>Øs,OsA,He,Bu</v>
          </cell>
          <cell r="AQ1663">
            <v>24</v>
          </cell>
          <cell r="AR1663">
            <v>5</v>
          </cell>
          <cell r="AS1663">
            <v>120</v>
          </cell>
          <cell r="AT1663">
            <v>6900</v>
          </cell>
          <cell r="AU1663">
            <v>360</v>
          </cell>
          <cell r="AV1663">
            <v>95</v>
          </cell>
          <cell r="AW1663" t="str">
            <v>Ingen kjent effekt</v>
          </cell>
          <cell r="AX1663" t="str">
            <v>Ingen kjent effekt</v>
          </cell>
          <cell r="BC1663" t="str">
            <v>Ingen kjent effekt</v>
          </cell>
          <cell r="BD1663" t="str">
            <v>Ingen kjent effekt</v>
          </cell>
          <cell r="BE1663" t="str">
            <v>no</v>
          </cell>
          <cell r="BF1663" t="str">
            <v>no</v>
          </cell>
          <cell r="BK1663" t="str">
            <v>temperate_nemoral:Asia</v>
          </cell>
          <cell r="BM1663" t="str">
            <v>temperate_nemoral:Europe,Asia</v>
          </cell>
          <cell r="BO1663">
            <v>2</v>
          </cell>
          <cell r="BR1663" t="str">
            <v>RedListCategoryLevel</v>
          </cell>
          <cell r="BT1663">
            <v>3</v>
          </cell>
          <cell r="BV1663" t="str">
            <v>X</v>
          </cell>
          <cell r="BW1663" t="str">
            <v>SpreadYearlyIncreaseCalculatedExpansionSpeed</v>
          </cell>
          <cell r="BX1663">
            <v>330.63</v>
          </cell>
          <cell r="BY1663">
            <v>1</v>
          </cell>
          <cell r="CB1663" t="str">
            <v>T35,T40</v>
          </cell>
          <cell r="CC1663">
            <v>1</v>
          </cell>
          <cell r="CH1663">
            <v>1</v>
          </cell>
          <cell r="CM1663">
            <v>1</v>
          </cell>
          <cell r="CQ1663">
            <v>1</v>
          </cell>
          <cell r="CU1663">
            <v>1</v>
          </cell>
          <cell r="CX1663">
            <v>0</v>
          </cell>
          <cell r="CY1663">
            <v>1</v>
          </cell>
          <cell r="DB1663">
            <v>0</v>
          </cell>
          <cell r="DC1663" t="str">
            <v>&lt;p&gt;Nikkesyrin &lt;em&gt;Syringa komarowii&lt;/em&gt;&lt;i&gt; &lt;/i&gt;er en om lag 2-3 m høy busk. Arten stammer fra sentrale Kina. Den kan danne klonale kratt ved rotskudd. Arten tåler kalde vintre og er nokså hardfør, minst til Troms. Vi kan derfor ikke utelukke at den kan spre seg med frø i landet selv om dette ennå ikke er dokumentert. Den frøsprer seg i Tyskland (B&amp;#246:hling 2009).&lt;/p&gt; &lt;p&gt;Arten er funnet _x0018_ nær vannkant_x0019_ , _x0018_ åpen veikant skog/åker_x0019_ , veikant, hagekant og utvokst med rotskudd fra hage. Det er rimelig å anta at disse funnene i hovedsak er fra sterkt endrete naturtyper. &lt;/p&gt;</v>
          </cell>
          <cell r="DD1663" t="str">
            <v>Nikkesyrin ble brukt mye i private hager på 1940- og 1950-tallet: den er også mye brukt i offentlige anlegg fra den tiden. Det er imidlertid først de senere årene den er blitt funnet forvillet. Første dokumenterte forvilling er fra Ak Asker: Sem i 2009. Den er også blitt funnet forvillet i Øf Aremark i 2009, Bu Drammen og Lier i 2014 og He: Hamar i 2015. Arten er trolig underrapportert.</v>
          </cell>
          <cell r="DE1663" t="str">
            <v>Nikkesyrin markedsføres med herdighet 6-7, og kan dyrkes i store deler av landet. Den har trolig potensial for å frøspre seg, men det er ikke dokumentert. Utkastet plantemateriale kan føre til etablering og videre spredning.</v>
          </cell>
          <cell r="DF1663" t="str">
            <v>&lt;p&gt;Invasjonspotensialet er moderat, med usikkerhet ned til begrenset. Dette er en kombinasjon av begrenset median levetid (mye på grunn av få forekomster foreløpig), og moderat (til begrenset) ekspansjonshastighet. Nikkesyrin har ganske nylig begynt å etablere seg i landet, det er derfor stor usikkerhet knyttet til ekspansjonshastigheten.&lt;/p&gt;</v>
          </cell>
          <cell r="DG1663" t="str">
            <v>&lt;p&gt;Det er ikke forventet noen signifikant negativ økologisk effekt av denne arten innen overskuelig framtid.&lt;/p&gt;</v>
          </cell>
          <cell r="DH1663" t="str">
            <v>Nikkesyrin vurderes til låg økologisk risiko, og bare på grunn av invasjonspotensialet.&lt;br/&gt;</v>
          </cell>
          <cell r="DI1663">
            <v>2</v>
          </cell>
        </row>
        <row r="1664">
          <cell r="B1664" t="str">
            <v>Conyza canadensis</v>
          </cell>
          <cell r="C1664" t="str">
            <v>(L.) Cronquist</v>
          </cell>
          <cell r="D1664" t="str">
            <v>hestehamp</v>
          </cell>
          <cell r="E1664">
            <v>131955</v>
          </cell>
          <cell r="F1664">
            <v>100521</v>
          </cell>
          <cell r="G1664" t="str">
            <v>ExpertGroups/Karplanter/N</v>
          </cell>
          <cell r="H1664" t="str">
            <v>Karplanter</v>
          </cell>
          <cell r="I1664" t="str">
            <v>Karplanter</v>
          </cell>
          <cell r="J1664" t="str">
            <v>AlienSpecie</v>
          </cell>
          <cell r="N1664">
            <v>4</v>
          </cell>
          <cell r="Q1664">
            <v>1</v>
          </cell>
          <cell r="T1664" t="str">
            <v>PH</v>
          </cell>
          <cell r="U1664">
            <v>3</v>
          </cell>
          <cell r="V1664" t="str">
            <v>4A,1</v>
          </cell>
          <cell r="X1664">
            <v>3</v>
          </cell>
          <cell r="Y1664">
            <v>4</v>
          </cell>
          <cell r="Z1664">
            <v>1</v>
          </cell>
          <cell r="AA1664">
            <v>1879</v>
          </cell>
          <cell r="AB1664" t="str">
            <v>terrestrial</v>
          </cell>
          <cell r="AD1664" t="str">
            <v>origin,unknown</v>
          </cell>
          <cell r="AE1664" t="str">
            <v>yes</v>
          </cell>
          <cell r="AF1664" t="str">
            <v>unknown</v>
          </cell>
          <cell r="AG1664">
            <v>1879</v>
          </cell>
          <cell r="AH1664" t="str">
            <v>Øf Fredrikstad: Øra og Halden: Mølen (begge ballast)</v>
          </cell>
          <cell r="AI1664">
            <v>1</v>
          </cell>
          <cell r="AJ1664" t="str">
            <v>V</v>
          </cell>
          <cell r="AN1664">
            <v>9</v>
          </cell>
          <cell r="AO1664" t="str">
            <v>introductionTransportpollution,introductionStowaway,spreadStowaway,spreadNaturalDispersal</v>
          </cell>
          <cell r="AP1664" t="str">
            <v>Øs,OsA,He,Op,Bu,Ve,Te,Aa,Va,Sf,St,Nt</v>
          </cell>
          <cell r="AQ1664">
            <v>1188</v>
          </cell>
          <cell r="AR1664">
            <v>3</v>
          </cell>
          <cell r="AS1664">
            <v>3564</v>
          </cell>
          <cell r="AT1664">
            <v>290000</v>
          </cell>
          <cell r="AU1664">
            <v>7000</v>
          </cell>
          <cell r="AV1664">
            <v>90</v>
          </cell>
          <cell r="AW1664" t="str">
            <v>Ingen kjent effekt</v>
          </cell>
          <cell r="AX1664" t="str">
            <v>Ingen kjent effekt</v>
          </cell>
          <cell r="BC1664" t="str">
            <v>Ingen kjent effekt</v>
          </cell>
          <cell r="BD1664" t="str">
            <v>Ingen kjent effekt</v>
          </cell>
          <cell r="BE1664" t="str">
            <v>no</v>
          </cell>
          <cell r="BF1664" t="str">
            <v>no</v>
          </cell>
          <cell r="BK1664" t="str">
            <v>temperate_boreal:NorthAndCentralAmerica|temperate_nemoral:NorthAndCentralAmerica|temperate_dry:NorthAndCentralAmerica|subtropic_mediterranean:NorthAndCentralAmerica</v>
          </cell>
          <cell r="BM1664" t="str">
            <v>temperate_boreal:Europe,NorthAndCentralAmerica|temperate_nemoral:Europe,Asia,Oceania,NorthAndCentralAmerica,SouthAmerica|temperate_dry:Europe,Asia,NorthAndCentralAmerica,SouthAmerica|subtropic_unspecified:Asia,Africa,Oceania,NorthAndCentralAmerica,SouthAmerica|subtropic_mediterranean:Europe,Asia,Africa|subtropic_dry:Africa|subtropic_caperegion:Africa|subtropic_highlands:SouthAmerica|tropic:Asia,Africa,Oceania,NorthAndCentralAmerica,SouthAmerica</v>
          </cell>
          <cell r="BO1664">
            <v>4</v>
          </cell>
          <cell r="BR1664" t="str">
            <v>RedListCategoryLevel</v>
          </cell>
          <cell r="BT1664">
            <v>3</v>
          </cell>
          <cell r="BW1664" t="str">
            <v>SpreadYearlyIncreaseObservations</v>
          </cell>
          <cell r="BX1664">
            <v>284</v>
          </cell>
          <cell r="BY1664">
            <v>1</v>
          </cell>
          <cell r="CB1664" t="str">
            <v>T24,T29,T35,T37,T39,T40,T41,T42,T43,T44,T45</v>
          </cell>
          <cell r="CC1664">
            <v>1</v>
          </cell>
          <cell r="CH1664">
            <v>1</v>
          </cell>
          <cell r="CM1664">
            <v>1</v>
          </cell>
          <cell r="CQ1664">
            <v>1</v>
          </cell>
          <cell r="CU1664">
            <v>1</v>
          </cell>
          <cell r="CX1664">
            <v>0</v>
          </cell>
          <cell r="CY1664">
            <v>1</v>
          </cell>
          <cell r="DB1664">
            <v>0</v>
          </cell>
          <cell r="DC1664" t="str">
            <v>Hestehamp &lt;em&gt;Conyza canadensis &lt;/em&gt;er en vidt utbredt nordamerikansk, ettårig art som er blitt et kosmopolittisk ugras. Den inntar alle typer åpen, forstyrret mark, men trenger lite inn i mindre forstyrrete naturtyper. Den har stor frøformering, og fruktene kan spres med vind (sveveapparat), dyr og folk.</v>
          </cell>
          <cell r="DD1664" t="str">
            <v>&lt;p&gt;Hestehamp kom inn med ballastjord i siste halvdel av 1800-tallet, med første funn i Øf Halden (Mølen) og Fredrikstad (Øra) i 1879. Arten er ettårig og synes å ha blitt rimelig stabil fra de første årene, men uten særlig spredning ut fra innførselsstedene. Alle funn fram til 1920 kan knyttes til ballastplasser - dvs. primære innførselssteder - i kystbyene i Østfold, Oslo, Vestfold, Aust-Agder og Vest-Agder, muligens med unntak for et bryggefunn i Ho Bergen i 1920. I perioden 1920-1940 ble arten nesten borte igjen, bare med noen få funn på gamle ballastplasser og i havner i Østfold, to møllefunn i Te Skien og ST Skaun, og funn på jernbanestasjonen i Øf Fredrikstad i 1936 og 1940. Jernbanen ble en hovedspredningsvei. Under krigen var det ikke mulig å botanisere på jernbaneområdene, men fra 1944-1945 begynner arten å bli funnet flere steder tilknyttet jernbanen: Drammen stasjon 1945, Loenga i Oslo 1946, Eidanger stasjon i Te Porsgrunn 1951, Borgestad stasjon i Te Skien 1952, og også på et par industristeder på Vestlandet (Ro Sauda 1944, SF Årdal 1953), i tillegg til funn langs Skagerrak-kysten. Økningen kan ha sammenheng med generelt sterk økning i import fra USA og Canada etter andre verdenskrig. Deretter har arten regelrett &amp;#39:eksplodert&amp;#39: og er nå blitt meget vanlig i tettbygde strøk på Østlandet, så vanlig at innsamlings- og noterings-hyppigheten avtok allerede i 1970-årene i Oslo og i 1980-årene andre steder på Østlandet. Arten synes ikke å ha fått like godt fotfeste i andre landsdeler, men dukker nå opp ofte over hele landet fordi den er så ekstremt vanlig på Østlandet der nesten all transport går ut fra. Nordligste funn foreløpig er i Fi Hammerfest i 2002. Arten har omtrent nådd sitt potensielle utbredelsesområde, men med store muligheter for videre fortetning.&lt;/p&gt;</v>
          </cell>
          <cell r="DE1664" t="str">
            <v>Arten ble fra først av innført med ballastjord, senere som forurensning med korn, gartnerivarer og med nesten all annen transport. Spredningen skjer med transporter og alle typer kjøretøyer, dyr og folk. Dessuten har arten god egenspredning med vind.</v>
          </cell>
          <cell r="DF1664" t="str">
            <v>Invasjonspotensialet er stort, med lang median levetid og moderat ekspansjonshastighet. Invasjonspotensialet er nå langt på vei realisert som utbredelsesområde i løpet av de siste 50-60 årene, men fortsatt er det rom for mye fortetning. Arten er først blitt regelrett vanlig utafor bykjernene de siste 20 årene. Ekspansjonshastigheten er fortsatt betydelig.</v>
          </cell>
          <cell r="DG1664" t="str">
            <v>Ingen kjent negativ økologisk effekt er knyttet til arten, til tross for enorme individtall.</v>
          </cell>
          <cell r="DH1664" t="str">
            <v>&lt;p&gt;Hestehamp vurderes til potensielt høg økologisk risiko, men bare på grunn av invasjonspotensialet. Arten inntar omtrent bare ulike typer skrotemark og er nå et av de aller mest individrike byugras sørpå, men også vanlig ellers langs veier og i tettsteder. Til tross for enorme individtall (ofte tusenvis på enhver parkeringsplass og langs enhver gatestump), fortrenger den lite eller ikke andre planter. Den okkuperer mest nisjer som knapt noen andre planter kan innta (sprekker i fortau, midtrabatter, blomsterkasser, knusktørr grusmark). Vi anser den dermed ikke som noen faktor av betydning i norsk natur.&lt;br/&gt;&lt;/p&gt;&lt;p&gt; &lt;/p&gt;</v>
          </cell>
          <cell r="DI1664">
            <v>0</v>
          </cell>
        </row>
        <row r="1665">
          <cell r="B1665" t="str">
            <v>Tulipa sylvestris</v>
          </cell>
          <cell r="C1665" t="str">
            <v>L.</v>
          </cell>
          <cell r="D1665" t="str">
            <v>villtulipan</v>
          </cell>
          <cell r="E1665">
            <v>138585</v>
          </cell>
          <cell r="F1665">
            <v>99588</v>
          </cell>
          <cell r="G1665" t="str">
            <v>ExpertGroups/Karplanter/N</v>
          </cell>
          <cell r="H1665" t="str">
            <v>Karplanter</v>
          </cell>
          <cell r="I1665" t="str">
            <v>Karplanter</v>
          </cell>
          <cell r="J1665" t="str">
            <v>AlienSpecie</v>
          </cell>
          <cell r="N1665">
            <v>4</v>
          </cell>
          <cell r="Q1665">
            <v>1</v>
          </cell>
          <cell r="T1665" t="str">
            <v>PH</v>
          </cell>
          <cell r="U1665">
            <v>3</v>
          </cell>
          <cell r="V1665" t="str">
            <v>4A,1</v>
          </cell>
          <cell r="X1665">
            <v>3</v>
          </cell>
          <cell r="Y1665">
            <v>4</v>
          </cell>
          <cell r="Z1665">
            <v>1</v>
          </cell>
          <cell r="AA1665">
            <v>1871</v>
          </cell>
          <cell r="AB1665" t="str">
            <v>terrestrial</v>
          </cell>
          <cell r="AD1665" t="str">
            <v>origin,unknown</v>
          </cell>
          <cell r="AE1665" t="str">
            <v>yes</v>
          </cell>
          <cell r="AF1665" t="str">
            <v>unknown</v>
          </cell>
          <cell r="AG1665">
            <v>1871</v>
          </cell>
          <cell r="AH1665" t="str">
            <v>VA Kristiansand: Oddernes</v>
          </cell>
          <cell r="AI1665">
            <v>5</v>
          </cell>
          <cell r="AJ1665" t="str">
            <v>V</v>
          </cell>
          <cell r="AL1665">
            <v>2</v>
          </cell>
          <cell r="AM1665" t="str">
            <v>importDirect</v>
          </cell>
          <cell r="AN1665">
            <v>6</v>
          </cell>
          <cell r="AO1665" t="str">
            <v>spreadNaturalDispersal,introductionStowaway,introductionEscaped,spreadTransportpollution</v>
          </cell>
          <cell r="AP1665" t="str">
            <v>Øs,OsA,Bu,Ve,Te,Aa,Va,Ro,Ho,Sf,Mr,Nt,No</v>
          </cell>
          <cell r="AQ1665">
            <v>860</v>
          </cell>
          <cell r="AR1665">
            <v>4</v>
          </cell>
          <cell r="AS1665">
            <v>3440</v>
          </cell>
          <cell r="AT1665">
            <v>235000</v>
          </cell>
          <cell r="AU1665">
            <v>6800</v>
          </cell>
          <cell r="AV1665">
            <v>60</v>
          </cell>
          <cell r="AW1665" t="str">
            <v>Ingen kjent effekt</v>
          </cell>
          <cell r="AX1665" t="str">
            <v>Ingen kjent effekt</v>
          </cell>
          <cell r="BB1665" t="str">
            <v>velvære og estetiske verdier</v>
          </cell>
          <cell r="BC1665" t="str">
            <v>Ingen kjent effekt</v>
          </cell>
          <cell r="BD1665" t="str">
            <v>Ingen kjent effekt</v>
          </cell>
          <cell r="BE1665" t="str">
            <v>no</v>
          </cell>
          <cell r="BF1665" t="str">
            <v>no</v>
          </cell>
          <cell r="BG1665" t="str">
            <v>V</v>
          </cell>
          <cell r="BK1665" t="str">
            <v>subtropic_mediterranean:Europe,Asia,Africa</v>
          </cell>
          <cell r="BM1665" t="str">
            <v>temperate_nemoral:Europe|temperate_dry:Europe|subtropic_mediterranean:Europe,Asia,Africa</v>
          </cell>
          <cell r="BO1665">
            <v>4</v>
          </cell>
          <cell r="BR1665" t="str">
            <v>RedListCategoryLevel</v>
          </cell>
          <cell r="BT1665">
            <v>3</v>
          </cell>
          <cell r="BW1665" t="str">
            <v>SpreadYearlyIncreaseObservations</v>
          </cell>
          <cell r="BX1665">
            <v>217</v>
          </cell>
          <cell r="BY1665">
            <v>1</v>
          </cell>
          <cell r="CB1665" t="str">
            <v>T2-C-3,T2-C-5,T4,T32,T35,T40,T42,V8-C-1</v>
          </cell>
          <cell r="CC1665">
            <v>1</v>
          </cell>
          <cell r="CH1665">
            <v>1</v>
          </cell>
          <cell r="CM1665">
            <v>1</v>
          </cell>
          <cell r="CQ1665">
            <v>1</v>
          </cell>
          <cell r="CU1665">
            <v>1</v>
          </cell>
          <cell r="CX1665">
            <v>0</v>
          </cell>
          <cell r="CY1665">
            <v>1</v>
          </cell>
          <cell r="DB1665">
            <v>0</v>
          </cell>
          <cell r="DC1665" t="str">
            <v>Villtulipan &lt;em&gt;Tulipa sylvestris&lt;/em&gt; er en flerårig plante med løk. Fra morløken dannes lange, underjordiske utløpere som produserer nye løker. Arten formeres også med frø, men frøsetting er ikke observert i Norge. Den stammer fra Sør-Europa, Kaukasus og Nord-Afrika.</v>
          </cell>
          <cell r="DD1665" t="str">
            <v>&lt;p&gt;De tidligste forekomstene av villtulipan i Vest-Agder og Rogaland kan ha kommet inn med ballast og gods fra skipsvrak. Imidlertid har villtulipan i lengre tid vært importert som løker for dyrking i storgårdshager og senere i småhager (bl.a. ved fyrstasjoner og i uthavner) i kystområdene på Agder. Derfra har den muligens spredt seg med frø, eller også blitt kastet ut med hageavfall og spredt med høy fra slåtteenger. Fra slutten av 1870-tallet var den etablert en del steder i Aust- og Vest-Agder og Rogaland og funnet spredte steder i Hordaland, Sogn og Fjordane og Nord-Trøndelag, forvillet fra dyrkning og av og til angitt som "ugress". Etter 1980 har antallet kjente lokaliteter økt betydelig. Dette kan innebære økt fart i spredningen, men er også resultat av målrettet ettersøking av planten. I denne perioden er villtulipan også blitt registrert i flere Østlandsfylker: Østfold, Oslo og Akershus, Buskerud, Vestfold og Telemark samt noen spredte steder i Hordaland, Sogn og Fjordane og Nordland. Arten er handelsvare og markedsføres med herdighet 7. Den har følgelig stort potensial for videre spredning.&lt;/p&gt;</v>
          </cell>
          <cell r="DE1665" t="str">
            <v>Arten er innført som hageplante og med ballastjord. Vegetativ spredning med utløpere former store og tette bestander som er karakteristiske for arten. Viktigste spredningsmåte er med utkast fra hager og forflytning av jordmasser.</v>
          </cell>
          <cell r="DF1665" t="str">
            <v>Invasjonspotensialet er stort, en kombinasjon av maksimum skår på median levetid og nest høgeste skår på ekspansjonshastighet. Raskt invaderende art som lokalt kan danne store bestander. Dette er imidlertid en vårplante som raskt visner ned, og som neppe kan fortrenge andre arter annet enn på sterkt endret fastmark.</v>
          </cell>
          <cell r="DG1665" t="str">
            <v>Det er ingen kjente negative økologiske effekter knyttet til arten på andre naturtyper enn de som er sterkt endret.</v>
          </cell>
          <cell r="DH1665" t="str">
            <v>&lt;p&gt;Villtulipan vurderes til potensielt høg risiko, men utelukkende på grunn av invasjonspotensialet.&lt;/p&gt;</v>
          </cell>
          <cell r="DI1665">
            <v>1</v>
          </cell>
        </row>
        <row r="1666">
          <cell r="B1666" t="str">
            <v>Hemerocallis fulva</v>
          </cell>
          <cell r="C1666" t="str">
            <v>(L.) L.</v>
          </cell>
          <cell r="D1666" t="str">
            <v>brun daglilje</v>
          </cell>
          <cell r="E1666">
            <v>133636</v>
          </cell>
          <cell r="F1666">
            <v>99438</v>
          </cell>
          <cell r="G1666" t="str">
            <v>ExpertGroups/Karplanter/N</v>
          </cell>
          <cell r="H1666" t="str">
            <v>Karplanter</v>
          </cell>
          <cell r="I1666" t="str">
            <v>Karplanter</v>
          </cell>
          <cell r="J1666" t="str">
            <v>AlienSpecie</v>
          </cell>
          <cell r="N1666">
            <v>3</v>
          </cell>
          <cell r="O1666" t="str">
            <v>V</v>
          </cell>
          <cell r="Q1666">
            <v>1</v>
          </cell>
          <cell r="T1666" t="str">
            <v>LO</v>
          </cell>
          <cell r="U1666">
            <v>2</v>
          </cell>
          <cell r="V1666" t="str">
            <v>3A,1</v>
          </cell>
          <cell r="AA1666">
            <v>1931</v>
          </cell>
          <cell r="AB1666" t="str">
            <v>terrestrial</v>
          </cell>
          <cell r="AD1666" t="str">
            <v>unknown</v>
          </cell>
          <cell r="AE1666" t="str">
            <v>yes</v>
          </cell>
          <cell r="AF1666" t="str">
            <v>unknown</v>
          </cell>
          <cell r="AI1666">
            <v>10</v>
          </cell>
          <cell r="AL1666">
            <v>1</v>
          </cell>
          <cell r="AM1666" t="str">
            <v>importDirect</v>
          </cell>
          <cell r="AN1666">
            <v>2</v>
          </cell>
          <cell r="AO1666" t="str">
            <v>introductionEscaped,introductionTransportpollution</v>
          </cell>
          <cell r="AP1666" t="str">
            <v>Øs,OsA,He,Op,Bu,Ve,Te,Aa,Va</v>
          </cell>
          <cell r="AQ1666">
            <v>100</v>
          </cell>
          <cell r="AR1666">
            <v>5</v>
          </cell>
          <cell r="AS1666">
            <v>500</v>
          </cell>
          <cell r="AT1666">
            <v>41400</v>
          </cell>
          <cell r="AU1666">
            <v>750</v>
          </cell>
          <cell r="AV1666">
            <v>40</v>
          </cell>
          <cell r="AW1666" t="str">
            <v>Ingen kjent effekt</v>
          </cell>
          <cell r="AX1666" t="str">
            <v>Ingen kjent effekt</v>
          </cell>
          <cell r="BC1666" t="str">
            <v>Ingen kjent effekt</v>
          </cell>
          <cell r="BD1666" t="str">
            <v>Ingen kjent effekt</v>
          </cell>
          <cell r="BE1666" t="str">
            <v>no</v>
          </cell>
          <cell r="BF1666" t="str">
            <v>no</v>
          </cell>
          <cell r="BG1666" t="str">
            <v>V</v>
          </cell>
          <cell r="BK1666" t="str">
            <v>unknown:Asia</v>
          </cell>
          <cell r="BM1666" t="str">
            <v>temperate_boreal:Europe|temperate_nemoral:Europe,Asia,Oceania,NorthAndCentralAmerica|subtropic_unspecified:Asia|subtropic_mediterranean:Europe,Oceania</v>
          </cell>
          <cell r="BO1666">
            <v>3</v>
          </cell>
          <cell r="BQ1666" t="str">
            <v>X</v>
          </cell>
          <cell r="BR1666" t="str">
            <v>RedListCategoryLevel</v>
          </cell>
          <cell r="BT1666">
            <v>2</v>
          </cell>
          <cell r="BW1666" t="str">
            <v>SpreadYearlyIncreaseObservations</v>
          </cell>
          <cell r="BX1666">
            <v>102</v>
          </cell>
          <cell r="BY1666">
            <v>1</v>
          </cell>
          <cell r="CB1666" t="str">
            <v>T4,T30,T35,T37,T40,T43</v>
          </cell>
          <cell r="CC1666">
            <v>1</v>
          </cell>
          <cell r="CH1666">
            <v>1</v>
          </cell>
          <cell r="CM1666">
            <v>1</v>
          </cell>
          <cell r="CQ1666">
            <v>1</v>
          </cell>
          <cell r="CU1666">
            <v>1</v>
          </cell>
          <cell r="CX1666">
            <v>0</v>
          </cell>
          <cell r="CY1666">
            <v>1</v>
          </cell>
          <cell r="DB1666">
            <v>0</v>
          </cell>
          <cell r="DC1666" t="str">
            <v>Brun daglilje &lt;em&gt;Hemerocallis fulva&lt;/em&gt; er en triploid, frøsteril hagehybrid mellom arter fra Kina. Den er en flerårig urt som kan danne nokså store matter ved klonal vekst. Det dreier seg imidlertid aldri om reell formering, bare om deling av rotklumpene.</v>
          </cell>
          <cell r="DD1666" t="str">
            <v>Brun daglilje ble først registrert i Te Skien og AA Tvedestrand i 1931, men kan ha vært i bruk og utkastet tiden siste halvdel av 1800-tallet (ekspansjonsskript antyder start på ekspansjon mellom 1870 og 1895). Fram til 1990 ble funnene gjort i kystfylkene fra Østfold til Vest-Agder, men senere er det gjord funn inn til He Ringsaker og Op Lillehammer. Arten er oftest funnet i veikanter og grøftekanter, men også i både fastmarksskog og flommarkskog der den kan danne kloner ved vegetativ vekst.</v>
          </cell>
          <cell r="DE1666" t="str">
            <v>Arten er innført som prydplante og nesten bare spredt ut fra hager ved utkast. Videre spredning skjer ved forflytning av jordmasser.</v>
          </cell>
          <cell r="DF1666" t="str">
            <v>Intasjonspotensialet er moderat, med usikkerhet til begrenset, som en kombinasjon av moderat (til begrenset) median levetid og begrenset ekspansjonshastighet.</v>
          </cell>
          <cell r="DG1666" t="str">
            <v>Det er ikke kjent negative økologiske effekter knyttet til arten. Sjøl om den lokalt danner kloner, blir disse aldri svært store. Arten har dermed bare en helt ubetydelig fortrengningseffekt.</v>
          </cell>
          <cell r="DH1666" t="str">
            <v>Brun daglilje vurderes til låg økologisk risiko, og utelukkende på grunn av invasjonspotensialet. Arten ble ikke risikovurdert i forrige runde (2012), men vi tillegger denne gangen større vekt på vegetativ (klonal) vekst og formering, dersom arten ofte blir spredt ut i norsk natur.</v>
          </cell>
          <cell r="DI1666">
            <v>0</v>
          </cell>
        </row>
        <row r="1667">
          <cell r="B1667" t="str">
            <v>Polemonium reptans</v>
          </cell>
          <cell r="C1667" t="str">
            <v>L.</v>
          </cell>
          <cell r="D1667" t="str">
            <v>krypflokk</v>
          </cell>
          <cell r="E1667">
            <v>85651</v>
          </cell>
          <cell r="F1667">
            <v>128772</v>
          </cell>
          <cell r="G1667" t="str">
            <v>ExpertGroups/Karplanter/N</v>
          </cell>
          <cell r="H1667" t="str">
            <v>Karplanter</v>
          </cell>
          <cell r="I1667" t="str">
            <v>Karplanter</v>
          </cell>
          <cell r="J1667" t="str">
            <v>AlienSpecie</v>
          </cell>
          <cell r="N1667">
            <v>1</v>
          </cell>
          <cell r="Q1667">
            <v>1</v>
          </cell>
          <cell r="T1667" t="str">
            <v>NK</v>
          </cell>
          <cell r="U1667">
            <v>1</v>
          </cell>
          <cell r="V1667" t="str">
            <v>1,1</v>
          </cell>
          <cell r="X1667">
            <v>1</v>
          </cell>
          <cell r="Y1667">
            <v>1</v>
          </cell>
          <cell r="Z1667">
            <v>1</v>
          </cell>
          <cell r="AA1667">
            <v>1995</v>
          </cell>
          <cell r="AB1667" t="str">
            <v>terrestrial</v>
          </cell>
          <cell r="AD1667" t="str">
            <v>unknown</v>
          </cell>
          <cell r="AE1667" t="str">
            <v>yes</v>
          </cell>
          <cell r="AF1667" t="str">
            <v>unknown</v>
          </cell>
          <cell r="AG1667">
            <v>1995</v>
          </cell>
          <cell r="AH1667" t="str">
            <v>Te Kragerø: Valberg Malmhella</v>
          </cell>
          <cell r="AI1667">
            <v>5</v>
          </cell>
          <cell r="AJ1667" t="str">
            <v>V</v>
          </cell>
          <cell r="AL1667">
            <v>1</v>
          </cell>
          <cell r="AM1667" t="str">
            <v>importDirect</v>
          </cell>
          <cell r="AN1667">
            <v>1</v>
          </cell>
          <cell r="AO1667" t="str">
            <v>introductionEscaped</v>
          </cell>
          <cell r="AP1667" t="str">
            <v>Te</v>
          </cell>
          <cell r="AQ1667">
            <v>4</v>
          </cell>
          <cell r="AR1667">
            <v>3</v>
          </cell>
          <cell r="AS1667">
            <v>12</v>
          </cell>
          <cell r="AT1667">
            <v>1</v>
          </cell>
          <cell r="AU1667">
            <v>12</v>
          </cell>
          <cell r="AV1667">
            <v>100</v>
          </cell>
          <cell r="AW1667" t="str">
            <v>Ingen kjent effekt</v>
          </cell>
          <cell r="AX1667" t="str">
            <v>Ingen kjent effekt</v>
          </cell>
          <cell r="BC1667" t="str">
            <v>Ingen kjent effekt</v>
          </cell>
          <cell r="BD1667" t="str">
            <v>Ingen kjent effekt</v>
          </cell>
          <cell r="BE1667" t="str">
            <v>no</v>
          </cell>
          <cell r="BF1667" t="str">
            <v>no</v>
          </cell>
          <cell r="BK1667" t="str">
            <v>temperate_nemoral:NorthAndCentralAmerica</v>
          </cell>
          <cell r="BM1667" t="str">
            <v>temperate_nemoral:Europe,NorthAndCentralAmerica</v>
          </cell>
          <cell r="BO1667">
            <v>1</v>
          </cell>
          <cell r="BR1667" t="str">
            <v>RedListCategoryLevel</v>
          </cell>
          <cell r="BT1667">
            <v>1</v>
          </cell>
          <cell r="BW1667" t="str">
            <v>SpreadYearlyIncreaseCalculatedExpansionSpeed</v>
          </cell>
          <cell r="BX1667">
            <v>0</v>
          </cell>
          <cell r="BY1667">
            <v>1</v>
          </cell>
          <cell r="CB1667" t="str">
            <v>T35</v>
          </cell>
          <cell r="CC1667">
            <v>1</v>
          </cell>
          <cell r="CH1667">
            <v>1</v>
          </cell>
          <cell r="CM1667">
            <v>1</v>
          </cell>
          <cell r="CQ1667">
            <v>1</v>
          </cell>
          <cell r="CU1667">
            <v>1</v>
          </cell>
          <cell r="CX1667">
            <v>0</v>
          </cell>
          <cell r="CY1667">
            <v>1</v>
          </cell>
          <cell r="DB1667">
            <v>0</v>
          </cell>
          <cell r="DC1667" t="str">
            <v>Krypflokk &lt;em&gt;Polemonium reptans &lt;/em&gt;er en flerårig, rimelig hardfør urt fra østlige Nord-Amerika. Arten er nok utkryssende, og frøene spres trolig med vind og vann. Den dyrkes en god del som prydstaude.</v>
          </cell>
          <cell r="DD1667" t="str">
            <v>&lt;p&gt;Det er overraskende at denne nokså hyppige hageplanten bare er funnet &amp;#233:n gang som forvillet: i Te Kragerø: Valberg 1995. Vi har ingen opplysning om at forekomsten fortsatt finnes, men antar at denne arten har en og annen forekomst i Norge.&lt;/p&gt;</v>
          </cell>
          <cell r="DE1667" t="str">
            <v>Arten vil kunne spre seg fra hager ved hjelp av frø.</v>
          </cell>
          <cell r="DF1667" t="str">
            <v>Invasjonspotensialet er lite, med kort median levetid (&amp;#233:n kjent forekomst) og ingen ekspansjon.</v>
          </cell>
          <cell r="DG1667" t="str">
            <v>Arten har ingen kjent negativ økologisk effekt.</v>
          </cell>
          <cell r="DH1667" t="str">
            <v>&lt;p&gt;Krypflokk vurderes til ingen kjent økologisk risiko.&lt;br/&gt;&lt;/p&gt;</v>
          </cell>
          <cell r="DI1667">
            <v>0</v>
          </cell>
        </row>
        <row r="1668">
          <cell r="B1668" t="str">
            <v>Rosa ×spaethiana</v>
          </cell>
          <cell r="E1668">
            <v>136900</v>
          </cell>
          <cell r="F1668">
            <v>128787</v>
          </cell>
          <cell r="G1668" t="str">
            <v>ExpertGroups/Karplanter/N</v>
          </cell>
          <cell r="H1668" t="str">
            <v>Karplanter</v>
          </cell>
          <cell r="I1668" t="str">
            <v>Karplanter</v>
          </cell>
          <cell r="J1668" t="str">
            <v>AlienSpecie</v>
          </cell>
          <cell r="N1668">
            <v>3</v>
          </cell>
          <cell r="Q1668">
            <v>1</v>
          </cell>
          <cell r="T1668" t="str">
            <v>LO</v>
          </cell>
          <cell r="U1668">
            <v>2</v>
          </cell>
          <cell r="V1668" t="str">
            <v>3AB,1</v>
          </cell>
          <cell r="AA1668">
            <v>1918</v>
          </cell>
          <cell r="AB1668" t="str">
            <v>terrestrial</v>
          </cell>
          <cell r="AD1668" t="str">
            <v>unknown</v>
          </cell>
          <cell r="AE1668" t="str">
            <v>no</v>
          </cell>
          <cell r="AF1668" t="str">
            <v>unknown</v>
          </cell>
          <cell r="AG1668">
            <v>1992</v>
          </cell>
          <cell r="AH1668" t="str">
            <v>Øf Rygge: Eløya</v>
          </cell>
          <cell r="AI1668">
            <v>10</v>
          </cell>
          <cell r="AJ1668" t="str">
            <v>V</v>
          </cell>
          <cell r="AL1668">
            <v>1</v>
          </cell>
          <cell r="AM1668" t="str">
            <v>importDirect</v>
          </cell>
          <cell r="AN1668">
            <v>1</v>
          </cell>
          <cell r="AO1668" t="str">
            <v>introductionEscaped</v>
          </cell>
          <cell r="AP1668" t="str">
            <v>Øs,OsA,He,Op,Aa,Va,Ho,St</v>
          </cell>
          <cell r="AQ1668">
            <v>100</v>
          </cell>
          <cell r="AR1668">
            <v>5</v>
          </cell>
          <cell r="AS1668">
            <v>500</v>
          </cell>
          <cell r="AT1668">
            <v>150</v>
          </cell>
          <cell r="AU1668">
            <v>1000</v>
          </cell>
          <cell r="AV1668">
            <v>80</v>
          </cell>
          <cell r="AW1668" t="str">
            <v>Ingen kjent effekt</v>
          </cell>
          <cell r="AX1668" t="str">
            <v>Ingen kjent effekt</v>
          </cell>
          <cell r="BC1668" t="str">
            <v>Ingen kjent effekt</v>
          </cell>
          <cell r="BD1668" t="str">
            <v>Ingen kjent effekt</v>
          </cell>
          <cell r="BE1668" t="str">
            <v>no</v>
          </cell>
          <cell r="BF1668" t="str">
            <v>no</v>
          </cell>
          <cell r="BK1668" t="str">
            <v>unknown:Asia,NorthAndCentralAmerica</v>
          </cell>
          <cell r="BM1668" t="str">
            <v>temperate_boreal:Europe|temperate_nemoral:Europe</v>
          </cell>
          <cell r="BO1668">
            <v>3</v>
          </cell>
          <cell r="BR1668" t="str">
            <v>RedListCategoryLevel</v>
          </cell>
          <cell r="BT1668">
            <v>3</v>
          </cell>
          <cell r="BW1668" t="str">
            <v>SpreadYearlyIncreaseObservations</v>
          </cell>
          <cell r="BX1668">
            <v>254</v>
          </cell>
          <cell r="BY1668">
            <v>1</v>
          </cell>
          <cell r="CB1668" t="str">
            <v>T35,T40,T43</v>
          </cell>
          <cell r="CC1668">
            <v>1</v>
          </cell>
          <cell r="CH1668">
            <v>1</v>
          </cell>
          <cell r="CM1668">
            <v>1</v>
          </cell>
          <cell r="CQ1668">
            <v>1</v>
          </cell>
          <cell r="CU1668">
            <v>1</v>
          </cell>
          <cell r="CX1668">
            <v>0</v>
          </cell>
          <cell r="CY1668">
            <v>1</v>
          </cell>
          <cell r="DB1668">
            <v>0</v>
          </cell>
          <cell r="DC1668" t="str">
            <v>Rose-hybridarten &lt;i&gt;Rosa &lt;/i&gt;x &lt;i&gt;spaethiana&lt;/i&gt; er en hybrid mellom østasiatisk rynkerose &lt;i&gt;R. rugosa&lt;/i&gt; og østamerikansk &lt;i&gt;R. palustris&lt;/i&gt;. Den er en middels storvokst busk med frøformering. Fruktene er saftige nyper og spres med fugl.</v>
          </cell>
          <cell r="DD1668" t="str">
            <v>Arten ble først registrert i hage i VA Kristiansand i 1918, som mulig forvillet i Øf Rakkestad i 1943, og som sikkert forvillet i VA Mandal i 1962. Ingen av disse synes ha ført til noen permanent forekomst, men fra 1980-tallet har arten økt raskt og med spredning nord til MR Molde og Gjemnes og ST Røros. Arten er sikkert allerede til stede flere steder i Trøndelag.</v>
          </cell>
          <cell r="DE1668" t="str">
            <v>Arten er innført som hageplante og spredt ut fra hager med skuddbiter fra jordstengler ved utkast, kanskje også med frø.</v>
          </cell>
          <cell r="DF1668" t="str">
            <v>Invasjonspotensialet er moderat, en kombinasjon av moderat median levetid og moderat ekspansjonshastighet.</v>
          </cell>
          <cell r="DG1668" t="str">
            <v>Ingen kjent negativ økologisk effekt er knyttet til arten, foreløpig. Med genetisk bakgrunn fra rynkerose, kunne man forvente at denne arten ble noe ekspansiv og hadde noen av de samme effektene, men foreløpig er bare enkeltbusker og små kratt kjent.</v>
          </cell>
          <cell r="DH1668" t="str">
            <v>Rosearten &lt;i&gt;Rosa &lt;/i&gt;x &lt;i&gt;spaethiana&lt;/i&gt; vurderes til låg økologisk risiko, foreløpig, og bare på grunn av invasjonspotensialet. Det er ikke kjent noen skadevirkninger, men arten har vært kort tid i norsk natur og finnes i små mengder. Den bør revurderes når den har fått utfolde seg litt mer.</v>
          </cell>
          <cell r="DI1668">
            <v>0</v>
          </cell>
        </row>
        <row r="1669">
          <cell r="B1669" t="str">
            <v>Saxifraga rosacea</v>
          </cell>
          <cell r="C1669" t="str">
            <v>Moench</v>
          </cell>
          <cell r="D1669" t="str">
            <v>teppesildre</v>
          </cell>
          <cell r="E1669">
            <v>63633</v>
          </cell>
          <cell r="F1669">
            <v>103673</v>
          </cell>
          <cell r="G1669" t="str">
            <v>ExpertGroups/Karplanter/N</v>
          </cell>
          <cell r="H1669" t="str">
            <v>Karplanter</v>
          </cell>
          <cell r="I1669" t="str">
            <v>Karplanter</v>
          </cell>
          <cell r="J1669" t="str">
            <v>AlienSpecie</v>
          </cell>
          <cell r="N1669">
            <v>1</v>
          </cell>
          <cell r="P1669" t="str">
            <v>V</v>
          </cell>
          <cell r="Q1669">
            <v>1</v>
          </cell>
          <cell r="T1669" t="str">
            <v>NK</v>
          </cell>
          <cell r="U1669">
            <v>1</v>
          </cell>
          <cell r="V1669" t="str">
            <v>1,1</v>
          </cell>
          <cell r="W1669" t="str">
            <v>LO</v>
          </cell>
          <cell r="AA1669">
            <v>1848</v>
          </cell>
          <cell r="AB1669" t="str">
            <v>terrestrial</v>
          </cell>
          <cell r="AD1669" t="str">
            <v>unknown</v>
          </cell>
          <cell r="AE1669" t="str">
            <v>no</v>
          </cell>
          <cell r="AF1669" t="str">
            <v>unknown</v>
          </cell>
          <cell r="AG1669">
            <v>1848</v>
          </cell>
          <cell r="AH1669" t="str">
            <v>Bu Modum: Hovlandsfjell</v>
          </cell>
          <cell r="AI1669">
            <v>5</v>
          </cell>
          <cell r="AJ1669" t="str">
            <v>V</v>
          </cell>
          <cell r="AL1669">
            <v>2</v>
          </cell>
          <cell r="AM1669" t="str">
            <v>importDirect</v>
          </cell>
          <cell r="AN1669">
            <v>1</v>
          </cell>
          <cell r="AO1669" t="str">
            <v>introductionEscaped</v>
          </cell>
          <cell r="AP1669" t="str">
            <v>OsA,He,Va,Ro,Ho,Mr,St,No,Tr</v>
          </cell>
          <cell r="AQ1669">
            <v>60</v>
          </cell>
          <cell r="AR1669">
            <v>4</v>
          </cell>
          <cell r="AS1669">
            <v>240</v>
          </cell>
          <cell r="AT1669">
            <v>260000</v>
          </cell>
          <cell r="AU1669">
            <v>360</v>
          </cell>
          <cell r="AV1669">
            <v>50</v>
          </cell>
          <cell r="AW1669" t="str">
            <v>Ingen kjent effekt</v>
          </cell>
          <cell r="AX1669" t="str">
            <v>Ingen kjent effekt</v>
          </cell>
          <cell r="BC1669" t="str">
            <v>Ingen kjent effekt</v>
          </cell>
          <cell r="BD1669" t="str">
            <v>Ingen kjent effekt</v>
          </cell>
          <cell r="BE1669" t="str">
            <v>unknown</v>
          </cell>
          <cell r="BF1669" t="str">
            <v>unknown</v>
          </cell>
          <cell r="BK1669" t="str">
            <v>temperate_boreal:Europe|temperate_nemoral:Europe</v>
          </cell>
          <cell r="BM1669" t="str">
            <v>temperate_boreal:Europe|temperate_nemoral:Europe</v>
          </cell>
          <cell r="BO1669">
            <v>2</v>
          </cell>
          <cell r="BR1669" t="str">
            <v>RedListCategoryLevel</v>
          </cell>
          <cell r="BT1669">
            <v>1</v>
          </cell>
          <cell r="BU1669" t="str">
            <v>X</v>
          </cell>
          <cell r="BW1669" t="str">
            <v>SpreadYearlyIncreaseObservations</v>
          </cell>
          <cell r="BX1669">
            <v>47</v>
          </cell>
          <cell r="BY1669">
            <v>1</v>
          </cell>
          <cell r="CB1669" t="str">
            <v>T2,T32,T35,T40</v>
          </cell>
          <cell r="CC1669">
            <v>1</v>
          </cell>
          <cell r="CH1669">
            <v>1</v>
          </cell>
          <cell r="CM1669">
            <v>1</v>
          </cell>
          <cell r="CQ1669">
            <v>1</v>
          </cell>
          <cell r="CU1669">
            <v>1</v>
          </cell>
          <cell r="CX1669">
            <v>0</v>
          </cell>
          <cell r="CY1669">
            <v>1</v>
          </cell>
          <cell r="DB1669">
            <v>0</v>
          </cell>
          <cell r="DC1669" t="str">
            <v>Teppesildre &lt;i&gt;Saxifraga rosacea&lt;/i&gt; er en flerårig urt fra Mellom- og Vest-Europa, i vest helt nord til Færøyene og Island. Det er noe uvisst om den, i tillegg til å være en forvillet hageplante, har hjemlige forekomster i Norge. De tidligste funnet er fra Bu Modum: "In monte Hovlandsfjeld" i 1848, gjort av N.G. Moe. Nils Green Moe (1812-1892) var fra Modum og var overgartner i Botanisk hage på Tøyen fra 1857 til 1882. Planten ble samlet i hans heimtrakter og ble funnet å være så interessant at herbarieark av den ble spredt rundt mange steder i Europa. Hovlandsfjell er et berglendt område inne i Finnemarka nordvest for Drammen, og det er ingen muligheter for at en hageplante kan ha kommet seg dit på 1840-tallet (dessuten er første dokumenterte hagefunn fra 1872 fra Øf Halden). Det er også et funn til av mulig hjemlig teppesildre, fra Ho Bergen: Salhus "i Havets Nivaa" i 1913, og gjenfunnet i 1925, 1931 og 1942. Teppesildre er i slekt med vår hjemlige tuesildre &lt;i&gt;S. cespitosa&lt;/i&gt;. Dette slektskapet er nok årsak til at dette merkelige og svært interessante funnet har vært avglømt i over 150 år. Planten i Hovlandsfjell samsvarer i alle relevante karakterer med vesteuropeisk teppesildre, og ikke med nordisk tuesildre, som dessuten har sine nærmeste forekomster i Rjukan-området (Te Tinn) og øvre Hallingdal (Bu Hemsedal), 90-110 km vekk.</v>
          </cell>
          <cell r="DD1669" t="str">
            <v>Det eldste funnet er fra Hovlandsfjell i Bu Modum i 1848, en trolig hjemlig forekomst (hvis det ikke har skjedd en uforklarlig forbytting av materiale). Som forvillet er arten først kjent fra Øf Halden i 1872 og fra VA Kristiansand i 1882. Deretter har det vært en nokså jamn funnkurve, med funn i kyststrøk til Tr Harstad og i innlandet inn til He Stange.</v>
          </cell>
          <cell r="DE1669" t="str">
            <v>I tillegg til mulig hjemlig forekomst er arten innført som hageplante og spredt med utkast og trolig med frø.</v>
          </cell>
          <cell r="DF1669" t="str">
            <v>Invasjonspotensialet er lite, med usikkerhet til begrenset, som en kombinasjon av begrenset median levetid og låg (til begrenset) ekspansjonshastighet.</v>
          </cell>
          <cell r="DG1669" t="str">
            <v>Arten har ingen kjent negativ økologisk effekt.</v>
          </cell>
          <cell r="DH1669" t="str">
            <v>Teppesildre vurderes til ingen kjent økologisk risiko, med usikkerhet til låg risiko.</v>
          </cell>
          <cell r="DI1669">
            <v>0</v>
          </cell>
        </row>
        <row r="1670">
          <cell r="B1670" t="str">
            <v>Ulmus laevis</v>
          </cell>
          <cell r="C1670" t="str">
            <v>Pall.</v>
          </cell>
          <cell r="D1670" t="str">
            <v>vrangalm</v>
          </cell>
          <cell r="E1670">
            <v>138600</v>
          </cell>
          <cell r="F1670">
            <v>103531</v>
          </cell>
          <cell r="G1670" t="str">
            <v>ExpertGroups/Karplanter/N</v>
          </cell>
          <cell r="H1670" t="str">
            <v>Karplanter</v>
          </cell>
          <cell r="I1670" t="str">
            <v>Karplanter</v>
          </cell>
          <cell r="J1670" t="str">
            <v>AlienSpecie</v>
          </cell>
          <cell r="N1670">
            <v>2</v>
          </cell>
          <cell r="P1670" t="str">
            <v>V</v>
          </cell>
          <cell r="Q1670">
            <v>1</v>
          </cell>
          <cell r="T1670" t="str">
            <v>LO</v>
          </cell>
          <cell r="U1670">
            <v>2</v>
          </cell>
          <cell r="V1670" t="str">
            <v>2AB,1</v>
          </cell>
          <cell r="X1670">
            <v>2</v>
          </cell>
          <cell r="Y1670">
            <v>3</v>
          </cell>
          <cell r="Z1670">
            <v>1</v>
          </cell>
          <cell r="AA1670">
            <v>1912</v>
          </cell>
          <cell r="AB1670" t="str">
            <v>terrestrial</v>
          </cell>
          <cell r="AD1670" t="str">
            <v>origin</v>
          </cell>
          <cell r="AE1670" t="str">
            <v>yes</v>
          </cell>
          <cell r="AF1670" t="str">
            <v>unknown</v>
          </cell>
          <cell r="AG1670">
            <v>2009</v>
          </cell>
          <cell r="AH1670" t="str">
            <v>Oslo: Ekeberg</v>
          </cell>
          <cell r="AI1670">
            <v>30</v>
          </cell>
          <cell r="AJ1670" t="str">
            <v>V</v>
          </cell>
          <cell r="AL1670">
            <v>2</v>
          </cell>
          <cell r="AM1670" t="str">
            <v>importDirect</v>
          </cell>
          <cell r="AN1670">
            <v>2</v>
          </cell>
          <cell r="AO1670" t="str">
            <v>introductionEscaped,spreadNaturalDispersal</v>
          </cell>
          <cell r="AP1670" t="str">
            <v>OsA,Bu</v>
          </cell>
          <cell r="AQ1670">
            <v>16</v>
          </cell>
          <cell r="AR1670">
            <v>5</v>
          </cell>
          <cell r="AS1670">
            <v>80</v>
          </cell>
          <cell r="AT1670">
            <v>320</v>
          </cell>
          <cell r="AU1670">
            <v>120</v>
          </cell>
          <cell r="AV1670">
            <v>0</v>
          </cell>
          <cell r="AW1670" t="str">
            <v>Ingen kjent effekt</v>
          </cell>
          <cell r="AX1670" t="str">
            <v>Ingen kjent effekt</v>
          </cell>
          <cell r="BC1670" t="str">
            <v>Ingen kjent effekt</v>
          </cell>
          <cell r="BD1670" t="str">
            <v>Ingen kjent effekt</v>
          </cell>
          <cell r="BE1670" t="str">
            <v>no</v>
          </cell>
          <cell r="BF1670" t="str">
            <v>no</v>
          </cell>
          <cell r="BG1670" t="str">
            <v>V</v>
          </cell>
          <cell r="BK1670" t="str">
            <v>temperate_nemoral:Europe,Asia</v>
          </cell>
          <cell r="BM1670" t="str">
            <v>temperate_nemoral:Europe,Asia</v>
          </cell>
          <cell r="BO1670">
            <v>2</v>
          </cell>
          <cell r="BR1670" t="str">
            <v>RedListCategoryLevel</v>
          </cell>
          <cell r="BT1670">
            <v>2</v>
          </cell>
          <cell r="BU1670" t="str">
            <v>X</v>
          </cell>
          <cell r="BW1670" t="str">
            <v>SpreadYearlyIncreaseCalculatedExpansionSpeed</v>
          </cell>
          <cell r="BX1670">
            <v>101.92</v>
          </cell>
          <cell r="BY1670">
            <v>1</v>
          </cell>
          <cell r="CB1670" t="str">
            <v>T4-C-4</v>
          </cell>
          <cell r="CC1670">
            <v>1</v>
          </cell>
          <cell r="CH1670">
            <v>1</v>
          </cell>
          <cell r="CM1670">
            <v>1</v>
          </cell>
          <cell r="CQ1670">
            <v>1</v>
          </cell>
          <cell r="CU1670">
            <v>1</v>
          </cell>
          <cell r="CX1670">
            <v>0</v>
          </cell>
          <cell r="CY1670">
            <v>1</v>
          </cell>
          <cell r="DB1670">
            <v>2</v>
          </cell>
          <cell r="DC1670" t="str">
            <v>Vrangalm &lt;em&gt;Ulmus laevis &lt;/em&gt;er et mellomstort tre fra Mellom- og Øst-Europa og Kaukasus, hjemlig nord til Sør-Sverige. Den formerer seg med frø.</v>
          </cell>
          <cell r="DD1670" t="str">
            <v>&lt;p&gt;Vrangalm er dyrket som prydtre, trolig fra siste halvdel av 1800-tallet, og er fortsatt en del i bruk, særlig i all&amp;#233:er og parker. Den er litt for varmekrevende til å ha reprodusert i noen særlig grad i Norge til nå. Den er bare funnet forvillet (med ungplanter og begynnende bestand) fire steder i norsk natur (med første dokumentasjon), i Oslo på Ekeberg (2009), Ormøya (2010) og Malmøykalven (2010) og i Bu Drammen: Skjelsbekk (2014). Forekomstene i Oslo synes å ha direkte sammenheng tilbake til tidlig dyrkning på Ulvøya (kjent fra 1924) eller Ekebergskråninga (kjent fra 1976). Avstandene er 1,5 km fra Ulvøya til Malmøykalven og Ormøya og 2 km til Ekebergforekomsten. Det er derfor mulig at tidlig dyrkning på Ulvøya eller Ekeberg er opphav til nesten hele den kjente norske forekomsten. Bakgrunnen for forekomsten i Drammen er ikke kjent, men den beskrives som et plantet mortre med mye ungplanter rundt.&lt;/p&gt;</v>
          </cell>
          <cell r="DE1670" t="str">
            <v>Arten er innført som park- og hagetre. Fruktene har vinge og kan sveve med vind over relativt lange distanser (km). Når treet først når reproduktiv alder, og blir høgt nok til at vinden lett får tak i fruktene, kan spredningsdistansene bli betydelige. Det er imidlertid bare en svært liten del av almefruktene som spirer.</v>
          </cell>
          <cell r="DF1670" t="str">
            <v>Invasjonspotensialet, beregnet ut fra de få forekomstene, er begrenset, med usikkerhet til moderat, som en kombinasjon av begrenset median levetid og begrenset (til moderat) ekspansjonshastighet. Estimeringen av ekspansjonshastighet bygger på svært tynt tallmateriale.</v>
          </cell>
          <cell r="DG1670" t="str">
            <v>Det er ingen kjente negative økologiske effekter knyttet til arten. Arten er, på samme måte som vår hjemlige alm &lt;i&gt;Ulmus glabra&lt;/i&gt;, vert for almesyke (&lt;i&gt;Ophiostoma &lt;/i&gt;spp.), men denne sykdommen er mye mer utbredt på vår hjemlige alm enn på de innførte. De innførte almene er derfor ingen viktig vektor for sykdomsoverføring til hjemlig alm.&lt;br/&gt;Vrangalm inntar omtrent samme økologiske rolle som vår hjemlige alm og forventes ikke å bli noe dominerende og fortrengende innslag i noen naturtype. Arten har nå etablert seg i lågurtskog og -kratt på kalkgrunn, i hovedsak i Oslo. Den vil trolig ekspandere litt, men er for det første litt for varmekrevende, for det andre vil den neppe bli til noen skade i norsk natur der den etablerer seg. Den vil bli et underordnet lauvtre sammen med flere andre.</v>
          </cell>
          <cell r="DH1670" t="str">
            <v>&lt;p&gt;Vrangalm vurderes til låg økologisk risiko, og bare ut fra invasjonspotensialet.&lt;/p&gt;</v>
          </cell>
          <cell r="DI1670">
            <v>0</v>
          </cell>
        </row>
        <row r="1671">
          <cell r="B1671" t="str">
            <v>Sorbus zahlbruckneri</v>
          </cell>
          <cell r="C1671" t="str">
            <v>C.K.Schneid.</v>
          </cell>
          <cell r="E1671">
            <v>85674</v>
          </cell>
          <cell r="F1671">
            <v>128795</v>
          </cell>
          <cell r="G1671" t="str">
            <v>ExpertGroups/Karplanter/N</v>
          </cell>
          <cell r="H1671" t="str">
            <v>Karplanter</v>
          </cell>
          <cell r="I1671" t="str">
            <v>Karplanter</v>
          </cell>
          <cell r="J1671" t="str">
            <v>NotApplicable</v>
          </cell>
          <cell r="M1671" t="str">
            <v>canNotEstablishWithin50years</v>
          </cell>
          <cell r="AA1671">
            <v>2000</v>
          </cell>
          <cell r="AB1671" t="str">
            <v>terrestrial</v>
          </cell>
          <cell r="AD1671" t="str">
            <v>unknown</v>
          </cell>
          <cell r="AE1671" t="str">
            <v>no</v>
          </cell>
          <cell r="AF1671" t="str">
            <v>unknown</v>
          </cell>
          <cell r="AI1671">
            <v>30</v>
          </cell>
          <cell r="AJ1671" t="str">
            <v>V</v>
          </cell>
          <cell r="AW1671" t="str">
            <v>Ingen kjent effekt</v>
          </cell>
          <cell r="AX1671" t="str">
            <v>Ingen kjent effekt</v>
          </cell>
          <cell r="BC1671" t="str">
            <v>Ingen kjent effekt</v>
          </cell>
          <cell r="BD1671" t="str">
            <v>Ingen kjent effekt</v>
          </cell>
          <cell r="BK1671" t="str">
            <v>subtropic_unspecified:Asia</v>
          </cell>
          <cell r="BM1671" t="str">
            <v>subtropic_unspecified:Asia</v>
          </cell>
          <cell r="DI1671">
            <v>0</v>
          </cell>
        </row>
        <row r="1672">
          <cell r="B1672" t="str">
            <v>Phalaris arundinacea picta</v>
          </cell>
          <cell r="C1672" t="str">
            <v>L.</v>
          </cell>
          <cell r="D1672" t="str">
            <v>bandgras</v>
          </cell>
          <cell r="E1672">
            <v>135271</v>
          </cell>
          <cell r="F1672">
            <v>143577</v>
          </cell>
          <cell r="G1672" t="str">
            <v>ExpertGroups/Karplanter/N</v>
          </cell>
          <cell r="H1672" t="str">
            <v>Karplanter</v>
          </cell>
          <cell r="I1672" t="str">
            <v>Karplanter</v>
          </cell>
          <cell r="J1672" t="str">
            <v>AlienSpecie</v>
          </cell>
          <cell r="N1672">
            <v>3</v>
          </cell>
          <cell r="Q1672">
            <v>1</v>
          </cell>
          <cell r="T1672" t="str">
            <v>LO</v>
          </cell>
          <cell r="U1672">
            <v>2</v>
          </cell>
          <cell r="V1672" t="str">
            <v>3AB,1</v>
          </cell>
          <cell r="AA1672">
            <v>1881</v>
          </cell>
          <cell r="AB1672" t="str">
            <v>terrestrial</v>
          </cell>
          <cell r="AD1672" t="str">
            <v>unknown</v>
          </cell>
          <cell r="AE1672" t="str">
            <v>no</v>
          </cell>
          <cell r="AF1672" t="str">
            <v>unknown</v>
          </cell>
          <cell r="AG1672">
            <v>1912</v>
          </cell>
          <cell r="AH1672" t="str">
            <v>Ro Sokndal: Åmot</v>
          </cell>
          <cell r="AI1672">
            <v>5</v>
          </cell>
          <cell r="AJ1672" t="str">
            <v>V</v>
          </cell>
          <cell r="AL1672">
            <v>1</v>
          </cell>
          <cell r="AM1672" t="str">
            <v>importDirect</v>
          </cell>
          <cell r="AN1672">
            <v>2</v>
          </cell>
          <cell r="AO1672" t="str">
            <v>introductionEscaped,spreadTransportpollution</v>
          </cell>
          <cell r="AP1672" t="str">
            <v>Øs,OsA,He,Op,Ve,Te,Aa,Va,Ro,Ho,Sf,St,No,Tr,Fi</v>
          </cell>
          <cell r="AQ1672">
            <v>200</v>
          </cell>
          <cell r="AR1672">
            <v>5</v>
          </cell>
          <cell r="AS1672">
            <v>1000</v>
          </cell>
          <cell r="AT1672">
            <v>260000</v>
          </cell>
          <cell r="AU1672">
            <v>2000</v>
          </cell>
          <cell r="AV1672">
            <v>95</v>
          </cell>
          <cell r="AW1672" t="str">
            <v>Ingen kjent effekt</v>
          </cell>
          <cell r="AX1672" t="str">
            <v>Ingen kjent effekt</v>
          </cell>
          <cell r="BC1672" t="str">
            <v>Ingen kjent effekt</v>
          </cell>
          <cell r="BD1672" t="str">
            <v>Ingen kjent effekt</v>
          </cell>
          <cell r="BE1672" t="str">
            <v>no</v>
          </cell>
          <cell r="BF1672" t="str">
            <v>no</v>
          </cell>
          <cell r="BK1672" t="str">
            <v>unknown:Europe,Asia</v>
          </cell>
          <cell r="BM1672" t="str">
            <v>unknown:Europe,Asia</v>
          </cell>
          <cell r="BO1672">
            <v>3</v>
          </cell>
          <cell r="BR1672" t="str">
            <v>RedListCategoryLevel</v>
          </cell>
          <cell r="BT1672">
            <v>3</v>
          </cell>
          <cell r="BV1672" t="str">
            <v>X</v>
          </cell>
          <cell r="BW1672" t="str">
            <v>SpreadYearlyIncreaseObservations</v>
          </cell>
          <cell r="BX1672">
            <v>160</v>
          </cell>
          <cell r="BY1672">
            <v>1</v>
          </cell>
          <cell r="CB1672" t="str">
            <v>T4,T35,T37-C-3,T40,T44,T43-C-1,V13</v>
          </cell>
          <cell r="CC1672">
            <v>1</v>
          </cell>
          <cell r="CH1672">
            <v>1</v>
          </cell>
          <cell r="CM1672">
            <v>1</v>
          </cell>
          <cell r="CQ1672">
            <v>1</v>
          </cell>
          <cell r="CU1672">
            <v>1</v>
          </cell>
          <cell r="CX1672">
            <v>0</v>
          </cell>
          <cell r="CY1672">
            <v>1</v>
          </cell>
          <cell r="DB1672">
            <v>0</v>
          </cell>
          <cell r="DC1672" t="str">
            <v>&amp;#39:Stripestrandrør&amp;#39: &lt;i&gt;Phalaris arundinacea&lt;/i&gt; var. &lt;i&gt;picta&lt;/i&gt; er en gammel hagekultivar med ukjent opprinnelse. Arten er et flerårig gras med krypende jordstengel som har en sirkumpolar utbredelse. Frøsettingen synes å være mye dårligere enn hos morarten: vi har ikke funnet frøplanter eller ungplanter av var. &lt;i&gt;picta&lt;/i&gt; i Norge.</v>
          </cell>
          <cell r="DD1672" t="str">
            <v>&amp;#39:Stripestrandrør&amp;#39: er funnet regelmessig fra 1880-tallet, med en viss økning etter 2000 (trolig fordi den er lett å observere i Artsobservasjoner). Den er nå funnet i alle fylker med unntak for Oppland, Møre og Romsdal og Nord-Trøndelag (sikkert oversett i disse). De fleste funnene er fra Østfold og Vest-Agder.</v>
          </cell>
          <cell r="DE1672" t="str">
            <v>Den spres ved hjelp av hageutkast ved deling av rotstengel. Den finnes ofte som gjenstående i gamle nedlagte hager og lignende.</v>
          </cell>
          <cell r="DF1672" t="str">
            <v>&amp;#39:Stripestrandrør&amp;#39: har et moderat invasjonspotensial, et resultat av moderat levetid i landet, og moderat (til begrenset) ekspansjonshastighet.</v>
          </cell>
          <cell r="DG1672" t="str">
            <v>Planten er funnet i ulike fastmarksskogstyper, men sprer seg ikke videre uten hjelp. Den har ingen kjent negativ økologisk effekt.</v>
          </cell>
          <cell r="DH1672" t="str">
            <v>&amp;#39:Stripestrandrør&amp;#39: vurderes til låg økologisk risiko, utelukkende på grunn av et moderat invasjonspotensiale.</v>
          </cell>
          <cell r="DI1672">
            <v>0</v>
          </cell>
        </row>
        <row r="1673">
          <cell r="B1673" t="str">
            <v>Lupinus polyphyllus</v>
          </cell>
          <cell r="C1673" t="str">
            <v>Lindl.</v>
          </cell>
          <cell r="D1673" t="str">
            <v>hagelupin</v>
          </cell>
          <cell r="E1673">
            <v>61942</v>
          </cell>
          <cell r="F1673">
            <v>101982</v>
          </cell>
          <cell r="G1673" t="str">
            <v>ExpertGroups/Karplanter/N</v>
          </cell>
          <cell r="H1673" t="str">
            <v>Karplanter</v>
          </cell>
          <cell r="I1673" t="str">
            <v>Karplanter</v>
          </cell>
          <cell r="J1673" t="str">
            <v>AlienSpecie</v>
          </cell>
          <cell r="N1673">
            <v>4</v>
          </cell>
          <cell r="Q1673">
            <v>4</v>
          </cell>
          <cell r="T1673" t="str">
            <v>SE</v>
          </cell>
          <cell r="U1673">
            <v>5</v>
          </cell>
          <cell r="V1673" t="str">
            <v>4AB,4DE</v>
          </cell>
          <cell r="X1673">
            <v>5</v>
          </cell>
          <cell r="Y1673">
            <v>4</v>
          </cell>
          <cell r="Z1673">
            <v>4</v>
          </cell>
          <cell r="AA1673">
            <v>1913</v>
          </cell>
          <cell r="AB1673" t="str">
            <v>terrestrial</v>
          </cell>
          <cell r="AD1673" t="str">
            <v>unknown</v>
          </cell>
          <cell r="AE1673" t="str">
            <v>yes</v>
          </cell>
          <cell r="AF1673" t="str">
            <v>unknown</v>
          </cell>
          <cell r="AG1673">
            <v>1913</v>
          </cell>
          <cell r="AH1673" t="str">
            <v>He Åsnes: Flisa - Heradsbygd</v>
          </cell>
          <cell r="AI1673">
            <v>5</v>
          </cell>
          <cell r="AJ1673" t="str">
            <v>V</v>
          </cell>
          <cell r="AL1673">
            <v>1</v>
          </cell>
          <cell r="AM1673" t="str">
            <v>importDirect</v>
          </cell>
          <cell r="AN1673">
            <v>6</v>
          </cell>
          <cell r="AO1673" t="str">
            <v>introductionEscaped,spreadNaturalDispersal,spreadTransportpollution,spreadStowaway,introductionReleased</v>
          </cell>
          <cell r="AP1673" t="str">
            <v>Øs,OsA,He,Op,Bu,Ve,Te,Aa,Va,Ro,Ho,Sf,Mr,St,Nt,No,Tr,Fi</v>
          </cell>
          <cell r="AQ1673">
            <v>26000</v>
          </cell>
          <cell r="AR1673">
            <v>3</v>
          </cell>
          <cell r="AS1673">
            <v>78000</v>
          </cell>
          <cell r="AT1673">
            <v>400000</v>
          </cell>
          <cell r="AU1673">
            <v>117000</v>
          </cell>
          <cell r="AV1673">
            <v>75</v>
          </cell>
          <cell r="AW1673" t="str">
            <v>Ingen kjent effekt</v>
          </cell>
          <cell r="AX1673" t="str">
            <v>Ingen kjent effekt</v>
          </cell>
          <cell r="BC1673" t="str">
            <v>Ingen kjent effekt</v>
          </cell>
          <cell r="BD1673" t="str">
            <v>Ingen kjent effekt</v>
          </cell>
          <cell r="BE1673" t="str">
            <v>no</v>
          </cell>
          <cell r="BF1673" t="str">
            <v>no</v>
          </cell>
          <cell r="BK1673" t="str">
            <v>temperate_boreal:NorthAndCentralAmerica|temperate_nemoral:NorthAndCentralAmerica|subtropic_mediterranean:NorthAndCentralAmerica</v>
          </cell>
          <cell r="BM1673" t="str">
            <v>temperate_boreal:Europe,NorthAndCentralAmerica|temperate_nemoral:Europe,Oceania,NorthAndCentralAmerica|subtropic_mediterranean:Europe,Oceania,NorthAndCentralAmerica,SouthAmerica</v>
          </cell>
          <cell r="BO1673">
            <v>4</v>
          </cell>
          <cell r="BR1673" t="str">
            <v>RedListCategoryLevel</v>
          </cell>
          <cell r="BT1673">
            <v>4</v>
          </cell>
          <cell r="BW1673" t="str">
            <v>SpreadYearlyIncreaseObservations</v>
          </cell>
          <cell r="BX1673">
            <v>2585</v>
          </cell>
          <cell r="BY1673">
            <v>3</v>
          </cell>
          <cell r="CB1673" t="str">
            <v>T4,T40,T37-C-3,T35,T43-C-1,T18,T32</v>
          </cell>
          <cell r="CC1673">
            <v>4</v>
          </cell>
          <cell r="CG1673" t="str">
            <v>T18</v>
          </cell>
          <cell r="CH1673">
            <v>4</v>
          </cell>
          <cell r="CK1673" t="str">
            <v>Myricaria germanica</v>
          </cell>
          <cell r="CL1673" t="str">
            <v>T18,T30</v>
          </cell>
          <cell r="CM1673">
            <v>1</v>
          </cell>
          <cell r="CQ1673">
            <v>2</v>
          </cell>
          <cell r="CT1673" t="str">
            <v>T18,T32</v>
          </cell>
          <cell r="CU1673">
            <v>1</v>
          </cell>
          <cell r="CX1673">
            <v>0</v>
          </cell>
          <cell r="CY1673">
            <v>1</v>
          </cell>
          <cell r="DB1673">
            <v>0</v>
          </cell>
          <cell r="DC1673" t="str">
            <v>&lt;p&gt;Hagelupin &lt;em&gt;Lupinus polyphyllus&lt;/em&gt; er en vel 1 m høy, flerårig urt (staude) som formerer seg med frø. Planten kan også spres med biter av jordstengler. På røttene utvikles bakterieknoller som fikserer nitrogen. Arten kommer fra vestlige Nord-Amerika.&lt;/p&gt;</v>
          </cell>
          <cell r="DD1673" t="str">
            <v>&lt;p&gt;Hagelupin ble først dokumentert i samlingene som forvillet i 1913, men da godt etablert (He Åsnes: "Forvildet her og der langs jernbanelinjen fra Flisa til Heradsbygden."). Arten hadde en langsom ekspansjon, med stadig nye funn vekk fra hager, langs veier og langs jernbane, fram til ca. 1980 eller noe tidligere, da den regelrett eksploderte og knapt ble samlet eller notert mer. Utbredelsen og bakgrunnen for arten fram til årtusenskiftet er skissert hos Elven &amp; Fremstad (2000). Artsobservasjoner har imidlertid ført til at arten igjen rapporteres slik at den er funnet i 6163 forekomstruter (som gir et dokumentert forekomstareal på 24652 km2) i perioden 2001-2016 mot 246 forekomstruter i perioden 1981-2000. Fram til og med år 2000 var det kun tre innsamlinger som dokumentasjon for Sogn og Fjordane, men arten var vanlig langs praktisk talt hver eneste vei i fylket (og framsto på de fleste prospektkort fra fylket!). &lt;br/&gt;&lt;/p&gt;</v>
          </cell>
          <cell r="DE1673" t="str">
            <v>Arten ble introdusert til Europa i 1826 som prydplante (Fremstad 2010). I senere tid er den sådd ut for å stabilisere jordmasser langs veier og jernbaner, der trafikken har bidratt til å spre den videre. Den har også i stigende grad spredt seg ut fra mange hager. Foruten å innta kantsoner og skrotemark, har den etablert seg på mange elveører, særlig i Midt-Norge. Potensialet for videre spredning langs vassdragene er meget stort. Den er flere steder etablert også i kantene av gråor-heggeskog og løvkratt langs vassdrag.</v>
          </cell>
          <cell r="DF1673" t="str">
            <v>Invasjonspotensialet er stort. Hagelupin har en forventet evig levetid i landet. Arten har hatt en ekstremt høg ekspansjonshastighet (1900-3400 m/år) i landet siden 1980-tallet, men har nå inntatt hele sitt potensielle utbredelsesområde (polygon) i Norge, til og med fjordstrøkene i Finnmark. Det er imidlertid fortsatt potensial for fortetning sjøl om ekspansjonshastigheten nok vil gå ned.</v>
          </cell>
          <cell r="DG1673" t="str">
            <v>&lt;p&gt;Arten vurderes å medføre store økologiske effekter. Hagelupin etablerer seg lett på steinete elveører der den konkurrerer med bl.a. klåved &lt;em&gt;Myricaria germanica &lt;/em&gt;(NT), og i tillegg trolig også andre sårbare eller truete arter. De nitrogenfikserende knollene bidrar også til tilstandsendring knyttet til næringsstatus i det ellers næringsfattige substratet, og bereder grunnen for andre arter (Fremstad 2007, 2010). Den endrer klåvedkrattenes struktur, erosjon/sedimentasjon og næringstilførsel.&lt;/p&gt;</v>
          </cell>
          <cell r="DH1673" t="str">
            <v>&lt;p&gt;Hagelupin vurderes til svært høg økologisk risiko på grunn et stort invasjonspotensial og store negative økologiske effekter knyttet til nitrogenfiksering/eutrofiering og fortrengning.&lt;/p&gt;</v>
          </cell>
          <cell r="DI1673">
            <v>3</v>
          </cell>
        </row>
        <row r="1674">
          <cell r="B1674" t="str">
            <v>Lepidotheca suaveolens</v>
          </cell>
          <cell r="C1674" t="str">
            <v>(Pursh) Nutt.</v>
          </cell>
          <cell r="D1674" t="str">
            <v>tunbalderbrå</v>
          </cell>
          <cell r="E1674">
            <v>134111</v>
          </cell>
          <cell r="F1674">
            <v>100727</v>
          </cell>
          <cell r="G1674" t="str">
            <v>ExpertGroups/Karplanter/N</v>
          </cell>
          <cell r="H1674" t="str">
            <v>Karplanter</v>
          </cell>
          <cell r="I1674" t="str">
            <v>Karplanter</v>
          </cell>
          <cell r="J1674" t="str">
            <v>AlienSpecie</v>
          </cell>
          <cell r="N1674">
            <v>4</v>
          </cell>
          <cell r="Q1674">
            <v>1</v>
          </cell>
          <cell r="T1674" t="str">
            <v>PH</v>
          </cell>
          <cell r="U1674">
            <v>3</v>
          </cell>
          <cell r="V1674" t="str">
            <v>4AB,1</v>
          </cell>
          <cell r="X1674">
            <v>2</v>
          </cell>
          <cell r="Y1674">
            <v>3</v>
          </cell>
          <cell r="Z1674">
            <v>1</v>
          </cell>
          <cell r="AA1674">
            <v>1865</v>
          </cell>
          <cell r="AB1674" t="str">
            <v>terrestrial</v>
          </cell>
          <cell r="AD1674" t="str">
            <v>unknown</v>
          </cell>
          <cell r="AE1674" t="str">
            <v>yes</v>
          </cell>
          <cell r="AF1674" t="str">
            <v>unknown</v>
          </cell>
          <cell r="AG1674">
            <v>1865</v>
          </cell>
          <cell r="AH1674" t="str">
            <v>Oslo: Galgeberg</v>
          </cell>
          <cell r="AI1674">
            <v>1</v>
          </cell>
          <cell r="AJ1674" t="str">
            <v>V</v>
          </cell>
          <cell r="AL1674">
            <v>1</v>
          </cell>
          <cell r="AM1674" t="str">
            <v>importDirect</v>
          </cell>
          <cell r="AN1674">
            <v>9</v>
          </cell>
          <cell r="AO1674" t="str">
            <v>introductionEscaped,introductionTransportpollution,introductionStowaway,spreadStowaway,spreadNaturalDispersal</v>
          </cell>
          <cell r="AP1674" t="str">
            <v>Øs,OsA,He,Op,Bu,Ve,Te,Aa,Va,Ro,Ho,Sf,Mr,St,Nt,No,Tr,Fi</v>
          </cell>
          <cell r="AQ1674">
            <v>15588</v>
          </cell>
          <cell r="AR1674">
            <v>5</v>
          </cell>
          <cell r="AS1674">
            <v>77940</v>
          </cell>
          <cell r="AT1674">
            <v>400000</v>
          </cell>
          <cell r="AU1674">
            <v>120000</v>
          </cell>
          <cell r="AV1674">
            <v>95</v>
          </cell>
          <cell r="AW1674" t="str">
            <v>Ingen kjent effekt</v>
          </cell>
          <cell r="AX1674" t="str">
            <v>Ingen kjent effekt</v>
          </cell>
          <cell r="BC1674" t="str">
            <v>Ingen kjent effekt</v>
          </cell>
          <cell r="BD1674" t="str">
            <v>Ingen kjent effekt</v>
          </cell>
          <cell r="BE1674" t="str">
            <v>no</v>
          </cell>
          <cell r="BF1674" t="str">
            <v>no</v>
          </cell>
          <cell r="BK1674" t="str">
            <v>temperate_boreal:Asia,NorthAndCentralAmerica|temperate_nemoral:Asia,NorthAndCentralAmerica|subtropic_mediterranean:NorthAndCentralAmerica</v>
          </cell>
          <cell r="BM1674" t="str">
            <v>temperate_boreal:Europe,Asia,NorthAndCentralAmerica|temperate_nemoral:Europe,Asia,Oceania,NorthAndCentralAmerica|subtropic_mediterranean:Europe,Asia,Oceania,NorthAndCentralAmerica</v>
          </cell>
          <cell r="BO1674">
            <v>4</v>
          </cell>
          <cell r="BR1674" t="str">
            <v>RedListCategoryLevel</v>
          </cell>
          <cell r="BT1674">
            <v>4</v>
          </cell>
          <cell r="BW1674" t="str">
            <v>SpreadYearlyIncreaseObservations</v>
          </cell>
          <cell r="BX1674">
            <v>1134</v>
          </cell>
          <cell r="BY1674">
            <v>1</v>
          </cell>
          <cell r="CB1674" t="str">
            <v>T8,T18,T23,T24,T29,T31,T32,T34,T35,T37,T39,T40,T41,T42,T43,T44,T45</v>
          </cell>
          <cell r="CC1674">
            <v>1</v>
          </cell>
          <cell r="CH1674">
            <v>1</v>
          </cell>
          <cell r="CM1674">
            <v>1</v>
          </cell>
          <cell r="CQ1674">
            <v>1</v>
          </cell>
          <cell r="CU1674">
            <v>1</v>
          </cell>
          <cell r="CX1674">
            <v>0</v>
          </cell>
          <cell r="CY1674">
            <v>1</v>
          </cell>
          <cell r="DB1674">
            <v>0</v>
          </cell>
          <cell r="DC1674" t="str">
            <v>Tunbalderbrå &lt;i&gt;Lepidotheca suaveolens&lt;/i&gt; er en ettårig art fra Stillehavsområdene i Nord-Amerika og Nordøst-Asia. Den har frøreproduksjon og setter enorme mengder med frukter som kan henge fast i folk, dyr (trolig også fugl) og alle transportmidler. Den er nå vanlig på allslags ikke for fuktig kulturmark i hele landet og går også, i beskjedne mengder, inn i mindre påvirkete naturtyper.</v>
          </cell>
          <cell r="DD1674" t="str">
            <v>&lt;p&gt;Tunbalderbrå kom muligens først inn i Norge som dyrket i Botanisk hage på Tøyen, Oslo, men første funn er på Galgeberg i Oslo i 1865. Mange tidlige innførsler synes også være med ballastjord og generell transport, og noen senere kanskje ved møller. Arten ekspanderte meget raskt og hadde allerede før 1940 nådd alle fylker, alle utkanter av landet, og opp til 1220 m o.h. (Ho Ulvik: Finse). Arten fikk god hjelp av jernbanen: svært mange førstefunn i de enkelte distriktene er på jernbanestasjoner. Funnfrekvensen, som reflektert i samlingene, var nokså jamt økende fram til ca. 1970, deretter med utflating. I 1970 var arten allerede så vanlig i mange områder at den knapt ble samlet eller notert mer, og etter 1980 gjelder dette nesten alle deler av landet. Fortetningen kom noe ulikt i enkelte landsdeler, med Sørlandet som en av de siste. Den store registreringsfrekvensen i perioden 2000-2016 skyldes Artsobservasjoner. Dersom man registrerer hele floraen i et område, blir denne nå nødvendigvis med. Arten finnes med enorme individantall - en liten parkeringsplass eller brolegging kan ha titusener eller mer - og estimering av populasjonsstørrelse er helt vilkårlig (men individtallet hvert år i Norge er heller i milliardklassen enn i millionklassen). Arten har nådd sitt potensial - både i utstrekning og i tetthet - i store deler av landet, men har fortsatt noe rom for ytterligere ekspansjon i fjellbygdene og i nord, og svært mange forekomster er ennå ikke registrert.&lt;/p&gt;</v>
          </cell>
          <cell r="DE1674" t="str">
            <v>Arten ble dyrket i Botanisk hage i Oslo på 1860-tallet og forvillet. Den er ellers innført med ballastjord, som forurensning med korn, og med allslags transportmidler (med jernbanen som en pioner i spredningen), og videre spredning skjer med transportmidler, folk og dyr.</v>
          </cell>
          <cell r="DF1674" t="str">
            <v>Enormt invasjonspotensial, nå langt på vei realisert, med maksimum skår på både median levetid og ekspansjonshastighet (900-1300 m/år), sjøl om hastigheten nå trolig avtar når arten nærmer seg sitt potensial både i utbredelseområde og tetthet.</v>
          </cell>
          <cell r="DG1674" t="str">
            <v>Ingen dokumentert negativ økologisk effekt er knyttet til arten. Arten går bare i beskjedne mengder inn i mindre påvirkete naturtyper. Den er i hovedsak begrenset til sterkt endret fastmark.</v>
          </cell>
          <cell r="DH1674" t="str">
            <v>&lt;p&gt;Tunbalderbrå vurderes til potensielt høg økologisk risiko, men utelukkende på grunn av invasjonspotensialet. Denne er et eksempel på arter som har vært i landet lenge (over 150 år), spredt seg enormt, men uten påvisbare negative økologiske effekter ut fra kriteriene vi bruker. De er derfor heller "dokumentert uten risiko" enn "potensielt høg risiko". Arten inntar nå omtrent hver tenkelig type av skrotemark i vid betydning ("sterkt endret fastmark" i NiN-systemet) og er et vanlig, men underordnet innslag i svært mange andre naturtyper under skoggrensa, med unntak for vatn, myr og skog. Det er vanskelig å argumentere for at den er noen økologisk risiko, til tross for mengdene.&lt;/p&gt;</v>
          </cell>
          <cell r="DI1674">
            <v>1</v>
          </cell>
        </row>
        <row r="1675">
          <cell r="B1675" t="str">
            <v>Tanacetum parthenium</v>
          </cell>
          <cell r="C1675" t="str">
            <v>(L.) Sch.Bip.</v>
          </cell>
          <cell r="D1675" t="str">
            <v>matrem</v>
          </cell>
          <cell r="E1675">
            <v>138225</v>
          </cell>
          <cell r="F1675">
            <v>100847</v>
          </cell>
          <cell r="G1675" t="str">
            <v>ExpertGroups/Karplanter/N</v>
          </cell>
          <cell r="H1675" t="str">
            <v>Karplanter</v>
          </cell>
          <cell r="I1675" t="str">
            <v>Karplanter</v>
          </cell>
          <cell r="J1675" t="str">
            <v>AlienSpecie</v>
          </cell>
          <cell r="N1675">
            <v>4</v>
          </cell>
          <cell r="Q1675">
            <v>1</v>
          </cell>
          <cell r="T1675" t="str">
            <v>PH</v>
          </cell>
          <cell r="U1675">
            <v>3</v>
          </cell>
          <cell r="V1675" t="str">
            <v>4A,1</v>
          </cell>
          <cell r="X1675">
            <v>2</v>
          </cell>
          <cell r="Y1675">
            <v>3</v>
          </cell>
          <cell r="Z1675">
            <v>1</v>
          </cell>
          <cell r="AA1675">
            <v>1832</v>
          </cell>
          <cell r="AB1675" t="str">
            <v>terrestrial</v>
          </cell>
          <cell r="AD1675" t="str">
            <v>unknown</v>
          </cell>
          <cell r="AE1675" t="str">
            <v>yes</v>
          </cell>
          <cell r="AF1675" t="str">
            <v>unknown</v>
          </cell>
          <cell r="AG1675">
            <v>1875</v>
          </cell>
          <cell r="AH1675" t="str">
            <v>Oslo: Maridalen, "på kirkeruinerne"</v>
          </cell>
          <cell r="AI1675">
            <v>2</v>
          </cell>
          <cell r="AJ1675" t="str">
            <v>V</v>
          </cell>
          <cell r="AL1675">
            <v>2</v>
          </cell>
          <cell r="AM1675" t="str">
            <v>importDirect</v>
          </cell>
          <cell r="AN1675">
            <v>3</v>
          </cell>
          <cell r="AO1675" t="str">
            <v>spreadNaturalDispersal,introductionStowaway,introductionEscaped</v>
          </cell>
          <cell r="AP1675" t="str">
            <v>Øs,OsA,He,Op,Bu,Ve,Te,Aa,Va,Ro,Ho,Sf,Mr,St,Nt,No,Tr</v>
          </cell>
          <cell r="AQ1675">
            <v>600</v>
          </cell>
          <cell r="AR1675">
            <v>4</v>
          </cell>
          <cell r="AS1675">
            <v>2400</v>
          </cell>
          <cell r="AT1675">
            <v>300000</v>
          </cell>
          <cell r="AU1675">
            <v>4800</v>
          </cell>
          <cell r="AV1675">
            <v>100</v>
          </cell>
          <cell r="AW1675" t="str">
            <v>Ingen kjent effekt</v>
          </cell>
          <cell r="AX1675" t="str">
            <v>Ingen kjent effekt</v>
          </cell>
          <cell r="BC1675" t="str">
            <v>Ingen kjent effekt</v>
          </cell>
          <cell r="BD1675" t="str">
            <v>Ingen kjent effekt</v>
          </cell>
          <cell r="BE1675" t="str">
            <v>no</v>
          </cell>
          <cell r="BF1675" t="str">
            <v>no</v>
          </cell>
          <cell r="BK1675" t="str">
            <v>temperate_nemoral:Europe,Asia|subtropic_mediterranean:Europe,Asia</v>
          </cell>
          <cell r="BM1675" t="str">
            <v>temperate_nemoral:Europe,Asia,Oceania,NorthAndCentralAmerica,SouthAmerica|subtropic_mediterranean:Europe,Asia,Africa,Oceania,NorthAndCentralAmerica,SouthAmerica|subtropic_humid:NorthAndCentralAmerica|subtropic_highlands:SouthAmerica</v>
          </cell>
          <cell r="BO1675">
            <v>4</v>
          </cell>
          <cell r="BR1675" t="str">
            <v>RedListCategoryLevel</v>
          </cell>
          <cell r="BT1675">
            <v>3</v>
          </cell>
          <cell r="BW1675" t="str">
            <v>SpreadYearlyIncreaseObservations</v>
          </cell>
          <cell r="BX1675">
            <v>216</v>
          </cell>
          <cell r="BY1675">
            <v>1</v>
          </cell>
          <cell r="CB1675" t="str">
            <v>T35,T40,T42,T43,T39</v>
          </cell>
          <cell r="CC1675">
            <v>1</v>
          </cell>
          <cell r="CH1675">
            <v>1</v>
          </cell>
          <cell r="CM1675">
            <v>1</v>
          </cell>
          <cell r="CQ1675">
            <v>1</v>
          </cell>
          <cell r="CU1675">
            <v>1</v>
          </cell>
          <cell r="CX1675">
            <v>0</v>
          </cell>
          <cell r="CY1675">
            <v>1</v>
          </cell>
          <cell r="DB1675">
            <v>0</v>
          </cell>
          <cell r="DC1675" t="str">
            <v>Matrem &lt;em&gt;Tanacetum parthenium&lt;/em&gt; er en flerårig urt (staude) som i Norge ofte opptrer som ett- eller toårig (generasjonstid 2 år brukt under artsinformasjon). Den formeres med frø. Den kommer fra Sørøst-Europa og Vest-Asia. I dag opptrer matrem nesten alltid i grasmark (plener, grøntanlegg), ved hustufter og kirkegårder og på skrotemark av ulike slag: avfallsplasser, fyllmasser, og på fortau i bystrøk og veikanter. Arten er vanligst på søndre Østlandet og langs kysten til Rogaland, med særlig mange funn i byene på Agderkysten. Lengre nord er det færre, spredte funn til og med Troms.</v>
          </cell>
          <cell r="DD1675" t="str">
            <v>&lt;p&gt;Matrem er en gammel medisinplante som kan ha lang historie i Norge. Den ble dyrket i Danmark i middelalderen (Hartvig 2015), men det er tvilsomt om noen av dagens norske forekomster stammer fra før 1800. Det første daterte funnet er fra 1832 i Vf Larvik. Noen få andre funn er kjent før 1860, men den første kjente etablering skjedde på kirkeruinene i Maridalen i Oslo (forsåvidt interessant fordi dette er en middelalderruin). De eldste andre funnene skriver seg fra ballastplasser: senere er den mest spredt fra dyrkning i hager. Fra 1880 økte antall funn gradvis. Arten er hyppigst i låglandet på Østlandet og i kystområder til Rogaland, men er etter hvert registrert i alle fylker t.o.m. Troms. Den er spasom i innlandet (He - 9 funn, Op - 2) og Midt- og Nord-Norge (ST - 6, NT - 1, No - 2, Tr - 1). Matrem er fremdeles i spredning (et visst mørketall er sannsynlig).&lt;/p&gt;</v>
          </cell>
          <cell r="DE1675" t="str">
            <v>Arten er innført som hage- og medisinplante, og er også kommet inn med ballastjord. Spredningen av frukter er nokså passiv uten spesielle spredningstilpasninger. Bestandene av matrem blir derfor oftest nokså lokale.</v>
          </cell>
          <cell r="DF1675" t="str">
            <v>Arten har et stort invasjonspotensial på grunn av moderat ekspansjonshastighet og lang median levetid.</v>
          </cell>
          <cell r="DG1675" t="str">
            <v>Arten går bare inn på sterkt endret mark og vurderes foreløpig til å ha ingen økologisk effekt.</v>
          </cell>
          <cell r="DH1675" t="str">
            <v>&lt;p&gt;Matrem vurderes til potensielt høg risiko, og utelukkende på grunn av et stort invasjonspotensial. Den kommer nok til å bli vanligere i framtida, men det er intet som tyder på at den etablerer seg i noen naturtyper eller har noen som helst økologisk skadevirkning.&lt;/p&gt;</v>
          </cell>
          <cell r="DI1675">
            <v>1</v>
          </cell>
        </row>
        <row r="1676">
          <cell r="B1676" t="str">
            <v>Anaphalis margaritacea</v>
          </cell>
          <cell r="C1676" t="str">
            <v>(L.) Benth. &amp; Hook. f.</v>
          </cell>
          <cell r="D1676" t="str">
            <v>perleevigblom</v>
          </cell>
          <cell r="E1676">
            <v>60366</v>
          </cell>
          <cell r="F1676">
            <v>100406</v>
          </cell>
          <cell r="G1676" t="str">
            <v>ExpertGroups/Karplanter/N</v>
          </cell>
          <cell r="H1676" t="str">
            <v>Karplanter</v>
          </cell>
          <cell r="I1676" t="str">
            <v>Karplanter</v>
          </cell>
          <cell r="J1676" t="str">
            <v>AlienSpecie</v>
          </cell>
          <cell r="N1676">
            <v>3</v>
          </cell>
          <cell r="P1676" t="str">
            <v>V</v>
          </cell>
          <cell r="Q1676">
            <v>1</v>
          </cell>
          <cell r="T1676" t="str">
            <v>LO</v>
          </cell>
          <cell r="U1676">
            <v>2</v>
          </cell>
          <cell r="V1676" t="str">
            <v>3AB,1</v>
          </cell>
          <cell r="W1676" t="str">
            <v>PH</v>
          </cell>
          <cell r="X1676">
            <v>3</v>
          </cell>
          <cell r="Y1676">
            <v>4</v>
          </cell>
          <cell r="Z1676">
            <v>1</v>
          </cell>
          <cell r="AA1676">
            <v>1933</v>
          </cell>
          <cell r="AB1676" t="str">
            <v>terrestrial</v>
          </cell>
          <cell r="AD1676" t="str">
            <v>unknown</v>
          </cell>
          <cell r="AE1676" t="str">
            <v>yes</v>
          </cell>
          <cell r="AF1676" t="str">
            <v>unknown</v>
          </cell>
          <cell r="AG1676">
            <v>1933</v>
          </cell>
          <cell r="AH1676" t="str">
            <v>Oslo: Gråkammen</v>
          </cell>
          <cell r="AI1676">
            <v>10</v>
          </cell>
          <cell r="AJ1676" t="str">
            <v>V</v>
          </cell>
          <cell r="AL1676">
            <v>2</v>
          </cell>
          <cell r="AM1676" t="str">
            <v>importDirect</v>
          </cell>
          <cell r="AN1676">
            <v>5</v>
          </cell>
          <cell r="AO1676" t="str">
            <v>introductionEscaped,spreadNaturalDispersal,spreadStowaway,spreadTransportpollution</v>
          </cell>
          <cell r="AP1676" t="str">
            <v>Øs,OsA,Bu,Ve,Te,Aa,Va,Ro,Ho,Sf,Mr,St,Nt,No</v>
          </cell>
          <cell r="AQ1676">
            <v>328</v>
          </cell>
          <cell r="AR1676">
            <v>5</v>
          </cell>
          <cell r="AS1676">
            <v>1640</v>
          </cell>
          <cell r="AT1676">
            <v>280000</v>
          </cell>
          <cell r="AU1676">
            <v>3000</v>
          </cell>
          <cell r="AV1676">
            <v>50</v>
          </cell>
          <cell r="AW1676" t="str">
            <v>Ingen kjent effekt</v>
          </cell>
          <cell r="AX1676" t="str">
            <v>Ingen kjent effekt</v>
          </cell>
          <cell r="BC1676" t="str">
            <v>Ingen kjent effekt</v>
          </cell>
          <cell r="BD1676" t="str">
            <v>Ingen kjent effekt</v>
          </cell>
          <cell r="BE1676" t="str">
            <v>no</v>
          </cell>
          <cell r="BF1676" t="str">
            <v>no</v>
          </cell>
          <cell r="BG1676" t="str">
            <v>V</v>
          </cell>
          <cell r="BK1676" t="str">
            <v>temperate_boreal:Asia,NorthAndCentralAmerica|temperate_nemoral:Asia,NorthAndCentralAmerica</v>
          </cell>
          <cell r="BM1676" t="str">
            <v>temperate_boreal:Europe,Asia,NorthAndCentralAmerica|temperate_nemoral:Europe,Asia,NorthAndCentralAmerica|subtropic_unspecified:Asia,NorthAndCentralAmerica|subtropic_mediterranean:Europe</v>
          </cell>
          <cell r="BO1676">
            <v>3</v>
          </cell>
          <cell r="BP1676" t="str">
            <v>X</v>
          </cell>
          <cell r="BR1676" t="str">
            <v>RedListCategoryLevel</v>
          </cell>
          <cell r="BT1676">
            <v>3</v>
          </cell>
          <cell r="BW1676" t="str">
            <v>SpreadYearlyIncreaseObservations</v>
          </cell>
          <cell r="BX1676">
            <v>185</v>
          </cell>
          <cell r="BY1676">
            <v>1</v>
          </cell>
          <cell r="CB1676" t="str">
            <v>T4,T35,T40,T31,T34</v>
          </cell>
          <cell r="CC1676">
            <v>1</v>
          </cell>
          <cell r="CH1676">
            <v>1</v>
          </cell>
          <cell r="CM1676">
            <v>1</v>
          </cell>
          <cell r="CQ1676">
            <v>1</v>
          </cell>
          <cell r="CU1676">
            <v>1</v>
          </cell>
          <cell r="CX1676">
            <v>0</v>
          </cell>
          <cell r="CY1676">
            <v>1</v>
          </cell>
          <cell r="DB1676">
            <v>0</v>
          </cell>
          <cell r="DC1676" t="str">
            <v>Perleevigblom &lt;em&gt;Anaphalis margaritacea &lt;/em&gt;er en langlevd flerårig urt med frøformering og vindspredning av fruktene. Den kommer fra boreale barskogsområder og kaldtempererte områder i vestlige Nord-Amerika og nordøstlige Asia og er eminent tilpasset etablering i norsk natur. Den er innført som hageplante, men en hoveddel av spredningen skjer gjennom anleggsvirksomhet langs veier. Arten inntar også skog, og hovedsakelig boreale typer av bar- og lauvskog.&lt;br/&gt;Hvorfor Froland kommune i Aust-Agder har valgt denne nettopp denne planten som kommuneblomst kan man lure på. &lt;br/&gt;</v>
          </cell>
          <cell r="DD1676" t="str">
            <v>&lt;p&gt;Perleevigblom er forvillet i hvert fall fra 1933, og med jamn ekspansjon fram til i dag. Arten er nå veletablert på søndre Østlandet inn til Oslo og i kyststrøk til No Lødingen. En hoveddel av alle forekomster er tilknyttet gamle og nye veianlegg (bl.a. nye E6 gjennom Østfold rundt Moss), og det er nokså opplagt at forflytning av masse og maskiner ved anleggsarbeider på veiene er en hovedkilde til spredning. Vi ser trolig bare begynnelsen av artens ekspansjon i Norge.&lt;/p&gt;</v>
          </cell>
          <cell r="DE1676" t="str">
            <v>Arten er innført som hagestaude, med viderespredning med vindbårne frukter og med anleggsmaskiner og jordforflytning, spesielt langs veianlegg.</v>
          </cell>
          <cell r="DF1676" t="str">
            <v>Arten har et moderat (til stort) invasjonspotensial, som kombinasjon av moderat (til lang) median levetid og moderat ekspansjonshastighet. Invasjonspotensialet er ikke helt realisert ennå. Arten er noe mindre ekspansiv i Norge enn det man skulle forvente ut fra klima og habitatvalg i de områdene den kommer fra (de nordlige Stillehavskystene i Asia og Amerika).</v>
          </cell>
          <cell r="DG1676" t="str">
            <v>Vi anser at arten ikke har en negativ økologisk effekt, foreløpig. Det er uvisst om denne arten vil medføre noen målbar fortrengning av stedegne arter. Arten kan bli ekspansiv i skog, spesielt i lysåpen barskog, men av nokså trivielle typer slik at det skal svært store mengder til for at den skal føre til så stor prosentvis endring at det betinger høgere risikokategori. Det samme gjelder fortrengning av arter: perleevigblom opptrer hovedsakelig i naturtyper uten særlig mye sårbare arter. Noen annen økologisk effekt er ikke kjent.</v>
          </cell>
          <cell r="DH1676" t="str">
            <v>&lt;p&gt;Arten vurderes til låg økologisk risiko (med usikkerhet til potensielt høg risiko), men bare på grunn av invasjonspotensialet. Den kan være noe invasiv i middels næringsfattige skog- og heityper og på flere typer skrotemark. Vi ser trolig bare begynnelsen av artens ekspansjon i Norge, men vi forventer ikke noen vesentlige økologiske effekter over terskelverdiene i de anvendte kriteriene.&lt;/p&gt;</v>
          </cell>
          <cell r="DI1676">
            <v>0</v>
          </cell>
        </row>
        <row r="1677">
          <cell r="B1677" t="str">
            <v>Cicerbita macrophylla</v>
          </cell>
          <cell r="C1677" t="str">
            <v>(Willd.) Wallr.</v>
          </cell>
          <cell r="D1677" t="str">
            <v>kjempeturt</v>
          </cell>
          <cell r="E1677">
            <v>131815</v>
          </cell>
          <cell r="F1677">
            <v>100505</v>
          </cell>
          <cell r="G1677" t="str">
            <v>ExpertGroups/Karplanter/N</v>
          </cell>
          <cell r="H1677" t="str">
            <v>Karplanter</v>
          </cell>
          <cell r="I1677" t="str">
            <v>Karplanter</v>
          </cell>
          <cell r="J1677" t="str">
            <v>AlienSpecie</v>
          </cell>
          <cell r="N1677">
            <v>3</v>
          </cell>
          <cell r="P1677" t="str">
            <v>V</v>
          </cell>
          <cell r="Q1677">
            <v>2</v>
          </cell>
          <cell r="T1677" t="str">
            <v>LO</v>
          </cell>
          <cell r="U1677">
            <v>2</v>
          </cell>
          <cell r="V1677" t="str">
            <v>3AB,2DE</v>
          </cell>
          <cell r="W1677" t="str">
            <v>HI</v>
          </cell>
          <cell r="X1677">
            <v>4</v>
          </cell>
          <cell r="Y1677">
            <v>4</v>
          </cell>
          <cell r="Z1677">
            <v>2</v>
          </cell>
          <cell r="AA1677">
            <v>1874</v>
          </cell>
          <cell r="AB1677" t="str">
            <v>terrestrial</v>
          </cell>
          <cell r="AD1677" t="str">
            <v>unknown</v>
          </cell>
          <cell r="AE1677" t="str">
            <v>yes</v>
          </cell>
          <cell r="AF1677" t="str">
            <v>unknown</v>
          </cell>
          <cell r="AG1677">
            <v>1874</v>
          </cell>
          <cell r="AH1677" t="str">
            <v>Oslo: "Ladegaardsøen" (Bygdøy)</v>
          </cell>
          <cell r="AI1677">
            <v>10</v>
          </cell>
          <cell r="AJ1677" t="str">
            <v>V</v>
          </cell>
          <cell r="AL1677">
            <v>2</v>
          </cell>
          <cell r="AM1677" t="str">
            <v>importDirect</v>
          </cell>
          <cell r="AN1677">
            <v>5</v>
          </cell>
          <cell r="AO1677" t="str">
            <v>introductionEscaped,spreadNaturalDispersal,spreadTransportpollution</v>
          </cell>
          <cell r="AP1677" t="str">
            <v>Øs,OsA,Op,Bu,Ve,Aa,Va,Ro,Ho,Mr,St,Nt,No,Tr</v>
          </cell>
          <cell r="AQ1677">
            <v>304</v>
          </cell>
          <cell r="AR1677">
            <v>6</v>
          </cell>
          <cell r="AS1677">
            <v>1824</v>
          </cell>
          <cell r="AT1677">
            <v>275000</v>
          </cell>
          <cell r="AU1677">
            <v>3600</v>
          </cell>
          <cell r="AV1677">
            <v>50</v>
          </cell>
          <cell r="AW1677" t="str">
            <v>Ingen kjent effekt</v>
          </cell>
          <cell r="AX1677" t="str">
            <v>Ingen kjent effekt</v>
          </cell>
          <cell r="BC1677" t="str">
            <v>Ingen kjent effekt</v>
          </cell>
          <cell r="BD1677" t="str">
            <v>Ingen kjent effekt</v>
          </cell>
          <cell r="BE1677" t="str">
            <v>no</v>
          </cell>
          <cell r="BF1677" t="str">
            <v>no</v>
          </cell>
          <cell r="BK1677" t="str">
            <v>temperate_boreal:Europe,Asia|temperate_nemoral:Europe,Asia</v>
          </cell>
          <cell r="BM1677" t="str">
            <v>temperate_boreal:Europe,Asia|temperate_nemoral:Europe,Asia</v>
          </cell>
          <cell r="BO1677">
            <v>3</v>
          </cell>
          <cell r="BP1677" t="str">
            <v>X</v>
          </cell>
          <cell r="BR1677" t="str">
            <v>RedListCategoryLevel</v>
          </cell>
          <cell r="BT1677">
            <v>3</v>
          </cell>
          <cell r="BW1677" t="str">
            <v>SpreadYearlyIncreaseObservations</v>
          </cell>
          <cell r="BX1677">
            <v>206</v>
          </cell>
          <cell r="BY1677">
            <v>1</v>
          </cell>
          <cell r="CB1677" t="str">
            <v>T4-C-3,T4-C-4,T4-C-18,T30,T32,T35,T40,T42,T4-C-3,T4-C-4,T4-C-18,T30,T32</v>
          </cell>
          <cell r="CC1677">
            <v>2</v>
          </cell>
          <cell r="CG1677" t="str">
            <v>T4-C-4</v>
          </cell>
          <cell r="CH1677">
            <v>2</v>
          </cell>
          <cell r="CL1677" t="str">
            <v>T4-C-3,T4-C-4,T4-C-18</v>
          </cell>
          <cell r="CM1677">
            <v>1</v>
          </cell>
          <cell r="CQ1677">
            <v>1</v>
          </cell>
          <cell r="CT1677" t="str">
            <v>T4-C-3,T4-C-4,T4-C-18,T30,T32</v>
          </cell>
          <cell r="CU1677">
            <v>1</v>
          </cell>
          <cell r="CX1677">
            <v>0</v>
          </cell>
          <cell r="CY1677">
            <v>1</v>
          </cell>
          <cell r="DB1677">
            <v>0</v>
          </cell>
          <cell r="DC1677" t="str">
            <v>Kjempeturt &lt;em&gt;Cicerbita macrophylla &lt;/em&gt;er en langlevd flerårig urt fra Russland, Sibir og Kaukasus. Arten har klonal (tilnærmet "evig") vekst og oftest rikelig blomstring og frøsetting. Fruktene vindspres over middels distanser, kanskje noen hundre meter eller mer. Den etablerer seg i næringsrik skog og flommarkskog, særlig lauvskog, og skogkanter, og dessuten i veikanter og på enger under gjengroing, og den er meget ekspansiv i parker hvor den har vært dyrket, men ikke blir holdt tilbake.</v>
          </cell>
          <cell r="DD1677" t="str">
            <v>&lt;p&gt;Kjempeturt ble først funnet på Bygdøy ("Ladegaardsøen") i Oslo i 1874 og trolig etablert allerede da. Arten er kommet inn som hagestaude, særlig i parker og herregårdshager (den tar stor plass), og en del av utgangspunktet for dagens forekomst er spredning fra 1800-tallets storgårder. Fra 1945 har arten hatt en jamn økning og spredning, med over 50 % økning i antall kjente forekomster pr. tiår, og arten er nå godt etablert i mange fylker nord til Troms. Det er imidlertid et svært stort gjenstående potensial, både for ytterligere spredning og for fortetning, i framtida.&lt;/p&gt;</v>
          </cell>
          <cell r="DE1677" t="str">
            <v>Arten er innført hageplante og spredt ut i naturen ved utkast, utvoksning, og særlig med vindspredte frukter.</v>
          </cell>
          <cell r="DF1677" t="str">
            <v>Invasjonspotensialet er moderat (med usikkerhet til stort) på grunn av moderat (til lang) median levetid og moderat ekspansjonshastighet. Arten er meget ekspansiv der den etablerer seg.</v>
          </cell>
          <cell r="DG1677" t="str">
            <v>Kjempeturt vurderes å medføre en liten økologisk effekt. Den fortrenger andre arter ved å danne tette renbestander som kan vokse seg opp til over 2 meter høgde i sesongen. Fortrengningen kan gjelde truete og sårbare planter i kalklågurtskog, kanskje også i annen lågurtskog, i høgstaudeskog og i flommarkskog.</v>
          </cell>
          <cell r="DH1677" t="str">
            <v>&lt;p&gt;Kjempeturt vurderes til låg økologisk risiko (med usikkerhet til høg risiko) på grunn av moderat (til stort) invasjonspotensial og en liten økologisk effekt. Den er meget ekspansiv der den får fotfeste, både på ulike typer skrotemark, i gjengroende eng (som er en foretrukket naturtype for den), og i ikke altfor mørk, noe næringsrik skog. Den har stor fortrengningsevne, men prefererer ikke noen sårbar eller sjelden naturtype foran andre. Den er imidlertid fortsatt sjelden og dekker sammenlagt svært små arealer. Fortrengningseffektene er foreløpig ikke store, men det kan endre seg mye på 50 år. Denne arten bør følges med.&lt;br/&gt;&lt;/p&gt;</v>
          </cell>
          <cell r="DI1677">
            <v>0</v>
          </cell>
        </row>
        <row r="1678">
          <cell r="B1678" t="str">
            <v>Scilla forbesii</v>
          </cell>
          <cell r="C1678" t="str">
            <v>(Baker) Speta</v>
          </cell>
          <cell r="D1678" t="str">
            <v>snøstjerne</v>
          </cell>
          <cell r="E1678">
            <v>137521</v>
          </cell>
          <cell r="F1678">
            <v>99458</v>
          </cell>
          <cell r="G1678" t="str">
            <v>ExpertGroups/Karplanter/N</v>
          </cell>
          <cell r="H1678" t="str">
            <v>Karplanter</v>
          </cell>
          <cell r="I1678" t="str">
            <v>Karplanter</v>
          </cell>
          <cell r="J1678" t="str">
            <v>AlienSpecie</v>
          </cell>
          <cell r="N1678">
            <v>3</v>
          </cell>
          <cell r="P1678" t="str">
            <v>V</v>
          </cell>
          <cell r="Q1678">
            <v>1</v>
          </cell>
          <cell r="T1678" t="str">
            <v>LO</v>
          </cell>
          <cell r="U1678">
            <v>2</v>
          </cell>
          <cell r="V1678" t="str">
            <v>3AB,1</v>
          </cell>
          <cell r="W1678" t="str">
            <v>PH</v>
          </cell>
          <cell r="X1678">
            <v>3</v>
          </cell>
          <cell r="Y1678">
            <v>4</v>
          </cell>
          <cell r="Z1678">
            <v>1</v>
          </cell>
          <cell r="AA1678">
            <v>1978</v>
          </cell>
          <cell r="AB1678" t="str">
            <v>terrestrial</v>
          </cell>
          <cell r="AD1678" t="str">
            <v>unknown</v>
          </cell>
          <cell r="AE1678" t="str">
            <v>yes</v>
          </cell>
          <cell r="AF1678" t="str">
            <v>unknown</v>
          </cell>
          <cell r="AG1678">
            <v>1978</v>
          </cell>
          <cell r="AH1678" t="str">
            <v>VA Kristiansand: Major Laudals veg</v>
          </cell>
          <cell r="AI1678">
            <v>5</v>
          </cell>
          <cell r="AJ1678" t="str">
            <v>V</v>
          </cell>
          <cell r="AL1678">
            <v>1</v>
          </cell>
          <cell r="AM1678" t="str">
            <v>importDirect</v>
          </cell>
          <cell r="AN1678">
            <v>5</v>
          </cell>
          <cell r="AO1678" t="str">
            <v>introductionEscaped,spreadTransportpollution,introductionNaturalDispersal</v>
          </cell>
          <cell r="AP1678" t="str">
            <v>Øs,OsA,He,Bu,Ve,Te,Aa,Va,Ro,St,Nt,No,Tr</v>
          </cell>
          <cell r="AQ1678">
            <v>180</v>
          </cell>
          <cell r="AR1678">
            <v>10</v>
          </cell>
          <cell r="AS1678">
            <v>1800</v>
          </cell>
          <cell r="AT1678">
            <v>180000</v>
          </cell>
          <cell r="AU1678">
            <v>5400</v>
          </cell>
          <cell r="AV1678">
            <v>80</v>
          </cell>
          <cell r="AW1678" t="str">
            <v>Ingen kjent effekt</v>
          </cell>
          <cell r="AX1678" t="str">
            <v>Ingen kjent effekt</v>
          </cell>
          <cell r="BC1678" t="str">
            <v>Ingen kjent effekt</v>
          </cell>
          <cell r="BD1678" t="str">
            <v>Ingen kjent effekt</v>
          </cell>
          <cell r="BE1678" t="str">
            <v>no</v>
          </cell>
          <cell r="BF1678" t="str">
            <v>no</v>
          </cell>
          <cell r="BK1678" t="str">
            <v>temperate_nemoral:Asia|subtropic_mediterranean:Asia</v>
          </cell>
          <cell r="BM1678" t="str">
            <v>temperate_boreal:Europe|temperate_nemoral:Europe,Asia,NorthAndCentralAmerica|subtropic_mediterranean:Asia</v>
          </cell>
          <cell r="BO1678">
            <v>3</v>
          </cell>
          <cell r="BR1678" t="str">
            <v>RedListCategoryLevel</v>
          </cell>
          <cell r="BT1678">
            <v>3</v>
          </cell>
          <cell r="BU1678" t="str">
            <v>X</v>
          </cell>
          <cell r="BW1678" t="str">
            <v>SpreadYearlyIncreaseObservations</v>
          </cell>
          <cell r="BX1678">
            <v>463</v>
          </cell>
          <cell r="BY1678">
            <v>1</v>
          </cell>
          <cell r="CB1678" t="str">
            <v>T4,T35,T32,T40,T43-C-1,T37-C-3</v>
          </cell>
          <cell r="CC1678">
            <v>1</v>
          </cell>
          <cell r="CH1678">
            <v>1</v>
          </cell>
          <cell r="CM1678">
            <v>1</v>
          </cell>
          <cell r="CQ1678">
            <v>1</v>
          </cell>
          <cell r="CU1678">
            <v>1</v>
          </cell>
          <cell r="CX1678">
            <v>0</v>
          </cell>
          <cell r="CY1678">
            <v>1</v>
          </cell>
          <cell r="DB1678">
            <v>0</v>
          </cell>
          <cell r="DC1678" t="str">
            <v>&lt;p&gt;Snøstjerne &lt;em&gt;Scilla forbesii&lt;/em&gt;&lt;i&gt; &lt;/i&gt;er en flerårig urt med lauk. Den formerer seg med frø og ved deling av løkene. Arten kommer fra Tyrkia og dyrkes som prydplante. Snøstjerne har klart seg en del år i Tr Tromsø og må derfor være nokså hardfør.&lt;/p&gt;</v>
          </cell>
          <cell r="DD1678" t="str">
            <v>&lt;p&gt; Siden første funn i 1978 VA Kristiansand er den registrert forvillet fra Østfold til Troms. Snøstjerne blomstrer og visner imidlertid ned før botanikerne kommer seg ut, og er helt sikkert hyppigere forvillet enn funnfrekvensen tilsier. I Vest-Agder er arten spesielt ettersøkt og forekomstareal i dette fylket utgjør nesten 40 % av totalen. Det er derfor rimelig å anta at forekomstarealet for denne arten er betydelig større i realiteten. Arten vil trolig dukke opp i flere fylker og bli langt hyppigere i årene som kommer. &lt;/p&gt;</v>
          </cell>
          <cell r="DE1678" t="str">
            <v>Snøstjerne er en god del dyrket i hager, særlig i senere tid. Den sprer seg fra hager og ved at hageavfall blir kastet ut i skog og mark, og på avfallsplasser. Arten beites av rådyr, og får nok også litt spredningshjelp av rådyr.</v>
          </cell>
          <cell r="DF1678" t="str">
            <v>Invasjonspotensialet er moderat (med usikkerhet til stort): arten har en moderat median levetid, og ekspansjonshastigheten er moderat med usikkerhet til høg.</v>
          </cell>
          <cell r="DG1678" t="str">
            <v>Arten har foreløpig ingen kjent negativ økologisk effekt. Snøstjerne er funnet forvillet i plener og grøntanlegg, bl.a. på kirkegårder, i eng og grasmark, kantsoner og i skog: åpen bjørkeskog (Tr Tromsø), hasselskog (NT Levanger). Den har trolig potensial til å etablere seg også i andre skogtyper. Snøstjerne blomstrer om våren, og bladene visner snart ned. Arten kan ha en viss fortrengningseffekt på tidligblomstrende stedegne arter, men neppe i en slik grad at det kan slå ut på økologisk effekt i risikovurderingen. &lt;br/&gt;De tre &lt;i&gt;Scilla&lt;/i&gt;-artene &lt;i&gt;S. forbesii&lt;/i&gt;, &lt;i&gt;S. luciliae&lt;/i&gt; og &lt;i&gt;S. sardensis&lt;/i&gt; hybridiserer, og hybrider er vanlige i blandingsbestander i hager. Hybridene dyrkes kanskje også, og hybriden &lt;i&gt;S. forbesii&lt;/i&gt; x &lt;i&gt;S. luciliae &lt;/i&gt;er funnet flere ganger i norsk natur. Denne hybridiseringen er imidlertid bare mellom fremmede arter og påvirker derfor ikke risikovurderingen.</v>
          </cell>
          <cell r="DH1678" t="str">
            <v>&lt;p&gt;Snøstjerne vurderes til låg økologisk risiko (med usikkerhet til potensielt høg risiko), men utelukkende på grunn av invasjonspotensialet.&lt;/p&gt;</v>
          </cell>
          <cell r="DI1678">
            <v>0</v>
          </cell>
        </row>
        <row r="1679">
          <cell r="B1679" t="str">
            <v>Crepis biennis</v>
          </cell>
          <cell r="C1679" t="str">
            <v>L.</v>
          </cell>
          <cell r="D1679" t="str">
            <v>veihaukeskjegg</v>
          </cell>
          <cell r="E1679">
            <v>60496</v>
          </cell>
          <cell r="F1679">
            <v>100536</v>
          </cell>
          <cell r="G1679" t="str">
            <v>ExpertGroups/Karplanter/N</v>
          </cell>
          <cell r="H1679" t="str">
            <v>Karplanter</v>
          </cell>
          <cell r="I1679" t="str">
            <v>Karplanter</v>
          </cell>
          <cell r="J1679" t="str">
            <v>AlienSpecie</v>
          </cell>
          <cell r="N1679">
            <v>3</v>
          </cell>
          <cell r="P1679" t="str">
            <v>V</v>
          </cell>
          <cell r="Q1679">
            <v>2</v>
          </cell>
          <cell r="T1679" t="str">
            <v>LO</v>
          </cell>
          <cell r="U1679">
            <v>2</v>
          </cell>
          <cell r="V1679" t="str">
            <v>3AB,2D</v>
          </cell>
          <cell r="W1679" t="str">
            <v>HI</v>
          </cell>
          <cell r="X1679">
            <v>4</v>
          </cell>
          <cell r="Y1679">
            <v>4</v>
          </cell>
          <cell r="Z1679">
            <v>2</v>
          </cell>
          <cell r="AA1679">
            <v>1857</v>
          </cell>
          <cell r="AB1679" t="str">
            <v>terrestrial</v>
          </cell>
          <cell r="AD1679" t="str">
            <v>origin</v>
          </cell>
          <cell r="AE1679" t="str">
            <v>yes</v>
          </cell>
          <cell r="AF1679" t="str">
            <v>unknown</v>
          </cell>
          <cell r="AG1679">
            <v>1883</v>
          </cell>
          <cell r="AH1679" t="str">
            <v>Oslo: Sinsen og "ballastpladsen" [Grønlia]</v>
          </cell>
          <cell r="AI1679">
            <v>2</v>
          </cell>
          <cell r="AJ1679" t="str">
            <v>V</v>
          </cell>
          <cell r="AN1679">
            <v>5</v>
          </cell>
          <cell r="AO1679" t="str">
            <v>introductionTransportpollution,introductionStowaway,spreadStowaway,spreadNaturalDispersal</v>
          </cell>
          <cell r="AP1679" t="str">
            <v>Øs,OsA,Op,Bu,Ve,Te</v>
          </cell>
          <cell r="AQ1679">
            <v>260</v>
          </cell>
          <cell r="AR1679">
            <v>5</v>
          </cell>
          <cell r="AS1679">
            <v>1300</v>
          </cell>
          <cell r="AT1679">
            <v>271</v>
          </cell>
          <cell r="AU1679">
            <v>3900</v>
          </cell>
          <cell r="AV1679">
            <v>30</v>
          </cell>
          <cell r="AW1679" t="str">
            <v>Ingen kjent effekt</v>
          </cell>
          <cell r="AX1679" t="str">
            <v>Ingen kjent effekt</v>
          </cell>
          <cell r="BC1679" t="str">
            <v>Ingen kjent effekt</v>
          </cell>
          <cell r="BD1679" t="str">
            <v>Ingen kjent effekt</v>
          </cell>
          <cell r="BE1679" t="str">
            <v>no</v>
          </cell>
          <cell r="BF1679" t="str">
            <v>no</v>
          </cell>
          <cell r="BG1679" t="str">
            <v>V</v>
          </cell>
          <cell r="BK1679" t="str">
            <v>temperate_nemoral:Europe|temperate_dry:Europe|subtropic_mediterranean:Europe</v>
          </cell>
          <cell r="BM1679" t="str">
            <v>temperate_nemoral:Europe|temperate_dry:Europe|subtropic_mediterranean:Europe</v>
          </cell>
          <cell r="BO1679">
            <v>3</v>
          </cell>
          <cell r="BP1679" t="str">
            <v>X</v>
          </cell>
          <cell r="BR1679" t="str">
            <v>RedListCategoryLevel</v>
          </cell>
          <cell r="BT1679">
            <v>3</v>
          </cell>
          <cell r="BV1679" t="str">
            <v>X</v>
          </cell>
          <cell r="BW1679" t="str">
            <v>SpreadYearlyIncreaseObservations</v>
          </cell>
          <cell r="BX1679">
            <v>164</v>
          </cell>
          <cell r="BY1679">
            <v>1</v>
          </cell>
          <cell r="CB1679" t="str">
            <v>T4,T32,T35,T37,T40,T41,T42,T45</v>
          </cell>
          <cell r="CC1679">
            <v>2</v>
          </cell>
          <cell r="CG1679" t="str">
            <v>T4,T32</v>
          </cell>
          <cell r="CH1679">
            <v>1</v>
          </cell>
          <cell r="CL1679" t="str">
            <v>T4,T32</v>
          </cell>
          <cell r="CM1679">
            <v>1</v>
          </cell>
          <cell r="CQ1679">
            <v>1</v>
          </cell>
          <cell r="CU1679">
            <v>1</v>
          </cell>
          <cell r="CX1679">
            <v>0</v>
          </cell>
          <cell r="CY1679">
            <v>1</v>
          </cell>
          <cell r="DB1679">
            <v>0</v>
          </cell>
          <cell r="DC1679" t="str">
            <v>Veihaukeskjegg &lt;em&gt;Crepis biennis &lt;/em&gt;er en toårig, 1-2 m høg urt med meget stor frøsetting. Fruktene har sveveapparat og vindspres opp til middels distanser (kanskje 100 m eller mer). Arten er europeisk og går som hjemlig kanskje nord til Sør-Skandinavia. Hartvig (2015) diskuterer om den er hjemlig i Danmark og Skåne (makrofossiler kjent fra Lund fra middelalderen) eller om den er kommet inn med gras- og kløverfrø på 1600-tallet. Uansett er det ingen opplysninger som tilsier at den har vært etablert i Norge før 1800. Arten har etablert store bestander langs veier flere steder på søndre Østlandet og invadert mange typer skog, spesielt hogstfelter hvor den kan dominere en periode.</v>
          </cell>
          <cell r="DD1679" t="str">
            <v>&lt;p&gt;Veihaukeskjegg har en litt spesiell spredningshistorikk i Norge. De eldste funnene er fra midten av 1800-tallet med ballastjord (eller kanskje noe tidligere med grasfrø), med første etablering trolig i Oslo i 1880-årene. Den var en nokså ustabil plante på skrotemark fram til 1950-tallet, med i gjennomsnitt to funn per tiår. I nyere tid har den ekspandert raskt, først i Oslo og Akershus (Bærum, Asker) fra ca. 1960, senere og sterkest i Buskerud (Lier, Drammen, Ringerike) på 1980-tallet og frametter, og fra slutten av 1980-tallet også i nordre Vestfold og i Telemark. En forsinkelses-fase på 80 år er meget uvanlig. Dette utviklingsmønsteret kan har minst tre forklaringer: (1) Planten kan ha hatt en langvarig tilpasning/evolusjon til norske forhold, f.eks. til daglengder og sesonglengder. Åtti år er 40 generasjoner hos denne toårige planten, dvs. tilstrekkelig med generasjoner for evolusjon. (2) Planten kan først ha kommet fram til egnete naturtyper for etablering i senere tid, noe som er tydelig f.eks. i Lier der den er blitt meget vanlig på hogstfelter i skog, et voksested den aldri hadde før 1960. (3) Vi kan ha fått innført en ny og bedre tilpasset proveniens i senere tid. Denne siste forklaringen er heller ikke usannsynlig, etter som det ikke synes å være noen som helst sammenheng mellom de populasjonene som ekspanderte fra 1960-tallet og de på de gamle ballastplassene. Arten er fortsatt i ekspansjon på søndre Østlandet med populasjoner fra Østfold og Telemark nord til Mjøsområdet.&lt;/p&gt;</v>
          </cell>
          <cell r="DE1679" t="str">
            <v>Arten er kommet inn med ballastjord, kanskje med gras- og kløverfrø, og med ulike transportmidler. Den er spredt videre med vind, spesielt "jetstrømmen" langs større hovedveier med høg fartsgrense.</v>
          </cell>
          <cell r="DF1679" t="str">
            <v>Invasjonspotensialet er moderat (til stort), en kombinasjon av moderat (til lang) median levetid og moderat (til begrenset) ekspansjonshastighet. Arten er etablert i et fåtall områder på søndre Østlandet, spesielt nord og sør for Drammen, men med potensial for etablering nesten overalt fra Mjøsområdet sør til (i hvert fall) Telemark. Ekspansjonshastigheten er trolig noe underestimert i den kvantitative analysen. Våre observasjoner tyder på rask til meget rask ekspansjon i visse områder, spesielt langs høghastighetsveier (E6, E18).</v>
          </cell>
          <cell r="DG1679" t="str">
            <v>Arten vurderes å ha en liten økologisk effekt. Langs hovedveiene inntar arten bare sterkt endret fastmark, noe som ikke gir utslag i økologisk effekt i "norsk natur". I noen områder, spesielt i Bu Lier, er arten meget invasiv på hogstfelter i barskog og blandingsskog, til dels av lågurttyper med noen sårbare arter som den opplagt påvirker med de mengdene som den forekommer i. Arten forsvinner igjen når skogen vokser til og gjør dermed trolig begrenset skade.</v>
          </cell>
          <cell r="DH1679" t="str">
            <v>&lt;p&gt;Veihaukeskjegg vurderes til låg økologisk risiko (med usikkerhet til høg risiko) på grunn av kombinasjonen mellom et moderat (til stort) ekspansjonspotensial og en liten økologisk effekt. Arten er invasiv på ulike typer skrotemark og på hogstflater i frisk til tørr, middels rik skog (lågurt - høgstaude). Den fører til noe fortrengning av stedegne arter. Arten er fortsatt i ekspansjon, men har trolig sitt største potensial i fylkene rundt Oslofjorden.&lt;br/&gt;&lt;/p&gt;</v>
          </cell>
          <cell r="DI1679">
            <v>1</v>
          </cell>
        </row>
        <row r="1680">
          <cell r="B1680" t="str">
            <v>Hylotelephium telephium</v>
          </cell>
          <cell r="C1680" t="str">
            <v>(L.) H.Ohba</v>
          </cell>
          <cell r="D1680" t="str">
            <v>hagesmørbukk</v>
          </cell>
          <cell r="E1680">
            <v>133806</v>
          </cell>
          <cell r="F1680">
            <v>103585</v>
          </cell>
          <cell r="G1680" t="str">
            <v>ExpertGroups/Karplanter/N</v>
          </cell>
          <cell r="H1680" t="str">
            <v>Karplanter</v>
          </cell>
          <cell r="I1680" t="str">
            <v>Karplanter</v>
          </cell>
          <cell r="J1680" t="str">
            <v>AlienSpecie</v>
          </cell>
          <cell r="N1680">
            <v>3</v>
          </cell>
          <cell r="Q1680">
            <v>2</v>
          </cell>
          <cell r="T1680" t="str">
            <v>LO</v>
          </cell>
          <cell r="U1680">
            <v>2</v>
          </cell>
          <cell r="V1680" t="str">
            <v>3A,2DEF</v>
          </cell>
          <cell r="X1680">
            <v>3</v>
          </cell>
          <cell r="Y1680">
            <v>4</v>
          </cell>
          <cell r="Z1680">
            <v>1</v>
          </cell>
          <cell r="AA1680">
            <v>1914</v>
          </cell>
          <cell r="AB1680" t="str">
            <v>terrestrial</v>
          </cell>
          <cell r="AD1680" t="str">
            <v>unknown</v>
          </cell>
          <cell r="AE1680" t="str">
            <v>yes</v>
          </cell>
          <cell r="AF1680" t="str">
            <v>unknown</v>
          </cell>
          <cell r="AG1680">
            <v>1914</v>
          </cell>
          <cell r="AH1680" t="str">
            <v>MR Sunndal</v>
          </cell>
          <cell r="AI1680">
            <v>10</v>
          </cell>
          <cell r="AJ1680" t="str">
            <v>V</v>
          </cell>
          <cell r="AL1680">
            <v>2</v>
          </cell>
          <cell r="AM1680" t="str">
            <v>importDirect</v>
          </cell>
          <cell r="AN1680">
            <v>4</v>
          </cell>
          <cell r="AO1680" t="str">
            <v>introductionEscaped,spreadTransportpollution,spreadNaturalDispersal</v>
          </cell>
          <cell r="AP1680" t="str">
            <v>Øs,OsA,He,Bu,Ve,Te,Aa,Va,Ro,Ho,Sf,Mr,St,Nt,Tr</v>
          </cell>
          <cell r="AQ1680">
            <v>200</v>
          </cell>
          <cell r="AR1680">
            <v>6</v>
          </cell>
          <cell r="AS1680">
            <v>1200</v>
          </cell>
          <cell r="AT1680">
            <v>305000</v>
          </cell>
          <cell r="AU1680">
            <v>2400</v>
          </cell>
          <cell r="AV1680">
            <v>30</v>
          </cell>
          <cell r="AW1680" t="str">
            <v>Ingen kjent effekt</v>
          </cell>
          <cell r="AX1680" t="str">
            <v>Ingen kjent effekt</v>
          </cell>
          <cell r="BC1680" t="str">
            <v>Ingen kjent effekt</v>
          </cell>
          <cell r="BD1680" t="str">
            <v>Ingen kjent effekt</v>
          </cell>
          <cell r="BE1680" t="str">
            <v>no</v>
          </cell>
          <cell r="BF1680" t="str">
            <v>no</v>
          </cell>
          <cell r="BK1680" t="str">
            <v>temperate_nemoral:Europe,Asia|temperate_dry:Europe,Asia</v>
          </cell>
          <cell r="BM1680" t="str">
            <v>temperate_boreal:Europe|temperate_nemoral:Europe,Asia|temperate_dry:Europe,Asia</v>
          </cell>
          <cell r="BO1680">
            <v>3</v>
          </cell>
          <cell r="BR1680" t="str">
            <v>RedListCategoryLevel</v>
          </cell>
          <cell r="BT1680">
            <v>2</v>
          </cell>
          <cell r="BU1680" t="str">
            <v>X</v>
          </cell>
          <cell r="BW1680" t="str">
            <v>SpreadYearlyIncreaseObservations</v>
          </cell>
          <cell r="BX1680">
            <v>142</v>
          </cell>
          <cell r="BY1680">
            <v>1</v>
          </cell>
          <cell r="CB1680" t="str">
            <v>T1-C-2,T1-C-4,T1-C-6,T1-C-8,T2,T35</v>
          </cell>
          <cell r="CC1680">
            <v>2</v>
          </cell>
          <cell r="CG1680" t="str">
            <v>T1-C-6,T1-C-8</v>
          </cell>
          <cell r="CH1680">
            <v>2</v>
          </cell>
          <cell r="CL1680" t="str">
            <v>T1-C-6,T1-C-8,T1-C-2,T1-C-4,T1-C-6,T1-C-8</v>
          </cell>
          <cell r="CM1680">
            <v>2</v>
          </cell>
          <cell r="CP1680" t="str">
            <v>Åpen grunnlendt kalkmark i boreonemoral sone</v>
          </cell>
          <cell r="CQ1680">
            <v>1</v>
          </cell>
          <cell r="CU1680">
            <v>1</v>
          </cell>
          <cell r="CX1680">
            <v>0</v>
          </cell>
          <cell r="CY1680">
            <v>1</v>
          </cell>
          <cell r="DB1680">
            <v>0</v>
          </cell>
          <cell r="DC1680" t="str">
            <v>Hagesmørbukk &lt;i&gt;Hylotelephium telephium&lt;/i&gt; er en sukkulent, flerårig urt. Arten har frøreproduksjon og muligens også reproduksjon med blad og skuddbiter som løsner og rotslår. Arten er vidt utbredt i Mellom- og Øst-Europa og Nord- og Sentral-Asia, men mangler som hjemlig i Nordvest-Europa der den erstattes av smørbukk &lt;em&gt;H. maximum&lt;/em&gt;. Den vokser på (og etablerer seg på) bergflater og i bergsprekker, nokså uavhengig av baseinnhold i berget. Noen funn er også gjort på skrotemark og på dumpeplasser for hageavfall. &lt;br/&gt;</v>
          </cell>
          <cell r="DD1680" t="str">
            <v>&lt;p&gt;Hagesmørbukk kom inn som hagestaude og etablerte seg først på Nordvestlandet, med de første funnene i MR Sunndal før 1914 og Kristiansund ca. 1920. Mer enn 30 % av kjente forekomster er fortsatt i Møre og Romsdal, et fylke som er relativt lite utforsket botanisk. Her er også de største og mest stabile forekomstene, men arten har også stabil forekomst og trolig en viss ekspansjon i Sogn og Fjordane, Trøndelagsfylkene, og av en eller annen grunn i søndre Hedmark. Den er i dag kjent nord til Tr Tromsø. Arten er i tydelig økning og kan være ganske ekspansiv når den finner en egnet bergflate eller grunnlendt bakke.&lt;/p&gt;</v>
          </cell>
          <cell r="DE1680" t="str">
            <v>Arten er innført som hageplante og spredt ut i naturen, både gjennom hageutkast og også ved frøspredning for tidlig innførte planter. Det er angitt at dagens hagemateriale for en stor del tilhører kultivaren &amp;#39:Herbstfreude&amp;#39: som blomstrer og setter frø for sent til effektiv frøreproduksjon i Norge (P.A. Pedersen, pers. komm.).</v>
          </cell>
          <cell r="DF1680" t="str">
            <v>Invasjonspotensialet er moderat, en kombinasjon av moderat median levetid og begrenset (til moderat) ekspansjonshastighet. Arten har stor, etablert bestand (kanskje i 300 km2 forekomstareal), med titusener av individer (ramets).</v>
          </cell>
          <cell r="DG1680" t="str">
            <v>Arten vurderes til en liten økologisk risiko. Den kan danne tette kloner på bergflater, i en utstrekning som kan fortrenge stedegne arter i merkbar grad, blant disse truete og sårbare arter på noe baserike berg, men bare i lokal skala. Den er nært beslektet med den stedegne arten smørbukk &lt;i&gt;Hylotelephium maximum&lt;/i&gt;, men vi kjenner ikke til noen hybridisering og introgresjon, i hvert fall ikke i Norge.</v>
          </cell>
          <cell r="DH1680" t="str">
            <v>&lt;p&gt;Hagesmørbukk vurderes til låg økologisk risiko, en kombinasjon av et moderat invasjonspotensial og en liten økologisk effekt. &lt;/p&gt;&lt;p&gt;Kultivaren &amp;#39:Herbstfreude&amp;#39:, som neppe har effektiv frøsetting i Norge, ville trolig ha skåret lavere på invasjonspotensial enn arten slik den er vurdert.&lt;/p&gt;</v>
          </cell>
          <cell r="DI1680">
            <v>0</v>
          </cell>
        </row>
        <row r="1681">
          <cell r="B1681" t="str">
            <v>Cotoneaster symondsii</v>
          </cell>
          <cell r="C1681" t="str">
            <v>hort. ex T.Moore</v>
          </cell>
          <cell r="D1681" t="str">
            <v>kystmispel</v>
          </cell>
          <cell r="E1681">
            <v>102538</v>
          </cell>
          <cell r="F1681">
            <v>143467</v>
          </cell>
          <cell r="G1681" t="str">
            <v>ExpertGroups/Karplanter/N</v>
          </cell>
          <cell r="H1681" t="str">
            <v>Karplanter</v>
          </cell>
          <cell r="I1681" t="str">
            <v>Karplanter</v>
          </cell>
          <cell r="J1681" t="str">
            <v>AlienSpecie</v>
          </cell>
          <cell r="N1681">
            <v>3</v>
          </cell>
          <cell r="Q1681">
            <v>2</v>
          </cell>
          <cell r="T1681" t="str">
            <v>LO</v>
          </cell>
          <cell r="U1681">
            <v>2</v>
          </cell>
          <cell r="V1681" t="str">
            <v>3AB,2F</v>
          </cell>
          <cell r="X1681">
            <v>3</v>
          </cell>
          <cell r="Y1681">
            <v>4</v>
          </cell>
          <cell r="Z1681">
            <v>1</v>
          </cell>
          <cell r="AA1681">
            <v>1944</v>
          </cell>
          <cell r="AB1681" t="str">
            <v>terrestrial</v>
          </cell>
          <cell r="AD1681" t="str">
            <v>unknown</v>
          </cell>
          <cell r="AE1681" t="str">
            <v>yes</v>
          </cell>
          <cell r="AF1681" t="str">
            <v>unknown</v>
          </cell>
          <cell r="AG1681">
            <v>1993</v>
          </cell>
          <cell r="AH1681" t="str">
            <v>VA Farsund: Farøy</v>
          </cell>
          <cell r="AI1681">
            <v>15</v>
          </cell>
          <cell r="AK1681" t="str">
            <v>V</v>
          </cell>
          <cell r="AL1681">
            <v>1</v>
          </cell>
          <cell r="AM1681" t="str">
            <v>importDirect</v>
          </cell>
          <cell r="AN1681">
            <v>2</v>
          </cell>
          <cell r="AO1681" t="str">
            <v>introductionEscaped,spreadNaturalDispersal</v>
          </cell>
          <cell r="AP1681" t="str">
            <v>Øs,OsA,Ve,Te,Aa,Va,Ro,Ho,Sf</v>
          </cell>
          <cell r="AQ1681">
            <v>184</v>
          </cell>
          <cell r="AR1681">
            <v>5</v>
          </cell>
          <cell r="AS1681">
            <v>920</v>
          </cell>
          <cell r="AT1681">
            <v>90100</v>
          </cell>
          <cell r="AU1681">
            <v>2700</v>
          </cell>
          <cell r="AV1681">
            <v>20</v>
          </cell>
          <cell r="AW1681" t="str">
            <v>Ingen kjent effekt</v>
          </cell>
          <cell r="AX1681" t="str">
            <v>Ingen kjent effekt</v>
          </cell>
          <cell r="BC1681" t="str">
            <v>Øker næringsmengden tilgjengelig for fruktspisende fugler</v>
          </cell>
          <cell r="BD1681" t="str">
            <v>Ingen kjent effekt</v>
          </cell>
          <cell r="BE1681" t="str">
            <v>no</v>
          </cell>
          <cell r="BF1681" t="str">
            <v>no</v>
          </cell>
          <cell r="BG1681" t="str">
            <v>V</v>
          </cell>
          <cell r="BK1681" t="str">
            <v>subtropic_highlands:Asia</v>
          </cell>
          <cell r="BM1681" t="str">
            <v>temperate_nemoral:Europe,Oceania,NorthAndCentralAmerica|subtropic_mediterranean:Europe,Oceania,NorthAndCentralAmerica|subtropic_highlands:Asia</v>
          </cell>
          <cell r="BO1681">
            <v>3</v>
          </cell>
          <cell r="BR1681" t="str">
            <v>RedListCategoryLevel</v>
          </cell>
          <cell r="BT1681">
            <v>3</v>
          </cell>
          <cell r="BW1681" t="str">
            <v>SpreadYearlyIncreaseObservations</v>
          </cell>
          <cell r="BX1681">
            <v>294</v>
          </cell>
          <cell r="BY1681">
            <v>1</v>
          </cell>
          <cell r="CB1681" t="str">
            <v>T1,T2,T4,T32,T40</v>
          </cell>
          <cell r="CC1681">
            <v>1</v>
          </cell>
          <cell r="CH1681">
            <v>1</v>
          </cell>
          <cell r="CL1681" t="str">
            <v>T1,T2,T4</v>
          </cell>
          <cell r="CM1681">
            <v>2</v>
          </cell>
          <cell r="CP1681" t="str">
            <v>Åpen grunnlendt kalkmark i boreonemoral sone</v>
          </cell>
          <cell r="CQ1681">
            <v>1</v>
          </cell>
          <cell r="CU1681">
            <v>1</v>
          </cell>
          <cell r="CX1681">
            <v>0</v>
          </cell>
          <cell r="CY1681">
            <v>1</v>
          </cell>
          <cell r="DB1681">
            <v>0</v>
          </cell>
          <cell r="DC1681" t="str">
            <v>Kystmispel &lt;i&gt;Cotoneaster symondsii &lt;/i&gt;(tidligere &lt;i&gt;C. simonsii&lt;/i&gt;) er en lågvokst, forholdsvis langlevd busk med aseksuell frøformering. Fruktene er saftige bærepler som blir ettertraktet av og spredd med fugl. Arten er innført som prydbusk i forholdsvis ny tid (siste halvdel av 1900-tallet) og er mye brukt i kyststrøk.&lt;br/&gt;Noen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Kystmispel hører til denne siste gruppen (Fryer &amp; Hylm&amp;#246: 2009). &lt;br/&gt;</v>
          </cell>
          <cell r="DD1681" t="str">
            <v>&lt;p&gt;Arten ble først funnet i Ho Lindås i 1944, synes å være tilpasset norsk kystklima (kommer fra fjellstrøk i Sikkim og Bhutan), og blir stadig oftere funnet i norsk natur, ofte som resultat av frøspredning ut i skog og hei fra plantete busker. Den er oppgitt å være frostherdig ned til -18 grader, noe som forhindrer den fra etablering i innlandet. Den er påvist fra Østfold og Akershus (men bør kanskje etterprøves taksonomisk i disse fylkene) til Nordfjord i Sogn og Fjordane, men det har vært omfattende feilbestemmelse av sprikemispel &lt;em&gt;C. divaricatus &lt;/em&gt;til denne arten, fra store deler av Sør-Norge. De tidlige funnene er gjort fra Vest-Agder (Farsund) nord til Nordfjord, og det er i dette området vi er sikrest på bestemmelsene.&lt;/p&gt;</v>
          </cell>
          <cell r="DE1681" t="str">
            <v>Arten er innført som hagebusk, i økende bruk i nyere tid, og sprer seg ut fra hager og videre i naturen med fugl.</v>
          </cell>
          <cell r="DF1681" t="str">
            <v>Invasjonspotensialet er moderat, en kombinasjon av moderat median levetid og moderat ekspansjonshastighet. Arten har allerede middelsstor bestand i norsk natur, og er i jamn og middels rask økning.</v>
          </cell>
          <cell r="DG1681" t="str">
            <v>Arten vurderes til en liten økologisk effekt. Den kan danne tette matter eller kratt og kan kanskje fortrenge andre arter, og den har rikelig med røde, saftige frukter som kan påvirke næringsvalget hos fugler. Vi har anført svak fortrengning av andre arter på grunnlendt kalkmark (naturtype med truete og sårbare planter) som økologisk effekt.</v>
          </cell>
          <cell r="DH1681" t="str">
            <v>&lt;p&gt;Kystmispel vurderes til låg økologisk risiko. Dette er et resultat av et moderat invasjonspotensial og en liten økologisk effekt. Arten forvilles lett, men er foreløpig ikke sterkt ekspansiv og har ikke noen stor innvirkning på naturtyper eller arter. Den er litt mindre vinterherdig enn mange andre, med frostgrense på -18 grader (Fryer &amp; Hylm&amp;#246: 2009). Dens potensial er derfor i kyststrøk fra Oslofjorden til Nordvestlandet. Den ble ved forrige vurderingsrunde vurdert til potensielt høg risiko utelukkende på grunn av et høgt invasjonspotensial. Endringen skyldes at vi denne gangen vurderer at arten har en negative økologisk effekt, selv om denne foreløpig vurderes som liten. Beregningsmåter for invasjonspotensial er dessuten endret.&lt;/p&gt;</v>
          </cell>
          <cell r="DI1681">
            <v>1</v>
          </cell>
        </row>
        <row r="1682">
          <cell r="B1682" t="str">
            <v>Muscari armeniacum</v>
          </cell>
          <cell r="C1682" t="str">
            <v>Leichtlin ex Baker</v>
          </cell>
          <cell r="D1682" t="str">
            <v>krukkeperleblom</v>
          </cell>
          <cell r="E1682">
            <v>134700</v>
          </cell>
          <cell r="F1682">
            <v>99446</v>
          </cell>
          <cell r="G1682" t="str">
            <v>ExpertGroups/Karplanter/N</v>
          </cell>
          <cell r="H1682" t="str">
            <v>Karplanter</v>
          </cell>
          <cell r="I1682" t="str">
            <v>Karplanter</v>
          </cell>
          <cell r="J1682" t="str">
            <v>AlienSpecie</v>
          </cell>
          <cell r="N1682">
            <v>3</v>
          </cell>
          <cell r="Q1682">
            <v>1</v>
          </cell>
          <cell r="T1682" t="str">
            <v>LO</v>
          </cell>
          <cell r="U1682">
            <v>2</v>
          </cell>
          <cell r="V1682" t="str">
            <v>3AB,1</v>
          </cell>
          <cell r="X1682">
            <v>3</v>
          </cell>
          <cell r="Y1682">
            <v>4</v>
          </cell>
          <cell r="Z1682">
            <v>1</v>
          </cell>
          <cell r="AA1682">
            <v>1973</v>
          </cell>
          <cell r="AB1682" t="str">
            <v>terrestrial</v>
          </cell>
          <cell r="AD1682" t="str">
            <v>unknown</v>
          </cell>
          <cell r="AE1682" t="str">
            <v>yes</v>
          </cell>
          <cell r="AF1682" t="str">
            <v>unknown</v>
          </cell>
          <cell r="AG1682">
            <v>1973</v>
          </cell>
          <cell r="AH1682" t="str">
            <v>VA Kristiansand: Baneheia</v>
          </cell>
          <cell r="AI1682">
            <v>5</v>
          </cell>
          <cell r="AJ1682" t="str">
            <v>V</v>
          </cell>
          <cell r="AL1682">
            <v>1</v>
          </cell>
          <cell r="AM1682" t="str">
            <v>importDirect</v>
          </cell>
          <cell r="AN1682">
            <v>3</v>
          </cell>
          <cell r="AO1682" t="str">
            <v>introductionEscaped,spreadNaturalDispersal</v>
          </cell>
          <cell r="AP1682" t="str">
            <v>Øs,OsA,Bu,Ve,Te,Aa,Va,Ro,Mr</v>
          </cell>
          <cell r="AQ1682">
            <v>140</v>
          </cell>
          <cell r="AR1682">
            <v>5</v>
          </cell>
          <cell r="AS1682">
            <v>700</v>
          </cell>
          <cell r="AT1682">
            <v>78000</v>
          </cell>
          <cell r="AU1682">
            <v>2100</v>
          </cell>
          <cell r="AV1682">
            <v>95</v>
          </cell>
          <cell r="AW1682" t="str">
            <v>Ingen kjent effekt</v>
          </cell>
          <cell r="AX1682" t="str">
            <v>Ingen kjent effekt</v>
          </cell>
          <cell r="BC1682" t="str">
            <v>Ingen kjent effekt</v>
          </cell>
          <cell r="BD1682" t="str">
            <v>Ingen kjent effekt</v>
          </cell>
          <cell r="BE1682" t="str">
            <v>no</v>
          </cell>
          <cell r="BF1682" t="str">
            <v>no</v>
          </cell>
          <cell r="BG1682" t="str">
            <v>V</v>
          </cell>
          <cell r="BK1682" t="str">
            <v>temperate_boreal:Europe,Asia|subtropic_mediterranean:Europe,Asia</v>
          </cell>
          <cell r="BM1682" t="str">
            <v>temperate_nemoral:Europe,Asia|subtropic_mediterranean:Europe,Asia</v>
          </cell>
          <cell r="BO1682">
            <v>3</v>
          </cell>
          <cell r="BR1682" t="str">
            <v>RedListCategoryLevel</v>
          </cell>
          <cell r="BT1682">
            <v>3</v>
          </cell>
          <cell r="BW1682" t="str">
            <v>SpreadYearlyIncreaseObservations</v>
          </cell>
          <cell r="BX1682">
            <v>239</v>
          </cell>
          <cell r="BY1682">
            <v>1</v>
          </cell>
          <cell r="CB1682" t="str">
            <v>T4,T39-C-4,T35,T40,T43-C-1</v>
          </cell>
          <cell r="CC1682">
            <v>1</v>
          </cell>
          <cell r="CH1682">
            <v>1</v>
          </cell>
          <cell r="CM1682">
            <v>1</v>
          </cell>
          <cell r="CQ1682">
            <v>1</v>
          </cell>
          <cell r="CU1682">
            <v>1</v>
          </cell>
          <cell r="CX1682">
            <v>0</v>
          </cell>
          <cell r="CY1682">
            <v>1</v>
          </cell>
          <cell r="DB1682">
            <v>0</v>
          </cell>
          <cell r="DC1682" t="str">
            <v>&lt;p&gt;Krukkeperleblom &lt;em&gt;Muscari armeniacum &lt;/em&gt;kommer fra Sørøst-Europa (Balkan), Kaukasus og Vest-Asia. Arten er en langlevd flerårig laukplante med førformering. Frøene spres med maur, dvs. over svært korte avstander.&lt;/p&gt;&lt;p&gt;&lt;i&gt;Muscari&lt;/i&gt;-slekta er blitt revidert i forbindelse med risikovurderingen. Dette har ført til flere krukkeperleblom på bekostning av perleblom.&lt;/p&gt;</v>
          </cell>
          <cell r="DD1682" t="str">
            <v>&lt;p&gt;Krukkeperleblom ble først funnet i Øf Rakkestad 1962 og Halden 1970, deretter i VA Kristiansand fra 1973, og er siden er funnet i flere fylker nord til Møre og Romsdal. Det er like mange funn av krukkeperleblom etter 2007 som før, noe som indikerer at dette er blitt den mest populære perleblom-arten i norske hager i nyere tid.&lt;/p&gt;</v>
          </cell>
          <cell r="DE1682" t="str">
            <v>Arten er innført som hagestaude og sprer seg ut fra hager. Formeringen kan skje seksuelt ved frøreproduksjon, men i Norge oftere eller kanskje alltid ved deling av lauker. Arten er i økende bruk som hagestaude og forvilles nå og da med økende frekvens.</v>
          </cell>
          <cell r="DF1682" t="str">
            <v>Arten har et moderat invasjonspotensial. Dette skyldes en moderat median levetid og en moderat invasjonshastighet. Arten er funnet ti ganger i perioden 1973 til 2014 mot ti ganger i årene 2015-2016, og kan være i rask spredning i Norge.</v>
          </cell>
          <cell r="DG1682" t="str">
            <v>Krukkeperleblom er etablert i grasmark, skogkanter og skog. Den er trolig i ekspansjon og vil bli hyppigere, men den visner ned tidlig og gjør ingen kjent skade på norsk natur. Arten har ingen kjent negativ økologisk effekt.</v>
          </cell>
          <cell r="DH1682" t="str">
            <v>&lt;p&gt;Krukkeperleblom vurderes til låg økologisk risiko, og utelukkende på grunn av invasjonspotensialet.&lt;/p&gt;</v>
          </cell>
          <cell r="DI1682">
            <v>0</v>
          </cell>
        </row>
        <row r="1683">
          <cell r="B1683" t="str">
            <v>Lunaria annua</v>
          </cell>
          <cell r="C1683" t="str">
            <v>L.</v>
          </cell>
          <cell r="D1683" t="str">
            <v>judaspenger</v>
          </cell>
          <cell r="E1683">
            <v>134228</v>
          </cell>
          <cell r="F1683">
            <v>101262</v>
          </cell>
          <cell r="G1683" t="str">
            <v>ExpertGroups/Karplanter/N</v>
          </cell>
          <cell r="H1683" t="str">
            <v>Karplanter</v>
          </cell>
          <cell r="I1683" t="str">
            <v>Karplanter</v>
          </cell>
          <cell r="J1683" t="str">
            <v>AlienSpecie</v>
          </cell>
          <cell r="N1683">
            <v>3</v>
          </cell>
          <cell r="O1683" t="str">
            <v>V</v>
          </cell>
          <cell r="Q1683">
            <v>1</v>
          </cell>
          <cell r="T1683" t="str">
            <v>LO</v>
          </cell>
          <cell r="U1683">
            <v>2</v>
          </cell>
          <cell r="V1683" t="str">
            <v>3A,1</v>
          </cell>
          <cell r="X1683">
            <v>3</v>
          </cell>
          <cell r="Y1683">
            <v>4</v>
          </cell>
          <cell r="Z1683">
            <v>1</v>
          </cell>
          <cell r="AA1683">
            <v>1869</v>
          </cell>
          <cell r="AB1683" t="str">
            <v>terrestrial</v>
          </cell>
          <cell r="AD1683" t="str">
            <v>unknown</v>
          </cell>
          <cell r="AE1683" t="str">
            <v>yes</v>
          </cell>
          <cell r="AF1683" t="str">
            <v>unknown</v>
          </cell>
          <cell r="AG1683">
            <v>1869</v>
          </cell>
          <cell r="AH1683" t="str">
            <v>Oslo: "Ladegaardsøen" [Bygdøy]</v>
          </cell>
          <cell r="AI1683">
            <v>1</v>
          </cell>
          <cell r="AJ1683" t="str">
            <v>V</v>
          </cell>
          <cell r="AL1683">
            <v>2</v>
          </cell>
          <cell r="AM1683" t="str">
            <v>importDirect</v>
          </cell>
          <cell r="AN1683">
            <v>2</v>
          </cell>
          <cell r="AO1683" t="str">
            <v>introductionEscaped,spreadNaturalDispersal</v>
          </cell>
          <cell r="AP1683" t="str">
            <v>Øs,OsA,He,Bu,Ve,Te,Aa,Va,Ro,Ho,Mr,St,Nt,Tr</v>
          </cell>
          <cell r="AQ1683">
            <v>200</v>
          </cell>
          <cell r="AR1683">
            <v>3</v>
          </cell>
          <cell r="AS1683">
            <v>600</v>
          </cell>
          <cell r="AT1683">
            <v>255000</v>
          </cell>
          <cell r="AU1683">
            <v>900</v>
          </cell>
          <cell r="AV1683">
            <v>50</v>
          </cell>
          <cell r="AW1683" t="str">
            <v>Ingen kjent effekt</v>
          </cell>
          <cell r="AX1683" t="str">
            <v>Ingen kjent effekt</v>
          </cell>
          <cell r="BC1683" t="str">
            <v>Ingen kjent effekt</v>
          </cell>
          <cell r="BD1683" t="str">
            <v>Ingen kjent effekt</v>
          </cell>
          <cell r="BE1683" t="str">
            <v>no</v>
          </cell>
          <cell r="BF1683" t="str">
            <v>no</v>
          </cell>
          <cell r="BG1683" t="str">
            <v>V</v>
          </cell>
          <cell r="BK1683" t="str">
            <v>temperate_nemoral:Europe|subtropic_mediterranean:Europe</v>
          </cell>
          <cell r="BM1683" t="str">
            <v>temperate_nemoral:Europe,Oceania,NorthAndCentralAmerica|subtropic_mediterranean:Europe,Oceania,NorthAndCentralAmerica</v>
          </cell>
          <cell r="BO1683">
            <v>3</v>
          </cell>
          <cell r="BQ1683" t="str">
            <v>X</v>
          </cell>
          <cell r="BR1683" t="str">
            <v>RedListCategoryLevel</v>
          </cell>
          <cell r="BT1683">
            <v>2</v>
          </cell>
          <cell r="BW1683" t="str">
            <v>SpreadYearlyIncreaseObservations</v>
          </cell>
          <cell r="BX1683">
            <v>113</v>
          </cell>
          <cell r="BY1683">
            <v>1</v>
          </cell>
          <cell r="CB1683" t="str">
            <v>T4,T32,T35,T37,T40</v>
          </cell>
          <cell r="CC1683">
            <v>1</v>
          </cell>
          <cell r="CH1683">
            <v>1</v>
          </cell>
          <cell r="CM1683">
            <v>1</v>
          </cell>
          <cell r="CQ1683">
            <v>1</v>
          </cell>
          <cell r="CU1683">
            <v>1</v>
          </cell>
          <cell r="CX1683">
            <v>0</v>
          </cell>
          <cell r="CY1683">
            <v>1</v>
          </cell>
          <cell r="DB1683">
            <v>0</v>
          </cell>
          <cell r="DC1683" t="str">
            <v>Judaspenger&lt;em&gt; Lunaria annua &lt;/em&gt;er ettårig, ca. 30-100 cm høg, og med god frøreproduksjon. Frøene er flate og henger fast til breie skulperammer som fraktes med vind over korte distanser. Arten stammer fra Sør-Europa. Den er en gammel hageplante i Norge. Den er funnet forvillet på ulike typer skrotemark, men også i noe baserik skog. Den reproduserer godt, men har tydeligvis hatt problemer med å etablere langvarige bestander. Den var en sjelden plante som kom og gikk fram til 1960-tallet, da den begynte å øke sterkt i funnfrekvens. Vi regner med at dette er effektiv etablering og at arten nå er etablert på en rekke steder i kystområdene.</v>
          </cell>
          <cell r="DD1683" t="str">
            <v>&lt;p&gt;Judaspenger&lt;em&gt; &lt;/em&gt;ble funnet som forvillet så tidlig som i 1869 (Oslo: Bygdøy), men med ytterst få funn, 1-2 per 20 år, fram til 1960-tallet. Fra 1970-tallet har det vært en jamn økning i antall funn, og noe økende stabilitet i forekomstene. Arten er blitt funnet med semi-stabile forekomster (flerårige, men ikke permanente) i kystfylkene fra Østfold til Møre og Romsdal (men aldri i Sogn og Fjordane), og med mer tilfeldige funn i innlandet i Mjøsområdet (He Ringsaker 2007), Trøndelag (ST Trondheim 2006, NT Levanger 2012) og Troms (Tr Tromsø 2015). Arten har potensial for ytterligere fortetning.&lt;/p&gt;</v>
          </cell>
          <cell r="DE1683" t="str">
            <v>Arten er innført som hageplante og spredt ut fra hager med frø (vindspredning).</v>
          </cell>
          <cell r="DF1683" t="str">
            <v>Invasjonspotensialet er moderat, med usikkerhet til begrenset, som en kombinasjon av moderat (til begrenset) median levetid og begrenset ekspansjonshastighet (85-145 m/år).</v>
          </cell>
          <cell r="DG1683" t="str">
            <v>Ingen kjent negativ økologisk effekt er knyttet til arten. Arten forekommer bare med små bestander og har ingen fortrengningsevne.</v>
          </cell>
          <cell r="DH1683" t="str">
            <v>&lt;p&gt;Judaspenger vurderes til låg økologisk risiko, og bare på grunn av invasjonspotensialet. Arten er delvis etablert i Norge og har potensial for ytterligere fortetning. Arten etablerer seg i lysåpen skog, skogkanter og kratt, men bestandene er ofte forbigående. Den er kanskje i en svak økning, men kan ikke tenkes å bli noen trussel mot noe som helst i norsk natur.&lt;/p&gt;</v>
          </cell>
          <cell r="DI1683">
            <v>0</v>
          </cell>
        </row>
        <row r="1684">
          <cell r="B1684" t="str">
            <v>Cotoneaster foveolatus</v>
          </cell>
          <cell r="C1684" t="str">
            <v>Rehder &amp; E.H.Wilson</v>
          </cell>
          <cell r="E1684">
            <v>146110</v>
          </cell>
          <cell r="F1684">
            <v>128845</v>
          </cell>
          <cell r="G1684" t="str">
            <v>ExpertGroups/Karplanter/N</v>
          </cell>
          <cell r="H1684" t="str">
            <v>Karplanter</v>
          </cell>
          <cell r="I1684" t="str">
            <v>Karplanter</v>
          </cell>
          <cell r="J1684" t="str">
            <v>AlienSpecie</v>
          </cell>
          <cell r="N1684">
            <v>2</v>
          </cell>
          <cell r="P1684" t="str">
            <v>V</v>
          </cell>
          <cell r="Q1684">
            <v>1</v>
          </cell>
          <cell r="T1684" t="str">
            <v>LO</v>
          </cell>
          <cell r="U1684">
            <v>2</v>
          </cell>
          <cell r="V1684" t="str">
            <v>2AB,1</v>
          </cell>
          <cell r="X1684">
            <v>3</v>
          </cell>
          <cell r="Y1684">
            <v>4</v>
          </cell>
          <cell r="Z1684">
            <v>1</v>
          </cell>
          <cell r="AA1684">
            <v>1970</v>
          </cell>
          <cell r="AB1684" t="str">
            <v>terrestrial</v>
          </cell>
          <cell r="AD1684" t="str">
            <v>unknown</v>
          </cell>
          <cell r="AE1684" t="str">
            <v>yes</v>
          </cell>
          <cell r="AF1684" t="str">
            <v>unknown</v>
          </cell>
          <cell r="AG1684">
            <v>1970</v>
          </cell>
          <cell r="AH1684" t="str">
            <v>Ak Asker: Leangen, ved Teigen</v>
          </cell>
          <cell r="AI1684">
            <v>15</v>
          </cell>
          <cell r="AJ1684" t="str">
            <v>V</v>
          </cell>
          <cell r="AK1684" t="str">
            <v>V</v>
          </cell>
          <cell r="AL1684">
            <v>1</v>
          </cell>
          <cell r="AM1684" t="str">
            <v>importDirect</v>
          </cell>
          <cell r="AN1684">
            <v>2</v>
          </cell>
          <cell r="AO1684" t="str">
            <v>introductionEscaped,spreadNaturalDispersal</v>
          </cell>
          <cell r="AP1684" t="str">
            <v>OsA,Bu,Ro,Ho</v>
          </cell>
          <cell r="AQ1684">
            <v>28</v>
          </cell>
          <cell r="AR1684">
            <v>20</v>
          </cell>
          <cell r="AS1684">
            <v>560</v>
          </cell>
          <cell r="AT1684">
            <v>29400</v>
          </cell>
          <cell r="AU1684">
            <v>1000</v>
          </cell>
          <cell r="AV1684">
            <v>20</v>
          </cell>
          <cell r="AW1684" t="str">
            <v>Ingen kjent effekt</v>
          </cell>
          <cell r="AX1684" t="str">
            <v>Ingen kjent effekt</v>
          </cell>
          <cell r="BC1684" t="str">
            <v>Ingen kjent effekt</v>
          </cell>
          <cell r="BD1684" t="str">
            <v>Ingen kjent effekt</v>
          </cell>
          <cell r="BE1684" t="str">
            <v>no</v>
          </cell>
          <cell r="BF1684" t="str">
            <v>no</v>
          </cell>
          <cell r="BG1684" t="str">
            <v>V</v>
          </cell>
          <cell r="BK1684" t="str">
            <v>temperate_nemoral:Asia|subtropic_highlands:Asia</v>
          </cell>
          <cell r="BM1684" t="str">
            <v>temperate_nemoral:Europe,Asia|subtropic_highlands:Asia</v>
          </cell>
          <cell r="BO1684">
            <v>2</v>
          </cell>
          <cell r="BP1684" t="str">
            <v>X</v>
          </cell>
          <cell r="BR1684" t="str">
            <v>RedListCategoryLevel</v>
          </cell>
          <cell r="BT1684">
            <v>2</v>
          </cell>
          <cell r="BU1684" t="str">
            <v>X</v>
          </cell>
          <cell r="BW1684" t="str">
            <v>SpreadYearlyIncreaseCalculatedExpansionSpeed</v>
          </cell>
          <cell r="BX1684">
            <v>110.09</v>
          </cell>
          <cell r="BY1684">
            <v>1</v>
          </cell>
          <cell r="CB1684" t="str">
            <v>T4,T2</v>
          </cell>
          <cell r="CC1684">
            <v>1</v>
          </cell>
          <cell r="CH1684">
            <v>1</v>
          </cell>
          <cell r="CM1684">
            <v>1</v>
          </cell>
          <cell r="CQ1684">
            <v>1</v>
          </cell>
          <cell r="CU1684">
            <v>1</v>
          </cell>
          <cell r="CX1684">
            <v>0</v>
          </cell>
          <cell r="CY1684">
            <v>1</v>
          </cell>
          <cell r="DB1684">
            <v>0</v>
          </cell>
          <cell r="DC1684" t="str">
            <v>Mispel-arten &lt;i&gt;Cotoneaster foveolatus &lt;/i&gt;er en relativt langlevd busk, 3-4 m høg. Den har rikelig fruktsetting. Fruktene er saftige bærepler som blir ivrig ettersøkt av og spres med fugl. Arten dukker opp som forvillet i kratt og skog. Den er angitt som middels hardfør (Fryer &amp; Hylm&amp;#246: 2009), vinterherdig ned til -18 grader, og har potensial i kyststrøk fra Oslofjorden i hvert fall til Sogn og Fjordane, kanskje til Trøndelag.&lt;br/&gt;Noen &lt;em&gt;Cotoneaster&lt;/em&gt;-arter er diploide med seksuell frøformering. Disse er oftest krysspollinerte og krever minst to individer på et sted før reproduksjon kan begynne, noe som ikke er så vanlig hos fuglespredte fremmedarter. De fleste &lt;em&gt;Cotoneaster&lt;/em&gt;-arter er imidlertid tetraploide med aseksuell frøformering, og her kan ett enkelt individ raskt gi opphav til en hel bestand. Reproduksjonssystem (seksuelt eller aseksuelt) er ukjent foreløpig for &lt;em&gt;C. foveolatus &lt;/em&gt;(Fryer &amp; Hylm&amp;#246: 2009).</v>
          </cell>
          <cell r="DD1684" t="str">
            <v>&lt;p&gt;&lt;em&gt;Cotoneaster foveolatus &lt;/em&gt;samsvarer med den &amp;#39:Alnarps foveolatus&amp;#39: som mispel-eksperten Bertil Hylm&amp;#246: identifiserte i nordisk materiale fra 1950-tallet framover. Den må være dyrket i Norge siden den dukket opp flere steder som forvillet i siste halvdel av 1900-tallet: Oslo 1990 og Asker 1970, Bu Lier 1992 og 1993 (to lokaliteter) og Røyken 1993, Ro Klepp 1991, og Ho Bergen 1992. Mangelen på funn etter 1993 skyldes bare at ingen har sett etter den (eller kjent den). Arten kan trolig naturalisere seg effektivt. Nesten alle forvillete planter er rapportert fra kratt og skog (dvs. ikke fra skrotemark etc.). &lt;/p&gt;</v>
          </cell>
          <cell r="DE1684" t="str">
            <v>Arten er innført som hagebusk og sprer seg ut fra hager med fugl som spiser fruktene og skiter ut frøene. Trolig skjer det allerede viderespredning i naturen på samme vis.</v>
          </cell>
          <cell r="DF1684" t="str">
            <v>Invasjonspotensialet er vanskelig å anslå på grunn av få opplysninger, men arten får i vår vurdering et begrenset invasjonspotensial, med usikkerhet til moderat, som en kombinasjon av begrenset (til moderat) median levetid og begrenset (til moderat) ekspansjonshastighet. Arten blir trolig ikke dyrket så ofte, noe som sterkt begrenser spredningen. De forholdsvis mange funnene på 1990-tallet tilsier imidlertid at den kan ha en høgere ekspansjonshastighet enn registrert til nå.</v>
          </cell>
          <cell r="DG1684" t="str">
            <v>Ingen kjent negativ økologisk effekt er knyttet til arten, foreløpig. Dersom arten ekspanderer mer og raskere enn vi antar, vil den ha de samme virkningene som andre mispel-arter, dvs. fortrengning, endring av sjiktning i vegetasjonen, og endring av næringspreferanser for fruktspisende fugl.</v>
          </cell>
          <cell r="DH1684" t="str">
            <v>&lt;p&gt;&lt;i&gt;Cotoneaster foveolatus&lt;/i&gt; vurderes til låg økologisk risiko, foreløpig. Dette er en nedgradering fra vurderingen til potensielt høg risiko i 2012. Nedgraderingen skyldes annen vurderingsmåte for invasjonspotensialet. Arten ser ut til å bli dyrket såpass sjelden at den ikke naturaliseres raskt i Norge. Den er vanskelig å bedømme fordi knapt noen norsk botaniker kjenner den. Dette kan imidlertid endre seg, og arten kan allerede være hyppigere og mer utbredt i norsk natur enn vi kjenner til.&lt;/p&gt;</v>
          </cell>
          <cell r="DI1684">
            <v>1</v>
          </cell>
        </row>
        <row r="1685">
          <cell r="B1685" t="str">
            <v>Rubus odoratus</v>
          </cell>
          <cell r="C1685" t="str">
            <v>L.</v>
          </cell>
          <cell r="D1685" t="str">
            <v>rosebær</v>
          </cell>
          <cell r="E1685">
            <v>63400</v>
          </cell>
          <cell r="F1685">
            <v>103440</v>
          </cell>
          <cell r="G1685" t="str">
            <v>ExpertGroups/Karplanter/N</v>
          </cell>
          <cell r="H1685" t="str">
            <v>Karplanter</v>
          </cell>
          <cell r="I1685" t="str">
            <v>Karplanter</v>
          </cell>
          <cell r="J1685" t="str">
            <v>AlienSpecie</v>
          </cell>
          <cell r="N1685">
            <v>3</v>
          </cell>
          <cell r="Q1685">
            <v>1</v>
          </cell>
          <cell r="T1685" t="str">
            <v>LO</v>
          </cell>
          <cell r="U1685">
            <v>2</v>
          </cell>
          <cell r="V1685" t="str">
            <v>3AB,1</v>
          </cell>
          <cell r="X1685">
            <v>3</v>
          </cell>
          <cell r="Y1685">
            <v>4</v>
          </cell>
          <cell r="Z1685">
            <v>1</v>
          </cell>
          <cell r="AA1685">
            <v>1884</v>
          </cell>
          <cell r="AB1685" t="str">
            <v>terrestrial</v>
          </cell>
          <cell r="AD1685" t="str">
            <v>unknown</v>
          </cell>
          <cell r="AE1685" t="str">
            <v>yes</v>
          </cell>
          <cell r="AF1685" t="str">
            <v>unknown</v>
          </cell>
          <cell r="AG1685">
            <v>1996</v>
          </cell>
          <cell r="AH1685" t="str">
            <v>ST Trondheim: Gråkallbanen</v>
          </cell>
          <cell r="AI1685">
            <v>10</v>
          </cell>
          <cell r="AJ1685" t="str">
            <v>V</v>
          </cell>
          <cell r="AL1685">
            <v>2</v>
          </cell>
          <cell r="AM1685" t="str">
            <v>importDirect</v>
          </cell>
          <cell r="AN1685">
            <v>2</v>
          </cell>
          <cell r="AO1685" t="str">
            <v>introductionEscaped</v>
          </cell>
          <cell r="AP1685" t="str">
            <v>Øs,OsA,Bu,Ve,Te,Aa,Va,Ro,Ho,Mr,St,Nt,No</v>
          </cell>
          <cell r="AQ1685">
            <v>180</v>
          </cell>
          <cell r="AR1685">
            <v>3</v>
          </cell>
          <cell r="AS1685">
            <v>540</v>
          </cell>
          <cell r="AT1685">
            <v>219000</v>
          </cell>
          <cell r="AU1685">
            <v>1200</v>
          </cell>
          <cell r="AV1685">
            <v>50</v>
          </cell>
          <cell r="AW1685" t="str">
            <v>Ingen kjent effekt</v>
          </cell>
          <cell r="AX1685" t="str">
            <v>Ingen kjent effekt</v>
          </cell>
          <cell r="BC1685" t="str">
            <v>Ingen kjent effekt</v>
          </cell>
          <cell r="BD1685" t="str">
            <v>Ingen kjent effekt</v>
          </cell>
          <cell r="BE1685" t="str">
            <v>no</v>
          </cell>
          <cell r="BF1685" t="str">
            <v>no</v>
          </cell>
          <cell r="BK1685" t="str">
            <v>temperate_nemoral:NorthAndCentralAmerica</v>
          </cell>
          <cell r="BM1685" t="str">
            <v>temperate_boreal:Europe|temperate_nemoral:Europe,NorthAndCentralAmerica</v>
          </cell>
          <cell r="BO1685">
            <v>3</v>
          </cell>
          <cell r="BR1685" t="str">
            <v>RedListCategoryLevel</v>
          </cell>
          <cell r="BT1685">
            <v>3</v>
          </cell>
          <cell r="BW1685" t="str">
            <v>SpreadYearlyIncreaseObservations</v>
          </cell>
          <cell r="BX1685">
            <v>384</v>
          </cell>
          <cell r="BY1685">
            <v>1</v>
          </cell>
          <cell r="CB1685" t="str">
            <v>T4,T40,T35</v>
          </cell>
          <cell r="CC1685">
            <v>1</v>
          </cell>
          <cell r="CH1685">
            <v>1</v>
          </cell>
          <cell r="CM1685">
            <v>1</v>
          </cell>
          <cell r="CQ1685">
            <v>1</v>
          </cell>
          <cell r="CU1685">
            <v>1</v>
          </cell>
          <cell r="CX1685">
            <v>0</v>
          </cell>
          <cell r="CY1685">
            <v>1</v>
          </cell>
          <cell r="DB1685">
            <v>0</v>
          </cell>
          <cell r="DC1685" t="str">
            <v>Rosebær &lt;em&gt;Rubus odoratus &lt;/em&gt;er en flerårig busk fra østlige Nord-Amerika. Den er innført som prydbusk og er kommet mye i bruk de siste tiårene. Arten formerer seg seksuelt med frø, og fruktene spres med fugl. Rosebær setter også rotskudd og er krattdannende med kraftige blader.</v>
          </cell>
          <cell r="DD1685" t="str">
            <v>&lt;p&gt;Rosebær er en hardfør og frø-reproduserende prydbusk som er kommet mye i bruk de siste tiårene. Den hadde et par tidlige opptredener (et par-tre steder i Oslo og Asker i 1884, 1941 og 1964 og i Ho Vaksdal i 1915), men ble først effektivt spredt fra 1991. Den har ennå ikke etablert noen kjente bestander med flere generasjoner i norsk natur, men det er bare et spørsmål om tid.&lt;/p&gt;</v>
          </cell>
          <cell r="DE1685" t="str">
            <v>Arten dyrkes som prydbusk og sprer seg fra beplantninger. Den anses som etablert i norsk natur, men det er usikkert om den er i gang med egenspredning foreløpig.</v>
          </cell>
          <cell r="DF1685" t="str">
            <v>Invasjonspotensialet er moderat på grunn av moderat median levetid og moderat ekspansjonshastighet. Arten begynte først å spre seg fra 1991 og er i jevn økning. Det er uklart om den er i gang med egenspredning foreløpig, men når det skjer vil den trolig bare øke på i utbredelse.</v>
          </cell>
          <cell r="DG1685" t="str">
            <v>Det er ingen kjent negativ økologisk effekt, foreløpig. Typiske funnsteder er ulike former for skrotemark: veikant, jernbane etc., men den går også inn i lågurtskog og høystaudeskog, og er notert fra et eikeskogsreservat. Det er vanskelig å vurdere økologisk effekt fram i tid på grunn av sparsomme data, men det kan ikke utelukkes en viss fortrengningseffekt på grunn av kraftige bladene. Arten danner tette kratt der undervegetasjonen skygges fullstendig ut. Arten er kjent som fremmed i store deler av Mellom-, Vest- og Nord-Europa, men det er ingen dokumentasjon som tilsier at den har negative økologiske effekter.</v>
          </cell>
          <cell r="DH1685" t="str">
            <v>&lt;p&gt;Rosebær vurderes å medføre låg økologisk risiko, utelukkende basert på et moderat invasjonspotensial. Foreløpig har vi ikke noe som tyder på at den har eller vil komme til å få merkbare negative økologiske effekter i norsk natur.&lt;/p&gt;</v>
          </cell>
          <cell r="DI1685">
            <v>0</v>
          </cell>
        </row>
        <row r="1686">
          <cell r="B1686" t="str">
            <v>Scilla sardensis</v>
          </cell>
          <cell r="C1686" t="str">
            <v>(Whittall ex Barr &amp; Sayden) Speta</v>
          </cell>
          <cell r="D1686" t="str">
            <v>dvergsnøstjerne</v>
          </cell>
          <cell r="E1686">
            <v>137523</v>
          </cell>
          <cell r="F1686">
            <v>99460</v>
          </cell>
          <cell r="G1686" t="str">
            <v>ExpertGroups/Karplanter/N</v>
          </cell>
          <cell r="H1686" t="str">
            <v>Karplanter</v>
          </cell>
          <cell r="I1686" t="str">
            <v>Karplanter</v>
          </cell>
          <cell r="J1686" t="str">
            <v>AlienSpecie</v>
          </cell>
          <cell r="N1686">
            <v>3</v>
          </cell>
          <cell r="O1686" t="str">
            <v>V</v>
          </cell>
          <cell r="Q1686">
            <v>1</v>
          </cell>
          <cell r="T1686" t="str">
            <v>LO</v>
          </cell>
          <cell r="U1686">
            <v>2</v>
          </cell>
          <cell r="V1686" t="str">
            <v>3B,1</v>
          </cell>
          <cell r="X1686">
            <v>3</v>
          </cell>
          <cell r="Y1686">
            <v>4</v>
          </cell>
          <cell r="Z1686">
            <v>1</v>
          </cell>
          <cell r="AA1686">
            <v>1994</v>
          </cell>
          <cell r="AB1686" t="str">
            <v>terrestrial</v>
          </cell>
          <cell r="AD1686" t="str">
            <v>unknown</v>
          </cell>
          <cell r="AE1686" t="str">
            <v>yes</v>
          </cell>
          <cell r="AF1686" t="str">
            <v>unknown</v>
          </cell>
          <cell r="AG1686">
            <v>1994</v>
          </cell>
          <cell r="AH1686" t="str">
            <v>Ro Randaberg: kirkegården i sentrum</v>
          </cell>
          <cell r="AI1686">
            <v>5</v>
          </cell>
          <cell r="AJ1686" t="str">
            <v>V</v>
          </cell>
          <cell r="AL1686">
            <v>1</v>
          </cell>
          <cell r="AM1686" t="str">
            <v>importDirect</v>
          </cell>
          <cell r="AN1686">
            <v>5</v>
          </cell>
          <cell r="AO1686" t="str">
            <v>spreadNaturalDispersal,introductionEscaped,spreadTransportpollution</v>
          </cell>
          <cell r="AP1686" t="str">
            <v>OsA,Bu,Ve,Te,Aa,Va,Ro,St</v>
          </cell>
          <cell r="AQ1686">
            <v>48</v>
          </cell>
          <cell r="AR1686">
            <v>10</v>
          </cell>
          <cell r="AS1686">
            <v>480</v>
          </cell>
          <cell r="AT1686">
            <v>200000</v>
          </cell>
          <cell r="AU1686">
            <v>1440</v>
          </cell>
          <cell r="AV1686">
            <v>100</v>
          </cell>
          <cell r="AW1686" t="str">
            <v>Ingen kjent effekt</v>
          </cell>
          <cell r="AX1686" t="str">
            <v>Ingen kjent effekt</v>
          </cell>
          <cell r="BC1686" t="str">
            <v>Ingen kjent effekt</v>
          </cell>
          <cell r="BD1686" t="str">
            <v>Ingen kjent effekt</v>
          </cell>
          <cell r="BE1686" t="str">
            <v>no</v>
          </cell>
          <cell r="BF1686" t="str">
            <v>no</v>
          </cell>
          <cell r="BG1686" t="str">
            <v>V</v>
          </cell>
          <cell r="BK1686" t="str">
            <v>temperate_nemoral:Asia|subtropic_mediterranean:Asia</v>
          </cell>
          <cell r="BM1686" t="str">
            <v>temperate_nemoral:Europe,Asia|subtropic_mediterranean:Asia</v>
          </cell>
          <cell r="BO1686">
            <v>2</v>
          </cell>
          <cell r="BR1686" t="str">
            <v>RedListCategoryLevel</v>
          </cell>
          <cell r="BT1686">
            <v>3</v>
          </cell>
          <cell r="BV1686" t="str">
            <v>X</v>
          </cell>
          <cell r="BW1686" t="str">
            <v>SpreadYearlyIncreaseObservations</v>
          </cell>
          <cell r="BX1686">
            <v>166</v>
          </cell>
          <cell r="BY1686">
            <v>1</v>
          </cell>
          <cell r="CB1686" t="str">
            <v>T35,T43-C-1,T40</v>
          </cell>
          <cell r="CC1686">
            <v>1</v>
          </cell>
          <cell r="CH1686">
            <v>1</v>
          </cell>
          <cell r="CM1686">
            <v>1</v>
          </cell>
          <cell r="CQ1686">
            <v>1</v>
          </cell>
          <cell r="CU1686">
            <v>1</v>
          </cell>
          <cell r="CX1686">
            <v>0</v>
          </cell>
          <cell r="CY1686">
            <v>1</v>
          </cell>
          <cell r="DB1686">
            <v>0</v>
          </cell>
          <cell r="DC1686" t="str">
            <v>Dvergsnøstjerne &lt;em&gt;Scilla sardensis&lt;/em&gt; er en flerårig urt med løk. Den formerer seg med frø og ved deling av løkene. Frøene spres med maur. Arten kommer fra Tyrkia.</v>
          </cell>
          <cell r="DD1686" t="str">
            <v>&lt;p&gt;Dvergsnøstjerne er en del dyrket, sikkert mer enn funnene av forvillete planter gir inntrykk av. De første funnene er nokså samtidige, i Ro Randaberg i 1994, Bu Drammen 1995 og AA Lillesand 1997, og antyder at spredningen fra hager begynte først på 1990-tallet (kanskje også dyrkningen). Den er trolig oversett og en må regne med et visst mørketall. Så langt er den funnet i lågland-/kyststrøk fra Oslo-Akershus til Rogaland, men den er funnnet forvillet &amp;#233:n gang i Sør-Trøndelag og har trolig potensial dit.&lt;/p&gt;</v>
          </cell>
          <cell r="DE1686" t="str">
            <v>Arten dyrkes som prydplante. Den finnes forvillet i plener og grøntanlegg, særlig i kirkegårder, av og til i bed med andre planter. Arten beites av rådyr, og får nok også litt spredningshjelp av rådyr. Så langt ser den imidertid ikke ut til å ha etablert seg i noen mindre påvirkete naturtyper.</v>
          </cell>
          <cell r="DF1686" t="str">
            <v>Arten har et moderat invasjonspotensial (med usikkerhet til begrenset), på grunn av en moderat (til begrenset) ekspansjonshastighet og begrenset median levetid.</v>
          </cell>
          <cell r="DG1686" t="str">
            <v>Dvergsnøstjerne blomstrer om våren, og bladene visner snart ned. Arten kan ha en viss fortrengningseffekt på tidligblomstrende stedegne arter, men neppe i en slik grad at det kan slå ut på økologisk effekt i risikovurderingen. &lt;br/&gt;De tre &lt;i&gt;Scilla&lt;/i&gt;-artene &lt;i&gt;S. forbesii&lt;/i&gt;, &lt;i&gt;S. luciliae&lt;/i&gt; og &lt;i&gt;S. sardensis&lt;/i&gt; hybridiserer, og hybrider er vanlige i blandingsbestander i hager. Hybridene dyrkes kanskje også, og hybriden &lt;i&gt;S. forbesii&lt;/i&gt; x &lt;i&gt;S. luciliae &lt;/i&gt;er funnet flere ganger i norsk natur. Hybrider med &lt;i&gt;S. sardensis&lt;/i&gt; er bare sett i plenene i Botanisk hage på Tøyen i Oslo. Denne hybridiseringen er imidlertid bare mellom fremmede arter og påvirker ikke risikovurderingen.&lt;br/&gt;</v>
          </cell>
          <cell r="DH1686" t="str">
            <v>&lt;p&gt;Dvergsnøstjerne vurderes til låg økologisk risiko i landet, og utelukkende på grunn av invasjonspotensialet.&lt;/p&gt;</v>
          </cell>
          <cell r="DI1686">
            <v>0</v>
          </cell>
        </row>
        <row r="1687">
          <cell r="B1687" t="str">
            <v>Allium victorialis</v>
          </cell>
          <cell r="C1687" t="str">
            <v>L.</v>
          </cell>
          <cell r="D1687" t="str">
            <v>seiersløk</v>
          </cell>
          <cell r="E1687">
            <v>59380</v>
          </cell>
          <cell r="F1687">
            <v>99420</v>
          </cell>
          <cell r="G1687" t="str">
            <v>ExpertGroups/Karplanter/N</v>
          </cell>
          <cell r="H1687" t="str">
            <v>Karplanter</v>
          </cell>
          <cell r="I1687" t="str">
            <v>Karplanter</v>
          </cell>
          <cell r="J1687" t="str">
            <v>AlienSpecie</v>
          </cell>
          <cell r="N1687">
            <v>3</v>
          </cell>
          <cell r="Q1687">
            <v>1</v>
          </cell>
          <cell r="T1687" t="str">
            <v>LO</v>
          </cell>
          <cell r="U1687">
            <v>2</v>
          </cell>
          <cell r="V1687" t="str">
            <v>3AB,1</v>
          </cell>
          <cell r="X1687">
            <v>3</v>
          </cell>
          <cell r="Y1687">
            <v>4</v>
          </cell>
          <cell r="Z1687">
            <v>1</v>
          </cell>
          <cell r="AA1687">
            <v>1987</v>
          </cell>
          <cell r="AB1687" t="str">
            <v>terrestrial</v>
          </cell>
          <cell r="AD1687" t="str">
            <v>unknown</v>
          </cell>
          <cell r="AE1687" t="str">
            <v>yes</v>
          </cell>
          <cell r="AF1687" t="str">
            <v>unknown</v>
          </cell>
          <cell r="AG1687">
            <v>1987</v>
          </cell>
          <cell r="AH1687" t="str">
            <v>No Vestvågøy: Vik</v>
          </cell>
          <cell r="AI1687">
            <v>5</v>
          </cell>
          <cell r="AJ1687" t="str">
            <v>V</v>
          </cell>
          <cell r="AL1687">
            <v>1</v>
          </cell>
          <cell r="AM1687" t="str">
            <v>importDirect</v>
          </cell>
          <cell r="AN1687">
            <v>4</v>
          </cell>
          <cell r="AO1687" t="str">
            <v>introductionEscaped,spreadNaturalDispersal</v>
          </cell>
          <cell r="AP1687" t="str">
            <v>OsA,Ho,No</v>
          </cell>
          <cell r="AQ1687">
            <v>72</v>
          </cell>
          <cell r="AR1687">
            <v>5</v>
          </cell>
          <cell r="AS1687">
            <v>360</v>
          </cell>
          <cell r="AT1687">
            <v>153000</v>
          </cell>
          <cell r="AU1687">
            <v>1000</v>
          </cell>
          <cell r="AV1687">
            <v>80</v>
          </cell>
          <cell r="AW1687" t="str">
            <v>Ingen kjent effekt</v>
          </cell>
          <cell r="AX1687" t="str">
            <v>Ingen kjent effekt</v>
          </cell>
          <cell r="BC1687" t="str">
            <v>Ingen kjent effekt</v>
          </cell>
          <cell r="BD1687" t="str">
            <v>Ingen kjent effekt</v>
          </cell>
          <cell r="BE1687" t="str">
            <v>no</v>
          </cell>
          <cell r="BF1687" t="str">
            <v>no</v>
          </cell>
          <cell r="BG1687" t="str">
            <v>V</v>
          </cell>
          <cell r="BK1687" t="str">
            <v>temperate_nemoral:Europe,Asia,NorthAndCentralAmerica|subtropic_mediterranean:Europe</v>
          </cell>
          <cell r="BM1687" t="str">
            <v>temperate_boreal:Europe|temperate_nemoral:Europe,Asia,NorthAndCentralAmerica|subtropic_mediterranean:Europe</v>
          </cell>
          <cell r="BO1687">
            <v>3</v>
          </cell>
          <cell r="BR1687" t="str">
            <v>RedListCategoryLevel</v>
          </cell>
          <cell r="BT1687">
            <v>3</v>
          </cell>
          <cell r="BW1687" t="str">
            <v>SpreadYearlyIncreaseObservations</v>
          </cell>
          <cell r="BX1687">
            <v>245</v>
          </cell>
          <cell r="BY1687">
            <v>1</v>
          </cell>
          <cell r="CB1687" t="str">
            <v>T4-C-2,T4-C-3,T4-C-7,T4-C-17,T4-C-18,T40,T42</v>
          </cell>
          <cell r="CC1687">
            <v>1</v>
          </cell>
          <cell r="CH1687">
            <v>1</v>
          </cell>
          <cell r="CM1687">
            <v>1</v>
          </cell>
          <cell r="CQ1687">
            <v>1</v>
          </cell>
          <cell r="CU1687">
            <v>1</v>
          </cell>
          <cell r="CX1687">
            <v>0</v>
          </cell>
          <cell r="CY1687">
            <v>1</v>
          </cell>
          <cell r="DB1687">
            <v>0</v>
          </cell>
          <cell r="DC1687" t="str">
            <v>Seierslauk &lt;em&gt;Allium victorialis&lt;/em&gt; er en flerårig, opptil halvmeterhøy urt med seksuell frøformering og med vegetativ formering ved sidelauker. Den kommer opprinnelig fra fjellstrøk i Mellom- og Sør-Europa, Nord-Asia og nordvestligste Nord-Amerika og er innført som prydplante til Norge, omtrent bare i nyere tid. Den har forvillet og etablert seg i skog, skogkant og på elveør, i indre belte i tangvoller og på etablert sanddyne, og den finnes også på veikanter.</v>
          </cell>
          <cell r="DD1687" t="str">
            <v>&lt;p&gt;Arten&lt;i&gt; &lt;/i&gt;ble første gang funnet i 1987 i No Vestvågøy: Vik hvor den er angitt som "spredt fra gravsted". Arten har hatt en rask, men arealmessig relativt beskjeden spredning foreløpig og er så langt funnet i Ak Asker, Ho Granvin og med flere lokaliteter i Nordland i Vestvågøy, Hamarøy, Bodø, Fauske og Tjeldsund.&lt;/p&gt;</v>
          </cell>
          <cell r="DE1687" t="str">
            <v>Arten er innført som hageplante og spredt ut fra hager med frø og trolig også med utkast.</v>
          </cell>
          <cell r="DF1687" t="str">
            <v>Invasjonspotensialet er moderat, med moderat skår både på median levetid og ekspansjonshastighet. Arten har mange spredningspunkter og stor, økende bestand, men spredningen fra hvert etableringspunkt synes være nokså langsom og lokal. Artens utbredelse i Norge i de kommende tiårene avhenger av hvor hyppig den spres ut fra hager.</v>
          </cell>
          <cell r="DG1687" t="str">
            <v>Ingen kjent negativ økologisk effekt er foreløpig knyttet til arten, men øker den sterkt, så er den så plasskrevende at den kan få en viss (begrenset) fortrengningseffekt i mer næringsrik lauvskog.</v>
          </cell>
          <cell r="DH1687" t="str">
            <v>&lt;p&gt;Seiersløk har økt sterkt i omfang de tre siste tiårene, etter at den først ble oppdaget i norsk natur i 1987. Arten kan få økologiske effekter hvis det blir vesentlig mer av den enn det er i dag og forventes i nær framtid. Foreløpig kategoriseres den som låg risiko, og utelukkende på grunn av et moderat invasjonspotensial. Det er ingen foreløpig kjent økologisk effekt som passerer noen terskelverdi for risiko.&lt;/p&gt;</v>
          </cell>
          <cell r="DI1687">
            <v>1</v>
          </cell>
        </row>
        <row r="1688">
          <cell r="B1688" t="str">
            <v>Veronica gentianoides</v>
          </cell>
          <cell r="C1688" t="str">
            <v>Vahl</v>
          </cell>
          <cell r="D1688" t="str">
            <v>kosakkveronika</v>
          </cell>
          <cell r="E1688">
            <v>62518</v>
          </cell>
          <cell r="F1688">
            <v>102558</v>
          </cell>
          <cell r="G1688" t="str">
            <v>ExpertGroups/Karplanter/N</v>
          </cell>
          <cell r="H1688" t="str">
            <v>Karplanter</v>
          </cell>
          <cell r="I1688" t="str">
            <v>Karplanter</v>
          </cell>
          <cell r="J1688" t="str">
            <v>AlienSpecie</v>
          </cell>
          <cell r="N1688">
            <v>2</v>
          </cell>
          <cell r="Q1688">
            <v>1</v>
          </cell>
          <cell r="T1688" t="str">
            <v>LO</v>
          </cell>
          <cell r="U1688">
            <v>2</v>
          </cell>
          <cell r="V1688" t="str">
            <v>2AB,1</v>
          </cell>
          <cell r="X1688">
            <v>3</v>
          </cell>
          <cell r="Y1688">
            <v>4</v>
          </cell>
          <cell r="Z1688">
            <v>1</v>
          </cell>
          <cell r="AA1688">
            <v>1946</v>
          </cell>
          <cell r="AB1688" t="str">
            <v>terrestrial</v>
          </cell>
          <cell r="AD1688" t="str">
            <v>unknown</v>
          </cell>
          <cell r="AE1688" t="str">
            <v>yes</v>
          </cell>
          <cell r="AF1688" t="str">
            <v>unknown</v>
          </cell>
          <cell r="AG1688">
            <v>1951</v>
          </cell>
          <cell r="AH1688" t="str">
            <v>Tr Harstad: Røkenes</v>
          </cell>
          <cell r="AI1688">
            <v>5</v>
          </cell>
          <cell r="AJ1688" t="str">
            <v>V</v>
          </cell>
          <cell r="AL1688">
            <v>1</v>
          </cell>
          <cell r="AM1688" t="str">
            <v>importDirect</v>
          </cell>
          <cell r="AN1688">
            <v>1</v>
          </cell>
          <cell r="AO1688" t="str">
            <v>introductionEscaped</v>
          </cell>
          <cell r="AP1688" t="str">
            <v>OsA,Op,Ve,Te,Va,St,No,Tr,Fi</v>
          </cell>
          <cell r="AQ1688">
            <v>68</v>
          </cell>
          <cell r="AR1688">
            <v>5</v>
          </cell>
          <cell r="AS1688">
            <v>340</v>
          </cell>
          <cell r="AT1688">
            <v>145000</v>
          </cell>
          <cell r="AU1688">
            <v>1000</v>
          </cell>
          <cell r="AV1688">
            <v>90</v>
          </cell>
          <cell r="AW1688" t="str">
            <v>Ingen kjent effekt</v>
          </cell>
          <cell r="AX1688" t="str">
            <v>Ingen kjent effekt</v>
          </cell>
          <cell r="BC1688" t="str">
            <v>Ingen kjent effekt</v>
          </cell>
          <cell r="BD1688" t="str">
            <v>Ingen kjent effekt</v>
          </cell>
          <cell r="BE1688" t="str">
            <v>no</v>
          </cell>
          <cell r="BF1688" t="str">
            <v>no</v>
          </cell>
          <cell r="BK1688" t="str">
            <v>temperate_nemoral:Europe,Asia</v>
          </cell>
          <cell r="BM1688" t="str">
            <v>temperate_boreal:Europe|temperate_nemoral:Europe,Asia</v>
          </cell>
          <cell r="BO1688">
            <v>2</v>
          </cell>
          <cell r="BR1688" t="str">
            <v>RedListCategoryLevel</v>
          </cell>
          <cell r="BT1688">
            <v>2</v>
          </cell>
          <cell r="BW1688" t="str">
            <v>SpreadYearlyIncreaseObservations</v>
          </cell>
          <cell r="BX1688">
            <v>122</v>
          </cell>
          <cell r="BY1688">
            <v>1</v>
          </cell>
          <cell r="CB1688" t="str">
            <v>T35,T40,T42,V10</v>
          </cell>
          <cell r="CC1688">
            <v>1</v>
          </cell>
          <cell r="CH1688">
            <v>1</v>
          </cell>
          <cell r="CM1688">
            <v>1</v>
          </cell>
          <cell r="CQ1688">
            <v>1</v>
          </cell>
          <cell r="CU1688">
            <v>1</v>
          </cell>
          <cell r="CX1688">
            <v>0</v>
          </cell>
          <cell r="CY1688">
            <v>1</v>
          </cell>
          <cell r="DB1688">
            <v>0</v>
          </cell>
          <cell r="DC1688" t="str">
            <v>Kosakkveronika &lt;em&gt;Veronica gentianoides&lt;/em&gt; er en flerårig urt (staude) med opprette, ca. en halv meter høye skudd. Den formeres med frø. Den kommer fra Krim og Sørvest-Asia. Arten brukes som prydplante, særlig i fjellhager og rabatter. Den er handelsvare med H7, dvs. at den er meget herdig og anvendelig i en stor del av landet. Den er i hovedsak funnet på steder der hageavfall kastes ut, i veikanter, på annen skrotemark, og &amp;#233:n gang i ei arktisk myr.</v>
          </cell>
          <cell r="DD1688" t="str">
            <v>&lt;p&gt;Kosakkveronika er funnet forvillet fra hager eller andre grøntanlegg 21 ganger, med første funn i ST Skaun i 1946 og første antatte etablering (forekomst med flere individer) i Tr Harstad 1951. Nesten alle funn er fra etter 1980. Funnene er meget spredt fra de sørligste fylkene til Fi Nordkapp, og arten er aldri angitt mer enn &amp;#233:n gang fra noe sted. Vi antar likevel at den holder seg lenge etter hver forvilling, men at det ikke skjer noen viderespredning.&lt;/p&gt;</v>
          </cell>
          <cell r="DE1688" t="str">
            <v>Arten er innført som hageplante. Det spres ut hovedsakelig med hageutkast.</v>
          </cell>
          <cell r="DF1688" t="str">
            <v>Invasjonspotensialet er begrenset, en kombinasjon av begrenset median levetid og begrenset ekspansjonshastighet.</v>
          </cell>
          <cell r="DG1688" t="str">
            <v>Det er ingen kjente negative økologiske effekter knyttet til arten.</v>
          </cell>
          <cell r="DH1688" t="str">
            <v>&lt;p&gt;Kosakkveronika vurderes å medføre låg økologisk risiko, og utelukkende som følge av invasjonspotensialet. Selv om arten skulle bli mer utbredt (vanligere), er det neppe grunn til å tro at den vil utgjøre noen trussel mot hjemlige arter eller naturtyper. Arten ble i 2012 vurdert til potensielt høy risiko, og forskjellen kan knyttes til endret beregning av ekspansjonshastighet. &lt;/p&gt;</v>
          </cell>
          <cell r="DI1688">
            <v>0</v>
          </cell>
        </row>
        <row r="1689">
          <cell r="B1689" t="str">
            <v>Tulipa gesneriana 'The Pilot'</v>
          </cell>
          <cell r="D1689" t="str">
            <v>lostulipan</v>
          </cell>
          <cell r="E1689">
            <v>141671</v>
          </cell>
          <cell r="F1689">
            <v>170650</v>
          </cell>
          <cell r="G1689" t="str">
            <v>ExpertGroups/Karplanter/N</v>
          </cell>
          <cell r="H1689" t="str">
            <v>Karplanter</v>
          </cell>
          <cell r="I1689" t="str">
            <v>Karplanter</v>
          </cell>
          <cell r="J1689" t="str">
            <v>AlienSpecie</v>
          </cell>
          <cell r="N1689">
            <v>3</v>
          </cell>
          <cell r="Q1689">
            <v>1</v>
          </cell>
          <cell r="T1689" t="str">
            <v>LO</v>
          </cell>
          <cell r="U1689">
            <v>2</v>
          </cell>
          <cell r="V1689" t="str">
            <v>3A,1</v>
          </cell>
          <cell r="AA1689" t="str">
            <v>1800 ca</v>
          </cell>
          <cell r="AB1689" t="str">
            <v>terrestrial</v>
          </cell>
          <cell r="AD1689" t="str">
            <v>unknown</v>
          </cell>
          <cell r="AE1689" t="str">
            <v>no</v>
          </cell>
          <cell r="AF1689" t="str">
            <v>unknown</v>
          </cell>
          <cell r="AG1689">
            <v>2001</v>
          </cell>
          <cell r="AH1689" t="str">
            <v>AA Lillesand: Ytre Ulvøya</v>
          </cell>
          <cell r="AI1689">
            <v>5</v>
          </cell>
          <cell r="AJ1689" t="str">
            <v>V</v>
          </cell>
          <cell r="AL1689">
            <v>1</v>
          </cell>
          <cell r="AM1689" t="str">
            <v>importDirect</v>
          </cell>
          <cell r="AN1689">
            <v>3</v>
          </cell>
          <cell r="AO1689" t="str">
            <v>introductionEscaped,spreadTransportpollution</v>
          </cell>
          <cell r="AP1689" t="str">
            <v>Aa,Va,Ro,Ho</v>
          </cell>
          <cell r="AQ1689">
            <v>80</v>
          </cell>
          <cell r="AR1689">
            <v>4</v>
          </cell>
          <cell r="AS1689">
            <v>320</v>
          </cell>
          <cell r="AT1689">
            <v>20000</v>
          </cell>
          <cell r="AU1689">
            <v>320</v>
          </cell>
          <cell r="AV1689">
            <v>50</v>
          </cell>
          <cell r="AW1689" t="str">
            <v>Ingen kjent effekt</v>
          </cell>
          <cell r="AX1689" t="str">
            <v>Ingen kjent effekt</v>
          </cell>
          <cell r="BC1689" t="str">
            <v>Ingen kjent effekt</v>
          </cell>
          <cell r="BD1689" t="str">
            <v>Ingen kjent effekt</v>
          </cell>
          <cell r="BE1689" t="str">
            <v>no</v>
          </cell>
          <cell r="BF1689" t="str">
            <v>no</v>
          </cell>
          <cell r="BG1689" t="str">
            <v>V</v>
          </cell>
          <cell r="BK1689" t="str">
            <v>unknown:Europe</v>
          </cell>
          <cell r="BM1689" t="str">
            <v>temperate_nemoral:Europe</v>
          </cell>
          <cell r="BO1689">
            <v>3</v>
          </cell>
          <cell r="BR1689" t="str">
            <v>RedListCategoryLevel</v>
          </cell>
          <cell r="BT1689">
            <v>2</v>
          </cell>
          <cell r="BW1689" t="str">
            <v>SpreadYearlyIncreaseCalculatedExpansionSpeed</v>
          </cell>
          <cell r="BX1689">
            <v>63.26</v>
          </cell>
          <cell r="BY1689">
            <v>1</v>
          </cell>
          <cell r="CB1689" t="str">
            <v>T43,T42,T40</v>
          </cell>
          <cell r="CC1689">
            <v>1</v>
          </cell>
          <cell r="CH1689">
            <v>1</v>
          </cell>
          <cell r="CM1689">
            <v>1</v>
          </cell>
          <cell r="CQ1689">
            <v>1</v>
          </cell>
          <cell r="CU1689">
            <v>1</v>
          </cell>
          <cell r="CX1689">
            <v>0</v>
          </cell>
          <cell r="CY1689">
            <v>1</v>
          </cell>
          <cell r="DB1689">
            <v>0</v>
          </cell>
          <cell r="DC1689" t="str">
            <v>&lt;p&gt;Tre tradisjonelle sorter av hagetulipan &lt;i&gt;Tulipa gesneriana &lt;/i&gt;er registrert spesielt i Norge, også fordi de formerer seg mye bedre enn vanlige hagetulipaner og sprer seg noe ut i naturen: lostulipan _x0018_ The Pilot_x0019_ , helldaltulipan _x0018_ Helldal_x0019_  og borøytulipan _x0018_ Borøya_x0019_ . Disse er vurdert separat fra hagetulipan.&lt;/p&gt;&lt;p&gt;Lostulipanen &lt;i&gt;Tulipa gesneriana &amp;#39:The Pilot&amp;#39:&lt;/i&gt; er en gammel hageplante på Sørlandskysten, mest trolig tilbake til rundt 1800. Den formerer seg ved deling av lauker, og også med frø. Disse gamle norske hagetulipanene som formerer seg, er grundig omtalt av Salvesen &amp; Åsen (2015), og lostulipan spesielt er omtalt av Jørgensen (2002) og Jørgensen et al. (2013).&lt;/p&gt;</v>
          </cell>
          <cell r="DD1689" t="str">
            <v>Lostulipan ryktes å ha kommet inn til landet i kapertida under napoleonskrigene, men botanikere ble først oppmerksomme på den i 2001 (bemerket av P.A. Åsen og P.H. Salvesen i AA Lillesand, se Jørgensen et al. 2013) og 2002 (Jørgensen 2002 som kommenterer sin "farfars tulipan" i Ro Stavanger). Ved målrettet undersøkelse, spesielt i 2012 og 2013, er det påvist at arten har en større utbredelse med i hvert fall 25 forekomster (men bare i og rundt hager i kyststrøk) fra AA Grimstad til Ho Bømlo, se Salvesen &amp; Åsen (2015).</v>
          </cell>
          <cell r="DE1689" t="str">
            <v>Planten må være en innført hageplante, uvisst hvorfra. Spredning skjer ved utkast fra hager, ved forflytning av jordmasser (deling av lauker) og trolig med frø.</v>
          </cell>
          <cell r="DF1689" t="str">
            <v>Invasjonspotensialet er moderat, en kombinasjon av moderat median levetid og begrenset ekspansjonshastighet. Både median levetid og ekspansjonshastighet er nokså vilkårlig fastsatt på grunn av ekstremt kort tidsserie for funn.</v>
          </cell>
          <cell r="DG1689" t="str">
            <v>&lt;p&gt;Ingen kjent negativ økologisk effekt er knyttet til planten.&lt;/p&gt;</v>
          </cell>
          <cell r="DH1689" t="str">
            <v>Lostulipanen vurderes til låg økologisk risiko, og bare på grunn av invasjonspotensialet.</v>
          </cell>
          <cell r="DI1689">
            <v>3</v>
          </cell>
        </row>
        <row r="1690">
          <cell r="B1690" t="str">
            <v>Rumex confertus</v>
          </cell>
          <cell r="C1690" t="str">
            <v>Willd.</v>
          </cell>
          <cell r="D1690" t="str">
            <v>russehøymol</v>
          </cell>
          <cell r="E1690">
            <v>62927</v>
          </cell>
          <cell r="F1690">
            <v>102967</v>
          </cell>
          <cell r="G1690" t="str">
            <v>ExpertGroups/Karplanter/N</v>
          </cell>
          <cell r="H1690" t="str">
            <v>Karplanter</v>
          </cell>
          <cell r="I1690" t="str">
            <v>Karplanter</v>
          </cell>
          <cell r="J1690" t="str">
            <v>AlienSpecie</v>
          </cell>
          <cell r="N1690">
            <v>2</v>
          </cell>
          <cell r="Q1690">
            <v>2</v>
          </cell>
          <cell r="R1690" t="str">
            <v>V</v>
          </cell>
          <cell r="T1690" t="str">
            <v>LO</v>
          </cell>
          <cell r="U1690">
            <v>2</v>
          </cell>
          <cell r="V1690" t="str">
            <v>2AB,2H</v>
          </cell>
          <cell r="X1690">
            <v>2</v>
          </cell>
          <cell r="Y1690">
            <v>2</v>
          </cell>
          <cell r="Z1690">
            <v>1</v>
          </cell>
          <cell r="AA1690">
            <v>1931</v>
          </cell>
          <cell r="AB1690" t="str">
            <v>terrestrial</v>
          </cell>
          <cell r="AD1690" t="str">
            <v>origin,unknown</v>
          </cell>
          <cell r="AE1690" t="str">
            <v>yes</v>
          </cell>
          <cell r="AF1690" t="str">
            <v>unknown</v>
          </cell>
          <cell r="AG1690">
            <v>1958</v>
          </cell>
          <cell r="AH1690" t="str">
            <v>Fi Sør-Varanger: Holmfoss</v>
          </cell>
          <cell r="AI1690">
            <v>5</v>
          </cell>
          <cell r="AJ1690" t="str">
            <v>V</v>
          </cell>
          <cell r="AN1690">
            <v>3</v>
          </cell>
          <cell r="AO1690" t="str">
            <v>introductionNaturalDispersal,introductionTransportpollution,introductionStowaway</v>
          </cell>
          <cell r="AP1690" t="str">
            <v>St,Fi</v>
          </cell>
          <cell r="AQ1690">
            <v>52</v>
          </cell>
          <cell r="AR1690">
            <v>5</v>
          </cell>
          <cell r="AS1690">
            <v>260</v>
          </cell>
          <cell r="AT1690">
            <v>30000</v>
          </cell>
          <cell r="AU1690">
            <v>260</v>
          </cell>
          <cell r="AV1690">
            <v>10</v>
          </cell>
          <cell r="AW1690" t="str">
            <v>Ingen kjent effekt</v>
          </cell>
          <cell r="AX1690" t="str">
            <v>Ingen kjent effekt</v>
          </cell>
          <cell r="BC1690" t="str">
            <v>Ingen kjent effekt</v>
          </cell>
          <cell r="BD1690" t="str">
            <v>Ingen kjent effekt</v>
          </cell>
          <cell r="BE1690" t="str">
            <v>no</v>
          </cell>
          <cell r="BF1690" t="str">
            <v>no</v>
          </cell>
          <cell r="BK1690" t="str">
            <v>temperate_nemoral:Europe,Asia</v>
          </cell>
          <cell r="BM1690" t="str">
            <v>temperate_boreal:Europe,Asia|temperate_nemoral:Europe,Asia</v>
          </cell>
          <cell r="BO1690">
            <v>2</v>
          </cell>
          <cell r="BR1690" t="str">
            <v>RedListCategoryLevel</v>
          </cell>
          <cell r="BT1690">
            <v>2</v>
          </cell>
          <cell r="BW1690" t="str">
            <v>SpreadYearlyIncreaseObservations</v>
          </cell>
          <cell r="BX1690">
            <v>86</v>
          </cell>
          <cell r="BY1690">
            <v>1</v>
          </cell>
          <cell r="CB1690" t="str">
            <v>T32,T35,T41,T40</v>
          </cell>
          <cell r="CC1690">
            <v>1</v>
          </cell>
          <cell r="CH1690">
            <v>1</v>
          </cell>
          <cell r="CM1690">
            <v>1</v>
          </cell>
          <cell r="CQ1690">
            <v>1</v>
          </cell>
          <cell r="CU1690">
            <v>2</v>
          </cell>
          <cell r="CW1690" t="str">
            <v>X</v>
          </cell>
          <cell r="CX1690">
            <v>1</v>
          </cell>
          <cell r="CY1690">
            <v>1</v>
          </cell>
          <cell r="DB1690">
            <v>0</v>
          </cell>
          <cell r="DC1690" t="str">
            <v>Russehøymol&lt;i&gt; Rumex confertus&lt;/i&gt; er en flerårig urt, storvokst (1-1,5 m). Den har frøreproduksjon. Fruktene (med blomsterdekkblad) har vinge og spres en kort distanse med vind, men hovedspredningen skjer trolig med transport av f&amp;#244:r fra de engene der den vokser. Arten stammer fra Russland og Sibir og har trolig kommet inn i Norge med ulike transporter, tilfeldig i sør, men mer massivt med hestef&amp;#244:r under andre verdenskrig i Fi Sør-Varanger hvor den er blitt permanent.</v>
          </cell>
          <cell r="DD1690" t="str">
            <v>&lt;p&gt;Spredningshistorikken for russehøymol blir nokså misvisende dersom den bare baseres på funn. Den er funnet noen spredte steder i Sør-Trøndelag (Midtre Gauldal: Nerøyan 1998: ifølge E. Fremstad var denne populasjonen allerede gammel da hun fant den, og det kan fortsatt finnes rester av den), Nord-Trøndelag (Levanger: Levanger 1944 og Steinkjer: By 1931) og Nordland (Alstahaug: Belsvåg 1984). Med unntak av Gauldals-forekomsten synes alle disse forekomstene å ha vært kortvarige. De mest stabile forekomstene er de i Fi Sør-Varanger der arten har 9-10 kjente forekomster i Pasvikdalen, Kirkenes-området og Jarfjorden, alle trolig med opphav i slutten av andre verdenskrig, kanskje kommet med russiske tropper, hester og f&amp;#244:r. Den første ble oppdaget i 1958 ved den nedrevne brua ved Holmfoss over Pasvikelva, mens resten ble oppdaget fra 1983 og utover. Spredningshistorikken viser en topp i perioden 1981-2000, men den egentlige toppen var trolig i 1944-1950. Arten har stabile populasjoner i Sør-Varanger, og den ser ut til å være i en viss lokal ekspansjon.&lt;/p&gt;</v>
          </cell>
          <cell r="DE1690" t="str">
            <v>Arten har mest sannsynlig kommet inn med russiske tropper, hester og f&amp;#244:r rundt andre verdenskrig i nord, med mer tilfeldige transporter i sør.</v>
          </cell>
          <cell r="DF1690" t="str">
            <v>Invasjonspotensialet er begrenset, en kombinasjon av begrenset median levetid og begrenset ekspansjonshastighet. Russehøymol ser ut til å ha et par håndfuller stabile forekomster i Finnmark, Sør-Varanger, og den kan være i svak ekspansjon her.</v>
          </cell>
          <cell r="DG1690" t="str">
            <v>Arten vurderes å kunne ha en liten negativ økologisk effekt, med usikkerhet til ingen effekt. Den eneste kjente effekten knyttet til russehøymol er at den hybridiserer med den stedegne vasshøymol &lt;em&gt;Rumex aquaticus&lt;/em&gt;. Hybridene&lt;em&gt; &lt;/em&gt;er delvis fertile (pollenfertilitet under 5% og frøsetting opp til 20%: Snogerup 2000) og kan derfor føre til introgresjon, men bare i en begrenset del av den hjemlige artens utbredelsesområde. Dette gir arten en liten, men negativ økologisk effekt. Vi setter usikkerhet nedover fordi introgresjonsbestander ennå ikke er påvist i Norge, men de er heller ikke ettersøkt.</v>
          </cell>
          <cell r="DH1690" t="str">
            <v>&lt;p&gt; Russehøymol vurderes til låg økologisk risiko på grunn av begrenset invasjonspotensial og en liten økologisk effekt, med usikkerhet til ingen effekt. Den kan hybridisere introgressivt med den hjemlige arten vasshøymol, men dette er en liten effekt fordi den er begrenset til en liten del av den hjemlige artens utbredelse.&lt;/p&gt;</v>
          </cell>
          <cell r="DI1690">
            <v>1</v>
          </cell>
        </row>
        <row r="1691">
          <cell r="B1691" t="str">
            <v>Saxifraga rotundifolia</v>
          </cell>
          <cell r="C1691" t="str">
            <v>L.</v>
          </cell>
          <cell r="D1691" t="str">
            <v>rundsildre</v>
          </cell>
          <cell r="E1691">
            <v>63634</v>
          </cell>
          <cell r="F1691">
            <v>103674</v>
          </cell>
          <cell r="G1691" t="str">
            <v>ExpertGroups/Karplanter/N</v>
          </cell>
          <cell r="H1691" t="str">
            <v>Karplanter</v>
          </cell>
          <cell r="I1691" t="str">
            <v>Karplanter</v>
          </cell>
          <cell r="J1691" t="str">
            <v>AlienSpecie</v>
          </cell>
          <cell r="N1691">
            <v>3</v>
          </cell>
          <cell r="Q1691">
            <v>1</v>
          </cell>
          <cell r="T1691" t="str">
            <v>LO</v>
          </cell>
          <cell r="U1691">
            <v>2</v>
          </cell>
          <cell r="V1691" t="str">
            <v>3AB,1</v>
          </cell>
          <cell r="X1691">
            <v>3</v>
          </cell>
          <cell r="Y1691">
            <v>4</v>
          </cell>
          <cell r="Z1691">
            <v>1</v>
          </cell>
          <cell r="AA1691">
            <v>1920</v>
          </cell>
          <cell r="AB1691" t="str">
            <v>terrestrial</v>
          </cell>
          <cell r="AD1691" t="str">
            <v>unknown</v>
          </cell>
          <cell r="AE1691" t="str">
            <v>yes</v>
          </cell>
          <cell r="AF1691" t="str">
            <v>unknown</v>
          </cell>
          <cell r="AG1691">
            <v>1920</v>
          </cell>
          <cell r="AH1691" t="str">
            <v>Tr Tromsø: Vanførehjemmet (på Tromsøya)</v>
          </cell>
          <cell r="AI1691">
            <v>5</v>
          </cell>
          <cell r="AJ1691" t="str">
            <v>V</v>
          </cell>
          <cell r="AL1691">
            <v>2</v>
          </cell>
          <cell r="AM1691" t="str">
            <v>importDirect</v>
          </cell>
          <cell r="AN1691">
            <v>3</v>
          </cell>
          <cell r="AO1691" t="str">
            <v>introductionEscaped,spreadNaturalDispersal</v>
          </cell>
          <cell r="AP1691" t="str">
            <v>No,Tr</v>
          </cell>
          <cell r="AQ1691">
            <v>48</v>
          </cell>
          <cell r="AR1691">
            <v>5</v>
          </cell>
          <cell r="AS1691">
            <v>240</v>
          </cell>
          <cell r="AT1691">
            <v>2700</v>
          </cell>
          <cell r="AU1691">
            <v>500</v>
          </cell>
          <cell r="AV1691">
            <v>70</v>
          </cell>
          <cell r="AW1691" t="str">
            <v>Ingen kjent effekt</v>
          </cell>
          <cell r="AX1691" t="str">
            <v>Ingen kjent effekt</v>
          </cell>
          <cell r="BC1691" t="str">
            <v>Ingen kjent effekt</v>
          </cell>
          <cell r="BD1691" t="str">
            <v>Ingen kjent effekt</v>
          </cell>
          <cell r="BE1691" t="str">
            <v>no</v>
          </cell>
          <cell r="BF1691" t="str">
            <v>no</v>
          </cell>
          <cell r="BK1691" t="str">
            <v>temperate_nemoral:Europe,Asia|subtropic_mediterranean:Europe,Asia</v>
          </cell>
          <cell r="BM1691" t="str">
            <v>temperate_nemoral:Europe,Asia|subtropic_mediterranean:Europe,Asia</v>
          </cell>
          <cell r="BO1691">
            <v>3</v>
          </cell>
          <cell r="BR1691" t="str">
            <v>RedListCategoryLevel</v>
          </cell>
          <cell r="BT1691">
            <v>3</v>
          </cell>
          <cell r="BV1691" t="str">
            <v>X</v>
          </cell>
          <cell r="BW1691" t="str">
            <v>SpreadYearlyIncreaseObservations</v>
          </cell>
          <cell r="BX1691">
            <v>171</v>
          </cell>
          <cell r="BY1691">
            <v>1</v>
          </cell>
          <cell r="CB1691" t="str">
            <v>T4,T35,T40,T1-C-3</v>
          </cell>
          <cell r="CC1691">
            <v>1</v>
          </cell>
          <cell r="CH1691">
            <v>1</v>
          </cell>
          <cell r="CM1691">
            <v>1</v>
          </cell>
          <cell r="CQ1691">
            <v>1</v>
          </cell>
          <cell r="CU1691">
            <v>1</v>
          </cell>
          <cell r="CX1691">
            <v>0</v>
          </cell>
          <cell r="CY1691">
            <v>1</v>
          </cell>
          <cell r="DB1691">
            <v>0</v>
          </cell>
          <cell r="DC1691" t="str">
            <v>Rundsildre &lt;em&gt;Saxifraga rotundifolia &lt;/em&gt;er en flerårig urt med frøformering og klonal vekst. Frøene spres passivt over korte distanser. Arten kommer fra fjellstrøk lengre sør i Europa og i Vest-Asia. Den er innført som en hardfør hagestaude og er godt tilpasset litt fuktig, kjølig, nordnorsk klima.</v>
          </cell>
          <cell r="DD1691" t="str">
            <v>&lt;p&gt;Rundsildre er en hardfør hagestaude og er godt tilpasset litt fuktig, kjølig, nordnorsk klima. Den ble funnet etablert på Tromsøya i Tr Tromsø i 1920 og på en ny plass på øya i 1932. Disse var de eneste lokalitetene i Norge (og den var etablert på dem) fram til 1996 da flere lokaliteter etter hvert ble oppdaget i Tromsø og 1999 da den ble funnet godt etablert i No Alstahaug: Sandnessjøen. Arten kan være oversett, til tross for at den er godt synlig og ofte danner svære bestander. Vi regner denne arten som potensielt sterkt ekspanderende, spesielt i Nord-Norge. Den etablerer seg i bergvegger og på steinete steder i skog &lt;/p&gt;</v>
          </cell>
          <cell r="DE1691" t="str">
            <v>Arten er innført som hageplante og nok opprinnelig spredt fra hager, ved frø og ved utkast. Videre egenspredning skjer med frø, og arten bygger opp middels store forekomster.</v>
          </cell>
          <cell r="DF1691" t="str">
            <v>Invasjonspotensialet er moderat, med moderat median levetid og moderat (til begrenset( ekspansjonshastighet.</v>
          </cell>
          <cell r="DG1691" t="str">
            <v>Ingen kjent negativ økologisk effekt er knyttet til arten.</v>
          </cell>
          <cell r="DH1691" t="str">
            <v>&lt;p&gt;Rundsildre vurderes til låg økologisk risiko, og bare på grunn av ekspansjonshastigheten. Arten er etablert i Nord-Norge, spesielt i Tromsø, men vi forventer ingen skadevirkninger av den.&lt;/p&gt;</v>
          </cell>
          <cell r="DI1691">
            <v>0</v>
          </cell>
        </row>
        <row r="1692">
          <cell r="B1692" t="str">
            <v>Veronica austriaca teucrium</v>
          </cell>
          <cell r="C1692" t="str">
            <v>(L.) D.A.Webb</v>
          </cell>
          <cell r="D1692" t="str">
            <v>firtannveronika</v>
          </cell>
          <cell r="E1692">
            <v>144886</v>
          </cell>
          <cell r="F1692">
            <v>102551</v>
          </cell>
          <cell r="G1692" t="str">
            <v>ExpertGroups/Karplanter/N</v>
          </cell>
          <cell r="H1692" t="str">
            <v>Karplanter</v>
          </cell>
          <cell r="I1692" t="str">
            <v>Karplanter</v>
          </cell>
          <cell r="J1692" t="str">
            <v>AlienSpecie</v>
          </cell>
          <cell r="N1692">
            <v>2</v>
          </cell>
          <cell r="P1692" t="str">
            <v>V</v>
          </cell>
          <cell r="Q1692">
            <v>1</v>
          </cell>
          <cell r="T1692" t="str">
            <v>LO</v>
          </cell>
          <cell r="U1692">
            <v>2</v>
          </cell>
          <cell r="V1692" t="str">
            <v>2AB,1</v>
          </cell>
          <cell r="X1692">
            <v>2</v>
          </cell>
          <cell r="Y1692">
            <v>2</v>
          </cell>
          <cell r="Z1692">
            <v>1</v>
          </cell>
          <cell r="AA1692">
            <v>1890</v>
          </cell>
          <cell r="AB1692" t="str">
            <v>terrestrial</v>
          </cell>
          <cell r="AD1692" t="str">
            <v>unknown</v>
          </cell>
          <cell r="AE1692" t="str">
            <v>yes</v>
          </cell>
          <cell r="AF1692" t="str">
            <v>unknown</v>
          </cell>
          <cell r="AG1692">
            <v>1890</v>
          </cell>
          <cell r="AH1692" t="str">
            <v>Vf Tjøme: Kilen på Vasserland, "vistnok tilfældig indført"</v>
          </cell>
          <cell r="AI1692">
            <v>5</v>
          </cell>
          <cell r="AJ1692" t="str">
            <v>V</v>
          </cell>
          <cell r="AL1692">
            <v>1</v>
          </cell>
          <cell r="AM1692" t="str">
            <v>importDirect</v>
          </cell>
          <cell r="AN1692">
            <v>4</v>
          </cell>
          <cell r="AO1692" t="str">
            <v>introductionEscaped,spreadNaturalDispersal,introductionTransportpollution</v>
          </cell>
          <cell r="AP1692" t="str">
            <v>Øs,OsA,Op,Bu,Ve,Te,Va,Ro,Ho,Sf</v>
          </cell>
          <cell r="AQ1692">
            <v>80</v>
          </cell>
          <cell r="AR1692">
            <v>3</v>
          </cell>
          <cell r="AS1692">
            <v>240</v>
          </cell>
          <cell r="AT1692">
            <v>82000</v>
          </cell>
          <cell r="AU1692">
            <v>360</v>
          </cell>
          <cell r="AV1692">
            <v>80</v>
          </cell>
          <cell r="AW1692" t="str">
            <v>Ingen kjent effekt</v>
          </cell>
          <cell r="AX1692" t="str">
            <v>Ingen kjent effekt</v>
          </cell>
          <cell r="BC1692" t="str">
            <v>Ingen kjent effekt</v>
          </cell>
          <cell r="BD1692" t="str">
            <v>Ingen kjent effekt</v>
          </cell>
          <cell r="BE1692" t="str">
            <v>no</v>
          </cell>
          <cell r="BF1692" t="str">
            <v>no</v>
          </cell>
          <cell r="BG1692" t="str">
            <v>V</v>
          </cell>
          <cell r="BK1692" t="str">
            <v>temperate_nemoral:Europe,Asia|subtropic_mediterranean:Europe,Asia</v>
          </cell>
          <cell r="BM1692" t="str">
            <v>temperate_nemoral:Europe,Asia,NorthAndCentralAmerica|subtropic_mediterranean:Europe,Asia</v>
          </cell>
          <cell r="BO1692">
            <v>2</v>
          </cell>
          <cell r="BP1692" t="str">
            <v>X</v>
          </cell>
          <cell r="BR1692" t="str">
            <v>RedListCategoryLevel</v>
          </cell>
          <cell r="BT1692">
            <v>2</v>
          </cell>
          <cell r="BW1692" t="str">
            <v>SpreadYearlyIncreaseObservations</v>
          </cell>
          <cell r="BX1692">
            <v>80</v>
          </cell>
          <cell r="BY1692">
            <v>1</v>
          </cell>
          <cell r="CB1692" t="str">
            <v>T35,T40,T42,T43,T32,T40</v>
          </cell>
          <cell r="CC1692">
            <v>1</v>
          </cell>
          <cell r="CH1692">
            <v>1</v>
          </cell>
          <cell r="CM1692">
            <v>1</v>
          </cell>
          <cell r="CQ1692">
            <v>1</v>
          </cell>
          <cell r="CU1692">
            <v>1</v>
          </cell>
          <cell r="CX1692">
            <v>0</v>
          </cell>
          <cell r="CY1692">
            <v>1</v>
          </cell>
          <cell r="DB1692">
            <v>0</v>
          </cell>
          <cell r="DC1692" t="str">
            <v>Firtannveronika &lt;em&gt;Veronica austriaca&lt;/em&gt; subsp. &lt;em&gt;teucrium &lt;/em&gt;er en flerårig, halvmeter høy urt (staude) fra Mellom- og Sør-Europa og Vest-Asia. Den formerer seg med frø og har dessuten klonal vekst med jordstengler. Den kan være sjølinkompatibel og trenge to genetisk ulike individer for frøformering. Alle norske forvillete forekomster synes å være klonale.</v>
          </cell>
          <cell r="DD1692" t="str">
            <v>&lt;p&gt;Siden første funn i 1890 i Vf Tjøme er firtannveronika funnet noen få ganger per 20-årsperiode, litt hyppigere siden 1950 enn tidligere, med kjent utbredelse begrenset til søndre Østlandet, Sørlandet og Vestlandet nord til Sogn. På de fleste tidlige lokalitetene er den trolig forsvunnet. Arten har dukket opp nokså tilfeldig, først med importert korn ved møller, senere med frøblandinger. Den anvendes hyppig som prydplante og forekommer nå hovedsakelig nær gartnerier og spredt fra hager. Firtannveronika er handelsvare og markedsføres med herdighet 7, for bruk i fjellhage og rabatter. Den har derfor potensial til å etablere seg i store deler av landet, men synes ikke å ekspandere eller danne særlig langvarige bestander.&lt;/p&gt;</v>
          </cell>
          <cell r="DE1692" t="str">
            <v>Underarten er hovedsakelig innført som hagestaude og forvillet fra dyrkning. Den er potensielt frøspredt, men aktuell spredningmåte i Norge i dag synes å være med utløpere og er ekstremt lokal.</v>
          </cell>
          <cell r="DF1692" t="str">
            <v>Invasjonspotensialet er lågt med usikkerhet opp til moderat. Dette er en kombinasjon av bregrenset (til moderat) median levetid og begrenset ekspansjonshastighet.</v>
          </cell>
          <cell r="DG1692" t="str">
            <v>Det er ingen kjente negative økologiske effekter knyttet til underarten.</v>
          </cell>
          <cell r="DH1692" t="str">
            <v>&lt;p&gt;Firtannveronika vurderes til låg økologisk risiko i norsk natur, utelukkende på grunn av invasjonspotensialet. Den er funnet på tilsådde steder og gressbakker, i parker, i veikanter og ulike typer skrotemark. Den har dukket opp spredt og tilfeldig i fylkene rundt Oslofjorden og sørover, fra Oslo/Akershus til Rogaland og noen få ganger i Hordaland og Sogn og Fjordane. Den har ikke vist tendens til å etablere seg i mer stabile naturtyper, men vil kunne overleve noen tid på skrotemark o.l. i større deler av landet. Den har potensiale til å etablere seg i store deler av landet, men synes ikke å ekspandere eller danne svært langvarige bestander.&lt;/p&gt;</v>
          </cell>
          <cell r="DI1692">
            <v>0</v>
          </cell>
        </row>
        <row r="1693">
          <cell r="B1693" t="str">
            <v>Sorbus latifolia</v>
          </cell>
          <cell r="C1693" t="str">
            <v>(Lam.) Pers.</v>
          </cell>
          <cell r="D1693" t="str">
            <v>breiasal</v>
          </cell>
          <cell r="E1693">
            <v>63450</v>
          </cell>
          <cell r="F1693">
            <v>103490</v>
          </cell>
          <cell r="G1693" t="str">
            <v>ExpertGroups/Karplanter/N</v>
          </cell>
          <cell r="H1693" t="str">
            <v>Karplanter</v>
          </cell>
          <cell r="I1693" t="str">
            <v>Karplanter</v>
          </cell>
          <cell r="J1693" t="str">
            <v>AlienSpecie</v>
          </cell>
          <cell r="N1693">
            <v>3</v>
          </cell>
          <cell r="Q1693">
            <v>1</v>
          </cell>
          <cell r="T1693" t="str">
            <v>LO</v>
          </cell>
          <cell r="U1693">
            <v>2</v>
          </cell>
          <cell r="V1693" t="str">
            <v>3AB,1</v>
          </cell>
          <cell r="X1693">
            <v>3</v>
          </cell>
          <cell r="Y1693">
            <v>4</v>
          </cell>
          <cell r="Z1693">
            <v>1</v>
          </cell>
          <cell r="AA1693">
            <v>1878</v>
          </cell>
          <cell r="AB1693" t="str">
            <v>terrestrial</v>
          </cell>
          <cell r="AD1693" t="str">
            <v>unknown</v>
          </cell>
          <cell r="AE1693" t="str">
            <v>yes</v>
          </cell>
          <cell r="AF1693" t="str">
            <v>unknown</v>
          </cell>
          <cell r="AG1693">
            <v>1955</v>
          </cell>
          <cell r="AH1693" t="str">
            <v>MR Surnadal: Ytre Stangvik</v>
          </cell>
          <cell r="AI1693">
            <v>30</v>
          </cell>
          <cell r="AK1693" t="str">
            <v>V</v>
          </cell>
          <cell r="AL1693">
            <v>2</v>
          </cell>
          <cell r="AM1693" t="str">
            <v>importDirect</v>
          </cell>
          <cell r="AN1693">
            <v>3</v>
          </cell>
          <cell r="AO1693" t="str">
            <v>introductionEscaped,spreadNaturalDispersal</v>
          </cell>
          <cell r="AP1693" t="str">
            <v>Øs,OsA,Bu,Aa,Ro,Ho,Mr</v>
          </cell>
          <cell r="AQ1693">
            <v>60</v>
          </cell>
          <cell r="AR1693">
            <v>3</v>
          </cell>
          <cell r="AS1693">
            <v>180</v>
          </cell>
          <cell r="AT1693">
            <v>94500</v>
          </cell>
          <cell r="AU1693">
            <v>360</v>
          </cell>
          <cell r="AV1693">
            <v>10</v>
          </cell>
          <cell r="AW1693" t="str">
            <v>Ingen kjent effekt</v>
          </cell>
          <cell r="AX1693" t="str">
            <v>Ingen kjent effekt</v>
          </cell>
          <cell r="BC1693" t="str">
            <v>Ingen kjent effekt</v>
          </cell>
          <cell r="BD1693" t="str">
            <v>Ingen kjent effekt</v>
          </cell>
          <cell r="BE1693" t="str">
            <v>no</v>
          </cell>
          <cell r="BF1693" t="str">
            <v>no</v>
          </cell>
          <cell r="BG1693" t="str">
            <v>V</v>
          </cell>
          <cell r="BK1693" t="str">
            <v>temperate_nemoral:Europe|subtropic_mediterranean:Europe</v>
          </cell>
          <cell r="BM1693" t="str">
            <v>temperate_nemoral:Europe|subtropic_mediterranean:Europe</v>
          </cell>
          <cell r="BO1693">
            <v>3</v>
          </cell>
          <cell r="BR1693" t="str">
            <v>RedListCategoryLevel</v>
          </cell>
          <cell r="BT1693">
            <v>3</v>
          </cell>
          <cell r="BV1693" t="str">
            <v>X</v>
          </cell>
          <cell r="BW1693" t="str">
            <v>SpreadYearlyIncreaseCalculatedExpansionSpeed</v>
          </cell>
          <cell r="BX1693">
            <v>256.58</v>
          </cell>
          <cell r="BY1693">
            <v>1</v>
          </cell>
          <cell r="CB1693" t="str">
            <v>T4-C-3,T35,T4-C-4,T4-C-4</v>
          </cell>
          <cell r="CC1693">
            <v>1</v>
          </cell>
          <cell r="CH1693">
            <v>1</v>
          </cell>
          <cell r="CM1693">
            <v>1</v>
          </cell>
          <cell r="CQ1693">
            <v>1</v>
          </cell>
          <cell r="CU1693">
            <v>1</v>
          </cell>
          <cell r="CX1693">
            <v>0</v>
          </cell>
          <cell r="CY1693">
            <v>1</v>
          </cell>
          <cell r="DB1693">
            <v>0</v>
          </cell>
          <cell r="DC1693" t="str">
            <v>Breiasal&lt;em&gt; Sorbus latifolia &lt;/em&gt;er et middels stort til stort tre (opp til 10 m) fra Sørvest- og vestre Mellom-Europa. Den er innført som prydtre, ofte i større parker. Breiasal har aseksuell frøsetting, noe som innebærer at et enkelt tre kan gi opphav til hele bestander. Fruktene er saftige bærepler som spres med fugl.</v>
          </cell>
          <cell r="DD1693" t="str">
            <v>&lt;p&gt;Første funn som trolig forvillet, eller som mortre til senere forvillete planter, ble gjort på Ulvøya i Oslo i 1878, og inntil 1955 var dette eneste kjente forvillete forekomst i Norge. Det er mulig at dette er morforekomsten til alle senere funn på øyene i indre Oslofjord: Bleikøya fra 1997, Malmøya fra 1998 (minst to steder), Padda fra 2002, Langøyene (Ak Nesodden) fra 2005, og Hovedøya fra 2010, men arten er ikke belagt fra Ulvøya etter 1938 og de nye forekomstene kan derfor også komme fra plantninger i Ekebergskråningen. Andre norske forekomst var i Stangvik i MR Surnadal i 1955 ("Har spredd seg flere 100 m i utmarken"), gjenfunnet i "SV-eksp. almeskog" i 1975. De andre kjente etableringene er i Øf Moss: Jeløya, fire steder fra 1992: Ho Bergen: ved Ulriksbanen 1993: Bu Drammen: Bragernesåsen fra 2000: og AA Arendal: Merdø fra 2000. Mønsteret gjenspeiler trolig den lange generasjonstida: når treet (eller trærne) på Ulvøya (eller i Ekebergskråningen) først ble store og rikt fertile, spredte fuglene dem raskt over til de andre øyene i nærheten. Arten har et stort potensial for videre etablering i næringsrike skogtyper i låglandet i Sør-Norge.&lt;/p&gt;</v>
          </cell>
          <cell r="DE1693" t="str">
            <v>Breiasal er innført som parktre og sprer seg fra beplantninger gjennom apomiktiske, saftige og fuglespredte bærepler.</v>
          </cell>
          <cell r="DF1693" t="str">
            <v>&lt;p&gt;Invasjonspotensialet er moderat, en kombinasjon av moderat median levetid og moderat (til begrenset) ekspansjonshastighet. På grunn av lang generasjonstid, er ikke dette en art som sprer seg raskt. Den har et nokså stort potensial for videre etablering i næringsrike skogtyper i låglandet i Sør-Norge, men dette kommer til å ta tid.&lt;/p&gt;</v>
          </cell>
          <cell r="DG1693" t="str">
            <v>Det er ingen kjente negative effekter knyttet til arten, foreløpig. Den ser ut til å ha blitt tatt inn som prydtre en sjelden gang på 1800-tallet, og så muligens i litt større grad i første halvdel av 1900-tallet. De fleste funnene er fra kratt eller skog, trolig nokså grunnlendte, og nær sjøen. I ett tilfelle er breiasal funnet i kalkfuruskog, i flere tilfeller i kratt på grunnlende, og i ett tilfelle i almeskog. Breiasal vil sannsynligvis kunne etablere seg i et vidt spekter av skogtyper, men det tar litt tid på grunn av generasjonslengden. Fruktproduksjonen anses ikke være så stor at den vil påvirke fuglers næringsvalg i særlig grad.</v>
          </cell>
          <cell r="DH1693" t="str">
            <v>&lt;p&gt;Breiasal vurderes til lav økologisk risiko, utelukkende basert på et moderat invasjonspotensial. Det er ingen kjente eller antatte negative økologiske effekter knyttet til arten.&lt;/p&gt;</v>
          </cell>
          <cell r="DI1693">
            <v>3</v>
          </cell>
        </row>
        <row r="1694">
          <cell r="B1694" t="str">
            <v>Colchicum autumnale</v>
          </cell>
          <cell r="C1694" t="str">
            <v>L.</v>
          </cell>
          <cell r="D1694" t="str">
            <v>tidløs</v>
          </cell>
          <cell r="E1694">
            <v>59532</v>
          </cell>
          <cell r="F1694">
            <v>99572</v>
          </cell>
          <cell r="G1694" t="str">
            <v>ExpertGroups/Karplanter/N</v>
          </cell>
          <cell r="H1694" t="str">
            <v>Karplanter</v>
          </cell>
          <cell r="I1694" t="str">
            <v>Karplanter</v>
          </cell>
          <cell r="J1694" t="str">
            <v>AlienSpecie</v>
          </cell>
          <cell r="N1694">
            <v>3</v>
          </cell>
          <cell r="O1694" t="str">
            <v>V</v>
          </cell>
          <cell r="Q1694">
            <v>1</v>
          </cell>
          <cell r="T1694" t="str">
            <v>LO</v>
          </cell>
          <cell r="U1694">
            <v>2</v>
          </cell>
          <cell r="V1694" t="str">
            <v>3B,1</v>
          </cell>
          <cell r="X1694">
            <v>1</v>
          </cell>
          <cell r="Y1694">
            <v>1</v>
          </cell>
          <cell r="Z1694">
            <v>1</v>
          </cell>
          <cell r="AA1694">
            <v>1873</v>
          </cell>
          <cell r="AB1694" t="str">
            <v>terrestrial</v>
          </cell>
          <cell r="AD1694" t="str">
            <v>unknown</v>
          </cell>
          <cell r="AE1694" t="str">
            <v>yes</v>
          </cell>
          <cell r="AF1694" t="str">
            <v>unknown</v>
          </cell>
          <cell r="AG1694">
            <v>1912</v>
          </cell>
          <cell r="AH1694" t="str">
            <v>MR Ålesund: Borgund prestegård, "Forvildet i Mængde"</v>
          </cell>
          <cell r="AI1694">
            <v>5</v>
          </cell>
          <cell r="AJ1694" t="str">
            <v>V</v>
          </cell>
          <cell r="AL1694">
            <v>2</v>
          </cell>
          <cell r="AM1694" t="str">
            <v>importDirect</v>
          </cell>
          <cell r="AN1694">
            <v>2</v>
          </cell>
          <cell r="AO1694" t="str">
            <v>introductionEscaped</v>
          </cell>
          <cell r="AP1694" t="str">
            <v>OsA,Te,Aa,Va</v>
          </cell>
          <cell r="AQ1694">
            <v>28</v>
          </cell>
          <cell r="AR1694">
            <v>5</v>
          </cell>
          <cell r="AS1694">
            <v>140</v>
          </cell>
          <cell r="AT1694">
            <v>13000</v>
          </cell>
          <cell r="AU1694">
            <v>160</v>
          </cell>
          <cell r="AV1694">
            <v>100</v>
          </cell>
          <cell r="AW1694" t="str">
            <v>Ingen kjent effekt</v>
          </cell>
          <cell r="AX1694" t="str">
            <v>Ingen kjent effekt</v>
          </cell>
          <cell r="BC1694" t="str">
            <v>Ingen kjent effekt</v>
          </cell>
          <cell r="BD1694" t="str">
            <v>Ingen kjent effekt</v>
          </cell>
          <cell r="BE1694" t="str">
            <v>no</v>
          </cell>
          <cell r="BF1694" t="str">
            <v>no</v>
          </cell>
          <cell r="BG1694" t="str">
            <v>V</v>
          </cell>
          <cell r="BK1694" t="str">
            <v>temperate_nemoral:Europe|subtropic_mediterranean:Europe,Asia,Africa</v>
          </cell>
          <cell r="BM1694" t="str">
            <v>temperate_nemoral:Europe,NorthAndCentralAmerica|subtropic_mediterranean:Europe,Asia,Africa</v>
          </cell>
          <cell r="BO1694">
            <v>2</v>
          </cell>
          <cell r="BR1694" t="str">
            <v>RedListCategoryLevel</v>
          </cell>
          <cell r="BT1694">
            <v>3</v>
          </cell>
          <cell r="BV1694" t="str">
            <v>X</v>
          </cell>
          <cell r="BW1694" t="str">
            <v>SpreadYearlyIncreaseCalculatedExpansionSpeed</v>
          </cell>
          <cell r="BX1694">
            <v>211.91</v>
          </cell>
          <cell r="BY1694">
            <v>1</v>
          </cell>
          <cell r="CB1694" t="str">
            <v>T35,T40,T42,T43</v>
          </cell>
          <cell r="CC1694">
            <v>1</v>
          </cell>
          <cell r="CH1694">
            <v>1</v>
          </cell>
          <cell r="CM1694">
            <v>1</v>
          </cell>
          <cell r="CQ1694">
            <v>1</v>
          </cell>
          <cell r="CU1694">
            <v>1</v>
          </cell>
          <cell r="CX1694">
            <v>0</v>
          </cell>
          <cell r="CY1694">
            <v>1</v>
          </cell>
          <cell r="DB1694">
            <v>0</v>
          </cell>
          <cell r="DC1694" t="str">
            <v>Tidløs&lt;em&gt; Colchicum autumnale &lt;/em&gt;er en flerårig knollplante fra sørlige Mellom-Europa og Sør-Europa. Den er noe brukt som hageplante (blomstrer uten blad i september-oktober), formerer seg godt med frø i Norge, men er ikke svært stabil. Lokalt danner den kloner ved sideknoller. Den etablerer seg bare i plener og annen grasmark som regelmessig blir slått eller klippet, men er også funnet på skrotemark. Arten er flere steder blitt funnet for første gang på et sted, men "i Mængder" (f.eks. Borgund pestegård i MR Ålesund), noe som tyder på at den har vært der i svært mange tiår før den ble oppdaget av botanikere.</v>
          </cell>
          <cell r="DD1694" t="str">
            <v>&lt;p&gt;Funnene fordeler seg på fire perioder: 1873 i Ho Bergen (ikke fulgt opp), 1912 i MR Ålesund: Borgund (ikke fulgt opp), 1967-1976 i VA Kristiansand (ikke fulgt opp), og etter 2000 i Oslo og Ak Ås og Asker, Vf Horten, Te Skien, AA Arendal og VA Kristiansand (bare Oslo fulgt opp). Arten viser ingen tegn til ekspansjon og dyrkes heller ikke ofte nok til at noen sterkt økt frekvens i forvilling kan forventes.&lt;/p&gt;</v>
          </cell>
          <cell r="DE1694" t="str">
            <v>Arten er innført hageplante og spredt ved frø, men også med klonal vekst ved at den setter sideknoller.</v>
          </cell>
          <cell r="DF1694" t="str">
            <v>Invasjonspotensialet er moderat, med usikkerhet ned til begrenset, som en kombinasjon av begrenset median levetid og moderat (til begrenset) ekspansjonshastighet.</v>
          </cell>
          <cell r="DG1694" t="str">
            <v>Ingen kjent negativ økologisk effekt er knyttet til arten.</v>
          </cell>
          <cell r="DH1694" t="str">
            <v>&lt;p&gt;Tidløs vurderes til låg økologisk risiko, og bare på grunn av invasjonspotensialet. Arten har trolig stabil forekomst i Norge (frøreproduksjon og vegetativt ved sideknoller), men den ekspanderer ikke. Ved forrige vurderingsrunde ble den vurdert til ingen kjent risiko, men det var trolig feil ut fra funndataene.&lt;/p&gt;</v>
          </cell>
          <cell r="DI1694">
            <v>0</v>
          </cell>
        </row>
        <row r="1695">
          <cell r="B1695" t="str">
            <v>Festuca amethystina</v>
          </cell>
          <cell r="C1695" t="str">
            <v>L.</v>
          </cell>
          <cell r="D1695" t="str">
            <v>grannsvingel</v>
          </cell>
          <cell r="E1695">
            <v>133192</v>
          </cell>
          <cell r="F1695">
            <v>145697</v>
          </cell>
          <cell r="G1695" t="str">
            <v>ExpertGroups/Karplanter/N</v>
          </cell>
          <cell r="H1695" t="str">
            <v>Karplanter</v>
          </cell>
          <cell r="I1695" t="str">
            <v>Karplanter</v>
          </cell>
          <cell r="J1695" t="str">
            <v>AlienSpecie</v>
          </cell>
          <cell r="N1695">
            <v>2</v>
          </cell>
          <cell r="Q1695">
            <v>2</v>
          </cell>
          <cell r="R1695" t="str">
            <v>V</v>
          </cell>
          <cell r="T1695" t="str">
            <v>LO</v>
          </cell>
          <cell r="U1695">
            <v>2</v>
          </cell>
          <cell r="V1695" t="str">
            <v>2AB,2H</v>
          </cell>
          <cell r="X1695">
            <v>4</v>
          </cell>
          <cell r="Y1695">
            <v>3</v>
          </cell>
          <cell r="Z1695">
            <v>3</v>
          </cell>
          <cell r="AA1695" t="str">
            <v>1821-1840</v>
          </cell>
          <cell r="AB1695" t="str">
            <v>terrestrial</v>
          </cell>
          <cell r="AD1695" t="str">
            <v>origin,unknown</v>
          </cell>
          <cell r="AE1695" t="str">
            <v>yes</v>
          </cell>
          <cell r="AF1695" t="str">
            <v>unknown</v>
          </cell>
          <cell r="AI1695">
            <v>5</v>
          </cell>
          <cell r="AJ1695" t="str">
            <v>V</v>
          </cell>
          <cell r="AN1695">
            <v>3</v>
          </cell>
          <cell r="AO1695" t="str">
            <v>introductionReleased,introductionTransportpollution,introductionStowaway</v>
          </cell>
          <cell r="AP1695" t="str">
            <v>Øs,Ve</v>
          </cell>
          <cell r="AQ1695">
            <v>28</v>
          </cell>
          <cell r="AR1695">
            <v>5</v>
          </cell>
          <cell r="AS1695">
            <v>140</v>
          </cell>
          <cell r="AT1695">
            <v>10000</v>
          </cell>
          <cell r="AU1695">
            <v>40</v>
          </cell>
          <cell r="AV1695">
            <v>100</v>
          </cell>
          <cell r="AW1695" t="str">
            <v>Ingen kjent effekt</v>
          </cell>
          <cell r="AX1695" t="str">
            <v>Ingen kjent effekt</v>
          </cell>
          <cell r="BC1695" t="str">
            <v>Ingen kjent effekt</v>
          </cell>
          <cell r="BD1695" t="str">
            <v>Ingen kjent effekt</v>
          </cell>
          <cell r="BE1695" t="str">
            <v>no</v>
          </cell>
          <cell r="BF1695" t="str">
            <v>no</v>
          </cell>
          <cell r="BG1695" t="str">
            <v>V</v>
          </cell>
          <cell r="BK1695" t="str">
            <v>temperate_nemoral:Europe|subtropic_mediterranean:Europe</v>
          </cell>
          <cell r="BM1695" t="str">
            <v>temperate_nemoral:Europe,NorthAndCentralAmerica|subtropic_mediterranean:Europe</v>
          </cell>
          <cell r="BO1695">
            <v>2</v>
          </cell>
          <cell r="BQ1695" t="str">
            <v>X</v>
          </cell>
          <cell r="BR1695" t="str">
            <v>RedListCategoryLevel</v>
          </cell>
          <cell r="BT1695">
            <v>2</v>
          </cell>
          <cell r="BW1695" t="str">
            <v>SpreadYearlyIncreaseObservations</v>
          </cell>
          <cell r="BX1695">
            <v>106</v>
          </cell>
          <cell r="BY1695">
            <v>1</v>
          </cell>
          <cell r="CB1695" t="str">
            <v>T35,T37,T40</v>
          </cell>
          <cell r="CC1695">
            <v>1</v>
          </cell>
          <cell r="CH1695">
            <v>1</v>
          </cell>
          <cell r="CM1695">
            <v>1</v>
          </cell>
          <cell r="CQ1695">
            <v>1</v>
          </cell>
          <cell r="CU1695">
            <v>2</v>
          </cell>
          <cell r="CW1695" t="str">
            <v>X</v>
          </cell>
          <cell r="CX1695">
            <v>1</v>
          </cell>
          <cell r="CY1695">
            <v>1</v>
          </cell>
          <cell r="DB1695">
            <v>0</v>
          </cell>
          <cell r="DC1695" t="str">
            <v>Grannsvingel &lt;i&gt;Festuca amethystina&lt;/i&gt; (tidligere &lt;i&gt;F. ovina&lt;/i&gt; subsp. &lt;i&gt;capillata&lt;/i&gt;, også kalt &lt;i&gt;F. filiformis&lt;/i&gt; eller &lt;i&gt;F. tenuifolia&lt;/i&gt;) er en nær slektning av sauesvingel &lt;i&gt;F. ovina&lt;/i&gt; (subsp. &lt;i&gt;ovina&lt;/i&gt;). Den er et flerårig, tuedannende gras uten klonal vekst, men med frøreproduksjon. Fruktene spres passivt eller med dyr. Arten er vanlig i store deler av Sørvest- og Vest-Europa nord til De britiske øyer og Nord-Tyskland (Holstein), men anses innført med grasfrø i Skandinavia.&lt;br/&gt;Vi har revidert herbariematerialet av grannsvingel, noe som fører til en revurdering sammenlignet med forrige vurderingsrunde for fremmede arter (2012). Vi anser ikke lenger arten som godt etablert i Norge, og vi har forkastet en god del angivelser som kunne tyde på hjemlige eller lenge stabile forekomster. Det vi sitter igjen med, er en utpreget ustabil, innført art.</v>
          </cell>
          <cell r="DD1695" t="str">
            <v>&lt;p&gt;Grannsvingel er funnet spredte ganger og steder siden tidlig på 1800-tallet (da M.N. Blytt samlet den på Bekkelaget i Oslo, trolig på 1820-tallet da han skrev sine herbarie-etiketter på latin). De tidligste funnene i Oslo kan kanskje knyttes til innførsel med ballastjord, de senere med grasfrø. Arten var bare funnet fem ganger og steder inntil slutten av 1980-tallet, da den dukket opp med masseforekomster på nyanlagte, tilsådde veikanter og på grustipper ved kraftverkstunneller. Den inngikk tydeligvis i mye brukte frøblandinger og dukket bl.a. opp på seks steder i Sogn og Fjordane i løpet av to år. Siden er det blitt færre funn igjen, trolig på grunn av endret sammensetning i eller kjelde for det såfrøet veivesenet bruker, men fortsatt med noen funn i Østfold, Vestfold og Hordaland etter 2000. Arten er trolig svært mye oversett, og vi har brukt nokså høge mørketall.&lt;/p&gt;</v>
          </cell>
          <cell r="DE1695" t="str">
            <v>&lt;p&gt;Arten er innført med grasfrø og med f&amp;#244:r (høy), kanskje også med ballastjord. Den viser liten eller ingen videre spredning (foreløpig).&lt;/p&gt;</v>
          </cell>
          <cell r="DF1695" t="str">
            <v>Invasjonspotensialet er begrenset, en kombinasjon av begrenset (til låg) median levetid og begrenset ekspansjonshastighet. Arten har få, om noen, etablerte forekomster. Beregningen av ekspansjonshastighet er diskutabel, i og med at vi knapt har etablerte forekomster.</v>
          </cell>
          <cell r="DG1695" t="str">
            <v>Arten vurderes å ha en liten økologisk effekt, med usikkerhet til ingen kjent effekt. Det er dokumentert at grannsvingel kan hybridisere introgressivt med stedegen sauesvingel &lt;i&gt;F. ovina, &lt;/i&gt;men dette skjer kun i svært begrenset omfang&lt;i&gt; &lt;/i&gt;(Stace et al. 2015). Vi setter derfor usikkerhet nedover. Nedgraderingen fra høg risiko ved vurderingen i 2012 skyldes en kombinasjon av endrete kriterier for effekt av hybridisering og endret vurdering av hvor etablert arten er i Norge.</v>
          </cell>
          <cell r="DH1695" t="str">
            <v>&lt;p&gt;Grannsvingel vurderes til låg økologisk risiko på grunn av begrenset invasjonspotensial og en liten (til ingen kjent) økologisk effekt. Arten kan være etablert noen steder i Norge, og i hvert fall er det sannsynlig at den vil etablere forekomster i nær framtid.&lt;/p&gt;</v>
          </cell>
          <cell r="DI1695">
            <v>2</v>
          </cell>
        </row>
        <row r="1696">
          <cell r="B1696" t="str">
            <v>Aconogonon weyrichii</v>
          </cell>
          <cell r="C1696" t="str">
            <v>(F.Schmidt) H.Hara</v>
          </cell>
          <cell r="D1696" t="str">
            <v>filtslirekne</v>
          </cell>
          <cell r="E1696">
            <v>130059</v>
          </cell>
          <cell r="F1696">
            <v>102898</v>
          </cell>
          <cell r="G1696" t="str">
            <v>ExpertGroups/Karplanter/N</v>
          </cell>
          <cell r="H1696" t="str">
            <v>Karplanter</v>
          </cell>
          <cell r="I1696" t="str">
            <v>Karplanter</v>
          </cell>
          <cell r="J1696" t="str">
            <v>AlienSpecie</v>
          </cell>
          <cell r="N1696">
            <v>3</v>
          </cell>
          <cell r="Q1696">
            <v>1</v>
          </cell>
          <cell r="T1696" t="str">
            <v>LO</v>
          </cell>
          <cell r="U1696">
            <v>2</v>
          </cell>
          <cell r="V1696" t="str">
            <v>3A,1</v>
          </cell>
          <cell r="X1696">
            <v>2</v>
          </cell>
          <cell r="Y1696">
            <v>3</v>
          </cell>
          <cell r="Z1696">
            <v>1</v>
          </cell>
          <cell r="AA1696">
            <v>1986</v>
          </cell>
          <cell r="AB1696" t="str">
            <v>terrestrial</v>
          </cell>
          <cell r="AD1696" t="str">
            <v>unknown</v>
          </cell>
          <cell r="AE1696" t="str">
            <v>yes</v>
          </cell>
          <cell r="AF1696" t="str">
            <v>unknown</v>
          </cell>
          <cell r="AG1696">
            <v>1986</v>
          </cell>
          <cell r="AH1696" t="str">
            <v>Ho Kvinnherad: Husnes</v>
          </cell>
          <cell r="AI1696">
            <v>10</v>
          </cell>
          <cell r="AJ1696" t="str">
            <v>V</v>
          </cell>
          <cell r="AL1696">
            <v>1</v>
          </cell>
          <cell r="AM1696" t="str">
            <v>importDirect</v>
          </cell>
          <cell r="AN1696">
            <v>1</v>
          </cell>
          <cell r="AO1696" t="str">
            <v>introductionEscaped</v>
          </cell>
          <cell r="AP1696" t="str">
            <v>Bu,Ro,Ho,Mr</v>
          </cell>
          <cell r="AQ1696">
            <v>28</v>
          </cell>
          <cell r="AR1696">
            <v>5</v>
          </cell>
          <cell r="AS1696">
            <v>140</v>
          </cell>
          <cell r="AT1696">
            <v>47000</v>
          </cell>
          <cell r="AU1696">
            <v>280</v>
          </cell>
          <cell r="AV1696">
            <v>75</v>
          </cell>
          <cell r="AW1696" t="str">
            <v>Ingen kjent effekt</v>
          </cell>
          <cell r="AX1696" t="str">
            <v>Ingen kjent effekt</v>
          </cell>
          <cell r="BC1696" t="str">
            <v>Ingen kjent effekt</v>
          </cell>
          <cell r="BD1696" t="str">
            <v>Ingen kjent effekt</v>
          </cell>
          <cell r="BE1696" t="str">
            <v>no</v>
          </cell>
          <cell r="BF1696" t="str">
            <v>no</v>
          </cell>
          <cell r="BK1696" t="str">
            <v>temperate_boreal:Asia|temperate_nemoral:Asia</v>
          </cell>
          <cell r="BM1696" t="str">
            <v>temperate_boreal:Europe,Asia|temperate_nemoral:Europe,Asia</v>
          </cell>
          <cell r="BO1696">
            <v>3</v>
          </cell>
          <cell r="BR1696" t="str">
            <v>RedListCategoryLevel</v>
          </cell>
          <cell r="BT1696">
            <v>2</v>
          </cell>
          <cell r="BU1696" t="str">
            <v>X</v>
          </cell>
          <cell r="BW1696" t="str">
            <v>SpreadYearlyIncreaseObservations</v>
          </cell>
          <cell r="BX1696">
            <v>145</v>
          </cell>
          <cell r="BY1696">
            <v>1</v>
          </cell>
          <cell r="CB1696" t="str">
            <v>T32,T35,T40</v>
          </cell>
          <cell r="CC1696">
            <v>1</v>
          </cell>
          <cell r="CH1696">
            <v>1</v>
          </cell>
          <cell r="CM1696">
            <v>1</v>
          </cell>
          <cell r="CQ1696">
            <v>1</v>
          </cell>
          <cell r="CU1696">
            <v>1</v>
          </cell>
          <cell r="CX1696">
            <v>0</v>
          </cell>
          <cell r="CY1696">
            <v>1</v>
          </cell>
          <cell r="DB1696">
            <v>0</v>
          </cell>
          <cell r="DC1696" t="str">
            <v>&lt;p&gt;Filtslirekne &lt;i&gt;Aconogonon weyrichii &lt;/i&gt;er en uvanlig kraftig urt som er potensielt svært langlevd på grunn av klonal vekst med jordstengler. Den formerer seg seksuelt med frø, men det er usikkert om planten utvikler modne frø i landet. Arten er muligens utkryssende, og enkeltkloner kan derfor trolig ikke formerere seg seksuelt. Artens opprinnelse er Kina, Japan, Taiwan, Sakhalin og Kurilene. &lt;/p&gt;</v>
          </cell>
          <cell r="DD1696" t="str">
            <v>&lt;p&gt;Filtslirekne er bare funnet forvillet i senere tid, fra 1985. Med unntak for en forekomst i Bu Hole, er den bare funnet på Vestlandet: Ro Vindafjord (trolig to forekomster), Ho Kvinnherad (en, to eller tre forekomster) og Bergen, og MR Giske. Den kan allerede være mer utbredt på Vestlandet enn funnene tyder på: registreringer av planter i landsdelen har vært sparsom i flere tiår. &lt;/p&gt;</v>
          </cell>
          <cell r="DE1696" t="str">
            <v>Filtslirekne kan være en relativt ny plante i norske hager. Arten er kommet inn som prydplante i hager og er i økende bruk. Den kan bli ganske stor og spas derfor ofte opp og kastes ut på skrotemark og vegkanter.</v>
          </cell>
          <cell r="DF1696" t="str">
            <v>&lt;p&gt;Invasjonspotensialet er moderat. Dette er en kombinasjon av moderat median levetid, og begrenset (til moderat) ekspansjonshastighet. Filtslirekne har potensial for å leve lenge, men den innføres og spres for sjelden til å forventes å bli noe stort problem i nær framtid, også på grunn av trolig manglende frøsetting.&lt;/p&gt;</v>
          </cell>
          <cell r="DG1696" t="str">
            <v>Det er ingen kjente økologiske effekter knyttet til arten</v>
          </cell>
          <cell r="DH1696" t="str">
            <v>&lt;p&gt;Filtslirekne vurderes til låg økologisk risiko, og det utelukkende på grunn av invasjonspotensialet.&lt;/p&gt;</v>
          </cell>
          <cell r="DI1696">
            <v>0</v>
          </cell>
        </row>
        <row r="1697">
          <cell r="B1697" t="str">
            <v>Dianthus caryophyllus</v>
          </cell>
          <cell r="C1697" t="str">
            <v>L.</v>
          </cell>
          <cell r="D1697" t="str">
            <v>hagenellik</v>
          </cell>
          <cell r="E1697">
            <v>61446</v>
          </cell>
          <cell r="F1697">
            <v>101486</v>
          </cell>
          <cell r="G1697" t="str">
            <v>ExpertGroups/Karplanter/N</v>
          </cell>
          <cell r="H1697" t="str">
            <v>Karplanter</v>
          </cell>
          <cell r="I1697" t="str">
            <v>Karplanter</v>
          </cell>
          <cell r="J1697" t="str">
            <v>AlienSpecie</v>
          </cell>
          <cell r="N1697">
            <v>3</v>
          </cell>
          <cell r="O1697" t="str">
            <v>V</v>
          </cell>
          <cell r="Q1697">
            <v>1</v>
          </cell>
          <cell r="T1697" t="str">
            <v>LO</v>
          </cell>
          <cell r="U1697">
            <v>2</v>
          </cell>
          <cell r="V1697" t="str">
            <v>3A,1</v>
          </cell>
          <cell r="AA1697">
            <v>1929</v>
          </cell>
          <cell r="AB1697" t="str">
            <v>terrestrial</v>
          </cell>
          <cell r="AD1697" t="str">
            <v>unknown</v>
          </cell>
          <cell r="AE1697" t="str">
            <v>no</v>
          </cell>
          <cell r="AF1697" t="str">
            <v>unknown</v>
          </cell>
          <cell r="AG1697">
            <v>2005</v>
          </cell>
          <cell r="AH1697" t="str">
            <v>Ak Nesodden: Lindholmen</v>
          </cell>
          <cell r="AI1697">
            <v>5</v>
          </cell>
          <cell r="AJ1697" t="str">
            <v>V</v>
          </cell>
          <cell r="AL1697">
            <v>1</v>
          </cell>
          <cell r="AM1697" t="str">
            <v>importDirect</v>
          </cell>
          <cell r="AN1697">
            <v>2</v>
          </cell>
          <cell r="AO1697" t="str">
            <v>introductionEscaped</v>
          </cell>
          <cell r="AP1697" t="str">
            <v>OsA,He,Bu,Ro,St</v>
          </cell>
          <cell r="AQ1697">
            <v>32</v>
          </cell>
          <cell r="AR1697">
            <v>4</v>
          </cell>
          <cell r="AS1697">
            <v>128</v>
          </cell>
          <cell r="AT1697">
            <v>63100</v>
          </cell>
          <cell r="AU1697">
            <v>240</v>
          </cell>
          <cell r="AV1697">
            <v>60</v>
          </cell>
          <cell r="AW1697" t="str">
            <v>Ingen kjent effekt</v>
          </cell>
          <cell r="AX1697" t="str">
            <v>Ingen kjent effekt</v>
          </cell>
          <cell r="BC1697" t="str">
            <v>Ingen kjent effekt</v>
          </cell>
          <cell r="BD1697" t="str">
            <v>Ingen kjent effekt</v>
          </cell>
          <cell r="BE1697" t="str">
            <v>no</v>
          </cell>
          <cell r="BF1697" t="str">
            <v>no</v>
          </cell>
          <cell r="BG1697" t="str">
            <v>V</v>
          </cell>
          <cell r="BK1697" t="str">
            <v>unknown:Europe,Asia,Africa</v>
          </cell>
          <cell r="BM1697" t="str">
            <v>temperate_nemoral:Europe,NorthAndCentralAmerica|subtropic_mediterranean:Europe,Asia,Africa,NorthAndCentralAmerica</v>
          </cell>
          <cell r="BO1697">
            <v>3</v>
          </cell>
          <cell r="BQ1697" t="str">
            <v>X</v>
          </cell>
          <cell r="BR1697" t="str">
            <v>RedListCategoryLevel</v>
          </cell>
          <cell r="BT1697">
            <v>2</v>
          </cell>
          <cell r="BW1697" t="str">
            <v>SpreadYearlyIncreaseCalculatedExpansionSpeed</v>
          </cell>
          <cell r="BX1697">
            <v>100.49</v>
          </cell>
          <cell r="BY1697">
            <v>1</v>
          </cell>
          <cell r="CB1697" t="str">
            <v>T32-C-7,T40,T43</v>
          </cell>
          <cell r="CC1697">
            <v>1</v>
          </cell>
          <cell r="CH1697">
            <v>1</v>
          </cell>
          <cell r="CM1697">
            <v>1</v>
          </cell>
          <cell r="CP1697" t="str">
            <v>Åpen grunnlendt kalkmark i boreonemoral sone</v>
          </cell>
          <cell r="CQ1697">
            <v>1</v>
          </cell>
          <cell r="CU1697">
            <v>1</v>
          </cell>
          <cell r="CX1697">
            <v>0</v>
          </cell>
          <cell r="CY1697">
            <v>1</v>
          </cell>
          <cell r="DB1697">
            <v>0</v>
          </cell>
          <cell r="DC1697" t="str">
            <v>Hagenellik &lt;i&gt;Dianthus caryophyllus&lt;/i&gt; er en meget gammel hageplante (fra romersk tid), trolig med utgangspunkt i en eller flere middelhavsarter, men ikke kjent i vill tilstand. Den har frøformering og nokså passiv (ballistisk) spredning av frø.&lt;br/&gt;Arten ligner på en annen vanlig hageplante, fjørnellik &lt;i&gt;D. plumarius&lt;/i&gt;, og vi har ikke hatt kapasitet til å revidere materialet. Det er trolig at flere herbariebelegg navnsatt som den ene hører til den andre, og omvendt.</v>
          </cell>
          <cell r="DD1697" t="str">
            <v>Identifiseringen av mye av det norske materialet er usikker. Den første sikre dokumentasjonen er fra Bu Hole: Hole kirkegård i 1929. Senere sikre funn er i Ak Nesodden: Lindholmen 2005 (naturalisert på baserike berg i "store mengder"), He Ringsaker: Kjelsrud 2002, Ro Time og Klepp 1977 2004, og ST Trondheim: Stokkan 2007. Det kan ligge flere herbariebelegg for denne arten under det som er identifisert som fjørnellik &lt;i&gt;D. plumarius&lt;/i&gt;.</v>
          </cell>
          <cell r="DE1697" t="str">
            <v>Arten er innført som hageplante og spredt ut fra hager med frø og med utkast.</v>
          </cell>
          <cell r="DF1697" t="str">
            <v>Invasjonspotensialet er moderat, med usikkerhet ned til begrenset, som en kombinasjon av moderat (til begrenset) median levetid og begrenset ekspansjonshastighet.</v>
          </cell>
          <cell r="DG1697" t="str">
            <v>Ingen kjent negativ økologisk effekt er knyttet til arten foreløpig, men arten er allerede etablert minst ett sted på grunnlendt kalkmark ved Oslofjorden, i en sårbar/truet naturtype.</v>
          </cell>
          <cell r="DH1697" t="str">
            <v>Hagenellik vurderes til låg økologisk risiko, og foreløpig bare på grunn av invasjonspotensialet. Ved forrige vurderingsrunde (2012) ble den ikke vurdert: etablerte forekomster er funnet/rapportert senere.</v>
          </cell>
          <cell r="DI1697">
            <v>0</v>
          </cell>
        </row>
        <row r="1698">
          <cell r="B1698" t="str">
            <v>Mentha ×villosa</v>
          </cell>
          <cell r="C1698" t="str">
            <v>Huds.</v>
          </cell>
          <cell r="D1698" t="str">
            <v>mojitomynte</v>
          </cell>
          <cell r="E1698">
            <v>145730</v>
          </cell>
          <cell r="F1698">
            <v>128852</v>
          </cell>
          <cell r="G1698" t="str">
            <v>ExpertGroups/Karplanter/N</v>
          </cell>
          <cell r="H1698" t="str">
            <v>Karplanter</v>
          </cell>
          <cell r="I1698" t="str">
            <v>Karplanter</v>
          </cell>
          <cell r="J1698" t="str">
            <v>AlienSpecie</v>
          </cell>
          <cell r="N1698">
            <v>2</v>
          </cell>
          <cell r="O1698" t="str">
            <v>V</v>
          </cell>
          <cell r="Q1698">
            <v>1</v>
          </cell>
          <cell r="T1698" t="str">
            <v>LO</v>
          </cell>
          <cell r="U1698">
            <v>2</v>
          </cell>
          <cell r="V1698" t="str">
            <v>2AB,1</v>
          </cell>
          <cell r="W1698" t="str">
            <v>NK</v>
          </cell>
          <cell r="X1698">
            <v>1</v>
          </cell>
          <cell r="Y1698">
            <v>1</v>
          </cell>
          <cell r="Z1698">
            <v>1</v>
          </cell>
          <cell r="AA1698">
            <v>1993</v>
          </cell>
          <cell r="AB1698" t="str">
            <v>terrestrial</v>
          </cell>
          <cell r="AD1698" t="str">
            <v>unknown</v>
          </cell>
          <cell r="AE1698" t="str">
            <v>yes</v>
          </cell>
          <cell r="AF1698" t="str">
            <v>unknown</v>
          </cell>
          <cell r="AG1698">
            <v>1993</v>
          </cell>
          <cell r="AH1698" t="str">
            <v>Bu Lier: Grette (gartneriområde)</v>
          </cell>
          <cell r="AI1698">
            <v>10</v>
          </cell>
          <cell r="AJ1698" t="str">
            <v>V</v>
          </cell>
          <cell r="AL1698">
            <v>1</v>
          </cell>
          <cell r="AM1698" t="str">
            <v>importDirect</v>
          </cell>
          <cell r="AN1698">
            <v>3</v>
          </cell>
          <cell r="AO1698" t="str">
            <v>introductionEscaped</v>
          </cell>
          <cell r="AP1698" t="str">
            <v>Øs,Bu,Ve</v>
          </cell>
          <cell r="AQ1698">
            <v>20</v>
          </cell>
          <cell r="AR1698">
            <v>4</v>
          </cell>
          <cell r="AS1698">
            <v>80</v>
          </cell>
          <cell r="AT1698">
            <v>2500</v>
          </cell>
          <cell r="AU1698">
            <v>160</v>
          </cell>
          <cell r="AV1698">
            <v>100</v>
          </cell>
          <cell r="AW1698" t="str">
            <v>Ingen kjent effekt</v>
          </cell>
          <cell r="AX1698" t="str">
            <v>Ingen kjent effekt</v>
          </cell>
          <cell r="BC1698" t="str">
            <v>Ingen kjent effekt</v>
          </cell>
          <cell r="BD1698" t="str">
            <v>Ingen kjent effekt</v>
          </cell>
          <cell r="BE1698" t="str">
            <v>no</v>
          </cell>
          <cell r="BF1698" t="str">
            <v>no</v>
          </cell>
          <cell r="BG1698" t="str">
            <v>V</v>
          </cell>
          <cell r="BK1698" t="str">
            <v>unknown:Europe</v>
          </cell>
          <cell r="BM1698" t="str">
            <v>temperate_nemoral:Europe,NorthAndCentralAmerica|subtropic_unspecified:SouthAmerica|subtropic_mediterranean:Europe|unknown:Asia,Africa,Oceania,NorthAndCentralAmerica,SouthAmerica</v>
          </cell>
          <cell r="BO1698">
            <v>2</v>
          </cell>
          <cell r="BR1698" t="str">
            <v>RedListCategoryLevel</v>
          </cell>
          <cell r="BT1698">
            <v>2</v>
          </cell>
          <cell r="BV1698" t="str">
            <v>X</v>
          </cell>
          <cell r="BW1698" t="str">
            <v>SpreadYearlyIncreaseCalculatedExpansionSpeed</v>
          </cell>
          <cell r="BX1698">
            <v>50.7</v>
          </cell>
          <cell r="BY1698">
            <v>1</v>
          </cell>
          <cell r="CB1698" t="str">
            <v>T35,T37-C-3</v>
          </cell>
          <cell r="CC1698">
            <v>1</v>
          </cell>
          <cell r="CH1698">
            <v>1</v>
          </cell>
          <cell r="CM1698">
            <v>1</v>
          </cell>
          <cell r="CQ1698">
            <v>1</v>
          </cell>
          <cell r="CU1698">
            <v>1</v>
          </cell>
          <cell r="CX1698">
            <v>0</v>
          </cell>
          <cell r="CY1698">
            <v>1</v>
          </cell>
          <cell r="DB1698">
            <v>0</v>
          </cell>
          <cell r="DC1698" t="str">
            <v>&lt;p&gt;Mojitomynte &lt;em&gt;Mentha &lt;/em&gt;x &lt;em&gt;villosa &lt;/em&gt;er en hybridart mellom grønnmynte &lt;em&gt;M. spicata &lt;/em&gt;og rundmynte &lt;em&gt;M. suaveolens. &lt;/em&gt;Den er en flerårig urt med noe frøformering, men også med klonal vekst.&lt;/p&gt;&lt;p&gt;Mynteslekta er revidert i Osloherbariet (O) av Elven og Solstad i 2017, og flere ombestemmelser har endret kjent utbredelse av mojitomynte. &lt;br/&gt;&lt;/p&gt;</v>
          </cell>
          <cell r="DD1698" t="str">
            <v>&lt;p&gt;Hybriden er funnet regelmessig fra 1993 til i dag i tilknytning til garteriene på Grette i Bu Lier (og på Lierskogen i 2014). Den er også funnet i Øf Marker: Ørje på grasbakke/veikant i 2000, i Vf Horten: Sollistrand på skrotemark i 2001, og i Tønsberg: Tarangrød på avfallsdeponi 2005&lt;/p&gt;&lt;p&gt;&lt;br/&gt;&lt;/p&gt;</v>
          </cell>
          <cell r="DE1698" t="str">
            <v>Mojitomynte dyrkes trolig en sjelden gang som pryd- eller krydderplante. Den er en av de få myntehybridartene som har seksuell formering, men vi vet ikke om den formerer seg slik i Norge.</v>
          </cell>
          <cell r="DF1698" t="str">
            <v>Mojitomynte har en begrenset (med usikkerhet til låg) ekspansjonshastighet og en begrenset median levetid i landet. Dette gir et begrenset invasjonspotensial, men med usikkerhet ned til lite.</v>
          </cell>
          <cell r="DG1698" t="str">
            <v>Ingen kjente negative økologiske effekter er knyttet til arten.</v>
          </cell>
          <cell r="DH1698" t="str">
            <v>&lt;p&gt;Mojitomynte utgjør en låg økologisk risiko (med usikkerhet til ingen risiko), og bare på grunn av invasjonspotensialet. &lt;br/&gt;&lt;/p&gt;</v>
          </cell>
          <cell r="DI1698">
            <v>0</v>
          </cell>
        </row>
        <row r="1699">
          <cell r="B1699" t="str">
            <v>Acer tataricum</v>
          </cell>
          <cell r="C1699" t="str">
            <v>L.</v>
          </cell>
          <cell r="D1699" t="str">
            <v>tatarlønn</v>
          </cell>
          <cell r="E1699">
            <v>63521</v>
          </cell>
          <cell r="F1699">
            <v>103561</v>
          </cell>
          <cell r="G1699" t="str">
            <v>ExpertGroups/Karplanter/N</v>
          </cell>
          <cell r="H1699" t="str">
            <v>Karplanter</v>
          </cell>
          <cell r="I1699" t="str">
            <v>Karplanter</v>
          </cell>
          <cell r="J1699" t="str">
            <v>AlienSpecie</v>
          </cell>
          <cell r="N1699">
            <v>2</v>
          </cell>
          <cell r="Q1699">
            <v>1</v>
          </cell>
          <cell r="T1699" t="str">
            <v>LO</v>
          </cell>
          <cell r="U1699">
            <v>2</v>
          </cell>
          <cell r="V1699" t="str">
            <v>2AB,1</v>
          </cell>
          <cell r="X1699">
            <v>2</v>
          </cell>
          <cell r="Y1699">
            <v>3</v>
          </cell>
          <cell r="Z1699">
            <v>1</v>
          </cell>
          <cell r="AA1699">
            <v>1912</v>
          </cell>
          <cell r="AB1699" t="str">
            <v>terrestrial</v>
          </cell>
          <cell r="AD1699" t="str">
            <v>unknown</v>
          </cell>
          <cell r="AE1699" t="str">
            <v>yes</v>
          </cell>
          <cell r="AF1699" t="str">
            <v>unknown</v>
          </cell>
          <cell r="AG1699">
            <v>1995</v>
          </cell>
          <cell r="AH1699" t="str">
            <v>Ak Bærum: Haslum Øverland</v>
          </cell>
          <cell r="AI1699">
            <v>20</v>
          </cell>
          <cell r="AJ1699" t="str">
            <v>V</v>
          </cell>
          <cell r="AL1699">
            <v>1</v>
          </cell>
          <cell r="AM1699" t="str">
            <v>importDirect</v>
          </cell>
          <cell r="AN1699">
            <v>2</v>
          </cell>
          <cell r="AO1699" t="str">
            <v>introductionEscaped</v>
          </cell>
          <cell r="AP1699" t="str">
            <v>OsA,He,Bu,Ve,Aa</v>
          </cell>
          <cell r="AQ1699">
            <v>28</v>
          </cell>
          <cell r="AR1699">
            <v>2</v>
          </cell>
          <cell r="AS1699">
            <v>56</v>
          </cell>
          <cell r="AT1699">
            <v>2500</v>
          </cell>
          <cell r="AU1699">
            <v>168</v>
          </cell>
          <cell r="AV1699">
            <v>50</v>
          </cell>
          <cell r="AW1699" t="str">
            <v>Ingen kjent effekt</v>
          </cell>
          <cell r="AX1699" t="str">
            <v>Ingen kjent effekt</v>
          </cell>
          <cell r="BC1699" t="str">
            <v>Ingen kjent effekt</v>
          </cell>
          <cell r="BD1699" t="str">
            <v>Ingen kjent effekt</v>
          </cell>
          <cell r="BE1699" t="str">
            <v>no</v>
          </cell>
          <cell r="BF1699" t="str">
            <v>no</v>
          </cell>
          <cell r="BG1699" t="str">
            <v>V</v>
          </cell>
          <cell r="BK1699" t="str">
            <v>temperate_nemoral:Europe,Asia</v>
          </cell>
          <cell r="BM1699" t="str">
            <v>temperate_nemoral:Europe,Asia</v>
          </cell>
          <cell r="BO1699">
            <v>2</v>
          </cell>
          <cell r="BR1699" t="str">
            <v>RedListCategoryLevel</v>
          </cell>
          <cell r="BT1699">
            <v>2</v>
          </cell>
          <cell r="BW1699" t="str">
            <v>SpreadYearlyIncreaseCalculatedExpansionSpeed</v>
          </cell>
          <cell r="BX1699">
            <v>153.53</v>
          </cell>
          <cell r="BY1699">
            <v>1</v>
          </cell>
          <cell r="CB1699" t="str">
            <v>T4,T45,T35</v>
          </cell>
          <cell r="CC1699">
            <v>1</v>
          </cell>
          <cell r="CH1699">
            <v>1</v>
          </cell>
          <cell r="CM1699">
            <v>1</v>
          </cell>
          <cell r="CQ1699">
            <v>1</v>
          </cell>
          <cell r="CU1699">
            <v>1</v>
          </cell>
          <cell r="CX1699">
            <v>0</v>
          </cell>
          <cell r="CY1699">
            <v>1</v>
          </cell>
          <cell r="DB1699">
            <v>0</v>
          </cell>
          <cell r="DC1699" t="str">
            <v>Tatarlønn &lt;em&gt;Acer tataricum &lt;/em&gt;er et lite, men langlevd tre med seksuell formering med frø. Vingefruktene vindspres, men trolig bare over begrensete distanser (50-100 m).</v>
          </cell>
          <cell r="DD1699" t="str">
            <v>&lt;p&gt;Tatarlønn dyrkes lite som prydtre, i motsetning til den langt mer populære og nære slektningen sibirlønn. Treet er sett i enkelte parker, særlig på jernbanestasjoner. Arten er hardfør, spesielt i sommervarme områder på søndre Østlandet. Den er foreløpig begrenset til sju dokumenterte forekomster i naturen, i Øf Fredrikstad: Øra søppeldeponi (ingen varig plass), Ak Ås: to lokaliteter, og Oslo, He Stange: Sanderud, Bu Drammen: Strømsø, og Vf Horten: Ferjekaien.&lt;/p&gt;</v>
          </cell>
          <cell r="DE1699" t="str">
            <v>Arten er foreløpig trolig bare funnet som spredt fra dyrkning. Det er ikke noe som tyder på at den er etablert nok til at den er i gang med noen egenspredning i norsk natur.</v>
          </cell>
          <cell r="DF1699" t="str">
            <v>Invasjonspotensialet er vanskelig å spå basert på totalt sju forekomster. Vi anslår det til begrenset, med begrenset median levetid og begrenset ekspansjonshastighet. Det er en økning i funn med fire av de sju forekomstene på 2000-tallet.</v>
          </cell>
          <cell r="DG1699" t="str">
            <v>Det er ingen kjent eller antatt negativ økologisk effekt av tatarlønn.</v>
          </cell>
          <cell r="DH1699" t="str">
            <v>&lt;p&gt;Tatarlønn dyrkes som prydtre og er funnet forvillet fra 1948 (Oslo), men særlig fra 1995 (Ak Bærum). Arten er foreløpig registrert fra skrotemark og fra skog (ikke spesifisert til naturtype). Den har potensial for etablering i større deler av boreonemoral og sørboreal sone på Østlandet, men vil neppe overta dominansen eller føre til alvorlig fortrengning av arter eller strukturendring i naturtyper. Den vurderes derfor til å medføre lav økologisk risiko og bare på grunn av invasjonspotensialet.&lt;/p&gt;&lt;p&gt;&lt;br/&gt;&lt;/p&gt;</v>
          </cell>
          <cell r="DI1699">
            <v>0</v>
          </cell>
        </row>
        <row r="1700">
          <cell r="B1700" t="str">
            <v>Abies concolor</v>
          </cell>
          <cell r="C1700" t="str">
            <v>(Gordon &amp; Glend.) Lindl. ex Hildebr.</v>
          </cell>
          <cell r="D1700" t="str">
            <v>koloradoedelgran</v>
          </cell>
          <cell r="E1700">
            <v>63755</v>
          </cell>
          <cell r="F1700">
            <v>103795</v>
          </cell>
          <cell r="G1700" t="str">
            <v>ExpertGroups/Karplanter/N</v>
          </cell>
          <cell r="H1700" t="str">
            <v>Karplanter</v>
          </cell>
          <cell r="I1700" t="str">
            <v>Karplanter</v>
          </cell>
          <cell r="J1700" t="str">
            <v>AlienSpecie</v>
          </cell>
          <cell r="N1700">
            <v>4</v>
          </cell>
          <cell r="O1700" t="str">
            <v>V</v>
          </cell>
          <cell r="Q1700">
            <v>1</v>
          </cell>
          <cell r="T1700" t="str">
            <v>PH</v>
          </cell>
          <cell r="U1700">
            <v>3</v>
          </cell>
          <cell r="V1700" t="str">
            <v>4B,1</v>
          </cell>
          <cell r="W1700" t="str">
            <v>LO</v>
          </cell>
          <cell r="X1700">
            <v>3</v>
          </cell>
          <cell r="Y1700">
            <v>4</v>
          </cell>
          <cell r="Z1700">
            <v>1</v>
          </cell>
          <cell r="AA1700" t="str">
            <v>1870-tallet</v>
          </cell>
          <cell r="AB1700" t="str">
            <v>terrestrial</v>
          </cell>
          <cell r="AD1700" t="str">
            <v>unknown</v>
          </cell>
          <cell r="AE1700" t="str">
            <v>yes</v>
          </cell>
          <cell r="AF1700" t="str">
            <v>unknown</v>
          </cell>
          <cell r="AG1700">
            <v>1973</v>
          </cell>
          <cell r="AH1700" t="str">
            <v>ST Trondheim: Bymarka, Sommersætra</v>
          </cell>
          <cell r="AI1700">
            <v>50</v>
          </cell>
          <cell r="AJ1700" t="str">
            <v>V</v>
          </cell>
          <cell r="AL1700">
            <v>3</v>
          </cell>
          <cell r="AM1700" t="str">
            <v>importDirect</v>
          </cell>
          <cell r="AN1700">
            <v>4</v>
          </cell>
          <cell r="AO1700" t="str">
            <v>introductionEscaped,spreadNaturalDispersal</v>
          </cell>
          <cell r="AP1700" t="str">
            <v>Øs,OsA,Bu,Va,Ro,St</v>
          </cell>
          <cell r="AQ1700">
            <v>100</v>
          </cell>
          <cell r="AR1700">
            <v>10</v>
          </cell>
          <cell r="AS1700">
            <v>1000</v>
          </cell>
          <cell r="AT1700">
            <v>93200</v>
          </cell>
          <cell r="AU1700">
            <v>2000</v>
          </cell>
          <cell r="AV1700">
            <v>50</v>
          </cell>
          <cell r="AW1700" t="str">
            <v>Ingen kjent effekt</v>
          </cell>
          <cell r="AX1700" t="str">
            <v>Ingen kjent effekt</v>
          </cell>
          <cell r="BC1700" t="str">
            <v>Ingen kjent effekt</v>
          </cell>
          <cell r="BD1700" t="str">
            <v>Ingen kjent effekt</v>
          </cell>
          <cell r="BE1700" t="str">
            <v>no</v>
          </cell>
          <cell r="BF1700" t="str">
            <v>no</v>
          </cell>
          <cell r="BG1700" t="str">
            <v>V</v>
          </cell>
          <cell r="BK1700" t="str">
            <v>temperate_nemoral:NorthAndCentralAmerica|subtropic_mediterranean:NorthAndCentralAmerica</v>
          </cell>
          <cell r="BM1700" t="str">
            <v>temperate_nemoral:Europe,Oceania,NorthAndCentralAmerica|subtropic_mediterranean:Europe,NorthAndCentralAmerica</v>
          </cell>
          <cell r="BO1700">
            <v>3</v>
          </cell>
          <cell r="BR1700" t="str">
            <v>RedListCategoryLevel</v>
          </cell>
          <cell r="BT1700">
            <v>4</v>
          </cell>
          <cell r="BV1700" t="str">
            <v>X</v>
          </cell>
          <cell r="BW1700" t="str">
            <v>SpreadYearlyIncreaseObservations</v>
          </cell>
          <cell r="BX1700">
            <v>520</v>
          </cell>
          <cell r="BY1700">
            <v>1</v>
          </cell>
          <cell r="CB1700" t="str">
            <v>T4,T1,T40</v>
          </cell>
          <cell r="CC1700">
            <v>1</v>
          </cell>
          <cell r="CH1700">
            <v>1</v>
          </cell>
          <cell r="CM1700">
            <v>1</v>
          </cell>
          <cell r="CQ1700">
            <v>1</v>
          </cell>
          <cell r="CU1700">
            <v>1</v>
          </cell>
          <cell r="CX1700">
            <v>0</v>
          </cell>
          <cell r="CY1700">
            <v>1</v>
          </cell>
          <cell r="DB1700">
            <v>0</v>
          </cell>
          <cell r="DC1700" t="str">
            <v>Koloradoedelgran &lt;i&gt;Abies concolor&lt;/i&gt; er et meget stort, langlevd tre med frøformering. Frøene har vinge og spres med vind, potensielt over lange avstander på grunn av treets høgde. Arten foretrekker noe næringsrik grunn, særlig lågurt-typer av skog, men er ikke spesielt kravfullt.&lt;br/&gt;Arten er et kontinentalt og sentvoksende halvskyggetre naturlig utbredt i høyereliggende strøk i vestlige Nord-Amerika, innført til Norge for tømmerproduksjon ca. 1870, og som prydtre i hager og parker (Børset 1985). Senere har det også blitt forsøkt som juletre. Arten setter frø 40-45 år gammel, men uten skjerm av voksne trær er foryngelsen utsatt for frostskader. &lt;br/&gt;</v>
          </cell>
          <cell r="DD1700" t="str">
            <v>&lt;p&gt;Koloradoedelgran dekker ikke mer enn noen titalls daa som skogstre i Norge. Den er en kontinental art som er plantet vesentlig i høyereliggende områder på Østlandet - hvor fortsatt spredning går seint av klimatiske årsaker. Vi kjenner ikke dokumentasjon på spredning fra plantefelt/forsøksfelt, og småplanter vil uansett være sterkt utsatt for hjortedyrbeite. Den plantes også en god del som prydtre i Sør-Norge, og frøforvilling er siden 1973 dokumentert på 25 steder fra Østfold til Sør-Trøndelag, og observert uten dokumentasjon på et titall til.&lt;/p&gt;</v>
          </cell>
          <cell r="DE1700" t="str">
            <v>Arten er innført som skogstre og prydtre, i de senere tiårene vesentlig som prydtre. Den viderespres med frø.</v>
          </cell>
          <cell r="DF1700" t="str">
            <v>Invasjonspotensialet vurderes som stort, md usikkerhet til moderat, som en kombinasjon av moderat median levetid og høg (til moderat) ekspansjonshastighet. Som skogstre er ikke arten dokumentert med vesentlige spredninger fra produksjonsarealer, men dette kan skyldes at slik spredning er oversett. Som hage- og parktre er det i rask spredning i bebygde områder. Vi har tynt grunnlag for å beregne eller anslå hvilken rolle denne arten vil få om f.eks. 50 år.</v>
          </cell>
          <cell r="DG1700" t="str">
            <v>Arten er ikke kjent å ha negative økologiske effekter foreløpig. Dette er et skyggetålende og skyggedannende tre som kan få effekter i noe næringsrik skog.</v>
          </cell>
          <cell r="DH1700" t="str">
            <v>&lt;p&gt;Koloradoedelgran vurderes til potensielt høg økologisk risiko, med usikkerhet til låg risiko, og bare på grunn av invasjonspotensialet. Koloradoedelgran synes å være i rask spredning som forvillet (derfor kategorien potensielt høy risiko), men vurderes ikke å representere nevneverdig økologisk effekt.&lt;/p&gt;</v>
          </cell>
          <cell r="DI1700">
            <v>1</v>
          </cell>
        </row>
        <row r="1701">
          <cell r="B1701" t="str">
            <v>Pulmonaria officinalis</v>
          </cell>
          <cell r="C1701" t="str">
            <v>L.</v>
          </cell>
          <cell r="D1701" t="str">
            <v>lungeurt</v>
          </cell>
          <cell r="E1701">
            <v>136085</v>
          </cell>
          <cell r="F1701">
            <v>101053</v>
          </cell>
          <cell r="G1701" t="str">
            <v>ExpertGroups/Karplanter/N</v>
          </cell>
          <cell r="H1701" t="str">
            <v>Karplanter</v>
          </cell>
          <cell r="I1701" t="str">
            <v>Karplanter</v>
          </cell>
          <cell r="J1701" t="str">
            <v>AlienSpecie</v>
          </cell>
          <cell r="N1701">
            <v>3</v>
          </cell>
          <cell r="Q1701">
            <v>1</v>
          </cell>
          <cell r="T1701" t="str">
            <v>LO</v>
          </cell>
          <cell r="U1701">
            <v>2</v>
          </cell>
          <cell r="V1701" t="str">
            <v>3AB,1</v>
          </cell>
          <cell r="X1701">
            <v>1</v>
          </cell>
          <cell r="Y1701">
            <v>1</v>
          </cell>
          <cell r="Z1701">
            <v>1</v>
          </cell>
          <cell r="AA1701">
            <v>1998</v>
          </cell>
          <cell r="AB1701" t="str">
            <v>terrestrial</v>
          </cell>
          <cell r="AD1701" t="str">
            <v>unknown</v>
          </cell>
          <cell r="AE1701" t="str">
            <v>yes</v>
          </cell>
          <cell r="AF1701" t="str">
            <v>unknown</v>
          </cell>
          <cell r="AG1701">
            <v>1998</v>
          </cell>
          <cell r="AH1701" t="str">
            <v>Oslo: Øraker</v>
          </cell>
          <cell r="AI1701">
            <v>10</v>
          </cell>
          <cell r="AJ1701" t="str">
            <v>V</v>
          </cell>
          <cell r="AL1701">
            <v>1</v>
          </cell>
          <cell r="AM1701" t="str">
            <v>importDirect</v>
          </cell>
          <cell r="AN1701">
            <v>2</v>
          </cell>
          <cell r="AO1701" t="str">
            <v>introductionEscaped</v>
          </cell>
          <cell r="AP1701" t="str">
            <v>Øs,OsA,Ve</v>
          </cell>
          <cell r="AQ1701">
            <v>40</v>
          </cell>
          <cell r="AR1701">
            <v>5</v>
          </cell>
          <cell r="AS1701">
            <v>200</v>
          </cell>
          <cell r="AT1701">
            <v>12500</v>
          </cell>
          <cell r="AU1701">
            <v>600</v>
          </cell>
          <cell r="AV1701">
            <v>40</v>
          </cell>
          <cell r="AW1701" t="str">
            <v>Ingen kjent effekt</v>
          </cell>
          <cell r="AX1701" t="str">
            <v>Ingen kjent effekt</v>
          </cell>
          <cell r="BC1701" t="str">
            <v>Ingen kjent effekt</v>
          </cell>
          <cell r="BD1701" t="str">
            <v>Ingen kjent effekt</v>
          </cell>
          <cell r="BE1701" t="str">
            <v>no</v>
          </cell>
          <cell r="BF1701" t="str">
            <v>no</v>
          </cell>
          <cell r="BG1701" t="str">
            <v>V</v>
          </cell>
          <cell r="BK1701" t="str">
            <v>temperate_nemoral:Europe|subtropic_mediterranean:Europe</v>
          </cell>
          <cell r="BM1701" t="str">
            <v>temperate_nemoral:Europe,NorthAndCentralAmerica|subtropic_mediterranean:Europe</v>
          </cell>
          <cell r="BO1701">
            <v>3</v>
          </cell>
          <cell r="BR1701" t="str">
            <v>RedListCategoryLevel</v>
          </cell>
          <cell r="BT1701">
            <v>3</v>
          </cell>
          <cell r="BW1701" t="str">
            <v>SpreadYearlyIncreaseObservations</v>
          </cell>
          <cell r="BX1701">
            <v>256</v>
          </cell>
          <cell r="BY1701">
            <v>1</v>
          </cell>
          <cell r="CB1701" t="str">
            <v>T4-C-3,T4-C-4,T35,T37,T40</v>
          </cell>
          <cell r="CC1701">
            <v>1</v>
          </cell>
          <cell r="CH1701">
            <v>1</v>
          </cell>
          <cell r="CM1701">
            <v>1</v>
          </cell>
          <cell r="CQ1701">
            <v>1</v>
          </cell>
          <cell r="CU1701">
            <v>1</v>
          </cell>
          <cell r="CX1701">
            <v>0</v>
          </cell>
          <cell r="CY1701">
            <v>1</v>
          </cell>
          <cell r="DB1701">
            <v>0</v>
          </cell>
          <cell r="DC1701" t="str">
            <v>Lungeurt &lt;i&gt;Pulmonaria officinalis&lt;/i&gt; er en langlevd flerårig urt fra Sør- og Mellom-Europa nord til Danmark og Skåne. Den har frøformering og også sterk klonal vekst med jordstengler. Frøene spres med maur. Arten er dyrket i hager i nyere tid og spredt ut i lågurtskog og på grasmark. Arten har vært angitt ofte tidligere fra Norge, men alle eldre angivelser gjelder andre, innførte arter.</v>
          </cell>
          <cell r="DD1701" t="str">
            <v>&lt;p&gt;Lungeurt synes bare være funnet fra 1998 (Oslo: Øraker, forvillet fra hage) og 1999 (på russisk bark/flis på Odderøya i VA Kristiansand). Fra 2000 er den funnet i fire forekomstruter i Østfold, tre i Oslo/Akershus og to i Vestfold. Arten er under tydelig etablering. Dette er en stor økning (og endring i vurdering) fra situasjonen ved forrige vurdering i 2012..&lt;/p&gt;</v>
          </cell>
          <cell r="DE1701" t="str">
            <v>Arten er innført som hageplante og spredt fra hager med frø og ved utkast.</v>
          </cell>
          <cell r="DF1701" t="str">
            <v>Invasjonspotensialet er moderat, en kombinasjon av moderat median levetid og moderat ekspansjonshastighet.</v>
          </cell>
          <cell r="DG1701" t="str">
            <v>Ingen kjent negativ økologisk effekt er knyttet til arten.</v>
          </cell>
          <cell r="DH1701" t="str">
            <v>&lt;p&gt;Lungeurt vurderes til låg økologisk risiko, og bare på grunn av invasjonspotensialet.&lt;/p&gt;</v>
          </cell>
          <cell r="DI1701">
            <v>0</v>
          </cell>
        </row>
        <row r="1702">
          <cell r="B1702" t="str">
            <v>Solanum physalifolium</v>
          </cell>
          <cell r="C1702" t="str">
            <v>Rusby</v>
          </cell>
          <cell r="D1702" t="str">
            <v>begersøtvier</v>
          </cell>
          <cell r="E1702">
            <v>137838</v>
          </cell>
          <cell r="F1702">
            <v>103759</v>
          </cell>
          <cell r="G1702" t="str">
            <v>ExpertGroups/Karplanter/N</v>
          </cell>
          <cell r="H1702" t="str">
            <v>Karplanter</v>
          </cell>
          <cell r="I1702" t="str">
            <v>Karplanter</v>
          </cell>
          <cell r="J1702" t="str">
            <v>AlienSpecie</v>
          </cell>
          <cell r="N1702">
            <v>3</v>
          </cell>
          <cell r="Q1702">
            <v>1</v>
          </cell>
          <cell r="T1702" t="str">
            <v>LO</v>
          </cell>
          <cell r="U1702">
            <v>2</v>
          </cell>
          <cell r="V1702" t="str">
            <v>3B,1</v>
          </cell>
          <cell r="X1702">
            <v>3</v>
          </cell>
          <cell r="Y1702">
            <v>4</v>
          </cell>
          <cell r="Z1702">
            <v>1</v>
          </cell>
          <cell r="AA1702">
            <v>2003</v>
          </cell>
          <cell r="AB1702" t="str">
            <v>terrestrial</v>
          </cell>
          <cell r="AD1702" t="str">
            <v>origin,unknown</v>
          </cell>
          <cell r="AE1702" t="str">
            <v>yes</v>
          </cell>
          <cell r="AF1702" t="str">
            <v>unknown</v>
          </cell>
          <cell r="AG1702">
            <v>2005</v>
          </cell>
          <cell r="AH1702" t="str">
            <v>Vf Tjøme: Hvasser (åker)</v>
          </cell>
          <cell r="AI1702">
            <v>1</v>
          </cell>
          <cell r="AJ1702" t="str">
            <v>V</v>
          </cell>
          <cell r="AN1702">
            <v>3</v>
          </cell>
          <cell r="AO1702" t="str">
            <v>spreadNaturalDispersal,introductionTransportpollution</v>
          </cell>
          <cell r="AP1702" t="str">
            <v>Øs,Bu,Ve</v>
          </cell>
          <cell r="AQ1702">
            <v>24</v>
          </cell>
          <cell r="AR1702">
            <v>5</v>
          </cell>
          <cell r="AS1702">
            <v>120</v>
          </cell>
          <cell r="AT1702">
            <v>1400</v>
          </cell>
          <cell r="AU1702">
            <v>360</v>
          </cell>
          <cell r="AV1702">
            <v>100</v>
          </cell>
          <cell r="AW1702" t="str">
            <v>Ingen kjent effekt</v>
          </cell>
          <cell r="AX1702" t="str">
            <v>Ingen kjent effekt</v>
          </cell>
          <cell r="BC1702" t="str">
            <v>Ingen kjent effekt</v>
          </cell>
          <cell r="BD1702" t="str">
            <v>Ingen kjent effekt</v>
          </cell>
          <cell r="BE1702" t="str">
            <v>no</v>
          </cell>
          <cell r="BF1702" t="str">
            <v>no</v>
          </cell>
          <cell r="BG1702" t="str">
            <v>V</v>
          </cell>
          <cell r="BK1702" t="str">
            <v>temperate_nemoral:SouthAmerica|temperate_dry:SouthAmerica</v>
          </cell>
          <cell r="BM1702" t="str">
            <v>temperate_nemoral:Europe,Oceania,NorthAndCentralAmerica,SouthAmerica|subtropic_mediterranean:Europe,Oceania,NorthAndCentralAmerica,SouthAmerica</v>
          </cell>
          <cell r="BO1702">
            <v>2</v>
          </cell>
          <cell r="BR1702" t="str">
            <v>RedListCategoryLevel</v>
          </cell>
          <cell r="BT1702">
            <v>3</v>
          </cell>
          <cell r="BW1702" t="str">
            <v>SpreadYearlyIncreaseObservations</v>
          </cell>
          <cell r="BX1702">
            <v>245</v>
          </cell>
          <cell r="BY1702">
            <v>1</v>
          </cell>
          <cell r="CB1702" t="str">
            <v>T37-C-3,T35,T44-C-1</v>
          </cell>
          <cell r="CC1702">
            <v>1</v>
          </cell>
          <cell r="CH1702">
            <v>1</v>
          </cell>
          <cell r="CM1702">
            <v>1</v>
          </cell>
          <cell r="CQ1702">
            <v>1</v>
          </cell>
          <cell r="CU1702">
            <v>1</v>
          </cell>
          <cell r="CX1702">
            <v>0</v>
          </cell>
          <cell r="CY1702">
            <v>1</v>
          </cell>
          <cell r="DB1702">
            <v>0</v>
          </cell>
          <cell r="DC1702" t="str">
            <v>&lt;p&gt;Begersøtvier &lt;i&gt;Solanum physalifolium &lt;/i&gt;er en ettårig urt fra varmtempererte områder i Argentina, Bolivia og Chile. Den frøreproduserer, og de saftige fruktene (bær) spres med pattedyr og fugl. Arten er naturalisert i Australia, New Zealand, Europa, Canada og USA. I de amerikanske delstatene Kansas og Michigan vurderes arten som et skadelig ugress. &lt;/p&gt;</v>
          </cell>
          <cell r="DD1702" t="str">
            <v>&lt;p&gt;Begersøtvier ble først funnet i Bu Hurum: Tofte, på bark- og flisfyllinger ved S&amp;#246:dra Cells cellulosefabrikk 2003 (og 2006) og i Øf Råde: Lundeby gård i rødbetåker eller potetåker (2003, 2006 og 2008), og i Vf Larvik: Bakke, åkerkant 2010 og Tjøme: Hvasser, Lia gård i potet-, løk- og/eller aspargesåker (2005 med titusenvis av individer, 2006, 2007 og 2008), ved Hvasser kirke, langs alle åkerkanter 2005, langs veien 2016 og Sønsterud gård (trolig Sønstegård) i potetåker 2008. Lokalitetene på Hvasser er innenfor et lite område. Arten synes å være i rask etablering i Norge. Førstefunn og opphav til de norske forekomstene er diskutert hos Often &amp; Hammeraas (2009) og Grøstad et al. (2015).&lt;/p&gt;&lt;p&gt;Hybriden mellom potet og begersøtvier er også funnet ved Lia gård på Tjøme både i 2005 og 2006.&lt;/p&gt;</v>
          </cell>
          <cell r="DE1702" t="str">
            <v>Arten er trolig kommet inn i landet som forurensning ned grønnsakfrø og med tømmer.</v>
          </cell>
          <cell r="DF1702" t="str">
            <v>Begersøtvier har et moderat invasjonspotensial, som kombinasjon av (foreløpig) begrenset median levetid og moderat ekspansjonshastighet. Arten er nylig kommet inn i landet, så det må tas høyde for at både levetiden og ekspansjonshastigheten er vanskelig å estimere på grunn av lite data. Arten synes å være i rask etablering i Norge, så det kan være at vårt estimat er for lågt.</v>
          </cell>
          <cell r="DG1702" t="str">
            <v>Begersøtvier har ingen kjent negativ økologisk effekt. Den er trolig sterkt knyttet til jordbruksområder og industritomter, og kommer derfor trolig ikke til å ha noen effekt på mindre endrete norske naturtyper. Den hybridiserer riktignok med svartsøtvier &lt;i&gt;Solanum nigrum&lt;/i&gt; som formelt regnes som en hjemlig art fordi den har vært i landet (som ugras) før år 1800, men hybriden oppgis å være steril (Stace et al. 2015 med referanser).</v>
          </cell>
          <cell r="DH1702" t="str">
            <v>&lt;p&gt;Begersøtvier vurderes til låg økologisk risiko, som en kombinasjon av et moderat invasjonspotensial og ingen kjent økologisk effekt.&lt;/p&gt;</v>
          </cell>
          <cell r="DI1702">
            <v>3</v>
          </cell>
        </row>
        <row r="1703">
          <cell r="B1703" t="str">
            <v>Sisymbrium loeselii</v>
          </cell>
          <cell r="C1703" t="str">
            <v>L.</v>
          </cell>
          <cell r="D1703" t="str">
            <v>strisennep</v>
          </cell>
          <cell r="E1703">
            <v>61269</v>
          </cell>
          <cell r="F1703">
            <v>101309</v>
          </cell>
          <cell r="G1703" t="str">
            <v>ExpertGroups/Karplanter/N</v>
          </cell>
          <cell r="H1703" t="str">
            <v>Karplanter</v>
          </cell>
          <cell r="I1703" t="str">
            <v>Karplanter</v>
          </cell>
          <cell r="J1703" t="str">
            <v>AlienSpecie</v>
          </cell>
          <cell r="N1703">
            <v>2</v>
          </cell>
          <cell r="Q1703">
            <v>1</v>
          </cell>
          <cell r="T1703" t="str">
            <v>LO</v>
          </cell>
          <cell r="U1703">
            <v>2</v>
          </cell>
          <cell r="V1703" t="str">
            <v>2AB,1</v>
          </cell>
          <cell r="X1703">
            <v>2</v>
          </cell>
          <cell r="Y1703">
            <v>3</v>
          </cell>
          <cell r="Z1703">
            <v>1</v>
          </cell>
          <cell r="AA1703">
            <v>1876</v>
          </cell>
          <cell r="AB1703" t="str">
            <v>terrestrial</v>
          </cell>
          <cell r="AD1703" t="str">
            <v>origin</v>
          </cell>
          <cell r="AE1703" t="str">
            <v>yes</v>
          </cell>
          <cell r="AF1703" t="str">
            <v>unknown</v>
          </cell>
          <cell r="AG1703">
            <v>1876</v>
          </cell>
          <cell r="AH1703" t="str">
            <v>Oslo: Akershus</v>
          </cell>
          <cell r="AI1703">
            <v>1</v>
          </cell>
          <cell r="AJ1703" t="str">
            <v>V</v>
          </cell>
          <cell r="AN1703">
            <v>3</v>
          </cell>
          <cell r="AO1703" t="str">
            <v>introductionTransportpollution,introductionStowaway,spreadNaturalDispersal</v>
          </cell>
          <cell r="AP1703" t="str">
            <v>OsA,Ve,Te</v>
          </cell>
          <cell r="AQ1703">
            <v>48</v>
          </cell>
          <cell r="AR1703">
            <v>3</v>
          </cell>
          <cell r="AS1703">
            <v>144</v>
          </cell>
          <cell r="AT1703">
            <v>2100</v>
          </cell>
          <cell r="AU1703">
            <v>216</v>
          </cell>
          <cell r="AV1703">
            <v>50</v>
          </cell>
          <cell r="AW1703" t="str">
            <v>Ingen kjent effekt</v>
          </cell>
          <cell r="AX1703" t="str">
            <v>Ingen kjent effekt</v>
          </cell>
          <cell r="BC1703" t="str">
            <v>Ingen kjent effekt</v>
          </cell>
          <cell r="BD1703" t="str">
            <v>Ingen kjent effekt</v>
          </cell>
          <cell r="BE1703" t="str">
            <v>no</v>
          </cell>
          <cell r="BF1703" t="str">
            <v>no</v>
          </cell>
          <cell r="BG1703" t="str">
            <v>V</v>
          </cell>
          <cell r="BK1703" t="str">
            <v>temperate_nemoral:Europe,Asia|temperate_dry:Europe,Asia|subtropic_mediterranean:Europe,Asia</v>
          </cell>
          <cell r="BM1703" t="str">
            <v>temperate_nemoral:Europe,Asia,NorthAndCentralAmerica|temperate_dry:Europe,Asia,NorthAndCentralAmerica|subtropic_mediterranean:Europe,Asia</v>
          </cell>
          <cell r="BO1703">
            <v>2</v>
          </cell>
          <cell r="BR1703" t="str">
            <v>RedListCategoryLevel</v>
          </cell>
          <cell r="BT1703">
            <v>2</v>
          </cell>
          <cell r="BW1703" t="str">
            <v>SpreadYearlyIncreaseObservations</v>
          </cell>
          <cell r="BX1703">
            <v>65</v>
          </cell>
          <cell r="BY1703">
            <v>1</v>
          </cell>
          <cell r="CB1703" t="str">
            <v>T32-C-5,T32-C-7,T32-C-15,T32-C-17,T35,T37</v>
          </cell>
          <cell r="CC1703">
            <v>1</v>
          </cell>
          <cell r="CH1703">
            <v>1</v>
          </cell>
          <cell r="CM1703">
            <v>1</v>
          </cell>
          <cell r="CP1703" t="str">
            <v>Åpen grunnlendt kalkmark i boreonemoral sone</v>
          </cell>
          <cell r="CQ1703">
            <v>1</v>
          </cell>
          <cell r="CU1703">
            <v>1</v>
          </cell>
          <cell r="CX1703">
            <v>0</v>
          </cell>
          <cell r="CY1703">
            <v>1</v>
          </cell>
          <cell r="DB1703">
            <v>0</v>
          </cell>
          <cell r="DC1703" t="str">
            <v>Strisennep &lt;em&gt;Sisymbrium loeselii &lt;/em&gt;er en ett- til toårig urt som formerer seg med frø. Frøene spres passivt, men norsk utbredelse tyder på at spredning med havstrømmer kan være effektivt, kanskje også med fugl som ferdes på og nær stranda. Arten stammer fra Mellom- og Øst-Europa, Vest- og Sentral-Asia, og er varmekrevende og tørketolerant.</v>
          </cell>
          <cell r="DD1703" t="str">
            <v>&lt;p&gt;De vanligste innførselsveiene for strisennep har vært med ballastjord fra 1876, kornimport (forekomst ved møller) fra sist på 1800-tallet, og muligens en sjelden gang som forurensning i engfrø. Disse er uaktuelle i dag eller gir seg mindre utslag enn tidligere i floraen av fremmede arter. Med unntak av møllefunn i Rogaland, Hordaland og Sør-Trøndelag er arten funnet bare i lavland/kyststrøk fra Østfold til Vest-Agder. Den viser litt tegn til å være i spredning i dag på øyene i indre Oslofjord, hvor den er i ferd med å naturalisere seg: Ak Nesodden (Langøyene fra 1936, Steilene fra 1964, Husbergøya fra 1993) og Oslo (Malmøya fra 1977, Bleikøya fra 1989, Gressholmen fra 1991, Rambergøya fra 1993, Bleikøykalven fra 2001). Noe naturalisering ser også ut til å finne sted lengre ute i fjorden: Vf Horten (Bastøya fra 1962) og Larvik (Svenner fra 1997). Hoveddelen av naturaliseringen skjer på grunnlendt kalkmark. Arten inngår nå i den naturlige vegetasjonen uten å fortrenge. Vi kan forvente økning etter hvert som arten sprer seg til nye øyer og nes. Arten er også et stabilt ugras i havneområdet i Oslo by og i en viss økning her.&lt;/p&gt;</v>
          </cell>
          <cell r="DE1703" t="str">
            <v>Arten er innført med ballastjord, som forurensning i korn, og kanskje noen enkelt gang med grasfrø. Videre spredning skjer trolig oftest med havstrømmer, kanskje en sjelden gang med fugl.</v>
          </cell>
          <cell r="DF1703" t="str">
            <v>Invasjonspotensialet er begrenset, en kombinasjon av begrenset median levetid og begrenset ekspansjonshastighet. Ekspansjonen begrenses av mangel på egnete voksesteder (tørt grunnlende på kalk) og mulighetene for å komme mellom dem (områdene er skilt av brakkvatn).</v>
          </cell>
          <cell r="DG1703" t="str">
            <v>Ingen negativ økologisk effekt av denne arten er kjent, foreløpig. Arten er i ferd med å naturalisere seg, særlig ved indre Oslofjord. Naturaliseringen skjer på grunnlendt kalkmark, en prioritert naturtype. Arten inngår nå i den naturlige vegetasjonen uten å fortrenge. Vi kan forvente økning etter hvert som arten sprer seg til nye øyer og nes. Arten er også et stabilt ugras i havneområdet i Oslo by og i en viss økning her. Det er lite sannsynlig at den i fremtiden vil øke arealet vesentlig og/eller bli et økologisk problem.</v>
          </cell>
          <cell r="DH1703" t="str">
            <v>&lt;p&gt;Strisennep vurderes til låg økologisk risiko, og bare på grunn av invasjonspotensialet.&lt;/p&gt;</v>
          </cell>
          <cell r="DI1703">
            <v>0</v>
          </cell>
        </row>
        <row r="1704">
          <cell r="B1704" t="str">
            <v>Abies grandis</v>
          </cell>
          <cell r="C1704" t="str">
            <v>(Douglas ex D.Don) Lindl.</v>
          </cell>
          <cell r="D1704" t="str">
            <v>kjempeedelgran</v>
          </cell>
          <cell r="E1704">
            <v>63756</v>
          </cell>
          <cell r="F1704">
            <v>103796</v>
          </cell>
          <cell r="G1704" t="str">
            <v>ExpertGroups/Karplanter/N</v>
          </cell>
          <cell r="H1704" t="str">
            <v>Karplanter</v>
          </cell>
          <cell r="I1704" t="str">
            <v>Karplanter</v>
          </cell>
          <cell r="J1704" t="str">
            <v>AlienSpecie</v>
          </cell>
          <cell r="N1704">
            <v>3</v>
          </cell>
          <cell r="Q1704">
            <v>1</v>
          </cell>
          <cell r="T1704" t="str">
            <v>LO</v>
          </cell>
          <cell r="U1704">
            <v>2</v>
          </cell>
          <cell r="V1704" t="str">
            <v>3B,1</v>
          </cell>
          <cell r="X1704">
            <v>3</v>
          </cell>
          <cell r="Y1704">
            <v>4</v>
          </cell>
          <cell r="Z1704">
            <v>1</v>
          </cell>
          <cell r="AA1704" t="str">
            <v>1890 ca</v>
          </cell>
          <cell r="AB1704" t="str">
            <v>terrestrial</v>
          </cell>
          <cell r="AD1704" t="str">
            <v>unknown</v>
          </cell>
          <cell r="AE1704" t="str">
            <v>yes</v>
          </cell>
          <cell r="AF1704" t="str">
            <v>unknown</v>
          </cell>
          <cell r="AG1704">
            <v>1981</v>
          </cell>
          <cell r="AH1704" t="str">
            <v>Te Kragerø: Jomfruland</v>
          </cell>
          <cell r="AI1704">
            <v>50</v>
          </cell>
          <cell r="AJ1704" t="str">
            <v>V</v>
          </cell>
          <cell r="AL1704">
            <v>2</v>
          </cell>
          <cell r="AM1704" t="str">
            <v>importDirect</v>
          </cell>
          <cell r="AN1704">
            <v>3</v>
          </cell>
          <cell r="AO1704" t="str">
            <v>introductionEscaped</v>
          </cell>
          <cell r="AP1704" t="str">
            <v>OsA,Te,Va</v>
          </cell>
          <cell r="AQ1704">
            <v>24</v>
          </cell>
          <cell r="AR1704">
            <v>10</v>
          </cell>
          <cell r="AS1704">
            <v>240</v>
          </cell>
          <cell r="AT1704">
            <v>9000</v>
          </cell>
          <cell r="AU1704">
            <v>480</v>
          </cell>
          <cell r="AV1704">
            <v>20</v>
          </cell>
          <cell r="AW1704" t="str">
            <v>Ingen kjent effekt</v>
          </cell>
          <cell r="AX1704" t="str">
            <v>Ingen kjent effekt</v>
          </cell>
          <cell r="BC1704" t="str">
            <v>Ingen kjent effekt</v>
          </cell>
          <cell r="BD1704" t="str">
            <v>Ingen kjent effekt</v>
          </cell>
          <cell r="BE1704" t="str">
            <v>no</v>
          </cell>
          <cell r="BF1704" t="str">
            <v>no</v>
          </cell>
          <cell r="BG1704" t="str">
            <v>V</v>
          </cell>
          <cell r="BK1704" t="str">
            <v>temperate_boreal:NorthAndCentralAmerica|temperate_nemoral:NorthAndCentralAmerica</v>
          </cell>
          <cell r="BM1704" t="str">
            <v>temperate_boreal:Europe,NorthAndCentralAmerica|temperate_nemoral:Europe,Oceania,NorthAndCentralAmerica</v>
          </cell>
          <cell r="BO1704">
            <v>2</v>
          </cell>
          <cell r="BP1704" t="str">
            <v>X</v>
          </cell>
          <cell r="BR1704" t="str">
            <v>RedListCategoryLevel</v>
          </cell>
          <cell r="BT1704">
            <v>3</v>
          </cell>
          <cell r="BW1704" t="str">
            <v>SpreadYearlyIncreaseCalculatedExpansionSpeed</v>
          </cell>
          <cell r="BX1704">
            <v>296.27</v>
          </cell>
          <cell r="BY1704">
            <v>1</v>
          </cell>
          <cell r="CB1704" t="str">
            <v>T4,T40</v>
          </cell>
          <cell r="CC1704">
            <v>1</v>
          </cell>
          <cell r="CH1704">
            <v>1</v>
          </cell>
          <cell r="CM1704">
            <v>1</v>
          </cell>
          <cell r="CQ1704">
            <v>1</v>
          </cell>
          <cell r="CU1704">
            <v>1</v>
          </cell>
          <cell r="CX1704">
            <v>0</v>
          </cell>
          <cell r="CY1704">
            <v>1</v>
          </cell>
          <cell r="DB1704">
            <v>0</v>
          </cell>
          <cell r="DC1704" t="str">
            <v>Kjempeedelgran &lt;i&gt;Abies grandis&lt;/i&gt; er et meget storvokst og langlevd tre. Det har frøformering, og frøene spres med vind over potensielt lange avstander (fordi treet er så høgt), men frøspredningen starter sent. Arten er hjemlig i vestlige Nord-Amerika, ble innført fra Nord-Amerika til Vestlandet rundt 1890 som produksjonstre og er plantet spredt i kystnære strøk i Sør-Norge på høy bonitet. Den er skyggetålende som ung, men blir mer lyskrevende med alderen og danner sjelden rene bestand (Børset 1985). Bruken av kjempeedelgran i Norge er helt marginal med en antatt samlet forekomst i skogarealer på 0,02-0,04 km&lt;sup&gt;2&lt;/sup&gt;. Den produserer rikelig med foryngelse fra 50-60 års alder flere steder på Vestlandet, men det er usikkert hvor mye som faktisk vokser opp på grunn av store beiteskader av hjortevilt (Øyen 2001). På Østlandet (Ak Ås: Nordskogen) er naturlig foryngelse langt mer sparsom, også der utsatt for viltskader (Østraat 1999, Tonjer 2011).</v>
          </cell>
          <cell r="DD1704" t="str">
            <v>&lt;p&gt;Kjempeedelgran har begrenset spredningspotensial fra skogbruk i Norge på grunn av små eksisterende bestander og store viltskader på foryngelse. Den dyrkes noe som prydtre. Forvillete bartrær er sterkt underrepresentert i de botaniske innsamlingene, og funnfrekvensene gir knapt noe realistisk bilde av hvor mye vi har av dem. De få beleggene i samlingene stammer alle fra forvillinger fra prydtre og bare fra 1981 og utover, fra Akershus med Oslo, Telemark og Vest-Agder. Vi antar at arten også kan være forvillet fra forstlige plantinger på Vestlandet, men har ingen lokalitetsinformasjon.&lt;/p&gt;</v>
          </cell>
          <cell r="DE1704" t="str">
            <v>Arten er innført som skogstre og som prydtre og har viderespredning med frø.</v>
          </cell>
          <cell r="DF1704" t="str">
            <v>Invasjonspotensialet er moderat, med bgrenset (til moderat) median levetid og moderat ekspansjonshastighet.</v>
          </cell>
          <cell r="DG1704" t="str">
            <v>Kjempeedelgran vurderes ikke å ha noen negativ økologisk effekt. Arten har liten evne til å kunne dominere i tresjiktet, forventes ikke å spre seg vesentlig i skog de nærmeste tiår på grunn av høy hjorteviltbestand og vurderes ikke å ha nevneverdige effekter på stedegne/sjeldne arter eller naturtyper. Dette gjelder også for de sparsomme forvillingene fra prydtrær, registrert de siste 25 årene i Oslo, Buskerud, Telemark og Vest-Agder.</v>
          </cell>
          <cell r="DH1704" t="str">
            <v>&lt;p&gt;På grunn av en viss spredning havner arten i kategorien låg økologisk risiko, men vi anser den ikke som noen økologisk risiko for norsk mangfold.&lt;/p&gt;</v>
          </cell>
          <cell r="DI1704">
            <v>4</v>
          </cell>
        </row>
        <row r="1705">
          <cell r="B1705" t="str">
            <v>Abies magnifica</v>
          </cell>
          <cell r="C1705" t="str">
            <v>A.Murray bis</v>
          </cell>
          <cell r="D1705" t="str">
            <v>praktedelgran</v>
          </cell>
          <cell r="E1705">
            <v>105146</v>
          </cell>
          <cell r="F1705">
            <v>145494</v>
          </cell>
          <cell r="G1705" t="str">
            <v>ExpertGroups/Karplanter/N</v>
          </cell>
          <cell r="H1705" t="str">
            <v>Karplanter</v>
          </cell>
          <cell r="I1705" t="str">
            <v>Karplanter</v>
          </cell>
          <cell r="J1705" t="str">
            <v>AlienSpecie</v>
          </cell>
          <cell r="N1705">
            <v>1</v>
          </cell>
          <cell r="Q1705">
            <v>1</v>
          </cell>
          <cell r="T1705" t="str">
            <v>NK</v>
          </cell>
          <cell r="U1705">
            <v>1</v>
          </cell>
          <cell r="V1705" t="str">
            <v>1,1</v>
          </cell>
          <cell r="AA1705">
            <v>2005</v>
          </cell>
          <cell r="AB1705" t="str">
            <v>terrestrial</v>
          </cell>
          <cell r="AD1705" t="str">
            <v>unknown</v>
          </cell>
          <cell r="AE1705" t="str">
            <v>no</v>
          </cell>
          <cell r="AF1705" t="str">
            <v>unknown</v>
          </cell>
          <cell r="AI1705">
            <v>50</v>
          </cell>
          <cell r="AJ1705" t="str">
            <v>V</v>
          </cell>
          <cell r="AL1705">
            <v>1</v>
          </cell>
          <cell r="AM1705" t="str">
            <v>importDirect</v>
          </cell>
          <cell r="AN1705">
            <v>1</v>
          </cell>
          <cell r="AO1705" t="str">
            <v>introductionEscaped</v>
          </cell>
          <cell r="AP1705" t="str">
            <v>OsA</v>
          </cell>
          <cell r="AQ1705">
            <v>4</v>
          </cell>
          <cell r="AR1705">
            <v>5</v>
          </cell>
          <cell r="AS1705">
            <v>20</v>
          </cell>
          <cell r="AT1705">
            <v>1</v>
          </cell>
          <cell r="AU1705">
            <v>40</v>
          </cell>
          <cell r="AV1705">
            <v>0</v>
          </cell>
          <cell r="AW1705" t="str">
            <v>Ingen kjent effekt</v>
          </cell>
          <cell r="AX1705" t="str">
            <v>Ingen kjent effekt</v>
          </cell>
          <cell r="BC1705" t="str">
            <v>Ingen kjent effekt</v>
          </cell>
          <cell r="BD1705" t="str">
            <v>Ingen kjent effekt</v>
          </cell>
          <cell r="BE1705" t="str">
            <v>no</v>
          </cell>
          <cell r="BF1705" t="str">
            <v>no</v>
          </cell>
          <cell r="BG1705" t="str">
            <v>V</v>
          </cell>
          <cell r="BK1705" t="str">
            <v>temperate_nemoral:NorthAndCentralAmerica|temperate_dry:NorthAndCentralAmerica</v>
          </cell>
          <cell r="BM1705" t="str">
            <v>temperate_nemoral:Europe,NorthAndCentralAmerica|temperate_dry:NorthAndCentralAmerica</v>
          </cell>
          <cell r="BO1705">
            <v>1</v>
          </cell>
          <cell r="BR1705" t="str">
            <v>RedListCategoryLevel</v>
          </cell>
          <cell r="BT1705">
            <v>1</v>
          </cell>
          <cell r="BW1705" t="str">
            <v>SpreadYearlyIncreaseCalculatedExpansionSpeed</v>
          </cell>
          <cell r="BX1705">
            <v>0</v>
          </cell>
          <cell r="BY1705">
            <v>1</v>
          </cell>
          <cell r="CB1705" t="str">
            <v>T4-C-8</v>
          </cell>
          <cell r="CC1705">
            <v>1</v>
          </cell>
          <cell r="CH1705">
            <v>1</v>
          </cell>
          <cell r="CM1705">
            <v>1</v>
          </cell>
          <cell r="CQ1705">
            <v>1</v>
          </cell>
          <cell r="CU1705">
            <v>1</v>
          </cell>
          <cell r="CX1705">
            <v>0</v>
          </cell>
          <cell r="CY1705">
            <v>1</v>
          </cell>
          <cell r="DB1705">
            <v>0</v>
          </cell>
          <cell r="DC1705" t="str">
            <v>Praktedelgran &lt;i&gt;Abies mariesii&lt;/i&gt; er et stort, sentvoksende tre som først blir reproduktivt etter 40-50 år. Arten reproduserer med frø som spres med vind, til dels over betydelige avstander (100 m eller mye mer) fra storvokste trær.</v>
          </cell>
          <cell r="DD1705" t="str">
            <v>Arten er funnet for første og hittil eneste gang i norsk natur i skog nær dyrkningssted på Bygdøy i Oslo i 2005.</v>
          </cell>
          <cell r="DE1705" t="str">
            <v>Den er innført som prydtre, enten direkte (privatimport) eller gjennom gartneri/planteskole. Introduksjon til norsk natur skjer gjennom vindspredning fra plantet tre.</v>
          </cell>
          <cell r="DF1705" t="str">
            <v>Arten har trolig et lite invasjonspotensial, med minste skår på både median levetid og ingen ekspansjon foreløpig. Arten dyrkes lite.</v>
          </cell>
          <cell r="DG1705" t="str">
            <v>Det er ingen kjent negativ økologisk effekt knyttet til arten.</v>
          </cell>
          <cell r="DH1705" t="str">
            <v>Praktedelgran reproduserer utendørs i Norge, men foreløpig er bare ett juvenilt individ dokumentert i norsk natur. Arten er trolig helt i begynnelsen av etablering med reproduserende bestand i Norge. Vi er ikke kjent med noen økologisk risiko knyttet til denne arten, i hvert ffall ikke innen de kommende 50 år, ettersom den bruker så lang tid mellom hver reproduksjon (40-50 år).</v>
          </cell>
          <cell r="DI1705">
            <v>0</v>
          </cell>
        </row>
        <row r="1706">
          <cell r="B1706" t="str">
            <v>Abies mariesii</v>
          </cell>
          <cell r="C1706" t="str">
            <v>Mast.</v>
          </cell>
          <cell r="D1706" t="str">
            <v>mariesedelgran</v>
          </cell>
          <cell r="E1706">
            <v>84758</v>
          </cell>
          <cell r="F1706">
            <v>127895</v>
          </cell>
          <cell r="G1706" t="str">
            <v>ExpertGroups/Karplanter/N</v>
          </cell>
          <cell r="H1706" t="str">
            <v>Karplanter</v>
          </cell>
          <cell r="I1706" t="str">
            <v>Karplanter</v>
          </cell>
          <cell r="J1706" t="str">
            <v>AlienSpecie</v>
          </cell>
          <cell r="N1706">
            <v>1</v>
          </cell>
          <cell r="Q1706">
            <v>1</v>
          </cell>
          <cell r="T1706" t="str">
            <v>NK</v>
          </cell>
          <cell r="U1706">
            <v>1</v>
          </cell>
          <cell r="V1706" t="str">
            <v>1,1</v>
          </cell>
          <cell r="X1706">
            <v>1</v>
          </cell>
          <cell r="Y1706">
            <v>1</v>
          </cell>
          <cell r="Z1706">
            <v>1</v>
          </cell>
          <cell r="AA1706">
            <v>2007</v>
          </cell>
          <cell r="AB1706" t="str">
            <v>terrestrial</v>
          </cell>
          <cell r="AD1706" t="str">
            <v>unknown</v>
          </cell>
          <cell r="AE1706" t="str">
            <v>yes</v>
          </cell>
          <cell r="AF1706" t="str">
            <v>unknown</v>
          </cell>
          <cell r="AI1706">
            <v>50</v>
          </cell>
          <cell r="AJ1706" t="str">
            <v>V</v>
          </cell>
          <cell r="AL1706">
            <v>1</v>
          </cell>
          <cell r="AM1706" t="str">
            <v>importDirect</v>
          </cell>
          <cell r="AN1706">
            <v>1</v>
          </cell>
          <cell r="AO1706" t="str">
            <v>introductionEscaped</v>
          </cell>
          <cell r="AP1706" t="str">
            <v>OsA</v>
          </cell>
          <cell r="AQ1706">
            <v>4</v>
          </cell>
          <cell r="AR1706">
            <v>2</v>
          </cell>
          <cell r="AS1706">
            <v>8</v>
          </cell>
          <cell r="AT1706">
            <v>1</v>
          </cell>
          <cell r="AU1706">
            <v>16</v>
          </cell>
          <cell r="AV1706">
            <v>0</v>
          </cell>
          <cell r="AW1706" t="str">
            <v>Ingen kjent effekt</v>
          </cell>
          <cell r="AX1706" t="str">
            <v>Ingen kjent effekt</v>
          </cell>
          <cell r="BC1706" t="str">
            <v>Ingen kjent effekt</v>
          </cell>
          <cell r="BD1706" t="str">
            <v>Ingen kjent effekt</v>
          </cell>
          <cell r="BE1706" t="str">
            <v>no</v>
          </cell>
          <cell r="BF1706" t="str">
            <v>no</v>
          </cell>
          <cell r="BK1706" t="str">
            <v>temperate_nemoral:Asia</v>
          </cell>
          <cell r="BM1706" t="str">
            <v>temperate_boreal:Europe|temperate_nemoral:Asia,Oceania</v>
          </cell>
          <cell r="BO1706">
            <v>1</v>
          </cell>
          <cell r="BR1706" t="str">
            <v>RedListCategoryLevel</v>
          </cell>
          <cell r="BT1706">
            <v>1</v>
          </cell>
          <cell r="BW1706" t="str">
            <v>SpreadYearlyIncreaseCalculatedExpansionSpeed</v>
          </cell>
          <cell r="BX1706">
            <v>0</v>
          </cell>
          <cell r="BY1706">
            <v>1</v>
          </cell>
          <cell r="CB1706" t="str">
            <v>T4</v>
          </cell>
          <cell r="CC1706">
            <v>1</v>
          </cell>
          <cell r="CH1706">
            <v>1</v>
          </cell>
          <cell r="CM1706">
            <v>1</v>
          </cell>
          <cell r="CQ1706">
            <v>1</v>
          </cell>
          <cell r="CU1706">
            <v>1</v>
          </cell>
          <cell r="CX1706">
            <v>0</v>
          </cell>
          <cell r="CY1706">
            <v>1</v>
          </cell>
          <cell r="DB1706">
            <v>0</v>
          </cell>
          <cell r="DC1706" t="str">
            <v>Mariesgran eller "mariesedelgran" &lt;em&gt;Abies mariesii &lt;/em&gt;kommer fra fjellstrøk i Sør-Japan, er svært sjelden plantet i Norge og trolig nesten bare som prydtre. Arten formerer seg med frø. Frøene har vinge og spres med vind.</v>
          </cell>
          <cell r="DD1706" t="str">
            <v>&lt;p&gt;"Mariesgran" eller "mariesedelgran" ble først funnet forvillet fra forstlig forsøksplanting i Ak Hurdal: Tømte i 2007, men foreløpig bare med ungplanter, og har ikke ennå etablert bestand. &lt;/p&gt;</v>
          </cell>
          <cell r="DE1706" t="str">
            <v>Arten er innført hage- og skogstre. Frøene kan potensielt spres over noen distanse (hundremeter eller mye mer) med vind.</v>
          </cell>
          <cell r="DF1706" t="str">
            <v>&lt;em&gt;Abies mariesii&lt;/em&gt; har et svært lite invasjonspotensial, med kort median levetid (ut fra dagens forekomst) og ingen ekspansjon.</v>
          </cell>
          <cell r="DG1706" t="str">
            <v>Arten har ingen kjente negative økologiske effekter.</v>
          </cell>
          <cell r="DH1706" t="str">
            <v>&lt;p&gt;&lt;em&gt;Abies mariesii&lt;/em&gt; medfører ingen kjent økologisk risiko. &lt;br/&gt;&lt;/p&gt;</v>
          </cell>
          <cell r="DI1706">
            <v>0</v>
          </cell>
        </row>
        <row r="1707">
          <cell r="B1707" t="str">
            <v>Abies sachalinensis</v>
          </cell>
          <cell r="C1707" t="str">
            <v>(F.Schmidt) Mart.</v>
          </cell>
          <cell r="D1707" t="str">
            <v>sakhalinedelgran</v>
          </cell>
          <cell r="E1707">
            <v>105147</v>
          </cell>
          <cell r="F1707">
            <v>145495</v>
          </cell>
          <cell r="G1707" t="str">
            <v>ExpertGroups/Karplanter/N</v>
          </cell>
          <cell r="H1707" t="str">
            <v>Karplanter</v>
          </cell>
          <cell r="I1707" t="str">
            <v>Karplanter</v>
          </cell>
          <cell r="J1707" t="str">
            <v>AlienSpecie</v>
          </cell>
          <cell r="N1707">
            <v>2</v>
          </cell>
          <cell r="O1707" t="str">
            <v>V</v>
          </cell>
          <cell r="Q1707">
            <v>1</v>
          </cell>
          <cell r="T1707" t="str">
            <v>LO</v>
          </cell>
          <cell r="U1707">
            <v>2</v>
          </cell>
          <cell r="V1707" t="str">
            <v>2AB,1</v>
          </cell>
          <cell r="W1707" t="str">
            <v>NK</v>
          </cell>
          <cell r="AA1707">
            <v>1968</v>
          </cell>
          <cell r="AB1707" t="str">
            <v>terrestrial</v>
          </cell>
          <cell r="AD1707" t="str">
            <v>unknown</v>
          </cell>
          <cell r="AE1707" t="str">
            <v>no</v>
          </cell>
          <cell r="AF1707" t="str">
            <v>unknown</v>
          </cell>
          <cell r="AG1707">
            <v>2007</v>
          </cell>
          <cell r="AH1707" t="str">
            <v>Ak Nannestad: Tømte</v>
          </cell>
          <cell r="AI1707">
            <v>30</v>
          </cell>
          <cell r="AJ1707" t="str">
            <v>V</v>
          </cell>
          <cell r="AL1707">
            <v>2</v>
          </cell>
          <cell r="AM1707" t="str">
            <v>importDirect</v>
          </cell>
          <cell r="AN1707">
            <v>2</v>
          </cell>
          <cell r="AO1707" t="str">
            <v>introductionEscaped</v>
          </cell>
          <cell r="AP1707" t="str">
            <v>OsA,Va,St</v>
          </cell>
          <cell r="AQ1707">
            <v>12</v>
          </cell>
          <cell r="AR1707">
            <v>5</v>
          </cell>
          <cell r="AS1707">
            <v>60</v>
          </cell>
          <cell r="AT1707">
            <v>46600</v>
          </cell>
          <cell r="AU1707">
            <v>120</v>
          </cell>
          <cell r="AV1707">
            <v>50</v>
          </cell>
          <cell r="AW1707" t="str">
            <v>Ingen kjent effekt</v>
          </cell>
          <cell r="AX1707" t="str">
            <v>Ingen kjent effekt</v>
          </cell>
          <cell r="BC1707" t="str">
            <v>Ingen kjent effekt</v>
          </cell>
          <cell r="BD1707" t="str">
            <v>Ingen kjent effekt</v>
          </cell>
          <cell r="BE1707" t="str">
            <v>no</v>
          </cell>
          <cell r="BF1707" t="str">
            <v>no</v>
          </cell>
          <cell r="BK1707" t="str">
            <v>temperate_boreal:NorthAndCentralAmerica|temperate_nemoral:NorthAndCentralAmerica</v>
          </cell>
          <cell r="BM1707" t="str">
            <v>temperate_boreal:Europe,NorthAndCentralAmerica|temperate_nemoral:Europe,NorthAndCentralAmerica</v>
          </cell>
          <cell r="BO1707">
            <v>2</v>
          </cell>
          <cell r="BQ1707" t="str">
            <v>X</v>
          </cell>
          <cell r="BR1707" t="str">
            <v>RedListCategoryLevel</v>
          </cell>
          <cell r="BT1707">
            <v>2</v>
          </cell>
          <cell r="BV1707" t="str">
            <v>X</v>
          </cell>
          <cell r="BW1707" t="str">
            <v>SpreadYearlyIncreaseCalculatedExpansionSpeed</v>
          </cell>
          <cell r="BX1707">
            <v>148.13999999999999</v>
          </cell>
          <cell r="BY1707">
            <v>1</v>
          </cell>
          <cell r="CB1707" t="str">
            <v>T4</v>
          </cell>
          <cell r="CC1707">
            <v>1</v>
          </cell>
          <cell r="CH1707">
            <v>1</v>
          </cell>
          <cell r="CM1707">
            <v>1</v>
          </cell>
          <cell r="CQ1707">
            <v>1</v>
          </cell>
          <cell r="CU1707">
            <v>1</v>
          </cell>
          <cell r="CX1707">
            <v>0</v>
          </cell>
          <cell r="CY1707">
            <v>1</v>
          </cell>
          <cell r="DB1707">
            <v>0</v>
          </cell>
          <cell r="DC1707" t="str">
            <v>Sakhalinedelgran &lt;i&gt;Abies sachalinensis&lt;/i&gt; er et langlevd skogstre fra Øst-Asia: Japan, Sakhalin, Kamtchatka. Det har frøformering. Frøene har vinge og kan spres med vind over potensielt lange avstander. Arten er funnet i skog og nær gårder der den er dyrket som prydtre.</v>
          </cell>
          <cell r="DD1707" t="str">
            <v>Sakhalinedelgran ble funnet i naturen i Ak Nannestad: Tømte i 2007, men plantes kanskje (i svært lite omfang) forstlig og er også kjent fra arboretet i Svinvik i MR Sunndal: Todalen i 1968. Senere er det bare gjort et par dokumenterte funn i VA Sirdal 2015 og i Bymarka i ST Trondheim 2012. Arten kan være i starten av en ekspansjon.</v>
          </cell>
          <cell r="DE1707" t="str">
            <v>Arten er innført skogstre og kanskje som prydtre. Den spres med frø.</v>
          </cell>
          <cell r="DF1707" t="str">
            <v>Arten har et begrenset (med usikkerhet til lågt) invasjonspotensial, som en kombinasjon av begrenset (til kort) median levetid og begrenset (til låg) ekspansjonshastighet. Det er knapt etablerte bestander foreløpig i norsk natur.</v>
          </cell>
          <cell r="DG1707" t="str">
            <v>Ingen kjent negativ økologisk effekt er knyttet til arten.</v>
          </cell>
          <cell r="DH1707" t="str">
            <v>Sakhalinedelgran vurderes til låg (med usikkerhet til ingen kjent) økologisk risiko i norsk natur.</v>
          </cell>
          <cell r="DI1707">
            <v>0</v>
          </cell>
        </row>
        <row r="1708">
          <cell r="B1708" t="str">
            <v>Abies veitchii</v>
          </cell>
          <cell r="C1708" t="str">
            <v>Lindl.</v>
          </cell>
          <cell r="D1708" t="str">
            <v>veitchs edelgran</v>
          </cell>
          <cell r="E1708">
            <v>105148</v>
          </cell>
          <cell r="F1708">
            <v>145496</v>
          </cell>
          <cell r="G1708" t="str">
            <v>ExpertGroups/Karplanter/N</v>
          </cell>
          <cell r="H1708" t="str">
            <v>Karplanter</v>
          </cell>
          <cell r="I1708" t="str">
            <v>Karplanter</v>
          </cell>
          <cell r="J1708" t="str">
            <v>AlienSpecie</v>
          </cell>
          <cell r="N1708">
            <v>1</v>
          </cell>
          <cell r="Q1708">
            <v>1</v>
          </cell>
          <cell r="T1708" t="str">
            <v>NK</v>
          </cell>
          <cell r="U1708">
            <v>1</v>
          </cell>
          <cell r="V1708" t="str">
            <v>1,1</v>
          </cell>
          <cell r="AA1708">
            <v>2015</v>
          </cell>
          <cell r="AB1708" t="str">
            <v>terrestrial</v>
          </cell>
          <cell r="AD1708" t="str">
            <v>unknown</v>
          </cell>
          <cell r="AE1708" t="str">
            <v>no</v>
          </cell>
          <cell r="AF1708" t="str">
            <v>unknown</v>
          </cell>
          <cell r="AI1708">
            <v>30</v>
          </cell>
          <cell r="AJ1708" t="str">
            <v>V</v>
          </cell>
          <cell r="AL1708">
            <v>1</v>
          </cell>
          <cell r="AM1708" t="str">
            <v>importDirect</v>
          </cell>
          <cell r="AN1708">
            <v>1</v>
          </cell>
          <cell r="AO1708" t="str">
            <v>introductionEscaped</v>
          </cell>
          <cell r="AP1708" t="str">
            <v>Va</v>
          </cell>
          <cell r="AQ1708">
            <v>4</v>
          </cell>
          <cell r="AR1708">
            <v>5</v>
          </cell>
          <cell r="AS1708">
            <v>20</v>
          </cell>
          <cell r="AT1708">
            <v>1</v>
          </cell>
          <cell r="AU1708">
            <v>40</v>
          </cell>
          <cell r="AW1708" t="str">
            <v>Ingen kjent effekt</v>
          </cell>
          <cell r="AX1708" t="str">
            <v>Ingen kjent effekt</v>
          </cell>
          <cell r="BC1708" t="str">
            <v>Ingen kjent effekt</v>
          </cell>
          <cell r="BD1708" t="str">
            <v>Ingen kjent effekt</v>
          </cell>
          <cell r="BE1708" t="str">
            <v>no</v>
          </cell>
          <cell r="BF1708" t="str">
            <v>no</v>
          </cell>
          <cell r="BK1708" t="str">
            <v>temperate_nemoral:Asia</v>
          </cell>
          <cell r="BM1708" t="str">
            <v>temperate_nemoral:Europe,Asia,Oceania</v>
          </cell>
          <cell r="BO1708">
            <v>1</v>
          </cell>
          <cell r="BP1708" t="str">
            <v>X</v>
          </cell>
          <cell r="BR1708" t="str">
            <v>RedListCategoryLevel</v>
          </cell>
          <cell r="BT1708">
            <v>1</v>
          </cell>
          <cell r="BW1708" t="str">
            <v>SpreadYearlyIncreaseCalculatedExpansionSpeed</v>
          </cell>
          <cell r="BX1708">
            <v>0</v>
          </cell>
          <cell r="BY1708">
            <v>1</v>
          </cell>
          <cell r="CC1708">
            <v>1</v>
          </cell>
          <cell r="CH1708">
            <v>1</v>
          </cell>
          <cell r="CM1708">
            <v>1</v>
          </cell>
          <cell r="CQ1708">
            <v>1</v>
          </cell>
          <cell r="CU1708">
            <v>1</v>
          </cell>
          <cell r="CX1708">
            <v>0</v>
          </cell>
          <cell r="CY1708">
            <v>1</v>
          </cell>
          <cell r="DB1708">
            <v>0</v>
          </cell>
          <cell r="DC1708" t="str">
            <v>Veitchs edelgran &lt;i&gt;Abies veitchii&lt;/i&gt; er et stort tre fra Japan. Det har frøformering. Frøene har vinge og kan potensielt spre seg over bra avstander. Arten er funnet ved en gård, men det er ingen opplysninger om naturtype.</v>
          </cell>
          <cell r="DD1708" t="str">
            <v>Arten er bare angitt fra Skeie gård i Lunde i VA Sirdal 2015.</v>
          </cell>
          <cell r="DE1708" t="str">
            <v>Arten er trolig innført som prydtre.</v>
          </cell>
          <cell r="DF1708" t="str">
            <v>Arten har svært lite invasjonspotensial foreløpig, med &amp;#233:n forekomst (kort median levetid) og ingen registrert ekspansjon.</v>
          </cell>
          <cell r="DG1708" t="str">
            <v>Ingen kjent negativ økologisk effekt er knyttet til arten.</v>
          </cell>
          <cell r="DH1708" t="str">
            <v>Veitchs edelgran utgjør ingen kjent økologisk risiko.</v>
          </cell>
          <cell r="DI1708">
            <v>0</v>
          </cell>
        </row>
        <row r="1709">
          <cell r="B1709" t="str">
            <v>Picea mariana</v>
          </cell>
          <cell r="C1709" t="str">
            <v>(Mill.) Britton, Sterns &amp; Poggenb.</v>
          </cell>
          <cell r="D1709" t="str">
            <v>svartgran</v>
          </cell>
          <cell r="E1709">
            <v>135381</v>
          </cell>
          <cell r="F1709">
            <v>145603</v>
          </cell>
          <cell r="G1709" t="str">
            <v>ExpertGroups/Karplanter/N</v>
          </cell>
          <cell r="H1709" t="str">
            <v>Karplanter</v>
          </cell>
          <cell r="I1709" t="str">
            <v>Karplanter</v>
          </cell>
          <cell r="J1709" t="str">
            <v>AlienSpecie</v>
          </cell>
          <cell r="N1709">
            <v>1</v>
          </cell>
          <cell r="Q1709">
            <v>1</v>
          </cell>
          <cell r="T1709" t="str">
            <v>NK</v>
          </cell>
          <cell r="U1709">
            <v>1</v>
          </cell>
          <cell r="V1709" t="str">
            <v>1,1</v>
          </cell>
          <cell r="AA1709">
            <v>1968</v>
          </cell>
          <cell r="AB1709" t="str">
            <v>terrestrial</v>
          </cell>
          <cell r="AD1709" t="str">
            <v>origin,unknown</v>
          </cell>
          <cell r="AE1709" t="str">
            <v>no</v>
          </cell>
          <cell r="AF1709" t="str">
            <v>unknown</v>
          </cell>
          <cell r="AG1709">
            <v>2015</v>
          </cell>
          <cell r="AH1709" t="str">
            <v>MR Skodje: Mørkeset</v>
          </cell>
          <cell r="AI1709">
            <v>40</v>
          </cell>
          <cell r="AJ1709" t="str">
            <v>V</v>
          </cell>
          <cell r="AL1709">
            <v>3</v>
          </cell>
          <cell r="AM1709" t="str">
            <v>importDirect</v>
          </cell>
          <cell r="AN1709">
            <v>3</v>
          </cell>
          <cell r="AO1709" t="str">
            <v>introductionNaturalDispersal,introductionReleased,introductionEscaped</v>
          </cell>
          <cell r="AP1709" t="str">
            <v>Mr</v>
          </cell>
          <cell r="AQ1709">
            <v>4</v>
          </cell>
          <cell r="AR1709">
            <v>10</v>
          </cell>
          <cell r="AS1709">
            <v>40</v>
          </cell>
          <cell r="AT1709">
            <v>1</v>
          </cell>
          <cell r="AU1709">
            <v>120</v>
          </cell>
          <cell r="AV1709">
            <v>0</v>
          </cell>
          <cell r="AW1709" t="str">
            <v>Ingen kjent effekt</v>
          </cell>
          <cell r="AX1709" t="str">
            <v>Ingen kjent effekt</v>
          </cell>
          <cell r="BC1709" t="str">
            <v>Ingen kjent effekt</v>
          </cell>
          <cell r="BD1709" t="str">
            <v>Ingen kjent effekt</v>
          </cell>
          <cell r="BE1709" t="str">
            <v>no</v>
          </cell>
          <cell r="BF1709" t="str">
            <v>no</v>
          </cell>
          <cell r="BG1709" t="str">
            <v>V</v>
          </cell>
          <cell r="BK1709" t="str">
            <v>temperate_boreal:NorthAndCentralAmerica|temperate_nemoral:NorthAndCentralAmerica</v>
          </cell>
          <cell r="BM1709" t="str">
            <v>temperate_boreal:Europe,NorthAndCentralAmerica|temperate_nemoral:Europe,NorthAndCentralAmerica</v>
          </cell>
          <cell r="BO1709">
            <v>2</v>
          </cell>
          <cell r="BR1709" t="str">
            <v>RedListCategoryLevel</v>
          </cell>
          <cell r="BT1709">
            <v>1</v>
          </cell>
          <cell r="BW1709" t="str">
            <v>SpreadYearlyIncreaseCalculatedExpansionSpeed</v>
          </cell>
          <cell r="BX1709">
            <v>0</v>
          </cell>
          <cell r="BY1709">
            <v>1</v>
          </cell>
          <cell r="CB1709" t="str">
            <v>T4,T34</v>
          </cell>
          <cell r="CC1709">
            <v>1</v>
          </cell>
          <cell r="CH1709">
            <v>1</v>
          </cell>
          <cell r="CM1709">
            <v>1</v>
          </cell>
          <cell r="CP1709" t="str">
            <v>Kystlynghei</v>
          </cell>
          <cell r="CQ1709">
            <v>1</v>
          </cell>
          <cell r="CU1709">
            <v>1</v>
          </cell>
          <cell r="CX1709">
            <v>0</v>
          </cell>
          <cell r="CY1709">
            <v>1</v>
          </cell>
          <cell r="DB1709">
            <v>0</v>
          </cell>
          <cell r="DC1709" t="str">
            <v>Svartgran&lt;i&gt; Picea mariana&lt;/i&gt; er naturlig hjemmehørende i nordøstlige USA, hele Canada og Alaska. Svartgran er trolig ett av de fire mest hardføre og nøysomme bartrær på den nordlige halvkule (sammen med kvitgran &lt;em&gt;Picea glauca &lt;/em&gt;og to lerkearter), og den danner polar skoggrense (sammen med kvitgran &lt;em&gt;P. glauca&lt;/em&gt;) i hele Nord-Amerika. Svartgran tåler godt både frost og tørke. Den kan dessuten vokse i kalde og næringsfattige skog- og heityper der vår egen gran ikke har noen sjanse, og i tillegg i myr (kvitgran og svartgran er treslagene i amerikansk _x0019_ muskeg_x0019_ ). Arten formerer seg med frø. Frøene har vinge og kan spre seg over svært store avstander, f.eks. med vind over is- og snødekte overflater.&lt;p&gt;&lt;/p&gt;</v>
          </cell>
          <cell r="DD1709" t="str">
            <v>Svartgran er plantet i arboretet i Svinvik i MR Surnadal. Den er brukt som grensemarkering i skog/hei (den vokser langsomt) i MR Skodje Mørkeset, hvor den nå (2015) er i spredning. Den er imidlertid forsøksvis plantet som produksjonsart i flere fylker på Østlandet.</v>
          </cell>
          <cell r="DE1709" t="str">
            <v>Svartgran egner seg lite som skogbruksart, men vi antar spredning fra forsøksplantninger på Østlandet. Den er nok heller ikke importert til landet via gartnerier og lignende.</v>
          </cell>
          <cell r="DF1709" t="str">
            <v>Svartgran har foreløpig et lite invasjonspotensial som en kombinasjon av begrenset median levetid og ingen notert ekspansjon.</v>
          </cell>
          <cell r="DG1709" t="str">
            <v>Arten har ingen kjent negativ økologisk effekt i dag, Men svartgran har, som kvitgran, potensial for å etablere seg i naturtyper langt ut i både kystlynghei og boreal hei, i hele bjørkebeltet i fjellet og i nord, og opp og ut i alpin og arktisk sone som et skoggrense-tre. Den er også eminent egnet til å innta nesten alle typer myr og sumpmark, spesielt på næringsfattig grunn. Den kan dermed føre til fortrengning og strukturendring om den blir tatt i bruk i landet i større skala. Vi kan nesten ikke forestille oss en annen art som vil ha så store virkninger i norsk natur som svartgran, dersom den begynner å etablere og spre seg effektivt.&lt;p&gt;&lt;/p&gt;</v>
          </cell>
          <cell r="DH1709" t="str">
            <v>Svartgran medfører foreløpig ingen kjent økologisk risiko. Dette er imidlertid en art med stort potensial for økologiske effekter, dersom den begynner å spre seg i norsk natur. Effektene vil trolig være størst i lauvskogsområder i fjellet, nord og vest, og kanskje også på myr. Det er en av de meget få fremmede karplantene som kan ha store effekter på myr. Denne arten bør følges med.</v>
          </cell>
          <cell r="DI1709">
            <v>0</v>
          </cell>
        </row>
        <row r="1710">
          <cell r="B1710" t="str">
            <v>Chamaecyparis pisifera</v>
          </cell>
          <cell r="C1710" t="str">
            <v>(Siebold &amp; Zucc.) Endl.</v>
          </cell>
          <cell r="D1710" t="str">
            <v>nålesypress</v>
          </cell>
          <cell r="E1710">
            <v>105175</v>
          </cell>
          <cell r="F1710">
            <v>145522</v>
          </cell>
          <cell r="G1710" t="str">
            <v>ExpertGroups/Karplanter/N</v>
          </cell>
          <cell r="H1710" t="str">
            <v>Karplanter</v>
          </cell>
          <cell r="I1710" t="str">
            <v>Karplanter</v>
          </cell>
          <cell r="J1710" t="str">
            <v>AlienSpecie</v>
          </cell>
          <cell r="N1710">
            <v>1</v>
          </cell>
          <cell r="Q1710">
            <v>1</v>
          </cell>
          <cell r="T1710" t="str">
            <v>NK</v>
          </cell>
          <cell r="U1710">
            <v>1</v>
          </cell>
          <cell r="V1710" t="str">
            <v>1,1</v>
          </cell>
          <cell r="AA1710">
            <v>1999</v>
          </cell>
          <cell r="AB1710" t="str">
            <v>terrestrial</v>
          </cell>
          <cell r="AD1710" t="str">
            <v>unknown</v>
          </cell>
          <cell r="AE1710" t="str">
            <v>no</v>
          </cell>
          <cell r="AF1710" t="str">
            <v>unknown</v>
          </cell>
          <cell r="AI1710">
            <v>30</v>
          </cell>
          <cell r="AJ1710" t="str">
            <v>V</v>
          </cell>
          <cell r="AL1710">
            <v>1</v>
          </cell>
          <cell r="AM1710" t="str">
            <v>importDirect</v>
          </cell>
          <cell r="AN1710">
            <v>2</v>
          </cell>
          <cell r="AO1710" t="str">
            <v>introductionEscaped</v>
          </cell>
          <cell r="AP1710" t="str">
            <v>Bu</v>
          </cell>
          <cell r="AQ1710">
            <v>8</v>
          </cell>
          <cell r="AR1710">
            <v>10</v>
          </cell>
          <cell r="AS1710">
            <v>80</v>
          </cell>
          <cell r="AU1710">
            <v>240</v>
          </cell>
          <cell r="AV1710">
            <v>50</v>
          </cell>
          <cell r="AW1710" t="str">
            <v>Ingen kjent effekt</v>
          </cell>
          <cell r="AX1710" t="str">
            <v>Ingen kjent effekt</v>
          </cell>
          <cell r="BC1710" t="str">
            <v>Ingen kjent effekt</v>
          </cell>
          <cell r="BD1710" t="str">
            <v>Ingen kjent effekt</v>
          </cell>
          <cell r="BE1710" t="str">
            <v>no</v>
          </cell>
          <cell r="BF1710" t="str">
            <v>no</v>
          </cell>
          <cell r="BG1710" t="str">
            <v>V</v>
          </cell>
          <cell r="BK1710" t="str">
            <v>temperate_nemoral:Asia</v>
          </cell>
          <cell r="BM1710" t="str">
            <v>temperate_nemoral:Europe,Asia,Oceania,NorthAndCentralAmerica|subtropic_unspecified:Asia</v>
          </cell>
          <cell r="BO1710">
            <v>1</v>
          </cell>
          <cell r="BP1710" t="str">
            <v>X</v>
          </cell>
          <cell r="BR1710" t="str">
            <v>RedListCategoryLevel</v>
          </cell>
          <cell r="BT1710">
            <v>1</v>
          </cell>
          <cell r="BW1710" t="str">
            <v>SpreadYearlyIncreaseCalculatedExpansionSpeed</v>
          </cell>
          <cell r="BX1710">
            <v>0</v>
          </cell>
          <cell r="BY1710">
            <v>1</v>
          </cell>
          <cell r="CB1710" t="str">
            <v>T1,T39</v>
          </cell>
          <cell r="CC1710">
            <v>1</v>
          </cell>
          <cell r="CH1710">
            <v>1</v>
          </cell>
          <cell r="CM1710">
            <v>1</v>
          </cell>
          <cell r="CQ1710">
            <v>1</v>
          </cell>
          <cell r="CU1710">
            <v>1</v>
          </cell>
          <cell r="CX1710">
            <v>0</v>
          </cell>
          <cell r="CY1710">
            <v>1</v>
          </cell>
          <cell r="DB1710">
            <v>0</v>
          </cell>
          <cell r="DC1710" t="str">
            <v>Nålesypress &lt;i&gt;Chamaecyparis pisifera&lt;/i&gt; er et langsomtvoksende, potensielt meget stort tre (50 m) fra Japan. Arten formerer seg med frø, og frøspredning og spiring av frøplanter er dokumentert utafor plantninger. De frøplantene som er observert, vokste i bergsprekk og sprekk i mur.</v>
          </cell>
          <cell r="DD1710" t="str">
            <v>Arten er bare kjent i norsk natur fra to lokaliteter i Bu Drammen 2014: Grams vei på Danvik (sprekk i mur) og Røyseplassen på Konnerud (sprekk i berg).</v>
          </cell>
          <cell r="DE1710" t="str">
            <v>Arten er innført som prydtre og sprer seg med frø ut i naturen.</v>
          </cell>
          <cell r="DF1710" t="str">
            <v>Invasjonspotensialet vurderes til lite, med kort (med usikkerhet til begrenset) median levetid og foreløpig ingen ekspansjon. Framtidig utvikling kan ikke anslås på grunn av for tynt datagrunnlag.</v>
          </cell>
          <cell r="DG1710" t="str">
            <v>Ingen kjent negativ økologisk effekt er knyttet til arten.</v>
          </cell>
          <cell r="DH1710" t="str">
            <v>Nålesypress vurderes til ingen kjent økologisk risiko. Arten er i ferd med å spre seg ut i norsk natur, men utgjør neppe noe økologisk problem i nær framtid: til det er generasjonstiden for lang.</v>
          </cell>
          <cell r="DI1710">
            <v>0</v>
          </cell>
        </row>
        <row r="1711">
          <cell r="B1711" t="str">
            <v>Cotoneaster acutifolius</v>
          </cell>
          <cell r="C1711" t="str">
            <v>Turcz.</v>
          </cell>
          <cell r="E1711">
            <v>145686</v>
          </cell>
          <cell r="F1711">
            <v>162940</v>
          </cell>
          <cell r="G1711" t="str">
            <v>ExpertGroups/Karplanter/N</v>
          </cell>
          <cell r="H1711" t="str">
            <v>Karplanter</v>
          </cell>
          <cell r="I1711" t="str">
            <v>Karplanter</v>
          </cell>
          <cell r="J1711" t="str">
            <v>AlienSpecie</v>
          </cell>
          <cell r="N1711">
            <v>1</v>
          </cell>
          <cell r="Q1711">
            <v>1</v>
          </cell>
          <cell r="T1711" t="str">
            <v>NK</v>
          </cell>
          <cell r="U1711">
            <v>1</v>
          </cell>
          <cell r="V1711" t="str">
            <v>1,1</v>
          </cell>
          <cell r="AA1711">
            <v>2002</v>
          </cell>
          <cell r="AB1711" t="str">
            <v>terrestrial</v>
          </cell>
          <cell r="AD1711" t="str">
            <v>unknown</v>
          </cell>
          <cell r="AE1711" t="str">
            <v>no</v>
          </cell>
          <cell r="AF1711" t="str">
            <v>unknown</v>
          </cell>
          <cell r="AI1711">
            <v>15</v>
          </cell>
          <cell r="AK1711" t="str">
            <v>V</v>
          </cell>
          <cell r="AL1711">
            <v>1</v>
          </cell>
          <cell r="AM1711" t="str">
            <v>importDirect</v>
          </cell>
          <cell r="AN1711">
            <v>1</v>
          </cell>
          <cell r="AO1711" t="str">
            <v>introductionEscaped</v>
          </cell>
          <cell r="AP1711" t="str">
            <v>OsA</v>
          </cell>
          <cell r="AQ1711">
            <v>8</v>
          </cell>
          <cell r="AR1711">
            <v>10</v>
          </cell>
          <cell r="AS1711">
            <v>80</v>
          </cell>
          <cell r="AU1711">
            <v>160</v>
          </cell>
          <cell r="AV1711">
            <v>0</v>
          </cell>
          <cell r="AW1711" t="str">
            <v>Ingen kjent effekt</v>
          </cell>
          <cell r="AX1711" t="str">
            <v>Ingen kjent effekt</v>
          </cell>
          <cell r="BC1711" t="str">
            <v>Ingen kjent effekt</v>
          </cell>
          <cell r="BD1711" t="str">
            <v>Ingen kjent effekt</v>
          </cell>
          <cell r="BE1711" t="str">
            <v>no</v>
          </cell>
          <cell r="BF1711" t="str">
            <v>no</v>
          </cell>
          <cell r="BK1711" t="str">
            <v>temperate_nemoral:Asia</v>
          </cell>
          <cell r="BM1711" t="str">
            <v>temperate_nemoral:Europe,Asia,NorthAndCentralAmerica</v>
          </cell>
          <cell r="BO1711">
            <v>1</v>
          </cell>
          <cell r="BR1711" t="str">
            <v>RedListCategoryLevel</v>
          </cell>
          <cell r="BT1711">
            <v>1</v>
          </cell>
          <cell r="BW1711" t="str">
            <v>SpreadYearlyIncreaseCalculatedExpansionSpeed</v>
          </cell>
          <cell r="BX1711">
            <v>0</v>
          </cell>
          <cell r="BY1711">
            <v>1</v>
          </cell>
          <cell r="CB1711" t="str">
            <v>T4-C-4</v>
          </cell>
          <cell r="CC1711">
            <v>1</v>
          </cell>
          <cell r="CH1711">
            <v>1</v>
          </cell>
          <cell r="CM1711">
            <v>1</v>
          </cell>
          <cell r="CQ1711">
            <v>1</v>
          </cell>
          <cell r="CU1711">
            <v>1</v>
          </cell>
          <cell r="CX1711">
            <v>0</v>
          </cell>
          <cell r="CY1711">
            <v>1</v>
          </cell>
          <cell r="DB1711">
            <v>0</v>
          </cell>
          <cell r="DC1711" t="str">
            <v>Spissmispel &lt;i&gt;Cotoneaster acutifolius&lt;/i&gt; er en middels langlevd busk fra Mongolia og Nord-Kina. Den formerer seg aseksuelt med frø. Fruktene (bæreplene) spises av fugl som skiter ut kjernene. &amp;#201:n busk er nok til å starte en reproduserende bestand. Arten er funnet i lågurtskog på kalkgrunn.</v>
          </cell>
          <cell r="DD1711" t="str">
            <v>Spissmispel ble funnet for første gang som forvillet i Norge på norddelen av Malmøya i Oslo i 2002. Eneste andre dokumenterte funn er gjort på Langøyene i Ak Nesodden i 2013. I begge tilfeller dreier det seg om enkeltbusker, men disse vil trolig starte bestandsdannelse i norsk natur. Det er trolig at arten er oversett, og den kan være funnet mange andre steder og også tidligere. Fryer &amp; Hylm&amp;#246: (2009) peker imidlertid på at den er sjelden i kultur.</v>
          </cell>
          <cell r="DE1711" t="str">
            <v>Arten er innført som hagebusk og sprer seg ut fra hager med fugl.</v>
          </cell>
          <cell r="DF1711" t="str">
            <v>Invasjonspotensialet er lite, med minste skår på både median levetid og ekspansjonshastighet. Arten har ikke reproduserende bestand i norsk natur foreløpig.</v>
          </cell>
          <cell r="DG1711" t="str">
            <v>Ingen kjent negativ økologisk effekt er knyttet til arten, foreløpig.</v>
          </cell>
          <cell r="DH1711" t="str">
            <v>Spissmispel vurderes til ingen kjent økologisk risiko. Arten angis av Fryer &amp; Hylm&amp;#246: (2009) å være sjelden dyrket, og det er usikkert om det norske materialet er korrekt identifisert. Arten står nær blankmispel &lt;i&gt;C. lucidus&lt;/i&gt;, den vanligste av dyrkete og forvillete mispler i Norge. På grunn av antatt lite dyrkning utgjør den neppe noen trussel i norsk natur.</v>
          </cell>
          <cell r="DI1711">
            <v>1</v>
          </cell>
        </row>
        <row r="1712">
          <cell r="B1712" t="str">
            <v>Crocus chrysanthus</v>
          </cell>
          <cell r="C1712" t="str">
            <v>(Herb.) Herb.</v>
          </cell>
          <cell r="D1712" t="str">
            <v>begerkrokus</v>
          </cell>
          <cell r="E1712">
            <v>85601</v>
          </cell>
          <cell r="F1712">
            <v>128722</v>
          </cell>
          <cell r="G1712" t="str">
            <v>ExpertGroups/Karplanter/N</v>
          </cell>
          <cell r="H1712" t="str">
            <v>Karplanter</v>
          </cell>
          <cell r="I1712" t="str">
            <v>Karplanter</v>
          </cell>
          <cell r="J1712" t="str">
            <v>AlienSpecie</v>
          </cell>
          <cell r="N1712">
            <v>1</v>
          </cell>
          <cell r="Q1712">
            <v>1</v>
          </cell>
          <cell r="T1712" t="str">
            <v>NK</v>
          </cell>
          <cell r="U1712">
            <v>1</v>
          </cell>
          <cell r="V1712" t="str">
            <v>1,1</v>
          </cell>
          <cell r="X1712">
            <v>1</v>
          </cell>
          <cell r="Y1712">
            <v>1</v>
          </cell>
          <cell r="Z1712">
            <v>1</v>
          </cell>
          <cell r="AA1712">
            <v>2005</v>
          </cell>
          <cell r="AB1712" t="str">
            <v>terrestrial</v>
          </cell>
          <cell r="AD1712" t="str">
            <v>unknown</v>
          </cell>
          <cell r="AE1712" t="str">
            <v>yes</v>
          </cell>
          <cell r="AF1712" t="str">
            <v>unknown</v>
          </cell>
          <cell r="AG1712">
            <v>2005</v>
          </cell>
          <cell r="AH1712" t="str">
            <v>Tr Tromsø: Tomasjordnes - Myrland</v>
          </cell>
          <cell r="AI1712">
            <v>5</v>
          </cell>
          <cell r="AJ1712" t="str">
            <v>V</v>
          </cell>
          <cell r="AL1712">
            <v>1</v>
          </cell>
          <cell r="AM1712" t="str">
            <v>importDirect</v>
          </cell>
          <cell r="AN1712">
            <v>3</v>
          </cell>
          <cell r="AO1712" t="str">
            <v>introductionEscaped</v>
          </cell>
          <cell r="AP1712" t="str">
            <v>St,Tr</v>
          </cell>
          <cell r="AQ1712">
            <v>8</v>
          </cell>
          <cell r="AR1712">
            <v>10</v>
          </cell>
          <cell r="AS1712">
            <v>80</v>
          </cell>
          <cell r="AU1712">
            <v>120</v>
          </cell>
          <cell r="AV1712">
            <v>100</v>
          </cell>
          <cell r="AW1712" t="str">
            <v>Ingen kjent effekt</v>
          </cell>
          <cell r="AX1712" t="str">
            <v>Ingen kjent effekt</v>
          </cell>
          <cell r="BC1712" t="str">
            <v>Ingen kjent effekt</v>
          </cell>
          <cell r="BD1712" t="str">
            <v>Ingen kjent effekt</v>
          </cell>
          <cell r="BE1712" t="str">
            <v>no</v>
          </cell>
          <cell r="BF1712" t="str">
            <v>no</v>
          </cell>
          <cell r="BK1712" t="str">
            <v>temperate_nemoral:Europe,Asia|subtropic_mediterranean:Europe,Asia</v>
          </cell>
          <cell r="BM1712" t="str">
            <v>temperate_nemoral:Europe,Asia|subtropic_mediterranean:Europe,Asia</v>
          </cell>
          <cell r="BO1712">
            <v>2</v>
          </cell>
          <cell r="BQ1712" t="str">
            <v>X</v>
          </cell>
          <cell r="BR1712" t="str">
            <v>RedListCategoryLevel</v>
          </cell>
          <cell r="BT1712">
            <v>1</v>
          </cell>
          <cell r="BW1712" t="str">
            <v>SpreadYearlyIncreaseCalculatedExpansionSpeed</v>
          </cell>
          <cell r="BX1712">
            <v>0</v>
          </cell>
          <cell r="BY1712">
            <v>1</v>
          </cell>
          <cell r="CB1712" t="str">
            <v>T42,T35</v>
          </cell>
          <cell r="CC1712">
            <v>1</v>
          </cell>
          <cell r="CH1712">
            <v>1</v>
          </cell>
          <cell r="CM1712">
            <v>1</v>
          </cell>
          <cell r="CQ1712">
            <v>1</v>
          </cell>
          <cell r="CU1712">
            <v>1</v>
          </cell>
          <cell r="CX1712">
            <v>0</v>
          </cell>
          <cell r="CY1712">
            <v>1</v>
          </cell>
          <cell r="DB1712">
            <v>0</v>
          </cell>
          <cell r="DC1712" t="str">
            <v>Begerkrokus &lt;i&gt;Crocus chrysanthus&lt;/i&gt; er en flerårig urt fra Balkan og Tyrkia. Den formerer seg vegetativt med sideknoller og kan trolig også frøformere seg, sjøl om dette ennå ikke er påvist i Norge. Foreløpig er den bare funnet spredt ut i en park og på jordhaug ved en vei, det siste sikkert som resultat av utkast.</v>
          </cell>
          <cell r="DD1712" t="str">
            <v>&lt;p&gt;Begerkrokus er trolig ny i kultur og er bare sikkert påvist forvillet to steder på 2000-tallet: Tr Tromsø 2005 og ST Trondheim 2008. Den formerer seg i Norge - vegetativt ved deling av knoller og trolig også med frø - men den har foreløpig ikke vist tegn til å spre seg fra etableringsstedene.&lt;/p&gt;</v>
          </cell>
          <cell r="DE1712" t="str">
            <v>Arten er innført som hageplante og utvokst fra dyrkning og utkastet.</v>
          </cell>
          <cell r="DF1712" t="str">
            <v>Invasjonspotensialet er lite, med begrenset median levetid og ingen ekspansjon. Arten formerer seg knapt effektivt i norsk natur foreløpig, og om den får bedre formering (med frø), vil den likevel øke langsomt.</v>
          </cell>
          <cell r="DG1712" t="str">
            <v>Ingen kjent negativ økologisk effekt er knyttet til arten.</v>
          </cell>
          <cell r="DH1712" t="str">
            <v>&lt;p&gt;Begerkrokus vurderes til ingen kjent økologisk risiko. Arten har stabil forekomst i Norge (frøreproduksjon eller vegetativ reproduksjon).&lt;/p&gt;</v>
          </cell>
          <cell r="DI1712">
            <v>0</v>
          </cell>
        </row>
        <row r="1713">
          <cell r="B1713" t="str">
            <v>Pulsatilla vulgaris</v>
          </cell>
          <cell r="C1713" t="str">
            <v>Mill.</v>
          </cell>
          <cell r="D1713" t="str">
            <v>stor kubjelle</v>
          </cell>
          <cell r="E1713">
            <v>136104</v>
          </cell>
          <cell r="F1713">
            <v>103135</v>
          </cell>
          <cell r="G1713" t="str">
            <v>ExpertGroups/Karplanter/N</v>
          </cell>
          <cell r="H1713" t="str">
            <v>Karplanter</v>
          </cell>
          <cell r="I1713" t="str">
            <v>Karplanter</v>
          </cell>
          <cell r="J1713" t="str">
            <v>AlienSpecie</v>
          </cell>
          <cell r="N1713">
            <v>2</v>
          </cell>
          <cell r="O1713" t="str">
            <v>V</v>
          </cell>
          <cell r="Q1713">
            <v>1</v>
          </cell>
          <cell r="T1713" t="str">
            <v>LO</v>
          </cell>
          <cell r="U1713">
            <v>2</v>
          </cell>
          <cell r="V1713" t="str">
            <v>2AB,1</v>
          </cell>
          <cell r="W1713" t="str">
            <v>NK</v>
          </cell>
          <cell r="X1713">
            <v>1</v>
          </cell>
          <cell r="Y1713">
            <v>1</v>
          </cell>
          <cell r="Z1713">
            <v>1</v>
          </cell>
          <cell r="AA1713">
            <v>1991</v>
          </cell>
          <cell r="AB1713" t="str">
            <v>terrestrial</v>
          </cell>
          <cell r="AD1713" t="str">
            <v>unknown</v>
          </cell>
          <cell r="AE1713" t="str">
            <v>yes</v>
          </cell>
          <cell r="AF1713" t="str">
            <v>unknown</v>
          </cell>
          <cell r="AI1713">
            <v>5</v>
          </cell>
          <cell r="AJ1713" t="str">
            <v>V</v>
          </cell>
          <cell r="AL1713">
            <v>1</v>
          </cell>
          <cell r="AM1713" t="str">
            <v>importDirect</v>
          </cell>
          <cell r="AN1713">
            <v>3</v>
          </cell>
          <cell r="AO1713" t="str">
            <v>introductionEscaped,spreadNaturalDispersal</v>
          </cell>
          <cell r="AP1713" t="str">
            <v>He,Bu,Te,Ro</v>
          </cell>
          <cell r="AQ1713">
            <v>20</v>
          </cell>
          <cell r="AR1713">
            <v>4</v>
          </cell>
          <cell r="AS1713">
            <v>80</v>
          </cell>
          <cell r="AT1713">
            <v>54000</v>
          </cell>
          <cell r="AU1713">
            <v>120</v>
          </cell>
          <cell r="AV1713">
            <v>80</v>
          </cell>
          <cell r="AW1713" t="str">
            <v>Ingen kjent effekt</v>
          </cell>
          <cell r="AX1713" t="str">
            <v>Ingen kjent effekt</v>
          </cell>
          <cell r="BC1713" t="str">
            <v>Ingen kjent effekt</v>
          </cell>
          <cell r="BD1713" t="str">
            <v>Ingen kjent effekt</v>
          </cell>
          <cell r="BE1713" t="str">
            <v>no</v>
          </cell>
          <cell r="BF1713" t="str">
            <v>no</v>
          </cell>
          <cell r="BG1713" t="str">
            <v>V</v>
          </cell>
          <cell r="BK1713" t="str">
            <v>temperate_nemoral:Europe</v>
          </cell>
          <cell r="BM1713" t="str">
            <v>temperate_nemoral:Europe</v>
          </cell>
          <cell r="BO1713">
            <v>2</v>
          </cell>
          <cell r="BQ1713" t="str">
            <v>X</v>
          </cell>
          <cell r="BR1713" t="str">
            <v>RedListCategoryLevel</v>
          </cell>
          <cell r="BT1713">
            <v>2</v>
          </cell>
          <cell r="BV1713" t="str">
            <v>X</v>
          </cell>
          <cell r="BW1713" t="str">
            <v>SpreadYearlyIncreaseCalculatedExpansionSpeed</v>
          </cell>
          <cell r="BX1713">
            <v>73.040000000000006</v>
          </cell>
          <cell r="BY1713">
            <v>1</v>
          </cell>
          <cell r="CB1713" t="str">
            <v>T35,T4-C-4,T40</v>
          </cell>
          <cell r="CC1713">
            <v>1</v>
          </cell>
          <cell r="CH1713">
            <v>1</v>
          </cell>
          <cell r="CM1713">
            <v>1</v>
          </cell>
          <cell r="CQ1713">
            <v>1</v>
          </cell>
          <cell r="CU1713">
            <v>1</v>
          </cell>
          <cell r="CX1713">
            <v>0</v>
          </cell>
          <cell r="CY1713">
            <v>1</v>
          </cell>
          <cell r="DB1713">
            <v>0</v>
          </cell>
          <cell r="DC1713" t="str">
            <v>&lt;p&gt;Stor kubjølle &lt;em&gt;Pulsatilla vulgaris &lt;/em&gt;er en fler&amp;#168:rig urt hjemlig i store deler av Mellom-Europa og Sør-Skandinavia. Den har seksuell frøformering. Fruktene spres med vind. Arten har potensial for å reprodusere i Norge i rimelig framtid. Arten reproduserer nord til norddelen av Jylland, G&amp;#246:teborg-området og Uppland, på høyde med Oslo, men har ikke kjent stabil forekomst i naturen i Norge (ennå). &lt;/p&gt;</v>
          </cell>
          <cell r="DD1713" t="str">
            <v>&lt;p&gt;I Norge er stor kubjølle foreløpig bare funnet som unnsluppet fra hager, i Te Porsgrunn: Brevik, Sylterøya, "i veikant utenfor hage (forvillet?), noen få blomsterstander" i 1998, i Ro Time: Bryne sentrum, "ødetomt, gml. gartneritomt" i 2004 og 2005, Bu Hole 1991 (kalkfuruskog) og 2009, Drammen: Konnerud (gatekant) 2014, og He Stange: Skjelve 2015. Det finnes &amp;#233:n eldre rapport fra He Folldal 1991, men helt uten opplysninger, og &amp;#233:n fra samme år fra Bu Hole om en mulig forvilling. Sjøl om arten skulle få reproduserende bestand i naturen i Norge, er det liten grunn til å håpe på noen ekspansjon. Arten har vært dyrket i norske hager i lang tid uten at noe særlig har hendt.&lt;/p&gt;</v>
          </cell>
          <cell r="DE1713" t="str">
            <v>Stor kubjølle dyrkes i hager og spres med frø.</v>
          </cell>
          <cell r="DF1713" t="str">
            <v>Invasjonspotensialet er begrenset, med usikkerhet til lite, som en kombinasjon av begrenset (til kort) median levetid og begrenset (til låg) ekspansjonshastighet.</v>
          </cell>
          <cell r="DG1713" t="str">
            <v>Arten har ingen kjente negative økologiske effekter.</v>
          </cell>
          <cell r="DH1713" t="str">
            <v>&lt;p&gt;Stor kubjølle vurderes til låg økologisk risiko, med usikkerhet til ingen risiko, og bare på grunn av invasjonspotensialet.&lt;/p&gt;</v>
          </cell>
          <cell r="DI1713">
            <v>0</v>
          </cell>
        </row>
        <row r="1714">
          <cell r="B1714" t="str">
            <v>Vicia tenuifolia</v>
          </cell>
          <cell r="C1714" t="str">
            <v>Roth</v>
          </cell>
          <cell r="D1714" t="str">
            <v>duftvikke</v>
          </cell>
          <cell r="E1714">
            <v>138755</v>
          </cell>
          <cell r="F1714">
            <v>102117</v>
          </cell>
          <cell r="G1714" t="str">
            <v>ExpertGroups/Karplanter/N</v>
          </cell>
          <cell r="H1714" t="str">
            <v>Karplanter</v>
          </cell>
          <cell r="I1714" t="str">
            <v>Karplanter</v>
          </cell>
          <cell r="J1714" t="str">
            <v>AlienSpecie</v>
          </cell>
          <cell r="N1714">
            <v>1</v>
          </cell>
          <cell r="Q1714">
            <v>1</v>
          </cell>
          <cell r="T1714" t="str">
            <v>NK</v>
          </cell>
          <cell r="U1714">
            <v>1</v>
          </cell>
          <cell r="V1714" t="str">
            <v>1,1</v>
          </cell>
          <cell r="X1714">
            <v>2</v>
          </cell>
          <cell r="Y1714">
            <v>3</v>
          </cell>
          <cell r="Z1714">
            <v>1</v>
          </cell>
          <cell r="AA1714">
            <v>1907</v>
          </cell>
          <cell r="AB1714" t="str">
            <v>terrestrial</v>
          </cell>
          <cell r="AD1714" t="str">
            <v>origin,unknown</v>
          </cell>
          <cell r="AE1714" t="str">
            <v>yes</v>
          </cell>
          <cell r="AF1714" t="str">
            <v>unknown</v>
          </cell>
          <cell r="AG1714">
            <v>1908</v>
          </cell>
          <cell r="AH1714" t="str">
            <v>Te Skien: Gjerpen (siloen på Bøle)</v>
          </cell>
          <cell r="AI1714">
            <v>5</v>
          </cell>
          <cell r="AJ1714" t="str">
            <v>V</v>
          </cell>
          <cell r="AN1714">
            <v>2</v>
          </cell>
          <cell r="AO1714" t="str">
            <v>spreadNaturalDispersal,introductionTransportpollution</v>
          </cell>
          <cell r="AP1714" t="str">
            <v>Øs,OsA,Ve,Te,Va,Ro,Ho</v>
          </cell>
          <cell r="AQ1714">
            <v>36</v>
          </cell>
          <cell r="AR1714">
            <v>2</v>
          </cell>
          <cell r="AS1714">
            <v>72</v>
          </cell>
          <cell r="AT1714">
            <v>53100</v>
          </cell>
          <cell r="AU1714">
            <v>72</v>
          </cell>
          <cell r="AV1714">
            <v>100</v>
          </cell>
          <cell r="AW1714" t="str">
            <v>Ingen kjent effekt</v>
          </cell>
          <cell r="AX1714" t="str">
            <v>Ingen kjent effekt</v>
          </cell>
          <cell r="BC1714" t="str">
            <v>Ingen kjent effekt</v>
          </cell>
          <cell r="BD1714" t="str">
            <v>Ingen kjent effekt</v>
          </cell>
          <cell r="BE1714" t="str">
            <v>no</v>
          </cell>
          <cell r="BF1714" t="str">
            <v>no</v>
          </cell>
          <cell r="BG1714" t="str">
            <v>V</v>
          </cell>
          <cell r="BK1714" t="str">
            <v>temperate_nemoral:Europe,Asia|temperate_dry:Europe,Asia|subtropic_mediterranean:Europe,Asia,Africa</v>
          </cell>
          <cell r="BM1714" t="str">
            <v>temperate_nemoral:Europe,Asia,NorthAndCentralAmerica|temperate_dry:Europe,Asia|subtropic_unspecified:Oceania|subtropic_mediterranean:Europe,Asia,Africa</v>
          </cell>
          <cell r="BO1714">
            <v>2</v>
          </cell>
          <cell r="BR1714" t="str">
            <v>RedListCategoryLevel</v>
          </cell>
          <cell r="BT1714">
            <v>1</v>
          </cell>
          <cell r="BW1714" t="str">
            <v>SpreadYearlyIncreaseCalculatedExpansionSpeed</v>
          </cell>
          <cell r="BX1714">
            <v>0</v>
          </cell>
          <cell r="BY1714">
            <v>1</v>
          </cell>
          <cell r="CB1714" t="str">
            <v>T35,T39,T40</v>
          </cell>
          <cell r="CC1714">
            <v>1</v>
          </cell>
          <cell r="CH1714">
            <v>1</v>
          </cell>
          <cell r="CM1714">
            <v>1</v>
          </cell>
          <cell r="CQ1714">
            <v>1</v>
          </cell>
          <cell r="CU1714">
            <v>1</v>
          </cell>
          <cell r="CX1714">
            <v>0</v>
          </cell>
          <cell r="CY1714">
            <v>1</v>
          </cell>
          <cell r="DB1714">
            <v>0</v>
          </cell>
          <cell r="DC1714" t="str">
            <v>Duftvikke &lt;i&gt;Vicia tenuifolia&lt;/i&gt; er en flerårig, langlevd urt med noe klonal vekst med jordstengler. Den blomstrer rikelig og setter frø i Norge, men uten særlig effektiv spredning.</v>
          </cell>
          <cell r="DD1714" t="str">
            <v>&lt;p&gt;Duftvikke&lt;em&gt; &lt;/em&gt;ble først dokumentert i 1907 i VA Vennesla. Året etter ble den funnet i Te Skien ved Gjerpen kornsilo hvor den synes å være etablert med reproduserende populasjon i hvert fall fram til 2015. Den er her gjenfunnet i en årrekke (1908, 1968, 1971, 1974, 1986, 1987, 2014, 2015), men det er først med herbarieetikett knyttet til belagt funn i 1971 at den tydelig angis som "naturalisert på stedet". Vi setter likevel første etablering til samme år som den først ble dokumentert fra denne lokaliteten. Arten er innført ved møller og finnes på ulike typer skrotemark. Det er relativt få funn av arten opp gjennom historien. Av de 16 forekomstene som totalt er påvist, er trolig bare et fåtall aktuelle. Vi har derfor satt mørketall nokså lågt.&lt;/p&gt;</v>
          </cell>
          <cell r="DE1714" t="str">
            <v>Arten er innført som forurensning i grasfrø og korn. Frøspredning er eneste effektive spredningsmåte for denne arten, og den synes bare fungere svært lokalt. Trolig skyldes alle norske forekomster, både de gjenværende og slike som har forsvunnet, separate innførsler.</v>
          </cell>
          <cell r="DF1714" t="str">
            <v>Invasjonspotensialet er lite, med begrenset median levetid og ingen (eller heller negativ) ekspansjon.</v>
          </cell>
          <cell r="DG1714" t="str">
            <v>Det er ingen kjente negative økologiske effekter knyttet til arten.</v>
          </cell>
          <cell r="DH1714" t="str">
            <v>&lt;p&gt;Duftvikke vurderes til ingen kjent økologisk risiko.&lt;/p&gt;</v>
          </cell>
          <cell r="DI1714">
            <v>0</v>
          </cell>
        </row>
        <row r="1715">
          <cell r="B1715" t="str">
            <v>Clematis vitalba</v>
          </cell>
          <cell r="C1715" t="str">
            <v>L.</v>
          </cell>
          <cell r="D1715" t="str">
            <v>tysk klematis</v>
          </cell>
          <cell r="E1715">
            <v>131879</v>
          </cell>
          <cell r="F1715">
            <v>103105</v>
          </cell>
          <cell r="G1715" t="str">
            <v>ExpertGroups/Karplanter/N</v>
          </cell>
          <cell r="H1715" t="str">
            <v>Karplanter</v>
          </cell>
          <cell r="I1715" t="str">
            <v>Karplanter</v>
          </cell>
          <cell r="J1715" t="str">
            <v>AlienSpecie</v>
          </cell>
          <cell r="N1715">
            <v>2</v>
          </cell>
          <cell r="P1715" t="str">
            <v>V</v>
          </cell>
          <cell r="Q1715">
            <v>1</v>
          </cell>
          <cell r="T1715" t="str">
            <v>LO</v>
          </cell>
          <cell r="U1715">
            <v>2</v>
          </cell>
          <cell r="V1715" t="str">
            <v>2AB,1</v>
          </cell>
          <cell r="X1715">
            <v>3</v>
          </cell>
          <cell r="Y1715">
            <v>4</v>
          </cell>
          <cell r="Z1715">
            <v>1</v>
          </cell>
          <cell r="AA1715">
            <v>1918</v>
          </cell>
          <cell r="AB1715" t="str">
            <v>terrestrial</v>
          </cell>
          <cell r="AD1715" t="str">
            <v>unknown</v>
          </cell>
          <cell r="AE1715" t="str">
            <v>yes</v>
          </cell>
          <cell r="AF1715" t="str">
            <v>unknown</v>
          </cell>
          <cell r="AG1715">
            <v>1918</v>
          </cell>
          <cell r="AH1715" t="str">
            <v>Ho Osterøy: Haus, prestegardshagen</v>
          </cell>
          <cell r="AI1715">
            <v>10</v>
          </cell>
          <cell r="AJ1715" t="str">
            <v>V</v>
          </cell>
          <cell r="AL1715">
            <v>2</v>
          </cell>
          <cell r="AM1715" t="str">
            <v>importDirect</v>
          </cell>
          <cell r="AN1715">
            <v>2</v>
          </cell>
          <cell r="AO1715" t="str">
            <v>introductionEscaped</v>
          </cell>
          <cell r="AP1715" t="str">
            <v>OsA,Ho</v>
          </cell>
          <cell r="AQ1715">
            <v>12</v>
          </cell>
          <cell r="AR1715">
            <v>5</v>
          </cell>
          <cell r="AS1715">
            <v>60</v>
          </cell>
          <cell r="AT1715">
            <v>1500</v>
          </cell>
          <cell r="AU1715">
            <v>120</v>
          </cell>
          <cell r="AV1715">
            <v>30</v>
          </cell>
          <cell r="AW1715" t="str">
            <v>Ingen kjent effekt</v>
          </cell>
          <cell r="AX1715" t="str">
            <v>Ingen kjent effekt</v>
          </cell>
          <cell r="BC1715" t="str">
            <v>Ingen kjent effekt</v>
          </cell>
          <cell r="BD1715" t="str">
            <v>Ingen kjent effekt</v>
          </cell>
          <cell r="BE1715" t="str">
            <v>no</v>
          </cell>
          <cell r="BF1715" t="str">
            <v>no</v>
          </cell>
          <cell r="BG1715" t="str">
            <v>V</v>
          </cell>
          <cell r="BK1715" t="str">
            <v>temperate_nemoral:Europe,Asia|subtropic_mediterranean:Europe,Asia,Africa</v>
          </cell>
          <cell r="BM1715" t="str">
            <v>temperate_nemoral:Europe,Asia,Oceania,NorthAndCentralAmerica|subtropic_mediterranean:Europe,Asia,Africa,Oceania,NorthAndCentralAmerica</v>
          </cell>
          <cell r="BO1715">
            <v>2</v>
          </cell>
          <cell r="BP1715" t="str">
            <v>X</v>
          </cell>
          <cell r="BR1715" t="str">
            <v>RedListCategoryLevel</v>
          </cell>
          <cell r="BT1715">
            <v>2</v>
          </cell>
          <cell r="BU1715" t="str">
            <v>X</v>
          </cell>
          <cell r="BW1715" t="str">
            <v>SpreadYearlyIncreaseCalculatedExpansionSpeed</v>
          </cell>
          <cell r="BX1715">
            <v>110.62</v>
          </cell>
          <cell r="BY1715">
            <v>1</v>
          </cell>
          <cell r="CB1715" t="str">
            <v>T4,T1-C-6,T42,T43</v>
          </cell>
          <cell r="CC1715">
            <v>1</v>
          </cell>
          <cell r="CH1715">
            <v>1</v>
          </cell>
          <cell r="CM1715">
            <v>1</v>
          </cell>
          <cell r="CQ1715">
            <v>1</v>
          </cell>
          <cell r="CU1715">
            <v>1</v>
          </cell>
          <cell r="CX1715">
            <v>0</v>
          </cell>
          <cell r="CY1715">
            <v>1</v>
          </cell>
          <cell r="DB1715">
            <v>0</v>
          </cell>
          <cell r="DC1715" t="str">
            <v>Tysk klematis &lt;i&gt;Clematis vitalba &lt;/i&gt;er en langlevd klatrebusk med svært stor formering med frø. Fruktene har sveveapparat og spres over middels distander (kanskje km) med vind. Arten dyrkes i nokså lite omfang som prydbusk, og mest i nyere tid. Den er foreløpig bare funnet i byer og svært nær gårder, men erfaringene fra der den kommer (Mellom-Europa) og fra naboland der den er naturalisert (Øst-Sverige) tilsier at den kan bli ganske ekspansiv i skogkanter og kratt. Den har ikke evne til å formere seg i tett, mørk skog, men er ett av de mest markante elementene i kratt og skogkanter i hele Mellom-Europa.</v>
          </cell>
          <cell r="DD1715" t="str">
            <v>&lt;p&gt;Tysk klematis er - foruten vår hjemlige skogranke &lt;em&gt;C. sibirica &lt;/em&gt;- den &lt;em&gt;Clematis&lt;/em&gt;-arten som går lengst nord i Europa som hjemlig, til Nord-Tyskland. Den er en hardfør art, men i Norge mest i kyststrøk. Den er er påvist forvillet fire steder: Ho Osterøy: Haus "under berget ved prestegardshagen, forvillet" fra 1918 og framover: Oslo: Nordstrand 1928, ikke påvist senere: Ak Asker: Sem 2002 og 2008, effektivt forvillet: og Oslo: Sofienberg 2008, meget effektivt frøspredt fra Botanisk hage på Tøyen ut i hagene rundt. Arten har potensial for å innta krattskog i bynære områder sørpå.&lt;/p&gt;</v>
          </cell>
          <cell r="DE1715" t="str">
            <v>Arten er innført hageplante og med stor evne til frøspredning ut i naturen rundt.</v>
          </cell>
          <cell r="DF1715" t="str">
            <v>Invasjonspotensialet er begrenset, med usikkerhet til moderat, en kombinasjon av begrenset (til moderat) median levetid og begrenset (til moderat) ekspansjonshastighet. Invasjonspotensialet er ikke helt realisert i Norge foreløpig. Ut fra erfaringer fra Øst-Sverige kan dette bli en ganske ekspansiv art.</v>
          </cell>
          <cell r="DG1715" t="str">
            <v>Foreløpig er ingen kjent negativ økologisk effekt knyttet til arten, men arten kan gjøre mye av seg i skogkanter og kratt.</v>
          </cell>
          <cell r="DH1715" t="str">
            <v>&lt;p&gt;Tysk klematis vurderes til låg økologisk risiko, og bare på grunn av invasjonspotensialet (foreløpig). Arten har de siste 15-20 årene vist en enorm formeringsevne i Botanisk hage i Oslo der den har overvokst store furuer og andre trær, produserer titusenvis av frukter, og sprer dem over til hagene i hele strøket rundt Botanisk hage. Denne arten har opplagt et stort potensial i de sørlige delene av Norge, bare den får tid nok på seg. Det er mer tvilsomt om den vil ha noen negativ (eller positiv) økologisk effekt innen rimelig framtid. Arten ble vurdert til potensielt høg risiko i 2012, men på basis av en annen beregningsmåte for invasjonspotensialet.&lt;br/&gt;&lt;/p&gt;</v>
          </cell>
          <cell r="DI1715">
            <v>0</v>
          </cell>
        </row>
        <row r="1716">
          <cell r="B1716" t="str">
            <v>Leonurus quinquelobatus</v>
          </cell>
          <cell r="C1716" t="str">
            <v>Gilib.</v>
          </cell>
          <cell r="D1716" t="str">
            <v>mølleløvehale</v>
          </cell>
          <cell r="E1716">
            <v>134093</v>
          </cell>
          <cell r="F1716">
            <v>143497</v>
          </cell>
          <cell r="G1716" t="str">
            <v>ExpertGroups/Karplanter/N</v>
          </cell>
          <cell r="H1716" t="str">
            <v>Karplanter</v>
          </cell>
          <cell r="I1716" t="str">
            <v>Karplanter</v>
          </cell>
          <cell r="J1716" t="str">
            <v>AlienSpecie</v>
          </cell>
          <cell r="N1716">
            <v>1</v>
          </cell>
          <cell r="Q1716">
            <v>1</v>
          </cell>
          <cell r="T1716" t="str">
            <v>NK</v>
          </cell>
          <cell r="U1716">
            <v>1</v>
          </cell>
          <cell r="V1716" t="str">
            <v>1,1</v>
          </cell>
          <cell r="X1716">
            <v>1</v>
          </cell>
          <cell r="Y1716">
            <v>1</v>
          </cell>
          <cell r="Z1716">
            <v>1</v>
          </cell>
          <cell r="AA1716" t="str">
            <v>1800-1849</v>
          </cell>
          <cell r="AB1716" t="str">
            <v>terrestrial</v>
          </cell>
          <cell r="AD1716" t="str">
            <v>origin,unknown</v>
          </cell>
          <cell r="AE1716" t="str">
            <v>yes</v>
          </cell>
          <cell r="AF1716" t="str">
            <v>unknown</v>
          </cell>
          <cell r="AG1716" t="str">
            <v>1800-1849</v>
          </cell>
          <cell r="AH1716" t="str">
            <v>Oslo</v>
          </cell>
          <cell r="AI1716">
            <v>5</v>
          </cell>
          <cell r="AJ1716" t="str">
            <v>V</v>
          </cell>
          <cell r="AL1716">
            <v>1</v>
          </cell>
          <cell r="AM1716" t="str">
            <v>importDirect</v>
          </cell>
          <cell r="AN1716">
            <v>2</v>
          </cell>
          <cell r="AO1716" t="str">
            <v>introductionTransportpollution,introductionStowaway</v>
          </cell>
          <cell r="AP1716" t="str">
            <v>Øs,OsA,He,Te,Aa,Va</v>
          </cell>
          <cell r="AQ1716">
            <v>40</v>
          </cell>
          <cell r="AR1716">
            <v>1</v>
          </cell>
          <cell r="AS1716">
            <v>40</v>
          </cell>
          <cell r="AT1716">
            <v>21400</v>
          </cell>
          <cell r="AU1716">
            <v>20</v>
          </cell>
          <cell r="AV1716">
            <v>100</v>
          </cell>
          <cell r="AW1716" t="str">
            <v>Ingen kjent effekt</v>
          </cell>
          <cell r="AX1716" t="str">
            <v>Ingen kjent effekt</v>
          </cell>
          <cell r="BC1716" t="str">
            <v>Ingen kjent effekt</v>
          </cell>
          <cell r="BD1716" t="str">
            <v>Ingen kjent effekt</v>
          </cell>
          <cell r="BE1716" t="str">
            <v>no</v>
          </cell>
          <cell r="BF1716" t="str">
            <v>no</v>
          </cell>
          <cell r="BG1716" t="str">
            <v>V</v>
          </cell>
          <cell r="BK1716" t="str">
            <v>temperate_nemoral:Europe,Asia</v>
          </cell>
          <cell r="BM1716" t="str">
            <v>temperate_nemoral:Europe,Asia</v>
          </cell>
          <cell r="BO1716">
            <v>2</v>
          </cell>
          <cell r="BR1716" t="str">
            <v>RedListCategoryLevel</v>
          </cell>
          <cell r="BT1716">
            <v>1</v>
          </cell>
          <cell r="BW1716" t="str">
            <v>SpreadYearlyIncreaseCalculatedExpansionSpeed</v>
          </cell>
          <cell r="BX1716">
            <v>0</v>
          </cell>
          <cell r="BY1716">
            <v>1</v>
          </cell>
          <cell r="CB1716" t="str">
            <v>T35</v>
          </cell>
          <cell r="CC1716">
            <v>1</v>
          </cell>
          <cell r="CH1716">
            <v>1</v>
          </cell>
          <cell r="CM1716">
            <v>1</v>
          </cell>
          <cell r="CQ1716">
            <v>1</v>
          </cell>
          <cell r="CU1716">
            <v>1</v>
          </cell>
          <cell r="CX1716">
            <v>0</v>
          </cell>
          <cell r="CY1716">
            <v>1</v>
          </cell>
          <cell r="DB1716">
            <v>0</v>
          </cell>
          <cell r="DC1716" t="str">
            <v>Mølleløvehale &lt;i&gt;Leonurus quinquelobatus&lt;/i&gt; (tidligere &lt;i&gt;L. cardiaca&lt;/i&gt; subsp. &lt;i&gt;villosus&lt;/i&gt;) er en flerårig urt fra Øst-Europa og Vest-Asia. Den har frøformering og nokså passiv frøspredning. Den har også litt klonal vekst. Den er knyttet til industritomter (møller, kornsiloer), mulige ballastplasser, og annen skrotemark.</v>
          </cell>
          <cell r="DD1716" t="str">
            <v>&lt;p&gt;Mølleløvehale kom trolig inn i første halvdel av 1800-tallet, kanskje ennå tidligere, og hadde sin storhetstid mellom 1880 og 1950. De første funnene kan ikke knyttes til noen bestemt innførselsmåte, men fra 1900 er mer enn 75 % av alle funn knyttet til kornmøller, innførselsplasser for korn, og hønsegårder etc. der mølleavfall ble brukt som f&amp;#244:r. Arten er flerårig og langlevd og har hatt en lang historie ved mange møller nord til ST Skaun, lengst ved mølla på Bøle i Te Skien fra den først ble funnet i 1909 og der den er funnet fram til 2015, også de siste årene med store mengder av planter. Driftsendringer ved møllene gjør at det nesten ikke er ugras der lengre, og ikke plass for dem. Andre særlig langvarige forekomster har vært i Oslo: Tøyen-området 1872-2011, Grorud 1872-1926, og VA Mandal: Gismerøya 1962-2015. I de seneste årene synes arten ha etablert noen få forekomster i Mjøsområdet i He Hamar, Stange og Ringsaker. I de gamle funnområdene i Hordaland og Sør-Trøndelag (Skaun), er den ikke sett på lang tid.&lt;/p&gt;</v>
          </cell>
          <cell r="DE1716" t="str">
            <v>Arten er innført som forurensning med korn, med ballastjord, og en sjelden gang forvillet fra dyrkning. Den har hatt liten eller ingen videre spredning fra innførselsstedene.</v>
          </cell>
          <cell r="DF1716" t="str">
            <v>Invasjonspotensialet er lite, en kombinasjon av begrenset median levetid og ingen (eller heller negativ) ekspansjon.&lt;br/&gt;</v>
          </cell>
          <cell r="DG1716" t="str">
            <v>Ingen kjent negativ økologisk effekt er knyttet til arten.</v>
          </cell>
          <cell r="DH1716" t="str">
            <v>&lt;p&gt;Mølleløvehale vurderes til ingen kjent økologisk risiko. Arten har fortsatt stabil forekomst i Norge, men er i tilbakegang.&lt;/p&gt;</v>
          </cell>
          <cell r="DI1716">
            <v>0</v>
          </cell>
        </row>
        <row r="1717">
          <cell r="B1717" t="str">
            <v>Betonica officinalis</v>
          </cell>
          <cell r="C1717" t="str">
            <v>L.</v>
          </cell>
          <cell r="D1717" t="str">
            <v>betonie</v>
          </cell>
          <cell r="E1717">
            <v>138923</v>
          </cell>
          <cell r="F1717">
            <v>129587</v>
          </cell>
          <cell r="G1717" t="str">
            <v>ExpertGroups/Karplanter/N</v>
          </cell>
          <cell r="H1717" t="str">
            <v>Karplanter</v>
          </cell>
          <cell r="I1717" t="str">
            <v>Karplanter</v>
          </cell>
          <cell r="J1717" t="str">
            <v>AlienSpecie</v>
          </cell>
          <cell r="N1717">
            <v>2</v>
          </cell>
          <cell r="Q1717">
            <v>1</v>
          </cell>
          <cell r="T1717" t="str">
            <v>LO</v>
          </cell>
          <cell r="U1717">
            <v>2</v>
          </cell>
          <cell r="V1717" t="str">
            <v>2AB,1</v>
          </cell>
          <cell r="X1717">
            <v>2</v>
          </cell>
          <cell r="Y1717">
            <v>3</v>
          </cell>
          <cell r="Z1717">
            <v>1</v>
          </cell>
          <cell r="AA1717">
            <v>1928</v>
          </cell>
          <cell r="AB1717" t="str">
            <v>terrestrial</v>
          </cell>
          <cell r="AD1717" t="str">
            <v>unknown</v>
          </cell>
          <cell r="AE1717" t="str">
            <v>yes</v>
          </cell>
          <cell r="AF1717" t="str">
            <v>unknown</v>
          </cell>
          <cell r="AG1717">
            <v>1928</v>
          </cell>
          <cell r="AH1717" t="str">
            <v>Ho Stord: Borgtveit</v>
          </cell>
          <cell r="AI1717">
            <v>5</v>
          </cell>
          <cell r="AJ1717" t="str">
            <v>V</v>
          </cell>
          <cell r="AL1717">
            <v>2</v>
          </cell>
          <cell r="AM1717" t="str">
            <v>importDirect</v>
          </cell>
          <cell r="AN1717">
            <v>2</v>
          </cell>
          <cell r="AO1717" t="str">
            <v>introductionEscaped</v>
          </cell>
          <cell r="AP1717" t="str">
            <v>OsA,Ho,Sf,Tr</v>
          </cell>
          <cell r="AQ1717">
            <v>20</v>
          </cell>
          <cell r="AR1717">
            <v>2</v>
          </cell>
          <cell r="AS1717">
            <v>40</v>
          </cell>
          <cell r="AT1717">
            <v>145000</v>
          </cell>
          <cell r="AU1717">
            <v>60</v>
          </cell>
          <cell r="AV1717">
            <v>50</v>
          </cell>
          <cell r="AW1717" t="str">
            <v>Ingen kjent effekt</v>
          </cell>
          <cell r="AX1717" t="str">
            <v>Ingen kjent effekt</v>
          </cell>
          <cell r="BC1717" t="str">
            <v>Ingen kjent effekt</v>
          </cell>
          <cell r="BD1717" t="str">
            <v>Ingen kjent effekt</v>
          </cell>
          <cell r="BE1717" t="str">
            <v>no</v>
          </cell>
          <cell r="BF1717" t="str">
            <v>no</v>
          </cell>
          <cell r="BK1717" t="str">
            <v>temperate_nemoral:Europe,Asia|subtropic_mediterranean:Europe,Asia,Africa</v>
          </cell>
          <cell r="BM1717" t="str">
            <v>temperate_nemoral:Europe,Asia|subtropic_mediterranean:Europe,Asia,Africa</v>
          </cell>
          <cell r="BO1717">
            <v>2</v>
          </cell>
          <cell r="BR1717" t="str">
            <v>RedListCategoryLevel</v>
          </cell>
          <cell r="BT1717">
            <v>2</v>
          </cell>
          <cell r="BW1717" t="str">
            <v>SpreadYearlyIncreaseCalculatedExpansionSpeed</v>
          </cell>
          <cell r="BX1717">
            <v>53.91</v>
          </cell>
          <cell r="BY1717">
            <v>1</v>
          </cell>
          <cell r="CB1717" t="str">
            <v>T41,T43</v>
          </cell>
          <cell r="CC1717">
            <v>1</v>
          </cell>
          <cell r="CH1717">
            <v>1</v>
          </cell>
          <cell r="CM1717">
            <v>1</v>
          </cell>
          <cell r="CQ1717">
            <v>1</v>
          </cell>
          <cell r="CU1717">
            <v>1</v>
          </cell>
          <cell r="CX1717">
            <v>0</v>
          </cell>
          <cell r="CY1717">
            <v>1</v>
          </cell>
          <cell r="DB1717">
            <v>0</v>
          </cell>
          <cell r="DC1717" t="str">
            <v>Betonie &lt;em&gt;Betonica officinalis &lt;/em&gt;er en langlevd flerårig urt med frøreproduksjon og med noe klondannelse ved jordstengler. Det er trolig at den kan ha en begrenset reproduksjon med frø i Norge, med passiv (kort-distanse) spredning av frøene. Den stammer fra Mellom- og Sør-Europa, Nordvest-Afrika og Vest-Asia. Den er en gammel prydstaude, nå i mye mindre bruk enn før (erstattet av den mer storblomstrete prydbetonie &lt;em&gt;Betonica macrantha&lt;/em&gt;).</v>
          </cell>
          <cell r="DD1717" t="str">
            <v>&lt;p&gt;Betonie ble funnet etablert på Borgtveit i Ho Stord i 1928 og jamt observert i hvert fall fram til 1980 (neppe ettersøkt senere). De neste få funnene er fra 1991 og framover, i Ak Asker (Vollen og Bondi), SF Leikanger (Hermansverk) og Tr Tromsø (Dramsveien - Grøholtveien), overalt utkommet fra hager. Arten er stabil, men ikke ekspansiv.&lt;/p&gt;</v>
          </cell>
          <cell r="DE1717" t="str">
            <v>Arten er innført hageplante og trolig spredt ut fra hager både med frø og med utkast, uten påviselig videre spredning.</v>
          </cell>
          <cell r="DF1717" t="str">
            <v>Invasjonspotensialet er begrenset, med begrenset median levetid og begrenset ekspansjonshastighet.</v>
          </cell>
          <cell r="DG1717" t="str">
            <v>Ingen kjent negativ økologisk effekt er knyttet til arten.</v>
          </cell>
          <cell r="DH1717" t="str">
            <v>&lt;p&gt;Betonie vurderes til låg økologisk risiko, og utelukkende på grunn av invasjonspotensialet. Arten er stabil i Norge, men ikke ekspansiv. På grunn av lite bruk i hager, så anser vi den ikke som noen trussel mot norsk natur.&lt;/p&gt;</v>
          </cell>
          <cell r="DI1717">
            <v>0</v>
          </cell>
        </row>
        <row r="1718">
          <cell r="B1718" t="str">
            <v>Crataegus macracantha</v>
          </cell>
          <cell r="C1718" t="str">
            <v>Lodd. ex Loudon</v>
          </cell>
          <cell r="D1718" t="str">
            <v>sylhagtorn</v>
          </cell>
          <cell r="E1718">
            <v>132046</v>
          </cell>
          <cell r="F1718">
            <v>103292</v>
          </cell>
          <cell r="G1718" t="str">
            <v>ExpertGroups/Karplanter/N</v>
          </cell>
          <cell r="H1718" t="str">
            <v>Karplanter</v>
          </cell>
          <cell r="I1718" t="str">
            <v>Karplanter</v>
          </cell>
          <cell r="J1718" t="str">
            <v>AlienSpecie</v>
          </cell>
          <cell r="N1718">
            <v>2</v>
          </cell>
          <cell r="Q1718">
            <v>1</v>
          </cell>
          <cell r="T1718" t="str">
            <v>LO</v>
          </cell>
          <cell r="U1718">
            <v>2</v>
          </cell>
          <cell r="V1718" t="str">
            <v>2AB,1</v>
          </cell>
          <cell r="X1718">
            <v>2</v>
          </cell>
          <cell r="Y1718">
            <v>3</v>
          </cell>
          <cell r="Z1718">
            <v>1</v>
          </cell>
          <cell r="AA1718">
            <v>1941</v>
          </cell>
          <cell r="AB1718" t="str">
            <v>terrestrial</v>
          </cell>
          <cell r="AD1718" t="str">
            <v>unknown</v>
          </cell>
          <cell r="AE1718" t="str">
            <v>yes</v>
          </cell>
          <cell r="AF1718" t="str">
            <v>unknown</v>
          </cell>
          <cell r="AG1718">
            <v>1941</v>
          </cell>
          <cell r="AH1718" t="str">
            <v>Oslo: Ola Narr</v>
          </cell>
          <cell r="AI1718">
            <v>15</v>
          </cell>
          <cell r="AJ1718" t="str">
            <v>V</v>
          </cell>
          <cell r="AK1718" t="str">
            <v>V</v>
          </cell>
          <cell r="AL1718">
            <v>1</v>
          </cell>
          <cell r="AM1718" t="str">
            <v>importDirect</v>
          </cell>
          <cell r="AN1718">
            <v>1</v>
          </cell>
          <cell r="AO1718" t="str">
            <v>introductionEscaped</v>
          </cell>
          <cell r="AP1718" t="str">
            <v>OsA,Sf</v>
          </cell>
          <cell r="AQ1718">
            <v>12</v>
          </cell>
          <cell r="AR1718">
            <v>3</v>
          </cell>
          <cell r="AS1718">
            <v>36</v>
          </cell>
          <cell r="AT1718">
            <v>2000</v>
          </cell>
          <cell r="AU1718">
            <v>48</v>
          </cell>
          <cell r="AV1718">
            <v>0</v>
          </cell>
          <cell r="AW1718" t="str">
            <v>Ingen kjent effekt</v>
          </cell>
          <cell r="AX1718" t="str">
            <v>Ingen kjent effekt</v>
          </cell>
          <cell r="BC1718" t="str">
            <v>Ingen kjent effekt</v>
          </cell>
          <cell r="BD1718" t="str">
            <v>Ingen kjent effekt</v>
          </cell>
          <cell r="BE1718" t="str">
            <v>no</v>
          </cell>
          <cell r="BF1718" t="str">
            <v>no</v>
          </cell>
          <cell r="BK1718" t="str">
            <v>temperate_boreal:NorthAndCentralAmerica|temperate_nemoral:NorthAndCentralAmerica</v>
          </cell>
          <cell r="BM1718" t="str">
            <v>temperate_boreal:NorthAndCentralAmerica|temperate_nemoral:Europe,NorthAndCentralAmerica</v>
          </cell>
          <cell r="BO1718">
            <v>2</v>
          </cell>
          <cell r="BR1718" t="str">
            <v>RedListCategoryLevel</v>
          </cell>
          <cell r="BT1718">
            <v>2</v>
          </cell>
          <cell r="BW1718" t="str">
            <v>SpreadYearlyIncreaseCalculatedExpansionSpeed</v>
          </cell>
          <cell r="BX1718">
            <v>52.1</v>
          </cell>
          <cell r="BY1718">
            <v>1</v>
          </cell>
          <cell r="CB1718" t="str">
            <v>T4,T2,T32</v>
          </cell>
          <cell r="CC1718">
            <v>1</v>
          </cell>
          <cell r="CH1718">
            <v>1</v>
          </cell>
          <cell r="CM1718">
            <v>1</v>
          </cell>
          <cell r="CQ1718">
            <v>1</v>
          </cell>
          <cell r="CU1718">
            <v>1</v>
          </cell>
          <cell r="CX1718">
            <v>0</v>
          </cell>
          <cell r="CY1718">
            <v>1</v>
          </cell>
          <cell r="DB1718">
            <v>0</v>
          </cell>
          <cell r="DC1718" t="str">
            <v>Sylhagtorn &lt;i&gt;Crataegus macracantha &lt;/i&gt;er en stor busk eller et lite tre med rikelig blomstring og fruktsetting. Fruktene er saftige bærepler som blir ettertraktet av og spres med fugl. All spredning ut i naturen skjer trolig med fugl. Arten er innført som prydbusk (og fordi den har lange, sylskarpe torner er den blitt foreslått til planting rundt lekeplasser og barnehager for å holde barna på plass!). Tornene gjør også at fugl gjerne søker ly mot predatorer innen kratt og hekker av denne. Den kan være i bruk som hagebusk, men i hagebruksmiljøet er den lite kjent i dag (P.A. Pedersen pers. medd.). Arten er tetraploid (2n = 68) og trolig fakultativ apomikt, dvs. at den kan sette frø både med og uten befruktning, men med behov for pollinering for å sikre vekst av endosperm (pseudogami, se Phipps 2015). &lt;br/&gt; Arten kan lett forveksles med flere andre nordamerikanske og eurasiatiske arter med svært lange torner. Noe av det materialet som er bestemt til andre arter, spesielt til sibirhagtorn &lt;i&gt;C. sanguinea&lt;/i&gt;, kan høre til sylhagtorn. Dessuten blir navnet &lt;i&gt;C. macracantha&lt;/i&gt; nå ofte erstattet med &lt;i&gt;C. succulenta&lt;/i&gt;, og av og til synonymisert med &lt;i&gt;C. intricata&lt;/i&gt;, men uten av våre kjelder er helt klare på disse punktene. De forvillete, langtornete hagtorn-artene i Europa er et rot, kanskje også i Nord-Amerika der de fleste av dem kommer fra.&lt;br/&gt;</v>
          </cell>
          <cell r="DD1718" t="str">
            <v>&lt;p&gt;Sylhagtorn ble først observert i 1941 på friområdet Ola Narr i Oslo, kanskje spredt ut med fugl fra den nærliggende botaniske hagen på Tøyen. Neste etablering ble notert i SF Sogndal: Kaupanger, med bestand i 1994. Tredje og fjerde etablering ble notert på Brynskrenten i Oslo i 2002 og på Sem i Ak Asker i 2009.&lt;/p&gt;</v>
          </cell>
          <cell r="DE1718" t="str">
            <v>Arten er innført som hagebusk og sprer seg fra hager med fugl som spiser bæreplene. Videre etablering skjer med frøspredning og med klonal vekst (rotskudd).</v>
          </cell>
          <cell r="DF1718" t="str">
            <v>Invasjonspotensialet er begrenset, med begrenset median levetid og begrenset ekspansjonshastighet. Dette er en hardfør plante som godt kan begynne å ekspandere raskere i Norge.</v>
          </cell>
          <cell r="DG1718" t="str">
            <v>Ingen kjent negativ økologisk effekt er knyttet til arten, foreløpig.</v>
          </cell>
          <cell r="DH1718" t="str">
            <v>&lt;p&gt;Sylhagtorn vurderes til låg økologisk risiko, og utelukkende på grunn av invasjonspotensialet. Arten reproduserer og danner små bestander i norsk natur. Arten kan forventes spre seg noe mer framover, men blir neppe svært ekspansiv. Den er i svært langsom spredning ut i norsk natur og vil ikke ha noen påviselig effekt innen rimelig framtid. Den etableres særlig i kratt, skogkanter og åpen skog der fuglene sitter og skiter.&lt;/p&gt;</v>
          </cell>
          <cell r="DI1718">
            <v>1</v>
          </cell>
        </row>
        <row r="1719">
          <cell r="B1719" t="str">
            <v>Euphorbia dulcis</v>
          </cell>
          <cell r="C1719" t="str">
            <v>L.</v>
          </cell>
          <cell r="D1719" t="str">
            <v>søtvortemelk</v>
          </cell>
          <cell r="E1719">
            <v>62724</v>
          </cell>
          <cell r="F1719">
            <v>102764</v>
          </cell>
          <cell r="G1719" t="str">
            <v>ExpertGroups/Karplanter/N</v>
          </cell>
          <cell r="H1719" t="str">
            <v>Karplanter</v>
          </cell>
          <cell r="I1719" t="str">
            <v>Karplanter</v>
          </cell>
          <cell r="J1719" t="str">
            <v>AlienSpecie</v>
          </cell>
          <cell r="N1719">
            <v>2</v>
          </cell>
          <cell r="O1719" t="str">
            <v>V</v>
          </cell>
          <cell r="Q1719">
            <v>1</v>
          </cell>
          <cell r="T1719" t="str">
            <v>LO</v>
          </cell>
          <cell r="U1719">
            <v>2</v>
          </cell>
          <cell r="V1719" t="str">
            <v>2A,1</v>
          </cell>
          <cell r="W1719" t="str">
            <v>NK</v>
          </cell>
          <cell r="X1719">
            <v>1</v>
          </cell>
          <cell r="Y1719">
            <v>1</v>
          </cell>
          <cell r="Z1719">
            <v>1</v>
          </cell>
          <cell r="AA1719">
            <v>1960</v>
          </cell>
          <cell r="AB1719" t="str">
            <v>terrestrial</v>
          </cell>
          <cell r="AD1719" t="str">
            <v>origin,unknown</v>
          </cell>
          <cell r="AE1719" t="str">
            <v>yes</v>
          </cell>
          <cell r="AF1719" t="str">
            <v>unknown</v>
          </cell>
          <cell r="AG1719">
            <v>1960</v>
          </cell>
          <cell r="AH1719" t="str">
            <v>Vf Larvik: Ula</v>
          </cell>
          <cell r="AI1719">
            <v>5</v>
          </cell>
          <cell r="AJ1719" t="str">
            <v>V</v>
          </cell>
          <cell r="AL1719">
            <v>1</v>
          </cell>
          <cell r="AM1719" t="str">
            <v>importDirect</v>
          </cell>
          <cell r="AN1719">
            <v>2</v>
          </cell>
          <cell r="AO1719" t="str">
            <v>introductionEscaped,introductionStowaway</v>
          </cell>
          <cell r="AP1719" t="str">
            <v>Ve,Te</v>
          </cell>
          <cell r="AQ1719">
            <v>12</v>
          </cell>
          <cell r="AR1719">
            <v>3</v>
          </cell>
          <cell r="AS1719">
            <v>36</v>
          </cell>
          <cell r="AT1719">
            <v>144</v>
          </cell>
          <cell r="AU1719">
            <v>72</v>
          </cell>
          <cell r="AV1719">
            <v>50</v>
          </cell>
          <cell r="AW1719" t="str">
            <v>Ingen kjent effekt</v>
          </cell>
          <cell r="AX1719" t="str">
            <v>Ingen kjent effekt</v>
          </cell>
          <cell r="BC1719" t="str">
            <v>Ingen kjent effekt</v>
          </cell>
          <cell r="BD1719" t="str">
            <v>Ingen kjent effekt</v>
          </cell>
          <cell r="BE1719" t="str">
            <v>no</v>
          </cell>
          <cell r="BF1719" t="str">
            <v>no</v>
          </cell>
          <cell r="BG1719" t="str">
            <v>V</v>
          </cell>
          <cell r="BK1719" t="str">
            <v>temperate_nemoral:Europe|subtropic_mediterranean:Europe</v>
          </cell>
          <cell r="BM1719" t="str">
            <v>temperate_nemoral:Europe|subtropic_mediterranean:Europe</v>
          </cell>
          <cell r="BO1719">
            <v>3</v>
          </cell>
          <cell r="BQ1719" t="str">
            <v>X</v>
          </cell>
          <cell r="BR1719" t="str">
            <v>RedListCategoryLevel</v>
          </cell>
          <cell r="BT1719">
            <v>1</v>
          </cell>
          <cell r="BW1719" t="str">
            <v>SpreadYearlyIncreaseCalculatedExpansionSpeed</v>
          </cell>
          <cell r="BX1719">
            <v>18.850000000000001</v>
          </cell>
          <cell r="BY1719">
            <v>1</v>
          </cell>
          <cell r="CB1719" t="str">
            <v>T4-C-3,T40</v>
          </cell>
          <cell r="CC1719">
            <v>1</v>
          </cell>
          <cell r="CH1719">
            <v>1</v>
          </cell>
          <cell r="CM1719">
            <v>1</v>
          </cell>
          <cell r="CQ1719">
            <v>1</v>
          </cell>
          <cell r="CU1719">
            <v>1</v>
          </cell>
          <cell r="CX1719">
            <v>0</v>
          </cell>
          <cell r="CY1719">
            <v>1</v>
          </cell>
          <cell r="DB1719">
            <v>0</v>
          </cell>
          <cell r="DC1719" t="str">
            <v>Søtvortemjølk&lt;em&gt; Euphorbia dulcis &lt;/em&gt;er en langlevd flerårig urt som stammer fra Vest- og Sør-Europa. Den har klonal vekst og formerer seg dessuten med frø som spres (langsomt) med maur. Den er funnet i noe næringsrik lauvskog (lågurtskog), skogkanter og på veikant inn mot skog.</v>
          </cell>
          <cell r="DD1719" t="str">
            <v>&lt;p&gt;Søtvortemjølk&lt;em&gt; &lt;/em&gt;har vært godt etablert på en plass ved Ula i Vf Larvik minst siden 1960. Den ble også funnet i 1973 på et annet sted i nærheten, Hølen, en kjent ballastplass. Mest trolig er arten kommet inn med ballastjord og sto i minst 50 år på stedene før den ble oppdaget. Siden er den funnet på Østre Halsen i Larvik (2010) og i Hydros gate i Te Notodden (2014). Den viser lite ekspansiv tendens, men har stabil bestand.&lt;/p&gt;</v>
          </cell>
          <cell r="DE1719" t="str">
            <v>Arten er trolig kommet inn med ballastjord (Larvik) og kanskje spredt fra hage (Notodden). Den har liten videre spredning.</v>
          </cell>
          <cell r="DF1719" t="str">
            <v>Invasjonspotensialet er begrenset, med usikkerhet til lite, som en kombinasjon av begrenset (til moderat) median levetid, men låg ekspansjonshastighet. Arten er veletablert på noen få steder, men nesten uten økning.</v>
          </cell>
          <cell r="DG1719" t="str">
            <v>Ingen kjent negativ økologisk effekt er knyttet til arten.</v>
          </cell>
          <cell r="DH1719" t="str">
            <v>&lt;p&gt;Søtvortemjølk vurderes til låg økologisk risiko, med usikkerhet til ingen risiko, og utelukkende på grunn av invasjonspotensialet. Arten viser ingen ekspansiv tendens, men har stabil forekomst (frøreproduksjon og klonal vekst).&lt;/p&gt;</v>
          </cell>
          <cell r="DI1719">
            <v>0</v>
          </cell>
        </row>
        <row r="1720">
          <cell r="B1720" t="str">
            <v>Myosotis sparsiflora</v>
          </cell>
          <cell r="C1720" t="str">
            <v>J.G.Mikan ex Pohl</v>
          </cell>
          <cell r="D1720" t="str">
            <v>gjerdeforglemmegei</v>
          </cell>
          <cell r="E1720">
            <v>134735</v>
          </cell>
          <cell r="F1720">
            <v>101031</v>
          </cell>
          <cell r="G1720" t="str">
            <v>ExpertGroups/Karplanter/N</v>
          </cell>
          <cell r="H1720" t="str">
            <v>Karplanter</v>
          </cell>
          <cell r="I1720" t="str">
            <v>Karplanter</v>
          </cell>
          <cell r="J1720" t="str">
            <v>AlienSpecie</v>
          </cell>
          <cell r="N1720">
            <v>1</v>
          </cell>
          <cell r="Q1720">
            <v>1</v>
          </cell>
          <cell r="T1720" t="str">
            <v>NK</v>
          </cell>
          <cell r="U1720">
            <v>1</v>
          </cell>
          <cell r="V1720" t="str">
            <v>1,1</v>
          </cell>
          <cell r="X1720">
            <v>2</v>
          </cell>
          <cell r="Y1720">
            <v>2</v>
          </cell>
          <cell r="Z1720">
            <v>1</v>
          </cell>
          <cell r="AA1720">
            <v>1904</v>
          </cell>
          <cell r="AB1720" t="str">
            <v>terrestrial</v>
          </cell>
          <cell r="AD1720" t="str">
            <v>unknown</v>
          </cell>
          <cell r="AE1720" t="str">
            <v>yes</v>
          </cell>
          <cell r="AF1720" t="str">
            <v>unknown</v>
          </cell>
          <cell r="AG1720">
            <v>1904</v>
          </cell>
          <cell r="AH1720" t="str">
            <v>Oslo: "Tøienhaven, som Ugras, talrig"</v>
          </cell>
          <cell r="AI1720">
            <v>2</v>
          </cell>
          <cell r="AJ1720" t="str">
            <v>V</v>
          </cell>
          <cell r="AN1720">
            <v>2</v>
          </cell>
          <cell r="AO1720" t="str">
            <v>introductionTransportpollution,spreadNaturalDispersal</v>
          </cell>
          <cell r="AP1720" t="str">
            <v>OsA</v>
          </cell>
          <cell r="AQ1720">
            <v>12</v>
          </cell>
          <cell r="AR1720">
            <v>2</v>
          </cell>
          <cell r="AS1720">
            <v>24</v>
          </cell>
          <cell r="AT1720">
            <v>12</v>
          </cell>
          <cell r="AU1720">
            <v>32</v>
          </cell>
          <cell r="AV1720">
            <v>100</v>
          </cell>
          <cell r="AW1720" t="str">
            <v>Ingen kjent effekt</v>
          </cell>
          <cell r="AX1720" t="str">
            <v>Ingen kjent effekt</v>
          </cell>
          <cell r="BC1720" t="str">
            <v>Ingen kjent effekt</v>
          </cell>
          <cell r="BD1720" t="str">
            <v>Ingen kjent effekt</v>
          </cell>
          <cell r="BE1720" t="str">
            <v>no</v>
          </cell>
          <cell r="BF1720" t="str">
            <v>no</v>
          </cell>
          <cell r="BK1720" t="str">
            <v>temperate_boreal:Europe|temperate_nemoral:Europe,Asia</v>
          </cell>
          <cell r="BM1720" t="str">
            <v>temperate_boreal:Europe|temperate_nemoral:Europe,Asia</v>
          </cell>
          <cell r="BO1720">
            <v>2</v>
          </cell>
          <cell r="BQ1720" t="str">
            <v>X</v>
          </cell>
          <cell r="BR1720" t="str">
            <v>RedListCategoryLevel</v>
          </cell>
          <cell r="BT1720">
            <v>1</v>
          </cell>
          <cell r="BW1720" t="str">
            <v>SpreadYearlyIncreaseCalculatedExpansionSpeed</v>
          </cell>
          <cell r="BX1720">
            <v>0</v>
          </cell>
          <cell r="BY1720">
            <v>1</v>
          </cell>
          <cell r="CB1720" t="str">
            <v>T43,T37</v>
          </cell>
          <cell r="CC1720">
            <v>1</v>
          </cell>
          <cell r="CH1720">
            <v>1</v>
          </cell>
          <cell r="CM1720">
            <v>1</v>
          </cell>
          <cell r="CQ1720">
            <v>1</v>
          </cell>
          <cell r="CU1720">
            <v>1</v>
          </cell>
          <cell r="CX1720">
            <v>0</v>
          </cell>
          <cell r="CY1720">
            <v>1</v>
          </cell>
          <cell r="DB1720">
            <v>0</v>
          </cell>
          <cell r="DC1720" t="str">
            <v>Gjerdeforglemmegei &lt;em&gt;Myosotis sparsiflora &lt;/em&gt;stammer fra Øst-Europa og Vest-Asia. Den har fått et særdeles velegnet norsk navn, i og med at dens hovedforekomst har vært under gjerdet til Botanisk hage i Oslo i snart 110 år. Arten er ettårig med frøreproduksjon. Frøene spres passivt og litt med dyr.</v>
          </cell>
          <cell r="DD1720" t="str">
            <v>&lt;p&gt;Gjerdeforglemmegei ble funnet for første gang i Norge som ugras i Botanisk hage på Tøyen i Oslo i 1904, og siden har den holdt seg der med varierende bestand fram til i dag (2017), innafor og ofte under gjerdet der den er beskyttet mot plenklipping. I perioden 1946-1968 ble den funnet på friområdet Ola Narr, et par-tre lange steinkast fra Tøyenhagen, men er ikke sett her de siste tiårene. I 2012 ble den funnet på Blindern ved biologibygget, kanskje spredt med materiale fra Tøyen. Dette er en art som kunne danne bestand svært mange steder i Norge, men den synes å bare ha hatt &amp;#233:n eneste effektiv innførsel, og det til et sted den ikke makter å spre seg effektivt vekk fra.&lt;/p&gt;</v>
          </cell>
          <cell r="DE1720" t="str">
            <v>Arten er kommet inn på uvisst vis, men trolig enten med planter, med gartnerivarer eller som bevisst utplantet i Botanisk hage. Den frøreproduserer og har holdt seg stabilt på dette stedet, men har ikke i særlig grad greid å spre seg videre.</v>
          </cell>
          <cell r="DF1720" t="str">
            <v>Arten har et lite invasjonspotensial: ekspansjonshastigheten er for alle praktiske formål 0 og median levetid er begrenset og med usikkerhet nedover på grunn av bare &amp;#233:n stabil forekomst.</v>
          </cell>
          <cell r="DG1720" t="str">
            <v>Arten har ingen kjente negative økologiske effekter.</v>
          </cell>
          <cell r="DH1720" t="str">
            <v>Gjerdeforglemmegei vurderes til ingen kjent økologisk risiko.</v>
          </cell>
          <cell r="DI1720">
            <v>0</v>
          </cell>
        </row>
        <row r="1721">
          <cell r="B1721" t="str">
            <v>Alchemilla heptagona</v>
          </cell>
          <cell r="C1721" t="str">
            <v>Juz.</v>
          </cell>
          <cell r="D1721" t="str">
            <v>sjuhornmarikåpe</v>
          </cell>
          <cell r="E1721">
            <v>63191</v>
          </cell>
          <cell r="F1721">
            <v>103231</v>
          </cell>
          <cell r="G1721" t="str">
            <v>ExpertGroups/Karplanter/N</v>
          </cell>
          <cell r="H1721" t="str">
            <v>Karplanter</v>
          </cell>
          <cell r="I1721" t="str">
            <v>Karplanter</v>
          </cell>
          <cell r="J1721" t="str">
            <v>AlienSpecie</v>
          </cell>
          <cell r="N1721">
            <v>1</v>
          </cell>
          <cell r="P1721" t="str">
            <v>V</v>
          </cell>
          <cell r="Q1721">
            <v>1</v>
          </cell>
          <cell r="T1721" t="str">
            <v>NK</v>
          </cell>
          <cell r="U1721">
            <v>1</v>
          </cell>
          <cell r="V1721" t="str">
            <v>1,1</v>
          </cell>
          <cell r="W1721" t="str">
            <v>LO</v>
          </cell>
          <cell r="X1721">
            <v>2</v>
          </cell>
          <cell r="Y1721">
            <v>2</v>
          </cell>
          <cell r="Z1721">
            <v>1</v>
          </cell>
          <cell r="AA1721">
            <v>1998</v>
          </cell>
          <cell r="AB1721" t="str">
            <v>terrestrial</v>
          </cell>
          <cell r="AD1721" t="str">
            <v>origin</v>
          </cell>
          <cell r="AE1721" t="str">
            <v>yes</v>
          </cell>
          <cell r="AF1721" t="str">
            <v>unknown</v>
          </cell>
          <cell r="AG1721">
            <v>1998</v>
          </cell>
          <cell r="AH1721" t="str">
            <v>Fi Sør-Varanger: Hesseng</v>
          </cell>
          <cell r="AI1721">
            <v>10</v>
          </cell>
          <cell r="AK1721" t="str">
            <v>V</v>
          </cell>
          <cell r="AN1721">
            <v>1</v>
          </cell>
          <cell r="AO1721" t="str">
            <v>introductionTransportpollution</v>
          </cell>
          <cell r="AP1721" t="str">
            <v>Fi</v>
          </cell>
          <cell r="AQ1721">
            <v>12</v>
          </cell>
          <cell r="AR1721">
            <v>2</v>
          </cell>
          <cell r="AS1721">
            <v>24</v>
          </cell>
          <cell r="AT1721">
            <v>16</v>
          </cell>
          <cell r="AU1721">
            <v>24</v>
          </cell>
          <cell r="AV1721">
            <v>100</v>
          </cell>
          <cell r="AW1721" t="str">
            <v>Ingen kjent effekt</v>
          </cell>
          <cell r="AX1721" t="str">
            <v>Ingen kjent effekt</v>
          </cell>
          <cell r="BC1721" t="str">
            <v>Ingen kjent effekt</v>
          </cell>
          <cell r="BD1721" t="str">
            <v>Ingen kjent effekt</v>
          </cell>
          <cell r="BE1721" t="str">
            <v>no</v>
          </cell>
          <cell r="BF1721" t="str">
            <v>no</v>
          </cell>
          <cell r="BK1721" t="str">
            <v>temperate_boreal:Europe|temperate_nemoral:Europe</v>
          </cell>
          <cell r="BM1721" t="str">
            <v>temperate_boreal:Europe|temperate_nemoral:Europe</v>
          </cell>
          <cell r="BO1721">
            <v>2</v>
          </cell>
          <cell r="BP1721" t="str">
            <v>X</v>
          </cell>
          <cell r="BR1721" t="str">
            <v>RedListCategoryLevel</v>
          </cell>
          <cell r="BT1721">
            <v>1</v>
          </cell>
          <cell r="BW1721" t="str">
            <v>SpreadYearlyIncreaseCalculatedExpansionSpeed</v>
          </cell>
          <cell r="BX1721">
            <v>0</v>
          </cell>
          <cell r="BY1721">
            <v>1</v>
          </cell>
          <cell r="CB1721" t="str">
            <v>T40,T41</v>
          </cell>
          <cell r="CC1721">
            <v>1</v>
          </cell>
          <cell r="CH1721">
            <v>1</v>
          </cell>
          <cell r="CM1721">
            <v>1</v>
          </cell>
          <cell r="CQ1721">
            <v>1</v>
          </cell>
          <cell r="CU1721">
            <v>1</v>
          </cell>
          <cell r="CX1721">
            <v>0</v>
          </cell>
          <cell r="CY1721">
            <v>1</v>
          </cell>
          <cell r="DB1721">
            <v>0</v>
          </cell>
          <cell r="DC1721" t="str">
            <v>&lt;p&gt;Sjuhornmarikåpe &lt;em&gt;Alchemilla heptagona &lt;/em&gt;er en langlevd flerårig urt med aseksuell frøreproduksjon og med klonal vekst med jordstengler. Arten er opprinnelig fra Baltikum og Nordvest-Russland.&lt;/p&gt;</v>
          </cell>
          <cell r="DD1721" t="str">
            <v>&lt;p&gt;Sjuhornmarikåpe er bare funnet i Fi Sør-Varanger. Den ble først funnet ved Kirkenes camping på Hesseng i 1998 (senere samlet i 2004 og 2007) og senere ved Snevejordet i Bøkfjorden i 2000 (samlet igjen i 2004) og på Jakobsnes i Bøkfjorden (samlet 2009). Disse forekomstene er knyttet til kjente militærplasser i 1944-1945 og har trolig vært stabile fra den tid.&lt;/p&gt;</v>
          </cell>
          <cell r="DE1721" t="str">
            <v>Sjuhornmarikåpe kom til Fi Sør-Varanger med russiske tropper og deres hester under andre verdenskrig (Piirainen &amp; Alm 2001).</v>
          </cell>
          <cell r="DF1721" t="str">
            <v>Invasjonspotensialet er lite, med usikkerhet til begrenset, en kombinasjon av begrenset /til moderat) median levetid og liten (ingen) ekspansjonshastighet. Arten har stabil forekomst i Norge (frøreproduksjon pluss klonalt vegetativt). Arten har ikke vist tegn på ekspansjon sjøl om den har holdt seg i over 70 år på plassene.</v>
          </cell>
          <cell r="DG1721" t="str">
            <v>Ingen kjent negativ økologisk effekt er knyttet til arten.</v>
          </cell>
          <cell r="DH1721" t="str">
            <v>&lt;p&gt;Arten vurderes til ingen kjent økologisk risiko, med usikkerhet til låg økologisk risiko, og bare på grunn av invasjonspotensialet. Det er heller ikke forventet noen endring i risiko de neste 50 år.&lt;/p&gt;</v>
          </cell>
          <cell r="DI1721">
            <v>1</v>
          </cell>
        </row>
        <row r="1722">
          <cell r="B1722" t="str">
            <v>Vancouveria hexandra</v>
          </cell>
          <cell r="C1722" t="str">
            <v>(Hook.) C.Morren &amp; Decne.</v>
          </cell>
          <cell r="E1722">
            <v>141062</v>
          </cell>
          <cell r="F1722">
            <v>170200</v>
          </cell>
          <cell r="G1722" t="str">
            <v>ExpertGroups/Karplanter/N</v>
          </cell>
          <cell r="H1722" t="str">
            <v>Karplanter</v>
          </cell>
          <cell r="I1722" t="str">
            <v>Karplanter</v>
          </cell>
          <cell r="J1722" t="str">
            <v>AlienSpecie</v>
          </cell>
          <cell r="N1722">
            <v>1</v>
          </cell>
          <cell r="Q1722">
            <v>1</v>
          </cell>
          <cell r="T1722" t="str">
            <v>NK</v>
          </cell>
          <cell r="U1722">
            <v>1</v>
          </cell>
          <cell r="V1722" t="str">
            <v>1,1</v>
          </cell>
          <cell r="AA1722">
            <v>2002</v>
          </cell>
          <cell r="AB1722" t="str">
            <v>terrestrial</v>
          </cell>
          <cell r="AD1722" t="str">
            <v>unknown</v>
          </cell>
          <cell r="AE1722" t="str">
            <v>no</v>
          </cell>
          <cell r="AF1722" t="str">
            <v>unknown</v>
          </cell>
          <cell r="AG1722">
            <v>2002</v>
          </cell>
          <cell r="AH1722" t="str">
            <v>Oslo: Malmøyas N-del</v>
          </cell>
          <cell r="AI1722">
            <v>10</v>
          </cell>
          <cell r="AJ1722" t="str">
            <v>V</v>
          </cell>
          <cell r="AL1722">
            <v>1</v>
          </cell>
          <cell r="AM1722" t="str">
            <v>importDirect</v>
          </cell>
          <cell r="AN1722">
            <v>1</v>
          </cell>
          <cell r="AO1722" t="str">
            <v>introductionEscaped</v>
          </cell>
          <cell r="AP1722" t="str">
            <v>OsA</v>
          </cell>
          <cell r="AQ1722">
            <v>4</v>
          </cell>
          <cell r="AR1722">
            <v>2</v>
          </cell>
          <cell r="AS1722">
            <v>8</v>
          </cell>
          <cell r="AT1722">
            <v>1</v>
          </cell>
          <cell r="AU1722">
            <v>8</v>
          </cell>
          <cell r="AV1722">
            <v>0</v>
          </cell>
          <cell r="AW1722" t="str">
            <v>Ingen kjent effekt</v>
          </cell>
          <cell r="AX1722" t="str">
            <v>Ingen kjent effekt</v>
          </cell>
          <cell r="BC1722" t="str">
            <v>Ingen kjent effekt</v>
          </cell>
          <cell r="BD1722" t="str">
            <v>Ingen kjent effekt</v>
          </cell>
          <cell r="BE1722" t="str">
            <v>no</v>
          </cell>
          <cell r="BF1722" t="str">
            <v>no</v>
          </cell>
          <cell r="BG1722" t="str">
            <v>V</v>
          </cell>
          <cell r="BK1722" t="str">
            <v>temperate_nemoral:NorthAndCentralAmerica</v>
          </cell>
          <cell r="BM1722" t="str">
            <v>temperate_nemoral:Europe,NorthAndCentralAmerica</v>
          </cell>
          <cell r="BO1722">
            <v>2</v>
          </cell>
          <cell r="BQ1722" t="str">
            <v>X</v>
          </cell>
          <cell r="BR1722" t="str">
            <v>RedListCategoryLevel</v>
          </cell>
          <cell r="BT1722">
            <v>1</v>
          </cell>
          <cell r="BW1722" t="str">
            <v>SpreadYearlyIncreaseCalculatedExpansionSpeed</v>
          </cell>
          <cell r="BX1722">
            <v>0</v>
          </cell>
          <cell r="BY1722">
            <v>1</v>
          </cell>
          <cell r="CB1722" t="str">
            <v>T4-C-4</v>
          </cell>
          <cell r="CC1722">
            <v>1</v>
          </cell>
          <cell r="CH1722">
            <v>1</v>
          </cell>
          <cell r="CM1722">
            <v>1</v>
          </cell>
          <cell r="CQ1722">
            <v>1</v>
          </cell>
          <cell r="CU1722">
            <v>1</v>
          </cell>
          <cell r="CX1722">
            <v>0</v>
          </cell>
          <cell r="CY1722">
            <v>1</v>
          </cell>
          <cell r="DB1722">
            <v>0</v>
          </cell>
          <cell r="DC1722" t="str">
            <v>&lt;i&gt;Vancouveria hexandra&lt;/i&gt; (berberisfamilien) er en langlevd flerårig urt fra vestkysten i USA. Den formerer seg med frø. I Norge er den bare funnet en edellauvskog på baserik grunn, trolig kalk-lågurtskog.</v>
          </cell>
          <cell r="DD1722" t="str">
            <v>Arten ble først samlet på norddelen av Malmøya i Oslo i 2002, men kan ha stått der lenge (Hovind 2016). Arten ble først feilbestemt til en &lt;i&gt;Epimedium&lt;/i&gt; (bispelue).</v>
          </cell>
          <cell r="DE1722" t="str">
            <v>Arten er innført som hageplante, og er trolig direkte frøspredt ut fra hage og med videre ekspansjon, men svært lokalt.</v>
          </cell>
          <cell r="DF1722" t="str">
            <v>Invasjonspotensialet er lite. Median levetid er begrenset (med usikkerhet til lite), og det er ingen ekspansjonshastighet per i dag.</v>
          </cell>
          <cell r="DG1722" t="str">
            <v>Det er ingen kjente negative økologiske effekter knyttet til arten.</v>
          </cell>
          <cell r="DH1722" t="str">
            <v>&lt;i&gt;Vancouveria hexandra&lt;/i&gt; vurderes til ingen kjent risiko i norsk natur.</v>
          </cell>
          <cell r="DI1722">
            <v>1</v>
          </cell>
        </row>
        <row r="1723">
          <cell r="B1723" t="str">
            <v>Luzula forsteri</v>
          </cell>
          <cell r="C1723" t="str">
            <v>(Sm.) DC.</v>
          </cell>
          <cell r="D1723" t="str">
            <v>parkfrytle</v>
          </cell>
          <cell r="E1723">
            <v>59806</v>
          </cell>
          <cell r="F1723">
            <v>99846</v>
          </cell>
          <cell r="G1723" t="str">
            <v>ExpertGroups/Karplanter/N</v>
          </cell>
          <cell r="H1723" t="str">
            <v>Karplanter</v>
          </cell>
          <cell r="I1723" t="str">
            <v>Karplanter</v>
          </cell>
          <cell r="J1723" t="str">
            <v>AlienSpecie</v>
          </cell>
          <cell r="N1723">
            <v>1</v>
          </cell>
          <cell r="Q1723">
            <v>1</v>
          </cell>
          <cell r="T1723" t="str">
            <v>NK</v>
          </cell>
          <cell r="U1723">
            <v>1</v>
          </cell>
          <cell r="V1723" t="str">
            <v>1,1</v>
          </cell>
          <cell r="X1723">
            <v>2</v>
          </cell>
          <cell r="Y1723">
            <v>2</v>
          </cell>
          <cell r="Z1723">
            <v>1</v>
          </cell>
          <cell r="AA1723">
            <v>1993</v>
          </cell>
          <cell r="AB1723" t="str">
            <v>terrestrial</v>
          </cell>
          <cell r="AD1723" t="str">
            <v>origin</v>
          </cell>
          <cell r="AE1723" t="str">
            <v>yes</v>
          </cell>
          <cell r="AF1723" t="str">
            <v>unknown</v>
          </cell>
          <cell r="AG1723">
            <v>1993</v>
          </cell>
          <cell r="AH1723" t="str">
            <v>Te Kragerø: Valberg</v>
          </cell>
          <cell r="AI1723">
            <v>5</v>
          </cell>
          <cell r="AJ1723" t="str">
            <v>V</v>
          </cell>
          <cell r="AN1723">
            <v>1</v>
          </cell>
          <cell r="AO1723" t="str">
            <v>introductionTransportpollution</v>
          </cell>
          <cell r="AP1723" t="str">
            <v>Te</v>
          </cell>
          <cell r="AQ1723">
            <v>4</v>
          </cell>
          <cell r="AR1723">
            <v>2</v>
          </cell>
          <cell r="AS1723">
            <v>8</v>
          </cell>
          <cell r="AT1723">
            <v>1</v>
          </cell>
          <cell r="AU1723">
            <v>8</v>
          </cell>
          <cell r="AV1723">
            <v>0</v>
          </cell>
          <cell r="AW1723" t="str">
            <v>Ingen kjent effekt</v>
          </cell>
          <cell r="AX1723" t="str">
            <v>Ingen kjent effekt</v>
          </cell>
          <cell r="BC1723" t="str">
            <v>Ingen kjent effekt</v>
          </cell>
          <cell r="BD1723" t="str">
            <v>Ingen kjent effekt</v>
          </cell>
          <cell r="BE1723" t="str">
            <v>no</v>
          </cell>
          <cell r="BF1723" t="str">
            <v>no</v>
          </cell>
          <cell r="BG1723" t="str">
            <v>V</v>
          </cell>
          <cell r="BK1723" t="str">
            <v>temperate_nemoral:Europe|subtropic_mediterranean:Europe,Asia,Africa</v>
          </cell>
          <cell r="BM1723" t="str">
            <v>temperate_nemoral:Europe|subtropic_mediterranean:Europe,Asia,Africa</v>
          </cell>
          <cell r="BO1723">
            <v>2</v>
          </cell>
          <cell r="BR1723" t="str">
            <v>RedListCategoryLevel</v>
          </cell>
          <cell r="BT1723">
            <v>1</v>
          </cell>
          <cell r="BW1723" t="str">
            <v>SpreadYearlyIncreaseCalculatedExpansionSpeed</v>
          </cell>
          <cell r="BX1723">
            <v>0</v>
          </cell>
          <cell r="BY1723">
            <v>1</v>
          </cell>
          <cell r="CB1723" t="str">
            <v>T4,T32,T43-C-1</v>
          </cell>
          <cell r="CC1723">
            <v>1</v>
          </cell>
          <cell r="CH1723">
            <v>1</v>
          </cell>
          <cell r="CL1723" t="str">
            <v>T4,T32</v>
          </cell>
          <cell r="CM1723">
            <v>1</v>
          </cell>
          <cell r="CQ1723">
            <v>1</v>
          </cell>
          <cell r="CU1723">
            <v>1</v>
          </cell>
          <cell r="CX1723">
            <v>0</v>
          </cell>
          <cell r="CY1723">
            <v>1</v>
          </cell>
          <cell r="DB1723">
            <v>0</v>
          </cell>
          <cell r="DC1723" t="str">
            <v>&lt;p&gt;Parkfrytle &lt;em&gt;Luzula forsteri&lt;/em&gt;&lt;i&gt; &lt;/i&gt;er en flerårig urt, 10-15 cm høg. Arten stammer fra Sør- og Vest-Europa nord til Belgia og Sør-England, Nord-Afrika og Vest-Asia. Den har meget rikelig frøreproduksjon. Frøene spres med maur, dvs. over korte distanser. &lt;/p&gt;</v>
          </cell>
          <cell r="DD1723" t="str">
            <v>&lt;p&gt;Parkfrytle ble først funnet på eiendommen Valberg i Te Kragerø i 1993, i en liten, gammel park med eng- og skogpreg (Elven 1996). Arten har fått stå uoppdaget på Valberg i trolig nesten hundre år eller lengre, på en lokalitet som har vært valfartssted for botanikere like lenge. Begrunnelsen for denne tolkningen er en annen gammel parkplante som også ble oppdaget på Valberg ganske nylig (fagerfiol - &lt;em&gt;Viola suavis&lt;/em&gt;), se Nordal et al. (1999). Parkfrytle står fortsatt i beste velgående på Valberg (sist sjekket i 2016), og dette er fortsatt eneste kjente forekomst i Norden.&lt;/p&gt;</v>
          </cell>
          <cell r="DE1723" t="str">
            <v>Parkfrytle kom trolig inn med grasfrø til parken/hagen ved Valberg rundt 1900 og har siden etablert seg grundig.</v>
          </cell>
          <cell r="DF1723" t="str">
            <v>Svært lite invasjonspotensial, formelt med begrenset median levetid og ingen ekspansjon. Arten danner &amp;#233:n svær bestand, nesten dekkende over 100 x 100 m på forsommeren på Valberg. Denne forekomsten av parkfrytle er stabil og om ikke det skjer noe drastisk på eiendommen så forventer vi lang levetid. Arten viser imidlertid ingen tegn til spredning ut fra etableringsplassen.</v>
          </cell>
          <cell r="DG1723" t="str">
            <v>Parkfrytle ser ikke ut til å ut til å fortrenge eller påvirke andre arter negativt.</v>
          </cell>
          <cell r="DH1723" t="str">
            <v>&lt;p&gt;Arten vurderes til ingen kjent økologisk risiko.&lt;/p&gt;</v>
          </cell>
          <cell r="DI1723">
            <v>2</v>
          </cell>
        </row>
        <row r="1724">
          <cell r="B1724" t="str">
            <v>Phyteuma nigrum</v>
          </cell>
          <cell r="C1724" t="str">
            <v>F.W.Schmidt</v>
          </cell>
          <cell r="D1724" t="str">
            <v>svartvadderot</v>
          </cell>
          <cell r="E1724">
            <v>60922</v>
          </cell>
          <cell r="F1724">
            <v>100962</v>
          </cell>
          <cell r="G1724" t="str">
            <v>ExpertGroups/Karplanter/N</v>
          </cell>
          <cell r="H1724" t="str">
            <v>Karplanter</v>
          </cell>
          <cell r="I1724" t="str">
            <v>Karplanter</v>
          </cell>
          <cell r="J1724" t="str">
            <v>AlienSpecie</v>
          </cell>
          <cell r="N1724">
            <v>1</v>
          </cell>
          <cell r="Q1724">
            <v>1</v>
          </cell>
          <cell r="T1724" t="str">
            <v>NK</v>
          </cell>
          <cell r="U1724">
            <v>1</v>
          </cell>
          <cell r="V1724" t="str">
            <v>1,1</v>
          </cell>
          <cell r="X1724">
            <v>1</v>
          </cell>
          <cell r="Y1724">
            <v>1</v>
          </cell>
          <cell r="Z1724">
            <v>1</v>
          </cell>
          <cell r="AA1724">
            <v>1999</v>
          </cell>
          <cell r="AB1724" t="str">
            <v>terrestrial</v>
          </cell>
          <cell r="AD1724" t="str">
            <v>origin</v>
          </cell>
          <cell r="AE1724" t="str">
            <v>yes</v>
          </cell>
          <cell r="AF1724" t="str">
            <v>unknown</v>
          </cell>
          <cell r="AG1724">
            <v>1999</v>
          </cell>
          <cell r="AH1724" t="str">
            <v>Fi Sør-Varanger: Kirkenes</v>
          </cell>
          <cell r="AI1724">
            <v>5</v>
          </cell>
          <cell r="AJ1724" t="str">
            <v>V</v>
          </cell>
          <cell r="AN1724">
            <v>1</v>
          </cell>
          <cell r="AO1724" t="str">
            <v>introductionTransportpollution</v>
          </cell>
          <cell r="AP1724" t="str">
            <v>Fi</v>
          </cell>
          <cell r="AQ1724">
            <v>4</v>
          </cell>
          <cell r="AR1724">
            <v>1</v>
          </cell>
          <cell r="AS1724">
            <v>4</v>
          </cell>
          <cell r="AT1724">
            <v>1</v>
          </cell>
          <cell r="AU1724">
            <v>4</v>
          </cell>
          <cell r="AV1724">
            <v>0</v>
          </cell>
          <cell r="AW1724" t="str">
            <v>Ingen kjent effekt</v>
          </cell>
          <cell r="AX1724" t="str">
            <v>Ingen kjent effekt</v>
          </cell>
          <cell r="BC1724" t="str">
            <v>Ingen kjent effekt</v>
          </cell>
          <cell r="BD1724" t="str">
            <v>Ingen kjent effekt</v>
          </cell>
          <cell r="BE1724" t="str">
            <v>no</v>
          </cell>
          <cell r="BF1724" t="str">
            <v>no</v>
          </cell>
          <cell r="BK1724" t="str">
            <v>temperate_nemoral:Europe</v>
          </cell>
          <cell r="BM1724" t="str">
            <v>temperate_boreal:Europe|temperate_nemoral:Europe</v>
          </cell>
          <cell r="BO1724">
            <v>2</v>
          </cell>
          <cell r="BR1724" t="str">
            <v>RedListCategoryLevel</v>
          </cell>
          <cell r="BT1724">
            <v>1</v>
          </cell>
          <cell r="BW1724" t="str">
            <v>SpreadYearlyIncreaseCalculatedExpansionSpeed</v>
          </cell>
          <cell r="BX1724">
            <v>0</v>
          </cell>
          <cell r="BY1724">
            <v>1</v>
          </cell>
          <cell r="CB1724" t="str">
            <v>T4</v>
          </cell>
          <cell r="CC1724">
            <v>1</v>
          </cell>
          <cell r="CH1724">
            <v>1</v>
          </cell>
          <cell r="CM1724">
            <v>1</v>
          </cell>
          <cell r="CQ1724">
            <v>1</v>
          </cell>
          <cell r="CU1724">
            <v>1</v>
          </cell>
          <cell r="CX1724">
            <v>0</v>
          </cell>
          <cell r="CY1724">
            <v>1</v>
          </cell>
          <cell r="DB1724">
            <v>0</v>
          </cell>
          <cell r="DC1724" t="str">
            <v>Svartvadderot &lt;em&gt;Phyteuma nigrum &lt;/em&gt;er en flerårig urt fra Mellom-Europa. Arten har noe klonal vekst med jordstengler. Den har frøformering, men er utkryssende. Alm et al. (2000) finner det sannsynlig at svartvadderot setter modne frø i Sør-Varanger.</v>
          </cell>
          <cell r="DD1724" t="str">
            <v>&lt;p&gt;Arten ble i 1999, 2009 og 2011 funnet på to steder i Fi Sør-Varanger, i Kirkenes-området nær kjente tyske militæranlegg fra andre verdenskrig. Arten har opplagt stått her siden krigen, og det er sannsynlig at det har vært flere forekomster. Det vi ser i dag, 60-70 år etter innførselen, er trolig gjenstående rester. &lt;br/&gt;&lt;/p&gt;</v>
          </cell>
          <cell r="DE1724" t="str">
            <v>Svartvadderot er kommet inn med tysk hestef&amp;#244:r.</v>
          </cell>
          <cell r="DF1724" t="str">
            <v>Invasjonspotensialet er lite, med begrenset median levetid og ingen ekspansjon. Svartvadderot har trolig hatt stabil forekomst i Norge i 70 år.</v>
          </cell>
          <cell r="DG1724" t="str">
            <v>Ingen kjente negative økologiske effekter er knyttet til arten.</v>
          </cell>
          <cell r="DH1724" t="str">
            <v>&lt;p&gt;Svartvadderot vurderes til ingen kjent økologisk risiko.&lt;/p&gt;</v>
          </cell>
          <cell r="DI1724">
            <v>1</v>
          </cell>
        </row>
        <row r="1725">
          <cell r="B1725" t="str">
            <v>Androsace elongata</v>
          </cell>
          <cell r="C1725" t="str">
            <v>L.</v>
          </cell>
          <cell r="D1725" t="str">
            <v>ugrasnøkkel</v>
          </cell>
          <cell r="E1725">
            <v>61828</v>
          </cell>
          <cell r="F1725">
            <v>101868</v>
          </cell>
          <cell r="G1725" t="str">
            <v>ExpertGroups/Karplanter/N</v>
          </cell>
          <cell r="H1725" t="str">
            <v>Karplanter</v>
          </cell>
          <cell r="I1725" t="str">
            <v>Karplanter</v>
          </cell>
          <cell r="J1725" t="str">
            <v>AlienSpecie</v>
          </cell>
          <cell r="N1725">
            <v>1</v>
          </cell>
          <cell r="Q1725">
            <v>1</v>
          </cell>
          <cell r="T1725" t="str">
            <v>NK</v>
          </cell>
          <cell r="U1725">
            <v>1</v>
          </cell>
          <cell r="V1725" t="str">
            <v>1,1</v>
          </cell>
          <cell r="X1725">
            <v>1</v>
          </cell>
          <cell r="Y1725">
            <v>1</v>
          </cell>
          <cell r="Z1725">
            <v>1</v>
          </cell>
          <cell r="AA1725">
            <v>1888</v>
          </cell>
          <cell r="AB1725" t="str">
            <v>terrestrial</v>
          </cell>
          <cell r="AD1725" t="str">
            <v>unknown</v>
          </cell>
          <cell r="AE1725" t="str">
            <v>yes</v>
          </cell>
          <cell r="AF1725" t="str">
            <v>unknown</v>
          </cell>
          <cell r="AG1725">
            <v>1888</v>
          </cell>
          <cell r="AH1725" t="str">
            <v>Oslo: Tøyen, "Ugræs i Tøienhaven (i Mængde)"</v>
          </cell>
          <cell r="AI1725">
            <v>1</v>
          </cell>
          <cell r="AJ1725" t="str">
            <v>V</v>
          </cell>
          <cell r="AL1725">
            <v>1</v>
          </cell>
          <cell r="AM1725" t="str">
            <v>importDirect</v>
          </cell>
          <cell r="AN1725">
            <v>1</v>
          </cell>
          <cell r="AO1725" t="str">
            <v>spreadNaturalDispersal</v>
          </cell>
          <cell r="AP1725" t="str">
            <v>OsA</v>
          </cell>
          <cell r="AQ1725">
            <v>4</v>
          </cell>
          <cell r="AR1725">
            <v>1</v>
          </cell>
          <cell r="AS1725">
            <v>4</v>
          </cell>
          <cell r="AT1725">
            <v>1</v>
          </cell>
          <cell r="AU1725">
            <v>4</v>
          </cell>
          <cell r="AV1725">
            <v>100</v>
          </cell>
          <cell r="AW1725" t="str">
            <v>Ingen kjent effekt</v>
          </cell>
          <cell r="AX1725" t="str">
            <v>Ingen kjent effekt</v>
          </cell>
          <cell r="BC1725" t="str">
            <v>Ingen kjent effekt</v>
          </cell>
          <cell r="BD1725" t="str">
            <v>Ingen kjent effekt</v>
          </cell>
          <cell r="BE1725" t="str">
            <v>no</v>
          </cell>
          <cell r="BF1725" t="str">
            <v>no</v>
          </cell>
          <cell r="BK1725" t="str">
            <v>temperate_nemoral:Europe,Asia|temperate_dry:Europe,Asia</v>
          </cell>
          <cell r="BM1725" t="str">
            <v>temperate_nemoral:Europe,Asia|temperate_dry:Europe,Asia|subtropic_mediterranean:Europe,Asia,NorthAndCentralAmerica</v>
          </cell>
          <cell r="BO1725">
            <v>2</v>
          </cell>
          <cell r="BR1725" t="str">
            <v>RedListCategoryLevel</v>
          </cell>
          <cell r="BT1725">
            <v>1</v>
          </cell>
          <cell r="BW1725" t="str">
            <v>SpreadYearlyIncreaseCalculatedExpansionSpeed</v>
          </cell>
          <cell r="BX1725">
            <v>0</v>
          </cell>
          <cell r="BY1725">
            <v>1</v>
          </cell>
          <cell r="CB1725" t="str">
            <v>T35,T42</v>
          </cell>
          <cell r="CC1725">
            <v>1</v>
          </cell>
          <cell r="CH1725">
            <v>1</v>
          </cell>
          <cell r="CM1725">
            <v>1</v>
          </cell>
          <cell r="CQ1725">
            <v>1</v>
          </cell>
          <cell r="CU1725">
            <v>1</v>
          </cell>
          <cell r="CX1725">
            <v>0</v>
          </cell>
          <cell r="CY1725">
            <v>1</v>
          </cell>
          <cell r="DB1725">
            <v>0</v>
          </cell>
          <cell r="DC1725" t="str">
            <v>Ugrasnøkkel &lt;i&gt;Androsace elongata&lt;/i&gt; er en småvokst, ettårig art med stor frøproduksjon. Den stammer fra Mellom- og Øst-Europa og Kaukasus.</v>
          </cell>
          <cell r="DD1725" t="str">
            <v>&lt;p&gt;Ugrasnøkkel ble først funnet i Tøyenhagen i Oslo i 1888 og beskrevet som forekommende "i mængde". Siden har den forekommet "i mængde", helt fram til sist sommer (2017), men uten noen gang å komme seg utenfor hagegjerdet. Den vokser i blomsterbed og på andre plasser med åpen jord.&lt;/p&gt;</v>
          </cell>
          <cell r="DE1725" t="str">
            <v>Innførselsmåten er ukjent, men vi mistenker bevisst innførsel til Botanisk hage. De siste 50 (eller kanskje 100) år har den bare vært et ugras man forsøker å luke vekk.</v>
          </cell>
          <cell r="DF1725" t="str">
            <v>Invasjonspotensialet er lite, en kombinasjon av begrenset median levetid, men ingen ekspansjon.</v>
          </cell>
          <cell r="DG1725" t="str">
            <v>Ingen kjent negativ økologisk effekt er knyttet til arten.</v>
          </cell>
          <cell r="DH1725" t="str">
            <v>&lt;p&gt;Ugrasnøkkel vurderes til ingen kjent økologisk risiko. Arten har hatt &amp;#233:n stabil forekomst i Norge (frøreproduksjon) i minst 128 år. Den er bare funnet bare innafor gjerdet til Botanisk hage på Tøyen, men i og med at den ikke dyrkes (i hvert fall ikke de siste 50-100 år), er dette å definere som norsk natur for denne arten.&lt;/p&gt;</v>
          </cell>
          <cell r="DI1725">
            <v>0</v>
          </cell>
        </row>
        <row r="1726">
          <cell r="B1726" t="str">
            <v>Festuca heterophylla</v>
          </cell>
          <cell r="C1726" t="str">
            <v>Lam.</v>
          </cell>
          <cell r="D1726" t="str">
            <v>skyggesvingel</v>
          </cell>
          <cell r="E1726">
            <v>60001</v>
          </cell>
          <cell r="F1726">
            <v>100041</v>
          </cell>
          <cell r="G1726" t="str">
            <v>ExpertGroups/Karplanter/N</v>
          </cell>
          <cell r="H1726" t="str">
            <v>Karplanter</v>
          </cell>
          <cell r="I1726" t="str">
            <v>Karplanter</v>
          </cell>
          <cell r="J1726" t="str">
            <v>AlienSpecie</v>
          </cell>
          <cell r="N1726">
            <v>1</v>
          </cell>
          <cell r="Q1726">
            <v>1</v>
          </cell>
          <cell r="T1726" t="str">
            <v>NK</v>
          </cell>
          <cell r="U1726">
            <v>1</v>
          </cell>
          <cell r="V1726" t="str">
            <v>1,1</v>
          </cell>
          <cell r="X1726">
            <v>1</v>
          </cell>
          <cell r="Y1726">
            <v>1</v>
          </cell>
          <cell r="Z1726">
            <v>1</v>
          </cell>
          <cell r="AA1726">
            <v>2006</v>
          </cell>
          <cell r="AB1726" t="str">
            <v>terrestrial</v>
          </cell>
          <cell r="AD1726" t="str">
            <v>origin</v>
          </cell>
          <cell r="AE1726" t="str">
            <v>yes</v>
          </cell>
          <cell r="AF1726" t="str">
            <v>unknown</v>
          </cell>
          <cell r="AG1726">
            <v>2006</v>
          </cell>
          <cell r="AH1726" t="str">
            <v>Oslo: Bogstad</v>
          </cell>
          <cell r="AI1726">
            <v>10</v>
          </cell>
          <cell r="AJ1726" t="str">
            <v>V</v>
          </cell>
          <cell r="AL1726">
            <v>1</v>
          </cell>
          <cell r="AM1726" t="str">
            <v>importDirect</v>
          </cell>
          <cell r="AN1726">
            <v>2</v>
          </cell>
          <cell r="AO1726" t="str">
            <v>introductionEscaped,spreadNaturalDispersal</v>
          </cell>
          <cell r="AP1726" t="str">
            <v>OsA</v>
          </cell>
          <cell r="AQ1726">
            <v>4</v>
          </cell>
          <cell r="AR1726">
            <v>1</v>
          </cell>
          <cell r="AS1726">
            <v>4</v>
          </cell>
          <cell r="AT1726">
            <v>1</v>
          </cell>
          <cell r="AU1726">
            <v>4</v>
          </cell>
          <cell r="AV1726">
            <v>100</v>
          </cell>
          <cell r="AW1726" t="str">
            <v>Ingen kjent effekt</v>
          </cell>
          <cell r="AX1726" t="str">
            <v>Ingen kjent effekt</v>
          </cell>
          <cell r="BC1726" t="str">
            <v>Ingen kjent effekt</v>
          </cell>
          <cell r="BD1726" t="str">
            <v>Ingen kjent effekt</v>
          </cell>
          <cell r="BE1726" t="str">
            <v>no</v>
          </cell>
          <cell r="BF1726" t="str">
            <v>no</v>
          </cell>
          <cell r="BG1726" t="str">
            <v>V</v>
          </cell>
          <cell r="BK1726" t="str">
            <v>temperate_nemoral:Europe|subtropic_mediterranean:Europe</v>
          </cell>
          <cell r="BM1726" t="str">
            <v>temperate_nemoral:Europe|subtropic_mediterranean:Europe</v>
          </cell>
          <cell r="BO1726">
            <v>2</v>
          </cell>
          <cell r="BR1726" t="str">
            <v>RedListCategoryLevel</v>
          </cell>
          <cell r="BT1726">
            <v>1</v>
          </cell>
          <cell r="BW1726" t="str">
            <v>SpreadYearlyIncreaseCalculatedExpansionSpeed</v>
          </cell>
          <cell r="BX1726">
            <v>0</v>
          </cell>
          <cell r="BY1726">
            <v>1</v>
          </cell>
          <cell r="CB1726" t="str">
            <v>T43,T4</v>
          </cell>
          <cell r="CC1726">
            <v>1</v>
          </cell>
          <cell r="CH1726">
            <v>1</v>
          </cell>
          <cell r="CM1726">
            <v>1</v>
          </cell>
          <cell r="CQ1726">
            <v>1</v>
          </cell>
          <cell r="CU1726">
            <v>1</v>
          </cell>
          <cell r="CX1726">
            <v>0</v>
          </cell>
          <cell r="CY1726">
            <v>1</v>
          </cell>
          <cell r="DB1726">
            <v>0</v>
          </cell>
          <cell r="DC1726" t="str">
            <v>Skyggesvingel &lt;i&gt;Festuca heterophylla&lt;/i&gt; er et flerårig gras fra Mellom- og Sør-Europa med noe tuete vekst og med frøreproduksjon. Den er bare funnet i et gammelt parkanlegg.</v>
          </cell>
          <cell r="DD1726" t="str">
            <v>&lt;p&gt;Skyggesvingel ble i 2006 funnet i parken ved Bogstad gård i Oslo. Dette er det gamle parkanlegget i Oslo-området hvor det er funnet flest av de artene som kom inn med park-grasfrø fra Mellom-Europa og Danmark i siste halvdel av 1800-tallet. Vi antar at arten har stått her siden da, uoppdaget. Den er godt etablert, men viser ingen tegn til videre spredning. Den reproduserer i Norge, men trolig ikke svært effektivt da den er noe for varmekrevende.&lt;/p&gt;</v>
          </cell>
          <cell r="DE1726" t="str">
            <v>Arten ble trolig innført med grasfrø. Ingen videre spredning er kjent.</v>
          </cell>
          <cell r="DF1726" t="str">
            <v>Invasjonspotensialet er lite, en kombinasjon av begrenset median levetid, men ingen ekspansjon.</v>
          </cell>
          <cell r="DG1726" t="str">
            <v>Ingen kjent negativ økologisk effekt er knyttet til arten.</v>
          </cell>
          <cell r="DH1726" t="str">
            <v>&lt;p&gt;Skyggesvingel vurderes til ingen kjent økologisk risiko. Arten har &amp;#233:n kjent, stabil forekomst i Norge (frøreproduksjon og vegetativt), uten ekspansjon.&lt;/p&gt;</v>
          </cell>
          <cell r="DI1726">
            <v>0</v>
          </cell>
        </row>
        <row r="1727">
          <cell r="B1727" t="str">
            <v>Tsuga canadensis</v>
          </cell>
          <cell r="C1727" t="str">
            <v>(L.) Carrière</v>
          </cell>
          <cell r="D1727" t="str">
            <v>kanadahemlokk</v>
          </cell>
          <cell r="E1727">
            <v>85682</v>
          </cell>
          <cell r="F1727">
            <v>128803</v>
          </cell>
          <cell r="G1727" t="str">
            <v>ExpertGroups/Karplanter/N</v>
          </cell>
          <cell r="H1727" t="str">
            <v>Karplanter</v>
          </cell>
          <cell r="I1727" t="str">
            <v>Karplanter</v>
          </cell>
          <cell r="J1727" t="str">
            <v>AlienSpecie</v>
          </cell>
          <cell r="N1727">
            <v>1</v>
          </cell>
          <cell r="P1727" t="str">
            <v>V</v>
          </cell>
          <cell r="Q1727">
            <v>1</v>
          </cell>
          <cell r="T1727" t="str">
            <v>NK</v>
          </cell>
          <cell r="U1727">
            <v>1</v>
          </cell>
          <cell r="V1727" t="str">
            <v>1,1</v>
          </cell>
          <cell r="W1727" t="str">
            <v>LO</v>
          </cell>
          <cell r="X1727">
            <v>1</v>
          </cell>
          <cell r="Y1727">
            <v>1</v>
          </cell>
          <cell r="Z1727">
            <v>1</v>
          </cell>
          <cell r="AA1727">
            <v>2007</v>
          </cell>
          <cell r="AB1727" t="str">
            <v>terrestrial</v>
          </cell>
          <cell r="AD1727" t="str">
            <v>unknown</v>
          </cell>
          <cell r="AE1727" t="str">
            <v>yes</v>
          </cell>
          <cell r="AF1727" t="str">
            <v>unknown</v>
          </cell>
          <cell r="AG1727">
            <v>2007</v>
          </cell>
          <cell r="AH1727" t="str">
            <v>Ak Nannestad: Tømte</v>
          </cell>
          <cell r="AI1727">
            <v>30</v>
          </cell>
          <cell r="AJ1727" t="str">
            <v>V</v>
          </cell>
          <cell r="AL1727">
            <v>2</v>
          </cell>
          <cell r="AM1727" t="str">
            <v>importDirect</v>
          </cell>
          <cell r="AN1727">
            <v>1</v>
          </cell>
          <cell r="AO1727" t="str">
            <v>spreadEscaped</v>
          </cell>
          <cell r="AP1727" t="str">
            <v>OsA</v>
          </cell>
          <cell r="AQ1727">
            <v>4</v>
          </cell>
          <cell r="AR1727">
            <v>5</v>
          </cell>
          <cell r="AS1727">
            <v>20</v>
          </cell>
          <cell r="AT1727">
            <v>1</v>
          </cell>
          <cell r="AU1727">
            <v>40</v>
          </cell>
          <cell r="AV1727">
            <v>0</v>
          </cell>
          <cell r="AW1727" t="str">
            <v>Ingen kjent effekt</v>
          </cell>
          <cell r="AX1727" t="str">
            <v>Ingen kjent effekt</v>
          </cell>
          <cell r="BC1727" t="str">
            <v>Ingen kjent effekt</v>
          </cell>
          <cell r="BD1727" t="str">
            <v>Ingen kjent effekt</v>
          </cell>
          <cell r="BE1727" t="str">
            <v>no</v>
          </cell>
          <cell r="BF1727" t="str">
            <v>no</v>
          </cell>
          <cell r="BK1727" t="str">
            <v>temperate_boreal:NorthAndCentralAmerica|temperate_nemoral:NorthAndCentralAmerica</v>
          </cell>
          <cell r="BM1727" t="str">
            <v>temperate_boreal:NorthAndCentralAmerica|temperate_nemoral:Europe,Oceania,NorthAndCentralAmerica</v>
          </cell>
          <cell r="BO1727">
            <v>2</v>
          </cell>
          <cell r="BP1727" t="str">
            <v>X</v>
          </cell>
          <cell r="BR1727" t="str">
            <v>RedListCategoryLevel</v>
          </cell>
          <cell r="BT1727">
            <v>1</v>
          </cell>
          <cell r="BW1727" t="str">
            <v>SpreadYearlyIncreaseCalculatedExpansionSpeed</v>
          </cell>
          <cell r="BX1727">
            <v>0</v>
          </cell>
          <cell r="BY1727">
            <v>1</v>
          </cell>
          <cell r="CB1727" t="str">
            <v>T4</v>
          </cell>
          <cell r="CC1727">
            <v>1</v>
          </cell>
          <cell r="CH1727">
            <v>1</v>
          </cell>
          <cell r="CM1727">
            <v>1</v>
          </cell>
          <cell r="CQ1727">
            <v>1</v>
          </cell>
          <cell r="CU1727">
            <v>1</v>
          </cell>
          <cell r="CX1727">
            <v>0</v>
          </cell>
          <cell r="CY1727">
            <v>1</v>
          </cell>
          <cell r="DB1727">
            <v>0</v>
          </cell>
          <cell r="DC1727" t="str">
            <v>Kanadahemlokk &lt;em&gt;Tsuga canadensis &lt;/em&gt;kommer fra østlige Canada og er et lite tre med frøreproduksjon. Frøene spres med vind. Arten dyrkes lite i Norge, mest som prydtre.</v>
          </cell>
          <cell r="DD1727" t="str">
            <v>&lt;p&gt;Kanadahemlokk er funnet forvillet og i begynnende etablering i 2007 på ett sted: Ak Hurdal: mellom Tømte gård og Bjørkelund, "flere gml trær og ca 10 småplanter rundt 1 m høye". Arten er lite krevende, tilpasset norske forhold, og kan begynne å ekspandere. Den plantes imidlertid for sjelden til å få noen særlig innvirkning. Vi har ennå ikke sett etablering ut fra trær dyrket i hager, men det er å forvente.&lt;/p&gt;</v>
          </cell>
          <cell r="DE1727" t="str">
            <v>Innført som skogs- og hagetre. Vindspredning av frø, over nokså små avstander (under 100 m).</v>
          </cell>
          <cell r="DF1727" t="str">
            <v>Invasjonspotensialet er lite, med usikkerhet til begrenset, som en kombinasjon av begrenset (til moderat) median levetid og ingen ekspansjon (foreløpig). Arten er imidlertid godt egnet for norsk natur og klima, og ekspansjonspotensialet kan være større enn våre beregninger tilsier.</v>
          </cell>
          <cell r="DG1727" t="str">
            <v>Ingen kjent negativ økologisk effekt er knyttet til arten.</v>
          </cell>
          <cell r="DH1727" t="str">
            <v>&lt;p&gt;Kanadahemlokk vurderes til ingen kjent økologisk risiko, med usikkerhet til låg risiko. Arten plantes for sjelden til å få noen særlig innvirkning.&lt;/p&gt;</v>
          </cell>
          <cell r="DI1727">
            <v>0</v>
          </cell>
        </row>
        <row r="1728">
          <cell r="B1728" t="str">
            <v>Pinus peuce</v>
          </cell>
          <cell r="C1728" t="str">
            <v>Griseb.</v>
          </cell>
          <cell r="D1728" t="str">
            <v>silkefuru</v>
          </cell>
          <cell r="E1728">
            <v>63782</v>
          </cell>
          <cell r="F1728">
            <v>103822</v>
          </cell>
          <cell r="G1728" t="str">
            <v>ExpertGroups/Karplanter/N</v>
          </cell>
          <cell r="H1728" t="str">
            <v>Karplanter</v>
          </cell>
          <cell r="I1728" t="str">
            <v>Karplanter</v>
          </cell>
          <cell r="J1728" t="str">
            <v>AlienSpecie</v>
          </cell>
          <cell r="N1728">
            <v>2</v>
          </cell>
          <cell r="P1728" t="str">
            <v>V</v>
          </cell>
          <cell r="Q1728">
            <v>1</v>
          </cell>
          <cell r="T1728" t="str">
            <v>LO</v>
          </cell>
          <cell r="U1728">
            <v>2</v>
          </cell>
          <cell r="V1728" t="str">
            <v>2AB,1</v>
          </cell>
          <cell r="X1728">
            <v>4</v>
          </cell>
          <cell r="Y1728">
            <v>2</v>
          </cell>
          <cell r="Z1728">
            <v>4</v>
          </cell>
          <cell r="AA1728" t="str">
            <v>1900-1949</v>
          </cell>
          <cell r="AB1728" t="str">
            <v>terrestrial</v>
          </cell>
          <cell r="AD1728" t="str">
            <v>unknown</v>
          </cell>
          <cell r="AE1728" t="str">
            <v>yes</v>
          </cell>
          <cell r="AF1728" t="str">
            <v>unknown</v>
          </cell>
          <cell r="AI1728">
            <v>50</v>
          </cell>
          <cell r="AJ1728" t="str">
            <v>V</v>
          </cell>
          <cell r="AL1728">
            <v>2</v>
          </cell>
          <cell r="AM1728" t="str">
            <v>importDirect</v>
          </cell>
          <cell r="AN1728">
            <v>3</v>
          </cell>
          <cell r="AO1728" t="str">
            <v>introductionEscaped</v>
          </cell>
          <cell r="AP1728" t="str">
            <v>OsA,Aa,Ho,St</v>
          </cell>
          <cell r="AQ1728">
            <v>16</v>
          </cell>
          <cell r="AR1728">
            <v>10</v>
          </cell>
          <cell r="AS1728">
            <v>160</v>
          </cell>
          <cell r="AT1728">
            <v>68500</v>
          </cell>
          <cell r="AU1728">
            <v>320</v>
          </cell>
          <cell r="AV1728">
            <v>100</v>
          </cell>
          <cell r="AW1728" t="str">
            <v>Ingen kjent effekt</v>
          </cell>
          <cell r="AX1728" t="str">
            <v>Ingen kjent effekt</v>
          </cell>
          <cell r="BC1728" t="str">
            <v>Ingen kjent effekt</v>
          </cell>
          <cell r="BD1728" t="str">
            <v>Ingen kjent effekt</v>
          </cell>
          <cell r="BE1728" t="str">
            <v>no</v>
          </cell>
          <cell r="BF1728" t="str">
            <v>no</v>
          </cell>
          <cell r="BK1728" t="str">
            <v>temperate_nemoral:Europe|subtropic_mediterranean:Europe</v>
          </cell>
          <cell r="BM1728" t="str">
            <v>temperate_nemoral:Europe|subtropic_mediterranean:Europe</v>
          </cell>
          <cell r="BO1728">
            <v>2</v>
          </cell>
          <cell r="BP1728" t="str">
            <v>X</v>
          </cell>
          <cell r="BR1728" t="str">
            <v>RedListCategoryLevel</v>
          </cell>
          <cell r="BT1728">
            <v>2</v>
          </cell>
          <cell r="BW1728" t="str">
            <v>SpreadYearlyIncreaseCalculatedExpansionSpeed</v>
          </cell>
          <cell r="BX1728">
            <v>123.69</v>
          </cell>
          <cell r="BY1728">
            <v>1</v>
          </cell>
          <cell r="CB1728" t="str">
            <v>T35,T43,T4</v>
          </cell>
          <cell r="CC1728">
            <v>1</v>
          </cell>
          <cell r="CH1728">
            <v>1</v>
          </cell>
          <cell r="CM1728">
            <v>1</v>
          </cell>
          <cell r="CQ1728">
            <v>1</v>
          </cell>
          <cell r="CU1728">
            <v>1</v>
          </cell>
          <cell r="CX1728">
            <v>0</v>
          </cell>
          <cell r="CY1728">
            <v>1</v>
          </cell>
          <cell r="DB1728">
            <v>0</v>
          </cell>
          <cell r="DC1728" t="str">
            <v>Silkefuru &lt;em&gt;Pinus peuce&lt;/em&gt; er en femnålet furuart som er blitt innført til Norge som prydtre fra Balkan etter 1900. For mer informasjon om skogskjøtsel av arten, se Børset (1985). Arten har vindspredte frø.</v>
          </cell>
          <cell r="DD1728" t="str">
            <v>&lt;p&gt;Det finnes noen få forsøksbestand i skog nordover til Troms: ellers er arten i bruk i hager og parker. Arten er funnet forvillet i Ho Voss 1994, Ak Ås 2005, AA Risør 2003 og ST Trondheim 2013. Forvillete bartrær er sterkt underrepresentert i de botaniske innsamlingene, og funnfrekvensene gir knapt noe realistisk bilde av hvor mye vi har av dem. Det kan tenkes at vi har noe mer silkefuru i norsk natur enn disse funnene antyder.&lt;/p&gt;&lt;p&gt; &lt;/p&gt;</v>
          </cell>
          <cell r="DE1728" t="str">
            <v>Silkefuru plantes i svært lite omfang, hovedsakelig som prydpre i større hager og parker. Det foreligger dokumentasjon av spredning fra ett forsøksfelt i Ak Ås (Østraat 1999, Tonjer 2011), men spredningen derfra er ikke tilstrekkelig til å opprettholde bestand over tid uten kultivering. Frøforvilling er rapportert fra Ak Ås i 2003 og trolig Ho Voss i 1994.</v>
          </cell>
          <cell r="DF1728" t="str">
            <v>Arten har et begrenset invasjonspotensial (med usikkerhet til moderat), som kombinasjon av begrenset (til moderat) median levetid og begrenset ekspansjonshastighet.</v>
          </cell>
          <cell r="DG1728" t="str">
            <v>Silkefuru vurderes til ingen kjent økologisk effekt. Arten har vært opplyst som mellomvert for solbærfiltrust &lt;em&gt;Cronartium ribicola&lt;/em&gt;, en alvorlig skadesopp som angriper de stedegne artene villrips og solbær: se Hummer (2000) og Kaitera et al. (2003). Ifølge Farjon (2017) er imidlertid silkefuru resistent i motsetning til en del andre femnålete furuarter.</v>
          </cell>
          <cell r="DH1728" t="str">
            <v>&lt;p&gt;Silkefuru vurderes til låg økologisk risiko, og bare på grunn invasjonspotensialet. Endringen fra forrige vurderingsrunde i 2012, hvor den ble vurdert til høy økologisk risiko, skyldes at vi nå har dokumentasjon på at arten ikke er vektor for sykdomsoverføring.&lt;br/&gt;&lt;/p&gt;</v>
          </cell>
          <cell r="DI1728">
            <v>6</v>
          </cell>
        </row>
        <row r="1729">
          <cell r="B1729" t="str">
            <v>Eschscholzia caespitosa</v>
          </cell>
          <cell r="C1729" t="str">
            <v>Benth.</v>
          </cell>
          <cell r="E1729">
            <v>84805</v>
          </cell>
          <cell r="F1729">
            <v>127942</v>
          </cell>
          <cell r="G1729" t="str">
            <v>ExpertGroups/Karplanter/N</v>
          </cell>
          <cell r="H1729" t="str">
            <v>Karplanter</v>
          </cell>
          <cell r="I1729" t="str">
            <v>Karplanter</v>
          </cell>
          <cell r="J1729" t="str">
            <v>NotApplicable</v>
          </cell>
          <cell r="M1729" t="str">
            <v>canNotEstablishWithin50years</v>
          </cell>
          <cell r="AA1729">
            <v>2006</v>
          </cell>
          <cell r="AB1729" t="str">
            <v>terrestrial</v>
          </cell>
          <cell r="AD1729" t="str">
            <v>unknown</v>
          </cell>
          <cell r="AE1729" t="str">
            <v>no</v>
          </cell>
          <cell r="AF1729" t="str">
            <v>unknown</v>
          </cell>
          <cell r="AI1729">
            <v>1</v>
          </cell>
          <cell r="AJ1729" t="str">
            <v>V</v>
          </cell>
          <cell r="AW1729" t="str">
            <v>Ingen kjent effekt</v>
          </cell>
          <cell r="AX1729" t="str">
            <v>Ingen kjent effekt</v>
          </cell>
          <cell r="BC1729" t="str">
            <v>Ingen kjent effekt</v>
          </cell>
          <cell r="BD1729" t="str">
            <v>Ingen kjent effekt</v>
          </cell>
          <cell r="BK1729" t="str">
            <v>subtropic_mediterranean:NorthAndCentralAmerica</v>
          </cell>
          <cell r="BM1729" t="str">
            <v>subtropic_mediterranean:NorthAndCentralAmerica</v>
          </cell>
          <cell r="DI1729">
            <v>0</v>
          </cell>
        </row>
        <row r="1730">
          <cell r="B1730" t="str">
            <v>Inula britannica</v>
          </cell>
          <cell r="C1730" t="str">
            <v>L.</v>
          </cell>
          <cell r="D1730" t="str">
            <v>lodnealant</v>
          </cell>
          <cell r="E1730">
            <v>60671</v>
          </cell>
          <cell r="F1730">
            <v>100711</v>
          </cell>
          <cell r="G1730" t="str">
            <v>ExpertGroups/Karplanter/N</v>
          </cell>
          <cell r="H1730" t="str">
            <v>Karplanter</v>
          </cell>
          <cell r="I1730" t="str">
            <v>Karplanter</v>
          </cell>
          <cell r="J1730" t="str">
            <v>DoorKnocker</v>
          </cell>
          <cell r="K1730" t="str">
            <v>doRiskAssessment</v>
          </cell>
          <cell r="N1730">
            <v>1</v>
          </cell>
          <cell r="Q1730">
            <v>1</v>
          </cell>
          <cell r="T1730" t="str">
            <v>NK</v>
          </cell>
          <cell r="U1730">
            <v>1</v>
          </cell>
          <cell r="V1730" t="str">
            <v>1,1</v>
          </cell>
          <cell r="X1730">
            <v>1</v>
          </cell>
          <cell r="Y1730">
            <v>1</v>
          </cell>
          <cell r="Z1730">
            <v>1</v>
          </cell>
          <cell r="AA1730">
            <v>1902</v>
          </cell>
          <cell r="AB1730" t="str">
            <v>terrestrial</v>
          </cell>
          <cell r="AD1730" t="str">
            <v>origin</v>
          </cell>
          <cell r="AE1730" t="str">
            <v>yes</v>
          </cell>
          <cell r="AF1730" t="str">
            <v>unknown</v>
          </cell>
          <cell r="AG1730">
            <v>1946</v>
          </cell>
          <cell r="AH1730" t="str">
            <v>Ak Bærum: Sandvika</v>
          </cell>
          <cell r="AI1730">
            <v>5</v>
          </cell>
          <cell r="AJ1730" t="str">
            <v>V</v>
          </cell>
          <cell r="AN1730">
            <v>2</v>
          </cell>
          <cell r="AO1730" t="str">
            <v>introductionTransportpollution,introductionStowaway</v>
          </cell>
          <cell r="AQ1730">
            <v>0</v>
          </cell>
          <cell r="AS1730">
            <v>0</v>
          </cell>
          <cell r="AT1730">
            <v>0</v>
          </cell>
          <cell r="AU1730">
            <v>12</v>
          </cell>
          <cell r="AW1730" t="str">
            <v>Ingen kjent effekt</v>
          </cell>
          <cell r="AX1730" t="str">
            <v>Ingen kjent effekt</v>
          </cell>
          <cell r="BC1730" t="str">
            <v>Ingen kjent effekt</v>
          </cell>
          <cell r="BD1730" t="str">
            <v>Ingen kjent effekt</v>
          </cell>
          <cell r="BE1730" t="str">
            <v>no</v>
          </cell>
          <cell r="BF1730" t="str">
            <v>no</v>
          </cell>
          <cell r="BG1730" t="str">
            <v>V</v>
          </cell>
          <cell r="BK1730" t="str">
            <v>temperate_nemoral:Europe,Asia|temperate_dry:Europe,Asia|subtropic_mediterranean:Europe,Asia|subtropic_humid:Asia</v>
          </cell>
          <cell r="BM1730" t="str">
            <v>temperate_nemoral:Europe,Asia|temperate_dry:Europe,Asia|subtropic_mediterranean:Europe,Asia|subtropic_humid:Asia</v>
          </cell>
          <cell r="BO1730">
            <v>1</v>
          </cell>
          <cell r="BR1730" t="str">
            <v>RedListCategoryLevel</v>
          </cell>
          <cell r="BT1730">
            <v>1</v>
          </cell>
          <cell r="BW1730" t="str">
            <v>SpreadYearlyLiteratureData</v>
          </cell>
          <cell r="BX1730">
            <v>39</v>
          </cell>
          <cell r="BY1730">
            <v>1</v>
          </cell>
          <cell r="CC1730">
            <v>1</v>
          </cell>
          <cell r="CH1730">
            <v>1</v>
          </cell>
          <cell r="CM1730">
            <v>1</v>
          </cell>
          <cell r="CQ1730">
            <v>1</v>
          </cell>
          <cell r="CU1730">
            <v>1</v>
          </cell>
          <cell r="CX1730">
            <v>0</v>
          </cell>
          <cell r="CY1730">
            <v>1</v>
          </cell>
          <cell r="DB1730">
            <v>0</v>
          </cell>
          <cell r="DC1730" t="str">
            <v>Lodnealant &lt;em&gt;Inula britannica &lt;/em&gt;er en flerårig urt, vidt utbredt i Eurasia, og finnes som hjemlig nord til Sør- og Sørøst-Skandinavia. Den formerer seg med frø. Fruktene spres med vind.</v>
          </cell>
          <cell r="DD1730" t="str">
            <v>&lt;p&gt;Lodnealant har reprodusert og dannet bestander i Norge, kanskje i Oslo på Bygdøy og ved Frognerkilen etter de første funnene i 1902-1903. Innførselsmåten er ikke kjent, men dette er perioden da Bygdøy og Frognerkilen var ballastjord-deponier. De mer langvarige etableringene var i Sandvika-Kadettangen-området i Ak Bærum - dokumentert i samlingene 1946-1970, men sett her fram til 1990-tallet (R. Elven pers. medd.) - og to steder i VA Kristiansand 1957-1964. To tilfeldige funn etter 2000 har ikke ført til noen mer varig etablering, såvidt vi vet: Vf Sandefjord: Varden avfallsdeponi 2004 og Tjøme: Grepan, på veikant 2015. Arten har potensial for å etablere permanente bestander i Norge, men synes å innføres ytterst sjelden. Pr. i dag er den å regne som en utdødd fremmed art, men på grunn av potensialet for etablering kategoriserer vi den som en dørstokk-art.&lt;/p&gt;</v>
          </cell>
          <cell r="DE1730" t="str">
            <v>Arten er trolig innført med ballastjord og grasfrø, med knapt noen spredning fra innførselsstedene.</v>
          </cell>
          <cell r="DF1730" t="str">
            <v>Invasjonspotensialet er lågt, uten etablert forekomst og med ingen ekspansjon i dag og heller ingen særlig forventet de kommende 50 år.</v>
          </cell>
          <cell r="DG1730" t="str">
            <v>Ingen kjent negativ økologisk effekt er knyttet til arten.</v>
          </cell>
          <cell r="DH1730" t="str">
            <v>&lt;p&gt;Lodnealant vurderes som dørstokkart og vurderes til ingen kjent økologisk risiko. Arten har hatt stabil forekomst i Norge (frøreproduksjon), men har det ikke lengre. Den er å regne som utdødd, men kan etablere seg igjen.&lt;/p&gt;</v>
          </cell>
          <cell r="DI1730">
            <v>0</v>
          </cell>
        </row>
        <row r="1731">
          <cell r="B1731" t="str">
            <v>Iris aphylla</v>
          </cell>
          <cell r="C1731" t="str">
            <v>L.</v>
          </cell>
          <cell r="E1731">
            <v>102359</v>
          </cell>
          <cell r="F1731">
            <v>143490</v>
          </cell>
          <cell r="G1731" t="str">
            <v>ExpertGroups/Karplanter/N</v>
          </cell>
          <cell r="H1731" t="str">
            <v>Karplanter</v>
          </cell>
          <cell r="I1731" t="str">
            <v>Karplanter</v>
          </cell>
          <cell r="J1731" t="str">
            <v>DoorKnocker</v>
          </cell>
          <cell r="K1731" t="str">
            <v>doRiskAssessment</v>
          </cell>
          <cell r="N1731">
            <v>1</v>
          </cell>
          <cell r="Q1731">
            <v>1</v>
          </cell>
          <cell r="T1731" t="str">
            <v>NK</v>
          </cell>
          <cell r="U1731">
            <v>1</v>
          </cell>
          <cell r="V1731" t="str">
            <v>1,1</v>
          </cell>
          <cell r="AA1731">
            <v>1878</v>
          </cell>
          <cell r="AB1731" t="str">
            <v>terrestrial</v>
          </cell>
          <cell r="AD1731" t="str">
            <v>unknown</v>
          </cell>
          <cell r="AE1731" t="str">
            <v>no</v>
          </cell>
          <cell r="AF1731" t="str">
            <v>unknown</v>
          </cell>
          <cell r="AG1731">
            <v>1878</v>
          </cell>
          <cell r="AH1731" t="str">
            <v>Ak Asker: Konglungen, "forvildet, ved kanten av et kjern"</v>
          </cell>
          <cell r="AI1731">
            <v>10</v>
          </cell>
          <cell r="AJ1731" t="str">
            <v>V</v>
          </cell>
          <cell r="AL1731">
            <v>2</v>
          </cell>
          <cell r="AM1731" t="str">
            <v>importDirect</v>
          </cell>
          <cell r="AN1731">
            <v>1</v>
          </cell>
          <cell r="AO1731" t="str">
            <v>introductionEscaped</v>
          </cell>
          <cell r="AQ1731">
            <v>0</v>
          </cell>
          <cell r="AS1731">
            <v>0</v>
          </cell>
          <cell r="AT1731">
            <v>0</v>
          </cell>
          <cell r="AU1731">
            <v>16</v>
          </cell>
          <cell r="AW1731" t="str">
            <v>Ingen kjent effekt</v>
          </cell>
          <cell r="AX1731" t="str">
            <v>Ingen kjent effekt</v>
          </cell>
          <cell r="BC1731" t="str">
            <v>Ingen kjent effekt</v>
          </cell>
          <cell r="BD1731" t="str">
            <v>Ingen kjent effekt</v>
          </cell>
          <cell r="BE1731" t="str">
            <v>no</v>
          </cell>
          <cell r="BF1731" t="str">
            <v>no</v>
          </cell>
          <cell r="BG1731" t="str">
            <v>V</v>
          </cell>
          <cell r="BK1731" t="str">
            <v>temperate_nemoral:Europe,Asia|subtropic_mediterranean:Europe,Asia</v>
          </cell>
          <cell r="BM1731" t="str">
            <v>temperate_nemoral:Europe,Asia|subtropic_mediterranean:Europe,Asia</v>
          </cell>
          <cell r="BO1731">
            <v>2</v>
          </cell>
          <cell r="BR1731" t="str">
            <v>RedListCategoryLevel</v>
          </cell>
          <cell r="BT1731">
            <v>1</v>
          </cell>
          <cell r="BW1731" t="str">
            <v>SpreadYearlyLiteratureData</v>
          </cell>
          <cell r="BX1731">
            <v>45</v>
          </cell>
          <cell r="BY1731">
            <v>1</v>
          </cell>
          <cell r="CB1731" t="str">
            <v>V10,T32</v>
          </cell>
          <cell r="CC1731">
            <v>1</v>
          </cell>
          <cell r="CH1731">
            <v>1</v>
          </cell>
          <cell r="CM1731">
            <v>1</v>
          </cell>
          <cell r="CQ1731">
            <v>1</v>
          </cell>
          <cell r="CU1731">
            <v>1</v>
          </cell>
          <cell r="CX1731">
            <v>0</v>
          </cell>
          <cell r="CY1731">
            <v>1</v>
          </cell>
          <cell r="DB1731">
            <v>0</v>
          </cell>
          <cell r="DC1731" t="str">
            <v>Iris-arten &lt;i&gt;Iris aphylla&lt;/i&gt; er en lågvokst, flerårig urt. Den formerer seg med frø. Det er svært lite opplysninger om hva slags miljø den er funnet i, men funnstedene antyder dels tørr engvegetasjon på kalkgrunn, dels strandkanter ved ferskvatn.</v>
          </cell>
          <cell r="DD1731" t="str">
            <v>Arten er bare funnet fem ganger i norsk natur, men alle fem gangene på steder der den burde ha muligheter for å etablere seg, i hvert fall vegetativt: Ak Asker: Konglungen 1878, Bærum: Ostøya 1900: Bu Øvre Eiker: "Eker Prstgj. Ekeren paa Strandbredden" udatert (1800-tallet): Vf Re: Langøya 1902 og Sande: Bjerkøya 1917. Hvorfor den ikke er gjenfunnet, eller funnet flere ganger, har vi ingen forklaring på.</v>
          </cell>
          <cell r="DE1731" t="str">
            <v>Arten er innført som hageplante. Det er uvisst om arten har spredt seg med hageutkast eller frø, men mest sannsynlig det siste.</v>
          </cell>
          <cell r="DF1731" t="str">
            <v>Arten har et lågt invasjonspotensial i dag, men arten kan få noen få forekomster i framtida. Median levetid er begrenset og ekspansjonshastigheten er lågt.</v>
          </cell>
          <cell r="DG1731" t="str">
            <v>Ingen kjent negativ økologisk effekt er knyttet til arten.</v>
          </cell>
          <cell r="DH1731" t="str">
            <v>&lt;i&gt;Iris aphylla&lt;/i&gt; vurderes som dørstokkart og vurderes til ingen kjent økologisk risiko. Arten har hatt forekomster i norsk natur, og kan etablere forekomster i framtida.</v>
          </cell>
          <cell r="DI1731">
            <v>0</v>
          </cell>
        </row>
        <row r="1732">
          <cell r="B1732" t="str">
            <v>Populus tristis</v>
          </cell>
          <cell r="C1732" t="str">
            <v>Fisch.</v>
          </cell>
          <cell r="E1732">
            <v>105270</v>
          </cell>
          <cell r="F1732">
            <v>145617</v>
          </cell>
          <cell r="G1732" t="str">
            <v>ExpertGroups/Karplanter/N</v>
          </cell>
          <cell r="H1732" t="str">
            <v>Karplanter</v>
          </cell>
          <cell r="I1732" t="str">
            <v>Karplanter</v>
          </cell>
          <cell r="J1732" t="str">
            <v>AlienSpecie</v>
          </cell>
          <cell r="N1732">
            <v>1</v>
          </cell>
          <cell r="Q1732">
            <v>1</v>
          </cell>
          <cell r="T1732" t="str">
            <v>NK</v>
          </cell>
          <cell r="U1732">
            <v>1</v>
          </cell>
          <cell r="V1732" t="str">
            <v>1,1</v>
          </cell>
          <cell r="AA1732">
            <v>1928</v>
          </cell>
          <cell r="AB1732" t="str">
            <v>terrestrial</v>
          </cell>
          <cell r="AD1732" t="str">
            <v>unknown</v>
          </cell>
          <cell r="AE1732" t="str">
            <v>no</v>
          </cell>
          <cell r="AF1732" t="str">
            <v>unknown</v>
          </cell>
          <cell r="AG1732">
            <v>2005</v>
          </cell>
          <cell r="AH1732" t="str">
            <v>Ak Ås: Åsmyra</v>
          </cell>
          <cell r="AI1732">
            <v>20</v>
          </cell>
          <cell r="AJ1732" t="str">
            <v>V</v>
          </cell>
          <cell r="AL1732">
            <v>1</v>
          </cell>
          <cell r="AM1732" t="str">
            <v>importDirect</v>
          </cell>
          <cell r="AN1732">
            <v>4</v>
          </cell>
          <cell r="AO1732" t="str">
            <v>introductionEscaped,spreadTransportpollution</v>
          </cell>
          <cell r="AP1732" t="str">
            <v>OsA,Ho</v>
          </cell>
          <cell r="AQ1732">
            <v>12</v>
          </cell>
          <cell r="AR1732">
            <v>5</v>
          </cell>
          <cell r="AS1732">
            <v>60</v>
          </cell>
          <cell r="AT1732">
            <v>1290</v>
          </cell>
          <cell r="AU1732">
            <v>90</v>
          </cell>
          <cell r="AV1732">
            <v>100</v>
          </cell>
          <cell r="AW1732" t="str">
            <v>Ingen kjent effekt</v>
          </cell>
          <cell r="AX1732" t="str">
            <v>Ingen kjent effekt</v>
          </cell>
          <cell r="BC1732" t="str">
            <v>Ingen kjent effekt</v>
          </cell>
          <cell r="BD1732" t="str">
            <v>Ingen kjent effekt</v>
          </cell>
          <cell r="BE1732" t="str">
            <v>no</v>
          </cell>
          <cell r="BF1732" t="str">
            <v>no</v>
          </cell>
          <cell r="BK1732" t="str">
            <v>unknown:Asia,NorthAndCentralAmerica</v>
          </cell>
          <cell r="BM1732" t="str">
            <v>temperate_nemoral:Europe</v>
          </cell>
          <cell r="BO1732">
            <v>2</v>
          </cell>
          <cell r="BR1732" t="str">
            <v>RedListCategoryLevel</v>
          </cell>
          <cell r="BT1732">
            <v>1</v>
          </cell>
          <cell r="BW1732" t="str">
            <v>SpreadYearlyIncreaseCalculatedExpansionSpeed</v>
          </cell>
          <cell r="BX1732">
            <v>27.39</v>
          </cell>
          <cell r="BY1732">
            <v>1</v>
          </cell>
          <cell r="CB1732" t="str">
            <v>T35,T40,V2</v>
          </cell>
          <cell r="CC1732">
            <v>1</v>
          </cell>
          <cell r="CH1732">
            <v>1</v>
          </cell>
          <cell r="CM1732">
            <v>1</v>
          </cell>
          <cell r="CQ1732">
            <v>1</v>
          </cell>
          <cell r="CU1732">
            <v>1</v>
          </cell>
          <cell r="CX1732">
            <v>0</v>
          </cell>
          <cell r="CY1732">
            <v>1</v>
          </cell>
          <cell r="DB1732">
            <v>0</v>
          </cell>
          <cell r="DC1732" t="str">
            <v>Poppelarten &lt;i&gt;Populus tristis&lt;/i&gt; er et tre med potensiell frøformering (og vindspredte frø) og sterk klonal vekst med rotskudd. Det er uvisst hva denne arten er. Den ble først beskrevet på dyrket materiale i den botaniske hagen i St. Petersburg, Russland. Noen forfattere har antydet at den stammer fra Nordøst-Asia. Andre forfattere regner den som nok en kultivar av den nesten utelukkende nordamerikanskje arten balsampoppel &lt;i&gt;P. balsamifera&lt;/i&gt;. Til den siste kategorien hører Karhu (2000) som sier: "In horticulture this taxon has until recently been regarded as a separate species but it clearly belongs to &lt;i&gt;P. balsamifera&lt;/i&gt; and comes very close to &amp;#39:Elongata&amp;#39:."</v>
          </cell>
          <cell r="DD1732" t="str">
            <v>Arten ble først angitt (som plantet) i SF Høyanger i 1928. Første angivelser fra norsk natur er fra Ho Bergen: Totland 1952 og Midtun 1958, og de eneste senere angivelser er fra Ak Ås: Åsmyra (NMBUs forsøksfelter i skogen nord for universitetet) i 2005. Arten er trolig oversett.</v>
          </cell>
          <cell r="DE1732" t="str">
            <v>Arten er innført som hageplante og spredt ved hageutkast, ved utvoksninger (med rotskudd) fra plantninger, og trolig ved forflytning av jordmasser.</v>
          </cell>
          <cell r="DF1732" t="str">
            <v>Invasjonspotensialet er lite, en kombinasjon av begrenset median levetid og låg ekspansjonshastighet.</v>
          </cell>
          <cell r="DG1732" t="str">
            <v>Ingen kjent negativ økologisk effekt er knyttet til arten.</v>
          </cell>
          <cell r="DH1732" t="str">
            <v>Poppelarten (eller hva det nå er) &lt;i&gt;P. tristis&lt;/i&gt; vurderes til ingen kjent økologisk risiko.</v>
          </cell>
          <cell r="DI1732">
            <v>1</v>
          </cell>
        </row>
        <row r="1733">
          <cell r="B1733" t="str">
            <v>Pastinaca sativa sativa</v>
          </cell>
          <cell r="D1733" t="str">
            <v>villpastinakk</v>
          </cell>
          <cell r="E1733">
            <v>135151</v>
          </cell>
          <cell r="F1733">
            <v>100349</v>
          </cell>
          <cell r="G1733" t="str">
            <v>ExpertGroups/Karplanter/N</v>
          </cell>
          <cell r="H1733" t="str">
            <v>Karplanter</v>
          </cell>
          <cell r="I1733" t="str">
            <v>Karplanter</v>
          </cell>
          <cell r="J1733" t="str">
            <v>AlienSpecie</v>
          </cell>
          <cell r="N1733">
            <v>1</v>
          </cell>
          <cell r="Q1733">
            <v>1</v>
          </cell>
          <cell r="T1733" t="str">
            <v>NK</v>
          </cell>
          <cell r="U1733">
            <v>1</v>
          </cell>
          <cell r="V1733" t="str">
            <v>1,1</v>
          </cell>
          <cell r="X1733">
            <v>2</v>
          </cell>
          <cell r="Y1733">
            <v>2</v>
          </cell>
          <cell r="Z1733">
            <v>1</v>
          </cell>
          <cell r="AA1733">
            <v>1882</v>
          </cell>
          <cell r="AB1733" t="str">
            <v>terrestrial</v>
          </cell>
          <cell r="AD1733" t="str">
            <v>origin,unknown</v>
          </cell>
          <cell r="AE1733" t="str">
            <v>yes</v>
          </cell>
          <cell r="AF1733" t="str">
            <v>unknown</v>
          </cell>
          <cell r="AG1733">
            <v>1882</v>
          </cell>
          <cell r="AH1733" t="str">
            <v>AA Lillesand (ballast?)</v>
          </cell>
          <cell r="AI1733">
            <v>2</v>
          </cell>
          <cell r="AJ1733" t="str">
            <v>V</v>
          </cell>
          <cell r="AN1733">
            <v>4</v>
          </cell>
          <cell r="AO1733" t="str">
            <v>introductionTransportpollution,introductionStowaway,spreadNaturalDispersal</v>
          </cell>
          <cell r="AP1733" t="str">
            <v>Øs,OsA,Te</v>
          </cell>
          <cell r="AQ1733">
            <v>40</v>
          </cell>
          <cell r="AR1733">
            <v>4</v>
          </cell>
          <cell r="AS1733">
            <v>160</v>
          </cell>
          <cell r="AT1733">
            <v>5000</v>
          </cell>
          <cell r="AU1733">
            <v>120</v>
          </cell>
          <cell r="AV1733">
            <v>100</v>
          </cell>
          <cell r="AW1733" t="str">
            <v>Ingen kjent effekt</v>
          </cell>
          <cell r="AX1733" t="str">
            <v>Ingen kjent effekt</v>
          </cell>
          <cell r="BC1733" t="str">
            <v>Ingen kjent effekt</v>
          </cell>
          <cell r="BD1733" t="str">
            <v>Ingen kjent effekt</v>
          </cell>
          <cell r="BE1733" t="str">
            <v>no</v>
          </cell>
          <cell r="BF1733" t="str">
            <v>no</v>
          </cell>
          <cell r="BG1733" t="str">
            <v>V</v>
          </cell>
          <cell r="BK1733" t="str">
            <v>temperate_nemoral:Europe|subtropic_mediterranean:Europe</v>
          </cell>
          <cell r="BM1733" t="str">
            <v>temperate_nemoral:Europe|subtropic_mediterranean:Europe</v>
          </cell>
          <cell r="BO1733">
            <v>2</v>
          </cell>
          <cell r="BR1733" t="str">
            <v>RedListCategoryLevel</v>
          </cell>
          <cell r="BT1733">
            <v>1</v>
          </cell>
          <cell r="BW1733" t="str">
            <v>SpreadYearlyIncreaseCalculatedExpansionSpeed</v>
          </cell>
          <cell r="BX1733">
            <v>0</v>
          </cell>
          <cell r="BY1733">
            <v>1</v>
          </cell>
          <cell r="CB1733" t="str">
            <v>T35,T37,T39,T40</v>
          </cell>
          <cell r="CC1733">
            <v>1</v>
          </cell>
          <cell r="CH1733">
            <v>1</v>
          </cell>
          <cell r="CM1733">
            <v>1</v>
          </cell>
          <cell r="CQ1733">
            <v>1</v>
          </cell>
          <cell r="CU1733">
            <v>1</v>
          </cell>
          <cell r="CX1733">
            <v>0</v>
          </cell>
          <cell r="CY1733">
            <v>1</v>
          </cell>
          <cell r="DB1733">
            <v>0</v>
          </cell>
          <cell r="DC1733" t="str">
            <v>Villpastinakk &lt;i&gt;Pastinaca sativa&lt;/i&gt; var. &lt;i&gt;sativa&lt;/i&gt; er en toårig urt med stor frøreproduksjon. Fruktene har en vinge og spres litt med vind, spesielt med luftstrømmen langs veier og jernbaner. Den stammer fra Mellom- og Sør-Europa. Den er etablert på noe tørr skrotemark (sterkt endret fastmark).&lt;br/&gt;Systematikken er problematisk. Det skillet som Lid &amp; Lid (2005) foretar mellom to raser, aksepteres ikke av Fr&amp;#246:berg (2010) som nok aksepterer to underarter, subsp. &lt;i&gt;sativa&lt;/i&gt; og subsp. &lt;i&gt;urens&lt;/i&gt;, men som fører alt norsk materiale til subsp. &lt;i&gt;sativa&lt;/i&gt;. Han omtaler imidlertid på herbariearkenesom han har revidert, en &amp;#39:hairy morph&amp;#39:, som samsvarer med vår var. &lt;i&gt;sativa&lt;/i&gt;, og en mer &amp;#39:glabrous morph&amp;#39:, som samsvarer med vår var. &lt;i&gt;hortensis&lt;/i&gt;. Vi vurderer hver av disse &amp;#39:morfene&amp;#39: separat fordi de har litt forskjellig innførselshistorie og svært forskjellig ekspansjonsmønster. Subspecies &lt;i&gt;urens&lt;/i&gt; er rapportert fra Norge, av Often &amp; Stabbetorp (2010) fra tre steder i Oslo havn, men dette materialet har vi undersøkt og finner ikke å kunne akseptere det som den oppgitte rasen. Vi fører det inn under var. &lt;i&gt;sativa&lt;/i&gt;.</v>
          </cell>
          <cell r="DD1733" t="str">
            <v>&lt;p&gt;Villpastinakk kom inn med ballastjord på sent 1800-tallet med de to første funnene i AA Lillesand i 1882 og Øf Fredrikstad: Øra i 1896. De fleste funn fram til 1920-tallet kan knyttes til ballastplasser. Planten gikk noe tilbake fram til 1940, men fikk et oppsving med innførsel med tysk hestef&amp;#244:r fra Mellom-Europa under krigen. Noen av disse forekomstene holdt seg i hvert fall til ca. 1950. Deretter har det bare gått nedover: arten er i dag kjent fra kanskje 3-4 gamle ballastplasser, fortsatt med god populasjon i Te Kragerø: Valberg og trolig i Øf Fredrikstad og Sarpsborg, men stadig i tilbakegang.&lt;/p&gt;</v>
          </cell>
          <cell r="DE1733" t="str">
            <v>Planten er innført med ballastjord og tysk hestef&amp;#244:r i henholdsvis ballastperioden og under andre verdenskrig, med trolig en tredje innførselsmåte i Oslo havn i ny tid. Den har hatt litt lokal spredning i Østfold og Te Kragerø.</v>
          </cell>
          <cell r="DF1733" t="str">
            <v>Invasjonspotensialet er lite, med få etablerte forekomster og ingen ekspansjon.</v>
          </cell>
          <cell r="DG1733" t="str">
            <v>Det er ingen kjente negative økologiske effekter knyttet til planten.</v>
          </cell>
          <cell r="DH1733" t="str">
            <v>&lt;p&gt;Villpastinakk vurderes til ingen kjent økologisk risiko. Den er i dag kjent fra kanskje 3-4 gamle ballastplasser, fortsatt med god bestand i Te Kragerø: Valberg og trolig i Øf Fredrikstad og Sarpsborg, men stadig i tilbakegang.&lt;/p&gt;</v>
          </cell>
          <cell r="DI1733">
            <v>0</v>
          </cell>
        </row>
        <row r="1734">
          <cell r="B1734" t="str">
            <v>Crepis capillaris</v>
          </cell>
          <cell r="C1734" t="str">
            <v>(L.) Wallr.</v>
          </cell>
          <cell r="D1734" t="str">
            <v>brakkhaukeskjegg</v>
          </cell>
          <cell r="E1734">
            <v>132062</v>
          </cell>
          <cell r="F1734">
            <v>100537</v>
          </cell>
          <cell r="G1734" t="str">
            <v>ExpertGroups/Karplanter/N</v>
          </cell>
          <cell r="H1734" t="str">
            <v>Karplanter</v>
          </cell>
          <cell r="I1734" t="str">
            <v>Karplanter</v>
          </cell>
          <cell r="J1734" t="str">
            <v>AlienSpecie</v>
          </cell>
          <cell r="N1734">
            <v>1</v>
          </cell>
          <cell r="Q1734">
            <v>1</v>
          </cell>
          <cell r="T1734" t="str">
            <v>NK</v>
          </cell>
          <cell r="U1734">
            <v>1</v>
          </cell>
          <cell r="V1734" t="str">
            <v>1,1</v>
          </cell>
          <cell r="X1734">
            <v>1</v>
          </cell>
          <cell r="Y1734">
            <v>1</v>
          </cell>
          <cell r="Z1734">
            <v>1</v>
          </cell>
          <cell r="AA1734">
            <v>1875</v>
          </cell>
          <cell r="AB1734" t="str">
            <v>terrestrial</v>
          </cell>
          <cell r="AD1734" t="str">
            <v>origin,unknown</v>
          </cell>
          <cell r="AE1734" t="str">
            <v>yes</v>
          </cell>
          <cell r="AF1734" t="str">
            <v>unknown</v>
          </cell>
          <cell r="AG1734">
            <v>1914</v>
          </cell>
          <cell r="AH1734" t="str">
            <v>Oslo: Slottsparken</v>
          </cell>
          <cell r="AI1734">
            <v>1</v>
          </cell>
          <cell r="AJ1734" t="str">
            <v>V</v>
          </cell>
          <cell r="AN1734">
            <v>4</v>
          </cell>
          <cell r="AO1734" t="str">
            <v>introductionStowaway,introductionTransportpollution</v>
          </cell>
          <cell r="AP1734" t="str">
            <v>Bu,Va</v>
          </cell>
          <cell r="AQ1734">
            <v>12</v>
          </cell>
          <cell r="AR1734">
            <v>3</v>
          </cell>
          <cell r="AS1734">
            <v>36</v>
          </cell>
          <cell r="AT1734">
            <v>800</v>
          </cell>
          <cell r="AU1734">
            <v>72</v>
          </cell>
          <cell r="AV1734">
            <v>100</v>
          </cell>
          <cell r="AW1734" t="str">
            <v>Ingen kjent effekt</v>
          </cell>
          <cell r="AX1734" t="str">
            <v>Ingen kjent effekt</v>
          </cell>
          <cell r="BC1734" t="str">
            <v>Ingen kjent effekt</v>
          </cell>
          <cell r="BD1734" t="str">
            <v>Ingen kjent effekt</v>
          </cell>
          <cell r="BE1734" t="str">
            <v>no</v>
          </cell>
          <cell r="BF1734" t="str">
            <v>yes</v>
          </cell>
          <cell r="BG1734" t="str">
            <v>V</v>
          </cell>
          <cell r="BK1734" t="str">
            <v>temperate_nemoral:Europe|subtropic_mediterranean:Europe,Asia,Africa</v>
          </cell>
          <cell r="BM1734" t="str">
            <v>temperate_nemoral:Europe,Oceania,NorthAndCentralAmerica|subtropic_unspecified:SouthAmerica|subtropic_mediterranean:Europe,Asia,Africa,Oceania,NorthAndCentralAmerica</v>
          </cell>
          <cell r="BO1734">
            <v>1</v>
          </cell>
          <cell r="BR1734" t="str">
            <v>RedListCategoryLevel</v>
          </cell>
          <cell r="BT1734">
            <v>1</v>
          </cell>
          <cell r="BW1734" t="str">
            <v>SpreadYearlyIncreaseCalculatedExpansionSpeed</v>
          </cell>
          <cell r="BX1734">
            <v>37.81</v>
          </cell>
          <cell r="BY1734">
            <v>1</v>
          </cell>
          <cell r="CB1734" t="str">
            <v>T35,T40,T42</v>
          </cell>
          <cell r="CC1734">
            <v>1</v>
          </cell>
          <cell r="CH1734">
            <v>1</v>
          </cell>
          <cell r="CM1734">
            <v>1</v>
          </cell>
          <cell r="CQ1734">
            <v>1</v>
          </cell>
          <cell r="CU1734">
            <v>1</v>
          </cell>
          <cell r="CX1734">
            <v>0</v>
          </cell>
          <cell r="CY1734">
            <v>1</v>
          </cell>
          <cell r="DB1734">
            <v>0</v>
          </cell>
          <cell r="DC1734" t="str">
            <v>Brakkhaukeskjegg &lt;i&gt;Crepis capillaris&lt;/i&gt; er en ettårig art med stor fruktproduksjon. Fruktene har sveveapparat og spres med vind (f.eks. luftstrømmen langs veier med høg hastighet), transporter og folk. Arten er bare funnet på skrotemark i Norge, hovedsakelig på ballastplasser, plener og grasmark, i hager og langs veier.</v>
          </cell>
          <cell r="DD1734" t="str">
            <v>&lt;p&gt;Brakkhaukeskjegg kom inn med ballastjord og hadde en lang rekke forekomster i kystbyene fra 1875 til rundt 1910. Flere av disse ble semi-permanente. Arten er ettårig og avhengig av regelmessig reproduksjon og/eller frøbank. Den mest langvarige forekomsten var trolig i Oslo sentrum, der det kan trekkes en linje fra forekomst i Slottsparken 1914 og "Theaterparken" (nær dagens Nasjonalteater) i 1926 til en siste innsamling på Tørtberg i 1941. Fra 1900 har imidlertid arten blitt jamt sjeldnere helt til siste funn i 1951. I ny tid har den dukket opp igjen, helt sikkert fra to eller tre nye innførsler, på tilsådd veiskråning ved Europavei 16 ved Nes i Bu Hole fra 1997 (siste notering 2012, men kan være der fortsatt) og to steder i VA Kristiansand i grusganger fra 2013 og som hageugras i bed fra 2015.&lt;/p&gt;</v>
          </cell>
          <cell r="DE1734" t="str">
            <v>Arten kom inn på 1800-tallet og tidlig på 1900-tallet med ballastjord og grasfrø, og etter 1990 med grasfrø og gartnerivarer (planter, bark, jord etc.).</v>
          </cell>
          <cell r="DF1734" t="str">
            <v>Invasjonspotensialet er lite, med minste skår på både median levetid og ekspansjonshastighet. Arten har ialt 0-3 små bestander i dag, alle ustabile og med årvisst sterkt fluktuerende individtall. Den oppgitte økningen i forekomstareal per år er kunstig høg på grunn av at den bygger på svært få tall (men den påvirker ikke risikokategorien). Pågående og forventete klimaendringer er årsaken til at vi vurderer denne arten som potensielt etablert eller etablerende, og ikke bare som mer eller mindre tilfeldig.</v>
          </cell>
          <cell r="DG1734" t="str">
            <v>Ingen kjent negativ økologisk effekt er knyttet til arten.</v>
          </cell>
          <cell r="DH1734" t="str">
            <v>&lt;p&gt;Brakkhaukeskjegg vurderes til ingen kjent økologisk risiko. Arten har nå semi-stabil forekomst i Norge (frøreproduksjon), men den ekspanderer lite og utgjør neppe noen trussel mot norsk natur.&lt;/p&gt;</v>
          </cell>
          <cell r="DI1734">
            <v>0</v>
          </cell>
        </row>
        <row r="1735">
          <cell r="B1735" t="str">
            <v>Malus dasyphylla</v>
          </cell>
          <cell r="C1735" t="str">
            <v>Borkh.</v>
          </cell>
          <cell r="E1735">
            <v>145321</v>
          </cell>
          <cell r="F1735">
            <v>170032</v>
          </cell>
          <cell r="G1735" t="str">
            <v>ExpertGroups/Karplanter/N</v>
          </cell>
          <cell r="H1735" t="str">
            <v>Karplanter</v>
          </cell>
          <cell r="I1735" t="str">
            <v>Karplanter</v>
          </cell>
          <cell r="J1735" t="str">
            <v>AlienSpecie</v>
          </cell>
          <cell r="N1735">
            <v>2</v>
          </cell>
          <cell r="O1735" t="str">
            <v>V</v>
          </cell>
          <cell r="Q1735">
            <v>1</v>
          </cell>
          <cell r="T1735" t="str">
            <v>LO</v>
          </cell>
          <cell r="U1735">
            <v>2</v>
          </cell>
          <cell r="V1735" t="str">
            <v>2AB,1</v>
          </cell>
          <cell r="W1735" t="str">
            <v>NK</v>
          </cell>
          <cell r="AA1735">
            <v>1971</v>
          </cell>
          <cell r="AB1735" t="str">
            <v>terrestrial</v>
          </cell>
          <cell r="AD1735" t="str">
            <v>unknown</v>
          </cell>
          <cell r="AE1735" t="str">
            <v>no</v>
          </cell>
          <cell r="AF1735" t="str">
            <v>unknown</v>
          </cell>
          <cell r="AI1735">
            <v>20</v>
          </cell>
          <cell r="AJ1735" t="str">
            <v>V</v>
          </cell>
          <cell r="AL1735">
            <v>1</v>
          </cell>
          <cell r="AM1735" t="str">
            <v>importDirect</v>
          </cell>
          <cell r="AN1735">
            <v>1</v>
          </cell>
          <cell r="AO1735" t="str">
            <v>introductionEscaped</v>
          </cell>
          <cell r="AP1735" t="str">
            <v>OsA,Bu</v>
          </cell>
          <cell r="AQ1735">
            <v>12</v>
          </cell>
          <cell r="AR1735">
            <v>3</v>
          </cell>
          <cell r="AS1735">
            <v>36</v>
          </cell>
          <cell r="AT1735">
            <v>75</v>
          </cell>
          <cell r="AU1735">
            <v>60</v>
          </cell>
          <cell r="AV1735">
            <v>0</v>
          </cell>
          <cell r="AW1735" t="str">
            <v>Ingen kjent effekt</v>
          </cell>
          <cell r="AX1735" t="str">
            <v>Ingen kjent effekt</v>
          </cell>
          <cell r="BC1735" t="str">
            <v>Ingen kjent effekt</v>
          </cell>
          <cell r="BD1735" t="str">
            <v>Ingen kjent effekt</v>
          </cell>
          <cell r="BE1735" t="str">
            <v>no</v>
          </cell>
          <cell r="BF1735" t="str">
            <v>no</v>
          </cell>
          <cell r="BG1735" t="str">
            <v>V</v>
          </cell>
          <cell r="BK1735" t="str">
            <v>temperate_nemoral:Europe</v>
          </cell>
          <cell r="BM1735" t="str">
            <v>temperate_nemoral:Europe</v>
          </cell>
          <cell r="BO1735">
            <v>2</v>
          </cell>
          <cell r="BQ1735" t="str">
            <v>X</v>
          </cell>
          <cell r="BR1735" t="str">
            <v>RedListCategoryLevel</v>
          </cell>
          <cell r="BT1735">
            <v>2</v>
          </cell>
          <cell r="BV1735" t="str">
            <v>X</v>
          </cell>
          <cell r="BW1735" t="str">
            <v>SpreadYearlyIncreaseCalculatedExpansionSpeed</v>
          </cell>
          <cell r="BX1735">
            <v>71.25</v>
          </cell>
          <cell r="BY1735">
            <v>1</v>
          </cell>
          <cell r="CB1735" t="str">
            <v>T4-C-2,T4-C-12</v>
          </cell>
          <cell r="CC1735">
            <v>1</v>
          </cell>
          <cell r="CH1735">
            <v>1</v>
          </cell>
          <cell r="CM1735">
            <v>1</v>
          </cell>
          <cell r="CQ1735">
            <v>1</v>
          </cell>
          <cell r="CU1735">
            <v>1</v>
          </cell>
          <cell r="CX1735">
            <v>0</v>
          </cell>
          <cell r="CY1735">
            <v>1</v>
          </cell>
          <cell r="DB1735">
            <v>0</v>
          </cell>
          <cell r="DC1735" t="str">
            <v>Paradiseple &lt;i&gt;Malus dasyphylla&lt;/i&gt; (= &lt;i&gt;M. pumila&lt;/i&gt; var. &lt;i&gt;paradisiaca&lt;/i&gt;) kommer fra Mellom-, Øst- og Sørøst-Europa. Arten er et tre som reproduserer seksuelt gjennom bærepler som spres med fugl. Flere belegg registrert som &lt;i&gt;M. pumila&lt;/i&gt; ved forrige vurderingsrunde (uten varietetsnavnet), er nå overført til &lt;i&gt;M. dasyphylla, &lt;/i&gt;og atter andre er ombestemt til andre &lt;i&gt;Malus&lt;/i&gt;-arter&lt;i&gt;.&lt;/i&gt; Navnet &lt;i&gt;M. pumila &lt;/i&gt;er regnet som et mulig synonym til vår dyrkede eple &lt;i&gt;M.&lt;/i&gt; x &lt;i&gt;domestica &lt;/i&gt;og kan sågar være prioritetsnavnet for denne&lt;i&gt;.&lt;/i&gt;</v>
          </cell>
          <cell r="DD1735" t="str">
            <v>Arten er kun dokumentert fra fire forekomster i tre forekomstruter: Oslo: Brannfjell i 1971, Ak Asker: Sem i 2011 og to i Bu Drammen: Øvre Underlia og Bråtan i 2015.</v>
          </cell>
          <cell r="DE1735" t="str">
            <v>Arten er noe dyrket hos oss, og den kan spre frøene sine ved hjelp av fugl som spiser bæreplene.</v>
          </cell>
          <cell r="DF1735" t="str">
            <v>Invasjonspotensialet er begrenset, med usikkerhet til lavt: både median levetid og ekspansjonshastighet ligger på nest laveste nivå og med usikkerhet nedover.</v>
          </cell>
          <cell r="DG1735" t="str">
            <v>Det er ingen kjente negative økologiske effekter knyttet til arten.</v>
          </cell>
          <cell r="DH1735" t="str">
            <v>Paradiselpe vurderes å ha lav økologisk risiko, med usikkerhet til ingen kjent risiko, på grunn av kombinasjonen mellom et begrenset (til lavt) invasjonspotensial og ingen kjente negative økologiske effekter.</v>
          </cell>
          <cell r="DI1735">
            <v>0</v>
          </cell>
        </row>
        <row r="1736">
          <cell r="B1736" t="str">
            <v>Pinus sibirica</v>
          </cell>
          <cell r="C1736" t="str">
            <v>Du Tour</v>
          </cell>
          <cell r="D1736" t="str">
            <v>sibirfuru</v>
          </cell>
          <cell r="E1736">
            <v>135418</v>
          </cell>
          <cell r="F1736">
            <v>103823</v>
          </cell>
          <cell r="G1736" t="str">
            <v>ExpertGroups/Karplanter/N</v>
          </cell>
          <cell r="H1736" t="str">
            <v>Karplanter</v>
          </cell>
          <cell r="I1736" t="str">
            <v>Karplanter</v>
          </cell>
          <cell r="J1736" t="str">
            <v>AlienSpecie</v>
          </cell>
          <cell r="N1736">
            <v>4</v>
          </cell>
          <cell r="Q1736">
            <v>1</v>
          </cell>
          <cell r="T1736" t="str">
            <v>PH</v>
          </cell>
          <cell r="U1736">
            <v>3</v>
          </cell>
          <cell r="V1736" t="str">
            <v>4A,1</v>
          </cell>
          <cell r="X1736">
            <v>2</v>
          </cell>
          <cell r="Y1736">
            <v>3</v>
          </cell>
          <cell r="Z1736">
            <v>1</v>
          </cell>
          <cell r="AA1736" t="str">
            <v>1850-1899</v>
          </cell>
          <cell r="AB1736" t="str">
            <v>terrestrial</v>
          </cell>
          <cell r="AD1736" t="str">
            <v>origin,unknown</v>
          </cell>
          <cell r="AE1736" t="str">
            <v>yes</v>
          </cell>
          <cell r="AF1736" t="str">
            <v>unknown</v>
          </cell>
          <cell r="AG1736">
            <v>1962</v>
          </cell>
          <cell r="AH1736" t="str">
            <v>Fi Sør-Varanger: Jarfjord</v>
          </cell>
          <cell r="AI1736">
            <v>50</v>
          </cell>
          <cell r="AJ1736" t="str">
            <v>V</v>
          </cell>
          <cell r="AL1736">
            <v>2</v>
          </cell>
          <cell r="AM1736" t="str">
            <v>importDirect</v>
          </cell>
          <cell r="AN1736">
            <v>4</v>
          </cell>
          <cell r="AO1736" t="str">
            <v>spreadNaturalDispersal,introductionEscaped</v>
          </cell>
          <cell r="AP1736" t="str">
            <v>Øs,OsA,Op,Bu,Ve,Va,Ho,Mr,St,Nt,No,Tr,Fi</v>
          </cell>
          <cell r="AQ1736">
            <v>220</v>
          </cell>
          <cell r="AR1736">
            <v>10</v>
          </cell>
          <cell r="AS1736">
            <v>2200</v>
          </cell>
          <cell r="AT1736">
            <v>240000</v>
          </cell>
          <cell r="AU1736">
            <v>4400</v>
          </cell>
          <cell r="AV1736">
            <v>20</v>
          </cell>
          <cell r="AW1736" t="str">
            <v>Ingen kjent effekt</v>
          </cell>
          <cell r="AX1736" t="str">
            <v>Ingen kjent effekt</v>
          </cell>
          <cell r="BC1736" t="str">
            <v>Ingen kjent effekt</v>
          </cell>
          <cell r="BD1736" t="str">
            <v>Ingen kjent effekt</v>
          </cell>
          <cell r="BE1736" t="str">
            <v>no</v>
          </cell>
          <cell r="BF1736" t="str">
            <v>no</v>
          </cell>
          <cell r="BG1736" t="str">
            <v>V</v>
          </cell>
          <cell r="BK1736" t="str">
            <v>temperate_boreal:Europe,Asia|temperate_nemoral:Europe,Asia</v>
          </cell>
          <cell r="BM1736" t="str">
            <v>temperate_boreal:Europe,Asia|temperate_nemoral:Europe,Asia</v>
          </cell>
          <cell r="BO1736">
            <v>4</v>
          </cell>
          <cell r="BR1736" t="str">
            <v>RedListCategoryLevel</v>
          </cell>
          <cell r="BT1736">
            <v>3</v>
          </cell>
          <cell r="BW1736" t="str">
            <v>SpreadYearlyIncreaseObservations</v>
          </cell>
          <cell r="BX1736">
            <v>369</v>
          </cell>
          <cell r="BY1736">
            <v>1</v>
          </cell>
          <cell r="CB1736" t="str">
            <v>T4,T35,T32,T40</v>
          </cell>
          <cell r="CC1736">
            <v>1</v>
          </cell>
          <cell r="CH1736">
            <v>1</v>
          </cell>
          <cell r="CL1736" t="str">
            <v>T4</v>
          </cell>
          <cell r="CM1736">
            <v>1</v>
          </cell>
          <cell r="CQ1736">
            <v>1</v>
          </cell>
          <cell r="CU1736">
            <v>1</v>
          </cell>
          <cell r="CX1736">
            <v>0</v>
          </cell>
          <cell r="CY1736">
            <v>1</v>
          </cell>
          <cell r="DB1736">
            <v>0</v>
          </cell>
          <cell r="DC1736" t="str">
            <v>&lt;p&gt;Vi vurderer sembrafuru &lt;i&gt;Pinus cembra &lt;/i&gt;og sibirfuru &lt;i&gt;P. sibirica&lt;/i&gt; samlet fordi så godt som alle opplysningene som ligger til grunn for vurderingen ikke kan føres til den ene eller andre av de to artene. Sembrafuru og sibirfuru er nært beslektet, regnes ofte som to underarter (subsp. &lt;i&gt;cembra&lt;/i&gt; og subsp. &lt;i&gt;sibirica&lt;/i&gt;), og er vanskelige å skille uten godt materiale. Både herbariematerialet og observasjoner er vanligvis ført til &lt;i&gt;P. cembra&lt;/i&gt; (s. lat.) uten at det er gjort noe forsøk på å skille mellom artene. Prestø et al. (2011) påpeker bl.a. at i deres undersøkelse i Trondheim, et av spredningssentrene for arten, gjelder opplysningene arten sensu lato. Vurderingen her gjentas derfor under begge artene.&lt;/p&gt;&lt;p&gt; &lt;/p&gt; &lt;p&gt;Sembra/sibirfuru er store og meget langlevde trær med generasjonslengde på 50 år eller mer. Sembrafuru kommer fra fjellstrøk i sørlige Mellom-Europa, særlig Alpene der den er et dominerende treslag i de kontinentale indre dalene ("inneralpinen Trockent&amp;#228:ler"). Sibirfuru er utbredt fra Nordøst-Russland gjennom Sibir og til vestre deler av Russisk fjerne østen. Artene formerer seg med frø som er store og tjukke, uten vinge (et skille fra andre furuer). Frøene spres med fugl og pattedyr.&lt;/p&gt;</v>
          </cell>
          <cell r="DD1736" t="str">
            <v>&lt;p&gt;Både sembrafuru og sibirfuru har vært i landet nokså lenge. Sibirfuru ble innført på 1860-tallet fra Russland, den ble dyrket allerede på 1870-tallet i ST Trondheim (se Prestø et al. 2013) og i Røros (R. Elven pers. medd.). Sembrafuru ble kanskje innført til samme tid eller noe senere og trolig mest sør i landet. Artene har lang generasjonstid, og det innebærer at det tar lang tid før de formerer seg. De første forvillete plantene dukker opp på 1960-tallet i Sør-Varanger (og ryktene sier at de er spirt opp fra "russenøtter" som pomorene, russiske handlesmenn, brakte med seg i perioden før Oktoberrevolusjonen: i tilfelle er dette sibirfuru). De første forvillingene i Sør- og Midt-Norge dokumentert med herbariebelegg er fra 1970-tallet, og det er først etter 2000 at det blir mer opplysninger om artene. Antatt samlet produksjonsareal for skogbruk er marginalt. Utbredelsen er hovedsakelig i indre strøk i Sør-Norge og nordover til og med Finnmark og gjelder sibirfuru. Det er et typisk fjelltre som er forsøkt både for tømmerproduksjon, som prydtre og i lebelter. Det er observert en del spredning fra eldre plantefelt, men trolig ikke tilstrekkelig til at sibirfuru vil øke utbredelsen i nevneverdig grad, blant annet på grunn av et visst beitetrykk (hjortedyr) på ungplanter. Sembra/sibirfuru har nå kjente forekomster i alle fylker fra Møre og Romsdal til Finnmark og med mer spredte forekomster lengre sør i Østfold, Akershus, Oppland til Vestfold og Vest-Agder. De finnes trolig i de fleste fylker.&lt;/p&gt;&lt;p&gt; &lt;/p&gt;&lt;p&gt;Forvillete bartrær er sterkt underrepresentert i de botaniske innsamlingene, og funnfrekvensene gir knapt noe realistisk bilde av hvor mye vi har av dem. Artsobservasjoner har bidratt med økt antall funn de siste årene, men mørketallet vurderes fremdeles som høgt.&lt;/p&gt;&lt;p&gt; &lt;/p&gt;&lt;p&gt;I vårt naboland Finland er &lt;i&gt;P. sibirica&lt;/i&gt; angitt som dyrket og hardfør over nesten hele landet mens &lt;i&gt;P. cembra&lt;/i&gt; bare er tvilsomt angitt fra lengst sør i landet (H&amp;#228:met-Ahti et al. 1992, som to underarter). Det er trolig at vi har noe mer &lt;i&gt;P. cembra&lt;/i&gt; i Norge enn i Finland, men kanskje mest i sør, mens omtrent alt nordover kan være &lt;i&gt;P. sibirica&lt;/i&gt;. Fra Danmark angir ikke Hartvig (2015) noen av de to artene som forvillet. I dokumentasjonsfilen ligger opplysningene under de artsnavnene de er rapportert inn som.&lt;/p&gt;</v>
          </cell>
          <cell r="DE1736" t="str">
            <v>&lt;p&gt;Sembrafuru blir trolig hovedsakelig dyrket som prydtre, og den er fortsatt et populært prydtre. Sibirfuru er også forsøkt forstlig. Den er mer skyggetålende enn vanlig furu, meget hardfør og stormsterk, og setter små krav til jordbunn. Blant annet kan den vokse godt på myr i Ural og Sibir (Børset 1985). I motsetning til de fleste furuarter har sembra/sibirfuru store frø uten vinge, og disse spres med fugl (særlig nøtteskriker og nøttekråker) og pattedyr (særlig ekorn). Spredningen blir dermed noe mer kort-distanse enn hos de med vindspredte frø. I Trondheim har arten hatt en voldsom spredning på Ladehalvøya: dette ses i sammenheng med etablering av en sibirnøttekråkebestand i området (Prestø et al. 2013). &lt;/p&gt; &lt;p&gt; &lt;/p&gt; &lt;p&gt;Bartrær dyrket i hager vokser raskere og blir også raskere fertile. De har også en stor produksjon av frø: det er derfor grunn til å tro at disse kan utgjøre et stort potensial for spredning i landet. Dette er i overensstemmelse med at plantet sembra/sibirfuru i Ringve botaniske hage i Trondheim har produsert frø etter henholdsvis 14 og 19 år etter planting (Prestø et al. 2013), dvs. kanskje 25 år etter frøspiring (V. Vange i kommentar under innsynet). Denne undersøkelsen dokumenterte dessuten 1358 selvsådde planter innenfor et svært begrenset skogsområde på Lade. &lt;/p&gt;</v>
          </cell>
          <cell r="DF1736" t="str">
            <v>&lt;p&gt;Sembra/sibirfuru har et stort invasjonspotensial, i en kombinasjon av lang median levetid og moderat ekspansjonshastighet. Arten har potensial for stor spredning i norsk natur på grunn av frøspredningsstrategien (se ovenfor). Ingen av de forvillete forekomstene er foreløpig rapportert med mer enn &amp;#233:n generasjon, men det vil endre seg over tid. Vi forventer at denne arten fortsatt vil øke sitt forekomstareal, trolig i raskere takt enn foreløpig.&lt;/p&gt;</v>
          </cell>
          <cell r="DG1736" t="str">
            <v>&lt;p&gt;Sembra/sibirfuru er vurdert til ikke å ha noen kjent negativ økologisk effekt, i hvert fall ikke noen effekt som overskrider terskelverdiene i kriteriene. Når sembrafuru etablerer seg i lauvskoger vil dette kunne gi tilstandsendringer når det gjelder lysforhold og jordsmonn. Vi kan ikke se at det er potensial for kolonisering av mer enn 5 % av en fastmarkskogtypes forekomstareal i løpet av 50 år. Det er påvist forvillet sembra/sibirfuru i sørvendte berg og strandberg med norsk timian &lt;i&gt;Thymus praecox&lt;/i&gt; subsp. &lt;i&gt;britannicus&lt;/i&gt; på Ladehalvøya i ST Trondheim (Prestø et al. 2013). Selv om norsk timian er en truet art, kan vi ikke anføre en økologisk fortrengingseffekt av sembra/sibirfuru på ett enkelt sted der denne arten tilfeldigvis etablerer seg nær en forekomst av norsk timian. Kriteriene gir rom for at svært sjeldne eller usannsynlige effekter blir sett bort fra, noe vi velger å gjøre her.&lt;/p&gt;</v>
          </cell>
          <cell r="DH1736" t="str">
            <v>&lt;p&gt;Sembrafuru vurderes å medføre potensielt høg risiko, og bare på grunn av et høyt invasjonspotensial. Arten er i nokså markert økning, og det skal ikke mye økologisk effekt til før den blir klassifisert til høg risiko. Arten bør følges med.&lt;/p&gt;</v>
          </cell>
          <cell r="DI1736">
            <v>1</v>
          </cell>
        </row>
        <row r="1737">
          <cell r="B1737" t="str">
            <v>Populus deltoides</v>
          </cell>
          <cell r="C1737" t="str">
            <v>Bartram ex Marshall</v>
          </cell>
          <cell r="E1737">
            <v>120326</v>
          </cell>
          <cell r="F1737">
            <v>159579</v>
          </cell>
          <cell r="G1737" t="str">
            <v>ExpertGroups/Karplanter/N</v>
          </cell>
          <cell r="H1737" t="str">
            <v>Karplanter</v>
          </cell>
          <cell r="I1737" t="str">
            <v>Karplanter</v>
          </cell>
          <cell r="J1737" t="str">
            <v>AlienSpecie</v>
          </cell>
          <cell r="N1737">
            <v>1</v>
          </cell>
          <cell r="Q1737">
            <v>1</v>
          </cell>
          <cell r="T1737" t="str">
            <v>NK</v>
          </cell>
          <cell r="U1737">
            <v>1</v>
          </cell>
          <cell r="V1737" t="str">
            <v>1,1</v>
          </cell>
          <cell r="AA1737">
            <v>1992</v>
          </cell>
          <cell r="AB1737" t="str">
            <v>terrestrial</v>
          </cell>
          <cell r="AD1737" t="str">
            <v>unknown</v>
          </cell>
          <cell r="AE1737" t="str">
            <v>no</v>
          </cell>
          <cell r="AF1737" t="str">
            <v>unknown</v>
          </cell>
          <cell r="AG1737">
            <v>1992</v>
          </cell>
          <cell r="AH1737" t="str">
            <v xml:space="preserve">VA Farsund: Grimsby </v>
          </cell>
          <cell r="AI1737">
            <v>20</v>
          </cell>
          <cell r="AJ1737" t="str">
            <v>V</v>
          </cell>
          <cell r="AL1737">
            <v>1</v>
          </cell>
          <cell r="AM1737" t="str">
            <v>importDirect</v>
          </cell>
          <cell r="AN1737">
            <v>4</v>
          </cell>
          <cell r="AO1737" t="str">
            <v>introductionEscaped,spreadTransportpollution</v>
          </cell>
          <cell r="AP1737" t="str">
            <v>Va,Sf</v>
          </cell>
          <cell r="AQ1737">
            <v>8</v>
          </cell>
          <cell r="AR1737">
            <v>6</v>
          </cell>
          <cell r="AS1737">
            <v>48</v>
          </cell>
          <cell r="AT1737">
            <v>1</v>
          </cell>
          <cell r="AU1737">
            <v>96</v>
          </cell>
          <cell r="AV1737">
            <v>100</v>
          </cell>
          <cell r="AW1737" t="str">
            <v>Ingen kjent effekt</v>
          </cell>
          <cell r="AX1737" t="str">
            <v>Ingen kjent effekt</v>
          </cell>
          <cell r="BC1737" t="str">
            <v>Ingen kjent effekt</v>
          </cell>
          <cell r="BD1737" t="str">
            <v>Ingen kjent effekt</v>
          </cell>
          <cell r="BE1737" t="str">
            <v>no</v>
          </cell>
          <cell r="BF1737" t="str">
            <v>no</v>
          </cell>
          <cell r="BG1737" t="str">
            <v>V</v>
          </cell>
          <cell r="BK1737" t="str">
            <v>temperate_nemoral:NorthAndCentralAmerica|subtropic_unspecified:NorthAndCentralAmerica</v>
          </cell>
          <cell r="BM1737" t="str">
            <v>temperate_nemoral:Europe,Oceania,NorthAndCentralAmerica|subtropic_unspecified:NorthAndCentralAmerica|subtropic_mediterranean:Europe,Oceania,NorthAndCentralAmerica|subtropic_humid:NorthAndCentralAmerica|subtropic_caperegion:Africa</v>
          </cell>
          <cell r="BO1737">
            <v>2</v>
          </cell>
          <cell r="BR1737" t="str">
            <v>RedListCategoryLevel</v>
          </cell>
          <cell r="BT1737">
            <v>1</v>
          </cell>
          <cell r="BW1737" t="str">
            <v>SpreadYearlyIncreaseCalculatedExpansionSpeed</v>
          </cell>
          <cell r="BX1737">
            <v>0</v>
          </cell>
          <cell r="BY1737">
            <v>1</v>
          </cell>
          <cell r="CB1737" t="str">
            <v>T35,T40</v>
          </cell>
          <cell r="CC1737">
            <v>1</v>
          </cell>
          <cell r="CH1737">
            <v>1</v>
          </cell>
          <cell r="CM1737">
            <v>1</v>
          </cell>
          <cell r="CQ1737">
            <v>1</v>
          </cell>
          <cell r="CU1737">
            <v>1</v>
          </cell>
          <cell r="CX1737">
            <v>0</v>
          </cell>
          <cell r="CY1737">
            <v>1</v>
          </cell>
          <cell r="DB1737">
            <v>0</v>
          </cell>
          <cell r="DC1737" t="str">
            <v>Poppel-arten &lt;i&gt;Populus deltoides &lt;/i&gt; er et stort tre fra østlige og sentrale deler av Nord-Amerika og Mexico, fra nemoral sør til subtropisk sone. Den har frøformering, med effektivt vindspredte frø, og dessuten klonal vekst med rotskudd. Det finnes tre beskrevne underarter av arten, og flere varieteter.</v>
          </cell>
          <cell r="DD1737" t="str">
            <v>Arten har to kjente forvillete forekomster i landet: VA Farsund: Grimsby, dokumentert i 1992 og SF Solund: Ytre Sula, dokumentert i 1993. Den er trolig mye oversett.</v>
          </cell>
          <cell r="DE1737" t="str">
            <v>Arten er dyrket i svært begrenset omfang i landet som prydtre. Den er frøsteril, men har effektiv klonal vekst med rotskudd. Den kan dermed spres ved forflytning av jordmasser.</v>
          </cell>
          <cell r="DF1737" t="str">
            <v>&lt;i&gt;Populus deltoides &lt;/i&gt;har begrenset median levetid i landet, og svært langsom om noen ekspansjonshastighet. Dette gir et lite invasjonspotensial.</v>
          </cell>
          <cell r="DG1737" t="str">
            <v>Arten har ingen kjent negativ økologisk effekt.</v>
          </cell>
          <cell r="DH1737" t="str">
            <v>&lt;i&gt;Populus deltoides&lt;/i&gt; vurderes til ingen kjent økologisk risiko.</v>
          </cell>
          <cell r="DI1737">
            <v>0</v>
          </cell>
        </row>
        <row r="1738">
          <cell r="B1738" t="str">
            <v>Hedera hibernica</v>
          </cell>
          <cell r="C1738" t="str">
            <v>(G.Kirchn.) Carrière</v>
          </cell>
          <cell r="D1738" t="str">
            <v>hagebergflette</v>
          </cell>
          <cell r="E1738">
            <v>60341</v>
          </cell>
          <cell r="F1738">
            <v>100381</v>
          </cell>
          <cell r="G1738" t="str">
            <v>ExpertGroups/Karplanter/N</v>
          </cell>
          <cell r="H1738" t="str">
            <v>Karplanter</v>
          </cell>
          <cell r="I1738" t="str">
            <v>Karplanter</v>
          </cell>
          <cell r="J1738" t="str">
            <v>AlienSpecie</v>
          </cell>
          <cell r="N1738">
            <v>1</v>
          </cell>
          <cell r="P1738" t="str">
            <v>V</v>
          </cell>
          <cell r="Q1738">
            <v>1</v>
          </cell>
          <cell r="S1738" t="str">
            <v>V</v>
          </cell>
          <cell r="T1738" t="str">
            <v>NK</v>
          </cell>
          <cell r="U1738">
            <v>1</v>
          </cell>
          <cell r="V1738" t="str">
            <v>1,1</v>
          </cell>
          <cell r="W1738" t="str">
            <v>LO</v>
          </cell>
          <cell r="AA1738">
            <v>1936</v>
          </cell>
          <cell r="AB1738" t="str">
            <v>terrestrial</v>
          </cell>
          <cell r="AD1738" t="str">
            <v>unknown</v>
          </cell>
          <cell r="AE1738" t="str">
            <v>no</v>
          </cell>
          <cell r="AF1738" t="str">
            <v>unknown</v>
          </cell>
          <cell r="AG1738">
            <v>1946</v>
          </cell>
          <cell r="AH1738" t="str">
            <v>Ho Meland: Leirvik husmorskole</v>
          </cell>
          <cell r="AI1738">
            <v>15</v>
          </cell>
          <cell r="AJ1738" t="str">
            <v>V</v>
          </cell>
          <cell r="AL1738">
            <v>1</v>
          </cell>
          <cell r="AM1738" t="str">
            <v>importDirect</v>
          </cell>
          <cell r="AN1738">
            <v>2</v>
          </cell>
          <cell r="AO1738" t="str">
            <v>introductionEscaped</v>
          </cell>
          <cell r="AP1738" t="str">
            <v>Aa</v>
          </cell>
          <cell r="AQ1738">
            <v>8</v>
          </cell>
          <cell r="AR1738">
            <v>5</v>
          </cell>
          <cell r="AS1738">
            <v>40</v>
          </cell>
          <cell r="AT1738">
            <v>1</v>
          </cell>
          <cell r="AU1738">
            <v>120</v>
          </cell>
          <cell r="AV1738">
            <v>50</v>
          </cell>
          <cell r="AW1738" t="str">
            <v>Ingen kjent effekt</v>
          </cell>
          <cell r="AX1738" t="str">
            <v>Ingen kjent effekt</v>
          </cell>
          <cell r="BC1738" t="str">
            <v>Ingen kjent effekt</v>
          </cell>
          <cell r="BD1738" t="str">
            <v>Ingen kjent effekt</v>
          </cell>
          <cell r="BE1738" t="str">
            <v>no</v>
          </cell>
          <cell r="BF1738" t="str">
            <v>no</v>
          </cell>
          <cell r="BG1738" t="str">
            <v>V</v>
          </cell>
          <cell r="BK1738" t="str">
            <v>temperate_nemoral:Europe</v>
          </cell>
          <cell r="BM1738" t="str">
            <v>temperate_nemoral:Europe,NorthAndCentralAmerica|subtropic_mediterranean:NorthAndCentralAmerica</v>
          </cell>
          <cell r="BO1738">
            <v>2</v>
          </cell>
          <cell r="BR1738" t="str">
            <v>RedListCategoryLevel</v>
          </cell>
          <cell r="BT1738">
            <v>1</v>
          </cell>
          <cell r="BU1738" t="str">
            <v>X</v>
          </cell>
          <cell r="BW1738" t="str">
            <v>SpreadYearlyIncreaseCalculatedExpansionSpeed</v>
          </cell>
          <cell r="BX1738">
            <v>22.36</v>
          </cell>
          <cell r="BY1738">
            <v>1</v>
          </cell>
          <cell r="CB1738" t="str">
            <v>T1,T37</v>
          </cell>
          <cell r="CC1738">
            <v>1</v>
          </cell>
          <cell r="CH1738">
            <v>1</v>
          </cell>
          <cell r="CI1738" t="str">
            <v>X</v>
          </cell>
          <cell r="CK1738" t="str">
            <v>Hedera helix</v>
          </cell>
          <cell r="CM1738">
            <v>1</v>
          </cell>
          <cell r="CQ1738">
            <v>1</v>
          </cell>
          <cell r="CU1738">
            <v>1</v>
          </cell>
          <cell r="CX1738">
            <v>0</v>
          </cell>
          <cell r="CY1738">
            <v>1</v>
          </cell>
          <cell r="DB1738">
            <v>0</v>
          </cell>
          <cell r="DC1738" t="str">
            <v>Hagebergflette &lt;i&gt;Hedera hibernica&lt;/i&gt; er en meget langlevd klatrebusk som formerer seg med frø. Den er utbredt i Vest-Europa. Fruktene er saftige og spres med fugl. Arten er nært beslektet med bergflette &lt;i&gt;H. helix&lt;/i&gt;, men anerkjennes som en egen art ut fra cytologiske og morfologiske kriterier (McAllister &amp; Rutherford 1997, Valc&amp;#225:rcel &amp; Vargas 2010).</v>
          </cell>
          <cell r="DD1738" t="str">
            <v>Planten er funnet to ganger på 1940-tallet (Ho Sund: Boknøya 1943 og Meland: Leirvik husmorskole 1946) og to ganger etter 2000 (Øf Moss: Solgård avfallsdeponi 2006 og AA Arendal: Hisøya, Stølsvigen, angitt som "stor bestand omkring tysk bunkers" 2015). Den er trolig svært mye oversett.</v>
          </cell>
          <cell r="DE1738" t="str">
            <v>Arten er innført som hageplante. Den er spredt ut fra hager med fugl og ved dumping av hageavfall (trolig begge deler).</v>
          </cell>
          <cell r="DF1738" t="str">
            <v>Invasjonspotensialet er lite (med usikkerhet til begrenset): median levetid er begrenset og ekspansjonshastigheter låg, med usikkerhet til begrenset. Planten kan være mye oversett og estimatene kan være for låge.</v>
          </cell>
          <cell r="DG1738" t="str">
            <v>Arten vurderes til ingen kjent økologisk effekt med usikkerhet til en liten effekt fordi den på sikt kan danne store matter som potensielt kan fortrenge andre arter, spesielt sin nære slektning bergflette &lt;i&gt;H. helix.&lt;/i&gt;</v>
          </cell>
          <cell r="DH1738" t="str">
            <v>Hagebergflette vurderes til ingen kjent økologisk risiko med usikkerhet til låg risiko. Usikkerheten er knyttet til at arten kan være mye oversett.</v>
          </cell>
          <cell r="DI1738">
            <v>2</v>
          </cell>
        </row>
        <row r="1739">
          <cell r="B1739" t="str">
            <v>Maianthemum racemosum</v>
          </cell>
          <cell r="C1739" t="str">
            <v>(L.) Link</v>
          </cell>
          <cell r="D1739" t="str">
            <v>toppkonvall</v>
          </cell>
          <cell r="E1739">
            <v>134365</v>
          </cell>
          <cell r="F1739">
            <v>99555</v>
          </cell>
          <cell r="G1739" t="str">
            <v>ExpertGroups/Karplanter/N</v>
          </cell>
          <cell r="H1739" t="str">
            <v>Karplanter</v>
          </cell>
          <cell r="I1739" t="str">
            <v>Karplanter</v>
          </cell>
          <cell r="J1739" t="str">
            <v>AlienSpecie</v>
          </cell>
          <cell r="N1739">
            <v>1</v>
          </cell>
          <cell r="Q1739">
            <v>1</v>
          </cell>
          <cell r="T1739" t="str">
            <v>NK</v>
          </cell>
          <cell r="U1739">
            <v>1</v>
          </cell>
          <cell r="V1739" t="str">
            <v>1,1</v>
          </cell>
          <cell r="X1739">
            <v>1</v>
          </cell>
          <cell r="Y1739">
            <v>1</v>
          </cell>
          <cell r="Z1739">
            <v>1</v>
          </cell>
          <cell r="AA1739">
            <v>2006</v>
          </cell>
          <cell r="AB1739" t="str">
            <v>terrestrial</v>
          </cell>
          <cell r="AD1739" t="str">
            <v>unknown</v>
          </cell>
          <cell r="AE1739" t="str">
            <v>yes</v>
          </cell>
          <cell r="AF1739" t="str">
            <v>unknown</v>
          </cell>
          <cell r="AI1739">
            <v>10</v>
          </cell>
          <cell r="AJ1739" t="str">
            <v>V</v>
          </cell>
          <cell r="AL1739">
            <v>1</v>
          </cell>
          <cell r="AM1739" t="str">
            <v>importDirect</v>
          </cell>
          <cell r="AN1739">
            <v>2</v>
          </cell>
          <cell r="AO1739" t="str">
            <v>introductionEscaped</v>
          </cell>
          <cell r="AP1739" t="str">
            <v>Bu,Mr</v>
          </cell>
          <cell r="AQ1739">
            <v>8</v>
          </cell>
          <cell r="AR1739">
            <v>5</v>
          </cell>
          <cell r="AS1739">
            <v>40</v>
          </cell>
          <cell r="AT1739">
            <v>1</v>
          </cell>
          <cell r="AU1739">
            <v>80</v>
          </cell>
          <cell r="AV1739">
            <v>50</v>
          </cell>
          <cell r="AW1739" t="str">
            <v>Ingen kjent effekt</v>
          </cell>
          <cell r="AX1739" t="str">
            <v>Ingen kjent effekt</v>
          </cell>
          <cell r="BC1739" t="str">
            <v>Ingen kjent effekt</v>
          </cell>
          <cell r="BD1739" t="str">
            <v>Ingen kjent effekt</v>
          </cell>
          <cell r="BE1739" t="str">
            <v>no</v>
          </cell>
          <cell r="BF1739" t="str">
            <v>no</v>
          </cell>
          <cell r="BG1739" t="str">
            <v>V</v>
          </cell>
          <cell r="BK1739" t="str">
            <v>temperate_nemoral:NorthAndCentralAmerica|temperate_dry:NorthAndCentralAmerica|subtropic_humid:NorthAndCentralAmerica</v>
          </cell>
          <cell r="BM1739" t="str">
            <v>temperate_nemoral:Europe,NorthAndCentralAmerica|temperate_dry:NorthAndCentralAmerica|subtropic_humid:NorthAndCentralAmerica</v>
          </cell>
          <cell r="BO1739">
            <v>1</v>
          </cell>
          <cell r="BP1739" t="str">
            <v>X</v>
          </cell>
          <cell r="BR1739" t="str">
            <v>RedListCategoryLevel</v>
          </cell>
          <cell r="BT1739">
            <v>1</v>
          </cell>
          <cell r="BW1739" t="str">
            <v>SpreadYearlyIncreaseCalculatedExpansionSpeed</v>
          </cell>
          <cell r="BX1739">
            <v>0</v>
          </cell>
          <cell r="BY1739">
            <v>1</v>
          </cell>
          <cell r="CB1739" t="str">
            <v>T40,T4</v>
          </cell>
          <cell r="CC1739">
            <v>1</v>
          </cell>
          <cell r="CH1739">
            <v>1</v>
          </cell>
          <cell r="CM1739">
            <v>1</v>
          </cell>
          <cell r="CQ1739">
            <v>1</v>
          </cell>
          <cell r="CU1739">
            <v>1</v>
          </cell>
          <cell r="CX1739">
            <v>0</v>
          </cell>
          <cell r="CY1739">
            <v>1</v>
          </cell>
          <cell r="DB1739">
            <v>0</v>
          </cell>
          <cell r="DC1739" t="str">
            <v>&lt;p&gt;Toppkonvall &lt;em&gt;Maianthemum racemosum &lt;/em&gt;(tidligere &lt;em&gt;Smilacina racemosa&lt;/em&gt;) er en flerårig, hardfør urt fra tempererte og boreale deler av Nord-Amerika. Den dyrkes litt i hager og kan frøreprodusere i Norge. Den danner dessuten lett store kloner ved vegetativ vekst.&lt;/p&gt;</v>
          </cell>
          <cell r="DD1739" t="str">
            <v>&lt;p&gt;Toppkonvall er foreløpig bare funnet to steder i Norge: utafor en hage på Austad i Bu Drammen i 2006: "V f Solsvingen 6, utenfor hekk. Tett klon på 2x1 m, i skogsrest sm.m. Aegopodium m.m." (opplysning fra herbariebelegget) og som utkast i MR Ålesund i Borgundfjordvegen i 2016. Arten setter saftige frukter (bær) som kan spres med fugl og har derfor potensial til å etablere stabil forekomst i Norge, men blir neppe ekspansiv.&lt;/p&gt;</v>
          </cell>
          <cell r="DE1739" t="str">
            <v>Arten innføres og dyrkes litt i hager og kan reprodusere i Norge. Den er foreløpig dokumentert med to forekomster: &amp;#233:n trolig spredt fra en hage, den andre som utkast. Arten setter saftige frukter (bær) som kan spres med fugl.</v>
          </cell>
          <cell r="DF1739" t="str">
            <v>Invasjonspotensialet er lite, en kombinasjon av kort (med usikkerhet til begrenset) median levetid og ingen ekspansjon som kan beregnes.</v>
          </cell>
          <cell r="DG1739" t="str">
            <v>Det er ingen kjente negative økologiske effekter knyttet til arten.</v>
          </cell>
          <cell r="DH1739" t="str">
            <v>&lt;p&gt;Toppkonvall vurderes til ingen kjent økologisk risiko i Norge: dette skyldes kombinasjonen mellom et lite invasjonspotensiale og ingen kjente negative økologiske effekter.&lt;/p&gt;</v>
          </cell>
          <cell r="DI1739">
            <v>0</v>
          </cell>
        </row>
        <row r="1740">
          <cell r="B1740" t="str">
            <v>Beckmannia syzigachne</v>
          </cell>
          <cell r="C1740" t="str">
            <v>(Steud.) Fernald</v>
          </cell>
          <cell r="D1740" t="str">
            <v>radgras</v>
          </cell>
          <cell r="E1740">
            <v>138910</v>
          </cell>
          <cell r="F1740">
            <v>99924</v>
          </cell>
          <cell r="G1740" t="str">
            <v>ExpertGroups/Karplanter/N</v>
          </cell>
          <cell r="H1740" t="str">
            <v>Karplanter</v>
          </cell>
          <cell r="I1740" t="str">
            <v>Karplanter</v>
          </cell>
          <cell r="J1740" t="str">
            <v>AlienSpecie</v>
          </cell>
          <cell r="N1740">
            <v>3</v>
          </cell>
          <cell r="Q1740">
            <v>1</v>
          </cell>
          <cell r="T1740" t="str">
            <v>LO</v>
          </cell>
          <cell r="U1740">
            <v>2</v>
          </cell>
          <cell r="V1740" t="str">
            <v>3B,1</v>
          </cell>
          <cell r="X1740">
            <v>2</v>
          </cell>
          <cell r="Y1740">
            <v>3</v>
          </cell>
          <cell r="Z1740">
            <v>1</v>
          </cell>
          <cell r="AA1740">
            <v>1906</v>
          </cell>
          <cell r="AB1740" t="str">
            <v>terrestrial</v>
          </cell>
          <cell r="AD1740" t="str">
            <v>origin</v>
          </cell>
          <cell r="AE1740" t="str">
            <v>yes</v>
          </cell>
          <cell r="AF1740" t="str">
            <v>unknown</v>
          </cell>
          <cell r="AG1740">
            <v>1984</v>
          </cell>
          <cell r="AH1740" t="str">
            <v>Op Ringebu: Berge</v>
          </cell>
          <cell r="AI1740">
            <v>1</v>
          </cell>
          <cell r="AJ1740" t="str">
            <v>V</v>
          </cell>
          <cell r="AL1740">
            <v>1</v>
          </cell>
          <cell r="AM1740" t="str">
            <v>importDirect</v>
          </cell>
          <cell r="AN1740">
            <v>1</v>
          </cell>
          <cell r="AO1740" t="str">
            <v>introductionTransportpollution</v>
          </cell>
          <cell r="AP1740" t="str">
            <v>He,Op</v>
          </cell>
          <cell r="AQ1740">
            <v>8</v>
          </cell>
          <cell r="AR1740">
            <v>5</v>
          </cell>
          <cell r="AS1740">
            <v>40</v>
          </cell>
          <cell r="AT1740">
            <v>1</v>
          </cell>
          <cell r="AU1740">
            <v>80</v>
          </cell>
          <cell r="AV1740">
            <v>50</v>
          </cell>
          <cell r="AW1740" t="str">
            <v>Ingen kjent effekt</v>
          </cell>
          <cell r="AX1740" t="str">
            <v>Ingen kjent effekt</v>
          </cell>
          <cell r="BC1740" t="str">
            <v>Ingen kjent effekt</v>
          </cell>
          <cell r="BD1740" t="str">
            <v>Ingen kjent effekt</v>
          </cell>
          <cell r="BE1740" t="str">
            <v>no</v>
          </cell>
          <cell r="BF1740" t="str">
            <v>no</v>
          </cell>
          <cell r="BG1740" t="str">
            <v>V</v>
          </cell>
          <cell r="BK1740" t="str">
            <v>temperate_boreal:Asia,NorthAndCentralAmerica|temperate_nemoral:Asia,NorthAndCentralAmerica</v>
          </cell>
          <cell r="BM1740" t="str">
            <v>temperate_boreal:Europe,Asia,NorthAndCentralAmerica|temperate_nemoral:Europe,Asia,NorthAndCentralAmerica</v>
          </cell>
          <cell r="BO1740">
            <v>2</v>
          </cell>
          <cell r="BR1740" t="str">
            <v>RedListCategoryLevel</v>
          </cell>
          <cell r="BT1740">
            <v>3</v>
          </cell>
          <cell r="BW1740" t="str">
            <v>SpreadYearlyIncreaseCalculatedExpansionSpeed</v>
          </cell>
          <cell r="BX1740">
            <v>183.05</v>
          </cell>
          <cell r="BY1740">
            <v>1</v>
          </cell>
          <cell r="CB1740" t="str">
            <v>T45,T41,T40,T35,V10</v>
          </cell>
          <cell r="CC1740">
            <v>1</v>
          </cell>
          <cell r="CH1740">
            <v>1</v>
          </cell>
          <cell r="CM1740">
            <v>1</v>
          </cell>
          <cell r="CQ1740">
            <v>1</v>
          </cell>
          <cell r="CU1740">
            <v>1</v>
          </cell>
          <cell r="CX1740">
            <v>0</v>
          </cell>
          <cell r="CY1740">
            <v>1</v>
          </cell>
          <cell r="DB1740">
            <v>0</v>
          </cell>
          <cell r="DC1740" t="str">
            <v>Radgras &lt;em&gt;Beckmannia syzigachne &lt;/em&gt;er en ettårig, hardfør grasart med frøreproduksjon, utbredt fra Nordøst-Russland gjennom Sibir, Øst-Asia og Russisk fjerne østen til større deler av Nord-Amerika. En hoveddel av dens hjemlige utbredelse ligger i de boreale beltene, helt nord til og over grensa til Arktis, og radgras vil ha potensielt areal i Norge opp til skoggrensa og kanskje helt nord til Finnmark.</v>
          </cell>
          <cell r="DD1740" t="str">
            <v>&lt;p&gt;Arten synes å ha kommet inn til Norge i to omganger, på to ulike måter. Den første puljen fra 1916 til 1990 kom med korn til møller og havnesiloer, med forekomster i Oslo, Ro Stavanger, Ho Osterøy og Vaksdal, og ST Skaun og Trondheim. Alle funn før 1980 hører til denne puljen. Ingen av dem ble permanente, sjøl om arten er funnet en årrekke ved enkelte møller, spesielt i ST Skaun der undersøkelsene har vært særlig intense. Den andre puljen, fra 1980 fram til nå, kom med såfrø, trolig amerikansk (kanadisk såfrø er spesifikt opplyst for en forekomst i Nord-Trøndelag), og har ført til etablering i fuktige enger noen steder i innlandet, spesielt i He Åmot (Rena) og Op Lillehammer og Ringebu. I motsetning til de tørre mølle- og havneområdene, er arten her kommet til sitt rette element og kan etablere seg effektivt og starte spredning. Videre utvikling av den norske populasjonen vil være mer avhengig av innførsel enn av klima.&lt;/p&gt;</v>
          </cell>
          <cell r="DE1740" t="str">
            <v>Arten ble fra først av innført som forurensning med korn (uten effektiv etablering), senere som og/eller med grasfrø (effektiv etablering). Det er ingen dokumentert videre spredning foreløpig fra etablerte forekomster.</v>
          </cell>
          <cell r="DF1740" t="str">
            <v>Invasjonspotensialet vurdferes til moderat, med begrenset median levetid og moderat ekspansjonshastighet. Arten har et stort teoretisk invasjonspotensial, men begrenset av sjelden innførsel. Der arten innføres med grasfrø, har den en tendens til å etablere seg permanent, foreløpig med liten videre ekspansjon.</v>
          </cell>
          <cell r="DG1740" t="str">
            <v>Ingen kjent negativ økologisk effekt er knyttet til arten. Det er lite trolig at denne arten vil ha noen målbar fortrengningseffekt.</v>
          </cell>
          <cell r="DH1740" t="str">
            <v>&lt;p&gt;Radgras vurderes til låg økologisk risiko, og foreløpig utelukkende på grunn av invasjonspotensialet. Arten er i ferd med å bli en permanent del av norsk flora.&lt;/p&gt;</v>
          </cell>
          <cell r="DI1740">
            <v>0</v>
          </cell>
        </row>
        <row r="1741">
          <cell r="B1741" t="str">
            <v>Campanula carpatica</v>
          </cell>
          <cell r="C1741" t="str">
            <v>Jacq.</v>
          </cell>
          <cell r="D1741" t="str">
            <v>karpatklokke</v>
          </cell>
          <cell r="E1741">
            <v>60888</v>
          </cell>
          <cell r="F1741">
            <v>100928</v>
          </cell>
          <cell r="G1741" t="str">
            <v>ExpertGroups/Karplanter/N</v>
          </cell>
          <cell r="H1741" t="str">
            <v>Karplanter</v>
          </cell>
          <cell r="I1741" t="str">
            <v>Karplanter</v>
          </cell>
          <cell r="J1741" t="str">
            <v>AlienSpecie</v>
          </cell>
          <cell r="N1741">
            <v>1</v>
          </cell>
          <cell r="Q1741">
            <v>1</v>
          </cell>
          <cell r="T1741" t="str">
            <v>NK</v>
          </cell>
          <cell r="U1741">
            <v>1</v>
          </cell>
          <cell r="V1741" t="str">
            <v>1,1</v>
          </cell>
          <cell r="AA1741">
            <v>1947</v>
          </cell>
          <cell r="AB1741" t="str">
            <v>terrestrial</v>
          </cell>
          <cell r="AD1741" t="str">
            <v>unknown</v>
          </cell>
          <cell r="AE1741" t="str">
            <v>yes</v>
          </cell>
          <cell r="AF1741" t="str">
            <v>unknown</v>
          </cell>
          <cell r="AI1741">
            <v>5</v>
          </cell>
          <cell r="AJ1741" t="str">
            <v>V</v>
          </cell>
          <cell r="AL1741">
            <v>1</v>
          </cell>
          <cell r="AM1741" t="str">
            <v>importDirect</v>
          </cell>
          <cell r="AN1741">
            <v>1</v>
          </cell>
          <cell r="AO1741" t="str">
            <v>introductionEscaped</v>
          </cell>
          <cell r="AP1741" t="str">
            <v>OsA,Bu</v>
          </cell>
          <cell r="AQ1741">
            <v>8</v>
          </cell>
          <cell r="AR1741">
            <v>5</v>
          </cell>
          <cell r="AS1741">
            <v>40</v>
          </cell>
          <cell r="AT1741">
            <v>1</v>
          </cell>
          <cell r="AU1741">
            <v>80</v>
          </cell>
          <cell r="AV1741">
            <v>100</v>
          </cell>
          <cell r="AW1741" t="str">
            <v>Ingen kjent effekt</v>
          </cell>
          <cell r="AX1741" t="str">
            <v>Ingen kjent effekt</v>
          </cell>
          <cell r="BC1741" t="str">
            <v>Ingen kjent effekt</v>
          </cell>
          <cell r="BD1741" t="str">
            <v>Ingen kjent effekt</v>
          </cell>
          <cell r="BE1741" t="str">
            <v>no</v>
          </cell>
          <cell r="BF1741" t="str">
            <v>no</v>
          </cell>
          <cell r="BG1741" t="str">
            <v>V</v>
          </cell>
          <cell r="BK1741" t="str">
            <v>temperate_nemoral:Europe</v>
          </cell>
          <cell r="BM1741" t="str">
            <v>temperate_nemoral:Europe</v>
          </cell>
          <cell r="BO1741">
            <v>1</v>
          </cell>
          <cell r="BR1741" t="str">
            <v>RedListCategoryLevel</v>
          </cell>
          <cell r="BT1741">
            <v>1</v>
          </cell>
          <cell r="BW1741" t="str">
            <v>SpreadYearlyIncreaseCalculatedExpansionSpeed</v>
          </cell>
          <cell r="BX1741">
            <v>0</v>
          </cell>
          <cell r="BY1741">
            <v>1</v>
          </cell>
          <cell r="CB1741" t="str">
            <v>T35,T37,T39</v>
          </cell>
          <cell r="CC1741">
            <v>1</v>
          </cell>
          <cell r="CH1741">
            <v>1</v>
          </cell>
          <cell r="CM1741">
            <v>1</v>
          </cell>
          <cell r="CQ1741">
            <v>1</v>
          </cell>
          <cell r="CU1741">
            <v>1</v>
          </cell>
          <cell r="CX1741">
            <v>0</v>
          </cell>
          <cell r="CY1741">
            <v>1</v>
          </cell>
          <cell r="DB1741">
            <v>0</v>
          </cell>
          <cell r="DC1741" t="str">
            <v>Karpatklokke &lt;i&gt;Campanula carpatica&lt;/i&gt; er en flerårig urt med frøreproduksjon. Den stammer fra Karpatene og burde være herdig under norske forhold. Den er foreløpig bare funnet på utpreget skrotemark.</v>
          </cell>
          <cell r="DD1741" t="str">
            <v>Med unntak for et tidlig funn i Oslo i 1947 (utkast fra Botanisk hage på Tøyen) er arten funnet sju ganger siden 1990, flere ganger med frøplanter som har spirt opp ved murer, på grusganger og i sprekker i asfalterte fortau. Den synes å være under etablering i Norge, men foreløpig uten noen dokumentert reproduserende bestand i norsk natur, bare med semi-etablerte forekomster.</v>
          </cell>
          <cell r="DE1741" t="str">
            <v>Arten er innført som hageplante og trolig spredt ut fra hager med frø, kanskje hovedsakelig ved at frø er blitt sølt ut.</v>
          </cell>
          <cell r="DF1741" t="str">
            <v>Invasjonspotensialet er lite, med minste skår på både median levetid og ekspansjonshastighet.</v>
          </cell>
          <cell r="DG1741" t="str">
            <v>Ingen kjent negativ økologisk effekt er knyttet til arten</v>
          </cell>
          <cell r="DH1741" t="str">
            <v>Karpatklokke vurderes til ingen kjent økologisk risiko. Arten kan være på grensa til etablering i Norge. Den setter frø i hager, er hardfør, og har trolig ikke nådd naturtyper der den kan ha bedre forhold enn på de skrotemarktypene der den foreløpig er funnet. Den vil neppe bli noen økologisk problemart i norsk natur.</v>
          </cell>
          <cell r="DI1741">
            <v>0</v>
          </cell>
        </row>
        <row r="1742">
          <cell r="B1742" t="str">
            <v>Corylus maxima</v>
          </cell>
          <cell r="C1742" t="str">
            <v>Mill.</v>
          </cell>
          <cell r="D1742" t="str">
            <v>blodhassel</v>
          </cell>
          <cell r="E1742">
            <v>123610</v>
          </cell>
          <cell r="F1742">
            <v>162791</v>
          </cell>
          <cell r="G1742" t="str">
            <v>ExpertGroups/Karplanter/N</v>
          </cell>
          <cell r="H1742" t="str">
            <v>Karplanter</v>
          </cell>
          <cell r="I1742" t="str">
            <v>Karplanter</v>
          </cell>
          <cell r="J1742" t="str">
            <v>AlienSpecie</v>
          </cell>
          <cell r="N1742">
            <v>1</v>
          </cell>
          <cell r="Q1742">
            <v>1</v>
          </cell>
          <cell r="T1742" t="str">
            <v>NK</v>
          </cell>
          <cell r="U1742">
            <v>1</v>
          </cell>
          <cell r="V1742" t="str">
            <v>1,1</v>
          </cell>
          <cell r="AA1742">
            <v>2016</v>
          </cell>
          <cell r="AB1742" t="str">
            <v>terrestrial</v>
          </cell>
          <cell r="AD1742" t="str">
            <v>unknown</v>
          </cell>
          <cell r="AE1742" t="str">
            <v>no</v>
          </cell>
          <cell r="AF1742" t="str">
            <v>unknown</v>
          </cell>
          <cell r="AI1742">
            <v>15</v>
          </cell>
          <cell r="AJ1742" t="str">
            <v>V</v>
          </cell>
          <cell r="AL1742">
            <v>1</v>
          </cell>
          <cell r="AM1742" t="str">
            <v>importDirect</v>
          </cell>
          <cell r="AN1742">
            <v>2</v>
          </cell>
          <cell r="AO1742" t="str">
            <v>introductionEscaped</v>
          </cell>
          <cell r="AP1742" t="str">
            <v>Mr</v>
          </cell>
          <cell r="AQ1742">
            <v>8</v>
          </cell>
          <cell r="AR1742">
            <v>5</v>
          </cell>
          <cell r="AS1742">
            <v>40</v>
          </cell>
          <cell r="AT1742">
            <v>1</v>
          </cell>
          <cell r="AU1742">
            <v>120</v>
          </cell>
          <cell r="AV1742">
            <v>100</v>
          </cell>
          <cell r="AW1742" t="str">
            <v>Ingen kjent effekt</v>
          </cell>
          <cell r="AX1742" t="str">
            <v>Ingen kjent effekt</v>
          </cell>
          <cell r="BC1742" t="str">
            <v>Ingen kjent effekt</v>
          </cell>
          <cell r="BD1742" t="str">
            <v>Ingen kjent effekt</v>
          </cell>
          <cell r="BE1742" t="str">
            <v>no</v>
          </cell>
          <cell r="BF1742" t="str">
            <v>no</v>
          </cell>
          <cell r="BG1742" t="str">
            <v>V</v>
          </cell>
          <cell r="BK1742" t="str">
            <v>temperate_nemoral:Europe|subtropic_mediterranean:Europe</v>
          </cell>
          <cell r="BM1742" t="str">
            <v>temperate_nemoral:Europe|subtropic_mediterranean:Europe</v>
          </cell>
          <cell r="BO1742">
            <v>1</v>
          </cell>
          <cell r="BP1742" t="str">
            <v>X</v>
          </cell>
          <cell r="BR1742" t="str">
            <v>RedListCategoryLevel</v>
          </cell>
          <cell r="BT1742">
            <v>1</v>
          </cell>
          <cell r="BW1742" t="str">
            <v>SpreadYearlyIncreaseCalculatedExpansionSpeed</v>
          </cell>
          <cell r="BX1742">
            <v>0</v>
          </cell>
          <cell r="BY1742">
            <v>1</v>
          </cell>
          <cell r="CB1742" t="str">
            <v>T40</v>
          </cell>
          <cell r="CC1742">
            <v>1</v>
          </cell>
          <cell r="CH1742">
            <v>1</v>
          </cell>
          <cell r="CM1742">
            <v>1</v>
          </cell>
          <cell r="CQ1742">
            <v>1</v>
          </cell>
          <cell r="CU1742">
            <v>1</v>
          </cell>
          <cell r="CX1742">
            <v>0</v>
          </cell>
          <cell r="CY1742">
            <v>1</v>
          </cell>
          <cell r="DB1742">
            <v>0</v>
          </cell>
          <cell r="DC1742" t="str">
            <v>Hassel-arten &lt;i&gt;Corylus maxima&lt;/i&gt; er en stor busk med frøformering. Fruktene (hasselnøttene) spres med pattedyr og fugl over nokså korte distanser. Arten kommer fra Balkan og dyrkes i økende omfang i norske hager og har begynt å reprodusere med frø.</v>
          </cell>
          <cell r="DD1742" t="str">
            <v>Arten er funnet som ny for norsk natur på to lokaliteter i MR Ålesund i 2016: Eikenosvågen, "3 eller 4 plantet, de øvrige frøspredning vurdert ut fra plassering i denne solvarme skråningen og størrelsen", og Skothaugen, "naturalisert i vegkant". Det er også rapportert i Artsobservasjoner et tredje funn fra MR Ålesund: Hatleholen gravlund fra 2017, men dette er så nytt at det ikke ble med i fila vår.</v>
          </cell>
          <cell r="DE1742" t="str">
            <v>&lt;i&gt;Corylus maxima &lt;/i&gt;er innført som hageplante, og er trolig spredt med fugl og pattedyr som sanker fruktene (nøttene).</v>
          </cell>
          <cell r="DF1742" t="str">
            <v>Arten har et lite invasjonspotensial: både median levetid og ekspansjonshastighet skårer på laveste trinn.</v>
          </cell>
          <cell r="DG1742" t="str">
            <v>Det er ingen kjente eller forventede negative økologiske effekter knyttet til arten.</v>
          </cell>
          <cell r="DH1742" t="str">
            <v>&lt;i&gt;Corylus maxima &lt;/i&gt;vurderes til ingen kjent økologisk risiko i norsk natur.</v>
          </cell>
          <cell r="DI1742">
            <v>0</v>
          </cell>
        </row>
        <row r="1743">
          <cell r="B1743" t="str">
            <v>Cotoneaster adpressus</v>
          </cell>
          <cell r="C1743" t="str">
            <v>Bois</v>
          </cell>
          <cell r="E1743">
            <v>84789</v>
          </cell>
          <cell r="F1743">
            <v>127926</v>
          </cell>
          <cell r="G1743" t="str">
            <v>ExpertGroups/Karplanter/N</v>
          </cell>
          <cell r="H1743" t="str">
            <v>Karplanter</v>
          </cell>
          <cell r="I1743" t="str">
            <v>Karplanter</v>
          </cell>
          <cell r="J1743" t="str">
            <v>AlienSpecie</v>
          </cell>
          <cell r="N1743">
            <v>1</v>
          </cell>
          <cell r="Q1743">
            <v>1</v>
          </cell>
          <cell r="T1743" t="str">
            <v>NK</v>
          </cell>
          <cell r="U1743">
            <v>1</v>
          </cell>
          <cell r="V1743" t="str">
            <v>1,1</v>
          </cell>
          <cell r="AA1743">
            <v>1991</v>
          </cell>
          <cell r="AB1743" t="str">
            <v>terrestrial</v>
          </cell>
          <cell r="AD1743" t="str">
            <v>unknown</v>
          </cell>
          <cell r="AE1743" t="str">
            <v>no</v>
          </cell>
          <cell r="AF1743" t="str">
            <v>unknown</v>
          </cell>
          <cell r="AI1743">
            <v>15</v>
          </cell>
          <cell r="AJ1743" t="str">
            <v>V</v>
          </cell>
          <cell r="AL1743">
            <v>1</v>
          </cell>
          <cell r="AM1743" t="str">
            <v>importDirect</v>
          </cell>
          <cell r="AN1743">
            <v>1</v>
          </cell>
          <cell r="AO1743" t="str">
            <v>introductionEscaped</v>
          </cell>
          <cell r="AP1743" t="str">
            <v>Te,Ho</v>
          </cell>
          <cell r="AQ1743">
            <v>8</v>
          </cell>
          <cell r="AR1743">
            <v>5</v>
          </cell>
          <cell r="AS1743">
            <v>40</v>
          </cell>
          <cell r="AT1743">
            <v>1</v>
          </cell>
          <cell r="AU1743">
            <v>80</v>
          </cell>
          <cell r="AV1743">
            <v>50</v>
          </cell>
          <cell r="AW1743" t="str">
            <v>Ingen kjent effekt</v>
          </cell>
          <cell r="AX1743" t="str">
            <v>Ingen kjent effekt</v>
          </cell>
          <cell r="BC1743" t="str">
            <v>Ingen kjent effekt</v>
          </cell>
          <cell r="BD1743" t="str">
            <v>Ingen kjent effekt</v>
          </cell>
          <cell r="BE1743" t="str">
            <v>no</v>
          </cell>
          <cell r="BF1743" t="str">
            <v>no</v>
          </cell>
          <cell r="BG1743" t="str">
            <v>V</v>
          </cell>
          <cell r="BK1743" t="str">
            <v>temperate_nemoral:Asia|subtropic_highlands:Asia</v>
          </cell>
          <cell r="BM1743" t="str">
            <v>temperate_nemoral:Europe,Asia|subtropic_highlands:Asia</v>
          </cell>
          <cell r="BO1743">
            <v>2</v>
          </cell>
          <cell r="BR1743" t="str">
            <v>RedListCategoryLevel</v>
          </cell>
          <cell r="BT1743">
            <v>1</v>
          </cell>
          <cell r="BW1743" t="str">
            <v>SpreadYearlyIncreaseCalculatedExpansionSpeed</v>
          </cell>
          <cell r="BX1743">
            <v>0</v>
          </cell>
          <cell r="BY1743">
            <v>1</v>
          </cell>
          <cell r="CB1743" t="str">
            <v>T4,T1</v>
          </cell>
          <cell r="CC1743">
            <v>1</v>
          </cell>
          <cell r="CH1743">
            <v>1</v>
          </cell>
          <cell r="CM1743">
            <v>1</v>
          </cell>
          <cell r="CQ1743">
            <v>1</v>
          </cell>
          <cell r="CU1743">
            <v>1</v>
          </cell>
          <cell r="CX1743">
            <v>0</v>
          </cell>
          <cell r="CY1743">
            <v>1</v>
          </cell>
          <cell r="DB1743">
            <v>0</v>
          </cell>
          <cell r="DC1743" t="str">
            <v>Mispel-arten &lt;i&gt;Cotoneaster adpressus&lt;/i&gt; er en flerårig espalierbusk fra fjellstrøk i Sørøst-Asia (Kina). Den formerer seg med frø. Fruktene er bærepler som spises av fugl som sprer frøene. Frøformeringen er seksuell. Arten er en espalierbusk som særlig vokser som matter ut over svaberg og bergvegger.</v>
          </cell>
          <cell r="DD1743" t="str">
            <v>Arten er bare påvist to ganger på 1990-tallet, ved kalkbruddene på Kjørholt i Te Porsgrunn 1991 og ved Ulriksbanen i Ho Bergen 1993. Vi antar at den kan være mye oversett, kanskje særlig på Vestlandet, og at en del av det forholdsvis store herbariematerialet som ikke er bestemt til art, kan høre til denne.</v>
          </cell>
          <cell r="DE1743" t="str">
            <v>Arten er innført som hagebusk og har fuglespredning av fruktene.</v>
          </cell>
          <cell r="DF1743" t="str">
            <v>Invasjonspotensialet er lite, en kombinasjon av begrenset median levetid og ingen ekspansjon.</v>
          </cell>
          <cell r="DG1743" t="str">
            <v>Ingen kjent negativ økologisk effekt er knyttet til arten, foreløpig.</v>
          </cell>
          <cell r="DH1743" t="str">
            <v>&lt;i&gt;Cotoneaster adpressus&lt;/i&gt; vurderes til ingen kjent økologisk risiko. Arten vil trolig etablere reproduserende bestand i Norge de kommende 50 år, men trolig i lite omfang og bare i vintermilde områder sørpå.</v>
          </cell>
          <cell r="DI1743">
            <v>1</v>
          </cell>
        </row>
        <row r="1744">
          <cell r="B1744" t="str">
            <v>Cotoneaster nanshan</v>
          </cell>
          <cell r="C1744" t="str">
            <v>M.Vilm. ex Mottet</v>
          </cell>
          <cell r="D1744" t="str">
            <v>hengemispel</v>
          </cell>
          <cell r="E1744">
            <v>132032</v>
          </cell>
          <cell r="F1744">
            <v>103281</v>
          </cell>
          <cell r="G1744" t="str">
            <v>ExpertGroups/Karplanter/N</v>
          </cell>
          <cell r="H1744" t="str">
            <v>Karplanter</v>
          </cell>
          <cell r="I1744" t="str">
            <v>Karplanter</v>
          </cell>
          <cell r="J1744" t="str">
            <v>AlienSpecie</v>
          </cell>
          <cell r="N1744">
            <v>1</v>
          </cell>
          <cell r="Q1744">
            <v>1</v>
          </cell>
          <cell r="T1744" t="str">
            <v>NK</v>
          </cell>
          <cell r="U1744">
            <v>1</v>
          </cell>
          <cell r="V1744" t="str">
            <v>1,1</v>
          </cell>
          <cell r="X1744">
            <v>2</v>
          </cell>
          <cell r="Y1744">
            <v>2</v>
          </cell>
          <cell r="Z1744">
            <v>1</v>
          </cell>
          <cell r="AA1744">
            <v>1991</v>
          </cell>
          <cell r="AB1744" t="str">
            <v>terrestrial</v>
          </cell>
          <cell r="AD1744" t="str">
            <v>unknown</v>
          </cell>
          <cell r="AE1744" t="str">
            <v>yes</v>
          </cell>
          <cell r="AF1744" t="str">
            <v>unknown</v>
          </cell>
          <cell r="AG1744">
            <v>1991</v>
          </cell>
          <cell r="AH1744" t="str">
            <v>Te Bamble: Kjørholt</v>
          </cell>
          <cell r="AI1744">
            <v>10</v>
          </cell>
          <cell r="AK1744" t="str">
            <v>V</v>
          </cell>
          <cell r="AL1744">
            <v>1</v>
          </cell>
          <cell r="AM1744" t="str">
            <v>importDirect</v>
          </cell>
          <cell r="AN1744">
            <v>1</v>
          </cell>
          <cell r="AO1744" t="str">
            <v>introductionEscaped</v>
          </cell>
          <cell r="AQ1744">
            <v>8</v>
          </cell>
          <cell r="AR1744">
            <v>5</v>
          </cell>
          <cell r="AS1744">
            <v>40</v>
          </cell>
          <cell r="AT1744">
            <v>1</v>
          </cell>
          <cell r="AU1744">
            <v>40</v>
          </cell>
          <cell r="AV1744">
            <v>0</v>
          </cell>
          <cell r="AW1744" t="str">
            <v>Ingen kjent effekt</v>
          </cell>
          <cell r="AX1744" t="str">
            <v>Ingen kjent effekt</v>
          </cell>
          <cell r="BC1744" t="str">
            <v>Ingen kjent effekt</v>
          </cell>
          <cell r="BD1744" t="str">
            <v>Ingen kjent effekt</v>
          </cell>
          <cell r="BE1744" t="str">
            <v>no</v>
          </cell>
          <cell r="BF1744" t="str">
            <v>no</v>
          </cell>
          <cell r="BG1744" t="str">
            <v>V</v>
          </cell>
          <cell r="BK1744" t="str">
            <v>temperate_nemoral:Asia|subtropic_highlands:Asia</v>
          </cell>
          <cell r="BM1744" t="str">
            <v>temperate_nemoral:Europe,Asia|subtropic_highlands:Asia</v>
          </cell>
          <cell r="BO1744">
            <v>1</v>
          </cell>
          <cell r="BR1744" t="str">
            <v>RedListCategoryLevel</v>
          </cell>
          <cell r="BT1744">
            <v>1</v>
          </cell>
          <cell r="BW1744" t="str">
            <v>SpreadYearlyIncreaseCalculatedExpansionSpeed</v>
          </cell>
          <cell r="BX1744">
            <v>0</v>
          </cell>
          <cell r="BY1744">
            <v>1</v>
          </cell>
          <cell r="CB1744" t="str">
            <v>T2-C-7,T2-C-3</v>
          </cell>
          <cell r="CC1744">
            <v>1</v>
          </cell>
          <cell r="CH1744">
            <v>1</v>
          </cell>
          <cell r="CM1744">
            <v>1</v>
          </cell>
          <cell r="CQ1744">
            <v>1</v>
          </cell>
          <cell r="CU1744">
            <v>1</v>
          </cell>
          <cell r="CX1744">
            <v>0</v>
          </cell>
          <cell r="CY1744">
            <v>1</v>
          </cell>
          <cell r="DB1744">
            <v>0</v>
          </cell>
          <cell r="DC1744" t="str">
            <v>Hengemispel &lt;i&gt;Cotoneaster nanshan &lt;/i&gt;er en lågvokst busk fra Sørvest-Kina (Sichuan, Yunnan). Den setter store mengder saftige, røde bærepler som spres med fugl. Den er nært i slekt med &lt;em&gt;C. adpressus&lt;/em&gt;, en seksuell, men litt mindre hardfør art.&lt;br/&gt;Noen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Hengemispel er av den siste typen.</v>
          </cell>
          <cell r="DD1744" t="str">
            <v>&lt;p&gt;Hengemispel er funnet frøforvillet i Te Bamble: Kjørholt 1991 og Ho Bergen: ved Ulriksbanen 1993. Vi regner med at den kan være mye oversett og at den kanskje allerede har reproduserende bestand enkelte steder i Norge. Det er foreløpig ikke indikasjoner på ekspansjon, og arten er noe frostfølsom og modner frukt sent.&lt;/p&gt;</v>
          </cell>
          <cell r="DE1744" t="str">
            <v>Arten er innført som hagebusk, trolig i nokså ny tid, og sprer seg ut fra hager med fugl.</v>
          </cell>
          <cell r="DF1744" t="str">
            <v>Invasjonspotensialet er lite, med minste skår på median levetid og ingen beregnbar ekspansjon.</v>
          </cell>
          <cell r="DG1744" t="str">
            <v>Ingen kjent negativ økologisk effekt er knyttet til arten, foreløpig.</v>
          </cell>
          <cell r="DH1744" t="str">
            <v>&lt;p&gt;Hengemispel vurderes til ingen kjent økologisk risiko. Arten viser foreløpig ingen ekspansjon, men det er for tidlig å si noe om potensialet. Det er også uvisst hvilke naturtyper den eventuelt vil innta, men mest sannsynlig berg og grunnlende. Arten er nokså frostømfintlig. Ved forrige vurderingsrunde ble arten vurdert til låg økologisk risiko på grunn av at ekspansjonshastigheten (den gang spredningshastighet) ble vurdert til nivå 2 basert på de samme to forekomstene. Dette var en overestimering.&lt;/p&gt;</v>
          </cell>
          <cell r="DI1744">
            <v>1</v>
          </cell>
        </row>
        <row r="1745">
          <cell r="B1745" t="str">
            <v>Crataegus flabellata</v>
          </cell>
          <cell r="C1745" t="str">
            <v>(Bosc. ex Spach) Rydb.</v>
          </cell>
          <cell r="D1745" t="str">
            <v>kanadahagtorn</v>
          </cell>
          <cell r="E1745">
            <v>145769</v>
          </cell>
          <cell r="F1745">
            <v>103289</v>
          </cell>
          <cell r="G1745" t="str">
            <v>ExpertGroups/Karplanter/N</v>
          </cell>
          <cell r="H1745" t="str">
            <v>Karplanter</v>
          </cell>
          <cell r="I1745" t="str">
            <v>Karplanter</v>
          </cell>
          <cell r="J1745" t="str">
            <v>AlienSpecie</v>
          </cell>
          <cell r="N1745">
            <v>1</v>
          </cell>
          <cell r="Q1745">
            <v>1</v>
          </cell>
          <cell r="T1745" t="str">
            <v>NK</v>
          </cell>
          <cell r="U1745">
            <v>1</v>
          </cell>
          <cell r="V1745" t="str">
            <v>1,1</v>
          </cell>
          <cell r="AA1745">
            <v>1934</v>
          </cell>
          <cell r="AB1745" t="str">
            <v>terrestrial</v>
          </cell>
          <cell r="AD1745" t="str">
            <v>unknown</v>
          </cell>
          <cell r="AE1745" t="str">
            <v>no</v>
          </cell>
          <cell r="AF1745" t="str">
            <v>unknown</v>
          </cell>
          <cell r="AI1745">
            <v>15</v>
          </cell>
          <cell r="AK1745" t="str">
            <v>V</v>
          </cell>
          <cell r="AL1745">
            <v>1</v>
          </cell>
          <cell r="AM1745" t="str">
            <v>importDirect</v>
          </cell>
          <cell r="AN1745">
            <v>3</v>
          </cell>
          <cell r="AO1745" t="str">
            <v>introductionEscaped</v>
          </cell>
          <cell r="AP1745" t="str">
            <v>Øs,Mr</v>
          </cell>
          <cell r="AQ1745">
            <v>8</v>
          </cell>
          <cell r="AR1745">
            <v>5</v>
          </cell>
          <cell r="AS1745">
            <v>40</v>
          </cell>
          <cell r="AT1745">
            <v>1</v>
          </cell>
          <cell r="AU1745">
            <v>120</v>
          </cell>
          <cell r="AV1745">
            <v>100</v>
          </cell>
          <cell r="AW1745" t="str">
            <v>Ingen kjent effekt</v>
          </cell>
          <cell r="AX1745" t="str">
            <v>Ingen kjent effekt</v>
          </cell>
          <cell r="BC1745" t="str">
            <v>Ingen kjent effekt</v>
          </cell>
          <cell r="BD1745" t="str">
            <v>Ingen kjent effekt</v>
          </cell>
          <cell r="BE1745" t="str">
            <v>no</v>
          </cell>
          <cell r="BF1745" t="str">
            <v>no</v>
          </cell>
          <cell r="BK1745" t="str">
            <v>temperate_boreal:NorthAndCentralAmerica|temperate_nemoral:NorthAndCentralAmerica</v>
          </cell>
          <cell r="BM1745" t="str">
            <v>temperate_boreal:Europe,NorthAndCentralAmerica|temperate_nemoral:Europe,NorthAndCentralAmerica</v>
          </cell>
          <cell r="BO1745">
            <v>1</v>
          </cell>
          <cell r="BR1745" t="str">
            <v>RedListCategoryLevel</v>
          </cell>
          <cell r="BT1745">
            <v>1</v>
          </cell>
          <cell r="BW1745" t="str">
            <v>SpreadYearlyIncreaseCalculatedExpansionSpeed</v>
          </cell>
          <cell r="BX1745">
            <v>0</v>
          </cell>
          <cell r="BY1745">
            <v>1</v>
          </cell>
          <cell r="CB1745" t="str">
            <v>T40</v>
          </cell>
          <cell r="CC1745">
            <v>1</v>
          </cell>
          <cell r="CH1745">
            <v>1</v>
          </cell>
          <cell r="CM1745">
            <v>1</v>
          </cell>
          <cell r="CQ1745">
            <v>1</v>
          </cell>
          <cell r="CU1745">
            <v>1</v>
          </cell>
          <cell r="CX1745">
            <v>0</v>
          </cell>
          <cell r="CY1745">
            <v>1</v>
          </cell>
          <cell r="DB1745">
            <v>0</v>
          </cell>
          <cell r="DC1745" t="str">
            <v>Kanadahagtorn &lt;i&gt;Crataegus flabellata&lt;/i&gt; (inkludert var. &lt;i&gt;grayana&lt;/i&gt;) er en storvokst busk eller lite tre med stor produksjon av saftige bærepler. Arten stammer fra østre Canada og nordøstre USA og er meget hardfør. Arten er triploid (2n = 51) og har aseksuell frøproduksjon, men er avhengig av pollinering for produksjon av endosperm (såkalt pseudogami). Det betyr likevel at ett forvillet individ kan sette i gang reproduksjon og bestandsdannelse.&lt;br/&gt;Arten kan lett forveksles med flere andre nordamerikanske og eurasiatiske arter med svært lange torner. Noe av det materialet som er bestemt til andre arter, spesielt til sibirhagtorn &lt;i&gt;C. sanguinea&lt;/i&gt;, kan høre til kanadahagtorn. Det norske materialet av kanadahagtorn har vært ført til en varietet &lt;i&gt;grayana&lt;/i&gt;, men Phipps (2015, Flora of North America) anser ikke oppdelingen i to varieteter som velbegrunnet. I det norske hagemiljøet er arten ukjent eller lite kjent under dette navnet (P.A. Pedersen pers. medd.), mens den oftest dyrkete og omsatte arten er &lt;i&gt;C. intricata&lt;/i&gt;, også fra østlige Nord-Amerika. Vi antar at det har skjedd omfattende feilidentifisering av forvillete planter med lange torner, og at kanskje bare &amp;#233:n eller to arter er representert.</v>
          </cell>
          <cell r="DD1745" t="str">
            <v>Arten er dokumentert dyrket i Norge fra 1934 (Øf Rakkestad) og 1938 (ST Trondheim), men først funnet med forvillete eksemplarer i 2016 i Øf Askim, langs Trøgstadveien ved Askim museum, og i MR Herøy: fra utkast på veikant ved Stridestraumen.</v>
          </cell>
          <cell r="DE1745" t="str">
            <v>Arten er innført som hagebusk/tre. I MR Herøy er den blitt utkastet og har sikkert rotslått seg på veikant: i Øf Askim er den enten utvokst fra hage eller spredt med frukt.</v>
          </cell>
          <cell r="DF1745" t="str">
            <v>Invasjonspotensialet er lite, med minste skår på median levetid og ingen ekspansjon foreløpig. Ut fra morfologi, reproduksjonsmåte og hardførhet skulle denne arten ha et stort potensial i norsk natur. Det er ukjent hvorfor den ikke har begynt å spre seg.</v>
          </cell>
          <cell r="DG1745" t="str">
            <v>Ingen kjent negativ økologisk effekt er knyttet til arten, foreløpig.</v>
          </cell>
          <cell r="DH1745" t="str">
            <v>Kanadahagtorn vurderes til ingen kjent økologisk risiko. Arten (eller dens slektninger) kan begynne å spre seg i norsk natur, men ut fra at den allerede er kjent dyrket i landet i over 80 år, og med relativt lang generasjonstid, vil det være overraskende om den blir en problematisk fremmed art de kommende 50 år.</v>
          </cell>
          <cell r="DI1745">
            <v>1</v>
          </cell>
        </row>
        <row r="1746">
          <cell r="B1746" t="str">
            <v>Salix daphnoides pomeranica</v>
          </cell>
          <cell r="C1746" t="str">
            <v>(Link) Koch</v>
          </cell>
          <cell r="D1746" t="str">
            <v>pommersk doggpil</v>
          </cell>
          <cell r="E1746">
            <v>145394</v>
          </cell>
          <cell r="F1746">
            <v>170204</v>
          </cell>
          <cell r="G1746" t="str">
            <v>ExpertGroups/Karplanter/N</v>
          </cell>
          <cell r="H1746" t="str">
            <v>Karplanter</v>
          </cell>
          <cell r="I1746" t="str">
            <v>Karplanter</v>
          </cell>
          <cell r="J1746" t="str">
            <v>AlienSpecie</v>
          </cell>
          <cell r="N1746">
            <v>1</v>
          </cell>
          <cell r="Q1746">
            <v>3</v>
          </cell>
          <cell r="R1746" t="str">
            <v>V</v>
          </cell>
          <cell r="T1746" t="str">
            <v>LO</v>
          </cell>
          <cell r="U1746">
            <v>2</v>
          </cell>
          <cell r="V1746" t="str">
            <v>1,3H</v>
          </cell>
          <cell r="AA1746">
            <v>1991</v>
          </cell>
          <cell r="AB1746" t="str">
            <v>terrestrial</v>
          </cell>
          <cell r="AD1746" t="str">
            <v>unknown</v>
          </cell>
          <cell r="AE1746" t="str">
            <v>no</v>
          </cell>
          <cell r="AF1746" t="str">
            <v>unknown</v>
          </cell>
          <cell r="AI1746">
            <v>15</v>
          </cell>
          <cell r="AJ1746" t="str">
            <v>V</v>
          </cell>
          <cell r="AK1746" t="str">
            <v>V</v>
          </cell>
          <cell r="AL1746">
            <v>2</v>
          </cell>
          <cell r="AM1746" t="str">
            <v>importDirect</v>
          </cell>
          <cell r="AN1746">
            <v>2</v>
          </cell>
          <cell r="AO1746" t="str">
            <v>introductionEscaped</v>
          </cell>
          <cell r="AP1746" t="str">
            <v>Øs,Bu</v>
          </cell>
          <cell r="AQ1746">
            <v>8</v>
          </cell>
          <cell r="AR1746">
            <v>5</v>
          </cell>
          <cell r="AS1746">
            <v>40</v>
          </cell>
          <cell r="AT1746">
            <v>1</v>
          </cell>
          <cell r="AU1746">
            <v>160</v>
          </cell>
          <cell r="AV1746">
            <v>100</v>
          </cell>
          <cell r="AW1746" t="str">
            <v>Ingen kjent effekt</v>
          </cell>
          <cell r="AX1746" t="str">
            <v>Ingen kjent effekt</v>
          </cell>
          <cell r="BC1746" t="str">
            <v>Ingen kjent effekt</v>
          </cell>
          <cell r="BD1746" t="str">
            <v>Ingen kjent effekt</v>
          </cell>
          <cell r="BE1746" t="str">
            <v>no</v>
          </cell>
          <cell r="BF1746" t="str">
            <v>no</v>
          </cell>
          <cell r="BK1746" t="str">
            <v>temperate_nemoral:Europe</v>
          </cell>
          <cell r="BM1746" t="str">
            <v>temperate_nemoral:Europe</v>
          </cell>
          <cell r="BO1746">
            <v>1</v>
          </cell>
          <cell r="BR1746" t="str">
            <v>RedListCategoryLevel</v>
          </cell>
          <cell r="BT1746">
            <v>1</v>
          </cell>
          <cell r="BW1746" t="str">
            <v>SpreadYearlyIncreaseCalculatedExpansionSpeed</v>
          </cell>
          <cell r="BX1746">
            <v>0</v>
          </cell>
          <cell r="BY1746">
            <v>1</v>
          </cell>
          <cell r="CB1746" t="str">
            <v>T35,T37</v>
          </cell>
          <cell r="CC1746">
            <v>1</v>
          </cell>
          <cell r="CH1746">
            <v>1</v>
          </cell>
          <cell r="CM1746">
            <v>1</v>
          </cell>
          <cell r="CQ1746">
            <v>1</v>
          </cell>
          <cell r="CU1746">
            <v>3</v>
          </cell>
          <cell r="CW1746" t="str">
            <v>X</v>
          </cell>
          <cell r="CX1746">
            <v>1</v>
          </cell>
          <cell r="CY1746">
            <v>1</v>
          </cell>
          <cell r="DB1746">
            <v>0</v>
          </cell>
          <cell r="DC1746" t="str">
            <v>Pommersk doggpil &lt;i&gt;Salix daphnoides&lt;/i&gt; var. &lt;i&gt;pomeranica&lt;/i&gt; er en stor, flerstammet busk, sjelden et lite tre. Den kommer fra nordre Øst-Europa: Polen, Kviterussland og Baltikum. Den har frøformering og kan også formere seg med avbrukne kvister og greiner. Den dyrkes i raskt økende omfang i norske hager og anlegg, både på grunn av pen vekstform og fordi den har "doggete" kvister (voksbelagte, særlig i vinterhalvåret) og nydelige "gåsunger" om åren. Vi har bare sett hannplanter i kultur i Norge. Den er bare sikkert påvist på skrotemark. Se Elven &amp; Fremstad (under arbeid).</v>
          </cell>
          <cell r="DD1746" t="str">
            <v>Første observasjon av pommersk doggpil som plantet ble gjort ved Tømmerterminalen på Lierstranda i Bu Lier i 1991, på samme sted som den ble funnet forvillet i 1996, i et område der arten er brukt i kantplanting rundt et industriområde. Ellers bare sikkert påvist på avfallsplass i Øf Moss: Solgård i 2003 og på dumpeplass for hageavfall i Bu Drammen: Gosen i 1996. Den kan være mye oversett, også i herbariematerialet og observasjoner, fordi man bør se planten utendørs og kjenne karakterene, for å skille den både fra var. &lt;i&gt;daphnoides&lt;/i&gt; og fra den hjemlige var. &lt;i&gt;norvegica&lt;/i&gt;.</v>
          </cell>
          <cell r="DE1746" t="str">
            <v>Varieteten er innført som hageplante og i anlegg. Den er foreløpig bare spredt ut med utkast fra hager og parker, og med litt formering med avbrukne kvister som rotslår.</v>
          </cell>
          <cell r="DF1746" t="str">
            <v>Invasjonspotensialet er lite, med låg (minimal) median levetid og ingen ekspansjon (foreløpig). I og med at det bare er kjent hannbusker, skjer det ingen kjønnet formering, og den ukjønnete formeringen (kvister) har liten rekkevidde. Den forventete økningen i norsk natur består bare i forventet økning i bruk som prydplante og dermed økt frekvens av utkast.</v>
          </cell>
          <cell r="DG1746" t="str">
            <v>Den økologiske effekten er middels, med usikkerhet ned til låg effekt. Planten har ingen forventet virkning på naturtyper. Pommersk doggpil kan genetisk påvirke vår hjemlige og sårbare (VU) norske doggpil var. &lt;i&gt;norvegica&lt;/i&gt; ved hybridisering med introgresjon. Foreløpig har vi ikke sett pommersk doggpil plantet innen utbredelsen for hjemlig doggpil (i innlandet på Østlandet), men den kan godt være oversett, og i alle fall er det bare et tidsspørsmål før pommersk doggpil blir plantet også i innlandet (den er vinterherdig). Effekten er kanskje mest en distanse-effekt. Risikoen for at stedegen doggpil blir påvirket genetisk av pommersk doggpil er ekstra stor fordi nesten alle dyrkete busker er hannplanter med enorm pollenproduksjon i samme periode som humlene flyr og stedegen doggpil blomstrer. Vi setter likevel usikkerhet nedover for økologisk effekt fordi vi ikke vet noe om hvor og i hvilket omfang slik krysspollinering kan komme til å skje.</v>
          </cell>
          <cell r="DH1746" t="str">
            <v>Pommersk doggpil (var. &lt;i&gt;pomeranica&lt;/i&gt;) vurderes til låg økologisk risiko på grunn av mulig genetisk påvirkning av hjemlig doggpil (var. &lt;i&gt;norvegica&lt;/i&gt;) gjennom krysspollinering og introgresjon. Slik krysspollinering er bortimot umulig å hindre dersom pommersk doggpil blir plantet i dalførene der hjemlig doggpil vokser. Vi anser derfor pommersk doggpil som en distinkt økologisk risiko (større enn den formelle kategorien "låg risiko" som den får ved bruk av metodene i inneværende vurdering). Dens påvirkning på naturtyper er imidlertid minimal.&lt;br/&gt;Varietetene av doggpil ble ikke risikovurdert i forrige vurderingsrunde.&lt;br/&gt;</v>
          </cell>
          <cell r="DI1746">
            <v>1</v>
          </cell>
        </row>
        <row r="1747">
          <cell r="B1747" t="str">
            <v>Aster alpinus</v>
          </cell>
          <cell r="C1747" t="str">
            <v>L.</v>
          </cell>
          <cell r="D1747" t="str">
            <v>alpeasters</v>
          </cell>
          <cell r="E1747">
            <v>130761</v>
          </cell>
          <cell r="F1747">
            <v>100445</v>
          </cell>
          <cell r="G1747" t="str">
            <v>ExpertGroups/Karplanter/N</v>
          </cell>
          <cell r="H1747" t="str">
            <v>Karplanter</v>
          </cell>
          <cell r="I1747" t="str">
            <v>Karplanter</v>
          </cell>
          <cell r="J1747" t="str">
            <v>AlienSpecie</v>
          </cell>
          <cell r="N1747">
            <v>1</v>
          </cell>
          <cell r="Q1747">
            <v>1</v>
          </cell>
          <cell r="T1747" t="str">
            <v>NK</v>
          </cell>
          <cell r="U1747">
            <v>1</v>
          </cell>
          <cell r="V1747" t="str">
            <v>1,1</v>
          </cell>
          <cell r="X1747">
            <v>1</v>
          </cell>
          <cell r="Y1747">
            <v>1</v>
          </cell>
          <cell r="Z1747">
            <v>1</v>
          </cell>
          <cell r="AA1747">
            <v>1967</v>
          </cell>
          <cell r="AB1747" t="str">
            <v>terrestrial</v>
          </cell>
          <cell r="AD1747" t="str">
            <v>unknown</v>
          </cell>
          <cell r="AE1747" t="str">
            <v>yes</v>
          </cell>
          <cell r="AF1747" t="str">
            <v>unknown</v>
          </cell>
          <cell r="AG1747">
            <v>1967</v>
          </cell>
          <cell r="AH1747" t="str">
            <v>MR Sunndal: Fale, veikant</v>
          </cell>
          <cell r="AI1747">
            <v>5</v>
          </cell>
          <cell r="AJ1747" t="str">
            <v>V</v>
          </cell>
          <cell r="AL1747">
            <v>1</v>
          </cell>
          <cell r="AM1747" t="str">
            <v>importDirect</v>
          </cell>
          <cell r="AN1747">
            <v>1</v>
          </cell>
          <cell r="AO1747" t="str">
            <v>introductionEscaped</v>
          </cell>
          <cell r="AP1747" t="str">
            <v>Mr,St</v>
          </cell>
          <cell r="AQ1747">
            <v>8</v>
          </cell>
          <cell r="AR1747">
            <v>5</v>
          </cell>
          <cell r="AS1747">
            <v>40</v>
          </cell>
          <cell r="AT1747">
            <v>1</v>
          </cell>
          <cell r="AU1747">
            <v>40</v>
          </cell>
          <cell r="AV1747">
            <v>100</v>
          </cell>
          <cell r="AW1747" t="str">
            <v>Ingen kjent effekt</v>
          </cell>
          <cell r="AX1747" t="str">
            <v>Ingen kjent effekt</v>
          </cell>
          <cell r="BC1747" t="str">
            <v>Ingen kjent effekt</v>
          </cell>
          <cell r="BD1747" t="str">
            <v>Ingen kjent effekt</v>
          </cell>
          <cell r="BE1747" t="str">
            <v>no</v>
          </cell>
          <cell r="BF1747" t="str">
            <v>no</v>
          </cell>
          <cell r="BG1747" t="str">
            <v>V</v>
          </cell>
          <cell r="BK1747" t="str">
            <v>polar:Asia,NorthAndCentralAmerica|temperate_boreal:Asia,NorthAndCentralAmerica|temperate_nemoral:Europe,Asia,NorthAndCentralAmerica</v>
          </cell>
          <cell r="BM1747" t="str">
            <v>polar:Asia,NorthAndCentralAmerica|temperate_boreal:Europe,Asia,NorthAndCentralAmerica|temperate_nemoral:Europe,Asia,NorthAndCentralAmerica</v>
          </cell>
          <cell r="BO1747">
            <v>1</v>
          </cell>
          <cell r="BR1747" t="str">
            <v>RedListCategoryLevel</v>
          </cell>
          <cell r="BT1747">
            <v>1</v>
          </cell>
          <cell r="BW1747" t="str">
            <v>SpreadYearlyIncreaseCalculatedExpansionSpeed</v>
          </cell>
          <cell r="BX1747">
            <v>0</v>
          </cell>
          <cell r="BY1747">
            <v>1</v>
          </cell>
          <cell r="CB1747" t="str">
            <v>T40</v>
          </cell>
          <cell r="CC1747">
            <v>1</v>
          </cell>
          <cell r="CH1747">
            <v>1</v>
          </cell>
          <cell r="CM1747">
            <v>1</v>
          </cell>
          <cell r="CQ1747">
            <v>1</v>
          </cell>
          <cell r="CU1747">
            <v>1</v>
          </cell>
          <cell r="CX1747">
            <v>0</v>
          </cell>
          <cell r="CY1747">
            <v>1</v>
          </cell>
          <cell r="DB1747">
            <v>0</v>
          </cell>
          <cell r="DC1747" t="str">
            <v>Alpeasters &lt;em&gt;Aster alpinus &lt;/em&gt;er en flerårig fjellplante med frøformering. Den har en svært oppdelt utbredelse i Sør-Europa, store deler av Nord-Asia, og vestlige Nord-Amerika nord til nord for den arktiske skoggrensa. Den er nokså ulik i de ulike områdene og er mer trolig et artskompleks enn en enkelt art. Det materialet som av og til dyrkes i norske hager, bygger trolig på europeiske fjellplanter. Arten er hardfør, men dyrkes sjelden.</v>
          </cell>
          <cell r="DD1747" t="str">
            <v>&lt;p&gt;Alpeasters er bare funnet spredt ut fra hager to ganger, i små bestander på veikanter ved Fale (1967) i MR Sunndal og ved Konstknektveien i Røros by i ST Røros i 2015. Med mer bruk i hager, og spesielt i høgtliggende strøk og nordpå, har denne arten et visst, men begrenset potensial for spredning i norsk natur.&lt;/p&gt;</v>
          </cell>
          <cell r="DE1747" t="str">
            <v>Arten er innført som hageplante og trolig spredt ut fra hager ved utkast (MR Sunndal) og frø (ST Røros). Ingen viderespredning i norsk natur er kjent, foreløpig.</v>
          </cell>
          <cell r="DF1747" t="str">
            <v>Invasjonspotensialet er lite, med minste skår på både median levetid og ekspansjonshastighet.</v>
          </cell>
          <cell r="DG1747" t="str">
            <v>Ingen kjent negativ økologisk effekt er knyttet til arten.</v>
          </cell>
          <cell r="DH1747" t="str">
            <v>&lt;p&gt;Alpeasters vurderes til ingen kjent økologisk risiko. Denne hardføre arten har lite stabil forekomst i Norge, men kunne tenkes å få det (med frøreproduksjon).&lt;/p&gt;</v>
          </cell>
          <cell r="DI1747">
            <v>0</v>
          </cell>
        </row>
        <row r="1748">
          <cell r="B1748" t="str">
            <v>Genista tinctoria</v>
          </cell>
          <cell r="C1748" t="str">
            <v>L.</v>
          </cell>
          <cell r="D1748" t="str">
            <v>fargeginst</v>
          </cell>
          <cell r="E1748">
            <v>61892</v>
          </cell>
          <cell r="F1748">
            <v>101932</v>
          </cell>
          <cell r="G1748" t="str">
            <v>ExpertGroups/Karplanter/N</v>
          </cell>
          <cell r="H1748" t="str">
            <v>Karplanter</v>
          </cell>
          <cell r="I1748" t="str">
            <v>Karplanter</v>
          </cell>
          <cell r="J1748" t="str">
            <v>AlienSpecie</v>
          </cell>
          <cell r="N1748">
            <v>2</v>
          </cell>
          <cell r="O1748" t="str">
            <v>V</v>
          </cell>
          <cell r="Q1748">
            <v>1</v>
          </cell>
          <cell r="T1748" t="str">
            <v>LO</v>
          </cell>
          <cell r="U1748">
            <v>2</v>
          </cell>
          <cell r="V1748" t="str">
            <v>2AB,1</v>
          </cell>
          <cell r="W1748" t="str">
            <v>NK</v>
          </cell>
          <cell r="X1748">
            <v>1</v>
          </cell>
          <cell r="Y1748">
            <v>1</v>
          </cell>
          <cell r="Z1748">
            <v>1</v>
          </cell>
          <cell r="AA1748">
            <v>1878</v>
          </cell>
          <cell r="AB1748" t="str">
            <v>terrestrial</v>
          </cell>
          <cell r="AD1748" t="str">
            <v>unknown</v>
          </cell>
          <cell r="AE1748" t="str">
            <v>yes</v>
          </cell>
          <cell r="AF1748" t="str">
            <v>unknown</v>
          </cell>
          <cell r="AG1748">
            <v>1891</v>
          </cell>
          <cell r="AH1748" t="str">
            <v>Te Porsgrunn: Brevik</v>
          </cell>
          <cell r="AI1748">
            <v>10</v>
          </cell>
          <cell r="AJ1748" t="str">
            <v>V</v>
          </cell>
          <cell r="AL1748">
            <v>2</v>
          </cell>
          <cell r="AM1748" t="str">
            <v>importDirect</v>
          </cell>
          <cell r="AN1748">
            <v>3</v>
          </cell>
          <cell r="AO1748" t="str">
            <v>introductionEscaped,introductionTransportpollution</v>
          </cell>
          <cell r="AP1748" t="str">
            <v>Øs,OsA,Ve,Te,Fi</v>
          </cell>
          <cell r="AQ1748">
            <v>12</v>
          </cell>
          <cell r="AR1748">
            <v>3</v>
          </cell>
          <cell r="AS1748">
            <v>36</v>
          </cell>
          <cell r="AT1748">
            <v>5000</v>
          </cell>
          <cell r="AU1748">
            <v>36</v>
          </cell>
          <cell r="AV1748">
            <v>100</v>
          </cell>
          <cell r="AW1748" t="str">
            <v>Ingen kjent effekt</v>
          </cell>
          <cell r="AX1748" t="str">
            <v>Ingen kjent effekt</v>
          </cell>
          <cell r="BC1748" t="str">
            <v>Ingen kjent effekt</v>
          </cell>
          <cell r="BD1748" t="str">
            <v>Ingen kjent effekt</v>
          </cell>
          <cell r="BE1748" t="str">
            <v>no</v>
          </cell>
          <cell r="BF1748" t="str">
            <v>no</v>
          </cell>
          <cell r="BK1748" t="str">
            <v>temperate_nemoral:Europe,Asia|temperate_dry:Europe,Asia|subtropic_mediterranean:Europe,Asia</v>
          </cell>
          <cell r="BM1748" t="str">
            <v>temperate_boreal:Europe|temperate_nemoral:Europe,Asia,NorthAndCentralAmerica|temperate_dry:Europe,Asia|subtropic_mediterranean:Europe,Asia</v>
          </cell>
          <cell r="BO1748">
            <v>2</v>
          </cell>
          <cell r="BR1748" t="str">
            <v>RedListCategoryLevel</v>
          </cell>
          <cell r="BT1748">
            <v>2</v>
          </cell>
          <cell r="BV1748" t="str">
            <v>X</v>
          </cell>
          <cell r="BW1748" t="str">
            <v>SpreadYearlyIncreaseCalculatedExpansionSpeed</v>
          </cell>
          <cell r="BX1748">
            <v>71.25</v>
          </cell>
          <cell r="BY1748">
            <v>1</v>
          </cell>
          <cell r="CB1748" t="str">
            <v>T43,T35,T41,T40,T4</v>
          </cell>
          <cell r="CC1748">
            <v>1</v>
          </cell>
          <cell r="CH1748">
            <v>1</v>
          </cell>
          <cell r="CM1748">
            <v>1</v>
          </cell>
          <cell r="CQ1748">
            <v>1</v>
          </cell>
          <cell r="CU1748">
            <v>1</v>
          </cell>
          <cell r="CX1748">
            <v>0</v>
          </cell>
          <cell r="CY1748">
            <v>1</v>
          </cell>
          <cell r="DB1748">
            <v>0</v>
          </cell>
          <cell r="DC1748" t="str">
            <v>Fargeginst &lt;em&gt;Genista tinctoria &lt;/em&gt;er en liten busk fra Mellom- og Sør-Europa og Vest-Asia. Den har frøformering, men ingen eller svært svak klonal vekst. Arten er en gammel kulturplante - brukt til farging - og er trolig i hovedsak forvillet fra dyrkning.</v>
          </cell>
          <cell r="DD1748" t="str">
            <v>&lt;p&gt;Arten har hatt rundt 15 dokumenterte forekomster i Norge, noen av dem over lang tid som i Te Porsgrunn: Brevik 1891-1985 (minst), men ingen forekomst synes å ha blitt helt permanent. Første funn ble gjort på holmen der veien krysser Åkersvika i He Hamar i 1878, men her er arten ikke gjenfunnet. Etter 2000 er den bare dokumentert fra en håndfull steder - Oslo: Sognsveien 2008 2010, men har stått der i hvert fall siden 1979, kanskje siden 1937, Vf Tønsberg: Bollerød, &amp;#233:n busk i 2005, Larvik: Nevlunghavn 2015, Te Kragerø: Farsjø 2013 og 2014 og VA Kristiansand: Tobienborg 2015. I Fi Sør-Varanger er arten kanskje en polemochor (krigsspredt) plante fra andre verdenskrig, men i tilfelle med overleving i henholdsvis 17 og 22 år på de to lokalitetene før den ble oppdaget. På tross av enkelte langvarige populasjoner, spesielt i Oslo, Te Porsgrunn: Brevik og kanskje Fi Sør-Varanger: Kirkenes-området, har arten aldri helt fått fotfeste i Norge.&lt;/p&gt;</v>
          </cell>
          <cell r="DE1748" t="str">
            <v>Fargeginst er kanskje frøforvillet fra dyrkning og kan også (i Fi: Sør-Varanger) være krigsspredt med tysk hestef&amp;#244:r under andre verdenskrig. Det er ikke noe som tyder på utstrakt reproduksjon i norsk natur.</v>
          </cell>
          <cell r="DF1748" t="str">
            <v>Arten har et begrenset invasjonspotensial (med usikkerhet til lite) på grunn av begrenset median levetid og begrenset (til lav) ekspansjonshastighet.</v>
          </cell>
          <cell r="DG1748" t="str">
            <v>Det er ingen kjente negative økologiske effekter knyttet til arten.</v>
          </cell>
          <cell r="DH1748" t="str">
            <v>&lt;p&gt;Fargeginst vurderes å ha lav økologisk risiko i norsk natur (med usikkerhet nedover til ingen kjentrisiko) på grunn av en kombinasjon mellom et begrenset (til lite) invasjonspotensial og ingen kjente negative økologiske effekter. Det er ukjent hvor mange stabile forekomster arten har, men det er i beste fall snakk om mindre enn ti. &lt;br/&gt;&lt;/p&gt;</v>
          </cell>
          <cell r="DI1748">
            <v>0</v>
          </cell>
        </row>
        <row r="1749">
          <cell r="B1749" t="str">
            <v>Leonurus cardiaca</v>
          </cell>
          <cell r="C1749" t="str">
            <v>L.</v>
          </cell>
          <cell r="D1749" t="str">
            <v>løvehale</v>
          </cell>
          <cell r="E1749">
            <v>134092</v>
          </cell>
          <cell r="F1749">
            <v>102319</v>
          </cell>
          <cell r="G1749" t="str">
            <v>ExpertGroups/Karplanter/N</v>
          </cell>
          <cell r="H1749" t="str">
            <v>Karplanter</v>
          </cell>
          <cell r="I1749" t="str">
            <v>Karplanter</v>
          </cell>
          <cell r="J1749" t="str">
            <v>AlienSpecie</v>
          </cell>
          <cell r="N1749">
            <v>1</v>
          </cell>
          <cell r="Q1749">
            <v>1</v>
          </cell>
          <cell r="T1749" t="str">
            <v>NK</v>
          </cell>
          <cell r="U1749">
            <v>1</v>
          </cell>
          <cell r="V1749" t="str">
            <v>1,1</v>
          </cell>
          <cell r="AA1749">
            <v>1851</v>
          </cell>
          <cell r="AB1749" t="str">
            <v>terrestrial</v>
          </cell>
          <cell r="AD1749" t="str">
            <v>origin,unknown</v>
          </cell>
          <cell r="AE1749" t="str">
            <v>no</v>
          </cell>
          <cell r="AF1749" t="str">
            <v>unknown</v>
          </cell>
          <cell r="AG1749">
            <v>1851</v>
          </cell>
          <cell r="AH1749" t="str">
            <v>AA Tvedestrand</v>
          </cell>
          <cell r="AI1749">
            <v>5</v>
          </cell>
          <cell r="AJ1749" t="str">
            <v>V</v>
          </cell>
          <cell r="AL1749">
            <v>1</v>
          </cell>
          <cell r="AM1749" t="str">
            <v>importDirect</v>
          </cell>
          <cell r="AN1749">
            <v>4</v>
          </cell>
          <cell r="AO1749" t="str">
            <v>introductionEscaped,introductionTransportpollution,introductionStowaway</v>
          </cell>
          <cell r="AP1749" t="str">
            <v>OsA,Bu</v>
          </cell>
          <cell r="AQ1749">
            <v>8</v>
          </cell>
          <cell r="AR1749">
            <v>4</v>
          </cell>
          <cell r="AS1749">
            <v>32</v>
          </cell>
          <cell r="AT1749">
            <v>1</v>
          </cell>
          <cell r="AU1749">
            <v>0</v>
          </cell>
          <cell r="AV1749">
            <v>100</v>
          </cell>
          <cell r="AW1749" t="str">
            <v>Ingen kjent effekt</v>
          </cell>
          <cell r="AX1749" t="str">
            <v>Ingen kjent effekt</v>
          </cell>
          <cell r="BC1749" t="str">
            <v>Ingen kjent effekt</v>
          </cell>
          <cell r="BD1749" t="str">
            <v>Ingen kjent effekt</v>
          </cell>
          <cell r="BE1749" t="str">
            <v>no</v>
          </cell>
          <cell r="BF1749" t="str">
            <v>no</v>
          </cell>
          <cell r="BG1749" t="str">
            <v>V</v>
          </cell>
          <cell r="BK1749" t="str">
            <v>temperate_nemoral:Europe,Asia|temperate_dry:Europe,Asia</v>
          </cell>
          <cell r="BM1749" t="str">
            <v>temperate_nemoral:Europe,Asia|temperate_dry:Europe,Asia</v>
          </cell>
          <cell r="BO1749">
            <v>2</v>
          </cell>
          <cell r="BQ1749" t="str">
            <v>X</v>
          </cell>
          <cell r="BR1749" t="str">
            <v>RedListCategoryLevel</v>
          </cell>
          <cell r="BT1749">
            <v>1</v>
          </cell>
          <cell r="BW1749" t="str">
            <v>SpreadYearlyIncreaseCalculatedExpansionSpeed</v>
          </cell>
          <cell r="BX1749">
            <v>0</v>
          </cell>
          <cell r="BY1749">
            <v>1</v>
          </cell>
          <cell r="CB1749" t="str">
            <v>T32,T35,T40</v>
          </cell>
          <cell r="CC1749">
            <v>1</v>
          </cell>
          <cell r="CH1749">
            <v>1</v>
          </cell>
          <cell r="CM1749">
            <v>1</v>
          </cell>
          <cell r="CQ1749">
            <v>1</v>
          </cell>
          <cell r="CU1749">
            <v>1</v>
          </cell>
          <cell r="CX1749">
            <v>0</v>
          </cell>
          <cell r="CY1749">
            <v>1</v>
          </cell>
          <cell r="DB1749">
            <v>0</v>
          </cell>
          <cell r="DC1749" t="str">
            <v>Løvehale &lt;i&gt;Leonurus cardiaca&lt;/i&gt; (tidligere &lt;i&gt;L. cardiaca&lt;/i&gt; subsp. &lt;i&gt;cardiaca&lt;/i&gt;) er en flerårig urt fra Sørøst-Europa og Sibir. Den formerer seg med frø og har svak klonal vekst. Frøene spres trolig passivt, uten noen kjent tilpasning. Arten er bare funnet på sterkt endret fastmark nær bebyggelse.</v>
          </cell>
          <cell r="DD1749" t="str">
            <v>Arten ble først registrert rundt midten av 1800-tallet i Oslo (Hjortnes 1860, havne- og ballastområde), Ak Frogn (Drøbak 1860, også en mulig ballastforbindelse) og AA Tvedestrand (1851, også en mulig ballastforbindelse). Alternativet er at den har vært dyrket som legeplante fra langt tilbake, men ikke er "oppdaget" av botanikerne før midten av 1800-tallet. Arten økte nokså raskt fram til ca. 1910 i antall forekomster, men på et svært begrenset antall steder, til et maksimum på 27 forekomster i perioden 1901-1920. Etter dette har den gått langsomt, men jamt tilbake og er de siste 20 årene funnet 5 steder (med foreløpig siste funn i parentes): Oslo: Sofies gate (2014) og Lille Herbern (2005), Bu Ringerike: Norderhov (Ringerike museum, 2009), Hole: Mo (1999) og Nedre Eiker: Mjøndalen (2005). Et påfallende trekk ved historien er at arten har hatt så langvarige forekomster på enkelte lokaliteter (sjøl om funnene ofte har vært gjort med lange mellomrom, første og siste årstall i parentes): Øf Halden: Fredriksten festning (1882 1949), Fredrikstad: Rauer (1882 1960), Hvaler: Kirkøy (1865 1958): Ak Frogn: Drøbak (1860 1928): Bu Ringerike: Vaker - Norderhov (1877 2009), Hole: Mo (1873 1999), Nedre Eiker: Mjøndalen (1884 2005): Vf Larvik: Larvik by (1873 1913), Tjøme (1908 1969): og AA Tvedestrand (1851 1938). Dette mønsteret kan kanskje forklares ved en kombinasjon av få og sporadiske botaniske undersøkelser på artens typiske voksesteder, og frøbank.</v>
          </cell>
          <cell r="DE1749" t="str">
            <v>Arten ble trolig innført som legeplante i middelalderen, men er senere kommet med ballastjord og som forurensning i frø. Den har hatt liten videre spredning.</v>
          </cell>
          <cell r="DF1749" t="str">
            <v>Invasjonspotensialet er lite, en kombinasjon av begrenset (til kort) median levetid og negativ bestandsutvikling (negativ ekspansjonshastighet). Arten har svært få gjenværende forekomster.</v>
          </cell>
          <cell r="DG1749" t="str">
            <v>Ingen kjent negativ økologisk effekt er knyttet til arten.</v>
          </cell>
          <cell r="DH1749" t="str">
            <v>Løvehale vurderes til ingen kjent økologisk risiko. Den er nå mer et kulturminne enn en risikabel fremmed art og være forsvunnet fra norsk natur innen 50 år.</v>
          </cell>
          <cell r="DI1749">
            <v>3</v>
          </cell>
        </row>
        <row r="1750">
          <cell r="B1750" t="str">
            <v>Tanacetum coccineum</v>
          </cell>
          <cell r="C1750" t="str">
            <v>(Willd.) Grierson</v>
          </cell>
          <cell r="D1750" t="str">
            <v>rosekrage</v>
          </cell>
          <cell r="E1750">
            <v>138216</v>
          </cell>
          <cell r="F1750">
            <v>100845</v>
          </cell>
          <cell r="G1750" t="str">
            <v>ExpertGroups/Karplanter/N</v>
          </cell>
          <cell r="H1750" t="str">
            <v>Karplanter</v>
          </cell>
          <cell r="I1750" t="str">
            <v>Karplanter</v>
          </cell>
          <cell r="J1750" t="str">
            <v>AlienSpecie</v>
          </cell>
          <cell r="N1750">
            <v>1</v>
          </cell>
          <cell r="P1750" t="str">
            <v>V</v>
          </cell>
          <cell r="Q1750">
            <v>1</v>
          </cell>
          <cell r="T1750" t="str">
            <v>NK</v>
          </cell>
          <cell r="U1750">
            <v>1</v>
          </cell>
          <cell r="V1750" t="str">
            <v>1,1</v>
          </cell>
          <cell r="W1750" t="str">
            <v>LO</v>
          </cell>
          <cell r="X1750">
            <v>2</v>
          </cell>
          <cell r="Y1750">
            <v>2</v>
          </cell>
          <cell r="Z1750">
            <v>1</v>
          </cell>
          <cell r="AA1750">
            <v>1940</v>
          </cell>
          <cell r="AB1750" t="str">
            <v>terrestrial</v>
          </cell>
          <cell r="AD1750" t="str">
            <v>unknown</v>
          </cell>
          <cell r="AE1750" t="str">
            <v>yes</v>
          </cell>
          <cell r="AF1750" t="str">
            <v>unknown</v>
          </cell>
          <cell r="AG1750">
            <v>1992</v>
          </cell>
          <cell r="AH1750" t="str">
            <v>He Hamar: Domkirkeodden</v>
          </cell>
          <cell r="AI1750">
            <v>5</v>
          </cell>
          <cell r="AJ1750" t="str">
            <v>V</v>
          </cell>
          <cell r="AL1750">
            <v>2</v>
          </cell>
          <cell r="AM1750" t="str">
            <v>importDirect</v>
          </cell>
          <cell r="AN1750">
            <v>1</v>
          </cell>
          <cell r="AO1750" t="str">
            <v>spreadEscaped</v>
          </cell>
          <cell r="AP1750" t="str">
            <v>He</v>
          </cell>
          <cell r="AQ1750">
            <v>8</v>
          </cell>
          <cell r="AR1750">
            <v>4</v>
          </cell>
          <cell r="AS1750">
            <v>32</v>
          </cell>
          <cell r="AT1750">
            <v>1</v>
          </cell>
          <cell r="AU1750">
            <v>64</v>
          </cell>
          <cell r="AV1750">
            <v>50</v>
          </cell>
          <cell r="AW1750" t="str">
            <v>Ingen kjent effekt</v>
          </cell>
          <cell r="AX1750" t="str">
            <v>Ingen kjent effekt</v>
          </cell>
          <cell r="BC1750" t="str">
            <v>Ingen kjent effekt</v>
          </cell>
          <cell r="BD1750" t="str">
            <v>Ingen kjent effekt</v>
          </cell>
          <cell r="BE1750" t="str">
            <v>no</v>
          </cell>
          <cell r="BF1750" t="str">
            <v>yes</v>
          </cell>
          <cell r="BG1750" t="str">
            <v>V</v>
          </cell>
          <cell r="BK1750" t="str">
            <v>temperate_nemoral:Europe|subtropic_unspecified:Europe</v>
          </cell>
          <cell r="BM1750" t="str">
            <v>temperate_nemoral:Europe|subtropic_unspecified:Europe</v>
          </cell>
          <cell r="BO1750">
            <v>2</v>
          </cell>
          <cell r="BQ1750" t="str">
            <v>X</v>
          </cell>
          <cell r="BR1750" t="str">
            <v>RedListCategoryLevel</v>
          </cell>
          <cell r="BT1750">
            <v>1</v>
          </cell>
          <cell r="BU1750" t="str">
            <v>X</v>
          </cell>
          <cell r="BW1750" t="str">
            <v>SpreadYearlyIncreaseCalculatedExpansionSpeed</v>
          </cell>
          <cell r="BX1750">
            <v>35.090000000000003</v>
          </cell>
          <cell r="BY1750">
            <v>1</v>
          </cell>
          <cell r="CB1750" t="str">
            <v>T4</v>
          </cell>
          <cell r="CC1750">
            <v>1</v>
          </cell>
          <cell r="CH1750">
            <v>1</v>
          </cell>
          <cell r="CM1750">
            <v>1</v>
          </cell>
          <cell r="CQ1750">
            <v>1</v>
          </cell>
          <cell r="CU1750">
            <v>1</v>
          </cell>
          <cell r="CX1750">
            <v>0</v>
          </cell>
          <cell r="CY1750">
            <v>1</v>
          </cell>
          <cell r="DB1750">
            <v>0</v>
          </cell>
          <cell r="DC1750" t="str">
            <v>Rosekrage &lt;em&gt;Tanacetum coccineum &lt;/em&gt;er en flerårig urt fra Kaukasus. Den formeres med frø.</v>
          </cell>
          <cell r="DD1750" t="str">
            <v>&lt;p&gt;Siden den første registreringen som forvillet i 1940 i Oslo er rosekrage rapportert forvillet bare seks ganger på søndre Østlandet. Den kan tenkes å finnes utkastet fra hager her og der i fremtiden, også i andre regioner. Det eneste stedet der den sikkert er etablert er på Domkirkeodden i He Hamar fra 1992, sist observert i 2015, hvor den danner en liten bestand (populasjon) i åpen krattskog. Den kan også være etablert i He Ringsaker, fra 2001.&lt;/p&gt;</v>
          </cell>
          <cell r="DE1750" t="str">
            <v>Arten er innført som hageplante. Den spres nokså passivt med spredning av frukter over små avstander. Nye forekomster avhenger av ytterligere spredning ut fra hager eller med såfrø.</v>
          </cell>
          <cell r="DF1750" t="str">
            <v>Invasjonspotensialet er lite (med usikkerhet til begrenset), med begrenset median levetid (med usikkerhet til kort) og låg ekspansjonshastighet (med usikkerhet oppover til begrenset). Arten vil favoriseres av noe varmere klima med lengre sesong, og dette er årsaken til at vi setter usikkerhet oppover for ekspansjonshastighet.</v>
          </cell>
          <cell r="DG1750" t="str">
            <v>Det er ingen kjente negative økologiske effekter knyttet til arten.</v>
          </cell>
          <cell r="DH1750" t="str">
            <v>&lt;p&gt;Rosekrage vurberes til ingen kjent økologisk risiko, med usikkerhet til låg risiko. Den dyrkes som prydplante og er handelsvare som markedsføres med herdighet 6. Med ett unntak (uspesifisert løvskog) er den bare kjent fra skrotemark (forvillet eller utkastet) eller som ugress: på fylling, i kanten av potetåker og i veikant. Det eneste stedet der den sikkert er etablert er på Domkirkeodden i He Hamar fra 1992, hvor den danner en liten bestand (populasjon) i åpen krattskog. Den kan dyrkes over store deler av landet, både i kyst- og innlandsstrøk. Så langt er den registrert på seks lokaliteter i Oslo-Akershus, Hedmark og Aust-Agder, men kan i fremtiden dukke opp her og der i andre regioner.&lt;/p&gt;</v>
          </cell>
          <cell r="DI1750">
            <v>0</v>
          </cell>
        </row>
        <row r="1751">
          <cell r="B1751" t="str">
            <v>Primula elatior pallasii</v>
          </cell>
          <cell r="C1751" t="str">
            <v>(Lehm.) W.W.Sm. &amp; Forrest</v>
          </cell>
          <cell r="D1751" t="str">
            <v>sibirsk hagenøkleblom</v>
          </cell>
          <cell r="E1751">
            <v>135891</v>
          </cell>
          <cell r="F1751">
            <v>101874</v>
          </cell>
          <cell r="G1751" t="str">
            <v>ExpertGroups/Karplanter/N</v>
          </cell>
          <cell r="H1751" t="str">
            <v>Karplanter</v>
          </cell>
          <cell r="I1751" t="str">
            <v>Karplanter</v>
          </cell>
          <cell r="J1751" t="str">
            <v>AlienSpecie</v>
          </cell>
          <cell r="N1751">
            <v>1</v>
          </cell>
          <cell r="Q1751">
            <v>1</v>
          </cell>
          <cell r="T1751" t="str">
            <v>NK</v>
          </cell>
          <cell r="U1751">
            <v>1</v>
          </cell>
          <cell r="V1751" t="str">
            <v>1,1</v>
          </cell>
          <cell r="AA1751" t="str">
            <v>ca 1980</v>
          </cell>
          <cell r="AB1751" t="str">
            <v>terrestrial</v>
          </cell>
          <cell r="AD1751" t="str">
            <v>other</v>
          </cell>
          <cell r="AE1751" t="str">
            <v>no</v>
          </cell>
          <cell r="AF1751" t="str">
            <v>unknown</v>
          </cell>
          <cell r="AG1751">
            <v>2001</v>
          </cell>
          <cell r="AH1751" t="str">
            <v>ST Røros: Haugene</v>
          </cell>
          <cell r="AI1751">
            <v>5</v>
          </cell>
          <cell r="AJ1751" t="str">
            <v>V</v>
          </cell>
          <cell r="AL1751">
            <v>1</v>
          </cell>
          <cell r="AM1751" t="str">
            <v>importDirect</v>
          </cell>
          <cell r="AN1751">
            <v>1</v>
          </cell>
          <cell r="AO1751" t="str">
            <v>introductionEscaped</v>
          </cell>
          <cell r="AP1751" t="str">
            <v>St</v>
          </cell>
          <cell r="AQ1751">
            <v>8</v>
          </cell>
          <cell r="AR1751">
            <v>4</v>
          </cell>
          <cell r="AS1751">
            <v>32</v>
          </cell>
          <cell r="AT1751">
            <v>1</v>
          </cell>
          <cell r="AU1751">
            <v>32</v>
          </cell>
          <cell r="AV1751">
            <v>100</v>
          </cell>
          <cell r="AW1751" t="str">
            <v>Ingen kjent effekt</v>
          </cell>
          <cell r="AX1751" t="str">
            <v>Ingen kjent effekt</v>
          </cell>
          <cell r="BC1751" t="str">
            <v>Ingen kjent effekt</v>
          </cell>
          <cell r="BD1751" t="str">
            <v>Ingen kjent effekt</v>
          </cell>
          <cell r="BE1751" t="str">
            <v>no</v>
          </cell>
          <cell r="BF1751" t="str">
            <v>no</v>
          </cell>
          <cell r="BK1751" t="str">
            <v>temperate_nemoral:Asia</v>
          </cell>
          <cell r="BM1751" t="str">
            <v>temperate_boreal:Europe|temperate_nemoral:Asia</v>
          </cell>
          <cell r="BO1751">
            <v>2</v>
          </cell>
          <cell r="BR1751" t="str">
            <v>RedListCategoryLevel</v>
          </cell>
          <cell r="BT1751">
            <v>1</v>
          </cell>
          <cell r="BW1751" t="str">
            <v>SpreadYearlyIncreaseCalculatedExpansionSpeed</v>
          </cell>
          <cell r="BX1751">
            <v>0</v>
          </cell>
          <cell r="BY1751">
            <v>1</v>
          </cell>
          <cell r="CB1751" t="str">
            <v>T4,T40,T43</v>
          </cell>
          <cell r="CC1751">
            <v>1</v>
          </cell>
          <cell r="CH1751">
            <v>1</v>
          </cell>
          <cell r="CM1751">
            <v>1</v>
          </cell>
          <cell r="CQ1751">
            <v>1</v>
          </cell>
          <cell r="CU1751">
            <v>1</v>
          </cell>
          <cell r="CX1751">
            <v>0</v>
          </cell>
          <cell r="CY1751">
            <v>1</v>
          </cell>
          <cell r="DB1751">
            <v>0</v>
          </cell>
          <cell r="DC1751" t="str">
            <v>Arten &lt;i&gt;Primula elatior&lt;/i&gt; er en flerårig eurasiatisk urt med god frøførmering. To underarter er identifisert i det dyrkete og forvillete materialet, den vidt utbredte lundnøkleblom subsp. &lt;i&gt;elatior&lt;/i&gt; som hovedsakelig kommer fra Europa, og den hittil svært sjeldnesibirsk hagenøkleblom subsp. &lt;i&gt;pallasiii&lt;/i&gt; som kommer fra Sibir.</v>
          </cell>
          <cell r="DD1751" t="str">
            <v>Den hardføre sibirsk hagenøkleblom ble introdusert til Statens forsøksgård Holt i Tr Tromsø på 1980-tallet, under et tidlig forsøk på å etablere en botanisk hage i Tromsø. Frømaterialet kom fra Polar-alpin botanisk hage i Kirovsk på Kolahalvøya, Russland. Materiale fra denne oppformeringen ble spredt rundt, særlig etter at forsøket på å etablere botanisk hage ble midlertidig oppgitt, og noe ble rundt midten av 1980-tallet tatt med til flere privathager i ST Røros, der spredning er observert minst to steder, kanskje også i He Os (R. Elven pers. medd.). Vi antar at den kan ha spredt seg i Tromsø også, men at den der er vanskelig å holde skilt fra den overveldende vanlige lundnøkleblom subsp. &lt;i&gt;elatior&lt;/i&gt;.</v>
          </cell>
          <cell r="DE1751" t="str">
            <v>Planten er innført gjennom botaniske hager og videre spredning til privathager. Den har nokså passiv (ballistisk) frøspredning over korte distanser (desimeter).</v>
          </cell>
          <cell r="DF1751" t="str">
            <v>Invasjonspotensialet er lite, en kombinasjon av begrenset median levetid og praktisk talt ingen ekspansjon.</v>
          </cell>
          <cell r="DG1751" t="str">
            <v>Ingen kjent negativ økologisk effekt er knyttet til denne planten, foreløpig. Sibirsk hagenøkleblom kan trolig hybridisere med kusymre &lt;i&gt;Primula vulgaris&lt;/i&gt;, og også marianøkleblom &lt;i&gt;P. veris&lt;/i&gt;, på samme vis som lundnøkleblom, men foreløpig er utbredelsene til disse ikke-overlappende og hybridisering i norsk natur er meget usannsynlig.</v>
          </cell>
          <cell r="DH1751" t="str">
            <v>Sibirsk hagenøkleblom vurderes til ingen økologisk risiko.</v>
          </cell>
          <cell r="DI1751">
            <v>0</v>
          </cell>
        </row>
        <row r="1752">
          <cell r="B1752" t="str">
            <v>Alchemilla speciosa</v>
          </cell>
          <cell r="C1752" t="str">
            <v>Buser</v>
          </cell>
          <cell r="E1752">
            <v>105155</v>
          </cell>
          <cell r="F1752">
            <v>145502</v>
          </cell>
          <cell r="G1752" t="str">
            <v>ExpertGroups/Karplanter/N</v>
          </cell>
          <cell r="H1752" t="str">
            <v>Karplanter</v>
          </cell>
          <cell r="I1752" t="str">
            <v>Karplanter</v>
          </cell>
          <cell r="J1752" t="str">
            <v>AlienSpecie</v>
          </cell>
          <cell r="N1752">
            <v>1</v>
          </cell>
          <cell r="Q1752">
            <v>1</v>
          </cell>
          <cell r="T1752" t="str">
            <v>NK</v>
          </cell>
          <cell r="U1752">
            <v>1</v>
          </cell>
          <cell r="V1752" t="str">
            <v>1,1</v>
          </cell>
          <cell r="AA1752">
            <v>2011</v>
          </cell>
          <cell r="AB1752" t="str">
            <v>terrestrial</v>
          </cell>
          <cell r="AD1752" t="str">
            <v>unknown</v>
          </cell>
          <cell r="AE1752" t="str">
            <v>no</v>
          </cell>
          <cell r="AF1752" t="str">
            <v>unknown</v>
          </cell>
          <cell r="AI1752">
            <v>5</v>
          </cell>
          <cell r="AK1752" t="str">
            <v>V</v>
          </cell>
          <cell r="AL1752">
            <v>1</v>
          </cell>
          <cell r="AM1752" t="str">
            <v>importDirect</v>
          </cell>
          <cell r="AN1752">
            <v>1</v>
          </cell>
          <cell r="AO1752" t="str">
            <v>introductionEscaped</v>
          </cell>
          <cell r="AP1752" t="str">
            <v>Ro</v>
          </cell>
          <cell r="AQ1752">
            <v>8</v>
          </cell>
          <cell r="AR1752">
            <v>4</v>
          </cell>
          <cell r="AS1752">
            <v>32</v>
          </cell>
          <cell r="AT1752">
            <v>1</v>
          </cell>
          <cell r="AU1752">
            <v>32</v>
          </cell>
          <cell r="AW1752" t="str">
            <v>Ingen kjent effekt</v>
          </cell>
          <cell r="AX1752" t="str">
            <v>Ingen kjent effekt</v>
          </cell>
          <cell r="BC1752" t="str">
            <v>Ingen kjent effekt</v>
          </cell>
          <cell r="BD1752" t="str">
            <v>Ingen kjent effekt</v>
          </cell>
          <cell r="BE1752" t="str">
            <v>no</v>
          </cell>
          <cell r="BF1752" t="str">
            <v>no</v>
          </cell>
          <cell r="BK1752" t="str">
            <v>temperate_nemoral:Europe,Asia</v>
          </cell>
          <cell r="BM1752" t="str">
            <v>temperate_nemoral:Europe,Asia</v>
          </cell>
          <cell r="BO1752">
            <v>1</v>
          </cell>
          <cell r="BR1752" t="str">
            <v>RedListCategoryLevel</v>
          </cell>
          <cell r="BT1752">
            <v>1</v>
          </cell>
          <cell r="BW1752" t="str">
            <v>SpreadYearlyIncreaseCalculatedExpansionSpeed</v>
          </cell>
          <cell r="BX1752">
            <v>0</v>
          </cell>
          <cell r="BY1752">
            <v>1</v>
          </cell>
          <cell r="CC1752">
            <v>1</v>
          </cell>
          <cell r="CH1752">
            <v>1</v>
          </cell>
          <cell r="CM1752">
            <v>1</v>
          </cell>
          <cell r="CQ1752">
            <v>1</v>
          </cell>
          <cell r="CU1752">
            <v>1</v>
          </cell>
          <cell r="CX1752">
            <v>0</v>
          </cell>
          <cell r="CY1752">
            <v>1</v>
          </cell>
          <cell r="DB1752">
            <v>0</v>
          </cell>
          <cell r="DC1752" t="str">
            <v>Marikåpe-arten &lt;i&gt;Alchemilla speciosa&lt;/i&gt; er en flerårig urt fra Kaukasus. Arten har aseksuell frøreproduksjon og kan starte etablering av reproduserende bestander fra ett enkelt individ. Frøene spres nokså passivt, ved at de blåser over korte distanser, eller ved at de henger ved dyr eller folk.</v>
          </cell>
          <cell r="DD1752" t="str">
            <v>Arten er belagt i herbariene fra to lokaliteter på Jæren, i Ro Klepp: Øksnevad 2011, og Time: Vardheia i Bryne 2014. Materialet har ikke vært kontrollert av noen ekspert på gruppen og kan være feilbestemt (dvs. at det kan være &lt;i&gt;Alchemilla mollis&lt;/i&gt;).</v>
          </cell>
          <cell r="DE1752" t="str">
            <v>Arten er innført som hageplante, men det er uvisst hvordan kommet ut i norsk natur på Jæren.</v>
          </cell>
          <cell r="DF1752" t="str">
            <v>Invasjonspotensialet er lite, med minste skår på både median levetid og ekspansjon (ingen).</v>
          </cell>
          <cell r="DG1752" t="str">
            <v>Ingen kjent negativ økologisk effekt er knyttet til arten.</v>
          </cell>
          <cell r="DH1752" t="str">
            <v>&lt;i&gt;Alchemilla speciosa&lt;/i&gt; er helt ny i norsk natur, dersom materialet som rapportene bygger på, er korrekt identifisert. er usikker. Ut fra disse opplysningene utgjør den ingen kjent økologisk risiko. Hvis materialet som ligger til grunn for rapportene, er feilidentifisert, vil disse og deres eventuelle effekter dekkes av vurderingen av praktmarikåpe &lt;i&gt;A. mollis.&lt;/i&gt;</v>
          </cell>
          <cell r="DI1752">
            <v>0</v>
          </cell>
        </row>
        <row r="1753">
          <cell r="B1753" t="str">
            <v>Anchusa azurea</v>
          </cell>
          <cell r="C1753" t="str">
            <v>Mill.</v>
          </cell>
          <cell r="D1753" t="str">
            <v>italiaoksetunge</v>
          </cell>
          <cell r="E1753">
            <v>130303</v>
          </cell>
          <cell r="F1753">
            <v>100983</v>
          </cell>
          <cell r="G1753" t="str">
            <v>ExpertGroups/Karplanter/N</v>
          </cell>
          <cell r="H1753" t="str">
            <v>Karplanter</v>
          </cell>
          <cell r="I1753" t="str">
            <v>Karplanter</v>
          </cell>
          <cell r="J1753" t="str">
            <v>AlienSpecie</v>
          </cell>
          <cell r="N1753">
            <v>1</v>
          </cell>
          <cell r="Q1753">
            <v>1</v>
          </cell>
          <cell r="T1753" t="str">
            <v>NK</v>
          </cell>
          <cell r="U1753">
            <v>1</v>
          </cell>
          <cell r="V1753" t="str">
            <v>1,1</v>
          </cell>
          <cell r="X1753">
            <v>1</v>
          </cell>
          <cell r="Y1753">
            <v>1</v>
          </cell>
          <cell r="Z1753">
            <v>1</v>
          </cell>
          <cell r="AA1753">
            <v>1991</v>
          </cell>
          <cell r="AB1753" t="str">
            <v>terrestrial</v>
          </cell>
          <cell r="AD1753" t="str">
            <v>unknown</v>
          </cell>
          <cell r="AE1753" t="str">
            <v>yes</v>
          </cell>
          <cell r="AF1753" t="str">
            <v>unknown</v>
          </cell>
          <cell r="AG1753">
            <v>1991</v>
          </cell>
          <cell r="AH1753" t="str">
            <v>Ak Ski: sør for Ski jernbanestasjon</v>
          </cell>
          <cell r="AI1753">
            <v>5</v>
          </cell>
          <cell r="AJ1753" t="str">
            <v>V</v>
          </cell>
          <cell r="AL1753">
            <v>1</v>
          </cell>
          <cell r="AM1753" t="str">
            <v>importDirect</v>
          </cell>
          <cell r="AN1753">
            <v>2</v>
          </cell>
          <cell r="AO1753" t="str">
            <v>introductionEscaped</v>
          </cell>
          <cell r="AP1753" t="str">
            <v>OsA,Va</v>
          </cell>
          <cell r="AQ1753">
            <v>8</v>
          </cell>
          <cell r="AR1753">
            <v>4</v>
          </cell>
          <cell r="AS1753">
            <v>32</v>
          </cell>
          <cell r="AT1753">
            <v>1</v>
          </cell>
          <cell r="AU1753">
            <v>48</v>
          </cell>
          <cell r="AV1753">
            <v>100</v>
          </cell>
          <cell r="AW1753" t="str">
            <v>Ingen kjent effekt</v>
          </cell>
          <cell r="AX1753" t="str">
            <v>Ingen kjent effekt</v>
          </cell>
          <cell r="BC1753" t="str">
            <v>Ingen kjent effekt</v>
          </cell>
          <cell r="BD1753" t="str">
            <v>Ingen kjent effekt</v>
          </cell>
          <cell r="BE1753" t="str">
            <v>no</v>
          </cell>
          <cell r="BF1753" t="str">
            <v>no</v>
          </cell>
          <cell r="BG1753" t="str">
            <v>V</v>
          </cell>
          <cell r="BK1753" t="str">
            <v>temperate_nemoral:Europe,Asia|temperate_dry:Europe,Asia|subtropic_mediterranean:Europe,Asia,Africa</v>
          </cell>
          <cell r="BM1753" t="str">
            <v>temperate_nemoral:Europe,Asia|temperate_dry:Europe,Asia|subtropic_mediterranean:Europe,Asia,Africa</v>
          </cell>
          <cell r="BO1753">
            <v>2</v>
          </cell>
          <cell r="BR1753" t="str">
            <v>RedListCategoryLevel</v>
          </cell>
          <cell r="BT1753">
            <v>1</v>
          </cell>
          <cell r="BW1753" t="str">
            <v>SpreadYearlyIncreaseCalculatedExpansionSpeed</v>
          </cell>
          <cell r="BX1753">
            <v>0</v>
          </cell>
          <cell r="BY1753">
            <v>1</v>
          </cell>
          <cell r="CB1753" t="str">
            <v>T40,T35</v>
          </cell>
          <cell r="CC1753">
            <v>1</v>
          </cell>
          <cell r="CH1753">
            <v>1</v>
          </cell>
          <cell r="CM1753">
            <v>1</v>
          </cell>
          <cell r="CQ1753">
            <v>1</v>
          </cell>
          <cell r="CU1753">
            <v>1</v>
          </cell>
          <cell r="CX1753">
            <v>0</v>
          </cell>
          <cell r="CY1753">
            <v>1</v>
          </cell>
          <cell r="DB1753">
            <v>0</v>
          </cell>
          <cell r="DC1753" t="str">
            <v>Italiaoksetunge &lt;em&gt;Anchusa azurea &lt;/em&gt;er en flerårig urt fra Sør-Europa og Middelhavsområdet. Den har frøreproduksjon.</v>
          </cell>
          <cell r="DD1753" t="str">
            <v>&lt;p&gt;Arten er etablert med bestand i ei skråning langs Østfoldbanen noen hundre meter sør for Ski stasjon i Ak Ski. Den ble først funnet i 1991 og har økt bestanden siden. Den beskrives i 2008 med flere enn 100 eksemplar. I 2013 ble en ny liten bestand eller klon funnet på en veikant i VA Kristiansand: Mosby. Arten viser foreløpig ingen tegn til videre spredning.&lt;/p&gt;</v>
          </cell>
          <cell r="DE1753" t="str">
            <v>Arten er innført som hageplante, enten spredt ut med utkast eller med frø.</v>
          </cell>
          <cell r="DF1753" t="str">
            <v>Arten har lite invasjonspotensial, en kombinasjon av begrenset median levetid og ingen ekspansjon.</v>
          </cell>
          <cell r="DG1753" t="str">
            <v>Ingen kjent negativ økologisk effekt er knyttet til arten.</v>
          </cell>
          <cell r="DH1753" t="str">
            <v>&lt;p&gt;Italiaoksetunge vurderes til ingen kjent økologisk risiko. Arten har stabil forekomst i Norge (trolig frøreproduksjon), men den ekspanderer ikke og forventes heller ikke å ekspandere mye.&lt;/p&gt;</v>
          </cell>
          <cell r="DI1753">
            <v>0</v>
          </cell>
        </row>
        <row r="1754">
          <cell r="B1754" t="str">
            <v>Cryptomeria japonica</v>
          </cell>
          <cell r="C1754" t="str">
            <v>(Thunb. ex L. f.) D.Don</v>
          </cell>
          <cell r="D1754" t="str">
            <v>skjermgran</v>
          </cell>
          <cell r="E1754">
            <v>105188</v>
          </cell>
          <cell r="F1754">
            <v>145535</v>
          </cell>
          <cell r="G1754" t="str">
            <v>ExpertGroups/Karplanter/N</v>
          </cell>
          <cell r="H1754" t="str">
            <v>Karplanter</v>
          </cell>
          <cell r="I1754" t="str">
            <v>Karplanter</v>
          </cell>
          <cell r="J1754" t="str">
            <v>AlienSpecie</v>
          </cell>
          <cell r="N1754">
            <v>1</v>
          </cell>
          <cell r="Q1754">
            <v>1</v>
          </cell>
          <cell r="T1754" t="str">
            <v>NK</v>
          </cell>
          <cell r="U1754">
            <v>1</v>
          </cell>
          <cell r="V1754" t="str">
            <v>1,1</v>
          </cell>
          <cell r="AA1754">
            <v>1968</v>
          </cell>
          <cell r="AB1754" t="str">
            <v>terrestrial</v>
          </cell>
          <cell r="AD1754" t="str">
            <v>unknown</v>
          </cell>
          <cell r="AE1754" t="str">
            <v>no</v>
          </cell>
          <cell r="AF1754" t="str">
            <v>unknown</v>
          </cell>
          <cell r="AI1754">
            <v>30</v>
          </cell>
          <cell r="AJ1754" t="str">
            <v>V</v>
          </cell>
          <cell r="AL1754">
            <v>2</v>
          </cell>
          <cell r="AM1754" t="str">
            <v>importDirect</v>
          </cell>
          <cell r="AN1754">
            <v>2</v>
          </cell>
          <cell r="AO1754" t="str">
            <v>introductionEscaped</v>
          </cell>
          <cell r="AP1754" t="str">
            <v>OsA,Ro</v>
          </cell>
          <cell r="AQ1754">
            <v>8</v>
          </cell>
          <cell r="AR1754">
            <v>4</v>
          </cell>
          <cell r="AS1754">
            <v>32</v>
          </cell>
          <cell r="AT1754">
            <v>1</v>
          </cell>
          <cell r="AU1754">
            <v>64</v>
          </cell>
          <cell r="AV1754">
            <v>0</v>
          </cell>
          <cell r="AW1754" t="str">
            <v>Ingen kjent effekt</v>
          </cell>
          <cell r="AX1754" t="str">
            <v>Ingen kjent effekt</v>
          </cell>
          <cell r="BC1754" t="str">
            <v>Ingen kjent effekt</v>
          </cell>
          <cell r="BD1754" t="str">
            <v>Ingen kjent effekt</v>
          </cell>
          <cell r="BE1754" t="str">
            <v>no</v>
          </cell>
          <cell r="BF1754" t="str">
            <v>no</v>
          </cell>
          <cell r="BG1754" t="str">
            <v>V</v>
          </cell>
          <cell r="BK1754" t="str">
            <v>temperate_nemoral:Asia|subtropic_unspecified:Asia</v>
          </cell>
          <cell r="BM1754" t="str">
            <v>temperate_nemoral:Europe,Asia,Africa,Oceania,NorthAndCentralAmerica|subtropic_unspecified:Asia,Africa,Oceania,NorthAndCentralAmerica|subtropic_mediterranean:Europe|subtropic_highlands:Asia</v>
          </cell>
          <cell r="BO1754">
            <v>1</v>
          </cell>
          <cell r="BR1754" t="str">
            <v>RedListCategoryLevel</v>
          </cell>
          <cell r="BT1754">
            <v>1</v>
          </cell>
          <cell r="BW1754" t="str">
            <v>SpreadYearlyIncreaseCalculatedExpansionSpeed</v>
          </cell>
          <cell r="BX1754">
            <v>0</v>
          </cell>
          <cell r="BY1754">
            <v>1</v>
          </cell>
          <cell r="CB1754" t="str">
            <v>T4-C-3,T32-C-3</v>
          </cell>
          <cell r="CC1754">
            <v>1</v>
          </cell>
          <cell r="CH1754">
            <v>1</v>
          </cell>
          <cell r="CM1754">
            <v>1</v>
          </cell>
          <cell r="CQ1754">
            <v>1</v>
          </cell>
          <cell r="CU1754">
            <v>1</v>
          </cell>
          <cell r="CX1754">
            <v>0</v>
          </cell>
          <cell r="CY1754">
            <v>1</v>
          </cell>
          <cell r="DB1754">
            <v>0</v>
          </cell>
          <cell r="DC1754" t="str">
            <v>Bartre-arten &lt;i&gt;Cryptomeria japonica&lt;/i&gt; er et stort tre med lang generasjonstid. Det formerer seg med frø, og frøene spres med vind. Arten stammer fra Japan (men har trolig vært dyrket også i Kina i 1000 år) og fra varm-tempererte til subtropiske strøk. Den er hardfør i det sørligste Norge, men plantes i lite omfang.</v>
          </cell>
          <cell r="DD1754" t="str">
            <v>Arten er trolig blitt plantet i Norge siden begynnelsen av 1900-tallet (i Danmark siden 1849 i Botanisk have i København og siden slutten av 1800-tallet i parker og forstlig, Hartvig 2015). Første funn av forvillete planter er på to steder i 2015, i Ak Bærum i Øverland arboret, der ungplanter finnes i edellauvskogen, og i Ro Hå i Ogna der planten er rapportert (og fotografert) i beitemark.</v>
          </cell>
          <cell r="DE1754" t="str">
            <v>Arten er innført som prydtre og kanskje noen ganger forstlig på Sørvestlandet. Den sprer seg fra plantinger med frø.</v>
          </cell>
          <cell r="DF1754" t="str">
            <v>Invasjonspotensialet er lite, med minste skår på både median levetid og ekspansjonshastighet. Norge er klimatisk på grensa for hvor arten kan reprodusere.</v>
          </cell>
          <cell r="DG1754" t="str">
            <v>Ingen kjent negativ økologisk effekt er knyttet til arten i Norge. Utafor Norge er dette en nokså aggressiv art, kjent fra sørlige deler av Asia, Vest-Europa nord til De britiske øyer (og forvillet i Danmark), sørlige USA, og med særlig store skadevirkninger på enkelte oseaniske øygrupper: Hawaii og Azorene som skrekkeksempler.</v>
          </cell>
          <cell r="DH1754" t="str">
            <v>&lt;i&gt;Cryptomeria japonica &lt;/i&gt;vurderes til ingen kjent risiko i norsk natur foreløpig, og på grunn av den lange generasjonstida, vil den sikkert heller ikke bli det de kommende 50 år.</v>
          </cell>
          <cell r="DI1754">
            <v>1</v>
          </cell>
        </row>
        <row r="1755">
          <cell r="B1755" t="str">
            <v>Digitaria sanguinalis</v>
          </cell>
          <cell r="C1755" t="str">
            <v>(L.) Scop.</v>
          </cell>
          <cell r="D1755" t="str">
            <v>blodhirse</v>
          </cell>
          <cell r="E1755">
            <v>132316</v>
          </cell>
          <cell r="F1755">
            <v>99996</v>
          </cell>
          <cell r="G1755" t="str">
            <v>ExpertGroups/Karplanter/N</v>
          </cell>
          <cell r="H1755" t="str">
            <v>Karplanter</v>
          </cell>
          <cell r="I1755" t="str">
            <v>Karplanter</v>
          </cell>
          <cell r="J1755" t="str">
            <v>AlienSpecie</v>
          </cell>
          <cell r="N1755">
            <v>1</v>
          </cell>
          <cell r="Q1755">
            <v>1</v>
          </cell>
          <cell r="T1755" t="str">
            <v>NK</v>
          </cell>
          <cell r="U1755">
            <v>1</v>
          </cell>
          <cell r="V1755" t="str">
            <v>1,1</v>
          </cell>
          <cell r="AA1755">
            <v>1910</v>
          </cell>
          <cell r="AB1755" t="str">
            <v>terrestrial</v>
          </cell>
          <cell r="AD1755" t="str">
            <v>unknown</v>
          </cell>
          <cell r="AE1755" t="str">
            <v>no</v>
          </cell>
          <cell r="AF1755" t="str">
            <v>unknown</v>
          </cell>
          <cell r="AG1755">
            <v>1995</v>
          </cell>
          <cell r="AH1755" t="str">
            <v>Bu Hurum: Tofte</v>
          </cell>
          <cell r="AI1755">
            <v>1</v>
          </cell>
          <cell r="AJ1755" t="str">
            <v>V</v>
          </cell>
          <cell r="AN1755">
            <v>4</v>
          </cell>
          <cell r="AO1755" t="str">
            <v>introductionTransportpollution</v>
          </cell>
          <cell r="AP1755" t="str">
            <v>Bu</v>
          </cell>
          <cell r="AQ1755">
            <v>8</v>
          </cell>
          <cell r="AR1755">
            <v>4</v>
          </cell>
          <cell r="AS1755">
            <v>32</v>
          </cell>
          <cell r="AT1755">
            <v>1</v>
          </cell>
          <cell r="AU1755">
            <v>48</v>
          </cell>
          <cell r="AV1755">
            <v>100</v>
          </cell>
          <cell r="AW1755" t="str">
            <v>Ingen kjent effekt</v>
          </cell>
          <cell r="AX1755" t="str">
            <v>Ingen kjent effekt</v>
          </cell>
          <cell r="BC1755" t="str">
            <v>Ingen kjent effekt</v>
          </cell>
          <cell r="BD1755" t="str">
            <v>Ingen kjent effekt</v>
          </cell>
          <cell r="BE1755" t="str">
            <v>no</v>
          </cell>
          <cell r="BF1755" t="str">
            <v>no</v>
          </cell>
          <cell r="BG1755" t="str">
            <v>V</v>
          </cell>
          <cell r="BK1755" t="str">
            <v>subtropic_unspecified:Europe,Asia,Africa,Oceania,NorthAndCentralAmerica,SouthAmerica|tropic:Asia,Africa,Oceania,NorthAndCentralAmerica,SouthAmerica</v>
          </cell>
          <cell r="BM1755" t="str">
            <v>temperate_nemoral:Europe,Asia,Africa,Oceania,NorthAndCentralAmerica,SouthAmerica|subtropic_unspecified:Europe,Asia,Africa,Oceania,NorthAndCentralAmerica,SouthAmerica|subtropic_mediterranean:Europe,Asia,Africa,Oceania,NorthAndCentralAmerica,SouthAmerica|tropic:Asia,Africa,Oceania,NorthAndCentralAmerica,SouthAmerica</v>
          </cell>
          <cell r="BO1755">
            <v>1</v>
          </cell>
          <cell r="BP1755" t="str">
            <v>X</v>
          </cell>
          <cell r="BR1755" t="str">
            <v>RedListCategoryLevel</v>
          </cell>
          <cell r="BT1755">
            <v>1</v>
          </cell>
          <cell r="BW1755" t="str">
            <v>SpreadYearlyIncreaseCalculatedExpansionSpeed</v>
          </cell>
          <cell r="BX1755">
            <v>0</v>
          </cell>
          <cell r="BY1755">
            <v>1</v>
          </cell>
          <cell r="CB1755" t="str">
            <v>T35,T37,T39,T42</v>
          </cell>
          <cell r="CC1755">
            <v>1</v>
          </cell>
          <cell r="CH1755">
            <v>1</v>
          </cell>
          <cell r="CM1755">
            <v>1</v>
          </cell>
          <cell r="CQ1755">
            <v>1</v>
          </cell>
          <cell r="CU1755">
            <v>1</v>
          </cell>
          <cell r="CX1755">
            <v>0</v>
          </cell>
          <cell r="CY1755">
            <v>1</v>
          </cell>
          <cell r="DB1755">
            <v>0</v>
          </cell>
          <cell r="DC1755" t="str">
            <v>Blodhirse &lt;i&gt;Digitaria sanguinalis&lt;/i&gt; er et ettårig gras med frøreproduksjon. Det stammer fra varmtempererte til tropiske områder og er en av verdens mest utbredte grasarter. Arten har stabil forekomst (som fremmed) nord til Danmark og Sør-Sverige.</v>
          </cell>
          <cell r="DD1755" t="str">
            <v>Arten er funnet spredte steder og ganger fra 1910 til i dag og fra Østfold til Ho Kvam, med et enkeltfunn i No Bodø: Rønvik sykehus, ved gartneriet 1974. Antydet reproduksjon er i Øf Moss: ved Kambo mølle 2001-2003, Bu Hurum: Tofte ved S&amp;#246:dra Cells cellulosefabrikk 1995-2008 (registrert i 6 ulike år), og Drammen: Åssiden ca. 2015-2017. Vi anser arten som under etablering i norsk natur.</v>
          </cell>
          <cell r="DE1755" t="str">
            <v>I Norge er arten i hovedsak kommet inn med matvarer på avfallsplasser, som forurensning i innført soja og kanskje korn (ikke funnet direkte ved møller, men i hønsegårder der mølleavfall er brukt som f&amp;#244:r), med grønnsakfrø, og med plantematerialet fra utlandet til gartnerier, med utenlandsk tømmer til cellulosefabrikker og tømmerlagre i Bu Hurum og Lier, og i ganske stort omfang med fuglefrø og spirt opp ved fuglematingsplasser. Arten har hatt en ujamn opptreden siden den først ble funnet i 1910, trolig på grunn av en kombinasjon av ettersøkningsinnsats og importmønster.</v>
          </cell>
          <cell r="DF1755" t="str">
            <v>Arten har lite invasjonspotensial, med kort (til begrenset) median levetid og ingen registrerbar ekspansjon foreløpig.</v>
          </cell>
          <cell r="DG1755" t="str">
            <v>Ingen kjent negativ økologisk effekt er knyttet til arten.</v>
          </cell>
          <cell r="DH1755" t="str">
            <v>Blodhirse kan være under etablering i Norge, men vurderes til ingen kjent økologisk risiko.</v>
          </cell>
          <cell r="DI1755">
            <v>1</v>
          </cell>
        </row>
        <row r="1756">
          <cell r="B1756" t="str">
            <v>Juniperus chinensis</v>
          </cell>
          <cell r="C1756" t="str">
            <v>L.</v>
          </cell>
          <cell r="D1756" t="str">
            <v>kinaeiner</v>
          </cell>
          <cell r="E1756">
            <v>63744</v>
          </cell>
          <cell r="F1756">
            <v>103784</v>
          </cell>
          <cell r="G1756" t="str">
            <v>ExpertGroups/Karplanter/N</v>
          </cell>
          <cell r="H1756" t="str">
            <v>Karplanter</v>
          </cell>
          <cell r="I1756" t="str">
            <v>Karplanter</v>
          </cell>
          <cell r="J1756" t="str">
            <v>AlienSpecie</v>
          </cell>
          <cell r="N1756">
            <v>1</v>
          </cell>
          <cell r="Q1756">
            <v>1</v>
          </cell>
          <cell r="T1756" t="str">
            <v>NK</v>
          </cell>
          <cell r="U1756">
            <v>1</v>
          </cell>
          <cell r="V1756" t="str">
            <v>1,1</v>
          </cell>
          <cell r="AA1756">
            <v>1983</v>
          </cell>
          <cell r="AB1756" t="str">
            <v>terrestrial</v>
          </cell>
          <cell r="AD1756" t="str">
            <v>other</v>
          </cell>
          <cell r="AE1756" t="str">
            <v>yes</v>
          </cell>
          <cell r="AF1756" t="str">
            <v>unknown</v>
          </cell>
          <cell r="AI1756">
            <v>15</v>
          </cell>
          <cell r="AJ1756" t="str">
            <v>V</v>
          </cell>
          <cell r="AL1756">
            <v>1</v>
          </cell>
          <cell r="AM1756" t="str">
            <v>importDirect</v>
          </cell>
          <cell r="AN1756">
            <v>1</v>
          </cell>
          <cell r="AO1756" t="str">
            <v>introductionEscaped</v>
          </cell>
          <cell r="AP1756" t="str">
            <v>OsA,Sf</v>
          </cell>
          <cell r="AQ1756">
            <v>8</v>
          </cell>
          <cell r="AR1756">
            <v>4</v>
          </cell>
          <cell r="AS1756">
            <v>32</v>
          </cell>
          <cell r="AT1756">
            <v>1</v>
          </cell>
          <cell r="AU1756">
            <v>64</v>
          </cell>
          <cell r="AV1756">
            <v>50</v>
          </cell>
          <cell r="AW1756" t="str">
            <v>Ingen kjent effekt</v>
          </cell>
          <cell r="AX1756" t="str">
            <v>Ingen kjent effekt</v>
          </cell>
          <cell r="BC1756" t="str">
            <v>Ingen kjent effekt</v>
          </cell>
          <cell r="BD1756" t="str">
            <v>Ingen kjent effekt</v>
          </cell>
          <cell r="BE1756" t="str">
            <v>no</v>
          </cell>
          <cell r="BF1756" t="str">
            <v>no</v>
          </cell>
          <cell r="BG1756" t="str">
            <v>V</v>
          </cell>
          <cell r="BK1756" t="str">
            <v>temperate_nemoral:Asia|subtropic_unspecified:Asia</v>
          </cell>
          <cell r="BM1756" t="str">
            <v>temperate_nemoral:Europe,Asia,Oceania,NorthAndCentralAmerica|subtropic_unspecified:Asia,Oceania|subtropic_mediterranean:NorthAndCentralAmerica</v>
          </cell>
          <cell r="BO1756">
            <v>1</v>
          </cell>
          <cell r="BR1756" t="str">
            <v>RedListCategoryLevel</v>
          </cell>
          <cell r="BT1756">
            <v>1</v>
          </cell>
          <cell r="BW1756" t="str">
            <v>SpreadYearlyIncreaseCalculatedExpansionSpeed</v>
          </cell>
          <cell r="BX1756">
            <v>0</v>
          </cell>
          <cell r="BY1756">
            <v>1</v>
          </cell>
          <cell r="CB1756" t="str">
            <v>T1,T2</v>
          </cell>
          <cell r="CC1756">
            <v>1</v>
          </cell>
          <cell r="CH1756">
            <v>1</v>
          </cell>
          <cell r="CM1756">
            <v>1</v>
          </cell>
          <cell r="CQ1756">
            <v>1</v>
          </cell>
          <cell r="CU1756">
            <v>1</v>
          </cell>
          <cell r="CX1756">
            <v>0</v>
          </cell>
          <cell r="CY1756">
            <v>1</v>
          </cell>
          <cell r="DB1756">
            <v>0</v>
          </cell>
          <cell r="DC1756" t="str">
            <v>Kinaeiner &lt;i&gt;Juniperus chinensis&lt;/i&gt; er en middels langlevd busk fra Øst-Asia. Den formerer seg med frø, og bærkonglene spres med fugl. Den er foreløpig bare funnet med enkeltbusker på berg og grunnlende. Den er imidlertid en meget vanlig hagebusk.</v>
          </cell>
          <cell r="DD1756" t="str">
            <v>Arten er funnet i 1983 i en bergsprekk på Svanøy i SF Flora, opplagt et resultat av frøformering og fuglespredning. Den er kanskje også fuglespredt ut fra hager på Holmen i Oslo i 1999.</v>
          </cell>
          <cell r="DE1756" t="str">
            <v>Arten er innført som hagebusk og spredt med frø med fugl.</v>
          </cell>
          <cell r="DF1756" t="str">
            <v>Invasjonspotensialet er lite, med minste skår for median levetid og ingen ekspansjon foreløpig. Reproduksjon utenfor hager er ikke kjent (ennå).</v>
          </cell>
          <cell r="DG1756" t="str">
            <v>Ingen kjent negativ økologisk effekt er knyttet til arten.</v>
          </cell>
          <cell r="DH1756" t="str">
            <v>Kinaeiner vurderes til ingen kjent økologisk risiko.</v>
          </cell>
          <cell r="DI1756">
            <v>0</v>
          </cell>
        </row>
        <row r="1757">
          <cell r="B1757" t="str">
            <v>Aster amellus</v>
          </cell>
          <cell r="C1757" t="str">
            <v>L.</v>
          </cell>
          <cell r="D1757" t="str">
            <v>bergasters</v>
          </cell>
          <cell r="E1757">
            <v>60406</v>
          </cell>
          <cell r="F1757">
            <v>100446</v>
          </cell>
          <cell r="G1757" t="str">
            <v>ExpertGroups/Karplanter/N</v>
          </cell>
          <cell r="H1757" t="str">
            <v>Karplanter</v>
          </cell>
          <cell r="I1757" t="str">
            <v>Karplanter</v>
          </cell>
          <cell r="J1757" t="str">
            <v>AlienSpecie</v>
          </cell>
          <cell r="N1757">
            <v>1</v>
          </cell>
          <cell r="Q1757">
            <v>1</v>
          </cell>
          <cell r="T1757" t="str">
            <v>NK</v>
          </cell>
          <cell r="U1757">
            <v>1</v>
          </cell>
          <cell r="V1757" t="str">
            <v>1,1</v>
          </cell>
          <cell r="X1757">
            <v>1</v>
          </cell>
          <cell r="Y1757">
            <v>1</v>
          </cell>
          <cell r="Z1757">
            <v>1</v>
          </cell>
          <cell r="AA1757" t="str">
            <v>1970-1979</v>
          </cell>
          <cell r="AB1757" t="str">
            <v>terrestrial</v>
          </cell>
          <cell r="AD1757" t="str">
            <v>unknown</v>
          </cell>
          <cell r="AE1757" t="str">
            <v>yes</v>
          </cell>
          <cell r="AF1757" t="str">
            <v>unknown</v>
          </cell>
          <cell r="AG1757" t="str">
            <v>1970-1979</v>
          </cell>
          <cell r="AH1757" t="str">
            <v>Op Søndre Land</v>
          </cell>
          <cell r="AI1757">
            <v>5</v>
          </cell>
          <cell r="AJ1757" t="str">
            <v>V</v>
          </cell>
          <cell r="AL1757">
            <v>1</v>
          </cell>
          <cell r="AM1757" t="str">
            <v>importDirect</v>
          </cell>
          <cell r="AN1757">
            <v>1</v>
          </cell>
          <cell r="AO1757" t="str">
            <v>introductionEscaped</v>
          </cell>
          <cell r="AP1757" t="str">
            <v>Op,Va</v>
          </cell>
          <cell r="AQ1757">
            <v>8</v>
          </cell>
          <cell r="AR1757">
            <v>4</v>
          </cell>
          <cell r="AS1757">
            <v>32</v>
          </cell>
          <cell r="AT1757">
            <v>1</v>
          </cell>
          <cell r="AU1757">
            <v>32</v>
          </cell>
          <cell r="AV1757">
            <v>100</v>
          </cell>
          <cell r="AW1757" t="str">
            <v>Ingen kjent effekt</v>
          </cell>
          <cell r="AX1757" t="str">
            <v>Ingen kjent effekt</v>
          </cell>
          <cell r="BC1757" t="str">
            <v>Ingen kjent effekt</v>
          </cell>
          <cell r="BD1757" t="str">
            <v>Ingen kjent effekt</v>
          </cell>
          <cell r="BE1757" t="str">
            <v>no</v>
          </cell>
          <cell r="BF1757" t="str">
            <v>no</v>
          </cell>
          <cell r="BK1757" t="str">
            <v>temperate_nemoral:Europe,Asia|subtropic_mediterranean:Europe</v>
          </cell>
          <cell r="BM1757" t="str">
            <v>temperate_nemoral:Europe,Asia|subtropic_mediterranean:Europe</v>
          </cell>
          <cell r="BO1757">
            <v>1</v>
          </cell>
          <cell r="BR1757" t="str">
            <v>RedListCategoryLevel</v>
          </cell>
          <cell r="BT1757">
            <v>1</v>
          </cell>
          <cell r="BW1757" t="str">
            <v>SpreadYearlyIncreaseCalculatedExpansionSpeed</v>
          </cell>
          <cell r="BX1757">
            <v>0</v>
          </cell>
          <cell r="BY1757">
            <v>1</v>
          </cell>
          <cell r="CB1757" t="str">
            <v>T35,T40</v>
          </cell>
          <cell r="CC1757">
            <v>1</v>
          </cell>
          <cell r="CH1757">
            <v>1</v>
          </cell>
          <cell r="CM1757">
            <v>1</v>
          </cell>
          <cell r="CQ1757">
            <v>1</v>
          </cell>
          <cell r="CU1757">
            <v>1</v>
          </cell>
          <cell r="CX1757">
            <v>0</v>
          </cell>
          <cell r="CY1757">
            <v>1</v>
          </cell>
          <cell r="DB1757">
            <v>0</v>
          </cell>
          <cell r="DC1757" t="str">
            <v>Bergasters &lt;em&gt;Aster amellus &lt;/em&gt;er en flerårig fjellplante fra Mellom-Europa og Vest-Russland. Den har frøreproduksjon og dyrkes litt i hager. Den har potensial for reproduksjon og spredning i Norge, men dette er ikke realisert foreløpig.</v>
          </cell>
          <cell r="DD1757" t="str">
            <v>&lt;p&gt;De eneste funnene er som en liten bestand på en veikant i Op Søndre Land på 1970-tallet og en tilsvarende bestand i en grusete garasjeoppkjørsel i VA Kristiansand i 2006. Materialet fra Søndre Land er forsvunnet i samlingene (Oslo) og burde kontrolleres for identitet.&lt;/p&gt;</v>
          </cell>
          <cell r="DE1757" t="str">
            <v>Arten er innført som hageplante, trolig spredt ut ved utkast (Søndre Land) og frø (Kristiansand).</v>
          </cell>
          <cell r="DF1757" t="str">
            <v>Invasjonspotensialet er lite, med minste skår på både median levetid og ekspansjonshastighet.</v>
          </cell>
          <cell r="DG1757" t="str">
            <v>Ingen kjent negativ økologisk effekt er knyttet til arten.</v>
          </cell>
          <cell r="DH1757" t="str">
            <v>&lt;p&gt;Bergasters vurderes til ingen kjent økologisk risiko. Arten har trolig ikke stabil forekomst i Norge, men kunne tenkes å få det (med frøreproduksjon).&lt;/p&gt;</v>
          </cell>
          <cell r="DI1757">
            <v>0</v>
          </cell>
        </row>
        <row r="1758">
          <cell r="B1758" t="str">
            <v>Primula auricula</v>
          </cell>
          <cell r="C1758" t="str">
            <v>L.</v>
          </cell>
          <cell r="D1758" t="str">
            <v>aurikkel</v>
          </cell>
          <cell r="E1758">
            <v>61831</v>
          </cell>
          <cell r="F1758">
            <v>101871</v>
          </cell>
          <cell r="G1758" t="str">
            <v>ExpertGroups/Karplanter/N</v>
          </cell>
          <cell r="H1758" t="str">
            <v>Karplanter</v>
          </cell>
          <cell r="I1758" t="str">
            <v>Karplanter</v>
          </cell>
          <cell r="J1758" t="str">
            <v>AlienSpecie</v>
          </cell>
          <cell r="N1758">
            <v>1</v>
          </cell>
          <cell r="Q1758">
            <v>1</v>
          </cell>
          <cell r="T1758" t="str">
            <v>NK</v>
          </cell>
          <cell r="U1758">
            <v>1</v>
          </cell>
          <cell r="V1758" t="str">
            <v>1,1</v>
          </cell>
          <cell r="AA1758" t="str">
            <v>ca 1900</v>
          </cell>
          <cell r="AB1758" t="str">
            <v>terrestrial</v>
          </cell>
          <cell r="AD1758" t="str">
            <v>unknown</v>
          </cell>
          <cell r="AE1758" t="str">
            <v>no</v>
          </cell>
          <cell r="AF1758" t="str">
            <v>unknown</v>
          </cell>
          <cell r="AG1758">
            <v>2016</v>
          </cell>
          <cell r="AH1758" t="str">
            <v>MR Ørskog</v>
          </cell>
          <cell r="AI1758">
            <v>5</v>
          </cell>
          <cell r="AJ1758" t="str">
            <v>V</v>
          </cell>
          <cell r="AL1758">
            <v>2</v>
          </cell>
          <cell r="AM1758" t="str">
            <v>importDirect</v>
          </cell>
          <cell r="AN1758">
            <v>3</v>
          </cell>
          <cell r="AO1758" t="str">
            <v>introductionEscaped</v>
          </cell>
          <cell r="AP1758" t="str">
            <v>Mr,Tr</v>
          </cell>
          <cell r="AQ1758">
            <v>8</v>
          </cell>
          <cell r="AR1758">
            <v>4</v>
          </cell>
          <cell r="AS1758">
            <v>32</v>
          </cell>
          <cell r="AT1758">
            <v>1</v>
          </cell>
          <cell r="AU1758">
            <v>32</v>
          </cell>
          <cell r="AV1758">
            <v>100</v>
          </cell>
          <cell r="AW1758" t="str">
            <v>Ingen kjent effekt</v>
          </cell>
          <cell r="AX1758" t="str">
            <v>Ingen kjent effekt</v>
          </cell>
          <cell r="BC1758" t="str">
            <v>Ingen kjent effekt</v>
          </cell>
          <cell r="BD1758" t="str">
            <v>Ingen kjent effekt</v>
          </cell>
          <cell r="BE1758" t="str">
            <v>no</v>
          </cell>
          <cell r="BF1758" t="str">
            <v>no</v>
          </cell>
          <cell r="BK1758" t="str">
            <v>temperate_nemoral:Europe|subtropic_mediterranean:Europe</v>
          </cell>
          <cell r="BM1758" t="str">
            <v>temperate_nemoral:Europe|subtropic_mediterranean:Europe</v>
          </cell>
          <cell r="BO1758">
            <v>1</v>
          </cell>
          <cell r="BP1758" t="str">
            <v>X</v>
          </cell>
          <cell r="BR1758" t="str">
            <v>RedListCategoryLevel</v>
          </cell>
          <cell r="BT1758">
            <v>1</v>
          </cell>
          <cell r="BW1758" t="str">
            <v>SpreadYearlyIncreaseCalculatedExpansionSpeed</v>
          </cell>
          <cell r="BX1758">
            <v>4.99</v>
          </cell>
          <cell r="BY1758">
            <v>1</v>
          </cell>
          <cell r="CB1758" t="str">
            <v>T35,T43-C-1</v>
          </cell>
          <cell r="CC1758">
            <v>1</v>
          </cell>
          <cell r="CH1758">
            <v>1</v>
          </cell>
          <cell r="CM1758">
            <v>1</v>
          </cell>
          <cell r="CQ1758">
            <v>1</v>
          </cell>
          <cell r="CU1758">
            <v>1</v>
          </cell>
          <cell r="CX1758">
            <v>0</v>
          </cell>
          <cell r="CY1758">
            <v>1</v>
          </cell>
          <cell r="DB1758">
            <v>0</v>
          </cell>
          <cell r="DC1758" t="str">
            <v>Aurikkel &lt;em&gt;Primula auricula&lt;/em&gt; og hybrider der aurikkel inngår er gamle hageplanter som nå har begynt å bli populære igjen. I utgangspunktet fant man disse i "oldemorshager" og på gravsteder.</v>
          </cell>
          <cell r="DD1758" t="str">
            <v>Utafor hager er aurikkel bare dokumentert fra tre funn: Te Kragerø: Staubo ca 1900 (som &lt;em&gt;P. auricula &lt;/em&gt;x &lt;em&gt;hirsuta&lt;/em&gt;), Tr Tromsø: Skjelnan 2003 og MR Ørskog: ved kirka 2016. De to første er trolig fra hageutkast, den fra Ørskog innrapporteres som i spredning, men det er usikkert hva dette innebærer.</v>
          </cell>
          <cell r="DE1758" t="str">
            <v>Dette er en gruppe med hybrider som er svært foredlet og det er usikkert i hvilken grad disse produserer frø. Selve arten aurikkel kan muligens spres med frø. Arten eller hybridgruppen har trolig ikke noe stort potensial for spredning i norsk natur.</v>
          </cell>
          <cell r="DF1758" t="str">
            <v>Arten har et lite invasjonspotensial, med minste skår på både median levetid og ekspansjonshastighet.</v>
          </cell>
          <cell r="DG1758" t="str">
            <v>Aurikkel med hybrider har ingen kjent negativ økologisk effekt.</v>
          </cell>
          <cell r="DH1758" t="str">
            <v>Aurikkel med hybrider medfører derfor ingen kjent økologisk risiko. Ved forrige vurderingsrunde i 2012 ble ikke arten realitetsvurdert da det ble antatt at den ikke hadde noe potensiale: nyfunn fra 2016 gjør at vi denne gangen vurderer den selv om konklusjonen langt på vei er den samme.</v>
          </cell>
          <cell r="DI1758">
            <v>0</v>
          </cell>
        </row>
        <row r="1759">
          <cell r="B1759" t="str">
            <v>Mentha ×smithiana</v>
          </cell>
          <cell r="C1759" t="str">
            <v>R.A.Graham</v>
          </cell>
          <cell r="D1759" t="str">
            <v>tannmynte</v>
          </cell>
          <cell r="E1759">
            <v>134458</v>
          </cell>
          <cell r="F1759">
            <v>102337</v>
          </cell>
          <cell r="G1759" t="str">
            <v>ExpertGroups/Karplanter/N</v>
          </cell>
          <cell r="H1759" t="str">
            <v>Karplanter</v>
          </cell>
          <cell r="I1759" t="str">
            <v>Karplanter</v>
          </cell>
          <cell r="J1759" t="str">
            <v>AlienSpecie</v>
          </cell>
          <cell r="N1759">
            <v>1</v>
          </cell>
          <cell r="Q1759">
            <v>1</v>
          </cell>
          <cell r="T1759" t="str">
            <v>NK</v>
          </cell>
          <cell r="U1759">
            <v>1</v>
          </cell>
          <cell r="V1759" t="str">
            <v>1,1</v>
          </cell>
          <cell r="X1759">
            <v>1</v>
          </cell>
          <cell r="Y1759">
            <v>1</v>
          </cell>
          <cell r="Z1759">
            <v>1</v>
          </cell>
          <cell r="AA1759">
            <v>2007</v>
          </cell>
          <cell r="AB1759" t="str">
            <v>terrestrial</v>
          </cell>
          <cell r="AD1759" t="str">
            <v>unknown</v>
          </cell>
          <cell r="AE1759" t="str">
            <v>yes</v>
          </cell>
          <cell r="AF1759" t="str">
            <v>unknown</v>
          </cell>
          <cell r="AG1759">
            <v>2007</v>
          </cell>
          <cell r="AH1759" t="str">
            <v>Oslo Geitmyra skolehager</v>
          </cell>
          <cell r="AI1759">
            <v>10</v>
          </cell>
          <cell r="AL1759">
            <v>1</v>
          </cell>
          <cell r="AM1759" t="str">
            <v>importDirect</v>
          </cell>
          <cell r="AN1759">
            <v>2</v>
          </cell>
          <cell r="AO1759" t="str">
            <v>introductionEscaped</v>
          </cell>
          <cell r="AP1759" t="str">
            <v>OsA</v>
          </cell>
          <cell r="AQ1759">
            <v>8</v>
          </cell>
          <cell r="AR1759">
            <v>4</v>
          </cell>
          <cell r="AS1759">
            <v>32</v>
          </cell>
          <cell r="AT1759">
            <v>1</v>
          </cell>
          <cell r="AU1759">
            <v>64</v>
          </cell>
          <cell r="AV1759">
            <v>100</v>
          </cell>
          <cell r="AW1759" t="str">
            <v>Ingen kjent effekt</v>
          </cell>
          <cell r="AX1759" t="str">
            <v>Ingen kjent effekt</v>
          </cell>
          <cell r="BC1759" t="str">
            <v>Ingen kjent effekt</v>
          </cell>
          <cell r="BD1759" t="str">
            <v>Ingen kjent effekt</v>
          </cell>
          <cell r="BE1759" t="str">
            <v>no</v>
          </cell>
          <cell r="BF1759" t="str">
            <v>no</v>
          </cell>
          <cell r="BK1759" t="str">
            <v>unknown:Europe</v>
          </cell>
          <cell r="BM1759" t="str">
            <v>temperate_nemoral:Europe</v>
          </cell>
          <cell r="BO1759">
            <v>2</v>
          </cell>
          <cell r="BQ1759" t="str">
            <v>X</v>
          </cell>
          <cell r="BR1759" t="str">
            <v>RedListCategoryLevel</v>
          </cell>
          <cell r="BT1759">
            <v>1</v>
          </cell>
          <cell r="BW1759" t="str">
            <v>SpreadYearlyIncreaseCalculatedExpansionSpeed</v>
          </cell>
          <cell r="BX1759">
            <v>0</v>
          </cell>
          <cell r="BY1759">
            <v>1</v>
          </cell>
          <cell r="CB1759" t="str">
            <v>T37-C-3</v>
          </cell>
          <cell r="CC1759">
            <v>1</v>
          </cell>
          <cell r="CH1759">
            <v>1</v>
          </cell>
          <cell r="CM1759">
            <v>1</v>
          </cell>
          <cell r="CQ1759">
            <v>1</v>
          </cell>
          <cell r="CU1759">
            <v>1</v>
          </cell>
          <cell r="CX1759">
            <v>0</v>
          </cell>
          <cell r="CY1759">
            <v>1</v>
          </cell>
          <cell r="DB1759">
            <v>0</v>
          </cell>
          <cell r="DC1759" t="str">
            <v>Tannmynte &lt;em&gt;Mentha &lt;/em&gt;x &lt;em&gt;smithiana &lt;/em&gt;er en hybridart som er antatt oppstått fra hybrider mellom tre europeiske myntearter: &lt;em&gt;M. aquatica &lt;/em&gt;x &lt;em&gt;M. arvensis &lt;/em&gt;x &lt;em&gt;M. spicata&lt;/em&gt;. Arten er en langlevd flerårig urt med klonal vekst. Den er frø- og pollensteril, så langt vi vet.</v>
          </cell>
          <cell r="DD1759" t="str">
            <v>&lt;p&gt;Foreløpig med bare to dokumenterte voksesteder i Oslo: Geitmyra skolehager 2007-2008 og Skedsmo: Bøler avfallsdeponi 2010.&lt;/p&gt;</v>
          </cell>
          <cell r="DE1759" t="str">
            <v>Den dyrkes nå i noen utstrekning som krydderurt og har begynt å dukke opp som forvillet. Arten setter ikke frø, men har effektiv klonal vekst der den blir kastet ut.</v>
          </cell>
          <cell r="DF1759" t="str">
            <v>Tannmynte har låg median levealder (med usikkerhet til begrenset) og en låg ekspansjonshastighet. Dette gir en lågt invasjonspotensial.</v>
          </cell>
          <cell r="DG1759" t="str">
            <v>Tannmynte har ingen kjent negativ økologisk risiko.</v>
          </cell>
          <cell r="DH1759" t="str">
            <v>&lt;p&gt;Tannmynte utgjør dermed ingen kjent økologisk risiko.&lt;/p&gt;&lt;p&gt;&lt;br/&gt;&lt;/p&gt;</v>
          </cell>
          <cell r="DI1759">
            <v>0</v>
          </cell>
        </row>
        <row r="1760">
          <cell r="B1760" t="str">
            <v>Rubus pedemontanus</v>
          </cell>
          <cell r="C1760" t="str">
            <v>Pinkw.</v>
          </cell>
          <cell r="D1760" t="str">
            <v>rustbjørnebær</v>
          </cell>
          <cell r="E1760">
            <v>137034</v>
          </cell>
          <cell r="F1760">
            <v>103442</v>
          </cell>
          <cell r="G1760" t="str">
            <v>ExpertGroups/Karplanter/N</v>
          </cell>
          <cell r="H1760" t="str">
            <v>Karplanter</v>
          </cell>
          <cell r="I1760" t="str">
            <v>Karplanter</v>
          </cell>
          <cell r="J1760" t="str">
            <v>AlienSpecie</v>
          </cell>
          <cell r="N1760">
            <v>2</v>
          </cell>
          <cell r="O1760" t="str">
            <v>V</v>
          </cell>
          <cell r="Q1760">
            <v>1</v>
          </cell>
          <cell r="T1760" t="str">
            <v>LO</v>
          </cell>
          <cell r="U1760">
            <v>2</v>
          </cell>
          <cell r="V1760" t="str">
            <v>2AB,1</v>
          </cell>
          <cell r="W1760" t="str">
            <v>NK</v>
          </cell>
          <cell r="X1760">
            <v>1</v>
          </cell>
          <cell r="Y1760">
            <v>1</v>
          </cell>
          <cell r="Z1760">
            <v>1</v>
          </cell>
          <cell r="AA1760">
            <v>2000</v>
          </cell>
          <cell r="AB1760" t="str">
            <v>terrestrial</v>
          </cell>
          <cell r="AD1760" t="str">
            <v>origin</v>
          </cell>
          <cell r="AE1760" t="str">
            <v>yes</v>
          </cell>
          <cell r="AF1760" t="str">
            <v>unknown</v>
          </cell>
          <cell r="AG1760">
            <v>2003</v>
          </cell>
          <cell r="AH1760" t="str">
            <v>Øf Sarpsborg: Opsund</v>
          </cell>
          <cell r="AI1760">
            <v>10</v>
          </cell>
          <cell r="AK1760" t="str">
            <v>V</v>
          </cell>
          <cell r="AN1760">
            <v>1</v>
          </cell>
          <cell r="AO1760" t="str">
            <v>introductionTransportpollution</v>
          </cell>
          <cell r="AP1760" t="str">
            <v>Øs</v>
          </cell>
          <cell r="AQ1760">
            <v>8</v>
          </cell>
          <cell r="AR1760">
            <v>4</v>
          </cell>
          <cell r="AS1760">
            <v>32</v>
          </cell>
          <cell r="AT1760">
            <v>1</v>
          </cell>
          <cell r="AU1760">
            <v>32</v>
          </cell>
          <cell r="AV1760">
            <v>80</v>
          </cell>
          <cell r="AW1760" t="str">
            <v>Ingen kjent effekt</v>
          </cell>
          <cell r="AX1760" t="str">
            <v>Ingen kjent effekt</v>
          </cell>
          <cell r="BC1760" t="str">
            <v>Ingen kjent effekt</v>
          </cell>
          <cell r="BD1760" t="str">
            <v>Ingen kjent effekt</v>
          </cell>
          <cell r="BE1760" t="str">
            <v>no</v>
          </cell>
          <cell r="BF1760" t="str">
            <v>no</v>
          </cell>
          <cell r="BG1760" t="str">
            <v>V</v>
          </cell>
          <cell r="BK1760" t="str">
            <v>temperate_nemoral:Europe</v>
          </cell>
          <cell r="BM1760" t="str">
            <v>temperate_nemoral:Europe</v>
          </cell>
          <cell r="BO1760">
            <v>2</v>
          </cell>
          <cell r="BQ1760" t="str">
            <v>X</v>
          </cell>
          <cell r="BR1760" t="str">
            <v>RedListCategoryLevel</v>
          </cell>
          <cell r="BT1760">
            <v>2</v>
          </cell>
          <cell r="BV1760" t="str">
            <v>X</v>
          </cell>
          <cell r="BW1760" t="str">
            <v>SpreadYearlyIncreaseCalculatedExpansionSpeed</v>
          </cell>
          <cell r="BX1760">
            <v>50.25</v>
          </cell>
          <cell r="BY1760">
            <v>1</v>
          </cell>
          <cell r="CB1760" t="str">
            <v>T35</v>
          </cell>
          <cell r="CC1760">
            <v>1</v>
          </cell>
          <cell r="CH1760">
            <v>1</v>
          </cell>
          <cell r="CM1760">
            <v>1</v>
          </cell>
          <cell r="CQ1760">
            <v>1</v>
          </cell>
          <cell r="CU1760">
            <v>1</v>
          </cell>
          <cell r="CX1760">
            <v>0</v>
          </cell>
          <cell r="CY1760">
            <v>1</v>
          </cell>
          <cell r="DB1760">
            <v>0</v>
          </cell>
          <cell r="DC1760" t="str">
            <v>Rustbjørnebær &lt;em&gt;Rubus pedemontanus&lt;/em&gt; er en busk naturlig utbredt i Mellom- og Vest-Europa nord til Danmark og Sør-Sverige. Den reproduserer aseksuelt med frø (agamospermi/apomiksis s.str.) og kan danne kloner gjennom vegetativ vekst. Fruktene (bjørnebær) er saftige og spres med fugl.</v>
          </cell>
          <cell r="DD1760" t="str">
            <v>&lt;p&gt;Rustbjørnebær ble først funnet på en tømmerlagringsplass på Opsund i Øf Sarpsborg. Den ble først sett i 2000 (og gjenfunnet på lokaliteten også i flere påfølgende år). Den har nylig (2016) også blitt funnet nær Brekke sluse i Øf Halden.&lt;/p&gt;</v>
          </cell>
          <cell r="DE1760" t="str">
            <v>Arten har trolig kommet med tømmer fra Vest-Europa.</v>
          </cell>
          <cell r="DF1760" t="str">
            <v>Invasjonspotensialet vurderes som begrenset, med usikkerhet til lite, i en kombinasjon av begrenset (til kort) median levetid og begrenset (til liten) ekspansjonshastighet. Arten har potensial til å etablere seg i Norge: den har asekusell frøreproduksjon, og i prinsippet er da &amp;#233:n busk nok til å etablere populasjon. Det er nærmest umulig å forutsi hvor stor grad dette eventuelt vil skje i framtida basert på disse to forekomstene. Det er foreløpig ikke noe som tyder på at den vil komme til å ekspandere noe særlig.</v>
          </cell>
          <cell r="DG1760" t="str">
            <v>Det er ingen kjente negative økologiske effekter knyttet til arten.</v>
          </cell>
          <cell r="DH1760" t="str">
            <v>Rustbjørnebær vurderes til lav økologisk risiko (usikkerhet ned til ingen kjent risiko) på grunn av begrenset invasjonspotensial sammen med ingen kjent negativ økologisk effekt.</v>
          </cell>
          <cell r="DI1760">
            <v>0</v>
          </cell>
        </row>
        <row r="1761">
          <cell r="B1761" t="str">
            <v>Spiraea trilobata</v>
          </cell>
          <cell r="C1761" t="str">
            <v>L.</v>
          </cell>
          <cell r="D1761" t="str">
            <v>sibirspirea</v>
          </cell>
          <cell r="E1761">
            <v>84881</v>
          </cell>
          <cell r="F1761">
            <v>128018</v>
          </cell>
          <cell r="G1761" t="str">
            <v>ExpertGroups/Karplanter/N</v>
          </cell>
          <cell r="H1761" t="str">
            <v>Karplanter</v>
          </cell>
          <cell r="I1761" t="str">
            <v>Karplanter</v>
          </cell>
          <cell r="J1761" t="str">
            <v>AlienSpecie</v>
          </cell>
          <cell r="N1761">
            <v>1</v>
          </cell>
          <cell r="Q1761">
            <v>1</v>
          </cell>
          <cell r="T1761" t="str">
            <v>NK</v>
          </cell>
          <cell r="U1761">
            <v>1</v>
          </cell>
          <cell r="V1761" t="str">
            <v>1,1</v>
          </cell>
          <cell r="X1761">
            <v>2</v>
          </cell>
          <cell r="Y1761">
            <v>2</v>
          </cell>
          <cell r="Z1761">
            <v>1</v>
          </cell>
          <cell r="AA1761">
            <v>2004</v>
          </cell>
          <cell r="AB1761" t="str">
            <v>terrestrial</v>
          </cell>
          <cell r="AD1761" t="str">
            <v>unknown</v>
          </cell>
          <cell r="AE1761" t="str">
            <v>yes</v>
          </cell>
          <cell r="AF1761" t="str">
            <v>unknown</v>
          </cell>
          <cell r="AG1761">
            <v>2004</v>
          </cell>
          <cell r="AH1761" t="str">
            <v>Oslo: Malmøya</v>
          </cell>
          <cell r="AI1761">
            <v>10</v>
          </cell>
          <cell r="AJ1761" t="str">
            <v>V</v>
          </cell>
          <cell r="AL1761">
            <v>1</v>
          </cell>
          <cell r="AM1761" t="str">
            <v>importDirect</v>
          </cell>
          <cell r="AN1761">
            <v>2</v>
          </cell>
          <cell r="AO1761" t="str">
            <v>introductionEscaped</v>
          </cell>
          <cell r="AP1761" t="str">
            <v>OsA</v>
          </cell>
          <cell r="AQ1761">
            <v>8</v>
          </cell>
          <cell r="AR1761">
            <v>4</v>
          </cell>
          <cell r="AS1761">
            <v>32</v>
          </cell>
          <cell r="AT1761">
            <v>1</v>
          </cell>
          <cell r="AU1761">
            <v>64</v>
          </cell>
          <cell r="AV1761">
            <v>0</v>
          </cell>
          <cell r="AW1761" t="str">
            <v>Ingen kjent effekt</v>
          </cell>
          <cell r="AX1761" t="str">
            <v>Ingen kjent effekt</v>
          </cell>
          <cell r="BC1761" t="str">
            <v>Ingen kjent effekt</v>
          </cell>
          <cell r="BD1761" t="str">
            <v>Ingen kjent effekt</v>
          </cell>
          <cell r="BE1761" t="str">
            <v>no</v>
          </cell>
          <cell r="BF1761" t="str">
            <v>no</v>
          </cell>
          <cell r="BG1761" t="str">
            <v>V</v>
          </cell>
          <cell r="BK1761" t="str">
            <v>temperate_nemoral:Asia|temperate_dry:Asia</v>
          </cell>
          <cell r="BM1761" t="str">
            <v>temperate_nemoral:Europe,Asia,NorthAndCentralAmerica|temperate_dry:Asia</v>
          </cell>
          <cell r="BO1761">
            <v>1</v>
          </cell>
          <cell r="BP1761" t="str">
            <v>X</v>
          </cell>
          <cell r="BR1761" t="str">
            <v>RedListCategoryLevel</v>
          </cell>
          <cell r="BT1761">
            <v>1</v>
          </cell>
          <cell r="BW1761" t="str">
            <v>SpreadYearlyIncreaseCalculatedExpansionSpeed</v>
          </cell>
          <cell r="BX1761">
            <v>0</v>
          </cell>
          <cell r="BY1761">
            <v>1</v>
          </cell>
          <cell r="CB1761" t="str">
            <v>T32-C-7,T32-C-17</v>
          </cell>
          <cell r="CC1761">
            <v>1</v>
          </cell>
          <cell r="CH1761">
            <v>1</v>
          </cell>
          <cell r="CM1761">
            <v>1</v>
          </cell>
          <cell r="CP1761" t="str">
            <v>Åpen grunnlendt kalkmark i boreonemoral sone</v>
          </cell>
          <cell r="CQ1761">
            <v>1</v>
          </cell>
          <cell r="CU1761">
            <v>1</v>
          </cell>
          <cell r="CX1761">
            <v>0</v>
          </cell>
          <cell r="CY1761">
            <v>1</v>
          </cell>
          <cell r="DB1761">
            <v>0</v>
          </cell>
          <cell r="DC1761" t="str">
            <v>Spirea-arten &lt;em&gt;Spiraea trilobata &lt;/em&gt;er en 0,5-1 m høy busk. Den kommer fra Sør-Sibir, Mongolia og Kina. Den formerer seg med frø og også klonalt med rotskudd.</v>
          </cell>
          <cell r="DD1761" t="str">
            <v>&lt;p&gt;&lt;em&gt;Spiraea trilobata &lt;/em&gt;er foreløpig bare funnet to steder i Oslo, på Malmøya 2004 og 2007 og på Lille Herbern 2005, 2006 og 2013, begge steder på grunnlende på kalk. På Malmøya er det allerede etablert en liten bestand.&lt;/p&gt;</v>
          </cell>
          <cell r="DE1761" t="str">
            <v>Arten markedsføres som "sibirsk spirea" med herdighet 7 innland og 6 i kystområder, men er foreløpig lite plantet i norske hager. Arten kan trolig reprodusere med frø i Norge, men det krever krysspollinering, og arten plantes så sjelden at det er lite realistisk at dette skjer. Forekomstene i naturen skyldes både frøspredning fra hager og frøformering i naturen, kanskje også hageutkast.</v>
          </cell>
          <cell r="DF1761" t="str">
            <v>Invasjonspotensialet er lite (foreløpig), med kort median levetid (men med usikkerhet oppover), og en ekspansjonshastighet tilnærmet null.</v>
          </cell>
          <cell r="DG1761" t="str">
            <v>Arten står arten på grunnlende på kalk på sine to funnsteder. Det er likevel ikke grunnlag for å anta at denne arten får noen negative økologiske effekter i norsk natur.</v>
          </cell>
          <cell r="DH1761" t="str">
            <v>&lt;p&gt;&lt;em&gt;Spiraea trilobata&lt;/em&gt; vurderes inntil videre til ingen kjent økologisk risiko. &lt;br/&gt;&lt;/p&gt;</v>
          </cell>
          <cell r="DI1761">
            <v>0</v>
          </cell>
        </row>
        <row r="1762">
          <cell r="B1762" t="str">
            <v>Thalictrum delavayi</v>
          </cell>
          <cell r="C1762" t="str">
            <v>Franch.</v>
          </cell>
          <cell r="D1762" t="str">
            <v>vingefrøstjerne</v>
          </cell>
          <cell r="E1762">
            <v>139500</v>
          </cell>
          <cell r="F1762">
            <v>103182</v>
          </cell>
          <cell r="G1762" t="str">
            <v>ExpertGroups/Karplanter/N</v>
          </cell>
          <cell r="H1762" t="str">
            <v>Karplanter</v>
          </cell>
          <cell r="I1762" t="str">
            <v>Karplanter</v>
          </cell>
          <cell r="J1762" t="str">
            <v>AlienSpecie</v>
          </cell>
          <cell r="N1762">
            <v>2</v>
          </cell>
          <cell r="Q1762">
            <v>1</v>
          </cell>
          <cell r="T1762" t="str">
            <v>LO</v>
          </cell>
          <cell r="U1762">
            <v>2</v>
          </cell>
          <cell r="V1762" t="str">
            <v>2B,1</v>
          </cell>
          <cell r="X1762">
            <v>1</v>
          </cell>
          <cell r="Y1762">
            <v>1</v>
          </cell>
          <cell r="Z1762">
            <v>1</v>
          </cell>
          <cell r="AA1762">
            <v>1994</v>
          </cell>
          <cell r="AB1762" t="str">
            <v>terrestrial</v>
          </cell>
          <cell r="AD1762" t="str">
            <v>unknown</v>
          </cell>
          <cell r="AE1762" t="str">
            <v>yes</v>
          </cell>
          <cell r="AF1762" t="str">
            <v>unknown</v>
          </cell>
          <cell r="AG1762">
            <v>1994</v>
          </cell>
          <cell r="AH1762" t="str">
            <v>SF Lærdal: Eri</v>
          </cell>
          <cell r="AI1762">
            <v>5</v>
          </cell>
          <cell r="AJ1762" t="str">
            <v>V</v>
          </cell>
          <cell r="AL1762">
            <v>1</v>
          </cell>
          <cell r="AM1762" t="str">
            <v>importDirect</v>
          </cell>
          <cell r="AN1762">
            <v>1</v>
          </cell>
          <cell r="AO1762" t="str">
            <v>introductionEscaped</v>
          </cell>
          <cell r="AP1762" t="str">
            <v>Bu,Mr</v>
          </cell>
          <cell r="AQ1762">
            <v>8</v>
          </cell>
          <cell r="AR1762">
            <v>4</v>
          </cell>
          <cell r="AS1762">
            <v>32</v>
          </cell>
          <cell r="AT1762">
            <v>1</v>
          </cell>
          <cell r="AU1762">
            <v>64</v>
          </cell>
          <cell r="AV1762">
            <v>30</v>
          </cell>
          <cell r="AW1762" t="str">
            <v>Ingen kjent effekt</v>
          </cell>
          <cell r="AX1762" t="str">
            <v>Ingen kjent effekt</v>
          </cell>
          <cell r="BC1762" t="str">
            <v>Ingen kjent effekt</v>
          </cell>
          <cell r="BD1762" t="str">
            <v>Ingen kjent effekt</v>
          </cell>
          <cell r="BE1762" t="str">
            <v>no</v>
          </cell>
          <cell r="BF1762" t="str">
            <v>no</v>
          </cell>
          <cell r="BG1762" t="str">
            <v>V</v>
          </cell>
          <cell r="BK1762" t="str">
            <v>temperate_nemoral:Asia</v>
          </cell>
          <cell r="BM1762" t="str">
            <v>temperate_nemoral:Europe,Asia,Oceania,NorthAndCentralAmerica</v>
          </cell>
          <cell r="BO1762">
            <v>1</v>
          </cell>
          <cell r="BP1762" t="str">
            <v>X</v>
          </cell>
          <cell r="BR1762" t="str">
            <v>RedListCategoryLevel</v>
          </cell>
          <cell r="BT1762">
            <v>2</v>
          </cell>
          <cell r="BW1762" t="str">
            <v>SpreadYearlyIncreaseCalculatedExpansionSpeed</v>
          </cell>
          <cell r="BX1762">
            <v>121.97</v>
          </cell>
          <cell r="BY1762">
            <v>1</v>
          </cell>
          <cell r="CB1762" t="str">
            <v>V2,T35,T42,T43</v>
          </cell>
          <cell r="CC1762">
            <v>1</v>
          </cell>
          <cell r="CH1762">
            <v>1</v>
          </cell>
          <cell r="CM1762">
            <v>1</v>
          </cell>
          <cell r="CQ1762">
            <v>1</v>
          </cell>
          <cell r="CU1762">
            <v>1</v>
          </cell>
          <cell r="CX1762">
            <v>0</v>
          </cell>
          <cell r="CY1762">
            <v>1</v>
          </cell>
          <cell r="DB1762">
            <v>0</v>
          </cell>
          <cell r="DC1762" t="str">
            <v>Vingefrøstjerne &lt;i&gt;Thalictrum delavayi &lt;/i&gt;er en middels høg, flerårig urt med frøreproduksjon. Arten kommer fra Vest-Kina og er litt dyrket som prydplante. Den forvilles tydeligvis sjelden og har liten innvirkning der den slår seg til. Ingen norske forekomster er foreløpig blitt helt stabile.</v>
          </cell>
          <cell r="DD1762" t="str">
            <v>&lt;p&gt;Vingefrøstjerne er etablert eller har i det minste vært semi-etablert minst fem steder i Norge: Bu Drammen: Hammerdammen 2013-2014, VA Flekkefjord (data mangler), Ro Hå: Sørøstsiden av Vetafjell sør for Sirevåg, i vegkant/takrørsump v/ bebyggelse" 1998, SF Lærdal: Eri, "veikant/krattskog, ikke dyrket i umiddelbar nærhet" 1994, og MR Rauma: Grøttør 2010.&lt;/p&gt;</v>
          </cell>
          <cell r="DE1762" t="str">
            <v>Arten er innført som hageplante. Fruktene (smånøttene) kan trolig spres med dyr.</v>
          </cell>
          <cell r="DF1762" t="str">
            <v>Invasjonspotensialet er begrenset, som en kombinasjon av kort (til begrenset) median levetid og begrenset ekspansjonshastighet.</v>
          </cell>
          <cell r="DG1762" t="str">
            <v>Ingen kjente negative økologiske effekter er knyttet til arten.</v>
          </cell>
          <cell r="DH1762" t="str">
            <v>&lt;p&gt;Vingefrøstjerne vurderes til låg økologisk risiko.&lt;br/&gt;&lt;/p&gt;</v>
          </cell>
          <cell r="DI1762">
            <v>0</v>
          </cell>
        </row>
        <row r="1763">
          <cell r="B1763" t="str">
            <v>Parietaria pensylvanica</v>
          </cell>
          <cell r="C1763" t="str">
            <v>Muhl. ex Willd.</v>
          </cell>
          <cell r="D1763" t="str">
            <v>amerikablidnesle</v>
          </cell>
          <cell r="E1763">
            <v>63496</v>
          </cell>
          <cell r="F1763">
            <v>103536</v>
          </cell>
          <cell r="G1763" t="str">
            <v>ExpertGroups/Karplanter/N</v>
          </cell>
          <cell r="H1763" t="str">
            <v>Karplanter</v>
          </cell>
          <cell r="I1763" t="str">
            <v>Karplanter</v>
          </cell>
          <cell r="J1763" t="str">
            <v>AlienSpecie</v>
          </cell>
          <cell r="N1763">
            <v>1</v>
          </cell>
          <cell r="P1763" t="str">
            <v>V</v>
          </cell>
          <cell r="Q1763">
            <v>1</v>
          </cell>
          <cell r="T1763" t="str">
            <v>NK</v>
          </cell>
          <cell r="U1763">
            <v>1</v>
          </cell>
          <cell r="V1763" t="str">
            <v>1,1</v>
          </cell>
          <cell r="W1763" t="str">
            <v>LO</v>
          </cell>
          <cell r="X1763">
            <v>2</v>
          </cell>
          <cell r="Y1763">
            <v>3</v>
          </cell>
          <cell r="Z1763">
            <v>1</v>
          </cell>
          <cell r="AA1763">
            <v>1981</v>
          </cell>
          <cell r="AB1763" t="str">
            <v>terrestrial</v>
          </cell>
          <cell r="AD1763" t="str">
            <v>unknown</v>
          </cell>
          <cell r="AE1763" t="str">
            <v>yes</v>
          </cell>
          <cell r="AF1763" t="str">
            <v>unknown</v>
          </cell>
          <cell r="AG1763">
            <v>1981</v>
          </cell>
          <cell r="AH1763" t="str">
            <v>Oslo: Sofienberg</v>
          </cell>
          <cell r="AI1763">
            <v>1</v>
          </cell>
          <cell r="AJ1763" t="str">
            <v>V</v>
          </cell>
          <cell r="AN1763">
            <v>3</v>
          </cell>
          <cell r="AO1763" t="str">
            <v>spreadEscaped,introductionTransportpollution</v>
          </cell>
          <cell r="AP1763" t="str">
            <v>OsA</v>
          </cell>
          <cell r="AQ1763">
            <v>8</v>
          </cell>
          <cell r="AR1763">
            <v>4</v>
          </cell>
          <cell r="AS1763">
            <v>32</v>
          </cell>
          <cell r="AT1763">
            <v>1</v>
          </cell>
          <cell r="AU1763">
            <v>64</v>
          </cell>
          <cell r="AV1763">
            <v>100</v>
          </cell>
          <cell r="AW1763" t="str">
            <v>Ingen kjent effekt</v>
          </cell>
          <cell r="AX1763" t="str">
            <v>Ingen kjent effekt</v>
          </cell>
          <cell r="BC1763" t="str">
            <v>Ingen kjent effekt</v>
          </cell>
          <cell r="BD1763" t="str">
            <v>Ingen kjent effekt</v>
          </cell>
          <cell r="BE1763" t="str">
            <v>no</v>
          </cell>
          <cell r="BF1763" t="str">
            <v>no</v>
          </cell>
          <cell r="BG1763" t="str">
            <v>V</v>
          </cell>
          <cell r="BK1763" t="str">
            <v>temperate_boreal:NorthAndCentralAmerica|temperate_nemoral:NorthAndCentralAmerica|subtropic_unspecified:NorthAndCentralAmerica</v>
          </cell>
          <cell r="BM1763" t="str">
            <v>temperate_boreal:NorthAndCentralAmerica|temperate_nemoral:Europe,NorthAndCentralAmerica|subtropic_unspecified:NorthAndCentralAmerica</v>
          </cell>
          <cell r="BO1763">
            <v>2</v>
          </cell>
          <cell r="BP1763" t="str">
            <v>X</v>
          </cell>
          <cell r="BR1763" t="str">
            <v>RedListCategoryLevel</v>
          </cell>
          <cell r="BT1763">
            <v>1</v>
          </cell>
          <cell r="BW1763" t="str">
            <v>SpreadYearlyIncreaseCalculatedExpansionSpeed</v>
          </cell>
          <cell r="BX1763">
            <v>0</v>
          </cell>
          <cell r="BY1763">
            <v>1</v>
          </cell>
          <cell r="CB1763" t="str">
            <v>T42</v>
          </cell>
          <cell r="CC1763">
            <v>1</v>
          </cell>
          <cell r="CH1763">
            <v>1</v>
          </cell>
          <cell r="CM1763">
            <v>1</v>
          </cell>
          <cell r="CQ1763">
            <v>1</v>
          </cell>
          <cell r="CU1763">
            <v>1</v>
          </cell>
          <cell r="CX1763">
            <v>0</v>
          </cell>
          <cell r="CY1763">
            <v>1</v>
          </cell>
          <cell r="DB1763">
            <v>0</v>
          </cell>
          <cell r="DC1763" t="str">
            <v>&lt;p&gt;Amerikablidnesle &lt;i&gt;Parietaria pensylvanica &lt;/i&gt;er en ettårig karplante som stammer fra Nord-Amerika. Den formerer seg effektivt med frø/frukter som henger fast med folk og dyr.&lt;/p&gt;</v>
          </cell>
          <cell r="DD1763" t="str">
            <v>&lt;p&gt;Arten ble først funnet som gateugras i Oslo: Sarsgate i 1981. Den var da trolig alt under etablering. Fra 2004 fram til 2011 (siste gang noen så etter den) er den blitt regelmessig observert som stabil i en lang rekke forhager og bakgårder mellom Sarsgata og Finnmarksgata nord for Botanisk hage på Tøyen (R. Elven pers. komm.).&lt;br/&gt;&lt;/p&gt;</v>
          </cell>
          <cell r="DE1763" t="str">
            <v>Amerikablidnesle spres med frø. Arten burde ikke kunne reprodusere effektivt i Norge på grunn av klima, men den har gjort det i snart 20 år. Frøene spres trolig ved hjelp av tråkk. Det er uvisst hvordan arten er kommet inn, men den er solid etablert i ett enkelt boligområde i Oslo i nærheten av Botanisk hage. Arten er lite eller muligens ikke dyrket i Botanisk hage, så det er usikkert om planten er introdusert den veien. Den kan også ha kommet inn med jord eller plantemateriale til Botanisk hage eller til andre steder. &lt;br/&gt;</v>
          </cell>
          <cell r="DF1763" t="str">
            <v>Invasjonspotensialet er lite, med usikkerhet til begrenset, som en kombinasjon av kort (til begrenset) median levetid og ingen ekspansjon i form av flere forekomstruter. Amerikablidnesle er knyttet til blomster- og buskrabatter. Invasjonspotensialet på ruderatmark kan bli stort, men så lenge arten holder seg til ruderatmark vil den ikke bli en trussel mot norsk natur. Den er også ellers i Europa knyttet til ruderatmark, og i Berlin er den også dokumentert fra urterik vegetasjon i et urbant skogsområde (Kowarik &amp; K&amp;#246:rner 2005).&lt;br/&gt;</v>
          </cell>
          <cell r="DG1763" t="str">
            <v>&lt;p&gt;Ingen kjent negativ økologisk effekt er knyttet til arten.&lt;/p&gt;</v>
          </cell>
          <cell r="DH1763" t="str">
            <v>Arten vurderes til ingen kjent økologisk risiko, med usikkerhet til låg risiko på grunn av invasjonspotensialet.</v>
          </cell>
          <cell r="DI1763">
            <v>1</v>
          </cell>
        </row>
        <row r="1764">
          <cell r="B1764" t="str">
            <v>Euphorbia chamaesyce</v>
          </cell>
          <cell r="C1764" t="str">
            <v>L.</v>
          </cell>
          <cell r="D1764" t="str">
            <v>dvergvortemelk</v>
          </cell>
          <cell r="E1764">
            <v>62722</v>
          </cell>
          <cell r="F1764">
            <v>102762</v>
          </cell>
          <cell r="G1764" t="str">
            <v>ExpertGroups/Karplanter/N</v>
          </cell>
          <cell r="H1764" t="str">
            <v>Karplanter</v>
          </cell>
          <cell r="I1764" t="str">
            <v>Karplanter</v>
          </cell>
          <cell r="J1764" t="str">
            <v>AlienSpecie</v>
          </cell>
          <cell r="N1764">
            <v>1</v>
          </cell>
          <cell r="Q1764">
            <v>1</v>
          </cell>
          <cell r="T1764" t="str">
            <v>NK</v>
          </cell>
          <cell r="U1764">
            <v>1</v>
          </cell>
          <cell r="V1764" t="str">
            <v>1,1</v>
          </cell>
          <cell r="X1764">
            <v>1</v>
          </cell>
          <cell r="Y1764">
            <v>1</v>
          </cell>
          <cell r="Z1764">
            <v>1</v>
          </cell>
          <cell r="AA1764">
            <v>1862</v>
          </cell>
          <cell r="AB1764" t="str">
            <v>terrestrial</v>
          </cell>
          <cell r="AD1764" t="str">
            <v>unknown</v>
          </cell>
          <cell r="AE1764" t="str">
            <v>yes</v>
          </cell>
          <cell r="AF1764" t="str">
            <v>unknown</v>
          </cell>
          <cell r="AG1764">
            <v>1862</v>
          </cell>
          <cell r="AH1764" t="str">
            <v>Oslo: Tøyen "Ugræs ... i mange Aar"</v>
          </cell>
          <cell r="AI1764">
            <v>1</v>
          </cell>
          <cell r="AJ1764" t="str">
            <v>V</v>
          </cell>
          <cell r="AN1764">
            <v>2</v>
          </cell>
          <cell r="AO1764" t="str">
            <v>introductionTransportpollution</v>
          </cell>
          <cell r="AP1764" t="str">
            <v>Ve</v>
          </cell>
          <cell r="AQ1764">
            <v>8</v>
          </cell>
          <cell r="AR1764">
            <v>3</v>
          </cell>
          <cell r="AS1764">
            <v>24</v>
          </cell>
          <cell r="AT1764">
            <v>1</v>
          </cell>
          <cell r="AU1764">
            <v>48</v>
          </cell>
          <cell r="AV1764">
            <v>100</v>
          </cell>
          <cell r="AW1764" t="str">
            <v>Ingen kjent effekt</v>
          </cell>
          <cell r="AX1764" t="str">
            <v>Ingen kjent effekt</v>
          </cell>
          <cell r="BC1764" t="str">
            <v>Ingen kjent effekt</v>
          </cell>
          <cell r="BD1764" t="str">
            <v>Ingen kjent effekt</v>
          </cell>
          <cell r="BE1764" t="str">
            <v>no</v>
          </cell>
          <cell r="BF1764" t="str">
            <v>yes</v>
          </cell>
          <cell r="BG1764" t="str">
            <v>V</v>
          </cell>
          <cell r="BK1764" t="str">
            <v>subtropic_unspecified:Asia|subtropic_mediterranean:Europe,Asia,Africa</v>
          </cell>
          <cell r="BM1764" t="str">
            <v>temperate_nemoral:Europe|subtropic_unspecified:Asia|subtropic_mediterranean:Europe,Asia,Africa</v>
          </cell>
          <cell r="BO1764">
            <v>1</v>
          </cell>
          <cell r="BR1764" t="str">
            <v>RedListCategoryLevel</v>
          </cell>
          <cell r="BT1764">
            <v>1</v>
          </cell>
          <cell r="BW1764" t="str">
            <v>SpreadYearlyIncreaseCalculatedExpansionSpeed</v>
          </cell>
          <cell r="BX1764">
            <v>40.590000000000003</v>
          </cell>
          <cell r="BY1764">
            <v>1</v>
          </cell>
          <cell r="CB1764" t="str">
            <v>T35,T42</v>
          </cell>
          <cell r="CC1764">
            <v>1</v>
          </cell>
          <cell r="CH1764">
            <v>1</v>
          </cell>
          <cell r="CM1764">
            <v>1</v>
          </cell>
          <cell r="CQ1764">
            <v>1</v>
          </cell>
          <cell r="CU1764">
            <v>1</v>
          </cell>
          <cell r="CX1764">
            <v>0</v>
          </cell>
          <cell r="CY1764">
            <v>1</v>
          </cell>
          <cell r="DB1764">
            <v>0</v>
          </cell>
          <cell r="DC1764" t="str">
            <v>Dvergvortemjølk&lt;em&gt; Euphorbia chamaesyce &lt;/em&gt;er en liten, ettårig middelhavsart som er noe for varmekrevende til å reprodusere effektivt og danne bestander i Norge ennå. Den er registrert med formering enkelte år, rundt 1860 og etter 2000, men får i beste fall semi-stabile bestander. Arten setter rikelig med frø som trolig spres med maur. Den forekommer bare på skrotemark i tilknytning til hager, beplantninger og planteutsalg.&lt;br/&gt;Artsgruppen (underslekt &lt;i&gt;Chamaesyce&lt;/i&gt;) omfatter en serie med ørsmå, krypende arter. Anders Often (NINA) har spirt opp frø som kommer med utenlandske gartnerivarer til Norge og funnet fire arter av gruppen, &lt;i&gt;E. chamaesyce&lt;/i&gt;, &lt;i&gt;E. nutans&lt;/i&gt;, &lt;i&gt;E maculata&lt;/i&gt; (amerikansk) og &lt;i&gt;E. serpens &lt;/i&gt;(amerikansk). Det er et tydelig innførselspress mot Norge, men bare &lt;i&gt;E. chamaesyce&lt;/i&gt; har foreløpig spirt opp under naturlige forhold.</v>
          </cell>
          <cell r="DD1764" t="str">
            <v>&lt;p&gt;Dvergvortemjølk&lt;em&gt; &lt;/em&gt;er angitt med reproduksjon enkelte år, bl.a. ved førstefunnet i Oslo i 1862, men også nylig i Vf Larvik 2004-2005. Ellers er den funnet i Ak Bærum i gulrotseng 1970 og i Vf Tønsberg ved gartneri 2006. Arten kan være på grensa til å etablere bestander i Norge.&lt;/p&gt;</v>
          </cell>
          <cell r="DE1764" t="str">
            <v>Arten er kommet inn med gartnerivarer og med frø (bl.a. gulrotfrø).</v>
          </cell>
          <cell r="DF1764" t="str">
            <v>Invasjonspotensialet er lite, med minste skår på både median levetid og ekspansjonshastighet. Denne arten og dens slektninger er for varmekrevende til å få noen større spredning i Norge. Uten pågående og forventete klimaendringer ville denne arten ikke bli vurdert som potensielt regelmessig reproduserende i Norge.</v>
          </cell>
          <cell r="DG1764" t="str">
            <v>Ingen kjent negativ økologisk effekt er knyttet til arten.</v>
          </cell>
          <cell r="DH1764" t="str">
            <v>&lt;p&gt;Dvergvortemjølk vurderes til ingen kjent økologisk risiko. Arten har hatt semi-stabil forekomst i Norge i kortere perioder (frøreproduksjon), men den ekspanderer neppe og utgjør ingen trussel mot noe som helst.&lt;/p&gt;</v>
          </cell>
          <cell r="DI1764">
            <v>0</v>
          </cell>
        </row>
        <row r="1765">
          <cell r="B1765" t="str">
            <v>Mauranthemum paludosum</v>
          </cell>
          <cell r="C1765" t="str">
            <v>(Poir.) Vogt &amp; Oberpr.</v>
          </cell>
          <cell r="D1765" t="str">
            <v>puslingkrage</v>
          </cell>
          <cell r="E1765">
            <v>85633</v>
          </cell>
          <cell r="F1765">
            <v>128754</v>
          </cell>
          <cell r="G1765" t="str">
            <v>ExpertGroups/Karplanter/N</v>
          </cell>
          <cell r="H1765" t="str">
            <v>Karplanter</v>
          </cell>
          <cell r="I1765" t="str">
            <v>Karplanter</v>
          </cell>
          <cell r="J1765" t="str">
            <v>AlienSpecie</v>
          </cell>
          <cell r="N1765">
            <v>1</v>
          </cell>
          <cell r="Q1765">
            <v>1</v>
          </cell>
          <cell r="T1765" t="str">
            <v>NK</v>
          </cell>
          <cell r="U1765">
            <v>1</v>
          </cell>
          <cell r="V1765" t="str">
            <v>1,1</v>
          </cell>
          <cell r="AA1765">
            <v>1994</v>
          </cell>
          <cell r="AB1765" t="str">
            <v>terrestrial</v>
          </cell>
          <cell r="AD1765" t="str">
            <v>unknown</v>
          </cell>
          <cell r="AE1765" t="str">
            <v>no</v>
          </cell>
          <cell r="AF1765" t="str">
            <v>unknown</v>
          </cell>
          <cell r="AI1765">
            <v>1</v>
          </cell>
          <cell r="AJ1765" t="str">
            <v>V</v>
          </cell>
          <cell r="AL1765">
            <v>1</v>
          </cell>
          <cell r="AM1765" t="str">
            <v>importDirect</v>
          </cell>
          <cell r="AN1765">
            <v>1</v>
          </cell>
          <cell r="AO1765" t="str">
            <v>introductionEscaped</v>
          </cell>
          <cell r="AQ1765">
            <v>8</v>
          </cell>
          <cell r="AR1765">
            <v>3</v>
          </cell>
          <cell r="AS1765">
            <v>24</v>
          </cell>
          <cell r="AT1765">
            <v>1</v>
          </cell>
          <cell r="AU1765">
            <v>48</v>
          </cell>
          <cell r="AV1765">
            <v>100</v>
          </cell>
          <cell r="AW1765" t="str">
            <v>Ingen kjent effekt</v>
          </cell>
          <cell r="AX1765" t="str">
            <v>Ingen kjent effekt</v>
          </cell>
          <cell r="BC1765" t="str">
            <v>Ingen kjent effekt</v>
          </cell>
          <cell r="BD1765" t="str">
            <v>Ingen kjent effekt</v>
          </cell>
          <cell r="BE1765" t="str">
            <v>no</v>
          </cell>
          <cell r="BF1765" t="str">
            <v>no</v>
          </cell>
          <cell r="BG1765" t="str">
            <v>V</v>
          </cell>
          <cell r="BK1765" t="str">
            <v>subtropic_mediterranean:Europe</v>
          </cell>
          <cell r="BM1765" t="str">
            <v>subtropic_mediterranean:Europe</v>
          </cell>
          <cell r="BO1765">
            <v>1</v>
          </cell>
          <cell r="BR1765" t="str">
            <v>RedListCategoryLevel</v>
          </cell>
          <cell r="BT1765">
            <v>1</v>
          </cell>
          <cell r="BW1765" t="str">
            <v>SpreadYearlyIncreaseCalculatedExpansionSpeed</v>
          </cell>
          <cell r="BX1765">
            <v>28.93</v>
          </cell>
          <cell r="BY1765">
            <v>1</v>
          </cell>
          <cell r="CB1765" t="str">
            <v>T40,T37,T35</v>
          </cell>
          <cell r="CC1765">
            <v>1</v>
          </cell>
          <cell r="CH1765">
            <v>1</v>
          </cell>
          <cell r="CM1765">
            <v>1</v>
          </cell>
          <cell r="CQ1765">
            <v>1</v>
          </cell>
          <cell r="CU1765">
            <v>1</v>
          </cell>
          <cell r="CX1765">
            <v>0</v>
          </cell>
          <cell r="CY1765">
            <v>1</v>
          </cell>
          <cell r="DB1765">
            <v>0</v>
          </cell>
          <cell r="DC1765" t="str">
            <v>Puslingkrage &lt;em&gt;Mauranthemum paludosum &lt;/em&gt;er en ettårig art fra Sørvest-Europa. Den reproduserer seksuelt med frø.</v>
          </cell>
          <cell r="DD1765" t="str">
            <v>Arten er funnet åtte ganger de siste 20-25 årene: I VA Kristiansand 1998, Mandal 1999: Ro Eigersund 2015: ST Trondheim 1994 (første funn): Tr Tromsø 2009 og Fi Porsanger 2004, Sør-Varanger 1998 (to funn). De fleste forekomstene er trolig ustabile. Den er også registrert med mye selvsåing i bed ved Ak Ås: NMBU (P.A. Pedersen, pers. komm.).</v>
          </cell>
          <cell r="DE1765" t="str">
            <v>Arten dyrkes som sommerblomst i hager og spres med utkast og frø.</v>
          </cell>
          <cell r="DF1765" t="str">
            <v>Invasjonspotensialet vurderes å være lite: både median levetid og ekspansjonshastighet skårer på laveste nivå.</v>
          </cell>
          <cell r="DG1765" t="str">
            <v>Det er ingen kjente negative økologiske effekter knyttet til arten.</v>
          </cell>
          <cell r="DH1765" t="str">
            <v>Puslingkrage vurderes til ingen kjent økologisk risiko.</v>
          </cell>
          <cell r="DI1765">
            <v>0</v>
          </cell>
        </row>
        <row r="1766">
          <cell r="B1766" t="str">
            <v>Artemisia abrotanum</v>
          </cell>
          <cell r="C1766" t="str">
            <v>L.</v>
          </cell>
          <cell r="D1766" t="str">
            <v>abrodd</v>
          </cell>
          <cell r="E1766">
            <v>130687</v>
          </cell>
          <cell r="F1766">
            <v>100432</v>
          </cell>
          <cell r="G1766" t="str">
            <v>ExpertGroups/Karplanter/N</v>
          </cell>
          <cell r="H1766" t="str">
            <v>Karplanter</v>
          </cell>
          <cell r="I1766" t="str">
            <v>Karplanter</v>
          </cell>
          <cell r="J1766" t="str">
            <v>AlienSpecie</v>
          </cell>
          <cell r="N1766">
            <v>1</v>
          </cell>
          <cell r="Q1766">
            <v>1</v>
          </cell>
          <cell r="T1766" t="str">
            <v>NK</v>
          </cell>
          <cell r="U1766">
            <v>1</v>
          </cell>
          <cell r="V1766" t="str">
            <v>1,1</v>
          </cell>
          <cell r="X1766">
            <v>1</v>
          </cell>
          <cell r="Y1766">
            <v>1</v>
          </cell>
          <cell r="Z1766">
            <v>1</v>
          </cell>
          <cell r="AA1766">
            <v>1888</v>
          </cell>
          <cell r="AB1766" t="str">
            <v>terrestrial</v>
          </cell>
          <cell r="AD1766" t="str">
            <v>unknown</v>
          </cell>
          <cell r="AE1766" t="str">
            <v>yes</v>
          </cell>
          <cell r="AF1766" t="str">
            <v>unknown</v>
          </cell>
          <cell r="AG1766">
            <v>1963</v>
          </cell>
          <cell r="AH1766" t="str">
            <v>VA Kristiansand: Randøya</v>
          </cell>
          <cell r="AI1766">
            <v>10</v>
          </cell>
          <cell r="AJ1766" t="str">
            <v>V</v>
          </cell>
          <cell r="AL1766">
            <v>2</v>
          </cell>
          <cell r="AM1766" t="str">
            <v>importDirect</v>
          </cell>
          <cell r="AN1766">
            <v>1</v>
          </cell>
          <cell r="AO1766" t="str">
            <v>introductionEscaped</v>
          </cell>
          <cell r="AQ1766">
            <v>8</v>
          </cell>
          <cell r="AR1766">
            <v>3</v>
          </cell>
          <cell r="AS1766">
            <v>24</v>
          </cell>
          <cell r="AT1766">
            <v>1</v>
          </cell>
          <cell r="AU1766">
            <v>36</v>
          </cell>
          <cell r="AV1766">
            <v>100</v>
          </cell>
          <cell r="AW1766" t="str">
            <v>Ingen kjent effekt</v>
          </cell>
          <cell r="AX1766" t="str">
            <v>Ingen kjent effekt</v>
          </cell>
          <cell r="BC1766" t="str">
            <v>Ingen kjent effekt</v>
          </cell>
          <cell r="BD1766" t="str">
            <v>Ingen kjent effekt</v>
          </cell>
          <cell r="BE1766" t="str">
            <v>no</v>
          </cell>
          <cell r="BF1766" t="str">
            <v>no</v>
          </cell>
          <cell r="BG1766" t="str">
            <v>V</v>
          </cell>
          <cell r="BK1766" t="str">
            <v>unknown:Europe,Asia</v>
          </cell>
          <cell r="BM1766" t="str">
            <v>temperate_nemoral:Europe,NorthAndCentralAmerica|temperate_dry:Europe|subtropic_unspecified:Europe|unknown:Europe,Asia</v>
          </cell>
          <cell r="BO1766">
            <v>1</v>
          </cell>
          <cell r="BR1766" t="str">
            <v>RedListCategoryLevel</v>
          </cell>
          <cell r="BT1766">
            <v>1</v>
          </cell>
          <cell r="BW1766" t="str">
            <v>SpreadYearlyIncreaseCalculatedExpansionSpeed</v>
          </cell>
          <cell r="BX1766">
            <v>0</v>
          </cell>
          <cell r="BY1766">
            <v>1</v>
          </cell>
          <cell r="CB1766" t="str">
            <v>T40,T41,T35</v>
          </cell>
          <cell r="CC1766">
            <v>1</v>
          </cell>
          <cell r="CH1766">
            <v>1</v>
          </cell>
          <cell r="CM1766">
            <v>1</v>
          </cell>
          <cell r="CQ1766">
            <v>1</v>
          </cell>
          <cell r="CU1766">
            <v>1</v>
          </cell>
          <cell r="CX1766">
            <v>0</v>
          </cell>
          <cell r="CY1766">
            <v>1</v>
          </cell>
          <cell r="DB1766">
            <v>0</v>
          </cell>
          <cell r="DC1766" t="str">
            <v>Abrodd &lt;em&gt;Artemisia abrotanum &lt;/em&gt;er halvbusk med frøformering, men frøformeringen synes ikke å være særlig effektiv. Den er en kulturplante, trolig med sørøst-europeisk eller vestasiatisk opphav. Abrodd er dyrket som krydderurt.</v>
          </cell>
          <cell r="DD1766" t="str">
            <v>&lt;p&gt;Abrodd har vært etablert flere steder i VA Kristiansand siden 1960-tallet, men har vist liten spredning. Tidligere funn i Ro Hå: Obrestad 1956 og senere i Øf Fredrikstad: Øra 1983, AA Lillesand: Åkerøya 2000, VA Lindesnes: Buhølen 1986 og Oslo: nord for Tøyen jbst. 1989, er ikke fulgt opp. Arten har trolig permanent bestand i Norge, men ekspanderer trolig meget langsomt, om overhode.&lt;/p&gt;</v>
          </cell>
          <cell r="DE1766" t="str">
            <v>Arten er innført som krydderplante og spredt fra dyrkning.</v>
          </cell>
          <cell r="DF1766" t="str">
            <v>Invasjonspotensialet er lite, med kort median levetid og ingen kjent ekspansjon. Kjent forekomstareal er bare på 4-8 km2.</v>
          </cell>
          <cell r="DG1766" t="str">
            <v>Ingen kjent negativ økologisk effekt er knyttet til arten.</v>
          </cell>
          <cell r="DH1766" t="str">
            <v>&lt;p&gt;Abrodd vurderes til ingen kjent økologisk risiko. Arten har trolig stabil forekomst i Norge, men trolig bare som gjenstående (uten effektiv frøreproduksjon).&lt;/p&gt;</v>
          </cell>
          <cell r="DI1766">
            <v>0</v>
          </cell>
        </row>
        <row r="1767">
          <cell r="B1767" t="str">
            <v>Clematis viticella</v>
          </cell>
          <cell r="C1767" t="str">
            <v>L.</v>
          </cell>
          <cell r="D1767" t="str">
            <v>italiaklematis</v>
          </cell>
          <cell r="E1767">
            <v>63066</v>
          </cell>
          <cell r="F1767">
            <v>103106</v>
          </cell>
          <cell r="G1767" t="str">
            <v>ExpertGroups/Karplanter/N</v>
          </cell>
          <cell r="H1767" t="str">
            <v>Karplanter</v>
          </cell>
          <cell r="I1767" t="str">
            <v>Karplanter</v>
          </cell>
          <cell r="J1767" t="str">
            <v>AlienSpecie</v>
          </cell>
          <cell r="N1767">
            <v>1</v>
          </cell>
          <cell r="Q1767">
            <v>1</v>
          </cell>
          <cell r="T1767" t="str">
            <v>NK</v>
          </cell>
          <cell r="U1767">
            <v>1</v>
          </cell>
          <cell r="V1767" t="str">
            <v>1,1</v>
          </cell>
          <cell r="X1767">
            <v>2</v>
          </cell>
          <cell r="Y1767">
            <v>3</v>
          </cell>
          <cell r="Z1767">
            <v>1</v>
          </cell>
          <cell r="AA1767">
            <v>1966</v>
          </cell>
          <cell r="AB1767" t="str">
            <v>terrestrial</v>
          </cell>
          <cell r="AD1767" t="str">
            <v>unknown</v>
          </cell>
          <cell r="AE1767" t="str">
            <v>yes</v>
          </cell>
          <cell r="AF1767" t="str">
            <v>unknown</v>
          </cell>
          <cell r="AG1767">
            <v>1966</v>
          </cell>
          <cell r="AH1767" t="str">
            <v>Oslo: Malmøya</v>
          </cell>
          <cell r="AI1767">
            <v>10</v>
          </cell>
          <cell r="AJ1767" t="str">
            <v>V</v>
          </cell>
          <cell r="AL1767">
            <v>1</v>
          </cell>
          <cell r="AM1767" t="str">
            <v>importDirect</v>
          </cell>
          <cell r="AN1767">
            <v>1</v>
          </cell>
          <cell r="AO1767" t="str">
            <v>introductionEscaped</v>
          </cell>
          <cell r="AP1767" t="str">
            <v>OsA</v>
          </cell>
          <cell r="AQ1767">
            <v>8</v>
          </cell>
          <cell r="AR1767">
            <v>3</v>
          </cell>
          <cell r="AS1767">
            <v>24</v>
          </cell>
          <cell r="AT1767">
            <v>1</v>
          </cell>
          <cell r="AU1767">
            <v>48</v>
          </cell>
          <cell r="AV1767">
            <v>0</v>
          </cell>
          <cell r="AW1767" t="str">
            <v>Ingen kjent effekt</v>
          </cell>
          <cell r="AX1767" t="str">
            <v>Ingen kjent effekt</v>
          </cell>
          <cell r="BC1767" t="str">
            <v>Ingen kjent effekt</v>
          </cell>
          <cell r="BD1767" t="str">
            <v>Ingen kjent effekt</v>
          </cell>
          <cell r="BE1767" t="str">
            <v>no</v>
          </cell>
          <cell r="BF1767" t="str">
            <v>no</v>
          </cell>
          <cell r="BG1767" t="str">
            <v>V</v>
          </cell>
          <cell r="BK1767" t="str">
            <v>temperate_nemoral:Europe,Asia|subtropic_mediterranean:Europe,Asia</v>
          </cell>
          <cell r="BM1767" t="str">
            <v>temperate_nemoral:Europe,Asia|subtropic_mediterranean:Europe,Asia</v>
          </cell>
          <cell r="BO1767">
            <v>2</v>
          </cell>
          <cell r="BR1767" t="str">
            <v>RedListCategoryLevel</v>
          </cell>
          <cell r="BT1767">
            <v>1</v>
          </cell>
          <cell r="BW1767" t="str">
            <v>SpreadYearlyIncreaseCalculatedExpansionSpeed</v>
          </cell>
          <cell r="BX1767">
            <v>13.85</v>
          </cell>
          <cell r="BY1767">
            <v>1</v>
          </cell>
          <cell r="CB1767" t="str">
            <v>T4-C-4</v>
          </cell>
          <cell r="CC1767">
            <v>1</v>
          </cell>
          <cell r="CH1767">
            <v>1</v>
          </cell>
          <cell r="CM1767">
            <v>1</v>
          </cell>
          <cell r="CQ1767">
            <v>1</v>
          </cell>
          <cell r="CU1767">
            <v>1</v>
          </cell>
          <cell r="CX1767">
            <v>0</v>
          </cell>
          <cell r="CY1767">
            <v>1</v>
          </cell>
          <cell r="DB1767">
            <v>0</v>
          </cell>
          <cell r="DC1767" t="str">
            <v>Italiaklematis &lt;i&gt;Clematis viticella &lt;/i&gt;er en langlevd klatrebusk fra Sørøst-Europa og Tyrkia. Den har frøreproduksjon, og fruktene har sveveapparat og kan spres over middels distanser (hundremeter eller kilometer). Arten er innført som prydplante, men er ikke vanlig i kultur lengre. Mer vanlig nå er mer storblomstrete hybrider som formerer seg lite eller ikke. Det er derfor trolig at spredningen ut fra hager nesten eller helt er stoppet opp, men arten er etablert på ei kalkøy i indre Oslofjord og under langsom ekspansjon (jfr. lang generasjonstid). Arten er her etablerer i sårbare naturtyper: kalkfuruskog, kalklågurtskog, og kantkratt på grunnlendt kalkmark, delvis i naturreservater.</v>
          </cell>
          <cell r="DD1767" t="str">
            <v>&lt;p&gt;Italiaklematis &lt;i&gt;v&lt;/i&gt;ar godt etablert på sørdelen av Malmøya i Oslo da den først ble funnet som forvillet i 1966. Den har holdt seg her, i småskog/krattskog, og i 2004 ble den funnet et nytt sted, nord på samme øya og 1-2 km unna.&lt;/p&gt;</v>
          </cell>
          <cell r="DE1767" t="str">
            <v>Arten er innført som hageplante og spredt ut i naturen med vindspredte frø.</v>
          </cell>
          <cell r="DF1767" t="str">
            <v>Invasjonspotensialet er lite, bed begrenset median levetid, men med meget liten ekspansjonshastighet. Arten har knapt hatt noen ekspansjon på 50 år.</v>
          </cell>
          <cell r="DG1767" t="str">
            <v>Ingen kjent negativ økologisk effekt er knyttet til arten.</v>
          </cell>
          <cell r="DH1767" t="str">
            <v>&lt;p&gt;Italiaklematis vurderes til ingen kjent økologisk risiko. Arten synes å ha et visst potensial for å etablere seg i krattskog i Sørøst-Norge, men er for varmekrevende til å bli ekspansiv. Sjøl om arten her bare etablerer seg i sårbare og til dels prioriterte naturtyper, så synes den ikke å ha noen negativ økologisk effekt, og det forventes heller ikke i framtida.&lt;/p&gt;</v>
          </cell>
          <cell r="DI1767">
            <v>0</v>
          </cell>
        </row>
        <row r="1768">
          <cell r="B1768" t="str">
            <v>Digitalis grandiflora</v>
          </cell>
          <cell r="C1768" t="str">
            <v>Mill.</v>
          </cell>
          <cell r="E1768">
            <v>117123</v>
          </cell>
          <cell r="F1768">
            <v>156424</v>
          </cell>
          <cell r="G1768" t="str">
            <v>ExpertGroups/Karplanter/N</v>
          </cell>
          <cell r="H1768" t="str">
            <v>Karplanter</v>
          </cell>
          <cell r="I1768" t="str">
            <v>Karplanter</v>
          </cell>
          <cell r="J1768" t="str">
            <v>AlienSpecie</v>
          </cell>
          <cell r="N1768">
            <v>1</v>
          </cell>
          <cell r="Q1768">
            <v>1</v>
          </cell>
          <cell r="T1768" t="str">
            <v>NK</v>
          </cell>
          <cell r="U1768">
            <v>1</v>
          </cell>
          <cell r="V1768" t="str">
            <v>1,1</v>
          </cell>
          <cell r="AA1768">
            <v>2010</v>
          </cell>
          <cell r="AB1768" t="str">
            <v>terrestrial</v>
          </cell>
          <cell r="AD1768" t="str">
            <v>unknown</v>
          </cell>
          <cell r="AE1768" t="str">
            <v>no</v>
          </cell>
          <cell r="AF1768" t="str">
            <v>unknown</v>
          </cell>
          <cell r="AG1768">
            <v>2010</v>
          </cell>
          <cell r="AH1768" t="str">
            <v>Ak Nesodden: Hellvik</v>
          </cell>
          <cell r="AI1768">
            <v>3</v>
          </cell>
          <cell r="AJ1768" t="str">
            <v>V</v>
          </cell>
          <cell r="AL1768">
            <v>1</v>
          </cell>
          <cell r="AM1768" t="str">
            <v>importDirect</v>
          </cell>
          <cell r="AN1768">
            <v>1</v>
          </cell>
          <cell r="AO1768" t="str">
            <v>introductionEscaped</v>
          </cell>
          <cell r="AP1768" t="str">
            <v>OsA</v>
          </cell>
          <cell r="AQ1768">
            <v>8</v>
          </cell>
          <cell r="AR1768">
            <v>3</v>
          </cell>
          <cell r="AS1768">
            <v>24</v>
          </cell>
          <cell r="AT1768">
            <v>1</v>
          </cell>
          <cell r="AU1768">
            <v>24</v>
          </cell>
          <cell r="AV1768">
            <v>100</v>
          </cell>
          <cell r="AW1768" t="str">
            <v>Ingen kjent effekt</v>
          </cell>
          <cell r="AX1768" t="str">
            <v>Ingen kjent effekt</v>
          </cell>
          <cell r="BC1768" t="str">
            <v>Ingen kjent effekt</v>
          </cell>
          <cell r="BD1768" t="str">
            <v>Ingen kjent effekt</v>
          </cell>
          <cell r="BE1768" t="str">
            <v>no</v>
          </cell>
          <cell r="BF1768" t="str">
            <v>no</v>
          </cell>
          <cell r="BG1768" t="str">
            <v>V</v>
          </cell>
          <cell r="BK1768" t="str">
            <v>temperate_nemoral:Europe,Asia|subtropic_mediterranean:Europe,Asia</v>
          </cell>
          <cell r="BM1768" t="str">
            <v>temperate_nemoral:Europe,Asia,NorthAndCentralAmerica|subtropic_mediterranean:Europe,Asia</v>
          </cell>
          <cell r="BO1768">
            <v>1</v>
          </cell>
          <cell r="BP1768" t="str">
            <v>X</v>
          </cell>
          <cell r="BR1768" t="str">
            <v>RedListCategoryLevel</v>
          </cell>
          <cell r="BT1768">
            <v>1</v>
          </cell>
          <cell r="BW1768" t="str">
            <v>SpreadYearlyIncreaseCalculatedExpansionSpeed</v>
          </cell>
          <cell r="BX1768">
            <v>0</v>
          </cell>
          <cell r="BY1768">
            <v>1</v>
          </cell>
          <cell r="CB1768" t="str">
            <v>T43,T40</v>
          </cell>
          <cell r="CC1768">
            <v>1</v>
          </cell>
          <cell r="CH1768">
            <v>1</v>
          </cell>
          <cell r="CM1768">
            <v>1</v>
          </cell>
          <cell r="CQ1768">
            <v>1</v>
          </cell>
          <cell r="CU1768">
            <v>1</v>
          </cell>
          <cell r="CX1768">
            <v>0</v>
          </cell>
          <cell r="CY1768">
            <v>1</v>
          </cell>
          <cell r="DB1768">
            <v>0</v>
          </cell>
          <cell r="DC1768" t="str">
            <v>Revebjølle-arten &lt;i&gt;Digitalis grandiflora&lt;/i&gt; fra Balkan og Tyrkia er en toårig til kortlevd flerårig urt med frøformering. Frøformering finner opplagt sted i Norge. Arten er bare funnet i og nær hage-miljø.</v>
          </cell>
          <cell r="DD1768" t="str">
            <v>Arten ble funnet i 2010 i/nær hage i Ak Nesodden: Hellvik og i 2017 i/nær hage i Asker: Slemmestad, begge steder er eller har arten vært dyrket. Planten er trolig etablert, men uten forventet rask ekspansjon.</v>
          </cell>
          <cell r="DE1768" t="str">
            <v>Arten er innført som hageplante og spredt ut fra hager med frø, foreløpig uten videre spredning i norsk natur.</v>
          </cell>
          <cell r="DF1768" t="str">
            <v>Invasjonspotensialet er lite, med kort (til begrenset) median levetid og ingen målbar ekspansjon.</v>
          </cell>
          <cell r="DG1768" t="str">
            <v>Ingen kjent negativ økologisk effekt er knyttet til arten.</v>
          </cell>
          <cell r="DH1768" t="str">
            <v>&lt;i&gt;Digitalis grandiflora&lt;/i&gt; vurderes til ingen kjent økologisk risiko.</v>
          </cell>
          <cell r="DI1768">
            <v>0</v>
          </cell>
        </row>
        <row r="1769">
          <cell r="B1769" t="str">
            <v>Gypsophila paniculata</v>
          </cell>
          <cell r="C1769" t="str">
            <v>L.</v>
          </cell>
          <cell r="D1769" t="str">
            <v>brudeslør</v>
          </cell>
          <cell r="E1769">
            <v>61458</v>
          </cell>
          <cell r="F1769">
            <v>101498</v>
          </cell>
          <cell r="G1769" t="str">
            <v>ExpertGroups/Karplanter/N</v>
          </cell>
          <cell r="H1769" t="str">
            <v>Karplanter</v>
          </cell>
          <cell r="I1769" t="str">
            <v>Karplanter</v>
          </cell>
          <cell r="J1769" t="str">
            <v>AlienSpecie</v>
          </cell>
          <cell r="N1769">
            <v>1</v>
          </cell>
          <cell r="P1769" t="str">
            <v>V</v>
          </cell>
          <cell r="Q1769">
            <v>1</v>
          </cell>
          <cell r="T1769" t="str">
            <v>NK</v>
          </cell>
          <cell r="U1769">
            <v>1</v>
          </cell>
          <cell r="V1769" t="str">
            <v>1,1</v>
          </cell>
          <cell r="W1769" t="str">
            <v>LO</v>
          </cell>
          <cell r="AA1769">
            <v>1920</v>
          </cell>
          <cell r="AB1769" t="str">
            <v>terrestrial</v>
          </cell>
          <cell r="AD1769" t="str">
            <v>unknown</v>
          </cell>
          <cell r="AE1769" t="str">
            <v>yes</v>
          </cell>
          <cell r="AF1769" t="str">
            <v>unknown</v>
          </cell>
          <cell r="AI1769">
            <v>5</v>
          </cell>
          <cell r="AJ1769" t="str">
            <v>V</v>
          </cell>
          <cell r="AL1769">
            <v>1</v>
          </cell>
          <cell r="AM1769" t="str">
            <v>importDirect</v>
          </cell>
          <cell r="AN1769">
            <v>1</v>
          </cell>
          <cell r="AO1769" t="str">
            <v>introductionEscaped</v>
          </cell>
          <cell r="AP1769" t="str">
            <v>He,Nt</v>
          </cell>
          <cell r="AQ1769">
            <v>8</v>
          </cell>
          <cell r="AR1769">
            <v>3</v>
          </cell>
          <cell r="AS1769">
            <v>24</v>
          </cell>
          <cell r="AT1769">
            <v>1</v>
          </cell>
          <cell r="AU1769">
            <v>36</v>
          </cell>
          <cell r="AV1769">
            <v>100</v>
          </cell>
          <cell r="AW1769" t="str">
            <v>Ingen kjent effekt</v>
          </cell>
          <cell r="AX1769" t="str">
            <v>Ingen kjent effekt</v>
          </cell>
          <cell r="BC1769" t="str">
            <v>Ingen kjent effekt</v>
          </cell>
          <cell r="BD1769" t="str">
            <v>Ingen kjent effekt</v>
          </cell>
          <cell r="BE1769" t="str">
            <v>no</v>
          </cell>
          <cell r="BF1769" t="str">
            <v>no</v>
          </cell>
          <cell r="BG1769" t="str">
            <v>V</v>
          </cell>
          <cell r="BK1769" t="str">
            <v>temperate_nemoral:Europe,Asia</v>
          </cell>
          <cell r="BM1769" t="str">
            <v>temperate_nemoral:Europe,Asia,Oceania,NorthAndCentralAmerica</v>
          </cell>
          <cell r="BO1769">
            <v>1</v>
          </cell>
          <cell r="BR1769" t="str">
            <v>RedListCategoryLevel</v>
          </cell>
          <cell r="BT1769">
            <v>1</v>
          </cell>
          <cell r="BU1769" t="str">
            <v>X</v>
          </cell>
          <cell r="BW1769" t="str">
            <v>SpreadYearlyIncreaseCalculatedExpansionSpeed</v>
          </cell>
          <cell r="BX1769">
            <v>43.51</v>
          </cell>
          <cell r="BY1769">
            <v>1</v>
          </cell>
          <cell r="CB1769" t="str">
            <v>T42,T35,T40</v>
          </cell>
          <cell r="CC1769">
            <v>1</v>
          </cell>
          <cell r="CH1769">
            <v>1</v>
          </cell>
          <cell r="CM1769">
            <v>1</v>
          </cell>
          <cell r="CQ1769">
            <v>1</v>
          </cell>
          <cell r="CU1769">
            <v>1</v>
          </cell>
          <cell r="CX1769">
            <v>0</v>
          </cell>
          <cell r="CY1769">
            <v>1</v>
          </cell>
          <cell r="DB1769">
            <v>0</v>
          </cell>
          <cell r="DC1769" t="str">
            <v>Brudeslør &lt;i&gt;Gypsophila paniculata&lt;/i&gt; er en flerårig art fra Øst-Europa og Vest-Asia (stepperegionen). Den kan være for varme- og/eller tørkekrevende til å reprodusere og danne populasjon i Norge, men den er funnet som forvillet og ugras noen ganger, antydningsvis med frøreproduksjon.</v>
          </cell>
          <cell r="DD1769" t="str">
            <v>Arten er kun dokumentert med 6 spredte forekomster i landet: I AA Tvedestrand i 1920, Ak Bærum 1936, Ak Asker 1941, Op Nordre Land 1948, He Ringsaker 2005 og NT Grong 2016. Den har neppe hatt noen langvarig opptreden på disse stedene, men er angitt som "forvillet" og "ugras" flere steder, og det antas derfor at den er i stand til å reprodusere hos oss.</v>
          </cell>
          <cell r="DE1769" t="str">
            <v>Arten har trolig forvillet seg noe fra dyrkning, men det er ikke noe som tyder på at den driver noen form for egenspredning.</v>
          </cell>
          <cell r="DF1769" t="str">
            <v>Invasjonspotensialet er lite, med usikkerhet til begrenset, som en kombinasjon av kort median levetid og liten (til begrenset) ekspansjonshastighet.</v>
          </cell>
          <cell r="DG1769" t="str">
            <v>Det er ingen kjente negative økologiske effekter knyttet til arten.</v>
          </cell>
          <cell r="DH1769" t="str">
            <v>Brudeslør vurderes til ingen kjent risiko i norsk natur, med usikkerhet til låg risiko. Det er sannsynlig at den ikke er etablert med noen selvstendig reproduserende, langvarig bestand i norsk natur ennå, og det kan godt være at den er for varme- og/eller tørkekrevende til det selv om den såvidt har greit å forville seg noen få ganger.</v>
          </cell>
          <cell r="DI1769">
            <v>0</v>
          </cell>
        </row>
        <row r="1770">
          <cell r="B1770" t="str">
            <v>Filipendula purpurea</v>
          </cell>
          <cell r="C1770" t="str">
            <v>Maxim.</v>
          </cell>
          <cell r="D1770" t="str">
            <v>purpurmjødurt</v>
          </cell>
          <cell r="E1770">
            <v>63268</v>
          </cell>
          <cell r="F1770">
            <v>103308</v>
          </cell>
          <cell r="G1770" t="str">
            <v>ExpertGroups/Karplanter/N</v>
          </cell>
          <cell r="H1770" t="str">
            <v>Karplanter</v>
          </cell>
          <cell r="I1770" t="str">
            <v>Karplanter</v>
          </cell>
          <cell r="J1770" t="str">
            <v>AlienSpecie</v>
          </cell>
          <cell r="N1770">
            <v>2</v>
          </cell>
          <cell r="O1770" t="str">
            <v>V</v>
          </cell>
          <cell r="Q1770">
            <v>1</v>
          </cell>
          <cell r="T1770" t="str">
            <v>LO</v>
          </cell>
          <cell r="U1770">
            <v>2</v>
          </cell>
          <cell r="V1770" t="str">
            <v>2B,1</v>
          </cell>
          <cell r="W1770" t="str">
            <v>NK</v>
          </cell>
          <cell r="X1770">
            <v>1</v>
          </cell>
          <cell r="Y1770">
            <v>1</v>
          </cell>
          <cell r="Z1770">
            <v>1</v>
          </cell>
          <cell r="AA1770">
            <v>1955</v>
          </cell>
          <cell r="AB1770" t="str">
            <v>terrestrial</v>
          </cell>
          <cell r="AD1770" t="str">
            <v>unknown</v>
          </cell>
          <cell r="AE1770" t="str">
            <v>yes</v>
          </cell>
          <cell r="AF1770" t="str">
            <v>unknown</v>
          </cell>
          <cell r="AI1770">
            <v>5</v>
          </cell>
          <cell r="AJ1770" t="str">
            <v>V</v>
          </cell>
          <cell r="AL1770">
            <v>1</v>
          </cell>
          <cell r="AM1770" t="str">
            <v>importDirect</v>
          </cell>
          <cell r="AN1770">
            <v>1</v>
          </cell>
          <cell r="AO1770" t="str">
            <v>introductionEscaped</v>
          </cell>
          <cell r="AP1770" t="str">
            <v>OsA,Va,Sf</v>
          </cell>
          <cell r="AQ1770">
            <v>8</v>
          </cell>
          <cell r="AR1770">
            <v>3</v>
          </cell>
          <cell r="AS1770">
            <v>24</v>
          </cell>
          <cell r="AT1770">
            <v>1</v>
          </cell>
          <cell r="AU1770">
            <v>24</v>
          </cell>
          <cell r="AV1770">
            <v>100</v>
          </cell>
          <cell r="AW1770" t="str">
            <v>Ingen kjent effekt</v>
          </cell>
          <cell r="AX1770" t="str">
            <v>Ingen kjent effekt</v>
          </cell>
          <cell r="BC1770" t="str">
            <v>Ingen kjent effekt</v>
          </cell>
          <cell r="BD1770" t="str">
            <v>Ingen kjent effekt</v>
          </cell>
          <cell r="BE1770" t="str">
            <v>no</v>
          </cell>
          <cell r="BF1770" t="str">
            <v>no</v>
          </cell>
          <cell r="BK1770" t="str">
            <v>temperate_nemoral:Asia</v>
          </cell>
          <cell r="BM1770" t="str">
            <v>temperate_nemoral:Europe,Asia</v>
          </cell>
          <cell r="BO1770">
            <v>1</v>
          </cell>
          <cell r="BR1770" t="str">
            <v>RedListCategoryLevel</v>
          </cell>
          <cell r="BT1770">
            <v>2</v>
          </cell>
          <cell r="BV1770" t="str">
            <v>X</v>
          </cell>
          <cell r="BW1770" t="str">
            <v>SpreadYearlyIncreaseCalculatedExpansionSpeed</v>
          </cell>
          <cell r="BX1770">
            <v>87.74</v>
          </cell>
          <cell r="BY1770">
            <v>1</v>
          </cell>
          <cell r="CB1770" t="str">
            <v>T43,T35,T40</v>
          </cell>
          <cell r="CC1770">
            <v>1</v>
          </cell>
          <cell r="CH1770">
            <v>1</v>
          </cell>
          <cell r="CM1770">
            <v>1</v>
          </cell>
          <cell r="CQ1770">
            <v>1</v>
          </cell>
          <cell r="CU1770">
            <v>1</v>
          </cell>
          <cell r="CX1770">
            <v>0</v>
          </cell>
          <cell r="CY1770">
            <v>1</v>
          </cell>
          <cell r="DB1770">
            <v>0</v>
          </cell>
          <cell r="DC1770" t="str">
            <v>Purpurmjødurt &lt;em&gt;Filipendula purpurea &lt;/em&gt;er en flerårig urt som kommer fra Japan. Den kan trolig frøreprodusere i Norge, men vi har ennå ikke registrert frøformering (eller annen formering).</v>
          </cell>
          <cell r="DD1770" t="str">
            <v>&lt;p&gt;Purpurmjødurt er relativt nylig tatt i bruk som hagestaude og er i økende bruk. Den er foreløpig bare funnet noen få ganger, vesentlig på Sørlandet og Vestlandet, men kan være under etablering. Den ble først funnet i Oslo: Sørbyhaugen i 1955. Neste funn lot vente på seg i 50 år og er fra SF Flora: Svortevik 2005, men flere er rapportert i Artskart. Identiteten til materialet bak disse rapportene er hverken kontrollert eller kontroll&amp;#233:rbar.&lt;/p&gt;</v>
          </cell>
          <cell r="DE1770" t="str">
            <v>Foreløpig er den trolig først og fremst funnet som gjenstående, men det er mulig at den også kan spre seg med frø.</v>
          </cell>
          <cell r="DF1770" t="str">
            <v>Invasjonspotensialet er begrenset, med usikkerhet til lite: med minste skår på median levetid og begrenset (med usikkerhet til låg) ekspansjonshastighet.</v>
          </cell>
          <cell r="DG1770" t="str">
            <v>Det er ingen kjente negative økologiske effekter knyttet til denne arten.</v>
          </cell>
          <cell r="DH1770" t="str">
            <v>&lt;p&gt;Purpurmjødurt vurderes til låg økologisk risiko, med usikkerhet til ingen risiko, som en kombinasjonen mellom et begrenset (til lite) invasjonspotensial og ingen kjente negative økologiske effekter.&lt;/p&gt;</v>
          </cell>
          <cell r="DI1770">
            <v>0</v>
          </cell>
        </row>
        <row r="1771">
          <cell r="B1771" t="str">
            <v>Lonicera korolkowii</v>
          </cell>
          <cell r="C1771" t="str">
            <v>Stapf</v>
          </cell>
          <cell r="D1771" t="str">
            <v>prydleddved</v>
          </cell>
          <cell r="E1771">
            <v>61675</v>
          </cell>
          <cell r="F1771">
            <v>101715</v>
          </cell>
          <cell r="G1771" t="str">
            <v>ExpertGroups/Karplanter/N</v>
          </cell>
          <cell r="H1771" t="str">
            <v>Karplanter</v>
          </cell>
          <cell r="I1771" t="str">
            <v>Karplanter</v>
          </cell>
          <cell r="J1771" t="str">
            <v>AlienSpecie</v>
          </cell>
          <cell r="N1771">
            <v>1</v>
          </cell>
          <cell r="P1771" t="str">
            <v>V</v>
          </cell>
          <cell r="Q1771">
            <v>1</v>
          </cell>
          <cell r="T1771" t="str">
            <v>NK</v>
          </cell>
          <cell r="U1771">
            <v>1</v>
          </cell>
          <cell r="V1771" t="str">
            <v>1,1</v>
          </cell>
          <cell r="W1771" t="str">
            <v>LO</v>
          </cell>
          <cell r="X1771">
            <v>1</v>
          </cell>
          <cell r="Y1771">
            <v>1</v>
          </cell>
          <cell r="Z1771">
            <v>1</v>
          </cell>
          <cell r="AA1771">
            <v>1990</v>
          </cell>
          <cell r="AB1771" t="str">
            <v>terrestrial</v>
          </cell>
          <cell r="AD1771" t="str">
            <v>unknown</v>
          </cell>
          <cell r="AE1771" t="str">
            <v>yes</v>
          </cell>
          <cell r="AF1771" t="str">
            <v>unknown</v>
          </cell>
          <cell r="AG1771">
            <v>1994</v>
          </cell>
          <cell r="AH1771" t="str">
            <v>Ak Ås: Nordskogen</v>
          </cell>
          <cell r="AI1771">
            <v>15</v>
          </cell>
          <cell r="AJ1771" t="str">
            <v>V</v>
          </cell>
          <cell r="AL1771">
            <v>1</v>
          </cell>
          <cell r="AM1771" t="str">
            <v>importDirect</v>
          </cell>
          <cell r="AN1771">
            <v>2</v>
          </cell>
          <cell r="AO1771" t="str">
            <v>introductionEscaped</v>
          </cell>
          <cell r="AP1771" t="str">
            <v>OsA</v>
          </cell>
          <cell r="AQ1771">
            <v>8</v>
          </cell>
          <cell r="AR1771">
            <v>3</v>
          </cell>
          <cell r="AS1771">
            <v>24</v>
          </cell>
          <cell r="AT1771">
            <v>1</v>
          </cell>
          <cell r="AU1771">
            <v>48</v>
          </cell>
          <cell r="AV1771">
            <v>50</v>
          </cell>
          <cell r="AW1771" t="str">
            <v>Ingen kjent effekt</v>
          </cell>
          <cell r="AX1771" t="str">
            <v>Ingen kjent effekt</v>
          </cell>
          <cell r="BC1771" t="str">
            <v>Ingen kjent effekt</v>
          </cell>
          <cell r="BD1771" t="str">
            <v>Ingen kjent effekt</v>
          </cell>
          <cell r="BE1771" t="str">
            <v>no</v>
          </cell>
          <cell r="BF1771" t="str">
            <v>no</v>
          </cell>
          <cell r="BK1771" t="str">
            <v>temperate_nemoral:Asia</v>
          </cell>
          <cell r="BM1771" t="str">
            <v>temperate_nemoral:Europe,Asia</v>
          </cell>
          <cell r="BO1771">
            <v>2</v>
          </cell>
          <cell r="BQ1771" t="str">
            <v>X</v>
          </cell>
          <cell r="BR1771" t="str">
            <v>RedListCategoryLevel</v>
          </cell>
          <cell r="BT1771">
            <v>1</v>
          </cell>
          <cell r="BU1771" t="str">
            <v>X</v>
          </cell>
          <cell r="BW1771" t="str">
            <v>SpreadYearlyIncreaseCalculatedExpansionSpeed</v>
          </cell>
          <cell r="BX1771">
            <v>0</v>
          </cell>
          <cell r="BY1771">
            <v>1</v>
          </cell>
          <cell r="CB1771" t="str">
            <v>T4</v>
          </cell>
          <cell r="CC1771">
            <v>1</v>
          </cell>
          <cell r="CH1771">
            <v>1</v>
          </cell>
          <cell r="CM1771">
            <v>1</v>
          </cell>
          <cell r="CQ1771">
            <v>1</v>
          </cell>
          <cell r="CU1771">
            <v>1</v>
          </cell>
          <cell r="CX1771">
            <v>0</v>
          </cell>
          <cell r="CY1771">
            <v>1</v>
          </cell>
          <cell r="DB1771">
            <v>0</v>
          </cell>
          <cell r="DC1771" t="str">
            <v>Prydleddved &lt;em&gt;Lonicera korolkowii &lt;/em&gt;kommer fra Vest- og Sentral-Asia. Den er dyrket som prydbusk, men i lite omfang og bare i nyere tid. Arten har frøreproduksjon og setter saftige bær som kan spres med fugl. Den viser tegn til frøreproduksjon i Norge gjennom et par forvillinger, men er trolig bare i starten av en ekspansjon.</v>
          </cell>
          <cell r="DD1771" t="str">
            <v>&lt;p&gt;Prydleddved er foreløpig bare funnet forvillet i Nordskogen nær universitetet i Ak Ås (1994 og 2001) og i Oslo: Vestgrensa nær Sogn hagekoloni (1994). &lt;/p&gt;</v>
          </cell>
          <cell r="DE1771" t="str">
            <v>Arten sprer seg fra dyrkning i hager gjennom fuglespredte bærfrukter.</v>
          </cell>
          <cell r="DF1771" t="str">
            <v>Basert på de to funnene vi har i norsk natur så langt har arten kun et lite invasjonspotensial, med usikkerhet opp til begrenset (pga. usikkerhet omkring både median levetid og ekspansjonshastighet).</v>
          </cell>
          <cell r="DG1771" t="str">
            <v>Det er ingen kjente negative økologiske effekter knyttet til denne arten, og vi har heller ingen dokumentasjon som tyder på at den er problematisk i naboland.</v>
          </cell>
          <cell r="DH1771" t="str">
            <v>&lt;p&gt;Prydleddved vurderes til å ha ingen kjent risiko i norsk natur, med usikkerhet til låg risiko, på grunn av kombinasjonen mellom et lite (til begrenset) invasjonspotensial og ingen kjente negative økologiske effekter.&lt;/p&gt;</v>
          </cell>
          <cell r="DI1771">
            <v>0</v>
          </cell>
        </row>
        <row r="1772">
          <cell r="B1772" t="str">
            <v>Lonicera ligustrina yunnanensis</v>
          </cell>
          <cell r="C1772" t="str">
            <v>(Franch.) P.S.Hsu &amp; H.J.Wang</v>
          </cell>
          <cell r="D1772" t="str">
            <v>myrteleddved</v>
          </cell>
          <cell r="E1772">
            <v>144134</v>
          </cell>
          <cell r="F1772">
            <v>127962</v>
          </cell>
          <cell r="G1772" t="str">
            <v>ExpertGroups/Karplanter/N</v>
          </cell>
          <cell r="H1772" t="str">
            <v>Karplanter</v>
          </cell>
          <cell r="I1772" t="str">
            <v>Karplanter</v>
          </cell>
          <cell r="J1772" t="str">
            <v>AlienSpecie</v>
          </cell>
          <cell r="N1772">
            <v>2</v>
          </cell>
          <cell r="O1772" t="str">
            <v>V</v>
          </cell>
          <cell r="Q1772">
            <v>1</v>
          </cell>
          <cell r="T1772" t="str">
            <v>LO</v>
          </cell>
          <cell r="U1772">
            <v>2</v>
          </cell>
          <cell r="V1772" t="str">
            <v>2AB,1</v>
          </cell>
          <cell r="W1772" t="str">
            <v>NK</v>
          </cell>
          <cell r="AA1772">
            <v>2002</v>
          </cell>
          <cell r="AB1772" t="str">
            <v>terrestrial</v>
          </cell>
          <cell r="AD1772" t="str">
            <v>unknown</v>
          </cell>
          <cell r="AE1772" t="str">
            <v>no</v>
          </cell>
          <cell r="AF1772" t="str">
            <v>unknown</v>
          </cell>
          <cell r="AG1772">
            <v>2011</v>
          </cell>
          <cell r="AH1772" t="str">
            <v>Ro Rennesøy: NV-siden av Vikefjell</v>
          </cell>
          <cell r="AI1772">
            <v>15</v>
          </cell>
          <cell r="AJ1772" t="str">
            <v>V</v>
          </cell>
          <cell r="AL1772">
            <v>1</v>
          </cell>
          <cell r="AM1772" t="str">
            <v>importDirect</v>
          </cell>
          <cell r="AN1772">
            <v>2</v>
          </cell>
          <cell r="AO1772" t="str">
            <v>introductionReleased,introductionEscaped</v>
          </cell>
          <cell r="AP1772" t="str">
            <v>OsA,Ro</v>
          </cell>
          <cell r="AQ1772">
            <v>8</v>
          </cell>
          <cell r="AR1772">
            <v>3</v>
          </cell>
          <cell r="AS1772">
            <v>24</v>
          </cell>
          <cell r="AT1772">
            <v>1</v>
          </cell>
          <cell r="AU1772">
            <v>48</v>
          </cell>
          <cell r="AV1772">
            <v>50</v>
          </cell>
          <cell r="AW1772" t="str">
            <v>Ingen kjent effekt</v>
          </cell>
          <cell r="AX1772" t="str">
            <v>Ingen kjent effekt</v>
          </cell>
          <cell r="BC1772" t="str">
            <v>Ingen kjent effekt</v>
          </cell>
          <cell r="BD1772" t="str">
            <v>Ingen kjent effekt</v>
          </cell>
          <cell r="BE1772" t="str">
            <v>no</v>
          </cell>
          <cell r="BF1772" t="str">
            <v>no</v>
          </cell>
          <cell r="BG1772" t="str">
            <v>V</v>
          </cell>
          <cell r="BK1772" t="str">
            <v>temperate_nemoral:Asia</v>
          </cell>
          <cell r="BM1772" t="str">
            <v>temperate_nemoral:Europe,Asia,Oceania</v>
          </cell>
          <cell r="BO1772">
            <v>2</v>
          </cell>
          <cell r="BQ1772" t="str">
            <v>X</v>
          </cell>
          <cell r="BR1772" t="str">
            <v>RedListCategoryLevel</v>
          </cell>
          <cell r="BT1772">
            <v>2</v>
          </cell>
          <cell r="BV1772" t="str">
            <v>X</v>
          </cell>
          <cell r="BW1772" t="str">
            <v>SpreadYearlyIncreaseCalculatedExpansionSpeed</v>
          </cell>
          <cell r="BX1772">
            <v>58.18</v>
          </cell>
          <cell r="BY1772">
            <v>1</v>
          </cell>
          <cell r="CB1772" t="str">
            <v>T40,T16</v>
          </cell>
          <cell r="CC1772">
            <v>1</v>
          </cell>
          <cell r="CH1772">
            <v>1</v>
          </cell>
          <cell r="CM1772">
            <v>1</v>
          </cell>
          <cell r="CQ1772">
            <v>1</v>
          </cell>
          <cell r="CU1772">
            <v>1</v>
          </cell>
          <cell r="CX1772">
            <v>0</v>
          </cell>
          <cell r="CY1772">
            <v>1</v>
          </cell>
          <cell r="DB1772">
            <v>0</v>
          </cell>
          <cell r="DC1772" t="str">
            <v>Myrteleddved &lt;i&gt;Lonicera ligustrina&lt;/i&gt; subsp. &lt;i&gt;yunnanensis &lt;/i&gt;(tidligere &lt;i&gt;L. nitida&lt;/i&gt;) er en busk som kommer fra sentrale Kina, Bhutan, India og Nepal. Den har seksuell frøreproduksjon. Fruktene er saftige bær som spres med fugl.</v>
          </cell>
          <cell r="DD1772" t="str">
            <v>Planten er funnet kun to steder i Norge: Det ene i Ak Asker: Sem 2002 og 2008 er trolig gjenstående etter Stefan Muraks forsøk med honningplanter på 1960-tallet. Det andre fra Ro Rennesøy: Vikevåg - Vikefjell 2010 2011 (to ulike steder, samme forekomstrute) er frøforvillet fra dyrkning.</v>
          </cell>
          <cell r="DE1772" t="str">
            <v>Arten spres trolig fra dyrkning ved hjelp av fugl som tiltrekkes av bærene.</v>
          </cell>
          <cell r="DF1772" t="str">
            <v>Invasjonspotensialet er begrenset, med usikkerhet til lite, som en kombinasjon av begrenset (til kort) median levetid og begrenset (til liten) ekspansjonshastighet. Planten har så langt bare to forekomster i Norge, hvorav den ene skyldes utsetting av planter til honningforsøk, men kan være noe oversett. Det er mulig at planten er for varmekrevende til å gjøre noe særlig ut av seg i landet, men den er angitt fra Belgia som "A much increasing and common escape from cultivation..." (Manual of the Alien Plants of Belgium). Den synes å ha blitt ganske ekspansiv i Vest-Europa nord til Skottland og har nok potensial i Sørvest-Norge.</v>
          </cell>
          <cell r="DG1772" t="str">
            <v>Det er ingen kjente negative økologiske effekter knyttet til denne planten foreløpig.</v>
          </cell>
          <cell r="DH1772" t="str">
            <v>Planten vurderes å ha lav risiko i norsk natur, med usikkerhet til ingen risiko på grunn av kombinasjonen mellom et begrenset/lågt invasjonspotensial og ingen kjente negative økologiske effekter.</v>
          </cell>
          <cell r="DI1772">
            <v>1</v>
          </cell>
        </row>
        <row r="1773">
          <cell r="B1773" t="str">
            <v>Luzula nivea</v>
          </cell>
          <cell r="C1773" t="str">
            <v>(L.) DC.</v>
          </cell>
          <cell r="D1773" t="str">
            <v>sølvfrytle</v>
          </cell>
          <cell r="E1773">
            <v>134280</v>
          </cell>
          <cell r="F1773">
            <v>99852</v>
          </cell>
          <cell r="G1773" t="str">
            <v>ExpertGroups/Karplanter/N</v>
          </cell>
          <cell r="H1773" t="str">
            <v>Karplanter</v>
          </cell>
          <cell r="I1773" t="str">
            <v>Karplanter</v>
          </cell>
          <cell r="J1773" t="str">
            <v>AlienSpecie</v>
          </cell>
          <cell r="N1773">
            <v>1</v>
          </cell>
          <cell r="Q1773">
            <v>1</v>
          </cell>
          <cell r="T1773" t="str">
            <v>NK</v>
          </cell>
          <cell r="U1773">
            <v>1</v>
          </cell>
          <cell r="V1773" t="str">
            <v>1,1</v>
          </cell>
          <cell r="X1773">
            <v>1</v>
          </cell>
          <cell r="Y1773">
            <v>1</v>
          </cell>
          <cell r="Z1773">
            <v>1</v>
          </cell>
          <cell r="AA1773">
            <v>2004</v>
          </cell>
          <cell r="AB1773" t="str">
            <v>terrestrial</v>
          </cell>
          <cell r="AD1773" t="str">
            <v>unknown</v>
          </cell>
          <cell r="AE1773" t="str">
            <v>yes</v>
          </cell>
          <cell r="AF1773" t="str">
            <v>yes</v>
          </cell>
          <cell r="AI1773">
            <v>5</v>
          </cell>
          <cell r="AJ1773" t="str">
            <v>V</v>
          </cell>
          <cell r="AL1773">
            <v>1</v>
          </cell>
          <cell r="AM1773" t="str">
            <v>importDirect</v>
          </cell>
          <cell r="AN1773">
            <v>1</v>
          </cell>
          <cell r="AO1773" t="str">
            <v>introductionEscaped</v>
          </cell>
          <cell r="AP1773" t="str">
            <v>Ve,Ro</v>
          </cell>
          <cell r="AQ1773">
            <v>8</v>
          </cell>
          <cell r="AR1773">
            <v>3</v>
          </cell>
          <cell r="AS1773">
            <v>24</v>
          </cell>
          <cell r="AT1773">
            <v>1</v>
          </cell>
          <cell r="AU1773">
            <v>24</v>
          </cell>
          <cell r="AV1773">
            <v>100</v>
          </cell>
          <cell r="AW1773" t="str">
            <v>Ingen kjent effekt</v>
          </cell>
          <cell r="AX1773" t="str">
            <v>Ingen kjent effekt</v>
          </cell>
          <cell r="BC1773" t="str">
            <v>Ingen kjent effekt</v>
          </cell>
          <cell r="BD1773" t="str">
            <v>Ingen kjent effekt</v>
          </cell>
          <cell r="BE1773" t="str">
            <v>no</v>
          </cell>
          <cell r="BF1773" t="str">
            <v>no</v>
          </cell>
          <cell r="BK1773" t="str">
            <v>temperate_nemoral:Europe|subtropic_mediterranean:Europe</v>
          </cell>
          <cell r="BM1773" t="str">
            <v>temperate_nemoral:Europe|subtropic_mediterranean:Europe</v>
          </cell>
          <cell r="BO1773">
            <v>1</v>
          </cell>
          <cell r="BR1773" t="str">
            <v>RedListCategoryLevel</v>
          </cell>
          <cell r="BT1773">
            <v>1</v>
          </cell>
          <cell r="BW1773" t="str">
            <v>SpreadYearlyIncreaseCalculatedExpansionSpeed</v>
          </cell>
          <cell r="BX1773">
            <v>0</v>
          </cell>
          <cell r="BY1773">
            <v>1</v>
          </cell>
          <cell r="CB1773" t="str">
            <v>T35,T37-C-3,T4</v>
          </cell>
          <cell r="CC1773">
            <v>1</v>
          </cell>
          <cell r="CH1773">
            <v>1</v>
          </cell>
          <cell r="CM1773">
            <v>1</v>
          </cell>
          <cell r="CQ1773">
            <v>1</v>
          </cell>
          <cell r="CU1773">
            <v>1</v>
          </cell>
          <cell r="CX1773">
            <v>0</v>
          </cell>
          <cell r="CY1773">
            <v>1</v>
          </cell>
          <cell r="DB1773">
            <v>0</v>
          </cell>
          <cell r="DC1773" t="str">
            <v>Sølvfrytle &lt;em&gt;Luzula nivea&lt;/em&gt;&lt;i&gt; &lt;/i&gt;er en flerårig urt med 0,4-0,85 m høge strå. Arten kommer fra fjellstrøk i Mellom- og Sør-Europa. Den dyrkes i nyere tid litt som prydplante. Den er rimelig å anta at den kan reprodusere med frø og danne bestand i norsk natur, men det er knyttet usikkerhet til om den har gjort det foreløpig.</v>
          </cell>
          <cell r="DD1773" t="str">
            <v>&lt;p&gt;Sølvfrytle er bare funnet to steder, i 2004 på tomt etter et nedlagt gartneri i Bryne i Ro Time (dvs. gjenstående) og i 2009 på Varden jordforbedringsdeponi i Vf Sandefjord. Ingen av disse stedene har den noen særlig mulighet for å spre seg til egnete naturtyper (subalpin, middelsrik skog). Arten har trolig gått ut på Varden jordforbedringsdeponi, og tilstanden til det nedlagte gartneriet er ukjent. Sølvfrytle har altså ingen stabil forekomst i Norge foreløpig selv om den trolig setter frø i landet. &lt;br/&gt;&lt;/p&gt;</v>
          </cell>
          <cell r="DE1773" t="str">
            <v>Arten dyrkes nå en del i hager og kan spre seg fra disse.</v>
          </cell>
          <cell r="DF1773" t="str">
            <v>Invasjonspotensialet er lågt inntil den eventuelt dukker opp i skog. Median levetid er kort og ekspansjonshastighet tilnærmet null (kan ikke beregnes).</v>
          </cell>
          <cell r="DG1773" t="str">
            <v>Vi kjenner ikke til at arten har en negativ økologisk effekt i andre land, og det er ingen grunn til å tro at den vil ha en slik effekt her i landet.</v>
          </cell>
          <cell r="DH1773" t="str">
            <v>&lt;p&gt;Arten vurderes til ingen kjent økologisk risiko.&lt;/p&gt;</v>
          </cell>
          <cell r="DI1773">
            <v>0</v>
          </cell>
        </row>
        <row r="1774">
          <cell r="B1774" t="str">
            <v>Malus baccata</v>
          </cell>
          <cell r="C1774" t="str">
            <v>(L.) Borkh.</v>
          </cell>
          <cell r="D1774" t="str">
            <v>småeple</v>
          </cell>
          <cell r="E1774">
            <v>63288</v>
          </cell>
          <cell r="F1774">
            <v>103328</v>
          </cell>
          <cell r="G1774" t="str">
            <v>ExpertGroups/Karplanter/N</v>
          </cell>
          <cell r="H1774" t="str">
            <v>Karplanter</v>
          </cell>
          <cell r="I1774" t="str">
            <v>Karplanter</v>
          </cell>
          <cell r="J1774" t="str">
            <v>AlienSpecie</v>
          </cell>
          <cell r="N1774">
            <v>1</v>
          </cell>
          <cell r="Q1774">
            <v>1</v>
          </cell>
          <cell r="T1774" t="str">
            <v>NK</v>
          </cell>
          <cell r="U1774">
            <v>1</v>
          </cell>
          <cell r="V1774" t="str">
            <v>1,1</v>
          </cell>
          <cell r="X1774">
            <v>1</v>
          </cell>
          <cell r="Y1774">
            <v>1</v>
          </cell>
          <cell r="Z1774">
            <v>1</v>
          </cell>
          <cell r="AA1774">
            <v>1971</v>
          </cell>
          <cell r="AB1774" t="str">
            <v>terrestrial</v>
          </cell>
          <cell r="AD1774" t="str">
            <v>unknown</v>
          </cell>
          <cell r="AE1774" t="str">
            <v>yes</v>
          </cell>
          <cell r="AF1774" t="str">
            <v>unknown</v>
          </cell>
          <cell r="AI1774">
            <v>20</v>
          </cell>
          <cell r="AJ1774" t="str">
            <v>V</v>
          </cell>
          <cell r="AL1774">
            <v>1</v>
          </cell>
          <cell r="AM1774" t="str">
            <v>importDirect</v>
          </cell>
          <cell r="AN1774">
            <v>1</v>
          </cell>
          <cell r="AO1774" t="str">
            <v>introductionEscaped</v>
          </cell>
          <cell r="AP1774" t="str">
            <v>OsA</v>
          </cell>
          <cell r="AQ1774">
            <v>8</v>
          </cell>
          <cell r="AR1774">
            <v>3</v>
          </cell>
          <cell r="AS1774">
            <v>24</v>
          </cell>
          <cell r="AT1774">
            <v>1</v>
          </cell>
          <cell r="AU1774">
            <v>24</v>
          </cell>
          <cell r="AV1774">
            <v>0</v>
          </cell>
          <cell r="AW1774" t="str">
            <v>Ingen kjent effekt</v>
          </cell>
          <cell r="AX1774" t="str">
            <v>Ingen kjent effekt</v>
          </cell>
          <cell r="BC1774" t="str">
            <v>Ingen kjent effekt</v>
          </cell>
          <cell r="BD1774" t="str">
            <v>Ingen kjent effekt</v>
          </cell>
          <cell r="BE1774" t="str">
            <v>no</v>
          </cell>
          <cell r="BF1774" t="str">
            <v>no</v>
          </cell>
          <cell r="BG1774" t="str">
            <v>V</v>
          </cell>
          <cell r="BK1774" t="str">
            <v>temperate_nemoral:Asia|temperate_dry:Asia</v>
          </cell>
          <cell r="BM1774" t="str">
            <v>temperate_nemoral:Europe,Asia,NorthAndCentralAmerica|temperate_dry:Asia|subtropic_unspecified:Asia</v>
          </cell>
          <cell r="BO1774">
            <v>2</v>
          </cell>
          <cell r="BQ1774" t="str">
            <v>X</v>
          </cell>
          <cell r="BR1774" t="str">
            <v>RedListCategoryLevel</v>
          </cell>
          <cell r="BT1774">
            <v>1</v>
          </cell>
          <cell r="BW1774" t="str">
            <v>SpreadYearlyIncreaseCalculatedExpansionSpeed</v>
          </cell>
          <cell r="BX1774">
            <v>0</v>
          </cell>
          <cell r="BY1774">
            <v>1</v>
          </cell>
          <cell r="CB1774" t="str">
            <v>T4</v>
          </cell>
          <cell r="CC1774">
            <v>1</v>
          </cell>
          <cell r="CH1774">
            <v>1</v>
          </cell>
          <cell r="CM1774">
            <v>1</v>
          </cell>
          <cell r="CQ1774">
            <v>1</v>
          </cell>
          <cell r="CU1774">
            <v>1</v>
          </cell>
          <cell r="CX1774">
            <v>0</v>
          </cell>
          <cell r="CY1774">
            <v>1</v>
          </cell>
          <cell r="DB1774">
            <v>0</v>
          </cell>
          <cell r="DC1774" t="str">
            <v>Småeple &lt;em&gt;Malus baccata &lt;/em&gt;stammer fra Sentral-Asia. Den er et lite til middels stort tre. Arten har frøreproduksjon i Norge, men har foreløpig ikke dannet bestand.</v>
          </cell>
          <cell r="DD1774" t="str">
            <v>&lt;p&gt;Første funn av arten er fra Oslo Ekeberg i 1971. Deretter er arten dokumentert med to belegg fra samme forekomst i Ak Ås: Nordskogen (og omegn) 1994. Tidligere angitte funn av denne arten er enten basert på innsamlet material som er blitt ombestemt til andre &lt;i&gt;Malus&lt;/i&gt;-arter eller tatt ut som dyrket materiale.&lt;/p&gt;</v>
          </cell>
          <cell r="DE1774" t="str">
            <v>Småeple dyrkes noe og er påvist å frøreprodusere i Norge. Den kan spre seg ut i skog (trolig med fugl), men er ikke etablert med noen selvstendig reproduserende bestand i Norge.</v>
          </cell>
          <cell r="DF1774" t="str">
            <v>Artens invasjonspotensial er lavt. Median levetid er begrenset, med usikkerhet til låg, og ekspansjonshastigheten liten (ikke målbar). Tallmaterialet er lite, og det er usikkert hvorvidt denne vil ha mulighet til å spre seg i særlig grad i framtida.</v>
          </cell>
          <cell r="DG1774" t="str">
            <v>Det er ingen kjente negative økologiske effekter knyttet til arten.</v>
          </cell>
          <cell r="DH1774" t="str">
            <v>&lt;p&gt;Småeple vurderes til ingen kjent risiko i norsk natur på grunn av et lite invasjonspotensial kombinert med ingen kjente negative økologiske effekter.&lt;/p&gt;&lt;p&gt;&lt;br/&gt;&lt;/p&gt;</v>
          </cell>
          <cell r="DI1774">
            <v>0</v>
          </cell>
        </row>
        <row r="1775">
          <cell r="B1775" t="str">
            <v>Reseda luteola</v>
          </cell>
          <cell r="C1775" t="str">
            <v>L.</v>
          </cell>
          <cell r="D1775" t="str">
            <v>fargereseda</v>
          </cell>
          <cell r="E1775">
            <v>61291</v>
          </cell>
          <cell r="F1775">
            <v>101331</v>
          </cell>
          <cell r="G1775" t="str">
            <v>ExpertGroups/Karplanter/N</v>
          </cell>
          <cell r="H1775" t="str">
            <v>Karplanter</v>
          </cell>
          <cell r="I1775" t="str">
            <v>Karplanter</v>
          </cell>
          <cell r="J1775" t="str">
            <v>AlienSpecie</v>
          </cell>
          <cell r="N1775">
            <v>1</v>
          </cell>
          <cell r="Q1775">
            <v>1</v>
          </cell>
          <cell r="T1775" t="str">
            <v>NK</v>
          </cell>
          <cell r="U1775">
            <v>1</v>
          </cell>
          <cell r="V1775" t="str">
            <v>1,1</v>
          </cell>
          <cell r="X1775">
            <v>1</v>
          </cell>
          <cell r="Y1775">
            <v>1</v>
          </cell>
          <cell r="Z1775">
            <v>1</v>
          </cell>
          <cell r="AA1775">
            <v>1862</v>
          </cell>
          <cell r="AB1775" t="str">
            <v>terrestrial</v>
          </cell>
          <cell r="AD1775" t="str">
            <v>origin,unknown</v>
          </cell>
          <cell r="AE1775" t="str">
            <v>yes</v>
          </cell>
          <cell r="AF1775" t="str">
            <v>unknown</v>
          </cell>
          <cell r="AG1775">
            <v>1862</v>
          </cell>
          <cell r="AH1775" t="str">
            <v>Oslo: "Mellemtøien", av Blytt anført som trolig forvillet fra Botanisk hage.</v>
          </cell>
          <cell r="AI1775">
            <v>2</v>
          </cell>
          <cell r="AJ1775" t="str">
            <v>V</v>
          </cell>
          <cell r="AL1775">
            <v>1</v>
          </cell>
          <cell r="AM1775" t="str">
            <v>importDirect</v>
          </cell>
          <cell r="AN1775">
            <v>1</v>
          </cell>
          <cell r="AO1775" t="str">
            <v>introductionStowaway</v>
          </cell>
          <cell r="AP1775" t="str">
            <v>Ve,Va</v>
          </cell>
          <cell r="AQ1775">
            <v>8</v>
          </cell>
          <cell r="AR1775">
            <v>3</v>
          </cell>
          <cell r="AS1775">
            <v>24</v>
          </cell>
          <cell r="AT1775">
            <v>1</v>
          </cell>
          <cell r="AU1775">
            <v>12</v>
          </cell>
          <cell r="AV1775">
            <v>100</v>
          </cell>
          <cell r="AW1775" t="str">
            <v>Ingen kjent effekt</v>
          </cell>
          <cell r="AX1775" t="str">
            <v>Ingen kjent effekt</v>
          </cell>
          <cell r="BC1775" t="str">
            <v>Ingen kjent effekt</v>
          </cell>
          <cell r="BD1775" t="str">
            <v>Ingen kjent effekt</v>
          </cell>
          <cell r="BE1775" t="str">
            <v>no</v>
          </cell>
          <cell r="BF1775" t="str">
            <v>no</v>
          </cell>
          <cell r="BG1775" t="str">
            <v>V</v>
          </cell>
          <cell r="BK1775" t="str">
            <v>temperate_dry:Asia|subtropic_mediterranean:Europe,Asia,Africa</v>
          </cell>
          <cell r="BM1775" t="str">
            <v>temperate_nemoral:Europe,Oceania,NorthAndCentralAmerica|temperate_dry:Asia|subtropic_mediterranean:Europe,Asia,Africa,Oceania,NorthAndCentralAmerica|subtropic_caperegion:Africa</v>
          </cell>
          <cell r="BO1775">
            <v>1</v>
          </cell>
          <cell r="BR1775" t="str">
            <v>RedListCategoryLevel</v>
          </cell>
          <cell r="BT1775">
            <v>1</v>
          </cell>
          <cell r="BW1775" t="str">
            <v>SpreadYearlyIncreaseCalculatedExpansionSpeed</v>
          </cell>
          <cell r="BX1775">
            <v>0</v>
          </cell>
          <cell r="BY1775">
            <v>1</v>
          </cell>
          <cell r="CB1775" t="str">
            <v>T35,T40</v>
          </cell>
          <cell r="CC1775">
            <v>1</v>
          </cell>
          <cell r="CH1775">
            <v>1</v>
          </cell>
          <cell r="CM1775">
            <v>1</v>
          </cell>
          <cell r="CQ1775">
            <v>1</v>
          </cell>
          <cell r="CU1775">
            <v>1</v>
          </cell>
          <cell r="CX1775">
            <v>0</v>
          </cell>
          <cell r="CY1775">
            <v>1</v>
          </cell>
          <cell r="DB1775">
            <v>0</v>
          </cell>
          <cell r="DC1775" t="str">
            <v>Fargereseda &lt;i&gt;Reseda luteola&lt;/i&gt; er en toårig art med frøreproduksjon. Den stammer fra Middelhavsområdet og østover til Sentral-Asia.</v>
          </cell>
          <cell r="DD1775" t="str">
            <v>&lt;p&gt;Fargereseda er en gammel fargeplante og enkelte forekomster kan stamme fra dyrkning. Hovedinnførselen har imidlertid vært med ballastjord. Arten var en av de hyppigere på ballastplasser i siste halvdel av 1800-tallet og fram til 1920-tallet. Også mange senere funn er gjort på tidligere ballastplasser. Arten synes å ha frøbank. Ballastrelaterte forekomster er: Øf Halden 1872: Øf Sarpsborg: Sannesund 1933 (frøbank?): Øf Fredrikstad: Fredrikstad uspesifisert 1882 og 1886, Kommunebryggen 1874, Kråkerøy Røds bruk 1887, Øra 1897-1900 og Gressvik 1911: Oslo: Grønlia 1883-1903: Vf Horten: Møringa 1897 og 2002 (frøbank? to steder med ca. 21 og 100 individer): Vf Tønsberg 1896 og Jarlsø 2007 (frøbank? 80-90 individer): Vf Sandefjord 1918: Vf Re: Langøya 2005 (frøbank?): Te Porsgrunn: Frednes 1874: AA Grimstad: Fevik 1888-1889 og Bieodden 1970 (frøbank?): AA Arendal: Bratteklev 1890-1894: AA Lillesand 1903-1911: VA Kristiansand: Kristiansand uspesifisert 1898, Grim 1899, Odderøya 1903-1904, og Møvig 1975 (frøbank?): VA Mandal 1881: og VA Farsund: Gåsholmen 1901. Funnstatistikken i spredningshistorikken viser en skarp nedgang til nesten null etter 1920. Nedgangen blir enda mer markert når 9-10 av de 12 funnene gjort etter 1920 nokså direkte kan skyldes planter mobilisering fra frøbank på gamle ballastplasser. Arten er i realiteteten utdødd i Norge og har trolig aldri hatt en reelt etablert populasjon eller effektiv reproduksjon uavhengig av innførsel og frøbank.&lt;/p&gt;</v>
          </cell>
          <cell r="DE1775" t="str">
            <v>Arten er innført med ballastjord, i senere tid kanskje også en sjelden gang forvillet fra dyrkning som fargeplante.</v>
          </cell>
          <cell r="DF1775" t="str">
            <v>I praksis har arten intet invasjonspotensial: minimal median levetid og negativ populasjonsutvikling.</v>
          </cell>
          <cell r="DG1775" t="str">
            <v>Ingen kjent negative økologiske effekter er knyttet til arten.</v>
          </cell>
          <cell r="DH1775" t="str">
            <v>&lt;p&gt;Fargeresena vurderes til ingen kjent økologisk risiko.&lt;/p&gt;</v>
          </cell>
          <cell r="DI1775">
            <v>0</v>
          </cell>
        </row>
        <row r="1776">
          <cell r="B1776" t="str">
            <v>Rhinanthus alectorolophus</v>
          </cell>
          <cell r="C1776" t="str">
            <v>(Scop.) Pollich</v>
          </cell>
          <cell r="D1776" t="str">
            <v>lodneengkall</v>
          </cell>
          <cell r="E1776">
            <v>139620</v>
          </cell>
          <cell r="F1776">
            <v>169104</v>
          </cell>
          <cell r="G1776" t="str">
            <v>ExpertGroups/Karplanter/N</v>
          </cell>
          <cell r="H1776" t="str">
            <v>Karplanter</v>
          </cell>
          <cell r="I1776" t="str">
            <v>Karplanter</v>
          </cell>
          <cell r="J1776" t="str">
            <v>AlienSpecie</v>
          </cell>
          <cell r="N1776">
            <v>1</v>
          </cell>
          <cell r="P1776" t="str">
            <v>V</v>
          </cell>
          <cell r="Q1776">
            <v>1</v>
          </cell>
          <cell r="T1776" t="str">
            <v>NK</v>
          </cell>
          <cell r="U1776">
            <v>1</v>
          </cell>
          <cell r="V1776" t="str">
            <v>1,1</v>
          </cell>
          <cell r="W1776" t="str">
            <v>LO</v>
          </cell>
          <cell r="AA1776">
            <v>2008</v>
          </cell>
          <cell r="AB1776" t="str">
            <v>terrestrial</v>
          </cell>
          <cell r="AD1776" t="str">
            <v>origin</v>
          </cell>
          <cell r="AE1776" t="str">
            <v>no</v>
          </cell>
          <cell r="AF1776" t="str">
            <v>unknown</v>
          </cell>
          <cell r="AG1776">
            <v>2008</v>
          </cell>
          <cell r="AH1776" t="str">
            <v>Tr Harstad: Laugen og Trondenes</v>
          </cell>
          <cell r="AI1776">
            <v>1</v>
          </cell>
          <cell r="AJ1776" t="str">
            <v>V</v>
          </cell>
          <cell r="AN1776">
            <v>2</v>
          </cell>
          <cell r="AO1776" t="str">
            <v>introductionTransportpollution,spreadNaturalDispersal</v>
          </cell>
          <cell r="AP1776" t="str">
            <v>Tr</v>
          </cell>
          <cell r="AQ1776">
            <v>8</v>
          </cell>
          <cell r="AR1776">
            <v>3</v>
          </cell>
          <cell r="AS1776">
            <v>24</v>
          </cell>
          <cell r="AT1776">
            <v>1</v>
          </cell>
          <cell r="AU1776">
            <v>24</v>
          </cell>
          <cell r="AV1776">
            <v>100</v>
          </cell>
          <cell r="AW1776" t="str">
            <v>Ingen kjent effekt</v>
          </cell>
          <cell r="AX1776" t="str">
            <v>Ingen kjent effekt</v>
          </cell>
          <cell r="BC1776" t="str">
            <v>Ingen kjent effekt</v>
          </cell>
          <cell r="BD1776" t="str">
            <v>Ingen kjent effekt</v>
          </cell>
          <cell r="BE1776" t="str">
            <v>no</v>
          </cell>
          <cell r="BF1776" t="str">
            <v>no</v>
          </cell>
          <cell r="BK1776" t="str">
            <v>temperate_nemoral:Europe|subtropic_mediterranean:Europe</v>
          </cell>
          <cell r="BM1776" t="str">
            <v>temperate_boreal:Europe|temperate_nemoral:Europe|subtropic_mediterranean:Europe</v>
          </cell>
          <cell r="BO1776">
            <v>2</v>
          </cell>
          <cell r="BP1776" t="str">
            <v>X</v>
          </cell>
          <cell r="BR1776" t="str">
            <v>RedListCategoryLevel</v>
          </cell>
          <cell r="BT1776">
            <v>1</v>
          </cell>
          <cell r="BW1776" t="str">
            <v>SpreadYearlyIncreaseCalculatedExpansionSpeed</v>
          </cell>
          <cell r="BX1776">
            <v>0</v>
          </cell>
          <cell r="BY1776">
            <v>1</v>
          </cell>
          <cell r="CB1776" t="str">
            <v>T40</v>
          </cell>
          <cell r="CC1776">
            <v>1</v>
          </cell>
          <cell r="CH1776">
            <v>1</v>
          </cell>
          <cell r="CM1776">
            <v>1</v>
          </cell>
          <cell r="CQ1776">
            <v>1</v>
          </cell>
          <cell r="CU1776">
            <v>1</v>
          </cell>
          <cell r="CX1776">
            <v>0</v>
          </cell>
          <cell r="CY1776">
            <v>1</v>
          </cell>
          <cell r="DB1776">
            <v>0</v>
          </cell>
          <cell r="DC1776" t="str">
            <v>Lodneengkall &lt;i&gt;Rhinanthus alectorolophus &lt;/i&gt;er en ettårig art fra Mellom- og Sør-Europa. Den antas å ha kommet inn med hestef&amp;#244:r fra Tyskland under 2. verdenskrig (Alm &amp; Normann 2016), men materialet har ligget i herbariene under navnet storengkall inntil nå nylig. Arten har frøformering, og frøene er flate og kan spres litt med vind.</v>
          </cell>
          <cell r="DD1776" t="str">
            <v>Arten er dokumentert i Norge kun fra Tr Harstad: Trondenes i 2008-2016 fra to nærliggende lokaliteter. Den ble først bestemt til storengkall, men senere (i 2016: se Alm &amp; Normann 2016) ombestemt til lodneengkall. Det kan være at arten er oversett enkelte andre steder også.&lt;br/&gt;</v>
          </cell>
          <cell r="DE1776" t="str">
            <v>Arten antas å være kommet inn med tysk hestef&amp;#244:r fra Mellom-Europa under 2. verdenskrig og virker nå å være godt etablert på Trondenes i Tr Harstad.&lt;br/&gt;</v>
          </cell>
          <cell r="DF1776" t="str">
            <v>Invasjonspotensialet er lite (med usikkerhet til begrenset), med begrenset (til moderat) median levetid, men ingen ekspansjon. Arten forekommer riktignok i rikelige mengder på en av de angitte lokalitetene, men noen stor spredning kan det neppe ha vært.&lt;br/&gt;</v>
          </cell>
          <cell r="DG1776" t="str">
            <v>Det er ingen kjente negative økologiske effekter knyttet til arten.</v>
          </cell>
          <cell r="DH1776" t="str">
            <v>Lodneengkall vurderes til ingen kjent risiko i norsk natur, med usikkerhet til låg risiko.</v>
          </cell>
          <cell r="DI1776">
            <v>1</v>
          </cell>
        </row>
        <row r="1777">
          <cell r="B1777" t="str">
            <v>Saponaria ocymoides</v>
          </cell>
          <cell r="C1777" t="str">
            <v>L.</v>
          </cell>
          <cell r="D1777" t="str">
            <v>krypsåpeurt</v>
          </cell>
          <cell r="E1777">
            <v>137392</v>
          </cell>
          <cell r="F1777">
            <v>101544</v>
          </cell>
          <cell r="G1777" t="str">
            <v>ExpertGroups/Karplanter/N</v>
          </cell>
          <cell r="H1777" t="str">
            <v>Karplanter</v>
          </cell>
          <cell r="I1777" t="str">
            <v>Karplanter</v>
          </cell>
          <cell r="J1777" t="str">
            <v>AlienSpecie</v>
          </cell>
          <cell r="N1777">
            <v>2</v>
          </cell>
          <cell r="O1777" t="str">
            <v>V</v>
          </cell>
          <cell r="Q1777">
            <v>1</v>
          </cell>
          <cell r="T1777" t="str">
            <v>LO</v>
          </cell>
          <cell r="U1777">
            <v>2</v>
          </cell>
          <cell r="V1777" t="str">
            <v>2B,1</v>
          </cell>
          <cell r="W1777" t="str">
            <v>NK</v>
          </cell>
          <cell r="X1777">
            <v>1</v>
          </cell>
          <cell r="Y1777">
            <v>1</v>
          </cell>
          <cell r="Z1777">
            <v>1</v>
          </cell>
          <cell r="AA1777">
            <v>1955</v>
          </cell>
          <cell r="AB1777" t="str">
            <v>terrestrial</v>
          </cell>
          <cell r="AD1777" t="str">
            <v>unknown</v>
          </cell>
          <cell r="AE1777" t="str">
            <v>yes</v>
          </cell>
          <cell r="AF1777" t="str">
            <v>unknown</v>
          </cell>
          <cell r="AG1777">
            <v>2015</v>
          </cell>
          <cell r="AH1777" t="str">
            <v>Bu Lier: Fagerliåsen</v>
          </cell>
          <cell r="AI1777">
            <v>5</v>
          </cell>
          <cell r="AJ1777" t="str">
            <v>V</v>
          </cell>
          <cell r="AL1777">
            <v>1</v>
          </cell>
          <cell r="AM1777" t="str">
            <v>importDirect</v>
          </cell>
          <cell r="AN1777">
            <v>1</v>
          </cell>
          <cell r="AO1777" t="str">
            <v>spreadEscaped</v>
          </cell>
          <cell r="AP1777" t="str">
            <v>OsA,Bu</v>
          </cell>
          <cell r="AQ1777">
            <v>8</v>
          </cell>
          <cell r="AR1777">
            <v>3</v>
          </cell>
          <cell r="AS1777">
            <v>24</v>
          </cell>
          <cell r="AT1777">
            <v>1</v>
          </cell>
          <cell r="AU1777">
            <v>36</v>
          </cell>
          <cell r="AV1777">
            <v>70</v>
          </cell>
          <cell r="AW1777" t="str">
            <v>Ingen kjent effekt</v>
          </cell>
          <cell r="AX1777" t="str">
            <v>Ingen kjent effekt</v>
          </cell>
          <cell r="BC1777" t="str">
            <v>Ingen kjent effekt</v>
          </cell>
          <cell r="BD1777" t="str">
            <v>Ingen kjent effekt</v>
          </cell>
          <cell r="BE1777" t="str">
            <v>no</v>
          </cell>
          <cell r="BF1777" t="str">
            <v>no</v>
          </cell>
          <cell r="BK1777" t="str">
            <v>temperate_nemoral:Europe|subtropic_mediterranean:Europe</v>
          </cell>
          <cell r="BM1777" t="str">
            <v>temperate_nemoral:Europe,NorthAndCentralAmerica|subtropic_mediterranean:Europe</v>
          </cell>
          <cell r="BO1777">
            <v>1</v>
          </cell>
          <cell r="BR1777" t="str">
            <v>RedListCategoryLevel</v>
          </cell>
          <cell r="BT1777">
            <v>2</v>
          </cell>
          <cell r="BV1777" t="str">
            <v>X</v>
          </cell>
          <cell r="BW1777" t="str">
            <v>SpreadYearlyIncreaseCalculatedExpansionSpeed</v>
          </cell>
          <cell r="BX1777">
            <v>81.8</v>
          </cell>
          <cell r="BY1777">
            <v>1</v>
          </cell>
          <cell r="CB1777" t="str">
            <v>T2,T35</v>
          </cell>
          <cell r="CC1777">
            <v>1</v>
          </cell>
          <cell r="CH1777">
            <v>1</v>
          </cell>
          <cell r="CM1777">
            <v>1</v>
          </cell>
          <cell r="CQ1777">
            <v>1</v>
          </cell>
          <cell r="CU1777">
            <v>1</v>
          </cell>
          <cell r="CX1777">
            <v>0</v>
          </cell>
          <cell r="CY1777">
            <v>1</v>
          </cell>
          <cell r="DB1777">
            <v>0</v>
          </cell>
          <cell r="DC1777" t="str">
            <v>Krypsåpeurt &lt;i&gt;Saponaria ocymoides&lt;/i&gt; er en flerårig, lågvokst og mattedannende urt fra fjellstrøk i Mellom- og Sør-Europa, vanlig i deler av Alpene. Den vokser på varme steder i de montane beltene i europeiske fjell og er hardfør opp mot skoggrensa. Den formerer seg bare med frø, og det kan tenkes at den krever krysspollinering, noe som begrenser mulighetene for formering i norsk natur.</v>
          </cell>
          <cell r="DD1777" t="str">
            <v>&lt;p&gt;Krypsåpeurt er foreløpig bare blitt funnet på seks steder som kloner (noen med opp mot 10 års levetid): VA Kristiansand: tre steder i ca. 1955 og i 1967-1975, og 1996, Ak Bærum og Asker mellom 1995 og 2005, og Bu Lier 2015. Arten dyrkes en del i hager, men kanskje ikke tett nok til at den kan krysspollineres og starte reproduksjon i Norge.&lt;/p&gt;</v>
          </cell>
          <cell r="DE1777" t="str">
            <v>Arten er innført og forvillet hageplante. Den har trolig nokså passiv spredning av frøene, over korte avstander.</v>
          </cell>
          <cell r="DF1777" t="str">
            <v>Invasjonspotensialet er begrenset, med usikkerhet til lite, som en kombinasjon av kort median levetid og begrenset (til låg) ekspansjonshastighet.</v>
          </cell>
          <cell r="DG1777" t="str">
            <v>Ingen kjent negativ økologisk effekt er knyttet til arten.</v>
          </cell>
          <cell r="DH1777" t="str">
            <v>&lt;p&gt;Krypsåpeurt vurderes til låg (med usikkerhet til ingen kjent) økologisk risiko. Arten har hatt og har fortsatt enkelte semi-stabile forekomster i Norge, men uten dokumentert reproduksjon.&lt;/p&gt;</v>
          </cell>
          <cell r="DI1777">
            <v>0</v>
          </cell>
        </row>
        <row r="1778">
          <cell r="B1778" t="str">
            <v>Gaillardia ×grandiflora</v>
          </cell>
          <cell r="C1778" t="str">
            <v>hort. ex Van Houtte</v>
          </cell>
          <cell r="D1778" t="str">
            <v>staudekokarde</v>
          </cell>
          <cell r="E1778">
            <v>133335</v>
          </cell>
          <cell r="F1778">
            <v>100581</v>
          </cell>
          <cell r="G1778" t="str">
            <v>ExpertGroups/Karplanter/N</v>
          </cell>
          <cell r="H1778" t="str">
            <v>Karplanter</v>
          </cell>
          <cell r="I1778" t="str">
            <v>Karplanter</v>
          </cell>
          <cell r="J1778" t="str">
            <v>AlienSpecie</v>
          </cell>
          <cell r="N1778">
            <v>2</v>
          </cell>
          <cell r="O1778" t="str">
            <v>V</v>
          </cell>
          <cell r="Q1778">
            <v>1</v>
          </cell>
          <cell r="T1778" t="str">
            <v>LO</v>
          </cell>
          <cell r="U1778">
            <v>2</v>
          </cell>
          <cell r="V1778" t="str">
            <v>2B,1</v>
          </cell>
          <cell r="W1778" t="str">
            <v>NK</v>
          </cell>
          <cell r="X1778">
            <v>1</v>
          </cell>
          <cell r="Y1778">
            <v>1</v>
          </cell>
          <cell r="Z1778">
            <v>1</v>
          </cell>
          <cell r="AA1778">
            <v>1996</v>
          </cell>
          <cell r="AB1778" t="str">
            <v>terrestrial</v>
          </cell>
          <cell r="AD1778" t="str">
            <v>unknown</v>
          </cell>
          <cell r="AE1778" t="str">
            <v>yes</v>
          </cell>
          <cell r="AF1778" t="str">
            <v>unknown</v>
          </cell>
          <cell r="AG1778">
            <v>1996</v>
          </cell>
          <cell r="AH1778" t="str">
            <v>Vf Larvik: Treschow Fritzøe mølle</v>
          </cell>
          <cell r="AI1778">
            <v>5</v>
          </cell>
          <cell r="AJ1778" t="str">
            <v>V</v>
          </cell>
          <cell r="AL1778">
            <v>1</v>
          </cell>
          <cell r="AM1778" t="str">
            <v>importDirect</v>
          </cell>
          <cell r="AN1778">
            <v>2</v>
          </cell>
          <cell r="AO1778" t="str">
            <v>introductionEscaped</v>
          </cell>
          <cell r="AP1778" t="str">
            <v>OsA,Ve,Ro</v>
          </cell>
          <cell r="AQ1778">
            <v>8</v>
          </cell>
          <cell r="AR1778">
            <v>3</v>
          </cell>
          <cell r="AS1778">
            <v>24</v>
          </cell>
          <cell r="AT1778">
            <v>1</v>
          </cell>
          <cell r="AU1778">
            <v>36</v>
          </cell>
          <cell r="AV1778">
            <v>100</v>
          </cell>
          <cell r="AW1778" t="str">
            <v>Ingen kjent effekt</v>
          </cell>
          <cell r="AX1778" t="str">
            <v>Ingen kjent effekt</v>
          </cell>
          <cell r="BC1778" t="str">
            <v>Ingen kjent effekt</v>
          </cell>
          <cell r="BD1778" t="str">
            <v>Ingen kjent effekt</v>
          </cell>
          <cell r="BE1778" t="str">
            <v>no</v>
          </cell>
          <cell r="BF1778" t="str">
            <v>no</v>
          </cell>
          <cell r="BK1778" t="str">
            <v>unknown:NorthAndCentralAmerica</v>
          </cell>
          <cell r="BM1778" t="str">
            <v>temperate_nemoral:Europe,Oceania,NorthAndCentralAmerica|subtropic_mediterranean:Europe,Oceania,NorthAndCentralAmerica</v>
          </cell>
          <cell r="BO1778">
            <v>1</v>
          </cell>
          <cell r="BP1778" t="str">
            <v>X</v>
          </cell>
          <cell r="BR1778" t="str">
            <v>RedListCategoryLevel</v>
          </cell>
          <cell r="BT1778">
            <v>2</v>
          </cell>
          <cell r="BV1778" t="str">
            <v>X</v>
          </cell>
          <cell r="BW1778" t="str">
            <v>SpreadYearlyIncreaseCalculatedExpansionSpeed</v>
          </cell>
          <cell r="BX1778">
            <v>117.63</v>
          </cell>
          <cell r="BY1778">
            <v>1</v>
          </cell>
          <cell r="CB1778" t="str">
            <v>T40,T35</v>
          </cell>
          <cell r="CC1778">
            <v>1</v>
          </cell>
          <cell r="CH1778">
            <v>1</v>
          </cell>
          <cell r="CM1778">
            <v>1</v>
          </cell>
          <cell r="CQ1778">
            <v>1</v>
          </cell>
          <cell r="CU1778">
            <v>1</v>
          </cell>
          <cell r="CX1778">
            <v>0</v>
          </cell>
          <cell r="CY1778">
            <v>1</v>
          </cell>
          <cell r="DB1778">
            <v>0</v>
          </cell>
          <cell r="DC1778" t="str">
            <v>Staudekokarde &lt;em&gt;Gaillardia &lt;/em&gt;x&lt;em&gt;grandiflora &lt;/em&gt;er en hagehybrid-art oppstått fra to nordamerikanske arter: &lt;em&gt;G. aristata &lt;/em&gt;og &lt;em&gt;G. pulchella&lt;/em&gt;. Den er innført som hagestaude. Den er en flerårig urt. Våre opplysninger tyder på at den kan reprodusere med frø.</v>
          </cell>
          <cell r="DD1778" t="str">
            <v>&lt;p&gt;Arten ble først funnet ved Treschow-Fritzøe mølle i Vf Larvik i 1996, og voksestedet beskrives i 1998 som "Engaktig ant. tidl.vei. Nokså liten, konsentrert bestand", noe som tyder på lokal reproduksjon. De fire andre funnene er tilfeldige og har ikke ført til etablering, såvidt vites: Vf Larvik: Kleiver, veikant 1997: Ak Hurdal: Nertømta 2001: Ro Time: Bryne, gammel gartneritomt 2004: og Ak Asker: Bondi, gammel gartneritomt 2005.&lt;/p&gt;</v>
          </cell>
          <cell r="DE1778" t="str">
            <v>Arten har trolig spredt seg fra dyrkning og kan være under etablering i Norge.</v>
          </cell>
          <cell r="DF1778" t="str">
            <v>Arten har et begrenset invasjonspotensial, med usikkerhet til lavt, som en kombinasjon av kort (til begrenset) median levetid og begrenset (til liten) ekspansjonshastighet.</v>
          </cell>
          <cell r="DG1778" t="str">
            <v>Arten har ingen kjente negative økologiske effekter. I henhold til Manual of the Alien Plants of Belgium, hvor den er angitt som en sjelden med lokalt naturalisert forvillet plante, har den ingen dokumenterte negativ økologiske effekter: den danner ikke store og tette bestander, og det er derfor usannsynlig at den utkonkurrerer noen hjemlige arter.</v>
          </cell>
          <cell r="DH1778" t="str">
            <v>&lt;p&gt;Staudekokarde vurderes til lav økologisk risiko, med usikkerhet til ingen kjent risiko. Dette skyldes en kombinasjon mellom et relativt lavt invasjonspotensial og ingen kjente negative økologiske effekter.&lt;/p&gt;</v>
          </cell>
          <cell r="DI1778">
            <v>2</v>
          </cell>
        </row>
        <row r="1779">
          <cell r="B1779" t="str">
            <v>Prenanthes purpurea</v>
          </cell>
          <cell r="C1779" t="str">
            <v>L.</v>
          </cell>
          <cell r="D1779" t="str">
            <v>purpursalat</v>
          </cell>
          <cell r="E1779">
            <v>60732</v>
          </cell>
          <cell r="F1779">
            <v>100772</v>
          </cell>
          <cell r="G1779" t="str">
            <v>ExpertGroups/Karplanter/N</v>
          </cell>
          <cell r="H1779" t="str">
            <v>Karplanter</v>
          </cell>
          <cell r="I1779" t="str">
            <v>Karplanter</v>
          </cell>
          <cell r="J1779" t="str">
            <v>AlienSpecie</v>
          </cell>
          <cell r="N1779">
            <v>1</v>
          </cell>
          <cell r="P1779" t="str">
            <v>V</v>
          </cell>
          <cell r="Q1779">
            <v>1</v>
          </cell>
          <cell r="T1779" t="str">
            <v>NK</v>
          </cell>
          <cell r="U1779">
            <v>1</v>
          </cell>
          <cell r="V1779" t="str">
            <v>1,1</v>
          </cell>
          <cell r="W1779" t="str">
            <v>LO</v>
          </cell>
          <cell r="X1779">
            <v>1</v>
          </cell>
          <cell r="Y1779">
            <v>1</v>
          </cell>
          <cell r="Z1779">
            <v>1</v>
          </cell>
          <cell r="AA1779">
            <v>1976</v>
          </cell>
          <cell r="AB1779" t="str">
            <v>terrestrial</v>
          </cell>
          <cell r="AD1779" t="str">
            <v>unknown</v>
          </cell>
          <cell r="AE1779" t="str">
            <v>yes</v>
          </cell>
          <cell r="AF1779" t="str">
            <v>unknown</v>
          </cell>
          <cell r="AG1779">
            <v>1976</v>
          </cell>
          <cell r="AH1779" t="str">
            <v>Ho Askøy: Strømsnes</v>
          </cell>
          <cell r="AI1779">
            <v>5</v>
          </cell>
          <cell r="AJ1779" t="str">
            <v>V</v>
          </cell>
          <cell r="AL1779">
            <v>1</v>
          </cell>
          <cell r="AM1779" t="str">
            <v>importDirect</v>
          </cell>
          <cell r="AN1779">
            <v>2</v>
          </cell>
          <cell r="AO1779" t="str">
            <v>introductionEscaped,introductionReleased</v>
          </cell>
          <cell r="AP1779" t="str">
            <v>OsA,Ho</v>
          </cell>
          <cell r="AQ1779">
            <v>8</v>
          </cell>
          <cell r="AR1779">
            <v>3</v>
          </cell>
          <cell r="AS1779">
            <v>24</v>
          </cell>
          <cell r="AT1779">
            <v>1</v>
          </cell>
          <cell r="AU1779">
            <v>24</v>
          </cell>
          <cell r="AV1779">
            <v>50</v>
          </cell>
          <cell r="AW1779" t="str">
            <v>Ingen kjent effekt</v>
          </cell>
          <cell r="AX1779" t="str">
            <v>Ingen kjent effekt</v>
          </cell>
          <cell r="BC1779" t="str">
            <v>Ingen kjent effekt</v>
          </cell>
          <cell r="BD1779" t="str">
            <v>Ingen kjent effekt</v>
          </cell>
          <cell r="BE1779" t="str">
            <v>no</v>
          </cell>
          <cell r="BF1779" t="str">
            <v>no</v>
          </cell>
          <cell r="BG1779" t="str">
            <v>V</v>
          </cell>
          <cell r="BK1779" t="str">
            <v>temperate_nemoral:Europe,Asia|subtropic_mediterranean:Europe</v>
          </cell>
          <cell r="BM1779" t="str">
            <v>temperate_nemoral:Europe,Asia|subtropic_mediterranean:Europe</v>
          </cell>
          <cell r="BO1779">
            <v>2</v>
          </cell>
          <cell r="BP1779" t="str">
            <v>X</v>
          </cell>
          <cell r="BQ1779" t="str">
            <v>X</v>
          </cell>
          <cell r="BR1779" t="str">
            <v>RedListCategoryLevel</v>
          </cell>
          <cell r="BT1779">
            <v>1</v>
          </cell>
          <cell r="BW1779" t="str">
            <v>SpreadYearlyIncreaseCalculatedExpansionSpeed</v>
          </cell>
          <cell r="BX1779">
            <v>0</v>
          </cell>
          <cell r="BY1779">
            <v>1</v>
          </cell>
          <cell r="CB1779" t="str">
            <v>T4,T43</v>
          </cell>
          <cell r="CC1779">
            <v>1</v>
          </cell>
          <cell r="CH1779">
            <v>1</v>
          </cell>
          <cell r="CM1779">
            <v>1</v>
          </cell>
          <cell r="CQ1779">
            <v>1</v>
          </cell>
          <cell r="CU1779">
            <v>1</v>
          </cell>
          <cell r="CX1779">
            <v>0</v>
          </cell>
          <cell r="CY1779">
            <v>1</v>
          </cell>
          <cell r="DB1779">
            <v>0</v>
          </cell>
          <cell r="DC1779" t="str">
            <v>Purpursalat &lt;em&gt;Prenanthes purpurea &lt;/em&gt;er en flerårig urt, en skogsplante fra sørlige Mellom-Europa, Sør-Europa og Vest-Asia. Den formerer seg godt med frø og har også god klonal vekst med jordstengler.</v>
          </cell>
          <cell r="DD1779" t="str">
            <v>&lt;p&gt;Arten ble funnet etablert i skog i Ho Askøy: Strømsnes i 1976 og registrert med herbariebelegg fram til 1998, og er også funnet to steder i Ho Bergen: Nygårdshøyden 1992 og Loddefjord 1995. Den er i tillegg rapportert fra Ak Asker: Sem tidlig på 2000-tallet (T. Berg pers. medd.) og også innsamlet, men herbariebelegget er ikke blitt "prosessert" i Osloherbariet ennå. Det er ingen grunn til å tro at arten har gått ut igjen i Hordaland, men de siste 25-30 årene har praktisk talt ingen sett på eller dokumentert planter på midtre Vestlandet. Purpursalat har trolig stabil forekomst i Norge og kan kanskje være i ekspansjon. &lt;br/&gt;&lt;/p&gt;</v>
          </cell>
          <cell r="DE1779" t="str">
            <v>Arten er innført som hageplante. Den er funnet ved hustufter i en gammel have i Loddefjord, i parken på Nygårdshøyden i Bergen by (dvs. nær museet), nær bebyggelse på Askøy, og utsatt som trekkplante for bier i lågurtskog i Ak Asker.</v>
          </cell>
          <cell r="DF1779" t="str">
            <v>Invasjonspotensialet er lite, med usikkerhet til begrenset, som en kombinasjon av begrenset median levetid (med usikkerhet til både kort og moderat) og ingen registrert ekspansjon i nyere tid.</v>
          </cell>
          <cell r="DG1779" t="str">
            <v>Arten har ingen kjent negativ økologisk effekt.</v>
          </cell>
          <cell r="DH1779" t="str">
            <v>&lt;p&gt;Purpursalat utgjør ingen kjent økologisk risiko, med usikkerhet til låg risiko.&lt;/p&gt;</v>
          </cell>
          <cell r="DI1779">
            <v>0</v>
          </cell>
        </row>
        <row r="1780">
          <cell r="B1780" t="str">
            <v>Sanguisorba canadensis latifolia</v>
          </cell>
          <cell r="C1780" t="str">
            <v>(Hook.) Calder &amp; R.L.Taylor</v>
          </cell>
          <cell r="D1780" t="str">
            <v>hengeblodtopp</v>
          </cell>
          <cell r="E1780">
            <v>137381</v>
          </cell>
          <cell r="F1780">
            <v>103468</v>
          </cell>
          <cell r="G1780" t="str">
            <v>ExpertGroups/Karplanter/N</v>
          </cell>
          <cell r="H1780" t="str">
            <v>Karplanter</v>
          </cell>
          <cell r="I1780" t="str">
            <v>Karplanter</v>
          </cell>
          <cell r="J1780" t="str">
            <v>AlienSpecie</v>
          </cell>
          <cell r="N1780">
            <v>2</v>
          </cell>
          <cell r="O1780" t="str">
            <v>V</v>
          </cell>
          <cell r="Q1780">
            <v>1</v>
          </cell>
          <cell r="T1780" t="str">
            <v>LO</v>
          </cell>
          <cell r="U1780">
            <v>2</v>
          </cell>
          <cell r="V1780" t="str">
            <v>2B,1</v>
          </cell>
          <cell r="W1780" t="str">
            <v>NK</v>
          </cell>
          <cell r="X1780">
            <v>1</v>
          </cell>
          <cell r="Y1780">
            <v>1</v>
          </cell>
          <cell r="Z1780">
            <v>1</v>
          </cell>
          <cell r="AA1780">
            <v>2006</v>
          </cell>
          <cell r="AB1780" t="str">
            <v>terrestrial</v>
          </cell>
          <cell r="AD1780" t="str">
            <v>unknown</v>
          </cell>
          <cell r="AE1780" t="str">
            <v>yes</v>
          </cell>
          <cell r="AF1780" t="str">
            <v>unknown</v>
          </cell>
          <cell r="AG1780">
            <v>2006</v>
          </cell>
          <cell r="AH1780" t="str">
            <v>Tr Tromsø: Kvaløya, Slettaelva</v>
          </cell>
          <cell r="AI1780">
            <v>5</v>
          </cell>
          <cell r="AJ1780" t="str">
            <v>V</v>
          </cell>
          <cell r="AL1780">
            <v>2</v>
          </cell>
          <cell r="AM1780" t="str">
            <v>importDirect</v>
          </cell>
          <cell r="AN1780">
            <v>1</v>
          </cell>
          <cell r="AO1780" t="str">
            <v>introductionEscaped</v>
          </cell>
          <cell r="AP1780" t="str">
            <v>Tr</v>
          </cell>
          <cell r="AQ1780">
            <v>8</v>
          </cell>
          <cell r="AR1780">
            <v>3</v>
          </cell>
          <cell r="AS1780">
            <v>24</v>
          </cell>
          <cell r="AT1780">
            <v>1</v>
          </cell>
          <cell r="AU1780">
            <v>36</v>
          </cell>
          <cell r="AV1780">
            <v>100</v>
          </cell>
          <cell r="AW1780" t="str">
            <v>Ingen kjent effekt</v>
          </cell>
          <cell r="AX1780" t="str">
            <v>Ingen kjent effekt</v>
          </cell>
          <cell r="BC1780" t="str">
            <v>Ingen kjent effekt</v>
          </cell>
          <cell r="BD1780" t="str">
            <v>Ingen kjent effekt</v>
          </cell>
          <cell r="BE1780" t="str">
            <v>no</v>
          </cell>
          <cell r="BF1780" t="str">
            <v>no</v>
          </cell>
          <cell r="BK1780" t="str">
            <v>temperate_boreal:Asia,NorthAndCentralAmerica|temperate_nemoral:Asia,NorthAndCentralAmerica</v>
          </cell>
          <cell r="BM1780" t="str">
            <v>temperate_boreal:Europe,Asia,NorthAndCentralAmerica|temperate_nemoral:Asia,NorthAndCentralAmerica</v>
          </cell>
          <cell r="BO1780">
            <v>1</v>
          </cell>
          <cell r="BR1780" t="str">
            <v>RedListCategoryLevel</v>
          </cell>
          <cell r="BT1780">
            <v>2</v>
          </cell>
          <cell r="BV1780" t="str">
            <v>X</v>
          </cell>
          <cell r="BW1780" t="str">
            <v>SpreadYearlyIncreaseCalculatedExpansionSpeed</v>
          </cell>
          <cell r="BX1780">
            <v>69.959999999999994</v>
          </cell>
          <cell r="BY1780">
            <v>1</v>
          </cell>
          <cell r="CB1780" t="str">
            <v>T35,T41</v>
          </cell>
          <cell r="CC1780">
            <v>1</v>
          </cell>
          <cell r="CH1780">
            <v>1</v>
          </cell>
          <cell r="CM1780">
            <v>1</v>
          </cell>
          <cell r="CQ1780">
            <v>1</v>
          </cell>
          <cell r="CU1780">
            <v>1</v>
          </cell>
          <cell r="CX1780">
            <v>0</v>
          </cell>
          <cell r="CY1780">
            <v>1</v>
          </cell>
          <cell r="DB1780">
            <v>0</v>
          </cell>
          <cell r="DC1780" t="str">
            <v>Hengeblodtopp &lt;em&gt;Sanguisorba canadensis &lt;/em&gt;subsp. &lt;em&gt;latifolia &lt;/em&gt;(&lt;em&gt;S. sitchensis&lt;/em&gt;, &lt;em&gt;S. stipulata&lt;/em&gt;) er en flerårig, 1-1,5 m høg urt fra nordvestlige Nord-Amerika og nordøstlige Asia. Den har frøformering. Den er en hardfør hagestaude som dyrkes en god del nordpå, særlig i senere tid.</v>
          </cell>
          <cell r="DD1780" t="str">
            <v>&lt;p&gt;Hengeblodtopp er funnet forvillet to steder i Tr Tromsø: på Slettaelva på Kvaløya i skråning med utfylt hagejord i 2006 og fortsatt på plassen i 2012, og ved Solligården på overgrodd engteig i 2013. Den kan forventes flere steder. Arten er nok utkryssende, slik at minst to genetisk ulike planter må være på samme sted før effektiv reproduksjon kan begynne. Starten på reell etablering er derfor tetthetsavhengig.&lt;/p&gt;</v>
          </cell>
          <cell r="DE1780" t="str">
            <v>Planten er innført og forvillet hageplante. Fruktene spres trolig med pattedyr.</v>
          </cell>
          <cell r="DF1780" t="str">
            <v>Invasjonspotensialet er begrenset, med usikkerhet til lite, som en kombinasjon av kort median levetid og begrenset (til låg) ekspansjonshastighet.</v>
          </cell>
          <cell r="DG1780" t="str">
            <v>Ingen kjent negativ økologisk effekt er knyttet til planten.</v>
          </cell>
          <cell r="DH1780" t="str">
            <v>&lt;p&gt;Hengeblodtopp vurderes til låg (med usikkerhet til ingen kjent) økologisk risiko. Planten er nok utkryssende, slik at minst to genetisk ulike planter må være på samme sted før effektiv reproduksjon kan begynne. Starten på reell etablering er derfor tetthetsavhengig.&lt;/p&gt;</v>
          </cell>
          <cell r="DI1780">
            <v>0</v>
          </cell>
        </row>
        <row r="1781">
          <cell r="B1781" t="str">
            <v>Bromopsis pubescens</v>
          </cell>
          <cell r="C1781" t="str">
            <v>(Muhl. ex Willd.) Holub</v>
          </cell>
          <cell r="D1781" t="str">
            <v>breifaks</v>
          </cell>
          <cell r="E1781">
            <v>131085</v>
          </cell>
          <cell r="F1781">
            <v>99936</v>
          </cell>
          <cell r="G1781" t="str">
            <v>ExpertGroups/Karplanter/N</v>
          </cell>
          <cell r="H1781" t="str">
            <v>Karplanter</v>
          </cell>
          <cell r="I1781" t="str">
            <v>Karplanter</v>
          </cell>
          <cell r="J1781" t="str">
            <v>AlienSpecie</v>
          </cell>
          <cell r="N1781">
            <v>1</v>
          </cell>
          <cell r="Q1781">
            <v>1</v>
          </cell>
          <cell r="T1781" t="str">
            <v>NK</v>
          </cell>
          <cell r="U1781">
            <v>1</v>
          </cell>
          <cell r="V1781" t="str">
            <v>1,1</v>
          </cell>
          <cell r="X1781">
            <v>1</v>
          </cell>
          <cell r="Y1781">
            <v>1</v>
          </cell>
          <cell r="Z1781">
            <v>1</v>
          </cell>
          <cell r="AA1781">
            <v>1912</v>
          </cell>
          <cell r="AB1781" t="str">
            <v>terrestrial</v>
          </cell>
          <cell r="AD1781" t="str">
            <v>origin</v>
          </cell>
          <cell r="AE1781" t="str">
            <v>yes</v>
          </cell>
          <cell r="AF1781" t="str">
            <v>unknown</v>
          </cell>
          <cell r="AG1781">
            <v>1912</v>
          </cell>
          <cell r="AH1781" t="str">
            <v>Te Skien: Bøle (mølle)</v>
          </cell>
          <cell r="AI1781">
            <v>10</v>
          </cell>
          <cell r="AJ1781" t="str">
            <v>V</v>
          </cell>
          <cell r="AN1781">
            <v>1</v>
          </cell>
          <cell r="AO1781" t="str">
            <v>introductionTransportpollution</v>
          </cell>
          <cell r="AP1781" t="str">
            <v>Te</v>
          </cell>
          <cell r="AQ1781">
            <v>8</v>
          </cell>
          <cell r="AR1781">
            <v>2</v>
          </cell>
          <cell r="AS1781">
            <v>16</v>
          </cell>
          <cell r="AT1781">
            <v>1</v>
          </cell>
          <cell r="AU1781">
            <v>8</v>
          </cell>
          <cell r="AV1781">
            <v>50</v>
          </cell>
          <cell r="AW1781" t="str">
            <v>Ingen kjent effekt</v>
          </cell>
          <cell r="AX1781" t="str">
            <v>Ingen kjent effekt</v>
          </cell>
          <cell r="BC1781" t="str">
            <v>Ingen kjent effekt</v>
          </cell>
          <cell r="BD1781" t="str">
            <v>Ingen kjent effekt</v>
          </cell>
          <cell r="BE1781" t="str">
            <v>no</v>
          </cell>
          <cell r="BF1781" t="str">
            <v>no</v>
          </cell>
          <cell r="BK1781" t="str">
            <v>temperate_boreal:NorthAndCentralAmerica|temperate_nemoral:NorthAndCentralAmerica</v>
          </cell>
          <cell r="BM1781" t="str">
            <v>temperate_boreal:NorthAndCentralAmerica|temperate_nemoral:Europe,NorthAndCentralAmerica</v>
          </cell>
          <cell r="BO1781">
            <v>1</v>
          </cell>
          <cell r="BP1781" t="str">
            <v>X</v>
          </cell>
          <cell r="BR1781" t="str">
            <v>RedListCategoryLevel</v>
          </cell>
          <cell r="BT1781">
            <v>1</v>
          </cell>
          <cell r="BW1781" t="str">
            <v>SpreadYearlyIncreaseCalculatedExpansionSpeed</v>
          </cell>
          <cell r="BX1781">
            <v>5.65</v>
          </cell>
          <cell r="BY1781">
            <v>1</v>
          </cell>
          <cell r="CB1781" t="str">
            <v>T1-C-3,T40</v>
          </cell>
          <cell r="CC1781">
            <v>1</v>
          </cell>
          <cell r="CH1781">
            <v>1</v>
          </cell>
          <cell r="CM1781">
            <v>1</v>
          </cell>
          <cell r="CQ1781">
            <v>1</v>
          </cell>
          <cell r="CU1781">
            <v>1</v>
          </cell>
          <cell r="CX1781">
            <v>0</v>
          </cell>
          <cell r="CY1781">
            <v>1</v>
          </cell>
          <cell r="DB1781">
            <v>0</v>
          </cell>
          <cell r="DC1781" t="str">
            <v>Breifaks&lt;em&gt; Bromus pubescens &lt;/em&gt;er et langlevd flerårig gras med frøreproduksjon. Dettte er en vidt utbredt nordamerikansk art som kunne ha potensial over store deler av Norge, men som praktisk talt ikke innføres og som er uten spredning etter innførsel.</v>
          </cell>
          <cell r="DD1781" t="str">
            <v>&lt;p&gt;Breifaks er foreløpig påvist to steder i Norge, begge med etablering: Te Skien: Bøle, innkommet ved mølla fra 1912, og Oslo: Skøyen, Guldbergvei, innkommet ved gård/vei fra 1996 (sett 1996-1997). Arten synes ikke å være ekspansiv.&lt;/p&gt;</v>
          </cell>
          <cell r="DE1781" t="str">
            <v>Arten er innført som forurensning i korn (Skien) og trolig med kanadisk grasfrø (Oslo), uten registrert viderespredning.</v>
          </cell>
          <cell r="DF1781" t="str">
            <v>Invasjonspotensialet er lite, en kombinasjon av kort (med usikkerhet til begrenset) median levetid og ørliten ekspansjonshastighet.</v>
          </cell>
          <cell r="DG1781" t="str">
            <v>Ingen kjent negativ økologisk effekt er knyttet til arten.</v>
          </cell>
          <cell r="DH1781" t="str">
            <v>&lt;p&gt;Breifaks vurderes til ingen kjent økologisk risiko. Arten har stabil forekomst i Norge (frøreproduksjon), men utgjør ingen trussel.&lt;/p&gt;</v>
          </cell>
          <cell r="DI1781">
            <v>0</v>
          </cell>
        </row>
        <row r="1782">
          <cell r="B1782" t="str">
            <v>Stratiotes aloides</v>
          </cell>
          <cell r="C1782" t="str">
            <v>L.</v>
          </cell>
          <cell r="D1782" t="str">
            <v>vassaloe</v>
          </cell>
          <cell r="E1782">
            <v>59301</v>
          </cell>
          <cell r="F1782">
            <v>99341</v>
          </cell>
          <cell r="G1782" t="str">
            <v>ExpertGroups/Karplanter/N</v>
          </cell>
          <cell r="H1782" t="str">
            <v>Karplanter</v>
          </cell>
          <cell r="I1782" t="str">
            <v>Karplanter</v>
          </cell>
          <cell r="J1782" t="str">
            <v>AlienSpecie</v>
          </cell>
          <cell r="N1782">
            <v>1</v>
          </cell>
          <cell r="P1782" t="str">
            <v>V</v>
          </cell>
          <cell r="Q1782">
            <v>4</v>
          </cell>
          <cell r="R1782" t="str">
            <v>V</v>
          </cell>
          <cell r="T1782" t="str">
            <v>PH</v>
          </cell>
          <cell r="U1782">
            <v>3</v>
          </cell>
          <cell r="V1782" t="str">
            <v>1,4D</v>
          </cell>
          <cell r="W1782" t="str">
            <v>LO,HI</v>
          </cell>
          <cell r="X1782">
            <v>4</v>
          </cell>
          <cell r="Y1782">
            <v>2</v>
          </cell>
          <cell r="Z1782">
            <v>3</v>
          </cell>
          <cell r="AA1782" t="str">
            <v>Før 1772</v>
          </cell>
          <cell r="AB1782" t="str">
            <v>limnic</v>
          </cell>
          <cell r="AD1782" t="str">
            <v>origin</v>
          </cell>
          <cell r="AE1782" t="str">
            <v>yes</v>
          </cell>
          <cell r="AF1782" t="str">
            <v>yes</v>
          </cell>
          <cell r="AG1782" t="str">
            <v>Før 1772</v>
          </cell>
          <cell r="AH1782" t="str">
            <v>No 'Ofoten' (trolig Evenes)</v>
          </cell>
          <cell r="AI1782">
            <v>5</v>
          </cell>
          <cell r="AJ1782" t="str">
            <v>V</v>
          </cell>
          <cell r="AK1782" t="str">
            <v>V</v>
          </cell>
          <cell r="AL1782">
            <v>2</v>
          </cell>
          <cell r="AM1782" t="str">
            <v>importDirect</v>
          </cell>
          <cell r="AN1782">
            <v>1</v>
          </cell>
          <cell r="AO1782" t="str">
            <v>introductionReleased</v>
          </cell>
          <cell r="AP1782" t="str">
            <v>Øs,Ve</v>
          </cell>
          <cell r="AQ1782">
            <v>8</v>
          </cell>
          <cell r="AR1782">
            <v>2</v>
          </cell>
          <cell r="AS1782">
            <v>16</v>
          </cell>
          <cell r="AT1782">
            <v>1</v>
          </cell>
          <cell r="AU1782">
            <v>16</v>
          </cell>
          <cell r="AV1782">
            <v>50</v>
          </cell>
          <cell r="AW1782" t="str">
            <v>Ingen kjent effekt</v>
          </cell>
          <cell r="AX1782" t="str">
            <v>Ingen kjent effekt</v>
          </cell>
          <cell r="BC1782" t="str">
            <v>Ingen kjent effekt</v>
          </cell>
          <cell r="BD1782" t="str">
            <v>Ingen kjent effekt</v>
          </cell>
          <cell r="BE1782" t="str">
            <v>no</v>
          </cell>
          <cell r="BF1782" t="str">
            <v>no</v>
          </cell>
          <cell r="BK1782" t="str">
            <v>temperate_boreal:Europe,Asia|temperate_nemoral:Europe,Asia</v>
          </cell>
          <cell r="BM1782" t="str">
            <v>temperate_boreal:Europe,Asia|temperate_nemoral:Europe,Asia,NorthAndCentralAmerica</v>
          </cell>
          <cell r="BO1782">
            <v>2</v>
          </cell>
          <cell r="BP1782" t="str">
            <v>X</v>
          </cell>
          <cell r="BR1782" t="str">
            <v>RedListCategoryLevel</v>
          </cell>
          <cell r="BT1782">
            <v>1</v>
          </cell>
          <cell r="BW1782" t="str">
            <v>SpreadYearlyLiteratureData</v>
          </cell>
          <cell r="BX1782">
            <v>45</v>
          </cell>
          <cell r="BY1782">
            <v>1</v>
          </cell>
          <cell r="CB1782" t="str">
            <v>F3,F5</v>
          </cell>
          <cell r="CC1782">
            <v>4</v>
          </cell>
          <cell r="CE1782" t="str">
            <v>X</v>
          </cell>
          <cell r="CG1782" t="str">
            <v>F3,F3</v>
          </cell>
          <cell r="CH1782">
            <v>3</v>
          </cell>
          <cell r="CL1782" t="str">
            <v>F3,F3</v>
          </cell>
          <cell r="CM1782">
            <v>2</v>
          </cell>
          <cell r="CP1782" t="str">
            <v>Kalkrike dammer og tjern</v>
          </cell>
          <cell r="CQ1782">
            <v>1</v>
          </cell>
          <cell r="CU1782">
            <v>1</v>
          </cell>
          <cell r="CX1782">
            <v>0</v>
          </cell>
          <cell r="CY1782">
            <v>1</v>
          </cell>
          <cell r="DB1782">
            <v>0</v>
          </cell>
          <cell r="DC1782" t="str">
            <v>Vassalo&amp;#235: &lt;em&gt;Stratoides aloides&lt;/em&gt; er en flerårig vannplante. Den er en stor, frittflytende plante som synker ned til bunnen på høsten. Her overlever den som grønn plante eller som vinterknopper (turioner: Cook &amp; Urmi-K&amp;#246:nig 1983). I Norden finnes stort sett bare hunnplanter. Planten spres derfor i hovedsak vegetativt, ved turioner eller utløpere (små rosetter som rives løs fra morplanten: Kornatowski 1979, Smolders et al. 1995). Rosettene er forholdsvis store, og vi antar at fuglespredning av disse er ute&amp;#173:lukket, det samme gjelder spredning ved flytting av båter og fiskeredskap (jfr. spredning av vasspest). Imidlertid kan det tenkes at turionene kan spres med fugl. Det er vist at turioner fra andre vannplanter, f.eks. busttjønnaks &lt;em&gt;Stuckenia pectinata,&lt;/em&gt; er spiredyktige etter å ha passert fuglemagen (Santamaria et al. 2002). På grunn av vegetativ formering vil spredning nedover vassdragene være effektivt.</v>
          </cell>
          <cell r="DD1782" t="str">
            <v>&lt;p&gt;Vassalo&amp;#235: omtales av Gunnerus (1776, art nr. 653) med dekkende beskrivelse og som "Vokser i det nordlandske sogn Ofoten, i grøfter under vann" [trolig i Evenes nær Evenes prestegård], oversatt fra latin hos Jørgensen et al. (2016). Disse forfatterne kommenterer funnet slik: "Belegg finnes ikke i herbariet. Vassaloe er ikke kjent viltvoksende i Norge, bare som forvillet ved Fredrikstad. Beskrivelsen tyder på at Gunnerus har sett den og at han har bestemt den rett. Det er ikke helt umulig at den kan ha vokst [som hjemlig] i ofoten, siden den har vid utbredelse i nordlige regioner av Russland og vokser i nærliggende finske og svenske områder". Funnet omtales også av Jørgensen &amp; Fremstad (2012). Ofoten generelt, og Evenesområdet med dets vassdrag spesielt, er godt botanisk undersøkt, og det er liten sannsynlighet for at arten har hatt noen stabil, hjemlig forekomst i Norge de siste 200 år. Vi behandler den her som en fremmed art.&lt;/p&gt;&lt;p&gt;Vassalo&amp;#235: ble satt ut i dammer i Øf Fredrikstad på 1990-tallet og formerte seg litt lokalt, men ble siden fjernet. Den ble plantet inn på nytt i Bryggerhusdammen på Refsahl i Fredrikstad (Østfold) i 1995 og i flere dammer (Svein Åstrøm 2009, se Artskart, Artsdatabanken). Dansk materiale av planten ble innført til dammene. Her står sammen med en rekke andre fremmede arter innført i perioden 1993-96 (Åstrøm 1998). I 2009 ble den også funnet i Vf Nøtterøy: Sand, i en dam på golfbanen, trolig utplantet.&lt;/p&gt;&lt;p&gt;Arten er hjemlig nord til Nord-Finland, nokså hyppig i Danmark (Hartvig 2015), og kan godt komme inn i Norge (igjen) spontant. Dersom arten introduseres til større vassdrag i Norge, vil den kunne spres fort og skape problemer. Det er ikke utenkelig med en slik introduksjon i løpet av de neste 50 år - vi foretar derfor en risikovurdering av arten.&lt;/p&gt;&lt;p&gt;Videre spredning fra dammen i Østfold kan sannsynligvis bare skje med menneskets hjelp. Den er ikke spredt herfra siden 1995. Arten er vurdert i forbindelse med negativlista, dvs. problemarter som man anbefaler å ikke tillate import av for norsk hobbybruk/ norsk zoobransje (Fosså 2010), men ikke satt på negativlista.&lt;/p&gt;&lt;p&gt; &lt;/p&gt;</v>
          </cell>
          <cell r="DE1782" t="str">
            <v>Arten er innført og utsatt i kunstige (Vf Nøtterøy) og naturlige dammer (Øf Fredrikstad).</v>
          </cell>
          <cell r="DF1782" t="str">
            <v>Invasjonspotensialet er foreløpig lite, med usikkerhet til begrenset: median levetid er begrenset med usikkerhet til moderat og ekspansjonshastigheten er liten. Invasjonspotensialet kan imidlertid bli meget stort dersom arten begynner å spre seg. Arten har klimatisk og hydrologisk potensial i alle fylker nord til Troms.</v>
          </cell>
          <cell r="DG1782" t="str">
            <v>Arten vurderes å ha en stor negativ økologisk effekt, med usikkerhet ned til middels, gjennom en stor fortrengningseffekt. Arten kan danne kompakte bestander (flytende matter) som fortrenger og skygger ut alle andre planter, inkludert truete og sårbare, og som endrer forholdene for alt dyreliv i vatnet. Den opplyses også å ha allelopatiske effekter (Mulderij 2006, Mulderij et al. 2009).</v>
          </cell>
          <cell r="DH1782" t="str">
            <v>&lt;p&gt;Vassalo&amp;#235: utgjør en potensielt høg økologisk risiko, med usikkerhet både til låg og til høg risiko, hovedsakelig på grunn av økologiske effekter, men også med mulighet for en viss økning i invasjonspotensial. Arten er vanlig (som hjemlig) i søndre og midtre deler av Sverige og nord til Nord-Finland, hvor den vokser på grunt vann i næringsrike innsjøer. Vi antar derfor at den kan ha gode vekstvilkår i store deler av Norge, men at problemvekst bare vil kunne forekomme i næringsrike små og grunne vannforekomster, ev. grunne og vindbeskyttede områder i større innsjøer (Bloemendaal &amp; Roelofs 1988, ref. i Mulderji 2006). Vassalo&amp;#235: er sjelden, men regnes som invasiv i Irland (Reynolds 2002).&lt;br/&gt;&lt;/p&gt;&lt;p&gt;Vassalo&amp;#235: skiller ut allelopatiske forbindelser som virker negativt på planteplankton i innsjøer (Mulderij 2006). Konkurranse om næringsstoffer er sannsynligvis også en årsak til endringer i biomasse og artssammensetning av planteplankton i nærheten av vassalo&amp;#235: (Mulderij et al. 2009). I områder med massebestander regner vi med at den vil ha negativ innvirkning også på andre vannplanter (jfr. &lt;em&gt;Elodea canadensis&lt;/em&gt;), men dette er lite undersøkt.&lt;/p&gt;&lt;p&gt;Arten er forholdsvis vanlig i hagedammer i Østfold (Båtvik, pers.med.). Dammene i Østfold der den er utsatt, er sannsynligvis næringsrike, men kalsium-innholdet har vi ingen opplysninger om. &lt;/p&gt;&lt;p&gt;De mest aktuelle spredningsvektorene i Norge antas å være vann (følger vassdraget nedstrøms) eller fugl, eventuelt direkte utplanting. Dammene i Østfold antas å være uten kontakt med nærlig&amp;#173:gende vassdrag. Hvorvidt de besøkes av trekkende fugler er ikke kjent. Imidlertid er det ikke registrert spredning herfra. &lt;/p&gt;&lt;p&gt;Arten er ikke listet i Fosså (2010) da det er lite import av arten innenfor zoobransjen: det antas at det meste skjer gjennom hageplantebransjen.&lt;/p&gt;&lt;p&gt; &lt;/p&gt;</v>
          </cell>
          <cell r="DI1782">
            <v>16</v>
          </cell>
        </row>
        <row r="1783">
          <cell r="B1783" t="str">
            <v>Cotula coronopifolia</v>
          </cell>
          <cell r="C1783" t="str">
            <v>L.</v>
          </cell>
          <cell r="D1783" t="str">
            <v>fjæreknapp</v>
          </cell>
          <cell r="E1783">
            <v>60493</v>
          </cell>
          <cell r="F1783">
            <v>100533</v>
          </cell>
          <cell r="G1783" t="str">
            <v>ExpertGroups/Karplanter/N</v>
          </cell>
          <cell r="H1783" t="str">
            <v>Karplanter</v>
          </cell>
          <cell r="I1783" t="str">
            <v>Karplanter</v>
          </cell>
          <cell r="J1783" t="str">
            <v>AlienSpecie</v>
          </cell>
          <cell r="N1783">
            <v>1</v>
          </cell>
          <cell r="Q1783">
            <v>1</v>
          </cell>
          <cell r="T1783" t="str">
            <v>NK</v>
          </cell>
          <cell r="U1783">
            <v>1</v>
          </cell>
          <cell r="V1783" t="str">
            <v>1,1</v>
          </cell>
          <cell r="X1783">
            <v>1</v>
          </cell>
          <cell r="Y1783">
            <v>1</v>
          </cell>
          <cell r="Z1783">
            <v>1</v>
          </cell>
          <cell r="AA1783">
            <v>1875</v>
          </cell>
          <cell r="AB1783" t="str">
            <v>terrestrial</v>
          </cell>
          <cell r="AD1783" t="str">
            <v>other</v>
          </cell>
          <cell r="AE1783" t="str">
            <v>yes</v>
          </cell>
          <cell r="AF1783" t="str">
            <v>unknown</v>
          </cell>
          <cell r="AG1783">
            <v>1875</v>
          </cell>
          <cell r="AH1783" t="str">
            <v>SF Lærdal: Lærdalsøra</v>
          </cell>
          <cell r="AI1783">
            <v>1</v>
          </cell>
          <cell r="AJ1783" t="str">
            <v>V</v>
          </cell>
          <cell r="AN1783">
            <v>2</v>
          </cell>
          <cell r="AO1783" t="str">
            <v>introductionNaturalDispersal,introductionTransportpollution</v>
          </cell>
          <cell r="AP1783" t="str">
            <v>Ve,Sf</v>
          </cell>
          <cell r="AQ1783">
            <v>8</v>
          </cell>
          <cell r="AR1783">
            <v>2</v>
          </cell>
          <cell r="AS1783">
            <v>16</v>
          </cell>
          <cell r="AT1783">
            <v>1</v>
          </cell>
          <cell r="AU1783">
            <v>16</v>
          </cell>
          <cell r="AV1783">
            <v>0</v>
          </cell>
          <cell r="AW1783" t="str">
            <v>Ingen kjent effekt</v>
          </cell>
          <cell r="AX1783" t="str">
            <v>Ingen kjent effekt</v>
          </cell>
          <cell r="BC1783" t="str">
            <v>Ingen kjent effekt</v>
          </cell>
          <cell r="BD1783" t="str">
            <v>Ingen kjent effekt</v>
          </cell>
          <cell r="BE1783" t="str">
            <v>no</v>
          </cell>
          <cell r="BF1783" t="str">
            <v>no</v>
          </cell>
          <cell r="BK1783" t="str">
            <v>subtropic_caperegion:Africa</v>
          </cell>
          <cell r="BM1783" t="str">
            <v>temperate_nemoral:Europe,NorthAndCentralAmerica,SouthAmerica|subtropic_mediterranean:Europe,Africa,NorthAndCentralAmerica,SouthAmerica|subtropic_caperegion:Africa</v>
          </cell>
          <cell r="BO1783">
            <v>1</v>
          </cell>
          <cell r="BR1783" t="str">
            <v>RedListCategoryLevel</v>
          </cell>
          <cell r="BT1783">
            <v>1</v>
          </cell>
          <cell r="BW1783" t="str">
            <v>SpreadYearlyIncreaseCalculatedExpansionSpeed</v>
          </cell>
          <cell r="BX1783">
            <v>0</v>
          </cell>
          <cell r="BY1783">
            <v>1</v>
          </cell>
          <cell r="CB1783" t="str">
            <v>T12,T35</v>
          </cell>
          <cell r="CC1783">
            <v>1</v>
          </cell>
          <cell r="CH1783">
            <v>1</v>
          </cell>
          <cell r="CM1783">
            <v>1</v>
          </cell>
          <cell r="CQ1783">
            <v>1</v>
          </cell>
          <cell r="CU1783">
            <v>1</v>
          </cell>
          <cell r="CX1783">
            <v>0</v>
          </cell>
          <cell r="CY1783">
            <v>1</v>
          </cell>
          <cell r="DB1783">
            <v>0</v>
          </cell>
          <cell r="DC1783" t="str">
            <v>Fjøreknapp &lt;i&gt;Cotula coronopifolia &lt;/i&gt;er en ettårig art fra Sør-Afrika, spredt til og etablert i Nord- og Sør-Amerika, Europa og Nord-Afrika. Den er innført og etablert enkelte steder i Nord-Europa, bl.a. på spredte steder i Sverige og i en meget stor populasjon på Thyborøn på Jylland i Danmark (i tillegg til flere andre). Arten har stor frøproduksjon. Fruktene kan spres med havstrømmer, tråkk og fugl. Arten er bare observert med stabil bestand i noe brakkvass-pregete strandenger (både i Danmark, Sverige og Norge).</v>
          </cell>
          <cell r="DD1783" t="str">
            <v>&lt;p&gt;Fjøreknapp kan opplagt reprodusere og danne populasjon i Norge, etter som denne ettårige arten har gjort det sammenhengende på &amp;#233:n lokalitet på Lærdalsøra i SF Lærdal i minst 128 år fra 1875 til siste innsamling i 2003. Området er nå nedbygd og frisert, og arten kan være forsvunnet. Dessuten er den funnet en gang ved et gartneriutsalg i Vf Larvik: Bentserød i 2005. Pr. 2005 var arten å anse som en utdødd fremmed art i Norge. Men i 2011 ble et funn rapportert inn til Artsobservasjoner med foto og samme år dokumentert med et herbariebelegg fra Skjæret i Vf Nøtterøy, en havstrandlokalitet. Det ble angitt å være 100-200 planter. Det har vært spekulert omkring opprinnelsen til forekomsten i Lærdal. Innførsel med ballastjord har vært antydet, men Lærdalsøyri er ikke noen aktuell ballasthavn. Det er mest sannsynlig at forekomstene både på Lærdalsøyri og i Nøtterøy skyldes tilfeldig langdistansespredning med fugl fra lengre sør i Europa (kanskje fra Danmark eller De britiske øyer).&lt;/p&gt;</v>
          </cell>
          <cell r="DE1783" t="str">
            <v>Arten er trolig kommet inn langdistansespredt med fugl (Nøtterøy, Lærdal) og med gartnerivarer (Larvik). Den har trolig ikke hatt noen viderespredning i Norge.</v>
          </cell>
          <cell r="DF1783" t="str">
            <v>Invasjonspotensialet er lite, med minste skår på median levetid og i praksis ingen ekspansjon. To effektive innvandringer, dvs. de er med etablering av reproduserende bestander, de siste 140 år, men uten videre spredning.</v>
          </cell>
          <cell r="DG1783" t="str">
            <v>Ingen kjent negativ økologisk effekt er knyttet til arten i Norge, og ingen er forventet.</v>
          </cell>
          <cell r="DH1783" t="str">
            <v>&lt;p&gt;Fjøreknapp vurderes til ingen kjent økologisk risiko. Arten er muligens fortsatt etablert i Norge på 1-2 steder, men vil neppe ekspandere og bli noe økologisk problem i norske naturtyper.&lt;br/&gt;&lt;/p&gt;</v>
          </cell>
          <cell r="DI1783">
            <v>1</v>
          </cell>
        </row>
        <row r="1784">
          <cell r="B1784" t="str">
            <v>Alcea rosea</v>
          </cell>
          <cell r="C1784" t="str">
            <v>L.</v>
          </cell>
          <cell r="D1784" t="str">
            <v>praktstokkrose</v>
          </cell>
          <cell r="E1784">
            <v>130140</v>
          </cell>
          <cell r="F1784">
            <v>102718</v>
          </cell>
          <cell r="G1784" t="str">
            <v>ExpertGroups/Karplanter/N</v>
          </cell>
          <cell r="H1784" t="str">
            <v>Karplanter</v>
          </cell>
          <cell r="I1784" t="str">
            <v>Karplanter</v>
          </cell>
          <cell r="J1784" t="str">
            <v>AlienSpecie</v>
          </cell>
          <cell r="N1784">
            <v>1</v>
          </cell>
          <cell r="Q1784">
            <v>1</v>
          </cell>
          <cell r="T1784" t="str">
            <v>NK</v>
          </cell>
          <cell r="U1784">
            <v>1</v>
          </cell>
          <cell r="V1784" t="str">
            <v>1,1</v>
          </cell>
          <cell r="X1784">
            <v>1</v>
          </cell>
          <cell r="Y1784">
            <v>1</v>
          </cell>
          <cell r="Z1784">
            <v>1</v>
          </cell>
          <cell r="AA1784">
            <v>1937</v>
          </cell>
          <cell r="AB1784" t="str">
            <v>terrestrial</v>
          </cell>
          <cell r="AD1784" t="str">
            <v>unknown</v>
          </cell>
          <cell r="AE1784" t="str">
            <v>yes</v>
          </cell>
          <cell r="AF1784" t="str">
            <v>unknown</v>
          </cell>
          <cell r="AI1784">
            <v>2</v>
          </cell>
          <cell r="AJ1784" t="str">
            <v>V</v>
          </cell>
          <cell r="AL1784">
            <v>1</v>
          </cell>
          <cell r="AM1784" t="str">
            <v>importDirect</v>
          </cell>
          <cell r="AN1784">
            <v>2</v>
          </cell>
          <cell r="AO1784" t="str">
            <v>introductionEscaped</v>
          </cell>
          <cell r="AQ1784">
            <v>8</v>
          </cell>
          <cell r="AR1784">
            <v>2</v>
          </cell>
          <cell r="AS1784">
            <v>16</v>
          </cell>
          <cell r="AT1784">
            <v>1</v>
          </cell>
          <cell r="AU1784">
            <v>60</v>
          </cell>
          <cell r="AV1784">
            <v>100</v>
          </cell>
          <cell r="AW1784" t="str">
            <v>Ingen kjent effekt</v>
          </cell>
          <cell r="AX1784" t="str">
            <v>Ingen kjent effekt</v>
          </cell>
          <cell r="BC1784" t="str">
            <v>Ingen kjent effekt</v>
          </cell>
          <cell r="BD1784" t="str">
            <v>Ingen kjent effekt</v>
          </cell>
          <cell r="BE1784" t="str">
            <v>no</v>
          </cell>
          <cell r="BF1784" t="str">
            <v>no</v>
          </cell>
          <cell r="BG1784" t="str">
            <v>V</v>
          </cell>
          <cell r="BK1784" t="str">
            <v>temperate_nemoral:Asia</v>
          </cell>
          <cell r="BM1784" t="str">
            <v>temperate_nemoral:Europe,Asia,Oceania,NorthAndCentralAmerica|temperate_dry:Asia|subtropic_mediterranean:Europe,Oceania,NorthAndCentralAmerica|subtropic_humid:NorthAndCentralAmerica</v>
          </cell>
          <cell r="BO1784">
            <v>1</v>
          </cell>
          <cell r="BR1784" t="str">
            <v>RedListCategoryLevel</v>
          </cell>
          <cell r="BT1784">
            <v>1</v>
          </cell>
          <cell r="BW1784" t="str">
            <v>SpreadYearlyIncreaseCalculatedExpansionSpeed</v>
          </cell>
          <cell r="BX1784">
            <v>49.9</v>
          </cell>
          <cell r="BY1784">
            <v>1</v>
          </cell>
          <cell r="CB1784" t="str">
            <v>T35,T40,T37</v>
          </cell>
          <cell r="CC1784">
            <v>1</v>
          </cell>
          <cell r="CH1784">
            <v>1</v>
          </cell>
          <cell r="CM1784">
            <v>1</v>
          </cell>
          <cell r="CQ1784">
            <v>1</v>
          </cell>
          <cell r="CU1784">
            <v>1</v>
          </cell>
          <cell r="CX1784">
            <v>0</v>
          </cell>
          <cell r="CY1784">
            <v>1</v>
          </cell>
          <cell r="DB1784">
            <v>0</v>
          </cell>
          <cell r="DC1784" t="str">
            <v>Praktstokkrose &lt;em&gt;Alcea rosea &lt;/em&gt;er en kulturplante med opprinnelse i Kina og med en lang historie i Europa. Den er ikke kjent i vill tilstand i naturen. Planten dyrkes ofte i Norge, men er sjeldent funnet funnet utafor kultur frem til nå. Arten er toårig uten potensial for vegetativ reproduksjon, men med god frøsetting.&lt;br/&gt; Praktstokkrose er stabil i deler av Sverige (særlig i Skåne og &amp;#214:land). Arten er observert med ti rosetter på et lite område i Moss (2004), som åpenbart frøforvillet i Oslo (2009), og med flere individer i Larvik (2005). Arten er også observert på samme sted over flere år i både Moss og i Drammen på søppelfyllinger. Dette gjør at vi nå vurderer praktstokkrose som under etablering i Norge også.</v>
          </cell>
          <cell r="DD1784" t="str">
            <v>&lt;p&gt;Første funn er fra Øf Moss: Jeløya strandkant 1937. De andre forekomstene er alle på skrotemark: Øf Moss: Patterød Solgården søppelplass 2004, 2005, 2006, 2007, 2008: Øf Fredrikstad: Gamlebyen 1996, Øra skrotemark 2013: Ak Asker skrotemark 2012, Oslo: Torshov fortauskant 2009: Bu Drammen: Lindum søppelplass 2008, 2011 og 2012: Vf Tønsberg: Tarangrød søppelplass 2004, Larvik: Risøya skrotemark 2005: og Ro Karmøy 1995. Arten synes å ha semi-stabil forekomst på minst et par deponier for organisk avfall (Øf Moss: Patterød: Bu Drammen: Lindum). Mørketallet er trolig ikke stort: dette er en plante det er vanskelig å overse.&lt;/p&gt;</v>
          </cell>
          <cell r="DE1784" t="str">
            <v>Praktstokkrose er mye brukt i hager, og spres med avfall fra hager mm. Arten har ennå ikke spredd seg noe særlig langt fra avfallsdeponi og blomsterbed.</v>
          </cell>
          <cell r="DF1784" t="str">
            <v>Invasjonspotensialet er lågt, med lågeste skår på både median levetid og ekspansjonshastighet.</v>
          </cell>
          <cell r="DG1784" t="str">
            <v>Praktstokkrose har ingen kjent økologisk effekt.</v>
          </cell>
          <cell r="DH1784" t="str">
            <v>&lt;p&gt;Praktstokkrose medfører derfor ingen kjent økologisk risiko.&lt;br/&gt;&lt;/p&gt;</v>
          </cell>
          <cell r="DI1784">
            <v>0</v>
          </cell>
        </row>
        <row r="1785">
          <cell r="B1785" t="str">
            <v>Aristolochia clematitis</v>
          </cell>
          <cell r="C1785" t="str">
            <v>L.</v>
          </cell>
          <cell r="D1785" t="str">
            <v>pipeurt</v>
          </cell>
          <cell r="E1785">
            <v>62848</v>
          </cell>
          <cell r="F1785">
            <v>102888</v>
          </cell>
          <cell r="G1785" t="str">
            <v>ExpertGroups/Karplanter/N</v>
          </cell>
          <cell r="H1785" t="str">
            <v>Karplanter</v>
          </cell>
          <cell r="I1785" t="str">
            <v>Karplanter</v>
          </cell>
          <cell r="J1785" t="str">
            <v>AlienSpecie</v>
          </cell>
          <cell r="N1785">
            <v>1</v>
          </cell>
          <cell r="P1785" t="str">
            <v>V</v>
          </cell>
          <cell r="Q1785">
            <v>1</v>
          </cell>
          <cell r="T1785" t="str">
            <v>NK</v>
          </cell>
          <cell r="U1785">
            <v>1</v>
          </cell>
          <cell r="V1785" t="str">
            <v>1,1</v>
          </cell>
          <cell r="W1785" t="str">
            <v>LO</v>
          </cell>
          <cell r="X1785">
            <v>2</v>
          </cell>
          <cell r="Y1785">
            <v>3</v>
          </cell>
          <cell r="Z1785">
            <v>1</v>
          </cell>
          <cell r="AA1785">
            <v>1829</v>
          </cell>
          <cell r="AB1785" t="str">
            <v>terrestrial</v>
          </cell>
          <cell r="AD1785" t="str">
            <v>unknown</v>
          </cell>
          <cell r="AE1785" t="str">
            <v>yes</v>
          </cell>
          <cell r="AF1785" t="str">
            <v>unknown</v>
          </cell>
          <cell r="AG1785">
            <v>1829</v>
          </cell>
          <cell r="AH1785" t="str">
            <v>Vf Larvik: Herregårdshaven</v>
          </cell>
          <cell r="AI1785">
            <v>10</v>
          </cell>
          <cell r="AJ1785" t="str">
            <v>V</v>
          </cell>
          <cell r="AL1785">
            <v>1</v>
          </cell>
          <cell r="AM1785" t="str">
            <v>importDirect</v>
          </cell>
          <cell r="AN1785">
            <v>1</v>
          </cell>
          <cell r="AO1785" t="str">
            <v>introductionEscaped</v>
          </cell>
          <cell r="AP1785" t="str">
            <v>OsA,Ve</v>
          </cell>
          <cell r="AQ1785">
            <v>8</v>
          </cell>
          <cell r="AR1785">
            <v>2</v>
          </cell>
          <cell r="AS1785">
            <v>16</v>
          </cell>
          <cell r="AT1785">
            <v>1</v>
          </cell>
          <cell r="AU1785">
            <v>16</v>
          </cell>
          <cell r="AV1785">
            <v>0</v>
          </cell>
          <cell r="AW1785" t="str">
            <v>Ingen kjent effekt</v>
          </cell>
          <cell r="AX1785" t="str">
            <v>Ingen kjent effekt</v>
          </cell>
          <cell r="BC1785" t="str">
            <v>Ingen kjent effekt</v>
          </cell>
          <cell r="BD1785" t="str">
            <v>Ingen kjent effekt</v>
          </cell>
          <cell r="BE1785" t="str">
            <v>no</v>
          </cell>
          <cell r="BF1785" t="str">
            <v>no</v>
          </cell>
          <cell r="BG1785" t="str">
            <v>V</v>
          </cell>
          <cell r="BK1785" t="str">
            <v>temperate_nemoral:Europe,Asia|temperate_dry:Europe,Asia|subtropic_mediterranean:Europe,Asia</v>
          </cell>
          <cell r="BM1785" t="str">
            <v>temperate_nemoral:Europe,Asia,NorthAndCentralAmerica|temperate_dry:Europe,Asia|subtropic_mediterranean:Europe,Asia</v>
          </cell>
          <cell r="BO1785">
            <v>2</v>
          </cell>
          <cell r="BP1785" t="str">
            <v>X</v>
          </cell>
          <cell r="BR1785" t="str">
            <v>RedListCategoryLevel</v>
          </cell>
          <cell r="BT1785">
            <v>1</v>
          </cell>
          <cell r="BW1785" t="str">
            <v>SpreadYearlyIncreaseCalculatedExpansionSpeed</v>
          </cell>
          <cell r="BX1785">
            <v>0</v>
          </cell>
          <cell r="BY1785">
            <v>1</v>
          </cell>
          <cell r="CB1785" t="str">
            <v>T4-C-3,T39</v>
          </cell>
          <cell r="CC1785">
            <v>1</v>
          </cell>
          <cell r="CH1785">
            <v>1</v>
          </cell>
          <cell r="CM1785">
            <v>1</v>
          </cell>
          <cell r="CQ1785">
            <v>1</v>
          </cell>
          <cell r="CU1785">
            <v>1</v>
          </cell>
          <cell r="CX1785">
            <v>0</v>
          </cell>
          <cell r="CY1785">
            <v>1</v>
          </cell>
          <cell r="DB1785">
            <v>0</v>
          </cell>
          <cell r="DC1785" t="str">
            <v>Pipeurt &lt;em&gt;Aristolochia clematitis &lt;/em&gt;er en flerårig urt med meget effektiv vegetativ formering med jordstengler. Den er en gammel medisin- og hageplante fra Mellom- og Sør-Europa og Vest-Asia. Den har frøformering, men det er uvisst om den produserer frø i Norge. Forekomster på begge sider av Lysakerelva i Oslo/Bærum kan tyde på det.</v>
          </cell>
          <cell r="DD1785" t="str">
            <v>&lt;p&gt;Pipeurt kan ha vært etablert som naturalisert før 1800, men den første dokumentasjonen er fra Herregårdshaven i Vf Larvik fra 1829. Deretter er den samlet og observert regelmessig der fram til i dag. Det neste funnet ble gjort ved Kanalen i Øf Moss i 1951, men her synes den å ha forsvunnet (ikke notert etter 1970). Derimot har den etablert seg på begge sidene av Lysakerelva i Oslo og Ak Bærum, der den først ble funnet i 1957 og står i beste velgående. Pipeurt har bestand i Norge og dessuten uvanlig effektiv klondannelse ved rotskudd, men den sprer seg bare noen meter eller titalls meter fra etableringsstedet. Frøene, når de produseres, spres med maur.&lt;/p&gt;</v>
          </cell>
          <cell r="DE1785" t="str">
            <v>Arten er innført hageplante og spredt videre ved vegetativ vekst, ved utkast (Moss, Oslo, Bærum) og kanskje med frø.</v>
          </cell>
          <cell r="DF1785" t="str">
            <v>Invasjonspotensialet er lite, med usikkerhet til begrenset, en kombinasjon av begrenset (til moderat) median levetid, men ingen ekspansjon. Arten har to kjente etablerte forekomster/forekomstgrupper i dag, og ingen økning i kjent areal de siste 60 år.</v>
          </cell>
          <cell r="DG1785" t="str">
            <v>Ingen kjent negativ økologisk effekt er knyttet til arten.</v>
          </cell>
          <cell r="DH1785" t="str">
            <v>&lt;p&gt;Pipeurt vurderes til ingen kjent økologisk risiko, med usikkerhet til låg risiko på grunn av et visst invasjonspotensial. Arten gjør ingen påviselig skade i norsk natur og forventes heller ikke å gjøre det i framtida.&lt;/p&gt;</v>
          </cell>
          <cell r="DI1785">
            <v>0</v>
          </cell>
        </row>
        <row r="1786">
          <cell r="B1786" t="str">
            <v>Ballota nigra nigra</v>
          </cell>
          <cell r="D1786" t="str">
            <v>tunhunderot</v>
          </cell>
          <cell r="E1786">
            <v>62238</v>
          </cell>
          <cell r="F1786">
            <v>102278</v>
          </cell>
          <cell r="G1786" t="str">
            <v>ExpertGroups/Karplanter/N</v>
          </cell>
          <cell r="H1786" t="str">
            <v>Karplanter</v>
          </cell>
          <cell r="I1786" t="str">
            <v>Karplanter</v>
          </cell>
          <cell r="J1786" t="str">
            <v>AlienSpecie</v>
          </cell>
          <cell r="N1786">
            <v>1</v>
          </cell>
          <cell r="Q1786">
            <v>1</v>
          </cell>
          <cell r="T1786" t="str">
            <v>NK</v>
          </cell>
          <cell r="U1786">
            <v>1</v>
          </cell>
          <cell r="V1786" t="str">
            <v>1,1</v>
          </cell>
          <cell r="X1786">
            <v>1</v>
          </cell>
          <cell r="Y1786">
            <v>1</v>
          </cell>
          <cell r="Z1786">
            <v>1</v>
          </cell>
          <cell r="AA1786">
            <v>1838</v>
          </cell>
          <cell r="AB1786" t="str">
            <v>terrestrial</v>
          </cell>
          <cell r="AD1786" t="str">
            <v>origin</v>
          </cell>
          <cell r="AE1786" t="str">
            <v>yes</v>
          </cell>
          <cell r="AF1786" t="str">
            <v>unknown</v>
          </cell>
          <cell r="AG1786">
            <v>1838</v>
          </cell>
          <cell r="AH1786" t="str">
            <v>Oslo: Akershus festning (ballast)</v>
          </cell>
          <cell r="AI1786">
            <v>5</v>
          </cell>
          <cell r="AJ1786" t="str">
            <v>V</v>
          </cell>
          <cell r="AN1786">
            <v>2</v>
          </cell>
          <cell r="AO1786" t="str">
            <v>introductionTransportpollution,introductionStowaway</v>
          </cell>
          <cell r="AP1786" t="str">
            <v>OsA,Ve</v>
          </cell>
          <cell r="AQ1786">
            <v>8</v>
          </cell>
          <cell r="AR1786">
            <v>2</v>
          </cell>
          <cell r="AS1786">
            <v>16</v>
          </cell>
          <cell r="AT1786">
            <v>1</v>
          </cell>
          <cell r="AU1786">
            <v>8</v>
          </cell>
          <cell r="AV1786">
            <v>100</v>
          </cell>
          <cell r="AW1786" t="str">
            <v>Ingen kjent effekt</v>
          </cell>
          <cell r="AX1786" t="str">
            <v>Ingen kjent effekt</v>
          </cell>
          <cell r="BC1786" t="str">
            <v>Ingen kjent effekt</v>
          </cell>
          <cell r="BD1786" t="str">
            <v>Ingen kjent effekt</v>
          </cell>
          <cell r="BE1786" t="str">
            <v>no</v>
          </cell>
          <cell r="BF1786" t="str">
            <v>no</v>
          </cell>
          <cell r="BG1786" t="str">
            <v>V</v>
          </cell>
          <cell r="BK1786" t="str">
            <v>temperate_nemoral:Europe|temperate_dry:Europe</v>
          </cell>
          <cell r="BM1786" t="str">
            <v>temperate_nemoral:Europe|temperate_dry:Europe</v>
          </cell>
          <cell r="BO1786">
            <v>1</v>
          </cell>
          <cell r="BR1786" t="str">
            <v>RedListCategoryLevel</v>
          </cell>
          <cell r="BT1786">
            <v>1</v>
          </cell>
          <cell r="BW1786" t="str">
            <v>SpreadYearlyIncreaseCalculatedExpansionSpeed</v>
          </cell>
          <cell r="BX1786">
            <v>0</v>
          </cell>
          <cell r="BY1786">
            <v>1</v>
          </cell>
          <cell r="CB1786" t="str">
            <v>T35</v>
          </cell>
          <cell r="CC1786">
            <v>1</v>
          </cell>
          <cell r="CH1786">
            <v>1</v>
          </cell>
          <cell r="CM1786">
            <v>1</v>
          </cell>
          <cell r="CQ1786">
            <v>1</v>
          </cell>
          <cell r="CU1786">
            <v>1</v>
          </cell>
          <cell r="CX1786">
            <v>0</v>
          </cell>
          <cell r="CY1786">
            <v>1</v>
          </cell>
          <cell r="DB1786">
            <v>0</v>
          </cell>
          <cell r="DC1786" t="str">
            <v>Tunhunderot &lt;em&gt;Ballota nigra &lt;/em&gt;subsp. &lt;em&gt;nigra &lt;/em&gt;er en flerårig art fra Mellom- og Øst-Europa, kjent som gammel gårdstunplante i Danmark og Sør-Sverige, men i Norge synes den hovedsakelig å ha kommet inn med ballastjord og ved møller, kanskje med et par tilfeller av spredning fra hager. Den formerer seg med frø som kan spres ballistisk over svært korte avstander (meter) eller med dyr og mennesker over noe lengre avstander.</v>
          </cell>
          <cell r="DD1786" t="str">
            <v>&lt;p&gt;Den mest stabile norske forekomsten er på vollene ved Akershus festning i Oslo, der den har stått konstant siden 1838. Den har også en stabil forekomst, trolig fra ballastperioden og oppstått fra revitalisert frøbank på Citadelløya i Stavern i Vf Larvik, men der ble den først påvist i 1995. Den er forsvunnet fra alle dens gamle mølleplasser (Oslo: Torshov, Te Skien: Bøle, Ho Vaksdal: Vaksdal mølle) og de andre ballastplassene (Øf Fredrikstad, Vf Tønsberg, AA Arendal og Grimstad, VA Mandal) der den har vært påvist.&lt;/p&gt;</v>
          </cell>
          <cell r="DE1786" t="str">
            <v>Planten er innført med ballastjord og som forurensning med korn ved møller. Den har kanskje litt spredning fra hager, men lite potensial for egenspredning.</v>
          </cell>
          <cell r="DF1786" t="str">
            <v>Invasjonspotensialet er lite, med minste skår på både median levetid og ekspansjonshastighet. Planter har vært i landet i 180 år uten effektiv ekspansjon.</v>
          </cell>
          <cell r="DG1786" t="str">
            <v>Ingen kjent negativ økologisk effekt er knyttet til planten.</v>
          </cell>
          <cell r="DH1786" t="str">
            <v>&lt;p&gt;Tunhunderot vurderes til ingen kjent økologisk risiko. Den er en stabil fremmedplante i Norge, men har lite potensial for å bli noe økologisk problem. Planten har hatt stabil forekomst i Norge i 180 år (frøreproduksjon) uten å gjøre noe "galt".&lt;/p&gt;</v>
          </cell>
          <cell r="DI1786">
            <v>0</v>
          </cell>
        </row>
        <row r="1787">
          <cell r="B1787" t="str">
            <v>Carex pendula</v>
          </cell>
          <cell r="C1787" t="str">
            <v>Huds.</v>
          </cell>
          <cell r="D1787" t="str">
            <v>hengestarr</v>
          </cell>
          <cell r="E1787">
            <v>131436</v>
          </cell>
          <cell r="F1787">
            <v>99708</v>
          </cell>
          <cell r="G1787" t="str">
            <v>ExpertGroups/Karplanter/N</v>
          </cell>
          <cell r="H1787" t="str">
            <v>Karplanter</v>
          </cell>
          <cell r="I1787" t="str">
            <v>Karplanter</v>
          </cell>
          <cell r="J1787" t="str">
            <v>AlienSpecie</v>
          </cell>
          <cell r="N1787">
            <v>1</v>
          </cell>
          <cell r="Q1787">
            <v>1</v>
          </cell>
          <cell r="T1787" t="str">
            <v>NK</v>
          </cell>
          <cell r="U1787">
            <v>1</v>
          </cell>
          <cell r="V1787" t="str">
            <v>1,1</v>
          </cell>
          <cell r="X1787">
            <v>1</v>
          </cell>
          <cell r="Y1787">
            <v>1</v>
          </cell>
          <cell r="Z1787">
            <v>1</v>
          </cell>
          <cell r="AA1787">
            <v>1993</v>
          </cell>
          <cell r="AB1787" t="str">
            <v>terrestrial</v>
          </cell>
          <cell r="AD1787" t="str">
            <v>unknown</v>
          </cell>
          <cell r="AE1787" t="str">
            <v>yes</v>
          </cell>
          <cell r="AF1787" t="str">
            <v>unknown</v>
          </cell>
          <cell r="AG1787">
            <v>1993</v>
          </cell>
          <cell r="AH1787" t="str">
            <v>Ro Eigersund: Egersund, øst for idrettsplassen</v>
          </cell>
          <cell r="AI1787">
            <v>10</v>
          </cell>
          <cell r="AJ1787" t="str">
            <v>V</v>
          </cell>
          <cell r="AL1787">
            <v>1</v>
          </cell>
          <cell r="AM1787" t="str">
            <v>importDirect</v>
          </cell>
          <cell r="AN1787">
            <v>1</v>
          </cell>
          <cell r="AO1787" t="str">
            <v>introductionEscaped</v>
          </cell>
          <cell r="AP1787" t="str">
            <v>Ro</v>
          </cell>
          <cell r="AQ1787">
            <v>8</v>
          </cell>
          <cell r="AR1787">
            <v>2</v>
          </cell>
          <cell r="AS1787">
            <v>16</v>
          </cell>
          <cell r="AT1787">
            <v>1</v>
          </cell>
          <cell r="AU1787">
            <v>32</v>
          </cell>
          <cell r="AV1787">
            <v>50</v>
          </cell>
          <cell r="AW1787" t="str">
            <v>Ingen kjent effekt</v>
          </cell>
          <cell r="AX1787" t="str">
            <v>Ingen kjent effekt</v>
          </cell>
          <cell r="BC1787" t="str">
            <v>Ingen kjent effekt</v>
          </cell>
          <cell r="BD1787" t="str">
            <v>Ingen kjent effekt</v>
          </cell>
          <cell r="BE1787" t="str">
            <v>no</v>
          </cell>
          <cell r="BF1787" t="str">
            <v>no</v>
          </cell>
          <cell r="BG1787" t="str">
            <v>V</v>
          </cell>
          <cell r="BK1787" t="str">
            <v>temperate_nemoral:Europe,Asia|subtropic_mediterranean:Europe,Asia,Africa</v>
          </cell>
          <cell r="BM1787" t="str">
            <v>temperate_nemoral:Europe,Asia,Oceania,NorthAndCentralAmerica|subtropic_mediterranean:Europe,Asia,Africa</v>
          </cell>
          <cell r="BO1787">
            <v>2</v>
          </cell>
          <cell r="BQ1787" t="str">
            <v>X</v>
          </cell>
          <cell r="BR1787" t="str">
            <v>RedListCategoryLevel</v>
          </cell>
          <cell r="BT1787">
            <v>1</v>
          </cell>
          <cell r="BW1787" t="str">
            <v>SpreadYearlyIncreaseCalculatedExpansionSpeed</v>
          </cell>
          <cell r="BX1787">
            <v>28.38</v>
          </cell>
          <cell r="BY1787">
            <v>1</v>
          </cell>
          <cell r="CB1787" t="str">
            <v>T4,T35</v>
          </cell>
          <cell r="CC1787">
            <v>1</v>
          </cell>
          <cell r="CH1787">
            <v>1</v>
          </cell>
          <cell r="CM1787">
            <v>1</v>
          </cell>
          <cell r="CQ1787">
            <v>1</v>
          </cell>
          <cell r="CU1787">
            <v>1</v>
          </cell>
          <cell r="CX1787">
            <v>0</v>
          </cell>
          <cell r="CY1787">
            <v>1</v>
          </cell>
          <cell r="DB1787">
            <v>0</v>
          </cell>
          <cell r="DC1787" t="str">
            <v>Hengestarr &lt;em&gt;Carex pendula &lt;/em&gt;er en meget vakker plante som brukes litt i parkanlegg. Arten er hjemlig i Europa nord til Sør-Skandinavia og reproduserer med frukt i Norge. I sitt naturlige utbredelsesområde har den sitt optimum i edellauvskog, og den inntar lignende skogtyper i Norge.</v>
          </cell>
          <cell r="DD1787" t="str">
            <v>&lt;p&gt;Arten er plantet inn i en park i Ro Eigersund: Egersund og har startet lokal spredning, og den er funnet nylig på Jernbaneverkets område i Ro Time: Bryne. Arten må regnes som etablert og har potensial for videre forekomst i de sørligste delen av Norge.&lt;/p&gt;</v>
          </cell>
          <cell r="DE1787" t="str">
            <v>Arten er innført som hageplante med egenspredning fra dyrkete forekomster.</v>
          </cell>
          <cell r="DF1787" t="str">
            <v>Invasjonspotensialet er lite, en kombinasjon av begrenset median levetid (med usikkerhet ned til kort) og låg ekspansjonshastighet. Det er foreløpig lite grunnlag for å si noe om hvordan arealutviklingen blir.</v>
          </cell>
          <cell r="DG1787" t="str">
            <v>Ingen kjent negativ økologisk effekt er knyttet til arten.</v>
          </cell>
          <cell r="DH1787" t="str">
            <v>&lt;p&gt;Hengestarr vurderes til ingen kjent økologisk risiko. Arten har to kjente, stabile forekomster i Norge (frøreproduksjon), men den ekspanderer foreløpig ikke.&lt;/p&gt;</v>
          </cell>
          <cell r="DI1787">
            <v>0</v>
          </cell>
        </row>
        <row r="1788">
          <cell r="B1788" t="str">
            <v>Centaurea stoebe</v>
          </cell>
          <cell r="C1788" t="str">
            <v>L.</v>
          </cell>
          <cell r="D1788" t="str">
            <v>greinknoppurt</v>
          </cell>
          <cell r="E1788">
            <v>143817</v>
          </cell>
          <cell r="F1788">
            <v>100501</v>
          </cell>
          <cell r="G1788" t="str">
            <v>ExpertGroups/Karplanter/N</v>
          </cell>
          <cell r="H1788" t="str">
            <v>Karplanter</v>
          </cell>
          <cell r="I1788" t="str">
            <v>Karplanter</v>
          </cell>
          <cell r="J1788" t="str">
            <v>AlienSpecie</v>
          </cell>
          <cell r="N1788">
            <v>1</v>
          </cell>
          <cell r="P1788" t="str">
            <v>V</v>
          </cell>
          <cell r="Q1788">
            <v>1</v>
          </cell>
          <cell r="T1788" t="str">
            <v>NK</v>
          </cell>
          <cell r="U1788">
            <v>1</v>
          </cell>
          <cell r="V1788" t="str">
            <v>1,1</v>
          </cell>
          <cell r="W1788" t="str">
            <v>LO</v>
          </cell>
          <cell r="X1788">
            <v>1</v>
          </cell>
          <cell r="Y1788">
            <v>1</v>
          </cell>
          <cell r="Z1788">
            <v>1</v>
          </cell>
          <cell r="AA1788">
            <v>1914</v>
          </cell>
          <cell r="AB1788" t="str">
            <v>terrestrial</v>
          </cell>
          <cell r="AD1788" t="str">
            <v>origin,unknown</v>
          </cell>
          <cell r="AE1788" t="str">
            <v>yes</v>
          </cell>
          <cell r="AF1788" t="str">
            <v>yes</v>
          </cell>
          <cell r="AG1788">
            <v>1981</v>
          </cell>
          <cell r="AH1788" t="str">
            <v>Bu Hole: Bergerhaugen</v>
          </cell>
          <cell r="AI1788">
            <v>2</v>
          </cell>
          <cell r="AJ1788" t="str">
            <v>V</v>
          </cell>
          <cell r="AN1788">
            <v>2</v>
          </cell>
          <cell r="AO1788" t="str">
            <v>introductionTransportpollution,spreadStowaway</v>
          </cell>
          <cell r="AP1788" t="str">
            <v>Bu,Ve</v>
          </cell>
          <cell r="AQ1788">
            <v>8</v>
          </cell>
          <cell r="AR1788">
            <v>2</v>
          </cell>
          <cell r="AS1788">
            <v>16</v>
          </cell>
          <cell r="AT1788">
            <v>1</v>
          </cell>
          <cell r="AU1788">
            <v>32</v>
          </cell>
          <cell r="AV1788">
            <v>50</v>
          </cell>
          <cell r="AW1788" t="str">
            <v>Ingen kjent effekt</v>
          </cell>
          <cell r="AX1788" t="str">
            <v>Ingen kjent effekt</v>
          </cell>
          <cell r="BC1788" t="str">
            <v>Ingen kjent effekt</v>
          </cell>
          <cell r="BD1788" t="str">
            <v>Ingen kjent effekt</v>
          </cell>
          <cell r="BE1788" t="str">
            <v>no</v>
          </cell>
          <cell r="BF1788" t="str">
            <v>no</v>
          </cell>
          <cell r="BG1788" t="str">
            <v>V</v>
          </cell>
          <cell r="BK1788" t="str">
            <v>temperate_nemoral:Europe|temperate_dry:Europe|subtropic_mediterranean:Europe</v>
          </cell>
          <cell r="BM1788" t="str">
            <v>temperate_nemoral:Europe,NorthAndCentralAmerica|temperate_dry:Europe,NorthAndCentralAmerica|subtropic_mediterranean:Europe,NorthAndCentralAmerica</v>
          </cell>
          <cell r="BO1788">
            <v>2</v>
          </cell>
          <cell r="BP1788" t="str">
            <v>X</v>
          </cell>
          <cell r="BR1788" t="str">
            <v>RedListCategoryLevel</v>
          </cell>
          <cell r="BT1788">
            <v>1</v>
          </cell>
          <cell r="BU1788" t="str">
            <v>X</v>
          </cell>
          <cell r="BW1788" t="str">
            <v>SpreadYearlyIncreaseCalculatedExpansionSpeed</v>
          </cell>
          <cell r="BX1788">
            <v>16.27</v>
          </cell>
          <cell r="BY1788">
            <v>1</v>
          </cell>
          <cell r="CB1788" t="str">
            <v>T32-C-17,T35</v>
          </cell>
          <cell r="CC1788">
            <v>1</v>
          </cell>
          <cell r="CH1788">
            <v>1</v>
          </cell>
          <cell r="CM1788">
            <v>1</v>
          </cell>
          <cell r="CQ1788">
            <v>1</v>
          </cell>
          <cell r="CU1788">
            <v>1</v>
          </cell>
          <cell r="CX1788">
            <v>0</v>
          </cell>
          <cell r="CY1788">
            <v>1</v>
          </cell>
          <cell r="DB1788">
            <v>0</v>
          </cell>
          <cell r="DC1788" t="str">
            <v>Greinknoppurt &lt;em&gt;Centaurea stoebe &lt;/em&gt;er en toårig art fra Mellom- og Øst-Europa. Arten formerer seg med frø. Fruktene spres med vind, dyr, folk og transportmidler (i Nord-Amerika med landbruksmaskiner).</v>
          </cell>
          <cell r="DD1788" t="str">
            <v>&lt;p&gt;Greinknoppurt kom først inn som tilfeldig i Oslo: Torshov, ved mølle 1914. Neste funn ble gjort i Bu Hole: Bergerhaugen, der den har etablert seg på tørr engbakke fra 1981. Et siste funn er gjort på tomta til gamle Horten jernbanestasjon i Vf Horten 2014-2015, og der arten er godt etablert. Arten har derfor etablerte bestander i Norge.&lt;/p&gt;</v>
          </cell>
          <cell r="DE1788" t="str">
            <v>Arten er trolig kommet inn som forurensning med korn og grasfrø, men med ingen videre spredning foreløpig.</v>
          </cell>
          <cell r="DF1788" t="str">
            <v>Invasjonspotensialet er lite, med usikkerhet til begrenset, en kombinasjon av begrenset (til moderat) median levetid og låg (til begrenset) ekspansjonshastighet. Arten har i dag få forekomster og knapt noen ekspansjon. Dagens utbredelse tyder på lite invasjonspotensial i Norge, men erfaringer fra andre land tilsier muligens noe annet.</v>
          </cell>
          <cell r="DG1788" t="str">
            <v>Ingen kjent negativ økologisk effekt (i Norge foreløpig) er knyttet til arten. Dette er en uvanlig sterkt invasiv art i mange andre land, spesielt i Nord-Amerika, og den bekjempes aktivt fordi den vurderes som ødeleggende på jordbruksland (både dyrknings- og beitearealer).</v>
          </cell>
          <cell r="DH1788" t="str">
            <v>&lt;p&gt;Greinknoppurt vurderes i Norge til ingen kjent økologisk risiko, med usikkerhet til låg risiko. Arten har &amp;#233:n stabil forekomst i Norge (frøreproduksjon), men den ekspanderer foreløpig ikke og utgjør, ut fra dagens kunnskap, ikke noen risiko i norsk natur. Erfaringene fra andre land tilsier imidlertid at man bør følge nøye med utviklingen for denne arten.&lt;/p&gt;&lt;p&gt; &lt;/p&gt;</v>
          </cell>
          <cell r="DI1788">
            <v>0</v>
          </cell>
        </row>
        <row r="1789">
          <cell r="B1789" t="str">
            <v>Chelone glabra</v>
          </cell>
          <cell r="C1789" t="str">
            <v>L.</v>
          </cell>
          <cell r="D1789" t="str">
            <v>snauskjoldblom</v>
          </cell>
          <cell r="E1789">
            <v>62458</v>
          </cell>
          <cell r="F1789">
            <v>102498</v>
          </cell>
          <cell r="G1789" t="str">
            <v>ExpertGroups/Karplanter/N</v>
          </cell>
          <cell r="H1789" t="str">
            <v>Karplanter</v>
          </cell>
          <cell r="I1789" t="str">
            <v>Karplanter</v>
          </cell>
          <cell r="J1789" t="str">
            <v>AlienSpecie</v>
          </cell>
          <cell r="N1789">
            <v>1</v>
          </cell>
          <cell r="Q1789">
            <v>1</v>
          </cell>
          <cell r="T1789" t="str">
            <v>NK</v>
          </cell>
          <cell r="U1789">
            <v>1</v>
          </cell>
          <cell r="V1789" t="str">
            <v>1,1</v>
          </cell>
          <cell r="X1789">
            <v>1</v>
          </cell>
          <cell r="Y1789">
            <v>1</v>
          </cell>
          <cell r="Z1789">
            <v>1</v>
          </cell>
          <cell r="AA1789">
            <v>1953</v>
          </cell>
          <cell r="AB1789" t="str">
            <v>terrestrial</v>
          </cell>
          <cell r="AD1789" t="str">
            <v>unknown</v>
          </cell>
          <cell r="AE1789" t="str">
            <v>yes</v>
          </cell>
          <cell r="AF1789" t="str">
            <v>unknown</v>
          </cell>
          <cell r="AG1789">
            <v>1953</v>
          </cell>
          <cell r="AH1789" t="str">
            <v>Ho Bergen: Åstveit</v>
          </cell>
          <cell r="AI1789">
            <v>5</v>
          </cell>
          <cell r="AJ1789" t="str">
            <v>V</v>
          </cell>
          <cell r="AL1789">
            <v>1</v>
          </cell>
          <cell r="AM1789" t="str">
            <v>importDirect</v>
          </cell>
          <cell r="AN1789">
            <v>2</v>
          </cell>
          <cell r="AO1789" t="str">
            <v>introductionEscaped</v>
          </cell>
          <cell r="AP1789" t="str">
            <v>Ho,Mr</v>
          </cell>
          <cell r="AQ1789">
            <v>8</v>
          </cell>
          <cell r="AR1789">
            <v>2</v>
          </cell>
          <cell r="AS1789">
            <v>16</v>
          </cell>
          <cell r="AT1789">
            <v>1</v>
          </cell>
          <cell r="AU1789">
            <v>32</v>
          </cell>
          <cell r="AV1789">
            <v>50</v>
          </cell>
          <cell r="AW1789" t="str">
            <v>Ingen kjent effekt</v>
          </cell>
          <cell r="AX1789" t="str">
            <v>Ingen kjent effekt</v>
          </cell>
          <cell r="BC1789" t="str">
            <v>Ingen kjent effekt</v>
          </cell>
          <cell r="BD1789" t="str">
            <v>Ingen kjent effekt</v>
          </cell>
          <cell r="BE1789" t="str">
            <v>no</v>
          </cell>
          <cell r="BF1789" t="str">
            <v>no</v>
          </cell>
          <cell r="BG1789" t="str">
            <v>V</v>
          </cell>
          <cell r="BK1789" t="str">
            <v>temperate_boreal:NorthAndCentralAmerica|temperate_nemoral:NorthAndCentralAmerica|subtropic_unspecified:NorthAndCentralAmerica</v>
          </cell>
          <cell r="BM1789" t="str">
            <v>temperate_boreal:NorthAndCentralAmerica|temperate_nemoral:Europe,NorthAndCentralAmerica|subtropic_unspecified:NorthAndCentralAmerica</v>
          </cell>
          <cell r="BO1789">
            <v>1</v>
          </cell>
          <cell r="BP1789" t="str">
            <v>X</v>
          </cell>
          <cell r="BR1789" t="str">
            <v>RedListCategoryLevel</v>
          </cell>
          <cell r="BT1789">
            <v>1</v>
          </cell>
          <cell r="BW1789" t="str">
            <v>SpreadYearlyIncreaseCalculatedExpansionSpeed</v>
          </cell>
          <cell r="BX1789">
            <v>0</v>
          </cell>
          <cell r="BY1789">
            <v>1</v>
          </cell>
          <cell r="CB1789" t="str">
            <v>T37,T30</v>
          </cell>
          <cell r="CC1789">
            <v>1</v>
          </cell>
          <cell r="CH1789">
            <v>1</v>
          </cell>
          <cell r="CM1789">
            <v>1</v>
          </cell>
          <cell r="CQ1789">
            <v>1</v>
          </cell>
          <cell r="CU1789">
            <v>1</v>
          </cell>
          <cell r="CX1789">
            <v>0</v>
          </cell>
          <cell r="CY1789">
            <v>1</v>
          </cell>
          <cell r="DB1789">
            <v>0</v>
          </cell>
          <cell r="DC1789" t="str">
            <v>Snauskjoldblom &lt;em&gt;Chelone glabra &lt;/em&gt;er en hardfør, flerårig urt fra østlige Nord-Amerika, en del brukt som hagestaude. Det er uvisst om den har frøreproduksjon i Norge, men den har potensial til det, hvis den ikke allerede er etablert med bestand noe sted vi ikke kjenner til.</v>
          </cell>
          <cell r="DD1789" t="str">
            <v>&lt;p&gt;Snauskjoldblom er funnet utafor hager to ganger, i Ho Bergen: Åstveit i 1953, ved bekk i park, og i MR Rauma: Åndalsnes, Øran Vest, på skrotemark brukt til dumping av hageavfall. Det er tvilsomt om arten har reproduksjon og bestand i norsk natur akkurat nå, men den har potensial til det.&lt;/p&gt;</v>
          </cell>
          <cell r="DE1789" t="str">
            <v>Arten er innført hageplante, spredt ut med utkast (MR Rauma) eller kanskje med frø (Ho Bergen).</v>
          </cell>
          <cell r="DF1789" t="str">
            <v>Invasjonspotensialet er lite, med kort (med suikkerhet til begrenset) median levetid og foreløpig ingen ekspansjon. Det er ikke opplysninger nok fra Norge til å anslå noe om framtidig utvikling.</v>
          </cell>
          <cell r="DG1789" t="str">
            <v>Ingen kjent negativ økologisk effekt er knyttet til arten.</v>
          </cell>
          <cell r="DH1789" t="str">
            <v>&lt;p&gt;Snauskjoldblom vurderes til ingen kjent økologisk risiko. Arten reproduserer muligens med frø i Norge, men er ennå ikke kjent med etablert bestand noe sted.&lt;/p&gt;</v>
          </cell>
          <cell r="DI1789">
            <v>0</v>
          </cell>
        </row>
        <row r="1790">
          <cell r="B1790" t="str">
            <v>Corydalis ophiocarpa</v>
          </cell>
          <cell r="C1790" t="str">
            <v>Hook.f. &amp; Thomson</v>
          </cell>
          <cell r="D1790" t="str">
            <v>ranklerkespore</v>
          </cell>
          <cell r="E1790">
            <v>62975</v>
          </cell>
          <cell r="F1790">
            <v>103015</v>
          </cell>
          <cell r="G1790" t="str">
            <v>ExpertGroups/Karplanter/N</v>
          </cell>
          <cell r="H1790" t="str">
            <v>Karplanter</v>
          </cell>
          <cell r="I1790" t="str">
            <v>Karplanter</v>
          </cell>
          <cell r="J1790" t="str">
            <v>AlienSpecie</v>
          </cell>
          <cell r="N1790">
            <v>1</v>
          </cell>
          <cell r="Q1790">
            <v>1</v>
          </cell>
          <cell r="T1790" t="str">
            <v>NK</v>
          </cell>
          <cell r="U1790">
            <v>1</v>
          </cell>
          <cell r="V1790" t="str">
            <v>1,1</v>
          </cell>
          <cell r="AA1790">
            <v>1985</v>
          </cell>
          <cell r="AB1790" t="str">
            <v>terrestrial</v>
          </cell>
          <cell r="AD1790" t="str">
            <v>unknown</v>
          </cell>
          <cell r="AE1790" t="str">
            <v>no</v>
          </cell>
          <cell r="AF1790" t="str">
            <v>unknown</v>
          </cell>
          <cell r="AG1790">
            <v>1985</v>
          </cell>
          <cell r="AH1790" t="str">
            <v>Ro Stavanger: Madlalia</v>
          </cell>
          <cell r="AI1790">
            <v>2</v>
          </cell>
          <cell r="AJ1790" t="str">
            <v>V</v>
          </cell>
          <cell r="AL1790">
            <v>1</v>
          </cell>
          <cell r="AM1790" t="str">
            <v>importDirect</v>
          </cell>
          <cell r="AN1790">
            <v>1</v>
          </cell>
          <cell r="AO1790" t="str">
            <v>introductionEscaped</v>
          </cell>
          <cell r="AP1790" t="str">
            <v>Ve,Ro</v>
          </cell>
          <cell r="AQ1790">
            <v>8</v>
          </cell>
          <cell r="AR1790">
            <v>2</v>
          </cell>
          <cell r="AS1790">
            <v>16</v>
          </cell>
          <cell r="AT1790">
            <v>1</v>
          </cell>
          <cell r="AU1790">
            <v>16</v>
          </cell>
          <cell r="AV1790">
            <v>100</v>
          </cell>
          <cell r="AW1790" t="str">
            <v>Ingen kjent effekt</v>
          </cell>
          <cell r="AX1790" t="str">
            <v>Ingen kjent effekt</v>
          </cell>
          <cell r="BC1790" t="str">
            <v>Ingen kjent effekt</v>
          </cell>
          <cell r="BD1790" t="str">
            <v>Ingen kjent effekt</v>
          </cell>
          <cell r="BE1790" t="str">
            <v>no</v>
          </cell>
          <cell r="BF1790" t="str">
            <v>no</v>
          </cell>
          <cell r="BG1790" t="str">
            <v>V</v>
          </cell>
          <cell r="BK1790" t="str">
            <v>subtropic_highlands:Asia</v>
          </cell>
          <cell r="BM1790" t="str">
            <v>temperate_nemoral:Asia|subtropic_unspecified:Asia|subtropic_highlands:Asia</v>
          </cell>
          <cell r="BO1790">
            <v>1</v>
          </cell>
          <cell r="BR1790" t="str">
            <v>RedListCategoryLevel</v>
          </cell>
          <cell r="BT1790">
            <v>1</v>
          </cell>
          <cell r="BW1790" t="str">
            <v>SpreadYearlyIncreaseCalculatedExpansionSpeed</v>
          </cell>
          <cell r="BX1790">
            <v>0</v>
          </cell>
          <cell r="BY1790">
            <v>1</v>
          </cell>
          <cell r="CB1790" t="str">
            <v>T35,T37</v>
          </cell>
          <cell r="CC1790">
            <v>1</v>
          </cell>
          <cell r="CH1790">
            <v>1</v>
          </cell>
          <cell r="CM1790">
            <v>1</v>
          </cell>
          <cell r="CQ1790">
            <v>1</v>
          </cell>
          <cell r="CU1790">
            <v>1</v>
          </cell>
          <cell r="CX1790">
            <v>0</v>
          </cell>
          <cell r="CY1790">
            <v>1</v>
          </cell>
          <cell r="DB1790">
            <v>0</v>
          </cell>
          <cell r="DC1790" t="str">
            <v>Ranklerkespore &lt;em&gt;Corydalis ophiocarpa&lt;/em&gt; er en toårig art fra Himalaya. Den har frøreproduksjon, og frøene spres med maur over korte distanser.</v>
          </cell>
          <cell r="DD1790" t="str">
            <v>&lt;p&gt;Arten er funnet to steder i Norge, begge stedene med bakgrunn i gartnerier: Ro Stavanger: Madlalia som hageugras 1985 og Vf Stokke: Gjennestad 2000. Arten reproduserer i Norge og danner lokalt små bestander, men synes ikke å ha fullt etablert forekomst foreløpig. Arten er en svært sjeldent brukt hageplante.&lt;/p&gt;</v>
          </cell>
          <cell r="DE1790" t="str">
            <v>Arten er innført som hageplante og funnet noe spredt ut fra gartnerier/planteutsalg. Den har egenspredning ved frø.</v>
          </cell>
          <cell r="DF1790" t="str">
            <v>Invasjonspotensialet er lite, med kort median levetid og ingen beregnbar ekspansjon.</v>
          </cell>
          <cell r="DG1790" t="str">
            <v>Ingen kjent negativ økologisk effekt er knyttet til arten.</v>
          </cell>
          <cell r="DH1790" t="str">
            <v>Ranklerkespore vurderes til ingen kjent økologisk risiko. I forrige vurderingsrunde ble den utelatt fra vurdering på grunn av manglende etablert bestand. En endring i definisjonen av etablering gjør at vi vurderer arten denne gangen.</v>
          </cell>
          <cell r="DI1790">
            <v>0</v>
          </cell>
        </row>
        <row r="1791">
          <cell r="B1791" t="str">
            <v>Draba aizoides</v>
          </cell>
          <cell r="C1791" t="str">
            <v>L.</v>
          </cell>
          <cell r="D1791" t="str">
            <v>karpatrublom</v>
          </cell>
          <cell r="E1791">
            <v>61144</v>
          </cell>
          <cell r="F1791">
            <v>101184</v>
          </cell>
          <cell r="G1791" t="str">
            <v>ExpertGroups/Karplanter/N</v>
          </cell>
          <cell r="H1791" t="str">
            <v>Karplanter</v>
          </cell>
          <cell r="I1791" t="str">
            <v>Karplanter</v>
          </cell>
          <cell r="J1791" t="str">
            <v>AlienSpecie</v>
          </cell>
          <cell r="N1791">
            <v>1</v>
          </cell>
          <cell r="Q1791">
            <v>1</v>
          </cell>
          <cell r="T1791" t="str">
            <v>NK</v>
          </cell>
          <cell r="U1791">
            <v>1</v>
          </cell>
          <cell r="V1791" t="str">
            <v>1,1</v>
          </cell>
          <cell r="AA1791">
            <v>1980</v>
          </cell>
          <cell r="AB1791" t="str">
            <v>terrestrial</v>
          </cell>
          <cell r="AD1791" t="str">
            <v>unknown</v>
          </cell>
          <cell r="AE1791" t="str">
            <v>no</v>
          </cell>
          <cell r="AF1791" t="str">
            <v>unknown</v>
          </cell>
          <cell r="AG1791">
            <v>1980</v>
          </cell>
          <cell r="AH1791" t="str">
            <v>No Saltdal: Junkerdalsura</v>
          </cell>
          <cell r="AI1791">
            <v>10</v>
          </cell>
          <cell r="AJ1791" t="str">
            <v>V</v>
          </cell>
          <cell r="AL1791">
            <v>2</v>
          </cell>
          <cell r="AM1791" t="str">
            <v>importDirect</v>
          </cell>
          <cell r="AN1791">
            <v>2</v>
          </cell>
          <cell r="AO1791" t="str">
            <v>introductionEscaped,introductionReleased</v>
          </cell>
          <cell r="AP1791" t="str">
            <v>Ve,No</v>
          </cell>
          <cell r="AQ1791">
            <v>8</v>
          </cell>
          <cell r="AR1791">
            <v>2</v>
          </cell>
          <cell r="AS1791">
            <v>16</v>
          </cell>
          <cell r="AT1791">
            <v>1</v>
          </cell>
          <cell r="AU1791">
            <v>16</v>
          </cell>
          <cell r="AV1791">
            <v>50</v>
          </cell>
          <cell r="AW1791" t="str">
            <v>Ingen kjent effekt</v>
          </cell>
          <cell r="AX1791" t="str">
            <v>Ingen kjent effekt</v>
          </cell>
          <cell r="BC1791" t="str">
            <v>Ingen kjent effekt</v>
          </cell>
          <cell r="BD1791" t="str">
            <v>Ingen kjent effekt</v>
          </cell>
          <cell r="BE1791" t="str">
            <v>no</v>
          </cell>
          <cell r="BF1791" t="str">
            <v>no</v>
          </cell>
          <cell r="BG1791" t="str">
            <v>V</v>
          </cell>
          <cell r="BK1791" t="str">
            <v>temperate_nemoral:Europe|subtropic_mediterranean:Europe,Asia</v>
          </cell>
          <cell r="BM1791" t="str">
            <v>temperate_boreal:Europe|temperate_nemoral:Europe|subtropic_mediterranean:Europe,Asia</v>
          </cell>
          <cell r="BO1791">
            <v>1</v>
          </cell>
          <cell r="BR1791" t="str">
            <v>RedListCategoryLevel</v>
          </cell>
          <cell r="BT1791">
            <v>1</v>
          </cell>
          <cell r="BW1791" t="str">
            <v>SpreadYearlyIncreaseCalculatedExpansionSpeed</v>
          </cell>
          <cell r="BX1791">
            <v>0</v>
          </cell>
          <cell r="BY1791">
            <v>1</v>
          </cell>
          <cell r="CB1791" t="str">
            <v>T43,T16</v>
          </cell>
          <cell r="CC1791">
            <v>1</v>
          </cell>
          <cell r="CH1791">
            <v>1</v>
          </cell>
          <cell r="CM1791">
            <v>1</v>
          </cell>
          <cell r="CQ1791">
            <v>1</v>
          </cell>
          <cell r="CU1791">
            <v>1</v>
          </cell>
          <cell r="CX1791">
            <v>0</v>
          </cell>
          <cell r="CY1791">
            <v>1</v>
          </cell>
          <cell r="DB1791">
            <v>0</v>
          </cell>
          <cell r="DC1791" t="str">
            <v>Karpatrublom &lt;i&gt;Draba aizoides&lt;/i&gt; er en flerårig art som opprinnelig kommer fra fjell i Mellom- og Sør-Europa (og med nært beslektete arter i Lilleasia). Arten formerer seg seksuelt med frø og kan være for varmekrevende til å reprodusere særlig effektivt i Norge.&lt;br/&gt;&lt;i&gt;Draba aizoides&lt;/i&gt; høres til en komplisert gruppe (seksjon &lt;i&gt;Aizopsis&lt;/i&gt;) med hele 17 arter akseptert (Walters &amp; Akeroyd 1993). Det er uvisst hvilken av disse artene det norske materialet hører til.</v>
          </cell>
          <cell r="DD1791" t="str">
            <v>Karpatrublom er dokumentert to steder i Norge: i Vf Larvik: Brunlanes i 1985: "Brunlafeltet (boligfelt", c. 2-3 km NW f Stavern, noen få eks. på gresslette 50-60 m fra nærmeste bebyggelse. Observert på Brunlafeltet de siste tre år." og i No Saltdalen: Junkerdalsura 1980. Sistnevnte er ikke belagt, men stammer fra en opplysning fra Mats G. Nettelbladt.</v>
          </cell>
          <cell r="DE1791" t="str">
            <v>Arten er spredt fra beplantning ved ett tilfelle og tilsiktet utsådd/plantet ved et annet. Den kan ha selvstendig reproduserende bestand på minst ett av disse stedene.</v>
          </cell>
          <cell r="DF1791" t="str">
            <v>Artens invasjonspotensial er lite, med minste skår på forventet median levetid og ingen ekspansjon.</v>
          </cell>
          <cell r="DG1791" t="str">
            <v>Det er ingen kjente negative økologiske effekter knyttet til arten.</v>
          </cell>
          <cell r="DH1791" t="str">
            <v>Karpatrublom vurderes til ingen kjent risiko i norsk natur: den har verken invasjonspotensial eller kjente negative økologiske effekter.</v>
          </cell>
          <cell r="DI1791">
            <v>1</v>
          </cell>
        </row>
        <row r="1792">
          <cell r="B1792" t="str">
            <v>Duchesnea indica</v>
          </cell>
          <cell r="C1792" t="str">
            <v>(Jacks.) Focke</v>
          </cell>
          <cell r="D1792" t="str">
            <v>narrebær</v>
          </cell>
          <cell r="E1792">
            <v>86669</v>
          </cell>
          <cell r="F1792">
            <v>129590</v>
          </cell>
          <cell r="G1792" t="str">
            <v>ExpertGroups/Karplanter/N</v>
          </cell>
          <cell r="H1792" t="str">
            <v>Karplanter</v>
          </cell>
          <cell r="I1792" t="str">
            <v>Karplanter</v>
          </cell>
          <cell r="J1792" t="str">
            <v>AlienSpecie</v>
          </cell>
          <cell r="N1792">
            <v>1</v>
          </cell>
          <cell r="Q1792">
            <v>1</v>
          </cell>
          <cell r="T1792" t="str">
            <v>NK</v>
          </cell>
          <cell r="U1792">
            <v>1</v>
          </cell>
          <cell r="V1792" t="str">
            <v>1,1</v>
          </cell>
          <cell r="X1792">
            <v>1</v>
          </cell>
          <cell r="Y1792">
            <v>1</v>
          </cell>
          <cell r="Z1792">
            <v>1</v>
          </cell>
          <cell r="AA1792">
            <v>1995</v>
          </cell>
          <cell r="AB1792" t="str">
            <v>terrestrial</v>
          </cell>
          <cell r="AD1792" t="str">
            <v>unknown</v>
          </cell>
          <cell r="AE1792" t="str">
            <v>yes</v>
          </cell>
          <cell r="AF1792" t="str">
            <v>unknown</v>
          </cell>
          <cell r="AG1792">
            <v>2009</v>
          </cell>
          <cell r="AH1792" t="str">
            <v>Bu Drammen: Strømsø</v>
          </cell>
          <cell r="AI1792">
            <v>5</v>
          </cell>
          <cell r="AJ1792" t="str">
            <v>V</v>
          </cell>
          <cell r="AK1792" t="str">
            <v>V</v>
          </cell>
          <cell r="AL1792">
            <v>1</v>
          </cell>
          <cell r="AM1792" t="str">
            <v>importDirect</v>
          </cell>
          <cell r="AN1792">
            <v>2</v>
          </cell>
          <cell r="AO1792" t="str">
            <v>introductionEscaped</v>
          </cell>
          <cell r="AP1792" t="str">
            <v>Bu,Ve</v>
          </cell>
          <cell r="AQ1792">
            <v>8</v>
          </cell>
          <cell r="AR1792">
            <v>2</v>
          </cell>
          <cell r="AS1792">
            <v>16</v>
          </cell>
          <cell r="AT1792">
            <v>1</v>
          </cell>
          <cell r="AU1792">
            <v>32</v>
          </cell>
          <cell r="AV1792">
            <v>100</v>
          </cell>
          <cell r="AW1792" t="str">
            <v>Ingen kjent effekt</v>
          </cell>
          <cell r="AX1792" t="str">
            <v>Ingen kjent effekt</v>
          </cell>
          <cell r="BC1792" t="str">
            <v>Ingen kjent effekt</v>
          </cell>
          <cell r="BD1792" t="str">
            <v>Ingen kjent effekt</v>
          </cell>
          <cell r="BE1792" t="str">
            <v>no</v>
          </cell>
          <cell r="BF1792" t="str">
            <v>no</v>
          </cell>
          <cell r="BG1792" t="str">
            <v>V</v>
          </cell>
          <cell r="BK1792" t="str">
            <v>temperate_nemoral:Asia|temperate_dry:Asia|subtropic_dry:Asia</v>
          </cell>
          <cell r="BM1792" t="str">
            <v>temperate_nemoral:Europe,Asia,Oceania,NorthAndCentralAmerica|temperate_dry:Asia|subtropic_mediterranean:Europe,Oceania,NorthAndCentralAmerica|subtropic_dry:Asia,Africa|subtropic_caperegion:Africa</v>
          </cell>
          <cell r="BO1792">
            <v>1</v>
          </cell>
          <cell r="BP1792" t="str">
            <v>X</v>
          </cell>
          <cell r="BR1792" t="str">
            <v>RedListCategoryLevel</v>
          </cell>
          <cell r="BT1792">
            <v>1</v>
          </cell>
          <cell r="BW1792" t="str">
            <v>SpreadYearlyIncreaseCalculatedExpansionSpeed</v>
          </cell>
          <cell r="BX1792">
            <v>35.53</v>
          </cell>
          <cell r="BY1792">
            <v>1</v>
          </cell>
          <cell r="CB1792" t="str">
            <v>T42,T39</v>
          </cell>
          <cell r="CC1792">
            <v>1</v>
          </cell>
          <cell r="CH1792">
            <v>1</v>
          </cell>
          <cell r="CM1792">
            <v>1</v>
          </cell>
          <cell r="CQ1792">
            <v>1</v>
          </cell>
          <cell r="CU1792">
            <v>1</v>
          </cell>
          <cell r="CX1792">
            <v>0</v>
          </cell>
          <cell r="CY1792">
            <v>1</v>
          </cell>
          <cell r="DB1792">
            <v>0</v>
          </cell>
          <cell r="DC1792" t="str">
            <v>Narrebær &lt;em&gt;Duchesnea indica &lt;/em&gt;er en varmekrevende art fra sørlige deler av Asia og kan trolig neppe reprodusere med frø i Norge foreløpig. Den har imidlertid et meget effektivt utløper-system og kan danne store, overvintrende kloner.</v>
          </cell>
          <cell r="DD1792" t="str">
            <v>&lt;p&gt;Arten er funnet tre steder i landet. For de to første funnene - i Vf Larvik: Stensnes gartneri 1995 og Vf Stokke: Gjennestad gartnerskole 1998 - er det ingen opplysninger om videre utvikling. Planten som ble funnet på Strømsø i Bu Drammen i 2009 dannet allerede en stor klon i kanten mellom hage og gate og har økt siden (sist observert høsten 2011). &lt;/p&gt;</v>
          </cell>
          <cell r="DE1792" t="str">
            <v>Funnene representerer trolig utvoksning fra hager og gjenstående materiale fra planteskoler (selv om det er angitt at den ikke ble dyrket ved &amp;#233:n av de to aktuelle planteskolene).</v>
          </cell>
          <cell r="DF1792" t="str">
            <v>Invasjonspotensialet er lite, med kort (til begrenset) median levetid og ingen reell ekspansjon. Arten har et begrenset potensial i Norge, men kan trolig danne stabile bestander ved vegetativ formering.</v>
          </cell>
          <cell r="DG1792" t="str">
            <v>Narrebær har åpenbart ingen negativ økologisk effekt i Norge per i dag med sin ene semi-stabile forekomst på en gate/hagekant i Bu Drammen. Arten anses som en av de mest invasive planteartene på R&amp;#233:union (Baret et al. 2006), men det er neppe relevant for oss. Den omtales imidlertid som invasiv også flere steder i Mellom-Europa, inkludert i Belgia hvor den også ser ut til å ha frøspredning. Det kan dermed ikke utelukkes at arten også kan spre seg i Norge i et 50 års-perspektiv. Littschwager et al. (2010) har vist at narrebær er svært konkurransedyktig i nitrogenrike habitater, og at den der kan utkonkurrere hjemlig &lt;i&gt;Fragaria vesca&lt;/i&gt;.</v>
          </cell>
          <cell r="DH1792" t="str">
            <v>&lt;p&gt;Narrebær vurderes til ingen kjent risiko i norsk natur basert på at den foreløpig kun er kjent fra &amp;#233:n semi-stabil forekomst i Bu Drammen og dermed har et lavt invasjonspotensial. Data fra Europa antyder derimot at den har et potensial for å bli invasiv og dessuten kan utkonkurrere hjemlig &lt;i&gt;Fragaria vesca&lt;/i&gt;. Inntil den etablerer seg bedre i Norge, kan vi ikke føre den opp i høgere risikoklasse.&lt;/p&gt;&lt;p&gt;&lt;br/&gt;&lt;/p&gt;&lt;p&gt; &lt;/p&gt;</v>
          </cell>
          <cell r="DI1792">
            <v>3</v>
          </cell>
        </row>
        <row r="1793">
          <cell r="B1793" t="str">
            <v>Gagea pratensis</v>
          </cell>
          <cell r="C1793" t="str">
            <v>(Pers.) Dumort.</v>
          </cell>
          <cell r="D1793" t="str">
            <v>enggullstjerne</v>
          </cell>
          <cell r="E1793">
            <v>133332</v>
          </cell>
          <cell r="F1793">
            <v>99579</v>
          </cell>
          <cell r="G1793" t="str">
            <v>ExpertGroups/Karplanter/N</v>
          </cell>
          <cell r="H1793" t="str">
            <v>Karplanter</v>
          </cell>
          <cell r="I1793" t="str">
            <v>Karplanter</v>
          </cell>
          <cell r="J1793" t="str">
            <v>AlienSpecie</v>
          </cell>
          <cell r="N1793">
            <v>2</v>
          </cell>
          <cell r="Q1793">
            <v>1</v>
          </cell>
          <cell r="T1793" t="str">
            <v>LO</v>
          </cell>
          <cell r="U1793">
            <v>2</v>
          </cell>
          <cell r="V1793" t="str">
            <v>2A,1</v>
          </cell>
          <cell r="X1793">
            <v>2</v>
          </cell>
          <cell r="Y1793">
            <v>3</v>
          </cell>
          <cell r="Z1793">
            <v>1</v>
          </cell>
          <cell r="AA1793">
            <v>1912</v>
          </cell>
          <cell r="AB1793" t="str">
            <v>terrestrial</v>
          </cell>
          <cell r="AD1793" t="str">
            <v>origin,unknown</v>
          </cell>
          <cell r="AE1793" t="str">
            <v>yes</v>
          </cell>
          <cell r="AF1793" t="str">
            <v>unknown</v>
          </cell>
          <cell r="AG1793">
            <v>1912</v>
          </cell>
          <cell r="AH1793" t="str">
            <v>Oslo: Tøyen, Botanisk hage</v>
          </cell>
          <cell r="AI1793">
            <v>5</v>
          </cell>
          <cell r="AJ1793" t="str">
            <v>V</v>
          </cell>
          <cell r="AL1793">
            <v>1</v>
          </cell>
          <cell r="AM1793" t="str">
            <v>importDirect</v>
          </cell>
          <cell r="AN1793">
            <v>1</v>
          </cell>
          <cell r="AO1793" t="str">
            <v>introductionTransportpollution</v>
          </cell>
          <cell r="AP1793" t="str">
            <v>OsA</v>
          </cell>
          <cell r="AQ1793">
            <v>8</v>
          </cell>
          <cell r="AR1793">
            <v>2</v>
          </cell>
          <cell r="AS1793">
            <v>16</v>
          </cell>
          <cell r="AT1793">
            <v>1</v>
          </cell>
          <cell r="AU1793">
            <v>16</v>
          </cell>
          <cell r="AV1793">
            <v>100</v>
          </cell>
          <cell r="AW1793" t="str">
            <v>Ingen kjent effekt</v>
          </cell>
          <cell r="AX1793" t="str">
            <v>Ingen kjent effekt</v>
          </cell>
          <cell r="BC1793" t="str">
            <v>Ingen kjent effekt</v>
          </cell>
          <cell r="BD1793" t="str">
            <v>Ingen kjent effekt</v>
          </cell>
          <cell r="BE1793" t="str">
            <v>no</v>
          </cell>
          <cell r="BF1793" t="str">
            <v>no</v>
          </cell>
          <cell r="BG1793" t="str">
            <v>V</v>
          </cell>
          <cell r="BK1793" t="str">
            <v>temperate_nemoral:Europe|subtropic_mediterranean:Europe</v>
          </cell>
          <cell r="BM1793" t="str">
            <v>temperate_nemoral:Europe|subtropic_mediterranean:Europe</v>
          </cell>
          <cell r="BO1793">
            <v>3</v>
          </cell>
          <cell r="BR1793" t="str">
            <v>RedListCategoryLevel</v>
          </cell>
          <cell r="BT1793">
            <v>1</v>
          </cell>
          <cell r="BW1793" t="str">
            <v>SpreadYearlyIncreaseObservations</v>
          </cell>
          <cell r="BX1793">
            <v>30</v>
          </cell>
          <cell r="BY1793">
            <v>1</v>
          </cell>
          <cell r="CB1793" t="str">
            <v>T42,T43,T40</v>
          </cell>
          <cell r="CC1793">
            <v>1</v>
          </cell>
          <cell r="CH1793">
            <v>1</v>
          </cell>
          <cell r="CM1793">
            <v>1</v>
          </cell>
          <cell r="CQ1793">
            <v>1</v>
          </cell>
          <cell r="CU1793">
            <v>1</v>
          </cell>
          <cell r="CX1793">
            <v>0</v>
          </cell>
          <cell r="CY1793">
            <v>1</v>
          </cell>
          <cell r="DB1793">
            <v>0</v>
          </cell>
          <cell r="DC1793" t="str">
            <v>Enggullstjerne &lt;em&gt;Gagea pratensis&lt;/em&gt; kommer opprinnelig fra Europa nord til Sør-Skandinavia og er en flerårig laukplante der laukene deler seg og formerer planten. Planten har også rikelig frøsetting. Frøene spres med maur over korte distanser.</v>
          </cell>
          <cell r="DD1793" t="str">
            <v>&lt;p&gt;Arten kom med nokså stor sikkerhet inn som dyrket i Botanisk hage i Oslo, der den ble funnet som forvillet første gang i 1912. Den har etablert seg godt og opptrer i middels store mengder hvert år. Arten er senere funnet ved det tidligere Olsens enkes gartneri på Bestum fra 1946, trolig kommet inn med gartnerivarer, og i veikanter, plen og rabatter på UMBs område i Ak Ås fra 1980.&lt;/p&gt;</v>
          </cell>
          <cell r="DE1793" t="str">
            <v>Arten er trolig kommet inn som dyrkning og forvillet derfra eller kan også ha kommet inn med såfrø. Den er godt etablert og sprer seg også med frø i naturen.</v>
          </cell>
          <cell r="DF1793" t="str">
            <v>Invasjonspotensialet til arten er begrenset, som en kombinasjon mellom moderat lang levetid, men låg ekspansjonshastighet. Arten er veletablert, men nesten uten spredning.</v>
          </cell>
          <cell r="DG1793" t="str">
            <v>Det er ingen kjente negative økologiske effekter knyttet til arten. Den visner tidlig ned og etablerer seg nesten bare i plen, blomsterbed og grasmatter ved bebyggelse.</v>
          </cell>
          <cell r="DH1793" t="str">
            <v>&lt;p&gt;Enggullstjerne vurderes til låg økologisk risiko på grunn av mellom et begrenset invasjonspotensial og ingen kjente negative økologiske effekter.&lt;/p&gt;&lt;p&gt;&lt;br/&gt;&lt;/p&gt;</v>
          </cell>
          <cell r="DI1793">
            <v>0</v>
          </cell>
        </row>
        <row r="1794">
          <cell r="B1794" t="str">
            <v>Lonicera sempervirens</v>
          </cell>
          <cell r="C1794" t="str">
            <v>L.</v>
          </cell>
          <cell r="D1794" t="str">
            <v>trompetkaprifol</v>
          </cell>
          <cell r="E1794">
            <v>84826</v>
          </cell>
          <cell r="F1794">
            <v>127963</v>
          </cell>
          <cell r="G1794" t="str">
            <v>ExpertGroups/Karplanter/N</v>
          </cell>
          <cell r="H1794" t="str">
            <v>Karplanter</v>
          </cell>
          <cell r="I1794" t="str">
            <v>Karplanter</v>
          </cell>
          <cell r="J1794" t="str">
            <v>AlienSpecie</v>
          </cell>
          <cell r="N1794">
            <v>1</v>
          </cell>
          <cell r="Q1794">
            <v>1</v>
          </cell>
          <cell r="T1794" t="str">
            <v>NK</v>
          </cell>
          <cell r="U1794">
            <v>1</v>
          </cell>
          <cell r="V1794" t="str">
            <v>1,1</v>
          </cell>
          <cell r="X1794">
            <v>1</v>
          </cell>
          <cell r="Y1794">
            <v>1</v>
          </cell>
          <cell r="Z1794">
            <v>1</v>
          </cell>
          <cell r="AA1794">
            <v>2001</v>
          </cell>
          <cell r="AB1794" t="str">
            <v>terrestrial</v>
          </cell>
          <cell r="AD1794" t="str">
            <v>unknown</v>
          </cell>
          <cell r="AE1794" t="str">
            <v>yes</v>
          </cell>
          <cell r="AF1794" t="str">
            <v>unknown</v>
          </cell>
          <cell r="AG1794">
            <v>2016</v>
          </cell>
          <cell r="AH1794" t="str">
            <v>Ak Bærum: Sandvika</v>
          </cell>
          <cell r="AI1794">
            <v>15</v>
          </cell>
          <cell r="AJ1794" t="str">
            <v>V</v>
          </cell>
          <cell r="AL1794">
            <v>1</v>
          </cell>
          <cell r="AM1794" t="str">
            <v>importDirect</v>
          </cell>
          <cell r="AN1794">
            <v>2</v>
          </cell>
          <cell r="AO1794" t="str">
            <v>introductionEscaped</v>
          </cell>
          <cell r="AP1794" t="str">
            <v>OsA,Aa</v>
          </cell>
          <cell r="AQ1794">
            <v>8</v>
          </cell>
          <cell r="AR1794">
            <v>2</v>
          </cell>
          <cell r="AS1794">
            <v>16</v>
          </cell>
          <cell r="AT1794">
            <v>1</v>
          </cell>
          <cell r="AU1794">
            <v>32</v>
          </cell>
          <cell r="AV1794">
            <v>100</v>
          </cell>
          <cell r="AW1794" t="str">
            <v>Ingen kjent effekt</v>
          </cell>
          <cell r="AX1794" t="str">
            <v>Ingen kjent effekt</v>
          </cell>
          <cell r="BC1794" t="str">
            <v>Ingen kjent effekt</v>
          </cell>
          <cell r="BD1794" t="str">
            <v>Ingen kjent effekt</v>
          </cell>
          <cell r="BE1794" t="str">
            <v>no</v>
          </cell>
          <cell r="BF1794" t="str">
            <v>no</v>
          </cell>
          <cell r="BG1794" t="str">
            <v>V</v>
          </cell>
          <cell r="BK1794" t="str">
            <v>temperate_nemoral:NorthAndCentralAmerica|subtropic_humid:NorthAndCentralAmerica</v>
          </cell>
          <cell r="BM1794" t="str">
            <v>temperate_nemoral:Europe,NorthAndCentralAmerica|subtropic_humid:NorthAndCentralAmerica</v>
          </cell>
          <cell r="BO1794">
            <v>1</v>
          </cell>
          <cell r="BP1794" t="str">
            <v>X</v>
          </cell>
          <cell r="BR1794" t="str">
            <v>RedListCategoryLevel</v>
          </cell>
          <cell r="BT1794">
            <v>1</v>
          </cell>
          <cell r="BW1794" t="str">
            <v>SpreadYearlyIncreaseCalculatedExpansionSpeed</v>
          </cell>
          <cell r="BX1794">
            <v>0</v>
          </cell>
          <cell r="BY1794">
            <v>1</v>
          </cell>
          <cell r="CB1794" t="str">
            <v>T40,T35</v>
          </cell>
          <cell r="CC1794">
            <v>1</v>
          </cell>
          <cell r="CH1794">
            <v>1</v>
          </cell>
          <cell r="CM1794">
            <v>1</v>
          </cell>
          <cell r="CQ1794">
            <v>1</v>
          </cell>
          <cell r="CU1794">
            <v>1</v>
          </cell>
          <cell r="CX1794">
            <v>0</v>
          </cell>
          <cell r="CY1794">
            <v>1</v>
          </cell>
          <cell r="DB1794">
            <v>0</v>
          </cell>
          <cell r="DC1794" t="str">
            <v>Trompetkaprifol &lt;em&gt;Lonicera sempervirens &lt;/em&gt;stammer fra østlige USA og Canada. Den er innført som prydbusk, og det er uvisst om den frøreproduserer i Norge. Fruktene er saftige bær som spres av fugl.</v>
          </cell>
          <cell r="DD1794" t="str">
            <v>&lt;p&gt;Det er ingen videre opplysning om det første funnet i 2001 i Arendal: Staubøsenteret, dvs. at vi ikke vet om det skyldes hageutkast eller spiring fra frø. En større klon er observert i Ak Bærum: Sandvika (R. Elven, pers. obs.). Arten er noe varmekrevende og vil trolig, i beste fall, kunne reprodusere bare på søndre Østlandet, Sørlandet og sørlige deler av Vestlandet.&lt;/p&gt;</v>
          </cell>
          <cell r="DE1794" t="str">
            <v>Arten dyrkes som prydplante og kan kanskje spre seg fra dyrkning med fugl som sprer fruktene.</v>
          </cell>
          <cell r="DF1794" t="str">
            <v>Foreløpig er invasjonspotensialet lite, med kort (med usikkerhet til begrenset) median levetid og liten ekspansjonshastighet. Den angis også som en meget sjelden hagerømling i Belgia (Manual of the Alien Plants of Belgium). Den angis imidlertid som "invasiv" i deler av USA (Invasive Plants of the United States), men det ser først og fremst ut til å være i sørlige deler og dermed ikke relevant for oss foreløpig.</v>
          </cell>
          <cell r="DG1794" t="str">
            <v>Det er ingen kjente negative økologiske effekter knyttet til arten.</v>
          </cell>
          <cell r="DH1794" t="str">
            <v>Kaprifol-arten &lt;i&gt;Lonicera sempervirens&lt;/i&gt; vurderes til ingen kjent økologisk risiko i Norge på grunn av kombinasjonen mellom et lavt invasjonspotensial og ingen kjente negative økologiske effekter.</v>
          </cell>
          <cell r="DI1794">
            <v>2</v>
          </cell>
        </row>
        <row r="1795">
          <cell r="B1795" t="str">
            <v>Oenothera canovirens</v>
          </cell>
          <cell r="C1795" t="str">
            <v>Steele</v>
          </cell>
          <cell r="D1795" t="str">
            <v>grånattlys</v>
          </cell>
          <cell r="E1795">
            <v>134858</v>
          </cell>
          <cell r="F1795">
            <v>102856</v>
          </cell>
          <cell r="G1795" t="str">
            <v>ExpertGroups/Karplanter/N</v>
          </cell>
          <cell r="H1795" t="str">
            <v>Karplanter</v>
          </cell>
          <cell r="I1795" t="str">
            <v>Karplanter</v>
          </cell>
          <cell r="J1795" t="str">
            <v>AlienSpecie</v>
          </cell>
          <cell r="N1795">
            <v>1</v>
          </cell>
          <cell r="Q1795">
            <v>1</v>
          </cell>
          <cell r="T1795" t="str">
            <v>NK</v>
          </cell>
          <cell r="U1795">
            <v>1</v>
          </cell>
          <cell r="V1795" t="str">
            <v>1,1</v>
          </cell>
          <cell r="X1795">
            <v>2</v>
          </cell>
          <cell r="Y1795">
            <v>2</v>
          </cell>
          <cell r="Z1795">
            <v>1</v>
          </cell>
          <cell r="AA1795">
            <v>1895</v>
          </cell>
          <cell r="AB1795" t="str">
            <v>terrestrial</v>
          </cell>
          <cell r="AD1795" t="str">
            <v>unknown</v>
          </cell>
          <cell r="AE1795" t="str">
            <v>yes</v>
          </cell>
          <cell r="AF1795" t="str">
            <v>unknown</v>
          </cell>
          <cell r="AG1795">
            <v>1950</v>
          </cell>
          <cell r="AH1795" t="str">
            <v>Øf Råde: "Agnæs, på tørr grasbakke, naturalisert"</v>
          </cell>
          <cell r="AI1795">
            <v>2</v>
          </cell>
          <cell r="AJ1795" t="str">
            <v>V</v>
          </cell>
          <cell r="AN1795">
            <v>2</v>
          </cell>
          <cell r="AO1795" t="str">
            <v>introductionTransportpollution</v>
          </cell>
          <cell r="AP1795" t="str">
            <v>Ve,Te,Va</v>
          </cell>
          <cell r="AQ1795">
            <v>8</v>
          </cell>
          <cell r="AR1795">
            <v>2</v>
          </cell>
          <cell r="AS1795">
            <v>16</v>
          </cell>
          <cell r="AT1795">
            <v>1</v>
          </cell>
          <cell r="AU1795">
            <v>16</v>
          </cell>
          <cell r="AV1795">
            <v>90</v>
          </cell>
          <cell r="AW1795" t="str">
            <v>Ingen kjent effekt</v>
          </cell>
          <cell r="AX1795" t="str">
            <v>Ingen kjent effekt</v>
          </cell>
          <cell r="BC1795" t="str">
            <v>Ingen kjent effekt</v>
          </cell>
          <cell r="BD1795" t="str">
            <v>Ingen kjent effekt</v>
          </cell>
          <cell r="BE1795" t="str">
            <v>no</v>
          </cell>
          <cell r="BF1795" t="str">
            <v>no</v>
          </cell>
          <cell r="BG1795" t="str">
            <v>V</v>
          </cell>
          <cell r="BK1795" t="str">
            <v>temperate_nemoral:NorthAndCentralAmerica</v>
          </cell>
          <cell r="BM1795" t="str">
            <v>temperate_boreal:Europe|temperate_nemoral:Europe,NorthAndCentralAmerica</v>
          </cell>
          <cell r="BO1795">
            <v>1</v>
          </cell>
          <cell r="BR1795" t="str">
            <v>RedListCategoryLevel</v>
          </cell>
          <cell r="BT1795">
            <v>1</v>
          </cell>
          <cell r="BW1795" t="str">
            <v>SpreadYearlyIncreaseCalculatedExpansionSpeed</v>
          </cell>
          <cell r="BX1795">
            <v>0</v>
          </cell>
          <cell r="BY1795">
            <v>1</v>
          </cell>
          <cell r="CB1795" t="str">
            <v>T40,T35,T45,T45</v>
          </cell>
          <cell r="CC1795">
            <v>1</v>
          </cell>
          <cell r="CH1795">
            <v>1</v>
          </cell>
          <cell r="CM1795">
            <v>1</v>
          </cell>
          <cell r="CQ1795">
            <v>1</v>
          </cell>
          <cell r="CU1795">
            <v>1</v>
          </cell>
          <cell r="CX1795">
            <v>0</v>
          </cell>
          <cell r="CY1795">
            <v>1</v>
          </cell>
          <cell r="DB1795">
            <v>0</v>
          </cell>
          <cell r="DC1795" t="str">
            <v>Grånattlys &lt;em&gt;Oenothera canovirens &lt;/em&gt;er en toårig art fra Nord-Amerika og er innført i Europa (Rostanski &amp; Karlsson 2010). Arten har frøreproduksjon.</v>
          </cell>
          <cell r="DD1795" t="str">
            <v>&lt;p&gt;Grånattlys ble første gang observert i 1895 i Ak Bærum: Stabekk, i 3dje års eng. Etter dette har det vært tilfeldige og spredte funn i Ho Bergen: Heggernes mølle 1920, Oslo: Storo gartneri 1929, Te Kragerø: Vafoss 1933, ST Skaun: Pienes mølle 1934, Øf Råde: Agnes 1950. VA Søgne: Vest-Agder landbruksskole 1961, Te Porsgrunn: Skrukkerød 1972 og Kragerø: Årøsvingen 1989, og sist i Vf Larvik: Revet 2001. Det er ingen gjenfunn i datamaterialet, noe som tyder på at ingen av disse forekomstene har vært av stabil art.&lt;/p&gt;</v>
          </cell>
          <cell r="DE1795" t="str">
            <v>Arten synes å ha kommet til Norge inn med grasfrø, ved møller og med ulike transporter på skroteplasser (grasfrø, korn, gartnerivarer).</v>
          </cell>
          <cell r="DF1795" t="str">
            <v>Arten er i grenseland for om den i det hele tatt kan sies å være etablert: ingen av de tidligere funnene er gjenfunnet, og kun observasjonen fra Øf Råde i 1950 tyder på lokal reproduksjon ("rikelig"). Det er kun &amp;#233:n rapport av arten etter år 2000, og den er angitt i Vestfold (ved forrige risikovurdering i 2012 ble det angitt tre rapporter fra Vestfold: det har trolig vært noen ombestemmelser siden den gang). Den kan nok ha potensial i Norge, men det er mulig den er begrenset av lav innførsel. Invasjonspotensialet ser dermed ut til å være forsvinnende lite.</v>
          </cell>
          <cell r="DG1795" t="str">
            <v>Det er ingen kjente negative økologiske effekter knyttet til grånattlys&lt;i&gt;.&lt;/i&gt;</v>
          </cell>
          <cell r="DH1795" t="str">
            <v>&lt;p&gt;Grånattlys har knapt etablert noen stabil forekomst i Norge, men har potensial til å gjøre det. Det er mulig den er begrenset av innførselen. Den vurderes til ingen kjent økologisk risiko på grunn av lavt invasjonspotensial kombinert med ingen kjente negative økologiske effekter. &lt;br/&gt;&lt;/p&gt;</v>
          </cell>
          <cell r="DI1795">
            <v>1</v>
          </cell>
        </row>
        <row r="1796">
          <cell r="B1796" t="str">
            <v>Parietaria judaica</v>
          </cell>
          <cell r="C1796" t="str">
            <v>L.</v>
          </cell>
          <cell r="D1796" t="str">
            <v>blidnesle</v>
          </cell>
          <cell r="E1796">
            <v>135132</v>
          </cell>
          <cell r="F1796">
            <v>103535</v>
          </cell>
          <cell r="G1796" t="str">
            <v>ExpertGroups/Karplanter/N</v>
          </cell>
          <cell r="H1796" t="str">
            <v>Karplanter</v>
          </cell>
          <cell r="I1796" t="str">
            <v>Karplanter</v>
          </cell>
          <cell r="J1796" t="str">
            <v>AlienSpecie</v>
          </cell>
          <cell r="N1796">
            <v>1</v>
          </cell>
          <cell r="Q1796">
            <v>1</v>
          </cell>
          <cell r="T1796" t="str">
            <v>NK</v>
          </cell>
          <cell r="U1796">
            <v>1</v>
          </cell>
          <cell r="V1796" t="str">
            <v>1,1</v>
          </cell>
          <cell r="AA1796">
            <v>1869</v>
          </cell>
          <cell r="AB1796" t="str">
            <v>terrestrial</v>
          </cell>
          <cell r="AD1796" t="str">
            <v>origin,unknown</v>
          </cell>
          <cell r="AE1796" t="str">
            <v>no</v>
          </cell>
          <cell r="AF1796" t="str">
            <v>unknown</v>
          </cell>
          <cell r="AG1796">
            <v>2011</v>
          </cell>
          <cell r="AH1796" t="str">
            <v>Oslo: Majorstua</v>
          </cell>
          <cell r="AI1796">
            <v>5</v>
          </cell>
          <cell r="AJ1796" t="str">
            <v>V</v>
          </cell>
          <cell r="AN1796">
            <v>2</v>
          </cell>
          <cell r="AO1796" t="str">
            <v>introductionTransportpollution,introductionStowaway</v>
          </cell>
          <cell r="AP1796" t="str">
            <v>OsA</v>
          </cell>
          <cell r="AQ1796">
            <v>8</v>
          </cell>
          <cell r="AR1796">
            <v>2</v>
          </cell>
          <cell r="AS1796">
            <v>16</v>
          </cell>
          <cell r="AT1796">
            <v>1</v>
          </cell>
          <cell r="AU1796">
            <v>48</v>
          </cell>
          <cell r="AV1796">
            <v>100</v>
          </cell>
          <cell r="AW1796" t="str">
            <v>Pollenet er allergent.</v>
          </cell>
          <cell r="AX1796" t="str">
            <v>Ingen kjent effekt</v>
          </cell>
          <cell r="BC1796" t="str">
            <v>Ingen kjent effekt</v>
          </cell>
          <cell r="BD1796" t="str">
            <v>Ingen kjent effekt</v>
          </cell>
          <cell r="BE1796" t="str">
            <v>no</v>
          </cell>
          <cell r="BF1796" t="str">
            <v>yes</v>
          </cell>
          <cell r="BG1796" t="str">
            <v>V</v>
          </cell>
          <cell r="BK1796" t="str">
            <v>temperate_nemoral:Europe|temperate_dry:Asia|subtropic_mediterranean:Europe,Asia,Africa</v>
          </cell>
          <cell r="BM1796" t="str">
            <v>temperate_nemoral:Europe,Oceania|temperate_dry:Asia|subtropic_unspecified:Europe,Asia,Africa,NorthAndCentralAmerica|subtropic_mediterranean:Europe,Asia,Africa,Oceania,NorthAndCentralAmerica</v>
          </cell>
          <cell r="BO1796">
            <v>1</v>
          </cell>
          <cell r="BP1796" t="str">
            <v>X</v>
          </cell>
          <cell r="BR1796" t="str">
            <v>RedListCategoryLevel</v>
          </cell>
          <cell r="BT1796">
            <v>1</v>
          </cell>
          <cell r="BW1796" t="str">
            <v>SpreadYearlyIncreaseCalculatedExpansionSpeed</v>
          </cell>
          <cell r="BX1796">
            <v>0</v>
          </cell>
          <cell r="BY1796">
            <v>1</v>
          </cell>
          <cell r="CB1796" t="str">
            <v>T42,T35</v>
          </cell>
          <cell r="CC1796">
            <v>1</v>
          </cell>
          <cell r="CH1796">
            <v>1</v>
          </cell>
          <cell r="CM1796">
            <v>1</v>
          </cell>
          <cell r="CQ1796">
            <v>1</v>
          </cell>
          <cell r="CU1796">
            <v>1</v>
          </cell>
          <cell r="CX1796">
            <v>0</v>
          </cell>
          <cell r="CY1796">
            <v>1</v>
          </cell>
          <cell r="DB1796">
            <v>0</v>
          </cell>
          <cell r="DC1796" t="str">
            <v>Blidnesle&lt;i&gt; Parietaria judaica&lt;/i&gt; er en fremmed art som er i ferd med å etablere seg i Norge. Arten er fra før av kjent som reproduserende nord til Sør-Danmark og Sør-Sverige. Arten er knyttet til tempererte og subtropiske områder, og er hjemlig i Vest og Sør-Europa, nordlige Afrika og vestlige deler av Asia. Arten er flerårig og reproduserer med frø. Arten produserer store mengder pollen som kan gi allergiske reaksjoner inkludert astma, og hårene på planten kan irritere hud.</v>
          </cell>
          <cell r="DD1796" t="str">
            <v>Arten kom inn med ballastjord i perioden 1869-1904 og er dokumentert fra fire steder: Øf Fredrikstad: Røds bruk på Kråkerøy 1891 og 1892 og Øra 1904, Oslo: Grønlia 1881-1885 (og "forvilla" i Botanisk hage, Tøyen 1892), og MR Kristiansund 1869. Disse funnene førte ikke til noen stabile forekomster, og arten var ukjent i Norge i over 100 år inntil den ble funnet med rikelig forekomst i rabatt på Majorstua i 2011 og 2013 og på Rodeløkka i 2013. Vi antar derfor at blidnesle danner frø på stedet og derfor har har etablert seg her. Etableringen er trolig avhengig av pågående klimaendring.</v>
          </cell>
          <cell r="DE1796" t="str">
            <v>&lt;p&gt;Arten reproduserer vanligvis med frø, men har potensial for å reprodusere vegetativt via for eksempel avrevne rotdeler (Bass &amp; Bass 1990). Klebrige hår på blomsterbeger og støtteblad legger til rette for spredning av frø med pels, hår, klær med mer (Bass &amp; Bass 1990). Både frø og rotsegmenter kan spres ved hjelp av jord og avfall fra gartnerier, utsalgssteder for planter, og hager.&lt;/p&gt;</v>
          </cell>
          <cell r="DF1796" t="str">
            <v>&lt;p&gt;Med to ikke helt stabile forekomster og ingen beregnbar ekspansjonshastighet, er invasjonspotensialet i dag lågt.&lt;/p&gt;</v>
          </cell>
          <cell r="DG1796" t="str">
            <v>Ingen kjent negativ økologisk effekt er knyttet til arten.</v>
          </cell>
          <cell r="DH1796" t="str">
            <v>Arten vurderes til ingen kjent økologisk risiko, på grunn av svært lågt invasjonspotensial og ingen kjent negativ effekt i norsk natur. En eventuell negativ helseeffekt teller ikke i denne vurderingen.</v>
          </cell>
          <cell r="DI1796">
            <v>2</v>
          </cell>
        </row>
        <row r="1797">
          <cell r="B1797" t="str">
            <v>Potentilla inclinata</v>
          </cell>
          <cell r="C1797" t="str">
            <v>Vill.</v>
          </cell>
          <cell r="D1797" t="str">
            <v>filtmure</v>
          </cell>
          <cell r="E1797">
            <v>135833</v>
          </cell>
          <cell r="F1797">
            <v>103349</v>
          </cell>
          <cell r="G1797" t="str">
            <v>ExpertGroups/Karplanter/N</v>
          </cell>
          <cell r="H1797" t="str">
            <v>Karplanter</v>
          </cell>
          <cell r="I1797" t="str">
            <v>Karplanter</v>
          </cell>
          <cell r="J1797" t="str">
            <v>AlienSpecie</v>
          </cell>
          <cell r="N1797">
            <v>2</v>
          </cell>
          <cell r="O1797" t="str">
            <v>V</v>
          </cell>
          <cell r="Q1797">
            <v>1</v>
          </cell>
          <cell r="T1797" t="str">
            <v>LO</v>
          </cell>
          <cell r="U1797">
            <v>2</v>
          </cell>
          <cell r="V1797" t="str">
            <v>2B,1</v>
          </cell>
          <cell r="W1797" t="str">
            <v>NK</v>
          </cell>
          <cell r="X1797">
            <v>1</v>
          </cell>
          <cell r="Y1797">
            <v>1</v>
          </cell>
          <cell r="Z1797">
            <v>1</v>
          </cell>
          <cell r="AA1797">
            <v>1876</v>
          </cell>
          <cell r="AB1797" t="str">
            <v>terrestrial</v>
          </cell>
          <cell r="AD1797" t="str">
            <v>origin</v>
          </cell>
          <cell r="AE1797" t="str">
            <v>yes</v>
          </cell>
          <cell r="AF1797" t="str">
            <v>unknown</v>
          </cell>
          <cell r="AG1797">
            <v>1876</v>
          </cell>
          <cell r="AH1797" t="str">
            <v>Oslo: "Kr.ania (kunstig Eng")</v>
          </cell>
          <cell r="AI1797">
            <v>5</v>
          </cell>
          <cell r="AK1797" t="str">
            <v>V</v>
          </cell>
          <cell r="AN1797">
            <v>2</v>
          </cell>
          <cell r="AO1797" t="str">
            <v>introductionStowaway,introductionTransportpollution</v>
          </cell>
          <cell r="AP1797" t="str">
            <v>Øs,OsA,Ve</v>
          </cell>
          <cell r="AQ1797">
            <v>8</v>
          </cell>
          <cell r="AR1797">
            <v>2</v>
          </cell>
          <cell r="AS1797">
            <v>16</v>
          </cell>
          <cell r="AT1797">
            <v>1</v>
          </cell>
          <cell r="AU1797">
            <v>24</v>
          </cell>
          <cell r="AV1797">
            <v>100</v>
          </cell>
          <cell r="AW1797" t="str">
            <v>Ingen kjent effekt</v>
          </cell>
          <cell r="AX1797" t="str">
            <v>Ingen kjent effekt</v>
          </cell>
          <cell r="BC1797" t="str">
            <v>Ingen kjent effekt</v>
          </cell>
          <cell r="BD1797" t="str">
            <v>Ingen kjent effekt</v>
          </cell>
          <cell r="BE1797" t="str">
            <v>no</v>
          </cell>
          <cell r="BF1797" t="str">
            <v>no</v>
          </cell>
          <cell r="BG1797" t="str">
            <v>V</v>
          </cell>
          <cell r="BK1797" t="str">
            <v>temperate_nemoral:Europe,Asia|subtropic_mediterranean:Europe</v>
          </cell>
          <cell r="BM1797" t="str">
            <v>temperate_nemoral:Europe,Asia,NorthAndCentralAmerica|subtropic_mediterranean:Europe</v>
          </cell>
          <cell r="BO1797">
            <v>1</v>
          </cell>
          <cell r="BP1797" t="str">
            <v>X</v>
          </cell>
          <cell r="BR1797" t="str">
            <v>RedListCategoryLevel</v>
          </cell>
          <cell r="BT1797">
            <v>2</v>
          </cell>
          <cell r="BV1797" t="str">
            <v>X</v>
          </cell>
          <cell r="BW1797" t="str">
            <v>SpreadYearlyIncreaseCalculatedExpansionSpeed</v>
          </cell>
          <cell r="BX1797">
            <v>108.35</v>
          </cell>
          <cell r="BY1797">
            <v>1</v>
          </cell>
          <cell r="CB1797" t="str">
            <v>T35,T37-C-3,T43</v>
          </cell>
          <cell r="CC1797">
            <v>1</v>
          </cell>
          <cell r="CH1797">
            <v>1</v>
          </cell>
          <cell r="CM1797">
            <v>1</v>
          </cell>
          <cell r="CQ1797">
            <v>1</v>
          </cell>
          <cell r="CU1797">
            <v>1</v>
          </cell>
          <cell r="CX1797">
            <v>0</v>
          </cell>
          <cell r="CY1797">
            <v>1</v>
          </cell>
          <cell r="DB1797">
            <v>0</v>
          </cell>
          <cell r="DC1797" t="str">
            <v>Filtmure &lt;em&gt;Potentilla inclinata &lt;/em&gt;er en hybridart, trolig oppstått fra sølvmure &lt;em&gt;P. argentea &lt;/em&gt;og stormure&lt;em&gt; P. recta &lt;/em&gt;i Mellom-Europa. Den er en flerårig urt og har aseksuell reproduksjon med frø.</v>
          </cell>
          <cell r="DD1797" t="str">
            <v>&lt;p&gt;Arten er spredt til Norge som art (uavhengig av foreldrene) og synes å ha kommet inn med grasfrø (Oslo fra 1876), ved møller (Te Skien fra 1920), og med mindre spesifikke transporter (Øf Halden og Moss, Vf Larvik). Den ble angitt i forrige vurderingsrunde i 2012 å ha "hatt stabil forekomst i Oslo fra 1876 til ca. 1970 og har det trolig fortsatt (den blir meget lett oversett)", og ifølge Lids flora (Lid &amp; Lid 2005) er den bofast i Oslo og Te Skien.&lt;/p&gt;</v>
          </cell>
          <cell r="DE1797" t="str">
            <v>Arten ser ut til å ha kommet inn som forurensning med grasfrø og med korn (til møller) og muligens som blindpassasjer med ymse transporter.</v>
          </cell>
          <cell r="DF1797" t="str">
            <v>Invasjonspotensialet er begrenset (med usikkerhet til lågt), som en kombinasjon av kort (til begrenset) median levetid og begrenset (til kort) ekspansjonshastighet. Beregningene av ekspansjonshastighet er ikke helt realistiske fordi så mye av funndataene ikke er koordinatfestete og digitaliserte og derfor ikke går inn i beregningen.</v>
          </cell>
          <cell r="DG1797" t="str">
            <v>Det er ingen kjente negative økologiske effekter knyttet til denne arten.</v>
          </cell>
          <cell r="DH1797" t="str">
            <v>Filtmure vurderes til lav økologisk risiko (med usikkerhet til ingen risiko) på grunn av kombinasjonen mellom et begrenset (til lite) invasjonspotensial og ingen kjente negative økologiske effekter.</v>
          </cell>
          <cell r="DI1797">
            <v>1</v>
          </cell>
        </row>
        <row r="1798">
          <cell r="B1798" t="str">
            <v>Potentilla anglica</v>
          </cell>
          <cell r="C1798" t="str">
            <v>Laichard.</v>
          </cell>
          <cell r="D1798" t="str">
            <v>kryptepperot</v>
          </cell>
          <cell r="E1798">
            <v>135761</v>
          </cell>
          <cell r="F1798">
            <v>103338</v>
          </cell>
          <cell r="G1798" t="str">
            <v>ExpertGroups/Karplanter/N</v>
          </cell>
          <cell r="H1798" t="str">
            <v>Karplanter</v>
          </cell>
          <cell r="I1798" t="str">
            <v>Karplanter</v>
          </cell>
          <cell r="J1798" t="str">
            <v>AlienSpecie</v>
          </cell>
          <cell r="N1798">
            <v>1</v>
          </cell>
          <cell r="Q1798">
            <v>2</v>
          </cell>
          <cell r="T1798" t="str">
            <v>LO</v>
          </cell>
          <cell r="U1798">
            <v>2</v>
          </cell>
          <cell r="V1798" t="str">
            <v>1,2H</v>
          </cell>
          <cell r="X1798">
            <v>1</v>
          </cell>
          <cell r="Y1798">
            <v>1</v>
          </cell>
          <cell r="Z1798">
            <v>1</v>
          </cell>
          <cell r="AA1798">
            <v>1866</v>
          </cell>
          <cell r="AB1798" t="str">
            <v>terrestrial</v>
          </cell>
          <cell r="AD1798" t="str">
            <v>origin</v>
          </cell>
          <cell r="AE1798" t="str">
            <v>yes</v>
          </cell>
          <cell r="AF1798" t="str">
            <v>unknown</v>
          </cell>
          <cell r="AG1798">
            <v>1888</v>
          </cell>
          <cell r="AH1798" t="str">
            <v>Te Kragerø: Kirkeholmen (ballast)</v>
          </cell>
          <cell r="AI1798">
            <v>5</v>
          </cell>
          <cell r="AJ1798" t="str">
            <v>V</v>
          </cell>
          <cell r="AN1798">
            <v>1</v>
          </cell>
          <cell r="AO1798" t="str">
            <v>introductionStowaway</v>
          </cell>
          <cell r="AP1798" t="str">
            <v>Te</v>
          </cell>
          <cell r="AQ1798">
            <v>8</v>
          </cell>
          <cell r="AR1798">
            <v>2</v>
          </cell>
          <cell r="AS1798">
            <v>16</v>
          </cell>
          <cell r="AT1798">
            <v>1</v>
          </cell>
          <cell r="AU1798">
            <v>8</v>
          </cell>
          <cell r="AV1798">
            <v>100</v>
          </cell>
          <cell r="AW1798" t="str">
            <v>Ingen kjent effekt</v>
          </cell>
          <cell r="AX1798" t="str">
            <v>Ingen kjent effekt</v>
          </cell>
          <cell r="BC1798" t="str">
            <v>Ingen kjent effekt</v>
          </cell>
          <cell r="BD1798" t="str">
            <v>Ingen kjent effekt</v>
          </cell>
          <cell r="BE1798" t="str">
            <v>no</v>
          </cell>
          <cell r="BF1798" t="str">
            <v>no</v>
          </cell>
          <cell r="BG1798" t="str">
            <v>V</v>
          </cell>
          <cell r="BK1798" t="str">
            <v>temperate_nemoral:Europe|subtropic_mediterranean:Europe</v>
          </cell>
          <cell r="BM1798" t="str">
            <v>temperate_nemoral:Europe,Oceania,NorthAndCentralAmerica|subtropic_mediterranean:Europe,NorthAndCentralAmerica</v>
          </cell>
          <cell r="BO1798">
            <v>1</v>
          </cell>
          <cell r="BR1798" t="str">
            <v>RedListCategoryLevel</v>
          </cell>
          <cell r="BT1798">
            <v>1</v>
          </cell>
          <cell r="BW1798" t="str">
            <v>SpreadYearlyIncreaseCalculatedExpansionSpeed</v>
          </cell>
          <cell r="BX1798">
            <v>0</v>
          </cell>
          <cell r="BY1798">
            <v>1</v>
          </cell>
          <cell r="CB1798" t="str">
            <v>T35</v>
          </cell>
          <cell r="CC1798">
            <v>1</v>
          </cell>
          <cell r="CH1798">
            <v>1</v>
          </cell>
          <cell r="CM1798">
            <v>1</v>
          </cell>
          <cell r="CQ1798">
            <v>1</v>
          </cell>
          <cell r="CU1798">
            <v>2</v>
          </cell>
          <cell r="CX1798">
            <v>1</v>
          </cell>
          <cell r="CY1798">
            <v>1</v>
          </cell>
          <cell r="DB1798">
            <v>0</v>
          </cell>
          <cell r="DC1798" t="str">
            <v>Kryptepperot &lt;em&gt;Potentilla anglica &lt;/em&gt;er en flerårig art med seksuell frøreproduksjon. Arten kommer fra Vest- og Mellom-Europa.</v>
          </cell>
          <cell r="DD1798" t="str">
            <v>&lt;p&gt;Kryptepperot kom inn med ballastjord, først i MR Kristiansund (observert bare i 1866: ikke digitalisert i vedlagte fil), deretter i Te Kragerø: Kirkeholmen (observert fra 1888 til 1920) og AA Arendal: Høgedal (observert bare i 1897) og Te Kragerø: Berøya (observert 1994 og 2007). Vi regner med at arten forsvant fra Kristiansund og Arendal, men at den har hatt og kanskje fortsatt har permanent forekomst i Te Kragerø. Arten er rimelig hardfør til langt nord på De britiske øyer.&lt;/p&gt;&lt;p&gt;&lt;br/&gt;&lt;/p&gt;</v>
          </cell>
          <cell r="DE1798" t="str">
            <v>Arten har trolig kommet inn med ballastjord og synes ikke ha hatt noen spredning ut fra ballastplassene.</v>
          </cell>
          <cell r="DF1798" t="str">
            <v>Invasjonspotensialet til denne arten er lite, med minste skår på median levetid og ingen ekspansjon. De siste nesten 100 år (1920-2017) er den bare funnet ett nytt sted, og den har kanskje stabile forekomster kun et par steder i Te Kragerø.</v>
          </cell>
          <cell r="DG1798" t="str">
            <v>Arten vurderes til en liten økologisk effekt knyttet til hybridisering. Den hybridiserer med den hjemlige arten tepperot &lt;i&gt;P. erecta&lt;/i&gt;, og hybridene er delvis fertile og med økende fertilitet i senere generasjoner (Stace et al. 2015 og referanser der). Slike hybrider er funnet som ugras ved Tofte cellulosefabrikk i Bu Hurum i 1990 og på Vaksdal jernbanestasjon i Ho Vaksdal i 1896. Begge disse skyldes nokså sikkert separate innførsler, men trolig innførsel av selve hybriden og ikke av arten. En frø-reproduserende art - &lt;i&gt;P. &lt;/i&gt;x &lt;i&gt;suberecta&lt;/i&gt; - utviklet fra slike hybrider mellom kryptepperot og tepperot &lt;em&gt;P. &lt;/em&gt;x&lt;em&gt;suberecta &lt;/em&gt;er stabil og går lengre nord på De britiske øyer enn kryptepperot. Den er også opplagt hjemlig i eng- og heivegetasjon på Nordvestlandet (i hvert fall fra Ro Rennesøy nord til ST Hitra) og trolig fortsatt til stede, sjøl om den hverken er funnet eller ettersøkt på lang tid. Vi antar at kryptepperot dermed kan hybridisere introgressivt med den stedegne arten tepperot, men dette skjer da bare i en svært liten del av tepperotas totale utbredelsesområde (i.e. lokalt). En stabil hybridforekomst med fremmedarten krypmure &lt;em&gt;P. reptans &lt;/em&gt;er funnet i Te Kragerø, trolig med bakgrunn i ballast.</v>
          </cell>
          <cell r="DH1798" t="str">
            <v>&lt;p&gt;Kryptepperot blir vurdert til lav risiko i norsk natur på grunn av kombinasjonen mellom et lite invasjonspotensial og en liten økologisk effekt ved mulighet for introgresjon med hjemlig tepperot i en liten del av den sistnevntes utbredelse.&lt;br/&gt;&lt;/p&gt;</v>
          </cell>
          <cell r="DI1798">
            <v>1</v>
          </cell>
        </row>
        <row r="1799">
          <cell r="B1799" t="str">
            <v>Symphytum tuberosum</v>
          </cell>
          <cell r="C1799" t="str">
            <v>L.</v>
          </cell>
          <cell r="E1799">
            <v>141005</v>
          </cell>
          <cell r="F1799">
            <v>170167</v>
          </cell>
          <cell r="G1799" t="str">
            <v>ExpertGroups/Karplanter/N</v>
          </cell>
          <cell r="H1799" t="str">
            <v>Karplanter</v>
          </cell>
          <cell r="I1799" t="str">
            <v>Karplanter</v>
          </cell>
          <cell r="J1799" t="str">
            <v>AlienSpecie</v>
          </cell>
          <cell r="N1799">
            <v>1</v>
          </cell>
          <cell r="Q1799">
            <v>1</v>
          </cell>
          <cell r="T1799" t="str">
            <v>NK</v>
          </cell>
          <cell r="U1799">
            <v>1</v>
          </cell>
          <cell r="V1799" t="str">
            <v>1,1</v>
          </cell>
          <cell r="AA1799">
            <v>2017</v>
          </cell>
          <cell r="AB1799" t="str">
            <v>terrestrial</v>
          </cell>
          <cell r="AD1799" t="str">
            <v>unknown</v>
          </cell>
          <cell r="AE1799" t="str">
            <v>no</v>
          </cell>
          <cell r="AF1799" t="str">
            <v>unknown</v>
          </cell>
          <cell r="AG1799">
            <v>2017</v>
          </cell>
          <cell r="AH1799" t="str">
            <v>Ho Ulvik: Melnes</v>
          </cell>
          <cell r="AI1799">
            <v>5</v>
          </cell>
          <cell r="AJ1799" t="str">
            <v>V</v>
          </cell>
          <cell r="AL1799">
            <v>1</v>
          </cell>
          <cell r="AM1799" t="str">
            <v>importDirect</v>
          </cell>
          <cell r="AN1799">
            <v>1</v>
          </cell>
          <cell r="AO1799" t="str">
            <v>introductionEscaped</v>
          </cell>
          <cell r="AP1799" t="str">
            <v>Ho</v>
          </cell>
          <cell r="AQ1799">
            <v>8</v>
          </cell>
          <cell r="AR1799">
            <v>2</v>
          </cell>
          <cell r="AS1799">
            <v>16</v>
          </cell>
          <cell r="AT1799">
            <v>1</v>
          </cell>
          <cell r="AU1799">
            <v>32</v>
          </cell>
          <cell r="AV1799">
            <v>50</v>
          </cell>
          <cell r="AW1799" t="str">
            <v>Ingen kjent effekt</v>
          </cell>
          <cell r="AX1799" t="str">
            <v>Ingen kjent effekt</v>
          </cell>
          <cell r="BC1799" t="str">
            <v>Ingen kjent effekt</v>
          </cell>
          <cell r="BD1799" t="str">
            <v>Ingen kjent effekt</v>
          </cell>
          <cell r="BE1799" t="str">
            <v>no</v>
          </cell>
          <cell r="BF1799" t="str">
            <v>no</v>
          </cell>
          <cell r="BG1799" t="str">
            <v>V</v>
          </cell>
          <cell r="BK1799" t="str">
            <v>temperate_nemoral:Europe|subtropic_mediterranean:Europe</v>
          </cell>
          <cell r="BM1799" t="str">
            <v>temperate_nemoral:Europe|subtropic_mediterranean:Europe</v>
          </cell>
          <cell r="BO1799">
            <v>2</v>
          </cell>
          <cell r="BQ1799" t="str">
            <v>X</v>
          </cell>
          <cell r="BR1799" t="str">
            <v>RedListCategoryLevel</v>
          </cell>
          <cell r="BT1799">
            <v>1</v>
          </cell>
          <cell r="BW1799" t="str">
            <v>SpreadYearlyIncreaseCalculatedExpansionSpeed</v>
          </cell>
          <cell r="BX1799">
            <v>0</v>
          </cell>
          <cell r="BY1799">
            <v>1</v>
          </cell>
          <cell r="CB1799" t="str">
            <v>T4,T40</v>
          </cell>
          <cell r="CC1799">
            <v>1</v>
          </cell>
          <cell r="CH1799">
            <v>1</v>
          </cell>
          <cell r="CM1799">
            <v>1</v>
          </cell>
          <cell r="CQ1799">
            <v>1</v>
          </cell>
          <cell r="CU1799">
            <v>1</v>
          </cell>
          <cell r="CX1799">
            <v>0</v>
          </cell>
          <cell r="CY1799">
            <v>1</v>
          </cell>
          <cell r="DB1799">
            <v>0</v>
          </cell>
          <cell r="DC1799" t="str">
            <v>Valurt-arten &lt;i&gt;Symphytum tuberosum&lt;/i&gt; ("gul valurt") er en flerårig urt som er hjemlig i Europa nord til Storbritannia. Den reproduserer seksuelt med frø.</v>
          </cell>
          <cell r="DD1799" t="str">
            <v>Arten er rapportert inn fra to steder i Ho Ulvik i 2017, trolig spredt fra dyrkning. Det ene funnet er angitt å være i edelløvskog.</v>
          </cell>
          <cell r="DE1799" t="str">
            <v>Arten er trolig spredt fra dyrkning.</v>
          </cell>
          <cell r="DF1799" t="str">
            <v>Invasjonspotensialet er begrenset: median levetid skårer på nivå 2 på grunn av et bestand med relativt mange blomstrende ramets. Manglende ekspansjon (funn kun i 2017) trekker likevel invasjonspotensialet ned til minimum.</v>
          </cell>
          <cell r="DG1799" t="str">
            <v>Det er ingen kjente negative økologiske effekter knyttet til arten.</v>
          </cell>
          <cell r="DH1799" t="str">
            <v>Valurt-arten &lt;i&gt;Symphytum tuberosum&lt;/i&gt; vurderes til ingen kjent økologisk risiko. Dette skyldes kombinasjonen mellom et lite invasjonspotensial og ingen kjente negative økologiske effekter. Det er nokså mange funn i Sverige (se https://artfakta.artdatabanken.se/taxon/221582), men det angis at arten kun er tilfeldig, eventuelt gjenstående.</v>
          </cell>
          <cell r="DI1799">
            <v>1</v>
          </cell>
        </row>
        <row r="1800">
          <cell r="B1800" t="str">
            <v>Alchemilla semilunaris</v>
          </cell>
          <cell r="C1800" t="str">
            <v>Alechin</v>
          </cell>
          <cell r="D1800" t="str">
            <v>månemarikåpe</v>
          </cell>
          <cell r="E1800">
            <v>63203</v>
          </cell>
          <cell r="F1800">
            <v>103243</v>
          </cell>
          <cell r="G1800" t="str">
            <v>ExpertGroups/Karplanter/N</v>
          </cell>
          <cell r="H1800" t="str">
            <v>Karplanter</v>
          </cell>
          <cell r="I1800" t="str">
            <v>Karplanter</v>
          </cell>
          <cell r="J1800" t="str">
            <v>AlienSpecie</v>
          </cell>
          <cell r="N1800">
            <v>1</v>
          </cell>
          <cell r="P1800" t="str">
            <v>V</v>
          </cell>
          <cell r="Q1800">
            <v>1</v>
          </cell>
          <cell r="T1800" t="str">
            <v>NK</v>
          </cell>
          <cell r="U1800">
            <v>1</v>
          </cell>
          <cell r="V1800" t="str">
            <v>1,1</v>
          </cell>
          <cell r="W1800" t="str">
            <v>LO</v>
          </cell>
          <cell r="X1800">
            <v>2</v>
          </cell>
          <cell r="Y1800">
            <v>2</v>
          </cell>
          <cell r="Z1800">
            <v>1</v>
          </cell>
          <cell r="AA1800">
            <v>1999</v>
          </cell>
          <cell r="AB1800" t="str">
            <v>terrestrial</v>
          </cell>
          <cell r="AD1800" t="str">
            <v>origin</v>
          </cell>
          <cell r="AE1800" t="str">
            <v>yes</v>
          </cell>
          <cell r="AF1800" t="str">
            <v>unknown</v>
          </cell>
          <cell r="AG1800">
            <v>1999</v>
          </cell>
          <cell r="AH1800" t="str">
            <v>Fi Sør-Varanger: Snevebukta</v>
          </cell>
          <cell r="AI1800">
            <v>10</v>
          </cell>
          <cell r="AK1800" t="str">
            <v>V</v>
          </cell>
          <cell r="AN1800">
            <v>1</v>
          </cell>
          <cell r="AO1800" t="str">
            <v>introductionTransportpollution</v>
          </cell>
          <cell r="AP1800" t="str">
            <v>Fi</v>
          </cell>
          <cell r="AQ1800">
            <v>8</v>
          </cell>
          <cell r="AR1800">
            <v>2</v>
          </cell>
          <cell r="AS1800">
            <v>16</v>
          </cell>
          <cell r="AT1800">
            <v>1</v>
          </cell>
          <cell r="AU1800">
            <v>16</v>
          </cell>
          <cell r="AV1800">
            <v>100</v>
          </cell>
          <cell r="AW1800" t="str">
            <v>Ingen kjent effekt</v>
          </cell>
          <cell r="AX1800" t="str">
            <v>Ingen kjent effekt</v>
          </cell>
          <cell r="BC1800" t="str">
            <v>Ingen kjent effekt</v>
          </cell>
          <cell r="BD1800" t="str">
            <v>Ingen kjent effekt</v>
          </cell>
          <cell r="BE1800" t="str">
            <v>no</v>
          </cell>
          <cell r="BF1800" t="str">
            <v>no</v>
          </cell>
          <cell r="BK1800" t="str">
            <v>temperate_boreal:Europe|temperate_nemoral:Europe</v>
          </cell>
          <cell r="BM1800" t="str">
            <v>temperate_boreal:Europe|temperate_nemoral:Europe</v>
          </cell>
          <cell r="BO1800">
            <v>2</v>
          </cell>
          <cell r="BP1800" t="str">
            <v>X</v>
          </cell>
          <cell r="BR1800" t="str">
            <v>RedListCategoryLevel</v>
          </cell>
          <cell r="BT1800">
            <v>1</v>
          </cell>
          <cell r="BW1800" t="str">
            <v>SpreadYearlyIncreaseCalculatedExpansionSpeed</v>
          </cell>
          <cell r="BX1800">
            <v>0</v>
          </cell>
          <cell r="BY1800">
            <v>1</v>
          </cell>
          <cell r="CB1800" t="str">
            <v>T41,T40</v>
          </cell>
          <cell r="CC1800">
            <v>1</v>
          </cell>
          <cell r="CH1800">
            <v>1</v>
          </cell>
          <cell r="CM1800">
            <v>1</v>
          </cell>
          <cell r="CQ1800">
            <v>1</v>
          </cell>
          <cell r="CU1800">
            <v>1</v>
          </cell>
          <cell r="CX1800">
            <v>0</v>
          </cell>
          <cell r="CY1800">
            <v>1</v>
          </cell>
          <cell r="DB1800">
            <v>0</v>
          </cell>
          <cell r="DC1800" t="str">
            <v>&lt;p&gt;Månemarikåpe &lt;em&gt;Alchemilla semilunaris &lt;/em&gt;er en flerårig urt med aseksuell frøsetting (agamospermi). Det innebærer at ett enkelt individ er nok til å starte en populasjon. Arten er opprinnelig fra Baltikum og Russland.&lt;/p&gt;</v>
          </cell>
          <cell r="DD1800" t="str">
            <v>&lt;p&gt;Månemarikåpe&lt;em&gt; &lt;/em&gt;er funnet to steder i Sør-Varanger: Snevebukta i Bøkfjorden 1999, 2000 og 2004, og Langfjordeid 2000 og 2003. Dette er sikkert russiske polemochore (krigsspredte) planter fra sluttfasen av andre verdenskrig, 1944-1945. Plantene har holdt seg på de to stedene i over 65 år, men viser ingen tegn til spredning.&lt;/p&gt;</v>
          </cell>
          <cell r="DE1800" t="str">
            <v>Fruktspredningen er passiv og over svært korte distanser. Arten har stabil forekomst i Norge med frøreproduksjon.</v>
          </cell>
          <cell r="DF1800" t="str">
            <v>Invasjonspotensialet er lite, med usikkerhet til begrenset, en kombinasjon av begrenset (til moderat) median levetid, men ingen ekspansjon. Månefjordmarikåpe har potensial for å leve lenge der den har etablert seg, men forekomstarealet er svært lite.</v>
          </cell>
          <cell r="DG1800" t="str">
            <v>Arten har ingen kjent negativ økologisk effekt.</v>
          </cell>
          <cell r="DH1800" t="str">
            <v>&lt;p&gt;Månemarikåpe vurderes til ingen kjent økologisk risiko, med usikkerhet til låg risiko, og bare på grunn av invasjonspotensialet. Det er ikke forventet noen endring i dette de neste 50 år. &lt;/p&gt;</v>
          </cell>
          <cell r="DI1800">
            <v>1</v>
          </cell>
        </row>
        <row r="1801">
          <cell r="B1801" t="str">
            <v>Epilobium tetragonum</v>
          </cell>
          <cell r="C1801" t="str">
            <v>L.</v>
          </cell>
          <cell r="D1801" t="str">
            <v>kantmjølke</v>
          </cell>
          <cell r="E1801">
            <v>62811</v>
          </cell>
          <cell r="F1801">
            <v>102851</v>
          </cell>
          <cell r="G1801" t="str">
            <v>ExpertGroups/Karplanter/N</v>
          </cell>
          <cell r="H1801" t="str">
            <v>Karplanter</v>
          </cell>
          <cell r="I1801" t="str">
            <v>Karplanter</v>
          </cell>
          <cell r="J1801" t="str">
            <v>AlienSpecie</v>
          </cell>
          <cell r="N1801">
            <v>2</v>
          </cell>
          <cell r="Q1801">
            <v>1</v>
          </cell>
          <cell r="T1801" t="str">
            <v>LO</v>
          </cell>
          <cell r="U1801">
            <v>2</v>
          </cell>
          <cell r="V1801" t="str">
            <v>2AB,1</v>
          </cell>
          <cell r="X1801">
            <v>2</v>
          </cell>
          <cell r="Y1801">
            <v>2</v>
          </cell>
          <cell r="Z1801">
            <v>1</v>
          </cell>
          <cell r="AA1801">
            <v>1879</v>
          </cell>
          <cell r="AB1801" t="str">
            <v>terrestrial</v>
          </cell>
          <cell r="AD1801" t="str">
            <v>origin,unknown</v>
          </cell>
          <cell r="AE1801" t="str">
            <v>yes</v>
          </cell>
          <cell r="AF1801" t="str">
            <v>unknown</v>
          </cell>
          <cell r="AG1801">
            <v>1964</v>
          </cell>
          <cell r="AH1801" t="str">
            <v>Øf Fredrikstad: Sand, Slevikkilen</v>
          </cell>
          <cell r="AI1801">
            <v>5</v>
          </cell>
          <cell r="AJ1801" t="str">
            <v>V</v>
          </cell>
          <cell r="AN1801">
            <v>4</v>
          </cell>
          <cell r="AO1801" t="str">
            <v>introductionTransportpollution,introductionStowaway,spreadNaturalDispersal</v>
          </cell>
          <cell r="AP1801" t="str">
            <v>Øs</v>
          </cell>
          <cell r="AQ1801">
            <v>8</v>
          </cell>
          <cell r="AR1801">
            <v>2</v>
          </cell>
          <cell r="AS1801">
            <v>16</v>
          </cell>
          <cell r="AT1801">
            <v>1</v>
          </cell>
          <cell r="AU1801">
            <v>16</v>
          </cell>
          <cell r="AV1801">
            <v>50</v>
          </cell>
          <cell r="AW1801" t="str">
            <v>Ingen kjent effekt</v>
          </cell>
          <cell r="AX1801" t="str">
            <v>Ingen kjent effekt</v>
          </cell>
          <cell r="BC1801" t="str">
            <v>Ingen kjent effekt</v>
          </cell>
          <cell r="BD1801" t="str">
            <v>Ingen kjent effekt</v>
          </cell>
          <cell r="BE1801" t="str">
            <v>no</v>
          </cell>
          <cell r="BF1801" t="str">
            <v>no</v>
          </cell>
          <cell r="BG1801" t="str">
            <v>V</v>
          </cell>
          <cell r="BK1801" t="str">
            <v>temperate_nemoral:Europe,Asia|subtropic_mediterranean:Europe,Asia,Africa</v>
          </cell>
          <cell r="BM1801" t="str">
            <v>temperate_nemoral:Europe,Asia,Oceania|subtropic_unspecified:Oceania|subtropic_mediterranean:Europe,Asia,Africa|subtropic_caperegion:Africa</v>
          </cell>
          <cell r="BO1801">
            <v>2</v>
          </cell>
          <cell r="BR1801" t="str">
            <v>RedListCategoryLevel</v>
          </cell>
          <cell r="BT1801">
            <v>2</v>
          </cell>
          <cell r="BW1801" t="str">
            <v>SpreadYearlyIncreaseObservations</v>
          </cell>
          <cell r="BX1801">
            <v>73</v>
          </cell>
          <cell r="BY1801">
            <v>1</v>
          </cell>
          <cell r="CB1801" t="str">
            <v>V10,V8</v>
          </cell>
          <cell r="CC1801">
            <v>1</v>
          </cell>
          <cell r="CH1801">
            <v>1</v>
          </cell>
          <cell r="CM1801">
            <v>1</v>
          </cell>
          <cell r="CQ1801">
            <v>1</v>
          </cell>
          <cell r="CU1801">
            <v>1</v>
          </cell>
          <cell r="CX1801">
            <v>0</v>
          </cell>
          <cell r="CY1801">
            <v>1</v>
          </cell>
          <cell r="DB1801">
            <v>0</v>
          </cell>
          <cell r="DC1801" t="str">
            <v>Kantmjølke er en flerårig, 30-60 cm høg urt med rikelig frøformering og med klonal vekst ved jordstengler. Frøene har hårdusk og spres med vind, potensielt over rimelig lange avstander (km). Arten stammer fra Europa nord til Sør-Skandinavia, Afrika og Vest-Asia.</v>
          </cell>
          <cell r="DD1801" t="str">
            <v>&lt;p&gt;Kantmjølke &lt;em&gt;Epilobium tetragonum &lt;/em&gt;kan være under etablering, eller kan ha vært etablert i Norge. Den har vært stabil i søndre Østfold (Fredrikstad, kanskje Sarpsborg) siden først observert i 1961-1964. Den har også vært i hvert fall semi-stabil ved Herøya i Te Porsgrunn (observert 1980 og 1999). Noen forekomster i Ak Ås, He Ringsaker og Vf Holmestrand, Larvik og Stokke er trolig mindre stabile og skyldes innførsel med gartnerivarer. Det er helt uvisst hvordan arten er kommet inn, men den er vanlig lengre sør i Skandinavia og Danmark og kan være kommet med hva som helst av transporter og også spontant kommet inn med vindbårne frø i Østfold. Arten viser foreløpig ingen særlige tegn på ekspansjon. Det er et funn fra Øf Fredrikstad i 1879 på ballast, men materialet ligger i G&amp;#246:teborg-herbariet og har ikke vært tilgjengelig for kontroll. Hvis det er riktig bestemt, så kan arten ha vært i søndre Østfold fra ballastperioden.&lt;/p&gt;</v>
          </cell>
          <cell r="DE1801" t="str">
            <v>Arten er kanskje delvis hjemlig, men sikkert også kommet inn med ballastjord og som forurensning i gartnerivarer. Den er blitt vindspredt ut fra etableringspunkter.</v>
          </cell>
          <cell r="DF1801" t="str">
            <v>Invasjonspotensialet er begrenset, med begrenset median levetid og begrenset ekspansjonshastighet. Arten har trolig kommet til landet nå og da de siste 140 år og har hatt problemer med å etablere permanente bestander. Det er få etablerte forekomster.</v>
          </cell>
          <cell r="DG1801" t="str">
            <v>Ingen kjent negativ økologisk effekt er knyttet til arten.</v>
          </cell>
          <cell r="DH1801" t="str">
            <v>&lt;p&gt;Kantmjølke vurderes til låg økologisk risiko, og utelukkende på grunn av iunvasjonspotensialet. Det er uvisst hvordan kantmjølke er kommet inn, men den kan være en ballastplante fra andre halvdel av 1800-tallet eller kan ha kommet spontant (og dermed være i prinsippet hjemlig). Vi har her valgt å vurdere den som en fremmed art. Den viser lite tegn til ekspansjon og også til å innta annet enn skrotemark i vid betydning og åker/engkanter.&lt;br/&gt;&lt;/p&gt;</v>
          </cell>
          <cell r="DI1801">
            <v>2</v>
          </cell>
        </row>
        <row r="1802">
          <cell r="B1802" t="str">
            <v>Nasturtium officinale</v>
          </cell>
          <cell r="C1802" t="str">
            <v>R.Br.</v>
          </cell>
          <cell r="D1802" t="str">
            <v>engelskkarse</v>
          </cell>
          <cell r="E1802">
            <v>134767</v>
          </cell>
          <cell r="F1802">
            <v>101274</v>
          </cell>
          <cell r="G1802" t="str">
            <v>ExpertGroups/Karplanter/N</v>
          </cell>
          <cell r="H1802" t="str">
            <v>Karplanter</v>
          </cell>
          <cell r="I1802" t="str">
            <v>Karplanter</v>
          </cell>
          <cell r="J1802" t="str">
            <v>AlienSpecie</v>
          </cell>
          <cell r="N1802">
            <v>1</v>
          </cell>
          <cell r="Q1802">
            <v>1</v>
          </cell>
          <cell r="T1802" t="str">
            <v>NK</v>
          </cell>
          <cell r="U1802">
            <v>1</v>
          </cell>
          <cell r="V1802" t="str">
            <v>1,1</v>
          </cell>
          <cell r="X1802">
            <v>2</v>
          </cell>
          <cell r="Y1802">
            <v>3</v>
          </cell>
          <cell r="Z1802">
            <v>1</v>
          </cell>
          <cell r="AA1802">
            <v>1868</v>
          </cell>
          <cell r="AB1802" t="str">
            <v>terrestrial</v>
          </cell>
          <cell r="AD1802" t="str">
            <v>origin,unknown</v>
          </cell>
          <cell r="AE1802" t="str">
            <v>yes</v>
          </cell>
          <cell r="AF1802" t="str">
            <v>unknown</v>
          </cell>
          <cell r="AG1802">
            <v>1993</v>
          </cell>
          <cell r="AH1802" t="str">
            <v>Bu Lier: Grette (gartneri)</v>
          </cell>
          <cell r="AI1802">
            <v>1</v>
          </cell>
          <cell r="AJ1802" t="str">
            <v>V</v>
          </cell>
          <cell r="AL1802">
            <v>1</v>
          </cell>
          <cell r="AM1802" t="str">
            <v>importDirect</v>
          </cell>
          <cell r="AN1802">
            <v>3</v>
          </cell>
          <cell r="AO1802" t="str">
            <v>introductionEscaped,introductionTransportpollution,introductionStowaway</v>
          </cell>
          <cell r="AP1802" t="str">
            <v>Bu,Ro</v>
          </cell>
          <cell r="AQ1802">
            <v>8</v>
          </cell>
          <cell r="AR1802">
            <v>2</v>
          </cell>
          <cell r="AS1802">
            <v>16</v>
          </cell>
          <cell r="AT1802">
            <v>1</v>
          </cell>
          <cell r="AU1802">
            <v>32</v>
          </cell>
          <cell r="AV1802">
            <v>100</v>
          </cell>
          <cell r="AW1802" t="str">
            <v>Ingen kjent effekt</v>
          </cell>
          <cell r="AX1802" t="str">
            <v>Ingen kjent effekt</v>
          </cell>
          <cell r="BC1802" t="str">
            <v>Ingen kjent effekt</v>
          </cell>
          <cell r="BD1802" t="str">
            <v>Ingen kjent effekt</v>
          </cell>
          <cell r="BE1802" t="str">
            <v>no</v>
          </cell>
          <cell r="BF1802" t="str">
            <v>no</v>
          </cell>
          <cell r="BG1802" t="str">
            <v>V</v>
          </cell>
          <cell r="BK1802" t="str">
            <v>temperate_nemoral:Europe|subtropic_mediterranean:Europe,Asia,Africa</v>
          </cell>
          <cell r="BM1802" t="str">
            <v>temperate_nemoral:Europe,Asia,Oceania,NorthAndCentralAmerica,SouthAmerica|subtropic_unspecified:NorthAndCentralAmerica,SouthAmerica|subtropic_mediterranean:Europe,Asia,Africa,Oceania|subtropic_highlands:Asia</v>
          </cell>
          <cell r="BO1802">
            <v>1</v>
          </cell>
          <cell r="BP1802" t="str">
            <v>X</v>
          </cell>
          <cell r="BR1802" t="str">
            <v>RedListCategoryLevel</v>
          </cell>
          <cell r="BT1802">
            <v>1</v>
          </cell>
          <cell r="BW1802" t="str">
            <v>SpreadYearlyIncreaseCalculatedExpansionSpeed</v>
          </cell>
          <cell r="BX1802">
            <v>0</v>
          </cell>
          <cell r="BY1802">
            <v>1</v>
          </cell>
          <cell r="CB1802" t="str">
            <v>T37</v>
          </cell>
          <cell r="CC1802">
            <v>1</v>
          </cell>
          <cell r="CH1802">
            <v>1</v>
          </cell>
          <cell r="CM1802">
            <v>1</v>
          </cell>
          <cell r="CQ1802">
            <v>1</v>
          </cell>
          <cell r="CU1802">
            <v>1</v>
          </cell>
          <cell r="CX1802">
            <v>0</v>
          </cell>
          <cell r="CY1802">
            <v>1</v>
          </cell>
          <cell r="DB1802">
            <v>0</v>
          </cell>
          <cell r="DC1802" t="str">
            <v>Engelskkarse &lt;i&gt;Nasturtium officinale &lt;/i&gt;(tidligere &lt;i&gt;Rorippa nasturtium-aquaticum&lt;/i&gt;) stammer fra Mellom- og Sør-Europa og Vest-Asia. Den er en flerårig art med god frøreproduksjon. Den er hjemlig nord til Danmark og Sør-Sverige.</v>
          </cell>
          <cell r="DD1802" t="str">
            <v>&lt;p&gt;Engelskkarse er kommet inn i Norge i tre omganger. Første innførsel skjedde med ballastjord til MR Kristiansund i 1868-1869 og til Øf Fredrikstad: Kråkerøy i 1879, og førte ikke til noen etablering. Engelskkarse har lenge vært en populær salatplante utafor Norge (engelsk: "watercress") og er fra 1990-tallet også i økt bruk i Norge, med dyrkning i gartnerier. Arten har dukket opp som forvillet og relativt godt etablert to steder fra 1993, rundt Grette gartneri i Bu Lier fra 1993 og ved Store Stokkavann i Ro Stavanger fra 2007. Den synes å være under etablering i Norge.&lt;/p&gt;</v>
          </cell>
          <cell r="DE1802" t="str">
            <v>Arten er innført med ballastjord (tidlig) og som salatplante (pågående), og i nyere tid spredt fra dyrkning.</v>
          </cell>
          <cell r="DF1802" t="str">
            <v>Invasjonspotensialet er lite, som en kombinasjon av kort (til begrenset) median levetid og ingen ekspansjon.</v>
          </cell>
          <cell r="DG1802" t="str">
            <v>Ingen kjent negativ økologisk effekt er knyttet til arten.</v>
          </cell>
          <cell r="DH1802" t="str">
            <v>&lt;p&gt;Engelskkarse vurderes til ingen kjent økologisk risiko. Den er ettårig med frøreproduksjon. Frøene spres med vatn og med fugler som holder til i våte naturtyper. De aktuelle forekomstene skyldes innførsel som salatplante og i hovedsak spredninger fra gartnerier. Den etablerer seg på våte steder, særlig i grøfter og langs bekker. Arten er trolig i begynnelsen av en effektiv etablering i Norge.&lt;br/&gt;&lt;/p&gt;</v>
          </cell>
          <cell r="DI1802">
            <v>0</v>
          </cell>
        </row>
        <row r="1803">
          <cell r="B1803" t="str">
            <v>Ononis spinosa spinosa</v>
          </cell>
          <cell r="D1803" t="str">
            <v>tornbeinurt</v>
          </cell>
          <cell r="E1803">
            <v>134880</v>
          </cell>
          <cell r="F1803">
            <v>102011</v>
          </cell>
          <cell r="G1803" t="str">
            <v>ExpertGroups/Karplanter/N</v>
          </cell>
          <cell r="H1803" t="str">
            <v>Karplanter</v>
          </cell>
          <cell r="I1803" t="str">
            <v>Karplanter</v>
          </cell>
          <cell r="J1803" t="str">
            <v>AlienSpecie</v>
          </cell>
          <cell r="N1803">
            <v>1</v>
          </cell>
          <cell r="Q1803">
            <v>1</v>
          </cell>
          <cell r="T1803" t="str">
            <v>NK</v>
          </cell>
          <cell r="U1803">
            <v>1</v>
          </cell>
          <cell r="V1803" t="str">
            <v>1,1</v>
          </cell>
          <cell r="X1803">
            <v>1</v>
          </cell>
          <cell r="Y1803">
            <v>1</v>
          </cell>
          <cell r="Z1803">
            <v>1</v>
          </cell>
          <cell r="AA1803">
            <v>1861</v>
          </cell>
          <cell r="AB1803" t="str">
            <v>terrestrial</v>
          </cell>
          <cell r="AD1803" t="str">
            <v>origin</v>
          </cell>
          <cell r="AE1803" t="str">
            <v>yes</v>
          </cell>
          <cell r="AF1803" t="str">
            <v>unknown</v>
          </cell>
          <cell r="AG1803">
            <v>1861</v>
          </cell>
          <cell r="AH1803" t="str">
            <v>Oslo: Ulvøya</v>
          </cell>
          <cell r="AI1803">
            <v>10</v>
          </cell>
          <cell r="AJ1803" t="str">
            <v>V</v>
          </cell>
          <cell r="AN1803">
            <v>1</v>
          </cell>
          <cell r="AO1803" t="str">
            <v>introductionStowaway</v>
          </cell>
          <cell r="AP1803" t="str">
            <v>Øs,Ve</v>
          </cell>
          <cell r="AQ1803">
            <v>8</v>
          </cell>
          <cell r="AR1803">
            <v>2</v>
          </cell>
          <cell r="AS1803">
            <v>16</v>
          </cell>
          <cell r="AT1803">
            <v>1</v>
          </cell>
          <cell r="AU1803">
            <v>8</v>
          </cell>
          <cell r="AV1803">
            <v>20</v>
          </cell>
          <cell r="AW1803" t="str">
            <v>Ingen kjent effekt</v>
          </cell>
          <cell r="AX1803" t="str">
            <v>Ingen kjent effekt</v>
          </cell>
          <cell r="BC1803" t="str">
            <v>Ingen kjent effekt</v>
          </cell>
          <cell r="BD1803" t="str">
            <v>Ingen kjent effekt</v>
          </cell>
          <cell r="BE1803" t="str">
            <v>no</v>
          </cell>
          <cell r="BF1803" t="str">
            <v>no</v>
          </cell>
          <cell r="BG1803" t="str">
            <v>V</v>
          </cell>
          <cell r="BK1803" t="str">
            <v>temperate_nemoral:Europe|temperate_dry:Europe,Asia|subtropic_mediterranean:Europe,Asia,Africa</v>
          </cell>
          <cell r="BM1803" t="str">
            <v>temperate_nemoral:Europe|temperate_dry:Europe,Asia|subtropic_mediterranean:Europe,Asia,Africa</v>
          </cell>
          <cell r="BO1803">
            <v>1</v>
          </cell>
          <cell r="BR1803" t="str">
            <v>RedListCategoryLevel</v>
          </cell>
          <cell r="BT1803">
            <v>1</v>
          </cell>
          <cell r="BW1803" t="str">
            <v>SpreadYearlyIncreaseCalculatedExpansionSpeed</v>
          </cell>
          <cell r="BX1803">
            <v>0</v>
          </cell>
          <cell r="BY1803">
            <v>1</v>
          </cell>
          <cell r="CB1803" t="str">
            <v>T32-C-5,T32-C-7,T32-C-15,T32-C-17,T35</v>
          </cell>
          <cell r="CC1803">
            <v>1</v>
          </cell>
          <cell r="CH1803">
            <v>1</v>
          </cell>
          <cell r="CM1803">
            <v>1</v>
          </cell>
          <cell r="CQ1803">
            <v>1</v>
          </cell>
          <cell r="CU1803">
            <v>1</v>
          </cell>
          <cell r="CX1803">
            <v>0</v>
          </cell>
          <cell r="CY1803">
            <v>1</v>
          </cell>
          <cell r="DB1803">
            <v>0</v>
          </cell>
          <cell r="DC1803" t="str">
            <v>Tornbeinurt &lt;i&gt;Ononis spinosa&lt;/i&gt; subsp. &lt;i&gt;spinosa&lt;/i&gt; er en langlevd flerårig plante, med litt klonal vekst og med frøreproduksjon. Den er funnet i grasmark, delvis på noe baserik semi-naturlig eng, delvis på industritomter.</v>
          </cell>
          <cell r="DD1803" t="str">
            <v>&lt;p&gt;Det er noe uvisst om tornbeinurt er hjemlig eller innført og - i tilfelle den er innført - når den kom. Planten har vært kjent fra ti lokaliteter: Øf Fredrikstad: Kråkerøy, Røds bruk (ballastkai) fulgt av Glombo kontinuerlig 1887-2010: Ak Nesodden: Eljarnes 1897, ei øy i innseilinga til Oslo, kan være fra ballastjord dumpet i sjøen: Oslo: Ulvøya 1861-1931, kan være fra ballastjord dumpet i sjøen: Vf Sandefjord: Vesterøya 1928 og Yxnøy 1978, bakgrunn ukjent: Vf Larvik: Oddane-Mølen 1908-2016, bakgrunn ukjent, men ingen tradisjonell ballastplantelokalitet: Vf Tjøme: Vasser 1884-1933, kan være fra sjødumpet ballast: Te Bamble 1883-1994, minst to lokaliteter, trolig ballast: AA Lillesand 1904-1908, minst en av de to kollektene fra standard ballastplass (Kokkenes): og VA Kristiansand: Lund 1912, bakgrunn helt uviss. Hvis tornbeinurt er innført, så tyder funndataene på at den er kommet tidlig med ballast, mens ballastjorda fortsatt ble dumpet i sjøen, men at den tok en god del år før den ble så etablert på øyene og nesene der den landet at den ble oppdaget. Planten er i tilbakegang i Norge og er på terskelen til utdøen, hvis den ikke allerede har dødd ut.&lt;/p&gt;</v>
          </cell>
          <cell r="DE1803" t="str">
            <v>Planten kan være kommet inn med ballastjord så tidlig at ballasten ble dumpet i sjøen. Ingen videre spredning fra etablerte forekomster er registrert.</v>
          </cell>
          <cell r="DF1803" t="str">
            <v>Invasjonspotensialet er minimalt, med kort median levetid og "negativ" ekspansjon.</v>
          </cell>
          <cell r="DG1803" t="str">
            <v>Ingen kjent negativ økologisk effekt er knyttet til arten.</v>
          </cell>
          <cell r="DH1803" t="str">
            <v>&lt;p&gt;Tornbeinurt vurderes til ingen kjent økologisk risiko. Arten har stabil forekomst i Norge (frøreproduksjon), men er på randen til å dø ut etter å ha vært i tilbakegang i snart 100 år.&lt;/p&gt;</v>
          </cell>
          <cell r="DI1803">
            <v>0</v>
          </cell>
        </row>
        <row r="1804">
          <cell r="B1804" t="str">
            <v>Sinacalia tangutica</v>
          </cell>
          <cell r="C1804" t="str">
            <v>(Maxim.) B.Nord.</v>
          </cell>
          <cell r="D1804" t="str">
            <v>gullstav</v>
          </cell>
          <cell r="E1804">
            <v>137797</v>
          </cell>
          <cell r="F1804">
            <v>100814</v>
          </cell>
          <cell r="G1804" t="str">
            <v>ExpertGroups/Karplanter/N</v>
          </cell>
          <cell r="H1804" t="str">
            <v>Karplanter</v>
          </cell>
          <cell r="I1804" t="str">
            <v>Karplanter</v>
          </cell>
          <cell r="J1804" t="str">
            <v>AlienSpecie</v>
          </cell>
          <cell r="N1804">
            <v>2</v>
          </cell>
          <cell r="Q1804">
            <v>1</v>
          </cell>
          <cell r="T1804" t="str">
            <v>LO</v>
          </cell>
          <cell r="U1804">
            <v>2</v>
          </cell>
          <cell r="V1804" t="str">
            <v>2AB,1</v>
          </cell>
          <cell r="X1804">
            <v>1</v>
          </cell>
          <cell r="Y1804">
            <v>1</v>
          </cell>
          <cell r="Z1804">
            <v>1</v>
          </cell>
          <cell r="AA1804">
            <v>1941</v>
          </cell>
          <cell r="AB1804" t="str">
            <v>terrestrial</v>
          </cell>
          <cell r="AD1804" t="str">
            <v>unknown</v>
          </cell>
          <cell r="AE1804" t="str">
            <v>yes</v>
          </cell>
          <cell r="AF1804" t="str">
            <v>unknown</v>
          </cell>
          <cell r="AG1804">
            <v>1941</v>
          </cell>
          <cell r="AH1804" t="str">
            <v>Ho Bergen: Kristiansborgvatnet</v>
          </cell>
          <cell r="AI1804">
            <v>10</v>
          </cell>
          <cell r="AJ1804" t="str">
            <v>V</v>
          </cell>
          <cell r="AL1804">
            <v>1</v>
          </cell>
          <cell r="AM1804" t="str">
            <v>importDirect</v>
          </cell>
          <cell r="AN1804">
            <v>2</v>
          </cell>
          <cell r="AO1804" t="str">
            <v>introductionEscaped</v>
          </cell>
          <cell r="AP1804" t="str">
            <v>OsA,Tr</v>
          </cell>
          <cell r="AQ1804">
            <v>8</v>
          </cell>
          <cell r="AR1804">
            <v>2</v>
          </cell>
          <cell r="AS1804">
            <v>16</v>
          </cell>
          <cell r="AT1804">
            <v>1</v>
          </cell>
          <cell r="AU1804">
            <v>24</v>
          </cell>
          <cell r="AV1804">
            <v>75</v>
          </cell>
          <cell r="AW1804" t="str">
            <v>Ingen kjent effekt</v>
          </cell>
          <cell r="AX1804" t="str">
            <v>Ingen kjent effekt</v>
          </cell>
          <cell r="BC1804" t="str">
            <v>Ingen kjent effekt</v>
          </cell>
          <cell r="BD1804" t="str">
            <v>Ingen kjent effekt</v>
          </cell>
          <cell r="BE1804" t="str">
            <v>no</v>
          </cell>
          <cell r="BF1804" t="str">
            <v>no</v>
          </cell>
          <cell r="BK1804" t="str">
            <v>temperate_nemoral:Asia</v>
          </cell>
          <cell r="BM1804" t="str">
            <v>temperate_nemoral:Europe,Asia</v>
          </cell>
          <cell r="BO1804">
            <v>2</v>
          </cell>
          <cell r="BQ1804" t="str">
            <v>X</v>
          </cell>
          <cell r="BR1804" t="str">
            <v>RedListCategoryLevel</v>
          </cell>
          <cell r="BT1804">
            <v>2</v>
          </cell>
          <cell r="BW1804" t="str">
            <v>SpreadYearlyIncreaseCalculatedExpansionSpeed</v>
          </cell>
          <cell r="BX1804">
            <v>57.12</v>
          </cell>
          <cell r="BY1804">
            <v>1</v>
          </cell>
          <cell r="CB1804" t="str">
            <v>T35,T40</v>
          </cell>
          <cell r="CC1804">
            <v>1</v>
          </cell>
          <cell r="CH1804">
            <v>1</v>
          </cell>
          <cell r="CM1804">
            <v>1</v>
          </cell>
          <cell r="CQ1804">
            <v>1</v>
          </cell>
          <cell r="CU1804">
            <v>1</v>
          </cell>
          <cell r="CX1804">
            <v>0</v>
          </cell>
          <cell r="CY1804">
            <v>1</v>
          </cell>
          <cell r="DB1804">
            <v>0</v>
          </cell>
          <cell r="DC1804" t="str">
            <v>Gullstav &lt;i&gt;Sinacalia tangutica&lt;/i&gt; er en storvokst, flerårig urt som formerer seg med frø. Den kommer fra Kina. Det er få opplysninger om voksesteder i Norge, men de fleste synes være på mer eller mindre bevokst skrotemark (veikant, grøft, jordhaug etc.).</v>
          </cell>
          <cell r="DD1804" t="str">
            <v>&lt;p&gt;Gullstav er forholdsvis ofte dyrket og forviller seg trolig både med frø og med hageutkast, men er bare funnet noen få steder i Ho Bergen fra 1941, i ST Trondheim fra 1946, i Tr Tromsø fra 2004 og i Oslo fra 2015 (nær hagen til Finn Wischmann og Elin Conradi, der den ble dyrket). Den er ikke ekspansiv, og den eneste forekomsten som har vært langvarig (foreløpig), er ved Kristiansborgvatnet i Ho Bergen, observert fra 1941 til 1986 og trolig til stede fortsatt.&lt;/p&gt;</v>
          </cell>
          <cell r="DE1804" t="str">
            <v>Arten er innført som hageplante og spredt ut fra hager ved utkast, kanskje også med frø.</v>
          </cell>
          <cell r="DF1804" t="str">
            <v>Invasjonspotensialet er begrenset, en kombinasjon av begrenset (til kort) median levetid og begrenset ekspansjonshastighet.</v>
          </cell>
          <cell r="DG1804" t="str">
            <v>Ingen kjent negativ økologisk effekt er knyttet til arten.</v>
          </cell>
          <cell r="DH1804" t="str">
            <v>&lt;p&gt;Gullstav vurderes til låg økologisk risiko, og utelukkende ut fra invasjonspotensialet. Arten har &amp;#233:n stabil eller semi-stabil forekomst i Norge (frøreproduksjon og klonalt) og kanskje 3-4 mer temporære.&lt;/p&gt;</v>
          </cell>
          <cell r="DI1804">
            <v>0</v>
          </cell>
        </row>
        <row r="1805">
          <cell r="B1805" t="str">
            <v>Waldsteinia geoides</v>
          </cell>
          <cell r="C1805" t="str">
            <v>Willd.</v>
          </cell>
          <cell r="D1805" t="str">
            <v>steinmuregull</v>
          </cell>
          <cell r="E1805">
            <v>63483</v>
          </cell>
          <cell r="F1805">
            <v>103523</v>
          </cell>
          <cell r="G1805" t="str">
            <v>ExpertGroups/Karplanter/N</v>
          </cell>
          <cell r="H1805" t="str">
            <v>Karplanter</v>
          </cell>
          <cell r="I1805" t="str">
            <v>Karplanter</v>
          </cell>
          <cell r="J1805" t="str">
            <v>AlienSpecie</v>
          </cell>
          <cell r="N1805">
            <v>1</v>
          </cell>
          <cell r="P1805" t="str">
            <v>V</v>
          </cell>
          <cell r="Q1805">
            <v>1</v>
          </cell>
          <cell r="T1805" t="str">
            <v>NK</v>
          </cell>
          <cell r="U1805">
            <v>1</v>
          </cell>
          <cell r="V1805" t="str">
            <v>1,1</v>
          </cell>
          <cell r="W1805" t="str">
            <v>LO</v>
          </cell>
          <cell r="X1805">
            <v>1</v>
          </cell>
          <cell r="Y1805">
            <v>1</v>
          </cell>
          <cell r="Z1805">
            <v>1</v>
          </cell>
          <cell r="AA1805">
            <v>1991</v>
          </cell>
          <cell r="AB1805" t="str">
            <v>terrestrial</v>
          </cell>
          <cell r="AD1805" t="str">
            <v>unknown</v>
          </cell>
          <cell r="AE1805" t="str">
            <v>yes</v>
          </cell>
          <cell r="AF1805" t="str">
            <v>unknown</v>
          </cell>
          <cell r="AG1805">
            <v>1991</v>
          </cell>
          <cell r="AH1805" t="str">
            <v>Oslo: Skøyen, Ekely</v>
          </cell>
          <cell r="AI1805">
            <v>10</v>
          </cell>
          <cell r="AJ1805" t="str">
            <v>V</v>
          </cell>
          <cell r="AL1805">
            <v>1</v>
          </cell>
          <cell r="AM1805" t="str">
            <v>importDirect</v>
          </cell>
          <cell r="AN1805">
            <v>1</v>
          </cell>
          <cell r="AO1805" t="str">
            <v>introductionEscaped</v>
          </cell>
          <cell r="AP1805" t="str">
            <v>OsA</v>
          </cell>
          <cell r="AQ1805">
            <v>4</v>
          </cell>
          <cell r="AR1805">
            <v>3</v>
          </cell>
          <cell r="AS1805">
            <v>12</v>
          </cell>
          <cell r="AT1805">
            <v>1</v>
          </cell>
          <cell r="AU1805">
            <v>24</v>
          </cell>
          <cell r="AV1805">
            <v>0</v>
          </cell>
          <cell r="AW1805" t="str">
            <v>Ingen kjent effekt</v>
          </cell>
          <cell r="AX1805" t="str">
            <v>Ingen kjent effekt</v>
          </cell>
          <cell r="BC1805" t="str">
            <v>Ingen kjent effekt</v>
          </cell>
          <cell r="BD1805" t="str">
            <v>Ingen kjent effekt</v>
          </cell>
          <cell r="BE1805" t="str">
            <v>no</v>
          </cell>
          <cell r="BF1805" t="str">
            <v>no</v>
          </cell>
          <cell r="BK1805" t="str">
            <v>temperate_nemoral:Europe</v>
          </cell>
          <cell r="BM1805" t="str">
            <v>temperate_nemoral:Europe</v>
          </cell>
          <cell r="BO1805">
            <v>2</v>
          </cell>
          <cell r="BP1805" t="str">
            <v>X</v>
          </cell>
          <cell r="BR1805" t="str">
            <v>RedListCategoryLevel</v>
          </cell>
          <cell r="BT1805">
            <v>1</v>
          </cell>
          <cell r="BW1805" t="str">
            <v>SpreadYearlyIncreaseCalculatedExpansionSpeed</v>
          </cell>
          <cell r="BX1805">
            <v>0</v>
          </cell>
          <cell r="BY1805">
            <v>1</v>
          </cell>
          <cell r="CB1805" t="str">
            <v>T4-C-3</v>
          </cell>
          <cell r="CC1805">
            <v>1</v>
          </cell>
          <cell r="CH1805">
            <v>1</v>
          </cell>
          <cell r="CM1805">
            <v>1</v>
          </cell>
          <cell r="CQ1805">
            <v>1</v>
          </cell>
          <cell r="CU1805">
            <v>1</v>
          </cell>
          <cell r="CX1805">
            <v>0</v>
          </cell>
          <cell r="CY1805">
            <v>1</v>
          </cell>
          <cell r="DB1805">
            <v>0</v>
          </cell>
          <cell r="DC1805" t="str">
            <v>Steinmuregull &lt;em&gt;Waldsteinia geoides&lt;/em&gt; kommer fra åstrakter i Sørøst-Europa. Den er en flerårig urt med potensiell frøformering og med jordstengler og utløpere som danner store kloner. Det er uvisst om den formerer seg med frø i Norge: hovedformeringen er i alle fall med utløpere og skuddbiter.</v>
          </cell>
          <cell r="DD1805" t="str">
            <v>&lt;p&gt;Steinmuregull er så langt kun funnet på &amp;#233:n lokalitet i Oslo: Skøyen (Ekely), hvor den først ble funnet i 1991 som godt etablert i skogkant utafor en hage.&lt;/p&gt;</v>
          </cell>
          <cell r="DE1805" t="str">
            <v>Arten er innført som hageplante. Forekomsten i Oslo ser ut til å representere &amp;#233:n klon, så det kan være at arten formerer seg kun aseksuelt her i Norge. Det er vanskelig å spå om framtidige spredningsmuligheter for denne arten, men det ser ut til at potensialet er begrenset.</v>
          </cell>
          <cell r="DF1805" t="str">
            <v>Arten har et lite invasjonspotensial med usikkerhet opp til begrenset. Arten er bare sett noen få ganger i kultur i hager.</v>
          </cell>
          <cell r="DG1805" t="str">
            <v>Det er ingen kjente eller forventete negative økologiske effekter knyttet til arten.</v>
          </cell>
          <cell r="DH1805" t="str">
            <v>&lt;p&gt;Steinmuregull vurderes til ingen kjent økologisk risiko med usikkerhet opp til lav risiko.&lt;br/&gt;&lt;/p&gt;</v>
          </cell>
          <cell r="DI1805">
            <v>0</v>
          </cell>
        </row>
        <row r="1806">
          <cell r="B1806" t="str">
            <v>Myosotis alpestris</v>
          </cell>
          <cell r="C1806" t="str">
            <v>F.W.Schmidt</v>
          </cell>
          <cell r="D1806" t="str">
            <v>alpeforglemmegei</v>
          </cell>
          <cell r="E1806">
            <v>60980</v>
          </cell>
          <cell r="F1806">
            <v>101020</v>
          </cell>
          <cell r="G1806" t="str">
            <v>ExpertGroups/Karplanter/N</v>
          </cell>
          <cell r="H1806" t="str">
            <v>Karplanter</v>
          </cell>
          <cell r="I1806" t="str">
            <v>Karplanter</v>
          </cell>
          <cell r="J1806" t="str">
            <v>AlienSpecie</v>
          </cell>
          <cell r="N1806">
            <v>1</v>
          </cell>
          <cell r="Q1806">
            <v>1</v>
          </cell>
          <cell r="T1806" t="str">
            <v>NK</v>
          </cell>
          <cell r="U1806">
            <v>1</v>
          </cell>
          <cell r="V1806" t="str">
            <v>1,1</v>
          </cell>
          <cell r="X1806">
            <v>1</v>
          </cell>
          <cell r="Y1806">
            <v>1</v>
          </cell>
          <cell r="Z1806">
            <v>1</v>
          </cell>
          <cell r="AA1806">
            <v>1997</v>
          </cell>
          <cell r="AB1806" t="str">
            <v>terrestrial</v>
          </cell>
          <cell r="AD1806" t="str">
            <v>unknown</v>
          </cell>
          <cell r="AE1806" t="str">
            <v>yes</v>
          </cell>
          <cell r="AF1806" t="str">
            <v>unknown</v>
          </cell>
          <cell r="AI1806">
            <v>5</v>
          </cell>
          <cell r="AJ1806" t="str">
            <v>V</v>
          </cell>
          <cell r="AL1806">
            <v>1</v>
          </cell>
          <cell r="AM1806" t="str">
            <v>importDirect</v>
          </cell>
          <cell r="AN1806">
            <v>1</v>
          </cell>
          <cell r="AO1806" t="str">
            <v>introductionEscaped</v>
          </cell>
          <cell r="AQ1806">
            <v>8</v>
          </cell>
          <cell r="AR1806">
            <v>1</v>
          </cell>
          <cell r="AS1806">
            <v>8</v>
          </cell>
          <cell r="AT1806">
            <v>1</v>
          </cell>
          <cell r="AU1806">
            <v>8</v>
          </cell>
          <cell r="AV1806">
            <v>100</v>
          </cell>
          <cell r="AW1806" t="str">
            <v>Ingen kjent effekt</v>
          </cell>
          <cell r="AX1806" t="str">
            <v>Ingen kjent effekt</v>
          </cell>
          <cell r="BC1806" t="str">
            <v>Ingen kjent effekt</v>
          </cell>
          <cell r="BD1806" t="str">
            <v>Ingen kjent effekt</v>
          </cell>
          <cell r="BE1806" t="str">
            <v>no</v>
          </cell>
          <cell r="BF1806" t="str">
            <v>no</v>
          </cell>
          <cell r="BK1806" t="str">
            <v>temperate_boreal:Asia,NorthAndCentralAmerica|temperate_nemoral:Europe,Asia,NorthAndCentralAmerica</v>
          </cell>
          <cell r="BM1806" t="str">
            <v>temperate_boreal:Asia,NorthAndCentralAmerica|temperate_nemoral:Europe,Asia,NorthAndCentralAmerica</v>
          </cell>
          <cell r="BO1806">
            <v>1</v>
          </cell>
          <cell r="BR1806" t="str">
            <v>RedListCategoryLevel</v>
          </cell>
          <cell r="BT1806">
            <v>1</v>
          </cell>
          <cell r="BW1806" t="str">
            <v>SpreadYearlyIncreaseCalculatedExpansionSpeed</v>
          </cell>
          <cell r="BX1806">
            <v>0</v>
          </cell>
          <cell r="BY1806">
            <v>1</v>
          </cell>
          <cell r="CB1806" t="str">
            <v>T43,T40</v>
          </cell>
          <cell r="CC1806">
            <v>1</v>
          </cell>
          <cell r="CH1806">
            <v>1</v>
          </cell>
          <cell r="CM1806">
            <v>1</v>
          </cell>
          <cell r="CQ1806">
            <v>1</v>
          </cell>
          <cell r="CU1806">
            <v>1</v>
          </cell>
          <cell r="CX1806">
            <v>0</v>
          </cell>
          <cell r="CY1806">
            <v>1</v>
          </cell>
          <cell r="DB1806">
            <v>0</v>
          </cell>
          <cell r="DC1806" t="str">
            <v>Alpeforglemmegei &lt;i&gt;Myosotis alpestris&lt;/i&gt; er meget hardfør og viktigste art av slekta i nordre Asia og nordvestre Nord-Amerika, med isolerte forekomster i Kaukasus og i fjell i Mellom- og Sør-Europa. Den er en flerårig urt med frøformering. Delfruktene (smånøtter) spres delvis inne i de krokhårete fruktbegrene, dvs. potensielt med dyr. I Norge er den funnet i tilknytning til hager, og det er trolig at vi har fått innført nokså lite hardført materiale fra Europa.</v>
          </cell>
          <cell r="DD1806" t="str">
            <v>&lt;p&gt;De eneste funn vi har kunnet bekrefte ved kontroll av herbariemateriale, er fra Bu Lier: småskog i parkpreget område på Heggtoppen i 1997 og fra Ro Stavanger: veikant ved Lagård kirkegård i 2007. Vi vet ikke om noen av disse to forekomstene fortsett er intakte.&lt;/p&gt;</v>
          </cell>
          <cell r="DE1806" t="str">
            <v>Arten er innført hageplante og spredt ut fra hager, trolig med dyr eller folk.</v>
          </cell>
          <cell r="DF1806" t="str">
            <v>Invasjonspotensialet er lite, med lågeste skår på median levetid og ingen ekspansjon.</v>
          </cell>
          <cell r="DG1806" t="str">
            <v>Ingen kjent negativ økologisk effekt er knyttet til arten.</v>
          </cell>
          <cell r="DH1806" t="str">
            <v>&lt;p&gt;Alpeforglemmegei vurderes til ingen kjent økologisk risiko, slik vi nå kjenner den, med svært lite invasjonspotensial og ingen kjente negative effekter. Den ville kunne ha stort potensial i alle indre, høgtliggende og nordre deler av Norge til godt over og nord for skoggrensa dersom mer hardført materiale ble innført. Den er imidlertid en meget polymorf art med mange raser. Vi vet ikke hvilke raser som er innført.&lt;/p&gt;</v>
          </cell>
          <cell r="DI1806">
            <v>0</v>
          </cell>
        </row>
        <row r="1807">
          <cell r="B1807" t="str">
            <v>Potentilla atrosanguinea</v>
          </cell>
          <cell r="C1807" t="str">
            <v>G.Lodd. ex D.Don</v>
          </cell>
          <cell r="D1807" t="str">
            <v>blodmure</v>
          </cell>
          <cell r="E1807">
            <v>63304</v>
          </cell>
          <cell r="F1807">
            <v>103344</v>
          </cell>
          <cell r="G1807" t="str">
            <v>ExpertGroups/Karplanter/N</v>
          </cell>
          <cell r="H1807" t="str">
            <v>Karplanter</v>
          </cell>
          <cell r="I1807" t="str">
            <v>Karplanter</v>
          </cell>
          <cell r="J1807" t="str">
            <v>AlienSpecie</v>
          </cell>
          <cell r="N1807">
            <v>1</v>
          </cell>
          <cell r="Q1807">
            <v>1</v>
          </cell>
          <cell r="T1807" t="str">
            <v>NK</v>
          </cell>
          <cell r="U1807">
            <v>1</v>
          </cell>
          <cell r="V1807" t="str">
            <v>1,1</v>
          </cell>
          <cell r="AA1807">
            <v>1947</v>
          </cell>
          <cell r="AB1807" t="str">
            <v>terrestrial</v>
          </cell>
          <cell r="AD1807" t="str">
            <v>unknown</v>
          </cell>
          <cell r="AE1807" t="str">
            <v>no</v>
          </cell>
          <cell r="AF1807" t="str">
            <v>unknown</v>
          </cell>
          <cell r="AI1807">
            <v>5</v>
          </cell>
          <cell r="AJ1807" t="str">
            <v>V</v>
          </cell>
          <cell r="AL1807">
            <v>1</v>
          </cell>
          <cell r="AM1807" t="str">
            <v>importDirect</v>
          </cell>
          <cell r="AN1807">
            <v>2</v>
          </cell>
          <cell r="AO1807" t="str">
            <v>introductionEscaped</v>
          </cell>
          <cell r="AP1807" t="str">
            <v>Bu</v>
          </cell>
          <cell r="AQ1807">
            <v>4</v>
          </cell>
          <cell r="AR1807">
            <v>2</v>
          </cell>
          <cell r="AS1807">
            <v>8</v>
          </cell>
          <cell r="AT1807">
            <v>1</v>
          </cell>
          <cell r="AU1807">
            <v>16</v>
          </cell>
          <cell r="AV1807">
            <v>80</v>
          </cell>
          <cell r="AW1807" t="str">
            <v>Ingen kjent effekt</v>
          </cell>
          <cell r="AX1807" t="str">
            <v>Ingen kjent effekt</v>
          </cell>
          <cell r="BC1807" t="str">
            <v>Ingen kjent effekt</v>
          </cell>
          <cell r="BD1807" t="str">
            <v>Ingen kjent effekt</v>
          </cell>
          <cell r="BE1807" t="str">
            <v>no</v>
          </cell>
          <cell r="BF1807" t="str">
            <v>no</v>
          </cell>
          <cell r="BG1807" t="str">
            <v>V</v>
          </cell>
          <cell r="BK1807" t="str">
            <v>subtropic_highlands:Asia</v>
          </cell>
          <cell r="BM1807" t="str">
            <v>temperate_nemoral:Europe|subtropic_highlands:Asia</v>
          </cell>
          <cell r="BO1807">
            <v>1</v>
          </cell>
          <cell r="BR1807" t="str">
            <v>RedListCategoryLevel</v>
          </cell>
          <cell r="BT1807">
            <v>1</v>
          </cell>
          <cell r="BW1807" t="str">
            <v>SpreadYearlyIncreaseCalculatedExpansionSpeed</v>
          </cell>
          <cell r="BX1807">
            <v>0</v>
          </cell>
          <cell r="BY1807">
            <v>1</v>
          </cell>
          <cell r="CB1807" t="str">
            <v>T40-C-1,T35-C-1,T42-C-1,T37-C-3,T1</v>
          </cell>
          <cell r="CC1807">
            <v>1</v>
          </cell>
          <cell r="CH1807">
            <v>1</v>
          </cell>
          <cell r="CM1807">
            <v>1</v>
          </cell>
          <cell r="CQ1807">
            <v>1</v>
          </cell>
          <cell r="CU1807">
            <v>1</v>
          </cell>
          <cell r="CX1807">
            <v>0</v>
          </cell>
          <cell r="CY1807">
            <v>1</v>
          </cell>
          <cell r="DB1807">
            <v>0</v>
          </cell>
          <cell r="DC1807" t="str">
            <v>Blodmure &lt;i&gt;Potentilla atrosanguinea&lt;/i&gt; er en flerårig urt fra Himalaya. Den dyrkes som prydplante. Den er seksuell og formerer seg med frø, men er trolig for varmekrevende til å kunne reprodusere særlig effektivt i Norge.</v>
          </cell>
          <cell r="DD1807" t="str">
            <v>Arten ble først funnet på en avfallsplass i VA Kristiansand i 1951 og deretter i Bu Hol i en veiskråning i 1959 og senere i Finnmark, Nordland, Hordaland, Oppland og Buskerud, men alle bare med enkeltfunn og uten tegn til effektiv reproduksjon. Funnet i Bu Lier fra 2015 er angitt å gjelde planter som er frøspredt opp i en bergskråning. Arten må dermed risikovurderes etter den nye definisjonen på etablert, selv om den så langt ikke har dannet noen effektiv bestand noe sted i landet.</v>
          </cell>
          <cell r="DE1807" t="str">
            <v>Arten er trolig forvillet fra hager: noen funn kan være knyttet til hageutkast, andre til søling med frø, mens i alle fall ett er dokumentert som en frøforvilling (reproduksjon ut i norsk natur).</v>
          </cell>
          <cell r="DF1807" t="str">
            <v>Invasjonspotensialet er lite, med minste skår på median levetid og ingen ekspansjon (i mer eller mindre permanente bestander). Det har kommet en del nye funn de siste årene, men de er alle nokså spredt og det er i ingen tilfeller snakk om noen reproduserende bestand - bare enkeltindivider.</v>
          </cell>
          <cell r="DG1807" t="str">
            <v>Det er ingen kjente negative økologiske effekter knyttet til denne arten.</v>
          </cell>
          <cell r="DH1807" t="str">
            <v>Blodmure vurderes til ingen kjent økologisk risiko på grunn av kombinasjonen mellom et lågt invasjonspotensial (få, spredte, og lite effektivt reproduserende enkeltforekomster) og ingen kjent negativ økologisk effekt.</v>
          </cell>
          <cell r="DI1807">
            <v>0</v>
          </cell>
        </row>
        <row r="1808">
          <cell r="B1808" t="str">
            <v>Galega officinalis</v>
          </cell>
          <cell r="C1808" t="str">
            <v>L.</v>
          </cell>
          <cell r="D1808" t="str">
            <v>geitvikke</v>
          </cell>
          <cell r="E1808">
            <v>61888</v>
          </cell>
          <cell r="F1808">
            <v>101928</v>
          </cell>
          <cell r="G1808" t="str">
            <v>ExpertGroups/Karplanter/N</v>
          </cell>
          <cell r="H1808" t="str">
            <v>Karplanter</v>
          </cell>
          <cell r="I1808" t="str">
            <v>Karplanter</v>
          </cell>
          <cell r="J1808" t="str">
            <v>AlienSpecie</v>
          </cell>
          <cell r="N1808">
            <v>1</v>
          </cell>
          <cell r="Q1808">
            <v>1</v>
          </cell>
          <cell r="T1808" t="str">
            <v>NK</v>
          </cell>
          <cell r="U1808">
            <v>1</v>
          </cell>
          <cell r="V1808" t="str">
            <v>1,1</v>
          </cell>
          <cell r="X1808">
            <v>1</v>
          </cell>
          <cell r="Y1808">
            <v>1</v>
          </cell>
          <cell r="Z1808">
            <v>1</v>
          </cell>
          <cell r="AA1808">
            <v>1905</v>
          </cell>
          <cell r="AB1808" t="str">
            <v>terrestrial</v>
          </cell>
          <cell r="AD1808" t="str">
            <v>origin</v>
          </cell>
          <cell r="AE1808" t="str">
            <v>yes</v>
          </cell>
          <cell r="AF1808" t="str">
            <v>unknown</v>
          </cell>
          <cell r="AG1808">
            <v>1995</v>
          </cell>
          <cell r="AH1808" t="str">
            <v>Bu Hurum: Tofte</v>
          </cell>
          <cell r="AI1808">
            <v>5</v>
          </cell>
          <cell r="AJ1808" t="str">
            <v>V</v>
          </cell>
          <cell r="AN1808">
            <v>2</v>
          </cell>
          <cell r="AO1808" t="str">
            <v>introductionTransportpollution,introductionStowaway</v>
          </cell>
          <cell r="AP1808" t="str">
            <v>Bu</v>
          </cell>
          <cell r="AQ1808">
            <v>8</v>
          </cell>
          <cell r="AR1808">
            <v>1</v>
          </cell>
          <cell r="AS1808">
            <v>8</v>
          </cell>
          <cell r="AT1808">
            <v>1</v>
          </cell>
          <cell r="AU1808">
            <v>8</v>
          </cell>
          <cell r="AV1808">
            <v>100</v>
          </cell>
          <cell r="AW1808" t="str">
            <v>Ingen kjent effekt</v>
          </cell>
          <cell r="AX1808" t="str">
            <v>Ingen kjent effekt</v>
          </cell>
          <cell r="BC1808" t="str">
            <v>Ingen kjent effekt</v>
          </cell>
          <cell r="BD1808" t="str">
            <v>Ingen kjent effekt</v>
          </cell>
          <cell r="BE1808" t="str">
            <v>no</v>
          </cell>
          <cell r="BF1808" t="str">
            <v>no</v>
          </cell>
          <cell r="BG1808" t="str">
            <v>V</v>
          </cell>
          <cell r="BK1808" t="str">
            <v>temperate_nemoral:Europe,Asia|temperate_dry:Europe,Asia|subtropic_mediterranean:Europe,Asia</v>
          </cell>
          <cell r="BM1808" t="str">
            <v>temperate_nemoral:Europe,Asia,NorthAndCentralAmerica|temperate_dry:Europe,Asia|subtropic_mediterranean:Europe,Asia</v>
          </cell>
          <cell r="BO1808">
            <v>1</v>
          </cell>
          <cell r="BR1808" t="str">
            <v>RedListCategoryLevel</v>
          </cell>
          <cell r="BT1808">
            <v>1</v>
          </cell>
          <cell r="BW1808" t="str">
            <v>SpreadYearlyIncreaseCalculatedExpansionSpeed</v>
          </cell>
          <cell r="BX1808">
            <v>0</v>
          </cell>
          <cell r="BY1808">
            <v>1</v>
          </cell>
          <cell r="CB1808" t="str">
            <v>T35,T37</v>
          </cell>
          <cell r="CC1808">
            <v>1</v>
          </cell>
          <cell r="CH1808">
            <v>1</v>
          </cell>
          <cell r="CM1808">
            <v>1</v>
          </cell>
          <cell r="CQ1808">
            <v>1</v>
          </cell>
          <cell r="CU1808">
            <v>1</v>
          </cell>
          <cell r="CX1808">
            <v>0</v>
          </cell>
          <cell r="CY1808">
            <v>1</v>
          </cell>
          <cell r="DB1808">
            <v>0</v>
          </cell>
          <cell r="DC1808" t="str">
            <v>Geitvikke &lt;em&gt;Galega officinalis &lt;/em&gt;er en flerårig urt fra Mellom- og Sør-Europa, Middelhavsområdet og Vest-Asia. Arten har frøreproduksjon og begrenset klonal vekst.</v>
          </cell>
          <cell r="DD1808" t="str">
            <v>&lt;p&gt;Arten er dokumentert &amp;#233:n gang på ballastjord i Oslo: Grønlia 1905. Neste funn er på bark- og flisfyllingene ved S&amp;#246:dra Cells cellulosefabrikk i Tofte i Bu Hurum i 1995, der arten har vært omtrent årviss siden og der vi mistenker reproduksjon (og ikke bare klonal vekst). Arten hadde også en kortvarig opptreden i tilsvarende miljø ved tømmerterminalen på Lierstranda i Bu Lier fra 1996.&lt;/p&gt;</v>
          </cell>
          <cell r="DE1808" t="str">
            <v>Arten kom trolig inn med ballastjord i 1905. Senere funn er knyttet til deponier for importert tømmer.</v>
          </cell>
          <cell r="DF1808" t="str">
            <v>Arten har et lite invasjonspotensial på grunn av kort median levetid og ingen ekspansjon.</v>
          </cell>
          <cell r="DG1808" t="str">
            <v>Det er ingen kjente negative økologiske effekter knyttet til arten dersom den bare forekommer i små mengder. I større mengder kan den føre til eutrofiering av naturtyper fordi den er nitrogenfikserende.</v>
          </cell>
          <cell r="DH1808" t="str">
            <v>&lt;p&gt;Geitvikke vurderes til ingen kjent økologisk risiko.&lt;/p&gt;</v>
          </cell>
          <cell r="DI1808">
            <v>0</v>
          </cell>
        </row>
        <row r="1809">
          <cell r="B1809" t="str">
            <v>Agastache rugosa</v>
          </cell>
          <cell r="C1809" t="str">
            <v>(Fisch. &amp; C.A.Mey.) Kuntze</v>
          </cell>
          <cell r="D1809" t="str">
            <v>koreahestemynte</v>
          </cell>
          <cell r="E1809">
            <v>62229</v>
          </cell>
          <cell r="F1809">
            <v>102269</v>
          </cell>
          <cell r="G1809" t="str">
            <v>ExpertGroups/Karplanter/N</v>
          </cell>
          <cell r="H1809" t="str">
            <v>Karplanter</v>
          </cell>
          <cell r="I1809" t="str">
            <v>Karplanter</v>
          </cell>
          <cell r="J1809" t="str">
            <v>AlienSpecie</v>
          </cell>
          <cell r="N1809">
            <v>1</v>
          </cell>
          <cell r="Q1809">
            <v>1</v>
          </cell>
          <cell r="T1809" t="str">
            <v>NK</v>
          </cell>
          <cell r="U1809">
            <v>1</v>
          </cell>
          <cell r="V1809" t="str">
            <v>1,1</v>
          </cell>
          <cell r="AA1809">
            <v>2008</v>
          </cell>
          <cell r="AB1809" t="str">
            <v>terrestrial</v>
          </cell>
          <cell r="AD1809" t="str">
            <v>unknown</v>
          </cell>
          <cell r="AE1809" t="str">
            <v>no</v>
          </cell>
          <cell r="AF1809" t="str">
            <v>unknown</v>
          </cell>
          <cell r="AI1809">
            <v>5</v>
          </cell>
          <cell r="AJ1809" t="str">
            <v>V</v>
          </cell>
          <cell r="AL1809">
            <v>1</v>
          </cell>
          <cell r="AM1809" t="str">
            <v>importDirect</v>
          </cell>
          <cell r="AN1809">
            <v>1</v>
          </cell>
          <cell r="AO1809" t="str">
            <v>introductionEscaped</v>
          </cell>
          <cell r="AQ1809">
            <v>8</v>
          </cell>
          <cell r="AR1809">
            <v>1</v>
          </cell>
          <cell r="AS1809">
            <v>8</v>
          </cell>
          <cell r="AT1809">
            <v>1</v>
          </cell>
          <cell r="AU1809">
            <v>40</v>
          </cell>
          <cell r="AV1809">
            <v>100</v>
          </cell>
          <cell r="AW1809" t="str">
            <v>Ingen kjent effekt</v>
          </cell>
          <cell r="AX1809" t="str">
            <v>Ingen kjent effekt</v>
          </cell>
          <cell r="BC1809" t="str">
            <v>Ingen kjent effekt</v>
          </cell>
          <cell r="BD1809" t="str">
            <v>Ingen kjent effekt</v>
          </cell>
          <cell r="BE1809" t="str">
            <v>no</v>
          </cell>
          <cell r="BF1809" t="str">
            <v>no</v>
          </cell>
          <cell r="BK1809" t="str">
            <v>temperate_nemoral:Asia|subtropic_humid:Asia</v>
          </cell>
          <cell r="BM1809" t="str">
            <v>temperate_nemoral:Europe,Asia|subtropic_humid:Asia</v>
          </cell>
          <cell r="BO1809">
            <v>2</v>
          </cell>
          <cell r="BQ1809" t="str">
            <v>X</v>
          </cell>
          <cell r="BR1809" t="str">
            <v>RedListCategoryLevel</v>
          </cell>
          <cell r="BT1809">
            <v>1</v>
          </cell>
          <cell r="BW1809" t="str">
            <v>SpreadYearlyIncreaseCalculatedExpansionSpeed</v>
          </cell>
          <cell r="BX1809">
            <v>0</v>
          </cell>
          <cell r="BY1809">
            <v>1</v>
          </cell>
          <cell r="CB1809" t="str">
            <v>T35,T37</v>
          </cell>
          <cell r="CC1809">
            <v>1</v>
          </cell>
          <cell r="CH1809">
            <v>1</v>
          </cell>
          <cell r="CM1809">
            <v>1</v>
          </cell>
          <cell r="CQ1809">
            <v>1</v>
          </cell>
          <cell r="CU1809">
            <v>1</v>
          </cell>
          <cell r="CX1809">
            <v>0</v>
          </cell>
          <cell r="CY1809">
            <v>1</v>
          </cell>
          <cell r="DB1809">
            <v>0</v>
          </cell>
          <cell r="DC1809" t="str">
            <v>Koreahestemynte &lt;i&gt;Agastache rugosa&lt;/i&gt; stammer fra Øst-Asia, fra Sør-Kina nord til Nord-Japan (Hokkaido) og sørligste Russisk fjerne østen (nordøst for Vladivostok). Arten er en flerårig urt med insektpollinering (avhengig av kryssbefruktning) og frøreproduksjon, og med noe klonal vekst med jordstengler. Den er hardfør nok til å kunne frøreprodusere og danne bestand i Norge, men foreløpig dyrkes og spres den sjelden. Arten er ny i hagebruket i Norden, knapt kjent i bruk før 1990. Arten krever en viss tetthet med genetisk ulike individer for å starte reproduksjon. Vi vurderer det som at den har en mulighet til å etablere bedre seg i Norge i nær framtid. &lt;br/&gt;</v>
          </cell>
          <cell r="DD1809" t="str">
            <v>Koreahestemynte ble først funnet i Oslo: Marienlyst i 2008 og er siden funnet tre steder i He Ringsaker: Vea landbruksskole 2013, Bu Drammen: Lindum avdallsdeponi 2011 og Vf Larvik: Grinda avfallsdeponi 2010. Arten er meget ny i bruk som hageplante, og vi forventer økning i antall forvillinger.</v>
          </cell>
          <cell r="DE1809" t="str">
            <v>Arten er innført hageplante og spredt ut med utkast, men kanskje ikke frøspredt (ennå).</v>
          </cell>
          <cell r="DF1809" t="str">
            <v>Invasjonspotensialet er lite, med begrenset median levetid (med usikkerhet til kort) og låg ekspansjonshastighet.</v>
          </cell>
          <cell r="DG1809" t="str">
            <v>Ingen kjent negativ økologisk effekt er knyttet til arten.</v>
          </cell>
          <cell r="DH1809" t="str">
            <v>Koreahestemynte er trolig på vei inn i norsk natur, men forventes ikke å utgjøre noen økologisk risiko.</v>
          </cell>
          <cell r="DI1809">
            <v>0</v>
          </cell>
        </row>
        <row r="1810">
          <cell r="B1810" t="str">
            <v>Lotus glaber</v>
          </cell>
          <cell r="C1810" t="str">
            <v>Mill.</v>
          </cell>
          <cell r="D1810" t="str">
            <v>strandtiriltunge</v>
          </cell>
          <cell r="E1810">
            <v>134222</v>
          </cell>
          <cell r="F1810">
            <v>101973</v>
          </cell>
          <cell r="G1810" t="str">
            <v>ExpertGroups/Karplanter/N</v>
          </cell>
          <cell r="H1810" t="str">
            <v>Karplanter</v>
          </cell>
          <cell r="I1810" t="str">
            <v>Karplanter</v>
          </cell>
          <cell r="J1810" t="str">
            <v>AlienSpecie</v>
          </cell>
          <cell r="N1810">
            <v>1</v>
          </cell>
          <cell r="Q1810">
            <v>1</v>
          </cell>
          <cell r="T1810" t="str">
            <v>NK</v>
          </cell>
          <cell r="U1810">
            <v>1</v>
          </cell>
          <cell r="V1810" t="str">
            <v>1,1</v>
          </cell>
          <cell r="X1810">
            <v>1</v>
          </cell>
          <cell r="Y1810">
            <v>1</v>
          </cell>
          <cell r="Z1810">
            <v>1</v>
          </cell>
          <cell r="AA1810">
            <v>1866</v>
          </cell>
          <cell r="AB1810" t="str">
            <v>terrestrial</v>
          </cell>
          <cell r="AD1810" t="str">
            <v>origin,unknown</v>
          </cell>
          <cell r="AE1810" t="str">
            <v>yes</v>
          </cell>
          <cell r="AF1810" t="str">
            <v>unknown</v>
          </cell>
          <cell r="AG1810">
            <v>1883</v>
          </cell>
          <cell r="AH1810" t="str">
            <v>Oslo: Grønlia (ballast)</v>
          </cell>
          <cell r="AI1810">
            <v>5</v>
          </cell>
          <cell r="AJ1810" t="str">
            <v>V</v>
          </cell>
          <cell r="AN1810">
            <v>4</v>
          </cell>
          <cell r="AO1810" t="str">
            <v>introductionTransportpollution,introductionStowaway</v>
          </cell>
          <cell r="AP1810" t="str">
            <v>Bu</v>
          </cell>
          <cell r="AQ1810">
            <v>8</v>
          </cell>
          <cell r="AR1810">
            <v>1</v>
          </cell>
          <cell r="AS1810">
            <v>8</v>
          </cell>
          <cell r="AT1810">
            <v>1</v>
          </cell>
          <cell r="AU1810">
            <v>4</v>
          </cell>
          <cell r="AV1810">
            <v>100</v>
          </cell>
          <cell r="AW1810" t="str">
            <v>Ingen kjent effekt</v>
          </cell>
          <cell r="AX1810" t="str">
            <v>Ingen kjent effekt</v>
          </cell>
          <cell r="BC1810" t="str">
            <v>Ingen kjent effekt</v>
          </cell>
          <cell r="BD1810" t="str">
            <v>Ingen kjent effekt</v>
          </cell>
          <cell r="BE1810" t="str">
            <v>no</v>
          </cell>
          <cell r="BF1810" t="str">
            <v>no</v>
          </cell>
          <cell r="BG1810" t="str">
            <v>V</v>
          </cell>
          <cell r="BK1810" t="str">
            <v>temperate_nemoral:Europe,Asia|temperate_dry:Europe,Asia|subtropic_mediterranean:Europe,Asia</v>
          </cell>
          <cell r="BM1810" t="str">
            <v>temperate_nemoral:Europe,Asia,Oceania,NorthAndCentralAmerica|temperate_dry:Europe,Asia,NorthAndCentralAmerica|subtropic_mediterranean:Europe,Asia,Africa,Oceania,NorthAndCentralAmerica,SouthAmerica</v>
          </cell>
          <cell r="BO1810">
            <v>1</v>
          </cell>
          <cell r="BR1810" t="str">
            <v>RedListCategoryLevel</v>
          </cell>
          <cell r="BT1810">
            <v>1</v>
          </cell>
          <cell r="BW1810" t="str">
            <v>SpreadYearlyIncreaseCalculatedExpansionSpeed</v>
          </cell>
          <cell r="BX1810">
            <v>0</v>
          </cell>
          <cell r="BY1810">
            <v>1</v>
          </cell>
          <cell r="CB1810" t="str">
            <v>T35,T37</v>
          </cell>
          <cell r="CC1810">
            <v>1</v>
          </cell>
          <cell r="CH1810">
            <v>1</v>
          </cell>
          <cell r="CM1810">
            <v>1</v>
          </cell>
          <cell r="CQ1810">
            <v>1</v>
          </cell>
          <cell r="CU1810">
            <v>1</v>
          </cell>
          <cell r="CX1810">
            <v>0</v>
          </cell>
          <cell r="CY1810">
            <v>1</v>
          </cell>
          <cell r="DB1810">
            <v>0</v>
          </cell>
          <cell r="DC1810" t="str">
            <v>Strandtiriltunge &lt;i&gt;Lotus glaber&lt;/i&gt; er en flerårig urt med frøreproduksjon. Frøene spres nokså passivt. Arten forekommer som hjemlig i store deler av Europa, på og nær strandenger og annen saltpåvirket mark nord til Vest-Sverige og til nordspissen av Jylland (Hartvig 2015). I Norge er den bare funnet på skrotemark i tilknytning til innførselsplasser.</v>
          </cell>
          <cell r="DD1810" t="str">
            <v>&lt;p&gt;Strandtiriltunge kan kanskje ha potensial til å frøreprodusere i Norge i framtida, men arten har ikke gjort det på regulær basis foreløpig. Den er kommet inn i Norge på fire måter: med ballastjord 1866-1911 (Øf Halden og Fredrikstad, Oslo, VA Mandal og Kristiansand, MR Kristiansund), ved møller 1911-1949 (Ho Bergen, ST Skaun), med krommalm 1953-1954 (Ho Kvam: Ålvik), og med utenlandsk tømmer til tømmerlagre og cellulosefabrikker 1996-nå (Bu Lier og Hurum). Mer langvarige forekomster har den hatt i Oslo (1883-1903), Bu Lier (1996-2000), Hurum (1997-2008), VA Mandal 1872-1884, og ST Skaun 1934-1949. Fra og med 2000 er den bare funnet på flisfyllingene i Bu Lier og Hurum.&lt;/p&gt;</v>
          </cell>
          <cell r="DE1810" t="str">
            <v>Arten er kommet inn med ballastjord, tømmer, krommalm og som forurensning i korn. Det er ingen kjent videre spredning fra innførselsplassene.</v>
          </cell>
          <cell r="DF1810" t="str">
            <v>Invasjonspotensialet er lite, med lågeste skår på median levetid og ingen ekspansjon (heller en tilbakegang).</v>
          </cell>
          <cell r="DG1810" t="str">
            <v>Ingen kjent eller forventet negativ økologisk effekt er knyttet til arten.</v>
          </cell>
          <cell r="DH1810" t="str">
            <v>&lt;p&gt;Strandtiriltunge vurderes til ingen kjent økologisk risiko. Arten kommer fra Europa og Vest-Asia og forekommer spontant nord til Sør-Skandinavia. Arten har - til tross for 150 års opptreden i Norge - ikke greidd å etablere noen stabil bestand (frøreproduksjon), sjøl om den er observert over flere år på mange steder (noe som er helt normalt for en flerårig art). Dersom den greier det i framtida, så forventes den ikke å utgjøre noe økologisk problem.&lt;/p&gt;&lt;p&gt;En annen sak er at det er større sjanse for at arten vandrer spontant inn i Norge enn for at den innføres antropokort og etablerer seg. Utbredelsen i Danmark og Sverige er slik at vi kan vente oss denne arten som hjemlig innen kort tid, hvis den ikke allerede står noen steder uoppdaget. I så fall vil arten miste sin status som fremmed.&lt;/p&gt;</v>
          </cell>
          <cell r="DI1810">
            <v>1</v>
          </cell>
        </row>
        <row r="1811">
          <cell r="B1811" t="str">
            <v>Rosa nitida</v>
          </cell>
          <cell r="C1811" t="str">
            <v>Willd.</v>
          </cell>
          <cell r="D1811" t="str">
            <v>dukkerose</v>
          </cell>
          <cell r="E1811">
            <v>85749</v>
          </cell>
          <cell r="F1811">
            <v>128860</v>
          </cell>
          <cell r="G1811" t="str">
            <v>ExpertGroups/Karplanter/N</v>
          </cell>
          <cell r="H1811" t="str">
            <v>Karplanter</v>
          </cell>
          <cell r="I1811" t="str">
            <v>Karplanter</v>
          </cell>
          <cell r="J1811" t="str">
            <v>DoorKnocker</v>
          </cell>
          <cell r="K1811" t="str">
            <v>doRiskAssessment</v>
          </cell>
          <cell r="N1811">
            <v>1</v>
          </cell>
          <cell r="Q1811">
            <v>1</v>
          </cell>
          <cell r="T1811" t="str">
            <v>NK</v>
          </cell>
          <cell r="U1811">
            <v>1</v>
          </cell>
          <cell r="V1811" t="str">
            <v>1,1</v>
          </cell>
          <cell r="X1811">
            <v>1</v>
          </cell>
          <cell r="Y1811">
            <v>1</v>
          </cell>
          <cell r="Z1811">
            <v>1</v>
          </cell>
          <cell r="AA1811">
            <v>2002</v>
          </cell>
          <cell r="AB1811" t="str">
            <v>terrestrial</v>
          </cell>
          <cell r="AD1811" t="str">
            <v>unknown</v>
          </cell>
          <cell r="AE1811" t="str">
            <v>yes</v>
          </cell>
          <cell r="AF1811" t="str">
            <v>unknown</v>
          </cell>
          <cell r="AI1811">
            <v>10</v>
          </cell>
          <cell r="AJ1811" t="str">
            <v>V</v>
          </cell>
          <cell r="AL1811">
            <v>1</v>
          </cell>
          <cell r="AM1811" t="str">
            <v>importDirect</v>
          </cell>
          <cell r="AN1811">
            <v>1</v>
          </cell>
          <cell r="AO1811" t="str">
            <v>introductionEscaped</v>
          </cell>
          <cell r="AQ1811">
            <v>0</v>
          </cell>
          <cell r="AS1811">
            <v>0</v>
          </cell>
          <cell r="AT1811">
            <v>0</v>
          </cell>
          <cell r="AU1811">
            <v>16</v>
          </cell>
          <cell r="AW1811" t="str">
            <v>Ingen kjent effekt</v>
          </cell>
          <cell r="AX1811" t="str">
            <v>Ingen kjent effekt</v>
          </cell>
          <cell r="BC1811" t="str">
            <v>Ingen kjent effekt</v>
          </cell>
          <cell r="BD1811" t="str">
            <v>Ingen kjent effekt</v>
          </cell>
          <cell r="BE1811" t="str">
            <v>no</v>
          </cell>
          <cell r="BF1811" t="str">
            <v>no</v>
          </cell>
          <cell r="BK1811" t="str">
            <v>temperate_boreal:NorthAndCentralAmerica|temperate_nemoral:NorthAndCentralAmerica</v>
          </cell>
          <cell r="BM1811" t="str">
            <v>temperate_boreal:Europe,NorthAndCentralAmerica|temperate_nemoral:Europe,NorthAndCentralAmerica</v>
          </cell>
          <cell r="BO1811">
            <v>2</v>
          </cell>
          <cell r="BQ1811" t="str">
            <v>X</v>
          </cell>
          <cell r="BR1811" t="str">
            <v>RedListCategoryLevel</v>
          </cell>
          <cell r="BT1811">
            <v>1</v>
          </cell>
          <cell r="BW1811" t="str">
            <v>SpreadYearlyLiteratureData</v>
          </cell>
          <cell r="BX1811">
            <v>45</v>
          </cell>
          <cell r="BY1811">
            <v>1</v>
          </cell>
          <cell r="CC1811">
            <v>1</v>
          </cell>
          <cell r="CH1811">
            <v>1</v>
          </cell>
          <cell r="CM1811">
            <v>1</v>
          </cell>
          <cell r="CQ1811">
            <v>1</v>
          </cell>
          <cell r="CU1811">
            <v>1</v>
          </cell>
          <cell r="CX1811">
            <v>0</v>
          </cell>
          <cell r="CY1811">
            <v>1</v>
          </cell>
          <cell r="DB1811">
            <v>0</v>
          </cell>
          <cell r="DC1811" t="str">
            <v>Dokkerose &lt;i&gt;Rosa nitida&lt;/i&gt; er en småvokst busk fra østlige Nord-Amerika, fra de nordlige New England-statene og sørøstre Canada nord til godt inn i boreal sone i Quebec. Den har seksuell frøformering, og de saftige fruktene (nypene) spises og spres med fugl. Arten er ikke funnet som etablert i norsk natur og kategoriseres som en dørstokkart på grunn av sitt potensial for spredning og etablering.</v>
          </cell>
          <cell r="DD1811" t="str">
            <v>&lt;p&gt;Dokkerose er funnet ett sted i indre Oslo by (St. Hallvards gate) i 2002, trolig mer som gjenstående enn som forvillet. Den har potensial for etablering og spredning i Sør-Norge.&lt;/p&gt;</v>
          </cell>
          <cell r="DE1811" t="str">
            <v>Arten er innført som hageplante og kan potensielt spres med fugl, kanskje også med hageutkast.</v>
          </cell>
          <cell r="DF1811" t="str">
            <v>Invasjonspotensialet er lite foreløpig: arten har begrenset median levetid (med usikkerhet til liten) og liten ekspansjonshastighet.</v>
          </cell>
          <cell r="DG1811" t="str">
            <v>Det er ingen kjent eller forventet negativ økologisk effekt knyttet til arten.</v>
          </cell>
          <cell r="DH1811" t="str">
            <v>&lt;p&gt;Dokkerose vurderes som dørstokkart til ingen kjent økologisk risiko.&lt;/p&gt;</v>
          </cell>
          <cell r="DI1811">
            <v>0</v>
          </cell>
        </row>
        <row r="1812">
          <cell r="B1812" t="str">
            <v>Vaccinium corymbosum</v>
          </cell>
          <cell r="C1812" t="str">
            <v>L.</v>
          </cell>
          <cell r="E1812">
            <v>141345</v>
          </cell>
          <cell r="F1812">
            <v>170444</v>
          </cell>
          <cell r="G1812" t="str">
            <v>ExpertGroups/Karplanter/N</v>
          </cell>
          <cell r="H1812" t="str">
            <v>Karplanter</v>
          </cell>
          <cell r="I1812" t="str">
            <v>Karplanter</v>
          </cell>
          <cell r="J1812" t="str">
            <v>DoorKnocker</v>
          </cell>
          <cell r="K1812" t="str">
            <v>doRiskAssessment</v>
          </cell>
          <cell r="N1812">
            <v>2</v>
          </cell>
          <cell r="O1812" t="str">
            <v>V</v>
          </cell>
          <cell r="Q1812">
            <v>1</v>
          </cell>
          <cell r="S1812" t="str">
            <v>V</v>
          </cell>
          <cell r="T1812" t="str">
            <v>LO</v>
          </cell>
          <cell r="U1812">
            <v>2</v>
          </cell>
          <cell r="V1812" t="str">
            <v>2AB,1</v>
          </cell>
          <cell r="W1812" t="str">
            <v>NK</v>
          </cell>
          <cell r="AA1812" t="str">
            <v>Ikke kjent</v>
          </cell>
          <cell r="AB1812" t="str">
            <v>terrestrial</v>
          </cell>
          <cell r="AD1812" t="str">
            <v>unknown</v>
          </cell>
          <cell r="AE1812" t="str">
            <v>no</v>
          </cell>
          <cell r="AF1812" t="str">
            <v>unknown</v>
          </cell>
          <cell r="AI1812">
            <v>5</v>
          </cell>
          <cell r="AJ1812" t="str">
            <v>V</v>
          </cell>
          <cell r="AL1812">
            <v>2</v>
          </cell>
          <cell r="AM1812" t="str">
            <v>importDirect</v>
          </cell>
          <cell r="AN1812">
            <v>2</v>
          </cell>
          <cell r="AO1812" t="str">
            <v>introductionEscaped</v>
          </cell>
          <cell r="AQ1812">
            <v>0</v>
          </cell>
          <cell r="AS1812">
            <v>0</v>
          </cell>
          <cell r="AT1812">
            <v>0</v>
          </cell>
          <cell r="AU1812">
            <v>120</v>
          </cell>
          <cell r="AW1812" t="str">
            <v>Ingen kjent effekt</v>
          </cell>
          <cell r="AX1812" t="str">
            <v>Ingen kjent effekt</v>
          </cell>
          <cell r="BC1812" t="str">
            <v>Ingen kjent effekt</v>
          </cell>
          <cell r="BD1812" t="str">
            <v>Ingen kjent effekt</v>
          </cell>
          <cell r="BE1812" t="str">
            <v>no</v>
          </cell>
          <cell r="BF1812" t="str">
            <v>no</v>
          </cell>
          <cell r="BG1812" t="str">
            <v>V</v>
          </cell>
          <cell r="BK1812" t="str">
            <v>temperate_nemoral:NorthAndCentralAmerica|subtropic_unspecified:NorthAndCentralAmerica</v>
          </cell>
          <cell r="BM1812" t="str">
            <v>temperate_nemoral:Europe,Asia,Oceania,NorthAndCentralAmerica|subtropic_unspecified:NorthAndCentralAmerica|subtropic_mediterranean:Oceania</v>
          </cell>
          <cell r="BO1812">
            <v>2</v>
          </cell>
          <cell r="BR1812" t="str">
            <v>RedListCategoryLevel</v>
          </cell>
          <cell r="BT1812">
            <v>2</v>
          </cell>
          <cell r="BV1812" t="str">
            <v>X</v>
          </cell>
          <cell r="BW1812" t="str">
            <v>SpreadYearlyLiteratureData</v>
          </cell>
          <cell r="BX1812">
            <v>80</v>
          </cell>
          <cell r="BY1812">
            <v>1</v>
          </cell>
          <cell r="CB1812" t="str">
            <v>T4</v>
          </cell>
          <cell r="CC1812">
            <v>1</v>
          </cell>
          <cell r="CH1812">
            <v>1</v>
          </cell>
          <cell r="CI1812" t="str">
            <v>X</v>
          </cell>
          <cell r="CL1812" t="str">
            <v>T4</v>
          </cell>
          <cell r="CM1812">
            <v>1</v>
          </cell>
          <cell r="CQ1812">
            <v>1</v>
          </cell>
          <cell r="CU1812">
            <v>1</v>
          </cell>
          <cell r="CX1812">
            <v>0</v>
          </cell>
          <cell r="CY1812">
            <v>1</v>
          </cell>
          <cell r="DB1812">
            <v>0</v>
          </cell>
          <cell r="DC1812" t="str">
            <v>Den amerikanske blåbær-arten &lt;i&gt;Vaccinium corymbosum &lt;/i&gt;er en opp til 4 m høg busk fra østlige Nord-Amerika med meget stor produksjon av saftige frukter. Fruktene ettertraktes og spises av fugl som forventes å kunne spre frøene og planten over lange avstander (hundrevis av meter til flere kilometer). Busken er i økende bruk, både i privathager og for kommersiell dyrkning, det siste spesielt på Østlandet og Jæren.</v>
          </cell>
          <cell r="DD1812" t="str">
            <v>Arten er ikke dokumentert i norsk natur foreløpig, men det kan skyldes at arten er oversett. Arten er så ofte dyrket, både kommersielt og i privathager, at det vil være overraskende om den ikke allerede finnes i naturen her og der, kanskje også allerede med reproduserende bestand.</v>
          </cell>
          <cell r="DE1812" t="str">
            <v>Arten er innført som hagebusk. Potensiell (og meget sannsynlig) spredning med fugl. Hage-eiere rapporterer i pressen at buskene deres ribbes av fugl før de sjøl får plukket bærene. Spredningen kan da skje over bra avstander, flere hundre meter til kilometer.</v>
          </cell>
          <cell r="DF1812" t="str">
            <v>Invasjonspotensialet er foreløpig begrenset (med usikkerhet til lite) på grunn av samme skår for både median levetid og ekspansjonshastighet. Arten kan ha et stort potensial for etablering og viderespredning (ekspansjon) i kyststrøk i Sør-Norge. Den er godt vinterherdig og svært reproduktiv godt nord i boreonemoral sone.</v>
          </cell>
          <cell r="DG1812" t="str">
            <v>Denne arten kan få negative effekter i norsk natur, men de er ikke mulig å forutsi. De negative effektene vil være knyttet til bærproduksjonen og vil avhenge av mengden av planter som etablerer seg.</v>
          </cell>
          <cell r="DH1812" t="str">
            <v>&lt;i&gt;Vaccinium corymbosum&lt;/i&gt; vurderes til låg økologisk risiko i norsk natur (med usikkerhet ned til ingen kjent). Arten er foreløpig ikke dokumentert i norsk natur og vurderes derfor som en dørstokkart, det vil si en art som trolig på vei inn i norsk natur (hvis den ikke er der allerede). Den bør følges med fordi vi ikke vet noe om hvilke økologisk risiko den kan utgjøre.</v>
          </cell>
          <cell r="DI1812">
            <v>0</v>
          </cell>
        </row>
        <row r="1813">
          <cell r="B1813" t="str">
            <v>Syringa reticulata</v>
          </cell>
          <cell r="C1813" t="str">
            <v>(Blume) H.Hara</v>
          </cell>
          <cell r="D1813" t="str">
            <v>ligustersyrin</v>
          </cell>
          <cell r="E1813">
            <v>141294</v>
          </cell>
          <cell r="F1813">
            <v>170400</v>
          </cell>
          <cell r="G1813" t="str">
            <v>ExpertGroups/Karplanter/N</v>
          </cell>
          <cell r="H1813" t="str">
            <v>Karplanter</v>
          </cell>
          <cell r="I1813" t="str">
            <v>Karplanter</v>
          </cell>
          <cell r="J1813" t="str">
            <v>DoorKnocker</v>
          </cell>
          <cell r="K1813" t="str">
            <v>doRiskAssessment</v>
          </cell>
          <cell r="N1813">
            <v>1</v>
          </cell>
          <cell r="Q1813">
            <v>1</v>
          </cell>
          <cell r="T1813" t="str">
            <v>NK</v>
          </cell>
          <cell r="U1813">
            <v>1</v>
          </cell>
          <cell r="V1813" t="str">
            <v>1,1</v>
          </cell>
          <cell r="AA1813" t="str">
            <v>før 2017</v>
          </cell>
          <cell r="AB1813" t="str">
            <v>terrestrial</v>
          </cell>
          <cell r="AD1813" t="str">
            <v>unknown</v>
          </cell>
          <cell r="AE1813" t="str">
            <v>no</v>
          </cell>
          <cell r="AF1813" t="str">
            <v>unknown</v>
          </cell>
          <cell r="AI1813">
            <v>15</v>
          </cell>
          <cell r="AJ1813" t="str">
            <v>V</v>
          </cell>
          <cell r="AL1813">
            <v>1</v>
          </cell>
          <cell r="AM1813" t="str">
            <v>importDirect</v>
          </cell>
          <cell r="AQ1813">
            <v>0</v>
          </cell>
          <cell r="AS1813">
            <v>0</v>
          </cell>
          <cell r="AT1813">
            <v>0</v>
          </cell>
          <cell r="AU1813">
            <v>12</v>
          </cell>
          <cell r="AW1813" t="str">
            <v>Ingen kjent effekt</v>
          </cell>
          <cell r="AX1813" t="str">
            <v>Ingen kjent effekt</v>
          </cell>
          <cell r="BC1813" t="str">
            <v>Ingen kjent effekt</v>
          </cell>
          <cell r="BD1813" t="str">
            <v>Ingen kjent effekt</v>
          </cell>
          <cell r="BE1813" t="str">
            <v>no</v>
          </cell>
          <cell r="BF1813" t="str">
            <v>no</v>
          </cell>
          <cell r="BG1813" t="str">
            <v>V</v>
          </cell>
          <cell r="BK1813" t="str">
            <v>temperate_nemoral:Asia</v>
          </cell>
          <cell r="BM1813" t="str">
            <v>temperate_nemoral:Asia,NorthAndCentralAmerica</v>
          </cell>
          <cell r="BO1813">
            <v>1</v>
          </cell>
          <cell r="BR1813" t="str">
            <v>RedListCategoryLevel</v>
          </cell>
          <cell r="BT1813">
            <v>1</v>
          </cell>
          <cell r="BW1813" t="str">
            <v>SpreadYearlyLiteratureData</v>
          </cell>
          <cell r="BX1813">
            <v>39</v>
          </cell>
          <cell r="BY1813">
            <v>1</v>
          </cell>
          <cell r="CC1813">
            <v>1</v>
          </cell>
          <cell r="CH1813">
            <v>1</v>
          </cell>
          <cell r="CM1813">
            <v>1</v>
          </cell>
          <cell r="CQ1813">
            <v>1</v>
          </cell>
          <cell r="CU1813">
            <v>1</v>
          </cell>
          <cell r="CX1813">
            <v>0</v>
          </cell>
          <cell r="CY1813">
            <v>1</v>
          </cell>
          <cell r="DB1813">
            <v>0</v>
          </cell>
          <cell r="DC1813" t="str">
            <v>Syrin-arten &lt;i&gt;Syringa reticulata&lt;/i&gt; er den største av alle syrin-arter og blir et tre på 12-15 m. Den kommer fra Nord-Japan (Hokkaido), Nord-Kina, Korea og sørligste Russisk fjerne østen. Den blomstrer svært rikelig og formerer seg med frø med en smal vinge, med potensial for vindspredning over noen titalls meter.</v>
          </cell>
          <cell r="DD1813" t="str">
            <v>Arten er bare funnet i parken ved NMBU i Ak Ås, med bra mengder med frøplanter under enkelte plantede busker i forsøksfelt (P.A. Pedersen pers. medd.).</v>
          </cell>
          <cell r="DE1813" t="str">
            <v>Arten er innført som hageplante. Den har potensial for frøspredning med vind.</v>
          </cell>
          <cell r="DF1813" t="str">
            <v>Invasjonspotensialet er lite. Median levetid er lite, og ekspansjonshastigheten er også lav. Arten er bare kjent fra produksjonsareal, og som andre trær tar den nokså lang tid på å bli reproduktiv.</v>
          </cell>
          <cell r="DG1813" t="str">
            <v>Det er ingen kjente eller forventete negative økologiske effekter knyttet til arten. Arten medfører ikke det samme rotskudd-problemet som andre syriner.</v>
          </cell>
          <cell r="DH1813" t="str">
            <v>&lt;i&gt;Syringa reticulata&lt;/i&gt; vurderes til ingen kjent økologisk risiko. Den er foreløpig ikke etablert i norsk natur, men kan komme til å gjøre det og kategoriseres derfor som en dørstokkart.</v>
          </cell>
          <cell r="DI1813">
            <v>0</v>
          </cell>
        </row>
        <row r="1814">
          <cell r="B1814" t="str">
            <v>Trollius asiaticus</v>
          </cell>
          <cell r="C1814" t="str">
            <v>L.</v>
          </cell>
          <cell r="D1814" t="str">
            <v>hageballblom</v>
          </cell>
          <cell r="E1814">
            <v>105309</v>
          </cell>
          <cell r="F1814">
            <v>145655</v>
          </cell>
          <cell r="G1814" t="str">
            <v>ExpertGroups/Karplanter/N</v>
          </cell>
          <cell r="H1814" t="str">
            <v>Karplanter</v>
          </cell>
          <cell r="I1814" t="str">
            <v>Karplanter</v>
          </cell>
          <cell r="J1814" t="str">
            <v>DoorKnocker</v>
          </cell>
          <cell r="K1814" t="str">
            <v>doRiskAssessment</v>
          </cell>
          <cell r="N1814">
            <v>1</v>
          </cell>
          <cell r="Q1814">
            <v>1</v>
          </cell>
          <cell r="T1814" t="str">
            <v>NK</v>
          </cell>
          <cell r="U1814">
            <v>1</v>
          </cell>
          <cell r="V1814" t="str">
            <v>1,1</v>
          </cell>
          <cell r="AB1814" t="str">
            <v>terrestrial</v>
          </cell>
          <cell r="AD1814" t="str">
            <v>unknown</v>
          </cell>
          <cell r="AE1814" t="str">
            <v>no</v>
          </cell>
          <cell r="AF1814" t="str">
            <v>unknown</v>
          </cell>
          <cell r="AI1814">
            <v>5</v>
          </cell>
          <cell r="AJ1814" t="str">
            <v>V</v>
          </cell>
          <cell r="AL1814">
            <v>1</v>
          </cell>
          <cell r="AM1814" t="str">
            <v>importDirect</v>
          </cell>
          <cell r="AN1814">
            <v>1</v>
          </cell>
          <cell r="AO1814" t="str">
            <v>introductionEscaped</v>
          </cell>
          <cell r="AQ1814">
            <v>0</v>
          </cell>
          <cell r="AS1814">
            <v>0</v>
          </cell>
          <cell r="AT1814">
            <v>0</v>
          </cell>
          <cell r="AU1814">
            <v>8</v>
          </cell>
          <cell r="AW1814" t="str">
            <v>Ingen kjent effekt</v>
          </cell>
          <cell r="AX1814" t="str">
            <v>Ingen kjent effekt</v>
          </cell>
          <cell r="BC1814" t="str">
            <v>Ingen kjent effekt</v>
          </cell>
          <cell r="BD1814" t="str">
            <v>Ingen kjent effekt</v>
          </cell>
          <cell r="BE1814" t="str">
            <v>no</v>
          </cell>
          <cell r="BF1814" t="str">
            <v>no</v>
          </cell>
          <cell r="BK1814" t="str">
            <v>temperate_nemoral:Asia|temperate_dry:Asia</v>
          </cell>
          <cell r="BM1814" t="str">
            <v>temperate_nemoral:Asia|temperate_dry:Asia</v>
          </cell>
          <cell r="BO1814">
            <v>1</v>
          </cell>
          <cell r="BR1814" t="str">
            <v>RedListCategoryLevel</v>
          </cell>
          <cell r="BT1814">
            <v>1</v>
          </cell>
          <cell r="BW1814" t="str">
            <v>SpreadYearlyLiteratureData</v>
          </cell>
          <cell r="BX1814">
            <v>31.9</v>
          </cell>
          <cell r="BY1814">
            <v>1</v>
          </cell>
          <cell r="CC1814">
            <v>1</v>
          </cell>
          <cell r="CH1814">
            <v>1</v>
          </cell>
          <cell r="CM1814">
            <v>1</v>
          </cell>
          <cell r="CQ1814">
            <v>1</v>
          </cell>
          <cell r="CU1814">
            <v>1</v>
          </cell>
          <cell r="CX1814">
            <v>0</v>
          </cell>
          <cell r="CY1814">
            <v>1</v>
          </cell>
          <cell r="DB1814">
            <v>0</v>
          </cell>
          <cell r="DC1814" t="str">
            <v>Hageballblom &lt;i&gt;Trollius asiaticus&lt;/i&gt; er en flerårig, storvokst urt fra Sør-Sibir og Sentral-Asia. Den er meget ofte dyrket i norske hager, spesielt i innlandet, fjellbygdene og nordpå, men av uforståelige årsaker er den ennå ikke funnet spredt ut i norsk natur. Den sprer seg med frø og har også noe klonal formering. Den vurderes her som en dørstokkart.</v>
          </cell>
          <cell r="DD1814" t="str">
            <v>Arten er dyrket over stordelen av landet, nord til Finnmark, men mindre vanlig i hager lengst sør og langs kysten vestpå.</v>
          </cell>
          <cell r="DE1814" t="str">
            <v>Arten er innført som hageplante.</v>
          </cell>
          <cell r="DF1814" t="str">
            <v>Invasjonspotensialet er lite: arten skårer på laveste nivå både på median levetid og (forventet) ekspansjonshastighet. Dette virker rimelig, i og med at den ikke synes å ha spredt seg i det hele tatt etter å ha vært dyrket i Norge i mangfoldige tiår.</v>
          </cell>
          <cell r="DG1814" t="str">
            <v>Arten vurderes til å ha ingen kjent negativ økologisk effekt.&lt;br/&gt;Hageballblom kan i prinsippet krysse seg med vår stedegne ballblom &lt;i&gt;Trollius europaeus&lt;/i&gt;. En fertil hybrid med denne bakgrunnen er kjent med en betydelig utbredelse i møtesonen mellom den europeiske &lt;i&gt;T. europaeus &lt;/i&gt;og den sibirske &lt;i&gt;T. asiaticus &lt;/i&gt;i Nord-Russland: &lt;i&gt;T. apertus&lt;/i&gt;. Spontan hybridisering er observert i ST Røros i 2016, men ennå ikke dokumentert i samlinger eller databaser. Hybrider kan opplagt være fertile ettersom &lt;i&gt;T. apertus&lt;/i&gt; har inntatt et stort areal rundt grensa mellom europeisk Russland og Sibir, i fravær av begge foreldrene (se Elven et al. 2011). Vi regner likevel sannsynligheten for introgressiv hybridisering i Norge som meget liten, i og med at hageballblom har vært dyrket i møte med stedegen ballblom i lang tid i noe høgtliggende og nordlige deler av landet. Kriteriene gir mulighet for å unnta svært sjeldne (eller usannsynlige) effekter, og her velger vi å gjøre det.</v>
          </cell>
          <cell r="DH1814" t="str">
            <v>Hageballblom vurderes til ingen kjent økologisk risiko. Invasjonspotensialet er lite, og den er vurdert til å ha ingen økologisk effekt.</v>
          </cell>
          <cell r="DI1814">
            <v>1</v>
          </cell>
        </row>
        <row r="1815">
          <cell r="B1815" t="str">
            <v>Nymphoides peltata</v>
          </cell>
          <cell r="C1815" t="str">
            <v>(S.S.Gmel.) Kuntze</v>
          </cell>
          <cell r="D1815" t="str">
            <v>sjøgull</v>
          </cell>
          <cell r="E1815">
            <v>134832</v>
          </cell>
          <cell r="F1815">
            <v>100971</v>
          </cell>
          <cell r="G1815" t="str">
            <v>ExpertGroups/Karplanter/N</v>
          </cell>
          <cell r="H1815" t="str">
            <v>Karplanter</v>
          </cell>
          <cell r="I1815" t="str">
            <v>Karplanter</v>
          </cell>
          <cell r="J1815" t="str">
            <v>DoorKnocker</v>
          </cell>
          <cell r="K1815" t="str">
            <v>doRiskAssessment</v>
          </cell>
          <cell r="N1815">
            <v>2</v>
          </cell>
          <cell r="P1815" t="str">
            <v>V</v>
          </cell>
          <cell r="Q1815">
            <v>3</v>
          </cell>
          <cell r="T1815" t="str">
            <v>HI</v>
          </cell>
          <cell r="U1815">
            <v>4</v>
          </cell>
          <cell r="V1815" t="str">
            <v>2AB,3E</v>
          </cell>
          <cell r="X1815">
            <v>4</v>
          </cell>
          <cell r="Y1815">
            <v>2</v>
          </cell>
          <cell r="Z1815">
            <v>3</v>
          </cell>
          <cell r="AA1815">
            <v>1975</v>
          </cell>
          <cell r="AB1815" t="str">
            <v>limnic</v>
          </cell>
          <cell r="AD1815" t="str">
            <v>other,unknown</v>
          </cell>
          <cell r="AE1815" t="str">
            <v>yes</v>
          </cell>
          <cell r="AF1815" t="str">
            <v>yes</v>
          </cell>
          <cell r="AI1815">
            <v>5</v>
          </cell>
          <cell r="AJ1815" t="str">
            <v>V</v>
          </cell>
          <cell r="AK1815" t="str">
            <v>V</v>
          </cell>
          <cell r="AL1815">
            <v>1</v>
          </cell>
          <cell r="AM1815" t="str">
            <v>importDirect</v>
          </cell>
          <cell r="AN1815">
            <v>1</v>
          </cell>
          <cell r="AO1815" t="str">
            <v>introductionReleased</v>
          </cell>
          <cell r="AQ1815">
            <v>0</v>
          </cell>
          <cell r="AS1815">
            <v>0</v>
          </cell>
          <cell r="AT1815">
            <v>0</v>
          </cell>
          <cell r="AU1815">
            <v>48</v>
          </cell>
          <cell r="AV1815">
            <v>0</v>
          </cell>
          <cell r="AW1815" t="str">
            <v>Ingen kjent effekt</v>
          </cell>
          <cell r="AX1815" t="str">
            <v>Gren et al. (2007) anslår at mekanisk kutting og fjerning av sjøgull potensielt kan koste Sverige 28-72.8 millioner SEK årlig. Redusert rekreasjons- og estetisk verdi knyttet til innsjøer forurenset med sjøgull kan også forårsake en nedgang i eiendomsverdie (se Mikulyuk &amp; Nault 2008, Invasive Species Compendium).</v>
          </cell>
          <cell r="BB1815" t="str">
            <v>rekreasjon, friluftsliv og naturbasert reiseliv</v>
          </cell>
          <cell r="BC1815" t="str">
            <v>Ingen kjent effekt</v>
          </cell>
          <cell r="BD1815" t="str">
            <v>Ingen kjent effekt</v>
          </cell>
          <cell r="BE1815" t="str">
            <v>no</v>
          </cell>
          <cell r="BF1815" t="str">
            <v>no</v>
          </cell>
          <cell r="BG1815" t="str">
            <v>V</v>
          </cell>
          <cell r="BK1815" t="str">
            <v>temperate_nemoral:Europe,Asia|subtropic_unspecified:Europe,Asia</v>
          </cell>
          <cell r="BM1815" t="str">
            <v>temperate_nemoral:Europe,Asia,NorthAndCentralAmerica|subtropic_unspecified:Europe,Asia,NorthAndCentralAmerica</v>
          </cell>
          <cell r="BO1815">
            <v>2</v>
          </cell>
          <cell r="BP1815" t="str">
            <v>X</v>
          </cell>
          <cell r="BR1815" t="str">
            <v>RedListCategoryLevel</v>
          </cell>
          <cell r="BT1815">
            <v>2</v>
          </cell>
          <cell r="BW1815" t="str">
            <v>SpreadYearlyLiteratureData</v>
          </cell>
          <cell r="BX1815">
            <v>78</v>
          </cell>
          <cell r="BY1815">
            <v>1</v>
          </cell>
          <cell r="CB1815" t="str">
            <v>F2-5</v>
          </cell>
          <cell r="CC1815">
            <v>1</v>
          </cell>
          <cell r="CH1815">
            <v>3</v>
          </cell>
          <cell r="CL1815" t="str">
            <v>F2-5</v>
          </cell>
          <cell r="CM1815">
            <v>1</v>
          </cell>
          <cell r="CQ1815">
            <v>1</v>
          </cell>
          <cell r="CT1815" t="str">
            <v>F2-5</v>
          </cell>
          <cell r="CU1815">
            <v>1</v>
          </cell>
          <cell r="CX1815">
            <v>0</v>
          </cell>
          <cell r="CY1815">
            <v>1</v>
          </cell>
          <cell r="DB1815">
            <v>0</v>
          </cell>
          <cell r="DC1815" t="str">
            <v>Sjøgull &lt;em&gt;Nymphoides peltata&lt;/em&gt; er en flerårig flytebladsplante som er opprinnelig i Mellom-Europa og Asia. Sjøgull kan spres med frø, men spres stort sett vegetativt gjennom avrevne utløpere (Larson 2007a). Frøsetting forekommer ikke i Sverige, og langdistansespredning med fugl herfra til Norge er ikke aktuelt. Arten er foreløpig kun påvist som utsatt i dammer i Østfold uten dokumentert spredning, og vi vurderer den derfor som en dørstokkart.&lt;br/&gt; Dersom arten introduseres til større vassdrag i Norge, antar vi at den, på grunn av utløpere, vil kunne spres fort og danne store bestander på de lokalitetene den eventuelt etableres innen, og nedstrøms disse, dvs. følge samme mønster som i Sverige. Kommer den først inn i et gunstig vassdrag vil det sannsynligvis være vanskelig å bli kvitt den.</v>
          </cell>
          <cell r="DD1815" t="str">
            <v>&lt;p&gt;Sjøgull &lt;em&gt;Nymphoides peltata &lt;/em&gt;ble plantet ut i dammer i Øf Fredrikstad og spredte seg litt i perioden 1975-1978. Den ble plantet inn i Bryggerhusdammen på Refsahl i Fredrikstad (Østfold) i 1995, (notat på herbarieark fra Svein Åstrøm 2009, se Artskart, Artsdatabanken). Dansk materiale ble innført til dammen i 1995, og den står sammen med en rekke andre fremmede arter innført i perioden 1993-96 (Åstrøm 1998). Denne dammen er sannsynligvis næringsrik, men kalsium-innholdet vet vi ikke noe om. &lt;/p&gt;&lt;p&gt;Arten vil sannsynligvis kunne vokse og spres langs vassdrag også i Norge. Den spres imidlertid ikke med fugl, og videre spredning fra dammen i Østfold kan sannsynligvis bare skje med menneskets hjelp. Den er ikke spredt herfra siden 1995. Arten er foreslått satt på negativlista, dvs. problemarter som man anbefaler å ikke tillate import av for norsk hobbybruk/ norsk zoobransje (Fosså 2010).&lt;/p&gt;&lt;p&gt;Dersom arten introduseres til større vassdrag i Norge, vil den kunne spres fort og skape problemer. Det er ikke utenkelig med en slik introduksjon i løpet av de neste 50 år - vi foretar derfor en risikovurdering av arten.&lt;/p&gt;</v>
          </cell>
          <cell r="DE1815" t="str">
            <v>Arten er utsatt som prydplante. Videre spredning innad i vassdraget skjer typisk vegetativt med klonal vekst eller gjennom fragmentering. Spredning mellom vassdrag er mest sannsynlig ved menneskets hjelp, enten tilsiktet eller eventuelt med fritidsutstyr (båt, fiske).</v>
          </cell>
          <cell r="DF1815" t="str">
            <v>Arten finnes etablert i Sverige (Skåne) og Danmark, men er ikke registrert i Finland. I Danmark er den forvillet fra dyrking. Den anses fortsatt som sjelden i Danmark, men ser ut til å være under spredning. Den dukker ofte opp på nye lokaliteter, enten pga. passiv spredning eller bevisst utplanting. På noen lokaliteter kan den etter noen år bli meget dominerende (http://www.fugleognatur.dk). Den anses ikke som invasiv i Danmark (http://www.nobanis.org/).&lt;br/&gt;Invasjonspotensialet er foreløpig begrenset i Norge, men dette er en art som raskt kan bli et problem dersom den får ordentlig fotfeste (jfr. erfaringer fra Sverige).</v>
          </cell>
          <cell r="DG1815" t="str">
            <v>Planten ble registrert i Sverige i 1870 (forvillet i dammer i den botaniske hagen i Lund, http://linnaeus.nrm.se). Alle fore&amp;#173:komstene av arten i Sverige antas å stamme fra direkte utplantinger. Den er nå en problem&amp;#173:plante i flere områder innenfor M&amp;#228:lar-vassdraget, hvor den stedvis dekker store deler av vann&amp;#173:overflata på mindre lokaliteter og har negativ betydning for biologisk mangfold og økosystemet for øvrig (Josefsson &amp; Andersson 2001). I innsjøen V&amp;#228:ringen danner den massebestand som medfører problemer for bl.a. båt- og badeaktiviteter (Larson &amp; Willen 2006). Planten regnes som invasiv i Sverige og inngår i handlingsplanen: Åtg&amp;#228:rder mot fr&amp;#228:mmande invasive vattenv&amp;#228:xter i s&amp;#246:tvatten (Naturvårdsverket rapport 6373). &lt;br/&gt;Gjentakende kutting av sjøgull i Sverige har ikke ført til særlig reduksjon av bestanden. Larson (2007a) påpeker at hoved&amp;#173:problemet med mekanisk kutting er risikoen for at oppkuttede plante&amp;#173:fragmenter kan spres til nye områder. Imidlertid er det et klart behov for en eller annen form for kontroll for å hindre spredning fra de etablerte lokalitetene, og for å redusere økologiske effekter. Planten er hurtigvoksende, kan spres vegetativt og har klonal vekst, og har potensial for romlig fortrengning av stedegne arter. I Sverige er det vist at har sjøgull har negativ innvirkning på veksten av undervannsplantene hornblad &lt;em&gt;Ceratophyllum demersum &lt;/em&gt;og hjulvassoleie &lt;em&gt;Ranunculus circinatus &lt;/em&gt;(Larson 2007b). &lt;br/&gt;</v>
          </cell>
          <cell r="DH1815" t="str">
            <v>&lt;p&gt;Sjøgull vurderes å ha høy risiko i norsk natur, en kombinasjon mellom et begrenset (til moderat) invasjonspotensial og en moderat negativ økologisk effekt. Dette skyldes i hovedsak en føre var-tenkning: arten er foreløpig kun registrert noen få steder i Østfold, og da bare som utsatt i hagedammer. I Sverige, derimot, er den ansett som en problemplante, og det er ikke utenkelig at et tilsvarende scenario kan inntreffe i Norge. Blant dokumenterte negative økologiske effekter finner vi reduksjon av lystilgang for andre organismer, fortregning av hjemlige arter, endring av næringssyklusen. I tillegg har også arten negative økonomiske konsekvenser i form av redusert verdi av landområdene ned mot slike infiserte innsjøer og kostnader knyttet til fjerning av arten. Det angis også fra Nord-Amerika at bading, fisking o.l. hindres i innsjøer som er invadert av denne arten.&lt;/p&gt;&lt;p&gt; &lt;/p&gt;</v>
          </cell>
          <cell r="DI1815">
            <v>13</v>
          </cell>
        </row>
        <row r="1816">
          <cell r="B1816" t="str">
            <v>Paeonia ×suffruticosa</v>
          </cell>
          <cell r="C1816" t="str">
            <v>Andrews</v>
          </cell>
          <cell r="E1816">
            <v>141042</v>
          </cell>
          <cell r="F1816">
            <v>170193</v>
          </cell>
          <cell r="G1816" t="str">
            <v>ExpertGroups/Karplanter/N</v>
          </cell>
          <cell r="H1816" t="str">
            <v>Karplanter</v>
          </cell>
          <cell r="I1816" t="str">
            <v>Karplanter</v>
          </cell>
          <cell r="J1816" t="str">
            <v>DoorKnocker</v>
          </cell>
          <cell r="K1816" t="str">
            <v>doRiskAssessment</v>
          </cell>
          <cell r="N1816">
            <v>1</v>
          </cell>
          <cell r="Q1816">
            <v>1</v>
          </cell>
          <cell r="T1816" t="str">
            <v>NK</v>
          </cell>
          <cell r="U1816">
            <v>1</v>
          </cell>
          <cell r="V1816" t="str">
            <v>1,1</v>
          </cell>
          <cell r="AA1816">
            <v>2017</v>
          </cell>
          <cell r="AB1816" t="str">
            <v>terrestrial</v>
          </cell>
          <cell r="AD1816" t="str">
            <v>unknown</v>
          </cell>
          <cell r="AE1816" t="str">
            <v>no</v>
          </cell>
          <cell r="AF1816" t="str">
            <v>unknown</v>
          </cell>
          <cell r="AI1816">
            <v>10</v>
          </cell>
          <cell r="AJ1816" t="str">
            <v>V</v>
          </cell>
          <cell r="AL1816">
            <v>1</v>
          </cell>
          <cell r="AM1816" t="str">
            <v>importDirect</v>
          </cell>
          <cell r="AQ1816">
            <v>0</v>
          </cell>
          <cell r="AS1816">
            <v>0</v>
          </cell>
          <cell r="AT1816">
            <v>0</v>
          </cell>
          <cell r="AU1816">
            <v>8</v>
          </cell>
          <cell r="AW1816" t="str">
            <v>Ingen kjent effekt</v>
          </cell>
          <cell r="AX1816" t="str">
            <v>Ingen kjent effekt</v>
          </cell>
          <cell r="BC1816" t="str">
            <v>Ingen kjent effekt</v>
          </cell>
          <cell r="BD1816" t="str">
            <v>Ingen kjent effekt</v>
          </cell>
          <cell r="BE1816" t="str">
            <v>no</v>
          </cell>
          <cell r="BF1816" t="str">
            <v>no</v>
          </cell>
          <cell r="BG1816" t="str">
            <v>V</v>
          </cell>
          <cell r="BK1816" t="str">
            <v>temperate_nemoral:Asia|unknown:Asia</v>
          </cell>
          <cell r="BM1816" t="str">
            <v>temperate_nemoral:Europe,Asia</v>
          </cell>
          <cell r="BO1816">
            <v>1</v>
          </cell>
          <cell r="BR1816" t="str">
            <v>RedListCategoryLevel</v>
          </cell>
          <cell r="BT1816">
            <v>1</v>
          </cell>
          <cell r="BW1816" t="str">
            <v>SpreadYearlyLiteratureData</v>
          </cell>
          <cell r="BX1816">
            <v>32</v>
          </cell>
          <cell r="BY1816">
            <v>1</v>
          </cell>
          <cell r="CC1816">
            <v>1</v>
          </cell>
          <cell r="CH1816">
            <v>1</v>
          </cell>
          <cell r="CM1816">
            <v>1</v>
          </cell>
          <cell r="CQ1816">
            <v>1</v>
          </cell>
          <cell r="CU1816">
            <v>1</v>
          </cell>
          <cell r="CX1816">
            <v>0</v>
          </cell>
          <cell r="CY1816">
            <v>1</v>
          </cell>
          <cell r="DB1816">
            <v>0</v>
          </cell>
          <cell r="DC1816" t="str">
            <v>Trepion &lt;i&gt;Paeonia &lt;/i&gt;x &lt;i&gt;suffruticosa&lt;/i&gt; er trolig en hagehybrid fra Kina. Arten har frøformering. Den dyrkes en del som prydbusk i kyststrøk i Norge og er nå påvist med frøformering utendørs i Norge. Den kategoriseres derfor som en dørstokkart.</v>
          </cell>
          <cell r="DD1816" t="str">
            <v>Trepion er funnet med frøformering i hage i MR Ålesund i 2017 (Dag Holtan pers. komm. 2017).</v>
          </cell>
          <cell r="DE1816" t="str">
            <v>Den er innført som hageplante, uten spredning i norsk natur foreløpig.</v>
          </cell>
          <cell r="DF1816" t="str">
            <v>Invasjonspotensialet er lite: den skårer på laveste nivå både på median levetid og ekspansjonshastighet.</v>
          </cell>
          <cell r="DG1816" t="str">
            <v>Det er ingen kjente negative økologiske effekter knyttet til arten.</v>
          </cell>
          <cell r="DH1816" t="str">
            <v>Trepion vurderes til ingen kjent økologisk risiko. Ved forrige vurderingsrunde i 2012 ble den ikke realitetsvurdert. Den gang var den ikke kjent med frøreproduksjon i Norge.</v>
          </cell>
          <cell r="DI1816">
            <v>0</v>
          </cell>
        </row>
        <row r="1817">
          <cell r="B1817" t="str">
            <v>Allium caeruleum</v>
          </cell>
          <cell r="C1817" t="str">
            <v>Pall.</v>
          </cell>
          <cell r="E1817">
            <v>130200</v>
          </cell>
          <cell r="F1817">
            <v>128701</v>
          </cell>
          <cell r="G1817" t="str">
            <v>ExpertGroups/Karplanter/N</v>
          </cell>
          <cell r="H1817" t="str">
            <v>Karplanter</v>
          </cell>
          <cell r="I1817" t="str">
            <v>Karplanter</v>
          </cell>
          <cell r="J1817" t="str">
            <v>DoorKnocker</v>
          </cell>
          <cell r="K1817" t="str">
            <v>doRiskAssessment</v>
          </cell>
          <cell r="N1817">
            <v>1</v>
          </cell>
          <cell r="Q1817">
            <v>1</v>
          </cell>
          <cell r="T1817" t="str">
            <v>NK</v>
          </cell>
          <cell r="U1817">
            <v>1</v>
          </cell>
          <cell r="V1817" t="str">
            <v>1,1</v>
          </cell>
          <cell r="AA1817">
            <v>1947</v>
          </cell>
          <cell r="AB1817" t="str">
            <v>terrestrial</v>
          </cell>
          <cell r="AD1817" t="str">
            <v>unknown</v>
          </cell>
          <cell r="AE1817" t="str">
            <v>no</v>
          </cell>
          <cell r="AF1817" t="str">
            <v>unknown</v>
          </cell>
          <cell r="AG1817">
            <v>1947</v>
          </cell>
          <cell r="AH1817" t="str">
            <v>Oslo: "Tøyenhagen, forvillet i parken"</v>
          </cell>
          <cell r="AI1817">
            <v>5</v>
          </cell>
          <cell r="AJ1817" t="str">
            <v>V</v>
          </cell>
          <cell r="AL1817">
            <v>2</v>
          </cell>
          <cell r="AM1817" t="str">
            <v>importDirect</v>
          </cell>
          <cell r="AN1817">
            <v>1</v>
          </cell>
          <cell r="AO1817" t="str">
            <v>introductionEscaped</v>
          </cell>
          <cell r="AQ1817">
            <v>0</v>
          </cell>
          <cell r="AS1817">
            <v>0</v>
          </cell>
          <cell r="AT1817">
            <v>0</v>
          </cell>
          <cell r="AU1817">
            <v>8</v>
          </cell>
          <cell r="AW1817" t="str">
            <v>Ingen kjent effekt</v>
          </cell>
          <cell r="AX1817" t="str">
            <v>Ingen kjent effekt</v>
          </cell>
          <cell r="BC1817" t="str">
            <v>Ingen kjent effekt</v>
          </cell>
          <cell r="BD1817" t="str">
            <v>Ingen kjent effekt</v>
          </cell>
          <cell r="BE1817" t="str">
            <v>no</v>
          </cell>
          <cell r="BF1817" t="str">
            <v>no</v>
          </cell>
          <cell r="BG1817" t="str">
            <v>V</v>
          </cell>
          <cell r="BK1817" t="str">
            <v>temperate_nemoral:Asia|temperate_dry:Europe,Asia</v>
          </cell>
          <cell r="BM1817" t="str">
            <v>temperate_nemoral:Asia|temperate_dry:Europe,Asia</v>
          </cell>
          <cell r="BO1817">
            <v>1</v>
          </cell>
          <cell r="BR1817" t="str">
            <v>RedListCategoryLevel</v>
          </cell>
          <cell r="BT1817">
            <v>1</v>
          </cell>
          <cell r="BW1817" t="str">
            <v>SpreadYearlyLiteratureData</v>
          </cell>
          <cell r="BX1817">
            <v>32</v>
          </cell>
          <cell r="BY1817">
            <v>1</v>
          </cell>
          <cell r="CB1817" t="str">
            <v>T42</v>
          </cell>
          <cell r="CC1817">
            <v>1</v>
          </cell>
          <cell r="CH1817">
            <v>1</v>
          </cell>
          <cell r="CM1817">
            <v>1</v>
          </cell>
          <cell r="CQ1817">
            <v>1</v>
          </cell>
          <cell r="CU1817">
            <v>1</v>
          </cell>
          <cell r="CX1817">
            <v>0</v>
          </cell>
          <cell r="CY1817">
            <v>1</v>
          </cell>
          <cell r="DB1817">
            <v>0</v>
          </cell>
          <cell r="DC1817" t="str">
            <v>Lauk-arten &lt;i&gt;Allium caeruleum&lt;/i&gt; er en flerårig urt med frøformering. Den er bare funnet i hager/parker, hvor den frøformerer seg.</v>
          </cell>
          <cell r="DD1817" t="str">
            <v>Arten er funnet i Norge som forvillet i Botanisk hage på Tøyen i Oslo i 1947. Per Anker Pedersen (pers. komm.) opplyser at arten har tallrike frøplanter i bed i egen hage (Ak Frogn), på til dels åpen jord og blant andre løkplanter.</v>
          </cell>
          <cell r="DE1817" t="str">
            <v>Arten er innført som prydplante til Botanisk hage og til andre hager.</v>
          </cell>
          <cell r="DF1817" t="str">
            <v>Arten har intet invasjonspotensial i norsk natur slik arten nå er kjent i Norge, til tross for at den formerer seg her.</v>
          </cell>
          <cell r="DG1817" t="str">
            <v>Ingen kjent negativ økologisk effekt er knyttet til arten.</v>
          </cell>
          <cell r="DH1817" t="str">
            <v>&lt;i&gt;Allium caeruleum&lt;/i&gt; er formelt en dørstokk-art, i og med at den er påvist å formere seg utendørs i Norge, men den dyrkes for sjelden til å ha noe påvisbart potensial for spredning i norsk natur. Om den begynner å spre seg, er de økologiske konsekvensene antatt å bli små. Den vurderes derfor til ingen økologisk risiko.</v>
          </cell>
          <cell r="DI1817">
            <v>0</v>
          </cell>
        </row>
        <row r="1818">
          <cell r="B1818" t="str">
            <v>Eutrochium purpureum</v>
          </cell>
          <cell r="C1818" t="str">
            <v>(L.) E.E.Lamont</v>
          </cell>
          <cell r="D1818" t="str">
            <v>stor hjortetrøst</v>
          </cell>
          <cell r="E1818">
            <v>146092</v>
          </cell>
          <cell r="F1818">
            <v>170181</v>
          </cell>
          <cell r="G1818" t="str">
            <v>ExpertGroups/Karplanter/N</v>
          </cell>
          <cell r="H1818" t="str">
            <v>Karplanter</v>
          </cell>
          <cell r="I1818" t="str">
            <v>Karplanter</v>
          </cell>
          <cell r="J1818" t="str">
            <v>DoorKnocker</v>
          </cell>
          <cell r="K1818" t="str">
            <v>doRiskAssessment</v>
          </cell>
          <cell r="N1818">
            <v>1</v>
          </cell>
          <cell r="Q1818">
            <v>1</v>
          </cell>
          <cell r="T1818" t="str">
            <v>NK</v>
          </cell>
          <cell r="U1818">
            <v>1</v>
          </cell>
          <cell r="V1818" t="str">
            <v>1,1</v>
          </cell>
          <cell r="X1818">
            <v>1</v>
          </cell>
          <cell r="Y1818">
            <v>1</v>
          </cell>
          <cell r="Z1818">
            <v>1</v>
          </cell>
          <cell r="AA1818">
            <v>1979</v>
          </cell>
          <cell r="AB1818" t="str">
            <v>terrestrial</v>
          </cell>
          <cell r="AD1818" t="str">
            <v>unknown</v>
          </cell>
          <cell r="AE1818" t="str">
            <v>yes</v>
          </cell>
          <cell r="AF1818" t="str">
            <v>unknown</v>
          </cell>
          <cell r="AI1818">
            <v>5</v>
          </cell>
          <cell r="AJ1818" t="str">
            <v>V</v>
          </cell>
          <cell r="AL1818">
            <v>1</v>
          </cell>
          <cell r="AM1818" t="str">
            <v>importDirect</v>
          </cell>
          <cell r="AN1818">
            <v>2</v>
          </cell>
          <cell r="AO1818" t="str">
            <v>introductionEscaped</v>
          </cell>
          <cell r="AQ1818">
            <v>0</v>
          </cell>
          <cell r="AS1818">
            <v>0</v>
          </cell>
          <cell r="AT1818">
            <v>0</v>
          </cell>
          <cell r="AU1818">
            <v>16</v>
          </cell>
          <cell r="AW1818" t="str">
            <v>Ingen kjent effekt</v>
          </cell>
          <cell r="AX1818" t="str">
            <v>Ingen kjent effekt</v>
          </cell>
          <cell r="BC1818" t="str">
            <v>Ingen kjent effekt</v>
          </cell>
          <cell r="BD1818" t="str">
            <v>Ingen kjent effekt</v>
          </cell>
          <cell r="BE1818" t="str">
            <v>no</v>
          </cell>
          <cell r="BF1818" t="str">
            <v>no</v>
          </cell>
          <cell r="BG1818" t="str">
            <v>V</v>
          </cell>
          <cell r="BK1818" t="str">
            <v>temperate_nemoral:NorthAndCentralAmerica</v>
          </cell>
          <cell r="BM1818" t="str">
            <v>temperate_nemoral:Europe,Oceania,NorthAndCentralAmerica</v>
          </cell>
          <cell r="BO1818">
            <v>2</v>
          </cell>
          <cell r="BR1818" t="str">
            <v>RedListCategoryLevel</v>
          </cell>
          <cell r="BT1818">
            <v>1</v>
          </cell>
          <cell r="BW1818" t="str">
            <v>SpreadYearlyLiteratureData</v>
          </cell>
          <cell r="BX1818">
            <v>45</v>
          </cell>
          <cell r="BY1818">
            <v>1</v>
          </cell>
          <cell r="CB1818" t="str">
            <v>T37,T35,T39</v>
          </cell>
          <cell r="CC1818">
            <v>1</v>
          </cell>
          <cell r="CH1818">
            <v>1</v>
          </cell>
          <cell r="CM1818">
            <v>1</v>
          </cell>
          <cell r="CQ1818">
            <v>1</v>
          </cell>
          <cell r="CU1818">
            <v>1</v>
          </cell>
          <cell r="CX1818">
            <v>0</v>
          </cell>
          <cell r="CY1818">
            <v>1</v>
          </cell>
          <cell r="DB1818">
            <v>0</v>
          </cell>
          <cell r="DC1818" t="str">
            <v>Stor hjortetrøst &lt;i&gt;Eutrochium purpureum &lt;/i&gt;(tidligere &lt;i&gt;Eupatorium purpureum&lt;/i&gt;) er en høgvokst (1-1,5 m), flerårig urt fra østlige Nord-Amerika. Den har noe klonal vekst, og den formerer seg med frø. Fruktene spres med vind.</v>
          </cell>
          <cell r="DD1818" t="str">
            <v>&lt;p&gt;Stor hjortetrøst er bare funnet forvillet tre ganger i Norge, i VA Kristiansand: Nedre Kongsgård "forvillet" 1979, Op Jevnaker: Bergermoen, Trollmyra avfallsdeponi 2000, og Ak Ås: Utveien, "2 skudd mellom asfalt og kantstein" 2012.&lt;/p&gt;</v>
          </cell>
          <cell r="DE1818" t="str">
            <v>Arten er innført som hageplante og trolig spredt ut fra hager med frø (Ak Ås, kanskje VA Kristiansand) og utkast (Op Jevnaker).</v>
          </cell>
          <cell r="DF1818" t="str">
            <v>Invasjonspotensialet er lite, med begrenset median levetid og lav ekspansjonshastighet. Arten dyrkes en del og kan formere seg i Norge, men synes ikke ha noe stort potensial for spredning og etablering.</v>
          </cell>
          <cell r="DG1818" t="str">
            <v>Ingen kjent negativ økologisk effekt er knyttet til arten.</v>
          </cell>
          <cell r="DH1818" t="str">
            <v>&lt;p&gt;Stor hjortetrøst vurderes som dørstokkart og til ingen kjent økologisk risiko i Norge. Arten har trolig ingen stabil forekomst i Norge i dag (frøreproduksjon eller vegetativ klondannelse), men kunne ha potensial til å få det. Den forventes ikke å gjøre noen økologisk skade.&lt;/p&gt;</v>
          </cell>
          <cell r="DI1818">
            <v>0</v>
          </cell>
        </row>
        <row r="1819">
          <cell r="B1819" t="str">
            <v>Salix schwerinii</v>
          </cell>
          <cell r="C1819" t="str">
            <v>E.L.Wolf</v>
          </cell>
          <cell r="D1819" t="str">
            <v>sibirkurvpil</v>
          </cell>
          <cell r="E1819">
            <v>105290</v>
          </cell>
          <cell r="F1819">
            <v>145636</v>
          </cell>
          <cell r="G1819" t="str">
            <v>ExpertGroups/Karplanter/N</v>
          </cell>
          <cell r="H1819" t="str">
            <v>Karplanter</v>
          </cell>
          <cell r="I1819" t="str">
            <v>Karplanter</v>
          </cell>
          <cell r="J1819" t="str">
            <v>DoorKnocker</v>
          </cell>
          <cell r="K1819" t="str">
            <v>doRiskAssessment</v>
          </cell>
          <cell r="N1819">
            <v>1</v>
          </cell>
          <cell r="Q1819">
            <v>2</v>
          </cell>
          <cell r="R1819" t="str">
            <v>V</v>
          </cell>
          <cell r="T1819" t="str">
            <v>LO</v>
          </cell>
          <cell r="U1819">
            <v>2</v>
          </cell>
          <cell r="V1819" t="str">
            <v>1,2H</v>
          </cell>
          <cell r="W1819" t="str">
            <v>NK</v>
          </cell>
          <cell r="AA1819">
            <v>2013</v>
          </cell>
          <cell r="AB1819" t="str">
            <v>terrestrial</v>
          </cell>
          <cell r="AD1819" t="str">
            <v>unknown</v>
          </cell>
          <cell r="AE1819" t="str">
            <v>no</v>
          </cell>
          <cell r="AF1819" t="str">
            <v>unknown</v>
          </cell>
          <cell r="AI1819">
            <v>10</v>
          </cell>
          <cell r="AJ1819" t="str">
            <v>V</v>
          </cell>
          <cell r="AK1819" t="str">
            <v>V</v>
          </cell>
          <cell r="AL1819">
            <v>2</v>
          </cell>
          <cell r="AM1819" t="str">
            <v>importDirect</v>
          </cell>
          <cell r="AQ1819">
            <v>0</v>
          </cell>
          <cell r="AS1819">
            <v>0</v>
          </cell>
          <cell r="AT1819">
            <v>0</v>
          </cell>
          <cell r="AU1819">
            <v>16</v>
          </cell>
          <cell r="AW1819" t="str">
            <v>Ingen kjent effekt</v>
          </cell>
          <cell r="AX1819" t="str">
            <v>Ingen kjent effekt</v>
          </cell>
          <cell r="BC1819" t="str">
            <v>Ingen kjent effekt</v>
          </cell>
          <cell r="BD1819" t="str">
            <v>Ingen kjent effekt</v>
          </cell>
          <cell r="BE1819" t="str">
            <v>no</v>
          </cell>
          <cell r="BF1819" t="str">
            <v>no</v>
          </cell>
          <cell r="BK1819" t="str">
            <v>temperate_boreal:Asia|temperate_nemoral:Asia</v>
          </cell>
          <cell r="BM1819" t="str">
            <v>temperate_boreal:Asia|temperate_nemoral:Asia</v>
          </cell>
          <cell r="BO1819">
            <v>1</v>
          </cell>
          <cell r="BR1819" t="str">
            <v>RedListCategoryLevel</v>
          </cell>
          <cell r="BT1819">
            <v>1</v>
          </cell>
          <cell r="BW1819" t="str">
            <v>SpreadYearlyLiteratureData</v>
          </cell>
          <cell r="BX1819">
            <v>45</v>
          </cell>
          <cell r="BY1819">
            <v>1</v>
          </cell>
          <cell r="CC1819">
            <v>1</v>
          </cell>
          <cell r="CH1819">
            <v>1</v>
          </cell>
          <cell r="CM1819">
            <v>1</v>
          </cell>
          <cell r="CQ1819">
            <v>1</v>
          </cell>
          <cell r="CU1819">
            <v>2</v>
          </cell>
          <cell r="CW1819" t="str">
            <v>X</v>
          </cell>
          <cell r="CX1819">
            <v>1</v>
          </cell>
          <cell r="CY1819">
            <v>1</v>
          </cell>
          <cell r="DB1819">
            <v>0</v>
          </cell>
          <cell r="DC1819" t="str">
            <v>Sibirkorgpil &lt;i&gt;Salix schwerinii&lt;/i&gt; (det norske navnet foreslås hos Elven &amp; Fremstad under forb.) er en storvokst busk fra Øst-Sibir, Russisk fjerne østen, Mongolia, Nord-Kina og Japan. Den er en geografisk vikar til den mer vestlige korgpil &lt;i&gt;S. viminalis&lt;/i&gt; som den er svært lik. Vi mistenker at en del av det materialet som er navnsatt som korgpil i herbarier og i observasjoner, kan høre til sibirkorgpil, og at arten dermed allerede er i norsk natur.</v>
          </cell>
          <cell r="DD1819" t="str">
            <v>Arten er ikke påvist i norsk natur ennå, og er svært sjelden i dyrkning, så langt vi vet. Vi kjenner bare til plantninger i botaniske hager: i Oslo (Tøyen), ST Trondheim (Ringve) og Fi Sør-Varanger (Svanhovd).</v>
          </cell>
          <cell r="DE1819" t="str">
            <v>Arten er innført som hage- og produksjonsplante. Den har mulighet for seksuell formering og frøspredning dersom begge kjønn dyrkes sammen. Ellers antas spredningen å ville være med avbrukne eller avskårne kvister.</v>
          </cell>
          <cell r="DF1819" t="str">
            <v>Invasjonspotensialet er foreløpig lite: både median levetid og ekspansjonshastighet skårer på laveste nivå basert på det framtidige forekomstarealet.</v>
          </cell>
          <cell r="DG1819" t="str">
            <v>Vi ar angitt en liten økologisk effekt knyttet til muligheten for samme hybridiseringsmønster som korgpil. I så fall kan den danne delvis fertile hybrider med selje &lt;i&gt;Salix caprea&lt;/i&gt;, med risiko for noe introgresjon. Vi har satt usikkerhet til ingen effekt fordi vi ennå ikke vet om slik introgressiv hybridisering vil finne sted. Dersom hannbusker av sibirkorgpil dyrkes, kan den også ha en distanseeffekt ved pollenspredning.</v>
          </cell>
          <cell r="DH1819" t="str">
            <v>Sibirkorgpil vurderes til låg økologisk risiko, med usikkerhet til ingen kjent risiko, og utelukkende på grunn av hybridiseringsmuligheter med selje. Arten ble ikke vurdert i forrige runde i 2012.</v>
          </cell>
          <cell r="DI1819">
            <v>1</v>
          </cell>
        </row>
        <row r="1820">
          <cell r="B1820" t="str">
            <v>Linaria pinifolia</v>
          </cell>
          <cell r="C1820" t="str">
            <v>(Poir.) Munz</v>
          </cell>
          <cell r="E1820">
            <v>85624</v>
          </cell>
          <cell r="F1820">
            <v>128745</v>
          </cell>
          <cell r="G1820" t="str">
            <v>ExpertGroups/Karplanter/N</v>
          </cell>
          <cell r="H1820" t="str">
            <v>Karplanter</v>
          </cell>
          <cell r="I1820" t="str">
            <v>Karplanter</v>
          </cell>
          <cell r="J1820" t="str">
            <v>DoorKnocker</v>
          </cell>
          <cell r="K1820" t="str">
            <v>doRiskAssessment</v>
          </cell>
          <cell r="N1820">
            <v>1</v>
          </cell>
          <cell r="Q1820">
            <v>1</v>
          </cell>
          <cell r="T1820" t="str">
            <v>NK</v>
          </cell>
          <cell r="U1820">
            <v>1</v>
          </cell>
          <cell r="V1820" t="str">
            <v>1,1</v>
          </cell>
          <cell r="AA1820">
            <v>1920</v>
          </cell>
          <cell r="AB1820" t="str">
            <v>terrestrial</v>
          </cell>
          <cell r="AD1820" t="str">
            <v>unknown</v>
          </cell>
          <cell r="AE1820" t="str">
            <v>yes</v>
          </cell>
          <cell r="AF1820" t="str">
            <v>unknown</v>
          </cell>
          <cell r="AI1820">
            <v>3</v>
          </cell>
          <cell r="AJ1820" t="str">
            <v>V</v>
          </cell>
          <cell r="AL1820">
            <v>1</v>
          </cell>
          <cell r="AM1820" t="str">
            <v>importDirect</v>
          </cell>
          <cell r="AN1820">
            <v>1</v>
          </cell>
          <cell r="AO1820" t="str">
            <v>introductionEscaped</v>
          </cell>
          <cell r="AQ1820">
            <v>0</v>
          </cell>
          <cell r="AS1820">
            <v>0</v>
          </cell>
          <cell r="AT1820">
            <v>0</v>
          </cell>
          <cell r="AU1820">
            <v>8</v>
          </cell>
          <cell r="AW1820" t="str">
            <v>Ingen kjent effekt</v>
          </cell>
          <cell r="AX1820" t="str">
            <v>Ingen kjent effekt</v>
          </cell>
          <cell r="BC1820" t="str">
            <v>Ingen kjent effekt</v>
          </cell>
          <cell r="BD1820" t="str">
            <v>Ingen kjent effekt</v>
          </cell>
          <cell r="BE1820" t="str">
            <v>no</v>
          </cell>
          <cell r="BF1820" t="str">
            <v>no</v>
          </cell>
          <cell r="BG1820" t="str">
            <v>V</v>
          </cell>
          <cell r="BK1820" t="str">
            <v>subtropic_mediterranean:Africa</v>
          </cell>
          <cell r="BM1820" t="str">
            <v>temperate_nemoral:NorthAndCentralAmerica|subtropic_mediterranean:Africa,NorthAndCentralAmerica</v>
          </cell>
          <cell r="BO1820">
            <v>1</v>
          </cell>
          <cell r="BR1820" t="str">
            <v>RedListCategoryLevel</v>
          </cell>
          <cell r="BT1820">
            <v>1</v>
          </cell>
          <cell r="BW1820" t="str">
            <v>SpreadYearlyLiteratureData</v>
          </cell>
          <cell r="BX1820">
            <v>32</v>
          </cell>
          <cell r="BY1820">
            <v>1</v>
          </cell>
          <cell r="CC1820">
            <v>1</v>
          </cell>
          <cell r="CH1820">
            <v>1</v>
          </cell>
          <cell r="CM1820">
            <v>1</v>
          </cell>
          <cell r="CQ1820">
            <v>1</v>
          </cell>
          <cell r="CU1820">
            <v>1</v>
          </cell>
          <cell r="CX1820">
            <v>0</v>
          </cell>
          <cell r="CY1820">
            <v>1</v>
          </cell>
          <cell r="DB1820">
            <v>0</v>
          </cell>
          <cell r="DC1820" t="str">
            <v>Torskemunn-arten &lt;i&gt;Linaria pinifolia&lt;/i&gt; er en flerårig urt med frøformering, men trolig også med klonal vekst. Den stammer fra Nord-Afrika. Den er bare angitt fra ett sted i Norge: Ho Kvam: Strandebarm, Tangerås-os, i hagen til Torkel Lillefosse i 1920, men der han angir den som "forvildet i haven de siste år". Arten er registrert som etablert fremmed art i California, men også sør i Alaska, i en klimasone som tilsvarer Sørvestlandet (Anchorage-området). Vi vurderer den derfor som en dørstokk-art som har evne til formering i Norge, dersom den innføres igjen.</v>
          </cell>
          <cell r="DD1820" t="str">
            <v>Arten er bare kjent fra hage i Ho Kvam i 1920, men der med formering.</v>
          </cell>
          <cell r="DE1820" t="str">
            <v>Arten er trolig kommet inn som hageplante, men kan komme inn på andre måter (med frø eller transportmidler).</v>
          </cell>
          <cell r="DF1820" t="str">
            <v>Invasjonspotensialet er lite, uten kjent norsk forekomst eller ekspansjon. Arten har et lite potensial for etablering og spredning, med nokså liten sjanse for ny innførsel.</v>
          </cell>
          <cell r="DG1820" t="str">
            <v>Ingen antatt negativ økologisk effekt er knyttet til arten i Norge.</v>
          </cell>
          <cell r="DH1820" t="str">
            <v>&lt;i&gt;Linaria pinifolia&lt;/i&gt; vurderes som dørstokkart og til ingen kjent økologisk risiko. Arten kan kanskje etablere seg i Norge, men vil neppe få noen større økologiske virkninger de kommende tiår.</v>
          </cell>
          <cell r="DI1820">
            <v>0</v>
          </cell>
        </row>
        <row r="1821">
          <cell r="B1821" t="str">
            <v>Lonicera fragrantissima</v>
          </cell>
          <cell r="C1821" t="str">
            <v>Lindl. &amp; J.Paxton</v>
          </cell>
          <cell r="E1821">
            <v>129931</v>
          </cell>
          <cell r="F1821">
            <v>169090</v>
          </cell>
          <cell r="G1821" t="str">
            <v>ExpertGroups/Karplanter/N</v>
          </cell>
          <cell r="H1821" t="str">
            <v>Karplanter</v>
          </cell>
          <cell r="I1821" t="str">
            <v>Karplanter</v>
          </cell>
          <cell r="J1821" t="str">
            <v>DoorKnocker</v>
          </cell>
          <cell r="K1821" t="str">
            <v>doRiskAssessment</v>
          </cell>
          <cell r="N1821">
            <v>1</v>
          </cell>
          <cell r="Q1821">
            <v>1</v>
          </cell>
          <cell r="T1821" t="str">
            <v>NK</v>
          </cell>
          <cell r="U1821">
            <v>1</v>
          </cell>
          <cell r="V1821" t="str">
            <v>1,1</v>
          </cell>
          <cell r="AA1821">
            <v>2016</v>
          </cell>
          <cell r="AB1821" t="str">
            <v>terrestrial</v>
          </cell>
          <cell r="AD1821" t="str">
            <v>unknown</v>
          </cell>
          <cell r="AE1821" t="str">
            <v>no</v>
          </cell>
          <cell r="AF1821" t="str">
            <v>unknown</v>
          </cell>
          <cell r="AI1821">
            <v>15</v>
          </cell>
          <cell r="AJ1821" t="str">
            <v>V</v>
          </cell>
          <cell r="AL1821">
            <v>1</v>
          </cell>
          <cell r="AM1821" t="str">
            <v>importDirect</v>
          </cell>
          <cell r="AN1821">
            <v>2</v>
          </cell>
          <cell r="AO1821" t="str">
            <v>introductionEscaped</v>
          </cell>
          <cell r="AQ1821">
            <v>0</v>
          </cell>
          <cell r="AS1821">
            <v>0</v>
          </cell>
          <cell r="AT1821">
            <v>0</v>
          </cell>
          <cell r="AU1821">
            <v>8</v>
          </cell>
          <cell r="AW1821" t="str">
            <v>Ingen kjent effekt</v>
          </cell>
          <cell r="AX1821" t="str">
            <v>Ingen kjent effekt</v>
          </cell>
          <cell r="BC1821" t="str">
            <v>Ingen kjent effekt</v>
          </cell>
          <cell r="BD1821" t="str">
            <v>Ingen kjent effekt</v>
          </cell>
          <cell r="BE1821" t="str">
            <v>no</v>
          </cell>
          <cell r="BF1821" t="str">
            <v>no</v>
          </cell>
          <cell r="BG1821" t="str">
            <v>V</v>
          </cell>
          <cell r="BK1821" t="str">
            <v>temperate_nemoral:Asia</v>
          </cell>
          <cell r="BM1821" t="str">
            <v>temperate_nemoral:Europe,Asia,Oceania,NorthAndCentralAmerica|subtropic_unspecified:NorthAndCentralAmerica|subtropic_mediterranean:Europe,Oceania</v>
          </cell>
          <cell r="BO1821">
            <v>1</v>
          </cell>
          <cell r="BR1821" t="str">
            <v>RedListCategoryLevel</v>
          </cell>
          <cell r="BT1821">
            <v>1</v>
          </cell>
          <cell r="BW1821" t="str">
            <v>SpreadYearlyLiteratureData</v>
          </cell>
          <cell r="BX1821">
            <v>32</v>
          </cell>
          <cell r="BY1821">
            <v>1</v>
          </cell>
          <cell r="CB1821" t="str">
            <v>T43</v>
          </cell>
          <cell r="CC1821">
            <v>1</v>
          </cell>
          <cell r="CH1821">
            <v>1</v>
          </cell>
          <cell r="CM1821">
            <v>1</v>
          </cell>
          <cell r="CQ1821">
            <v>1</v>
          </cell>
          <cell r="CU1821">
            <v>1</v>
          </cell>
          <cell r="CX1821">
            <v>0</v>
          </cell>
          <cell r="CY1821">
            <v>1</v>
          </cell>
          <cell r="DB1821">
            <v>0</v>
          </cell>
          <cell r="DC1821" t="str">
            <v>Leddvedarten &lt;i&gt;Lonicera fragrantissima&lt;/i&gt; er en flerårig busk som kommer fra Kina. Den frøreproduserer seksuelt og setter saftige bærfrukter som kan spres med fugl. Det er uklart om det ene funnet, på en gravlund i MR Ålesund, i Norge skyldes utkast eller forvilling. Arten vurderes derfor som en dørstokk-art, under tvil. Vi kunne også sagt at arten faller utenfor definisjonen eller avgrensningen fordi den trolig er for varmekrevende til å reprodusere i Norge, eller at den er etablert dersom forvillingen skyldes frøreproduksjon. Så lenge som funnet kan skyldes forvilling, velger vi å inkludere den.</v>
          </cell>
          <cell r="DD1821" t="str">
            <v>Det finnes bare ett registrert belegg av arten, fra MR Ålesund: Hatleholen gravlund fra 2016. Det er angitt at materialet enten er utkast eller naturalisert. Arten kan være ute i norsk natur, men det er heller ikke sikkert at den har reprodusert dersom materialet representerer utkast.</v>
          </cell>
          <cell r="DE1821" t="str">
            <v>Det er uklart om dette ene funnet skyldes utkast eller forvilling. Hvis den er forvillet, er det trolig fra fuglespredte frukter fra en dyrket plante.</v>
          </cell>
          <cell r="DF1821" t="str">
            <v>Invasjonspotensialet er lite, med kort median levetid (kanskje &amp;#233:n forekomst) og ingen ekspansjon.</v>
          </cell>
          <cell r="DG1821" t="str">
            <v>Det er ingen kjente negative økologiske effekter knyttet til denne arten. Arten angis imidlertid som "invasiv" i sørøstlige USA hvor den danner et tett kratt som kan begrense veksten hos hjemlige arter og hindrer etablering av frøplanter av trær. Overføringsverdien til våre forhold er trolig svært begrenset.</v>
          </cell>
          <cell r="DH1821" t="str">
            <v>Dørstokk-arten &lt;i&gt;Lonicera fragrantissima&lt;/i&gt; vurderes til ingen kjent risiko i norsk natur på grunn av kombinasjonen mellom et lavt/fraværende invasjonspotensial og ingen kjente negative økologiske effekter hos oss.</v>
          </cell>
          <cell r="DI1821">
            <v>1</v>
          </cell>
        </row>
        <row r="1822">
          <cell r="B1822" t="str">
            <v>Lysichiton camtschatcensis</v>
          </cell>
          <cell r="C1822" t="str">
            <v>(L.) Schott</v>
          </cell>
          <cell r="D1822" t="str">
            <v>hvit skunkkala</v>
          </cell>
          <cell r="E1822">
            <v>78286</v>
          </cell>
          <cell r="F1822">
            <v>120044</v>
          </cell>
          <cell r="G1822" t="str">
            <v>ExpertGroups/Karplanter/N</v>
          </cell>
          <cell r="H1822" t="str">
            <v>Karplanter</v>
          </cell>
          <cell r="I1822" t="str">
            <v>Karplanter</v>
          </cell>
          <cell r="J1822" t="str">
            <v>DoorKnocker</v>
          </cell>
          <cell r="K1822" t="str">
            <v>doRiskAssessment</v>
          </cell>
          <cell r="N1822">
            <v>1</v>
          </cell>
          <cell r="Q1822">
            <v>2</v>
          </cell>
          <cell r="T1822" t="str">
            <v>LO</v>
          </cell>
          <cell r="U1822">
            <v>2</v>
          </cell>
          <cell r="V1822" t="str">
            <v>1,2E</v>
          </cell>
          <cell r="AB1822" t="str">
            <v>terrestrial</v>
          </cell>
          <cell r="AD1822" t="str">
            <v>unknown</v>
          </cell>
          <cell r="AE1822" t="str">
            <v>no</v>
          </cell>
          <cell r="AF1822" t="str">
            <v>unknown</v>
          </cell>
          <cell r="AI1822">
            <v>10</v>
          </cell>
          <cell r="AJ1822" t="str">
            <v>V</v>
          </cell>
          <cell r="AL1822">
            <v>1</v>
          </cell>
          <cell r="AM1822" t="str">
            <v>importDirect</v>
          </cell>
          <cell r="AN1822">
            <v>1</v>
          </cell>
          <cell r="AO1822" t="str">
            <v>introductionEscaped</v>
          </cell>
          <cell r="AQ1822">
            <v>0</v>
          </cell>
          <cell r="AS1822">
            <v>0</v>
          </cell>
          <cell r="AT1822">
            <v>0</v>
          </cell>
          <cell r="AU1822">
            <v>8</v>
          </cell>
          <cell r="AW1822" t="str">
            <v>Ingen kjent effekt</v>
          </cell>
          <cell r="AX1822" t="str">
            <v>Ingen kjent effekt</v>
          </cell>
          <cell r="BC1822" t="str">
            <v>Ingen kjent effekt</v>
          </cell>
          <cell r="BD1822" t="str">
            <v>Ingen kjent effekt</v>
          </cell>
          <cell r="BE1822" t="str">
            <v>no</v>
          </cell>
          <cell r="BF1822" t="str">
            <v>no</v>
          </cell>
          <cell r="BG1822" t="str">
            <v>V</v>
          </cell>
          <cell r="BK1822" t="str">
            <v>temperate_boreal:Asia|temperate_nemoral:Asia</v>
          </cell>
          <cell r="BM1822" t="str">
            <v>temperate_boreal:Asia|temperate_nemoral:Europe,Asia</v>
          </cell>
          <cell r="BO1822">
            <v>1</v>
          </cell>
          <cell r="BR1822" t="str">
            <v>RedListCategoryLevel</v>
          </cell>
          <cell r="BT1822">
            <v>1</v>
          </cell>
          <cell r="BW1822" t="str">
            <v>SpreadYearlyLiteratureData</v>
          </cell>
          <cell r="BX1822">
            <v>32</v>
          </cell>
          <cell r="BY1822">
            <v>1</v>
          </cell>
          <cell r="CB1822" t="str">
            <v>V2,V8,V10,V13,T30,T18</v>
          </cell>
          <cell r="CC1822">
            <v>1</v>
          </cell>
          <cell r="CH1822">
            <v>2</v>
          </cell>
          <cell r="CL1822" t="str">
            <v>T30,T18,V2,V8</v>
          </cell>
          <cell r="CM1822">
            <v>1</v>
          </cell>
          <cell r="CQ1822">
            <v>1</v>
          </cell>
          <cell r="CU1822">
            <v>1</v>
          </cell>
          <cell r="CX1822">
            <v>0</v>
          </cell>
          <cell r="CY1822">
            <v>1</v>
          </cell>
          <cell r="DB1822">
            <v>0</v>
          </cell>
          <cell r="DC1822" t="str">
            <v>Kvit skunkkala &lt;i&gt;Lysichiton camtschatcensis&lt;/i&gt; er en storvokst, flerårig sump- og vassplante fra Stillehavsområdene i Nordøst-Asia (nordre Japan til Kamtchatka). Arten har saftige frukter som spres med fugl. Den er ikke funnet i norsk natur, og knapt dyrket i Norge foreløpig, men forventes å bli dyrket og å spre seg. Den er registrert forvillet på De britiske øyer, i Tyskland, Danmark og Vest-Sverige. Vi betrakter den derfor som en dørstokk-art som kan etablere seg i våtmark av litt næringsrik type (sump, grunt vatn, svært fuktig eng).</v>
          </cell>
          <cell r="DD1822" t="str">
            <v>Arten er foreløpig ikke kjent fra Norge.</v>
          </cell>
          <cell r="DE1822" t="str">
            <v>Arten vil bli eller er innført som hageplante. Den vil trolig spre seg ut fra hager ved utkast eller ved fuglespredning av frukter.</v>
          </cell>
          <cell r="DF1822" t="str">
            <v>Invasjonspotensialet er foreløpig lite, uten kjent forekomst. Vi kjenner ikke til at arten er i sterk spredning i noe land.</v>
          </cell>
          <cell r="DG1822" t="str">
            <v>Den økologiske effekten vil trolig være liten sjøl om arten etablerer seg i norsk natur. Arten er ekspansiv og tar stor plass. Den vil kunne etablere seg i flommark og sumpmark og vil, dersom den får fotfeste, kunne fortrenge enkelte delpopulasjoner av stedegne arter.</v>
          </cell>
          <cell r="DH1822" t="str">
            <v>&lt;p&gt;Kvit skunkkala vurderes som dørstokkart og til låg økologisk risiko. Arten, som stammer fra Stillehavsområdet i Nordøst-Asia, dyrkes muligens allerede i Norge og har samme potensial til å forvilles som skunkkala &lt;em&gt;L. americanus &lt;/em&gt;fra Stillehavsområdet i vestlige Nord-Amerika, en art vi allerede har i norsk natur. Vi vurderer at arten kan etablere seg i grunt vatn, flommark og sumpskog, men vi antar at den neppe blir svært ekspansiv og trolig bare vil gjøre liten skade i rimelig framtid.&lt;/p&gt;</v>
          </cell>
          <cell r="DI1822">
            <v>0</v>
          </cell>
        </row>
        <row r="1823">
          <cell r="B1823" t="str">
            <v>Origanum vulgare prismaticum</v>
          </cell>
          <cell r="C1823" t="str">
            <v>Gaudin</v>
          </cell>
          <cell r="D1823" t="str">
            <v>gresk bergmynte</v>
          </cell>
          <cell r="E1823">
            <v>134901</v>
          </cell>
          <cell r="F1823">
            <v>143665</v>
          </cell>
          <cell r="G1823" t="str">
            <v>ExpertGroups/Karplanter/N</v>
          </cell>
          <cell r="H1823" t="str">
            <v>Karplanter</v>
          </cell>
          <cell r="I1823" t="str">
            <v>Karplanter</v>
          </cell>
          <cell r="J1823" t="str">
            <v>DoorKnocker</v>
          </cell>
          <cell r="K1823" t="str">
            <v>doRiskAssessment</v>
          </cell>
          <cell r="N1823">
            <v>1</v>
          </cell>
          <cell r="Q1823">
            <v>1</v>
          </cell>
          <cell r="T1823" t="str">
            <v>NK</v>
          </cell>
          <cell r="U1823">
            <v>1</v>
          </cell>
          <cell r="V1823" t="str">
            <v>1,1</v>
          </cell>
          <cell r="AA1823">
            <v>2001</v>
          </cell>
          <cell r="AB1823" t="str">
            <v>terrestrial</v>
          </cell>
          <cell r="AD1823" t="str">
            <v>unknown</v>
          </cell>
          <cell r="AE1823" t="str">
            <v>no</v>
          </cell>
          <cell r="AF1823" t="str">
            <v>unknown</v>
          </cell>
          <cell r="AI1823">
            <v>5</v>
          </cell>
          <cell r="AJ1823" t="str">
            <v>V</v>
          </cell>
          <cell r="AL1823">
            <v>1</v>
          </cell>
          <cell r="AM1823" t="str">
            <v>importDirect</v>
          </cell>
          <cell r="AN1823">
            <v>1</v>
          </cell>
          <cell r="AO1823" t="str">
            <v>introductionEscaped</v>
          </cell>
          <cell r="AQ1823">
            <v>0</v>
          </cell>
          <cell r="AS1823">
            <v>0</v>
          </cell>
          <cell r="AT1823">
            <v>0</v>
          </cell>
          <cell r="AU1823">
            <v>12</v>
          </cell>
          <cell r="AW1823" t="str">
            <v>Ingen kjent effekt</v>
          </cell>
          <cell r="AX1823" t="str">
            <v>Ingen kjent effekt</v>
          </cell>
          <cell r="BC1823" t="str">
            <v>Ingen kjent effekt</v>
          </cell>
          <cell r="BD1823" t="str">
            <v>Ingen kjent effekt</v>
          </cell>
          <cell r="BE1823" t="str">
            <v>no</v>
          </cell>
          <cell r="BF1823" t="str">
            <v>no</v>
          </cell>
          <cell r="BG1823" t="str">
            <v>V</v>
          </cell>
          <cell r="BK1823" t="str">
            <v>subtropic_mediterranean:Europe,Asia,Africa</v>
          </cell>
          <cell r="BM1823" t="str">
            <v>temperate_nemoral:Europe,Asia|subtropic_mediterranean:Europe,Asia,Africa</v>
          </cell>
          <cell r="BO1823">
            <v>1</v>
          </cell>
          <cell r="BR1823" t="str">
            <v>RedListCategoryLevel</v>
          </cell>
          <cell r="BT1823">
            <v>1</v>
          </cell>
          <cell r="BW1823" t="str">
            <v>SpreadYearlyLiteratureData</v>
          </cell>
          <cell r="BX1823">
            <v>39</v>
          </cell>
          <cell r="BY1823">
            <v>1</v>
          </cell>
          <cell r="CB1823" t="str">
            <v>T37-C-3,T35</v>
          </cell>
          <cell r="CC1823">
            <v>1</v>
          </cell>
          <cell r="CH1823">
            <v>1</v>
          </cell>
          <cell r="CM1823">
            <v>1</v>
          </cell>
          <cell r="CQ1823">
            <v>1</v>
          </cell>
          <cell r="CU1823">
            <v>1</v>
          </cell>
          <cell r="CX1823">
            <v>0</v>
          </cell>
          <cell r="CY1823">
            <v>1</v>
          </cell>
          <cell r="DB1823">
            <v>0</v>
          </cell>
          <cell r="DC1823" t="str">
            <v>Gresk bergmynte &lt;em&gt;Origanum vulgare &lt;/em&gt;subsp. &lt;em&gt;prismaticum&lt;/em&gt; er en flerårig krydderurt. Arten reproduserer med frø, men kan kanskje være for varmekrevende til å reprodusere og danne bestand i Norge. Arten kommer opprinnelig fra Sør-Europa og Middelhavsområdet (S-Europa, N-Afrika, V-Asia).</v>
          </cell>
          <cell r="DD1823" t="str">
            <v>Planten er funnet en rekke ganger siden 2001. Den dukker opp på deponier for organisk avfall, ved gartnerier, og på skrotemark. Mulig frøreproduksjon er observert noen steder, bl.a. på Lindum avfallsdeponi i Bu Drammen de siste årene, men vi har ikke akseptert noen bestand i norsk natur foreløpig.</v>
          </cell>
          <cell r="DE1823" t="str">
            <v>Gresk bergmynte selges i stort omfang som levende plante i matvareforretninger: det er den som går under navnet oregano. Overskuddsmateriale dumpes på offentlige eller private (ulovlige) deponier.</v>
          </cell>
          <cell r="DF1823" t="str">
            <v>Planten har nesten ikke potensial for invasjon i landet.</v>
          </cell>
          <cell r="DG1823" t="str">
            <v>Planten har ingen kjent økologisk effekt.</v>
          </cell>
          <cell r="DH1823" t="str">
            <v>Gresk bergmynte har ingen kjent økologisk risiko. Vi kategoriserer den som en dørstokk&amp;#39:art&amp;#39:.</v>
          </cell>
          <cell r="DI1823">
            <v>0</v>
          </cell>
        </row>
        <row r="1824">
          <cell r="B1824" t="str">
            <v>Carex muskingumensis</v>
          </cell>
          <cell r="C1824" t="str">
            <v>Schwein.</v>
          </cell>
          <cell r="E1824">
            <v>140807</v>
          </cell>
          <cell r="F1824">
            <v>169998</v>
          </cell>
          <cell r="G1824" t="str">
            <v>ExpertGroups/Karplanter/N</v>
          </cell>
          <cell r="H1824" t="str">
            <v>Karplanter</v>
          </cell>
          <cell r="I1824" t="str">
            <v>Karplanter</v>
          </cell>
          <cell r="J1824" t="str">
            <v>DoorKnocker</v>
          </cell>
          <cell r="K1824" t="str">
            <v>doRiskAssessment</v>
          </cell>
          <cell r="N1824">
            <v>1</v>
          </cell>
          <cell r="Q1824">
            <v>1</v>
          </cell>
          <cell r="T1824" t="str">
            <v>NK</v>
          </cell>
          <cell r="U1824">
            <v>1</v>
          </cell>
          <cell r="V1824" t="str">
            <v>1,1</v>
          </cell>
          <cell r="AA1824">
            <v>2014</v>
          </cell>
          <cell r="AB1824" t="str">
            <v>terrestrial</v>
          </cell>
          <cell r="AD1824" t="str">
            <v>other</v>
          </cell>
          <cell r="AE1824" t="str">
            <v>no</v>
          </cell>
          <cell r="AF1824" t="str">
            <v>unknown</v>
          </cell>
          <cell r="AI1824">
            <v>10</v>
          </cell>
          <cell r="AJ1824" t="str">
            <v>V</v>
          </cell>
          <cell r="AL1824">
            <v>1</v>
          </cell>
          <cell r="AM1824" t="str">
            <v>importDirect</v>
          </cell>
          <cell r="AQ1824">
            <v>0</v>
          </cell>
          <cell r="AS1824">
            <v>0</v>
          </cell>
          <cell r="AT1824">
            <v>0</v>
          </cell>
          <cell r="AU1824">
            <v>8</v>
          </cell>
          <cell r="AW1824" t="str">
            <v>Ingen kjent effekt</v>
          </cell>
          <cell r="AX1824" t="str">
            <v>Ingen kjent effekt</v>
          </cell>
          <cell r="BC1824" t="str">
            <v>Ingen kjent effekt</v>
          </cell>
          <cell r="BD1824" t="str">
            <v>Ingen kjent effekt</v>
          </cell>
          <cell r="BE1824" t="str">
            <v>no</v>
          </cell>
          <cell r="BF1824" t="str">
            <v>no</v>
          </cell>
          <cell r="BK1824" t="str">
            <v>temperate_nemoral:NorthAndCentralAmerica</v>
          </cell>
          <cell r="BM1824" t="str">
            <v>temperate_nemoral:NorthAndCentralAmerica</v>
          </cell>
          <cell r="BO1824">
            <v>1</v>
          </cell>
          <cell r="BR1824" t="str">
            <v>RedListCategoryLevel</v>
          </cell>
          <cell r="BT1824">
            <v>1</v>
          </cell>
          <cell r="BW1824" t="str">
            <v>SpreadYearlyLiteratureData</v>
          </cell>
          <cell r="BX1824">
            <v>32</v>
          </cell>
          <cell r="BY1824">
            <v>1</v>
          </cell>
          <cell r="CB1824" t="str">
            <v>T43</v>
          </cell>
          <cell r="CC1824">
            <v>1</v>
          </cell>
          <cell r="CH1824">
            <v>1</v>
          </cell>
          <cell r="CM1824">
            <v>1</v>
          </cell>
          <cell r="CQ1824">
            <v>1</v>
          </cell>
          <cell r="CU1824">
            <v>1</v>
          </cell>
          <cell r="CX1824">
            <v>0</v>
          </cell>
          <cell r="CY1824">
            <v>1</v>
          </cell>
          <cell r="DB1824">
            <v>0</v>
          </cell>
          <cell r="DC1824" t="str">
            <v>Starr-arten &lt;i&gt;Carex muskingumensis&lt;/i&gt; fra Nord-Amerika er en flerårig urt med frøreproduksjon og noe klonal vekst med jordstengler. Den dyrkes litt i hager i senere tid og er kjent å formere seg med frø (Ak Ås: produksjonsareal på NMBU, Per Anker Pedersen, pers.komm.).</v>
          </cell>
          <cell r="DD1824" t="str">
            <v>Arten er bare funnet med frøspredning i hageanlegg ved NMBU i Ak Ås. En dyrket bestand ved Hammerdammen i Bu Drammen begynner også å utvide seg, men kanskje bare klonalt.</v>
          </cell>
          <cell r="DE1824" t="str">
            <v>Arten er innført som hageplante, og uten noen viderespredning foreløpig.</v>
          </cell>
          <cell r="DF1824" t="str">
            <v>Invasjonspotensialet er lite. Det er ingen etablert forekomst i norsk natur foreløpig og ingen ekspansjon.</v>
          </cell>
          <cell r="DG1824" t="str">
            <v>Ingen kjent negativ økologisk effekt er knyttet til arten.</v>
          </cell>
          <cell r="DH1824" t="str">
            <v>&lt;i&gt;Carex muskingumensis&lt;/i&gt; kategoriseres som en dørstokkart og vurderes til ingen kjent økologisk risiko. Arten er foreløpig bare funnet med frøformering på produksjonsarealer (hager, parker). Den blomstrer meget sent i sesongen og har liten mulighet for å bli noen trussel i norsk natur.</v>
          </cell>
          <cell r="DI1824">
            <v>0</v>
          </cell>
        </row>
        <row r="1825">
          <cell r="B1825" t="str">
            <v>Pterocarya rhoifolia</v>
          </cell>
          <cell r="C1825" t="str">
            <v>Siebold &amp; Zucc.</v>
          </cell>
          <cell r="D1825" t="str">
            <v>japansk vingenøtt</v>
          </cell>
          <cell r="E1825">
            <v>105277</v>
          </cell>
          <cell r="F1825">
            <v>145624</v>
          </cell>
          <cell r="G1825" t="str">
            <v>ExpertGroups/Karplanter/N</v>
          </cell>
          <cell r="H1825" t="str">
            <v>Karplanter</v>
          </cell>
          <cell r="I1825" t="str">
            <v>Karplanter</v>
          </cell>
          <cell r="J1825" t="str">
            <v>DoorKnocker</v>
          </cell>
          <cell r="K1825" t="str">
            <v>doRiskAssessment</v>
          </cell>
          <cell r="N1825">
            <v>1</v>
          </cell>
          <cell r="Q1825">
            <v>1</v>
          </cell>
          <cell r="T1825" t="str">
            <v>NK</v>
          </cell>
          <cell r="U1825">
            <v>1</v>
          </cell>
          <cell r="V1825" t="str">
            <v>1,1</v>
          </cell>
          <cell r="AA1825" t="str">
            <v>før 2017</v>
          </cell>
          <cell r="AB1825" t="str">
            <v>terrestrial</v>
          </cell>
          <cell r="AD1825" t="str">
            <v>unknown</v>
          </cell>
          <cell r="AE1825" t="str">
            <v>no</v>
          </cell>
          <cell r="AF1825" t="str">
            <v>unknown</v>
          </cell>
          <cell r="AI1825">
            <v>30</v>
          </cell>
          <cell r="AJ1825" t="str">
            <v>V</v>
          </cell>
          <cell r="AL1825">
            <v>1</v>
          </cell>
          <cell r="AM1825" t="str">
            <v>importDirect</v>
          </cell>
          <cell r="AQ1825">
            <v>0</v>
          </cell>
          <cell r="AS1825">
            <v>0</v>
          </cell>
          <cell r="AT1825">
            <v>0</v>
          </cell>
          <cell r="AU1825">
            <v>8</v>
          </cell>
          <cell r="AW1825" t="str">
            <v>Ingen kjent effekt</v>
          </cell>
          <cell r="AX1825" t="str">
            <v>Ingen kjent effekt</v>
          </cell>
          <cell r="BC1825" t="str">
            <v>Ingen kjent effekt</v>
          </cell>
          <cell r="BD1825" t="str">
            <v>Ingen kjent effekt</v>
          </cell>
          <cell r="BE1825" t="str">
            <v>no</v>
          </cell>
          <cell r="BF1825" t="str">
            <v>no</v>
          </cell>
          <cell r="BG1825" t="str">
            <v>V</v>
          </cell>
          <cell r="BK1825" t="str">
            <v>temperate_nemoral:Asia</v>
          </cell>
          <cell r="BM1825" t="str">
            <v>temperate_nemoral:Asia</v>
          </cell>
          <cell r="BO1825">
            <v>1</v>
          </cell>
          <cell r="BR1825" t="str">
            <v>RedListCategoryLevel</v>
          </cell>
          <cell r="BT1825">
            <v>1</v>
          </cell>
          <cell r="BW1825" t="str">
            <v>SpreadYearlyLiteratureData</v>
          </cell>
          <cell r="BX1825">
            <v>32</v>
          </cell>
          <cell r="BY1825">
            <v>1</v>
          </cell>
          <cell r="CC1825">
            <v>1</v>
          </cell>
          <cell r="CH1825">
            <v>1</v>
          </cell>
          <cell r="CM1825">
            <v>1</v>
          </cell>
          <cell r="CQ1825">
            <v>1</v>
          </cell>
          <cell r="CU1825">
            <v>1</v>
          </cell>
          <cell r="CX1825">
            <v>0</v>
          </cell>
          <cell r="CY1825">
            <v>1</v>
          </cell>
          <cell r="DB1825">
            <v>0</v>
          </cell>
          <cell r="DC1825" t="str">
            <v>Vingenøtt-arten &lt;i&gt;Pterocarya rhoifolia&lt;/i&gt; er et potensielt stort tre (30 m) i valnøttfamilien. Det stammer fra Øst-Asia (Kina, Japan) og dyrkes litt som prydtre. Det har frukter med vinger, og disse fruktene kan spres med vind over begrensete avstander, trolig bare noen titalls meter.</v>
          </cell>
          <cell r="DD1825" t="str">
            <v>Det er funnet mange frøplanter under trær av arten i parken ved NMBU i Ak Ås (P.A. Pedersen, pers. medd.).</v>
          </cell>
          <cell r="DE1825" t="str">
            <v>Arten er innført som hageplante. Den er lokalt vindspredt med frukter, foreløpig bare innen produksjonsarealer.</v>
          </cell>
          <cell r="DF1825" t="str">
            <v>Invasjonspotensialet er lite: både median levetid og ekspansjonshastighet skårer på laveste nivå. Arten trenger lang tid på å bli reproduktiv, og foreløpig har ingen frøplanter vokst opp til reproduktive individer.</v>
          </cell>
          <cell r="DG1825" t="str">
            <v>Det er ingen kjent eller forventet negativ økologisk effekt knyttet til arten.</v>
          </cell>
          <cell r="DH1825" t="str">
            <v>Vingenøtt-arten &lt;i&gt;Pterocarya rhoifolia&lt;/i&gt; vurderes til ingen kjent økologisk risiko. Den kan trolig etablere seg i norsk natur, men vil neppe bli problematisk økologisk. Den er foreløpig ikke observert utenfor produksjonsareal og karakteriseres derfor som en dørstokkart.</v>
          </cell>
          <cell r="DI1825">
            <v>0</v>
          </cell>
        </row>
        <row r="1826">
          <cell r="B1826" t="str">
            <v>Nothofagus antarctica</v>
          </cell>
          <cell r="C1826" t="str">
            <v>(G.Forst.) Oerst.</v>
          </cell>
          <cell r="D1826" t="str">
            <v>antarktisk sørbøk</v>
          </cell>
          <cell r="E1826">
            <v>141291</v>
          </cell>
          <cell r="F1826">
            <v>170397</v>
          </cell>
          <cell r="G1826" t="str">
            <v>ExpertGroups/Karplanter/N</v>
          </cell>
          <cell r="H1826" t="str">
            <v>Karplanter</v>
          </cell>
          <cell r="I1826" t="str">
            <v>Karplanter</v>
          </cell>
          <cell r="J1826" t="str">
            <v>DoorKnocker</v>
          </cell>
          <cell r="K1826" t="str">
            <v>doRiskAssessment</v>
          </cell>
          <cell r="N1826">
            <v>1</v>
          </cell>
          <cell r="Q1826">
            <v>1</v>
          </cell>
          <cell r="T1826" t="str">
            <v>NK</v>
          </cell>
          <cell r="U1826">
            <v>1</v>
          </cell>
          <cell r="V1826" t="str">
            <v>1,1</v>
          </cell>
          <cell r="AA1826" t="str">
            <v>1990-tallet</v>
          </cell>
          <cell r="AB1826" t="str">
            <v>terrestrial</v>
          </cell>
          <cell r="AD1826" t="str">
            <v>unknown</v>
          </cell>
          <cell r="AE1826" t="str">
            <v>no</v>
          </cell>
          <cell r="AF1826" t="str">
            <v>unknown</v>
          </cell>
          <cell r="AI1826">
            <v>20</v>
          </cell>
          <cell r="AJ1826" t="str">
            <v>V</v>
          </cell>
          <cell r="AL1826">
            <v>2</v>
          </cell>
          <cell r="AM1826" t="str">
            <v>importDirect</v>
          </cell>
          <cell r="AQ1826">
            <v>0</v>
          </cell>
          <cell r="AS1826">
            <v>0</v>
          </cell>
          <cell r="AT1826">
            <v>0</v>
          </cell>
          <cell r="AU1826">
            <v>12</v>
          </cell>
          <cell r="AW1826" t="str">
            <v>Ingen kjent effekt</v>
          </cell>
          <cell r="AX1826" t="str">
            <v>Ingen kjent effekt</v>
          </cell>
          <cell r="BC1826" t="str">
            <v>Ingen kjent effekt</v>
          </cell>
          <cell r="BD1826" t="str">
            <v>Ingen kjent effekt</v>
          </cell>
          <cell r="BE1826" t="str">
            <v>no</v>
          </cell>
          <cell r="BF1826" t="str">
            <v>no</v>
          </cell>
          <cell r="BG1826" t="str">
            <v>V</v>
          </cell>
          <cell r="BK1826" t="str">
            <v>polar:SouthAmerica|temperate_nemoral:SouthAmerica</v>
          </cell>
          <cell r="BM1826" t="str">
            <v>polar:SouthAmerica|temperate_nemoral:Europe,SouthAmerica</v>
          </cell>
          <cell r="BO1826">
            <v>1</v>
          </cell>
          <cell r="BR1826" t="str">
            <v>RedListCategoryLevel</v>
          </cell>
          <cell r="BT1826">
            <v>1</v>
          </cell>
          <cell r="BW1826" t="str">
            <v>SpreadYearlyLiteratureData</v>
          </cell>
          <cell r="BX1826">
            <v>39</v>
          </cell>
          <cell r="BY1826">
            <v>1</v>
          </cell>
          <cell r="CC1826">
            <v>1</v>
          </cell>
          <cell r="CH1826">
            <v>1</v>
          </cell>
          <cell r="CM1826">
            <v>1</v>
          </cell>
          <cell r="CQ1826">
            <v>1</v>
          </cell>
          <cell r="CU1826">
            <v>1</v>
          </cell>
          <cell r="CX1826">
            <v>0</v>
          </cell>
          <cell r="CY1826">
            <v>1</v>
          </cell>
          <cell r="DB1826">
            <v>0</v>
          </cell>
          <cell r="DC1826" t="str">
            <v>Antarktisk sørbøk &lt;i&gt;Nothofagus antarctica&lt;/i&gt; er et lite til middels stort tre (10-25 m) fra tempererte regnskoger lengst sør i Sør-Amerika (Sør-Argentina, Sør-Chile til Ildlandet). Det er det treslaget som går lengst sør i verden og definerer grensa mot polar (antarktisk) sone. Det frøreproduserer, og fruktene er små nøtter som spres av fugl, kanskje også av pattedyr. Arten dyrkes litt i hager og parker i Norge, hovedsakelig på Sørvestlandet, og er hardfør og vokser seg størst i områder med oseanisk og især vintermildt klima.</v>
          </cell>
          <cell r="DD1826" t="str">
            <v>Arten er plantet i et visst omfang i hager i Rogaland og Hordaland, sjelden ellers. Trær i reproduktiv alder er sett i begge fylker, og frøplanter er observert ett år på 1990-tallet i arboretet på Milde i Bergen (P.A. Pedersen, pers. medd.).</v>
          </cell>
          <cell r="DE1826" t="str">
            <v>Arten er innført som hageplante. Den spres med frukter (nøter) som spises eller fraktes av fugl og kanskje pattedyr.</v>
          </cell>
          <cell r="DF1826" t="str">
            <v>Invasjonspotensialet er lite. Den skårer på laveste nivå både på median levetid og ekspansjonshastighet og er foreløpig funnet med noen få frøplanter.</v>
          </cell>
          <cell r="DG1826" t="str">
            <v>Det er ingen kjent negativ økologisk effekt knyttet til arten.</v>
          </cell>
          <cell r="DH1826" t="str">
            <v>Antarktisk sørbøk vurderes til ingen kjent økologisk risiko i norsk natur. Sjøl om arten skulle begynne å reprodusere og danne bestand i Norge, er klimaet vårt for ulikt det i det naturlige utbredelsesområdet til at arten skulle få noen stor suksess. Arten dyrkes mye mer på De britiske øyer, og er også hardfør på Færøyene, uten at den synes å medføre noen risiko. Vi karakteriserer den som en dørstokkart.</v>
          </cell>
          <cell r="DI1826">
            <v>0</v>
          </cell>
        </row>
        <row r="1827">
          <cell r="B1827" t="str">
            <v>Vicia sativa segetalis</v>
          </cell>
          <cell r="C1827" t="str">
            <v>(Thuill.) Gaudin</v>
          </cell>
          <cell r="D1827" t="str">
            <v>åkervikke</v>
          </cell>
          <cell r="E1827">
            <v>138753</v>
          </cell>
          <cell r="F1827">
            <v>102112</v>
          </cell>
          <cell r="G1827" t="str">
            <v>ExpertGroups/Karplanter/N</v>
          </cell>
          <cell r="H1827" t="str">
            <v>Karplanter</v>
          </cell>
          <cell r="I1827" t="str">
            <v>Karplanter</v>
          </cell>
          <cell r="J1827" t="str">
            <v>EcoEffectWithoutEstablishment</v>
          </cell>
          <cell r="N1827">
            <v>1</v>
          </cell>
          <cell r="Q1827">
            <v>3</v>
          </cell>
          <cell r="R1827" t="str">
            <v>V</v>
          </cell>
          <cell r="T1827" t="str">
            <v>LO</v>
          </cell>
          <cell r="U1827">
            <v>2</v>
          </cell>
          <cell r="V1827" t="str">
            <v>1,3H</v>
          </cell>
          <cell r="X1827">
            <v>2</v>
          </cell>
          <cell r="Y1827">
            <v>2</v>
          </cell>
          <cell r="Z1827">
            <v>1</v>
          </cell>
          <cell r="AA1827">
            <v>1839</v>
          </cell>
          <cell r="AB1827" t="str">
            <v>terrestrial</v>
          </cell>
          <cell r="AD1827" t="str">
            <v>origin,unknown</v>
          </cell>
          <cell r="AE1827" t="str">
            <v>yes</v>
          </cell>
          <cell r="AF1827" t="str">
            <v>unknown</v>
          </cell>
          <cell r="AI1827">
            <v>1</v>
          </cell>
          <cell r="AJ1827" t="str">
            <v>V</v>
          </cell>
          <cell r="AL1827">
            <v>1</v>
          </cell>
          <cell r="AM1827" t="str">
            <v>importDirect</v>
          </cell>
          <cell r="AN1827">
            <v>3</v>
          </cell>
          <cell r="AO1827" t="str">
            <v>introductionEscaped,introductionTransportpollution,introductionStowaway</v>
          </cell>
          <cell r="AQ1827">
            <v>0</v>
          </cell>
          <cell r="AS1827">
            <v>0</v>
          </cell>
          <cell r="AT1827">
            <v>0</v>
          </cell>
          <cell r="AU1827">
            <v>0</v>
          </cell>
          <cell r="AW1827" t="str">
            <v>Ingen kjent effekt</v>
          </cell>
          <cell r="AX1827" t="str">
            <v>Ingen kjent effekt</v>
          </cell>
          <cell r="BC1827" t="str">
            <v>Ingen kjent effekt</v>
          </cell>
          <cell r="BD1827" t="str">
            <v>Ingen kjent effekt</v>
          </cell>
          <cell r="BE1827" t="str">
            <v>no</v>
          </cell>
          <cell r="BF1827" t="str">
            <v>no</v>
          </cell>
          <cell r="BK1827" t="str">
            <v>subtropic_mediterranean:Europe,Asia,Africa</v>
          </cell>
          <cell r="BM1827" t="str">
            <v>temperate_nemoral:Europe,Asia|subtropic_mediterranean:Europe,Asia,Africa</v>
          </cell>
          <cell r="BO1827">
            <v>1</v>
          </cell>
          <cell r="BR1827" t="str">
            <v>RedListCategoryLevel</v>
          </cell>
          <cell r="BT1827">
            <v>1</v>
          </cell>
          <cell r="BW1827" t="str">
            <v>SpreadYearlyIncreaseCalculatedExpansionSpeed</v>
          </cell>
          <cell r="BX1827">
            <v>0</v>
          </cell>
          <cell r="BY1827">
            <v>1</v>
          </cell>
          <cell r="CB1827" t="str">
            <v>T35,T37,T40,T44,T45</v>
          </cell>
          <cell r="CC1827">
            <v>1</v>
          </cell>
          <cell r="CH1827">
            <v>1</v>
          </cell>
          <cell r="CM1827">
            <v>1</v>
          </cell>
          <cell r="CQ1827">
            <v>1</v>
          </cell>
          <cell r="CU1827">
            <v>3</v>
          </cell>
          <cell r="CW1827" t="str">
            <v>X</v>
          </cell>
          <cell r="CX1827">
            <v>1</v>
          </cell>
          <cell r="CY1827">
            <v>1</v>
          </cell>
          <cell r="DB1827">
            <v>0</v>
          </cell>
          <cell r="DC1827" t="str">
            <v>Åkervikke &lt;i&gt;Vicia sativa&lt;/i&gt; subsp. &lt;i&gt;segetalis&lt;/i&gt; er trolig stamplanten for utvikling av f&amp;#244:rplanten f&amp;#244:rvikke (subsp. &lt;i&gt;sativa&lt;/i&gt;). Planten er ettårig, med frøformering. Den stammer fra Middelhavsområdet og er spredt med korn, grasfrø, og også ofte brukt som innblanding i eng og åker (grønngjødsling). Planten kan opplagt reprodusere år om annet: den blir ofte funnet i åker- og engkanter der den var dyrket året før (og den er ettårig), men det er aldri dokumentert noen bestand over mer enn to år. Vi regner derfor med at den ikke kan etablere reprodukserende, stabil bestand i Norge.</v>
          </cell>
          <cell r="DD1827" t="str">
            <v>Planten er funnet over store deler av landet, med første daterte funn i Oslo ("Christiania") i 1839. Den er registrert nord til Nord-Trøndelag, kanskje til Troms, noe som vil være forventet av en art som spres med grasfrø. Den har økt i frekvens de siste 50-60 årene, etter hvert som frekvensen har gått ned for slektningen f&amp;#244:rvikke.</v>
          </cell>
          <cell r="DE1827" t="str">
            <v>Tidlig innførsel av underarten er med ballastjord og med korn, senere innførsel er med grasfrø og dels som bevisst tilsetting i enggras og korn (grønngjødsling).</v>
          </cell>
          <cell r="DF1827" t="str">
            <v>Underarten har lågt invasjonspotensial, et resultat av ingen kjent etablert forekomst og ingen heller ingen forventet.</v>
          </cell>
          <cell r="DG1827" t="str">
            <v>Underarten vurderes til middels økologisk effekt, med usikkerhet ned til låg. Effekten ligger i hybridisering med sommervikke &lt;i&gt;Vicia sativa&lt;/i&gt; subsp. &lt;i&gt;nigra&lt;/i&gt;, en hjemlig rase på tørr grasmark i boreonemoral sone. Vi finner en god del mellomformer, og vi har ofte problemer med å holde de to rasene klart fra hverandre (de diagnostiske karakterene i bladform, fruktbehåring og blomsterfarge kombineres på ulike vis). Vi antar dermed at det skjer hybridisering og at den er introgressiv, men det er ikke foretatt noen vitenskapelig undersøkelse av dette. Vi setter derfor usikkerhet nedover. Så lenge åkervikke ikke anses å være etablert i norsk natur, er denne effekten å oppfatte som en distanseeffekt (kryssbefruktning ved insekter).</v>
          </cell>
          <cell r="DH1827" t="str">
            <v>&lt;p&gt;Åkervikke vurderes til låg økologisk risiko, til tross for at vi ikke kjenner til at den er etablert i norsk natur. Ved vurderingen i 2012 ble den vurdert som etablert (eller etablerende) og med låg økologisk risiko, på grunn av et antatt (lågt) invasjonspotensial, men uten økologisk risiko. Vi vurderte ikke hybridiseringsrisikoen den gang.&lt;/p&gt;</v>
          </cell>
          <cell r="DI1827">
            <v>0</v>
          </cell>
        </row>
        <row r="1828">
          <cell r="B1828" t="str">
            <v>Sanguisorba obtusa</v>
          </cell>
          <cell r="C1828" t="str">
            <v>Maxim.</v>
          </cell>
          <cell r="E1828">
            <v>122131</v>
          </cell>
          <cell r="F1828">
            <v>161334</v>
          </cell>
          <cell r="G1828" t="str">
            <v>ExpertGroups/Karplanter/N</v>
          </cell>
          <cell r="H1828" t="str">
            <v>Karplanter</v>
          </cell>
          <cell r="I1828" t="str">
            <v>Karplanter</v>
          </cell>
          <cell r="J1828" t="str">
            <v>DoorKnocker</v>
          </cell>
          <cell r="K1828" t="str">
            <v>doRiskAssessment</v>
          </cell>
          <cell r="N1828">
            <v>1</v>
          </cell>
          <cell r="Q1828">
            <v>1</v>
          </cell>
          <cell r="T1828" t="str">
            <v>NK</v>
          </cell>
          <cell r="U1828">
            <v>1</v>
          </cell>
          <cell r="V1828" t="str">
            <v>1,1</v>
          </cell>
          <cell r="AA1828">
            <v>2016</v>
          </cell>
          <cell r="AB1828" t="str">
            <v>terrestrial</v>
          </cell>
          <cell r="AD1828" t="str">
            <v>unknown</v>
          </cell>
          <cell r="AE1828" t="str">
            <v>no</v>
          </cell>
          <cell r="AF1828" t="str">
            <v>unknown</v>
          </cell>
          <cell r="AI1828">
            <v>5</v>
          </cell>
          <cell r="AJ1828" t="str">
            <v>V</v>
          </cell>
          <cell r="AL1828">
            <v>1</v>
          </cell>
          <cell r="AM1828" t="str">
            <v>importDirect</v>
          </cell>
          <cell r="AN1828">
            <v>1</v>
          </cell>
          <cell r="AO1828" t="str">
            <v>introductionEscaped</v>
          </cell>
          <cell r="AQ1828">
            <v>0</v>
          </cell>
          <cell r="AS1828">
            <v>0</v>
          </cell>
          <cell r="AT1828">
            <v>0</v>
          </cell>
          <cell r="AU1828">
            <v>16</v>
          </cell>
          <cell r="AW1828" t="str">
            <v>Ingen kjent effekt</v>
          </cell>
          <cell r="AX1828" t="str">
            <v>Ingen kjent effekt</v>
          </cell>
          <cell r="BC1828" t="str">
            <v>Ingen kjent effekt</v>
          </cell>
          <cell r="BD1828" t="str">
            <v>Ingen kjent effekt</v>
          </cell>
          <cell r="BE1828" t="str">
            <v>no</v>
          </cell>
          <cell r="BF1828" t="str">
            <v>no</v>
          </cell>
          <cell r="BG1828" t="str">
            <v>V</v>
          </cell>
          <cell r="BK1828" t="str">
            <v>temperate_nemoral:Asia</v>
          </cell>
          <cell r="BM1828" t="str">
            <v>temperate_nemoral:Europe,Asia</v>
          </cell>
          <cell r="BO1828">
            <v>2</v>
          </cell>
          <cell r="BR1828" t="str">
            <v>RedListCategoryLevel</v>
          </cell>
          <cell r="BT1828">
            <v>1</v>
          </cell>
          <cell r="BW1828" t="str">
            <v>SpreadYearlyLiteratureData</v>
          </cell>
          <cell r="BX1828">
            <v>45</v>
          </cell>
          <cell r="BY1828">
            <v>1</v>
          </cell>
          <cell r="CB1828" t="str">
            <v>T43</v>
          </cell>
          <cell r="CC1828">
            <v>1</v>
          </cell>
          <cell r="CH1828">
            <v>1</v>
          </cell>
          <cell r="CM1828">
            <v>1</v>
          </cell>
          <cell r="CQ1828">
            <v>1</v>
          </cell>
          <cell r="CU1828">
            <v>1</v>
          </cell>
          <cell r="CX1828">
            <v>0</v>
          </cell>
          <cell r="CY1828">
            <v>1</v>
          </cell>
          <cell r="DB1828">
            <v>0</v>
          </cell>
          <cell r="DC1828" t="str">
            <v>Blodtopp-arten &lt;i&gt;Sanguisorba obtusa&lt;/i&gt; fra Japan er en flerårig og langlevd urt med noe klonal vekst og med potensiell frøformering. Arten er utkryssende og krever minst to genetisk ulike individer (kloner) før formering skjer.</v>
          </cell>
          <cell r="DD1828" t="str">
            <v>Arten er bare funnet i 2016 som gjenstående i en overlatt hage i Vf Tønsberg. Den kan være noe oversett, og den blir vurdert som en dørstokk-art inntil reproduksjon er dokumentert.</v>
          </cell>
          <cell r="DE1828" t="str">
            <v>Arten er innført som hageplante: det er foreløpig ingen spredning.</v>
          </cell>
          <cell r="DF1828" t="str">
            <v>Invasjonspotensialet er lite: median levetid er begrenset og ekspansjonshastighet skårer på laveste nivå.</v>
          </cell>
          <cell r="DG1828" t="str">
            <v>Det er ingen kjente negative økologiske effekter knyttet til arten.</v>
          </cell>
          <cell r="DH1828" t="str">
            <v>&lt;i&gt;Sanguisorba obtusa&lt;/i&gt; er en dørstokk-art med potensial for etablering i Norge. Den vurderes til ingen kjent økologisk risiko.</v>
          </cell>
          <cell r="DI1828">
            <v>0</v>
          </cell>
        </row>
        <row r="1829">
          <cell r="B1829" t="str">
            <v>Swida alternifolia</v>
          </cell>
          <cell r="C1829" t="str">
            <v>(L. f.) Small</v>
          </cell>
          <cell r="E1829">
            <v>141289</v>
          </cell>
          <cell r="F1829">
            <v>170394</v>
          </cell>
          <cell r="G1829" t="str">
            <v>ExpertGroups/Karplanter/N</v>
          </cell>
          <cell r="H1829" t="str">
            <v>Karplanter</v>
          </cell>
          <cell r="I1829" t="str">
            <v>Karplanter</v>
          </cell>
          <cell r="J1829" t="str">
            <v>DoorKnocker</v>
          </cell>
          <cell r="K1829" t="str">
            <v>doRiskAssessment</v>
          </cell>
          <cell r="N1829">
            <v>1</v>
          </cell>
          <cell r="Q1829">
            <v>1</v>
          </cell>
          <cell r="T1829" t="str">
            <v>NK</v>
          </cell>
          <cell r="U1829">
            <v>1</v>
          </cell>
          <cell r="V1829" t="str">
            <v>1,1</v>
          </cell>
          <cell r="AA1829" t="str">
            <v>før 2017</v>
          </cell>
          <cell r="AB1829" t="str">
            <v>terrestrial</v>
          </cell>
          <cell r="AD1829" t="str">
            <v>unknown</v>
          </cell>
          <cell r="AE1829" t="str">
            <v>no</v>
          </cell>
          <cell r="AF1829" t="str">
            <v>unknown</v>
          </cell>
          <cell r="AI1829">
            <v>15</v>
          </cell>
          <cell r="AJ1829" t="str">
            <v>V</v>
          </cell>
          <cell r="AL1829">
            <v>2</v>
          </cell>
          <cell r="AM1829" t="str">
            <v>importDirect</v>
          </cell>
          <cell r="AQ1829">
            <v>0</v>
          </cell>
          <cell r="AS1829">
            <v>0</v>
          </cell>
          <cell r="AT1829">
            <v>0</v>
          </cell>
          <cell r="AU1829">
            <v>8</v>
          </cell>
          <cell r="AW1829" t="str">
            <v>Ingen kjent effekt</v>
          </cell>
          <cell r="AX1829" t="str">
            <v>Ingen kjent effekt</v>
          </cell>
          <cell r="BC1829" t="str">
            <v>Ingen kjent effekt</v>
          </cell>
          <cell r="BD1829" t="str">
            <v>Ingen kjent effekt</v>
          </cell>
          <cell r="BE1829" t="str">
            <v>no</v>
          </cell>
          <cell r="BF1829" t="str">
            <v>no</v>
          </cell>
          <cell r="BG1829" t="str">
            <v>V</v>
          </cell>
          <cell r="BK1829" t="str">
            <v>temperate_nemoral:NorthAndCentralAmerica</v>
          </cell>
          <cell r="BM1829" t="str">
            <v>temperate_nemoral:NorthAndCentralAmerica</v>
          </cell>
          <cell r="BO1829">
            <v>1</v>
          </cell>
          <cell r="BR1829" t="str">
            <v>RedListCategoryLevel</v>
          </cell>
          <cell r="BT1829">
            <v>1</v>
          </cell>
          <cell r="BW1829" t="str">
            <v>SpreadYearlyLiteratureData</v>
          </cell>
          <cell r="BX1829">
            <v>32</v>
          </cell>
          <cell r="BY1829">
            <v>1</v>
          </cell>
          <cell r="CC1829">
            <v>1</v>
          </cell>
          <cell r="CH1829">
            <v>1</v>
          </cell>
          <cell r="CM1829">
            <v>1</v>
          </cell>
          <cell r="CQ1829">
            <v>1</v>
          </cell>
          <cell r="CU1829">
            <v>1</v>
          </cell>
          <cell r="CX1829">
            <v>0</v>
          </cell>
          <cell r="CY1829">
            <v>1</v>
          </cell>
          <cell r="DB1829">
            <v>0</v>
          </cell>
          <cell r="DC1829" t="str">
            <v>Kornell-arten &lt;i&gt;Swida alternifolia&lt;/i&gt; (bedre kjent som &lt;i&gt;Cornus alternifolia&lt;/i&gt;) er en stor busk eller et lite tre opp til ca. 8 m. Arten har frøformering, og de saftige fruktene spises av og spres med fugl. Arten hører heime i østlige Nord-Amerika, i nemoral sone fra sørligste Canada sør til Appalachene (og sjelden lengre sør).</v>
          </cell>
          <cell r="DD1829" t="str">
            <v>Kjent dyrket (og frøreproduserende) i privathager og i botaniske hager (Oslo, Ås), men er foreløpig ikke kjent fra norsk natur.</v>
          </cell>
          <cell r="DE1829" t="str">
            <v>Arten er innført som hageplante. Den kan potensielt spre seg ut i naturen med saftige frukter som spises og spres av fugl.</v>
          </cell>
          <cell r="DF1829" t="str">
            <v>Invasjonspotensialet er foreløpig lite: både median levetid og ekspansjonshastighet skårer på laveste nivå. Klimatisk kunne denne arten slå til i mildere deler av boreonemoral sone, kanskje spesielt på søndre Østlandet.</v>
          </cell>
          <cell r="DG1829" t="str">
            <v>Det er ingen kjente negative økologiske effekter knyttet til arten. &lt;i&gt;Swida alternifolia&lt;/i&gt; kan komme til å spre seg ut og etablere seg i norsk natur, men er ennå ikke funnet der. Den kan ha noe av de samme effektene som andre &lt;i&gt;Swida&lt;/i&gt;-arter, dvs. fuktig, men veldrenert jord i skog og kratt langs vassdrag. Vi kan ikke forutsi noen mer spesiell effekt.</v>
          </cell>
          <cell r="DH1829" t="str">
            <v>Kornell-arten &lt;i&gt;Swida alternifolia&lt;/i&gt; vurderes som dørstokkart til ingen kjent økologisk risiko. Den har potensial for spredning til og etablering i norsk natur, men dyrkes trolig såpass sjelden at risikoen for større spredning og for negative økologiske effekter, er liten i et 50-års perspektiv.</v>
          </cell>
          <cell r="DI1829">
            <v>0</v>
          </cell>
        </row>
        <row r="1830">
          <cell r="B1830" t="str">
            <v>Salix lasiandra</v>
          </cell>
          <cell r="C1830" t="str">
            <v>Benth.</v>
          </cell>
          <cell r="D1830" t="str">
            <v>stillehavspil</v>
          </cell>
          <cell r="E1830">
            <v>137307</v>
          </cell>
          <cell r="F1830">
            <v>145635</v>
          </cell>
          <cell r="G1830" t="str">
            <v>ExpertGroups/Karplanter/N</v>
          </cell>
          <cell r="H1830" t="str">
            <v>Karplanter</v>
          </cell>
          <cell r="I1830" t="str">
            <v>Karplanter</v>
          </cell>
          <cell r="J1830" t="str">
            <v>DoorKnocker</v>
          </cell>
          <cell r="K1830" t="str">
            <v>doRiskAssessment</v>
          </cell>
          <cell r="N1830">
            <v>1</v>
          </cell>
          <cell r="Q1830">
            <v>1</v>
          </cell>
          <cell r="T1830" t="str">
            <v>NK</v>
          </cell>
          <cell r="U1830">
            <v>1</v>
          </cell>
          <cell r="V1830" t="str">
            <v>1,1</v>
          </cell>
          <cell r="AA1830">
            <v>2013</v>
          </cell>
          <cell r="AB1830" t="str">
            <v>terrestrial</v>
          </cell>
          <cell r="AD1830" t="str">
            <v>unknown</v>
          </cell>
          <cell r="AE1830" t="str">
            <v>no</v>
          </cell>
          <cell r="AF1830" t="str">
            <v>unknown</v>
          </cell>
          <cell r="AI1830">
            <v>15</v>
          </cell>
          <cell r="AJ1830" t="str">
            <v>V</v>
          </cell>
          <cell r="AL1830">
            <v>1</v>
          </cell>
          <cell r="AM1830" t="str">
            <v>importDirect</v>
          </cell>
          <cell r="AQ1830">
            <v>0</v>
          </cell>
          <cell r="AS1830">
            <v>0</v>
          </cell>
          <cell r="AT1830">
            <v>0</v>
          </cell>
          <cell r="AU1830">
            <v>8</v>
          </cell>
          <cell r="AW1830" t="str">
            <v>Ingen kjent effekt</v>
          </cell>
          <cell r="AX1830" t="str">
            <v>Ingen kjent effekt</v>
          </cell>
          <cell r="BC1830" t="str">
            <v>Ingen kjent effekt</v>
          </cell>
          <cell r="BD1830" t="str">
            <v>Ingen kjent effekt</v>
          </cell>
          <cell r="BE1830" t="str">
            <v>no</v>
          </cell>
          <cell r="BF1830" t="str">
            <v>no</v>
          </cell>
          <cell r="BK1830" t="str">
            <v>temperate_boreal:NorthAndCentralAmerica|temperate_nemoral:NorthAndCentralAmerica|subtropic_mediterranean:NorthAndCentralAmerica</v>
          </cell>
          <cell r="BM1830" t="str">
            <v>temperate_boreal:NorthAndCentralAmerica|temperate_nemoral:NorthAndCentralAmerica|subtropic_mediterranean:NorthAndCentralAmerica</v>
          </cell>
          <cell r="BO1830">
            <v>1</v>
          </cell>
          <cell r="BR1830" t="str">
            <v>RedListCategoryLevel</v>
          </cell>
          <cell r="BT1830">
            <v>1</v>
          </cell>
          <cell r="BW1830" t="str">
            <v>SpreadYearlyLiteratureData</v>
          </cell>
          <cell r="BX1830">
            <v>31.9</v>
          </cell>
          <cell r="BY1830">
            <v>1</v>
          </cell>
          <cell r="CC1830">
            <v>1</v>
          </cell>
          <cell r="CH1830">
            <v>1</v>
          </cell>
          <cell r="CM1830">
            <v>1</v>
          </cell>
          <cell r="CQ1830">
            <v>1</v>
          </cell>
          <cell r="CU1830">
            <v>1</v>
          </cell>
          <cell r="CX1830">
            <v>0</v>
          </cell>
          <cell r="CY1830">
            <v>1</v>
          </cell>
          <cell r="DB1830">
            <v>0</v>
          </cell>
          <cell r="DC1830" t="str">
            <v>Stillehavspil &lt;i&gt;Salix lasiandra&lt;/i&gt; er en stor busk eller et lite tre fra vestlige Nord-Amerika, fra California nord til Alaska og øst til Hudson Bay, og den er hardfør i både nemoral og boreal sone. Arten har seksuell frøformering, kanskje også noe formering ved avbrekk av kvister som rotslår, men i mindre grad enn i andre arter av underslekt &lt;i&gt;Salix&lt;/i&gt;. Arten dyrkes i svært lite omfang i Norge, tror vi (Elven &amp; Fremstad under forb.) som bare har sett noen få individer i de botaniske hagene på Ringve i Trondheim og på Svanhovd i Pasvikdalen i Sør-Varanger. Arten vurderes som dørstokkart.</v>
          </cell>
          <cell r="DD1830" t="str">
            <v>Arten er foreløpig Ikke funnet i norsk natur.</v>
          </cell>
          <cell r="DE1830" t="str">
            <v>Arten er dyrket som prydbusk og kan spre seg fra dyrkning.</v>
          </cell>
          <cell r="DF1830" t="str">
            <v>Invasjonspotensialet er foreløpig lite. Det er anslått et begrenset forekomstareal 50 år fram i tid som gir laveste skår både på median levetid og ekspansjonshastighet.</v>
          </cell>
          <cell r="DG1830" t="str">
            <v>Det er ingen kjente negative økologiske effekter knyttet til arten.</v>
          </cell>
          <cell r="DH1830" t="str">
            <v>Stillehavspil vurderes til ingen kjent økologisk risiko. Arten har klimatisk og edafisk potensial for etablering i store deler av Norge, dersom den begynner å spre seg. I sitt naturlige utbredelsesområde inntar arten en posisjon i skog og våtmark som minner mye om vår hjemlige istervier &lt;i&gt;S. pentandra&lt;/i&gt; (som den også er en nokså nær slektning til). Vi kategoriserer den derfor som en dørstokkart. Arten ble ikke vurdert i forrige runde i 2012.</v>
          </cell>
          <cell r="DI1830">
            <v>1</v>
          </cell>
        </row>
        <row r="1831">
          <cell r="B1831" t="str">
            <v>Acer saccharum</v>
          </cell>
          <cell r="C1831" t="str">
            <v>Marshall</v>
          </cell>
          <cell r="D1831" t="str">
            <v>sukkerlønn</v>
          </cell>
          <cell r="E1831">
            <v>85722</v>
          </cell>
          <cell r="F1831">
            <v>128836</v>
          </cell>
          <cell r="G1831" t="str">
            <v>ExpertGroups/Karplanter/N</v>
          </cell>
          <cell r="H1831" t="str">
            <v>Karplanter</v>
          </cell>
          <cell r="I1831" t="str">
            <v>Karplanter</v>
          </cell>
          <cell r="J1831" t="str">
            <v>DoorKnocker</v>
          </cell>
          <cell r="K1831" t="str">
            <v>doRiskAssessment</v>
          </cell>
          <cell r="N1831">
            <v>2</v>
          </cell>
          <cell r="O1831" t="str">
            <v>V</v>
          </cell>
          <cell r="Q1831">
            <v>1</v>
          </cell>
          <cell r="T1831" t="str">
            <v>LO</v>
          </cell>
          <cell r="U1831">
            <v>2</v>
          </cell>
          <cell r="V1831" t="str">
            <v>2AB,1</v>
          </cell>
          <cell r="W1831" t="str">
            <v>NK</v>
          </cell>
          <cell r="X1831">
            <v>1</v>
          </cell>
          <cell r="Y1831">
            <v>1</v>
          </cell>
          <cell r="Z1831">
            <v>1</v>
          </cell>
          <cell r="AB1831" t="str">
            <v>terrestrial</v>
          </cell>
          <cell r="AD1831" t="str">
            <v>unknown</v>
          </cell>
          <cell r="AE1831" t="str">
            <v>no</v>
          </cell>
          <cell r="AF1831" t="str">
            <v>unknown</v>
          </cell>
          <cell r="AI1831">
            <v>30</v>
          </cell>
          <cell r="AJ1831" t="str">
            <v>V</v>
          </cell>
          <cell r="AL1831">
            <v>1</v>
          </cell>
          <cell r="AM1831" t="str">
            <v>importDirect</v>
          </cell>
          <cell r="AQ1831">
            <v>0</v>
          </cell>
          <cell r="AS1831">
            <v>0</v>
          </cell>
          <cell r="AT1831">
            <v>0</v>
          </cell>
          <cell r="AU1831">
            <v>20</v>
          </cell>
          <cell r="AW1831" t="str">
            <v>Ingen kjent effekt</v>
          </cell>
          <cell r="AX1831" t="str">
            <v>Ingen kjent effekt</v>
          </cell>
          <cell r="BC1831" t="str">
            <v>Ingen kjent effekt</v>
          </cell>
          <cell r="BD1831" t="str">
            <v>Ingen kjent effekt</v>
          </cell>
          <cell r="BE1831" t="str">
            <v>no</v>
          </cell>
          <cell r="BF1831" t="str">
            <v>no</v>
          </cell>
          <cell r="BG1831" t="str">
            <v>V</v>
          </cell>
          <cell r="BK1831" t="str">
            <v>temperate_nemoral:NorthAndCentralAmerica</v>
          </cell>
          <cell r="BM1831" t="str">
            <v>temperate_nemoral:Europe,NorthAndCentralAmerica</v>
          </cell>
          <cell r="BO1831">
            <v>2</v>
          </cell>
          <cell r="BR1831" t="str">
            <v>RedListCategoryLevel</v>
          </cell>
          <cell r="BT1831">
            <v>2</v>
          </cell>
          <cell r="BV1831" t="str">
            <v>X</v>
          </cell>
          <cell r="BW1831" t="str">
            <v>SpreadYearlyLiteratureData</v>
          </cell>
          <cell r="BX1831">
            <v>50</v>
          </cell>
          <cell r="BY1831">
            <v>1</v>
          </cell>
          <cell r="CC1831">
            <v>1</v>
          </cell>
          <cell r="CH1831">
            <v>1</v>
          </cell>
          <cell r="CM1831">
            <v>1</v>
          </cell>
          <cell r="CQ1831">
            <v>1</v>
          </cell>
          <cell r="CU1831">
            <v>1</v>
          </cell>
          <cell r="CX1831">
            <v>0</v>
          </cell>
          <cell r="CY1831">
            <v>1</v>
          </cell>
          <cell r="DB1831">
            <v>0</v>
          </cell>
          <cell r="DC1831" t="str">
            <v>Sukkerlønn &lt;em&gt;Acer saccharum &lt;/em&gt;kommer fra Nord-Amerika, og det er denne arten som gir lønnesirup. Det er et stort tre, nokså likt vår spisslønn &lt;em&gt;A. platanoides &lt;/em&gt;både morfologisk og økologisk. Arten har frøformering, dyrkes i en viss utstrekning (særlig i senere tid), og er klimatisk tilpasset formering og etablering i de varmere delene av Norge. Vi anser sukkerlønn som en dørstokkart.</v>
          </cell>
          <cell r="DD1831" t="str">
            <v>Arten er foreløpig ikke påvist i norsk natur.</v>
          </cell>
          <cell r="DE1831" t="str">
            <v>Arten vurderes innført for omfattende utplanting som prydtre i byer, spesielt i Trondheim. Det er store sjanser for at arten kan begynne og spre seg med vindspredte frukter.</v>
          </cell>
          <cell r="DF1831" t="str">
            <v>Arten kan etablere seg, men vil neppe få noe stort areal og heller ikke ha noen høg ekspansjonshastighet. Anslått forekomstareal om 50 år gir begrenset median levetid og begrenset ekspansjonshastighet med usikkerhet til liten. Samlet gir dette et begrenset (med usikkerhet til lite) invasjonspotensial.</v>
          </cell>
          <cell r="DG1831" t="str">
            <v>Arten er ikke dokumentert som aggressiv i noen av våre naboland og anses ikke å ha noen negativ effekt på norsk natur.</v>
          </cell>
          <cell r="DH1831" t="str">
            <v>&lt;p&gt;Dørstokkarten sukkerlønn&lt;i&gt; &lt;/i&gt;vurderes til låg økologisk risiko i norsk natur (med usikkerhet til ingen kjent risiko). Den er ikke kjent med noen negative økologiske effekter fra våre naboland og er heller ikke dokumentert som aggressiv.&lt;/p&gt;</v>
          </cell>
          <cell r="DI1831">
            <v>0</v>
          </cell>
        </row>
        <row r="1832">
          <cell r="B1832" t="str">
            <v>Araucaria araucana</v>
          </cell>
          <cell r="C1832" t="str">
            <v>(Molina) K.Koch</v>
          </cell>
          <cell r="D1832" t="str">
            <v>apeskrekktre</v>
          </cell>
          <cell r="E1832">
            <v>141553</v>
          </cell>
          <cell r="F1832">
            <v>170593</v>
          </cell>
          <cell r="G1832" t="str">
            <v>ExpertGroups/Karplanter/N</v>
          </cell>
          <cell r="H1832" t="str">
            <v>Karplanter</v>
          </cell>
          <cell r="I1832" t="str">
            <v>Karplanter</v>
          </cell>
          <cell r="J1832" t="str">
            <v>DoorKnocker</v>
          </cell>
          <cell r="K1832" t="str">
            <v>doRiskAssessment</v>
          </cell>
          <cell r="N1832">
            <v>1</v>
          </cell>
          <cell r="Q1832">
            <v>1</v>
          </cell>
          <cell r="T1832" t="str">
            <v>NK</v>
          </cell>
          <cell r="U1832">
            <v>1</v>
          </cell>
          <cell r="V1832" t="str">
            <v>1,1</v>
          </cell>
          <cell r="AA1832" t="str">
            <v>1870-1879</v>
          </cell>
          <cell r="AB1832" t="str">
            <v>terrestrial</v>
          </cell>
          <cell r="AD1832" t="str">
            <v>unknown</v>
          </cell>
          <cell r="AE1832" t="str">
            <v>no</v>
          </cell>
          <cell r="AF1832" t="str">
            <v>unknown</v>
          </cell>
          <cell r="AI1832">
            <v>30</v>
          </cell>
          <cell r="AJ1832" t="str">
            <v>V</v>
          </cell>
          <cell r="AL1832">
            <v>1</v>
          </cell>
          <cell r="AM1832" t="str">
            <v>importDirect</v>
          </cell>
          <cell r="AN1832">
            <v>1</v>
          </cell>
          <cell r="AO1832" t="str">
            <v>introductionEscaped</v>
          </cell>
          <cell r="AQ1832">
            <v>0</v>
          </cell>
          <cell r="AS1832">
            <v>0</v>
          </cell>
          <cell r="AT1832">
            <v>0</v>
          </cell>
          <cell r="AU1832">
            <v>12</v>
          </cell>
          <cell r="AW1832" t="str">
            <v>Ingen kjent effekt</v>
          </cell>
          <cell r="AX1832" t="str">
            <v>Ingen kjent effekt</v>
          </cell>
          <cell r="BC1832" t="str">
            <v>Ingen kjent effekt</v>
          </cell>
          <cell r="BD1832" t="str">
            <v>Ingen kjent effekt</v>
          </cell>
          <cell r="BE1832" t="str">
            <v>no</v>
          </cell>
          <cell r="BF1832" t="str">
            <v>no</v>
          </cell>
          <cell r="BG1832" t="str">
            <v>V</v>
          </cell>
          <cell r="BK1832" t="str">
            <v>temperate_nemoral:SouthAmerica|subtropic_highlands:SouthAmerica</v>
          </cell>
          <cell r="BM1832" t="str">
            <v>temperate_nemoral:Europe,Oceania,SouthAmerica|subtropic_mediterranean:Europe,Oceania|subtropic_highlands:SouthAmerica</v>
          </cell>
          <cell r="BO1832">
            <v>1</v>
          </cell>
          <cell r="BR1832" t="str">
            <v>RedListCategoryLevel</v>
          </cell>
          <cell r="BT1832">
            <v>1</v>
          </cell>
          <cell r="BW1832" t="str">
            <v>SpreadYearlyLiteratureData</v>
          </cell>
          <cell r="BX1832">
            <v>39</v>
          </cell>
          <cell r="BY1832">
            <v>1</v>
          </cell>
          <cell r="CB1832" t="str">
            <v>T43,T40</v>
          </cell>
          <cell r="CC1832">
            <v>1</v>
          </cell>
          <cell r="CH1832">
            <v>1</v>
          </cell>
          <cell r="CM1832">
            <v>1</v>
          </cell>
          <cell r="CQ1832">
            <v>1</v>
          </cell>
          <cell r="CU1832">
            <v>1</v>
          </cell>
          <cell r="CX1832">
            <v>0</v>
          </cell>
          <cell r="CY1832">
            <v>1</v>
          </cell>
          <cell r="DB1832">
            <v>0</v>
          </cell>
          <cell r="DC1832" t="str">
            <v>Apeskrekk &lt;i&gt;Araucaria araucana&lt;/i&gt; er et stort bartre fra sørlige Andes i Chile og Argentina. Den er et populært hagetre på Sørvestlandet og Vestlandet, setter godt med frø, og frøene spirer under norsk klima. Frøene har ikke vinge, men smaker godt (salgsvare i Sør-Amerika) og spres med pattedyr og fugler.</v>
          </cell>
          <cell r="DD1832" t="str">
            <v>Arten er ikke funnet i norsk natur foreløpig, men er mye plantet på Vestlandet, med god frøsetting, og frøene spirer godt utendørs, se Nedkvitne &amp; Wendelbo (1959), Nedkvitne (1960) og http://www.uib.no/arboretet/67255/apeskrekk-araucaria-araucana. Frøplanter er funnet i hager, nær mortrær, bl.a. i Ho Os: Moldegård og Ho Stord: Stord Lærarskule.</v>
          </cell>
          <cell r="DE1832" t="str">
            <v>Arten er innført som prydtre og spres med frø av pattedyr og fugl, og passivt ved at frøene faller på bakken.</v>
          </cell>
          <cell r="DF1832" t="str">
            <v>Arten har intet invasjonspotensial foreløpig: ikke funnet i norsk natur.</v>
          </cell>
          <cell r="DG1832" t="str">
            <v>Vi forventer ikke noen negative økologiske effekter av denne arten.</v>
          </cell>
          <cell r="DH1832" t="str">
            <v>Apeskrekk er den dørstokkart og vurderes til ingen økologisk risiko.</v>
          </cell>
          <cell r="DI1832">
            <v>3</v>
          </cell>
        </row>
        <row r="1833">
          <cell r="B1833" t="str">
            <v>Tsuga mertensiana</v>
          </cell>
          <cell r="C1833" t="str">
            <v>(Bong.) Carrière</v>
          </cell>
          <cell r="E1833">
            <v>123209</v>
          </cell>
          <cell r="F1833">
            <v>162410</v>
          </cell>
          <cell r="G1833" t="str">
            <v>ExpertGroups/Karplanter/N</v>
          </cell>
          <cell r="H1833" t="str">
            <v>Karplanter</v>
          </cell>
          <cell r="I1833" t="str">
            <v>Karplanter</v>
          </cell>
          <cell r="J1833" t="str">
            <v>DoorKnocker</v>
          </cell>
          <cell r="K1833" t="str">
            <v>doRiskAssessment</v>
          </cell>
          <cell r="N1833">
            <v>1</v>
          </cell>
          <cell r="Q1833">
            <v>1</v>
          </cell>
          <cell r="S1833" t="str">
            <v>V</v>
          </cell>
          <cell r="T1833" t="str">
            <v>NK</v>
          </cell>
          <cell r="U1833">
            <v>1</v>
          </cell>
          <cell r="V1833" t="str">
            <v>1,1</v>
          </cell>
          <cell r="W1833" t="str">
            <v>LO</v>
          </cell>
          <cell r="AA1833" t="str">
            <v>før 2017</v>
          </cell>
          <cell r="AB1833" t="str">
            <v>terrestrial</v>
          </cell>
          <cell r="AD1833" t="str">
            <v>origin</v>
          </cell>
          <cell r="AE1833" t="str">
            <v>no</v>
          </cell>
          <cell r="AF1833" t="str">
            <v>unknown</v>
          </cell>
          <cell r="AI1833">
            <v>30</v>
          </cell>
          <cell r="AJ1833" t="str">
            <v>V</v>
          </cell>
          <cell r="AL1833">
            <v>2</v>
          </cell>
          <cell r="AM1833" t="str">
            <v>importDirect</v>
          </cell>
          <cell r="AN1833">
            <v>3</v>
          </cell>
          <cell r="AO1833" t="str">
            <v>introductionEscaped</v>
          </cell>
          <cell r="AQ1833">
            <v>0</v>
          </cell>
          <cell r="AS1833">
            <v>0</v>
          </cell>
          <cell r="AT1833">
            <v>0</v>
          </cell>
          <cell r="AU1833">
            <v>16</v>
          </cell>
          <cell r="AW1833" t="str">
            <v>Ingen kjent effekt</v>
          </cell>
          <cell r="AX1833" t="str">
            <v>Ingen kjent effekt</v>
          </cell>
          <cell r="BC1833" t="str">
            <v>Ingen kjent effekt</v>
          </cell>
          <cell r="BD1833" t="str">
            <v>Ingen kjent effekt</v>
          </cell>
          <cell r="BE1833" t="str">
            <v>no</v>
          </cell>
          <cell r="BF1833" t="str">
            <v>no</v>
          </cell>
          <cell r="BK1833" t="str">
            <v>temperate_boreal:NorthAndCentralAmerica|temperate_nemoral:NorthAndCentralAmerica</v>
          </cell>
          <cell r="BM1833" t="str">
            <v>temperate_boreal:NorthAndCentralAmerica|temperate_nemoral:Europe,Oceania,NorthAndCentralAmerica</v>
          </cell>
          <cell r="BO1833">
            <v>2</v>
          </cell>
          <cell r="BR1833" t="str">
            <v>RedListCategoryLevel</v>
          </cell>
          <cell r="BT1833">
            <v>1</v>
          </cell>
          <cell r="BW1833" t="str">
            <v>SpreadYearlyLiteratureData</v>
          </cell>
          <cell r="BX1833">
            <v>45</v>
          </cell>
          <cell r="BY1833">
            <v>1</v>
          </cell>
          <cell r="CB1833" t="str">
            <v>T4</v>
          </cell>
          <cell r="CC1833">
            <v>1</v>
          </cell>
          <cell r="CH1833">
            <v>1</v>
          </cell>
          <cell r="CI1833" t="str">
            <v>X</v>
          </cell>
          <cell r="CL1833" t="str">
            <v>T4</v>
          </cell>
          <cell r="CM1833">
            <v>1</v>
          </cell>
          <cell r="CQ1833">
            <v>1</v>
          </cell>
          <cell r="CU1833">
            <v>1</v>
          </cell>
          <cell r="CX1833">
            <v>0</v>
          </cell>
          <cell r="CY1833">
            <v>1</v>
          </cell>
          <cell r="DB1833">
            <v>0</v>
          </cell>
          <cell r="DC1833" t="str">
            <v>Fjellhemlokk &lt;i&gt;Tsuga mertensiana&lt;/i&gt; er et av de viktige trærne i fjellskogen i vestlige Nord-Amerika, fra Sør-Alaska sør til Midt-California. Den blir stor, normalt 20-40 m, og setter mengder med kongler med små, vindspredte frø. Den er eminent hardfør, spesielt i kyststrøk, og kan allerede finnes flere steder i Norge, uten at vi har opplysninger om det.</v>
          </cell>
          <cell r="DD1833" t="str">
            <v>Arten er foreløpig bare dokumentert som formerende med frøplanter under plantete trær i parken ved NMBU, Ak Ås, etter 2000. Den har vært plantet i forsøksfelter, oppgitt til Bergensområdet og Hirkjølen i Op Ringebu, siden før 1960 (se Nedkvitne &amp; Wendelbo 1959, 1963), og har trolig frøformering og spredning i naturen i hvert fall i disse områdene allerede.</v>
          </cell>
          <cell r="DE1833" t="str">
            <v>Arten er innført, både som prydplante og i forstlige arboret (bl.a. i No Saltdal) og forstlige forsøksplantninger (Vestlandet, Op Ringebu).</v>
          </cell>
          <cell r="DF1833" t="str">
            <v>Invasjonspotensialet er lite, med begrenset median levetid og låg ekspansjonshastighet. Dersom arten blir dyrket i de klimatisk egnete delene av Norge (kyststrøk med mye topografi), har den potensial for omfattende etablering, men det vil ta tid på grunn av generasjonslengden.</v>
          </cell>
          <cell r="DG1833" t="str">
            <v>Arten kan få en liten økologisk effekt ved fortrengning dersom den etablerer seg i fjellskogen. Denne arten er et bartre som lett kan slå til i subalpine og nordboreale bjørkeskoger, dersom den får sjansen. Det er stort behov for at noen befarer forsøksfelter for denne arten og deres omgivelser.</v>
          </cell>
          <cell r="DH1833" t="str">
            <v>Fjellhemlokk vurderes som en dørstokkart og til ingen kjent økologisk risiko, men med usikkerhet til låg risiko i framtida, på grunn av den mulige økologiske effekten. Kunnskapen om arten i norsk natur er svært mangelfull. Dette er en art som bør følges med, ikke minst ut fra hvor ekspansiv dens slektning vestamerikansk hemlokk &lt;i&gt;Tsuga heterophylla&lt;/i&gt; er i norsk natur.</v>
          </cell>
          <cell r="DI1833">
            <v>2</v>
          </cell>
        </row>
        <row r="1834">
          <cell r="B1834" t="str">
            <v>Verbascum olympicum</v>
          </cell>
          <cell r="C1834" t="str">
            <v>Boiss.</v>
          </cell>
          <cell r="D1834" t="str">
            <v>tyrkerkongslys</v>
          </cell>
          <cell r="E1834">
            <v>62556</v>
          </cell>
          <cell r="F1834">
            <v>102596</v>
          </cell>
          <cell r="G1834" t="str">
            <v>ExpertGroups/Karplanter/N</v>
          </cell>
          <cell r="H1834" t="str">
            <v>Karplanter</v>
          </cell>
          <cell r="I1834" t="str">
            <v>Karplanter</v>
          </cell>
          <cell r="J1834" t="str">
            <v>DoorKnocker</v>
          </cell>
          <cell r="K1834" t="str">
            <v>doRiskAssessment</v>
          </cell>
          <cell r="N1834">
            <v>1</v>
          </cell>
          <cell r="Q1834">
            <v>1</v>
          </cell>
          <cell r="T1834" t="str">
            <v>NK</v>
          </cell>
          <cell r="U1834">
            <v>1</v>
          </cell>
          <cell r="V1834" t="str">
            <v>1,1</v>
          </cell>
          <cell r="X1834">
            <v>1</v>
          </cell>
          <cell r="Y1834">
            <v>1</v>
          </cell>
          <cell r="Z1834">
            <v>1</v>
          </cell>
          <cell r="AA1834">
            <v>2002</v>
          </cell>
          <cell r="AB1834" t="str">
            <v>terrestrial</v>
          </cell>
          <cell r="AD1834" t="str">
            <v>unknown</v>
          </cell>
          <cell r="AE1834" t="str">
            <v>yes</v>
          </cell>
          <cell r="AF1834" t="str">
            <v>unknown</v>
          </cell>
          <cell r="AI1834">
            <v>2</v>
          </cell>
          <cell r="AJ1834" t="str">
            <v>V</v>
          </cell>
          <cell r="AL1834">
            <v>2</v>
          </cell>
          <cell r="AM1834" t="str">
            <v>importDirect</v>
          </cell>
          <cell r="AN1834">
            <v>2</v>
          </cell>
          <cell r="AO1834" t="str">
            <v>introductionEscaped</v>
          </cell>
          <cell r="AQ1834">
            <v>0</v>
          </cell>
          <cell r="AS1834">
            <v>0</v>
          </cell>
          <cell r="AT1834">
            <v>0</v>
          </cell>
          <cell r="AU1834">
            <v>8</v>
          </cell>
          <cell r="AW1834" t="str">
            <v>Ingen kjent effekt</v>
          </cell>
          <cell r="AX1834" t="str">
            <v>Ingen kjent effekt</v>
          </cell>
          <cell r="BC1834" t="str">
            <v>Ingen kjent effekt</v>
          </cell>
          <cell r="BD1834" t="str">
            <v>Ingen kjent effekt</v>
          </cell>
          <cell r="BE1834" t="str">
            <v>no</v>
          </cell>
          <cell r="BF1834" t="str">
            <v>no</v>
          </cell>
          <cell r="BG1834" t="str">
            <v>V</v>
          </cell>
          <cell r="BK1834" t="str">
            <v>temperate_dry:Asia|subtropic_mediterranean:Asia</v>
          </cell>
          <cell r="BM1834" t="str">
            <v>temperate_dry:Asia|subtropic_mediterranean:Asia</v>
          </cell>
          <cell r="BO1834">
            <v>1</v>
          </cell>
          <cell r="BR1834" t="str">
            <v>RedListCategoryLevel</v>
          </cell>
          <cell r="BT1834">
            <v>1</v>
          </cell>
          <cell r="BW1834" t="str">
            <v>SpreadYearlyLiteratureData</v>
          </cell>
          <cell r="BX1834">
            <v>32</v>
          </cell>
          <cell r="BY1834">
            <v>1</v>
          </cell>
          <cell r="CC1834">
            <v>1</v>
          </cell>
          <cell r="CH1834">
            <v>1</v>
          </cell>
          <cell r="CM1834">
            <v>1</v>
          </cell>
          <cell r="CQ1834">
            <v>1</v>
          </cell>
          <cell r="CU1834">
            <v>1</v>
          </cell>
          <cell r="CX1834">
            <v>0</v>
          </cell>
          <cell r="CY1834">
            <v>1</v>
          </cell>
          <cell r="DB1834">
            <v>0</v>
          </cell>
          <cell r="DC1834" t="str">
            <v>Tyrkerkongslys &lt;em&gt;Verbascum olympicum &lt;/em&gt;er en toårig art fra Tyrkia. Den har seksuell frøformering.</v>
          </cell>
          <cell r="DD1834" t="str">
            <v>&lt;p&gt;Arten vurderes som dørstokkart. Den er foreløpig kun funnet på produksjonsareal i Botanisk hage i Oslo i 2002 og på deponi for organisk avfall i Vf Nøtterøy 2003. Det er også angitt at arten er aggressiv på produksjonsareal ved NMBU i Ak Ås (Per A. Pedersen, pers. komm.).&lt;/p&gt;</v>
          </cell>
          <cell r="DE1834" t="str">
            <v>Arten dyrkes som prydplante, uvisst i hvilket omfang. Den kan komme til å spre seg fra dyrkning i framtida.</v>
          </cell>
          <cell r="DF1834" t="str">
            <v>Arten har et lite invasjonspotensial, med minste skår både på median levetid og ekspansjonshastighet.</v>
          </cell>
          <cell r="DG1834" t="str">
            <v>Det er ingen kjente negative økologiske effekter knyttet til arten.</v>
          </cell>
          <cell r="DH1834" t="str">
            <v>&lt;p&gt;Tyrkerkongslys vurderes til ingen kjent økologisk risiko.&lt;/p&gt;</v>
          </cell>
          <cell r="DI1834">
            <v>0</v>
          </cell>
        </row>
        <row r="1835">
          <cell r="B1835" t="str">
            <v>Rhododendron ponticum baeticum</v>
          </cell>
          <cell r="C1835" t="str">
            <v>(Boiss. &amp; Reut.) Hand.-Mazz.</v>
          </cell>
          <cell r="E1835">
            <v>141597</v>
          </cell>
          <cell r="F1835">
            <v>170629</v>
          </cell>
          <cell r="G1835" t="str">
            <v>ExpertGroups/Karplanter/N</v>
          </cell>
          <cell r="H1835" t="str">
            <v>Karplanter</v>
          </cell>
          <cell r="I1835" t="str">
            <v>Karplanter</v>
          </cell>
          <cell r="J1835" t="str">
            <v>DoorKnocker</v>
          </cell>
          <cell r="K1835" t="str">
            <v>doRiskAssessment</v>
          </cell>
          <cell r="N1835">
            <v>1</v>
          </cell>
          <cell r="Q1835">
            <v>4</v>
          </cell>
          <cell r="T1835" t="str">
            <v>PH</v>
          </cell>
          <cell r="U1835">
            <v>3</v>
          </cell>
          <cell r="V1835" t="str">
            <v>1,4E</v>
          </cell>
          <cell r="AB1835" t="str">
            <v>terrestrial</v>
          </cell>
          <cell r="AD1835" t="str">
            <v>unknown</v>
          </cell>
          <cell r="AE1835" t="str">
            <v>no</v>
          </cell>
          <cell r="AF1835" t="str">
            <v>yes</v>
          </cell>
          <cell r="AI1835">
            <v>15</v>
          </cell>
          <cell r="AJ1835" t="str">
            <v>V</v>
          </cell>
          <cell r="AL1835">
            <v>2</v>
          </cell>
          <cell r="AM1835" t="str">
            <v>importDirect</v>
          </cell>
          <cell r="AQ1835">
            <v>0</v>
          </cell>
          <cell r="AS1835">
            <v>0</v>
          </cell>
          <cell r="AT1835">
            <v>0</v>
          </cell>
          <cell r="AU1835">
            <v>4</v>
          </cell>
          <cell r="AW1835" t="str">
            <v>Den er giftig for beitedyr (Töpper &amp; Blaalid 2017).</v>
          </cell>
          <cell r="AX1835" t="str">
            <v>Kontrolltiltak er estimert til 10 000 pund per hektar i Storbritannia (Dehnen-Schmutz et al. 2004). Kostnad for å fjerne arten i Storbritannia er også angitt til 30 000 NOK per hektar er angitt i Töpper &amp; Blaalid (2017).</v>
          </cell>
          <cell r="BC1835" t="str">
            <v>Ingen kjent effekt</v>
          </cell>
          <cell r="BD1835" t="str">
            <v>Ingen kjent effekt</v>
          </cell>
          <cell r="BE1835" t="str">
            <v>no</v>
          </cell>
          <cell r="BF1835" t="str">
            <v>no</v>
          </cell>
          <cell r="BG1835" t="str">
            <v>V</v>
          </cell>
          <cell r="BH1835" t="str">
            <v>V</v>
          </cell>
          <cell r="BK1835" t="str">
            <v>subtropic_mediterranean:Europe</v>
          </cell>
          <cell r="BM1835" t="str">
            <v>temperate_nemoral:Europe|subtropic_mediterranean:Europe</v>
          </cell>
          <cell r="BO1835">
            <v>1</v>
          </cell>
          <cell r="BR1835" t="str">
            <v>RedListCategoryLevel</v>
          </cell>
          <cell r="BT1835">
            <v>1</v>
          </cell>
          <cell r="BW1835" t="str">
            <v>SpreadYearlyLiteratureData</v>
          </cell>
          <cell r="BX1835">
            <v>6.71</v>
          </cell>
          <cell r="BY1835">
            <v>1</v>
          </cell>
          <cell r="CB1835" t="str">
            <v>T34-C-1,T34-C-2</v>
          </cell>
          <cell r="CC1835">
            <v>1</v>
          </cell>
          <cell r="CH1835">
            <v>4</v>
          </cell>
          <cell r="CL1835" t="str">
            <v>T34-C-2</v>
          </cell>
          <cell r="CM1835">
            <v>2</v>
          </cell>
          <cell r="CP1835" t="str">
            <v>Kystlynghei</v>
          </cell>
          <cell r="CQ1835">
            <v>1</v>
          </cell>
          <cell r="CT1835" t="str">
            <v>T34-C-1,T34-C-2</v>
          </cell>
          <cell r="CU1835">
            <v>1</v>
          </cell>
          <cell r="CX1835">
            <v>0</v>
          </cell>
          <cell r="CY1835">
            <v>1</v>
          </cell>
          <cell r="DB1835">
            <v>0</v>
          </cell>
          <cell r="DC1835" t="str">
            <v>&lt;i&gt;Rhododendron&lt;/i&gt;-arten &lt;i&gt;Rhododendron ponticum&lt;/i&gt; har en disjunkt utbredelse med to underarter hvorav subsp. &lt;i&gt;ponticum &lt;/i&gt;kommer fra Libanon og Svartehavsområdet: Tyrkia, Bulgaria og Kaukasus mens subsp. &lt;i&gt;baeticum &lt;/i&gt;kommer fra SV-Spania og sørlige Portugal (Hulme 2006). Den reproduserer seksuelt med vindspredte frø som kan nå opptil 100 meter (se Hulme 2006). I tillegg kan den formere seg vegetativt med senkere.&lt;br/&gt;Denne risikovurderingen gjelder for subsp. &lt;i&gt;baeticum &lt;/i&gt;som trolig tilsvarer det som er forvillet på De britiske øyer. Det antas at det forvillede materialet også kan ha gjennomgått noe hybridisering og/eller introgresjon med andre nært beslektede &lt;i&gt;Rhododendron&lt;/i&gt;-arter, og det invasive materialet i Storbritannia har forsøksvis blitt beskrevet som&lt;i&gt; R.&lt;/i&gt; x &lt;i&gt;superponticum &lt;/i&gt;(se Cullen 2011), men dette virker noe søkt og er tilbakevist av Cox (2014).</v>
          </cell>
          <cell r="DD1835" t="str">
            <v>Arten er foreløpig ikke påvist i Norge, men det har vært antydet funn av den i Ho Tysnes: Tysnesøya. Så lenge funnet ikke er dokumentert med bilde eller belegg, velger vi å behandle arten som en dørstokkart. Selve risikovurderingen blir ikke påvirket av dette.</v>
          </cell>
          <cell r="DE1835" t="str">
            <v>Arten omsettes neppe i næringen i dag, men den er tidligere dyrket i parker og bynære strøk og dyrkes trolig også i Botaniske hager/arboreter. Den kan, i alle fall på sikt, spre seg derfra med frø ut i norsk natur.</v>
          </cell>
          <cell r="DF1835" t="str">
            <v>Invasjonspotensialet er foreløpig lite: arten dyrkes lite og er heller ikke så langt påvist med sikkerhet i norsk natur.</v>
          </cell>
          <cell r="DG1835" t="str">
            <v>Underarten subsp. &lt;i&gt;baeticum &lt;/i&gt;vurderes til å kunne ha stor økologisk effekt. &lt;i&gt;Rhododendron ponticum&lt;/i&gt; er et alvorlig problem i Storbritannia, hovedsakelig i vestlige områder, men helt nord til øyene nord for Skottland, og det angis at den fortrenger hjemlige arter og nærmest danner monokulturer hvor den slår til (Hulme 2006). Undersøkelser har vist at det invasive materialet i Storbritannia i all hovedsak kommer fra Den iberiske halvøy, og da først og fremst fra Spania (Milne &amp; Abbott 2000) og dermed tilhører subsp. baeticum. Materiale fra Tyrkia viser seg å vokse nokså dårlig i Storbritannia (Cullen 2011). Ole Jonny Larsen (pers.comm.) mener også at materiale fra dette området (tilhørende subsp. &lt;i&gt;ponticum&lt;/i&gt;) ikke har spredningspotensial i Norge og at denne underarten trygt kan dyrkes hos oss. Arten er risikovurdert i Belgia hvor den har fått skår 11 (av 12) og havner i A2-kategorien (Branquart m.fl. 2007).&lt;br/&gt;&lt;p&gt;På tross av at rhododendron generelt er en vektor for spredning av et patogen, har vi valgt ikke å angi noen effekt i tilknytning til forvillet &lt;i&gt;Rhododendron&lt;/i&gt; fordi hovedkilden til spredning av den patogene arten er innførsel og dyrkning av infisert materiale, ikke forvilling av et fåtall &lt;i&gt;Rhododendron&lt;/i&gt;-arter, og spesielt ikke forvilling med frø fordi frøene trolig ikke sprer patogenet. &lt;/p&gt; &lt;p&gt; &lt;/p&gt; &lt;p&gt;All import av slekta &lt;i&gt;Rhododendron &lt;/i&gt;til Norge medfører fare for import av greindreper &lt;i&gt;Phytophthora ramorum&lt;/i&gt; og trolig også andre &lt;i&gt;Phytophthora&lt;/i&gt;-arter. Både jord og plantedeler (trolig ikke frø) kan være infisert av &lt;i&gt;Phytophthora&lt;/i&gt;. Greindreper sprer seg naturlig ved hjelp av vann, dyr, luft og vind (Sundheim et al. 2009). Greindreper og en annen &lt;i&gt;Phytophthora&lt;/i&gt;-art angriper og tar livet av blåbær i England, og det er grunn til å tro at det kan være en fare for det samme i Norge, spesielt på Vestlandet (Herrero et al. 2010). &lt;i&gt;Phytophthora&lt;/i&gt;-arter kan også innføres ved import av andre forvedete arter fordi den har et stort spenn av vertsplanter, men det kan virke som om &lt;i&gt;Rhododendron&lt;/i&gt; er den mest aktuelle planteslekten (Sundheim et al. 2009). Det er iverksatt tiltak for å hindre innførsel av &lt;i&gt;Phytophthora &lt;/i&gt;ved import av levende planter, men det er nok trolig ikke mulig å få satt en stopper for innførsel av &lt;i&gt;Phytophthora &lt;/i&gt;så lenge levende planter i jord importeres til landet i et stort omfang.&lt;/p&gt;</v>
          </cell>
          <cell r="DH1835" t="str">
            <v>&lt;i&gt;Rhododendron ponticum&lt;/i&gt; subsp. &lt;i&gt;baeticum &lt;/i&gt;vurderes å ha potensielt høy risiko i norsk natur basert på en kombinasjon av et lite invasjonspotensial og en stor negativ økologisk effekt knyttet til fortrengning og strukturendring i naturtyper. Kategorien 1,4 er en kategori det er viktig å være oppmerksom på. Slike arter er foreløpig knapt påvist i norsk natur - denne (under)arten kanskje ikke i det hele tatt - men den kan komme til å få store økologiske (og økonomiske) konsekvenser dersom den skulle få sjansen.</v>
          </cell>
          <cell r="DI1835">
            <v>9</v>
          </cell>
        </row>
        <row r="1836">
          <cell r="B1836" t="str">
            <v>Heracleum sosnowskyi</v>
          </cell>
          <cell r="C1836" t="str">
            <v>Manden.</v>
          </cell>
          <cell r="E1836">
            <v>139643</v>
          </cell>
          <cell r="F1836">
            <v>169119</v>
          </cell>
          <cell r="G1836" t="str">
            <v>ExpertGroups/Karplanter/N</v>
          </cell>
          <cell r="H1836" t="str">
            <v>Karplanter</v>
          </cell>
          <cell r="I1836" t="str">
            <v>Karplanter</v>
          </cell>
          <cell r="J1836" t="str">
            <v>DoorKnocker</v>
          </cell>
          <cell r="K1836" t="str">
            <v>doRiskAssessment</v>
          </cell>
          <cell r="N1836">
            <v>3</v>
          </cell>
          <cell r="O1836" t="str">
            <v>V</v>
          </cell>
          <cell r="Q1836">
            <v>2</v>
          </cell>
          <cell r="S1836" t="str">
            <v>V</v>
          </cell>
          <cell r="T1836" t="str">
            <v>LO</v>
          </cell>
          <cell r="U1836">
            <v>2</v>
          </cell>
          <cell r="V1836" t="str">
            <v>3B,2E</v>
          </cell>
          <cell r="W1836" t="str">
            <v>HI</v>
          </cell>
          <cell r="AB1836" t="str">
            <v>terrestrial</v>
          </cell>
          <cell r="AE1836" t="str">
            <v>no</v>
          </cell>
          <cell r="AF1836" t="str">
            <v>yes</v>
          </cell>
          <cell r="AI1836">
            <v>10</v>
          </cell>
          <cell r="AJ1836" t="str">
            <v>V</v>
          </cell>
          <cell r="AN1836">
            <v>3</v>
          </cell>
          <cell r="AO1836" t="str">
            <v>introductionStowaway,introductionNaturalDispersal</v>
          </cell>
          <cell r="AQ1836">
            <v>0</v>
          </cell>
          <cell r="AS1836">
            <v>0</v>
          </cell>
          <cell r="AT1836">
            <v>0</v>
          </cell>
          <cell r="AU1836">
            <v>60</v>
          </cell>
          <cell r="AW1836" t="str">
            <v>Plantesaften er skadelig for mennesker og dyr (se f.eks. Pesnya m.fl. 2017).</v>
          </cell>
          <cell r="AX1836" t="str">
            <v>Kostbar bekjempelse. Tidligere positive effekter økonomisk hovedsakelig knyttet til bruken som fôrplante. Også brukt som trekkplante for bier..</v>
          </cell>
          <cell r="BC1836" t="str">
            <v>Ingen kjent effekt</v>
          </cell>
          <cell r="BD1836" t="str">
            <v>Ingen kjent effekt</v>
          </cell>
          <cell r="BE1836" t="str">
            <v>no</v>
          </cell>
          <cell r="BF1836" t="str">
            <v>no</v>
          </cell>
          <cell r="BK1836" t="str">
            <v>temperate_nemoral:Europe,Asia</v>
          </cell>
          <cell r="BM1836" t="str">
            <v>temperate_boreal:Europe|temperate_nemoral:Europe,Asia</v>
          </cell>
          <cell r="BO1836">
            <v>2</v>
          </cell>
          <cell r="BP1836" t="str">
            <v>X</v>
          </cell>
          <cell r="BR1836" t="str">
            <v>RedListCategoryLevel</v>
          </cell>
          <cell r="BT1836">
            <v>3</v>
          </cell>
          <cell r="BV1836" t="str">
            <v>X</v>
          </cell>
          <cell r="BW1836" t="str">
            <v>SpreadYearlyLiteratureData</v>
          </cell>
          <cell r="BX1836">
            <v>300</v>
          </cell>
          <cell r="BY1836">
            <v>1</v>
          </cell>
          <cell r="CB1836" t="str">
            <v>T40,T4,T18,T30,T35</v>
          </cell>
          <cell r="CC1836">
            <v>1</v>
          </cell>
          <cell r="CH1836">
            <v>2</v>
          </cell>
          <cell r="CI1836" t="str">
            <v>X</v>
          </cell>
          <cell r="CL1836" t="str">
            <v>T4,T4,T30,T30,T18</v>
          </cell>
          <cell r="CM1836">
            <v>1</v>
          </cell>
          <cell r="CQ1836">
            <v>1</v>
          </cell>
          <cell r="CU1836">
            <v>1</v>
          </cell>
          <cell r="CX1836">
            <v>0</v>
          </cell>
          <cell r="CY1836">
            <v>1</v>
          </cell>
          <cell r="DB1836">
            <v>0</v>
          </cell>
          <cell r="DC1836" t="str">
            <v>Bjørnekjeksarten &lt;i&gt;Heracleum sosnowskyi&lt;/i&gt; er en to- til flerårig storvokst urt fra Kaukasus, Transkaukasus og Nordøst-Tyrkia. Den er nært i slekt med våre andre fremmede bjørnekjeksarter &lt;i&gt;H. mantegazzianum&lt;/i&gt; og &lt;i&gt;H. persicum&lt;/i&gt; (Jahodov&amp;#225: et al. 2007). Den ble innført og foredlet som en f&amp;#244:rplante i Nordvest-Russland og senere tatt i bruk i Øst-Europa, men bruken i Øst-Europa er nå opphørt (Nielsen et al. 2005). Arten er foreløpig ikke påvist i norsk natur. I Norden er den så langt dokumentert såvidt fra Danmark (Fr&amp;#246:berg 2009), men i Finland er den registrert i alle regioner i sør og helt nord til rett sør for Rovaniemi (se Sortland 2018 under arbeid, Finnish Biodiversity Information Faciity: https://laji.fi/en/taxon/MX.42910). Den er tidligere dyrket på Island i den botaniske hagen i Reykjavik, men den ble visstnok fjernet derfra fordi den spredte seg (se Kabuce &amp; Priede 2010).&lt;br/&gt;Under forsøksdyrkningen i Russland ble det eksperimentert med hybrider og dermed ble det utviklet egne "kultivarer" best mulig egnet for formålet (se Sortland 2018). Det er derfor sannsynlig at det forvillede materialet også består av slike hybrider og ikke kun av den rene arten.&lt;br/&gt;Arten er ansett som en problematisk art i de baltiske landene, og den står EPPO sin såkalte "A2 liste" (version 2017-09, se www.eppo.int/QUARANTINE/listA2.htm) med arter som anbefales regulert som "quarantine pests". Vi behandler arten her som en dørstokkart.</v>
          </cell>
          <cell r="DD1836" t="str">
            <v>Arten er foreløpig ikke påvist i Norge, men muligheten for at den også kan komme til Norge ble antydet av Fremstad &amp; Elven (2006) og er nylig understreket av Sortland (2018).</v>
          </cell>
          <cell r="DE1836" t="str">
            <v>Arten er hovedsakelig brukt som f&amp;#244:rplante (Nielsen et al. 2005), men delvis også som hagestaude og honningplante (se Jahodova 2009, Kabuce &amp; Priede 2010). Den kommer neppe til å bli innført til oss på denne måten. Bruken som f&amp;#244:rplante er stort sett avviklet. Spredning skjer gjennom frø via vann og vind eller på dyr, og den spres også antropogent ved å bli med kjøretøy eller jordmasser. Dersom den kommer inn til oss er det trolig som forurensning/blindpassasjer fra områder hvor den er fremmed (Finland, Kolahalvøya), kanskje også ved egenspredning (se også Sortland 2018).</v>
          </cell>
          <cell r="DF1836" t="str">
            <v>Invasjonspotensialet anslås til å bli moderat (med usikkerhet til begrenset). Median levetid er begrenset (med usikkerhet til moderat) og ekspansjonshastigheten er moderat (med usikkerhet til begrenset). Anslag og beregninger er basert på data fra De baltiske landene (Kabuce &amp; Priede 2010).</v>
          </cell>
          <cell r="DG1836" t="str">
            <v>Arten antas å kunne ha en liten (med usikkerhet til middels) økologisk effekt knyttet til fortrengning av hjemlige arter, og vurderingen er basert på erfaringer hovedsakelig fra de baltiske landene. Usikkerheten er knyttet til at arten foreløpig ikke er funnet hos oss, og at vi derfor ikke kan vite hvilke naturtyper den vil innta og hvorvidt den også vil kunne påvirke truete eller sårbare arter.&lt;br/&gt;I Litauen angis det at den utkonkurrerer hjemlige arter og bidrar til å redusere biodiversiteten fordi den danner tette bestander som skygger ut andre arter (Bale~_x0001_entiene et al. 2013). Arten inngår hovedsakelig i menneskepåvirkede habitater, men den er også rapportert fra skog, skogkanter, elvebredder, enger og lignende (Bale~_x0001_entiene et al. 2013). Dette er en storvokst plante med svære blad som opplagt har en betydelig fortrengningseffekt dersom den etablerer seg. Arten er også dokumentert å ha allelopatiske egenskaper (se Bale~_x0001_entiene 2012, Mishyna et al. 2015). Dalke et al. (2015) fant at artens evne til å danne renbestander er knyttet til dens raske vekst med tett bladverk, effektiv utnyttelse av vann og lys under fotosyntese, god overlevelse av yngre planter under lav lystilgang, rask tilfriskning av overjordiske deler etter skade og en høy tetthet av frø i frøbank.&lt;br/&gt;Arten kan trolig også hybridisere med hjemlig kystbjørnekjeks &lt;i&gt;H. sphondylium &lt;/i&gt;subsp. &lt;i&gt;sphondylium &lt;/i&gt;og med fremmed (men etablert før 1800) sibirbjørnekjeks &lt;i&gt;H. sphondylium&lt;/i&gt; subsp. &lt;i&gt;sibiricum &lt;/i&gt;(se Jahodova 2009, Kabuce &amp; Priede 2010, og også Sortland 2010, 2018), men dette er ikke dokumentert. Det vites heller ikke om den mulige hybridiseringen er introgressiv, men delvis fertile hybrider mellom &lt;i&gt;H. sphondylium&lt;/i&gt; og &lt;i&gt;H. mantegazzianum&lt;/i&gt; er dokumentert (se Stace et al. 2015), så det er dermed sannsynlig at dette også er tilfelle for hybrider mellom &lt;i&gt;H. sphondylium&lt;/i&gt; og &lt;i&gt;H. sosnowskyi&lt;/i&gt;.</v>
          </cell>
          <cell r="DH1836" t="str">
            <v>Bjørnekjeksarten &lt;i&gt;Heracleum sosnowskyi &lt;/i&gt;vurderes å ha en lav økologisk risiko med usikkerhet til høy risiko. Dette er en kombinasjon mellom et moderat (med usikkerhet til begrenset invasjonspotensial) og en liten (med usikkerhet til middels) økologisk effekt knyttet til fortrengning av andre arter både gjennom ren konkurranse om plass og også gjennom allelopati.</v>
          </cell>
          <cell r="DI1836">
            <v>14</v>
          </cell>
        </row>
        <row r="1837">
          <cell r="B1837" t="str">
            <v>Leucojum aestivum</v>
          </cell>
          <cell r="C1837" t="str">
            <v>L.</v>
          </cell>
          <cell r="D1837" t="str">
            <v>jonsokklosterklokke</v>
          </cell>
          <cell r="E1837">
            <v>105229</v>
          </cell>
          <cell r="F1837">
            <v>145576</v>
          </cell>
          <cell r="G1837" t="str">
            <v>ExpertGroups/Karplanter/N</v>
          </cell>
          <cell r="H1837" t="str">
            <v>Karplanter</v>
          </cell>
          <cell r="I1837" t="str">
            <v>Karplanter</v>
          </cell>
          <cell r="J1837" t="str">
            <v>DoorKnocker</v>
          </cell>
          <cell r="K1837" t="str">
            <v>doRiskAssessment</v>
          </cell>
          <cell r="N1837">
            <v>1</v>
          </cell>
          <cell r="Q1837">
            <v>1</v>
          </cell>
          <cell r="T1837" t="str">
            <v>NK</v>
          </cell>
          <cell r="U1837">
            <v>1</v>
          </cell>
          <cell r="V1837" t="str">
            <v>1,1</v>
          </cell>
          <cell r="AA1837" t="str">
            <v>1800-1900</v>
          </cell>
          <cell r="AB1837" t="str">
            <v>terrestrial</v>
          </cell>
          <cell r="AD1837" t="str">
            <v>origin</v>
          </cell>
          <cell r="AE1837" t="str">
            <v>no</v>
          </cell>
          <cell r="AF1837" t="str">
            <v>unknown</v>
          </cell>
          <cell r="AI1837">
            <v>5</v>
          </cell>
          <cell r="AJ1837" t="str">
            <v>V</v>
          </cell>
          <cell r="AL1837">
            <v>1</v>
          </cell>
          <cell r="AM1837" t="str">
            <v>importDirect</v>
          </cell>
          <cell r="AN1837">
            <v>1</v>
          </cell>
          <cell r="AO1837" t="str">
            <v>introductionEscaped</v>
          </cell>
          <cell r="AQ1837">
            <v>0</v>
          </cell>
          <cell r="AS1837">
            <v>0</v>
          </cell>
          <cell r="AT1837">
            <v>0</v>
          </cell>
          <cell r="AU1837">
            <v>16</v>
          </cell>
          <cell r="AW1837" t="str">
            <v>Ingen kjent effekt</v>
          </cell>
          <cell r="AX1837" t="str">
            <v>Ingen kjent effekt</v>
          </cell>
          <cell r="BC1837" t="str">
            <v>Ingen kjent effekt</v>
          </cell>
          <cell r="BD1837" t="str">
            <v>Ingen kjent effekt</v>
          </cell>
          <cell r="BE1837" t="str">
            <v>no</v>
          </cell>
          <cell r="BF1837" t="str">
            <v>no</v>
          </cell>
          <cell r="BG1837" t="str">
            <v>V</v>
          </cell>
          <cell r="BK1837" t="str">
            <v>temperate_nemoral:Europe,Asia|subtropic_mediterranean:Europe,Asia</v>
          </cell>
          <cell r="BM1837" t="str">
            <v>temperate_nemoral:Europe,Asia,Oceania,NorthAndCentralAmerica|subtropic_mediterranean:Europe,Asia,Oceania,NorthAndCentralAmerica</v>
          </cell>
          <cell r="BO1837">
            <v>2</v>
          </cell>
          <cell r="BR1837" t="str">
            <v>RedListCategoryLevel</v>
          </cell>
          <cell r="BT1837">
            <v>1</v>
          </cell>
          <cell r="BW1837" t="str">
            <v>SpreadYearlyLiteratureData</v>
          </cell>
          <cell r="BX1837">
            <v>45</v>
          </cell>
          <cell r="BY1837">
            <v>1</v>
          </cell>
          <cell r="CC1837">
            <v>1</v>
          </cell>
          <cell r="CH1837">
            <v>1</v>
          </cell>
          <cell r="CM1837">
            <v>1</v>
          </cell>
          <cell r="CQ1837">
            <v>1</v>
          </cell>
          <cell r="CU1837">
            <v>1</v>
          </cell>
          <cell r="CX1837">
            <v>0</v>
          </cell>
          <cell r="CY1837">
            <v>1</v>
          </cell>
          <cell r="DB1837">
            <v>0</v>
          </cell>
          <cell r="DC1837" t="str">
            <v>Jonsokklosterklokke &lt;i&gt;Leucojum aestivum&lt;/i&gt; kommer fra Mellom- og Sør-Europa og øst til Kaukasus. Den er en hageplante med frøformering og med lokal klondannelse ved deling av laukene. Frøene spres med maur over korte distanser.</v>
          </cell>
          <cell r="DD1837" t="str">
            <v>Arten er ikke påvist i naturen i Norge foreløpig, men kan være oversett. Den dyrkes en god del i hager og kan spre seg med frø (maurspredning) og bli kastet ut med hageavfall (lauker). Vi forventer noen funn i de kommende tiårene.</v>
          </cell>
          <cell r="DE1837" t="str">
            <v>Arten er innført som hageplante. Potensiell spredning kan skje med hageavfall og med frø (maur).</v>
          </cell>
          <cell r="DF1837" t="str">
            <v>Invasjonspotensialet er lite, også framtidig, med begrenset median levetid og liten ekspansjonshastighet. Om arten etablerer seg i norsk natur, vil det være langsomt og i liten utstrekning.</v>
          </cell>
          <cell r="DG1837" t="str">
            <v>Ingen kjent negativ økologisk effekt er knyttet til arten.</v>
          </cell>
          <cell r="DH1837" t="str">
            <v>Jonsokklosterklokke er en dørstokkart, men utgjør neppe noen økologisk risiko i norsk natur.</v>
          </cell>
          <cell r="DI1837">
            <v>0</v>
          </cell>
        </row>
        <row r="1838">
          <cell r="B1838" t="str">
            <v>Pinus banksiana</v>
          </cell>
          <cell r="C1838" t="str">
            <v>Lamb.</v>
          </cell>
          <cell r="D1838" t="str">
            <v>banksfuru</v>
          </cell>
          <cell r="E1838">
            <v>135410</v>
          </cell>
          <cell r="F1838">
            <v>128770</v>
          </cell>
          <cell r="G1838" t="str">
            <v>ExpertGroups/Karplanter/N</v>
          </cell>
          <cell r="H1838" t="str">
            <v>Karplanter</v>
          </cell>
          <cell r="I1838" t="str">
            <v>Karplanter</v>
          </cell>
          <cell r="J1838" t="str">
            <v>DoorKnocker</v>
          </cell>
          <cell r="K1838" t="str">
            <v>doRiskAssessment</v>
          </cell>
          <cell r="N1838">
            <v>1</v>
          </cell>
          <cell r="Q1838">
            <v>1</v>
          </cell>
          <cell r="T1838" t="str">
            <v>NK</v>
          </cell>
          <cell r="U1838">
            <v>1</v>
          </cell>
          <cell r="V1838" t="str">
            <v>1,1</v>
          </cell>
          <cell r="AA1838">
            <v>1918</v>
          </cell>
          <cell r="AB1838" t="str">
            <v>terrestrial</v>
          </cell>
          <cell r="AD1838" t="str">
            <v>unknown</v>
          </cell>
          <cell r="AE1838" t="str">
            <v>no</v>
          </cell>
          <cell r="AF1838" t="str">
            <v>unknown</v>
          </cell>
          <cell r="AI1838">
            <v>50</v>
          </cell>
          <cell r="AJ1838" t="str">
            <v>V</v>
          </cell>
          <cell r="AL1838">
            <v>3</v>
          </cell>
          <cell r="AM1838" t="str">
            <v>importDirect</v>
          </cell>
          <cell r="AU1838">
            <v>12</v>
          </cell>
          <cell r="AW1838" t="str">
            <v>Ingen kjent effekt</v>
          </cell>
          <cell r="AX1838" t="str">
            <v>Ingen kjent effekt</v>
          </cell>
          <cell r="BC1838" t="str">
            <v>Ingen kjent effekt</v>
          </cell>
          <cell r="BD1838" t="str">
            <v>Ingen kjent effekt</v>
          </cell>
          <cell r="BE1838" t="str">
            <v>no</v>
          </cell>
          <cell r="BF1838" t="str">
            <v>no</v>
          </cell>
          <cell r="BK1838" t="str">
            <v>temperate_boreal:NorthAndCentralAmerica|temperate_nemoral:NorthAndCentralAmerica</v>
          </cell>
          <cell r="BM1838" t="str">
            <v>temperate_boreal:Europe,NorthAndCentralAmerica|temperate_nemoral:Europe,Asia,Oceania,NorthAndCentralAmerica</v>
          </cell>
          <cell r="BO1838">
            <v>1</v>
          </cell>
          <cell r="BR1838" t="str">
            <v>RedListCategoryLevel</v>
          </cell>
          <cell r="BT1838">
            <v>1</v>
          </cell>
          <cell r="BW1838" t="str">
            <v>SpreadYearlyLiteratureData</v>
          </cell>
          <cell r="BX1838">
            <v>39</v>
          </cell>
          <cell r="BY1838">
            <v>1</v>
          </cell>
          <cell r="CB1838" t="str">
            <v>T4</v>
          </cell>
          <cell r="CC1838">
            <v>1</v>
          </cell>
          <cell r="CH1838">
            <v>1</v>
          </cell>
          <cell r="CM1838">
            <v>1</v>
          </cell>
          <cell r="CQ1838">
            <v>1</v>
          </cell>
          <cell r="CU1838">
            <v>1</v>
          </cell>
          <cell r="CX1838">
            <v>0</v>
          </cell>
          <cell r="CY1838">
            <v>1</v>
          </cell>
          <cell r="DB1838">
            <v>0</v>
          </cell>
          <cell r="DC1838" t="str">
            <v>Banksfuru&lt;i&gt; Pinus banksiana&lt;/i&gt; er et meget langlevd tre med generasjonslengde på 50 år eller mer. Arten kommer fra nordlige Nord-Amerika der den er den furu-arten som går lengst mot nord, til den polare skoggrensa. Den formerer seg med frø, men konglene åpner seg oftest først etter skogbrann, noe som forsinker spredningen sterkt i områder der skogbranner bekjempes. Arten vurderes som en dørstokkart da den burde ha gode klimabetingelser for etablering i landet.</v>
          </cell>
          <cell r="DD1838" t="str">
            <v>Banksfuru er dokumentert fra Ho Os i 1918. Det er uvisst om dette treet fremdeles eksisterer, men vi regner med at det kan være et visst mørketall. Arten er også plantet i Ringve botaniske hage i Trondheim og i Botanisk hage i Oslo.</v>
          </cell>
          <cell r="DE1838" t="str">
            <v>Arten er frøspredd, men konglene må brenne eller utsettes for høge temperaturer for at frøene skal frigjøres. Ingen frøspredde planter er kjent i landet.</v>
          </cell>
          <cell r="DF1838" t="str">
            <v>Invasjonspotensialet er lite, med minste skår på både median levetid (forventet) og ekspansjonshastighet (beregnet ut fra anslått forekomstareal om 50 år).</v>
          </cell>
          <cell r="DG1838" t="str">
            <v>Banksfuru har ingen kjent negativ økologisk effekt.</v>
          </cell>
          <cell r="DH1838" t="str">
            <v>Banksfuru vurderes til ingen kjent økologisk risiko.</v>
          </cell>
          <cell r="DI1838">
            <v>0</v>
          </cell>
        </row>
        <row r="1839">
          <cell r="B1839" t="str">
            <v>Prunus serotina</v>
          </cell>
          <cell r="C1839" t="str">
            <v>Ehrh.</v>
          </cell>
          <cell r="D1839" t="str">
            <v>romhegg</v>
          </cell>
          <cell r="E1839">
            <v>63339</v>
          </cell>
          <cell r="F1839">
            <v>103379</v>
          </cell>
          <cell r="G1839" t="str">
            <v>ExpertGroups/Karplanter/N</v>
          </cell>
          <cell r="H1839" t="str">
            <v>Karplanter</v>
          </cell>
          <cell r="I1839" t="str">
            <v>Karplanter</v>
          </cell>
          <cell r="J1839" t="str">
            <v>AlienSpecie</v>
          </cell>
          <cell r="N1839">
            <v>3</v>
          </cell>
          <cell r="P1839" t="str">
            <v>V</v>
          </cell>
          <cell r="Q1839">
            <v>3</v>
          </cell>
          <cell r="T1839" t="str">
            <v>HI</v>
          </cell>
          <cell r="U1839">
            <v>4</v>
          </cell>
          <cell r="V1839" t="str">
            <v>3A,3DF</v>
          </cell>
          <cell r="W1839" t="str">
            <v>SE</v>
          </cell>
          <cell r="X1839">
            <v>4</v>
          </cell>
          <cell r="Y1839">
            <v>4</v>
          </cell>
          <cell r="Z1839">
            <v>2</v>
          </cell>
          <cell r="AA1839">
            <v>1980</v>
          </cell>
          <cell r="AB1839" t="str">
            <v>terrestrial</v>
          </cell>
          <cell r="AD1839" t="str">
            <v>unknown</v>
          </cell>
          <cell r="AE1839" t="str">
            <v>yes</v>
          </cell>
          <cell r="AF1839" t="str">
            <v>yes</v>
          </cell>
          <cell r="AI1839">
            <v>20</v>
          </cell>
          <cell r="AJ1839" t="str">
            <v>V</v>
          </cell>
          <cell r="AL1839">
            <v>1</v>
          </cell>
          <cell r="AM1839" t="str">
            <v>importDirect</v>
          </cell>
          <cell r="AN1839">
            <v>3</v>
          </cell>
          <cell r="AO1839" t="str">
            <v>introductionEscaped,spreadNaturalDispersal</v>
          </cell>
          <cell r="AP1839" t="str">
            <v>Øs,OsA,Bu,Va,Ro</v>
          </cell>
          <cell r="AQ1839">
            <v>40</v>
          </cell>
          <cell r="AR1839">
            <v>15</v>
          </cell>
          <cell r="AS1839">
            <v>600</v>
          </cell>
          <cell r="AT1839">
            <v>28400</v>
          </cell>
          <cell r="AU1839">
            <v>3000</v>
          </cell>
          <cell r="AV1839">
            <v>50</v>
          </cell>
          <cell r="AW1839" t="str">
            <v>Arten inneholder cyanid og er rapportert å kunne forgifte husdyr (Starfinger 2010).</v>
          </cell>
          <cell r="AX1839" t="str">
            <v>Ingen kjent effekt</v>
          </cell>
          <cell r="BC1839" t="str">
            <v>Ingen kjent effekt</v>
          </cell>
          <cell r="BD1839" t="str">
            <v>Ingen kjent effekt</v>
          </cell>
          <cell r="BE1839" t="str">
            <v>no</v>
          </cell>
          <cell r="BF1839" t="str">
            <v>no</v>
          </cell>
          <cell r="BG1839" t="str">
            <v>V</v>
          </cell>
          <cell r="BK1839" t="str">
            <v>temperate_nemoral:NorthAndCentralAmerica|temperate_dry:NorthAndCentralAmerica|subtropic_humid:NorthAndCentralAmerica|subtropic_dry:NorthAndCentralAmerica</v>
          </cell>
          <cell r="BM1839" t="str">
            <v>temperate_nemoral:Europe,Oceania,NorthAndCentralAmerica|temperate_dry:NorthAndCentralAmerica|subtropic_mediterranean:Europe,Oceania|subtropic_humid:NorthAndCentralAmerica|subtropic_dry:NorthAndCentralAmerica|subtropic_highlands:SouthAmerica</v>
          </cell>
          <cell r="BO1839">
            <v>3</v>
          </cell>
          <cell r="BP1839" t="str">
            <v>X</v>
          </cell>
          <cell r="BR1839" t="str">
            <v>RedListCategoryLevel</v>
          </cell>
          <cell r="BT1839">
            <v>2</v>
          </cell>
          <cell r="BU1839" t="str">
            <v>X</v>
          </cell>
          <cell r="BW1839" t="str">
            <v>SpreadYearlyIncreaseObservations</v>
          </cell>
          <cell r="BX1839">
            <v>135</v>
          </cell>
          <cell r="BY1839">
            <v>1</v>
          </cell>
          <cell r="CB1839" t="str">
            <v>T4,T35,T37-C-3,T37-C-3,T4,T35,T37,T40,T43</v>
          </cell>
          <cell r="CC1839">
            <v>3</v>
          </cell>
          <cell r="CG1839" t="str">
            <v>T4</v>
          </cell>
          <cell r="CH1839">
            <v>1</v>
          </cell>
          <cell r="CL1839" t="str">
            <v>T4,T4</v>
          </cell>
          <cell r="CM1839">
            <v>3</v>
          </cell>
          <cell r="CP1839" t="str">
            <v>Kystlynghei</v>
          </cell>
          <cell r="CQ1839">
            <v>1</v>
          </cell>
          <cell r="CU1839">
            <v>1</v>
          </cell>
          <cell r="CX1839">
            <v>0</v>
          </cell>
          <cell r="CY1839">
            <v>1</v>
          </cell>
          <cell r="DB1839">
            <v>0</v>
          </cell>
          <cell r="DC1839" t="str">
            <v>&lt;p&gt;Romhegg &lt;em&gt;Prunus serotina&lt;/em&gt; er et tre fra østlige Nord-Amerika og fjellområder sørover til Guatemala i Mellom-Amerika. Det finnes flere underarter og varieteter. Under sine hjemlige forhold kan romhegg bli opp til 40 m høg mens den i Europa stort sett ikke når over 20 m. Den har frøformering og setter godt med saftige steinfrukter.&lt;/p&gt;&lt;p&gt;De to artene &lt;i&gt;P. maackii&lt;/i&gt; og &lt;i&gt;P. serotina&lt;/i&gt; (romhegg) ligner noe på hverandre og kan være forvekslet. Østover i Fennoskandia er det &lt;i&gt;P. maackii&lt;/i&gt; som er den den hyppigst dyrkete og mest hardføre mens &lt;i&gt;P. serotina&lt;/i&gt; er mye mindre dyrket og bare hardfør i sør (se H&amp;#228:met-Ahti et al. 1992). I Sverige dyrkes og forvilles begge, men mest &lt;i&gt;P. serotina&lt;/i&gt; (se GBIF). I Danmark er bare &lt;i&gt;P. serotina&lt;/i&gt; registrert som forvillet, og som svært hyppig (Hartvig 2015). P.A. Pedersen (pers. medd.) opplyser at det er &lt;i&gt;P. maackii&lt;/i&gt; som markedsføres i Norge i dag mens &lt;i&gt;P. serotina&lt;/i&gt; ikke har vært markedsført på lang tid.&lt;/p&gt;</v>
          </cell>
          <cell r="DD1839" t="str">
            <v>&lt;p&gt;Romhegg har foreløpig ikke mange kjente forekomster her i landet. Arten ble først funnet forvillet i VA Kristiansand i 1980 etterfulgt av flere forekomster i området. Den er funnet gjentatte ganger i Øf Sarpsborg på tømmer- og flisdeponi, og er også belagt med enkeltfunn i Ak Asker og Ås, Bu Hurum (flisfylling) og Ro Stavanger. Ut fra erfaringene fra andre europeiske land, spesielt fra Tyskland og Danmark (se Hartvig 2015), forventer vi rask og sterk ekspansjon i Norge.&lt;/p&gt;</v>
          </cell>
          <cell r="DE1839" t="str">
            <v>&lt;p&gt;Romhegg ble visstnok først brakt til Europa til Paris rundt 1630, hvor den ble dyrket som prydtre i parker og hager (Starfinger 2010). Sent på 1800-tallet ble den testet ut til tømmerproduksjon uten særlig suksess. Den må ha vært dyrket i Norge i tidligere tider, ut fra et visst antall funn av forvillete planter, men er i de senere årene erstattet av slektningen &lt;i&gt;P. maackii&lt;/i&gt; som er arten som nå er i handelen og som brukes mye i offentlige anlegg og langs veier. Denne arten er ennå ikke registrert forvillet, men mengder av frøplanter er sett nær anlegg i Oslo (R. Elven observ.).&lt;br/&gt;&lt;/p&gt;&lt;p&gt;Romhegg formerer seg seksuelt med frø og har dessuten klonal vekst med rotskudd. Under gode lysforhold produserer den rikelig med saftige steinfrukter som spres med både fugl og pattedyr, potensielt over lange avstander (km).&lt;/p&gt;</v>
          </cell>
          <cell r="DF1839" t="str">
            <v>Romhegg har per dags dato en begrenset (med usikkerhet til moderat) ekspansjonshastighet, men lang estimert median levealder (med usikkerhet til moderat). Dette gir et moderat (med usikkerhet til stort) invasjonspotensial.</v>
          </cell>
          <cell r="DG1839" t="str">
            <v>Romhegg vurderes å ha middels negativ økologisk effekt, av minst to årsaker: (1) På 1900-tallet ble arten plantet mye som vindskjerm, og delvis også som jordforbedrer, men det har vist seg at avfallet fra den reduserer både næringstilgang og jord-pH. Arten kan også potensielt ha allelopatiske effekter på andre arter (se Starfinger 2010, Schrader &amp; Starfinger 2009). (2) Romhegg er i hovedsak en surbunnsplante og har potensial for å etablere seg i både barskog og f. eks. kystlynghei i landet. Arten har spredt seg voldsomt i Danmark og er regnet som en av de verste invaderende arter i Danmark (Hartvig 2015). Den fortrenger andre arter og rapporteres som et problem blant annet i hei på Jylland i Danmark. Vi antar derfor at den i fremtiden kan bli et problem for eksempel i kystlynghei.&lt;br/&gt;Arten er vektor for en østasiatisk fruktflue, flekkvingefruktflue &lt;i&gt;Drosophila suzukii&lt;/i&gt;, som forårsaker store skader på frukttrær i Europa. Sammenkoblingen av en amerikansk hegg og en asiatisk bananflue har ført til at et svært invasivt tre i Europa har blitt et nytt og viktig reservoar for en annen skadelig fremmed art (se Poyet et al. 2014). Fruktflue-arten finnes i Artsnavnebasen, men ble ikke vurdert ved forrige vurderingsrunde i 2012. Vi tar ikke inn denne effekten i risikovurderingen, spesielt fordi fruktflue-arten ikke er risikovurdert.&lt;br/&gt;De mulige økologiske problemene knyttet til romhegg gjelder framtidig utvikling. Dagens sparsomme forekomster gir ingen økologiske effekter som passerer noen terskelverdier i kriteriene.</v>
          </cell>
          <cell r="DH1839" t="str">
            <v>&lt;p&gt;Romhegg vurderes til høg økologisk risiko, med usikkerhet til svært høg risiko, på grunn av at vi, basert på data fra Danmark og ellers i Nord-Europa, antar at den kan komme til å fortrenge andre plantearter i for eksempel den rødlistete naturtypen kystlynghei og at den kan komme til å fortrenge prioriterte (og andre) plantearter generelt i fastmarksskog.&lt;/p&gt;&lt;p&gt; Arten står på &amp;#39:verstinglisten&amp;#39: til DAISIE over de 100 mest invasive artene i Europa, en liste som inkluderer alle organismegrupper. Det er å forvente at denne arten kommer til å vise en sterk og rask økning i forekomster i tiden som kommer dersom det ikke iverksettes tiltak for å redusere spredningen. Vi har i Norge sjansen til å være i forkant når det gjelder denne arten på bakgrunn av den kunnskapen man har om arten ellers i Europa. Det hjelper at arten ikke lenger synes å være i handelen hos oss.&lt;/p&gt;</v>
          </cell>
          <cell r="DI1839">
            <v>6</v>
          </cell>
        </row>
        <row r="1840">
          <cell r="B1840" t="str">
            <v>Allium ×hollandicum</v>
          </cell>
          <cell r="C1840" t="str">
            <v>R.M.Fritsch</v>
          </cell>
          <cell r="D1840" t="str">
            <v>kirgisløk</v>
          </cell>
          <cell r="E1840">
            <v>130198</v>
          </cell>
          <cell r="F1840">
            <v>99408</v>
          </cell>
          <cell r="G1840" t="str">
            <v>ExpertGroups/Karplanter/N</v>
          </cell>
          <cell r="H1840" t="str">
            <v>Karplanter</v>
          </cell>
          <cell r="I1840" t="str">
            <v>Karplanter</v>
          </cell>
          <cell r="J1840" t="str">
            <v>AlienSpecie</v>
          </cell>
          <cell r="N1840">
            <v>2</v>
          </cell>
          <cell r="Q1840">
            <v>1</v>
          </cell>
          <cell r="T1840" t="str">
            <v>LO</v>
          </cell>
          <cell r="U1840">
            <v>2</v>
          </cell>
          <cell r="V1840" t="str">
            <v>2AB,1</v>
          </cell>
          <cell r="X1840">
            <v>3</v>
          </cell>
          <cell r="Y1840">
            <v>4</v>
          </cell>
          <cell r="Z1840">
            <v>1</v>
          </cell>
          <cell r="AA1840">
            <v>1998</v>
          </cell>
          <cell r="AB1840" t="str">
            <v>terrestrial</v>
          </cell>
          <cell r="AD1840" t="str">
            <v>unknown</v>
          </cell>
          <cell r="AE1840" t="str">
            <v>yes</v>
          </cell>
          <cell r="AF1840" t="str">
            <v>unknown</v>
          </cell>
          <cell r="AG1840">
            <v>1998</v>
          </cell>
          <cell r="AH1840" t="str">
            <v>Ak Asker: Ravnsborg</v>
          </cell>
          <cell r="AI1840">
            <v>5</v>
          </cell>
          <cell r="AJ1840" t="str">
            <v>V</v>
          </cell>
          <cell r="AL1840">
            <v>1</v>
          </cell>
          <cell r="AM1840" t="str">
            <v>importDirect</v>
          </cell>
          <cell r="AN1840">
            <v>2</v>
          </cell>
          <cell r="AO1840" t="str">
            <v>introductionEscaped</v>
          </cell>
          <cell r="AP1840" t="str">
            <v>Øs,OsA,He,Ve</v>
          </cell>
          <cell r="AQ1840">
            <v>20</v>
          </cell>
          <cell r="AR1840">
            <v>4</v>
          </cell>
          <cell r="AS1840">
            <v>80</v>
          </cell>
          <cell r="AT1840">
            <v>3900</v>
          </cell>
          <cell r="AU1840">
            <v>160</v>
          </cell>
          <cell r="AV1840">
            <v>100</v>
          </cell>
          <cell r="AW1840" t="str">
            <v>Ingen kjent effekt</v>
          </cell>
          <cell r="AX1840" t="str">
            <v>Ingen kjent effekt</v>
          </cell>
          <cell r="BC1840" t="str">
            <v>Ingen kjent effekt</v>
          </cell>
          <cell r="BD1840" t="str">
            <v>Ingen kjent effekt</v>
          </cell>
          <cell r="BE1840" t="str">
            <v>no</v>
          </cell>
          <cell r="BF1840" t="str">
            <v>no</v>
          </cell>
          <cell r="BG1840" t="str">
            <v>V</v>
          </cell>
          <cell r="BK1840" t="str">
            <v>unknown:Asia</v>
          </cell>
          <cell r="BM1840" t="str">
            <v>temperate_nemoral:Europe</v>
          </cell>
          <cell r="BO1840">
            <v>2</v>
          </cell>
          <cell r="BR1840" t="str">
            <v>RedListCategoryLevel</v>
          </cell>
          <cell r="BT1840">
            <v>2</v>
          </cell>
          <cell r="BW1840" t="str">
            <v>SpreadYearlyIncreaseCalculatedExpansionSpeed</v>
          </cell>
          <cell r="BX1840">
            <v>111.58</v>
          </cell>
          <cell r="BY1840">
            <v>1</v>
          </cell>
          <cell r="CB1840" t="str">
            <v>T40,T35</v>
          </cell>
          <cell r="CC1840">
            <v>1</v>
          </cell>
          <cell r="CH1840">
            <v>1</v>
          </cell>
          <cell r="CM1840">
            <v>1</v>
          </cell>
          <cell r="CQ1840">
            <v>1</v>
          </cell>
          <cell r="CU1840">
            <v>1</v>
          </cell>
          <cell r="CX1840">
            <v>0</v>
          </cell>
          <cell r="CY1840">
            <v>1</v>
          </cell>
          <cell r="DB1840">
            <v>0</v>
          </cell>
          <cell r="DC1840" t="str">
            <v>Kirgislauk &lt;em&gt;Allium &lt;/em&gt;x&lt;em&gt;hollandicum &lt;/em&gt;er en flerårig urt med lauk. Den formerer seg seksuelt med frø. Selv om den antas å være en hybridart (fra foreldrearter i Sentral-Asia, eller kanskje en direkte foredling fra &lt;i&gt;A. aflatunense&lt;/i&gt;), setter den godt med spiredyktige frø. Spredningen er ballistisk, dvs. at de stive stenglene blir beveget av vind eller dyr og frøene kastes ut av kapslene. Spredningen er over korte distanser (meter). Arten er en relativt ny hagestaude og i økende bruk.</v>
          </cell>
          <cell r="DD1840" t="str">
            <v>&lt;p&gt;Kirgislauk er en relativt ny hagestaude som er i økende bruk. Den setter godt med spiredyktige frø og forvilles lett. Foreløpig er den bare påvist noen få steder - Øf Spydeberg: Nygård fra 2006, Ak Asker: Ravnsborg fra 1998 og Holmen fra 2009, Oslo: Holmlia fra 2009, He Ringsaker: Gimse fra 2001, og Vf Larvik: Risøya fra 2016.&lt;/p&gt;</v>
          </cell>
          <cell r="DE1840" t="str">
            <v>Arten er innført som hageplante og spredt ut fra hager med frø, trolig også noen ganger med utkast.</v>
          </cell>
          <cell r="DF1840" t="str">
            <v>Invasjonspotensialet er begrenset, en kombinasjon av begrenset median levetid og begrenset ekspansjonshastighet. Arten er bare funnet de siste 20 årene og med tydelig økende tendens. Den etablerer seg godt og spres lokalt. Det er likevel lite trolig at den vil innta noen større arealer de kommende 50 år.</v>
          </cell>
          <cell r="DG1840" t="str">
            <v>Ingen kjent negativ økologisk effekt er knyttet til arten.</v>
          </cell>
          <cell r="DH1840" t="str">
            <v>&lt;p&gt;Kirgislauk er foreløpig bare funnet på utsatte steder - tilfeldige jordhauger med hageavfall og veikanter - og kan lett utryddes ved tilfeldige inngrep. Den dyrkes imidlertid så ofte, og spres så lett, at jamn og økende nyrekruttering kan forventes. Det er lite trolig at denne arten vil ha noen negativ økologisk effekt i nær framtid. Den vurderes til låg økologisk risiko, og utelukkende på grunn av invasjonspotensialet. Endringen fra forrige vurderingsrunde i 2012 hvor den ble vurdert til potensielt høg risiko skyldes en overvurdering av invasjonspotensialet forrige gang, muligens i kombinasjon med endret beregningsmåte. &lt;/p&gt;</v>
          </cell>
          <cell r="DI1840">
            <v>0</v>
          </cell>
        </row>
        <row r="1841">
          <cell r="B1841" t="str">
            <v>Alyssum alyssoides</v>
          </cell>
          <cell r="C1841" t="str">
            <v>(L.) L.</v>
          </cell>
          <cell r="D1841" t="str">
            <v>grådodre</v>
          </cell>
          <cell r="E1841">
            <v>130265</v>
          </cell>
          <cell r="F1841">
            <v>101073</v>
          </cell>
          <cell r="G1841" t="str">
            <v>ExpertGroups/Karplanter/N</v>
          </cell>
          <cell r="H1841" t="str">
            <v>Karplanter</v>
          </cell>
          <cell r="I1841" t="str">
            <v>Karplanter</v>
          </cell>
          <cell r="J1841" t="str">
            <v>AlienSpecie</v>
          </cell>
          <cell r="N1841">
            <v>1</v>
          </cell>
          <cell r="Q1841">
            <v>1</v>
          </cell>
          <cell r="T1841" t="str">
            <v>NK</v>
          </cell>
          <cell r="U1841">
            <v>1</v>
          </cell>
          <cell r="V1841" t="str">
            <v>1,1</v>
          </cell>
          <cell r="X1841">
            <v>2</v>
          </cell>
          <cell r="Y1841">
            <v>3</v>
          </cell>
          <cell r="Z1841">
            <v>1</v>
          </cell>
          <cell r="AA1841">
            <v>1857</v>
          </cell>
          <cell r="AB1841" t="str">
            <v>terrestrial</v>
          </cell>
          <cell r="AD1841" t="str">
            <v>origin</v>
          </cell>
          <cell r="AE1841" t="str">
            <v>yes</v>
          </cell>
          <cell r="AF1841" t="str">
            <v>unknown</v>
          </cell>
          <cell r="AG1841">
            <v>1857</v>
          </cell>
          <cell r="AH1841" t="str">
            <v>Oslo: "Slotsbakken"</v>
          </cell>
          <cell r="AI1841">
            <v>1</v>
          </cell>
          <cell r="AJ1841" t="str">
            <v>V</v>
          </cell>
          <cell r="AN1841">
            <v>3</v>
          </cell>
          <cell r="AO1841" t="str">
            <v>spreadNaturalDispersal,introductionTransportpollution</v>
          </cell>
          <cell r="AP1841" t="str">
            <v>Øs,OsA,He,Op</v>
          </cell>
          <cell r="AQ1841">
            <v>60</v>
          </cell>
          <cell r="AR1841">
            <v>4</v>
          </cell>
          <cell r="AS1841">
            <v>240</v>
          </cell>
          <cell r="AT1841">
            <v>10000</v>
          </cell>
          <cell r="AU1841">
            <v>160</v>
          </cell>
          <cell r="AV1841">
            <v>20</v>
          </cell>
          <cell r="AW1841" t="str">
            <v>Ingen kjent effekt</v>
          </cell>
          <cell r="AX1841" t="str">
            <v>Ingen kjent effekt</v>
          </cell>
          <cell r="BC1841" t="str">
            <v>Ingen kjent effekt</v>
          </cell>
          <cell r="BD1841" t="str">
            <v>Ingen kjent effekt</v>
          </cell>
          <cell r="BE1841" t="str">
            <v>no</v>
          </cell>
          <cell r="BF1841" t="str">
            <v>no</v>
          </cell>
          <cell r="BG1841" t="str">
            <v>V</v>
          </cell>
          <cell r="BK1841" t="str">
            <v>temperate_nemoral:Europe,Asia|subtropic_mediterranean:Europe,Asia,Africa</v>
          </cell>
          <cell r="BM1841" t="str">
            <v>temperate_nemoral:Europe,Asia,Oceania,NorthAndCentralAmerica|subtropic_mediterranean:Europe,Asia,Africa</v>
          </cell>
          <cell r="BO1841">
            <v>2</v>
          </cell>
          <cell r="BR1841" t="str">
            <v>RedListCategoryLevel</v>
          </cell>
          <cell r="BT1841">
            <v>1</v>
          </cell>
          <cell r="BW1841" t="str">
            <v>SpreadYearlyIncreaseCalculatedExpansionSpeed</v>
          </cell>
          <cell r="BX1841">
            <v>0</v>
          </cell>
          <cell r="BY1841">
            <v>1</v>
          </cell>
          <cell r="CB1841" t="str">
            <v>T32-C-15,T32-C-17,T35</v>
          </cell>
          <cell r="CC1841">
            <v>1</v>
          </cell>
          <cell r="CH1841">
            <v>1</v>
          </cell>
          <cell r="CM1841">
            <v>1</v>
          </cell>
          <cell r="CP1841" t="str">
            <v>Åpen grunnlendt kalkmark i boreonemoral sone,Slåtteeng</v>
          </cell>
          <cell r="CQ1841">
            <v>1</v>
          </cell>
          <cell r="CU1841">
            <v>1</v>
          </cell>
          <cell r="CX1841">
            <v>0</v>
          </cell>
          <cell r="CY1841">
            <v>1</v>
          </cell>
          <cell r="DB1841">
            <v>0</v>
          </cell>
          <cell r="DC1841" t="str">
            <v>Grådodre &lt;em&gt;Alyssum alyssoides &lt;/em&gt;er en ettårig urt med frøformering. Arten kommer opprinnelig fra Europa og Kaukasus. Den er naturalisert og har inntatt grunnlendt, tørr mark på kalkgrunn, en mer sjelden gang (og mest tidligere) har den også dukket opp som ugress i veikanter og langs jernbaner.</v>
          </cell>
          <cell r="DD1841" t="str">
            <v>&lt;p&gt;Første angitte funn av grådodre &lt;em&gt;Alyssum alyssoides &lt;/em&gt;er fra Oslo i 1857, hvor arten ble funnet på nysådd eng og opplagt var kommet inn med grasfrø. Funnene økte deretter på ganske tett fram til 1920, hvor den største spredningen - i form av at arten inntok nye fylker og kommuner - skjedde. Den ble også innført med korn til flere møller og andre kornanlegg, helt nord til Trøndelag. Etter 1920 synes importen ha stoppet helt opp, og arten gikk raskt tilbake til et nivå med mellom 10-20 lokaliteter i hele landet, nesten uten unntak begrenset til området fra indre Oslofjord nord til Mjøsa (i Akershus/Oslo, Hedmark og Oppland), Her har arten vært stabil, til dels på de eksakt samme stedene, fra før 1900 fram til i dag.&lt;/p&gt;</v>
          </cell>
          <cell r="DE1841" t="str">
            <v>Arten er kommet inn som forurensning med grasfrø, hovedsakelig fra midten av 1800-tallet, og noe senere som forurensning med korn og med gartnerivarer. Den har hatt egenspredning til dagens lokaliteter (som bare sjelden er de samme som antatte innførselssteder).</v>
          </cell>
          <cell r="DF1841" t="str">
            <v>Invasjonspotensialet er lite, på grunn av en begrenset median levetid og en negativ arealutvikling (negativ ekspansjonshastighet). Dette er en innviklet måte for å få sagt at arten er i tilbakegang.</v>
          </cell>
          <cell r="DG1841" t="str">
            <v>Ingen kjent negativ økologisk effekt er knyttet til arten.</v>
          </cell>
          <cell r="DH1841" t="str">
            <v>&lt;p&gt;Grådodre utgjør ingen kjent økologisk risiko. Arten simulerer nå utbredelsen til en klimatisk og edafisk begrenset hjemlig tørrbakke-art. Den er knyttet til sårbare naturtyper (semi-naturlig eng på baserik grunn), men den har helt ubetydelig effekt på stedegne arter og naturtyper og er heller nå et attraktivt og verdifullt innslag i de naturtypene den opptrer i. Den er heller et interessant og snart truet kulturminne. Endringen fra vurderingsrunden i 2012 hvor den ble vurdert til lav risiko skyldes endring beregningsmåte for levetid.&lt;/p&gt;</v>
          </cell>
          <cell r="DI1841">
            <v>0</v>
          </cell>
        </row>
        <row r="1842">
          <cell r="B1842" t="str">
            <v>Astrantia major</v>
          </cell>
          <cell r="C1842" t="str">
            <v>L.</v>
          </cell>
          <cell r="D1842" t="str">
            <v>stjerneskjerm</v>
          </cell>
          <cell r="E1842">
            <v>60237</v>
          </cell>
          <cell r="F1842">
            <v>100277</v>
          </cell>
          <cell r="G1842" t="str">
            <v>ExpertGroups/Karplanter/N</v>
          </cell>
          <cell r="H1842" t="str">
            <v>Karplanter</v>
          </cell>
          <cell r="I1842" t="str">
            <v>Karplanter</v>
          </cell>
          <cell r="J1842" t="str">
            <v>AlienSpecie</v>
          </cell>
          <cell r="N1842">
            <v>3</v>
          </cell>
          <cell r="Q1842">
            <v>1</v>
          </cell>
          <cell r="T1842" t="str">
            <v>LO</v>
          </cell>
          <cell r="U1842">
            <v>2</v>
          </cell>
          <cell r="V1842" t="str">
            <v>3A,1</v>
          </cell>
          <cell r="X1842">
            <v>3</v>
          </cell>
          <cell r="Y1842">
            <v>4</v>
          </cell>
          <cell r="Z1842">
            <v>1</v>
          </cell>
          <cell r="AA1842" t="str">
            <v>1850 ca</v>
          </cell>
          <cell r="AB1842" t="str">
            <v>terrestrial</v>
          </cell>
          <cell r="AD1842" t="str">
            <v>unknown</v>
          </cell>
          <cell r="AE1842" t="str">
            <v>yes</v>
          </cell>
          <cell r="AF1842" t="str">
            <v>unknown</v>
          </cell>
          <cell r="AG1842" t="str">
            <v>1850 ca</v>
          </cell>
          <cell r="AH1842" t="str">
            <v>VA Farsund: Høgenes</v>
          </cell>
          <cell r="AI1842">
            <v>10</v>
          </cell>
          <cell r="AJ1842" t="str">
            <v>V</v>
          </cell>
          <cell r="AL1842">
            <v>2</v>
          </cell>
          <cell r="AM1842" t="str">
            <v>importDirect</v>
          </cell>
          <cell r="AN1842">
            <v>1</v>
          </cell>
          <cell r="AO1842" t="str">
            <v>introductionEscaped</v>
          </cell>
          <cell r="AP1842" t="str">
            <v>Øs,OsA,He,Op,Bu,Ve,Te,Aa,Va,Ro,Ho,Sf,Mr,St,Nt,No,Tr</v>
          </cell>
          <cell r="AQ1842">
            <v>160</v>
          </cell>
          <cell r="AR1842">
            <v>5</v>
          </cell>
          <cell r="AS1842">
            <v>800</v>
          </cell>
          <cell r="AT1842">
            <v>313000</v>
          </cell>
          <cell r="AU1842">
            <v>1600</v>
          </cell>
          <cell r="AV1842">
            <v>50</v>
          </cell>
          <cell r="AW1842" t="str">
            <v>Ingen kjent effekt</v>
          </cell>
          <cell r="AX1842" t="str">
            <v>Ingen kjent effekt</v>
          </cell>
          <cell r="BC1842" t="str">
            <v>Ingen kjent effekt</v>
          </cell>
          <cell r="BD1842" t="str">
            <v>Ingen kjent effekt</v>
          </cell>
          <cell r="BE1842" t="str">
            <v>no</v>
          </cell>
          <cell r="BF1842" t="str">
            <v>no</v>
          </cell>
          <cell r="BK1842" t="str">
            <v>temperate_nemoral:Europe,Asia|subtropic_mediterranean:Europe</v>
          </cell>
          <cell r="BM1842" t="str">
            <v>temperate_boreal:Europe|temperate_nemoral:Europe,Asia|subtropic_mediterranean:Europe</v>
          </cell>
          <cell r="BO1842">
            <v>3</v>
          </cell>
          <cell r="BR1842" t="str">
            <v>RedListCategoryLevel</v>
          </cell>
          <cell r="BT1842">
            <v>2</v>
          </cell>
          <cell r="BW1842" t="str">
            <v>SpreadYearlyIncreaseObservations</v>
          </cell>
          <cell r="BX1842">
            <v>124</v>
          </cell>
          <cell r="BY1842">
            <v>1</v>
          </cell>
          <cell r="CB1842" t="str">
            <v>T4-C-3,T4-C-4,T4-C-7,T4-C-8,T4-C-11,T4-C-12,T40,T40,T32,T42</v>
          </cell>
          <cell r="CC1842">
            <v>1</v>
          </cell>
          <cell r="CH1842">
            <v>1</v>
          </cell>
          <cell r="CM1842">
            <v>1</v>
          </cell>
          <cell r="CQ1842">
            <v>1</v>
          </cell>
          <cell r="CU1842">
            <v>1</v>
          </cell>
          <cell r="CX1842">
            <v>0</v>
          </cell>
          <cell r="CY1842">
            <v>1</v>
          </cell>
          <cell r="DB1842">
            <v>0</v>
          </cell>
          <cell r="DC1842" t="str">
            <v>Stjerneskjerm &lt;em&gt;Astrantia major &lt;/em&gt;er en langlevd flerårig, klonal urt fra Mellom- og Sør-Europa og Kaukasus. Den har i tillegg frøformering, men med passiv spredning av frukter over korte distanser. Den er en gammel hagestaude, særlig populær på 1800- og tidlig 1900-tall, og stadig i bruk. Arten sprer seg ikke lett, men har særlig potensial i forlatte gamle enger, inkludert prioriterte tradisjonelle slåtteenger. Den forekommer dessuten i beiter, skogkanter og på grasdekte veikanter.</v>
          </cell>
          <cell r="DD1842" t="str">
            <v>&lt;p&gt;I 1922 opplyser Anna Grostøl (på herbarieetikett) at planten "i 70-80 år har vakse vild attmed ein gammel hageplass på Høgenes, Biland på Lista", VA Farsund, noe som innebærer etablering rundt 1850. Siden har den jamt spredt seg med 5-10 nye forekomster hvert 10. år. Arten har nådd Sør-Troms (Harstad), og det er trolig så langt nord som den kommer. Utbredelsesområdet er dermed omtrent fylt, men arten har stort potensial for fortetning innen dette. Den dyrkes nå relativt sjelden, sprer seg ikke lett, men har særlig potensial i forlatte, litt næringsrike enger og beiter og i skogkanter.&lt;/p&gt;&lt;p&gt; &lt;/p&gt;</v>
          </cell>
          <cell r="DE1842" t="str">
            <v>Arten er innført som hageplante og trolig spredt ut i norsk natur både med frø og med utkast.</v>
          </cell>
          <cell r="DF1842" t="str">
            <v>Invasjonspotensialet er moderat, en kombinasjon av moderat median levetid (gamle forekomster) og begrenset ekspansjonshastighet (liten bruk og spredning i nyere tid).</v>
          </cell>
          <cell r="DG1842" t="str">
            <v>Ingen kjent negativ økologisk effekt er knyttet til arten. Den går inn i noe næringsrike skogtyper (lågurttyper) og i tradisjonelle slåtte- og beiteenger, men uten å ta mye plass.</v>
          </cell>
          <cell r="DH1842" t="str">
            <v>&lt;p&gt;Stjerneskjerm vurderes til låg økologisk risiko. Dette er en art som fortsatt er i noe i økning, men med liten økologisk effekt. Endringen fra vurderingsrunden i 2012, hvor den endte med potensielt høy risiko, ligger i endret beregningsmåte for invasjonspotensial.&lt;/p&gt;</v>
          </cell>
          <cell r="DI1842">
            <v>0</v>
          </cell>
        </row>
        <row r="1843">
          <cell r="B1843" t="str">
            <v>Aurinia saxatilis</v>
          </cell>
          <cell r="C1843" t="str">
            <v>(L.) Desv.</v>
          </cell>
          <cell r="D1843" t="str">
            <v>steindodre</v>
          </cell>
          <cell r="E1843">
            <v>130866</v>
          </cell>
          <cell r="F1843">
            <v>101098</v>
          </cell>
          <cell r="G1843" t="str">
            <v>ExpertGroups/Karplanter/N</v>
          </cell>
          <cell r="H1843" t="str">
            <v>Karplanter</v>
          </cell>
          <cell r="I1843" t="str">
            <v>Karplanter</v>
          </cell>
          <cell r="J1843" t="str">
            <v>AlienSpecie</v>
          </cell>
          <cell r="N1843">
            <v>2</v>
          </cell>
          <cell r="Q1843">
            <v>1</v>
          </cell>
          <cell r="T1843" t="str">
            <v>LO</v>
          </cell>
          <cell r="U1843">
            <v>2</v>
          </cell>
          <cell r="V1843" t="str">
            <v>2AB,1</v>
          </cell>
          <cell r="X1843">
            <v>3</v>
          </cell>
          <cell r="Y1843">
            <v>4</v>
          </cell>
          <cell r="Z1843">
            <v>1</v>
          </cell>
          <cell r="AA1843">
            <v>1956</v>
          </cell>
          <cell r="AB1843" t="str">
            <v>terrestrial</v>
          </cell>
          <cell r="AD1843" t="str">
            <v>unknown</v>
          </cell>
          <cell r="AE1843" t="str">
            <v>yes</v>
          </cell>
          <cell r="AF1843" t="str">
            <v>unknown</v>
          </cell>
          <cell r="AG1843">
            <v>1956</v>
          </cell>
          <cell r="AH1843" t="str">
            <v>VA Kristiansand: Jegersborg</v>
          </cell>
          <cell r="AI1843">
            <v>5</v>
          </cell>
          <cell r="AJ1843" t="str">
            <v>V</v>
          </cell>
          <cell r="AL1843">
            <v>1</v>
          </cell>
          <cell r="AM1843" t="str">
            <v>importDirect</v>
          </cell>
          <cell r="AN1843">
            <v>2</v>
          </cell>
          <cell r="AO1843" t="str">
            <v>introductionEscaped</v>
          </cell>
          <cell r="AP1843" t="str">
            <v>Øs,OsA,Bu,Ve,Aa,Va,Ro</v>
          </cell>
          <cell r="AQ1843">
            <v>52</v>
          </cell>
          <cell r="AR1843">
            <v>4</v>
          </cell>
          <cell r="AS1843">
            <v>208</v>
          </cell>
          <cell r="AT1843">
            <v>26000</v>
          </cell>
          <cell r="AU1843">
            <v>400</v>
          </cell>
          <cell r="AV1843">
            <v>50</v>
          </cell>
          <cell r="AW1843" t="str">
            <v>Ingen kjent effekt</v>
          </cell>
          <cell r="AX1843" t="str">
            <v>Ingen kjent effekt</v>
          </cell>
          <cell r="BC1843" t="str">
            <v>Ingen kjent effekt</v>
          </cell>
          <cell r="BD1843" t="str">
            <v>Ingen kjent effekt</v>
          </cell>
          <cell r="BE1843" t="str">
            <v>no</v>
          </cell>
          <cell r="BF1843" t="str">
            <v>no</v>
          </cell>
          <cell r="BG1843" t="str">
            <v>V</v>
          </cell>
          <cell r="BK1843" t="str">
            <v>temperate_nemoral:Europe|subtropic_mediterranean:Europe</v>
          </cell>
          <cell r="BM1843" t="str">
            <v>temperate_nemoral:Europe,Oceania|subtropic_mediterranean:Europe,Asia,Oceania</v>
          </cell>
          <cell r="BO1843">
            <v>2</v>
          </cell>
          <cell r="BR1843" t="str">
            <v>RedListCategoryLevel</v>
          </cell>
          <cell r="BT1843">
            <v>2</v>
          </cell>
          <cell r="BW1843" t="str">
            <v>SpreadYearlyIncreaseCalculatedExpansionSpeed</v>
          </cell>
          <cell r="BX1843">
            <v>72.67</v>
          </cell>
          <cell r="BY1843">
            <v>1</v>
          </cell>
          <cell r="CB1843" t="str">
            <v>T1-C-4,T1-C-6,T1-C-8,T40,T42</v>
          </cell>
          <cell r="CC1843">
            <v>1</v>
          </cell>
          <cell r="CH1843">
            <v>1</v>
          </cell>
          <cell r="CM1843">
            <v>1</v>
          </cell>
          <cell r="CQ1843">
            <v>1</v>
          </cell>
          <cell r="CU1843">
            <v>1</v>
          </cell>
          <cell r="CX1843">
            <v>0</v>
          </cell>
          <cell r="CY1843">
            <v>1</v>
          </cell>
          <cell r="DB1843">
            <v>0</v>
          </cell>
          <cell r="DC1843" t="str">
            <v>Steindodre &lt;em&gt;Aurinia saxatilis &lt;/em&gt;er en flerårig, mattedannende urt. Den har frøformering, men det er uvisst hvor effektiv denne er i Norge. Den er kommet inn som hagestaude - særlig steinbedplante - og stammer fra Mellom-, Sør- og Sørøst-Europa og Vest-Asia. Den forviller seg på berg og tørr mark, særlig på grunnlende og tørre veikanter.</v>
          </cell>
          <cell r="DD1843" t="str">
            <v>&lt;p&gt;Steindodre &lt;i&gt;er &lt;/i&gt;funnet forvillet fra 1956 i VA Kristiansand: Jegersberg. Arten er en del i bruk i hager og har hatt en langsom utvikling i funnfrekvens fram til 13 forekomster sammenlagt inntil 2016. Funnene er begrenset til kystområdene fra Østfold og Oslo til Rogaland. Arten sprer seg bare en kort distanse fra hager eller fra der hageavfall er blitt kastet ut.&lt;/p&gt;</v>
          </cell>
          <cell r="DE1843" t="str">
            <v>Arten er innført hageplante og spredt ut med frø og/eller med utkast. Ingen viderespredning er registrert foreløpig.</v>
          </cell>
          <cell r="DF1843" t="str">
            <v>Invasjonspotensialet er begrenset, en kombinasjon av begrenset median levetid og begrenset ekspansjonshastighet, foreløpig bare forårsaket av økt bruk i hager og økt lokal spredning fra disse.</v>
          </cell>
          <cell r="DG1843" t="str">
            <v>Ingen kjent negativ økologisk effekt er knyttet til arten.</v>
          </cell>
          <cell r="DH1843" t="str">
            <v>&lt;p&gt;Steindodre vurderes til låg økologisk risiko, på grunn av invasjonspotensialet. Den viser ingen tegn til å bli ekspansiv eller gjøre noen skade der den etablerer seg. Endringen fra forrige vurderingsrunde i 2012, hvor den ble vurdert til potensielt høg risiko, skyldes endringer i beregning for invasjonspotensial.&lt;/p&gt;</v>
          </cell>
          <cell r="DI1843">
            <v>0</v>
          </cell>
        </row>
        <row r="1844">
          <cell r="B1844" t="str">
            <v>Bistorta officinalis</v>
          </cell>
          <cell r="C1844" t="str">
            <v>Delarbre</v>
          </cell>
          <cell r="D1844" t="str">
            <v>ormerot</v>
          </cell>
          <cell r="E1844">
            <v>145208</v>
          </cell>
          <cell r="F1844">
            <v>102901</v>
          </cell>
          <cell r="G1844" t="str">
            <v>ExpertGroups/Karplanter/N</v>
          </cell>
          <cell r="H1844" t="str">
            <v>Karplanter</v>
          </cell>
          <cell r="I1844" t="str">
            <v>Karplanter</v>
          </cell>
          <cell r="J1844" t="str">
            <v>AlienSpecie</v>
          </cell>
          <cell r="N1844">
            <v>3</v>
          </cell>
          <cell r="Q1844">
            <v>1</v>
          </cell>
          <cell r="T1844" t="str">
            <v>LO</v>
          </cell>
          <cell r="U1844">
            <v>2</v>
          </cell>
          <cell r="V1844" t="str">
            <v>3A,1</v>
          </cell>
          <cell r="X1844">
            <v>3</v>
          </cell>
          <cell r="Y1844">
            <v>4</v>
          </cell>
          <cell r="Z1844">
            <v>1</v>
          </cell>
          <cell r="AA1844">
            <v>1854</v>
          </cell>
          <cell r="AB1844" t="str">
            <v>terrestrial</v>
          </cell>
          <cell r="AD1844" t="str">
            <v>unknown</v>
          </cell>
          <cell r="AE1844" t="str">
            <v>yes</v>
          </cell>
          <cell r="AF1844" t="str">
            <v>unknown</v>
          </cell>
          <cell r="AG1844">
            <v>1871</v>
          </cell>
          <cell r="AH1844" t="str">
            <v>VA Kristiansand: Oddernes (Kjos)</v>
          </cell>
          <cell r="AI1844">
            <v>10</v>
          </cell>
          <cell r="AJ1844" t="str">
            <v>V</v>
          </cell>
          <cell r="AL1844">
            <v>2</v>
          </cell>
          <cell r="AM1844" t="str">
            <v>importDirect</v>
          </cell>
          <cell r="AN1844">
            <v>3</v>
          </cell>
          <cell r="AO1844" t="str">
            <v>introductionEscaped</v>
          </cell>
          <cell r="AP1844" t="str">
            <v>Øs,OsA,He,Bu,Ve,Te,Aa,Va,Ro,Ho,Sf,Mr,St,Nt,No,Tr,Fi</v>
          </cell>
          <cell r="AQ1844">
            <v>300</v>
          </cell>
          <cell r="AR1844">
            <v>3</v>
          </cell>
          <cell r="AS1844">
            <v>900</v>
          </cell>
          <cell r="AT1844">
            <v>250000</v>
          </cell>
          <cell r="AU1844">
            <v>1800</v>
          </cell>
          <cell r="AV1844">
            <v>50</v>
          </cell>
          <cell r="AW1844" t="str">
            <v>Ingen kjent effekt</v>
          </cell>
          <cell r="AX1844" t="str">
            <v>Ingen kjent effekt</v>
          </cell>
          <cell r="BC1844" t="str">
            <v>Ingen kjent effekt</v>
          </cell>
          <cell r="BD1844" t="str">
            <v>Ingen kjent effekt</v>
          </cell>
          <cell r="BE1844" t="str">
            <v>no</v>
          </cell>
          <cell r="BF1844" t="str">
            <v>no</v>
          </cell>
          <cell r="BK1844" t="str">
            <v>temperate_nemoral:Europe|subtropic_mediterranean:Europe</v>
          </cell>
          <cell r="BM1844" t="str">
            <v>temperate_boreal:Europe|temperate_nemoral:Europe|subtropic_mediterranean:Europe</v>
          </cell>
          <cell r="BO1844">
            <v>3</v>
          </cell>
          <cell r="BR1844" t="str">
            <v>RedListCategoryLevel</v>
          </cell>
          <cell r="BT1844">
            <v>2</v>
          </cell>
          <cell r="BW1844" t="str">
            <v>SpreadYearlyIncreaseObservations</v>
          </cell>
          <cell r="BX1844">
            <v>87</v>
          </cell>
          <cell r="BY1844">
            <v>1</v>
          </cell>
          <cell r="CB1844" t="str">
            <v>T4,T32,T40,T42</v>
          </cell>
          <cell r="CC1844">
            <v>1</v>
          </cell>
          <cell r="CH1844">
            <v>1</v>
          </cell>
          <cell r="CM1844">
            <v>1</v>
          </cell>
          <cell r="CQ1844">
            <v>1</v>
          </cell>
          <cell r="CU1844">
            <v>1</v>
          </cell>
          <cell r="CX1844">
            <v>0</v>
          </cell>
          <cell r="CY1844">
            <v>1</v>
          </cell>
          <cell r="DB1844">
            <v>0</v>
          </cell>
          <cell r="DC1844" t="str">
            <v>Ormerot &lt;i&gt;Bistorta officinalis &lt;/i&gt;er en langlevd flerårig og klonal art som danner store bestander. Hovedformeringen er med krypende jordstengler: det er uvisst om arten i det hele tatt har frøsetting i Norge. Arten stammer fra Mellom-Europa og fjellstrøk i Sør-Europa og er en typisk art for antropogene enger. Den har nære slektninger i Russland, Sibir og Nord-Amerika, men materialet vi har sett, stemmer med den europeiske arten.</v>
          </cell>
          <cell r="DD1844" t="str">
            <v>&lt;p&gt;Ormerot har vært en forholdsvis lite brukt hagestaude, mest egnet for store parker, men er kommet i økende salg og bruk de siste tiårene. Den har hatt en langsom og jamn ekspansjon i Norge fra første dokumenterte etableringer på Kjos i VA Kristiansand i 1871 og i Gravdal i Ho Bergen i 1872 (der den fortsatt står). Ekspansjonen er noe raskere etter 1990, trolig på grunn av økt omfang av dyrkning. Arten har et stort potensial over nesten hele landet, nord til og med Finnmark, men hindres av svært begrenset spredning og noe begrenset dyrkning. Arten er funnet i alle fylker unntatt Oppland (men finnes sikkert der også), og med nordligste forekomster i Tr Tromsø og Fi Sør-Varanger, det siste stedet i 2000, men på en tysk leirplass fra andre verdenskrig. Den har dermed trolig stått der 55 år uoppdaget. Mange forekomster har vært permanente over svært lang tid, i VA Kristiansand og Ho Stord i over 145 år, i NT Stjørdal i over 100 år.&lt;/p&gt;&lt;p&gt;Hoveddelen av forekomstene skyldes spredning eller utkast fra hager og finnes dermed i bebygde områder og langs veier, men arten har også spredt seg inn i edellauvskog og annen rikere skog, i forfalne kulturenger (der den kan bli ekspansiv), og på flommark, bl.a. i takrørsump. Klimatisk er dette er uvanlig velegnet art for norske forhold: den er hardfør fra kyst til innland og fra sørlandskysten til Finnmark (der den kom inn som polemochor med tysk hestef&amp;#244:r under andre verdenskrigen og står fortsatt). Det som setter grenser for den, er at den dyrkes lite og trolig har meget dårlig frøsetting på grunn av den klonale strukturen på hele den norske populasjonen.&lt;/p&gt;</v>
          </cell>
          <cell r="DE1844" t="str">
            <v>Arten er innført som hageplante og spredt ut fra hager ved utkast og utvoksning. Det er uvisst om det skjer reproduksjon og spredning med frø i Norge.</v>
          </cell>
          <cell r="DF1844" t="str">
            <v>Invasjonspotensialet er moderat, en kombinasjon av moderat median levetid, og en begrenset ekspansjonshastighet. Mønsteret skyldes at bestander blir så stabile og langlevde, og dermed holder oppe en rimelig stor frekvens til tross for at arten forvilles nokså sjelden (dvs. median levetid for populasjonen blir mye lengre enn den begrensete ekspansjonshastigheten på 80-100 m/år skulle tilsi).</v>
          </cell>
          <cell r="DG1844" t="str">
            <v>Det er ingen kjent negativ økologisk effekt knyttet til arten, til tross for at bestandene kan bli store og tette. Arten inntar vidt utbredte naturtyper og er dessuten for sjelden til at noen signifikant fortrengning kan forventes.</v>
          </cell>
          <cell r="DH1844" t="str">
            <v>&lt;p&gt;Ormerot vurderes til låg økologisk risiko, og utelukkende på grunn av invasjonspotensialet. Endringen fra vurderingsrunden i 2012, hvor den ble vurdert til potensielt høg risiko, skyldes endringer i beregningsmåter for invasjonspotensial.&lt;br/&gt;&lt;/p&gt;</v>
          </cell>
          <cell r="DI1844">
            <v>1</v>
          </cell>
        </row>
        <row r="1845">
          <cell r="B1845" t="str">
            <v>Calystegia pulchra</v>
          </cell>
          <cell r="C1845" t="str">
            <v>Brummitt &amp; Heywood</v>
          </cell>
          <cell r="D1845" t="str">
            <v>rosenvindel</v>
          </cell>
          <cell r="E1845">
            <v>85588</v>
          </cell>
          <cell r="F1845">
            <v>128709</v>
          </cell>
          <cell r="G1845" t="str">
            <v>ExpertGroups/Karplanter/N</v>
          </cell>
          <cell r="H1845" t="str">
            <v>Karplanter</v>
          </cell>
          <cell r="I1845" t="str">
            <v>Karplanter</v>
          </cell>
          <cell r="J1845" t="str">
            <v>AlienSpecie</v>
          </cell>
          <cell r="N1845">
            <v>3</v>
          </cell>
          <cell r="Q1845">
            <v>3</v>
          </cell>
          <cell r="T1845" t="str">
            <v>HI</v>
          </cell>
          <cell r="U1845">
            <v>4</v>
          </cell>
          <cell r="V1845" t="str">
            <v>3A,3H</v>
          </cell>
          <cell r="AA1845">
            <v>1910</v>
          </cell>
          <cell r="AB1845" t="str">
            <v>terrestrial</v>
          </cell>
          <cell r="AD1845" t="str">
            <v>unknown</v>
          </cell>
          <cell r="AE1845" t="str">
            <v>no</v>
          </cell>
          <cell r="AF1845" t="str">
            <v>unknown</v>
          </cell>
          <cell r="AG1845">
            <v>1910</v>
          </cell>
          <cell r="AH1845" t="str">
            <v>Oslo: Bygdøy</v>
          </cell>
          <cell r="AI1845">
            <v>5</v>
          </cell>
          <cell r="AJ1845" t="str">
            <v>V</v>
          </cell>
          <cell r="AL1845">
            <v>2</v>
          </cell>
          <cell r="AM1845" t="str">
            <v>importDirect</v>
          </cell>
          <cell r="AN1845">
            <v>3</v>
          </cell>
          <cell r="AO1845" t="str">
            <v>introductionEscaped,introductionNaturalDispersal,spreadNaturalDispersal</v>
          </cell>
          <cell r="AP1845" t="str">
            <v>Øs,OsA,Bu,Ve</v>
          </cell>
          <cell r="AQ1845">
            <v>92</v>
          </cell>
          <cell r="AR1845">
            <v>10</v>
          </cell>
          <cell r="AS1845">
            <v>920</v>
          </cell>
          <cell r="AT1845">
            <v>3800</v>
          </cell>
          <cell r="AU1845">
            <v>1840</v>
          </cell>
          <cell r="AV1845">
            <v>20</v>
          </cell>
          <cell r="AW1845" t="str">
            <v>Ingen kjent effekt</v>
          </cell>
          <cell r="AX1845" t="str">
            <v>Ingen kjent effekt</v>
          </cell>
          <cell r="BC1845" t="str">
            <v>Ingen kjent effekt</v>
          </cell>
          <cell r="BD1845" t="str">
            <v>Ingen kjent effekt</v>
          </cell>
          <cell r="BE1845" t="str">
            <v>no</v>
          </cell>
          <cell r="BF1845" t="str">
            <v>no</v>
          </cell>
          <cell r="BG1845" t="str">
            <v>V</v>
          </cell>
          <cell r="BI1845" t="str">
            <v>V</v>
          </cell>
          <cell r="BK1845" t="str">
            <v>temperate_nemoral:Asia</v>
          </cell>
          <cell r="BM1845" t="str">
            <v>temperate_boreal:Europe|temperate_nemoral:Europe,Asia</v>
          </cell>
          <cell r="BO1845">
            <v>3</v>
          </cell>
          <cell r="BR1845" t="str">
            <v>RedListCategoryLevel</v>
          </cell>
          <cell r="BT1845">
            <v>2</v>
          </cell>
          <cell r="BU1845" t="str">
            <v>X</v>
          </cell>
          <cell r="BW1845" t="str">
            <v>SpreadYearlyIncreaseObservations</v>
          </cell>
          <cell r="BX1845">
            <v>147</v>
          </cell>
          <cell r="BY1845">
            <v>1</v>
          </cell>
          <cell r="CB1845" t="str">
            <v>T12,T24,T29,T35</v>
          </cell>
          <cell r="CC1845">
            <v>1</v>
          </cell>
          <cell r="CH1845">
            <v>1</v>
          </cell>
          <cell r="CM1845">
            <v>1</v>
          </cell>
          <cell r="CQ1845">
            <v>1</v>
          </cell>
          <cell r="CU1845">
            <v>3</v>
          </cell>
          <cell r="CX1845">
            <v>1</v>
          </cell>
          <cell r="CY1845">
            <v>1</v>
          </cell>
          <cell r="DB1845">
            <v>0</v>
          </cell>
          <cell r="DC1845" t="str">
            <v>&amp;#39:Rosenvindel&amp;#39: &lt;i&gt;Calystegia pulchra&lt;/i&gt; ("rosenvinda" på svensk, norsk navn foreslått her) er en flerårig urt med frøformering. Den stammer muligens fra Nordøst-Asia, men opprinnelsen er noe uklar. Den etablerer seg godt på havstrand, spesielt på grus- og steinstrender og tangvoller, men også på kulturmark.&lt;br/&gt;Arten er ikke formelt angitt fra Norge tidligere og &amp;#39:offentliggjøres&amp;#39: her for første gang. Den kjennes fra rosa-blomstrete raser av strandvindel &lt;i&gt;C. sepium&lt;/i&gt; bl.a. på at forbladene (bladene utapå begeret) er svært store og breie, poseformete ved grunnen, og dekker begerbladene, omtrent butte og uten kjøl, mens de hos strandvindel er smalere, ikke poseformete ved grunnen, og dekker ikke begerbladene, spisse og med kjøl (opphøyd midtnerve). Bladgrunnen er også ulik: hos rosenvindel er området rundt festet av bladstilken noe rektangulært, hos strandvindlene mer V-formet.</v>
          </cell>
          <cell r="DD1845" t="str">
            <v>Arten ble "nyoppdaget" for Norge som del av revisjonene i herbariet for dette prosjektet. Den har vært antydet tidligere, men på feilbestemt materiale. Det tidligste funnet vi har funnet belegg for, er fra Bygdøy i Oslo i 1910, og her har arten trolig holdt seg siden da. De to neste funnene er også på strandkanter i indre Oslofjord, i Ak Asker: Nesøya i 1957 og Oslo: Malmøya i 1962. I 1996 ble den funnet i strandkanten ved Alby i Øf Moss, i 2000 i strandkanten på Lindøya i Oslo. Det er også funn i innlandet, det tidligste på Tjernsrud i Ak Bærum i 1993. Arten synes både ha kommet inn spontant med havstrømmer fra Vest-Sverige og/eller Danmark og som forvillet hageplante. Etter 2000 er det flere innlandsfunn i Østfold (Aremark, Marker, Hobøl), men hovedsakelig nye funn på havstrand i Øf Råde fra 2014, Oslo, Bu Hurum 2007, men særlig i Vestfold hvor det er åtte funn på øyer, skjær og nes i Nøtterøy 2008-2012, Tjøme 2011, Sandefjord 2011, og et ugrasfunn ved Agnes fabrikker i Larvik 2007. Vi antar at arten kan være ganske hyppig i skjærgården på begge sider av Oslofjorden og at den har vært forvekslet med stripestrandvindel &lt;i&gt;C. sepium&lt;/i&gt; subsp. &lt;i&gt;roseata&lt;/i&gt;.</v>
          </cell>
          <cell r="DE1845" t="str">
            <v>Arten er dels innført som hageplante og spredt fra kultur, men oftere spontant spredt inn med havstrømmer fra Vest-Sverige og/eller Danmark hvor den også er en fremmed art. Arten skal dermed vurderes som fremmed også hos oss, sjøl om den hovedsakelig er kommet inn spontant.</v>
          </cell>
          <cell r="DF1845" t="str">
            <v>Invasjonspotensialet er moderat, en kombinasjon av moderat median levetid og begrenset (til moderat) ekspansjonshastighet. Arten er nå solid etablert i Norge.</v>
          </cell>
          <cell r="DG1845" t="str">
            <v>Arten vurderes til middles stor økologisk effekt på grunn av introgressiv hybridisering med hjemlig strandvindel &lt;i&gt;Calystegia sepium&lt;/i&gt;. Hybridiseringen er ikke undersøkt i Norge, men er godt dokumentert på De britiske øyer (Stace 1961, 1965, Brummitt 1963, 1980, Brummitt &amp; Heywood 1960, Brummitt &amp; Chater 2000, Brown et al. 2009, Stace et al. 2015). Den morfologiske variasjonen i materialet av rosenvindel og strandvindel i Norge tyder sterkt på at lignende hybridisering skjer hos oss. Ellers har arten bare minimal effekt i de naturtyper den inntar. Den inntar en rolle som tilsvarer andre strandvindeler på havstrendene og synes ikke fortrenge disse eller andre strandplanter. Den er nå godt etablert på grus- og steinstrender og i tangvoller ved Oslofjorden.</v>
          </cell>
          <cell r="DH1845" t="str">
            <v>Rosenvindel vurderes til høg økologisk risiko som følge av introgressiv hybridisering med stedegen strandvindel, og spesielt med underarten stripevindel subsp. &lt;i&gt;roseata&lt;/i&gt;.</v>
          </cell>
          <cell r="DI1845">
            <v>9</v>
          </cell>
        </row>
        <row r="1846">
          <cell r="B1846" t="str">
            <v>Campanula patula</v>
          </cell>
          <cell r="C1846" t="str">
            <v>L.</v>
          </cell>
          <cell r="D1846" t="str">
            <v>engklokke</v>
          </cell>
          <cell r="E1846">
            <v>60898</v>
          </cell>
          <cell r="F1846">
            <v>100938</v>
          </cell>
          <cell r="G1846" t="str">
            <v>ExpertGroups/Karplanter/N</v>
          </cell>
          <cell r="H1846" t="str">
            <v>Karplanter</v>
          </cell>
          <cell r="I1846" t="str">
            <v>Karplanter</v>
          </cell>
          <cell r="J1846" t="str">
            <v>AlienSpecie</v>
          </cell>
          <cell r="N1846">
            <v>4</v>
          </cell>
          <cell r="Q1846">
            <v>1</v>
          </cell>
          <cell r="T1846" t="str">
            <v>PH</v>
          </cell>
          <cell r="U1846">
            <v>3</v>
          </cell>
          <cell r="V1846" t="str">
            <v>4A,1</v>
          </cell>
          <cell r="X1846">
            <v>2</v>
          </cell>
          <cell r="Y1846">
            <v>3</v>
          </cell>
          <cell r="Z1846">
            <v>1</v>
          </cell>
          <cell r="AA1846">
            <v>1860</v>
          </cell>
          <cell r="AB1846" t="str">
            <v>terrestrial</v>
          </cell>
          <cell r="AD1846" t="str">
            <v>origin</v>
          </cell>
          <cell r="AE1846" t="str">
            <v>yes</v>
          </cell>
          <cell r="AF1846" t="str">
            <v>unknown</v>
          </cell>
          <cell r="AG1846">
            <v>1860</v>
          </cell>
          <cell r="AH1846" t="str">
            <v>Ak Ås: Børsumsrud</v>
          </cell>
          <cell r="AI1846">
            <v>2</v>
          </cell>
          <cell r="AJ1846" t="str">
            <v>V</v>
          </cell>
          <cell r="AN1846">
            <v>6</v>
          </cell>
          <cell r="AO1846" t="str">
            <v>introductionTransportpollution,spreadTransportpollution,introductionStowaway,spreadStowaway</v>
          </cell>
          <cell r="AP1846" t="str">
            <v>Øs,OsA,He,Op,Bu,Ve,Te,Aa,St</v>
          </cell>
          <cell r="AQ1846">
            <v>700</v>
          </cell>
          <cell r="AR1846">
            <v>5</v>
          </cell>
          <cell r="AS1846">
            <v>3500</v>
          </cell>
          <cell r="AT1846">
            <v>72200</v>
          </cell>
          <cell r="AU1846">
            <v>5000</v>
          </cell>
          <cell r="AV1846">
            <v>30</v>
          </cell>
          <cell r="AW1846" t="str">
            <v>Ingen kjent effekt</v>
          </cell>
          <cell r="AX1846" t="str">
            <v>Ingen kjent effekt</v>
          </cell>
          <cell r="BC1846" t="str">
            <v>Ingen kjent effekt</v>
          </cell>
          <cell r="BD1846" t="str">
            <v>Ingen kjent effekt</v>
          </cell>
          <cell r="BE1846" t="str">
            <v>no</v>
          </cell>
          <cell r="BF1846" t="str">
            <v>no</v>
          </cell>
          <cell r="BG1846" t="str">
            <v>V</v>
          </cell>
          <cell r="BK1846" t="str">
            <v>temperate_boreal:Europe,Asia|temperate_nemoral:Europe,Asia|subtropic_mediterranean:Europe,Asia</v>
          </cell>
          <cell r="BM1846" t="str">
            <v>temperate_boreal:Europe,Asia|temperate_nemoral:Europe,Asia|subtropic_mediterranean:Europe,Asia</v>
          </cell>
          <cell r="BO1846">
            <v>4</v>
          </cell>
          <cell r="BR1846" t="str">
            <v>RedListCategoryLevel</v>
          </cell>
          <cell r="BT1846">
            <v>3</v>
          </cell>
          <cell r="BW1846" t="str">
            <v>SpreadYearlyIncreaseObservations</v>
          </cell>
          <cell r="BX1846">
            <v>191</v>
          </cell>
          <cell r="BY1846">
            <v>1</v>
          </cell>
          <cell r="CB1846" t="str">
            <v>T32,T35,T40,T41,T42</v>
          </cell>
          <cell r="CC1846">
            <v>1</v>
          </cell>
          <cell r="CH1846">
            <v>1</v>
          </cell>
          <cell r="CM1846">
            <v>1</v>
          </cell>
          <cell r="CQ1846">
            <v>1</v>
          </cell>
          <cell r="CU1846">
            <v>1</v>
          </cell>
          <cell r="CX1846">
            <v>0</v>
          </cell>
          <cell r="CY1846">
            <v>1</v>
          </cell>
          <cell r="DB1846">
            <v>0</v>
          </cell>
          <cell r="DC1846" t="str">
            <v>Engklokke &lt;i&gt;Campanula patula&lt;/i&gt; er en toårig urt med frøformering. Den stammer fra noe østlige deler av Sør-, Mellom- og Nord-Europa og Vest-Sibir. Frøene spres nokså passivt, og hoveddelen av spredningen skjer nok med transportmidler, med grasfrø og med f&amp;#244:rtransporter.</v>
          </cell>
          <cell r="DD1846" t="str">
            <v>&lt;p&gt;Engklokke kom inn med utenlandsk, trolig mellomeuropeisk eller svensk grasfrø fra 1860-tallet og fikk et visst areal på Østlandet der arten raskt ble semi-stabil. Siden har den hatt permanent forekomst - sjøl om den ofte har skiftet mellom ulike enger - i fylkene Østfold, Akershus, Hedmark, Oppland og Buskerud, trolig også nordre Vestfold, indre Telemark og kanskje indre Aust-Agder. I resten av landet, bortsett fra ST Røros (grensa til Hedmark), har forekomster vært kortvarige. Det er gjort særlig mange funn og observasjoner i Buskerud (76 forekomstruter), til tross for at dette fylket ikke er blant de best undersøkte, og det er gjort uvanlig mange observasjoner i Hedmark (35) sammenliknet med Oppland (8). Det er lite trolig at det kommer inn mye engklokke med utenlandsk såfrø i dag, men arten spres fortsatt inn med biltrafikk fra Sverige, og den norske populasjonen på Østlandet er stor og stabil. I de siste årene er det også registrert noe innførsel med utenlandsk tømmer ved papirfabrikkene i Bu Hurum og Vf Sande.&lt;/p&gt;</v>
          </cell>
          <cell r="DE1846" t="str">
            <v>Arten er innført med grasfrø, som blindpassasjer med transportmidler og med f&amp;#244:rtransporter. Videre spredning skjer med transportmidler og f&amp;#244:rtransporter.</v>
          </cell>
          <cell r="DF1846" t="str">
            <v>Invasjonspotensialet er stort, med lang median levetid og moderat ekspansjonshastighet (180-200 m/år), mye av potensialet for utbredelsesområde er trolig allerede realisert. Videre økning vil trolig skje ved fortetning mer enn ved utvidelse av utbredelsesområdet.</v>
          </cell>
          <cell r="DG1846" t="str">
            <v>Ingen kjent negativ økologisk effekt er knyttet til arten. Sjøl om arten lokalt er hyppig i enger, utgjør den lite i biomasse og fortrenger ikke påvisbart andre arter.</v>
          </cell>
          <cell r="DH1846" t="str">
            <v>&lt;p&gt;Engklokke vurderes til potensielt høg risiko, men utelukkende på grunn av invasjonspotensialet. Arten hadde en sterk ekspansjon fra 1860-tallet fram til 1920-tallet: deretter har den bare hatt moderat økning og innen området for stabil populasjon. Den inntar mange kulturmarktyper, spesielt tradisjonelt drevne typer av slåtteenger, men gjør ingen påviselig skade. Endringen fra forrige vurderingsrunde i 2012, hvor den ble vurdert til låg risiko, er trolig en kombinasjon mellom endret beregningsmåte og en del nyfunn siden den gang.&lt;br/&gt;&lt;/p&gt;</v>
          </cell>
          <cell r="DI1846">
            <v>0</v>
          </cell>
        </row>
        <row r="1847">
          <cell r="B1847" t="str">
            <v>Carduus acanthoides</v>
          </cell>
          <cell r="C1847" t="str">
            <v>L.</v>
          </cell>
          <cell r="D1847" t="str">
            <v>piggtistel</v>
          </cell>
          <cell r="E1847">
            <v>60425</v>
          </cell>
          <cell r="F1847">
            <v>100465</v>
          </cell>
          <cell r="G1847" t="str">
            <v>ExpertGroups/Karplanter/N</v>
          </cell>
          <cell r="H1847" t="str">
            <v>Karplanter</v>
          </cell>
          <cell r="I1847" t="str">
            <v>Karplanter</v>
          </cell>
          <cell r="J1847" t="str">
            <v>AlienSpecie</v>
          </cell>
          <cell r="N1847">
            <v>1</v>
          </cell>
          <cell r="Q1847">
            <v>2</v>
          </cell>
          <cell r="T1847" t="str">
            <v>LO</v>
          </cell>
          <cell r="U1847">
            <v>2</v>
          </cell>
          <cell r="V1847" t="str">
            <v>1,2H</v>
          </cell>
          <cell r="X1847">
            <v>1</v>
          </cell>
          <cell r="Y1847">
            <v>1</v>
          </cell>
          <cell r="Z1847">
            <v>1</v>
          </cell>
          <cell r="AA1847" t="str">
            <v>1821-1838</v>
          </cell>
          <cell r="AB1847" t="str">
            <v>terrestrial</v>
          </cell>
          <cell r="AD1847" t="str">
            <v>origin,unknown</v>
          </cell>
          <cell r="AE1847" t="str">
            <v>yes</v>
          </cell>
          <cell r="AF1847" t="str">
            <v>unknown</v>
          </cell>
          <cell r="AG1847" t="str">
            <v>1821-1838</v>
          </cell>
          <cell r="AH1847" t="str">
            <v>Ak Asker: Nesøya</v>
          </cell>
          <cell r="AI1847">
            <v>2</v>
          </cell>
          <cell r="AJ1847" t="str">
            <v>V</v>
          </cell>
          <cell r="AN1847">
            <v>2</v>
          </cell>
          <cell r="AO1847" t="str">
            <v>introductionTransportpollution,introductionStowaway</v>
          </cell>
          <cell r="AP1847" t="str">
            <v>Øs,Bu,Ve,Te</v>
          </cell>
          <cell r="AQ1847">
            <v>20</v>
          </cell>
          <cell r="AR1847">
            <v>2</v>
          </cell>
          <cell r="AS1847">
            <v>40</v>
          </cell>
          <cell r="AT1847">
            <v>2860</v>
          </cell>
          <cell r="AU1847">
            <v>20</v>
          </cell>
          <cell r="AV1847">
            <v>100</v>
          </cell>
          <cell r="AW1847" t="str">
            <v>Ingen kjent effekt</v>
          </cell>
          <cell r="AX1847" t="str">
            <v>Ingen kjent effekt</v>
          </cell>
          <cell r="BC1847" t="str">
            <v>Ingen kjent effekt</v>
          </cell>
          <cell r="BD1847" t="str">
            <v>Ingen kjent effekt</v>
          </cell>
          <cell r="BE1847" t="str">
            <v>no</v>
          </cell>
          <cell r="BF1847" t="str">
            <v>no</v>
          </cell>
          <cell r="BG1847" t="str">
            <v>V</v>
          </cell>
          <cell r="BK1847" t="str">
            <v>temperate_nemoral:Europe,Asia|subtropic_mediterranean:Europe,Asia</v>
          </cell>
          <cell r="BM1847" t="str">
            <v>temperate_nemoral:Europe,Asia,NorthAndCentralAmerica,SouthAmerica|temperate_dry:SouthAmerica|subtropic_mediterranean:Europe,Asia</v>
          </cell>
          <cell r="BO1847">
            <v>2</v>
          </cell>
          <cell r="BQ1847" t="str">
            <v>X</v>
          </cell>
          <cell r="BR1847" t="str">
            <v>RedListCategoryLevel</v>
          </cell>
          <cell r="BT1847">
            <v>1</v>
          </cell>
          <cell r="BW1847" t="str">
            <v>SpreadYearlyIncreaseCalculatedExpansionSpeed</v>
          </cell>
          <cell r="BX1847">
            <v>0</v>
          </cell>
          <cell r="BY1847">
            <v>1</v>
          </cell>
          <cell r="CB1847" t="str">
            <v>T35,T32,T40,T24</v>
          </cell>
          <cell r="CC1847">
            <v>1</v>
          </cell>
          <cell r="CH1847">
            <v>1</v>
          </cell>
          <cell r="CM1847">
            <v>1</v>
          </cell>
          <cell r="CQ1847">
            <v>1</v>
          </cell>
          <cell r="CU1847">
            <v>2</v>
          </cell>
          <cell r="CX1847">
            <v>1</v>
          </cell>
          <cell r="CY1847">
            <v>1</v>
          </cell>
          <cell r="DB1847">
            <v>0</v>
          </cell>
          <cell r="DC1847" t="str">
            <v>Piggtistel &lt;em&gt;Carduus acanthoides &lt;/em&gt;er en toårig art fra Mellom- og Sør-Europa og Kaukasus. Den har frøformering, og fruktene spres med vind og dyr.</v>
          </cell>
          <cell r="DD1847" t="str">
            <v>&lt;p&gt;Piggtistel har hatt en komplisert innførsels- og utviklingshistorie. Arten ble først funnet på Nesøya i Ak Asker, trolig på 1820-tallet (men første daterte herbariebelegg er fra 1838). Lokaliteten beskrives som "på Berget lige ved Gaarden". Her hadde denne toårige arten en permanent bestand i hvert fall fram til den sist ble samlet i 1892. De neste funnene er knyttet til ballastplasser, især fra 1870-årene framover, og nesten alle funn fram til 1900 kan knyttes til ballastplasser. Noen av disse synes å ha vært meget stabile, f.eks. på en ballastplass på Sylterøya i Brevik i Te Porsgrunn, der den er funnet fram til 2015, og på en gammel ballastplass ved Glombo på Kråkerøya i Øf Fredrikstad, der den dukket opp igjen i 2007, nesten 110 år siden forrige funn på stedet (i 1898), og der den fortsatt sto i 2016. Tilsvarende revitalisering av gammel frøbank synes å ha skjedd i VA Mandal, der arten ble funnet i 1963, 80 år etter forrige observasjon (1881-1882). Fra 1900 og framover er det få funn (bortsett fra på disse "klassiske" ballastplassene), og praktisk talt alle er knyttet til møller i Oslo, Te Skien, VA Kristiansand, Ho Ulvik, Osterøy og Vaksdal, og ST Skaun. Arten er trolig i ferd med å dø ut i Norge.&lt;/p&gt;</v>
          </cell>
          <cell r="DE1847" t="str">
            <v>Arten ble innført med ballastjord (kanskje både som dumpet i sjøen og som deponert på land) og som forurensning med korn. Den har hatt liten videre spredning, kanskje litt med havstrømmer (Vf Larvik: Mølen).</v>
          </cell>
          <cell r="DF1847" t="str">
            <v>Invasjonspotensialet er lite, med begrenset (til kort) median levetid og ingen ekspansjonshastighet (negativ populasjonsutvikling).</v>
          </cell>
          <cell r="DG1847" t="str">
            <v>Piggtistel vurderes å ha en liten negativ økologisk effekt knyttet til hybridsering. Hybrider er kjent fra Norge med to andre arter - den fremmede arten nikketistel &lt;i&gt;C. nutans&lt;/i&gt; og den hjemlige eller gamle fremmede (før 1800) arten krusetistel &lt;i&gt;C. crispus&lt;/i&gt;. Hybridene i &lt;i&gt;Carduus &lt;/i&gt;kan trolig ha noe fertilitet og kan tilbakekrysse (se flere kanadiske undersøkelser referert av Stace et al. 2015). Hybrider med krusetistel er kjent fra Øf Fredrikstad (og kanskje Sarpsborg), Ak Frogn og Te Porsgrunn og Skien, dvs. fra flere av piggtistelens kjente voksesteder. Virkningen er meget lokal og kan vare over en del tid ved flerårige hybrider, sjøl om det ene foreldrearten (piggtistel) er i ferd med å forsvinne eller er forsvunnet fra stedene.</v>
          </cell>
          <cell r="DH1847" t="str">
            <v>&lt;p&gt;Piggtistel vurderes til låg økologisk risiko, en kombinasjon mellom et lite invasjonspotensial og en liten økologisk effekt knyttet til hybridsering. Arten har hatt flere stabile forekomster i Norge (frøreproduksjon), men er i tilbakegang på vei mot utdøen. Endringen fra vurderingsrunden i 2012, hvor den ble vurdert til ingen kjent risiko, skyldes at introgresjonsrisikoen ikke ble tatt inn den gang.&lt;br/&gt;&lt;/p&gt;</v>
          </cell>
          <cell r="DI1847">
            <v>1</v>
          </cell>
        </row>
        <row r="1848">
          <cell r="B1848" t="str">
            <v>Crataegus sanguinea</v>
          </cell>
          <cell r="C1848" t="str">
            <v>Pall.</v>
          </cell>
          <cell r="D1848" t="str">
            <v>sibirhagtorn</v>
          </cell>
          <cell r="E1848">
            <v>63258</v>
          </cell>
          <cell r="F1848">
            <v>103298</v>
          </cell>
          <cell r="G1848" t="str">
            <v>ExpertGroups/Karplanter/N</v>
          </cell>
          <cell r="H1848" t="str">
            <v>Karplanter</v>
          </cell>
          <cell r="I1848" t="str">
            <v>Karplanter</v>
          </cell>
          <cell r="J1848" t="str">
            <v>AlienSpecie</v>
          </cell>
          <cell r="N1848">
            <v>3</v>
          </cell>
          <cell r="Q1848">
            <v>1</v>
          </cell>
          <cell r="S1848" t="str">
            <v>V</v>
          </cell>
          <cell r="T1848" t="str">
            <v>LO</v>
          </cell>
          <cell r="U1848">
            <v>2</v>
          </cell>
          <cell r="V1848" t="str">
            <v>3AB,1</v>
          </cell>
          <cell r="X1848">
            <v>4</v>
          </cell>
          <cell r="Y1848">
            <v>4</v>
          </cell>
          <cell r="Z1848">
            <v>2</v>
          </cell>
          <cell r="AA1848">
            <v>1885</v>
          </cell>
          <cell r="AB1848" t="str">
            <v>terrestrial</v>
          </cell>
          <cell r="AD1848" t="str">
            <v>unknown</v>
          </cell>
          <cell r="AE1848" t="str">
            <v>yes</v>
          </cell>
          <cell r="AF1848" t="str">
            <v>unknown</v>
          </cell>
          <cell r="AG1848">
            <v>1928</v>
          </cell>
          <cell r="AH1848" t="str">
            <v>Oslo: Bygdøy</v>
          </cell>
          <cell r="AI1848">
            <v>15</v>
          </cell>
          <cell r="AJ1848" t="str">
            <v>V</v>
          </cell>
          <cell r="AK1848" t="str">
            <v>V</v>
          </cell>
          <cell r="AL1848">
            <v>2</v>
          </cell>
          <cell r="AM1848" t="str">
            <v>importDirect</v>
          </cell>
          <cell r="AN1848">
            <v>3</v>
          </cell>
          <cell r="AO1848" t="str">
            <v>introductionEscaped,spreadNaturalDispersal</v>
          </cell>
          <cell r="AP1848" t="str">
            <v>Øs,OsA,He,Bu,Te,Ro,Mr,St,Nt,No</v>
          </cell>
          <cell r="AQ1848">
            <v>132</v>
          </cell>
          <cell r="AR1848">
            <v>5</v>
          </cell>
          <cell r="AS1848">
            <v>660</v>
          </cell>
          <cell r="AT1848">
            <v>181000</v>
          </cell>
          <cell r="AU1848">
            <v>1800</v>
          </cell>
          <cell r="AV1848">
            <v>80</v>
          </cell>
          <cell r="AW1848" t="str">
            <v>Ingen kjent effekt</v>
          </cell>
          <cell r="AX1848" t="str">
            <v>Ingen kjent effekt</v>
          </cell>
          <cell r="BC1848" t="str">
            <v>Ingen kjent effekt</v>
          </cell>
          <cell r="BD1848" t="str">
            <v>Ingen kjent effekt</v>
          </cell>
          <cell r="BE1848" t="str">
            <v>no</v>
          </cell>
          <cell r="BF1848" t="str">
            <v>no</v>
          </cell>
          <cell r="BG1848" t="str">
            <v>V</v>
          </cell>
          <cell r="BI1848" t="str">
            <v>V</v>
          </cell>
          <cell r="BK1848" t="str">
            <v>temperate_boreal:Europe,Asia|temperate_nemoral:Europe,Asia</v>
          </cell>
          <cell r="BM1848" t="str">
            <v>temperate_boreal:Europe,Asia|temperate_nemoral:Europe,Asia</v>
          </cell>
          <cell r="BO1848">
            <v>3</v>
          </cell>
          <cell r="BR1848" t="str">
            <v>RedListCategoryLevel</v>
          </cell>
          <cell r="BT1848">
            <v>3</v>
          </cell>
          <cell r="BW1848" t="str">
            <v>SpreadYearlyIncreaseObservations</v>
          </cell>
          <cell r="BX1848">
            <v>282</v>
          </cell>
          <cell r="BY1848">
            <v>1</v>
          </cell>
          <cell r="CB1848" t="str">
            <v>T4,T30-C-2,T30-C-3,T32,T40</v>
          </cell>
          <cell r="CC1848">
            <v>1</v>
          </cell>
          <cell r="CH1848">
            <v>1</v>
          </cell>
          <cell r="CI1848" t="str">
            <v>X</v>
          </cell>
          <cell r="CL1848" t="str">
            <v>T30-C-2,T30-C-3</v>
          </cell>
          <cell r="CM1848">
            <v>1</v>
          </cell>
          <cell r="CQ1848">
            <v>1</v>
          </cell>
          <cell r="CT1848" t="str">
            <v>T30-C-2,T30-C-3</v>
          </cell>
          <cell r="CU1848">
            <v>1</v>
          </cell>
          <cell r="CX1848">
            <v>0</v>
          </cell>
          <cell r="CY1848">
            <v>1</v>
          </cell>
          <cell r="DB1848">
            <v>0</v>
          </cell>
          <cell r="DC1848" t="str">
            <v>Sibirhagtorn &lt;em&gt;Crataegus sanguinea &lt;/em&gt;er en stor busk fra Øst-Russland og Sibir. Den er plantet som prydbusk og har rikelig fruktsetting. De saftige bæreplene spises av fugl som sprer frøene, ofte direkte fra plantninger i hager og parker til flommark og flommarkskog. Arten er triploid og tetraploid (2n = 51, 68) og er fakultativt apomiktisk, men krever pollindering for utvikling av endosperm. &amp;#201:n busk er nok til å starte en ny, reproduserende bestand. Arten etablerer seg i forlatt eng, skogkanter, kratt, og spesielt godt i flommarkskog.&lt;br/&gt;Identifisering av sibirhagtorn og dens tallrike slektninger i Nord-Asia og Nord-Amerika er vanskelig, ofte ikke mulig, på ukomplett herbariebelegg uten blomster eller frukter, og storparten av herbariematerialet er av denne typen. Det er derfor sannsynlig at vurderingen her er en fellesvurdering for flere arter. Det er ikke gjort noe forsøk på å avklare gruppen hos oss, og det er heller ingen felles avklaring for Nord-Amerika (Phipps 2015) og Asia.</v>
          </cell>
          <cell r="DD1848" t="str">
            <v>&lt;p&gt;Sibirhagtorn begynte trolig å forville seg rundt 1920-1930. Den har hatt en nokså langsom ekspansjon fram til 2000, men betydelig raskere etterpå. Den er meget hardfør og etablerer seg særlig i innlandet: av 33 forekomster er 12 i Hedmark fra Mjøsområdet nord til Tynset. Det er også noe etablering i Akershus med Oslo, Buskerud og i Trøndelag, men arten er fortsatt sjelden. Det nordligste funnet er i No Fauske, og det er svært få funn på Vestlandet.&lt;/p&gt;</v>
          </cell>
          <cell r="DE1848" t="str">
            <v>Arten er innført som hagebusk/tre og sprer seg ut fra hager og videre i naturen ved hjelp av fugler som spiser de saftige bæreplene og siden skiter dem ut.</v>
          </cell>
          <cell r="DF1848" t="str">
            <v>Invasjonspotensialet er moderat, som en kombinasjon av moderat median levetid og moderat ekspansjonshastighet. Arten er allerede godt etablert med store bestander (delvis klonale på grunn av rotskudd).</v>
          </cell>
          <cell r="DG1848" t="str">
            <v>Arten vurderes å ha ingen negativ økologisk effekt, med usikkerhet til en liten effekt. Den kan danne et tett og ugjennomtrengelig kratt (på grunn av de nokså lange tornene) og danne et nytt og strukturelt annerledes busksjikt i flommarkskoger og -kratt, men i svært beskjedent geografisk omfang. Den kan dermed fortrenge hjemlige arter til en viss grad, men ikke så mye at noen av terskelverdiene passeres per i dag. Usikkerheten oppover er satt fordi vi kanskje kan få en utslagsgivende fortrengningseffekt i kommende tiår. &lt;br/&gt;</v>
          </cell>
          <cell r="DH1848" t="str">
            <v>&lt;p&gt;Sibirhagtorn vurderes til låg økologisk risiko, som en kombinasjon mellom moderat invasjonspotensial og ingen kjent (med usikkerhet til en liten) økologisk effekt. Den danner tette kratt der den etableres og fortrenger stedegne arter i noen grad. Den danner ofte busksjikt i skoger og flommark som ikke naturlig har slikt. Krattene kan ha strukturendrende effekt og effekter på andre organismegrupper på to vis. De er meget tornete og gir utmerket beskyttelse for fugler mot predatorer: det er få andre norske busker som gjør det samme og ingen i de vegetasjonstypene der sibirhagtorn slår til. Årsaken til at disse mulige virkningene ikke slår ut i økt risiko er at det foreløpig er lite av arten (eller artene). Ved forrige vurderingsrunde i 2012 ble den vurdert til høg risiko. Endringen skyldes endret beregningsmåte for invasjonspotensial i kombinasjon med at vi denne gangen er mer usikre på om de økologiske effektene passerer terskelverdiene som er gitt i kriteriesettet.&lt;/p&gt;</v>
          </cell>
          <cell r="DI1848">
            <v>1</v>
          </cell>
        </row>
        <row r="1849">
          <cell r="B1849" t="str">
            <v>Dicentra formosa</v>
          </cell>
          <cell r="C1849" t="str">
            <v>(Haw.) Walp.</v>
          </cell>
          <cell r="D1849" t="str">
            <v>småhjerte</v>
          </cell>
          <cell r="E1849">
            <v>132307</v>
          </cell>
          <cell r="F1849">
            <v>103019</v>
          </cell>
          <cell r="G1849" t="str">
            <v>ExpertGroups/Karplanter/N</v>
          </cell>
          <cell r="H1849" t="str">
            <v>Karplanter</v>
          </cell>
          <cell r="I1849" t="str">
            <v>Karplanter</v>
          </cell>
          <cell r="J1849" t="str">
            <v>AlienSpecie</v>
          </cell>
          <cell r="N1849">
            <v>3</v>
          </cell>
          <cell r="P1849" t="str">
            <v>V</v>
          </cell>
          <cell r="Q1849">
            <v>1</v>
          </cell>
          <cell r="T1849" t="str">
            <v>LO</v>
          </cell>
          <cell r="U1849">
            <v>2</v>
          </cell>
          <cell r="V1849" t="str">
            <v>3AB,1</v>
          </cell>
          <cell r="W1849" t="str">
            <v>PH</v>
          </cell>
          <cell r="X1849">
            <v>3</v>
          </cell>
          <cell r="Y1849">
            <v>4</v>
          </cell>
          <cell r="Z1849">
            <v>1</v>
          </cell>
          <cell r="AA1849">
            <v>1930</v>
          </cell>
          <cell r="AB1849" t="str">
            <v>terrestrial</v>
          </cell>
          <cell r="AD1849" t="str">
            <v>unknown</v>
          </cell>
          <cell r="AE1849" t="str">
            <v>yes</v>
          </cell>
          <cell r="AF1849" t="str">
            <v>unknown</v>
          </cell>
          <cell r="AG1849">
            <v>1938</v>
          </cell>
          <cell r="AH1849" t="str">
            <v>VA Mandal: Skogsfjord, i urer nær gård</v>
          </cell>
          <cell r="AI1849">
            <v>5</v>
          </cell>
          <cell r="AJ1849" t="str">
            <v>V</v>
          </cell>
          <cell r="AL1849">
            <v>1</v>
          </cell>
          <cell r="AM1849" t="str">
            <v>importDirect</v>
          </cell>
          <cell r="AN1849">
            <v>3</v>
          </cell>
          <cell r="AO1849" t="str">
            <v>introductionEscaped</v>
          </cell>
          <cell r="AP1849" t="str">
            <v>Øs,OsA,He,Bu,Ve,Aa,Va,Ro,Ho,Sf,Mr,St,No,Tr</v>
          </cell>
          <cell r="AQ1849">
            <v>300</v>
          </cell>
          <cell r="AR1849">
            <v>3</v>
          </cell>
          <cell r="AS1849">
            <v>900</v>
          </cell>
          <cell r="AT1849">
            <v>290000</v>
          </cell>
          <cell r="AU1849">
            <v>1800</v>
          </cell>
          <cell r="AV1849">
            <v>70</v>
          </cell>
          <cell r="AW1849" t="str">
            <v>Ingen kjent effekt</v>
          </cell>
          <cell r="AX1849" t="str">
            <v>Ingen kjent effekt</v>
          </cell>
          <cell r="BC1849" t="str">
            <v>Ingen kjent effekt</v>
          </cell>
          <cell r="BD1849" t="str">
            <v>Ingen kjent effekt</v>
          </cell>
          <cell r="BE1849" t="str">
            <v>no</v>
          </cell>
          <cell r="BF1849" t="str">
            <v>no</v>
          </cell>
          <cell r="BK1849" t="str">
            <v>temperate_boreal:NorthAndCentralAmerica|temperate_nemoral:NorthAndCentralAmerica</v>
          </cell>
          <cell r="BM1849" t="str">
            <v>temperate_boreal:Europe,NorthAndCentralAmerica|temperate_nemoral:Europe,NorthAndCentralAmerica</v>
          </cell>
          <cell r="BO1849">
            <v>3</v>
          </cell>
          <cell r="BR1849" t="str">
            <v>RedListCategoryLevel</v>
          </cell>
          <cell r="BT1849">
            <v>3</v>
          </cell>
          <cell r="BU1849" t="str">
            <v>X</v>
          </cell>
          <cell r="BW1849" t="str">
            <v>SpreadYearlyIncreaseObservations</v>
          </cell>
          <cell r="BX1849">
            <v>390</v>
          </cell>
          <cell r="BY1849">
            <v>1</v>
          </cell>
          <cell r="CB1849" t="str">
            <v>T4,T40,T35,T43,T37,T18,T30</v>
          </cell>
          <cell r="CC1849">
            <v>1</v>
          </cell>
          <cell r="CH1849">
            <v>1</v>
          </cell>
          <cell r="CM1849">
            <v>1</v>
          </cell>
          <cell r="CQ1849">
            <v>1</v>
          </cell>
          <cell r="CU1849">
            <v>1</v>
          </cell>
          <cell r="CX1849">
            <v>0</v>
          </cell>
          <cell r="CY1849">
            <v>1</v>
          </cell>
          <cell r="DB1849">
            <v>0</v>
          </cell>
          <cell r="DC1849" t="str">
            <v>Småhjerte &lt;i&gt;Dicentra formosa&lt;/i&gt; kommer fra vestlige Nord-Amerika (vestkysten av USA) og er en potensielt langlevd flerårig urt. Arten er innført som hagestaude og har vært særlig populær de siste 50 år. Den formerer seg med frø som spres med maur.</v>
          </cell>
          <cell r="DD1849" t="str">
            <v>&lt;p&gt;Småhjerte er observert forvillet bare et par ganger før 1970 (Oslo 1930: VA Mandal 1938) og noen få ganger i perioden 1970-1980, med dannelse (etablering) av små, nokså kortlevde bestander. Den har økt kraftig etter 1980 med 4 funn i tiåret 1970-1980, 27 i de to tiårene 1981-2000, og 48 i tiåret 2001-2011. Arten er funnet spredt over det meste av landet. Den lokale spredningen er meget begrenset og praktisk talt all økning skyldes separate spredninger ut fra hager, inkludert mye hageutkast. Arten forventes å øke ytterligere: egenspredningen (med maur) er ikke så stor, men populariteten som staude gjør at den stadig hyppigere dukker opp på steder med hageutkast.&lt;/p&gt;</v>
          </cell>
          <cell r="DE1849" t="str">
            <v>Arten har rikelig med frøsetting og spres til en viss grad med maur ut fra hager. Mange av funnene settes imidlertid i sammenheng med hageutkast, og den lokale spredningen i naturen ser foreløpig ut til å være begrenset.</v>
          </cell>
          <cell r="DF1849" t="str">
            <v>Arten har et moderat invasjonspotensial, med usikkerhet til stort, i en kombinasjon av moderat median levetid og miderat (til høy) ekspansjonshastighet.</v>
          </cell>
          <cell r="DG1849" t="str">
            <v>Det er ingen kjente negative økologiske effekter knyttet til arten. Den forvilles og naturaliseres lett, særlig på steder med mye maur, men også i fuktig, næringsrik skog og til dels flommark. Dens største naturlige potensialet er trolig i berglendt lågurt- og høgstaudeskog. Arten har liten økologisk effekt der den opptrer, og dette forventes ikke å endre seg mye.</v>
          </cell>
          <cell r="DH1849" t="str">
            <v>&lt;p&gt;Småhjerte vurderes til lav økologisk risiko, med usikkerhet opp til potensielt høy risiko, men utelukkende på grunn av invasjonspotensialet. Det er ikke knyttet til noen eksisterende eller forventede negative økologiske effekter til arten. Ved forrige vurderingsrunde i 2012 ble arten vurdert til potensielt høy risiko, trolig et utslag av at beregningsmåtene for invasjonspotensial var annerledes den gang.&lt;/p&gt;</v>
          </cell>
          <cell r="DI1849">
            <v>0</v>
          </cell>
        </row>
        <row r="1850">
          <cell r="B1850" t="str">
            <v>Digitalis lutea</v>
          </cell>
          <cell r="C1850" t="str">
            <v>L.</v>
          </cell>
          <cell r="D1850" t="str">
            <v>gul revebjelle</v>
          </cell>
          <cell r="E1850">
            <v>62463</v>
          </cell>
          <cell r="F1850">
            <v>102503</v>
          </cell>
          <cell r="G1850" t="str">
            <v>ExpertGroups/Karplanter/N</v>
          </cell>
          <cell r="H1850" t="str">
            <v>Karplanter</v>
          </cell>
          <cell r="I1850" t="str">
            <v>Karplanter</v>
          </cell>
          <cell r="J1850" t="str">
            <v>AlienSpecie</v>
          </cell>
          <cell r="N1850">
            <v>2</v>
          </cell>
          <cell r="Q1850">
            <v>1</v>
          </cell>
          <cell r="T1850" t="str">
            <v>LO</v>
          </cell>
          <cell r="U1850">
            <v>2</v>
          </cell>
          <cell r="V1850" t="str">
            <v>2AB,1</v>
          </cell>
          <cell r="X1850">
            <v>1</v>
          </cell>
          <cell r="Y1850">
            <v>1</v>
          </cell>
          <cell r="Z1850">
            <v>1</v>
          </cell>
          <cell r="AA1850" t="str">
            <v>1876-1900</v>
          </cell>
          <cell r="AB1850" t="str">
            <v>terrestrial</v>
          </cell>
          <cell r="AD1850" t="str">
            <v>unknown</v>
          </cell>
          <cell r="AE1850" t="str">
            <v>yes</v>
          </cell>
          <cell r="AF1850" t="str">
            <v>unknown</v>
          </cell>
          <cell r="AG1850" t="str">
            <v>1876-1900</v>
          </cell>
          <cell r="AH1850" t="str">
            <v>Oslo: Mellemtøyen, "forvildet" og "som vild"</v>
          </cell>
          <cell r="AI1850">
            <v>3</v>
          </cell>
          <cell r="AJ1850" t="str">
            <v>V</v>
          </cell>
          <cell r="AL1850">
            <v>1</v>
          </cell>
          <cell r="AM1850" t="str">
            <v>importDirect</v>
          </cell>
          <cell r="AN1850">
            <v>1</v>
          </cell>
          <cell r="AO1850" t="str">
            <v>introductionEscaped</v>
          </cell>
          <cell r="AP1850" t="str">
            <v>Op,Va</v>
          </cell>
          <cell r="AQ1850">
            <v>20</v>
          </cell>
          <cell r="AR1850">
            <v>3</v>
          </cell>
          <cell r="AS1850">
            <v>60</v>
          </cell>
          <cell r="AT1850">
            <v>15000</v>
          </cell>
          <cell r="AU1850">
            <v>90</v>
          </cell>
          <cell r="AV1850">
            <v>100</v>
          </cell>
          <cell r="AW1850" t="str">
            <v>Arten er giftig og brukes til en viss grad sin hjertemedisin. Den er angitt å være mindre giftig enn vår hjemlige revebjelle og prydrevebjelle.</v>
          </cell>
          <cell r="AX1850" t="str">
            <v>Ingen kjent effekt</v>
          </cell>
          <cell r="BC1850" t="str">
            <v>Ingen kjent effekt</v>
          </cell>
          <cell r="BD1850" t="str">
            <v>Ingen kjent effekt</v>
          </cell>
          <cell r="BE1850" t="str">
            <v>no</v>
          </cell>
          <cell r="BF1850" t="str">
            <v>no</v>
          </cell>
          <cell r="BG1850" t="str">
            <v>V</v>
          </cell>
          <cell r="BK1850" t="str">
            <v>temperate_nemoral:Europe|subtropic_mediterranean:Europe,Africa</v>
          </cell>
          <cell r="BM1850" t="str">
            <v>temperate_nemoral:Europe|subtropic_mediterranean:Europe,Africa</v>
          </cell>
          <cell r="BO1850">
            <v>2</v>
          </cell>
          <cell r="BR1850" t="str">
            <v>RedListCategoryLevel</v>
          </cell>
          <cell r="BT1850">
            <v>2</v>
          </cell>
          <cell r="BW1850" t="str">
            <v>SpreadYearlyIncreaseCalculatedExpansionSpeed</v>
          </cell>
          <cell r="BX1850">
            <v>118.1</v>
          </cell>
          <cell r="BY1850">
            <v>1</v>
          </cell>
          <cell r="CB1850" t="str">
            <v>T35,T39,T40,T43</v>
          </cell>
          <cell r="CC1850">
            <v>1</v>
          </cell>
          <cell r="CH1850">
            <v>1</v>
          </cell>
          <cell r="CM1850">
            <v>1</v>
          </cell>
          <cell r="CQ1850">
            <v>1</v>
          </cell>
          <cell r="CU1850">
            <v>1</v>
          </cell>
          <cell r="CX1850">
            <v>0</v>
          </cell>
          <cell r="CY1850">
            <v>1</v>
          </cell>
          <cell r="DB1850">
            <v>0</v>
          </cell>
          <cell r="DC1850" t="str">
            <v>Gul revebjelle&lt;em&gt; Digitalis lutea &lt;/em&gt;er en relativt kortlevd flerårig art som opprinnelig kommer fra Mellom- og Sør-Europa. Den har effektiv frøformering.</v>
          </cell>
          <cell r="DD1850" t="str">
            <v>&lt;p&gt;Arten er trolig innført som hagestaude. Den er bare funnet sju ganger i Norge, fram til 2000 var alle funn i Oslo: "Mellemtøyen" mellom 1876 og 1900 (samlet av Axel Blytt, men ikke nevnt i hans flora avsluttet i 1876), Ravnås ved Holmlia 1998, og Blindern 2000. De siste par årene er den dokumentert med hele 3 forekomster i VA (Kristiansand, Flekkefjord og Sirdal i 2015) og i Op Ringebu 2016. Arten reproduserer i Norge, og den først observerte forekomsten var opplagt en reproduserende og etablert bestand som siden gikk ut. Årsakene til at den ennå ikke er fullt etablert noe sted, er trolig at den dyrkes sjelden (prydplante, men nokså sær) og at dyrkningsplassene ikke ligger opp til naturtyper der den kan etablere seg. Den er i sine hjemområder i Mellom- og Sør-Europa og er en skogkantart under frodige forhold.&lt;/p&gt;</v>
          </cell>
          <cell r="DE1850" t="str">
            <v>Arten er trolig spredd fra dyrkning, men så langt bare i begrenset grad.</v>
          </cell>
          <cell r="DF1850" t="str">
            <v>Invasjonspotensialet til arten er begrenset, en kombinasjon av begrenset median levetid og begrenset ekspansjonshastighet. Det har vært en økning i antall rapporterte forekomster, med 4 av de totalt 7 forekomstene konsentrert til de to siste årene. Dette kan være tilfeldig, men det kan også representere en trend.</v>
          </cell>
          <cell r="DG1850" t="str">
            <v>Det er ingen kjente negative økologiske effekter knyttet til arten.</v>
          </cell>
          <cell r="DH1850" t="str">
            <v>&lt;p&gt;Gul revebjelle vurderes til lav risiko i norsk natur, og utelukkende på grunn av et begrenset invasjonspotensial. Arten er, som de andre revebjellene, giftig og brukes i hjertemedisin, men den er visstnok mindre giftig enn vår hjemlige revebjelle og den fremmede prydrevebjellen. Endringen fra forrige vurderingsrunde i 2012, hvor arten ble vurdert til ingen kjent risiko, skyldes nok at halvparten av funnene for arten er funnet i etterkant.&lt;/p&gt;</v>
          </cell>
          <cell r="DI1850">
            <v>1</v>
          </cell>
        </row>
        <row r="1851">
          <cell r="B1851" t="str">
            <v>Diplotaxis tenuifolia</v>
          </cell>
          <cell r="C1851" t="str">
            <v>(L.) DC.</v>
          </cell>
          <cell r="D1851" t="str">
            <v>steinsennep</v>
          </cell>
          <cell r="E1851">
            <v>61142</v>
          </cell>
          <cell r="F1851">
            <v>101182</v>
          </cell>
          <cell r="G1851" t="str">
            <v>ExpertGroups/Karplanter/N</v>
          </cell>
          <cell r="H1851" t="str">
            <v>Karplanter</v>
          </cell>
          <cell r="I1851" t="str">
            <v>Karplanter</v>
          </cell>
          <cell r="J1851" t="str">
            <v>AlienSpecie</v>
          </cell>
          <cell r="N1851">
            <v>2</v>
          </cell>
          <cell r="Q1851">
            <v>1</v>
          </cell>
          <cell r="T1851" t="str">
            <v>LO</v>
          </cell>
          <cell r="U1851">
            <v>2</v>
          </cell>
          <cell r="V1851" t="str">
            <v>2AB,1</v>
          </cell>
          <cell r="X1851">
            <v>1</v>
          </cell>
          <cell r="Y1851">
            <v>1</v>
          </cell>
          <cell r="Z1851">
            <v>1</v>
          </cell>
          <cell r="AA1851">
            <v>1857</v>
          </cell>
          <cell r="AB1851" t="str">
            <v>terrestrial</v>
          </cell>
          <cell r="AD1851" t="str">
            <v>origin,unknown</v>
          </cell>
          <cell r="AE1851" t="str">
            <v>yes</v>
          </cell>
          <cell r="AF1851" t="str">
            <v>unknown</v>
          </cell>
          <cell r="AG1851">
            <v>1857</v>
          </cell>
          <cell r="AH1851" t="str">
            <v>Bu Drammen: Bragernes</v>
          </cell>
          <cell r="AI1851">
            <v>5</v>
          </cell>
          <cell r="AJ1851" t="str">
            <v>V</v>
          </cell>
          <cell r="AL1851">
            <v>2</v>
          </cell>
          <cell r="AM1851" t="str">
            <v>importDirect</v>
          </cell>
          <cell r="AN1851">
            <v>3</v>
          </cell>
          <cell r="AO1851" t="str">
            <v>introductionStowaway,introductionEscaped</v>
          </cell>
          <cell r="AP1851" t="str">
            <v>Øs,OsA,He,Bu,Ve,Te,Aa,Va,Ro,Ho</v>
          </cell>
          <cell r="AQ1851">
            <v>100</v>
          </cell>
          <cell r="AR1851">
            <v>5</v>
          </cell>
          <cell r="AS1851">
            <v>500</v>
          </cell>
          <cell r="AT1851">
            <v>60000</v>
          </cell>
          <cell r="AU1851">
            <v>500</v>
          </cell>
          <cell r="AV1851">
            <v>100</v>
          </cell>
          <cell r="AW1851" t="str">
            <v>Ingen kjent effekt</v>
          </cell>
          <cell r="AX1851" t="str">
            <v>Viktig salatplante, også i norsk landbruk: en av de to artene som går i handelen som 'rucola'.</v>
          </cell>
          <cell r="BC1851" t="str">
            <v>Ingen kjent effekt</v>
          </cell>
          <cell r="BD1851" t="str">
            <v>Ingen kjent effekt</v>
          </cell>
          <cell r="BE1851" t="str">
            <v>no</v>
          </cell>
          <cell r="BF1851" t="str">
            <v>no</v>
          </cell>
          <cell r="BG1851" t="str">
            <v>V</v>
          </cell>
          <cell r="BK1851" t="str">
            <v>temperate_nemoral:Europe,Asia|subtropic_mediterranean:Europe,Asia,Africa</v>
          </cell>
          <cell r="BM1851" t="str">
            <v>temperate_nemoral:Europe,Asia,Oceania,NorthAndCentralAmerica,SouthAmerica|subtropic_mediterranean:Europe,Asia,Africa,Oceania,NorthAndCentralAmerica,SouthAmerica</v>
          </cell>
          <cell r="BO1851">
            <v>2</v>
          </cell>
          <cell r="BR1851" t="str">
            <v>RedListCategoryLevel</v>
          </cell>
          <cell r="BT1851">
            <v>2</v>
          </cell>
          <cell r="BW1851" t="str">
            <v>SpreadYearlyIncreaseObservations</v>
          </cell>
          <cell r="BX1851">
            <v>116</v>
          </cell>
          <cell r="BY1851">
            <v>1</v>
          </cell>
          <cell r="CB1851" t="str">
            <v>T43,T37,T35,T44,T42</v>
          </cell>
          <cell r="CC1851">
            <v>1</v>
          </cell>
          <cell r="CH1851">
            <v>1</v>
          </cell>
          <cell r="CM1851">
            <v>1</v>
          </cell>
          <cell r="CQ1851">
            <v>1</v>
          </cell>
          <cell r="CU1851">
            <v>1</v>
          </cell>
          <cell r="CX1851">
            <v>0</v>
          </cell>
          <cell r="CY1851">
            <v>1</v>
          </cell>
          <cell r="DB1851">
            <v>0</v>
          </cell>
          <cell r="DC1851" t="str">
            <v>Steinsennep &lt;em&gt;Diplotaxis tenuifolia &lt;/em&gt;er en kortlevd flerårig rosettplante som opprinnelig kommer fra Middelhavsområdet, Øst- og Sørøst-Europa og Vest-Asia. Den har frøformering.</v>
          </cell>
          <cell r="DD1851" t="str">
            <v>&lt;p&gt;Steinsennep, liksom sin slektning mursennep &lt;em&gt;D. muralis&lt;/em&gt;, har hatt en nokså komplisert innførsels- og spredningshistorie i Norge. De to artene startet ut likt, men utviklet seg ganske forskjellig. Steinsennep kom også inn som ballastplante, og alle funn fram til 1916 er knyttet til ballastplasser. Blytt (1876) beskriver steinsennep som den klart mest utbredte av de to, og den ble funnet i 18 kystbyer og på ca. 32 ulike steder i Øf Halden og Fredrikstad, Ak Oslo, Bu Drammen, Vf Tønsberg, Sandefjord og Larvik, Te Porsgrunn og Kragerø, AA Risør, Grimstad, Arendal, Tvedestrand og Lillesand, VA Kristiansand og Mandal, Ro Stavanger og MR Kristiansund. Etter ballastperioden forsvant arten i praksis fra norsk flora, dvs. at ingen delpopulasjoner knyttet til ballastplasser synes å ha overlevd til moderne tid. I hele perioden på 84 år mellom 1916 og 1999 er det bare en drøyt håndfull funn. Den synes å ha holdt seg på ballastplassen på Lyngør i Tvedestrand til 1938 og kanskje i Halden til 1940. Ett funn i bygatene i Vf Larvik i 1961 kan neppe knyttes til ballast, og spesielt ikke et funn i innlandsbyen Te Notodden i 1935. Fra 1999 har arten dukket opp igjen i Norge, relativt hyppig, men med en helt annen bakgrunn og manglende stabilitet. Den er i omfattende og økende bruk som salatplante (under det godt norske handelsnavnet "rucola"). Dermed dukker den opp nær hager, gartnerier, åkrer, og spesielt på plasser der matavfall dumpes. Arten har reprodusert på flere av de ca. 35 forekomstene etter 1999, men uten å danne mer langvarige bestander.&lt;/p&gt;</v>
          </cell>
          <cell r="DE1851" t="str">
            <v>Arten kom i begynnelsen inn som ballastplante. Etter ballastperioden ser det ut til at disse forekomstene forsvant. En lang periode var det lite som skjedde, før nye forekomster begynte å dukke opp etter 1999, og da i sammenheng med bruken av arten som salatplante ("rucola"). Den ble da spredt fra åkrer hvor den er dyrket, gjennom hageavfall og dumping, men ser også ut til å opptre som ugress.</v>
          </cell>
          <cell r="DF1851" t="str">
            <v>Invasjonspotensialet er begrenset, med begrenset median levetid og begrenset ekspansjonshastighet. Dette varierer med tidsepoke og også hvorvidt den kan anses som stabil i dag. Median levetid er nokså lav fordi dagens forekomster anses som ustabile. Ekspansjonshastigheten er beregnet ut fra ballastperioden (som blir en slags maksimums-ekspansjon) og drar dermed arten ett hakk opp på invasjonsaksen.</v>
          </cell>
          <cell r="DG1851" t="str">
            <v>Det er ingen kjente negative økologiske effekter knyttet til arten.</v>
          </cell>
          <cell r="DH1851" t="str">
            <v>&lt;p&gt;Steinsennep vurderes til lav risiko i norsk natur på grunn av en kombinasjon mellom et begrenset invasjonspotensial og ingen kjente negative økologiske effekter. Ved forrige vurderingsrunde ble den vurdert til ingen kjent risiko: endringen skyldes ny beregningsmåte for invasjonspotenisal.&lt;/p&gt;&lt;p&gt; &lt;/p&gt;</v>
          </cell>
          <cell r="DI1851">
            <v>0</v>
          </cell>
        </row>
        <row r="1852">
          <cell r="B1852" t="str">
            <v>Dipsacus fullonum</v>
          </cell>
          <cell r="C1852" t="str">
            <v>L.</v>
          </cell>
          <cell r="D1852" t="str">
            <v>kardeborre</v>
          </cell>
          <cell r="E1852">
            <v>132359</v>
          </cell>
          <cell r="F1852">
            <v>101733</v>
          </cell>
          <cell r="G1852" t="str">
            <v>ExpertGroups/Karplanter/N</v>
          </cell>
          <cell r="H1852" t="str">
            <v>Karplanter</v>
          </cell>
          <cell r="I1852" t="str">
            <v>Karplanter</v>
          </cell>
          <cell r="J1852" t="str">
            <v>AlienSpecie</v>
          </cell>
          <cell r="N1852">
            <v>2</v>
          </cell>
          <cell r="Q1852">
            <v>1</v>
          </cell>
          <cell r="T1852" t="str">
            <v>LO</v>
          </cell>
          <cell r="U1852">
            <v>2</v>
          </cell>
          <cell r="V1852" t="str">
            <v>2AB,1</v>
          </cell>
          <cell r="X1852">
            <v>1</v>
          </cell>
          <cell r="Y1852">
            <v>1</v>
          </cell>
          <cell r="Z1852">
            <v>1</v>
          </cell>
          <cell r="AA1852">
            <v>1875</v>
          </cell>
          <cell r="AB1852" t="str">
            <v>terrestrial</v>
          </cell>
          <cell r="AD1852" t="str">
            <v>origin,unknown</v>
          </cell>
          <cell r="AE1852" t="str">
            <v>yes</v>
          </cell>
          <cell r="AF1852" t="str">
            <v>unknown</v>
          </cell>
          <cell r="AG1852">
            <v>1875</v>
          </cell>
          <cell r="AH1852" t="str">
            <v>AA Arendal: Ferrevigkilen</v>
          </cell>
          <cell r="AI1852">
            <v>2</v>
          </cell>
          <cell r="AJ1852" t="str">
            <v>V</v>
          </cell>
          <cell r="AL1852">
            <v>1</v>
          </cell>
          <cell r="AM1852" t="str">
            <v>importDirect</v>
          </cell>
          <cell r="AN1852">
            <v>5</v>
          </cell>
          <cell r="AO1852" t="str">
            <v>introductionReleased,introductionEscaped,introductionStowaway,introductionTransportpollution</v>
          </cell>
          <cell r="AP1852" t="str">
            <v>Øs,OsA,He,Bu,Ve,Te,Aa,Va</v>
          </cell>
          <cell r="AQ1852">
            <v>50</v>
          </cell>
          <cell r="AR1852">
            <v>6</v>
          </cell>
          <cell r="AS1852">
            <v>300</v>
          </cell>
          <cell r="AT1852">
            <v>60000</v>
          </cell>
          <cell r="AU1852">
            <v>440</v>
          </cell>
          <cell r="AV1852">
            <v>95</v>
          </cell>
          <cell r="AW1852" t="str">
            <v>Ingen kjent effekt</v>
          </cell>
          <cell r="AX1852" t="str">
            <v>Ingen kjent effekt</v>
          </cell>
          <cell r="BC1852" t="str">
            <v>Ingen kjent effekt</v>
          </cell>
          <cell r="BD1852" t="str">
            <v>Ingen kjent effekt</v>
          </cell>
          <cell r="BE1852" t="str">
            <v>no</v>
          </cell>
          <cell r="BF1852" t="str">
            <v>no</v>
          </cell>
          <cell r="BG1852" t="str">
            <v>V</v>
          </cell>
          <cell r="BK1852" t="str">
            <v>temperate_nemoral:Europe,Asia|subtropic_mediterranean:Europe,Asia,Africa</v>
          </cell>
          <cell r="BM1852" t="str">
            <v>temperate_nemoral:Europe,Asia,Oceania,NorthAndCentralAmerica|subtropic_mediterranean:Europe,Asia,Africa,Oceania,NorthAndCentralAmerica,SouthAmerica</v>
          </cell>
          <cell r="BO1852">
            <v>2</v>
          </cell>
          <cell r="BR1852" t="str">
            <v>RedListCategoryLevel</v>
          </cell>
          <cell r="BT1852">
            <v>2</v>
          </cell>
          <cell r="BW1852" t="str">
            <v>SpreadYearlyIncreaseCalculatedExpansionSpeed</v>
          </cell>
          <cell r="BX1852">
            <v>131.13</v>
          </cell>
          <cell r="BY1852">
            <v>1</v>
          </cell>
          <cell r="CB1852" t="str">
            <v>T35,T37,T40,T43</v>
          </cell>
          <cell r="CC1852">
            <v>1</v>
          </cell>
          <cell r="CH1852">
            <v>1</v>
          </cell>
          <cell r="CM1852">
            <v>1</v>
          </cell>
          <cell r="CQ1852">
            <v>1</v>
          </cell>
          <cell r="CU1852">
            <v>1</v>
          </cell>
          <cell r="CX1852">
            <v>0</v>
          </cell>
          <cell r="CY1852">
            <v>1</v>
          </cell>
          <cell r="DB1852">
            <v>0</v>
          </cell>
          <cell r="DC1852" t="str">
            <v>Kardeborre &lt;em&gt;Dipsacus fullonum &lt;/em&gt;er en toårig, storvokst urt i kardeborrefamilien. Den vokser opprinnelig i Middelhavsområdet, Vest-Asia og lenger sør i Europa. Den formerer seg seksuelt med frø.</v>
          </cell>
          <cell r="DD1852" t="str">
            <v>&lt;p&gt;Kardeborre kom inn med ballastjord og ble i perioden 1875-1920 funnet på trolig fire ballastplasser: Alvim brygge i Øf Sarpsborg 1912, Montebello (hvor ballastjord ble brukt i veiarbeid) og trolig Grønlia i Oslo 1885 og 1898, og på Storeng på Tromøya i AA Arendal fra 1875, og der planten sto i hvert fall til siste funn i 1979. Etter 1920 er arten kommet inn på en lang rekke steder, med såfrø og på avfallsdeponier, men ingen steder med den stabiliteten den viste på Tromøya. Mange forekomster er semi-stabile over flere år eller kanskje tiår, og der ser ut til at arten er i ferd med å få fotfeste enkelte steder i f.eks. Vest-Agder, Buskerud og Vestfold og kanskje Østfold og Oslo/Akershus. Forekomstene i Bu Hurum: Tofte har eksistert minst siden 1995 og er store og livskraftige i dag (oktober 2017).&lt;/p&gt;</v>
          </cell>
          <cell r="DE1852" t="str">
            <v>Arten har en noe brokete historie som inkluderer innførsel med ballastjord i den tidlige fasen, deretter muligens med såfrø og senere kanskje også gjennom forvilling fra dyrkning.</v>
          </cell>
          <cell r="DF1852" t="str">
            <v>Invasjonspotensialet er noe vanskelig å bedømme. Det vurderes å være begrenset, som en kombinasjon av begrenset median levetid og begrenset ekspansjonshastighet. Det er uklart hvor mange av de nyere funnene som kan komme til å bli permanente. Arten blir stadig hyppigere å se, langs veier og på skrotemarker.</v>
          </cell>
          <cell r="DG1852" t="str">
            <v>Det er ingen kjente negative økologiske effekter knyttet til arten hos oss, men den anses som en problematisk fremmedart i USA (cf. United States Department of Agriculture) hvor det angis at den utkonkurrerer andre planter. Vi kan ikke se at dette er en mulighet hos oss med det første.</v>
          </cell>
          <cell r="DH1852" t="str">
            <v>&lt;p&gt;Kardeborre vurderes til lav risiko i norsk natur. Dette skyldes en kombinasjon mellom et visst invasjonspotensial og ingen kjente negative økologiske effekter hos oss, foreløpig. Arten er imidlertid ansett som "invasive" i USA. Ved forrige vurderingsrunde ble den vurdert til ingen kjent risiko: endringen skyldes en rekke nye funn siden den gang.&lt;/p&gt;&lt;p&gt; &lt;/p&gt;</v>
          </cell>
          <cell r="DI1852">
            <v>1</v>
          </cell>
        </row>
        <row r="1853">
          <cell r="B1853" t="str">
            <v>Elaeagnus commutata</v>
          </cell>
          <cell r="C1853" t="str">
            <v>Bernh. ex Rydb.</v>
          </cell>
          <cell r="D1853" t="str">
            <v>sølvbusk</v>
          </cell>
          <cell r="E1853">
            <v>132589</v>
          </cell>
          <cell r="F1853">
            <v>103202</v>
          </cell>
          <cell r="G1853" t="str">
            <v>ExpertGroups/Karplanter/N</v>
          </cell>
          <cell r="H1853" t="str">
            <v>Karplanter</v>
          </cell>
          <cell r="I1853" t="str">
            <v>Karplanter</v>
          </cell>
          <cell r="J1853" t="str">
            <v>AlienSpecie</v>
          </cell>
          <cell r="N1853">
            <v>3</v>
          </cell>
          <cell r="P1853" t="str">
            <v>V</v>
          </cell>
          <cell r="Q1853">
            <v>2</v>
          </cell>
          <cell r="T1853" t="str">
            <v>LO</v>
          </cell>
          <cell r="U1853">
            <v>2</v>
          </cell>
          <cell r="V1853" t="str">
            <v>3A,2EF</v>
          </cell>
          <cell r="W1853" t="str">
            <v>HI</v>
          </cell>
          <cell r="X1853">
            <v>3</v>
          </cell>
          <cell r="Y1853">
            <v>4</v>
          </cell>
          <cell r="Z1853">
            <v>1</v>
          </cell>
          <cell r="AA1853">
            <v>1920</v>
          </cell>
          <cell r="AB1853" t="str">
            <v>terrestrial</v>
          </cell>
          <cell r="AD1853" t="str">
            <v>unknown</v>
          </cell>
          <cell r="AE1853" t="str">
            <v>yes</v>
          </cell>
          <cell r="AF1853" t="str">
            <v>unknown</v>
          </cell>
          <cell r="AG1853">
            <v>1977</v>
          </cell>
          <cell r="AH1853" t="str">
            <v>VA Farsund: Husebysanden</v>
          </cell>
          <cell r="AI1853">
            <v>15</v>
          </cell>
          <cell r="AJ1853" t="str">
            <v>V</v>
          </cell>
          <cell r="AL1853">
            <v>1</v>
          </cell>
          <cell r="AM1853" t="str">
            <v>importDirect</v>
          </cell>
          <cell r="AN1853">
            <v>4</v>
          </cell>
          <cell r="AO1853" t="str">
            <v>introductionEscaped,spreadNaturalDispersal</v>
          </cell>
          <cell r="AP1853" t="str">
            <v>Øs,OsA,He,Bu,Te,Aa,Va,Mr,St,No</v>
          </cell>
          <cell r="AQ1853">
            <v>128</v>
          </cell>
          <cell r="AR1853">
            <v>10</v>
          </cell>
          <cell r="AS1853">
            <v>1280</v>
          </cell>
          <cell r="AT1853">
            <v>200000</v>
          </cell>
          <cell r="AU1853">
            <v>3600</v>
          </cell>
          <cell r="AV1853">
            <v>50</v>
          </cell>
          <cell r="AW1853" t="str">
            <v>Ingen kjent effekt</v>
          </cell>
          <cell r="AX1853" t="str">
            <v>Ingen kjent effekt</v>
          </cell>
          <cell r="BC1853" t="str">
            <v>Ingen kjent effekt</v>
          </cell>
          <cell r="BD1853" t="str">
            <v>Ingen kjent effekt</v>
          </cell>
          <cell r="BE1853" t="str">
            <v>no</v>
          </cell>
          <cell r="BF1853" t="str">
            <v>no</v>
          </cell>
          <cell r="BI1853" t="str">
            <v>V</v>
          </cell>
          <cell r="BK1853" t="str">
            <v>temperate_boreal:NorthAndCentralAmerica|temperate_nemoral:NorthAndCentralAmerica</v>
          </cell>
          <cell r="BM1853" t="str">
            <v>temperate_boreal:Europe,NorthAndCentralAmerica|temperate_nemoral:Europe,NorthAndCentralAmerica</v>
          </cell>
          <cell r="BO1853">
            <v>3</v>
          </cell>
          <cell r="BP1853" t="str">
            <v>X</v>
          </cell>
          <cell r="BR1853" t="str">
            <v>RedListCategoryLevel</v>
          </cell>
          <cell r="BT1853">
            <v>2</v>
          </cell>
          <cell r="BU1853" t="str">
            <v>X</v>
          </cell>
          <cell r="BW1853" t="str">
            <v>SpreadYearlyIncreaseObservations</v>
          </cell>
          <cell r="BX1853">
            <v>130</v>
          </cell>
          <cell r="BY1853">
            <v>1</v>
          </cell>
          <cell r="CB1853" t="str">
            <v>T4,T21,T32,T35,T37,T40,T42,T18</v>
          </cell>
          <cell r="CC1853">
            <v>1</v>
          </cell>
          <cell r="CH1853">
            <v>2</v>
          </cell>
          <cell r="CL1853" t="str">
            <v>T21</v>
          </cell>
          <cell r="CM1853">
            <v>2</v>
          </cell>
          <cell r="CP1853" t="str">
            <v>Sørlig etablert sanddynemark</v>
          </cell>
          <cell r="CQ1853">
            <v>1</v>
          </cell>
          <cell r="CT1853" t="str">
            <v>T4,T21,T18</v>
          </cell>
          <cell r="CU1853">
            <v>1</v>
          </cell>
          <cell r="CX1853">
            <v>0</v>
          </cell>
          <cell r="CY1853">
            <v>1</v>
          </cell>
          <cell r="DB1853">
            <v>0</v>
          </cell>
          <cell r="DC1853" t="str">
            <v>Sølvbusk &lt;em&gt;Elaeagnus commutata &lt;/em&gt;er en langlevd busk med frøreproduksjon og meget effektiv klonal formering med rotskudd. Arten kan opplagt reprodusere med frø i Norge, men frøformering er foreløpig bare påvist på sanddynemark på Lista (VA Farsund). Arten stammer fra boreale deler av Nord-Amerika og er innført som en meget hardfør prydbusk. Den har nitrogenfikserende mikroorganismer i røttene.</v>
          </cell>
          <cell r="DD1853" t="str">
            <v>&lt;p&gt;Sølvbusk ble først funnet forvillet i Ak Ås i 1920 og siden i He Elverum i 1940 og Øf Rakkestad i 1945. Fra 1970-åra øker antallet funn. Arten plantes mye i indre strøk på Østlandet, dels også i Trøndelag og Nord-Norge, og er plantet som sandbinder i dyneområder på Lista, VA Farsund. Arten kan opplagt reprodusere med frø i Norge og gjør det noen steder allerede, spesielt tydelig på Lista. Spredning ellers skjer pr. idag hovedsakelig ved utvekst fra hager med rotskudd og ved utkast, og arten blir årvisst mer synlig som "forvillet" langs veier og utafor hager, spesielt på Østlandet. Den er inntil nå funnet i ti fylker nord til og med Nordland. Den har et stort potensial for ekspansjon i største delen av Norge.&lt;/p&gt;</v>
          </cell>
          <cell r="DE1853" t="str">
            <v>Arten er innført hagebusk. Foreløpig er den mest spredt ut fra hager ved utvoksning (rotskudd) og utkast, men spredning med frø (saftige frukter) med fugl forventes.</v>
          </cell>
          <cell r="DF1853" t="str">
            <v>Invasjonspotensialet er moderat, med usikkerhet til stort, en kombinasjon av moderat lang (til lang) median levetid og begrenset (til moderat) ekspansjonshastighet. Arten er veletablert i Norge, men med tydelig ekspanderende bestand bare påvist på Lista foreløpig.</v>
          </cell>
          <cell r="DG1853" t="str">
            <v>Sølvbusk vurderes å ha en liten økologisk effekt (eller heller flere små). Den kan fortrenge andre arter, men i så lite omfang at det ikke slår ut i kriteriene, og endre strukturen i vegetasjonen på etablert sanddynemark. Teoretisk kan arten også etablere seg på flommark på grove substrat langs elver og sjøer, men det er foreløpig ikke påvist i Norge. Nitrogenfikseringen i røttene kan gjøre at substratet i naturtypen blir mer eutroft og at balansen mellom stedegne arter innbyrdes og mellom fremmede og stedegne kan forstyrres.</v>
          </cell>
          <cell r="DH1853" t="str">
            <v>&lt;p&gt;Sølvbusk vurderes til låg økologisk risiko, med usikkerhet til høg risiko, i en kombinasjon av moderat (til stort) invasjonspotensial og en (foreløpig) liten økologisk effekt. Arten har foreløpig bare svært lokale effekter, men er en uvanlig hardfør og vel tilpasset art for invasjon i norsk natur, kanskje spesielt i kontinentale boreale områder der det ellers er nokså få fremmede planter som slår til. Den har enkelte egenskaper som gjør at den kan påvirke strukturen i naturtyper (vekstform, frukttype, nitrogenfiksering i røttene). Den får hovedskår som låg økologisk risiko, men den bør følges med. Ved forrige vurderingsrunde i 2012 ble arten vurdert til potensielt høg risiko, dvs. med større invasjonspotensial, men ingen nevneverdig økologisk effekt. Endringen i vurdering skyldes både endret beregningsmåte for levetid og mer oppmerksomhet omkring mulige skadevirkninger.&lt;/p&gt;</v>
          </cell>
          <cell r="DI1853">
            <v>0</v>
          </cell>
        </row>
        <row r="1854">
          <cell r="B1854" t="str">
            <v>Spiraea japonica</v>
          </cell>
          <cell r="C1854" t="str">
            <v>L.f.</v>
          </cell>
          <cell r="D1854" t="str">
            <v>japanspirea</v>
          </cell>
          <cell r="E1854">
            <v>63470</v>
          </cell>
          <cell r="F1854">
            <v>103510</v>
          </cell>
          <cell r="G1854" t="str">
            <v>ExpertGroups/Karplanter/N</v>
          </cell>
          <cell r="H1854" t="str">
            <v>Karplanter</v>
          </cell>
          <cell r="I1854" t="str">
            <v>Karplanter</v>
          </cell>
          <cell r="J1854" t="str">
            <v>AlienSpecie</v>
          </cell>
          <cell r="N1854">
            <v>3</v>
          </cell>
          <cell r="P1854" t="str">
            <v>V</v>
          </cell>
          <cell r="Q1854">
            <v>1</v>
          </cell>
          <cell r="S1854" t="str">
            <v>V</v>
          </cell>
          <cell r="T1854" t="str">
            <v>LO</v>
          </cell>
          <cell r="U1854">
            <v>2</v>
          </cell>
          <cell r="V1854" t="str">
            <v>3AB,1</v>
          </cell>
          <cell r="W1854" t="str">
            <v>PH,HI</v>
          </cell>
          <cell r="X1854">
            <v>3</v>
          </cell>
          <cell r="Y1854">
            <v>4</v>
          </cell>
          <cell r="Z1854">
            <v>1</v>
          </cell>
          <cell r="AA1854">
            <v>1918</v>
          </cell>
          <cell r="AB1854" t="str">
            <v>terrestrial</v>
          </cell>
          <cell r="AD1854" t="str">
            <v>unknown</v>
          </cell>
          <cell r="AE1854" t="str">
            <v>yes</v>
          </cell>
          <cell r="AF1854" t="str">
            <v>unknown</v>
          </cell>
          <cell r="AG1854">
            <v>1946</v>
          </cell>
          <cell r="AH1854" t="str">
            <v>Oslo: Bygdøy: Ho Os: Hagavik</v>
          </cell>
          <cell r="AI1854">
            <v>10</v>
          </cell>
          <cell r="AJ1854" t="str">
            <v>V</v>
          </cell>
          <cell r="AL1854">
            <v>1</v>
          </cell>
          <cell r="AM1854" t="str">
            <v>importDirect</v>
          </cell>
          <cell r="AN1854">
            <v>4</v>
          </cell>
          <cell r="AO1854" t="str">
            <v>introductionEscaped,spreadNaturalDispersal</v>
          </cell>
          <cell r="AP1854" t="str">
            <v>Øs,OsA,He,Op,Bu,Ve,Te,Aa,Va,Ro,Ho,Sf,Mr,St,Nt,No</v>
          </cell>
          <cell r="AQ1854">
            <v>360</v>
          </cell>
          <cell r="AR1854">
            <v>5</v>
          </cell>
          <cell r="AS1854">
            <v>1800</v>
          </cell>
          <cell r="AT1854">
            <v>245000</v>
          </cell>
          <cell r="AU1854">
            <v>7200</v>
          </cell>
          <cell r="AV1854">
            <v>80</v>
          </cell>
          <cell r="AW1854" t="str">
            <v>Ingen kjent effekt</v>
          </cell>
          <cell r="AX1854" t="str">
            <v>Ingen kjent effekt</v>
          </cell>
          <cell r="BC1854" t="str">
            <v>Ingen kjent effekt</v>
          </cell>
          <cell r="BD1854" t="str">
            <v>Ingen kjent effekt</v>
          </cell>
          <cell r="BE1854" t="str">
            <v>no</v>
          </cell>
          <cell r="BF1854" t="str">
            <v>no</v>
          </cell>
          <cell r="BK1854" t="str">
            <v>temperate_nemoral:Asia|subtropic_highlands:Asia</v>
          </cell>
          <cell r="BM1854" t="str">
            <v>temperate_boreal:Europe|temperate_nemoral:Europe,Asia,Oceania,NorthAndCentralAmerica|subtropic_highlands:Asia</v>
          </cell>
          <cell r="BO1854">
            <v>3</v>
          </cell>
          <cell r="BP1854" t="str">
            <v>X</v>
          </cell>
          <cell r="BR1854" t="str">
            <v>RedListCategoryLevel</v>
          </cell>
          <cell r="BT1854">
            <v>3</v>
          </cell>
          <cell r="BW1854" t="str">
            <v>SpreadYearlyIncreaseObservations</v>
          </cell>
          <cell r="BX1854">
            <v>303</v>
          </cell>
          <cell r="BY1854">
            <v>1</v>
          </cell>
          <cell r="CB1854" t="str">
            <v>T32,T35,T40,T30-C-2,T4-C-3,T4-C-6,T4-C-7,T4-C-10,T4-C-11</v>
          </cell>
          <cell r="CC1854">
            <v>1</v>
          </cell>
          <cell r="CD1854" t="str">
            <v>X</v>
          </cell>
          <cell r="CH1854">
            <v>1</v>
          </cell>
          <cell r="CL1854" t="str">
            <v>T30-C-2,T4-C-3,T4-C-6,T4-C-7</v>
          </cell>
          <cell r="CM1854">
            <v>1</v>
          </cell>
          <cell r="CQ1854">
            <v>1</v>
          </cell>
          <cell r="CT1854" t="str">
            <v>T30-C-2,T4-C-3,T4-C-6,T4-C-7,T4-C-10,T4-C-11</v>
          </cell>
          <cell r="CU1854">
            <v>1</v>
          </cell>
          <cell r="CX1854">
            <v>0</v>
          </cell>
          <cell r="CY1854">
            <v>1</v>
          </cell>
          <cell r="DB1854">
            <v>0</v>
          </cell>
          <cell r="DC1854" t="str">
            <v>Japanspirea &lt;em&gt;Spiraea japonica &lt;/em&gt;er en 1 m høy busk. Den kommer fra Øst-Asia (Japan, Kina og Korea). Den har effektiv frøformering og er den eneste &lt;i&gt;Spiraea&lt;/i&gt;-arten der vi ofte finner frøplanter i norsk natur.</v>
          </cell>
          <cell r="DD1854" t="str">
            <v>&lt;p&gt;De første funnene av japanspirea er fra 1918 i Vf Sandefjord og fra 1946 med to funn i Oslo og Ho Os, men det er først de siste tjue årene at funnfrekvensen har økt betydelig. Arten er registrert i lavland/kystområder fra Østfold til Nordland. Det er også flere funn fra Hedmark og Oppland. Arten er med andre ord i full ekspansjon og vil trolig bli vanligere også i nye områder. &lt;/p&gt;</v>
          </cell>
          <cell r="DE1854" t="str">
            <v>Japanspirea brukes som prydbusk. Den formerer seg med frø og har svak klonal vekst med rotskudd. Arten setter modne frø og mengder av frøplanter er observert rundt plantninger. I tillegg sprer den seg klonalt med rotskudd. Japanspirea markedsføres med flere kultivarer (8 ifølge Hageselskapets Sortsliste 2005) som varierer i herdighet (4-7).</v>
          </cell>
          <cell r="DF1854" t="str">
            <v>Arten har et moderat invasjonspotensial (med usikkerhet til høyt) på grunn av moderat median levetid (med usikkerhet til lang) og moderat ekspansjonshastighet.</v>
          </cell>
          <cell r="DG1854" t="str">
            <v>Arten vurderes å ha ingen kjent økologisk effekt, men med usikkerhet til en liten effekt. Nesten alle funn er fra sterkt kulturpåvirket eller kulturbetinget mark: veikant, avfallsplasser og annen skrotemark, men arten er i ferd med å etablere seg i både skog, kratt, langs elvekanter og tørre bergskrenter. Arten kan få en viss fortrengningseffekt, men det er usikkert om denne vil overstige noen terskelverdi innen vurderingsperioden. Fra Møre og Romsdal (Øystein Folden, pers. komm.) oppgis det at "Arten spreier seg til alt jordsmonn som ligg ope, og vel så det." og videre at "Viss denne planta ikkje er funne i raudlistenaturtypar eller nærgåande til raudlisteartar, må det vere høgst tilfeldig. Denne vil trivast svært godt i tørrbakkar, artsrike vegkantar og kulturmark i alle fall." Langt på vei kunne vi forsvart å plassere denne arten med en høyere økologisk effekt: usikkerhet opp til en liten effekt er i alle fall rimelig.</v>
          </cell>
          <cell r="DH1854" t="str">
            <v>&lt;p&gt;Japanspirea vurderes til låg økologisk risiko (med usikkerhet til både potensielt høy og høy risiko) på grunn av et moderat (til høyt) invasjonspotensial i kombinasjon med ingen (med usikkerhet til liten) økologisk effekt. Endringen fra potensiell høg risiko ved forrige vurdering skyldes ny beregning av invasjonspotensiale i kombinasjon med at vi denne gangen velger usikkerhet opp til en liten økologisk effekt.&lt;/p&gt;</v>
          </cell>
          <cell r="DI1854">
            <v>0</v>
          </cell>
        </row>
        <row r="1855">
          <cell r="B1855" t="str">
            <v>Dasiphora fruticosa</v>
          </cell>
          <cell r="C1855" t="str">
            <v>(L.) Rydb.</v>
          </cell>
          <cell r="D1855" t="str">
            <v>buskmure</v>
          </cell>
          <cell r="E1855">
            <v>132233</v>
          </cell>
          <cell r="F1855">
            <v>103300</v>
          </cell>
          <cell r="G1855" t="str">
            <v>ExpertGroups/Karplanter/N</v>
          </cell>
          <cell r="H1855" t="str">
            <v>Karplanter</v>
          </cell>
          <cell r="I1855" t="str">
            <v>Karplanter</v>
          </cell>
          <cell r="J1855" t="str">
            <v>AlienSpecie</v>
          </cell>
          <cell r="N1855">
            <v>4</v>
          </cell>
          <cell r="O1855" t="str">
            <v>V</v>
          </cell>
          <cell r="Q1855">
            <v>1</v>
          </cell>
          <cell r="T1855" t="str">
            <v>PH</v>
          </cell>
          <cell r="U1855">
            <v>3</v>
          </cell>
          <cell r="V1855" t="str">
            <v>4B,1</v>
          </cell>
          <cell r="W1855" t="str">
            <v>LO</v>
          </cell>
          <cell r="X1855">
            <v>2</v>
          </cell>
          <cell r="Y1855">
            <v>3</v>
          </cell>
          <cell r="Z1855">
            <v>1</v>
          </cell>
          <cell r="AA1855">
            <v>1896</v>
          </cell>
          <cell r="AB1855" t="str">
            <v>terrestrial</v>
          </cell>
          <cell r="AD1855" t="str">
            <v>unknown</v>
          </cell>
          <cell r="AE1855" t="str">
            <v>yes</v>
          </cell>
          <cell r="AF1855" t="str">
            <v>unknown</v>
          </cell>
          <cell r="AG1855">
            <v>1929</v>
          </cell>
          <cell r="AH1855" t="str">
            <v>ST Holtålen: Åsen, "ser ut til å veksa villt i ein skråning ved Hesja"</v>
          </cell>
          <cell r="AI1855">
            <v>15</v>
          </cell>
          <cell r="AJ1855" t="str">
            <v>V</v>
          </cell>
          <cell r="AL1855">
            <v>2</v>
          </cell>
          <cell r="AM1855" t="str">
            <v>importDirect</v>
          </cell>
          <cell r="AN1855">
            <v>3</v>
          </cell>
          <cell r="AO1855" t="str">
            <v>introductionEscaped</v>
          </cell>
          <cell r="AP1855" t="str">
            <v>Øs,OsA,He,Op,Bu,Ve,Te,Aa,Va,Ro,Ho,Sf,Mr,St,Nt,No,Tr</v>
          </cell>
          <cell r="AQ1855">
            <v>300</v>
          </cell>
          <cell r="AR1855">
            <v>3</v>
          </cell>
          <cell r="AS1855">
            <v>900</v>
          </cell>
          <cell r="AT1855">
            <v>290000</v>
          </cell>
          <cell r="AU1855">
            <v>1800</v>
          </cell>
          <cell r="AV1855">
            <v>80</v>
          </cell>
          <cell r="AW1855" t="str">
            <v>Ingen kjent effekt</v>
          </cell>
          <cell r="AX1855" t="str">
            <v>Ingen kjent effekt</v>
          </cell>
          <cell r="BC1855" t="str">
            <v>Ingen kjent effekt</v>
          </cell>
          <cell r="BD1855" t="str">
            <v>Ingen kjent effekt</v>
          </cell>
          <cell r="BE1855" t="str">
            <v>no</v>
          </cell>
          <cell r="BF1855" t="str">
            <v>no</v>
          </cell>
          <cell r="BK1855" t="str">
            <v>polar:Asia,NorthAndCentralAmerica|temperate_boreal:Europe,Asia,NorthAndCentralAmerica|temperate_nemoral:Europe,Asia,NorthAndCentralAmerica|subtropic_highlands:Asia</v>
          </cell>
          <cell r="BM1855" t="str">
            <v>polar:Asia,NorthAndCentralAmerica|temperate_boreal:Europe,Asia,NorthAndCentralAmerica|temperate_nemoral:Europe,Asia,Oceania,NorthAndCentralAmerica|subtropic_highlands:Asia</v>
          </cell>
          <cell r="BO1855">
            <v>3</v>
          </cell>
          <cell r="BR1855" t="str">
            <v>RedListCategoryLevel</v>
          </cell>
          <cell r="BT1855">
            <v>4</v>
          </cell>
          <cell r="BV1855" t="str">
            <v>X</v>
          </cell>
          <cell r="BW1855" t="str">
            <v>SpreadYearlyIncreaseObservations</v>
          </cell>
          <cell r="BX1855">
            <v>508</v>
          </cell>
          <cell r="BY1855">
            <v>1</v>
          </cell>
          <cell r="CB1855" t="str">
            <v>T35,T37-C-3,T39,T40,T41,T43,T32,T1-C-5,T4-C-3,T4-C-4,T18,T30,T42,T42</v>
          </cell>
          <cell r="CC1855">
            <v>1</v>
          </cell>
          <cell r="CH1855">
            <v>1</v>
          </cell>
          <cell r="CM1855">
            <v>1</v>
          </cell>
          <cell r="CQ1855">
            <v>1</v>
          </cell>
          <cell r="CU1855">
            <v>1</v>
          </cell>
          <cell r="CX1855">
            <v>0</v>
          </cell>
          <cell r="CY1855">
            <v>1</v>
          </cell>
          <cell r="DB1855">
            <v>0</v>
          </cell>
          <cell r="DC1855" t="str">
            <v>Buskmure&lt;em&gt; Dasiphora fruticosa &lt;/em&gt;er en middels langlevd busk med rikelig blomstring, men trolig med begrenset frøsetting. Kjønnsforholdene i arten er noe kompliserte, noe som kan dempe krysspollinering og frøsetting. Fruktene (smånøtter) spres nokså passivt, men har potensiale for å spres med dyr. Arten er vanlig i tørre og kalde deler av Russland, Asia og Nord-Amerika, vanlig høyt opp i fjellet, ut i stepper og prærier, i Asia fra Himalaya i sør til godt inn i Arktis i nord. I Europa har den en svært oppdelt utbredelse, i hele Norden begrenset som hjemlig til alvarområder på &amp;#214:land og Gotland, der den er vanlig på grunnlendt kalkhellemark, og til de baltiske kalkøyene Dag&amp;#246: og &amp;#214:sel. Samme økologi har den i Irland, mens den er mer variert i valg av naturtyper lengre sør i Europa og i Asia og Nord-Amerika. I Europa tolkes den som en reliktart fra siste istid og tida umiddelbart etter. Arten er innført som prydplante og er enormt populær, kanskje landets mest populære hagebusk.</v>
          </cell>
          <cell r="DD1855" t="str">
            <v>&lt;p&gt;Buskmure har trolig vært dyrket siden siste halvdel av 1800-tallet, men ble først funnet forvillet mye senere, med flere funn av enkeltplanter og små, reproduserende bestander i Oslo: Tørtberg 1927 og Smestad 1932, Ak Nittedal: Glittre 1938, Op Lunner: Grua 1930, og ST Holtålen: Åsen 1929. Til at dette kanskje er Norges mest utbredte hagebusk, er den påfallende sjelden forvillet, med bare svært få og ikke langvarige forekomster i perioden 1927-1990. Etter 1990 er den blitt betydelig hyppigere og frøplanter er nå vanlig å se i flere naturtyper, noe man sjelden så tidligere. Vi vet ikke hva som har hendt: om arten har tilpasset seg (endret seg genetisk, noe som er lite tenkelig på grunn av generasjonslengden), om vi har fått innført mer spredningsdyktige biotyper (arten finnes i biotyper med tokjønnete eller funksjonelt enkjønnete blomster: de siste må det være to ulike busker av for at frøsetting skal skje), eller om norsk natur ellers har endret seg slik at spredning av arten fasiliteres. Arten er funnet i alle fylker unntatt Finnmark, men bare med få forekomster på Vestlandet og i de nordligste fylkene hvor den trolig ikke er veldig godt etablert.&lt;br/&gt;&lt;/p&gt;</v>
          </cell>
          <cell r="DE1855" t="str">
            <v>Arten er en mye brukt hagebusk, og mange av de tidligere funnene er knyttet til hageutkast og gjenstående plantninger. Det har i økende grad blitt oppdaget frøplanter i naturen, og til dels små bestander med god reproduksjon, og den forviller seg derfor nå i større grad fra beplantninger. Kanskje skyldes dette at det er flere kloner i bruk nå enn tidligere slik at frøsetting skjer lettere.</v>
          </cell>
          <cell r="DF1855" t="str">
            <v>Invasjonspotensialet er stort, med usikkerhet til moderat, som en kombinasjon av moderat median levetid og høy (til moderat) ekspansjonshastighet. Den relativt låge forvillingsgraden er derfor spesiell. Der den dukker opp som forvillet og danner bestand, blir den sjelden svært langvarig. Arten er derfor dårlig etablert i Norge. Arten har vist liten evne til å etablere seg i det som i utgangspunktet kunne antas å være den mest egnete naturtypen: grunnlendt kalkmark.</v>
          </cell>
          <cell r="DG1855" t="str">
            <v>Foreløpig er det ingen åpenbar negativ økologisk effekt knyttet til arten i Norge: den går i all hovedsak i sterkt endrede naturtyper. Buskmure som villplante foretrekker tørre, solrike steder med baserik jord. Det er derfor ikke alle steder i Norge som passer særlig godt for den. Dette er trolig årsaken til at så mange tilsynelatende etablerte delpopulasjoner bare har vart noen år. Det kan imidlertid ikke utelukkes at den kan skape problemer dersom den etablerer seg i naturtyper som ligner mer på de opprinnelige (grunnlendt kalkmark) og her kan den nok komme til å fortrenge andre arter, jfr studium gjort på &amp;#214:land (hvor arten er hjemlig) hvor kolonisering av buskmure reduserte artsrikdommen betraktelig (Rejm&amp;#225:nek &amp; Ros&amp;#233:n, 1992).</v>
          </cell>
          <cell r="DH1855" t="str">
            <v>&lt;p&gt;Buskmure vurderes til potensielt høg økologisk risiko, med usikkerhet til låg risiko, og foreløpig utelukkende på grunn av invasjonspotensialet. Ved vurderingen i 2012 ble den vurdert til låg risiko. Endringen skyldes stor økning i forekomster i naturen de siste årene, men også endret beregningsmåte for invasjonspotensial. Arten vurderes foreløpig til ikke å ha noen økologisk effekt, men dette kan endre seg dersom den kommer inn i mer egnete naturtyper, som f.eks. grunnlendt kalkmark. &lt;/p&gt;</v>
          </cell>
          <cell r="DI1855">
            <v>1</v>
          </cell>
        </row>
        <row r="1856">
          <cell r="B1856" t="str">
            <v>Dipsacus strigosus</v>
          </cell>
          <cell r="C1856" t="str">
            <v>Willd. ex Roem. &amp; Schult.</v>
          </cell>
          <cell r="D1856" t="str">
            <v>lodnekardeborre</v>
          </cell>
          <cell r="E1856">
            <v>132360</v>
          </cell>
          <cell r="F1856">
            <v>101734</v>
          </cell>
          <cell r="G1856" t="str">
            <v>ExpertGroups/Karplanter/N</v>
          </cell>
          <cell r="H1856" t="str">
            <v>Karplanter</v>
          </cell>
          <cell r="I1856" t="str">
            <v>Karplanter</v>
          </cell>
          <cell r="J1856" t="str">
            <v>AlienSpecie</v>
          </cell>
          <cell r="N1856">
            <v>2</v>
          </cell>
          <cell r="O1856" t="str">
            <v>V</v>
          </cell>
          <cell r="Q1856">
            <v>1</v>
          </cell>
          <cell r="T1856" t="str">
            <v>LO</v>
          </cell>
          <cell r="U1856">
            <v>2</v>
          </cell>
          <cell r="V1856" t="str">
            <v>2AB,1</v>
          </cell>
          <cell r="W1856" t="str">
            <v>NK</v>
          </cell>
          <cell r="X1856">
            <v>1</v>
          </cell>
          <cell r="Y1856">
            <v>1</v>
          </cell>
          <cell r="Z1856">
            <v>1</v>
          </cell>
          <cell r="AA1856">
            <v>1986</v>
          </cell>
          <cell r="AB1856" t="str">
            <v>terrestrial</v>
          </cell>
          <cell r="AD1856" t="str">
            <v>unknown</v>
          </cell>
          <cell r="AE1856" t="str">
            <v>yes</v>
          </cell>
          <cell r="AF1856" t="str">
            <v>unknown</v>
          </cell>
          <cell r="AG1856">
            <v>1996</v>
          </cell>
          <cell r="AH1856" t="str">
            <v>Ak Asker: Sem</v>
          </cell>
          <cell r="AI1856">
            <v>2</v>
          </cell>
          <cell r="AJ1856" t="str">
            <v>V</v>
          </cell>
          <cell r="AL1856">
            <v>1</v>
          </cell>
          <cell r="AM1856" t="str">
            <v>importDirect</v>
          </cell>
          <cell r="AN1856">
            <v>2</v>
          </cell>
          <cell r="AO1856" t="str">
            <v>introductionEscaped,introductionReleased</v>
          </cell>
          <cell r="AP1856" t="str">
            <v>OsA,Bu,Te</v>
          </cell>
          <cell r="AQ1856">
            <v>12</v>
          </cell>
          <cell r="AR1856">
            <v>3</v>
          </cell>
          <cell r="AS1856">
            <v>36</v>
          </cell>
          <cell r="AT1856">
            <v>10000</v>
          </cell>
          <cell r="AU1856">
            <v>72</v>
          </cell>
          <cell r="AV1856">
            <v>100</v>
          </cell>
          <cell r="AW1856" t="str">
            <v>Ingen kjent effekt</v>
          </cell>
          <cell r="AX1856" t="str">
            <v>Ingen kjent effekt</v>
          </cell>
          <cell r="BC1856" t="str">
            <v>Ingen kjent effekt</v>
          </cell>
          <cell r="BD1856" t="str">
            <v>Ingen kjent effekt</v>
          </cell>
          <cell r="BE1856" t="str">
            <v>no</v>
          </cell>
          <cell r="BF1856" t="str">
            <v>no</v>
          </cell>
          <cell r="BG1856" t="str">
            <v>V</v>
          </cell>
          <cell r="BK1856" t="str">
            <v>temperate_nemoral:Europe,Asia</v>
          </cell>
          <cell r="BM1856" t="str">
            <v>temperate_nemoral:Europe,Asia</v>
          </cell>
          <cell r="BO1856">
            <v>2</v>
          </cell>
          <cell r="BQ1856" t="str">
            <v>X</v>
          </cell>
          <cell r="BR1856" t="str">
            <v>RedListCategoryLevel</v>
          </cell>
          <cell r="BT1856">
            <v>2</v>
          </cell>
          <cell r="BV1856" t="str">
            <v>X</v>
          </cell>
          <cell r="BW1856" t="str">
            <v>SpreadYearlyIncreaseCalculatedExpansionSpeed</v>
          </cell>
          <cell r="BX1856">
            <v>76.05</v>
          </cell>
          <cell r="BY1856">
            <v>1</v>
          </cell>
          <cell r="CB1856" t="str">
            <v>T40,T43</v>
          </cell>
          <cell r="CC1856">
            <v>1</v>
          </cell>
          <cell r="CH1856">
            <v>1</v>
          </cell>
          <cell r="CM1856">
            <v>1</v>
          </cell>
          <cell r="CQ1856">
            <v>1</v>
          </cell>
          <cell r="CU1856">
            <v>1</v>
          </cell>
          <cell r="CX1856">
            <v>0</v>
          </cell>
          <cell r="CY1856">
            <v>1</v>
          </cell>
          <cell r="DB1856">
            <v>0</v>
          </cell>
          <cell r="DC1856" t="str">
            <v>Lodnekardeborre &lt;em&gt;Dipsacus strigosus &lt;/em&gt;er en toårig, storvokst urt i kardeborrefamilien. Den kommer opprinnelig fra Sørøst-Europa og Vest-Asia men har spredt seg som fremmed i deler av Mellom- og Nord-Europa. Den har frøformering.</v>
          </cell>
          <cell r="DD1856" t="str">
            <v>&lt;p&gt;Lodnekardeborre er bare funnet fem steder i Norge, men er godt etablert på i hvert fall ett, kanskje to, av disse. Den ble først funnet i Madlalia og Lima i Ro Stavanger 1986. Videre utvikling for denne forekomsten er ikke opplyst. Neste funn ble gjort på Sem i Ak Asker 1996. Her er planten trolig utsådd som del av Stefan Muraks forsøk med trekkplanter for bier, kanskje fra 1960-tallet, og her har den holdt seg med bestand (sist kontrollert 2008). I 2001 ble arten funnet i unnarennet på Vikersundbakken i Bu Modum, og den ble gjenfunnet i samme nærområde i 2012. I 2016 ble den funnet på Hydrostranda i Te Bamble. Arten reproduserer og har bestand trolig to steder i Norge (Asker og Modum), kanskje tre (Stavanger), men den innføres trolig altfor sjelden, og spres for dårlig, til at den er noen stor fare for norsk natur.&lt;/p&gt;</v>
          </cell>
          <cell r="DE1856" t="str">
            <v>Det er uklart hvordan arten har kommet inn, med unntak av forekomsten i Ak Asker: Sem som skyldes bevisst utsetting som trekkplante for bier. Ifølge Q-Bank er den "...not really appropriate as an ornamental and hardly cultivated as such", men den er trolig dyrket i et begrenset omfang likevel.</v>
          </cell>
          <cell r="DF1856" t="str">
            <v>Artens invasjonspotensial er begrenset, med usikkerhet til lavt, som en kombinasjon av begrenset (til kort) median levetid og begrenset (til lav) ekspansjonshastighet. På grunn av to nye forekomster de senere 15 årene havner den på nest-laveste nivå, men med usikkerhet nedover på grunn av begrenset datamateriale.</v>
          </cell>
          <cell r="DG1856" t="str">
            <v>Det er ingen kjente negative økologiske effekter knyttet til arten, og Q-Bank angir at den ikke er rapportert som invasiv noe sted selv om den tidvis er angitt å kunne danne store bestander (se Manual of the Alien Plants of Belgium).</v>
          </cell>
          <cell r="DH1856" t="str">
            <v>&lt;p&gt;Lodnekardeborre vurderes til lav risiko i norsk natur, med usikkerhet ned til ingen risiko, på grunn av kombinasjonen mellom et begrenset (til lavt) invasjonspotensial og ingen kjente negative økologiske effekter.&lt;/p&gt;&lt;p&gt; &lt;/p&gt;</v>
          </cell>
          <cell r="DI1856">
            <v>2</v>
          </cell>
        </row>
        <row r="1857">
          <cell r="B1857" t="str">
            <v>Doronicum columnae</v>
          </cell>
          <cell r="C1857" t="str">
            <v>Ten.</v>
          </cell>
          <cell r="D1857" t="str">
            <v>balkangullkurv</v>
          </cell>
          <cell r="E1857">
            <v>60508</v>
          </cell>
          <cell r="F1857">
            <v>100548</v>
          </cell>
          <cell r="G1857" t="str">
            <v>ExpertGroups/Karplanter/N</v>
          </cell>
          <cell r="H1857" t="str">
            <v>Karplanter</v>
          </cell>
          <cell r="I1857" t="str">
            <v>Karplanter</v>
          </cell>
          <cell r="J1857" t="str">
            <v>AlienSpecie</v>
          </cell>
          <cell r="N1857">
            <v>3</v>
          </cell>
          <cell r="Q1857">
            <v>1</v>
          </cell>
          <cell r="T1857" t="str">
            <v>LO</v>
          </cell>
          <cell r="U1857">
            <v>2</v>
          </cell>
          <cell r="V1857" t="str">
            <v>3AB,1</v>
          </cell>
          <cell r="X1857">
            <v>3</v>
          </cell>
          <cell r="Y1857">
            <v>4</v>
          </cell>
          <cell r="Z1857">
            <v>1</v>
          </cell>
          <cell r="AA1857">
            <v>1937</v>
          </cell>
          <cell r="AB1857" t="str">
            <v>terrestrial</v>
          </cell>
          <cell r="AD1857" t="str">
            <v>unknown</v>
          </cell>
          <cell r="AE1857" t="str">
            <v>yes</v>
          </cell>
          <cell r="AF1857" t="str">
            <v>unknown</v>
          </cell>
          <cell r="AG1857">
            <v>1997</v>
          </cell>
          <cell r="AH1857" t="str">
            <v>Bu Drammen: Nedre Knive, "tydelig frøforvillet"</v>
          </cell>
          <cell r="AI1857">
            <v>5</v>
          </cell>
          <cell r="AJ1857" t="str">
            <v>V</v>
          </cell>
          <cell r="AL1857">
            <v>1</v>
          </cell>
          <cell r="AM1857" t="str">
            <v>importDirect</v>
          </cell>
          <cell r="AN1857">
            <v>3</v>
          </cell>
          <cell r="AO1857" t="str">
            <v>introductionEscaped</v>
          </cell>
          <cell r="AP1857" t="str">
            <v>Øs,OsA,Op,Bu,Ve,Te,Aa,Va,Ro,Ho,Mr,St,No,Tr,Fi</v>
          </cell>
          <cell r="AQ1857">
            <v>240</v>
          </cell>
          <cell r="AR1857">
            <v>5</v>
          </cell>
          <cell r="AS1857">
            <v>1200</v>
          </cell>
          <cell r="AT1857">
            <v>290000</v>
          </cell>
          <cell r="AU1857">
            <v>3600</v>
          </cell>
          <cell r="AV1857">
            <v>60</v>
          </cell>
          <cell r="AW1857" t="str">
            <v>Ingen kjent effekt</v>
          </cell>
          <cell r="AX1857" t="str">
            <v>Ingen kjent effekt</v>
          </cell>
          <cell r="BC1857" t="str">
            <v>Ingen kjent effekt</v>
          </cell>
          <cell r="BD1857" t="str">
            <v>Ingen kjent effekt</v>
          </cell>
          <cell r="BE1857" t="str">
            <v>no</v>
          </cell>
          <cell r="BF1857" t="str">
            <v>no</v>
          </cell>
          <cell r="BK1857" t="str">
            <v>temperate_nemoral:Europe|subtropic_mediterranean:Europe</v>
          </cell>
          <cell r="BM1857" t="str">
            <v>temperate_boreal:Europe|temperate_nemoral:Europe|subtropic_mediterranean:Europe</v>
          </cell>
          <cell r="BO1857">
            <v>3</v>
          </cell>
          <cell r="BR1857" t="str">
            <v>RedListCategoryLevel</v>
          </cell>
          <cell r="BT1857">
            <v>3</v>
          </cell>
          <cell r="BW1857" t="str">
            <v>SpreadYearlyIncreaseObservations</v>
          </cell>
          <cell r="BX1857">
            <v>439</v>
          </cell>
          <cell r="BY1857">
            <v>1</v>
          </cell>
          <cell r="CB1857" t="str">
            <v>T43,T40,T35,T4,T4-C-18</v>
          </cell>
          <cell r="CC1857">
            <v>1</v>
          </cell>
          <cell r="CH1857">
            <v>1</v>
          </cell>
          <cell r="CM1857">
            <v>1</v>
          </cell>
          <cell r="CQ1857">
            <v>1</v>
          </cell>
          <cell r="CU1857">
            <v>1</v>
          </cell>
          <cell r="CX1857">
            <v>0</v>
          </cell>
          <cell r="CY1857">
            <v>1</v>
          </cell>
          <cell r="DB1857">
            <v>0</v>
          </cell>
          <cell r="DC1857" t="str">
            <v>Balkangullkorg&lt;em&gt; Doronicum columnae &lt;/em&gt;er en lågvokst, flerårig urt med frøreproduksjon og noe klonal vegetativ vekst. Fruktene har sveveapparat og kan fraktes en viss distanse med vind (kanskje 100 m eller mer). Arten kommer fra fjellstrøk i Mellom- og Sør-Europa fra Italia til Balkan og Karpatene. Den er en meget populær, tidlig blomstrende hagestaude, særlig ofte tatt i bruk de siste 40-50 år. Dette er den arten som feilaktig har vært kalt &lt;em&gt;D. orientale &lt;/em&gt;eller &lt;em&gt;D. caucasicum &lt;/em&gt;både i hager og plantesalg og blant botanikere. &lt;em&gt;Doronicum orientale &lt;/em&gt;er en Kaukasus-art som knapt er sett i norske hager de siste 50-70 år og som bare er funnet forvillet &amp;#233:n gang for lenge siden.</v>
          </cell>
          <cell r="DD1857" t="str">
            <v>&lt;p&gt;Balkangullkorg&lt;em&gt; &lt;/em&gt;er en meget populær, tidlig blomstrende hagestaude, særlig ofte tatt i bruk de siste 40-50 år. Den ble først funnet forvillet i Øf Rakkestad i 1937 og i Ak Asker i 1947, men funnfrekvensen begynte først å øke sterkt mot slutten av 1980-tallet. De siste 30 år er den blitt funnet stadig nye steder over hele landet, inkludert nord til Fi Loppa (2006). Trolig skyldes de fleste av dagens forekomster i naturen direkte utkast fra hager, men flere steder er egenformering med frø i forvillete forekomster registrert, dvs. bestandsdannelse. Spredningen og formeringen antas å fortsette og å øke.&lt;/p&gt;&lt;p&gt;&lt;br/&gt;&lt;/p&gt;</v>
          </cell>
          <cell r="DE1857" t="str">
            <v>Arten sprer seg ut fra hager, delvis gjennom hageutkast og trolig også via frøformering.</v>
          </cell>
          <cell r="DF1857" t="str">
            <v>Arten har et moderat invasjonspotensial: den skårer moderat på median levetid og har også en moderat (og jamn) ekspansjonshastighet.</v>
          </cell>
          <cell r="DG1857" t="str">
            <v>Det er ingen kjente negative økologiske effekter knyttet til arten.</v>
          </cell>
          <cell r="DH1857" t="str">
            <v>&lt;p&gt;Balkangullkorg vurderes til, låg økologisk risiko i norsk natur. Dette skyldes ene og alene et moderat invasjonspotensial: arten har ingen kjente negative økologiske effekter. Ved forrige vurderingsrunde i 2012 ble arten vurdert til potensielt høy risiko på grunn av en annen beregning for invasjonspotensial.&lt;/p&gt;</v>
          </cell>
          <cell r="DI1857">
            <v>0</v>
          </cell>
        </row>
        <row r="1858">
          <cell r="B1858" t="str">
            <v>Doronicum pardalianches</v>
          </cell>
          <cell r="C1858" t="str">
            <v>L.</v>
          </cell>
          <cell r="D1858" t="str">
            <v>hjertegullkurv</v>
          </cell>
          <cell r="E1858">
            <v>132384</v>
          </cell>
          <cell r="F1858">
            <v>100552</v>
          </cell>
          <cell r="G1858" t="str">
            <v>ExpertGroups/Karplanter/N</v>
          </cell>
          <cell r="H1858" t="str">
            <v>Karplanter</v>
          </cell>
          <cell r="I1858" t="str">
            <v>Karplanter</v>
          </cell>
          <cell r="J1858" t="str">
            <v>AlienSpecie</v>
          </cell>
          <cell r="N1858">
            <v>2</v>
          </cell>
          <cell r="Q1858">
            <v>1</v>
          </cell>
          <cell r="T1858" t="str">
            <v>LO</v>
          </cell>
          <cell r="U1858">
            <v>2</v>
          </cell>
          <cell r="V1858" t="str">
            <v>2AB,1</v>
          </cell>
          <cell r="X1858">
            <v>1</v>
          </cell>
          <cell r="Y1858">
            <v>1</v>
          </cell>
          <cell r="Z1858">
            <v>1</v>
          </cell>
          <cell r="AA1858">
            <v>1965</v>
          </cell>
          <cell r="AB1858" t="str">
            <v>terrestrial</v>
          </cell>
          <cell r="AD1858" t="str">
            <v>unknown</v>
          </cell>
          <cell r="AE1858" t="str">
            <v>yes</v>
          </cell>
          <cell r="AF1858" t="str">
            <v>unknown</v>
          </cell>
          <cell r="AI1858">
            <v>5</v>
          </cell>
          <cell r="AJ1858" t="str">
            <v>V</v>
          </cell>
          <cell r="AL1858">
            <v>1</v>
          </cell>
          <cell r="AM1858" t="str">
            <v>importDirect</v>
          </cell>
          <cell r="AN1858">
            <v>3</v>
          </cell>
          <cell r="AO1858" t="str">
            <v>introductionEscaped</v>
          </cell>
          <cell r="AP1858" t="str">
            <v>Øs,OsA,Ve,Aa,Va,Ro,Sf,St,Nt,No,Tr</v>
          </cell>
          <cell r="AQ1858">
            <v>40</v>
          </cell>
          <cell r="AR1858">
            <v>4</v>
          </cell>
          <cell r="AS1858">
            <v>160</v>
          </cell>
          <cell r="AT1858">
            <v>240000</v>
          </cell>
          <cell r="AU1858">
            <v>320</v>
          </cell>
          <cell r="AV1858">
            <v>90</v>
          </cell>
          <cell r="AW1858" t="str">
            <v>Ingen kjent effekt</v>
          </cell>
          <cell r="AX1858" t="str">
            <v>Ingen kjent effekt</v>
          </cell>
          <cell r="BC1858" t="str">
            <v>Ingen kjent effekt</v>
          </cell>
          <cell r="BD1858" t="str">
            <v>Ingen kjent effekt</v>
          </cell>
          <cell r="BE1858" t="str">
            <v>no</v>
          </cell>
          <cell r="BF1858" t="str">
            <v>no</v>
          </cell>
          <cell r="BK1858" t="str">
            <v>temperate_nemoral:Europe</v>
          </cell>
          <cell r="BM1858" t="str">
            <v>temperate_boreal:Europe|temperate_nemoral:Europe</v>
          </cell>
          <cell r="BO1858">
            <v>2</v>
          </cell>
          <cell r="BR1858" t="str">
            <v>RedListCategoryLevel</v>
          </cell>
          <cell r="BT1858">
            <v>2</v>
          </cell>
          <cell r="BW1858" t="str">
            <v>SpreadYearlyIncreaseCalculatedExpansionSpeed</v>
          </cell>
          <cell r="BX1858">
            <v>157.80000000000001</v>
          </cell>
          <cell r="BY1858">
            <v>1</v>
          </cell>
          <cell r="CB1858" t="str">
            <v>T35,T37,T40,T43</v>
          </cell>
          <cell r="CC1858">
            <v>1</v>
          </cell>
          <cell r="CH1858">
            <v>1</v>
          </cell>
          <cell r="CM1858">
            <v>1</v>
          </cell>
          <cell r="CQ1858">
            <v>1</v>
          </cell>
          <cell r="CU1858">
            <v>1</v>
          </cell>
          <cell r="CX1858">
            <v>0</v>
          </cell>
          <cell r="CY1858">
            <v>1</v>
          </cell>
          <cell r="DB1858">
            <v>0</v>
          </cell>
          <cell r="DC1858" t="str">
            <v>Hjertegullkorg &lt;em&gt;Doronicum pardalianches&lt;/em&gt; er en flerårig urt fra Vest- og Mellom-Europa som dyrkes som prydplante. Den formerer seg seksuelt med vindspredte frø og danner små kloner ved vegetativ vekst.</v>
          </cell>
          <cell r="DD1858" t="str">
            <v>&lt;p&gt;Hjertegullkorg er en nokså vanlig hagestaude som er funnet utenfor hager med 15 forekomster ganger i perioden 1965-2016, og med nesten alle funn etter 2000. Funnene utgjør ikke noe mønster, spredt over 11 fylker nord til Troms. Det er ikke dokumentert eller sannsynliggjort effektiv reproduksjon i naturen, sjøl om den setter frukt i hager. De fleste forekomstene kan skyldes direkte hageutkast. Arten har nok potensial for å reprodusere i Norge, men det er uklart hvor og i hvilken utstrekning den kommer til å dukke opp i framtida. Den dyrkes imidlertid såpass mye at det kommer til mange forekomster fra hageutkast.&lt;/p&gt;</v>
          </cell>
          <cell r="DE1858" t="str">
            <v>Arten ser ut til i hovedsak å ha spredt seg direkte med hageutkast, men noen av funnene kan skyldes frøspredning. Det er ikke noe som tyder på at den er i gang med noen effektiv reproduksjon og bestandsdannelse på noen av forekomstene.</v>
          </cell>
          <cell r="DF1858" t="str">
            <v>Invasjonspotensialet til arten er moderat, med usikkerhet ned til begrenset, som en kombinasjon av begrenset median levetid og begrenset ekspansjonshastighet. Det er noe vanskelig å vurdere hva som vil skje med forekomstene framover: de ser foreløpig ikke ut til å gjøre mye av seg.</v>
          </cell>
          <cell r="DG1858" t="str">
            <v>Det er ingen kjente negative økologiske effekter knyttet til arten.</v>
          </cell>
          <cell r="DH1858" t="str">
            <v>&lt;p&gt;Hjertegullkort vurderes til lav risiko i norsk natur på grunn av en kombinasjon mellom et moderat (til begrenset) invasjonspotensial, lite seksuell reproduksjon, og ingen kjente negative økologiske effekter. Ved forrige vurderingsrunde i 2012 ble arten vurdert til ingen kjent risiko. Det har tilkommet noen nye funn siden den gang, men vi er fortsatt usikre på hvor stabile disse forekomstene er.&lt;/p&gt;&lt;p&gt;&lt;br/&gt;&lt;/p&gt;</v>
          </cell>
          <cell r="DI1858">
            <v>0</v>
          </cell>
        </row>
        <row r="1859">
          <cell r="B1859" t="str">
            <v>Draba nemorosa</v>
          </cell>
          <cell r="C1859" t="str">
            <v>L.</v>
          </cell>
          <cell r="D1859" t="str">
            <v>veirublom</v>
          </cell>
          <cell r="E1859">
            <v>61162</v>
          </cell>
          <cell r="F1859">
            <v>101202</v>
          </cell>
          <cell r="G1859" t="str">
            <v>ExpertGroups/Karplanter/N</v>
          </cell>
          <cell r="H1859" t="str">
            <v>Karplanter</v>
          </cell>
          <cell r="I1859" t="str">
            <v>Karplanter</v>
          </cell>
          <cell r="J1859" t="str">
            <v>AlienSpecie</v>
          </cell>
          <cell r="N1859">
            <v>3</v>
          </cell>
          <cell r="Q1859">
            <v>1</v>
          </cell>
          <cell r="T1859" t="str">
            <v>LO</v>
          </cell>
          <cell r="U1859">
            <v>2</v>
          </cell>
          <cell r="V1859" t="str">
            <v>3AB,1</v>
          </cell>
          <cell r="X1859">
            <v>3</v>
          </cell>
          <cell r="Y1859">
            <v>4</v>
          </cell>
          <cell r="Z1859">
            <v>1</v>
          </cell>
          <cell r="AA1859">
            <v>1828</v>
          </cell>
          <cell r="AB1859" t="str">
            <v>terrestrial</v>
          </cell>
          <cell r="AD1859" t="str">
            <v>origin</v>
          </cell>
          <cell r="AE1859" t="str">
            <v>yes</v>
          </cell>
          <cell r="AF1859" t="str">
            <v>unknown</v>
          </cell>
          <cell r="AG1859">
            <v>1828</v>
          </cell>
          <cell r="AH1859" t="str">
            <v>Bu Kongsberg: Kongsberg</v>
          </cell>
          <cell r="AI1859">
            <v>1</v>
          </cell>
          <cell r="AJ1859" t="str">
            <v>V</v>
          </cell>
          <cell r="AN1859">
            <v>5</v>
          </cell>
          <cell r="AO1859" t="str">
            <v>introductionStowaway,introductionTransportpollution,spreadNaturalDispersal,spreadStowaway</v>
          </cell>
          <cell r="AP1859" t="str">
            <v>OsA,He,Op,Bu,Ve,Te</v>
          </cell>
          <cell r="AQ1859">
            <v>250</v>
          </cell>
          <cell r="AR1859">
            <v>5</v>
          </cell>
          <cell r="AS1859">
            <v>1250</v>
          </cell>
          <cell r="AT1859">
            <v>31000</v>
          </cell>
          <cell r="AU1859">
            <v>1250</v>
          </cell>
          <cell r="AV1859">
            <v>70</v>
          </cell>
          <cell r="AW1859" t="str">
            <v>Ingen kjent effekt</v>
          </cell>
          <cell r="AX1859" t="str">
            <v>Ingen kjent effekt</v>
          </cell>
          <cell r="BC1859" t="str">
            <v>Ingen kjent effekt</v>
          </cell>
          <cell r="BD1859" t="str">
            <v>Ingen kjent effekt</v>
          </cell>
          <cell r="BE1859" t="str">
            <v>no</v>
          </cell>
          <cell r="BF1859" t="str">
            <v>no</v>
          </cell>
          <cell r="BG1859" t="str">
            <v>V</v>
          </cell>
          <cell r="BK1859" t="str">
            <v>temperate_boreal:Europe,Asia,NorthAndCentralAmerica|temperate_nemoral:Europe,Asia,NorthAndCentralAmerica</v>
          </cell>
          <cell r="BM1859" t="str">
            <v>temperate_boreal:Europe,Asia,NorthAndCentralAmerica|temperate_nemoral:Europe,Asia,NorthAndCentralAmerica</v>
          </cell>
          <cell r="BO1859">
            <v>3</v>
          </cell>
          <cell r="BR1859" t="str">
            <v>RedListCategoryLevel</v>
          </cell>
          <cell r="BT1859">
            <v>3</v>
          </cell>
          <cell r="BW1859" t="str">
            <v>SpreadYearlyIncreaseCalculatedExpansionSpeed</v>
          </cell>
          <cell r="BX1859">
            <v>402.88</v>
          </cell>
          <cell r="BY1859">
            <v>1</v>
          </cell>
          <cell r="CB1859" t="str">
            <v>T45,T43,T42,T41,T40,T35,T37,T32</v>
          </cell>
          <cell r="CC1859">
            <v>1</v>
          </cell>
          <cell r="CH1859">
            <v>1</v>
          </cell>
          <cell r="CM1859">
            <v>1</v>
          </cell>
          <cell r="CQ1859">
            <v>1</v>
          </cell>
          <cell r="CU1859">
            <v>1</v>
          </cell>
          <cell r="CX1859">
            <v>0</v>
          </cell>
          <cell r="CY1859">
            <v>1</v>
          </cell>
          <cell r="DB1859">
            <v>0</v>
          </cell>
          <cell r="DC1859" t="str">
            <v>Veirublom &lt;i&gt;Draba nemorosa&lt;/i&gt; er en kortlevd ettårig art, dvs. at den visner ned igjen tidlig i sesongen etter å ha satt en mengde frø. Frøene spres passivt, men det ser ut som om de lett følger med transporter, folk og dyr. Arten er vidt utbredt i boreale og tempererte soner i Øst-Europa, Nord-Asia og Nord-Amerika.</v>
          </cell>
          <cell r="DD1859" t="str">
            <v>&lt;p&gt;Veirublom synes å ha kommet inn i Norge først i Bu Kongsberg, trolig med transporter eller grasfrø fra Tyskland eller Danmark. Første funn der er fra 1828 og neste fra 1878 (Blytt 1874 skriver at arten ikke er gjenfunnet i Kongsberg). Dette tyder på en langvarig kryptisk eksistens, muligens delvis som frøbank. Siden ble arten funnet jamt i Kongsberg by fram til 1940, dvs. at denne delbestanden hadde minst 112 generasjoner. Første funn utenfor Kongsberg ble gjort i Oslo i 1882 på en typisk ballastplass: vollene ved Akershus festning. Disse to stedene - Kongsberg og Oslo - synes å ha vært sentra for den videre spredningen i Norge. Arten har siden vært permanent til stede, men i svært langsom spredning, fram til 1980, med stabile forekomster i Kongsberg-området og Numedal og på Rognstranda i Te Bamble og mindre stabile (men kanskje med frøbank) i Oslo. En tredobling av kjente forekomster fra perioden 1961-1980 til perioden 1981-2000 er fiktiv ettersom den skyldes et spesielt kulturmarksprosjekt i Buskerud, der arten ble funnet i store mengder på over 20 nye lokaliteter i Numedal. Den hadde sikkert stått der i årtier (kanskje over 100 år). Fra 1992 (eller kanskje allerede 1982) har arten også etablert seg oppover Gudbrandsdalen. Den er i noe spredning videre i norsk natur.&lt;/p&gt;</v>
          </cell>
          <cell r="DE1859" t="str">
            <v>Arten har trolig opprinnelig kommet inn med grasfrø og ballastjord (på ulike steder). Den senere spredningen synes helt å skyldes innenlands prosesser, inkludert spredning med transportmidler, folk og dyr.</v>
          </cell>
          <cell r="DF1859" t="str">
            <v>Arten har et moderat invasjonspotensiale, i en kombinasjon av moderat lang median levetid og moderat ekspansjonshastighet.</v>
          </cell>
          <cell r="DG1859" t="str">
            <v>Arten går inn i en rekke friske til tørre kulturmarktyper, også tradisjonelle slåtteenger og grasmark på grunnlende, men har ingen påvisbar negativ effekt.</v>
          </cell>
          <cell r="DH1859" t="str">
            <v>&lt;p&gt;Veirublom vurderes til lav økologisk risiko i norsk natur, men dette skyldes ene og alene invasjonspotensialet. Arten har ingen kjente eller forventede negative økologiske effekter. Arten ble ved forrige vurderingsrunde i 2012 vurdert til potensielt høg risiko. Endringen skyldes trolig endret beregningsmåte for invasjonspotensial.&lt;/p&gt;</v>
          </cell>
          <cell r="DI1859">
            <v>0</v>
          </cell>
        </row>
        <row r="1860">
          <cell r="B1860" t="str">
            <v>Erucastrum gallicum</v>
          </cell>
          <cell r="C1860" t="str">
            <v>(Willd.) O.E.Schulz</v>
          </cell>
          <cell r="D1860" t="str">
            <v>svinesennep</v>
          </cell>
          <cell r="E1860">
            <v>133086</v>
          </cell>
          <cell r="F1860">
            <v>101216</v>
          </cell>
          <cell r="G1860" t="str">
            <v>ExpertGroups/Karplanter/N</v>
          </cell>
          <cell r="H1860" t="str">
            <v>Karplanter</v>
          </cell>
          <cell r="I1860" t="str">
            <v>Karplanter</v>
          </cell>
          <cell r="J1860" t="str">
            <v>AlienSpecie</v>
          </cell>
          <cell r="N1860">
            <v>2</v>
          </cell>
          <cell r="O1860" t="str">
            <v>V</v>
          </cell>
          <cell r="Q1860">
            <v>1</v>
          </cell>
          <cell r="T1860" t="str">
            <v>LO</v>
          </cell>
          <cell r="U1860">
            <v>2</v>
          </cell>
          <cell r="V1860" t="str">
            <v>2AB,1</v>
          </cell>
          <cell r="W1860" t="str">
            <v>NK</v>
          </cell>
          <cell r="X1860">
            <v>1</v>
          </cell>
          <cell r="Y1860">
            <v>1</v>
          </cell>
          <cell r="Z1860">
            <v>1</v>
          </cell>
          <cell r="AA1860">
            <v>1862</v>
          </cell>
          <cell r="AB1860" t="str">
            <v>terrestrial</v>
          </cell>
          <cell r="AD1860" t="str">
            <v>origin,unknown</v>
          </cell>
          <cell r="AE1860" t="str">
            <v>yes</v>
          </cell>
          <cell r="AF1860" t="str">
            <v>unknown</v>
          </cell>
          <cell r="AG1860">
            <v>1904</v>
          </cell>
          <cell r="AH1860" t="str">
            <v>Oslo: Gyldenløves gt.</v>
          </cell>
          <cell r="AI1860">
            <v>1</v>
          </cell>
          <cell r="AJ1860" t="str">
            <v>V</v>
          </cell>
          <cell r="AN1860">
            <v>4</v>
          </cell>
          <cell r="AO1860" t="str">
            <v>introductionTransportpollution,introductionStowaway,spreadNaturalDispersal</v>
          </cell>
          <cell r="AP1860" t="str">
            <v>Øs,OsA,Bu</v>
          </cell>
          <cell r="AQ1860">
            <v>44</v>
          </cell>
          <cell r="AR1860">
            <v>2</v>
          </cell>
          <cell r="AS1860">
            <v>88</v>
          </cell>
          <cell r="AT1860">
            <v>2300</v>
          </cell>
          <cell r="AU1860">
            <v>88</v>
          </cell>
          <cell r="AV1860">
            <v>100</v>
          </cell>
          <cell r="AW1860" t="str">
            <v>Ingen kjent effekt</v>
          </cell>
          <cell r="AX1860" t="str">
            <v>Ingen kjent effekt</v>
          </cell>
          <cell r="BC1860" t="str">
            <v>Ingen kjent effekt</v>
          </cell>
          <cell r="BD1860" t="str">
            <v>Ingen kjent effekt</v>
          </cell>
          <cell r="BE1860" t="str">
            <v>no</v>
          </cell>
          <cell r="BF1860" t="str">
            <v>no</v>
          </cell>
          <cell r="BG1860" t="str">
            <v>V</v>
          </cell>
          <cell r="BK1860" t="str">
            <v>temperate_nemoral:Europe|subtropic_mediterranean:Europe</v>
          </cell>
          <cell r="BM1860" t="str">
            <v>temperate_nemoral:Europe,Asia,NorthAndCentralAmerica|subtropic_mediterranean:Europe</v>
          </cell>
          <cell r="BO1860">
            <v>2</v>
          </cell>
          <cell r="BR1860" t="str">
            <v>RedListCategoryLevel</v>
          </cell>
          <cell r="BT1860">
            <v>2</v>
          </cell>
          <cell r="BV1860" t="str">
            <v>X</v>
          </cell>
          <cell r="BW1860" t="str">
            <v>SpreadYearlyIncreaseCalculatedExpansionSpeed</v>
          </cell>
          <cell r="BX1860">
            <v>106.28</v>
          </cell>
          <cell r="BY1860">
            <v>1</v>
          </cell>
          <cell r="CB1860" t="str">
            <v>T35,T37,T43,T39</v>
          </cell>
          <cell r="CC1860">
            <v>1</v>
          </cell>
          <cell r="CH1860">
            <v>1</v>
          </cell>
          <cell r="CM1860">
            <v>1</v>
          </cell>
          <cell r="CQ1860">
            <v>1</v>
          </cell>
          <cell r="CU1860">
            <v>1</v>
          </cell>
          <cell r="CX1860">
            <v>0</v>
          </cell>
          <cell r="CY1860">
            <v>1</v>
          </cell>
          <cell r="DB1860">
            <v>0</v>
          </cell>
          <cell r="DC1860" t="str">
            <v>Svinesennep &lt;em&gt;Erucastrum gallicum &lt;/em&gt;er en ettårig urt fra Mellom- og Sørvest-Europa. Den har god frøformering, også hos oss.</v>
          </cell>
          <cell r="DD1860" t="str">
            <v>&lt;p&gt;Arten er kommet inn på flere vis. De fleste tidlige funnene (før 1920) er på grasmark, bare ett på ballastjord. I tidlig tid kan arten hovedsakelig ha kommet inn med utenlandsk grasfrø. Etter 1920 er det også mange funn ved møller og der mølleavfall er blitt brukt som hønsef&amp;#244:r eller gjødsel. Arten økte jamt fram til en topp i perioden 1961-1980 for deretter å falle sterkt, ned til samme nivå som rundt 1920. En hypotese kan være at bestanden jamt tok seg opp så lenge det skjedde import med korn og såfrø, men at bestanden ikke var "bærekraftig" når den ikke lengre ble støttet av import. Fra begynnelsen av har Oslo vært sentrum for den norske utbredelsen, stort sett med rundt 50 % eller mer av landets samlete forekomster i hver undersøkt epoke. Idag er arten fullt stabil bare som byugras i indre deler av Oslo by og semi-stabil i Østfold og Drammen.&lt;/p&gt;</v>
          </cell>
          <cell r="DE1860" t="str">
            <v>Arten er kommet inn som forurensning med grasfrø og korn, med ballastjord og kanskje med gartnerivarer. Den har liten videre egenspredning.&lt;br/&gt;</v>
          </cell>
          <cell r="DF1860" t="str">
            <v>Invasjonspotensialet er begrenset, med usikkerhet til lite, som en kombinasjon av begrenset median levetid, men begrenset (til låg) ekspansjonshastighet. Arten har et lite forekomstareal (som semi-stabil), og sjøl om det er relativt mange nye funn de siste 16 årene, er det ikke mange av disse som fører til nye, semi-stabile forekomster. Ekspansjonshastigheten er i beste fall moderat i senere år: på lengre sikt har arten hatt tilbakegang.</v>
          </cell>
          <cell r="DG1860" t="str">
            <v>Ingen kjent negativ økologisk effekt er knyttet til arten.</v>
          </cell>
          <cell r="DH1860" t="str">
            <v>&lt;p&gt;Svinesennep vurderes til låg økologisk risiko, med usikkerhet til ingen kjent økologisk risiko, og utelukkende på grunn av invasjonspotensialet. Arten har semi-stabil forekomst i Norge (frøreproduksjon), men den har gått tilbake fra en topp rundt 1960-1980 til noen få populasjoner i dag.&lt;/p&gt;</v>
          </cell>
          <cell r="DI1860">
            <v>0</v>
          </cell>
        </row>
        <row r="1861">
          <cell r="B1861" t="str">
            <v>Eryngium giganteum</v>
          </cell>
          <cell r="C1861" t="str">
            <v>M.Bieb.</v>
          </cell>
          <cell r="D1861" t="str">
            <v>kjempestikle</v>
          </cell>
          <cell r="E1861">
            <v>60281</v>
          </cell>
          <cell r="F1861">
            <v>100321</v>
          </cell>
          <cell r="G1861" t="str">
            <v>ExpertGroups/Karplanter/N</v>
          </cell>
          <cell r="H1861" t="str">
            <v>Karplanter</v>
          </cell>
          <cell r="I1861" t="str">
            <v>Karplanter</v>
          </cell>
          <cell r="J1861" t="str">
            <v>AlienSpecie</v>
          </cell>
          <cell r="N1861">
            <v>2</v>
          </cell>
          <cell r="P1861" t="str">
            <v>V</v>
          </cell>
          <cell r="Q1861">
            <v>1</v>
          </cell>
          <cell r="T1861" t="str">
            <v>LO</v>
          </cell>
          <cell r="U1861">
            <v>2</v>
          </cell>
          <cell r="V1861" t="str">
            <v>2AB,1</v>
          </cell>
          <cell r="X1861">
            <v>3</v>
          </cell>
          <cell r="Y1861">
            <v>4</v>
          </cell>
          <cell r="Z1861">
            <v>1</v>
          </cell>
          <cell r="AA1861">
            <v>1957</v>
          </cell>
          <cell r="AB1861" t="str">
            <v>terrestrial</v>
          </cell>
          <cell r="AD1861" t="str">
            <v>unknown</v>
          </cell>
          <cell r="AE1861" t="str">
            <v>yes</v>
          </cell>
          <cell r="AF1861" t="str">
            <v>unknown</v>
          </cell>
          <cell r="AG1861">
            <v>1991</v>
          </cell>
          <cell r="AH1861" t="str">
            <v>Ak Asker: Sem</v>
          </cell>
          <cell r="AI1861">
            <v>2</v>
          </cell>
          <cell r="AJ1861" t="str">
            <v>V</v>
          </cell>
          <cell r="AL1861">
            <v>1</v>
          </cell>
          <cell r="AM1861" t="str">
            <v>importDirect</v>
          </cell>
          <cell r="AN1861">
            <v>3</v>
          </cell>
          <cell r="AO1861" t="str">
            <v>introductionReleased,spreadStowaway,introductionEscaped</v>
          </cell>
          <cell r="AP1861" t="str">
            <v>OsA,Bu</v>
          </cell>
          <cell r="AQ1861">
            <v>24</v>
          </cell>
          <cell r="AR1861">
            <v>3</v>
          </cell>
          <cell r="AS1861">
            <v>72</v>
          </cell>
          <cell r="AT1861">
            <v>100</v>
          </cell>
          <cell r="AU1861">
            <v>216</v>
          </cell>
          <cell r="AV1861">
            <v>60</v>
          </cell>
          <cell r="AW1861" t="str">
            <v>Ingen kjent effekt</v>
          </cell>
          <cell r="AX1861" t="str">
            <v>Ingen kjent effekt</v>
          </cell>
          <cell r="BC1861" t="str">
            <v>Ingen kjent effekt</v>
          </cell>
          <cell r="BD1861" t="str">
            <v>Ingen kjent effekt</v>
          </cell>
          <cell r="BE1861" t="str">
            <v>no</v>
          </cell>
          <cell r="BF1861" t="str">
            <v>no</v>
          </cell>
          <cell r="BG1861" t="str">
            <v>V</v>
          </cell>
          <cell r="BK1861" t="str">
            <v>temperate_nemoral:Europe,Asia</v>
          </cell>
          <cell r="BM1861" t="str">
            <v>temperate_nemoral:Europe,Asia</v>
          </cell>
          <cell r="BO1861">
            <v>2</v>
          </cell>
          <cell r="BP1861" t="str">
            <v>X</v>
          </cell>
          <cell r="BR1861" t="str">
            <v>RedListCategoryLevel</v>
          </cell>
          <cell r="BT1861">
            <v>2</v>
          </cell>
          <cell r="BW1861" t="str">
            <v>SpreadYearlyIncreaseObservations</v>
          </cell>
          <cell r="BX1861">
            <v>84</v>
          </cell>
          <cell r="BY1861">
            <v>1</v>
          </cell>
          <cell r="CB1861" t="str">
            <v>T4-C-4,T4-C-3,T40</v>
          </cell>
          <cell r="CC1861">
            <v>1</v>
          </cell>
          <cell r="CH1861">
            <v>1</v>
          </cell>
          <cell r="CM1861">
            <v>1</v>
          </cell>
          <cell r="CQ1861">
            <v>1</v>
          </cell>
          <cell r="CU1861">
            <v>1</v>
          </cell>
          <cell r="CX1861">
            <v>0</v>
          </cell>
          <cell r="CY1861">
            <v>1</v>
          </cell>
          <cell r="DB1861">
            <v>0</v>
          </cell>
          <cell r="DC1861" t="str">
            <v>Kjempestikle &lt;em&gt;Eryngium giganteum &lt;/em&gt;er en storvokst (1-2 m) urt fra Kaukasus. Arten er toårig med meget effektiv frøreproduksjon. Fruktene spres med dyr (og folk), trolig også med luftstrømmer langs veier. Arten er spektakulær (høg, sølvskimrende, utmerket som dekorativ tørrplante), men ekstremt tornete.</v>
          </cell>
          <cell r="DD1861" t="str">
            <v>&lt;p&gt;Kjempestikle er trolig kommet inn både som hageplante (til bruk i tørrbuketter) og som trekkplante for bier. Arten formerer seg godt i Norge og er foreløpig i ekspansjon i området Ak Asker - Bu Lier. Den ble observert i hage i Ak Asker i 1957 og med forvillete bestander i samme kommune i 1991, fra 1996 også i Bu Lier.&lt;/p&gt;</v>
          </cell>
          <cell r="DE1861" t="str">
            <v>Arten er innført som hageplante og/eller som trekkplante for bier. Spredning skjer med med kjøretøyer langs veier.</v>
          </cell>
          <cell r="DF1861" t="str">
            <v>Arten har et begrenset invasjonspotensial, med usikkerthet til moderat, som en kombinasjon av begrenset (til moderat) median levetid og begrenset ekspansjonshastighet. Arten har foreløpig ikke noe stort forekomstareal, men er i tydelig økning, kanskje noe raskere enn analysemetodene kan fange opp.</v>
          </cell>
          <cell r="DG1861" t="str">
            <v>Ingen kjent negativ økologisk effekt er knyttet til arten foreløpig, men dersom denne arten kommer inn på beitemark, kan dette endre seg. På grunn av tornene vil den ikke bli beitet, og de tornete stenglene sitter også på over vinteren og langt inn i neste sesong som tørre.</v>
          </cell>
          <cell r="DH1861" t="str">
            <v>&lt;p&gt;Kjempestikle vurderes foreløpig til låg økologisk risiko. Arten kan ha blitt innført bare &amp;#233:n gang, i forbindelse med Stefan Muraks forsøk med honningplanter på Sem i Ak Asker (kanskje på 1950-tallet). Alle kjente norske forekomster kan ha sitt opphav herfra. Men vi heller til at det er flere innførsler, også som hageplante. Foreløpig inntar den hovedsakelig skrotemark i vid betydning, men er også funnet i lågurtskog og kalklågurtskog. Den forventes å ekspandere ytterligere, men det er uvisst om den har noe potensial i mindre berørte norske naturtyper. Dette er en art der vi ikke kan forutse negative effekter, men som har egenskaper som gjør at den bør overvåkes med tanke på økologisk risiko. Endringen fra forrige vurderingsrunde i 2012 hvor den ble vurdert til potensielt høg risiko skyldes endringer i beregning for invasjonspotensial.&lt;br/&gt;&lt;/p&gt;</v>
          </cell>
          <cell r="DI1861">
            <v>0</v>
          </cell>
        </row>
        <row r="1862">
          <cell r="B1862" t="str">
            <v>Euonymus latifolius</v>
          </cell>
          <cell r="C1862" t="str">
            <v>(L.) Mill.</v>
          </cell>
          <cell r="D1862" t="str">
            <v>alpespolebusk</v>
          </cell>
          <cell r="E1862">
            <v>61614</v>
          </cell>
          <cell r="F1862">
            <v>101654</v>
          </cell>
          <cell r="G1862" t="str">
            <v>ExpertGroups/Karplanter/N</v>
          </cell>
          <cell r="H1862" t="str">
            <v>Karplanter</v>
          </cell>
          <cell r="I1862" t="str">
            <v>Karplanter</v>
          </cell>
          <cell r="J1862" t="str">
            <v>AlienSpecie</v>
          </cell>
          <cell r="N1862">
            <v>2</v>
          </cell>
          <cell r="Q1862">
            <v>1</v>
          </cell>
          <cell r="T1862" t="str">
            <v>LO</v>
          </cell>
          <cell r="U1862">
            <v>2</v>
          </cell>
          <cell r="V1862" t="str">
            <v>2AB,1</v>
          </cell>
          <cell r="X1862">
            <v>1</v>
          </cell>
          <cell r="Y1862">
            <v>1</v>
          </cell>
          <cell r="Z1862">
            <v>1</v>
          </cell>
          <cell r="AA1862">
            <v>1935</v>
          </cell>
          <cell r="AB1862" t="str">
            <v>terrestrial</v>
          </cell>
          <cell r="AD1862" t="str">
            <v>unknown</v>
          </cell>
          <cell r="AE1862" t="str">
            <v>yes</v>
          </cell>
          <cell r="AF1862" t="str">
            <v>unknown</v>
          </cell>
          <cell r="AG1862">
            <v>1935</v>
          </cell>
          <cell r="AH1862" t="str">
            <v>Oslo: Bekkelaget</v>
          </cell>
          <cell r="AI1862">
            <v>15</v>
          </cell>
          <cell r="AJ1862" t="str">
            <v>V</v>
          </cell>
          <cell r="AL1862">
            <v>1</v>
          </cell>
          <cell r="AM1862" t="str">
            <v>importDirect</v>
          </cell>
          <cell r="AN1862">
            <v>1</v>
          </cell>
          <cell r="AO1862" t="str">
            <v>introductionEscaped</v>
          </cell>
          <cell r="AP1862" t="str">
            <v>OsA,He,Ve,Aa,Sf</v>
          </cell>
          <cell r="AQ1862">
            <v>12</v>
          </cell>
          <cell r="AR1862">
            <v>3</v>
          </cell>
          <cell r="AS1862">
            <v>36</v>
          </cell>
          <cell r="AT1862">
            <v>35200</v>
          </cell>
          <cell r="AU1862">
            <v>72</v>
          </cell>
          <cell r="AV1862">
            <v>50</v>
          </cell>
          <cell r="AW1862" t="str">
            <v>Ingen kjent effekt</v>
          </cell>
          <cell r="AX1862" t="str">
            <v>Ingen kjent effekt</v>
          </cell>
          <cell r="BC1862" t="str">
            <v>Ingen kjent effekt</v>
          </cell>
          <cell r="BD1862" t="str">
            <v>Ingen kjent effekt</v>
          </cell>
          <cell r="BE1862" t="str">
            <v>no</v>
          </cell>
          <cell r="BF1862" t="str">
            <v>no</v>
          </cell>
          <cell r="BG1862" t="str">
            <v>V</v>
          </cell>
          <cell r="BK1862" t="str">
            <v>temperate_nemoral:Europe,Asia|subtropic_mediterranean:Europe</v>
          </cell>
          <cell r="BM1862" t="str">
            <v>temperate_nemoral:Europe,Asia|subtropic_mediterranean:Europe</v>
          </cell>
          <cell r="BO1862">
            <v>2</v>
          </cell>
          <cell r="BR1862" t="str">
            <v>RedListCategoryLevel</v>
          </cell>
          <cell r="BT1862">
            <v>2</v>
          </cell>
          <cell r="BW1862" t="str">
            <v>SpreadYearlyIncreaseCalculatedExpansionSpeed</v>
          </cell>
          <cell r="BX1862">
            <v>85.68</v>
          </cell>
          <cell r="BY1862">
            <v>1</v>
          </cell>
          <cell r="CB1862" t="str">
            <v>T4,T43</v>
          </cell>
          <cell r="CC1862">
            <v>1</v>
          </cell>
          <cell r="CH1862">
            <v>1</v>
          </cell>
          <cell r="CM1862">
            <v>1</v>
          </cell>
          <cell r="CQ1862">
            <v>1</v>
          </cell>
          <cell r="CU1862">
            <v>1</v>
          </cell>
          <cell r="CX1862">
            <v>0</v>
          </cell>
          <cell r="CY1862">
            <v>1</v>
          </cell>
          <cell r="DB1862">
            <v>0</v>
          </cell>
          <cell r="DC1862" t="str">
            <v>Alpespolebusk &lt;em&gt;Euonymus latifolius &lt;/em&gt;er en nokså langlevd busk fra sørlige Mellom-Europa og Sør-Europa. Den formerer seg med frø som er tilpasset spredning med fugl. Den frøreproduserer i Norge i dag og kan potensielt danne bestander. Arten er ennå ikke fullt etablert i norsk natur.</v>
          </cell>
          <cell r="DD1862" t="str">
            <v>&lt;p&gt;Fem forekomster er registrert, en av dem uten dokumentasjon for fortsatt eksistens (Oslo: Bekkelaget "tils. vill i hagen til Skogstua" 1935), de fire andre trolig intakte, men uten dokumentasjon på effektiv reproduksjon i naturen: He Stange: Simensrudveien, Vf Sandefjord: Marumskogen, AA Tvedestrand: Nes verk, og SF Luster: Munthehuset.&lt;/p&gt;</v>
          </cell>
          <cell r="DE1862" t="str">
            <v>Arten er innført som hagebusk og sprer seg fra hager med fugl som spiser frøene.</v>
          </cell>
          <cell r="DF1862" t="str">
            <v>Invasjonspotensialet er begrenset, som en kombinasjon av begrenset median levetid og begrenset ekspansjonshastighet. Arten har få forekomster.</v>
          </cell>
          <cell r="DG1862" t="str">
            <v>Ingen kjent negativ økologisk effekt er knyttet til arten.</v>
          </cell>
          <cell r="DH1862" t="str">
            <v>&lt;p&gt;Alpespolebusk vurderes til låg økologisk risiko. Den kan reprodusere (frø) i Norge, men har foreløpig ingen dokumentert reproduserende bestand i norsk natur. Den ekspanderer lite.&lt;/p&gt;</v>
          </cell>
          <cell r="DI1862">
            <v>0</v>
          </cell>
        </row>
        <row r="1863">
          <cell r="B1863" t="str">
            <v>Euphorbia cyparissias</v>
          </cell>
          <cell r="C1863" t="str">
            <v>L.</v>
          </cell>
          <cell r="D1863" t="str">
            <v>sypressvortemelk</v>
          </cell>
          <cell r="E1863">
            <v>62723</v>
          </cell>
          <cell r="F1863">
            <v>102763</v>
          </cell>
          <cell r="G1863" t="str">
            <v>ExpertGroups/Karplanter/N</v>
          </cell>
          <cell r="H1863" t="str">
            <v>Karplanter</v>
          </cell>
          <cell r="I1863" t="str">
            <v>Karplanter</v>
          </cell>
          <cell r="J1863" t="str">
            <v>AlienSpecie</v>
          </cell>
          <cell r="N1863">
            <v>4</v>
          </cell>
          <cell r="Q1863">
            <v>2</v>
          </cell>
          <cell r="R1863" t="str">
            <v>V</v>
          </cell>
          <cell r="T1863" t="str">
            <v>HI</v>
          </cell>
          <cell r="U1863">
            <v>4</v>
          </cell>
          <cell r="V1863" t="str">
            <v>4A,2F</v>
          </cell>
          <cell r="W1863" t="str">
            <v>PH</v>
          </cell>
          <cell r="X1863">
            <v>3</v>
          </cell>
          <cell r="Y1863">
            <v>4</v>
          </cell>
          <cell r="Z1863">
            <v>1</v>
          </cell>
          <cell r="AA1863">
            <v>1865</v>
          </cell>
          <cell r="AB1863" t="str">
            <v>terrestrial</v>
          </cell>
          <cell r="AD1863" t="str">
            <v>unknown</v>
          </cell>
          <cell r="AE1863" t="str">
            <v>yes</v>
          </cell>
          <cell r="AF1863" t="str">
            <v>unknown</v>
          </cell>
          <cell r="AG1863">
            <v>1875</v>
          </cell>
          <cell r="AH1863" t="str">
            <v>Ro Stavanger: "Kirkegården, forvildet"</v>
          </cell>
          <cell r="AI1863">
            <v>5</v>
          </cell>
          <cell r="AJ1863" t="str">
            <v>V</v>
          </cell>
          <cell r="AL1863">
            <v>2</v>
          </cell>
          <cell r="AM1863" t="str">
            <v>importDirect</v>
          </cell>
          <cell r="AN1863">
            <v>4</v>
          </cell>
          <cell r="AO1863" t="str">
            <v>introductionEscaped,spreadNaturalDispersal,spreadTransportpollution</v>
          </cell>
          <cell r="AP1863" t="str">
            <v>Øs,OsA,He,Op,Bu,Ve,Te,Aa,Va,Ro,Ho,Sf,Mr,St,Nt,No</v>
          </cell>
          <cell r="AQ1863">
            <v>800</v>
          </cell>
          <cell r="AR1863">
            <v>5</v>
          </cell>
          <cell r="AS1863">
            <v>4000</v>
          </cell>
          <cell r="AT1863">
            <v>250000</v>
          </cell>
          <cell r="AU1863">
            <v>8000</v>
          </cell>
          <cell r="AV1863">
            <v>50</v>
          </cell>
          <cell r="AW1863" t="str">
            <v>Ingen kjent effekt</v>
          </cell>
          <cell r="AX1863" t="str">
            <v>Ingen kjent effekt</v>
          </cell>
          <cell r="BC1863" t="str">
            <v>Ingen kjent effekt</v>
          </cell>
          <cell r="BD1863" t="str">
            <v>Ingen kjent effekt</v>
          </cell>
          <cell r="BE1863" t="str">
            <v>no</v>
          </cell>
          <cell r="BF1863" t="str">
            <v>no</v>
          </cell>
          <cell r="BK1863" t="str">
            <v>temperate_nemoral:Europe|subtropic_mediterranean:Europe</v>
          </cell>
          <cell r="BM1863" t="str">
            <v>temperate_boreal:Europe|temperate_nemoral:Europe,Oceania,NorthAndCentralAmerica|subtropic_mediterranean:Europe</v>
          </cell>
          <cell r="BO1863">
            <v>4</v>
          </cell>
          <cell r="BR1863" t="str">
            <v>RedListCategoryLevel</v>
          </cell>
          <cell r="BT1863">
            <v>3</v>
          </cell>
          <cell r="BW1863" t="str">
            <v>SpreadYearlyIncreaseObservations</v>
          </cell>
          <cell r="BX1863">
            <v>257</v>
          </cell>
          <cell r="BY1863">
            <v>1</v>
          </cell>
          <cell r="CB1863" t="str">
            <v>T21-C-3,T32-C-5,T32-C-7,T32-C-6,T32-C-19,T32-C-13,T32-C-15,T32-C-17,T40,T43</v>
          </cell>
          <cell r="CC1863">
            <v>1</v>
          </cell>
          <cell r="CH1863">
            <v>1</v>
          </cell>
          <cell r="CM1863">
            <v>2</v>
          </cell>
          <cell r="CO1863" t="str">
            <v>X</v>
          </cell>
          <cell r="CP1863" t="str">
            <v>Åpen grunnlendt kalkmark i boreonemoral sone</v>
          </cell>
          <cell r="CQ1863">
            <v>1</v>
          </cell>
          <cell r="CU1863">
            <v>1</v>
          </cell>
          <cell r="CX1863">
            <v>0</v>
          </cell>
          <cell r="CY1863">
            <v>1</v>
          </cell>
          <cell r="DB1863">
            <v>0</v>
          </cell>
          <cell r="DC1863" t="str">
            <v>Sypressvortemjølk&lt;em&gt; Euphorbia cyparissias &lt;/em&gt;er en langlevd flerårig urt, 20-30 cm høg, fra Mellom- og Sør-Europa. Den danner tette kolonier og formerer seg dessuten med frø, men frøformeringen er trolig ikke svært effektiv i Norge. Frøene spres med maur. Hovedformeringen skjer trolig ved vekst og deling av kloner. Arten sprer seg lett og naturaliseres på grunnlendt mark (intermediær til kalkrik), i tørr beiteeng, og på stabile sanddyner, spesielt i buskfuruplantinger på Jæren.</v>
          </cell>
          <cell r="DD1863" t="str">
            <v>&lt;p&gt;Sypressvortemjølk kom inn som hageplante, trolig rundt midten av 1800-tallet, og startet spredningen i Ro Stavanger ca. 1870. Fram til 1900 skjedde hoveddelen av spredningen i Rogaland, men med enkelte funn i Vest-Agder, Hordaland og Sør-Trøndelag. Etter 1900 har arten økt jamt i utbredelse og mengde, med ca. 50 % økning i antall kjente forekomster pr. tiår de siste 50 år. Rundt 1950 var hovedmønsteret i norsk utbredelse lagt, med stabile forekomster inn til Mjøsområdet og nord til Sør-Trøndelag: siden har det hovedsakelig skjedd fortetning og litt økning nord til Nordland. Arten er fortsatt på frammarsj.&lt;/p&gt;</v>
          </cell>
          <cell r="DE1863" t="str">
            <v>Arten er innført som hageplante og spredt ut fra hager ved utkast og i noe mindre grad ved frø.</v>
          </cell>
          <cell r="DF1863" t="str">
            <v>Invasjonspotensialet er stort, en kombinasjon av lang median levetid og moderat ekspansjonshastighet. Arten har allerede kanskje 1000 forekomster og hundretusener av fertile skudd (ramets). Den fyller allerede det antatt potensielle utbredelsesområdet, men fortettes stadig og vil trolig fortsette med det.</v>
          </cell>
          <cell r="DG1863" t="str">
            <v>Arten vurderes å ha en liten økologisk effekt, med usikkerhet ned til ingen effekt. Den opptrer sjelden i så store mengder at den fortrenger andre planter. Noe spredning og trolig fortrengning er observert på grunnlendt kalkmark og i grunnlendte tørre enger ellers.</v>
          </cell>
          <cell r="DH1863" t="str">
            <v>&lt;p&gt;Sypressvortemjølk vurderes til høg økologisk risiko, med usikkerhet ned til potensielt høg risiko. Arten er blitt vanlig og kan opptre i så store mengder at den kan fortrenge litt, men ikke så mye at det har noen stor økologisk betydning. Vi vurderer den til potensielt høg eller høg risiko på grunn av kombinasjonen av store mengder, men nokså liten effekt. Ved forrige vurderingsrunde i 2012 ble den vurdert til potensielt høg risiko. Endringen skyldes at vi denne gangen legger inn en liten økologisk effekt på grunn av de store mengdene arten kan opptre i.&lt;/p&gt;</v>
          </cell>
          <cell r="DI1863">
            <v>0</v>
          </cell>
        </row>
        <row r="1864">
          <cell r="B1864" t="str">
            <v>Euphorbia esula</v>
          </cell>
          <cell r="C1864" t="str">
            <v>L.</v>
          </cell>
          <cell r="D1864" t="str">
            <v>veivortemelk</v>
          </cell>
          <cell r="E1864">
            <v>62726</v>
          </cell>
          <cell r="F1864">
            <v>102766</v>
          </cell>
          <cell r="G1864" t="str">
            <v>ExpertGroups/Karplanter/N</v>
          </cell>
          <cell r="H1864" t="str">
            <v>Karplanter</v>
          </cell>
          <cell r="I1864" t="str">
            <v>Karplanter</v>
          </cell>
          <cell r="J1864" t="str">
            <v>AlienSpecie</v>
          </cell>
          <cell r="N1864">
            <v>4</v>
          </cell>
          <cell r="Q1864">
            <v>1</v>
          </cell>
          <cell r="T1864" t="str">
            <v>PH</v>
          </cell>
          <cell r="U1864">
            <v>3</v>
          </cell>
          <cell r="V1864" t="str">
            <v>4A,1</v>
          </cell>
          <cell r="X1864">
            <v>2</v>
          </cell>
          <cell r="Y1864">
            <v>3</v>
          </cell>
          <cell r="Z1864">
            <v>1</v>
          </cell>
          <cell r="AA1864">
            <v>1842</v>
          </cell>
          <cell r="AB1864" t="str">
            <v>terrestrial</v>
          </cell>
          <cell r="AD1864" t="str">
            <v>origin,unknown</v>
          </cell>
          <cell r="AE1864" t="str">
            <v>yes</v>
          </cell>
          <cell r="AF1864" t="str">
            <v>unknown</v>
          </cell>
          <cell r="AG1864">
            <v>1842</v>
          </cell>
          <cell r="AH1864" t="str">
            <v>Bu Kongsberg: Kongsberg og Vf Tønsberg: Vallø</v>
          </cell>
          <cell r="AI1864">
            <v>5</v>
          </cell>
          <cell r="AJ1864" t="str">
            <v>V</v>
          </cell>
          <cell r="AN1864">
            <v>5</v>
          </cell>
          <cell r="AO1864" t="str">
            <v>introductionTransportpollution,introductionStowaway,spreadStowaway,spreadNaturalDispersal</v>
          </cell>
          <cell r="AP1864" t="str">
            <v>Øs,OsA,He,Op,Bu,Ve,Te,Aa,Va,Ho,Sf,Nt,Tr</v>
          </cell>
          <cell r="AQ1864">
            <v>600</v>
          </cell>
          <cell r="AR1864">
            <v>4</v>
          </cell>
          <cell r="AS1864">
            <v>2400</v>
          </cell>
          <cell r="AT1864">
            <v>135000</v>
          </cell>
          <cell r="AU1864">
            <v>2700</v>
          </cell>
          <cell r="AV1864">
            <v>60</v>
          </cell>
          <cell r="AW1864" t="str">
            <v>Ingen kjent effekt</v>
          </cell>
          <cell r="AX1864" t="str">
            <v>Ingen kjent effekt</v>
          </cell>
          <cell r="BC1864" t="str">
            <v>Ingen kjent effekt</v>
          </cell>
          <cell r="BD1864" t="str">
            <v>Ingen kjent effekt</v>
          </cell>
          <cell r="BE1864" t="str">
            <v>no</v>
          </cell>
          <cell r="BF1864" t="str">
            <v>no</v>
          </cell>
          <cell r="BG1864" t="str">
            <v>V</v>
          </cell>
          <cell r="BK1864" t="str">
            <v>temperate_nemoral:Europe,Asia|subtropic_mediterranean:Europe,Asia</v>
          </cell>
          <cell r="BM1864" t="str">
            <v>temperate_boreal:Europe|temperate_nemoral:Europe,Asia,NorthAndCentralAmerica|temperate_dry:Europe,Asia|subtropic_mediterranean:Europe,Asia,NorthAndCentralAmerica|subtropic_humid:Asia|subtropic_dry:Asia</v>
          </cell>
          <cell r="BO1864">
            <v>4</v>
          </cell>
          <cell r="BR1864" t="str">
            <v>RedListCategoryLevel</v>
          </cell>
          <cell r="BT1864">
            <v>3</v>
          </cell>
          <cell r="BW1864" t="str">
            <v>SpreadYearlyIncreaseObservations</v>
          </cell>
          <cell r="BX1864">
            <v>208</v>
          </cell>
          <cell r="BY1864">
            <v>1</v>
          </cell>
          <cell r="CB1864" t="str">
            <v>T24,T29,T32,T35,T40,T41</v>
          </cell>
          <cell r="CC1864">
            <v>1</v>
          </cell>
          <cell r="CH1864">
            <v>1</v>
          </cell>
          <cell r="CM1864">
            <v>1</v>
          </cell>
          <cell r="CQ1864">
            <v>1</v>
          </cell>
          <cell r="CU1864">
            <v>1</v>
          </cell>
          <cell r="CX1864">
            <v>0</v>
          </cell>
          <cell r="CY1864">
            <v>1</v>
          </cell>
          <cell r="DB1864">
            <v>0</v>
          </cell>
          <cell r="DC1864" t="str">
            <v>Veivortemjølk &lt;i&gt;Euphorbia esula&lt;/i&gt; er en flerårig urt på 0,5-1,5 m. Den stammer fra Sør- og Sørøst-Europa og Vest-Asia. Den har noe klonal vekst med utløpere, men hovedsakelig frøreproduksjon. Frøene spres bare i nærområdet hvis de ikke fraktes med dyr, folk, havstrømmer eller transportmidler. Arten er godt etablert på havstrand (tangvoller, grus- og steinstrender) ved Oslofjorden. Den går også inn i eng, men hoveddelen av forekomstene er på veikanter og forstyrret mark.&lt;br/&gt;Arten er beskrevet med tre underarter: subsp. &lt;i&gt;esula&lt;/i&gt; gjennom hele Mellom- og Sør-Europa, subsp. &lt;i&gt;tommasiniana&lt;/i&gt; mer i østre deler av Europa og Vest-Asia, og mellomformer benevnt som subsp. &lt;i&gt;pseudovirgata&lt;/i&gt; og som ofte naturalisert nordover i Europa (Smith &amp; Tutin 1968). Det norske materiale fordeler seg på alle tre i identifikasjoner, uten noe geografisk eller historisk mønster, og er derfor bare behandlet som en kollektiv art. Identifiseringen av mange planter til underart er også meget tvilsom. I Danmark er kjent subsp. &lt;i&gt;esula&lt;/i&gt; og subsp. &lt;i&gt;pseudovirgata&lt;/i&gt;, den siste som mest hyppig (Hartvig 2015), og vi antar at vi har omtrent samme mønster i Norge (dvs. at vi ikke eller knapt har subsp. &lt;i&gt;tommasiniana&lt;/i&gt;).</v>
          </cell>
          <cell r="DD1864" t="str">
            <v>&lt;p&gt;Veivortemjølk&lt;em&gt; &lt;/em&gt;synes å ha kommet inn i første halvdel av 1800-tallet, med de første funnene omtrent samtidig i Bu Kongsberg 1842 og Vf Tønsberg: Vallø og i 1855 i Vf Nøtterøy: Hvalø ("Valø"). Bakgrunnen for funnene er uklar, men de kan være en del av denne fremmede artens generelle ekspansjon nordover fra sitt opprinnelsesområde i Mellom-, Sør- og Sørøst-Europa. Den kan dermed ha kommet inn med ulike vektorer, som forurensning med grasfrø etc. Den er ingen utpreget ballastplante, men er funnet på noen få ballastplasser og også etablert tidlig på havstrand ved Oslofjorden der den kan ha kommet med ballastjord dumpet i sjøen. Den har siden hatt en jamn ekspansjon med ca. 20% økning i antall forekomster pr. tiår fram til 1940-tallet, men med omtrent stabil funnfrekvens deretter. Den fyller nå det potensielle norske utbredelsesområdet - nord til Mjøsområdet og de varmere delene av Gudbrandsdalen, kyststrøkene til Vest-Agder, indre Sogn og ved Trondheimsfjorden - med strøfunn ellers nord til Tr Tromsø.&lt;/p&gt;</v>
          </cell>
          <cell r="DE1864" t="str">
            <v>Arten er trolig kommet inn med ulike transportmidler, grasfrø og kanskje med ballastjord. Den er blitt spredt med transportmidler langs veier og jernbaner og med havstrømmer langs kysten.</v>
          </cell>
          <cell r="DF1864" t="str">
            <v>Invasjonspotensialet er stort, med lang median levetid og moderat ekspansjonshastighet.</v>
          </cell>
          <cell r="DG1864" t="str">
            <v>Ingen kjent negativ økologisk effekt er knyttet til arten. Arten er nå omtrent stabil i Norge og uten noen merkbare skadevirkninger etter å ha vært i landet i snart 180 år.</v>
          </cell>
          <cell r="DH1864" t="str">
            <v>&lt;p&gt;Veivortemjølk vurderes til potensielt høg økologisk risiko, men utelukkende på grunn av invasjonspotensialet. Arten har vært i jamn, langsom ekspansjon i snart 180 år og har nådd sitt klimatisk potensielle utbredelsesområde, men fortsatt med noe rom for fortetning. Til tross for mange bestander, er det vanskelig å påvise noen økologiske skadevirkninger. Endringen fra forrige vurderingsrunde i 2012 er trolig knyttet til mange nyfunn og en endring i beregningsmåte for invasjonspotensial.&lt;br/&gt;&lt;/p&gt;</v>
          </cell>
          <cell r="DI1864">
            <v>2</v>
          </cell>
        </row>
        <row r="1865">
          <cell r="B1865" t="str">
            <v>Fritillaria meleagris</v>
          </cell>
          <cell r="C1865" t="str">
            <v>L.</v>
          </cell>
          <cell r="D1865" t="str">
            <v>rutelilje</v>
          </cell>
          <cell r="E1865">
            <v>59535</v>
          </cell>
          <cell r="F1865">
            <v>99575</v>
          </cell>
          <cell r="G1865" t="str">
            <v>ExpertGroups/Karplanter/N</v>
          </cell>
          <cell r="H1865" t="str">
            <v>Karplanter</v>
          </cell>
          <cell r="I1865" t="str">
            <v>Karplanter</v>
          </cell>
          <cell r="J1865" t="str">
            <v>AlienSpecie</v>
          </cell>
          <cell r="N1865">
            <v>2</v>
          </cell>
          <cell r="Q1865">
            <v>1</v>
          </cell>
          <cell r="T1865" t="str">
            <v>LO</v>
          </cell>
          <cell r="U1865">
            <v>2</v>
          </cell>
          <cell r="V1865" t="str">
            <v>2AB,1</v>
          </cell>
          <cell r="X1865">
            <v>1</v>
          </cell>
          <cell r="Y1865">
            <v>1</v>
          </cell>
          <cell r="Z1865">
            <v>1</v>
          </cell>
          <cell r="AA1865">
            <v>1847</v>
          </cell>
          <cell r="AB1865" t="str">
            <v>terrestrial</v>
          </cell>
          <cell r="AD1865" t="str">
            <v>unknown</v>
          </cell>
          <cell r="AE1865" t="str">
            <v>yes</v>
          </cell>
          <cell r="AF1865" t="str">
            <v>unknown</v>
          </cell>
          <cell r="AG1865">
            <v>1847</v>
          </cell>
          <cell r="AH1865" t="str">
            <v>Ho Bergen: "Slotsmarken"</v>
          </cell>
          <cell r="AI1865">
            <v>5</v>
          </cell>
          <cell r="AJ1865" t="str">
            <v>V</v>
          </cell>
          <cell r="AL1865">
            <v>2</v>
          </cell>
          <cell r="AM1865" t="str">
            <v>importDirect</v>
          </cell>
          <cell r="AN1865">
            <v>3</v>
          </cell>
          <cell r="AO1865" t="str">
            <v>introductionEscaped</v>
          </cell>
          <cell r="AP1865" t="str">
            <v>Øs,OsA,He,Bu,Ve,Va,Ho,Sf,Mr,St</v>
          </cell>
          <cell r="AQ1865">
            <v>50</v>
          </cell>
          <cell r="AR1865">
            <v>3</v>
          </cell>
          <cell r="AS1865">
            <v>150</v>
          </cell>
          <cell r="AT1865">
            <v>133000</v>
          </cell>
          <cell r="AU1865">
            <v>200</v>
          </cell>
          <cell r="AV1865">
            <v>90</v>
          </cell>
          <cell r="AW1865" t="str">
            <v>Ingen kjent effekt</v>
          </cell>
          <cell r="AX1865" t="str">
            <v>Ingen kjent effekt</v>
          </cell>
          <cell r="BC1865" t="str">
            <v>Ingen kjent effekt</v>
          </cell>
          <cell r="BD1865" t="str">
            <v>Ingen kjent effekt</v>
          </cell>
          <cell r="BE1865" t="str">
            <v>no</v>
          </cell>
          <cell r="BF1865" t="str">
            <v>no</v>
          </cell>
          <cell r="BG1865" t="str">
            <v>V</v>
          </cell>
          <cell r="BK1865" t="str">
            <v>temperate_nemoral:Europe,Asia|subtropic_mediterranean:Europe</v>
          </cell>
          <cell r="BM1865" t="str">
            <v>temperate_nemoral:Europe,Asia|subtropic_mediterranean:Europe</v>
          </cell>
          <cell r="BO1865">
            <v>2</v>
          </cell>
          <cell r="BR1865" t="str">
            <v>RedListCategoryLevel</v>
          </cell>
          <cell r="BT1865">
            <v>2</v>
          </cell>
          <cell r="BW1865" t="str">
            <v>SpreadYearlyIncreaseCalculatedExpansionSpeed</v>
          </cell>
          <cell r="BX1865">
            <v>116.1</v>
          </cell>
          <cell r="BY1865">
            <v>1</v>
          </cell>
          <cell r="CB1865" t="str">
            <v>T4,T37-C-3,T43,T40,T44</v>
          </cell>
          <cell r="CC1865">
            <v>1</v>
          </cell>
          <cell r="CH1865">
            <v>1</v>
          </cell>
          <cell r="CM1865">
            <v>1</v>
          </cell>
          <cell r="CQ1865">
            <v>1</v>
          </cell>
          <cell r="CU1865">
            <v>1</v>
          </cell>
          <cell r="CX1865">
            <v>0</v>
          </cell>
          <cell r="CY1865">
            <v>1</v>
          </cell>
          <cell r="DB1865">
            <v>0</v>
          </cell>
          <cell r="DC1865" t="str">
            <v>Rutelilje &lt;em&gt;Fritillaria meleagris &lt;/em&gt;kommer fra Mellom- og Sør-Europa og Vest- og Sentral-Asia. Den er en flerårig urt, formerer seg med frø og danner bestander, og har dessuten klonal vekst ved deling av knoller. Arten synes ikke å greie å opprettholde bestand over flere tiår noe sted i Norge.</v>
          </cell>
          <cell r="DD1865" t="str">
            <v>&lt;p&gt;Rutelilje er en gammel hagestaude i Norge, trolig fra 1700-tallet eller kanskje enda tidligere (i Danmark fra 1600-tallet i følge Hartvig 2015), med de første etableringene i Ho Bergen fra 1847 og i Oslo fra 1860. Den var stabil på engbakker i Norge på 1800-tallet, men er praktisk talt forsvunnet som stabil art, sjøl om den nokså ofte blir funnet "forvillet".&lt;/p&gt;</v>
          </cell>
          <cell r="DE1865" t="str">
            <v>Arten sprer seg fra dyrkning som prydplante, trolig både gjennom frø og hageutkast.</v>
          </cell>
          <cell r="DF1865" t="str">
            <v>Invasjonspotensialet er begrenset, som en kombinasjon av begrenset median levetid og begrenset ekspansjonshastighet. De fleste forekomstene ser ut til å være av kortvarig art, men de senere årene har det kommet stadig nye slike forekomster, og det er mulig noen av dem (f.eks Ak Bærum: Ringi) er i ferd med å bli stabile.</v>
          </cell>
          <cell r="DG1865" t="str">
            <v>Det er ingen kjente negative økologiske effekter knyttet til arten.</v>
          </cell>
          <cell r="DH1865" t="str">
            <v>&lt;p&gt;Rutelilje vurderes til lav økologisk risiko på grunn av en kombinasjon mellom begrenset invasjonspotensiale og ingen kjente negative økologiske effekter.&lt;/p&gt;</v>
          </cell>
          <cell r="DI1865">
            <v>1</v>
          </cell>
        </row>
        <row r="1866">
          <cell r="B1866" t="str">
            <v>Malus sargentii</v>
          </cell>
          <cell r="C1866" t="str">
            <v>(Rehder) Bean</v>
          </cell>
          <cell r="D1866" t="str">
            <v>sargenteple</v>
          </cell>
          <cell r="E1866">
            <v>63292</v>
          </cell>
          <cell r="F1866">
            <v>103332</v>
          </cell>
          <cell r="G1866" t="str">
            <v>ExpertGroups/Karplanter/N</v>
          </cell>
          <cell r="H1866" t="str">
            <v>Karplanter</v>
          </cell>
          <cell r="I1866" t="str">
            <v>Karplanter</v>
          </cell>
          <cell r="J1866" t="str">
            <v>NotApplicable</v>
          </cell>
          <cell r="M1866" t="str">
            <v>canNotEstablishWithin50years</v>
          </cell>
          <cell r="X1866">
            <v>1</v>
          </cell>
          <cell r="Y1866">
            <v>1</v>
          </cell>
          <cell r="Z1866">
            <v>1</v>
          </cell>
          <cell r="AA1866">
            <v>1993</v>
          </cell>
          <cell r="AB1866" t="str">
            <v>terrestrial</v>
          </cell>
          <cell r="AD1866" t="str">
            <v>unknown</v>
          </cell>
          <cell r="AE1866" t="str">
            <v>yes</v>
          </cell>
          <cell r="AF1866" t="str">
            <v>unknown</v>
          </cell>
          <cell r="AI1866">
            <v>15</v>
          </cell>
          <cell r="AJ1866" t="str">
            <v>V</v>
          </cell>
          <cell r="AW1866" t="str">
            <v>Ingen kjent effekt</v>
          </cell>
          <cell r="AX1866" t="str">
            <v>Ingen kjent effekt</v>
          </cell>
          <cell r="BC1866" t="str">
            <v>Ingen kjent effekt</v>
          </cell>
          <cell r="BD1866" t="str">
            <v>Ingen kjent effekt</v>
          </cell>
          <cell r="BK1866" t="str">
            <v>temperate_nemoral:Asia</v>
          </cell>
          <cell r="BM1866" t="str">
            <v>temperate_nemoral:Asia</v>
          </cell>
          <cell r="DI1866">
            <v>0</v>
          </cell>
        </row>
        <row r="1867">
          <cell r="B1867" t="str">
            <v>Fragaria chiloënsis</v>
          </cell>
          <cell r="C1867" t="str">
            <v>Duchesne ex Weston</v>
          </cell>
          <cell r="D1867" t="str">
            <v>chilejordbær</v>
          </cell>
          <cell r="E1867">
            <v>63274</v>
          </cell>
          <cell r="F1867">
            <v>103314</v>
          </cell>
          <cell r="G1867" t="str">
            <v>ExpertGroups/Karplanter/N</v>
          </cell>
          <cell r="H1867" t="str">
            <v>Karplanter</v>
          </cell>
          <cell r="I1867" t="str">
            <v>Karplanter</v>
          </cell>
          <cell r="J1867" t="str">
            <v>AlienSpecie</v>
          </cell>
          <cell r="N1867">
            <v>2</v>
          </cell>
          <cell r="Q1867">
            <v>1</v>
          </cell>
          <cell r="T1867" t="str">
            <v>LO</v>
          </cell>
          <cell r="U1867">
            <v>2</v>
          </cell>
          <cell r="V1867" t="str">
            <v>2AB,1</v>
          </cell>
          <cell r="X1867">
            <v>1</v>
          </cell>
          <cell r="Y1867">
            <v>1</v>
          </cell>
          <cell r="Z1867">
            <v>1</v>
          </cell>
          <cell r="AA1867">
            <v>1935</v>
          </cell>
          <cell r="AB1867" t="str">
            <v>terrestrial</v>
          </cell>
          <cell r="AD1867" t="str">
            <v>unknown</v>
          </cell>
          <cell r="AE1867" t="str">
            <v>yes</v>
          </cell>
          <cell r="AF1867" t="str">
            <v>unknown</v>
          </cell>
          <cell r="AG1867">
            <v>1960</v>
          </cell>
          <cell r="AH1867" t="str">
            <v>Te Skien: Bølehøgda</v>
          </cell>
          <cell r="AI1867">
            <v>5</v>
          </cell>
          <cell r="AJ1867" t="str">
            <v>V</v>
          </cell>
          <cell r="AK1867" t="str">
            <v>V</v>
          </cell>
          <cell r="AL1867">
            <v>1</v>
          </cell>
          <cell r="AM1867" t="str">
            <v>importDirect</v>
          </cell>
          <cell r="AN1867">
            <v>2</v>
          </cell>
          <cell r="AO1867" t="str">
            <v>introductionEscaped</v>
          </cell>
          <cell r="AP1867" t="str">
            <v>OsA,Bu,Te,Aa</v>
          </cell>
          <cell r="AQ1867">
            <v>16</v>
          </cell>
          <cell r="AR1867">
            <v>5</v>
          </cell>
          <cell r="AS1867">
            <v>80</v>
          </cell>
          <cell r="AT1867">
            <v>2000</v>
          </cell>
          <cell r="AU1867">
            <v>160</v>
          </cell>
          <cell r="AV1867">
            <v>60</v>
          </cell>
          <cell r="AW1867" t="str">
            <v>Ingen kjent effekt</v>
          </cell>
          <cell r="AX1867" t="str">
            <v>Ingen kjent effekt</v>
          </cell>
          <cell r="BC1867" t="str">
            <v>Ingen kjent effekt</v>
          </cell>
          <cell r="BD1867" t="str">
            <v>Ingen kjent effekt</v>
          </cell>
          <cell r="BE1867" t="str">
            <v>no</v>
          </cell>
          <cell r="BF1867" t="str">
            <v>no</v>
          </cell>
          <cell r="BG1867" t="str">
            <v>V</v>
          </cell>
          <cell r="BK1867" t="str">
            <v>temperate_boreal:NorthAndCentralAmerica|temperate_nemoral:NorthAndCentralAmerica,SouthAmerica|subtropic_unspecified:Oceania|subtropic_highlands:SouthAmerica</v>
          </cell>
          <cell r="BM1867" t="str">
            <v>temperate_boreal:NorthAndCentralAmerica|temperate_nemoral:Europe,NorthAndCentralAmerica,SouthAmerica|subtropic_unspecified:Oceania|subtropic_highlands:SouthAmerica</v>
          </cell>
          <cell r="BO1867">
            <v>2</v>
          </cell>
          <cell r="BR1867" t="str">
            <v>RedListCategoryLevel</v>
          </cell>
          <cell r="BT1867">
            <v>2</v>
          </cell>
          <cell r="BW1867" t="str">
            <v>SpreadYearlyIncreaseCalculatedExpansionSpeed</v>
          </cell>
          <cell r="BX1867">
            <v>69.849999999999994</v>
          </cell>
          <cell r="BY1867">
            <v>1</v>
          </cell>
          <cell r="CB1867" t="str">
            <v>T4,T4,T40</v>
          </cell>
          <cell r="CC1867">
            <v>1</v>
          </cell>
          <cell r="CH1867">
            <v>1</v>
          </cell>
          <cell r="CM1867">
            <v>1</v>
          </cell>
          <cell r="CQ1867">
            <v>1</v>
          </cell>
          <cell r="CU1867">
            <v>1</v>
          </cell>
          <cell r="CX1867">
            <v>0</v>
          </cell>
          <cell r="CY1867">
            <v>1</v>
          </cell>
          <cell r="DB1867">
            <v>0</v>
          </cell>
          <cell r="DC1867" t="str">
            <v>Chilejordbær &lt;em&gt;Fragaria chilo&amp;#235:nsis &lt;/em&gt;er en flerårig urt fra vestlige Nord- og Sør-Amerika. Den dyrkes i lite omfang (den er en av stamartene til hagejordbær). Den er funnet forvillet noen få ganger, særlig fra 1999 og utover, til dels med små "bestander" (trolig kloner). Arten har frøformering, men er særbu slik at det i praksis ikke skjer noe frøformering hos forvillete enkeltplanter. Planten formerer seg imidlertid godt med utløpere som setter rosetter som rotslår, og som utvikler seg raskt til sjølstendige planter.</v>
          </cell>
          <cell r="DD1867" t="str">
            <v>&lt;p&gt;Chilejordbær ble første gang funnet i Ak Bærum: Lysaker i 1935 og med unntak av noen få funn i 1960-1961 i Te Skien er alle funnene etter 1999: i Akershus, Oslo, Buskerud og Aust-Agder. Noen av disse er angitt med små "bestander", men det er uvisst i hvor stor grad arten frøformerer seg. Formeringen med rotslående utløpere er imidlertid effektiv. &lt;br/&gt;&lt;/p&gt;</v>
          </cell>
          <cell r="DE1867" t="str">
            <v>Arten spres fra dyrkning, men så langt er de fleste funnene trolig separate forvillinger. Det er ikke noe som tyder på egenspredning i annet omfang enn at arten danner små vegetativt formerte bestander på stedet.</v>
          </cell>
          <cell r="DF1867" t="str">
            <v>Invasjonspotensialet er begrenset, som en kombinasjon av begrenset median levetid og begrenset ekspansjonshastighet.</v>
          </cell>
          <cell r="DG1867" t="str">
            <v>Det er ingen kjente negative økologiske effekter knyttet til arten.</v>
          </cell>
          <cell r="DH1867" t="str">
            <v>&lt;p&gt;Chilejordbær vurderes til låg økologisk risiko, og utelukkende på grunn av et begrenset invasjonspotensial.&lt;/p&gt;</v>
          </cell>
          <cell r="DI1867">
            <v>0</v>
          </cell>
        </row>
        <row r="1868">
          <cell r="B1868" t="str">
            <v>Abies cephalonica</v>
          </cell>
          <cell r="C1868" t="str">
            <v>Loudon</v>
          </cell>
          <cell r="D1868" t="str">
            <v>gresk edelgran</v>
          </cell>
          <cell r="E1868">
            <v>105143</v>
          </cell>
          <cell r="F1868">
            <v>145491</v>
          </cell>
          <cell r="G1868" t="str">
            <v>ExpertGroups/Karplanter/N</v>
          </cell>
          <cell r="H1868" t="str">
            <v>Karplanter</v>
          </cell>
          <cell r="I1868" t="str">
            <v>Karplanter</v>
          </cell>
          <cell r="J1868" t="str">
            <v>AlienSpecie</v>
          </cell>
          <cell r="N1868">
            <v>2</v>
          </cell>
          <cell r="Q1868">
            <v>1</v>
          </cell>
          <cell r="T1868" t="str">
            <v>LO</v>
          </cell>
          <cell r="U1868">
            <v>2</v>
          </cell>
          <cell r="V1868" t="str">
            <v>2AB,1</v>
          </cell>
          <cell r="AA1868">
            <v>2005</v>
          </cell>
          <cell r="AB1868" t="str">
            <v>terrestrial</v>
          </cell>
          <cell r="AD1868" t="str">
            <v>unknown</v>
          </cell>
          <cell r="AE1868" t="str">
            <v>no</v>
          </cell>
          <cell r="AF1868" t="str">
            <v>unknown</v>
          </cell>
          <cell r="AI1868">
            <v>30</v>
          </cell>
          <cell r="AJ1868" t="str">
            <v>V</v>
          </cell>
          <cell r="AL1868">
            <v>1</v>
          </cell>
          <cell r="AM1868" t="str">
            <v>importDirect</v>
          </cell>
          <cell r="AN1868">
            <v>2</v>
          </cell>
          <cell r="AO1868" t="str">
            <v>introductionEscaped</v>
          </cell>
          <cell r="AP1868" t="str">
            <v>OsA</v>
          </cell>
          <cell r="AQ1868">
            <v>12</v>
          </cell>
          <cell r="AR1868">
            <v>10</v>
          </cell>
          <cell r="AS1868">
            <v>120</v>
          </cell>
          <cell r="AT1868">
            <v>10</v>
          </cell>
          <cell r="AU1868">
            <v>240</v>
          </cell>
          <cell r="AV1868">
            <v>0</v>
          </cell>
          <cell r="AW1868" t="str">
            <v>Ingen kjent effekt</v>
          </cell>
          <cell r="AX1868" t="str">
            <v>Ingen kjent effekt</v>
          </cell>
          <cell r="BC1868" t="str">
            <v>Ingen kjent effekt</v>
          </cell>
          <cell r="BD1868" t="str">
            <v>Ingen kjent effekt</v>
          </cell>
          <cell r="BE1868" t="str">
            <v>no</v>
          </cell>
          <cell r="BF1868" t="str">
            <v>no</v>
          </cell>
          <cell r="BG1868" t="str">
            <v>V</v>
          </cell>
          <cell r="BK1868" t="str">
            <v>subtropic_mediterranean:Europe</v>
          </cell>
          <cell r="BM1868" t="str">
            <v>temperate_nemoral:Europe,Oceania|subtropic_mediterranean:Europe</v>
          </cell>
          <cell r="BO1868">
            <v>2</v>
          </cell>
          <cell r="BR1868" t="str">
            <v>RedListCategoryLevel</v>
          </cell>
          <cell r="BT1868">
            <v>2</v>
          </cell>
          <cell r="BW1868" t="str">
            <v>SpreadYearlyIncreaseCalculatedExpansionSpeed</v>
          </cell>
          <cell r="BX1868">
            <v>156.44</v>
          </cell>
          <cell r="BY1868">
            <v>1</v>
          </cell>
          <cell r="CB1868" t="str">
            <v>T4-C-8</v>
          </cell>
          <cell r="CC1868">
            <v>1</v>
          </cell>
          <cell r="CH1868">
            <v>1</v>
          </cell>
          <cell r="CM1868">
            <v>1</v>
          </cell>
          <cell r="CQ1868">
            <v>1</v>
          </cell>
          <cell r="CU1868">
            <v>1</v>
          </cell>
          <cell r="CX1868">
            <v>0</v>
          </cell>
          <cell r="CY1868">
            <v>1</v>
          </cell>
          <cell r="DB1868">
            <v>0</v>
          </cell>
          <cell r="DC1868" t="str">
            <v>Gresk edelgran &lt;i&gt;Abies cephalonica&lt;/i&gt; er et middelsstort prydtre med økende bruk i norske hager. Det produserer vindspredte frø. De foreløpige norske forekomstene er etablert i lågurtskog på kalkrik grunn.</v>
          </cell>
          <cell r="DD1868" t="str">
            <v>Arten ble først funnet som forvillet på Ingstadåsen på Bygdøy i Oslo i 2005. Senere er den funnet i Kongeskogen 2006 og på Hansåsen 2010, også på Bygdøy, og i 2010 på Løkkeåsen i Ak Bærum. Arten kan være mye oversett som forvillet prydtre.</v>
          </cell>
          <cell r="DE1868" t="str">
            <v>Arten er innført som prydtre. Videre egenspredt med frø.</v>
          </cell>
          <cell r="DF1868" t="str">
            <v>Arten har et begrenset invasjonspotensial. Median levetid er begrenset, og ekspansjonshastigheten er begrenset. Tallmaterialet bak anslagene er tynt.</v>
          </cell>
          <cell r="DG1868" t="str">
            <v>Det er ingen kjent negativ økologisk effekt knyttet til arten.</v>
          </cell>
          <cell r="DH1868" t="str">
            <v>Arten vurderes til låg økologisk risiko, og bare på grunn av invasjonspotensialet. Gresk edelgran plantes for lite til å utgjøre noen større fare i norsk natur.</v>
          </cell>
          <cell r="DI1868">
            <v>0</v>
          </cell>
        </row>
        <row r="1869">
          <cell r="B1869" t="str">
            <v>Amelanchier alnifolia</v>
          </cell>
          <cell r="C1869" t="str">
            <v>(Nutt.) Nutt. ex M.Roem.</v>
          </cell>
          <cell r="D1869" t="str">
            <v>taggblåhegg</v>
          </cell>
          <cell r="E1869">
            <v>130278</v>
          </cell>
          <cell r="F1869">
            <v>103250</v>
          </cell>
          <cell r="G1869" t="str">
            <v>ExpertGroups/Karplanter/N</v>
          </cell>
          <cell r="H1869" t="str">
            <v>Karplanter</v>
          </cell>
          <cell r="I1869" t="str">
            <v>Karplanter</v>
          </cell>
          <cell r="J1869" t="str">
            <v>AlienSpecie</v>
          </cell>
          <cell r="N1869">
            <v>3</v>
          </cell>
          <cell r="Q1869">
            <v>2</v>
          </cell>
          <cell r="S1869" t="str">
            <v>V</v>
          </cell>
          <cell r="T1869" t="str">
            <v>LO</v>
          </cell>
          <cell r="U1869">
            <v>2</v>
          </cell>
          <cell r="V1869" t="str">
            <v>3AB,2DF</v>
          </cell>
          <cell r="W1869" t="str">
            <v>HI</v>
          </cell>
          <cell r="X1869">
            <v>5</v>
          </cell>
          <cell r="Y1869">
            <v>4</v>
          </cell>
          <cell r="Z1869">
            <v>3</v>
          </cell>
          <cell r="AA1869">
            <v>1966</v>
          </cell>
          <cell r="AB1869" t="str">
            <v>terrestrial</v>
          </cell>
          <cell r="AD1869" t="str">
            <v>unknown</v>
          </cell>
          <cell r="AE1869" t="str">
            <v>yes</v>
          </cell>
          <cell r="AF1869" t="str">
            <v>unknown</v>
          </cell>
          <cell r="AG1869">
            <v>1966</v>
          </cell>
          <cell r="AH1869" t="str">
            <v>Ak Bærum: Fornebu</v>
          </cell>
          <cell r="AI1869">
            <v>15</v>
          </cell>
          <cell r="AJ1869" t="str">
            <v>V</v>
          </cell>
          <cell r="AK1869" t="str">
            <v>V</v>
          </cell>
          <cell r="AL1869">
            <v>1</v>
          </cell>
          <cell r="AM1869" t="str">
            <v>importDirect</v>
          </cell>
          <cell r="AN1869">
            <v>3</v>
          </cell>
          <cell r="AO1869" t="str">
            <v>introductionEscaped,spreadNaturalDispersal</v>
          </cell>
          <cell r="AP1869" t="str">
            <v>OsA,Op,Bu</v>
          </cell>
          <cell r="AQ1869">
            <v>64</v>
          </cell>
          <cell r="AR1869">
            <v>5</v>
          </cell>
          <cell r="AS1869">
            <v>320</v>
          </cell>
          <cell r="AT1869">
            <v>6000</v>
          </cell>
          <cell r="AU1869">
            <v>1000</v>
          </cell>
          <cell r="AV1869">
            <v>30</v>
          </cell>
          <cell r="AW1869" t="str">
            <v>Ingen kjent effekt</v>
          </cell>
          <cell r="AX1869" t="str">
            <v>Ingen kjent effekt</v>
          </cell>
          <cell r="BC1869" t="str">
            <v>Ingen kjent effekt</v>
          </cell>
          <cell r="BD1869" t="str">
            <v>Ingen kjent effekt</v>
          </cell>
          <cell r="BE1869" t="str">
            <v>no</v>
          </cell>
          <cell r="BF1869" t="str">
            <v>no</v>
          </cell>
          <cell r="BG1869" t="str">
            <v>V</v>
          </cell>
          <cell r="BI1869" t="str">
            <v>V</v>
          </cell>
          <cell r="BK1869" t="str">
            <v>polar:NorthAndCentralAmerica|temperate_boreal:NorthAndCentralAmerica|temperate_nemoral:NorthAndCentralAmerica|subtropic_mediterranean:NorthAndCentralAmerica</v>
          </cell>
          <cell r="BM1869" t="str">
            <v>polar:NorthAndCentralAmerica|temperate_boreal:Europe,NorthAndCentralAmerica|temperate_nemoral:Europe,NorthAndCentralAmerica|subtropic_mediterranean:NorthAndCentralAmerica</v>
          </cell>
          <cell r="BO1869">
            <v>3</v>
          </cell>
          <cell r="BR1869" t="str">
            <v>RedListCategoryLevel</v>
          </cell>
          <cell r="BT1869">
            <v>3</v>
          </cell>
          <cell r="BV1869" t="str">
            <v>X</v>
          </cell>
          <cell r="BW1869" t="str">
            <v>SpreadYearlyIncreaseObservations</v>
          </cell>
          <cell r="BX1869">
            <v>162</v>
          </cell>
          <cell r="BY1869">
            <v>1</v>
          </cell>
          <cell r="CB1869" t="str">
            <v>T4-C-3,T4-C-4,T4-C-8,T4-C-12,T4-C-7,T40,V2,T4-C-4,T4-C-4,T4-C-8,T4-C-12</v>
          </cell>
          <cell r="CC1869">
            <v>2</v>
          </cell>
          <cell r="CD1869" t="str">
            <v>X</v>
          </cell>
          <cell r="CG1869" t="str">
            <v>T4-C-4,T4-C-8</v>
          </cell>
          <cell r="CH1869">
            <v>1</v>
          </cell>
          <cell r="CL1869" t="str">
            <v>T4-C-4,T4-C-8</v>
          </cell>
          <cell r="CM1869">
            <v>2</v>
          </cell>
          <cell r="CP1869" t="str">
            <v>Åpen grunnlendt kalkmark i boreonemoral sone</v>
          </cell>
          <cell r="CQ1869">
            <v>1</v>
          </cell>
          <cell r="CT1869" t="str">
            <v>T4-C-4,T4-C-8,T4-C-12</v>
          </cell>
          <cell r="CU1869">
            <v>1</v>
          </cell>
          <cell r="CX1869">
            <v>0</v>
          </cell>
          <cell r="CY1869">
            <v>1</v>
          </cell>
          <cell r="DB1869">
            <v>0</v>
          </cell>
          <cell r="DC1869" t="str">
            <v>Taggblåhegg &lt;i&gt;Amelanchier alnifolia&lt;/i&gt; er en busk fra Nord-Amerika, der den er vidt utbredt fra de sørligste delene av Arktis sør til søndre nemoral sone og til fjella i mediterran sone i California. Den formerer seg med frø, og de saftige fruktene, som produseres i store mengder, spres med fugl. Vi har ikke funnet opplysninger om reproduksjonssystem for denne arten, men flere slektninger har aseksuell frøproduksjon (agamospermi), noe som sikrer høg og regelmessig fruktsetting (Campbell et al. 2014). I Norge er arten mest utbredt på grunnlendt kalkmark, i kratt og skog, men går også inn i skyggefull blandingsskog og lauvskog på mindre kalkrik grunn.&lt;br/&gt;Arten er formrik og beskrives i Flora of North America med tre underarter. Det norske materialet omfatter minst to av disse: &amp;#233:n som særlig går på grunnlendt kalkmark og &amp;#233:n som mer generelt går i lukket skog. Vi har ikke finbestemt dette materialet. Tidligere angivelser av prydblåhegg &lt;i&gt;A. ovalis&lt;/i&gt; (eneste europeiske art av slekta) synes stort sett å høre til &lt;i&gt;A. alnifolia&lt;/i&gt;, med unntak for noen angivelser fra Ho Bergen som vi ikke har fått kontrollert.</v>
          </cell>
          <cell r="DD1869" t="str">
            <v>&lt;p&gt;Taggblåhegg er innført som prydbusk og synes å ha kommet i nokså ny tid. Det første funnet som forvillet var på Fornebulandet i Ak Bærum i 1966, og siden har den spredt seg flere steder på Fornebu og ved Lysaker. I 1991 dukket den opp som forvillet på Ekeberg i Oslo og senere flere steder rundt byen: Ljan 1999, Bygdøy Oscarshall 2005, Bygdøy Bygdøynes 2007, Ulvøya 2007, Store Herbern 2008, og fra 2006 er arten funnet flere steder i Bu Drammen og Lier og dessuten i Op Lillehammer. Vi antar at den er oversett i Hedmark. Arten synes å ha en meget rask ekspansjon, trolig på grunn av effektiv formering med saftige bærepler som blir verdsatt av fugl.&lt;/p&gt;</v>
          </cell>
          <cell r="DE1869" t="str">
            <v>Arten blir innført som hagebusk og sprer seg direkte ut i skog og kratt med fugl. Den er nå så godt etablert at den også reproduserer og egensprer seg i norsk natur.</v>
          </cell>
          <cell r="DF1869" t="str">
            <v>Invasjonspotensialet er moderat, en kombinasjon av moderat median levetid og moderat (til begrenset) ekspansjonshastighet. Vi mistenker at arten er svært mye oversett og at ekspansjonshastigheten kan være betydelig høgere enn beregningene tilsier, dvs. at arten har et stort invasjonspotensial uten noen usikkerhet nedover. Arten er allerede solid etablert med kanskje 50-100 forekomster.</v>
          </cell>
          <cell r="DG1869" t="str">
            <v>Arten vurderes å ha en liten økologisk effekt, med usikkerhet opp til middels. Arten danner sjelden svært tette kratt og fortrenger foreløpig trolig ikke andre arter fysisk. Dette kan imidlertid endre seg. Den inngår i en rekke naturtyper, blant annet fuktig næringsrik skog, vasskanter og også grunnlendt kalkmark, kalkfuruskog og andre baserike naturtyper. Den kan i framtida fortrenge stedegne busker, inkludert truete og sårbare arter, og skape busksjikt der hvor slikt ikke finnes naturlig. Vi setter usikkerhet oppover fordi denne effekten kan bli mer enn lokal (sensu Artsdatabanken) i framtida.&lt;br/&gt;Arten hybridiserer med to andre &lt;i&gt;Amelanchier&lt;/i&gt;-arter, blåhegg &lt;i&gt;A. spicata&lt;/i&gt; og kanadablåhegg &lt;i&gt;A. lamarckii&lt;/i&gt;. Hybrider med blåhegg er funnet i Oslo: Bygdøy og med kanadablåhegg i Oslo: Bygdøy og Ekeberg og Bu Øvre Eiker: Klommestein - Temte. Ettersom alle tre artene er fremmede, påvirker dette ikke risikovurderingen. Hybridiseringen tyder kanskje på at disse artene ikke er svært apomiktiske.&lt;br/&gt;</v>
          </cell>
          <cell r="DH1869" t="str">
            <v>&lt;p&gt;Taggblåhegg vurderes til låg økologisk risiko, med usikkerhet til høg risiko. Arten er foreløpig ikke svært vanlig i kultur, men har vært en del plantet i senere tid. Den har en stor forvillings- og etableringsevne. Ekspansjonen synes å være rask, trolig på grunn av effektiv formering med saftige fuglespredte bærepler.&lt;/p&gt;&lt;p&gt;Risikovurderingen gjelder arten generelt, dvs. &lt;b&gt;&lt;i&gt;inkludert&lt;/i&gt;&lt;/b&gt; det som måtte foreligge av forvillede kultivarer (sorter) og frøkilder. Datamaterialet som ligger til grunn for vurderingen, skiller ikke mellom ulike kultivarer og frøkilder, og slike kan derfor ikke vurderes separat med utgangspunkt i de data vi har tilgjengelig. Miljødirektoratet har bedt om en økologisk risikovurdering av frøkilden Alvdal. Dette er ikke en kultivar og bør angis som _x001D_ fk Alvdal_x001D_  for å skille den fra kultivarer. Den er beskrevet som hardfør, etableringsvillig, og med tidlig og rik blomstring som _x001D_ gir mengder av dekorative frukter som er ettertraktet av småfugl_x001D_  (http://www.eplante.no/innhold/planter/amelanchier-alnifolia-fk-alvdal-e/). Det er dermed ikke noe som skulle tilsi at denne utgjør en lågere risiko enn arten generelt. Vi har ikke undersøkt i hvilken grad andre kultivarer eller frøkilder av &lt;i&gt;Amelanchier alnifolia &lt;/i&gt;har dokumenterte egenskaper som vil kunne påvirke invasjonspotensialet og/eller økologisk effekt slik at man kunne forvente en annen risiko enn den som gis i den generelle vurderingen for arten.&lt;/p&gt;</v>
          </cell>
          <cell r="DI1869">
            <v>1</v>
          </cell>
        </row>
        <row r="1870">
          <cell r="B1870" t="str">
            <v>Euonymus europaeus</v>
          </cell>
          <cell r="C1870" t="str">
            <v>L.</v>
          </cell>
          <cell r="D1870" t="str">
            <v>spolebusk</v>
          </cell>
          <cell r="E1870">
            <v>133102</v>
          </cell>
          <cell r="F1870">
            <v>101653</v>
          </cell>
          <cell r="G1870" t="str">
            <v>ExpertGroups/Karplanter/N</v>
          </cell>
          <cell r="H1870" t="str">
            <v>Karplanter</v>
          </cell>
          <cell r="I1870" t="str">
            <v>Karplanter</v>
          </cell>
          <cell r="J1870" t="str">
            <v>AlienSpecie</v>
          </cell>
          <cell r="N1870">
            <v>2</v>
          </cell>
          <cell r="P1870" t="str">
            <v>V</v>
          </cell>
          <cell r="Q1870">
            <v>2</v>
          </cell>
          <cell r="T1870" t="str">
            <v>LO</v>
          </cell>
          <cell r="U1870">
            <v>2</v>
          </cell>
          <cell r="V1870" t="str">
            <v>2AB,2F</v>
          </cell>
          <cell r="X1870">
            <v>3</v>
          </cell>
          <cell r="Y1870">
            <v>4</v>
          </cell>
          <cell r="Z1870">
            <v>1</v>
          </cell>
          <cell r="AA1870">
            <v>1865</v>
          </cell>
          <cell r="AB1870" t="str">
            <v>terrestrial</v>
          </cell>
          <cell r="AD1870" t="str">
            <v>unknown</v>
          </cell>
          <cell r="AE1870" t="str">
            <v>yes</v>
          </cell>
          <cell r="AF1870" t="str">
            <v>unknown</v>
          </cell>
          <cell r="AG1870">
            <v>1865</v>
          </cell>
          <cell r="AH1870" t="str">
            <v>Ho Bergen: Sverresborg</v>
          </cell>
          <cell r="AI1870">
            <v>15</v>
          </cell>
          <cell r="AJ1870" t="str">
            <v>V</v>
          </cell>
          <cell r="AL1870">
            <v>2</v>
          </cell>
          <cell r="AM1870" t="str">
            <v>importDirect</v>
          </cell>
          <cell r="AN1870">
            <v>2</v>
          </cell>
          <cell r="AO1870" t="str">
            <v>introductionEscaped,spreadNaturalDispersal</v>
          </cell>
          <cell r="AP1870" t="str">
            <v>Øs,OsA,Op,Bu,Te,Aa,Va,Ro,Ho</v>
          </cell>
          <cell r="AQ1870">
            <v>120</v>
          </cell>
          <cell r="AR1870">
            <v>4</v>
          </cell>
          <cell r="AS1870">
            <v>480</v>
          </cell>
          <cell r="AT1870">
            <v>121000</v>
          </cell>
          <cell r="AU1870">
            <v>1200</v>
          </cell>
          <cell r="AV1870">
            <v>20</v>
          </cell>
          <cell r="AW1870" t="str">
            <v>Ingen kjent effekt</v>
          </cell>
          <cell r="AX1870" t="str">
            <v>Ingen kjent effekt</v>
          </cell>
          <cell r="BC1870" t="str">
            <v>Ingen kjent effekt</v>
          </cell>
          <cell r="BD1870" t="str">
            <v>Ingen kjent effekt</v>
          </cell>
          <cell r="BE1870" t="str">
            <v>no</v>
          </cell>
          <cell r="BF1870" t="str">
            <v>no</v>
          </cell>
          <cell r="BG1870" t="str">
            <v>V</v>
          </cell>
          <cell r="BK1870" t="str">
            <v>temperate_nemoral:Europe,Asia|subtropic_mediterranean:Europe,Asia</v>
          </cell>
          <cell r="BM1870" t="str">
            <v>temperate_nemoral:Europe,Asia,Oceania,NorthAndCentralAmerica|subtropic_mediterranean:Europe,Asia,Oceania</v>
          </cell>
          <cell r="BO1870">
            <v>2</v>
          </cell>
          <cell r="BP1870" t="str">
            <v>X</v>
          </cell>
          <cell r="BR1870" t="str">
            <v>RedListCategoryLevel</v>
          </cell>
          <cell r="BT1870">
            <v>2</v>
          </cell>
          <cell r="BW1870" t="str">
            <v>SpreadYearlyIncreaseObservations</v>
          </cell>
          <cell r="BX1870">
            <v>76</v>
          </cell>
          <cell r="BY1870">
            <v>1</v>
          </cell>
          <cell r="CB1870" t="str">
            <v>T4-C-3,T4-C-4,T43,T43</v>
          </cell>
          <cell r="CC1870">
            <v>1</v>
          </cell>
          <cell r="CH1870">
            <v>1</v>
          </cell>
          <cell r="CL1870" t="str">
            <v>T4-C-3,T4-C-4</v>
          </cell>
          <cell r="CM1870">
            <v>2</v>
          </cell>
          <cell r="CP1870" t="str">
            <v>Åpen grunnlendt kalkmark i boreonemoral sone</v>
          </cell>
          <cell r="CQ1870">
            <v>1</v>
          </cell>
          <cell r="CU1870">
            <v>1</v>
          </cell>
          <cell r="CX1870">
            <v>0</v>
          </cell>
          <cell r="CY1870">
            <v>1</v>
          </cell>
          <cell r="DB1870">
            <v>0</v>
          </cell>
          <cell r="DC1870" t="str">
            <v>Spolebusk &lt;i&gt;Euonymus europaeus &lt;/i&gt;er en langlevd busk med frøformering. Frøene spres med fugl, kanskje opp til noen km. Arten stammer fra Europa og Vest-Asia og forekommer hjemlig nord til Sør-Danmark og Skåne. Den inntar skog på rimelig baserik berggrunn og tørr mark, dvs. lågurtskog og kalklågurtskog, mer sjelden andre og fattigere skogtyper.</v>
          </cell>
          <cell r="DD1870" t="str">
            <v>&lt;p&gt;Spolebusk&lt;em&gt; &lt;/em&gt;er innført som hagebusk i Norge og etablerer seg langsomt. Fra en første stabil populasjon i Bragernes-Landfall-området i Bu Drammen i 1860-1870-årene (og trolig også i Oslo og Ho Bergen på samme tid) har den økt meget langsomt fram til dagens situasjon med rundt 15-20 noenlunde etablerte forekomster. Vi har ingen rimelig forklaring på hvorfor arten øker så langsomt. Dagens utbredelse, fra Østfold til Hordaland og nord til Op Gran, er trolig nær den potensielle for denne arten knyttet til sommervarme deler av den boreonemorale sonen. Den forventes å ekspandere ytterligere, men trolig mest som fortetning innen allerede kjent område og kanskje utvidelse til Sogn.&lt;/p&gt;</v>
          </cell>
          <cell r="DE1870" t="str">
            <v>Arten er innført hagebusk (antar vi). I skriptanalysen for ekspansjonshastighet antydes det at arten kan ha vært i Norge allerede før 1800, med langsom ekspansjon fram til de tre første funnene i 1860-1870-årene. Frøene spres med fugl, ofte direkte fra hager inn i skog, og arten er langt oftere funnet i skog enn på ulike typer skrotemark.</v>
          </cell>
          <cell r="DF1870" t="str">
            <v>Invasjonspotensialet er begrenset, med usikkerhet til moderat, som en kombinasjon av begrenset (til moderat lang) median levetid og begrenset ekspansjonshastighet. Arten er godt etablert, og over et større område i Sør-Norge.</v>
          </cell>
          <cell r="DG1870" t="str">
            <v>Arten vurderes å ha en liten negativ økologisk effekt ved strukturendring i kalklågurtskog i boreonemoral sone. Den beskrives (Trond Eirik H. Silsand, pers. komm.) som noe invasiv i kalklågurtskog i Gjermundsholmen plantefredningsområde i Te Bamble. Bortsett fra dette kjenner vi ikke til noen forekomst der arten fortrenger eller gjør svært mye av seg. Den opptrer som et underordnet og ofte økologisk godt integrert element i busksjikt og lågt tresjikt.</v>
          </cell>
          <cell r="DH1870" t="str">
            <v>&lt;p&gt;Spolebusk vurderes til låg økologisk risiko ut fra et noe begrenset invasjonspotensial og en liten økologisk effekt. Arten etablerer seg nesten utelukkende i kratt og noe åpen skog (der fuglene sitter og skiter). Den blir ikke svært tallrik og fører knapt til noen fortrengning, bortsett kanskje fra et spesifisert område i Grenland. Endringen fra forrige vurderingsrunde i 2012 skyldes ny kunnskap om noe fortrengning sammen med endrete beregningsmåter for invasjonspotensial.&lt;/p&gt;</v>
          </cell>
          <cell r="DI1870">
            <v>0</v>
          </cell>
        </row>
        <row r="1871">
          <cell r="B1871" t="str">
            <v>Chelone obliqua</v>
          </cell>
          <cell r="C1871" t="str">
            <v>L.</v>
          </cell>
          <cell r="D1871" t="str">
            <v>duehode</v>
          </cell>
          <cell r="E1871">
            <v>85728</v>
          </cell>
          <cell r="F1871">
            <v>128842</v>
          </cell>
          <cell r="G1871" t="str">
            <v>ExpertGroups/Karplanter/N</v>
          </cell>
          <cell r="H1871" t="str">
            <v>Karplanter</v>
          </cell>
          <cell r="I1871" t="str">
            <v>Karplanter</v>
          </cell>
          <cell r="J1871" t="str">
            <v>AlienSpecie</v>
          </cell>
          <cell r="N1871">
            <v>2</v>
          </cell>
          <cell r="Q1871">
            <v>1</v>
          </cell>
          <cell r="T1871" t="str">
            <v>LO</v>
          </cell>
          <cell r="U1871">
            <v>2</v>
          </cell>
          <cell r="V1871" t="str">
            <v>2AB,1</v>
          </cell>
          <cell r="AA1871">
            <v>2005</v>
          </cell>
          <cell r="AB1871" t="str">
            <v>terrestrial</v>
          </cell>
          <cell r="AD1871" t="str">
            <v>unknown</v>
          </cell>
          <cell r="AE1871" t="str">
            <v>no</v>
          </cell>
          <cell r="AF1871" t="str">
            <v>unknown</v>
          </cell>
          <cell r="AG1871">
            <v>2014</v>
          </cell>
          <cell r="AH1871" t="str">
            <v>Ro Rennesøy: Mosterøy, Askje vest, og ST Melhus: Volløya</v>
          </cell>
          <cell r="AI1871">
            <v>5</v>
          </cell>
          <cell r="AJ1871" t="str">
            <v>V</v>
          </cell>
          <cell r="AL1871">
            <v>1</v>
          </cell>
          <cell r="AM1871" t="str">
            <v>importDirect</v>
          </cell>
          <cell r="AN1871">
            <v>2</v>
          </cell>
          <cell r="AO1871" t="str">
            <v>introductionEscaped</v>
          </cell>
          <cell r="AP1871" t="str">
            <v>OsA,Te,Aa,Ro,St,No</v>
          </cell>
          <cell r="AQ1871">
            <v>24</v>
          </cell>
          <cell r="AR1871">
            <v>5</v>
          </cell>
          <cell r="AS1871">
            <v>120</v>
          </cell>
          <cell r="AT1871">
            <v>12000</v>
          </cell>
          <cell r="AU1871">
            <v>360</v>
          </cell>
          <cell r="AV1871">
            <v>50</v>
          </cell>
          <cell r="AW1871" t="str">
            <v>Ingen kjent effekt</v>
          </cell>
          <cell r="AX1871" t="str">
            <v>Ingen kjent effekt</v>
          </cell>
          <cell r="BC1871" t="str">
            <v>Ingen kjent effekt</v>
          </cell>
          <cell r="BD1871" t="str">
            <v>Ingen kjent effekt</v>
          </cell>
          <cell r="BE1871" t="str">
            <v>no</v>
          </cell>
          <cell r="BF1871" t="str">
            <v>no</v>
          </cell>
          <cell r="BG1871" t="str">
            <v>V</v>
          </cell>
          <cell r="BK1871" t="str">
            <v>temperate_nemoral:NorthAndCentralAmerica</v>
          </cell>
          <cell r="BM1871" t="str">
            <v>temperate_nemoral:Europe,NorthAndCentralAmerica</v>
          </cell>
          <cell r="BO1871">
            <v>2</v>
          </cell>
          <cell r="BR1871" t="str">
            <v>RedListCategoryLevel</v>
          </cell>
          <cell r="BT1871">
            <v>2</v>
          </cell>
          <cell r="BW1871" t="str">
            <v>SpreadYearlyIncreaseCalculatedExpansionSpeed</v>
          </cell>
          <cell r="BX1871">
            <v>116.95</v>
          </cell>
          <cell r="BY1871">
            <v>1</v>
          </cell>
          <cell r="CB1871" t="str">
            <v>T4-C-3,T30,T35,T40</v>
          </cell>
          <cell r="CC1871">
            <v>1</v>
          </cell>
          <cell r="CH1871">
            <v>1</v>
          </cell>
          <cell r="CM1871">
            <v>1</v>
          </cell>
          <cell r="CQ1871">
            <v>1</v>
          </cell>
          <cell r="CU1871">
            <v>1</v>
          </cell>
          <cell r="CX1871">
            <v>0</v>
          </cell>
          <cell r="CY1871">
            <v>1</v>
          </cell>
          <cell r="DB1871">
            <v>0</v>
          </cell>
          <cell r="DC1871" t="str">
            <v>Duehode &lt;i&gt;Chelone obliqua&lt;/i&gt; fra østlige Nord-Amerika er en flerårig urt med klonal vekst (jordstengler) og reproduksjon med frø. Den er en hagestaude som er blitt meget populær, men som lett vokser seg stor i hager, blir gravd opp, og kastet ut. Alle norske forekomster foreløpig synes å skyldes hageutkast, og arten er selvimkompatibel (krever kryssbefruktning), slik at utkastete kloner ikke frøformerer seg hvis de er for langt fra hverandre for insekt-trekk. Arten er funnet i ulike typer næringsrik skog, inkludert flommarkskog.</v>
          </cell>
          <cell r="DD1871" t="str">
            <v>Arten ble først funnet i Ak Asker: Bondi i 2005, på tomt etter nedlagt gartneri, men der har den ikke spredt seg. Senere er den funnet i Te Bamble: Vinjestranda 2016 i blandingsskog ved kyststien, i AA Arendal: Rannekleiv 2015 i kant av kjerrevei i urterik skog, i Ro Rennesøy: Mosterøy Askje vest 2014 i på gammel massefylling i krattskog, i ST Melhus: Volløya 2014 i kanten av flommarkskog, og i No Bodø: Dreufushammeren 2015 på utkast/etterladenskaper etter nedlagt hagesenter. Alle forekomstene typer på opphav i hageutkast, med vegetativ spredning etterpå i de fleste forekomstene.</v>
          </cell>
          <cell r="DE1871" t="str">
            <v>Arten er innført hageplante og spredt ut i naturen ved utkast, med videre økning ved klonal vekst (foreløpig).</v>
          </cell>
          <cell r="DF1871" t="str">
            <v>Invasjonspotensialet er begrenset, med begrenset median levetid og begrenset ekspansjonshastighet. Foreløpig er det kjent med bare seks kloner i norsk natur.</v>
          </cell>
          <cell r="DG1871" t="str">
            <v>Ingen kjent negativ økologisk effekt er knyttet til arten.</v>
          </cell>
          <cell r="DH1871" t="str">
            <v>Duehode vurderes til låg økologisk risiko, og bare på grunn av invasjonspotensialet. Arten er trolig på vei ut i norsk natur, men vil neppe bli noe problem. Den er avhengig av nokså tette forekomster for å kunne reprodusere seksuelt (krysspollinering ved insekter), og foreløpig er den bare kjent fra seks klonale forekomster i seks ulike fylker.</v>
          </cell>
          <cell r="DI1871">
            <v>0</v>
          </cell>
        </row>
        <row r="1872">
          <cell r="B1872" t="str">
            <v>Claytonia perfoliata</v>
          </cell>
          <cell r="C1872" t="str">
            <v>Donn ex Willd.</v>
          </cell>
          <cell r="D1872" t="str">
            <v>vinterportulakk</v>
          </cell>
          <cell r="E1872">
            <v>131867</v>
          </cell>
          <cell r="F1872">
            <v>101625</v>
          </cell>
          <cell r="G1872" t="str">
            <v>ExpertGroups/Karplanter/N</v>
          </cell>
          <cell r="H1872" t="str">
            <v>Karplanter</v>
          </cell>
          <cell r="I1872" t="str">
            <v>Karplanter</v>
          </cell>
          <cell r="J1872" t="str">
            <v>AlienSpecie</v>
          </cell>
          <cell r="N1872">
            <v>2</v>
          </cell>
          <cell r="Q1872">
            <v>1</v>
          </cell>
          <cell r="T1872" t="str">
            <v>LO</v>
          </cell>
          <cell r="U1872">
            <v>2</v>
          </cell>
          <cell r="V1872" t="str">
            <v>2AB,1</v>
          </cell>
          <cell r="X1872">
            <v>1</v>
          </cell>
          <cell r="Y1872">
            <v>1</v>
          </cell>
          <cell r="Z1872">
            <v>1</v>
          </cell>
          <cell r="AA1872">
            <v>1929</v>
          </cell>
          <cell r="AB1872" t="str">
            <v>terrestrial</v>
          </cell>
          <cell r="AD1872" t="str">
            <v>unknown</v>
          </cell>
          <cell r="AE1872" t="str">
            <v>yes</v>
          </cell>
          <cell r="AF1872" t="str">
            <v>unknown</v>
          </cell>
          <cell r="AG1872">
            <v>1998</v>
          </cell>
          <cell r="AH1872" t="str">
            <v>Vf Stokke: Gjennestad gartnerskole</v>
          </cell>
          <cell r="AI1872">
            <v>1</v>
          </cell>
          <cell r="AJ1872" t="str">
            <v>V</v>
          </cell>
          <cell r="AN1872">
            <v>3</v>
          </cell>
          <cell r="AO1872" t="str">
            <v>introductionTransportpollution</v>
          </cell>
          <cell r="AP1872" t="str">
            <v>OsA,He,Ve,Mr</v>
          </cell>
          <cell r="AQ1872">
            <v>20</v>
          </cell>
          <cell r="AR1872">
            <v>5</v>
          </cell>
          <cell r="AS1872">
            <v>100</v>
          </cell>
          <cell r="AT1872">
            <v>125000</v>
          </cell>
          <cell r="AU1872">
            <v>200</v>
          </cell>
          <cell r="AV1872">
            <v>100</v>
          </cell>
          <cell r="AW1872" t="str">
            <v>Ingen kjent effekt</v>
          </cell>
          <cell r="AX1872" t="str">
            <v>Ingen kjent effekt</v>
          </cell>
          <cell r="BC1872" t="str">
            <v>Ingen kjent effekt</v>
          </cell>
          <cell r="BD1872" t="str">
            <v>Ingen kjent effekt</v>
          </cell>
          <cell r="BE1872" t="str">
            <v>no</v>
          </cell>
          <cell r="BF1872" t="str">
            <v>no</v>
          </cell>
          <cell r="BG1872" t="str">
            <v>V</v>
          </cell>
          <cell r="BK1872" t="str">
            <v>temperate_nemoral:NorthAndCentralAmerica|temperate_dry:NorthAndCentralAmerica|subtropic_mediterranean:NorthAndCentralAmerica|subtropic_dry:NorthAndCentralAmerica</v>
          </cell>
          <cell r="BM1872" t="str">
            <v>temperate_nemoral:Europe,Oceania,NorthAndCentralAmerica|temperate_dry:NorthAndCentralAmerica|subtropic_mediterranean:Europe,Oceania,NorthAndCentralAmerica|subtropic_dry:NorthAndCentralAmerica</v>
          </cell>
          <cell r="BO1872">
            <v>2</v>
          </cell>
          <cell r="BR1872" t="str">
            <v>RedListCategoryLevel</v>
          </cell>
          <cell r="BT1872">
            <v>2</v>
          </cell>
          <cell r="BW1872" t="str">
            <v>SpreadYearlyIncreaseCalculatedExpansionSpeed</v>
          </cell>
          <cell r="BX1872">
            <v>85.24</v>
          </cell>
          <cell r="BY1872">
            <v>1</v>
          </cell>
          <cell r="CB1872" t="str">
            <v>T35</v>
          </cell>
          <cell r="CC1872">
            <v>1</v>
          </cell>
          <cell r="CH1872">
            <v>1</v>
          </cell>
          <cell r="CM1872">
            <v>1</v>
          </cell>
          <cell r="CQ1872">
            <v>1</v>
          </cell>
          <cell r="CU1872">
            <v>1</v>
          </cell>
          <cell r="CX1872">
            <v>0</v>
          </cell>
          <cell r="CY1872">
            <v>1</v>
          </cell>
          <cell r="DB1872">
            <v>0</v>
          </cell>
          <cell r="DC1872" t="str">
            <v>Vinterportulakk &lt;em&gt;Claytonia perfoliata &lt;/em&gt;er en ettårig art fra vestlige Nord-Amerika og Mellom-Amerika. Den formerer seg rikelig med frø. Den er etablert i gartnerier og planteskoler (utendørs), på sterkt endret fastmark.</v>
          </cell>
          <cell r="DD1872" t="str">
            <v>&lt;p&gt;Vinterportulakk er dokumentert fra 14 steder i Norge: i Ak Ås 2002-2012, He Ringsaker 2001 og 2002, Vf Sandefjord 2009 og 2014, Larvik 1999 og 2005, og Stokke 1998, 2001 og 2004, VA Kristiansand 2015, Ro Stavanger 2015, Ho Bergen 1989 og Odda 1929, MR Ålesund 2015-2016, og ST Trondheim 1997. Arten reproduserer nå flere steder i Norge og danner, i hvert fall over visse tidsrom, bestander i flere planteskoler. Den kan imidlertid gå ut i kalde vintre, og vi regner den ikke som noen farlig bestanddel av norsk natur i nær framtid.&lt;/p&gt;</v>
          </cell>
          <cell r="DE1872" t="str">
            <v>Arten er innført med gartnerivarer (planter, jord etc.), med liten spredning vekk fra innførselssteder, og bare stabil på slike steder.</v>
          </cell>
          <cell r="DF1872" t="str">
            <v>Invasjonspotensialet er begrenset, en kombinasjon av begrenset median levetid og begrenset ekspansjonshastighet.</v>
          </cell>
          <cell r="DG1872" t="str">
            <v>Ingen kjent negativ økologisk effekt er knyttet til arten.</v>
          </cell>
          <cell r="DH1872" t="str">
            <v>&lt;p&gt;Vinterportulakk vurderes til låg økologisk risiko, og bare på grunn av invasjonspotensialet. Arten hare en utvikling som tyder på at den er i ferd med å etablere seg i Norge, med stadig hyppigere funn til tross for noe begrenset innførsel. Den har semi-stabil forekomst i Norge (frøreproduksjon), men den ekspanderer lite (bortsett fra nye innførsler).&lt;/p&gt;&lt;p&gt; &lt;/p&gt;</v>
          </cell>
          <cell r="DI1872">
            <v>0</v>
          </cell>
        </row>
        <row r="1873">
          <cell r="B1873" t="str">
            <v>Abies nordmanniana</v>
          </cell>
          <cell r="C1873" t="str">
            <v>(Steven) Spach</v>
          </cell>
          <cell r="D1873" t="str">
            <v>nordmannsedelgran</v>
          </cell>
          <cell r="E1873">
            <v>63758</v>
          </cell>
          <cell r="F1873">
            <v>103798</v>
          </cell>
          <cell r="G1873" t="str">
            <v>ExpertGroups/Karplanter/N</v>
          </cell>
          <cell r="H1873" t="str">
            <v>Karplanter</v>
          </cell>
          <cell r="I1873" t="str">
            <v>Karplanter</v>
          </cell>
          <cell r="J1873" t="str">
            <v>AlienSpecie</v>
          </cell>
          <cell r="N1873">
            <v>3</v>
          </cell>
          <cell r="Q1873">
            <v>1</v>
          </cell>
          <cell r="T1873" t="str">
            <v>LO</v>
          </cell>
          <cell r="U1873">
            <v>2</v>
          </cell>
          <cell r="V1873" t="str">
            <v>3AB,1</v>
          </cell>
          <cell r="AA1873">
            <v>1860</v>
          </cell>
          <cell r="AB1873" t="str">
            <v>terrestrial</v>
          </cell>
          <cell r="AD1873" t="str">
            <v>other,unknown</v>
          </cell>
          <cell r="AE1873" t="str">
            <v>no</v>
          </cell>
          <cell r="AF1873" t="str">
            <v>unknown</v>
          </cell>
          <cell r="AG1873">
            <v>1953</v>
          </cell>
          <cell r="AH1873" t="str">
            <v>AA Lillesand</v>
          </cell>
          <cell r="AI1873">
            <v>50</v>
          </cell>
          <cell r="AJ1873" t="str">
            <v>V</v>
          </cell>
          <cell r="AL1873">
            <v>4</v>
          </cell>
          <cell r="AM1873" t="str">
            <v>importDirect</v>
          </cell>
          <cell r="AN1873">
            <v>4</v>
          </cell>
          <cell r="AO1873" t="str">
            <v>introductionEscaped</v>
          </cell>
          <cell r="AP1873" t="str">
            <v>Øs,OsA,Bu,Ve,Te,Va,Mr,St</v>
          </cell>
          <cell r="AQ1873">
            <v>92</v>
          </cell>
          <cell r="AR1873">
            <v>8</v>
          </cell>
          <cell r="AS1873">
            <v>736</v>
          </cell>
          <cell r="AT1873">
            <v>124000</v>
          </cell>
          <cell r="AU1873">
            <v>1100</v>
          </cell>
          <cell r="AV1873">
            <v>20</v>
          </cell>
          <cell r="AW1873" t="str">
            <v>Ingen kjent effekt</v>
          </cell>
          <cell r="AX1873" t="str">
            <v>Arten er brukt i juletre- og pyntegrøntplantasjer.</v>
          </cell>
          <cell r="BC1873" t="str">
            <v>Ingen kjent effekt</v>
          </cell>
          <cell r="BD1873" t="str">
            <v>Ingen kjent effekt</v>
          </cell>
          <cell r="BE1873" t="str">
            <v>no</v>
          </cell>
          <cell r="BF1873" t="str">
            <v>no</v>
          </cell>
          <cell r="BG1873" t="str">
            <v>V</v>
          </cell>
          <cell r="BK1873" t="str">
            <v>temperate_nemoral:Europe,Asia</v>
          </cell>
          <cell r="BM1873" t="str">
            <v>temperate_boreal:Europe|temperate_nemoral:Europe,Asia,Oceania,NorthAndCentralAmerica</v>
          </cell>
          <cell r="BO1873">
            <v>3</v>
          </cell>
          <cell r="BR1873" t="str">
            <v>RedListCategoryLevel</v>
          </cell>
          <cell r="BT1873">
            <v>3</v>
          </cell>
          <cell r="BW1873" t="str">
            <v>SpreadYearlyIncreaseCalculatedExpansionSpeed</v>
          </cell>
          <cell r="BX1873">
            <v>336.33</v>
          </cell>
          <cell r="BY1873">
            <v>1</v>
          </cell>
          <cell r="CB1873" t="str">
            <v>T4,T40</v>
          </cell>
          <cell r="CC1873">
            <v>1</v>
          </cell>
          <cell r="CH1873">
            <v>1</v>
          </cell>
          <cell r="CM1873">
            <v>1</v>
          </cell>
          <cell r="CQ1873">
            <v>1</v>
          </cell>
          <cell r="CU1873">
            <v>1</v>
          </cell>
          <cell r="CX1873">
            <v>0</v>
          </cell>
          <cell r="CY1873">
            <v>1</v>
          </cell>
          <cell r="DB1873">
            <v>0</v>
          </cell>
          <cell r="DC1873" t="str">
            <v>Nordmannsgran&lt;i&gt; Abies nordmanniana &lt;/i&gt;stammer fra Kaukasus og den nordøstre delen av Tyrkia. Nordmannsgran&lt;i&gt; &lt;/i&gt;er et stort tre med med lette frø tilpasset vindspredning, men som forynger seg sparsomt i norsk natur. Et lite produksjonsareal (0,3 km2) kombinert med store viltskader begrenser artens ekspansjon. For skogbruket er juletreproduksjon det viktigste formål, noe som med få unntak utelukker konglebærende individer.</v>
          </cell>
          <cell r="DD1873" t="str">
            <v>Arten ble innført ca. 1850 til Oslo og seinere i forsøk, hager og parker langs kysten. Nordmannsedelgran har et lite produksjonsareal fra skogbruk på ca 0,3 km2. Treslaget har til nå vist liten spredningsevne sammenlignet med andre &lt;i&gt;Abies&lt;/i&gt;-arter. Som annen &lt;i&gt;Abies&lt;/i&gt;-foryngelse begrenses den sterkt av hjorteviltskader. I samlingsdata og data fra Artsdatabanken er det registrert forekomster i 18 forekomstruter, med to tidlige funn i Øf Halden i 1905 og i Øf Moss i 1942. Ellers er alle funn i disse databasene fra etter 2000 og fordelt på 8 fylker til Sør-Trøndelag, med flest funn i Møre og Romsdal der man trolig har vært mer oppmerksom på arten enn ellers.</v>
          </cell>
          <cell r="DE1873" t="str">
            <v>Arten er innført til juletredyrking og som prydtre, i lite omfang som skogstre. Viderespredning skjer med frø fra produksjonsarealer (oftest hage- og parktrær og arboreter).</v>
          </cell>
          <cell r="DF1873" t="str">
            <v>Invasjonspotensialet er moderat, som en kombinasjon av moderat median levetid og moderat ekspansjonshastighet. Tallmaterialet er litt problematisk. Nesten alle samlingsdokumenterte funn er gjort etter 2000, noe som trolig bare betyr at arten har vært oversett tidligere. Dette gjør at både beregning ved R-skript og som årlig tilvekst gir nokså høge hastigheter. Vi antar at ekspansjonshastigheten kan være overestimert som følge av det kronologisk skjeve datasettet med opplysninger, men samtidig ville arten landet i samme kategori for invasjonspotensiale sjøl om hastigheten ble satt til det halve.</v>
          </cell>
          <cell r="DG1873" t="str">
            <v>Arten vurderes til å ikke å ha noen kjent økologisk effekt.</v>
          </cell>
          <cell r="DH1873" t="str">
            <v>Nordmannsgran vurderes til låg økologisk risiko, og bare på grunn av invasjonspotensialet.</v>
          </cell>
          <cell r="DI1873">
            <v>1</v>
          </cell>
        </row>
        <row r="1874">
          <cell r="B1874" t="str">
            <v>Abies amabilis</v>
          </cell>
          <cell r="C1874" t="str">
            <v>(Douglas ex Loudon) J.Forbes</v>
          </cell>
          <cell r="D1874" t="str">
            <v>stillehavsedelgran</v>
          </cell>
          <cell r="E1874">
            <v>105142</v>
          </cell>
          <cell r="F1874">
            <v>145490</v>
          </cell>
          <cell r="G1874" t="str">
            <v>ExpertGroups/Karplanter/N</v>
          </cell>
          <cell r="H1874" t="str">
            <v>Karplanter</v>
          </cell>
          <cell r="I1874" t="str">
            <v>Karplanter</v>
          </cell>
          <cell r="J1874" t="str">
            <v>AlienSpecie</v>
          </cell>
          <cell r="N1874">
            <v>1</v>
          </cell>
          <cell r="Q1874">
            <v>1</v>
          </cell>
          <cell r="T1874" t="str">
            <v>NK</v>
          </cell>
          <cell r="U1874">
            <v>1</v>
          </cell>
          <cell r="V1874" t="str">
            <v>1,1</v>
          </cell>
          <cell r="AA1874">
            <v>2012</v>
          </cell>
          <cell r="AB1874" t="str">
            <v>terrestrial</v>
          </cell>
          <cell r="AD1874" t="str">
            <v>unknown</v>
          </cell>
          <cell r="AE1874" t="str">
            <v>no</v>
          </cell>
          <cell r="AF1874" t="str">
            <v>unknown</v>
          </cell>
          <cell r="AI1874">
            <v>30</v>
          </cell>
          <cell r="AJ1874" t="str">
            <v>V</v>
          </cell>
          <cell r="AL1874">
            <v>1</v>
          </cell>
          <cell r="AM1874" t="str">
            <v>importDirect</v>
          </cell>
          <cell r="AN1874">
            <v>1</v>
          </cell>
          <cell r="AO1874" t="str">
            <v>introductionEscaped</v>
          </cell>
          <cell r="AP1874" t="str">
            <v>St</v>
          </cell>
          <cell r="AQ1874">
            <v>4</v>
          </cell>
          <cell r="AR1874">
            <v>10</v>
          </cell>
          <cell r="AS1874">
            <v>40</v>
          </cell>
          <cell r="AT1874">
            <v>1</v>
          </cell>
          <cell r="AU1874">
            <v>60</v>
          </cell>
          <cell r="AV1874">
            <v>0</v>
          </cell>
          <cell r="AW1874" t="str">
            <v>Ingen kjent effekt</v>
          </cell>
          <cell r="AX1874" t="str">
            <v>Arten er brukt i juletre- og pyntegrøntplantasjer.</v>
          </cell>
          <cell r="BC1874" t="str">
            <v>Ingen kjent effekt</v>
          </cell>
          <cell r="BD1874" t="str">
            <v>Ingen kjent effekt</v>
          </cell>
          <cell r="BE1874" t="str">
            <v>no</v>
          </cell>
          <cell r="BF1874" t="str">
            <v>no</v>
          </cell>
          <cell r="BG1874" t="str">
            <v>V</v>
          </cell>
          <cell r="BK1874" t="str">
            <v>temperate_boreal:NorthAndCentralAmerica|temperate_nemoral:NorthAndCentralAmerica</v>
          </cell>
          <cell r="BM1874" t="str">
            <v>temperate_boreal:Europe,NorthAndCentralAmerica|temperate_nemoral:Europe,NorthAndCentralAmerica</v>
          </cell>
          <cell r="BO1874">
            <v>1</v>
          </cell>
          <cell r="BP1874" t="str">
            <v>X</v>
          </cell>
          <cell r="BR1874" t="str">
            <v>RedListCategoryLevel</v>
          </cell>
          <cell r="BT1874">
            <v>1</v>
          </cell>
          <cell r="BW1874" t="str">
            <v>SpreadYearlyIncreaseCalculatedExpansionSpeed</v>
          </cell>
          <cell r="BX1874">
            <v>0</v>
          </cell>
          <cell r="BY1874">
            <v>1</v>
          </cell>
          <cell r="CB1874" t="str">
            <v>T4-C-1</v>
          </cell>
          <cell r="CC1874">
            <v>1</v>
          </cell>
          <cell r="CH1874">
            <v>1</v>
          </cell>
          <cell r="CM1874">
            <v>1</v>
          </cell>
          <cell r="CQ1874">
            <v>1</v>
          </cell>
          <cell r="CU1874">
            <v>1</v>
          </cell>
          <cell r="CX1874">
            <v>0</v>
          </cell>
          <cell r="CY1874">
            <v>1</v>
          </cell>
          <cell r="DB1874">
            <v>0</v>
          </cell>
          <cell r="DC1874" t="str">
            <v>Stillehavsedelgran &lt;i&gt;Abies amabilis &lt;/i&gt;er et meget storvokst tre som dyrkes nokså sjelden som prydtre. Det stammer fra Stillehavskysten i Nord-Amerika, fra nemoral/alpin sone i California til boreal sone i Sør-Alaska. Det produserer store mengder vindspredte frø, når det er blitt gammelt nok.</v>
          </cell>
          <cell r="DD1874" t="str">
            <v>Arten ble først funnet i 2012 forvillet fra et arboret i Bymarka i ST Trondheim.</v>
          </cell>
          <cell r="DE1874" t="str">
            <v>Arten er innført som prydtre (vi kjenner ikke til forstlig bruk). Den viderespres (frø) med vind.</v>
          </cell>
          <cell r="DF1874" t="str">
            <v>Arten har et lite invasjonspotensial så lenge arten er lite plantet. Median levetid er kort, med usikkerhet oppover, og det ikke er registrert ekspansjon.</v>
          </cell>
          <cell r="DG1874" t="str">
            <v>Det er ingen kjent negativ økologisk effekt, foreløpig.</v>
          </cell>
          <cell r="DH1874" t="str">
            <v>Stillehavsedelgran vurderes til ingen kjent økologisk risiko. Den plantes lite og bruker lang tid på å nå reproduktivt stadium.</v>
          </cell>
          <cell r="DI1874">
            <v>0</v>
          </cell>
        </row>
        <row r="1875">
          <cell r="B1875" t="str">
            <v>Abies koreana</v>
          </cell>
          <cell r="C1875" t="str">
            <v>E.H. Wilson</v>
          </cell>
          <cell r="D1875" t="str">
            <v>koreansk edelgran</v>
          </cell>
          <cell r="E1875">
            <v>85577</v>
          </cell>
          <cell r="F1875">
            <v>128698</v>
          </cell>
          <cell r="G1875" t="str">
            <v>ExpertGroups/Karplanter/N</v>
          </cell>
          <cell r="H1875" t="str">
            <v>Karplanter</v>
          </cell>
          <cell r="I1875" t="str">
            <v>Karplanter</v>
          </cell>
          <cell r="J1875" t="str">
            <v>AlienSpecie</v>
          </cell>
          <cell r="N1875">
            <v>3</v>
          </cell>
          <cell r="O1875" t="str">
            <v>V</v>
          </cell>
          <cell r="Q1875">
            <v>1</v>
          </cell>
          <cell r="T1875" t="str">
            <v>LO</v>
          </cell>
          <cell r="U1875">
            <v>2</v>
          </cell>
          <cell r="V1875" t="str">
            <v>3B,1</v>
          </cell>
          <cell r="X1875">
            <v>2</v>
          </cell>
          <cell r="Y1875">
            <v>2</v>
          </cell>
          <cell r="Z1875">
            <v>1</v>
          </cell>
          <cell r="AA1875">
            <v>2009</v>
          </cell>
          <cell r="AB1875" t="str">
            <v>terrestrial</v>
          </cell>
          <cell r="AD1875" t="str">
            <v>unknown</v>
          </cell>
          <cell r="AE1875" t="str">
            <v>yes</v>
          </cell>
          <cell r="AF1875" t="str">
            <v>unknown</v>
          </cell>
          <cell r="AI1875">
            <v>20</v>
          </cell>
          <cell r="AJ1875" t="str">
            <v>V</v>
          </cell>
          <cell r="AL1875">
            <v>1</v>
          </cell>
          <cell r="AM1875" t="str">
            <v>importDirect</v>
          </cell>
          <cell r="AN1875">
            <v>2</v>
          </cell>
          <cell r="AO1875" t="str">
            <v>introductionEscaped</v>
          </cell>
          <cell r="AP1875" t="str">
            <v>Va,Ro,St</v>
          </cell>
          <cell r="AQ1875">
            <v>12</v>
          </cell>
          <cell r="AR1875">
            <v>5</v>
          </cell>
          <cell r="AS1875">
            <v>60</v>
          </cell>
          <cell r="AT1875">
            <v>10000</v>
          </cell>
          <cell r="AU1875">
            <v>180</v>
          </cell>
          <cell r="AV1875">
            <v>50</v>
          </cell>
          <cell r="AW1875" t="str">
            <v>Ingen kjent effekt</v>
          </cell>
          <cell r="AX1875" t="str">
            <v>Arten er brukt i juletre- og pyntegrøntplantasjer.</v>
          </cell>
          <cell r="BC1875" t="str">
            <v>Ingen kjent effekt</v>
          </cell>
          <cell r="BD1875" t="str">
            <v>Ingen kjent effekt</v>
          </cell>
          <cell r="BE1875" t="str">
            <v>no</v>
          </cell>
          <cell r="BF1875" t="str">
            <v>no</v>
          </cell>
          <cell r="BG1875" t="str">
            <v>V</v>
          </cell>
          <cell r="BK1875" t="str">
            <v>temperate_nemoral:Asia</v>
          </cell>
          <cell r="BM1875" t="str">
            <v>temperate_boreal:Europe|temperate_nemoral:Europe,Asia,Oceania</v>
          </cell>
          <cell r="BO1875">
            <v>2</v>
          </cell>
          <cell r="BQ1875" t="str">
            <v>X</v>
          </cell>
          <cell r="BR1875" t="str">
            <v>RedListCategoryLevel</v>
          </cell>
          <cell r="BT1875">
            <v>3</v>
          </cell>
          <cell r="BV1875" t="str">
            <v>X</v>
          </cell>
          <cell r="BW1875" t="str">
            <v>SpreadYearlyIncreaseCalculatedExpansionSpeed</v>
          </cell>
          <cell r="BX1875">
            <v>212.69</v>
          </cell>
          <cell r="BY1875">
            <v>1</v>
          </cell>
          <cell r="CC1875">
            <v>1</v>
          </cell>
          <cell r="CH1875">
            <v>1</v>
          </cell>
          <cell r="CM1875">
            <v>1</v>
          </cell>
          <cell r="CQ1875">
            <v>1</v>
          </cell>
          <cell r="CU1875">
            <v>1</v>
          </cell>
          <cell r="CX1875">
            <v>0</v>
          </cell>
          <cell r="CY1875">
            <v>1</v>
          </cell>
          <cell r="DB1875">
            <v>0</v>
          </cell>
          <cell r="DC1875" t="str">
            <v>Koreaedelgran &lt;em&gt;Abies koreana &lt;/em&gt;kommer fra Korea og er et lite tre som formerer seg med frø. Frøene har nokså begrenset vindspredning fordi arten ikke er så høgvokst som mange av dens slektninger. Arten dyrkes litt som prydtre.</v>
          </cell>
          <cell r="DD1875" t="str">
            <v>&lt;p&gt;Koreaedelgran er de siste årene funnet frøforvillet tre steder, først i Ro Sandnes: Fløivik, "Mortvedts hytte innerst i Revågen 1 m høyt ungtre, rikt konglebærende, frøforvillet ca 20 m unna fra 2 store, 6-7 m høye trær". Vi regner dette som begynnelsen på en etablering. Senere er den funnet i VA Sirdal 2015 og ST Melhus 2016.&lt;/p&gt;</v>
          </cell>
          <cell r="DE1875" t="str">
            <v>Arten er innført som prydtre, reproduserer i ung alder, ca. 10 år, og viderespres med frø.</v>
          </cell>
          <cell r="DF1875" t="str">
            <v>Arten har et moderat (med usikkerhet til begrenset) invasjonspotensial. Dette er en kombinasjon av begrenset (til kort) median levetid og moderat (til begrenset) ekspansjonshastighet. Estimatene er bygd på svært tynt tallmateriale konsentrert til noen få år, og kan være for høge (sjøl om vi har anslått usikkerhet nedover).</v>
          </cell>
          <cell r="DG1875" t="str">
            <v>Det er ingen kjent negativ økologisk effekt knyttet til arten.</v>
          </cell>
          <cell r="DH1875" t="str">
            <v>&lt;p&gt;Koreaedelgran vurderes å medføre låg økologisk risiko, og bare på grunn av invasjonspotensialet.&lt;/p&gt;</v>
          </cell>
          <cell r="DI1875">
            <v>0</v>
          </cell>
        </row>
        <row r="1876">
          <cell r="B1876" t="str">
            <v>Picea orientalis</v>
          </cell>
          <cell r="C1876" t="str">
            <v>(L.) Peterm.</v>
          </cell>
          <cell r="D1876" t="str">
            <v>orientgran</v>
          </cell>
          <cell r="E1876">
            <v>144825</v>
          </cell>
          <cell r="F1876">
            <v>145604</v>
          </cell>
          <cell r="G1876" t="str">
            <v>ExpertGroups/Karplanter/N</v>
          </cell>
          <cell r="H1876" t="str">
            <v>Karplanter</v>
          </cell>
          <cell r="I1876" t="str">
            <v>Karplanter</v>
          </cell>
          <cell r="J1876" t="str">
            <v>AlienSpecie</v>
          </cell>
          <cell r="N1876">
            <v>1</v>
          </cell>
          <cell r="Q1876">
            <v>1</v>
          </cell>
          <cell r="T1876" t="str">
            <v>NK</v>
          </cell>
          <cell r="U1876">
            <v>1</v>
          </cell>
          <cell r="V1876" t="str">
            <v>1,1</v>
          </cell>
          <cell r="AA1876">
            <v>1959</v>
          </cell>
          <cell r="AB1876" t="str">
            <v>terrestrial</v>
          </cell>
          <cell r="AD1876" t="str">
            <v>unknown</v>
          </cell>
          <cell r="AE1876" t="str">
            <v>no</v>
          </cell>
          <cell r="AF1876" t="str">
            <v>unknown</v>
          </cell>
          <cell r="AI1876">
            <v>30</v>
          </cell>
          <cell r="AJ1876" t="str">
            <v>V</v>
          </cell>
          <cell r="AL1876">
            <v>1</v>
          </cell>
          <cell r="AM1876" t="str">
            <v>importDirect</v>
          </cell>
          <cell r="AN1876">
            <v>1</v>
          </cell>
          <cell r="AO1876" t="str">
            <v>introductionEscaped</v>
          </cell>
          <cell r="AP1876" t="str">
            <v>Ho</v>
          </cell>
          <cell r="AQ1876">
            <v>8</v>
          </cell>
          <cell r="AR1876">
            <v>1</v>
          </cell>
          <cell r="AS1876">
            <v>8</v>
          </cell>
          <cell r="AT1876">
            <v>1</v>
          </cell>
          <cell r="AU1876">
            <v>16</v>
          </cell>
          <cell r="AV1876">
            <v>100</v>
          </cell>
          <cell r="AW1876" t="str">
            <v>Arten er brukt i juletre- og pyntegrøntplantasjer.</v>
          </cell>
          <cell r="AX1876" t="str">
            <v>Ingen kjent effekt</v>
          </cell>
          <cell r="BC1876" t="str">
            <v>Ingen kjent effekt</v>
          </cell>
          <cell r="BD1876" t="str">
            <v>Ingen kjent effekt</v>
          </cell>
          <cell r="BE1876" t="str">
            <v>no</v>
          </cell>
          <cell r="BF1876" t="str">
            <v>no</v>
          </cell>
          <cell r="BG1876" t="str">
            <v>V</v>
          </cell>
          <cell r="BK1876" t="str">
            <v>temperate_nemoral:Europe,Asia</v>
          </cell>
          <cell r="BM1876" t="str">
            <v>temperate_nemoral:Europe,Asia,Oceania,NorthAndCentralAmerica</v>
          </cell>
          <cell r="BO1876">
            <v>2</v>
          </cell>
          <cell r="BR1876" t="str">
            <v>RedListCategoryLevel</v>
          </cell>
          <cell r="BT1876">
            <v>1</v>
          </cell>
          <cell r="BW1876" t="str">
            <v>SpreadYearlyIncreaseCalculatedExpansionSpeed</v>
          </cell>
          <cell r="BX1876">
            <v>0</v>
          </cell>
          <cell r="BY1876">
            <v>1</v>
          </cell>
          <cell r="CB1876" t="str">
            <v>T43,T40</v>
          </cell>
          <cell r="CC1876">
            <v>1</v>
          </cell>
          <cell r="CH1876">
            <v>1</v>
          </cell>
          <cell r="CM1876">
            <v>1</v>
          </cell>
          <cell r="CQ1876">
            <v>1</v>
          </cell>
          <cell r="CU1876">
            <v>1</v>
          </cell>
          <cell r="CX1876">
            <v>0</v>
          </cell>
          <cell r="CY1876">
            <v>1</v>
          </cell>
          <cell r="DB1876">
            <v>0</v>
          </cell>
          <cell r="DC1876" t="str">
            <v>Orientgran &lt;i&gt;Picea orientalis&lt;/i&gt; er et middelsstort tre fra Kaukasus og nordlige Tyrkia. Det har frøformering, og frøene har vinge og spres med vind og kanskje med fugl.</v>
          </cell>
          <cell r="DD1876" t="str">
            <v>Arten er påvist med frøforvilling i Ho Os: Moldegård (Nedkvitne &amp; Wendelbo 1959) og Bergen: Åstveit (1960). Siden er arten ikke kjent rapportert, men den er trolig oversett.</v>
          </cell>
          <cell r="DE1876" t="str">
            <v>Arten er innført parktre og spredt med frø fra plantete trær.</v>
          </cell>
          <cell r="DF1876" t="str">
            <v>Invasjonspotensialet er lite, med begrenset median levetid (nokså tilfeldig anslått) og ingen ekspansjon siden først rapportert rundt 1960.</v>
          </cell>
          <cell r="DG1876" t="str">
            <v>Ingen kjent negativ økologisk effekt er knyttet til arten.</v>
          </cell>
          <cell r="DH1876" t="str">
            <v>Orientgran vurderes til ingen kjent økologisk risiko på grunn av lite invasjonspotensial og ingen kjent økologisk effekt.</v>
          </cell>
          <cell r="DI1876">
            <v>3</v>
          </cell>
        </row>
        <row r="1877">
          <cell r="B1877" t="str">
            <v>Geranium sibiricum</v>
          </cell>
          <cell r="C1877" t="str">
            <v>L.</v>
          </cell>
          <cell r="D1877" t="str">
            <v>sibirstorkenebb</v>
          </cell>
          <cell r="E1877">
            <v>133477</v>
          </cell>
          <cell r="F1877">
            <v>102259</v>
          </cell>
          <cell r="G1877" t="str">
            <v>ExpertGroups/Karplanter/N</v>
          </cell>
          <cell r="H1877" t="str">
            <v>Karplanter</v>
          </cell>
          <cell r="I1877" t="str">
            <v>Karplanter</v>
          </cell>
          <cell r="J1877" t="str">
            <v>AlienSpecie</v>
          </cell>
          <cell r="N1877">
            <v>2</v>
          </cell>
          <cell r="Q1877">
            <v>1</v>
          </cell>
          <cell r="T1877" t="str">
            <v>LO</v>
          </cell>
          <cell r="U1877">
            <v>2</v>
          </cell>
          <cell r="V1877" t="str">
            <v>2AB,1</v>
          </cell>
          <cell r="X1877">
            <v>3</v>
          </cell>
          <cell r="Y1877">
            <v>4</v>
          </cell>
          <cell r="Z1877">
            <v>1</v>
          </cell>
          <cell r="AA1877">
            <v>1906</v>
          </cell>
          <cell r="AB1877" t="str">
            <v>terrestrial</v>
          </cell>
          <cell r="AD1877" t="str">
            <v>unknown</v>
          </cell>
          <cell r="AE1877" t="str">
            <v>yes</v>
          </cell>
          <cell r="AF1877" t="str">
            <v>unknown</v>
          </cell>
          <cell r="AG1877">
            <v>1906</v>
          </cell>
          <cell r="AH1877" t="str">
            <v>Oslo: Tøyen, Botanisk hage</v>
          </cell>
          <cell r="AI1877">
            <v>5</v>
          </cell>
          <cell r="AJ1877" t="str">
            <v>V</v>
          </cell>
          <cell r="AL1877">
            <v>1</v>
          </cell>
          <cell r="AM1877" t="str">
            <v>importDirect</v>
          </cell>
          <cell r="AN1877">
            <v>3</v>
          </cell>
          <cell r="AO1877" t="str">
            <v>introductionEscaped,introductionStowaway,introductionTransportpollution</v>
          </cell>
          <cell r="AP1877" t="str">
            <v>OsA</v>
          </cell>
          <cell r="AQ1877">
            <v>36</v>
          </cell>
          <cell r="AR1877">
            <v>5</v>
          </cell>
          <cell r="AS1877">
            <v>180</v>
          </cell>
          <cell r="AT1877">
            <v>100</v>
          </cell>
          <cell r="AU1877">
            <v>270</v>
          </cell>
          <cell r="AV1877">
            <v>100</v>
          </cell>
          <cell r="AW1877" t="str">
            <v>Ingen kjent effekt</v>
          </cell>
          <cell r="AX1877" t="str">
            <v>Ingen kjent effekt</v>
          </cell>
          <cell r="BC1877" t="str">
            <v>Ingen kjent effekt</v>
          </cell>
          <cell r="BD1877" t="str">
            <v>Ingen kjent effekt</v>
          </cell>
          <cell r="BE1877" t="str">
            <v>no</v>
          </cell>
          <cell r="BF1877" t="str">
            <v>no</v>
          </cell>
          <cell r="BK1877" t="str">
            <v>temperate_boreal:Asia|temperate_nemoral:Asia</v>
          </cell>
          <cell r="BM1877" t="str">
            <v>temperate_boreal:Europe,Asia|temperate_nemoral:Europe,Asia,NorthAndCentralAmerica</v>
          </cell>
          <cell r="BO1877">
            <v>2</v>
          </cell>
          <cell r="BR1877" t="str">
            <v>RedListCategoryLevel</v>
          </cell>
          <cell r="BT1877">
            <v>2</v>
          </cell>
          <cell r="BW1877" t="str">
            <v>SpreadYearlyIncreaseObservations</v>
          </cell>
          <cell r="BX1877">
            <v>88</v>
          </cell>
          <cell r="BY1877">
            <v>1</v>
          </cell>
          <cell r="CB1877" t="str">
            <v>T35,T37,T42,T43</v>
          </cell>
          <cell r="CC1877">
            <v>1</v>
          </cell>
          <cell r="CH1877">
            <v>1</v>
          </cell>
          <cell r="CM1877">
            <v>1</v>
          </cell>
          <cell r="CQ1877">
            <v>1</v>
          </cell>
          <cell r="CU1877">
            <v>1</v>
          </cell>
          <cell r="CX1877">
            <v>0</v>
          </cell>
          <cell r="CY1877">
            <v>1</v>
          </cell>
          <cell r="DB1877">
            <v>0</v>
          </cell>
          <cell r="DC1877" t="str">
            <v>Sibirstorkenebb &lt;em&gt;Geranium sibiricum &lt;/em&gt;er en hardfør, kortlevd flerårig urt fra Sibir og Nordøst-Asia. Den har stor frøreproduksjon, men har likevel hatt begrenset spredning. Frøene slynges ut av fruktene, men bare over korte distanser (maksimum 0,5-1 m).</v>
          </cell>
          <cell r="DD1877" t="str">
            <v>&lt;p&gt;Arten ble trolig først introdusert i Botanisk hage i Oslo, funnet forvillet i 1906 og har hatt stabil og stor bestand siden, innafor hagegjerdet og langs nærliggende gater. Inntil 1948 var dette eneste lokalitet i Norge, men siden har arten spredt seg til flere steder i Oslo. De andre dokumenterte forekomstene i Norge synes alle skyldes separate innførsler: Ho Etne: Mo, i potetåker 1959: Ro Stavanger: Pedersgata, ved kornsilo 1983: Ak Nesodden: Flaskebekk, på vegkant 1987: og Ak Ås Kroer, ved gårdsrom 1990-1991. Arten er i en viss ekspansjon som trolig vil fortsette.&lt;/p&gt;</v>
          </cell>
          <cell r="DE1877" t="str">
            <v>Arten har trolig spredd seg fra dyrkning i Botanisk hage på Tøyen og har ellers kommet inn som forurensning og som blindpassasjer, kanskje med korn, såfrø, innførte hageplanter e.l. Sekundærspredning skjer med grastransport (f.eks. fra klipte plener), med folk og dyr, og med andre transportmidler.</v>
          </cell>
          <cell r="DF1877" t="str">
            <v>Invasjonspotensialet er begrenset, med begrenset median levetid og begrenset ekspansjonshastighet.</v>
          </cell>
          <cell r="DG1877" t="str">
            <v>Det er ingen kjente negative økologiske effekter knyttet til arten.</v>
          </cell>
          <cell r="DH1877" t="str">
            <v>&lt;p&gt;Sibirstorkenebb vurderes til lav økologisk risiko og utelukkende på grunn av invasjonspotensialet. Arten ble ved forrige vurderingsrunde i 2012 vurdert til potensielt høy risiko. Endringen skyldes trolig en kombinasjon av endret beregningsmåte og en overvurdering av invasjonspotensialet forrige gang.&lt;/p&gt;</v>
          </cell>
          <cell r="DI1877">
            <v>0</v>
          </cell>
        </row>
        <row r="1878">
          <cell r="B1878" t="str">
            <v>Rorippa ×armoracioides</v>
          </cell>
          <cell r="C1878" t="str">
            <v>(Tausch) Fuss</v>
          </cell>
          <cell r="D1878" t="str">
            <v>hybridkulekarse</v>
          </cell>
          <cell r="E1878">
            <v>136865</v>
          </cell>
          <cell r="F1878">
            <v>101293</v>
          </cell>
          <cell r="G1878" t="str">
            <v>ExpertGroups/Karplanter/N</v>
          </cell>
          <cell r="H1878" t="str">
            <v>Karplanter</v>
          </cell>
          <cell r="I1878" t="str">
            <v>Karplanter</v>
          </cell>
          <cell r="J1878" t="str">
            <v>AlienSpecie</v>
          </cell>
          <cell r="N1878">
            <v>4</v>
          </cell>
          <cell r="Q1878">
            <v>3</v>
          </cell>
          <cell r="T1878" t="str">
            <v>SE</v>
          </cell>
          <cell r="U1878">
            <v>5</v>
          </cell>
          <cell r="V1878" t="str">
            <v>4A,3H</v>
          </cell>
          <cell r="X1878">
            <v>3</v>
          </cell>
          <cell r="Y1878">
            <v>4</v>
          </cell>
          <cell r="Z1878">
            <v>1</v>
          </cell>
          <cell r="AA1878">
            <v>1905</v>
          </cell>
          <cell r="AB1878" t="str">
            <v>terrestrial</v>
          </cell>
          <cell r="AD1878" t="str">
            <v>origin</v>
          </cell>
          <cell r="AE1878" t="str">
            <v>yes</v>
          </cell>
          <cell r="AF1878" t="str">
            <v>unknown</v>
          </cell>
          <cell r="AG1878">
            <v>1905</v>
          </cell>
          <cell r="AH1878" t="str">
            <v>Oslo: "Maridalsveien ovenfor Sarpsborggaden"</v>
          </cell>
          <cell r="AI1878">
            <v>5</v>
          </cell>
          <cell r="AJ1878" t="str">
            <v>V</v>
          </cell>
          <cell r="AN1878">
            <v>7</v>
          </cell>
          <cell r="AO1878" t="str">
            <v>introductionTransportpollution,introductionStowaway,spreadStowaway,spreadTransportpollution</v>
          </cell>
          <cell r="AP1878" t="str">
            <v>Øs,OsA,He,Bu,Ve,Te,Aa,Va,Ro</v>
          </cell>
          <cell r="AQ1878">
            <v>600</v>
          </cell>
          <cell r="AR1878">
            <v>5</v>
          </cell>
          <cell r="AS1878">
            <v>3000</v>
          </cell>
          <cell r="AT1878">
            <v>94600</v>
          </cell>
          <cell r="AU1878">
            <v>6000</v>
          </cell>
          <cell r="AV1878">
            <v>95</v>
          </cell>
          <cell r="AW1878" t="str">
            <v>Ingen kjent effekt</v>
          </cell>
          <cell r="AX1878" t="str">
            <v>Ingen kjent effekt</v>
          </cell>
          <cell r="BC1878" t="str">
            <v>Ingen kjent effekt</v>
          </cell>
          <cell r="BD1878" t="str">
            <v>Ingen kjent effekt</v>
          </cell>
          <cell r="BE1878" t="str">
            <v>no</v>
          </cell>
          <cell r="BF1878" t="str">
            <v>no</v>
          </cell>
          <cell r="BG1878" t="str">
            <v>V</v>
          </cell>
          <cell r="BK1878" t="str">
            <v>temperate_nemoral:Europe</v>
          </cell>
          <cell r="BM1878" t="str">
            <v>temperate_boreal:Europe|temperate_nemoral:Europe</v>
          </cell>
          <cell r="BO1878">
            <v>4</v>
          </cell>
          <cell r="BR1878" t="str">
            <v>RedListCategoryLevel</v>
          </cell>
          <cell r="BT1878">
            <v>3</v>
          </cell>
          <cell r="BW1878" t="str">
            <v>SpreadYearlyIncreaseObservations</v>
          </cell>
          <cell r="BX1878">
            <v>247</v>
          </cell>
          <cell r="BY1878">
            <v>1</v>
          </cell>
          <cell r="CB1878" t="str">
            <v>T35,T37,T40,T41,T43,T45</v>
          </cell>
          <cell r="CC1878">
            <v>1</v>
          </cell>
          <cell r="CH1878">
            <v>1</v>
          </cell>
          <cell r="CM1878">
            <v>1</v>
          </cell>
          <cell r="CQ1878">
            <v>1</v>
          </cell>
          <cell r="CU1878">
            <v>3</v>
          </cell>
          <cell r="CX1878">
            <v>1</v>
          </cell>
          <cell r="CY1878">
            <v>1</v>
          </cell>
          <cell r="DB1878">
            <v>0</v>
          </cell>
          <cell r="DC1878" t="str">
            <v>Hybridkulekarse &lt;i&gt;Rorippa &lt;/i&gt;x &lt;i&gt;armoracioides&lt;/i&gt; er en hybridart mellom kulekarse &lt;i&gt;R. austriaca &lt;/i&gt;og veikarse &lt;i&gt;R. sylvestris&lt;/i&gt;, den første fremmed, den andre hjemlig i Norge. Hybridkulekarsen synes overveiende ha kommet inn som fremmed art, og ikke oppstått ved lokal hybridisering i Norge. Hybridkulekarse er en kortlevd flerårig urt. Den har noe frøformering, til tross for sin hybridopprinnelse, og har passiv frøspredning, trolig mest med transporter, jetstrømmen langs høghastighetsveier og jernbaner, og ved forflytning med jordmasser. Den etablerer seg i en rekke typer av skrotemark og kulturmark i vid betydning (sterkt endret fastmark), men inntar praktisk talt aldri mindre påvirkete naturtyper.</v>
          </cell>
          <cell r="DD1878" t="str">
            <v>&lt;p&gt;Hybridkulekarse er mye mer hyppig enn den ene av sine foreldre, kulekarse &lt;em&gt;R. austriaca&lt;/em&gt;, og innføres, formerer og sprer seg uavhengig av foreldrene. Den har vært i jamn økning og spredning siden den først ble oppdaget i Oslo: Maridalsveien (nær møllene i Nydalen) i 1905. Økningen har vært sterk siden 1940-tallet, og arten har etablert seg inn til Mjøsa (Hedmark, trolig også Gjøvik-området i Oppland), til Kviteseid og Tokke i indre Telemark, og til Rogaland. Trolig er arten også fortsatt til stede i Hordaland, der det er mange eldre funn, men ingen etter 2000. Nordgrensa på kysten er foreløpig i SF Balestrand: Tjugum 1970, og arten ble ikke funnet under omfattende ugras-undersøkelser i Sogn i 1990-årene. Arten har trolig omtrent nådd sitt potensielle utbredelsesområde.&lt;/p&gt;</v>
          </cell>
          <cell r="DE1878" t="str">
            <v>Arten har kommet inn med flere vektorer: gartnerivarer (planter, jord), korn, ballastjord, som blindpassasjer med bil og folk, kanskje også tog. Den spres videre med transportmidler, langs vei og jernbane og med jordmasser.</v>
          </cell>
          <cell r="DF1878" t="str">
            <v>Arten har et stort invasjonspotensial på grunn av en lang median levetid (stor etablert bestand, med et nesten fylt potensielt utbredelsesområde (polygon) på over 90.000 km2) og en moderat ekspansjonshastighet på 200-300 m/år.</v>
          </cell>
          <cell r="DG1878" t="str">
            <v>Arten vurderes til en middels økologisk effekt knyttet til omfattende introgressiv hybridisering med veikarse &lt;i&gt;Rorippa sylvestris&lt;/i&gt;. Hybridkulekarse er sjøl en hybrid mellom veikarse og kulekarse, men eksisterer nå uavhengig av den mye mer sjeldne kulekarsen og fortsetter å hybridisere med veikarse, se Jonsell (1968, 1975). Dette fører denne hybridarten opp i kategorien svært høg risiko (se nedafor), noe som er en nokså urimelig konklusjon. Begge de to foreldreartene er fremmede, men kommet til landet til litt ulik tid, den ene før og den andre etter det vilkårlig valgte årstallet 1800. Det er ingen andre kjente negative økologiske effekter knyttet til arten. Den har ingen påviselig effekt på mindre påvirkete naturtyper: arten er omtrent totalt begrenset til moderne kulturmark og skrotemark.</v>
          </cell>
          <cell r="DH1878" t="str">
            <v>&lt;p&gt;Hybridkulekarse vurderes til svært høg risiko, på grunn av kombinasjonen mellom et stort invasjonspotensial og en middels økologisk effekt som utelukkende er knyttet til introgressiv hybridisering med en fremmed art som er kommet til landet før 1800. Hybridkulekarse er solid etablert i norsk natur, og i økning, men utgjør neppe noen merkbar økologisk fare ellers i norsk natur. Endringen fra forrige vurderingsrunde i 2012 hvor den ble vurdert til potensielt høy risiko, dvs. uten noen anført økologisk effekt, skyldes at den (nokså urimelige) introgresjonsrisikoen ikke var tatt inn den gang.&lt;/p&gt;</v>
          </cell>
          <cell r="DI1878">
            <v>2</v>
          </cell>
        </row>
        <row r="1879">
          <cell r="B1879" t="str">
            <v>Geranium macrorrhizum</v>
          </cell>
          <cell r="C1879" t="str">
            <v>L.</v>
          </cell>
          <cell r="D1879" t="str">
            <v>rosestorkenebb</v>
          </cell>
          <cell r="E1879">
            <v>133475</v>
          </cell>
          <cell r="F1879">
            <v>102246</v>
          </cell>
          <cell r="G1879" t="str">
            <v>ExpertGroups/Karplanter/N</v>
          </cell>
          <cell r="H1879" t="str">
            <v>Karplanter</v>
          </cell>
          <cell r="I1879" t="str">
            <v>Karplanter</v>
          </cell>
          <cell r="J1879" t="str">
            <v>AlienSpecie</v>
          </cell>
          <cell r="N1879">
            <v>3</v>
          </cell>
          <cell r="P1879" t="str">
            <v>V</v>
          </cell>
          <cell r="Q1879">
            <v>1</v>
          </cell>
          <cell r="T1879" t="str">
            <v>LO</v>
          </cell>
          <cell r="U1879">
            <v>2</v>
          </cell>
          <cell r="V1879" t="str">
            <v>3B,1</v>
          </cell>
          <cell r="W1879" t="str">
            <v>PH</v>
          </cell>
          <cell r="X1879">
            <v>1</v>
          </cell>
          <cell r="Y1879">
            <v>1</v>
          </cell>
          <cell r="Z1879">
            <v>1</v>
          </cell>
          <cell r="AA1879">
            <v>1842</v>
          </cell>
          <cell r="AB1879" t="str">
            <v>terrestrial</v>
          </cell>
          <cell r="AD1879" t="str">
            <v>unknown</v>
          </cell>
          <cell r="AE1879" t="str">
            <v>yes</v>
          </cell>
          <cell r="AF1879" t="str">
            <v>unknown</v>
          </cell>
          <cell r="AG1879">
            <v>1842</v>
          </cell>
          <cell r="AH1879" t="str">
            <v>Vf Holmestrand: Egelund</v>
          </cell>
          <cell r="AI1879">
            <v>5</v>
          </cell>
          <cell r="AJ1879" t="str">
            <v>V</v>
          </cell>
          <cell r="AL1879">
            <v>2</v>
          </cell>
          <cell r="AM1879" t="str">
            <v>importDirect</v>
          </cell>
          <cell r="AN1879">
            <v>2</v>
          </cell>
          <cell r="AO1879" t="str">
            <v>introductionEscaped</v>
          </cell>
          <cell r="AP1879" t="str">
            <v>Øs,OsA,Bu,Ve,Te,Ro,Mr</v>
          </cell>
          <cell r="AQ1879">
            <v>64</v>
          </cell>
          <cell r="AR1879">
            <v>5</v>
          </cell>
          <cell r="AS1879">
            <v>320</v>
          </cell>
          <cell r="AT1879">
            <v>70500</v>
          </cell>
          <cell r="AU1879">
            <v>640</v>
          </cell>
          <cell r="AV1879">
            <v>80</v>
          </cell>
          <cell r="AW1879" t="str">
            <v>Ingen kjent effekt</v>
          </cell>
          <cell r="AX1879" t="str">
            <v>Ingen kjent effekt</v>
          </cell>
          <cell r="BC1879" t="str">
            <v>Ingen kjent effekt</v>
          </cell>
          <cell r="BD1879" t="str">
            <v>Ingen kjent effekt</v>
          </cell>
          <cell r="BE1879" t="str">
            <v>no</v>
          </cell>
          <cell r="BF1879" t="str">
            <v>no</v>
          </cell>
          <cell r="BG1879" t="str">
            <v>V</v>
          </cell>
          <cell r="BK1879" t="str">
            <v>temperate_nemoral:Europe|subtropic_mediterranean:Europe</v>
          </cell>
          <cell r="BM1879" t="str">
            <v>temperate_boreal:Europe|temperate_nemoral:Europe|subtropic_mediterranean:Europe</v>
          </cell>
          <cell r="BO1879">
            <v>2</v>
          </cell>
          <cell r="BP1879" t="str">
            <v>X</v>
          </cell>
          <cell r="BR1879" t="str">
            <v>RedListCategoryLevel</v>
          </cell>
          <cell r="BT1879">
            <v>4</v>
          </cell>
          <cell r="BV1879" t="str">
            <v>X</v>
          </cell>
          <cell r="BW1879" t="str">
            <v>SpreadYearlyIncreaseObservations</v>
          </cell>
          <cell r="BX1879">
            <v>544</v>
          </cell>
          <cell r="BY1879">
            <v>1</v>
          </cell>
          <cell r="CB1879" t="str">
            <v>T40,T35</v>
          </cell>
          <cell r="CC1879">
            <v>1</v>
          </cell>
          <cell r="CH1879">
            <v>1</v>
          </cell>
          <cell r="CM1879">
            <v>1</v>
          </cell>
          <cell r="CQ1879">
            <v>1</v>
          </cell>
          <cell r="CU1879">
            <v>1</v>
          </cell>
          <cell r="CX1879">
            <v>0</v>
          </cell>
          <cell r="CY1879">
            <v>1</v>
          </cell>
          <cell r="DB1879">
            <v>0</v>
          </cell>
          <cell r="DC1879" t="str">
            <v>Rosestorkenebb &lt;em&gt;Geranium macrorrhizum &lt;/em&gt;er en flerårig teppedannende urt fra fjellstrøk i Sør-Europa og østlige Mellom-Europa. Arten har lenge vært dyrket som hagestaude i Norge, kanskje fra 1700-tallet. Den har frøformering. Frøene slynges aktivt ut av fruktene, men bare over svært korte distanser (under meteren).</v>
          </cell>
          <cell r="DD1879" t="str">
            <v>&lt;p&gt;Arten hadde to "klassiske" lokaliteter som forvillet: i Vf Holmestrand: Egelund (1842-1905) og Vf Horten: Vik i Borre (1869-1892), men forsvant til slutt. Etter 1905 har det bare vært tilfeldige funn i Norge, med et gap uten funn mellom 1911 og 1974. Vi antar at arten har vært reelt utdødd i Norge i denne perioden. I nyere tid er den blitt tatt inn i hagesortimentet igjen, og frekvensen av funn øker, men foreløpig bare som resultat av hyppigere utkast fra hager, kanskje uten effektiv etablering, men med hyppige funn nord til MR Rauma. Arten har potensial for å reprodusere og danne bestander i Norge. &lt;/p&gt;</v>
          </cell>
          <cell r="DE1879" t="str">
            <v>Arten har spredd seg fra dyrkning, trolig både som hageutkast og som frøforvillet.</v>
          </cell>
          <cell r="DF1879" t="str">
            <v>Invasjonspotensialet er moderat, med usikkerhet opp til stort, i en kombinasjon av begrenset (til moderat) median levetid og høg (til moderat) ekspansjonshastighet, når ekspansjonshastigheten beregnes på grunnlag av funn i moderne tid.</v>
          </cell>
          <cell r="DG1879" t="str">
            <v>Det er ingen kjente negative økologiske effekter knyttet til arten.</v>
          </cell>
          <cell r="DH1879" t="str">
            <v>&lt;p&gt;Rosestorkenebb vurderes til låg økologisk risiko, med usikkerhet til potensielt høg risiko, men bare på grunn av invasjonspotensialet. Det er ingen kjente negative økologiske effekter. Endringen fra ingen kjent risiko til låg risiko skyldes en sterk økning i kjente, stabile forekomster etter forrige vurderingsrunde.&lt;/p&gt;</v>
          </cell>
          <cell r="DI1879">
            <v>0</v>
          </cell>
        </row>
        <row r="1880">
          <cell r="B1880" t="str">
            <v>Helianthus tuberosus</v>
          </cell>
          <cell r="C1880" t="str">
            <v>L.</v>
          </cell>
          <cell r="D1880" t="str">
            <v>jordskokk</v>
          </cell>
          <cell r="E1880">
            <v>60564</v>
          </cell>
          <cell r="F1880">
            <v>100604</v>
          </cell>
          <cell r="G1880" t="str">
            <v>ExpertGroups/Karplanter/N</v>
          </cell>
          <cell r="H1880" t="str">
            <v>Karplanter</v>
          </cell>
          <cell r="I1880" t="str">
            <v>Karplanter</v>
          </cell>
          <cell r="J1880" t="str">
            <v>AlienSpecie</v>
          </cell>
          <cell r="N1880">
            <v>3</v>
          </cell>
          <cell r="Q1880">
            <v>1</v>
          </cell>
          <cell r="T1880" t="str">
            <v>LO</v>
          </cell>
          <cell r="U1880">
            <v>2</v>
          </cell>
          <cell r="V1880" t="str">
            <v>3A,1</v>
          </cell>
          <cell r="X1880">
            <v>1</v>
          </cell>
          <cell r="Y1880">
            <v>1</v>
          </cell>
          <cell r="Z1880">
            <v>1</v>
          </cell>
          <cell r="AA1880">
            <v>1910</v>
          </cell>
          <cell r="AB1880" t="str">
            <v>terrestrial</v>
          </cell>
          <cell r="AD1880" t="str">
            <v>unknown</v>
          </cell>
          <cell r="AE1880" t="str">
            <v>yes</v>
          </cell>
          <cell r="AF1880" t="str">
            <v>unknown</v>
          </cell>
          <cell r="AG1880">
            <v>1910</v>
          </cell>
          <cell r="AH1880" t="str">
            <v>Te Porsgrunn: "Aas i Eidanger q. sp. [som spontan]"</v>
          </cell>
          <cell r="AI1880">
            <v>10</v>
          </cell>
          <cell r="AJ1880" t="str">
            <v>V</v>
          </cell>
          <cell r="AL1880">
            <v>2</v>
          </cell>
          <cell r="AM1880" t="str">
            <v>importDirect</v>
          </cell>
          <cell r="AN1880">
            <v>3</v>
          </cell>
          <cell r="AO1880" t="str">
            <v>introductionEscaped</v>
          </cell>
          <cell r="AP1880" t="str">
            <v>Øs,OsA,He,Bu,Ve,Te,Aa,Va,Ro,Ho,Sf,St</v>
          </cell>
          <cell r="AQ1880">
            <v>176</v>
          </cell>
          <cell r="AR1880">
            <v>4</v>
          </cell>
          <cell r="AS1880">
            <v>704</v>
          </cell>
          <cell r="AT1880">
            <v>117000</v>
          </cell>
          <cell r="AU1880">
            <v>2000</v>
          </cell>
          <cell r="AV1880">
            <v>100</v>
          </cell>
          <cell r="AW1880" t="str">
            <v>Ingen kjent effekt</v>
          </cell>
          <cell r="AX1880" t="str">
            <v>Økonomisk viktig rotfruktplante, men noe marginal i norsk jordbruk.</v>
          </cell>
          <cell r="BC1880" t="str">
            <v>Ingen kjent effekt</v>
          </cell>
          <cell r="BD1880" t="str">
            <v>Ingen kjent effekt</v>
          </cell>
          <cell r="BE1880" t="str">
            <v>no</v>
          </cell>
          <cell r="BF1880" t="str">
            <v>no</v>
          </cell>
          <cell r="BG1880" t="str">
            <v>V</v>
          </cell>
          <cell r="BK1880" t="str">
            <v>temperate_nemoral:NorthAndCentralAmerica|temperate_dry:NorthAndCentralAmerica|subtropic_unspecified:NorthAndCentralAmerica</v>
          </cell>
          <cell r="BM1880" t="str">
            <v>temperate_nemoral:Europe,Asia,Oceania,NorthAndCentralAmerica|temperate_dry:Europe,NorthAndCentralAmerica|subtropic_unspecified:NorthAndCentralAmerica|subtropic_mediterranean:Europe</v>
          </cell>
          <cell r="BO1880">
            <v>3</v>
          </cell>
          <cell r="BR1880" t="str">
            <v>RedListCategoryLevel</v>
          </cell>
          <cell r="BT1880">
            <v>2</v>
          </cell>
          <cell r="BW1880" t="str">
            <v>SpreadYearlyIncreaseObservations</v>
          </cell>
          <cell r="BX1880">
            <v>109</v>
          </cell>
          <cell r="BY1880">
            <v>1</v>
          </cell>
          <cell r="CB1880" t="str">
            <v>T35,T37,T40,T43</v>
          </cell>
          <cell r="CC1880">
            <v>1</v>
          </cell>
          <cell r="CH1880">
            <v>1</v>
          </cell>
          <cell r="CM1880">
            <v>1</v>
          </cell>
          <cell r="CQ1880">
            <v>1</v>
          </cell>
          <cell r="CU1880">
            <v>1</v>
          </cell>
          <cell r="CX1880">
            <v>0</v>
          </cell>
          <cell r="CY1880">
            <v>1</v>
          </cell>
          <cell r="DB1880">
            <v>0</v>
          </cell>
          <cell r="DC1880" t="str">
            <v>Jordskokk &lt;i&gt;Helianthus tuberosus&lt;/i&gt; er en langlevd flerårig urt med stengelknoller og kan danne store kloner. Den er storvokst, ofte 2 m høg, og danner tette bevoksninger. Den har frøformering, men frøformeringen er trolig svært dårlig eller manglende i Norge.</v>
          </cell>
          <cell r="DD1880" t="str">
            <v>&lt;p&gt;Jordskokk har vært litt dyrket som grønnsak, mest ikke-kommersielt, men er nå i kommersiell produksjon også i Norge, med sterk økning de siste 20 årene, både i dyrkning og i funn av forvillete planter. Den dyrkes også litt som prydplante. Fra første funn i Te Porsgrunn i 1910 og Kragerø i 1911 har den langsomt blitt funnet i den fleste fylker nord til og med Nord-Trøndelag, med 66 % av alle funn etter 2000. Den etablerer seg i åkerkanter, engkanter, på veikanter, dumpeplasser for hage- og jordbruksavfall, og i hageområder. &lt;/p&gt;</v>
          </cell>
          <cell r="DE1880" t="str">
            <v>Arten er innført som grønnsakplante, også i litt omfang som prydplante. Den er forvillet hovedsakelig ved dumping av avfall fra hager og jordbruk.</v>
          </cell>
          <cell r="DF1880" t="str">
            <v>Invasjonspotensialet er moderat, en kombinasjon av moderat lang median levetid og begrenset ekspansjonshastighet. Arten danner langlevde kloner lokalt, men har trolig liten frøformering. Ekspansjonen skyldes trolig hovedsakelig dumping av hage- og jordbruksavfall.</v>
          </cell>
          <cell r="DG1880" t="str">
            <v>Ingen kjent negativ økologisk effekt er knyttet til arten. Klonene er langlevde og arten høg- og tettvokst og ekskluderer andre planter, men alle kjente kloner er svært begrensete i omfang.</v>
          </cell>
          <cell r="DH1880" t="str">
            <v>&lt;p&gt;Jordskokk vurderes til låg økologisk risiko, og utelukkende på grunn av invasjonspotensialet. Den er bare funnet på skrotemark i vid betydning, er ikke særlig ekspansiv, og gjør ikke noen påviselig skade. Endringen fra ingen kjent risiko ved vurdeirngen i 2012 til låg risiko nå skyldes sterk økning i kjente forekomster.&lt;br/&gt;&lt;/p&gt;&lt;p&gt; &lt;/p&gt;</v>
          </cell>
          <cell r="DI1880">
            <v>0</v>
          </cell>
        </row>
        <row r="1881">
          <cell r="B1881" t="str">
            <v>Lepidium densiflorum</v>
          </cell>
          <cell r="C1881" t="str">
            <v>Schrad.</v>
          </cell>
          <cell r="D1881" t="str">
            <v>tettkarse</v>
          </cell>
          <cell r="E1881">
            <v>134100</v>
          </cell>
          <cell r="F1881">
            <v>101249</v>
          </cell>
          <cell r="G1881" t="str">
            <v>ExpertGroups/Karplanter/N</v>
          </cell>
          <cell r="H1881" t="str">
            <v>Karplanter</v>
          </cell>
          <cell r="I1881" t="str">
            <v>Karplanter</v>
          </cell>
          <cell r="J1881" t="str">
            <v>AlienSpecie</v>
          </cell>
          <cell r="N1881">
            <v>2</v>
          </cell>
          <cell r="Q1881">
            <v>1</v>
          </cell>
          <cell r="T1881" t="str">
            <v>LO</v>
          </cell>
          <cell r="U1881">
            <v>2</v>
          </cell>
          <cell r="V1881" t="str">
            <v>2A,1</v>
          </cell>
          <cell r="X1881">
            <v>3</v>
          </cell>
          <cell r="Y1881">
            <v>4</v>
          </cell>
          <cell r="Z1881">
            <v>1</v>
          </cell>
          <cell r="AA1881">
            <v>1879</v>
          </cell>
          <cell r="AB1881" t="str">
            <v>terrestrial</v>
          </cell>
          <cell r="AD1881" t="str">
            <v>origin,unknown</v>
          </cell>
          <cell r="AE1881" t="str">
            <v>yes</v>
          </cell>
          <cell r="AF1881" t="str">
            <v>unknown</v>
          </cell>
          <cell r="AG1881">
            <v>1892</v>
          </cell>
          <cell r="AH1881" t="str">
            <v>VA Vennesla: Hunsfoss</v>
          </cell>
          <cell r="AI1881">
            <v>1</v>
          </cell>
          <cell r="AJ1881" t="str">
            <v>V</v>
          </cell>
          <cell r="AN1881">
            <v>7</v>
          </cell>
          <cell r="AO1881" t="str">
            <v>introductionTransportpollution,introductionStowaway,spreadStowaway,spreadNaturalDispersal</v>
          </cell>
          <cell r="AP1881" t="str">
            <v>Øs,OsA,He,Op,Bu,Ve,Te</v>
          </cell>
          <cell r="AQ1881">
            <v>152</v>
          </cell>
          <cell r="AR1881">
            <v>4</v>
          </cell>
          <cell r="AS1881">
            <v>608</v>
          </cell>
          <cell r="AT1881">
            <v>109000</v>
          </cell>
          <cell r="AU1881">
            <v>400</v>
          </cell>
          <cell r="AV1881">
            <v>80</v>
          </cell>
          <cell r="AW1881" t="str">
            <v>Ingen kjent effekt</v>
          </cell>
          <cell r="AX1881" t="str">
            <v>Ingen kjent effekt</v>
          </cell>
          <cell r="BC1881" t="str">
            <v>Ingen kjent effekt</v>
          </cell>
          <cell r="BD1881" t="str">
            <v>Ingen kjent effekt</v>
          </cell>
          <cell r="BE1881" t="str">
            <v>no</v>
          </cell>
          <cell r="BF1881" t="str">
            <v>no</v>
          </cell>
          <cell r="BK1881" t="str">
            <v>temperate_boreal:NorthAndCentralAmerica|temperate_nemoral:NorthAndCentralAmerica|subtropic_unspecified:NorthAndCentralAmerica</v>
          </cell>
          <cell r="BM1881" t="str">
            <v>temperate_boreal:Europe,Asia,NorthAndCentralAmerica|temperate_nemoral:Europe,Asia,Oceania,NorthAndCentralAmerica|subtropic_unspecified:Europe,Asia,Oceania,NorthAndCentralAmerica</v>
          </cell>
          <cell r="BO1881">
            <v>3</v>
          </cell>
          <cell r="BR1881" t="str">
            <v>RedListCategoryLevel</v>
          </cell>
          <cell r="BT1881">
            <v>1</v>
          </cell>
          <cell r="BW1881" t="str">
            <v>SpreadYearlyIncreaseCalculatedExpansionSpeed</v>
          </cell>
          <cell r="BX1881">
            <v>0</v>
          </cell>
          <cell r="BY1881">
            <v>1</v>
          </cell>
          <cell r="CB1881" t="str">
            <v>T32-C-3,T32-C-5,T32-C-7,T32-C-13,T32-C-15,T32-C-17,T35,T37,T40,T43</v>
          </cell>
          <cell r="CC1881">
            <v>1</v>
          </cell>
          <cell r="CH1881">
            <v>1</v>
          </cell>
          <cell r="CM1881">
            <v>1</v>
          </cell>
          <cell r="CP1881" t="str">
            <v>Åpen grunnlendt kalkmark i boreonemoral sone</v>
          </cell>
          <cell r="CQ1881">
            <v>1</v>
          </cell>
          <cell r="CU1881">
            <v>1</v>
          </cell>
          <cell r="CX1881">
            <v>0</v>
          </cell>
          <cell r="CY1881">
            <v>1</v>
          </cell>
          <cell r="DB1881">
            <v>0</v>
          </cell>
          <cell r="DC1881" t="str">
            <v>Tettkarse &lt;em&gt;Lepidium densiflorum &lt;/em&gt;er en ettårig art fra Nord-Amerika. Den har en meget stor frøreproduksjon. Frøene spretter noen cm vekk fra morplanten, men nesten all spredning skjer med tråkk og transportmidler, bl.a. med luftstrømmen langs trafikkerte veier og jernbanelinjer. Den inntar grunnlendt, tørr mark, både ulike typer skrotemark (sterkt endret fastmark) og naturlig grunnlende.&lt;br/&gt;Vi inkluderer rundkarse &lt;i&gt;L. neglectum&lt;/i&gt; og virginiakarse &lt;i&gt;L. virginicum&lt;/i&gt; i tettkarse i denne vurderingen: ved forrige omgang i 2012 ble de vurdert separat. Dette er ofte oppfattet som tre ulike arter i Europa, men i Nord-Amerika, der de kommer fra, oppfattes de som et kontinuum man ikke kan skille på flere arter (se Al-Shehbaz &amp; Gaskin 2010). Europa har trolig fått noen spredte deler av den nordamerikanske variasjonen (artene er autogame, dvs. sterkt innkryssende, noe som lett fører til morfologisk ulike populasjonsgrupper).</v>
          </cell>
          <cell r="DD1881" t="str">
            <v>&lt;p&gt;Tettkarse kom inn på to vis på slutten av 1800-tallet, noen ganger med ballastjord, men mer ofte med grasfrø. En lang rekke tidlige angivelser påpeker nyanlagt eng. Arten kom særlig inn på Sørlandet og Vestlandet, men det var først da den nådde indre deler av Østlandet at den ble stabil, naturalisert og ekspansiv. Dette skjedde på 1920- og 1930-tallene, og en hoveddel av spredningen skjedde med jernbanen. I samme perioder kom den inn svært hyppig ved møller og liknende, noe som opprettholdt spredte forekomster på Sørlandet, Vestlandet og i Trøndelag. Etter 1940 har arten endret sin utbredelse slik at den nå simulerer en stedegen, noe varme- og tørkekrevende art, dvs. med sørøstlig utbredelsesmønster. Bedre korn- og frørensing og asfaltering av kaier og mølletomter har gjort at den etter 2000 ikke er funnet på et eneste slikt område, og helt uten funn langs kysten mellom Telemark til Trøndelag, i det som var kjerneområder for tidlig innførsel. Arten er nå uavhengig av all innførsel og er et hyppig innslag som byugras og på tørre, åpne bakker ved Oslofjorden og nord til Dovre og Jotunheimen. Den synes å bli stadig mer vanlig i byene (R. Elven pers. observ., nå så vanlig at den sjelden samles), men har noenlunde konstant eller minskende bestandsstørrelse utafor byene.&lt;/p&gt;</v>
          </cell>
          <cell r="DE1881" t="str">
            <v>Arten er kommet inn med ballastjord, som forurensning med grasfrø og korn, og som blindpassasjer med ulike transportmidler. Den videre spredningen i Norge har hovedsakelig skjedd med jernbanen.</v>
          </cell>
          <cell r="DF1881" t="str">
            <v>Invasjonspotensialet er begrenset, som en kombinasjon av moderat lang median levetid, men ingen (eller heller negativ) ekspansjon. Arten har estimert forekomstareal på over 600 km2 og ofte et svært stort antall individer per forekomst. Analyse av ekspansjonshastighet med skriptet antyder midlere hastighet (120-220 m/år, avhengig av valg av parametre), men i realiteten er arten i tilbakegang, med negativ populasjonsutvikling. Vår vurdering er at arten kan ha nådd sitt potensielle utbredelsesområde i Norge (på Østlandet) og at den nå har en svakt negativ vekstrate. Dette kan skyldes at nåværende spredning ikke helt kompenserer for bortfallet av innførsel med grasfrø og korn.</v>
          </cell>
          <cell r="DG1881" t="str">
            <v>Ingen kjent negativ økologisk effekt er knyttet til arten. Sjøl om tettkarse kan innta grunnlendt, tørr mark med sårbare planter, opptrer den ikke i slik mengde at den medfører noen merkbar fortrengning.</v>
          </cell>
          <cell r="DH1881" t="str">
            <v>&lt;p&gt;Tettkarse vurderes til låg økologisk risiko. Arten har vært tilnærmet stabil de siste 80-90 årene, i hvert fall på Østlandet, med stor bestand. men ikke i så store mengder at den fortrenger betydelig. Den gjør heller ikke noen annen kjent skade. Endringen fra potensielt høg risiko ved vurderingen i 2012 til låg risiko nå skyldes endret beregningsmåte for invasjonspotensial.&lt;br/&gt;&lt;/p&gt;</v>
          </cell>
          <cell r="DI1881">
            <v>1</v>
          </cell>
        </row>
        <row r="1882">
          <cell r="B1882" t="str">
            <v>Rorippa austriaca</v>
          </cell>
          <cell r="C1882" t="str">
            <v>(Crantz) Besser</v>
          </cell>
          <cell r="D1882" t="str">
            <v>kulekarse</v>
          </cell>
          <cell r="E1882">
            <v>136869</v>
          </cell>
          <cell r="F1882">
            <v>101294</v>
          </cell>
          <cell r="G1882" t="str">
            <v>ExpertGroups/Karplanter/N</v>
          </cell>
          <cell r="H1882" t="str">
            <v>Karplanter</v>
          </cell>
          <cell r="I1882" t="str">
            <v>Karplanter</v>
          </cell>
          <cell r="J1882" t="str">
            <v>AlienSpecie</v>
          </cell>
          <cell r="N1882">
            <v>1</v>
          </cell>
          <cell r="Q1882">
            <v>3</v>
          </cell>
          <cell r="T1882" t="str">
            <v>LO</v>
          </cell>
          <cell r="U1882">
            <v>2</v>
          </cell>
          <cell r="V1882" t="str">
            <v>1,3H</v>
          </cell>
          <cell r="X1882">
            <v>3</v>
          </cell>
          <cell r="Y1882">
            <v>4</v>
          </cell>
          <cell r="Z1882">
            <v>1</v>
          </cell>
          <cell r="AA1882">
            <v>1906</v>
          </cell>
          <cell r="AB1882" t="str">
            <v>terrestrial</v>
          </cell>
          <cell r="AD1882" t="str">
            <v>origin,unknown</v>
          </cell>
          <cell r="AE1882" t="str">
            <v>yes</v>
          </cell>
          <cell r="AF1882" t="str">
            <v>unknown</v>
          </cell>
          <cell r="AG1882">
            <v>1908</v>
          </cell>
          <cell r="AH1882" t="str">
            <v>Te Skien: Bøle (mølle)</v>
          </cell>
          <cell r="AI1882">
            <v>5</v>
          </cell>
          <cell r="AJ1882" t="str">
            <v>V</v>
          </cell>
          <cell r="AN1882">
            <v>4</v>
          </cell>
          <cell r="AO1882" t="str">
            <v>introductionStowaway,introductionTransportpollution,spreadNaturalDispersal,spreadStowaway</v>
          </cell>
          <cell r="AP1882" t="str">
            <v>Øs,He,Ve</v>
          </cell>
          <cell r="AQ1882">
            <v>44</v>
          </cell>
          <cell r="AR1882">
            <v>4</v>
          </cell>
          <cell r="AS1882">
            <v>176</v>
          </cell>
          <cell r="AT1882">
            <v>3000</v>
          </cell>
          <cell r="AU1882">
            <v>176</v>
          </cell>
          <cell r="AV1882">
            <v>100</v>
          </cell>
          <cell r="AW1882" t="str">
            <v>Ingen kjent effekt</v>
          </cell>
          <cell r="AX1882" t="str">
            <v>Ingen kjent effekt</v>
          </cell>
          <cell r="BC1882" t="str">
            <v>Ingen kjent effekt</v>
          </cell>
          <cell r="BD1882" t="str">
            <v>Ingen kjent effekt</v>
          </cell>
          <cell r="BE1882" t="str">
            <v>no</v>
          </cell>
          <cell r="BF1882" t="str">
            <v>no</v>
          </cell>
          <cell r="BG1882" t="str">
            <v>V</v>
          </cell>
          <cell r="BK1882" t="str">
            <v>temperate_nemoral:Europe,Asia|subtropic_mediterranean:Europe</v>
          </cell>
          <cell r="BM1882" t="str">
            <v>temperate_nemoral:Europe,Asia,NorthAndCentralAmerica|subtropic_mediterranean:Europe</v>
          </cell>
          <cell r="BO1882">
            <v>2</v>
          </cell>
          <cell r="BR1882" t="str">
            <v>RedListCategoryLevel</v>
          </cell>
          <cell r="BT1882">
            <v>1</v>
          </cell>
          <cell r="BW1882" t="str">
            <v>SpreadYearlyIncreaseCalculatedExpansionSpeed</v>
          </cell>
          <cell r="BX1882">
            <v>0</v>
          </cell>
          <cell r="BY1882">
            <v>1</v>
          </cell>
          <cell r="CB1882" t="str">
            <v>T35,T37,T41,T43</v>
          </cell>
          <cell r="CC1882">
            <v>1</v>
          </cell>
          <cell r="CH1882">
            <v>1</v>
          </cell>
          <cell r="CM1882">
            <v>1</v>
          </cell>
          <cell r="CQ1882">
            <v>1</v>
          </cell>
          <cell r="CU1882">
            <v>3</v>
          </cell>
          <cell r="CX1882">
            <v>1</v>
          </cell>
          <cell r="CY1882">
            <v>1</v>
          </cell>
          <cell r="DB1882">
            <v>0</v>
          </cell>
          <cell r="DC1882" t="str">
            <v>Kulekarse &lt;i&gt;Rorippa austriaca&lt;/i&gt; er en flerårig urt fra sørlige Mellom-, Sør og Øst-Europa og Vest-Asia. Den har frøformering. Frøene spres passivt.</v>
          </cell>
          <cell r="DD1882" t="str">
            <v>&lt;p&gt;Kulekarse kom inn noen få ganger med ballastjord, bl.a. de to første funnene i ST Trondheim (Ladehammeren og Kropdalen) i 1906, men hovedinnførselen har vært med korn til møller, kornsiloer og omlastingsplasser (kaier) allerede fra 1908 (Te Skien, ST Trondheim) og fram til 1994 (Te Skien, Ho Bergen). Dette er en art som bare er funnet ved kornmøller, ikke ved sojamjølfabrikker, noe som tyder på ensidig europeisk innførsel. Arten gikk svakt tilbake fra 1910 til 1950-tallet, men økte igjen senere fram til 1990-tallet, trolig som følge av bedre etablering. Den synes å ha etablert stabile bestander noen få steder ved Oslofjorden (Øf Moss, Vf Nøtterøy og Larvik), kanskje også i Bu Lier og Drammen og He Stange. Vi antar at arten nå er tilnærmet stabil i norsk natur og med noe spredning, bl.a. med transportmidler.&lt;/p&gt;&lt;p&gt;Kulekarse er blitt mye forvekslet med hybridkulekarse &lt;em&gt;R.&lt;/em&gt; x &lt;em&gt;armoracioides &lt;/em&gt;og mange av rapportene kan høre til den siste. Rapportene fra ballast- og mølleplasser er imidlertid bekreftet som riktig kulekarse.&lt;/p&gt;</v>
          </cell>
          <cell r="DE1882" t="str">
            <v>Arten er innført med ballastjord og som forurensning med korn. Videre spredning skjer særlig med transportmidler, særlig langs veier.</v>
          </cell>
          <cell r="DF1882" t="str">
            <v>Invasjonspotensialet er lite, som en kombinasjon av begrenset median levetid og ingen (eller negativ) ekspansjon. Arten har hatt negativ populasjonsutvikling de siste 30-40 år, men er nå kanskje stabil.</v>
          </cell>
          <cell r="DG1882" t="str">
            <v>Arten vurderes til en middels økologisk effekt på grunn av introgressiv hybridisering med en formelt sett hjemlig art. Hybriden med veikarse &lt;i&gt;Rorippa sylvestris&lt;/i&gt; har god frøsetting (Jonsell 1968) og sprer seg også uavhengig av foreldrene. Hele variasjonsserien i morfologi mellom foreldreartene er kjent (Jonsell 1968, 1975). Hybridene har i dag en mye større og mer stabil norsk utbredelse enn kulekarse. Den andre forelderen, veikarse, er også en fremmed art, men som trolig har trolig vært i landet før 1800. Vi må ut fra kriteriene i prosjektet anføre dette som en negativ økologisk effekt, men det er ikke opplagt at hybridisering mellom to fremmede arter kommet til landet til ulik tid (som tilfeldigvis lander på hver sin side av en vilkårlig grense på år 1800), skal føre til økologisk risiko. Hybridiseringen har ingen følger for hjemlig norsk biologisk mangfold.</v>
          </cell>
          <cell r="DH1882" t="str">
            <v>&lt;p&gt;Kulekarse vurderes til låg økologisk risiko, og bare på grunn av en veldokumentert hybridisering med introgresjon mellom to fremmede arter kommet inn i landet på hver sin side av den vilkårlige 1800-grensa. I tillegg har kulekarse hatt meget svak ekspansjon de siste 70 år, og ingen de siste 20 år, og utgjør i realiteten ikke noen som helst risiko i norsk natur. Endringen fra potensielt høg risiko ved vurderingen i 2012 til låg risiko denne gangen skyldes en kombinasjon av at invasjonspotensialet nå vurderes og beregnes annerledes og at effekten av introgresjon er lagt inn.&lt;/p&gt;</v>
          </cell>
          <cell r="DI1882">
            <v>2</v>
          </cell>
        </row>
        <row r="1883">
          <cell r="B1883" t="str">
            <v>Solidago gigantea serotina</v>
          </cell>
          <cell r="C1883" t="str">
            <v>(Kuntze) McNeill</v>
          </cell>
          <cell r="D1883" t="str">
            <v>kjempegullris</v>
          </cell>
          <cell r="E1883">
            <v>137848</v>
          </cell>
          <cell r="F1883">
            <v>100818</v>
          </cell>
          <cell r="G1883" t="str">
            <v>ExpertGroups/Karplanter/N</v>
          </cell>
          <cell r="H1883" t="str">
            <v>Karplanter</v>
          </cell>
          <cell r="I1883" t="str">
            <v>Karplanter</v>
          </cell>
          <cell r="J1883" t="str">
            <v>AlienSpecie</v>
          </cell>
          <cell r="N1883">
            <v>2</v>
          </cell>
          <cell r="P1883" t="str">
            <v>V</v>
          </cell>
          <cell r="Q1883">
            <v>1</v>
          </cell>
          <cell r="T1883" t="str">
            <v>LO</v>
          </cell>
          <cell r="U1883">
            <v>2</v>
          </cell>
          <cell r="V1883" t="str">
            <v>2AB,1</v>
          </cell>
          <cell r="AA1883">
            <v>1935</v>
          </cell>
          <cell r="AB1883" t="str">
            <v>terrestrial</v>
          </cell>
          <cell r="AD1883" t="str">
            <v>unknown</v>
          </cell>
          <cell r="AE1883" t="str">
            <v>yes</v>
          </cell>
          <cell r="AF1883" t="str">
            <v>unknown</v>
          </cell>
          <cell r="AG1883">
            <v>1935</v>
          </cell>
          <cell r="AH1883" t="str">
            <v>Øf Sarpsborg: Høysand</v>
          </cell>
          <cell r="AI1883">
            <v>5</v>
          </cell>
          <cell r="AJ1883" t="str">
            <v>V</v>
          </cell>
          <cell r="AL1883">
            <v>2</v>
          </cell>
          <cell r="AM1883" t="str">
            <v>importDirect</v>
          </cell>
          <cell r="AN1883">
            <v>2</v>
          </cell>
          <cell r="AO1883" t="str">
            <v>introductionEscaped</v>
          </cell>
          <cell r="AP1883" t="str">
            <v>Øs,OsA,Ve,Aa,Va,Ro,Ho,Sf</v>
          </cell>
          <cell r="AQ1883">
            <v>100</v>
          </cell>
          <cell r="AR1883">
            <v>3</v>
          </cell>
          <cell r="AS1883">
            <v>300</v>
          </cell>
          <cell r="AT1883">
            <v>65000</v>
          </cell>
          <cell r="AU1883">
            <v>600</v>
          </cell>
          <cell r="AV1883">
            <v>100</v>
          </cell>
          <cell r="AW1883" t="str">
            <v>Ingen kjent effekt</v>
          </cell>
          <cell r="AX1883" t="str">
            <v>Ingen kjent effekt</v>
          </cell>
          <cell r="BC1883" t="str">
            <v>Ingen kjent effekt</v>
          </cell>
          <cell r="BD1883" t="str">
            <v>Ingen kjent effekt</v>
          </cell>
          <cell r="BE1883" t="str">
            <v>no</v>
          </cell>
          <cell r="BF1883" t="str">
            <v>no</v>
          </cell>
          <cell r="BG1883" t="str">
            <v>V</v>
          </cell>
          <cell r="BK1883" t="str">
            <v>temperate_nemoral:NorthAndCentralAmerica|subtropic_unspecified:NorthAndCentralAmerica</v>
          </cell>
          <cell r="BM1883" t="str">
            <v>temperate_nemoral:Europe,Asia,NorthAndCentralAmerica|subtropic_unspecified:NorthAndCentralAmerica|subtropic_mediterranean:Europe</v>
          </cell>
          <cell r="BO1883">
            <v>2</v>
          </cell>
          <cell r="BP1883" t="str">
            <v>X</v>
          </cell>
          <cell r="BR1883" t="str">
            <v>RedListCategoryLevel</v>
          </cell>
          <cell r="BT1883">
            <v>2</v>
          </cell>
          <cell r="BW1883" t="str">
            <v>SpreadYearlyIncreaseObservations</v>
          </cell>
          <cell r="BX1883">
            <v>124</v>
          </cell>
          <cell r="BY1883">
            <v>1</v>
          </cell>
          <cell r="CB1883" t="str">
            <v>T35,T39,T40,T4,T30</v>
          </cell>
          <cell r="CC1883">
            <v>1</v>
          </cell>
          <cell r="CH1883">
            <v>1</v>
          </cell>
          <cell r="CM1883">
            <v>1</v>
          </cell>
          <cell r="CQ1883">
            <v>1</v>
          </cell>
          <cell r="CU1883">
            <v>1</v>
          </cell>
          <cell r="CX1883">
            <v>0</v>
          </cell>
          <cell r="CY1883">
            <v>1</v>
          </cell>
          <cell r="DB1883">
            <v>0</v>
          </cell>
          <cell r="DC1883" t="str">
            <v>Kjempegullris &lt;em&gt;Solidago gigantea&lt;/em&gt; subsp. &lt;em&gt;serotina&lt;/em&gt; er en flerårig urt (staude) som formerer seg med frø og har klonal vekst med krypende jordstengler. Fruktene har sveveapparat og spres med vind. Arten kom fra Nord-Amerika til Europa i 1758 og ble mye brukt som prydplante i Mellom-Europa på 1800-tallet. Den har trolig ikke vært mye brukt i Norge. Arten er funnet på skrotemark (avfallsplasser, veikanter, kantsoner) og på elvekanter. Fuktmark ved elver oppgis som viktig naturtype for forvillet kjempegullris i Mellom-Europa.</v>
          </cell>
          <cell r="DD1883" t="str">
            <v>&lt;p&gt;Etter første funn i 1935 i Øf Sarpsborg er kjempegullris blitt registrert på 29 lokaliteter i løpet av 80 år, i lavland/kystområder fra Østfold til Vest-Agder, dessuten noen få steder i Rogaland, Hordaland og Sogn og Fjordane. Den har hatt en økning i frekvens etter 1980, men fremdeles bare i sørøst. Arten blir sjeldnere brukt i norske hager enn kanadagullris. I Hageselskapets sortsliste fra 2005 inngår den muligens i handelsvaren "hagegullris" (herdighet 7).&lt;/p&gt;</v>
          </cell>
          <cell r="DE1883" t="str">
            <v>Arten er innført som hageplante og spredt ut fra hager med utkast og trolig med frø.</v>
          </cell>
          <cell r="DF1883" t="str">
            <v>Invasjonspotensialet er begrenset, med usikkerhet til moderat, som en kombinasjon av begrenset (til moderat) median levetid og begrenset ekspansjonshastighet.</v>
          </cell>
          <cell r="DG1883" t="str">
            <v>Ingen kjent negativ økologisk effekt er knyttet til arten. Arten kan danne tette bestander og trenge ut hjemlige arter, men omfanget av dette i Norge er ubetydelig.</v>
          </cell>
          <cell r="DH1883" t="str">
            <v>&lt;p&gt;Kjempegullris vurderes til låg økologisk risiko, og bare på grunn av invasjonspotensialet. Dette er en vesentlig endring fra forrige vurderingsrunde (i 2012) da arten ble vurdert til høg risiko. Endringen skyldes annen beregningsmåte for invasjonspotensialet, pluss at vi denne gangen ikke anser at mulige økologiske effekter overstiger terskelverdier i kriteriene.&lt;/p&gt;</v>
          </cell>
          <cell r="DI1883">
            <v>1</v>
          </cell>
        </row>
        <row r="1884">
          <cell r="B1884" t="str">
            <v>Ulmus minor</v>
          </cell>
          <cell r="C1884" t="str">
            <v>Mill.</v>
          </cell>
          <cell r="D1884" t="str">
            <v>lundalm</v>
          </cell>
          <cell r="E1884">
            <v>138604</v>
          </cell>
          <cell r="F1884">
            <v>103532</v>
          </cell>
          <cell r="G1884" t="str">
            <v>ExpertGroups/Karplanter/N</v>
          </cell>
          <cell r="H1884" t="str">
            <v>Karplanter</v>
          </cell>
          <cell r="I1884" t="str">
            <v>Karplanter</v>
          </cell>
          <cell r="J1884" t="str">
            <v>AlienSpecie</v>
          </cell>
          <cell r="N1884">
            <v>2</v>
          </cell>
          <cell r="P1884" t="str">
            <v>V</v>
          </cell>
          <cell r="Q1884">
            <v>3</v>
          </cell>
          <cell r="R1884" t="str">
            <v>V</v>
          </cell>
          <cell r="T1884" t="str">
            <v>HI</v>
          </cell>
          <cell r="U1884">
            <v>4</v>
          </cell>
          <cell r="V1884" t="str">
            <v>2AB,3H</v>
          </cell>
          <cell r="W1884" t="str">
            <v>LO</v>
          </cell>
          <cell r="X1884">
            <v>2</v>
          </cell>
          <cell r="Y1884">
            <v>3</v>
          </cell>
          <cell r="Z1884">
            <v>1</v>
          </cell>
          <cell r="AA1884">
            <v>1834</v>
          </cell>
          <cell r="AB1884" t="str">
            <v>terrestrial</v>
          </cell>
          <cell r="AD1884" t="str">
            <v>origin</v>
          </cell>
          <cell r="AE1884" t="str">
            <v>yes</v>
          </cell>
          <cell r="AF1884" t="str">
            <v>unknown</v>
          </cell>
          <cell r="AG1884">
            <v>1861</v>
          </cell>
          <cell r="AH1884" t="str">
            <v>Oslo: "Mellemtøien", "Holmboekrat"</v>
          </cell>
          <cell r="AI1884">
            <v>30</v>
          </cell>
          <cell r="AJ1884" t="str">
            <v>V</v>
          </cell>
          <cell r="AL1884">
            <v>2</v>
          </cell>
          <cell r="AM1884" t="str">
            <v>importDirect</v>
          </cell>
          <cell r="AN1884">
            <v>3</v>
          </cell>
          <cell r="AO1884" t="str">
            <v>spreadNaturalDispersal,introductionEscaped</v>
          </cell>
          <cell r="AP1884" t="str">
            <v>OsA</v>
          </cell>
          <cell r="AQ1884">
            <v>16</v>
          </cell>
          <cell r="AR1884">
            <v>3</v>
          </cell>
          <cell r="AS1884">
            <v>48</v>
          </cell>
          <cell r="AT1884">
            <v>220</v>
          </cell>
          <cell r="AU1884">
            <v>72</v>
          </cell>
          <cell r="AV1884">
            <v>0</v>
          </cell>
          <cell r="AW1884" t="str">
            <v>Ingen kjent effekt</v>
          </cell>
          <cell r="AX1884" t="str">
            <v>Ingen kjent effekt</v>
          </cell>
          <cell r="BC1884" t="str">
            <v>Introgresjonsrisikoen med hjemlig alm (som er det som gir en negativ økologisk effekt), kan også anses som positiv, idet den kan gi bedre resistens mot almesyke.</v>
          </cell>
          <cell r="BD1884" t="str">
            <v>Ingen kjent effekt</v>
          </cell>
          <cell r="BE1884" t="str">
            <v>no</v>
          </cell>
          <cell r="BF1884" t="str">
            <v>no</v>
          </cell>
          <cell r="BG1884" t="str">
            <v>V</v>
          </cell>
          <cell r="BK1884" t="str">
            <v>temperate_nemoral:Europe,Asia|temperate_dry:Asia|subtropic_mediterranean:Europe,Asia,Africa</v>
          </cell>
          <cell r="BM1884" t="str">
            <v>temperate_nemoral:Europe,Asia,Oceania,NorthAndCentralAmerica|temperate_dry:Asia|subtropic_mediterranean:Europe,Asia,Africa,Oceania,NorthAndCentralAmerica</v>
          </cell>
          <cell r="BO1884">
            <v>2</v>
          </cell>
          <cell r="BP1884" t="str">
            <v>X</v>
          </cell>
          <cell r="BR1884" t="str">
            <v>RedListCategoryLevel</v>
          </cell>
          <cell r="BT1884">
            <v>2</v>
          </cell>
          <cell r="BW1884" t="str">
            <v>SpreadYearlyIncreaseCalculatedExpansionSpeed</v>
          </cell>
          <cell r="BX1884">
            <v>98.94</v>
          </cell>
          <cell r="BY1884">
            <v>1</v>
          </cell>
          <cell r="CB1884" t="str">
            <v>T4-C-3,T4-C-4</v>
          </cell>
          <cell r="CC1884">
            <v>1</v>
          </cell>
          <cell r="CH1884">
            <v>1</v>
          </cell>
          <cell r="CM1884">
            <v>1</v>
          </cell>
          <cell r="CQ1884">
            <v>1</v>
          </cell>
          <cell r="CU1884">
            <v>3</v>
          </cell>
          <cell r="CW1884" t="str">
            <v>X</v>
          </cell>
          <cell r="CX1884">
            <v>1</v>
          </cell>
          <cell r="CY1884">
            <v>1</v>
          </cell>
          <cell r="DB1884">
            <v>2</v>
          </cell>
          <cell r="DC1884" t="str">
            <v>Lundalm&lt;em&gt; Ulmus minor &lt;/em&gt;er et middels stort, langlevd tre fra Europa, Middelhavsområdet og Vest-Asia, i Europa spontan nord til Sør-Sverige. Arten har frøreproduksjon.</v>
          </cell>
          <cell r="DD1884" t="str">
            <v>&lt;p&gt;Lundalm er noe for varmekrevende til å bli ekspansiv i Norge, men den reproduserer og har holdt seg over lengre tid på et par steder. Første funnet ble gjort i Oslo: "Holmboekrat/Mellemtøien" i 1861 (kanskje allerede i 1834), og her ble arten samlet fram til 1889. Området er siden nedbygd (Lille Tøyen haveby etc.). I 1906 ble den funnet i Oslo: Bygdøy, og her står den fortsatt med noen individer, nokså opplagt formert med frø. I 1995 ble den funnet i Ak Bærum: Sandvika, Kjørbo, "store kratt langs Sandvikselva og noen busker mot Nesøya", og i 2000 i Ak Frogn: Drøbak, ikke helt etablert. Arten har bare nylig nådd reproduktiv alder som forvillet og vil sannsynligvis ekspandere i tiårene framover.&lt;/p&gt;</v>
          </cell>
          <cell r="DE1884" t="str">
            <v>Arten er innført som prydtre. Fruktene har vinge og spres med vind, potensielt over nokså lange distanser (km).</v>
          </cell>
          <cell r="DF1884" t="str">
            <v>Invasjonspotensialet er begrenset, med usikkerhet opp til moderat. Dette er en kombinasjon av begrenset (til moderat) median levetid og begrenset ekspansjonshastighet. Arten kan etablere seg videre i lågurtskoger i boreonemoral sone, spesielt på den kalkrike berggrunnen i Oslo-området der hovedforekomsten synes å bli.</v>
          </cell>
          <cell r="DG1884" t="str">
            <v>Lundalm vurderes å ha en middels (med usikkerhet til en liten) økologisk effekt, på grunn av hybridiseringsrisiko (med introgresjon) med hjemlig alm &lt;i&gt;Ulmus glabra&lt;/i&gt; i lokal skala. Hybridiseringen er veldokumentert fra utlandet (se Stace et al. 2015) og har bl.a. resultert i hybridarten parkalm &lt;i&gt;U. &lt;/i&gt;x &lt;i&gt;hollandica&lt;/i&gt;. Vi har satt usikkerhet nedover på grunn av usikkerhet rundt det eventuelle omfanget av slik hybridisering i Norge. Hybridisering med og krysning (introgresjon) tilbake mot alm er veldokumentert i Vest-Europa og vil trolig også kunne finne sted hos oss. Om slik introgresjon ville være negativ eller positiv, kan muligens diskuteres. Introgresjonen vil være en genetisk &amp;#39:forurensning&amp;#39: av en stedegen og truet art, men vil samtidig kunne bidra med gener som kan gjøre denne truete arten noe mindre mottakelig for den sykdommen som utgjør den viktigste trusselen mot den. Metodikken i den gjeldende fremmedartsvurderingen gir ikke mulighet for å ta slike hensyn. &lt;br/&gt;Lundalm inntar noe tørrere og litt mer lysåpne skogstyper enn vår hjemlige alm, men forventes ikke å bli noe dominerende og fortrengende innslag i noen naturtype. Arten forvilles og etableres i lågurtskog, foreløpig hovedsakelig på basisk berggrunn, men arten er i utgangspunktet ikke spesielt basifil. Den vil kunne gå inn i lågurtskoger på søndre Østlandet (kanskje også på Sørlandet), men vil trolig bare bli et underordnet innslag sammen med flere andre og vil neppe gjøre noen skade økologisk. Hjemlig alm finnes i de samme naturtypene.&lt;br/&gt;Arten er, på samme måte som vår hjemlige alm &lt;i&gt;Ulmus glabra&lt;/i&gt;, vert for almesyke (&lt;i&gt;Ophiostoma &lt;/i&gt;spp.), men denne sykdommen er mye mer utbredt på vår hjemlige alm enn på de innførte. De innførte almene er derfor ingen viktig vektor for sykdomsoverføring til hjemlig alm.</v>
          </cell>
          <cell r="DH1884" t="str">
            <v>&lt;p&gt;Lundalm vurderes til høg risiko i norsk natur (med usikkerhet til låg) på grunn av kombinasjonen mellom et begrenset (til moderat) invasjonspotensial og en moderat (med usikkerhet til en liten) økologisk effekt knyttet til mulig hybridisering med introgresjon med hjemlig alm. Vi er ambivalente med hensyn på virkningene av den mulige introgresjonen: dette er et av meget få tilfeller som vi kjenner til, der genetisk forurensning (introgresjon) kan ses på som en positiv økologisk effekt. Endringen fra låg risiko ved vurderingen i 2012 skyldes at introgresjon er lagt inn som økologisk effekt denne gangen.&lt;/p&gt;&lt;p&gt; &lt;/p&gt;</v>
          </cell>
          <cell r="DI1884">
            <v>1</v>
          </cell>
        </row>
        <row r="1885">
          <cell r="B1885" t="str">
            <v>Bistorta affinis</v>
          </cell>
          <cell r="C1885" t="str">
            <v>(D.Don) Greene</v>
          </cell>
          <cell r="D1885" t="str">
            <v>dvergslirekne</v>
          </cell>
          <cell r="E1885">
            <v>130940</v>
          </cell>
          <cell r="F1885">
            <v>102900</v>
          </cell>
          <cell r="G1885" t="str">
            <v>ExpertGroups/Karplanter/N</v>
          </cell>
          <cell r="H1885" t="str">
            <v>Karplanter</v>
          </cell>
          <cell r="I1885" t="str">
            <v>Karplanter</v>
          </cell>
          <cell r="J1885" t="str">
            <v>AlienSpecie</v>
          </cell>
          <cell r="N1885">
            <v>2</v>
          </cell>
          <cell r="Q1885">
            <v>1</v>
          </cell>
          <cell r="T1885" t="str">
            <v>LO</v>
          </cell>
          <cell r="U1885">
            <v>2</v>
          </cell>
          <cell r="V1885" t="str">
            <v>2AB,1</v>
          </cell>
          <cell r="AA1885">
            <v>1994</v>
          </cell>
          <cell r="AB1885" t="str">
            <v>terrestrial</v>
          </cell>
          <cell r="AD1885" t="str">
            <v>unknown</v>
          </cell>
          <cell r="AE1885" t="str">
            <v>no</v>
          </cell>
          <cell r="AF1885" t="str">
            <v>unknown</v>
          </cell>
          <cell r="AG1885">
            <v>1994</v>
          </cell>
          <cell r="AH1885" t="str">
            <v>SF Høyanger: Kviane, Alvera misjonssenter</v>
          </cell>
          <cell r="AI1885">
            <v>5</v>
          </cell>
          <cell r="AJ1885" t="str">
            <v>V</v>
          </cell>
          <cell r="AL1885">
            <v>1</v>
          </cell>
          <cell r="AM1885" t="str">
            <v>importDirect</v>
          </cell>
          <cell r="AN1885">
            <v>2</v>
          </cell>
          <cell r="AO1885" t="str">
            <v>introductionEscaped</v>
          </cell>
          <cell r="AP1885" t="str">
            <v>Te,Ro,Ho,Sf</v>
          </cell>
          <cell r="AQ1885">
            <v>16</v>
          </cell>
          <cell r="AR1885">
            <v>4</v>
          </cell>
          <cell r="AS1885">
            <v>64</v>
          </cell>
          <cell r="AT1885">
            <v>31700</v>
          </cell>
          <cell r="AU1885">
            <v>128</v>
          </cell>
          <cell r="AV1885">
            <v>70</v>
          </cell>
          <cell r="AW1885" t="str">
            <v>Ingen kjent effekt</v>
          </cell>
          <cell r="AX1885" t="str">
            <v>Ingen kjent effekt</v>
          </cell>
          <cell r="BC1885" t="str">
            <v>Ingen kjent effekt</v>
          </cell>
          <cell r="BD1885" t="str">
            <v>Ingen kjent effekt</v>
          </cell>
          <cell r="BE1885" t="str">
            <v>no</v>
          </cell>
          <cell r="BF1885" t="str">
            <v>no</v>
          </cell>
          <cell r="BG1885" t="str">
            <v>V</v>
          </cell>
          <cell r="BK1885" t="str">
            <v>temperate_nemoral:Asia|subtropic_unspecified:Asia</v>
          </cell>
          <cell r="BM1885" t="str">
            <v>temperate_nemoral:Europe,Asia|subtropic_unspecified:Asia</v>
          </cell>
          <cell r="BO1885">
            <v>2</v>
          </cell>
          <cell r="BR1885" t="str">
            <v>RedListCategoryLevel</v>
          </cell>
          <cell r="BT1885">
            <v>2</v>
          </cell>
          <cell r="BW1885" t="str">
            <v>SpreadYearlyIncreaseCalculatedExpansionSpeed</v>
          </cell>
          <cell r="BX1885">
            <v>103.41</v>
          </cell>
          <cell r="BY1885">
            <v>1</v>
          </cell>
          <cell r="CB1885" t="str">
            <v>T40,T39,T34</v>
          </cell>
          <cell r="CC1885">
            <v>1</v>
          </cell>
          <cell r="CH1885">
            <v>1</v>
          </cell>
          <cell r="CM1885">
            <v>1</v>
          </cell>
          <cell r="CQ1885">
            <v>1</v>
          </cell>
          <cell r="CU1885">
            <v>1</v>
          </cell>
          <cell r="CX1885">
            <v>0</v>
          </cell>
          <cell r="CY1885">
            <v>1</v>
          </cell>
          <cell r="DB1885">
            <v>0</v>
          </cell>
          <cell r="DC1885" t="str">
            <v>&lt;p&gt;Dvergslirekne &lt;em&gt;Bistorta affinis&lt;/em&gt; kommer fra Himalaya og er en flerårig urt med frøformering. Den dyrkes nå relativt ofte, som sommerplante.&lt;/p&gt;</v>
          </cell>
          <cell r="DD1885" t="str">
            <v>&lt;p&gt;Dvergslirekne er funnet fra 1990-tallet på fem lokaliteter: SF Høyanger: Kviane, Alvera misjonssenter, "litt forvilla ut i sekundær kystlynghei" 1994, Ro Karmøy: Åkra, Ådland skole, "på skyggefullt område under trær, svakt forvillet" 1996, Ho Stord: "vest for Hysstad naturreservat, på skrotemark" 2005, Ro Stavanger: "Eiganes kirkegård, forvillet fra grav langs hele steinmuren", og Te Siljan: Vierød, "veiskrent, minst 200 individer forvillet og naturalisert etter veiskrent".&lt;/p&gt;</v>
          </cell>
          <cell r="DE1885" t="str">
            <v>Innført som hageplante og spredt ut fra hager med frø og trolig med utkast.</v>
          </cell>
          <cell r="DF1885" t="str">
            <v>Invasjonspotensialet er begrenset, med begrenset median levetid og begrenset ekspansjonshastighet.</v>
          </cell>
          <cell r="DG1885" t="str">
            <v>Ingen kjent negativ effekt er knyttet til arten.</v>
          </cell>
          <cell r="DH1885" t="str">
            <v>Dvergslirekne vurderes til låg økologisk risiko, og bare på grunn av invasjonspotensialet.</v>
          </cell>
          <cell r="DI1885">
            <v>0</v>
          </cell>
        </row>
        <row r="1886">
          <cell r="B1886" t="str">
            <v>Echinops bannaticus</v>
          </cell>
          <cell r="C1886" t="str">
            <v>Rochel ex Schrad.</v>
          </cell>
          <cell r="D1886" t="str">
            <v>blå kuletistel</v>
          </cell>
          <cell r="E1886">
            <v>132584</v>
          </cell>
          <cell r="F1886">
            <v>100556</v>
          </cell>
          <cell r="G1886" t="str">
            <v>ExpertGroups/Karplanter/N</v>
          </cell>
          <cell r="H1886" t="str">
            <v>Karplanter</v>
          </cell>
          <cell r="I1886" t="str">
            <v>Karplanter</v>
          </cell>
          <cell r="J1886" t="str">
            <v>AlienSpecie</v>
          </cell>
          <cell r="N1886">
            <v>2</v>
          </cell>
          <cell r="O1886" t="str">
            <v>V</v>
          </cell>
          <cell r="Q1886">
            <v>1</v>
          </cell>
          <cell r="T1886" t="str">
            <v>LO</v>
          </cell>
          <cell r="U1886">
            <v>2</v>
          </cell>
          <cell r="V1886" t="str">
            <v>2AB,1</v>
          </cell>
          <cell r="W1886" t="str">
            <v>NK</v>
          </cell>
          <cell r="X1886">
            <v>2</v>
          </cell>
          <cell r="Y1886">
            <v>3</v>
          </cell>
          <cell r="Z1886">
            <v>1</v>
          </cell>
          <cell r="AA1886">
            <v>1939</v>
          </cell>
          <cell r="AB1886" t="str">
            <v>terrestrial</v>
          </cell>
          <cell r="AD1886" t="str">
            <v>unknown</v>
          </cell>
          <cell r="AE1886" t="str">
            <v>yes</v>
          </cell>
          <cell r="AF1886" t="str">
            <v>unknown</v>
          </cell>
          <cell r="AG1886">
            <v>1994</v>
          </cell>
          <cell r="AH1886" t="str">
            <v>Ak Ullensaker: Jessheim, veikant</v>
          </cell>
          <cell r="AI1886">
            <v>10</v>
          </cell>
          <cell r="AJ1886" t="str">
            <v>V</v>
          </cell>
          <cell r="AL1886">
            <v>1</v>
          </cell>
          <cell r="AM1886" t="str">
            <v>importDirect</v>
          </cell>
          <cell r="AN1886">
            <v>2</v>
          </cell>
          <cell r="AO1886" t="str">
            <v>introductionEscaped</v>
          </cell>
          <cell r="AP1886" t="str">
            <v>OsA,Ro</v>
          </cell>
          <cell r="AQ1886">
            <v>20</v>
          </cell>
          <cell r="AR1886">
            <v>3</v>
          </cell>
          <cell r="AS1886">
            <v>60</v>
          </cell>
          <cell r="AT1886">
            <v>3200</v>
          </cell>
          <cell r="AU1886">
            <v>90</v>
          </cell>
          <cell r="AV1886">
            <v>100</v>
          </cell>
          <cell r="AW1886" t="str">
            <v>Ingen kjent effekt</v>
          </cell>
          <cell r="AX1886" t="str">
            <v>Ingen kjent effekt</v>
          </cell>
          <cell r="BC1886" t="str">
            <v>Ingen kjent effekt</v>
          </cell>
          <cell r="BD1886" t="str">
            <v>Ingen kjent effekt</v>
          </cell>
          <cell r="BE1886" t="str">
            <v>no</v>
          </cell>
          <cell r="BF1886" t="str">
            <v>no</v>
          </cell>
          <cell r="BG1886" t="str">
            <v>V</v>
          </cell>
          <cell r="BK1886" t="str">
            <v>temperate_nemoral:Europe|temperate_dry:Europe</v>
          </cell>
          <cell r="BM1886" t="str">
            <v>temperate_nemoral:Europe|temperate_dry:Europe</v>
          </cell>
          <cell r="BO1886">
            <v>2</v>
          </cell>
          <cell r="BR1886" t="str">
            <v>RedListCategoryLevel</v>
          </cell>
          <cell r="BT1886">
            <v>2</v>
          </cell>
          <cell r="BV1886" t="str">
            <v>X</v>
          </cell>
          <cell r="BW1886" t="str">
            <v>SpreadYearlyIncreaseCalculatedExpansionSpeed</v>
          </cell>
          <cell r="BX1886">
            <v>58.64</v>
          </cell>
          <cell r="BY1886">
            <v>1</v>
          </cell>
          <cell r="CB1886" t="str">
            <v>T40,T35</v>
          </cell>
          <cell r="CC1886">
            <v>1</v>
          </cell>
          <cell r="CH1886">
            <v>1</v>
          </cell>
          <cell r="CM1886">
            <v>1</v>
          </cell>
          <cell r="CQ1886">
            <v>1</v>
          </cell>
          <cell r="CU1886">
            <v>1</v>
          </cell>
          <cell r="CX1886">
            <v>0</v>
          </cell>
          <cell r="CY1886">
            <v>1</v>
          </cell>
          <cell r="DB1886">
            <v>0</v>
          </cell>
          <cell r="DC1886" t="str">
            <v>Blå kuletistel &lt;i&gt;Echinops bannaticus &lt;/i&gt;er en langlevd flerårig urt fra Sørøst-Europa, med klondannelse med krypende jordstengler. Den reproduserer med frø, men effektiv seksuell formering er ennå ikke dokumentert for noen forekomst i norsk natur. Fruktene spres med dyr. Arten er innkommet som hagestaude og er kanskje i noe økende bruk. Den er foreløpig bare funnet på ulike typer sterkt endret fastmark (i NiN-systemet), men kan nok invadere forlatte enger og beiter om den får anledning til det.</v>
          </cell>
          <cell r="DD1886" t="str">
            <v>&lt;p&gt;Blå kuletistel er muligens under etablering i Norge. Den er funnet seks steder, men bare med observert etablering på ett av disse, i Ak Ullensaker: Jessheim fra 1994. På Grefsen (1939) og Storo (1958) i Oslo kan den være utgått mens situasjonen på de tre andre er ukjent: Ak Asker: Bondi (2005) og Vardåsen (2007) og Ro Time: Bryne (2004). Arten vil trolig ekspandere langsomt. Den er ikke ofte dyrket og har ikke rask spredning med frukt, men kan danne tette, store og meget stabile bestander ved klonal vekst.&lt;/p&gt;</v>
          </cell>
          <cell r="DE1886" t="str">
            <v>Arten er innført som hageplante og trolig spredt ut fra hager med utkast: det er uvisst om den reproduserer med frø i Norge. Det er trolig at hver forekomst er &amp;#233:n klon og at arten trenger krysspollinering for frøsetting. I så fall er det mengden og tettheten av forekomster som vil avgjøre om den begynner å reprodusere med frø i Norge, ikke f.eks. klimaet.</v>
          </cell>
          <cell r="DF1886" t="str">
            <v>Invasjonspotensialet er begrenset, med usikkerhet til lite, som en kombinasjon av begrenset median levetid og begrenset (til låg) ekspansjonshastighet. Arten er nokså sjelden dyrket, med svært få etablerte forekomster i norsk natur.</v>
          </cell>
          <cell r="DG1886" t="str">
            <v>Ingen kjent negativ økologisk effekt er knyttet til arten, foreløpig.</v>
          </cell>
          <cell r="DH1886" t="str">
            <v>&lt;p&gt;Blå kuletistel vurderes til låg økologisk risiko, med usikkerhet til ingen risiko, og bare på grunn av invasjonspotensialet. Vi forventer ikke noen sterk spredning eller stor økologisk effekt med det første.&lt;br/&gt;&lt;/p&gt;</v>
          </cell>
          <cell r="DI1886">
            <v>0</v>
          </cell>
        </row>
        <row r="1887">
          <cell r="B1887" t="str">
            <v>Hemerocallis lilioasphodelus</v>
          </cell>
          <cell r="C1887" t="str">
            <v>L.</v>
          </cell>
          <cell r="D1887" t="str">
            <v>gul daglilje</v>
          </cell>
          <cell r="E1887">
            <v>133637</v>
          </cell>
          <cell r="F1887">
            <v>99439</v>
          </cell>
          <cell r="G1887" t="str">
            <v>ExpertGroups/Karplanter/N</v>
          </cell>
          <cell r="H1887" t="str">
            <v>Karplanter</v>
          </cell>
          <cell r="I1887" t="str">
            <v>Karplanter</v>
          </cell>
          <cell r="J1887" t="str">
            <v>AlienSpecie</v>
          </cell>
          <cell r="N1887">
            <v>3</v>
          </cell>
          <cell r="P1887" t="str">
            <v>V</v>
          </cell>
          <cell r="Q1887">
            <v>1</v>
          </cell>
          <cell r="T1887" t="str">
            <v>LO</v>
          </cell>
          <cell r="U1887">
            <v>2</v>
          </cell>
          <cell r="V1887" t="str">
            <v>3AB,1</v>
          </cell>
          <cell r="W1887" t="str">
            <v>PH</v>
          </cell>
          <cell r="X1887">
            <v>2</v>
          </cell>
          <cell r="Y1887">
            <v>3</v>
          </cell>
          <cell r="Z1887">
            <v>1</v>
          </cell>
          <cell r="AA1887">
            <v>1960</v>
          </cell>
          <cell r="AB1887" t="str">
            <v>terrestrial</v>
          </cell>
          <cell r="AD1887" t="str">
            <v>unknown</v>
          </cell>
          <cell r="AE1887" t="str">
            <v>yes</v>
          </cell>
          <cell r="AF1887" t="str">
            <v>unknown</v>
          </cell>
          <cell r="AG1887">
            <v>1982</v>
          </cell>
          <cell r="AH1887" t="str">
            <v>Bu Drammen: Konnerudgata/Vestfoldbanen</v>
          </cell>
          <cell r="AI1887">
            <v>10</v>
          </cell>
          <cell r="AJ1887" t="str">
            <v>V</v>
          </cell>
          <cell r="AL1887">
            <v>1</v>
          </cell>
          <cell r="AM1887" t="str">
            <v>importDirect</v>
          </cell>
          <cell r="AN1887">
            <v>3</v>
          </cell>
          <cell r="AO1887" t="str">
            <v>introductionEscaped,spreadTransportpollution</v>
          </cell>
          <cell r="AP1887" t="str">
            <v>Øs,OsA,He,Op,Bu,Ve,Te,Aa,Va,Ro,Sf,Mr,St,No</v>
          </cell>
          <cell r="AQ1887">
            <v>184</v>
          </cell>
          <cell r="AR1887">
            <v>5</v>
          </cell>
          <cell r="AS1887">
            <v>920</v>
          </cell>
          <cell r="AT1887">
            <v>211000</v>
          </cell>
          <cell r="AU1887">
            <v>2700</v>
          </cell>
          <cell r="AV1887">
            <v>60</v>
          </cell>
          <cell r="AW1887" t="str">
            <v>Ingen kjent effekt</v>
          </cell>
          <cell r="AX1887" t="str">
            <v>Ingen kjent effekt</v>
          </cell>
          <cell r="BC1887" t="str">
            <v>Ingen kjent effekt</v>
          </cell>
          <cell r="BD1887" t="str">
            <v>Ingen kjent effekt</v>
          </cell>
          <cell r="BE1887" t="str">
            <v>no</v>
          </cell>
          <cell r="BF1887" t="str">
            <v>no</v>
          </cell>
          <cell r="BK1887" t="str">
            <v>temperate_nemoral:Europe</v>
          </cell>
          <cell r="BM1887" t="str">
            <v>temperate_boreal:Europe|temperate_nemoral:Europe,NorthAndCentralAmerica</v>
          </cell>
          <cell r="BO1887">
            <v>3</v>
          </cell>
          <cell r="BR1887" t="str">
            <v>RedListCategoryLevel</v>
          </cell>
          <cell r="BT1887">
            <v>3</v>
          </cell>
          <cell r="BU1887" t="str">
            <v>X</v>
          </cell>
          <cell r="BW1887" t="str">
            <v>SpreadYearlyIncreaseObservations</v>
          </cell>
          <cell r="BX1887">
            <v>479</v>
          </cell>
          <cell r="BY1887">
            <v>1</v>
          </cell>
          <cell r="CB1887" t="str">
            <v>T4,T35,T37,T40,T43,T30</v>
          </cell>
          <cell r="CC1887">
            <v>1</v>
          </cell>
          <cell r="CH1887">
            <v>1</v>
          </cell>
          <cell r="CM1887">
            <v>1</v>
          </cell>
          <cell r="CQ1887">
            <v>1</v>
          </cell>
          <cell r="CU1887">
            <v>1</v>
          </cell>
          <cell r="CX1887">
            <v>0</v>
          </cell>
          <cell r="CY1887">
            <v>1</v>
          </cell>
          <cell r="DB1887">
            <v>0</v>
          </cell>
          <cell r="DC1887" t="str">
            <v>Gul daglilje &lt;em&gt;Hemerocallis lilioasphodelus &lt;/em&gt;stammer ifølge enkelte kilder (f.eks. Webb 1980) fra Sørøst-Alpene i Italia og Slovenia, som eneste europeiske art av ei ellers østasiatisk slekt. Andre kilder oppgir den fra "Sør-Europa og Kina", dvs. som sterkt disjunkt. Arten er en langlevd flerårig urt som kan danne store, kompakte kolonier med 40-50 cm høge stengler. Den har potensielt frøreproduksjon, men vi har ennå til gode å se en frøplante i norsk natur. Den etablerer kloner og kanskje av og til reproduserende bestander i veikanter, skogkanter og i ulike typer skog av nokså næringsrik type, ofte flommarkskog. Den finnes også på skrotemark ellers, men slike forekomster blir gjerne mindre langvarige enn skogforekomstene.</v>
          </cell>
          <cell r="DD1887" t="str">
            <v>&lt;p&gt;Gul daglilje er en gammel hagestaude. Den ble først funnet forvillet i 1960 i Te Bø: "Bøbyen. På vegskråning. Avfallsdunge?", og dette er mønsteret for alle senere funn. Arten dukker bare opp på steder der hageavfall er kastet ut. Den har trolig liten eller ingen egenformering i Norge (Webb 1980 konkluderer med at den er sjølsteril og i hovedsak klonal, også i sitt naturlige utbredelsesområde). Likevel blir den kastet ut så ofte at den får en god del forekomster, og disse øker i omfang ved vegetativ vekst og forsvinner ikke før de blir ødelagt av inngrep. Arten er nå registrert i alle fylker (unntatt Hordaland og Nord-Trøndelag) nord til Nordland (Herøy, og her angitt med ca. 30 blomstrende "eksemplarer").&lt;/p&gt;</v>
          </cell>
          <cell r="DE1887" t="str">
            <v>Arten er innført som hagestaude og praktisk talt alltid spredt ut i naturen ved dumping av hageavfall. Det er (foreløpig) liten eller ingen viderespredning, bortsett fra ved flytting av jordmasser.</v>
          </cell>
          <cell r="DF1887" t="str">
            <v>Invasjonspotensialet er moderat, med usikkerhet til stort, som en kombinasjon av moderat lang median levetid og moderat (til høg) ekspansjonshastighet. Den høge ekspansjonshastigheten skyldes ene og alene økt hyppighet i ulovlig dumping av hageavfall.</v>
          </cell>
          <cell r="DG1887" t="str">
            <v>Ingen kjent negativ økologisk effekt er knyttet til arten.</v>
          </cell>
          <cell r="DH1887" t="str">
            <v>&lt;p&gt;Gul daglilje vurderes til låg økologisk risiko, med usikkerhet til potensielt høg risiko, men utelukkende på grunn av invasjonspotensialet. Arten er stadig oftere å se utafor hager, men sprer seg lite og har ingen kjente skadevirkninger i norsk natur.&lt;/p&gt;</v>
          </cell>
          <cell r="DI1887">
            <v>1</v>
          </cell>
        </row>
        <row r="1888">
          <cell r="B1888" t="str">
            <v>Narcissus ×incomparabilis</v>
          </cell>
          <cell r="C1888" t="str">
            <v>Mill.</v>
          </cell>
          <cell r="D1888" t="str">
            <v>edelnarsiss</v>
          </cell>
          <cell r="E1888">
            <v>145734</v>
          </cell>
          <cell r="F1888">
            <v>172454</v>
          </cell>
          <cell r="G1888" t="str">
            <v>ExpertGroups/Karplanter/N</v>
          </cell>
          <cell r="H1888" t="str">
            <v>Karplanter</v>
          </cell>
          <cell r="I1888" t="str">
            <v>Karplanter</v>
          </cell>
          <cell r="J1888" t="str">
            <v>AlienSpecie</v>
          </cell>
          <cell r="N1888">
            <v>3</v>
          </cell>
          <cell r="Q1888">
            <v>1</v>
          </cell>
          <cell r="T1888" t="str">
            <v>LO</v>
          </cell>
          <cell r="U1888">
            <v>2</v>
          </cell>
          <cell r="V1888" t="str">
            <v>3B,1</v>
          </cell>
          <cell r="AA1888">
            <v>1899</v>
          </cell>
          <cell r="AB1888" t="str">
            <v>terrestrial</v>
          </cell>
          <cell r="AD1888" t="str">
            <v>unknown</v>
          </cell>
          <cell r="AE1888" t="str">
            <v>no</v>
          </cell>
          <cell r="AF1888" t="str">
            <v>unknown</v>
          </cell>
          <cell r="AG1888">
            <v>1899</v>
          </cell>
          <cell r="AH1888" t="str">
            <v>VA Kristiansand: Klappene</v>
          </cell>
          <cell r="AI1888">
            <v>5</v>
          </cell>
          <cell r="AJ1888" t="str">
            <v>V</v>
          </cell>
          <cell r="AL1888">
            <v>1</v>
          </cell>
          <cell r="AM1888" t="str">
            <v>importDirect</v>
          </cell>
          <cell r="AN1888">
            <v>3</v>
          </cell>
          <cell r="AO1888" t="str">
            <v>introductionEscaped</v>
          </cell>
          <cell r="AP1888" t="str">
            <v>OsA,Bu,Aa,Va,Sf,Mr,St</v>
          </cell>
          <cell r="AQ1888">
            <v>76</v>
          </cell>
          <cell r="AR1888">
            <v>5</v>
          </cell>
          <cell r="AS1888">
            <v>380</v>
          </cell>
          <cell r="AT1888">
            <v>145000</v>
          </cell>
          <cell r="AU1888">
            <v>1000</v>
          </cell>
          <cell r="AV1888">
            <v>80</v>
          </cell>
          <cell r="AW1888" t="str">
            <v>Ingen kjent effekt</v>
          </cell>
          <cell r="AX1888" t="str">
            <v>Ingen kjent effekt</v>
          </cell>
          <cell r="BC1888" t="str">
            <v>Ingen kjent effekt</v>
          </cell>
          <cell r="BD1888" t="str">
            <v>Ingen kjent effekt</v>
          </cell>
          <cell r="BE1888" t="str">
            <v>no</v>
          </cell>
          <cell r="BF1888" t="str">
            <v>no</v>
          </cell>
          <cell r="BK1888" t="str">
            <v>temperate_nemoral:Europe</v>
          </cell>
          <cell r="BM1888" t="str">
            <v>temperate_nemoral:Europe,Oceania,NorthAndCentralAmerica|subtropic_mediterranean:Europe</v>
          </cell>
          <cell r="BO1888">
            <v>2</v>
          </cell>
          <cell r="BR1888" t="str">
            <v>RedListCategoryLevel</v>
          </cell>
          <cell r="BT1888">
            <v>3</v>
          </cell>
          <cell r="BW1888" t="str">
            <v>SpreadYearlyIncreaseObservations</v>
          </cell>
          <cell r="BX1888">
            <v>249</v>
          </cell>
          <cell r="BY1888">
            <v>1</v>
          </cell>
          <cell r="CB1888" t="str">
            <v>T37,T40,T43,T4,T32</v>
          </cell>
          <cell r="CC1888">
            <v>1</v>
          </cell>
          <cell r="CH1888">
            <v>1</v>
          </cell>
          <cell r="CM1888">
            <v>1</v>
          </cell>
          <cell r="CQ1888">
            <v>1</v>
          </cell>
          <cell r="CU1888">
            <v>1</v>
          </cell>
          <cell r="CX1888">
            <v>0</v>
          </cell>
          <cell r="CY1888">
            <v>1</v>
          </cell>
          <cell r="DB1888">
            <v>0</v>
          </cell>
          <cell r="DC1888" t="str">
            <v>Edelnarsiss &lt;i&gt;Narcissus &lt;/i&gt;x &lt;i&gt;incomparabilis &lt;/i&gt;er en naturlig hybrid mellom påskelilje &lt;i&gt;N. pseudonarcissus &lt;/i&gt;og pinselilje &lt;i&gt;N. po&amp;#235:ticus&lt;/i&gt; som er angitt å ha oppstått spontant i Frankrike.</v>
          </cell>
          <cell r="DD1888" t="str">
            <v>Hybridarten er først dokumentert fra VA Kristiansand: Klappene i 1899. I hundreåret etterpå er det bare spredte funn fra ST Agdenes 1947, Ho Bergen 1966 og Ro Karmøy 1980 før funnfrekvensen begynner å øke sterkt på fra 1990-tallet. Den er nå dokumentert med spredte funn på søndre Østlandet, Sørlandet, Vestlandet og nord til Sør-Trøndelag.</v>
          </cell>
          <cell r="DE1888" t="str">
            <v>Arten sprer seg fra hager, først og fremst gjennom hageutkast og som gjenstående. Arten er visstnok steril (men er angitt å være "trolig frøspredt" i Bu Lier 2014), så spredning antas derfor å skje gjennom deling av løker.</v>
          </cell>
          <cell r="DF1888" t="str">
            <v>Invasjonspotensialet er moderat på grunn av begrenset median levetid og moderat ekspansjonshastighet. De to beregningsmåtene for ekspansjonshastighet gir samme kategori.</v>
          </cell>
          <cell r="DG1888" t="str">
            <v>Det er ingen kjente negative økologiske effekter knyttet til arten. Som sine foreldre, blomstrer denne tidlig og visner ned og har dermed ingen fortrengningseffekt å snakke om.</v>
          </cell>
          <cell r="DH1888" t="str">
            <v>Edelnarsiss vurderes til lav økologisk risiko, og bare på grunn av invasjonspotensialet.</v>
          </cell>
          <cell r="DI1888">
            <v>0</v>
          </cell>
        </row>
        <row r="1889">
          <cell r="B1889" t="str">
            <v>Papaver dubium dubium</v>
          </cell>
          <cell r="D1889" t="str">
            <v>brakkvalmue</v>
          </cell>
          <cell r="E1889">
            <v>63019</v>
          </cell>
          <cell r="F1889">
            <v>103059</v>
          </cell>
          <cell r="G1889" t="str">
            <v>ExpertGroups/Karplanter/N</v>
          </cell>
          <cell r="H1889" t="str">
            <v>Karplanter</v>
          </cell>
          <cell r="I1889" t="str">
            <v>Karplanter</v>
          </cell>
          <cell r="J1889" t="str">
            <v>AlienSpecie</v>
          </cell>
          <cell r="N1889">
            <v>3</v>
          </cell>
          <cell r="Q1889">
            <v>1</v>
          </cell>
          <cell r="T1889" t="str">
            <v>LO</v>
          </cell>
          <cell r="U1889">
            <v>2</v>
          </cell>
          <cell r="V1889" t="str">
            <v>3B,1</v>
          </cell>
          <cell r="X1889">
            <v>1</v>
          </cell>
          <cell r="Y1889">
            <v>1</v>
          </cell>
          <cell r="Z1889">
            <v>1</v>
          </cell>
          <cell r="AA1889">
            <v>1843</v>
          </cell>
          <cell r="AB1889" t="str">
            <v>terrestrial</v>
          </cell>
          <cell r="AD1889" t="str">
            <v>unknown</v>
          </cell>
          <cell r="AE1889" t="str">
            <v>yes</v>
          </cell>
          <cell r="AF1889" t="str">
            <v>unknown</v>
          </cell>
          <cell r="AG1889">
            <v>1966</v>
          </cell>
          <cell r="AH1889" t="str">
            <v>Øf Fredrikstad: Onsøy</v>
          </cell>
          <cell r="AI1889">
            <v>1</v>
          </cell>
          <cell r="AJ1889" t="str">
            <v>V</v>
          </cell>
          <cell r="AN1889">
            <v>4</v>
          </cell>
          <cell r="AO1889" t="str">
            <v>spreadNaturalDispersal,introductionStowaway,introductionTransportpollution</v>
          </cell>
          <cell r="AP1889" t="str">
            <v>Øs,OsA,Ve,Va</v>
          </cell>
          <cell r="AQ1889">
            <v>52</v>
          </cell>
          <cell r="AR1889">
            <v>4</v>
          </cell>
          <cell r="AS1889">
            <v>208</v>
          </cell>
          <cell r="AT1889">
            <v>11000</v>
          </cell>
          <cell r="AU1889">
            <v>624</v>
          </cell>
          <cell r="AV1889">
            <v>95</v>
          </cell>
          <cell r="AW1889" t="str">
            <v>Ingen kjent effekt</v>
          </cell>
          <cell r="AX1889" t="str">
            <v>Ingen kjent effekt</v>
          </cell>
          <cell r="BC1889" t="str">
            <v>Ingen kjent effekt</v>
          </cell>
          <cell r="BD1889" t="str">
            <v>Ingen kjent effekt</v>
          </cell>
          <cell r="BE1889" t="str">
            <v>no</v>
          </cell>
          <cell r="BF1889" t="str">
            <v>no</v>
          </cell>
          <cell r="BG1889" t="str">
            <v>V</v>
          </cell>
          <cell r="BK1889" t="str">
            <v>temperate_nemoral:Europe,Asia|subtropic_mediterranean:Europe,Asia,Africa|unknown:Asia</v>
          </cell>
          <cell r="BM1889" t="str">
            <v>temperate_nemoral:Europe,Asia,Oceania,NorthAndCentralAmerica|subtropic_mediterranean:Europe,Asia,Africa,Oceania</v>
          </cell>
          <cell r="BO1889">
            <v>2</v>
          </cell>
          <cell r="BR1889" t="str">
            <v>RedListCategoryLevel</v>
          </cell>
          <cell r="BT1889">
            <v>3</v>
          </cell>
          <cell r="BW1889" t="str">
            <v>SpreadYearlyIncreaseObservations</v>
          </cell>
          <cell r="BX1889">
            <v>231</v>
          </cell>
          <cell r="BY1889">
            <v>1</v>
          </cell>
          <cell r="CB1889" t="str">
            <v>T35,T32,T37-C-3,T40,T44-C-1,T43-C-1,T42-C-1,T29</v>
          </cell>
          <cell r="CC1889">
            <v>1</v>
          </cell>
          <cell r="CH1889">
            <v>1</v>
          </cell>
          <cell r="CM1889">
            <v>1</v>
          </cell>
          <cell r="CQ1889">
            <v>1</v>
          </cell>
          <cell r="CU1889">
            <v>1</v>
          </cell>
          <cell r="CX1889">
            <v>0</v>
          </cell>
          <cell r="CY1889">
            <v>1</v>
          </cell>
          <cell r="DB1889">
            <v>0</v>
          </cell>
          <cell r="DC1889" t="str">
            <v>Brakkvalmue &lt;em&gt;Papaver dubium &lt;/em&gt;subsp. &lt;em&gt;dubium &lt;/em&gt;er ettårig med frøreproduksjon. Arten kommer fra Middelhavsområdet. Hyppige funn på og nær enkelte lokaliteter tyder på at arten frøreproduserer i Norge, men samtidig er mange av disse lokalitetene gamle ballastplasser der opproting av jord kan mobilisere en gammel, overlevende frøbank.</v>
          </cell>
          <cell r="DD1889" t="str">
            <v>&lt;p&gt;Brakkvalmue har en nokså komplisert innførsels- og utviklingshistorie. De to første funnene, i Te Kviteseid i 1843, kan skyldes innførsel med såfrø eller såkorn. Fra 1860 og fram til 1910 er nesten alle funn knyttet til plasser med dumping av ballastjord i kystbyene. Ballastplassfunnene fortsetter også etterpå, helt fram til nåtid enkelte steder (f.eks. i VA Mandal), enten med vitalisering av gammel frøbank eller som stabil, men vekslende forekomst. Fra 1924 til 1970 er det noen få møllefunn som indikerer innførsel med korn (Vf Larvik, Te Skien: VA Kristiansand), men funnfrekvensen for arten er på et lavmål mellom 1920 og 1970. Etter 1970 kommer et økende antall funn knyttet til trolig innførsel med grasfrø og med gartnerivarer, fram til i dag.&lt;/p&gt;&lt;p&gt; &lt;/p&gt;&lt;p&gt;I dag har brakkvalmue trolig stabile forekomster med årviss eller i hvert fall regelmessig frøreproduksjon i Øf Fredrikstad og Hvaler, Ak Frogn, Vf Re og Larvik samt VA Kristiansand og Mandal. De relativt ferske funnene knyttet til ballasplasser som ikke har vært i bruk siden begynnelsen av 1900-tallet, er ganske overraskende. Slike funn er gjort i Øf Fredrikstad: Strømtangen 1966 ("Nær sjøen. Anselig antall.") og Struten 1997 ("like V for fyret, relativt rikelig i steinet jord"), Ak Frogn: Nordre og Søndre Kaholmen 2008-2009, Te Bamble: Langesund, Barfod 1967 og 1972, og VA Mandal: mange funn på 1990- og 2000-tallene.&lt;/p&gt;</v>
          </cell>
          <cell r="DE1889" t="str">
            <v>Planten synes å ha kommet inn på 1860-tallet eller litt før, hovedsakelig med ballastjord, men kanskje også noe med såfrø. Storparten av funn før 1920 kan knyttes til ballastplasser. Funnfrekvensen var låg fram til 1960, deretter økende som følge av funn på veikanter og avfallsdeponier, trolig på grunn av ny innførsel med grasfrø og matvarer.</v>
          </cell>
          <cell r="DF1889" t="str">
            <v>Invasjonspotensialet er moderat, en kombinasjon av begrenset median levetid og moderat ekspansjonshastighet.</v>
          </cell>
          <cell r="DG1889" t="str">
            <v>Arten har ingen kjente negative økologiske effekter.</v>
          </cell>
          <cell r="DH1889" t="str">
            <v>Brakkvalmue vurderes til låg økologisk risiko på grunn av et moderat invasjonspotensial.</v>
          </cell>
          <cell r="DI1889">
            <v>0</v>
          </cell>
        </row>
        <row r="1890">
          <cell r="B1890" t="str">
            <v>Pentaglottis sempervirens</v>
          </cell>
          <cell r="C1890" t="str">
            <v>(L.) Tausch ex L.H.Bailey</v>
          </cell>
          <cell r="D1890" t="str">
            <v>hestetunge</v>
          </cell>
          <cell r="E1890">
            <v>135188</v>
          </cell>
          <cell r="F1890">
            <v>101042</v>
          </cell>
          <cell r="G1890" t="str">
            <v>ExpertGroups/Karplanter/N</v>
          </cell>
          <cell r="H1890" t="str">
            <v>Karplanter</v>
          </cell>
          <cell r="I1890" t="str">
            <v>Karplanter</v>
          </cell>
          <cell r="J1890" t="str">
            <v>AlienSpecie</v>
          </cell>
          <cell r="N1890">
            <v>2</v>
          </cell>
          <cell r="O1890" t="str">
            <v>V</v>
          </cell>
          <cell r="Q1890">
            <v>1</v>
          </cell>
          <cell r="T1890" t="str">
            <v>LO</v>
          </cell>
          <cell r="U1890">
            <v>2</v>
          </cell>
          <cell r="V1890" t="str">
            <v>2AB,1</v>
          </cell>
          <cell r="W1890" t="str">
            <v>NK</v>
          </cell>
          <cell r="X1890">
            <v>1</v>
          </cell>
          <cell r="Y1890">
            <v>1</v>
          </cell>
          <cell r="Z1890">
            <v>1</v>
          </cell>
          <cell r="AA1890">
            <v>1872</v>
          </cell>
          <cell r="AB1890" t="str">
            <v>terrestrial</v>
          </cell>
          <cell r="AD1890" t="str">
            <v>unknown</v>
          </cell>
          <cell r="AE1890" t="str">
            <v>yes</v>
          </cell>
          <cell r="AF1890" t="str">
            <v>unknown</v>
          </cell>
          <cell r="AG1890">
            <v>1924</v>
          </cell>
          <cell r="AH1890" t="str">
            <v>Ro Sola: Tananger</v>
          </cell>
          <cell r="AI1890">
            <v>10</v>
          </cell>
          <cell r="AJ1890" t="str">
            <v>V</v>
          </cell>
          <cell r="AL1890">
            <v>1</v>
          </cell>
          <cell r="AM1890" t="str">
            <v>importDirect</v>
          </cell>
          <cell r="AN1890">
            <v>3</v>
          </cell>
          <cell r="AO1890" t="str">
            <v>introductionEscaped,introductionStowaway</v>
          </cell>
          <cell r="AP1890" t="str">
            <v>Øs,OsA,Va,Ro,Ho</v>
          </cell>
          <cell r="AQ1890">
            <v>28</v>
          </cell>
          <cell r="AR1890">
            <v>4</v>
          </cell>
          <cell r="AS1890">
            <v>112</v>
          </cell>
          <cell r="AT1890">
            <v>50000</v>
          </cell>
          <cell r="AU1890">
            <v>168</v>
          </cell>
          <cell r="AV1890">
            <v>100</v>
          </cell>
          <cell r="AW1890" t="str">
            <v>Ingen kjent effekt</v>
          </cell>
          <cell r="AX1890" t="str">
            <v>Ingen kjent effekt</v>
          </cell>
          <cell r="BC1890" t="str">
            <v>Ingen kjent effekt</v>
          </cell>
          <cell r="BD1890" t="str">
            <v>Ingen kjent effekt</v>
          </cell>
          <cell r="BE1890" t="str">
            <v>no</v>
          </cell>
          <cell r="BF1890" t="str">
            <v>no</v>
          </cell>
          <cell r="BG1890" t="str">
            <v>V</v>
          </cell>
          <cell r="BK1890" t="str">
            <v>temperate_nemoral:Europe|subtropic_mediterranean:Europe</v>
          </cell>
          <cell r="BM1890" t="str">
            <v>temperate_nemoral:Europe|subtropic_mediterranean:Europe,NorthAndCentralAmerica</v>
          </cell>
          <cell r="BO1890">
            <v>2</v>
          </cell>
          <cell r="BR1890" t="str">
            <v>RedListCategoryLevel</v>
          </cell>
          <cell r="BT1890">
            <v>2</v>
          </cell>
          <cell r="BV1890" t="str">
            <v>X</v>
          </cell>
          <cell r="BW1890" t="str">
            <v>SpreadYearlyIncreaseObservations</v>
          </cell>
          <cell r="BX1890">
            <v>51</v>
          </cell>
          <cell r="BY1890">
            <v>1</v>
          </cell>
          <cell r="CB1890" t="str">
            <v>T39-C-4,T35,T40</v>
          </cell>
          <cell r="CC1890">
            <v>1</v>
          </cell>
          <cell r="CH1890">
            <v>1</v>
          </cell>
          <cell r="CM1890">
            <v>1</v>
          </cell>
          <cell r="CQ1890">
            <v>1</v>
          </cell>
          <cell r="CU1890">
            <v>1</v>
          </cell>
          <cell r="CX1890">
            <v>0</v>
          </cell>
          <cell r="CY1890">
            <v>1</v>
          </cell>
          <cell r="DB1890">
            <v>0</v>
          </cell>
          <cell r="DC1890" t="str">
            <v>&lt;p&gt;Hestetunge&lt;em&gt; Pentaglottis sempervirens &lt;/em&gt;stammer fra Sørvest-Europa. Den er en langlevd flerårig urt, trolig innført som hagestaude. Arten synes imidlertid å være for varmekrevende til effektiv frøreproduksjon og bestandsdannelse i Norge, men greier seg godt vegetativt og blomstrer rikelig.&lt;/p&gt;</v>
          </cell>
          <cell r="DD1890" t="str">
            <v>&lt;p&gt; Arten er funnet svært spredte steder og med lange mellomrom. Et første funn i MR Kristiansund 1872 kan ha sammenheng med ballastjord. Neste funn, i 1924 i Ro Sola: Tananger, ble en stabil forekomst fram til 1934, mens et annet tidlig funn i Ho Bergen: Lille Solheim i 1921 ikke fikk kjente følger. Deretter er det et gap på over 40 år til funn i VA Farsund 1975 (der arten sto fortsatt i 2017) og med spredte funn etterpå langs kysten fra Øf Fredrikstad til Ho Bergen. &lt;/p&gt;</v>
          </cell>
          <cell r="DE1890" t="str">
            <v>Arten dyrkes i hager, og synes å spre seg derfra via hageutkast, kanskje også utvoksning.</v>
          </cell>
          <cell r="DF1890" t="str">
            <v>Invasjonspotensialet er begrenset, med usikkerhet til lite. Dette skyldes en kombinasjon av begrenset median levetid og begrenset (til låg) ekspansjonshastighet.</v>
          </cell>
          <cell r="DG1890" t="str">
            <v>Hestetunge har ingen kjent negativ økologisk effekt.</v>
          </cell>
          <cell r="DH1890" t="str">
            <v>&lt;p&gt; Hestetunge medfører låg (til ingen) økologisk risiko. &lt;/p&gt;</v>
          </cell>
          <cell r="DI1890">
            <v>0</v>
          </cell>
        </row>
        <row r="1891">
          <cell r="B1891" t="str">
            <v>Picea omorika</v>
          </cell>
          <cell r="C1891" t="str">
            <v>(Pancic) Purk.</v>
          </cell>
          <cell r="D1891" t="str">
            <v>serbergran</v>
          </cell>
          <cell r="E1891">
            <v>85644</v>
          </cell>
          <cell r="F1891">
            <v>128765</v>
          </cell>
          <cell r="G1891" t="str">
            <v>ExpertGroups/Karplanter/N</v>
          </cell>
          <cell r="H1891" t="str">
            <v>Karplanter</v>
          </cell>
          <cell r="I1891" t="str">
            <v>Karplanter</v>
          </cell>
          <cell r="J1891" t="str">
            <v>AlienSpecie</v>
          </cell>
          <cell r="N1891">
            <v>2</v>
          </cell>
          <cell r="O1891" t="str">
            <v>V</v>
          </cell>
          <cell r="P1891" t="str">
            <v>V</v>
          </cell>
          <cell r="Q1891">
            <v>1</v>
          </cell>
          <cell r="T1891" t="str">
            <v>LO</v>
          </cell>
          <cell r="U1891">
            <v>2</v>
          </cell>
          <cell r="V1891" t="str">
            <v>2AB,1</v>
          </cell>
          <cell r="W1891" t="str">
            <v>NK</v>
          </cell>
          <cell r="X1891">
            <v>1</v>
          </cell>
          <cell r="Y1891">
            <v>1</v>
          </cell>
          <cell r="Z1891">
            <v>1</v>
          </cell>
          <cell r="AA1891">
            <v>1968</v>
          </cell>
          <cell r="AB1891" t="str">
            <v>terrestrial</v>
          </cell>
          <cell r="AD1891" t="str">
            <v>unknown</v>
          </cell>
          <cell r="AE1891" t="str">
            <v>yes</v>
          </cell>
          <cell r="AF1891" t="str">
            <v>unknown</v>
          </cell>
          <cell r="AI1891">
            <v>40</v>
          </cell>
          <cell r="AJ1891" t="str">
            <v>V</v>
          </cell>
          <cell r="AL1891">
            <v>1</v>
          </cell>
          <cell r="AM1891" t="str">
            <v>importDirect</v>
          </cell>
          <cell r="AN1891">
            <v>1</v>
          </cell>
          <cell r="AO1891" t="str">
            <v>introductionEscaped</v>
          </cell>
          <cell r="AP1891" t="str">
            <v>He,Te,Va</v>
          </cell>
          <cell r="AQ1891">
            <v>24</v>
          </cell>
          <cell r="AR1891">
            <v>5</v>
          </cell>
          <cell r="AS1891">
            <v>120</v>
          </cell>
          <cell r="AT1891">
            <v>11300</v>
          </cell>
          <cell r="AU1891">
            <v>240</v>
          </cell>
          <cell r="AV1891">
            <v>50</v>
          </cell>
          <cell r="AW1891" t="str">
            <v>Ingen kjent effekt</v>
          </cell>
          <cell r="AX1891" t="str">
            <v>Ingen kjent effekt</v>
          </cell>
          <cell r="BC1891" t="str">
            <v>Ingen kjent effekt</v>
          </cell>
          <cell r="BD1891" t="str">
            <v>Ingen kjent effekt</v>
          </cell>
          <cell r="BE1891" t="str">
            <v>no</v>
          </cell>
          <cell r="BF1891" t="str">
            <v>no</v>
          </cell>
          <cell r="BK1891" t="str">
            <v>temperate_nemoral:Europe</v>
          </cell>
          <cell r="BM1891" t="str">
            <v>temperate_boreal:Europe|temperate_nemoral:Europe</v>
          </cell>
          <cell r="BO1891">
            <v>2</v>
          </cell>
          <cell r="BP1891" t="str">
            <v>X</v>
          </cell>
          <cell r="BR1891" t="str">
            <v>RedListCategoryLevel</v>
          </cell>
          <cell r="BT1891">
            <v>2</v>
          </cell>
          <cell r="BV1891" t="str">
            <v>X</v>
          </cell>
          <cell r="BW1891" t="str">
            <v>SpreadYearlyIncreaseCalculatedExpansionSpeed</v>
          </cell>
          <cell r="BX1891">
            <v>51.7</v>
          </cell>
          <cell r="BY1891">
            <v>1</v>
          </cell>
          <cell r="CB1891" t="str">
            <v>T4,T35,T40</v>
          </cell>
          <cell r="CC1891">
            <v>1</v>
          </cell>
          <cell r="CH1891">
            <v>1</v>
          </cell>
          <cell r="CM1891">
            <v>1</v>
          </cell>
          <cell r="CQ1891">
            <v>1</v>
          </cell>
          <cell r="CU1891">
            <v>1</v>
          </cell>
          <cell r="CX1891">
            <v>0</v>
          </cell>
          <cell r="CY1891">
            <v>1</v>
          </cell>
          <cell r="DB1891">
            <v>0</v>
          </cell>
          <cell r="DC1891" t="str">
            <v>Serbergran &lt;em&gt;Picea omorika &lt;/em&gt;finnes som hjemlig i et svært lite område i Bosnia på Balkan. Arten plantes lite i Norge, mest til pryd. Den har frøreproduksjon og vindspredning av frøene, potensielt over midlere distanser (noen titalls til hundre meter, kanskje mer på is- og snødekte overflater).</v>
          </cell>
          <cell r="DD1891" t="str">
            <v>&lt;p&gt;Arten ble først funnet, trolig forvillet, i He Ringsaker: høyden nord for Ringsaker kirke 2008, "2 trær, ca 10m høye, i tett granskog litt Ø for hogstfelt på toppen av høyden. Det er noe uklart om den er opprinnelig plantet eller frøforvillet, men mest sannsynlig det siste, da en eldre plantning av serbergran finnes like Ø for Ringsaker kirke". I 2015 er den dokumentert fra tre forekomster i VA, og i 2016 er den dokumentert fra ett sted i Te og ett i VA. Det er ingen informasjon om hvorvidt disse er plantet eller frøforvillet. I tillegg kommer ennå ikke digitaliserte funn fra minst to forekomstruter i Bu Drammen og Lier i 2016 og 2017, begge med flere velvokste, frøforvillete planter. Arten er under etablering i norsk natur.&lt;br/&gt; &lt;/p&gt;</v>
          </cell>
          <cell r="DE1891" t="str">
            <v>Serbergran dyrkes litt tid pryd og er spredt til noen få forekomster i Norge, mest sannsynlig med frø.</v>
          </cell>
          <cell r="DF1891" t="str">
            <v>Arten har en begrenset invasjonspotensiale, med usikkerhet både nedover til lite på grunn av begrenset (til låg) ekspansjonshastighet og oppover til moderat på grunn av begrenset (til moderat) median levetid.&lt;br/&gt;</v>
          </cell>
          <cell r="DG1891" t="str">
            <v>Det er ingen kjente negative økologisk effekter knyttet til arten.</v>
          </cell>
          <cell r="DH1891" t="str">
            <v>&lt;p&gt;Serbergran vurderes til låg økologisk risiko, med usikkerhet nedover til ingen kjent risiko, og bare på grunn av invasjonspotensialet.&lt;/p&gt;</v>
          </cell>
          <cell r="DI1891">
            <v>0</v>
          </cell>
        </row>
        <row r="1892">
          <cell r="B1892" t="str">
            <v>Rhus typhina</v>
          </cell>
          <cell r="C1892" t="str">
            <v>L.</v>
          </cell>
          <cell r="D1892" t="str">
            <v>hjortesumak</v>
          </cell>
          <cell r="E1892">
            <v>136833</v>
          </cell>
          <cell r="F1892">
            <v>103550</v>
          </cell>
          <cell r="G1892" t="str">
            <v>ExpertGroups/Karplanter/N</v>
          </cell>
          <cell r="H1892" t="str">
            <v>Karplanter</v>
          </cell>
          <cell r="I1892" t="str">
            <v>Karplanter</v>
          </cell>
          <cell r="J1892" t="str">
            <v>AlienSpecie</v>
          </cell>
          <cell r="N1892">
            <v>3</v>
          </cell>
          <cell r="Q1892">
            <v>1</v>
          </cell>
          <cell r="T1892" t="str">
            <v>LO</v>
          </cell>
          <cell r="U1892">
            <v>2</v>
          </cell>
          <cell r="V1892" t="str">
            <v>3B,1</v>
          </cell>
          <cell r="X1892">
            <v>1</v>
          </cell>
          <cell r="Y1892">
            <v>1</v>
          </cell>
          <cell r="Z1892">
            <v>1</v>
          </cell>
          <cell r="AA1892">
            <v>1940</v>
          </cell>
          <cell r="AB1892" t="str">
            <v>terrestrial</v>
          </cell>
          <cell r="AD1892" t="str">
            <v>unknown</v>
          </cell>
          <cell r="AE1892" t="str">
            <v>yes</v>
          </cell>
          <cell r="AF1892" t="str">
            <v>unknown</v>
          </cell>
          <cell r="AI1892">
            <v>15</v>
          </cell>
          <cell r="AJ1892" t="str">
            <v>V</v>
          </cell>
          <cell r="AL1892">
            <v>1</v>
          </cell>
          <cell r="AM1892" t="str">
            <v>importDirect</v>
          </cell>
          <cell r="AN1892">
            <v>1</v>
          </cell>
          <cell r="AO1892" t="str">
            <v>introductionEscaped</v>
          </cell>
          <cell r="AP1892" t="str">
            <v>Øs,OsA,Bu,Ve,Te,Aa</v>
          </cell>
          <cell r="AQ1892">
            <v>80</v>
          </cell>
          <cell r="AR1892">
            <v>5</v>
          </cell>
          <cell r="AS1892">
            <v>400</v>
          </cell>
          <cell r="AT1892">
            <v>9000</v>
          </cell>
          <cell r="AU1892">
            <v>1200</v>
          </cell>
          <cell r="AV1892">
            <v>80</v>
          </cell>
          <cell r="AW1892" t="str">
            <v>Ingen kjent effekt</v>
          </cell>
          <cell r="AX1892" t="str">
            <v>Ingen kjent effekt</v>
          </cell>
          <cell r="BC1892" t="str">
            <v>Ingen kjent effekt</v>
          </cell>
          <cell r="BD1892" t="str">
            <v>Ingen kjent effekt</v>
          </cell>
          <cell r="BE1892" t="str">
            <v>no</v>
          </cell>
          <cell r="BF1892" t="str">
            <v>no</v>
          </cell>
          <cell r="BG1892" t="str">
            <v>V</v>
          </cell>
          <cell r="BK1892" t="str">
            <v>temperate_nemoral:NorthAndCentralAmerica</v>
          </cell>
          <cell r="BM1892" t="str">
            <v>temperate_nemoral:Europe,Asia,Oceania,NorthAndCentralAmerica|subtropic_mediterranean:Europe</v>
          </cell>
          <cell r="BO1892">
            <v>2</v>
          </cell>
          <cell r="BR1892" t="str">
            <v>RedListCategoryLevel</v>
          </cell>
          <cell r="BT1892">
            <v>3</v>
          </cell>
          <cell r="BU1892" t="str">
            <v>X</v>
          </cell>
          <cell r="BW1892" t="str">
            <v>SpreadYearlyIncreaseObservations</v>
          </cell>
          <cell r="BX1892">
            <v>398</v>
          </cell>
          <cell r="BY1892">
            <v>1</v>
          </cell>
          <cell r="CB1892" t="str">
            <v>T43-C-1,T37-C-3,T37,T40,T4</v>
          </cell>
          <cell r="CC1892">
            <v>1</v>
          </cell>
          <cell r="CH1892">
            <v>1</v>
          </cell>
          <cell r="CM1892">
            <v>1</v>
          </cell>
          <cell r="CQ1892">
            <v>1</v>
          </cell>
          <cell r="CU1892">
            <v>1</v>
          </cell>
          <cell r="CX1892">
            <v>0</v>
          </cell>
          <cell r="CY1892">
            <v>1</v>
          </cell>
          <cell r="DB1892">
            <v>0</v>
          </cell>
          <cell r="DC1892" t="str">
            <v>Hjortesumak&lt;em&gt; Rhus typhina &lt;/em&gt;er en særpreget hagebusk fra østlige Nord-Amerika. Den har frøformering, men er særbu, og den har også meget effektiv klondannelse ved rotskudd.</v>
          </cell>
          <cell r="DD1892" t="str">
            <v>&lt;p&gt;Arten ble første gang funnet som selvspredd i Oslo i Botanisk hage på Tøyen i 1940 og deretter ovenfor Bentsebrua i 1969. Fra 1994 og framover er den funnet på stadig nye steder, oftest knyttet til hageutkast: i Ak Bærum 1994, Asker 2007 og Skedsmo 2013: i Bu Drammen 2011-2015 og Lier 2014: Vf Larvik 2010 og Sande 2006: Øf Moss 2006 og Fredrikstad 2009: Te Skien 2003, 2011 og Kragerø 2012: og AA Arendal 2012 og Tvedestrand 2007.&lt;/p&gt;</v>
          </cell>
          <cell r="DE1892" t="str">
            <v>Arten er i økende bruk i hager, setter en mengde rotskudd, og blir derfor ofte gravd opp og kastet. De forekomstene vi foreløpig har observert i norsk natur, skyldes nok i all hovedsak hageutkast. Arten er særbu, og vi har bare observert hunnplanter i norske hager og som forvillet. Hunnplantene har vakre blomster- og fruktstander som står over vinteren. Dersom det kommer inn hannplanter, kan det være et spørsmål om ganske kort tid før arten begynner å formere seg med frø i Norge.</v>
          </cell>
          <cell r="DF1892" t="str">
            <v>Invasjonspotensialet er moderat: median levetid vurderes til begrenset mens ekspansjonshastighet vurderes til moderat (med usikkerhet til høy). Arten har et stort potensial i låglandet i Sør-Norge, hvis den begynner å frøformere seg.</v>
          </cell>
          <cell r="DG1892" t="str">
            <v>Det er ingen antatte negative økologiske effekter knyttet til arten i Norge, men den angis å kunne fortrenge annen vegetasjon i USA (USDA Plant Fact Sheet), Kina (Wang et al. 2008), Belgia (Invasive Alien Species in Belgium) og oppsummering i Invasive Species Compendium. Vi forventer imidlertid ikke slike effekter hos oss med det første så lenge arten kun er knyttet til hageutkast og foreløpig ikke ser ut til å gjøre særlig ut av seg i naturtyper som ikke er sterkt endret.</v>
          </cell>
          <cell r="DH1892" t="str">
            <v>&lt;p&gt;Hjortesumak vurderes til lav økologisk risiko, på grunn av kombinasjonen mellom et moderat (til høyt) invasjonspotensial og ingen antatte negative økologiske effekter: den har foreløpig bare et par håndfuller kjente hunnindivider (kloner) i Norge. Fortrengningseffekter er imidlertid rapportert fra USA, Kina og Belgia, så dette kan endre seg dersom arten i større grad greier å etablere seg i norsk natur. Denne arten bør følges med. Dette er en nokså stor endring fra forrige vurderingsrunde (2012) hvor den ble vurdert til ingen kjent risiko. Hoveddelen av dagens kjente forekomster var ikke kjent ved forrige vurdering.&lt;br/&gt;&lt;/p&gt;</v>
          </cell>
          <cell r="DI1892">
            <v>4</v>
          </cell>
        </row>
        <row r="1893">
          <cell r="B1893" t="str">
            <v>Sagina micropetala</v>
          </cell>
          <cell r="C1893" t="str">
            <v>Rauschert</v>
          </cell>
          <cell r="D1893" t="str">
            <v>hårsmåarve</v>
          </cell>
          <cell r="E1893">
            <v>137168</v>
          </cell>
          <cell r="F1893">
            <v>101532</v>
          </cell>
          <cell r="G1893" t="str">
            <v>ExpertGroups/Karplanter/N</v>
          </cell>
          <cell r="H1893" t="str">
            <v>Karplanter</v>
          </cell>
          <cell r="I1893" t="str">
            <v>Karplanter</v>
          </cell>
          <cell r="J1893" t="str">
            <v>AlienSpecie</v>
          </cell>
          <cell r="N1893">
            <v>1</v>
          </cell>
          <cell r="Q1893">
            <v>1</v>
          </cell>
          <cell r="T1893" t="str">
            <v>NK</v>
          </cell>
          <cell r="U1893">
            <v>1</v>
          </cell>
          <cell r="V1893" t="str">
            <v>1,1</v>
          </cell>
          <cell r="AA1893">
            <v>1907</v>
          </cell>
          <cell r="AB1893" t="str">
            <v>terrestrial</v>
          </cell>
          <cell r="AD1893" t="str">
            <v>origin</v>
          </cell>
          <cell r="AE1893" t="str">
            <v>no</v>
          </cell>
          <cell r="AF1893" t="str">
            <v>unknown</v>
          </cell>
          <cell r="AG1893">
            <v>2016</v>
          </cell>
          <cell r="AH1893" t="str">
            <v>Vf Larvik: Tvetene (gartneriutsalg)</v>
          </cell>
          <cell r="AI1893">
            <v>1</v>
          </cell>
          <cell r="AJ1893" t="str">
            <v>V</v>
          </cell>
          <cell r="AN1893">
            <v>3</v>
          </cell>
          <cell r="AO1893" t="str">
            <v>introductionTransportpollution,introductionStowaway</v>
          </cell>
          <cell r="AP1893" t="str">
            <v>Øs</v>
          </cell>
          <cell r="AQ1893">
            <v>4</v>
          </cell>
          <cell r="AR1893">
            <v>2</v>
          </cell>
          <cell r="AS1893">
            <v>8</v>
          </cell>
          <cell r="AT1893">
            <v>1</v>
          </cell>
          <cell r="AU1893">
            <v>40</v>
          </cell>
          <cell r="AV1893">
            <v>100</v>
          </cell>
          <cell r="AW1893" t="str">
            <v>Ingen kjent effekt</v>
          </cell>
          <cell r="AX1893" t="str">
            <v>Ingen kjent effekt</v>
          </cell>
          <cell r="BC1893" t="str">
            <v>Ingen kjent effekt</v>
          </cell>
          <cell r="BD1893" t="str">
            <v>Ingen kjent effekt</v>
          </cell>
          <cell r="BE1893" t="str">
            <v>no</v>
          </cell>
          <cell r="BF1893" t="str">
            <v>no</v>
          </cell>
          <cell r="BG1893" t="str">
            <v>V</v>
          </cell>
          <cell r="BK1893" t="str">
            <v>temperate_nemoral:Europe</v>
          </cell>
          <cell r="BM1893" t="str">
            <v>temperate_nemoral:Europe</v>
          </cell>
          <cell r="BO1893">
            <v>1</v>
          </cell>
          <cell r="BR1893" t="str">
            <v>RedListCategoryLevel</v>
          </cell>
          <cell r="BT1893">
            <v>1</v>
          </cell>
          <cell r="BW1893" t="str">
            <v>SpreadYearlyIncreaseCalculatedExpansionSpeed</v>
          </cell>
          <cell r="BX1893">
            <v>0</v>
          </cell>
          <cell r="BY1893">
            <v>1</v>
          </cell>
          <cell r="CB1893" t="str">
            <v>T35</v>
          </cell>
          <cell r="CC1893">
            <v>1</v>
          </cell>
          <cell r="CH1893">
            <v>1</v>
          </cell>
          <cell r="CM1893">
            <v>1</v>
          </cell>
          <cell r="CQ1893">
            <v>1</v>
          </cell>
          <cell r="CU1893">
            <v>1</v>
          </cell>
          <cell r="CX1893">
            <v>0</v>
          </cell>
          <cell r="CY1893">
            <v>1</v>
          </cell>
          <cell r="DB1893">
            <v>0</v>
          </cell>
          <cell r="DC1893" t="str">
            <v>Hårsmåarve &lt;i&gt;Sagina micropetala&lt;/i&gt; er en ettårig, svært småvokst art, men med potensielt stor frøreproduksjon. Den stammer fra Vest- og Mellom-Europa og er i spredning nordover, allerede nokså vanlig i større deler av Danmark (Hartvig 2015). Frøspredningen er passiv, men arten kan spres ved forflytning av jordmasser og kanskje med tråkk og biltrafikk.</v>
          </cell>
          <cell r="DD1893" t="str">
            <v>Hårsmåarve er bare funnet to ganger i Norge, i Øf Fredrikstad: Gressvik 1907 og i Vf Larvik: Tvetene 2016. Det første funnet er på en velkjent ballastplass og knyttes til innførsel med ballastjord: det andre funnet er som gartneriugras og knyttes til innførsel med gartnerivarer. Mange planter ble funnet i Larvik i 2016, noe som tyder på lokal formering i norsk natur.</v>
          </cell>
          <cell r="DE1893" t="str">
            <v>Arten er kommet inn med ballastjord (historisk) og med gartnerivarer (planter, jord). Videre innførsel med transporter og med gartnerivarer kan forventes.</v>
          </cell>
          <cell r="DF1893" t="str">
            <v>Invasjonspotensialet er lågt, som en kombinasjon av kort median levetid og liten ekspansjonshastighet.</v>
          </cell>
          <cell r="DG1893" t="str">
            <v>Ingen kjent negativ økologisk effekt er knyttet til arten.</v>
          </cell>
          <cell r="DH1893" t="str">
            <v>Hårsmåarve vurderes til ingen kjent økologisk risiko. Arten er trolig på vei inn i Norge, kanskje allerede med &amp;#233:n kjent etablert forekomst og med forventet ekspansjon, men uten at vi tror at den vil gjøre noen skade.</v>
          </cell>
          <cell r="DI1893">
            <v>0</v>
          </cell>
        </row>
        <row r="1894">
          <cell r="B1894" t="str">
            <v>Salix viminalis</v>
          </cell>
          <cell r="C1894" t="str">
            <v>L.</v>
          </cell>
          <cell r="D1894" t="str">
            <v>kurvpil</v>
          </cell>
          <cell r="E1894">
            <v>137367</v>
          </cell>
          <cell r="F1894">
            <v>102709</v>
          </cell>
          <cell r="G1894" t="str">
            <v>ExpertGroups/Karplanter/N</v>
          </cell>
          <cell r="H1894" t="str">
            <v>Karplanter</v>
          </cell>
          <cell r="I1894" t="str">
            <v>Karplanter</v>
          </cell>
          <cell r="J1894" t="str">
            <v>AlienSpecie</v>
          </cell>
          <cell r="N1894">
            <v>4</v>
          </cell>
          <cell r="Q1894">
            <v>3</v>
          </cell>
          <cell r="T1894" t="str">
            <v>SE</v>
          </cell>
          <cell r="U1894">
            <v>5</v>
          </cell>
          <cell r="V1894" t="str">
            <v>4A,3DF</v>
          </cell>
          <cell r="X1894">
            <v>3</v>
          </cell>
          <cell r="Y1894">
            <v>4</v>
          </cell>
          <cell r="Z1894">
            <v>1</v>
          </cell>
          <cell r="AA1894">
            <v>1857</v>
          </cell>
          <cell r="AB1894" t="str">
            <v>terrestrial</v>
          </cell>
          <cell r="AD1894" t="str">
            <v>origin,unknown</v>
          </cell>
          <cell r="AE1894" t="str">
            <v>yes</v>
          </cell>
          <cell r="AF1894" t="str">
            <v>unknown</v>
          </cell>
          <cell r="AG1894">
            <v>1893</v>
          </cell>
          <cell r="AH1894" t="str">
            <v>Ak Bærum: Engervann</v>
          </cell>
          <cell r="AI1894">
            <v>15</v>
          </cell>
          <cell r="AJ1894" t="str">
            <v>V</v>
          </cell>
          <cell r="AK1894" t="str">
            <v>V</v>
          </cell>
          <cell r="AL1894">
            <v>3</v>
          </cell>
          <cell r="AM1894" t="str">
            <v>importDirect</v>
          </cell>
          <cell r="AN1894">
            <v>7</v>
          </cell>
          <cell r="AO1894" t="str">
            <v>introductionReleased,introductionEscaped,spreadTransportpollution,spreadNaturalDispersal</v>
          </cell>
          <cell r="AP1894" t="str">
            <v>Øs,OsA,He,Op,Bu,Ve,Te,Aa,Va,Ro,Ho,Sf,Mr,St</v>
          </cell>
          <cell r="AQ1894">
            <v>500</v>
          </cell>
          <cell r="AR1894">
            <v>4</v>
          </cell>
          <cell r="AS1894">
            <v>2000</v>
          </cell>
          <cell r="AT1894">
            <v>177000</v>
          </cell>
          <cell r="AU1894">
            <v>4000</v>
          </cell>
          <cell r="AV1894">
            <v>50</v>
          </cell>
          <cell r="AW1894" t="str">
            <v>Ingen kjent effekt</v>
          </cell>
          <cell r="AX1894" t="str">
            <v>Ingen kjent effekt</v>
          </cell>
          <cell r="BC1894" t="str">
            <v>Ingen kjent effekt</v>
          </cell>
          <cell r="BD1894" t="str">
            <v>Ingen kjent effekt</v>
          </cell>
          <cell r="BE1894" t="str">
            <v>no</v>
          </cell>
          <cell r="BF1894" t="str">
            <v>no</v>
          </cell>
          <cell r="BK1894" t="str">
            <v>temperate_boreal:Asia|temperate_nemoral:Europe,Asia|temperate_dry:Europe,Asia|subtropic_mediterranean:Europe</v>
          </cell>
          <cell r="BM1894" t="str">
            <v>temperate_boreal:Europe,Asia|temperate_nemoral:Europe,Asia,Oceania,NorthAndCentralAmerica|temperate_dry:Europe,Asia|subtropic_mediterranean:Europe,SouthAmerica</v>
          </cell>
          <cell r="BO1894">
            <v>4</v>
          </cell>
          <cell r="BR1894" t="str">
            <v>RedListCategoryLevel</v>
          </cell>
          <cell r="BT1894">
            <v>3</v>
          </cell>
          <cell r="BW1894" t="str">
            <v>SpreadYearlyIncreaseObservations</v>
          </cell>
          <cell r="BX1894">
            <v>186</v>
          </cell>
          <cell r="BY1894">
            <v>1</v>
          </cell>
          <cell r="CB1894" t="str">
            <v>T4,T12-C-2,T18-C-1,T18-C-2,T21-C-4,T30-C-2,T34,T35,T36,T37,T40,V8,V10</v>
          </cell>
          <cell r="CC1894">
            <v>3</v>
          </cell>
          <cell r="CG1894" t="str">
            <v>T18-C-2,T21-C-4,T30-C-2,V8</v>
          </cell>
          <cell r="CH1894">
            <v>1</v>
          </cell>
          <cell r="CL1894" t="str">
            <v>T18-C-2,T21-C-4,T30-C-2,V8</v>
          </cell>
          <cell r="CM1894">
            <v>3</v>
          </cell>
          <cell r="CO1894" t="str">
            <v>X</v>
          </cell>
          <cell r="CP1894" t="str">
            <v>Sørlig etablert sanddynemark</v>
          </cell>
          <cell r="CQ1894">
            <v>1</v>
          </cell>
          <cell r="CT1894" t="str">
            <v>T30-C-2,V8</v>
          </cell>
          <cell r="CU1894">
            <v>2</v>
          </cell>
          <cell r="CX1894">
            <v>1</v>
          </cell>
          <cell r="CY1894">
            <v>1</v>
          </cell>
          <cell r="DB1894">
            <v>0</v>
          </cell>
          <cell r="DC1894" t="str">
            <v>Korgpil &lt;i&gt;Salix viminalis&lt;/i&gt; er en stor busk (2-6 m, sj. et tre til 15 m). Den har frøformering, men formerer seg også med avrevne greiner og kvister som spres med vatn og rotslår. Frøene har hår og er effektivt vindspredte, trolig over lange distanser (km). Arten stammer fra Mellom- og Sør-Europa, Nord-Afrika og Vest- og Sentral-Asia og er innført dels som prydplante, dels til leplantninger og til korgfletting. Den har etablert seg på flommark og strender.</v>
          </cell>
          <cell r="DD1894" t="str">
            <v>&lt;p&gt;Korgpil har vært dyrket lenge i Norge, trolig minst siden 1700-tallet (for korgfletting), men de første trolig forvillete forekomster dukket opp på 1850-tallet i Ho Bergen (1857, 1859). Allerede før 1900 hadde arten fotfeste i Østfold, Akershus med Oslo, Hedmark (Mjøsområdet), Buskerud (Drammensområdet) og Vest-Agder. Siden har den økt jamt og trutt. Det store spranget fra 1980 til 2000 - fra 80 til 163 kjente forekomster - skyldes spesialinteresse for denne og andre &lt;em&gt;Salix &lt;/em&gt;fra 1980-tallet. Arten har trolig nådd sitt potensielle utbredelsesområde (polygon), men med godt rom fortsatt for fortetning.&lt;/p&gt;</v>
          </cell>
          <cell r="DE1894" t="str">
            <v>Arten er innført som hagebusk og til korgproduksjon. Den sprer seg med frø og med kvister som rotslår.</v>
          </cell>
          <cell r="DF1894" t="str">
            <v>Invasjonspotensialet er stort, et resultat av maksimum skår på median levetid og nest høgeste skår på ekspansjonshastighet.</v>
          </cell>
          <cell r="DG1894" t="str">
            <v>Økologisk effekt er middels og knyttet til fortrengning i flommark-typer, stabilisering og endring av vegetasjonsstruktur (livsform-sammensetning) i sanddyner og dynetrau, og ved mulig effekt av introgressiv hybridisering med minst &amp;#233:n hjemlig art: selje &lt;i&gt;Salix caprea&lt;/i&gt; (se Nilsson 1918, Larsson 2000, Elven &amp; Fremstad under forb.). Denne effekten er vurdert som lokal (i henhold til kriteriene) fordi vi ikke anser av den påvirker noen merkbar del av den norske bestanden av selje.</v>
          </cell>
          <cell r="DH1894" t="str">
            <v>&lt;p&gt;Korgpil vurderes til svært høg økologisk risiko på grunn av kombinasjonen av et høyt invasjonspotensial og en middels økologisk effekt. Dette er en markert endring fra vurderingen i 2012, da den ble vurdert til potensielt høg risiko. Endringen skyldes dels at mange flommark-forekomster er blitt besøkt og vurdert i årene imellom, med funn av store, etablerte forekomster av korgpil som begynner å spille stor rolle i vegetasjonen, dels at vi har funnet dokumentasjon for at hybridiseringen med selje kan være introgressiv (den ble antatt ikke å være det i 2012).&lt;/p&gt;</v>
          </cell>
          <cell r="DI1894">
            <v>3</v>
          </cell>
        </row>
        <row r="1895">
          <cell r="B1895" t="str">
            <v>Salix ×pentandroides</v>
          </cell>
          <cell r="C1895" t="str">
            <v>Rouy</v>
          </cell>
          <cell r="D1895" t="str">
            <v>trippelpil</v>
          </cell>
          <cell r="E1895">
            <v>137229</v>
          </cell>
          <cell r="F1895">
            <v>152313</v>
          </cell>
          <cell r="G1895" t="str">
            <v>ExpertGroups/Karplanter/N</v>
          </cell>
          <cell r="H1895" t="str">
            <v>Karplanter</v>
          </cell>
          <cell r="I1895" t="str">
            <v>Karplanter</v>
          </cell>
          <cell r="J1895" t="str">
            <v>NotApplicable</v>
          </cell>
          <cell r="M1895" t="str">
            <v>establishedBefore1800</v>
          </cell>
          <cell r="AA1895">
            <v>1867</v>
          </cell>
          <cell r="AB1895" t="str">
            <v>terrestrial</v>
          </cell>
          <cell r="AE1895" t="str">
            <v>no</v>
          </cell>
          <cell r="AF1895" t="str">
            <v>unknown</v>
          </cell>
          <cell r="AG1895">
            <v>1867</v>
          </cell>
          <cell r="AH1895" t="str">
            <v>Op Nordre Land: "Krohnviken"</v>
          </cell>
          <cell r="AI1895">
            <v>20</v>
          </cell>
          <cell r="AK1895" t="str">
            <v>V</v>
          </cell>
          <cell r="AW1895" t="str">
            <v>Ingen kjent effekt</v>
          </cell>
          <cell r="AX1895" t="str">
            <v>Ingen kjent effekt</v>
          </cell>
          <cell r="BC1895" t="str">
            <v>Ingen kjent effekt</v>
          </cell>
          <cell r="BD1895" t="str">
            <v>Ingen kjent effekt</v>
          </cell>
          <cell r="BK1895" t="str">
            <v>unknown:Europe</v>
          </cell>
          <cell r="BM1895" t="str">
            <v>temperate_nemoral:Europe</v>
          </cell>
          <cell r="DI1895">
            <v>1</v>
          </cell>
        </row>
        <row r="1896">
          <cell r="B1896" t="str">
            <v>Spiraea ×pseudosalicifolia</v>
          </cell>
          <cell r="C1896" t="str">
            <v>Silverside</v>
          </cell>
          <cell r="E1896">
            <v>138007</v>
          </cell>
          <cell r="F1896">
            <v>128796</v>
          </cell>
          <cell r="G1896" t="str">
            <v>ExpertGroups/Karplanter/N</v>
          </cell>
          <cell r="H1896" t="str">
            <v>Karplanter</v>
          </cell>
          <cell r="I1896" t="str">
            <v>Karplanter</v>
          </cell>
          <cell r="J1896" t="str">
            <v>AlienSpecie</v>
          </cell>
          <cell r="N1896">
            <v>2</v>
          </cell>
          <cell r="Q1896">
            <v>1</v>
          </cell>
          <cell r="T1896" t="str">
            <v>LO</v>
          </cell>
          <cell r="U1896">
            <v>2</v>
          </cell>
          <cell r="V1896" t="str">
            <v>2AB,1</v>
          </cell>
          <cell r="X1896">
            <v>2</v>
          </cell>
          <cell r="Y1896">
            <v>2</v>
          </cell>
          <cell r="Z1896">
            <v>1</v>
          </cell>
          <cell r="AA1896">
            <v>2008</v>
          </cell>
          <cell r="AB1896" t="str">
            <v>terrestrial</v>
          </cell>
          <cell r="AD1896" t="str">
            <v>unknown</v>
          </cell>
          <cell r="AE1896" t="str">
            <v>yes</v>
          </cell>
          <cell r="AF1896" t="str">
            <v>unknown</v>
          </cell>
          <cell r="AG1896">
            <v>2010</v>
          </cell>
          <cell r="AH1896" t="str">
            <v>Oslo: Ljabru</v>
          </cell>
          <cell r="AI1896">
            <v>10</v>
          </cell>
          <cell r="AL1896">
            <v>1</v>
          </cell>
          <cell r="AM1896" t="str">
            <v>importDirect</v>
          </cell>
          <cell r="AN1896">
            <v>3</v>
          </cell>
          <cell r="AO1896" t="str">
            <v>introductionEscaped</v>
          </cell>
          <cell r="AP1896" t="str">
            <v>OsA,Bu</v>
          </cell>
          <cell r="AQ1896">
            <v>16</v>
          </cell>
          <cell r="AR1896">
            <v>4</v>
          </cell>
          <cell r="AS1896">
            <v>64</v>
          </cell>
          <cell r="AT1896">
            <v>200</v>
          </cell>
          <cell r="AU1896">
            <v>128</v>
          </cell>
          <cell r="AV1896">
            <v>70</v>
          </cell>
          <cell r="AW1896" t="str">
            <v>Ingen kjent effekt</v>
          </cell>
          <cell r="AX1896" t="str">
            <v>Ingen kjent effekt</v>
          </cell>
          <cell r="BC1896" t="str">
            <v>Ingen kjent effekt</v>
          </cell>
          <cell r="BD1896" t="str">
            <v>Ingen kjent effekt</v>
          </cell>
          <cell r="BE1896" t="str">
            <v>no</v>
          </cell>
          <cell r="BF1896" t="str">
            <v>no</v>
          </cell>
          <cell r="BK1896" t="str">
            <v>unknown:Europe,Asia,NorthAndCentralAmerica</v>
          </cell>
          <cell r="BM1896" t="str">
            <v>temperate_nemoral:Europe</v>
          </cell>
          <cell r="BO1896">
            <v>2</v>
          </cell>
          <cell r="BR1896" t="str">
            <v>RedListCategoryLevel</v>
          </cell>
          <cell r="BT1896">
            <v>2</v>
          </cell>
          <cell r="BW1896" t="str">
            <v>SpreadYearlyIncreaseCalculatedExpansionSpeed</v>
          </cell>
          <cell r="BX1896">
            <v>143.27000000000001</v>
          </cell>
          <cell r="BY1896">
            <v>1</v>
          </cell>
          <cell r="CB1896" t="str">
            <v>T4,T35,T40</v>
          </cell>
          <cell r="CC1896">
            <v>1</v>
          </cell>
          <cell r="CH1896">
            <v>1</v>
          </cell>
          <cell r="CM1896">
            <v>1</v>
          </cell>
          <cell r="CQ1896">
            <v>1</v>
          </cell>
          <cell r="CU1896">
            <v>1</v>
          </cell>
          <cell r="CX1896">
            <v>0</v>
          </cell>
          <cell r="CY1896">
            <v>1</v>
          </cell>
          <cell r="DB1896">
            <v>0</v>
          </cell>
          <cell r="DC1896" t="str">
            <v>Spirea-hybridarten &lt;em&gt;Spiraea&lt;/em&gt; x &lt;em&gt;pseudosalicifolia &lt;/em&gt;er en hagehybrid mellom douglasspirea &lt;em&gt;S. douglasii&lt;/em&gt; fra vestlige Nord-Amerika og hekkspirea &lt;em&gt;S. salicifolia &lt;/em&gt;fra Øst-Europa og Sibir. Den er en busk, frøsteril, men med sterk klonal vekst med rotskudd.</v>
          </cell>
          <cell r="DD1896" t="str">
            <v>&lt;p&gt;&lt;em&gt;Spiraea &lt;/em&gt;x &lt;em&gt;pseudosalicifolia &lt;/em&gt;kan være oversett eller ny i kultur. Uansett, så er den først observert de aller siste årene, men er allerede under etablering. De fire stedene der den er observert, er i Oslo: Ljabru 2010, Ak Lørenskog: Kjennveien 2008 og Skedsmo: Lillestrøm 2009, og Bu Drammen: Austad 2013.&lt;/p&gt;</v>
          </cell>
          <cell r="DE1896" t="str">
            <v>Arten er innført som hagebusk, og der etablering og klonal vekst med rotskudd er upåklagelig.</v>
          </cell>
          <cell r="DF1896" t="str">
            <v>Invasjonspotensialet er begrenset, som en kombinasjon av begrenset median levetid og begrenset ekspansjonshastighet.</v>
          </cell>
          <cell r="DG1896" t="str">
            <v>De få kjente forekomstene av hybriden er fra skrotemark (avfallsplass, veikant) der den trolig er gjenstående etter hageutkast. Det er lite trolig at arten vil få noen merkbar negativ økologisk effekt med det første.</v>
          </cell>
          <cell r="DH1896" t="str">
            <v>&lt;p&gt;&lt;em&gt;Spiraea&lt;/em&gt; x &lt;em&gt;pseudosalicifolia&lt;/em&gt; vurderes til låg økologisk risiko, og bare på grunn av invasjonspotensialet. &lt;br/&gt;&lt;/p&gt;</v>
          </cell>
          <cell r="DI1896">
            <v>0</v>
          </cell>
        </row>
        <row r="1897">
          <cell r="B1897" t="str">
            <v>Stephanandra incisa</v>
          </cell>
          <cell r="C1897" t="str">
            <v>(Thunb.) Zabel</v>
          </cell>
          <cell r="D1897" t="str">
            <v>kranstopp</v>
          </cell>
          <cell r="E1897">
            <v>63481</v>
          </cell>
          <cell r="F1897">
            <v>103521</v>
          </cell>
          <cell r="G1897" t="str">
            <v>ExpertGroups/Karplanter/N</v>
          </cell>
          <cell r="H1897" t="str">
            <v>Karplanter</v>
          </cell>
          <cell r="I1897" t="str">
            <v>Karplanter</v>
          </cell>
          <cell r="J1897" t="str">
            <v>AlienSpecie</v>
          </cell>
          <cell r="N1897">
            <v>2</v>
          </cell>
          <cell r="Q1897">
            <v>1</v>
          </cell>
          <cell r="T1897" t="str">
            <v>LO</v>
          </cell>
          <cell r="U1897">
            <v>2</v>
          </cell>
          <cell r="V1897" t="str">
            <v>2AB,1</v>
          </cell>
          <cell r="AA1897">
            <v>1992</v>
          </cell>
          <cell r="AB1897" t="str">
            <v>terrestrial</v>
          </cell>
          <cell r="AD1897" t="str">
            <v>unknown</v>
          </cell>
          <cell r="AE1897" t="str">
            <v>no</v>
          </cell>
          <cell r="AF1897" t="str">
            <v>unknown</v>
          </cell>
          <cell r="AG1897">
            <v>2017</v>
          </cell>
          <cell r="AH1897" t="str">
            <v>Bu Øvre Eiker: Hokksund</v>
          </cell>
          <cell r="AI1897">
            <v>10</v>
          </cell>
          <cell r="AJ1897" t="str">
            <v>V</v>
          </cell>
          <cell r="AL1897">
            <v>1</v>
          </cell>
          <cell r="AM1897" t="str">
            <v>importDirect</v>
          </cell>
          <cell r="AN1897">
            <v>3</v>
          </cell>
          <cell r="AO1897" t="str">
            <v>introductionEscaped</v>
          </cell>
          <cell r="AP1897" t="str">
            <v>Bu,Te,Va,Ro</v>
          </cell>
          <cell r="AQ1897">
            <v>44</v>
          </cell>
          <cell r="AR1897">
            <v>3</v>
          </cell>
          <cell r="AS1897">
            <v>132</v>
          </cell>
          <cell r="AT1897">
            <v>30000</v>
          </cell>
          <cell r="AU1897">
            <v>400</v>
          </cell>
          <cell r="AV1897">
            <v>100</v>
          </cell>
          <cell r="AW1897" t="str">
            <v>Ingen kjent effekt</v>
          </cell>
          <cell r="AX1897" t="str">
            <v>Økonomisk viktig for planting i anlegg</v>
          </cell>
          <cell r="BC1897" t="str">
            <v>Ingen kjent effekt</v>
          </cell>
          <cell r="BD1897" t="str">
            <v>Ingen kjent effekt</v>
          </cell>
          <cell r="BE1897" t="str">
            <v>no</v>
          </cell>
          <cell r="BF1897" t="str">
            <v>no</v>
          </cell>
          <cell r="BG1897" t="str">
            <v>V</v>
          </cell>
          <cell r="BK1897" t="str">
            <v>temperate_nemoral:Asia</v>
          </cell>
          <cell r="BM1897" t="str">
            <v>temperate_nemoral:Europe,Asia</v>
          </cell>
          <cell r="BO1897">
            <v>2</v>
          </cell>
          <cell r="BR1897" t="str">
            <v>RedListCategoryLevel</v>
          </cell>
          <cell r="BT1897">
            <v>2</v>
          </cell>
          <cell r="BW1897" t="str">
            <v>SpreadYearlyIncreaseCalculatedExpansionSpeed</v>
          </cell>
          <cell r="BX1897">
            <v>148.97999999999999</v>
          </cell>
          <cell r="BY1897">
            <v>1</v>
          </cell>
          <cell r="CB1897" t="str">
            <v>T35,T40</v>
          </cell>
          <cell r="CC1897">
            <v>1</v>
          </cell>
          <cell r="CH1897">
            <v>1</v>
          </cell>
          <cell r="CM1897">
            <v>1</v>
          </cell>
          <cell r="CQ1897">
            <v>1</v>
          </cell>
          <cell r="CU1897">
            <v>1</v>
          </cell>
          <cell r="CX1897">
            <v>0</v>
          </cell>
          <cell r="CY1897">
            <v>1</v>
          </cell>
          <cell r="DB1897">
            <v>0</v>
          </cell>
          <cell r="DC1897" t="str">
            <v>Kranstopp &lt;i&gt;Stephanandra incisa&lt;/i&gt; er en krypende busk som formerer seg med frø. Den stammer fra Japan og Korea. Den er meget vanlig i hager og anlegg i dag, men er nokså ny i kultur i Norge. Den blir ofte svært storvokst og blir kastet ut fra hager. De fleste norske forekomster skyldes trolig direkte utkast, men hyppigheten i Rogaland i de siste årene kan tyde på at den har begynt å formere seg og frøformering er konstatert i Bu Øvre Eiker i 2017.</v>
          </cell>
          <cell r="DD1897" t="str">
            <v>Det er sterk økning fra det første funnet i norsk natur, i Bu Lier i 1992, fram til forekomster i Buskerud, Vest-Agder og Rogaland, med beste tegn på reproduserende bestand i Rogaland på 2010-tallet og i Buskerud fra 2017 (mange frøplanter observert nær beplantning i Øvre Eiker: Hokksund. R. Elven pers. obs.).</v>
          </cell>
          <cell r="DE1897" t="str">
            <v>Arten er en innført hageplante som er ut i naturen med utkast, kanskje også med litt frøspredning.</v>
          </cell>
          <cell r="DF1897" t="str">
            <v>Invasjonspotensialet er begrenset, som kombinasjon av begrenset median levetid og begrenset ekspansjonshastighet. Sjøl om arten er i økning, dreier det seg om få forekomster og svært liten utstrekning på hver av dem.</v>
          </cell>
          <cell r="DG1897" t="str">
            <v>Ingen kjent negativ økologisk effekt er knyttet til arten.</v>
          </cell>
          <cell r="DH1897" t="str">
            <v>Prydbusken kranstopp vurderes til låg økologisk risiko, og bare på grunn av invasjonspotensialet. Den er relativt ny i norske hager. Det er noen tegn som kan tyde på begynnende etablering i Rogaland og Buskerud, men den er trolig for varmekrevende for mer utstrakt etablering og spredning.</v>
          </cell>
          <cell r="DI1897">
            <v>0</v>
          </cell>
        </row>
        <row r="1898">
          <cell r="B1898" t="str">
            <v>Syringa josikaea</v>
          </cell>
          <cell r="C1898" t="str">
            <v>J.Jacq. ex Rchb. f.</v>
          </cell>
          <cell r="D1898" t="str">
            <v>ungarsk syrin</v>
          </cell>
          <cell r="E1898">
            <v>138210</v>
          </cell>
          <cell r="F1898">
            <v>102415</v>
          </cell>
          <cell r="G1898" t="str">
            <v>ExpertGroups/Karplanter/N</v>
          </cell>
          <cell r="H1898" t="str">
            <v>Karplanter</v>
          </cell>
          <cell r="I1898" t="str">
            <v>Karplanter</v>
          </cell>
          <cell r="J1898" t="str">
            <v>AlienSpecie</v>
          </cell>
          <cell r="N1898">
            <v>4</v>
          </cell>
          <cell r="Q1898">
            <v>1</v>
          </cell>
          <cell r="T1898" t="str">
            <v>PH</v>
          </cell>
          <cell r="U1898">
            <v>3</v>
          </cell>
          <cell r="V1898" t="str">
            <v>4B,1</v>
          </cell>
          <cell r="X1898">
            <v>3</v>
          </cell>
          <cell r="Y1898">
            <v>4</v>
          </cell>
          <cell r="Z1898">
            <v>1</v>
          </cell>
          <cell r="AA1898">
            <v>1878</v>
          </cell>
          <cell r="AB1898" t="str">
            <v>terrestrial</v>
          </cell>
          <cell r="AD1898" t="str">
            <v>unknown</v>
          </cell>
          <cell r="AE1898" t="str">
            <v>yes</v>
          </cell>
          <cell r="AF1898" t="str">
            <v>unknown</v>
          </cell>
          <cell r="AG1898">
            <v>1995</v>
          </cell>
          <cell r="AH1898" t="str">
            <v>AA Tvedestrand: Nes verk</v>
          </cell>
          <cell r="AI1898">
            <v>15</v>
          </cell>
          <cell r="AJ1898" t="str">
            <v>V</v>
          </cell>
          <cell r="AL1898">
            <v>1</v>
          </cell>
          <cell r="AM1898" t="str">
            <v>importDirect</v>
          </cell>
          <cell r="AN1898">
            <v>4</v>
          </cell>
          <cell r="AO1898" t="str">
            <v>introductionEscaped,spreadNaturalDispersal</v>
          </cell>
          <cell r="AP1898" t="str">
            <v>Øs,OsA,He,Op,Bu,Ve,Te,Aa,Va,Mr,St,Nt,No,Tr</v>
          </cell>
          <cell r="AQ1898">
            <v>200</v>
          </cell>
          <cell r="AR1898">
            <v>5</v>
          </cell>
          <cell r="AS1898">
            <v>1000</v>
          </cell>
          <cell r="AT1898">
            <v>280000</v>
          </cell>
          <cell r="AU1898">
            <v>3000</v>
          </cell>
          <cell r="AV1898">
            <v>80</v>
          </cell>
          <cell r="AW1898" t="str">
            <v>Ingen kjent effekt</v>
          </cell>
          <cell r="AX1898" t="str">
            <v>Ingen kjent effekt</v>
          </cell>
          <cell r="BC1898" t="str">
            <v>Ingen kjent effekt</v>
          </cell>
          <cell r="BD1898" t="str">
            <v>Ingen kjent effekt</v>
          </cell>
          <cell r="BE1898" t="str">
            <v>no</v>
          </cell>
          <cell r="BF1898" t="str">
            <v>no</v>
          </cell>
          <cell r="BK1898" t="str">
            <v>temperate_nemoral:Europe</v>
          </cell>
          <cell r="BM1898" t="str">
            <v>temperate_boreal:Europe|temperate_nemoral:Europe</v>
          </cell>
          <cell r="BO1898">
            <v>3</v>
          </cell>
          <cell r="BR1898" t="str">
            <v>RedListCategoryLevel</v>
          </cell>
          <cell r="BT1898">
            <v>4</v>
          </cell>
          <cell r="BW1898" t="str">
            <v>SpreadYearlyIncreaseObservations</v>
          </cell>
          <cell r="BX1898">
            <v>660</v>
          </cell>
          <cell r="BY1898">
            <v>1</v>
          </cell>
          <cell r="CB1898" t="str">
            <v>T4,T35,T37,T40,T43,T37-C-3,T32</v>
          </cell>
          <cell r="CC1898">
            <v>1</v>
          </cell>
          <cell r="CH1898">
            <v>1</v>
          </cell>
          <cell r="CM1898">
            <v>1</v>
          </cell>
          <cell r="CQ1898">
            <v>1</v>
          </cell>
          <cell r="CT1898" t="str">
            <v>T4,T32</v>
          </cell>
          <cell r="CU1898">
            <v>1</v>
          </cell>
          <cell r="CX1898">
            <v>0</v>
          </cell>
          <cell r="CY1898">
            <v>1</v>
          </cell>
          <cell r="DB1898">
            <v>0</v>
          </cell>
          <cell r="DC1898" t="str">
            <v>&lt;p&gt;Ungarsk syrin &lt;em&gt;Syringa josikaea&lt;/em&gt;&lt;i&gt; &lt;/i&gt;er en ca. 4 m høy busk som formerer seg med frø. Frøene har vinge og spres over korte distanser med vind. Arten kan danne klonale kratt ved rotskudd. Arten stammer fra Karpatene i Romania og Ukraina.&lt;/p&gt;</v>
          </cell>
          <cell r="DD1898" t="str">
            <v>&lt;p&gt; Arten var dyrket i Arendal allerede i 1878, og trolig enda tidligere i Tvedestrand i Lunden på Nes verk (Per Arvid Åsen pers. komm.). Nordhagen (1940) er første kilde som nevner at ungarsk syrin plantes i Norge, men forvilling er ikke omtalt der. Første belegg i norske herbarier er fra 1946 i Tr Målselv: Gullhav, fra en hage. Forvilling nevnes først av Lid &amp; Lid (1994), fra 1965 i ST Skaun, men dette var en enkeltbusk og fikk ingen følger. Første tegn på etablering er fra Nes verk i AA Tvedestrand i 1995, der flere busker i skogen nevnes. Til nå er det registrert noe i underkant av 70 funn av forvillet ungarsk syrin. Arten finnes spredt langs kysten nord til Alta med noen innlandsfunn fra Hedmark og Oppland. Det er en overvekt av registreringer i Midt-Norge og Nord-Norge de siste årene. Trolig er denne arten underrapportert. Den er noe lik syrin og kan forveksles med denne, men denne (og nikkesyrin) er de to som er mest hardføre og som dyrkes i høgtliggende strøk i sør og i Nord-Norge.&lt;/p&gt;</v>
          </cell>
          <cell r="DE1898" t="str">
            <v>&lt;p&gt;Ungarsk syrin er handelsvare og markedsføres med herdighet 7-8, og kan følgelig dyrkes i store deler av landet. Utkastet plantemateriale kan tenkes å føre til etablering og videre spredning. Arten meldes som frøspredt i Sør-Norge og i Lofoten, mens en del nord-norske forekomster ser ut til å skrive seg fra utkastet materiale og hageavfall. Slikt materiale kan imidlertid føre til etableringer, for arten er svært hardfør. &lt;/p&gt;</v>
          </cell>
          <cell r="DF1898" t="str">
            <v>Invasjonspotensialet er stort, en kombinasjon av moderat median levetid og høg ekspansjonshastighet. Ungarsk syrin har på relativt kort tid etablert seg i nesten alle fylker i landet. Vi antar at den har etablert seg i Rogaland, Hordaland og Sogn og Fjordane, men dette er ikke dokumentert ennå.</v>
          </cell>
          <cell r="DG1898" t="str">
            <v>Det er foreløpig ingen kjente negative økologiske effekter knyttet til arten. Arten er funnet på nokså ulike voksesteder: rik løvskog (uspesifisert), edelløvskog, gran-furuskog, bjørkeskog, gråor-heggeskog, skogkant, engbakke, tørrbakke/berg, bekkekant, strandvoll og gjengroende kulturmark, men de fleste funnene er fra sterkt kulturpåvirkede steder (skrotemark), veikant og avfallsplasser. Det er derfor ikke forventet noen signifikant negativ økologisk effekt av denne arten innen overskuelig framtid.</v>
          </cell>
          <cell r="DH1898" t="str">
            <v>Ungarsk syrin vurderes å medføre potensielt høg risiko, men foreløpig utelukkende på grunn av et stort invasjonspotensial.</v>
          </cell>
          <cell r="DI1898">
            <v>2</v>
          </cell>
        </row>
        <row r="1899">
          <cell r="B1899" t="str">
            <v>Achillea nobilis</v>
          </cell>
          <cell r="C1899" t="str">
            <v>L.</v>
          </cell>
          <cell r="D1899" t="str">
            <v>engryllik</v>
          </cell>
          <cell r="E1899">
            <v>60355</v>
          </cell>
          <cell r="F1899">
            <v>100395</v>
          </cell>
          <cell r="G1899" t="str">
            <v>ExpertGroups/Karplanter/N</v>
          </cell>
          <cell r="H1899" t="str">
            <v>Karplanter</v>
          </cell>
          <cell r="I1899" t="str">
            <v>Karplanter</v>
          </cell>
          <cell r="J1899" t="str">
            <v>AlienSpecie</v>
          </cell>
          <cell r="N1899">
            <v>2</v>
          </cell>
          <cell r="P1899" t="str">
            <v>V</v>
          </cell>
          <cell r="Q1899">
            <v>3</v>
          </cell>
          <cell r="T1899" t="str">
            <v>HI</v>
          </cell>
          <cell r="U1899">
            <v>4</v>
          </cell>
          <cell r="V1899" t="str">
            <v>2AB,3DF</v>
          </cell>
          <cell r="X1899">
            <v>5</v>
          </cell>
          <cell r="Y1899">
            <v>4</v>
          </cell>
          <cell r="Z1899">
            <v>3</v>
          </cell>
          <cell r="AA1899">
            <v>1872</v>
          </cell>
          <cell r="AB1899" t="str">
            <v>terrestrial</v>
          </cell>
          <cell r="AD1899" t="str">
            <v>origin</v>
          </cell>
          <cell r="AE1899" t="str">
            <v>yes</v>
          </cell>
          <cell r="AF1899" t="str">
            <v>no</v>
          </cell>
          <cell r="AG1899">
            <v>1874</v>
          </cell>
          <cell r="AH1899" t="str">
            <v>Øf Moss: Jeløya</v>
          </cell>
          <cell r="AI1899">
            <v>5</v>
          </cell>
          <cell r="AJ1899" t="str">
            <v>V</v>
          </cell>
          <cell r="AN1899">
            <v>2</v>
          </cell>
          <cell r="AO1899" t="str">
            <v>introductionTransportpollution,spreadNaturalDispersal</v>
          </cell>
          <cell r="AP1899" t="str">
            <v>OsA,Te,Va</v>
          </cell>
          <cell r="AQ1899">
            <v>20</v>
          </cell>
          <cell r="AR1899">
            <v>2</v>
          </cell>
          <cell r="AS1899">
            <v>40</v>
          </cell>
          <cell r="AT1899">
            <v>852</v>
          </cell>
          <cell r="AU1899">
            <v>120</v>
          </cell>
          <cell r="AV1899">
            <v>20</v>
          </cell>
          <cell r="AW1899" t="str">
            <v>Ingen kjent effekt</v>
          </cell>
          <cell r="AX1899" t="str">
            <v>Ingen kjent effekt</v>
          </cell>
          <cell r="BC1899" t="str">
            <v>Ingen kjent effekt</v>
          </cell>
          <cell r="BD1899" t="str">
            <v>Ingen kjent effekt</v>
          </cell>
          <cell r="BE1899" t="str">
            <v>no</v>
          </cell>
          <cell r="BF1899" t="str">
            <v>no</v>
          </cell>
          <cell r="BG1899" t="str">
            <v>V</v>
          </cell>
          <cell r="BH1899" t="str">
            <v>V</v>
          </cell>
          <cell r="BI1899" t="str">
            <v>V</v>
          </cell>
          <cell r="BK1899" t="str">
            <v>temperate_nemoral:Europe,Asia|temperate_dry:Europe,Asia|subtropic_mediterranean:Europe,Asia</v>
          </cell>
          <cell r="BM1899" t="str">
            <v>temperate_nemoral:Europe,Asia,NorthAndCentralAmerica|temperate_dry:Europe,Asia|subtropic_unspecified:NorthAndCentralAmerica|subtropic_mediterranean:Europe,Asia</v>
          </cell>
          <cell r="BO1899">
            <v>2</v>
          </cell>
          <cell r="BP1899" t="str">
            <v>X</v>
          </cell>
          <cell r="BR1899" t="str">
            <v>RedListCategoryLevel</v>
          </cell>
          <cell r="BT1899">
            <v>2</v>
          </cell>
          <cell r="BW1899" t="str">
            <v>SpreadYearlyIncreaseCalculatedExpansionSpeed</v>
          </cell>
          <cell r="BX1899">
            <v>72.069999999999993</v>
          </cell>
          <cell r="BY1899">
            <v>1</v>
          </cell>
          <cell r="CB1899" t="str">
            <v>T32-C-7,T32-C-5,T35,T40</v>
          </cell>
          <cell r="CC1899">
            <v>3</v>
          </cell>
          <cell r="CG1899" t="str">
            <v>T32-C-7,T32-C-5</v>
          </cell>
          <cell r="CH1899">
            <v>1</v>
          </cell>
          <cell r="CL1899" t="str">
            <v>T32-C-7,T32-C-5</v>
          </cell>
          <cell r="CM1899">
            <v>3</v>
          </cell>
          <cell r="CP1899" t="str">
            <v>Åpen grunnlendt kalkmark i boreonemoral sone</v>
          </cell>
          <cell r="CQ1899">
            <v>1</v>
          </cell>
          <cell r="CT1899" t="str">
            <v>T32-C-7</v>
          </cell>
          <cell r="CU1899">
            <v>1</v>
          </cell>
          <cell r="CX1899">
            <v>0</v>
          </cell>
          <cell r="CY1899">
            <v>1</v>
          </cell>
          <cell r="DB1899">
            <v>0</v>
          </cell>
          <cell r="DC1899" t="str">
            <v>Engryllik &lt;em&gt;Achillea nobilis &lt;/em&gt;er en langlevd flerårig, mattedannende plante fra Sør- og Mellom-Europa og Vest-Asia. Den har sterk klonal vekst, Arten har frøreproduksjon, og fruktene spres noe med vind, dyr og mennesker. Arten er etablert i Norge på semi-naturlig eng på baserik grunn.</v>
          </cell>
          <cell r="DD1899" t="str">
            <v>&lt;p&gt;De tidligste funnene _x0013_  i Oslo (1872), Øf Moss (1874-75) og VA Vennesla (1895-97) _x0013_  skyldes trolig import med grasfrø. Hovedimporten kom med korn, og arten hadde regelmessig forekomst i flere mølleområder over en lang årrekke mellom 1892 og 1991. Arten har trolig hatt klonal vekst på disse stedene: ingen av forekomstene er blitt permanente. I 1953 ble engryllik funnet på øya Malmøykalven i Oslo, i en eng ved en senere nedlagt gård. Her har arten holdt seg til nå (sist dokumentert 2010 og sist observert i 2016), og den har også spredt seg til fire nærliggende øyer: Oslo: Bleikøya 2010, Malmøya 2016 og Ak Nesodden: Nordre Skjærholmen 2001 og Søndre Skjærholmen 2001. Dette tyder sterkt på at bestanden på Malmøykalven har hatt effektiv frøreproduksjon med spredning, enten med folk eller fugl. Arten er også funnet, mer eller mindre etablert, på &amp;#233:n annen lokalitet, i VA Kristiansand: Flekkerøya, Lindvika 2006-2007. Forekomsten ved kornsiloen på Bøle i Te Skien, dokumentert fra 1904 til 1991, er kanskje gått ut.&lt;/p&gt;</v>
          </cell>
          <cell r="DE1899" t="str">
            <v>Engryllik er kommet inn med såfrø og som forurensning med korn. Om de stabile norske forekomstene kommer fra såfrø- eller korn-kilder, er ukjent. Den kan ha kommet inn på Malmøykalven som forurensning i grasfrø, men spredningen til de andre øyene er egenspredning med folk og/eller dyr.</v>
          </cell>
          <cell r="DF1899" t="str">
            <v>Arten har et begrenset invasjonspotensial, med usikkerhet til moderat, som en kombinasjon av lågt, men stabilt forekomstareal som gir begrenset (til moderat) median levetid, men begrenset ekspansjonshastighet. Resultatet blir ulikt om man kjører en analyse på direkte beregning av ekspansjonshastighet (R-scriptet, gir 20-35 m/år) eller beregner på grunnlag av årlig tilvekst i nye forekomster (siden 2000, gir 90 m/år). Årsaken er at arten har stått nærmest stille, minst i 50 år, før den begynte å ekspandere. Vi har brukt den beregningsmåten som ligger opp mot nåværende utvikling for arten.</v>
          </cell>
          <cell r="DG1899" t="str">
            <v>Arten vurderes å ha en middels, negativ økologisk effekt. I indre Oslofjord etablerer arten seg i engvegetasjon på grunnlendt kalkmark, en prioritert naturtype med stort innslag av sårbare og truete karplanter. Den danner store, tette bestander som fortrenger og utrydder andre lågvokste arter. Vi regner det som sikkert at den allerede har negative effekter på slike planter på de stedene der den er etablert (spesielt på Malmøykalven), og effektene blir stadig større etter som bestandene av engryllik øker i størrelse.</v>
          </cell>
          <cell r="DH1899" t="str">
            <v>&lt;p&gt;Engryllik vurderes til høg økologisk risiko på grunn av et begrenset (til moderat) invasjonspotensial og en middels økologisk effekt ved at arten har etablert seg på grunnlendt grasmark på kalkgrunn (i semi-naturlig eng), en sårbar naturtype, og fortrenger sårbare og truete planter. Ved forrige vurderingsrunde fikk arten et høyere skår på invasjonspotensial med tilhørende svært høg økologisk risiko. Endringen skyldes en annen beregning av ekspansjonshastighet.&lt;/p&gt;</v>
          </cell>
          <cell r="DI1899">
            <v>0</v>
          </cell>
        </row>
        <row r="1900">
          <cell r="B1900" t="str">
            <v>Sedum sexangulare</v>
          </cell>
          <cell r="C1900" t="str">
            <v>L.</v>
          </cell>
          <cell r="D1900" t="str">
            <v>kantbergknapp</v>
          </cell>
          <cell r="E1900">
            <v>137572</v>
          </cell>
          <cell r="F1900">
            <v>103602</v>
          </cell>
          <cell r="G1900" t="str">
            <v>ExpertGroups/Karplanter/N</v>
          </cell>
          <cell r="H1900" t="str">
            <v>Karplanter</v>
          </cell>
          <cell r="I1900" t="str">
            <v>Karplanter</v>
          </cell>
          <cell r="J1900" t="str">
            <v>AlienSpecie</v>
          </cell>
          <cell r="N1900">
            <v>3</v>
          </cell>
          <cell r="Q1900">
            <v>2</v>
          </cell>
          <cell r="T1900" t="str">
            <v>LO</v>
          </cell>
          <cell r="U1900">
            <v>2</v>
          </cell>
          <cell r="V1900" t="str">
            <v>3A,2D</v>
          </cell>
          <cell r="X1900">
            <v>3</v>
          </cell>
          <cell r="Y1900">
            <v>4</v>
          </cell>
          <cell r="Z1900">
            <v>1</v>
          </cell>
          <cell r="AA1900">
            <v>1950</v>
          </cell>
          <cell r="AB1900" t="str">
            <v>terrestrial</v>
          </cell>
          <cell r="AD1900" t="str">
            <v>unknown</v>
          </cell>
          <cell r="AE1900" t="str">
            <v>yes</v>
          </cell>
          <cell r="AF1900" t="str">
            <v>unknown</v>
          </cell>
          <cell r="AG1900">
            <v>1950</v>
          </cell>
          <cell r="AH1900" t="str">
            <v>Vf Larvik: Ligstad, "forvillet i skogen"</v>
          </cell>
          <cell r="AI1900">
            <v>5</v>
          </cell>
          <cell r="AJ1900" t="str">
            <v>V</v>
          </cell>
          <cell r="AK1900" t="str">
            <v>V</v>
          </cell>
          <cell r="AL1900">
            <v>1</v>
          </cell>
          <cell r="AM1900" t="str">
            <v>importDirect</v>
          </cell>
          <cell r="AN1900">
            <v>3</v>
          </cell>
          <cell r="AO1900" t="str">
            <v>introductionEscaped,spreadTransportpollution</v>
          </cell>
          <cell r="AP1900" t="str">
            <v>OsA,He,Op,Bu,Ve,Te,Aa,Va</v>
          </cell>
          <cell r="AQ1900">
            <v>68</v>
          </cell>
          <cell r="AR1900">
            <v>5</v>
          </cell>
          <cell r="AS1900">
            <v>340</v>
          </cell>
          <cell r="AT1900">
            <v>23800</v>
          </cell>
          <cell r="AU1900">
            <v>700</v>
          </cell>
          <cell r="AV1900">
            <v>50</v>
          </cell>
          <cell r="AW1900" t="str">
            <v>Ingen kjent effekt</v>
          </cell>
          <cell r="AX1900" t="str">
            <v>Ingen kjent effekt</v>
          </cell>
          <cell r="BC1900" t="str">
            <v>Ingen kjent effekt</v>
          </cell>
          <cell r="BD1900" t="str">
            <v>Ingen kjent effekt</v>
          </cell>
          <cell r="BE1900" t="str">
            <v>no</v>
          </cell>
          <cell r="BF1900" t="str">
            <v>no</v>
          </cell>
          <cell r="BG1900" t="str">
            <v>V</v>
          </cell>
          <cell r="BI1900" t="str">
            <v>V</v>
          </cell>
          <cell r="BK1900" t="str">
            <v>temperate_nemoral:Europe</v>
          </cell>
          <cell r="BM1900" t="str">
            <v>temperate_boreal:Europe|temperate_nemoral:Europe,NorthAndCentralAmerica</v>
          </cell>
          <cell r="BO1900">
            <v>3</v>
          </cell>
          <cell r="BR1900" t="str">
            <v>RedListCategoryLevel</v>
          </cell>
          <cell r="BT1900">
            <v>2</v>
          </cell>
          <cell r="BW1900" t="str">
            <v>SpreadYearlyIncreaseObservations</v>
          </cell>
          <cell r="BX1900">
            <v>128</v>
          </cell>
          <cell r="BY1900">
            <v>1</v>
          </cell>
          <cell r="CB1900" t="str">
            <v>T1-C-6,T1-C-8,T32-C-15,T32-C-17,T35</v>
          </cell>
          <cell r="CC1900">
            <v>2</v>
          </cell>
          <cell r="CG1900" t="str">
            <v>T1-C-8,T1-C-6,T32-C-15,T32-C-17</v>
          </cell>
          <cell r="CH1900">
            <v>1</v>
          </cell>
          <cell r="CL1900" t="str">
            <v>T1-C-8,T1-C-6,T32-C-15,T32-C-17</v>
          </cell>
          <cell r="CM1900">
            <v>1</v>
          </cell>
          <cell r="CQ1900">
            <v>1</v>
          </cell>
          <cell r="CU1900">
            <v>1</v>
          </cell>
          <cell r="CX1900">
            <v>0</v>
          </cell>
          <cell r="CY1900">
            <v>1</v>
          </cell>
          <cell r="DB1900">
            <v>0</v>
          </cell>
          <cell r="DC1900" t="str">
            <v>Kantbergknapp &lt;em&gt;Sedum sexangulare&lt;/em&gt; er en flerårig urt som med krypende jordstengler danner matter. Den formerer seg også med frø. Arten er europeisk, med utbredelse fra sentrale deler av Frankrike, Italia, tidligere Jugoslavia til vestre Ukraina. Den er tatt inn som prydplante tilpasset særlig tørre, grunnlendte steder: berg og knauser, tørrbakke og mur. Den finnes også forvillet på grusmark.</v>
          </cell>
          <cell r="DD1900" t="str">
            <v>&lt;p&gt;Et udatert belegg fra VA Kristiansand: "Christianssand?" er vesentlig eldre (trolig rundt 1900) enn det eldste daterte fra 1950 Vf Larvik: Tjølling, men vi vet ikke om dette representerer en forvilling. Fra de neste 66 årene, fra 1950 til i dag, finnes belegg fra 22 lokaliteter, dvs. ett nyfunn ca. hvert tredje år. Funnene gjenspeiler bare at arten dyrkes her og der. Forvilling er foreløpig bare kjent fra lavland-/kystområder fra Oslo-Akershus til Rogaland. Arten kan godt være oversett, men vil neppe bli særlig utbredt i fremtiden.&lt;/p&gt;</v>
          </cell>
          <cell r="DE1900" t="str">
            <v>Arten er innført som hageplante. Introduksjon til norsk natur har skjedd ved utkast fra hager og ved spredning av skudd som rotslår. Frøspredning er trolig av begrenset betydning, hvis den forekommer.</v>
          </cell>
          <cell r="DF1900" t="str">
            <v>Invasjonspotensialet er moderat, en kombinasjon mellom moderat median levetid og en begrenset ekspansjonshastighet.</v>
          </cell>
          <cell r="DG1900" t="str">
            <v>Arten vurderes å ha en liten negativ økologisk effekt ved at den invaderer baserikt grunnlende, særlig i Oslofeltet, og fortrenger andre karplanter, noen av den truete/sårbare, men trolig bare en liten andel av de totale forekomstene av disse (såkalt "lokal"). Tilgjengelige data gir ikke holdepunkter for å si om arten er kalkkrevende eller ikke, men storparten av norske (og svenske) funn er på kalkgrunn.</v>
          </cell>
          <cell r="DH1900" t="str">
            <v>&lt;p&gt; Kantbergknapp vurderes til låg økologisk risiko, en kombinasjon av moderat invasjonspotensial og en liten økologisk effekt. Ved forrige vurderingsrunde (i 2012) ble arten vurdert til potensielt høg risiko. Endringen i herværende vurdering skyldes revurdering av mulige skadevirkninger på grunnlendt kalkmark og endret beregning av invasjonspotensiale.&lt;/p&gt;</v>
          </cell>
          <cell r="DI1900">
            <v>0</v>
          </cell>
        </row>
        <row r="1901">
          <cell r="B1901" t="str">
            <v>Salix ×ehrhartiana</v>
          </cell>
          <cell r="C1901" t="str">
            <v>Sm.</v>
          </cell>
          <cell r="D1901" t="str">
            <v>elvepil</v>
          </cell>
          <cell r="E1901">
            <v>137213</v>
          </cell>
          <cell r="F1901">
            <v>102667</v>
          </cell>
          <cell r="G1901" t="str">
            <v>ExpertGroups/Karplanter/N</v>
          </cell>
          <cell r="H1901" t="str">
            <v>Karplanter</v>
          </cell>
          <cell r="I1901" t="str">
            <v>Karplanter</v>
          </cell>
          <cell r="J1901" t="str">
            <v>NotApplicable</v>
          </cell>
          <cell r="M1901" t="str">
            <v>establishedBefore1800</v>
          </cell>
          <cell r="AA1901">
            <v>1779</v>
          </cell>
          <cell r="AB1901" t="str">
            <v>terrestrial</v>
          </cell>
          <cell r="AD1901" t="str">
            <v>unknown</v>
          </cell>
          <cell r="AE1901" t="str">
            <v>no</v>
          </cell>
          <cell r="AF1901" t="str">
            <v>unknown</v>
          </cell>
          <cell r="AG1901">
            <v>1837</v>
          </cell>
          <cell r="AH1901" t="str">
            <v>He Kongsvinger: "Kongsvinger, ved Glommen"</v>
          </cell>
          <cell r="AI1901">
            <v>20</v>
          </cell>
          <cell r="AJ1901" t="str">
            <v>V</v>
          </cell>
          <cell r="AK1901" t="str">
            <v>V</v>
          </cell>
          <cell r="AW1901" t="str">
            <v>Ingen kjent effekt</v>
          </cell>
          <cell r="AX1901" t="str">
            <v>Ingen kjent effekt</v>
          </cell>
          <cell r="BC1901" t="str">
            <v>Ingen kjent effekt</v>
          </cell>
          <cell r="BD1901" t="str">
            <v>Ingen kjent effekt</v>
          </cell>
          <cell r="BK1901" t="str">
            <v>unknown:Europe</v>
          </cell>
          <cell r="BM1901" t="str">
            <v>temperate_nemoral:Europe</v>
          </cell>
          <cell r="DI1901">
            <v>3</v>
          </cell>
        </row>
        <row r="1902">
          <cell r="B1902" t="str">
            <v>Bromopsis inermis</v>
          </cell>
          <cell r="C1902" t="str">
            <v>(Leyss.) Holub</v>
          </cell>
          <cell r="D1902" t="str">
            <v>bladfaks</v>
          </cell>
          <cell r="E1902">
            <v>131082</v>
          </cell>
          <cell r="F1902">
            <v>99935</v>
          </cell>
          <cell r="G1902" t="str">
            <v>ExpertGroups/Karplanter/N</v>
          </cell>
          <cell r="H1902" t="str">
            <v>Karplanter</v>
          </cell>
          <cell r="I1902" t="str">
            <v>Karplanter</v>
          </cell>
          <cell r="J1902" t="str">
            <v>AlienSpecie</v>
          </cell>
          <cell r="N1902">
            <v>4</v>
          </cell>
          <cell r="Q1902">
            <v>4</v>
          </cell>
          <cell r="T1902" t="str">
            <v>SE</v>
          </cell>
          <cell r="U1902">
            <v>5</v>
          </cell>
          <cell r="V1902" t="str">
            <v>4A,4D</v>
          </cell>
          <cell r="X1902">
            <v>4</v>
          </cell>
          <cell r="Y1902">
            <v>3</v>
          </cell>
          <cell r="Z1902">
            <v>3</v>
          </cell>
          <cell r="AA1902" t="str">
            <v>1820-1850</v>
          </cell>
          <cell r="AB1902" t="str">
            <v>terrestrial</v>
          </cell>
          <cell r="AD1902" t="str">
            <v>origin</v>
          </cell>
          <cell r="AE1902" t="str">
            <v>yes</v>
          </cell>
          <cell r="AF1902" t="str">
            <v>unknown</v>
          </cell>
          <cell r="AG1902">
            <v>1903</v>
          </cell>
          <cell r="AH1902" t="str">
            <v>Vf Horten: Bastøy</v>
          </cell>
          <cell r="AI1902">
            <v>10</v>
          </cell>
          <cell r="AJ1902" t="str">
            <v>V</v>
          </cell>
          <cell r="AL1902">
            <v>1</v>
          </cell>
          <cell r="AM1902" t="str">
            <v>importDirect</v>
          </cell>
          <cell r="AN1902">
            <v>6</v>
          </cell>
          <cell r="AO1902" t="str">
            <v>introductionTransportpollution,spreadStowaway,spreadNaturalDispersal,spreadTransportpollution,introductionReleased</v>
          </cell>
          <cell r="AP1902" t="str">
            <v>Øs,OsA,He,Op,Bu,Ve,Te,Aa,Va,Ro,Ho,Sf,Mr,St,Nt,No,Tr,Fi</v>
          </cell>
          <cell r="AQ1902">
            <v>3304</v>
          </cell>
          <cell r="AR1902">
            <v>3</v>
          </cell>
          <cell r="AS1902">
            <v>9912</v>
          </cell>
          <cell r="AT1902">
            <v>320000</v>
          </cell>
          <cell r="AU1902">
            <v>12000</v>
          </cell>
          <cell r="AV1902">
            <v>80</v>
          </cell>
          <cell r="AW1902" t="str">
            <v>Ingen kjent effekt</v>
          </cell>
          <cell r="AX1902" t="str">
            <v>Ingen kjent effekt</v>
          </cell>
          <cell r="BC1902" t="str">
            <v>Ingen kjent effekt</v>
          </cell>
          <cell r="BD1902" t="str">
            <v>Ingen kjent effekt</v>
          </cell>
          <cell r="BE1902" t="str">
            <v>no</v>
          </cell>
          <cell r="BF1902" t="str">
            <v>no</v>
          </cell>
          <cell r="BK1902" t="str">
            <v>temperate_nemoral:Europe,Asia|temperate_dry:Europe,Asia</v>
          </cell>
          <cell r="BM1902" t="str">
            <v>temperate_boreal:Europe,Asia,NorthAndCentralAmerica|temperate_nemoral:Europe,Asia,Oceania,NorthAndCentralAmerica|temperate_dry:Europe,Asia|subtropic_mediterranean:Oceania,NorthAndCentralAmerica</v>
          </cell>
          <cell r="BO1902">
            <v>4</v>
          </cell>
          <cell r="BR1902" t="str">
            <v>RedListCategoryLevel</v>
          </cell>
          <cell r="BT1902">
            <v>3</v>
          </cell>
          <cell r="BU1902" t="str">
            <v>X</v>
          </cell>
          <cell r="BW1902" t="str">
            <v>SpreadYearlyIncreaseObservations</v>
          </cell>
          <cell r="BX1902">
            <v>475</v>
          </cell>
          <cell r="BY1902">
            <v>2</v>
          </cell>
          <cell r="CB1902" t="str">
            <v>T18,T24,T32,T35,T37,T40,T42,T45,T32</v>
          </cell>
          <cell r="CC1902">
            <v>4</v>
          </cell>
          <cell r="CG1902" t="str">
            <v>T32</v>
          </cell>
          <cell r="CH1902">
            <v>2</v>
          </cell>
          <cell r="CL1902" t="str">
            <v>T32</v>
          </cell>
          <cell r="CM1902">
            <v>3</v>
          </cell>
          <cell r="CP1902" t="str">
            <v>Slåtteeng</v>
          </cell>
          <cell r="CQ1902">
            <v>2</v>
          </cell>
          <cell r="CT1902" t="str">
            <v>T32,T35,T40,T42,T32</v>
          </cell>
          <cell r="CU1902">
            <v>1</v>
          </cell>
          <cell r="CX1902">
            <v>0</v>
          </cell>
          <cell r="CY1902">
            <v>1</v>
          </cell>
          <cell r="DB1902">
            <v>0</v>
          </cell>
          <cell r="DC1902" t="str">
            <v>Bladfaks&lt;em&gt; Bromopsis inermis &lt;/em&gt;er et langlevd flerårig, mattedannende gras som danner store kloner med krypende jordstengler. I tillegg setter den store mengder frukt som spres nokså passivt. Arten er innført som f&amp;#244:rgras fra Mellom-Europa, dyrkes i stort omfang og er også blitt sådd ut på beiter, veikanter og jernbaneskråninger, de to siste stedene for stabilisering (restaureringstiltak). Det sprer seg på egen hånd til en lang rekke engpregete naturtyper, og dessuten i mindre grad til fersk flommark og driftvoller.</v>
          </cell>
          <cell r="DD1902" t="str">
            <v>&lt;p&gt;Bladfaks&lt;em&gt; &lt;/em&gt;synes å ha blitt funnet &amp;#233:n gang i Norge før 1850 (innsamling fra "Christiania" av M.N. Blytt). Ellers er de første funnene fra Grims mølle i VA Kristiansand i 1900 og 1901, men her synes den å ha gått ut igjen. Også senere er det flere funn ved møller, både i Oslo, Te Skien, i Hordaland og i ST Skaun, men hovedinnførselen har opplagt skjedd med såfrø til bruk som f&amp;#244:rgras. Arten hadde en eksplosiv spredning de første tiårene og hadde nådd hoveddelen av dagens utbredelsesområde i løpet av perioden 1900-1920. Senere har det stort sett skjedd en fortetning som fortsatt pågår. Arten er stabil med frøformering opp til rett under skoggrensa og godt nord i nordboreal sone. Den er funnet i alpine belter opp til Finse (Ho Ulvik) på 1220 m og nord til arktisk sone på Varangerhalvøya: disse forekomstene er neppe reproduserende, men kan være langvarige på grunn av vegetativ vekst.&lt;/p&gt;</v>
          </cell>
          <cell r="DE1902" t="str">
            <v>Arten er innført som f&amp;#244:rgras og innkommet med annet såfrø og med korn ved møller. Videre spredning skjer med f&amp;#244:rtransporter og egenspredning.</v>
          </cell>
          <cell r="DF1902" t="str">
            <v>Invasjonspotensialet er stort (maksimum på median levetid og moderat med usikkerhet til høg på ekspansjonshastighet). Potensialet er nå langt på vei er realisert, men med rom for fortetning.</v>
          </cell>
          <cell r="DG1902" t="str">
            <v>Arten har en stor økologisk effekt. Den er en svært konkurransedyktig og storvokst art som fortrenger de aller fleste andre urteaktige planter der den invaderer. Den danner renbestander over betydelige arealer. Virkningen er imidlertid med små unntak begrenset til sterkt endret mark og ren kulturmark. Den er imidlertid invasiv i semi-naturlig eng og tradisjonell kulturmark, der den kan fortrenge alle andre planter, inkludert truete og sårbare arter. Arten forekommer på de fleste typer av flerårig skrotemark, er funnet i flerårs-tangvoller og invaderer beiter og naturenger, om enn i mindre omfang. Den danner tette bestander og fortrenger alt annet av urter og gras. Der den invaderer kortvokst engvegetasjon fører den til et løsere og mindre stabilt jordsmonn og torvdekke. Arten er en av de mengdemessig viktigste fremmedplantene i Norge.</v>
          </cell>
          <cell r="DH1902" t="str">
            <v>&lt;p&gt;Bladfaks vurderes til svært høg økologisk risiko på grunn av stort invasjonspotensial og stor økologisk effekt. Fortrengningen av andre arter på semi-naturlig eng er årsaken til risikovurderingen. Arten ble ved forrige vurderingsrunde plassert i kategorien høg risiko. Endringen skyldes endret vurderingsmåte for invasjonspotensial og en strengere vurdering av de økologiske virkningene.&lt;br/&gt;&lt;/p&gt;</v>
          </cell>
          <cell r="DI1902">
            <v>0</v>
          </cell>
        </row>
        <row r="1903">
          <cell r="B1903" t="str">
            <v>Cerastium tomentosum</v>
          </cell>
          <cell r="C1903" t="str">
            <v>L.</v>
          </cell>
          <cell r="D1903" t="str">
            <v>filtarve</v>
          </cell>
          <cell r="E1903">
            <v>61439</v>
          </cell>
          <cell r="F1903">
            <v>101479</v>
          </cell>
          <cell r="G1903" t="str">
            <v>ExpertGroups/Karplanter/N</v>
          </cell>
          <cell r="H1903" t="str">
            <v>Karplanter</v>
          </cell>
          <cell r="I1903" t="str">
            <v>Karplanter</v>
          </cell>
          <cell r="J1903" t="str">
            <v>AlienSpecie</v>
          </cell>
          <cell r="N1903">
            <v>4</v>
          </cell>
          <cell r="Q1903">
            <v>3</v>
          </cell>
          <cell r="T1903" t="str">
            <v>SE</v>
          </cell>
          <cell r="U1903">
            <v>5</v>
          </cell>
          <cell r="V1903" t="str">
            <v>4A,3DH</v>
          </cell>
          <cell r="X1903">
            <v>5</v>
          </cell>
          <cell r="Y1903">
            <v>4</v>
          </cell>
          <cell r="Z1903">
            <v>3</v>
          </cell>
          <cell r="AA1903">
            <v>1897</v>
          </cell>
          <cell r="AB1903" t="str">
            <v>terrestrial</v>
          </cell>
          <cell r="AD1903" t="str">
            <v>unknown</v>
          </cell>
          <cell r="AE1903" t="str">
            <v>yes</v>
          </cell>
          <cell r="AF1903" t="str">
            <v>unknown</v>
          </cell>
          <cell r="AG1903">
            <v>1897</v>
          </cell>
          <cell r="AH1903" t="str">
            <v>Te Porsgrunn: Brevik, "paa Fjeld nær Jernbanest. Brevik"</v>
          </cell>
          <cell r="AI1903">
            <v>5</v>
          </cell>
          <cell r="AJ1903" t="str">
            <v>V</v>
          </cell>
          <cell r="AL1903">
            <v>2</v>
          </cell>
          <cell r="AM1903" t="str">
            <v>importDirect</v>
          </cell>
          <cell r="AN1903">
            <v>4</v>
          </cell>
          <cell r="AO1903" t="str">
            <v>introductionEscaped,spreadNaturalDispersal,spreadTransportpollution</v>
          </cell>
          <cell r="AP1903" t="str">
            <v>Øs,OsA,He,Op,Bu,Ve,Te,Aa,Va,Ro,Ho,Sf,Mr,St,No,Tr,Fi</v>
          </cell>
          <cell r="AQ1903">
            <v>1200</v>
          </cell>
          <cell r="AR1903">
            <v>5</v>
          </cell>
          <cell r="AS1903">
            <v>6000</v>
          </cell>
          <cell r="AT1903">
            <v>300000</v>
          </cell>
          <cell r="AU1903">
            <v>12000</v>
          </cell>
          <cell r="AV1903">
            <v>40</v>
          </cell>
          <cell r="AW1903" t="str">
            <v>Ingen kjent effekt</v>
          </cell>
          <cell r="AX1903" t="str">
            <v>Ingen kjent effekt</v>
          </cell>
          <cell r="BC1903" t="str">
            <v>Ingen kjent effekt</v>
          </cell>
          <cell r="BD1903" t="str">
            <v>Ingen kjent effekt</v>
          </cell>
          <cell r="BE1903" t="str">
            <v>no</v>
          </cell>
          <cell r="BF1903" t="str">
            <v>no</v>
          </cell>
          <cell r="BI1903" t="str">
            <v>V</v>
          </cell>
          <cell r="BK1903" t="str">
            <v>temperate_nemoral:Europe|subtropic_mediterranean:Europe</v>
          </cell>
          <cell r="BM1903" t="str">
            <v>temperate_boreal:Europe,NorthAndCentralAmerica|temperate_nemoral:Europe,Oceania,NorthAndCentralAmerica|subtropic_mediterranean:Europe,Oceania</v>
          </cell>
          <cell r="BO1903">
            <v>4</v>
          </cell>
          <cell r="BR1903" t="str">
            <v>RedListCategoryLevel</v>
          </cell>
          <cell r="BT1903">
            <v>3</v>
          </cell>
          <cell r="BW1903" t="str">
            <v>SpreadYearlyIncreaseObservations</v>
          </cell>
          <cell r="BX1903">
            <v>331</v>
          </cell>
          <cell r="BY1903">
            <v>1</v>
          </cell>
          <cell r="CB1903" t="str">
            <v>T2-C-3,T2-C-5,T2-C-7,T32-C-11,T32-C-13,T32-C-17,T32-C-15,T40,T42</v>
          </cell>
          <cell r="CC1903">
            <v>3</v>
          </cell>
          <cell r="CG1903" t="str">
            <v>T32-C-17,T32-C-15</v>
          </cell>
          <cell r="CH1903">
            <v>2</v>
          </cell>
          <cell r="CL1903" t="str">
            <v>T32-C-17,T32-C-15,T32-C-13</v>
          </cell>
          <cell r="CM1903">
            <v>2</v>
          </cell>
          <cell r="CP1903" t="str">
            <v>Åpen grunnlendt kalkmark i boreonemoral sone</v>
          </cell>
          <cell r="CQ1903">
            <v>1</v>
          </cell>
          <cell r="CT1903" t="str">
            <v>T32-C-11,T32-C-13,T32-C-17,T32-C-15</v>
          </cell>
          <cell r="CU1903">
            <v>3</v>
          </cell>
          <cell r="CX1903">
            <v>1</v>
          </cell>
          <cell r="CY1903">
            <v>1</v>
          </cell>
          <cell r="DB1903">
            <v>0</v>
          </cell>
          <cell r="DC1903" t="str">
            <v>Filtarve&lt;em&gt; Cerastium tomentosum &lt;/em&gt;inkluderer her også rapporter for den arten som er kalt sølvarve &lt;em&gt;C. biebersteinii&lt;/em&gt;. De to er foreløpig ikke effektivt studert og skilt i norsk materiale, og en britisk undersøkelse tyder på at hagematerialet er vanskelig å vurdere med tanke på to separate arter (Khalaf &amp; Stace 2001). Filtarve og sølvarve er flerårige, mattedannende urter med sterk klonal vekst og også med rikelig blomstring og frøsetting. Frøene spres passivt, men frøspredning med tråkk (folk og dyr) synes å forklare mange forekomster. Artene er kommet inn som prydplanter. Dette er flerårige hagestauder fra Sør-Italia (&lt;em&gt;tomentosum&lt;/em&gt;) og Krim (&lt;em&gt;biebersteinii&lt;/em&gt;). De er meget hardføre og har vært dyrket siden 1800-tallet.</v>
          </cell>
          <cell r="DD1903" t="str">
            <v>&lt;p&gt;Planten ble først funnet naturalisert helt på slutten av 1800-tallet, med første funn på berg i Brevik i Te Porsgrunn i 1897. Arten hadde en langsom ekspansjon fram til 1940-tallet, da den startet å ekspandere på tørrbakker og berg, men ble først notert som et mulig økologisk problem etter 1980 med 300 % økning i funnfrekvens fra 1961-1980 til 1981-2000. Arten er nå funnet i alle fylker, unntatt Nord-Trøndelag, og nord til Fi Alta, og den har potensial for etablering og reproduksjon over store deler av landet, trolig nord/opp til og med deler av nordboreal sone.&lt;/p&gt;</v>
          </cell>
          <cell r="DE1903" t="str">
            <v>Arten(e) er nnført(e) som hageplante(r). De er spredt ut fra hager ved utkast og med frø, og med viderespredning med frø og med forflytning av jordmasser.</v>
          </cell>
          <cell r="DF1903" t="str">
            <v>Invasjonspotensialet er stort, med høgeste skår på median levetid og moderat ekspansjonshastighet. Potensialet er for en del realisert som polygon (utbredelse), men med stort rom for fortetning i forekomster.</v>
          </cell>
          <cell r="DG1903" t="str">
            <v>Filtarve vurderes å ha middels økologisk effekt. Planten er meget invasiv på svaberg og grunnlendt mark, særlig på kalkmark i boreonemoral sone, der de kan danne store matter og fortrenge likt og ulikt, dvs. både vanlige og sjeldne/sårbare arter. Særlig ekspansiv er filtarve på kalkøyene og kalk-halvøyene innerst i Oslofjorden, i naturtyper med særlig konsentrasjon av rødlistete karplanter, men generelt i Oslofeltet fra Mjøsa sør til Grenland. Arten har dessuten introgressiv hybridisering med en trolig hjemlig art: storarve &lt;i&gt;Cerastium arvense&lt;/i&gt;. Hybrider er sterkt under-registrert, men er allerede funnet på 18 steder i 6 fylker (Østfold, Akershus/Oslo, Hedmark, Buskerud, Vestfold, Sør-Trøndelag).</v>
          </cell>
          <cell r="DH1903" t="str">
            <v>&lt;p&gt;Filtarve vurderes til svært høg økologisk risiko på grunn av stort invasjonspotensial og flere negative økologiske effekter knyttet til fortrengning, tilstandsendring og introgressiv hybridisering.&lt;br/&gt;&lt;/p&gt;&lt;p&gt;Risikovurderingen gjelder arten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kultivaren _x0018_ Silberteppich_x0019_ . Kultivarnavnet er akseptert av Royal Horticultural Society (se http://apps.rhs.org.uk/ horticulturaldatabase/). Vi finner lite relevant informasjon om denne kultivaren, men ifølge Missouri Botanical Garden (se http://www.missouribotanicalgarden.org/PlantFinder/PlantFinderDetails.aspx?kempercode=h590) er den mindre aggressiv enn arten (_x001D_ a less aggressive spreader_x001D_ ). Den kan derfor ha et noe mindre invasjonspotensial enn arten slik den er vurdert. Varieteten&lt;i&gt; &lt;/i&gt;var.&lt;i&gt; columnae &lt;/i&gt;er teppedannende, men meget kompakt og sprer seg i følge Eva Vike (pers. medd.) svært lite på produksjonsareal på NMBU i Akershus Ås. Den kan på grunnlag av dette antas å ha et noe mindre invasjonspotensial enn arten. Vi har ikke undersøkt i hvilken grad andre kultivarer eller varieteter av &lt;i&gt;Cerastium tomentosum &lt;/i&gt;har dokumenterte egenskaper som vil kunne påvirke invasjonspotensialet og/eller økologisk effekt slik at man kunne forvente en annen risiko enn den som gis i den generelle vurderingen av arten.&lt;/p&gt;&lt;p&gt; &lt;/p&gt;&lt;p&gt; &lt;/p&gt;</v>
          </cell>
          <cell r="DI1903">
            <v>1</v>
          </cell>
        </row>
        <row r="1904">
          <cell r="B1904" t="str">
            <v>Cotoneaster lucidus</v>
          </cell>
          <cell r="C1904" t="str">
            <v>Schltdl.</v>
          </cell>
          <cell r="D1904" t="str">
            <v>blankmispel</v>
          </cell>
          <cell r="E1904">
            <v>132028</v>
          </cell>
          <cell r="F1904">
            <v>103278</v>
          </cell>
          <cell r="G1904" t="str">
            <v>ExpertGroups/Karplanter/N</v>
          </cell>
          <cell r="H1904" t="str">
            <v>Karplanter</v>
          </cell>
          <cell r="I1904" t="str">
            <v>Karplanter</v>
          </cell>
          <cell r="J1904" t="str">
            <v>AlienSpecie</v>
          </cell>
          <cell r="N1904">
            <v>4</v>
          </cell>
          <cell r="Q1904">
            <v>4</v>
          </cell>
          <cell r="T1904" t="str">
            <v>SE</v>
          </cell>
          <cell r="U1904">
            <v>5</v>
          </cell>
          <cell r="V1904" t="str">
            <v>4A,4DF</v>
          </cell>
          <cell r="X1904">
            <v>5</v>
          </cell>
          <cell r="Y1904">
            <v>4</v>
          </cell>
          <cell r="Z1904">
            <v>3</v>
          </cell>
          <cell r="AA1904">
            <v>1913</v>
          </cell>
          <cell r="AB1904" t="str">
            <v>terrestrial</v>
          </cell>
          <cell r="AD1904" t="str">
            <v>unknown</v>
          </cell>
          <cell r="AE1904" t="str">
            <v>yes</v>
          </cell>
          <cell r="AF1904" t="str">
            <v>unknown</v>
          </cell>
          <cell r="AG1904">
            <v>1925</v>
          </cell>
          <cell r="AH1904" t="str">
            <v>Oslo: Bygdøy, "på en silurknaus"</v>
          </cell>
          <cell r="AI1904">
            <v>15</v>
          </cell>
          <cell r="AK1904" t="str">
            <v>V</v>
          </cell>
          <cell r="AL1904">
            <v>1</v>
          </cell>
          <cell r="AM1904" t="str">
            <v>importDirect</v>
          </cell>
          <cell r="AN1904">
            <v>3</v>
          </cell>
          <cell r="AO1904" t="str">
            <v>introductionEscaped,spreadNaturalDispersal</v>
          </cell>
          <cell r="AP1904" t="str">
            <v>Øs,OsA,He,Op,Bu,Ve,Te,Aa,Va,Ro,Ho,Sf,Mr,St,Nt,No,Tr,Fi</v>
          </cell>
          <cell r="AQ1904">
            <v>1524</v>
          </cell>
          <cell r="AR1904">
            <v>5</v>
          </cell>
          <cell r="AS1904">
            <v>7620</v>
          </cell>
          <cell r="AT1904">
            <v>325000</v>
          </cell>
          <cell r="AU1904">
            <v>15000</v>
          </cell>
          <cell r="AV1904">
            <v>20</v>
          </cell>
          <cell r="AW1904" t="str">
            <v>Ingen kjent effekt</v>
          </cell>
          <cell r="AX1904" t="str">
            <v>Ingen kjent effekt</v>
          </cell>
          <cell r="BC1904" t="str">
            <v>Øker næringsmengden tilgjengelig for fruktspisende fugler</v>
          </cell>
          <cell r="BD1904" t="str">
            <v>Ingen kjent effekt</v>
          </cell>
          <cell r="BE1904" t="str">
            <v>no</v>
          </cell>
          <cell r="BF1904" t="str">
            <v>no</v>
          </cell>
          <cell r="BK1904" t="str">
            <v>temperate_nemoral:Asia|temperate_dry:Asia</v>
          </cell>
          <cell r="BM1904" t="str">
            <v>temperate_boreal:Europe,NorthAndCentralAmerica|temperate_nemoral:Europe,Asia,NorthAndCentralAmerica|temperate_dry:Asia</v>
          </cell>
          <cell r="BO1904">
            <v>4</v>
          </cell>
          <cell r="BR1904" t="str">
            <v>RedListCategoryLevel</v>
          </cell>
          <cell r="BT1904">
            <v>3</v>
          </cell>
          <cell r="BU1904" t="str">
            <v>X</v>
          </cell>
          <cell r="BW1904" t="str">
            <v>SpreadYearlyIncreaseObservations</v>
          </cell>
          <cell r="BX1904">
            <v>485</v>
          </cell>
          <cell r="BY1904">
            <v>2</v>
          </cell>
          <cell r="CB1904" t="str">
            <v>T4,T2,T32,T40</v>
          </cell>
          <cell r="CC1904">
            <v>4</v>
          </cell>
          <cell r="CG1904" t="str">
            <v>T4,T2</v>
          </cell>
          <cell r="CH1904">
            <v>2</v>
          </cell>
          <cell r="CJ1904" t="str">
            <v>X</v>
          </cell>
          <cell r="CL1904" t="str">
            <v>T4,T4,T2,T32</v>
          </cell>
          <cell r="CM1904">
            <v>4</v>
          </cell>
          <cell r="CP1904" t="str">
            <v>Åpen grunnlendt kalkmark i boreonemoral sone</v>
          </cell>
          <cell r="CQ1904">
            <v>2</v>
          </cell>
          <cell r="CT1904" t="str">
            <v>T4,T2,T32</v>
          </cell>
          <cell r="CU1904">
            <v>1</v>
          </cell>
          <cell r="CX1904">
            <v>0</v>
          </cell>
          <cell r="CY1904">
            <v>1</v>
          </cell>
          <cell r="DB1904">
            <v>0</v>
          </cell>
          <cell r="DC1904" t="str">
            <v>Blankmispel &lt;em&gt;Cotoneaster lucidus&lt;/em&gt; er en ca. 2 m høy, rikt grenet busk som formerer seg rikelig med svarte, saftige bærepler som er populære hos fugler, spesielt trost. Den stammer fra grenseområdet mellom Sør-Sibir og Mongolia i Øst-Asia.&lt;br/&gt;Noen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Blankmispel hører til den siste gruppen.&lt;br/&gt;Arten er blitt mye plantet som prydbusk i hager og grøntanlegg, trolig fra rundt år 1900. Den er handelsvare og markedsføres med herdighet 8. Den opplyses å være frostherdig ned til -25 grader (Fryer &amp; Hylm&amp;#246: 2009, men den tåler godt vinteren på Røros med -40 grader), og er den mest hardføre av alle dyrkete &lt;em&gt;Cotoneaster&lt;/em&gt;. Den etablerer seg under et vidt spekter av klimatiske forhold: fra ytterkyst til de mest kontinentale områdene i Sør-Norge (He Engerdal, Alvdal, Tynset, Tolga, Os: Op Skjåk, Vågå, Sel, Dovre, Lesja: ST Røros), fra lågland til mellomboreal og over grensa til nordboreal sone, og den inngår i mange naturtyper, både lysåpne og i skygge: skogkanter, kratt, en rekke typer skog (fattige og rike, ofte tørre, barskog, blandingsskog, edelløvskog), i gjengroende eng og beitemark, rasmark, berg og skrenter (bl.a. strandberg og veiskjæringer), murer og forbygninger, hogstfelt, veikanter og annen skrotemark.</v>
          </cell>
          <cell r="DD1904" t="str">
            <v>&lt;p&gt;Første kjente etablering av blankmispel i naturen er fra 1925 i Oslo: Bygdøy. Frem til 1960 var spredningen relativt beskjeden, men i de siste 60 årene er arten blitt stadig mer utbredt. Den er regionalt vanlig på søndre Østlandet og rundt Trondheimsfjorden (og trolig på deler av Vestlandet, der den synes å være for lite samlet og dokumentert), og den er funnet i alle fylker (til Fi Sør-Varanger 2011). Den har stort potensial for videre etablering i store deler av landet.&lt;/p&gt;</v>
          </cell>
          <cell r="DE1904" t="str">
            <v>Arten er innført som hagebusk og sprer seg ut i naturen fra hager av fugl, som også står for videre spredning i naturen, ofte over nokså lange distanser (kilometer) i hver spredningshendelse.</v>
          </cell>
          <cell r="DF1904" t="str">
            <v>Invasjonspotensialet er stort, med lang median levetid og moderat (til stor) ekspansjonshastighet. Arten har allerede en svært stor, trygg og økende bestand i norsk natur.</v>
          </cell>
          <cell r="DG1904" t="str">
            <v>Arten vurderes å ha stor økologisk effekt, på grunn av at den fortrenger andre buskarter i en rekke skog- og kratt-typer (bl.a. på sårbar grunnlendt kalkmark i låglandet), skaper et nytt busksjikt i skoger som naturlig er fattige på busker, og har en stor fruktproduksjon som påvirker fuglenes næringsvalg.&lt;br/&gt;&lt;p&gt;Fremmede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ofte&lt;b&gt; &lt;/b&gt;har gjort de fremmede buskene og trærne populære i utgangspunktet. Vi har valgt å angi usikkerhet mot en lavere delkategori fordi vi har for lite dokumentasjon på i hvilken grad slike interaksjoner finner sted.&lt;/p&gt;</v>
          </cell>
          <cell r="DH1904" t="str">
            <v>&lt;p&gt;Blankmispel vurderes til svært høg risiko i norsk natur, på grunn av maksimum skår på både invasjonspotensial og økologisk effekt. Arten kan opptre enkeltvis, i små grupper, eller danne store kratt. Den fortrenger hjemlige arter og er en særlig stor risiko der den etablerer seg i baserik skog, bakker og berg med truete og sårbare arter, bl.a. rundt Oslofjorden. I tillegg kan arten konkurrere med hjemlige busker og trær om fugler som spredningsvektor. Den er en av de mest ekspansive av alle fremmede busker i Norge.&lt;/p&gt;&lt;p&gt;Risikovurderingen gjelder arten generelt, dvs. &lt;b&gt;&lt;i&gt;inkludert&lt;/i&gt;&lt;/b&gt; det som måtte foreligge av forvillede kultivarer (sorter) og frøkilder. Datamaterialet som ligger til grunn for vurderingen, skiller ikke mellom ulike kultivarer og frøkilder, og kultivarer kan derfor ikke vurderes separat med utgangspunkt i de data vi har tilgjengelig. Miljødirektoratet har bedt om en økologisk risikovurdering av frøkilden Romsdal. Dette er ikke en kultivar og den bør angis som _x001D_ fk Romsdal_x001D_  for å skille den fra kultivarer. Den er beskrevet som både hardfør og nøysom (http://www.eplante.no/innhold/planter/cotoneaster-lucidus-fk-romsdal-e/). Det er derfor ikke noe som skulle tilsi at denne utgjør en lågere risiko enn arten generelt. Vi har ikke undersøkt i hvilken grad andre kultivarer eller frøkilder av &lt;i&gt;Cotoneaster lucidus &lt;/i&gt;har dokumenterte egenskaper som vil kunne påvirke invasjonspotensialet og/eller økologisk effekt slik at man kunne forvente en annen risiko enn den som gis i den generelle vurderingen av arten.&lt;/p&gt;</v>
          </cell>
          <cell r="DI1904">
            <v>6</v>
          </cell>
        </row>
        <row r="1905">
          <cell r="B1905" t="str">
            <v>Heracleum mantegazzianum</v>
          </cell>
          <cell r="C1905" t="str">
            <v>Sommier &amp; Levier</v>
          </cell>
          <cell r="D1905" t="str">
            <v>kjempebjørnekjeks</v>
          </cell>
          <cell r="E1905">
            <v>60287</v>
          </cell>
          <cell r="F1905">
            <v>100327</v>
          </cell>
          <cell r="G1905" t="str">
            <v>ExpertGroups/Karplanter/N</v>
          </cell>
          <cell r="H1905" t="str">
            <v>Karplanter</v>
          </cell>
          <cell r="I1905" t="str">
            <v>Karplanter</v>
          </cell>
          <cell r="J1905" t="str">
            <v>AlienSpecie</v>
          </cell>
          <cell r="N1905">
            <v>4</v>
          </cell>
          <cell r="Q1905">
            <v>3</v>
          </cell>
          <cell r="T1905" t="str">
            <v>SE</v>
          </cell>
          <cell r="U1905">
            <v>5</v>
          </cell>
          <cell r="V1905" t="str">
            <v>4AB,3DH</v>
          </cell>
          <cell r="X1905">
            <v>5</v>
          </cell>
          <cell r="Y1905">
            <v>4</v>
          </cell>
          <cell r="Z1905">
            <v>3</v>
          </cell>
          <cell r="AA1905">
            <v>1922</v>
          </cell>
          <cell r="AB1905" t="str">
            <v>terrestrial</v>
          </cell>
          <cell r="AD1905" t="str">
            <v>other,unknown</v>
          </cell>
          <cell r="AE1905" t="str">
            <v>yes</v>
          </cell>
          <cell r="AF1905" t="str">
            <v>yes</v>
          </cell>
          <cell r="AG1905">
            <v>1922</v>
          </cell>
          <cell r="AH1905" t="str">
            <v>Vf Holmestrand</v>
          </cell>
          <cell r="AI1905">
            <v>10</v>
          </cell>
          <cell r="AJ1905" t="str">
            <v>V</v>
          </cell>
          <cell r="AL1905">
            <v>1</v>
          </cell>
          <cell r="AM1905" t="str">
            <v>importDirect</v>
          </cell>
          <cell r="AN1905">
            <v>5</v>
          </cell>
          <cell r="AO1905" t="str">
            <v>introductionEscaped,spreadNaturalDispersal,spreadStowaway,spreadTransportpollution</v>
          </cell>
          <cell r="AP1905" t="str">
            <v>Øs,OsA,He,Op,Bu,Ve,Te,Aa,Va,Ro,Ho,Sf,Mr,St,Nt,No,Tr</v>
          </cell>
          <cell r="AQ1905">
            <v>2700</v>
          </cell>
          <cell r="AR1905">
            <v>5</v>
          </cell>
          <cell r="AS1905">
            <v>13500</v>
          </cell>
          <cell r="AT1905">
            <v>275000</v>
          </cell>
          <cell r="AU1905">
            <v>20000</v>
          </cell>
          <cell r="AV1905">
            <v>60</v>
          </cell>
          <cell r="AW1905" t="str">
            <v>Ingen kjent effekt</v>
          </cell>
          <cell r="AX1905" t="str">
            <v>Ingen kjent effekt</v>
          </cell>
          <cell r="BC1905" t="str">
            <v>Ingen kjent effekt</v>
          </cell>
          <cell r="BD1905" t="str">
            <v>Ingen kjent effekt</v>
          </cell>
          <cell r="BE1905" t="str">
            <v>no</v>
          </cell>
          <cell r="BF1905" t="str">
            <v>no</v>
          </cell>
          <cell r="BK1905" t="str">
            <v>temperate_nemoral:Europe,Asia</v>
          </cell>
          <cell r="BM1905" t="str">
            <v>temperate_boreal:Europe|temperate_nemoral:Europe,Asia,Oceania,NorthAndCentralAmerica|subtropic_mediterranean:Europe</v>
          </cell>
          <cell r="BO1905">
            <v>4</v>
          </cell>
          <cell r="BR1905" t="str">
            <v>RedListCategoryLevel</v>
          </cell>
          <cell r="BT1905">
            <v>4</v>
          </cell>
          <cell r="BW1905" t="str">
            <v>SpreadYearlyIncreaseObservations</v>
          </cell>
          <cell r="BX1905">
            <v>898</v>
          </cell>
          <cell r="BY1905">
            <v>1</v>
          </cell>
          <cell r="CB1905" t="str">
            <v>T35,T32,T4,T18,T30-C-2,T40</v>
          </cell>
          <cell r="CC1905">
            <v>3</v>
          </cell>
          <cell r="CG1905" t="str">
            <v>T18,T32</v>
          </cell>
          <cell r="CH1905">
            <v>1</v>
          </cell>
          <cell r="CL1905" t="str">
            <v>T18,T32</v>
          </cell>
          <cell r="CM1905">
            <v>1</v>
          </cell>
          <cell r="CQ1905">
            <v>1</v>
          </cell>
          <cell r="CU1905">
            <v>3</v>
          </cell>
          <cell r="CX1905">
            <v>1</v>
          </cell>
          <cell r="CY1905">
            <v>1</v>
          </cell>
          <cell r="DB1905">
            <v>0</v>
          </cell>
          <cell r="DC1905" t="str">
            <v>&lt;p&gt;Kjempebjørnekjeks &lt;em&gt;Heracleum mantegazzianum&lt;/em&gt; er en opptil 5 m høy, kraftig, flerårig urt (staude) som bruker noen år til å bygge seg opp for blomstring: hovedskuddet dør vanligvis etter blomstring. Kjempebjørnekjeks kommer fra Vest-Asia, trolig fra Vest-Kaukasus. Den har frøformering, og delfruktene er tynne, med vinge, og kan spres over korte distanser med vind. Arten har også noe klonal vekst med rotskudd.&lt;/p&gt;&lt;p&gt;Arten er helseskadelig, og anses som en pest-art i en rekke andre europeiske land (se NOBANIS). &lt;br/&gt;&lt;/p&gt;</v>
          </cell>
          <cell r="DD1905" t="str">
            <v>&lt;p&gt; Første etablering i naturen er datert til 1922 i Vf Holmestrand, men spredningen gikk langsomt frem til 1960-tallet. Fremstad &amp; Elven (2006) gir en statusoversikt til da. Kjempebjørnekjeks var da vanligst på søndre deler av Østlandet, mer spredt nedover Sørlandskysten, ganske spredt på Vestlandet til og med Sogn og Fjordane, men noe vanligere i deler av Møre og Romsdal og Trøndelag (særlig i Trondheimregionen og Namdalen). I Nord-Norge var den da bare kjent fra Tr Tromsø. Den har potensial for videre spredning og etablering i nord og vestpå, og fortetning i distrikter der den allerede finnes, selv om den lokalt blir aktivt bekjempet flere steder. Det aktuelle kartet i Artskart (lest 2017) viser fortetning på Østlandet og Sørlandet og markert økning på Vestlandet og i Trøndelag, men fortsatt få forekomster i Nord-Norge (men bestemmelsene av mye materiale kan være feil). Norsk forekomst av kjempebjørnekjeks (og tromsøpalme) kartlegges og diskuteres hos Fremstad &amp; Elven (2006). &lt;/p&gt;</v>
          </cell>
          <cell r="DE1905" t="str">
            <v>Kjempebjørnekjeks er kommet som prydplante til landet, sannsynligvis på slutten av 1800-tallet. Den formerer seg med frø som spres med vind eller vann. Anleggsarbeider som fører til fragmentering og transport av jordstengler, sikrer vegetativ spredning. Frøproduksjonen er rikelig, og arten har frøbank. Selv om en del enkeltplanter dør hvert år, er rekrutteringen vanligvis sikker.</v>
          </cell>
          <cell r="DF1905" t="str">
            <v>Kjempebjørnekjeks har lang median levetid i landet og høg ekspansjonshastighet. Dette gir et stort invasjonspotensial.</v>
          </cell>
          <cell r="DG1905" t="str">
            <v>Arten vurderes å ha middels økologiske effekter. Arten etablerer seg i sterkt kulturpåvirkete eller kulturbetingete naturtyper med forholdsvis dyp og næringsrik jord: vei- og jernbanekanter og -skråninger og andre typer næringsrik skrotemark, i eng og beitemark i gjengroing, skogkanter, bekke- og ravinedaler, langs vasskanter (flommark) og i kanten av strandskog. Den vokser som oftest i åpent terreng, men av og til i halvskygge i løvskog. Kjempebjørnekjeks kan etablere store bestander som endrer vegetasjonens struktur, den fortrenger hjemlige arter og er til hinder for ulike typer arealbruk (se Klingenstein 2007, Branquart et al. 2007). Den synes også ha allelopatiske effekter. Den hybridiserer introgressivt med sibirbjørnekjeks &lt;i&gt;H. sphondylium&lt;/i&gt; subsp. &lt;i&gt;sibiricum&lt;/i&gt;, som nok er fremmed, men som har vært i landet (godt) før 1800.</v>
          </cell>
          <cell r="DH1905" t="str">
            <v>&lt;p&gt;Kjempebjørnekjeks vurderes til svært høg økologisk risiko på grunn av middels store negative økologiske effekter og et stort invasjonspotensial.&lt;/p&gt;</v>
          </cell>
          <cell r="DI1905">
            <v>6</v>
          </cell>
        </row>
        <row r="1906">
          <cell r="B1906" t="str">
            <v>Heracleum persicum</v>
          </cell>
          <cell r="C1906" t="str">
            <v>Desf. ex Fisch.</v>
          </cell>
          <cell r="D1906" t="str">
            <v>tromsøpalme</v>
          </cell>
          <cell r="E1906">
            <v>133646</v>
          </cell>
          <cell r="F1906">
            <v>100328</v>
          </cell>
          <cell r="G1906" t="str">
            <v>ExpertGroups/Karplanter/N</v>
          </cell>
          <cell r="H1906" t="str">
            <v>Karplanter</v>
          </cell>
          <cell r="I1906" t="str">
            <v>Karplanter</v>
          </cell>
          <cell r="J1906" t="str">
            <v>AlienSpecie</v>
          </cell>
          <cell r="N1906">
            <v>4</v>
          </cell>
          <cell r="Q1906">
            <v>3</v>
          </cell>
          <cell r="T1906" t="str">
            <v>SE</v>
          </cell>
          <cell r="U1906">
            <v>5</v>
          </cell>
          <cell r="V1906" t="str">
            <v>4AB,3DFH</v>
          </cell>
          <cell r="X1906">
            <v>5</v>
          </cell>
          <cell r="Y1906">
            <v>4</v>
          </cell>
          <cell r="Z1906">
            <v>3</v>
          </cell>
          <cell r="AA1906" t="str">
            <v>ca 1830</v>
          </cell>
          <cell r="AB1906" t="str">
            <v>terrestrial</v>
          </cell>
          <cell r="AD1906" t="str">
            <v>other</v>
          </cell>
          <cell r="AE1906" t="str">
            <v>yes</v>
          </cell>
          <cell r="AF1906" t="str">
            <v>yes</v>
          </cell>
          <cell r="AG1906">
            <v>1897</v>
          </cell>
          <cell r="AH1906" t="str">
            <v>ST Trondheim</v>
          </cell>
          <cell r="AI1906">
            <v>10</v>
          </cell>
          <cell r="AJ1906" t="str">
            <v>V</v>
          </cell>
          <cell r="AL1906">
            <v>1</v>
          </cell>
          <cell r="AM1906" t="str">
            <v>importDirect</v>
          </cell>
          <cell r="AN1906">
            <v>4</v>
          </cell>
          <cell r="AO1906" t="str">
            <v>introductionEscaped,spreadNaturalDispersal,spreadStowaway,spreadTransportpollution</v>
          </cell>
          <cell r="AP1906" t="str">
            <v>Øs,OsA,He,Op,Bu,Ve,Aa,Va,Ro,Ho,Sf,Mr,St,Nt,No,Tr,Fi</v>
          </cell>
          <cell r="AQ1906">
            <v>3212</v>
          </cell>
          <cell r="AR1906">
            <v>5</v>
          </cell>
          <cell r="AS1906">
            <v>16060</v>
          </cell>
          <cell r="AT1906">
            <v>300000</v>
          </cell>
          <cell r="AU1906">
            <v>24000</v>
          </cell>
          <cell r="AV1906">
            <v>60</v>
          </cell>
          <cell r="AW1906" t="str">
            <v>Planten er skadelig fordi berøring (hårene) gjør huden overømfintlig for lys og gir sår som gror dårlig.</v>
          </cell>
          <cell r="AX1906" t="str">
            <v>Ingen kjent effekt</v>
          </cell>
          <cell r="BC1906" t="str">
            <v>Ingen kjent effekt</v>
          </cell>
          <cell r="BD1906" t="str">
            <v>Ingen kjent effekt</v>
          </cell>
          <cell r="BE1906" t="str">
            <v>no</v>
          </cell>
          <cell r="BF1906" t="str">
            <v>no</v>
          </cell>
          <cell r="BK1906" t="str">
            <v>temperate_nemoral:Asia|temperate_dry:Asia</v>
          </cell>
          <cell r="BM1906" t="str">
            <v>temperate_boreal:Europe|temperate_nemoral:Europe,Asia|temperate_dry:Asia</v>
          </cell>
          <cell r="BO1906">
            <v>4</v>
          </cell>
          <cell r="BR1906" t="str">
            <v>RedListCategoryLevel</v>
          </cell>
          <cell r="BT1906">
            <v>4</v>
          </cell>
          <cell r="BW1906" t="str">
            <v>SpreadYearlyIncreaseObservations</v>
          </cell>
          <cell r="BX1906">
            <v>681</v>
          </cell>
          <cell r="BY1906">
            <v>1</v>
          </cell>
          <cell r="CB1906" t="str">
            <v>T4,T24-C-1,T32,T40,T35,T33-C-2,T4-C-18,T40</v>
          </cell>
          <cell r="CC1906">
            <v>3</v>
          </cell>
          <cell r="CG1906" t="str">
            <v>T32,T33-C-2,T33-C-2,T32</v>
          </cell>
          <cell r="CH1906">
            <v>2</v>
          </cell>
          <cell r="CL1906" t="str">
            <v>T32,T33-C-2,T33-C-2,T32,T32,T32</v>
          </cell>
          <cell r="CM1906">
            <v>3</v>
          </cell>
          <cell r="CP1906" t="str">
            <v>Kulturmarkseng</v>
          </cell>
          <cell r="CQ1906">
            <v>1</v>
          </cell>
          <cell r="CT1906" t="str">
            <v>T24-C-1,T32</v>
          </cell>
          <cell r="CU1906">
            <v>3</v>
          </cell>
          <cell r="CX1906">
            <v>1</v>
          </cell>
          <cell r="CY1906">
            <v>1</v>
          </cell>
          <cell r="DB1906">
            <v>0</v>
          </cell>
          <cell r="DC1906" t="str">
            <v>Tromsøpalme &lt;em&gt;Heracleum persicum &lt;/em&gt;er en ca. 2-3 (-5) m høy, kraftig, flerårig urt (staude). Den stammer trolig fra Kaukasus og Iran. Den har frøformering, og delfruktene er tynne, med vinge, og kan spres over korte distanser med vind. Arten har også noe klonal vekst med rotskudd. Norsk forekomst av tromsøpalme (og kjempebjørnekjeks) kartlegges og diskuteres hos Fremstad &amp; Elven (2006). Planten er helseskadelig.</v>
          </cell>
          <cell r="DD1906" t="str">
            <v>&lt;p&gt; Tromsøpalme ble først introdusert som prydplante til Nord-Norge, til Fi Alta (trolig rundt 1830) og til Tr Tromsø noe senere på 1800-tallet. Arten ble først dokumentert med herbariebelegg fra ST Trondheim i 1897 og fra Tr Tromsø i 1899. Nå er arten regionalt vanlig i deler av Nord-Norge (flekkvis en dominerende karplante som i Tromsø by) og Trøndelag. Tromsøpalme har nå også en del forekomster i Akershus, Hedmark og Oppland. Arten er imidlertid sjelden i Buskerud, Vestfold, på Sørlandet og Vestlandet, og den er aldri notert fra Telemark.&lt;br/&gt;&lt;/p&gt;</v>
          </cell>
          <cell r="DE1906" t="str">
            <v>Arten er blitt spredt bevisst gjennom utbredt planting i hager og rundt småbruk og annen bebyggelse. Arten spres ut av hager og bebyggelse med frø og ved hageutkast. Tromsøpalme spres også ved flytting av jordmasser som kan inneholde frø (arten har frøbank) og deler av røtter og jordstengler.</v>
          </cell>
          <cell r="DF1906" t="str">
            <v>Artens mediane levetid i landet er lang, og ekspansjonshastigheten er høg. Dette gir et stort invasjonspotensial.</v>
          </cell>
          <cell r="DG1906" t="str">
            <v>Arten vurderes å ha middels økologiske effekter. Tromsøpalme vokser mest i åpent terreng, men kan gå inn i skogkanter og i sluttet skog for eksempel bjørkeskog. Den opptrer på mange typer mark: skrotemark som veikanter og lignende, i gamle enger og beitemark, i grasmark i strandkanter, på tangvoller og indre deler av strandenger, i skogkanter, og mest på relativt dyp og noe næringsrik mark. Den er særlig hyppig på forlatt kulturmark og i strandkanter der den kan danne kilometerlange border i flerårs-tangvollene. Tromsøpalme kan danne store bestander, den endrer voksestedenes struktur, fortrenger hjemlige arter og er til hinder for ulike typer arealbruk. Arten har også allelopatisk effekt. I tillegg hybridiserer den introgressivt med sibirbjørnekjeks &lt;i&gt;H. sphondylium &lt;/i&gt;subsp. &lt;i&gt;sibiricum&lt;/i&gt;, som nok er fremmed, men som kom til landet (lenge) før 1800.</v>
          </cell>
          <cell r="DH1906" t="str">
            <v>&lt;p&gt;Tromsøpalme vurderes til svært høy økologisk risiko på grunn av et stort invasjonspotensial og middels økologiske effekter. Mens bekjempelse av slektningen kjempebjørnekjeks kan ha noe hensikt i Sør-Norge, finnes det ingen muligheter i inneværende mellomistid til å bli kvitt tromsøpalme i Nord-Norge.&lt;/p&gt;</v>
          </cell>
          <cell r="DI1906">
            <v>6</v>
          </cell>
        </row>
        <row r="1907">
          <cell r="B1907" t="str">
            <v>Laburnum anagyroides</v>
          </cell>
          <cell r="C1907" t="str">
            <v>Medik.</v>
          </cell>
          <cell r="D1907" t="str">
            <v>gullregn</v>
          </cell>
          <cell r="E1907">
            <v>133991</v>
          </cell>
          <cell r="F1907">
            <v>101939</v>
          </cell>
          <cell r="G1907" t="str">
            <v>ExpertGroups/Karplanter/N</v>
          </cell>
          <cell r="H1907" t="str">
            <v>Karplanter</v>
          </cell>
          <cell r="I1907" t="str">
            <v>Karplanter</v>
          </cell>
          <cell r="J1907" t="str">
            <v>AlienSpecie</v>
          </cell>
          <cell r="N1907">
            <v>4</v>
          </cell>
          <cell r="Q1907">
            <v>3</v>
          </cell>
          <cell r="T1907" t="str">
            <v>SE</v>
          </cell>
          <cell r="U1907">
            <v>5</v>
          </cell>
          <cell r="V1907" t="str">
            <v>4A,3D</v>
          </cell>
          <cell r="X1907">
            <v>5</v>
          </cell>
          <cell r="Y1907">
            <v>4</v>
          </cell>
          <cell r="Z1907">
            <v>3</v>
          </cell>
          <cell r="AA1907">
            <v>1908</v>
          </cell>
          <cell r="AB1907" t="str">
            <v>terrestrial</v>
          </cell>
          <cell r="AD1907" t="str">
            <v>unknown</v>
          </cell>
          <cell r="AE1907" t="str">
            <v>yes</v>
          </cell>
          <cell r="AF1907" t="str">
            <v>unknown</v>
          </cell>
          <cell r="AG1907">
            <v>1926</v>
          </cell>
          <cell r="AH1907" t="str">
            <v>VA Kristiansand: Baneheia</v>
          </cell>
          <cell r="AI1907">
            <v>15</v>
          </cell>
          <cell r="AJ1907" t="str">
            <v>V</v>
          </cell>
          <cell r="AL1907">
            <v>2</v>
          </cell>
          <cell r="AM1907" t="str">
            <v>importDirect</v>
          </cell>
          <cell r="AN1907">
            <v>3</v>
          </cell>
          <cell r="AO1907" t="str">
            <v>introductionReleased,introductionEscaped,spreadNaturalDispersal</v>
          </cell>
          <cell r="AP1907" t="str">
            <v>Øs,OsA,He,Bu,Ve,Te,Aa,Va,Ro,Ho,Mr,St,Nt,No</v>
          </cell>
          <cell r="AQ1907">
            <v>468</v>
          </cell>
          <cell r="AR1907">
            <v>5</v>
          </cell>
          <cell r="AS1907">
            <v>2340</v>
          </cell>
          <cell r="AT1907">
            <v>260000</v>
          </cell>
          <cell r="AU1907">
            <v>4600</v>
          </cell>
          <cell r="AV1907">
            <v>30</v>
          </cell>
          <cell r="AW1907" t="str">
            <v>En av landets mest giftige planter, har ført til dødsfall, og anbefales derfor ikke plantet. Den er imidlertid så vidt spredt i norsk natur at risikoen er stor for forgiftninger.</v>
          </cell>
          <cell r="AX1907" t="str">
            <v>Ingen kjent effekt</v>
          </cell>
          <cell r="BC1907" t="str">
            <v>Ingen kjent effekt</v>
          </cell>
          <cell r="BD1907" t="str">
            <v>Ingen kjent effekt</v>
          </cell>
          <cell r="BE1907" t="str">
            <v>no</v>
          </cell>
          <cell r="BF1907" t="str">
            <v>no</v>
          </cell>
          <cell r="BG1907" t="str">
            <v>V</v>
          </cell>
          <cell r="BK1907" t="str">
            <v>temperate_nemoral:Europe|subtropic_mediterranean:Europe</v>
          </cell>
          <cell r="BM1907" t="str">
            <v>temperate_boreal:Europe|temperate_nemoral:Europe,Oceania,NorthAndCentralAmerica|subtropic_mediterranean:Europe</v>
          </cell>
          <cell r="BO1907">
            <v>4</v>
          </cell>
          <cell r="BR1907" t="str">
            <v>RedListCategoryLevel</v>
          </cell>
          <cell r="BT1907">
            <v>3</v>
          </cell>
          <cell r="BW1907" t="str">
            <v>SpreadYearlyIncreaseObservations</v>
          </cell>
          <cell r="BX1907">
            <v>314</v>
          </cell>
          <cell r="BY1907">
            <v>1</v>
          </cell>
          <cell r="CB1907" t="str">
            <v>T4-C-3,T4-C-4,T4-C-7,T4-C-8,T4-C-19,T40,T43</v>
          </cell>
          <cell r="CC1907">
            <v>3</v>
          </cell>
          <cell r="CG1907" t="str">
            <v>T4-C-4,T4-C-8</v>
          </cell>
          <cell r="CH1907">
            <v>1</v>
          </cell>
          <cell r="CL1907" t="str">
            <v>T4-C-3,T4-C-7,T4-C-4,T4-C-8</v>
          </cell>
          <cell r="CM1907">
            <v>2</v>
          </cell>
          <cell r="CP1907" t="str">
            <v>Åpen grunnlendt kalkmark i boreonemoral sone</v>
          </cell>
          <cell r="CQ1907">
            <v>1</v>
          </cell>
          <cell r="CT1907" t="str">
            <v>T4-C-3,T4-C-4,T4-C-7,T4-C-8,T4-C-19</v>
          </cell>
          <cell r="CU1907">
            <v>1</v>
          </cell>
          <cell r="CX1907">
            <v>0</v>
          </cell>
          <cell r="CY1907">
            <v>1</v>
          </cell>
          <cell r="DB1907">
            <v>0</v>
          </cell>
          <cell r="DC1907" t="str">
            <v>Gullregn &lt;em&gt;Laburnum anagyroides&lt;/em&gt; er et 6-7 m høgt tre som formerer seg med frø. Frøene spres trolig hovedsakelig med vind (smale belger som lett flyr) og kanskje med fugl. Arten kommer fra fjellområder i Mellom- og Sør-Europa. De fleste angivelser av forvillet gullregn er fra kantsoner og kratt, i skog (uspesifisert, lågurtskog med rimelig høgt nærings- og kalknivå, edellauvskog, buskfuruplantning), skrenter og berg eller åpen, tørr og grunnlendt mark. Den opptrer også på skrotemark.</v>
          </cell>
          <cell r="DD1907" t="str">
            <v>&lt;p&gt;Gullregn&lt;em&gt; &lt;/em&gt;har hatt en nokså jamn økning fra første funn som forvillet i AA Arendal i 1908 og første sannsynliggjorte etablering i VA Kristiansand i 1926. Utviklingen er dermed nokså ulik den for slektningen alpegullregn &lt;em&gt;L. alpinum &lt;/em&gt;som har nærmest eksplodert etter ca. 1990. Hovedårsaken kan være at plantingen av den ekstremt giftige arten gullregn nesten har stoppet opp, og at den er blitt erstattet som hagebusk/tre av den langt mindre giftige alpegullregn og den antatt sterile hybridgullregn &lt;em&gt;L. &lt;/em&gt;x &lt;em&gt;watereri &lt;/em&gt;(antakelsen er trolig feil). En annen forskjell i mønsteret er at gullregn er litt mindre hardfør og litt mer knyttet til kyststrøk, med hovedutbredelsen i Telemark og Agder, mens alpegullregn har langt videre anvendelse og utbredelse. Pr. i dag er gullregn etablert på søndre Østlandet og i kyststrøk til Hordaland, men med strøfunn nord til No Meløy og Bodø.&lt;/p&gt;</v>
          </cell>
          <cell r="DE1907" t="str">
            <v>Arten er innført som hageplante og spredt med frø, trolig ved hjelp av fugl og vind.</v>
          </cell>
          <cell r="DF1907" t="str">
            <v>Invasjonspotensialet er stort, med lang median levetid og moderat ekspansjonshastighet.</v>
          </cell>
          <cell r="DG1907" t="str">
            <v>Arten vurderes å ha middels store økologiske effekter. Den inntar spesielt lågurtskog på rimelig næringsrikt til kalkrikt lende og kan danne rene bestander som fortrenger alle andre vedplanter. Den inntar naturtyper(spesielt kalklågurtskog) med sjeldne og sårbare arter og fortrenger også disse, men i begrenset omfang (foreløpig). Dessuten har arten nitrogenfiksering i røttene og endrer næringsinnholdet i jorda der den vokser, potensielt med endring i hele artssammensetningen av karplanter.&lt;br/&gt;</v>
          </cell>
          <cell r="DH1907" t="str">
            <v>&lt;p&gt;Gullregn blir vurdert til svært høg økologisk risiko, som en kombinasjon av stort invasjonspotensiale og middels store økologiske effekter. Arten blir praktisk talt ikke plantet lengre, på grunn av forgiftningsrisiko, men er allerede så veletablert i norsk natur at den fortsatt er i spredning og fortetning, nå mest med utgangspunkt i allerede forvillete bestander.&lt;/p&gt;</v>
          </cell>
          <cell r="DI1907">
            <v>1</v>
          </cell>
        </row>
        <row r="1908">
          <cell r="B1908" t="str">
            <v>Melilotus albus</v>
          </cell>
          <cell r="C1908" t="str">
            <v>Medik.</v>
          </cell>
          <cell r="D1908" t="str">
            <v>hvitsteinkløver</v>
          </cell>
          <cell r="E1908">
            <v>134430</v>
          </cell>
          <cell r="F1908">
            <v>101997</v>
          </cell>
          <cell r="G1908" t="str">
            <v>ExpertGroups/Karplanter/N</v>
          </cell>
          <cell r="H1908" t="str">
            <v>Karplanter</v>
          </cell>
          <cell r="I1908" t="str">
            <v>Karplanter</v>
          </cell>
          <cell r="J1908" t="str">
            <v>AlienSpecie</v>
          </cell>
          <cell r="N1908">
            <v>4</v>
          </cell>
          <cell r="Q1908">
            <v>3</v>
          </cell>
          <cell r="T1908" t="str">
            <v>SE</v>
          </cell>
          <cell r="U1908">
            <v>5</v>
          </cell>
          <cell r="V1908" t="str">
            <v>4A,3DF</v>
          </cell>
          <cell r="X1908">
            <v>5</v>
          </cell>
          <cell r="Y1908">
            <v>4</v>
          </cell>
          <cell r="Z1908">
            <v>3</v>
          </cell>
          <cell r="AA1908" t="str">
            <v>1821-1860</v>
          </cell>
          <cell r="AB1908" t="str">
            <v>terrestrial</v>
          </cell>
          <cell r="AD1908" t="str">
            <v>origin,unknown</v>
          </cell>
          <cell r="AE1908" t="str">
            <v>yes</v>
          </cell>
          <cell r="AF1908" t="str">
            <v>unknown</v>
          </cell>
          <cell r="AG1908" t="str">
            <v>1861-1870</v>
          </cell>
          <cell r="AH1908" t="str">
            <v>Oslo: flere steder</v>
          </cell>
          <cell r="AI1908">
            <v>1</v>
          </cell>
          <cell r="AJ1908" t="str">
            <v>V</v>
          </cell>
          <cell r="AN1908">
            <v>5</v>
          </cell>
          <cell r="AO1908" t="str">
            <v>introductionTransportpollution,introductionStowaway,spreadTransportpollution,spreadStowaway,spreadNaturalDispersal</v>
          </cell>
          <cell r="AP1908" t="str">
            <v>Øs,OsA,He,Op,Bu,Ve,Te,Aa,Va,Ro,Ho,Sf,Mr,St,Nt,No</v>
          </cell>
          <cell r="AQ1908">
            <v>3800</v>
          </cell>
          <cell r="AR1908">
            <v>5</v>
          </cell>
          <cell r="AS1908">
            <v>19000</v>
          </cell>
          <cell r="AT1908">
            <v>250000</v>
          </cell>
          <cell r="AU1908">
            <v>22000</v>
          </cell>
          <cell r="AV1908">
            <v>90</v>
          </cell>
          <cell r="AW1908" t="str">
            <v>Ingen kjent effekt</v>
          </cell>
          <cell r="AX1908" t="str">
            <v>Ingen kjent effekt</v>
          </cell>
          <cell r="BC1908" t="str">
            <v>Ingen kjent effekt</v>
          </cell>
          <cell r="BD1908" t="str">
            <v>Ingen kjent effekt</v>
          </cell>
          <cell r="BE1908" t="str">
            <v>no</v>
          </cell>
          <cell r="BF1908" t="str">
            <v>no</v>
          </cell>
          <cell r="BI1908" t="str">
            <v>V</v>
          </cell>
          <cell r="BK1908" t="str">
            <v>temperate_nemoral:Europe,Asia|temperate_dry:Asia|subtropic_mediterranean:Europe,Asia,Africa</v>
          </cell>
          <cell r="BM1908" t="str">
            <v>temperate_boreal:Europe|temperate_nemoral:Europe,Asia,Africa,Oceania,NorthAndCentralAmerica,SouthAmerica|temperate_dry:Europe,Asia,NorthAndCentralAmerica,SouthAmerica|subtropic_mediterranean:Europe,Asia,Africa,Oceania,NorthAndCentralAmerica,SouthAmerica|subtropic_caperegion:Africa|subtropic_highlands:SouthAmerica</v>
          </cell>
          <cell r="BO1908">
            <v>4</v>
          </cell>
          <cell r="BR1908" t="str">
            <v>RedListCategoryLevel</v>
          </cell>
          <cell r="BT1908">
            <v>3</v>
          </cell>
          <cell r="BW1908" t="str">
            <v>SpreadYearlyIncreaseObservations</v>
          </cell>
          <cell r="BX1908" t="str">
            <v>407,1</v>
          </cell>
          <cell r="BY1908">
            <v>1</v>
          </cell>
          <cell r="CB1908" t="str">
            <v>T43,T42,T41,T40,T39,T37-C-3,T35,T12,T32-C-5,T32-C-7,T32-C-15,T32-C-17</v>
          </cell>
          <cell r="CC1908">
            <v>3</v>
          </cell>
          <cell r="CG1908" t="str">
            <v>T32-C-7,T32-C-17</v>
          </cell>
          <cell r="CH1908">
            <v>1</v>
          </cell>
          <cell r="CL1908" t="str">
            <v>T32-C-5,T32-C-7,T32-C-15,T32-C-17</v>
          </cell>
          <cell r="CM1908">
            <v>3</v>
          </cell>
          <cell r="CP1908" t="str">
            <v>Åpen grunnlendt kalkmark i boreonemoral sone</v>
          </cell>
          <cell r="CQ1908">
            <v>1</v>
          </cell>
          <cell r="CT1908" t="str">
            <v>T32-C-5,T32-C-7,T32-C-15,T32-C-17</v>
          </cell>
          <cell r="CU1908">
            <v>1</v>
          </cell>
          <cell r="CX1908">
            <v>0</v>
          </cell>
          <cell r="CY1908">
            <v>1</v>
          </cell>
          <cell r="DB1908">
            <v>0</v>
          </cell>
          <cell r="DC1908" t="str">
            <v>Kvitsteinkløver &lt;em&gt;Melilotus albus &lt;/em&gt;er en toårig art som opprinnelig kommer fra Mellom- og Sør-Europa og Vest-Asia. Arten formerer seg seksuelt med frø. Den inntar i hovedsak skrotemark (sterkt endret fastmark), men også grunnlendt, tørr mark på kalk.</v>
          </cell>
          <cell r="DD1908" t="str">
            <v>&lt;p&gt;Arten synes å ha kommet inn til landet i første halvdel av 1800-tallet, kanskje allerede som etablert i Oslo ("Fæstningen, Græsholmen og omliggende øer. Sporadisk" P.V. Deinboll på herbarieetikett), men med sikker etablering i Oslo-området fra 1860-åra. Fra 1860-tallet og fram til 1910 er svært mange funn knyttet til ballastplasser, slik at dette var en viktig innførselsvei. Arten hadde allerede i 1920 etablert utbredelsesmønsteret i Norge, fra Østlandet, Sørlandet og Bergensområdet nord til Trondheimsområdet, men det har skjedd en meget kraftig fortetning siden. Arten ble først noenlunde hyppig i Østfold i perioden 1921-1940 og i Vestfold, Telemark og Agderfylkene i perioden 1961-1980. I denne siste perioden er allerede mørketallet høgt: i hele 20-årsperioden er det notert 14 "normale" funn for Akershus med Oslo, og bare to funn i indre deler av Oslo, mens J.T. Hovdas spesialundersøkelse av ugras i indre Oslo i de to årene 1969-1970 alene omfatter 55 innsamlinger. I dag er kvitsteinkløver meget godt etablert over hele låglandet på Østlandet nord til Mjøsregionen og sør til Agder og ved Trondheimsfjorden. Forekomstene på Vestlandet er noe mindre stabile, og i fjelldalene og nord for Trøndelag er arten tilfeldig. Den har nådd sitt potensielle areal og har små muligheter for videre fortetning.&lt;/p&gt;</v>
          </cell>
          <cell r="DE1908" t="str">
            <v>Det er uvisst hvordan kvitsteinkløver &lt;em&gt;Melilotus albus&lt;/em&gt; kom til landet. Man har antatt at arten kom med ballastjord/vatn (bl.a. funn på begynnelsen av 1800-tallet rundt Akershus og på øyene i indre basseng i Oslo), men enkelte av de tidlige funnene er noe inn i landet og kan tyde på innførsel med grasfrø.</v>
          </cell>
          <cell r="DF1908" t="str">
            <v>Kombinasjonen med maksimum skår på median levetid og moderat skår på ekspansjonshastighet gir arten et høyt invasjonspotensial.</v>
          </cell>
          <cell r="DG1908" t="str">
            <v>Arten vurderes å ha en moderat økologisk effekt, hovedsakelig ved eutrofiering (nitrogenfiksering) i naturlig nitrogenfattige naturtyper. Kvitsteinkløver går i all hovedsak på ulike typer skrotemark og i vei- og åkerkanter. Den går også inn i enkelte mindre påvirkete naturtyper, spesielt havstrandkanter og baserikt grunnlende hovedsakelig i Oslofeltet, der den fortrenger sårbare arter ved eutrofiering (hovedgrunnlaget for risikovurderingen &amp;#39:svært høg&amp;#39:). Til tross for at den en erteplante, ser det ikke ut til at dens nitrogenfiksering påvirker næringsbalansen i mer fuktige og frodige naturtyper hos oss, selv om denne effekten er nevnt i faktaark fra USA (Invasive plant species in Illinois habitats: Sweet Clover). Studier på elvesletter i Alaska antyder at arten kan fasilitere invasjon av andre fremmede arter, muligens gjennom endring av jordbunnsforholdene pga. N-fikseringen (Conn m.fl. 2011) og at den fører til en reduksjon i rekruttering av frøplanter av hjemlige arter (Spellman &amp; Wurtz 2011).</v>
          </cell>
          <cell r="DH1908" t="str">
            <v>&lt;p&gt;Kvitsteinkløver vurderes å ha svært høy risiko i norsk natur: dette skyldes en kombinasjon mellom et stort invasjonspotensial og en moderat høy økologisk effekt knyttet til eutrofiering i naturtyper og fortrengning av sårbare og truete arter i enkelte naturtyper, dvs. først og fremst åpen grunnlendt kalkmark i lavlandet.&lt;/p&gt;</v>
          </cell>
          <cell r="DI1908">
            <v>6</v>
          </cell>
        </row>
        <row r="1909">
          <cell r="B1909" t="str">
            <v>Petasites japonicus giganteus</v>
          </cell>
          <cell r="C1909" t="str">
            <v>F.Schmidt ex Kitam.</v>
          </cell>
          <cell r="D1909" t="str">
            <v>japanpestrot</v>
          </cell>
          <cell r="E1909">
            <v>60726</v>
          </cell>
          <cell r="F1909">
            <v>100766</v>
          </cell>
          <cell r="G1909" t="str">
            <v>ExpertGroups/Karplanter/N</v>
          </cell>
          <cell r="H1909" t="str">
            <v>Karplanter</v>
          </cell>
          <cell r="I1909" t="str">
            <v>Karplanter</v>
          </cell>
          <cell r="J1909" t="str">
            <v>AlienSpecie</v>
          </cell>
          <cell r="N1909">
            <v>4</v>
          </cell>
          <cell r="Q1909">
            <v>3</v>
          </cell>
          <cell r="T1909" t="str">
            <v>SE</v>
          </cell>
          <cell r="U1909">
            <v>5</v>
          </cell>
          <cell r="V1909" t="str">
            <v>4A,3D</v>
          </cell>
          <cell r="AA1909">
            <v>1931</v>
          </cell>
          <cell r="AB1909" t="str">
            <v>terrestrial</v>
          </cell>
          <cell r="AD1909" t="str">
            <v>unknown</v>
          </cell>
          <cell r="AE1909" t="str">
            <v>yes</v>
          </cell>
          <cell r="AF1909" t="str">
            <v>unknown</v>
          </cell>
          <cell r="AG1909">
            <v>1931</v>
          </cell>
          <cell r="AH1909" t="str">
            <v>Ho Bergen: ved Nykronborg skole</v>
          </cell>
          <cell r="AI1909">
            <v>10</v>
          </cell>
          <cell r="AJ1909" t="str">
            <v>V</v>
          </cell>
          <cell r="AL1909">
            <v>1</v>
          </cell>
          <cell r="AM1909" t="str">
            <v>importDirect</v>
          </cell>
          <cell r="AN1909">
            <v>2</v>
          </cell>
          <cell r="AO1909" t="str">
            <v>introductionEscaped,spreadTransportpollution</v>
          </cell>
          <cell r="AP1909" t="str">
            <v>Øs,OsA,He,Te,Va,Ro,Ho,Sf,Mr,St,Nt,No</v>
          </cell>
          <cell r="AQ1909">
            <v>344</v>
          </cell>
          <cell r="AR1909">
            <v>5</v>
          </cell>
          <cell r="AS1909">
            <v>1720</v>
          </cell>
          <cell r="AT1909">
            <v>200000</v>
          </cell>
          <cell r="AU1909">
            <v>5000</v>
          </cell>
          <cell r="AV1909">
            <v>60</v>
          </cell>
          <cell r="AW1909" t="str">
            <v>Ingen kjent effekt</v>
          </cell>
          <cell r="AX1909" t="str">
            <v>Ingen kjent effekt</v>
          </cell>
          <cell r="BC1909" t="str">
            <v>Ingen kjent effekt</v>
          </cell>
          <cell r="BD1909" t="str">
            <v>Ingen kjent effekt</v>
          </cell>
          <cell r="BE1909" t="str">
            <v>no</v>
          </cell>
          <cell r="BF1909" t="str">
            <v>no</v>
          </cell>
          <cell r="BK1909" t="str">
            <v>temperate_boreal:Asia|temperate_nemoral:Asia|subtropic_unspecified:Asia</v>
          </cell>
          <cell r="BM1909" t="str">
            <v>temperate_boreal:Asia|temperate_nemoral:Europe,Asia,NorthAndCentralAmerica|subtropic_unspecified:Asia</v>
          </cell>
          <cell r="BO1909">
            <v>4</v>
          </cell>
          <cell r="BR1909" t="str">
            <v>RedListCategoryLevel</v>
          </cell>
          <cell r="BT1909">
            <v>3</v>
          </cell>
          <cell r="BW1909" t="str">
            <v>SpreadYearlyIncreaseObservations</v>
          </cell>
          <cell r="BX1909">
            <v>245</v>
          </cell>
          <cell r="BY1909">
            <v>1</v>
          </cell>
          <cell r="CB1909" t="str">
            <v>T32,T35,T37-C-3,T40-C-1,V10,T30,T33,T36,V8,V10,V13</v>
          </cell>
          <cell r="CC1909">
            <v>3</v>
          </cell>
          <cell r="CG1909" t="str">
            <v>T30,V8</v>
          </cell>
          <cell r="CH1909">
            <v>2</v>
          </cell>
          <cell r="CL1909" t="str">
            <v>V13-C-1,V10,T30,V8</v>
          </cell>
          <cell r="CM1909">
            <v>1</v>
          </cell>
          <cell r="CQ1909">
            <v>1</v>
          </cell>
          <cell r="CU1909">
            <v>1</v>
          </cell>
          <cell r="CX1909">
            <v>0</v>
          </cell>
          <cell r="CY1909">
            <v>1</v>
          </cell>
          <cell r="DB1909">
            <v>0</v>
          </cell>
          <cell r="DC1909" t="str">
            <v>&lt;p&gt;Japanpestrot &lt;em&gt;Petasites japonicus &lt;/em&gt;subsp. &lt;em&gt;giganteus&lt;/em&gt; er en flerårig, kraftig bygd, ca. 0,5 m høy staude. Den kommer fra Øst-Asia. Arten er funksjonelt særbu og spres utelukkende med biter av jordstengler som følger med redskap, jordmasser o.l. som fraktes rundt av folk.&lt;/p&gt;</v>
          </cell>
          <cell r="DD1909" t="str">
            <v>&lt;p&gt;Arten kan ha vært lengre i landet enn spredningshistorikken antyder (fra 1931). På et herbarieark fra Ho Stord fra 1934 står det: "Stord, nu nærmest som et brydsomt ugress i lærerskolens have: vistnok oprindelig plantet: var der allerede i 1882, har holdt sig der siden." Japanpestrot har siden fått spredte forekomster nord til Troms med hovedvekt av forekomstene på Vestlandet. Arten er ikke dokumentert fra Oppland, Buskerud, Vestfold og Aust-Agder, men dette kan være tilfeldig.&lt;/p&gt;</v>
          </cell>
          <cell r="DE1909" t="str">
            <v>Planten er tatt inn som hageplante og spres via hageutkast. Videre spredning skjer ved jordstengler som følger med forflytning av jordmasser.</v>
          </cell>
          <cell r="DF1909" t="str">
            <v>Invasjonspotensialet er stort, en kombinasjon av lang median levetid og en moderat ekspansjonshastighet. Japanpestrot har hatt en jamn ekspansjon siden 1934, med fokus på Vestlandet (Hordaland til Nordmøre), og det er særlig i disse distriktene den har ekspandert raskere de siste tiårene. Ekspansjonen forventes å fortsette nordover på Trøndelagskysten. Den har noen forekomster nord til Høylandet i Nord-Trøndelag, og til Fauske i Nordland. Arten er kanskje for godt tilpasset et fuktig og kjølig klima (Japan - Sakhalin) til å ha like stort potensiale på Sørlandet og Østlandet.</v>
          </cell>
          <cell r="DG1909" t="str">
            <v>&lt;p&gt;Arten vurders å ha en middels økologisk effekt. Den etablerer seg på kulturmark som ikke er i hevd, i skogkanter, veiskråninger og -grøfter og annen skrotemark, helst på relativt dyp, næringsrik og frisk til fuktig jord. Den går inn i flere fuktige naturtyper der den danner svære bestander som fortrenger alle andre urteaktige planter. Arten kan på få år danne bestander der det tette bladverket totalt fortrenger alle hjemlige arter. Arten er imidlertid avhengig av utkast fra hager.&lt;/p&gt;</v>
          </cell>
          <cell r="DH1909" t="str">
            <v>&lt;p&gt;Japanpestrot vurderes til svært høg økologisk risiko, en kombinasjon av et stort invasjonspotensial og en middels økologisk effekt. Dette er en endring fra forrige vurderingsrunde hvor den ble klassifisert til høg risiko: dette skyldes at arten nå vurderes å også kunne ha en negativ effekt i naturtyper med sårbare arter.&lt;/p&gt;</v>
          </cell>
          <cell r="DI1909">
            <v>2</v>
          </cell>
        </row>
        <row r="1910">
          <cell r="B1910" t="str">
            <v>Petasites hybridus</v>
          </cell>
          <cell r="C1910" t="str">
            <v>(L.) P.Gaertn., B.Mey. &amp; Scherb.</v>
          </cell>
          <cell r="D1910" t="str">
            <v>legepestrot</v>
          </cell>
          <cell r="E1910">
            <v>135247</v>
          </cell>
          <cell r="F1910">
            <v>100764</v>
          </cell>
          <cell r="G1910" t="str">
            <v>ExpertGroups/Karplanter/N</v>
          </cell>
          <cell r="H1910" t="str">
            <v>Karplanter</v>
          </cell>
          <cell r="I1910" t="str">
            <v>Karplanter</v>
          </cell>
          <cell r="J1910" t="str">
            <v>AlienSpecie</v>
          </cell>
          <cell r="N1910">
            <v>4</v>
          </cell>
          <cell r="O1910" t="str">
            <v>V</v>
          </cell>
          <cell r="Q1910">
            <v>4</v>
          </cell>
          <cell r="T1910" t="str">
            <v>SE</v>
          </cell>
          <cell r="U1910">
            <v>5</v>
          </cell>
          <cell r="V1910" t="str">
            <v>4A,4D</v>
          </cell>
          <cell r="X1910">
            <v>4</v>
          </cell>
          <cell r="Y1910">
            <v>4</v>
          </cell>
          <cell r="Z1910">
            <v>2</v>
          </cell>
          <cell r="AA1910" t="str">
            <v>1820-tallet</v>
          </cell>
          <cell r="AB1910" t="str">
            <v>terrestrial</v>
          </cell>
          <cell r="AD1910" t="str">
            <v>origin,unknown</v>
          </cell>
          <cell r="AE1910" t="str">
            <v>yes</v>
          </cell>
          <cell r="AF1910" t="str">
            <v>unknown</v>
          </cell>
          <cell r="AG1910" t="str">
            <v>1820-tallet</v>
          </cell>
          <cell r="AH1910" t="str">
            <v>VI Kristiansand (Blytt 1828, Fægri 1992)</v>
          </cell>
          <cell r="AI1910">
            <v>10</v>
          </cell>
          <cell r="AJ1910" t="str">
            <v>V</v>
          </cell>
          <cell r="AL1910">
            <v>3</v>
          </cell>
          <cell r="AM1910" t="str">
            <v>importDirect,importTransportpollution</v>
          </cell>
          <cell r="AN1910">
            <v>3</v>
          </cell>
          <cell r="AO1910" t="str">
            <v>introductionEscaped,introductionTransportpollution,spreadTransportpollution</v>
          </cell>
          <cell r="AP1910" t="str">
            <v>Øs,OsA,He,Op,Bu,Ve,Te,Aa,Va,Ho,Sf,Mr,St,Nt,No,Tr</v>
          </cell>
          <cell r="AQ1910">
            <v>600</v>
          </cell>
          <cell r="AR1910">
            <v>6</v>
          </cell>
          <cell r="AS1910">
            <v>3600</v>
          </cell>
          <cell r="AT1910">
            <v>330000</v>
          </cell>
          <cell r="AU1910">
            <v>10800</v>
          </cell>
          <cell r="AV1910">
            <v>60</v>
          </cell>
          <cell r="AW1910" t="str">
            <v>Ingen kjent effekt</v>
          </cell>
          <cell r="AX1910" t="str">
            <v>Ingen kjent effekt</v>
          </cell>
          <cell r="BC1910" t="str">
            <v>Ingen kjent effekt</v>
          </cell>
          <cell r="BD1910" t="str">
            <v>Ingen kjent effekt</v>
          </cell>
          <cell r="BE1910" t="str">
            <v>no</v>
          </cell>
          <cell r="BF1910" t="str">
            <v>no</v>
          </cell>
          <cell r="BK1910" t="str">
            <v>temperate_nemoral:Europe,Asia|subtropic_mediterranean:Europe,Asia</v>
          </cell>
          <cell r="BM1910" t="str">
            <v>temperate_boreal:Europe|temperate_nemoral:Europe,Asia,NorthAndCentralAmerica|subtropic_mediterranean:Europe,Asia</v>
          </cell>
          <cell r="BO1910">
            <v>4</v>
          </cell>
          <cell r="BR1910" t="str">
            <v>RedListCategoryLevel</v>
          </cell>
          <cell r="BT1910">
            <v>3</v>
          </cell>
          <cell r="BV1910" t="str">
            <v>X</v>
          </cell>
          <cell r="BW1910" t="str">
            <v>SpreadYearlyIncreaseObservations</v>
          </cell>
          <cell r="BX1910" t="str">
            <v>173,7</v>
          </cell>
          <cell r="BY1910">
            <v>1</v>
          </cell>
          <cell r="CB1910" t="str">
            <v>T35,T40,T41-C-1,T4,T32,V10,V13,V13,T43,V8</v>
          </cell>
          <cell r="CC1910">
            <v>4</v>
          </cell>
          <cell r="CG1910" t="str">
            <v>V10,V8</v>
          </cell>
          <cell r="CH1910">
            <v>2</v>
          </cell>
          <cell r="CL1910" t="str">
            <v>V10,T32,V13,V8</v>
          </cell>
          <cell r="CM1910">
            <v>1</v>
          </cell>
          <cell r="CQ1910">
            <v>1</v>
          </cell>
          <cell r="CT1910" t="str">
            <v>T4,T32</v>
          </cell>
          <cell r="CU1910">
            <v>1</v>
          </cell>
          <cell r="CX1910">
            <v>0</v>
          </cell>
          <cell r="CY1910">
            <v>1</v>
          </cell>
          <cell r="DB1910">
            <v>0</v>
          </cell>
          <cell r="DC1910" t="str">
            <v>&lt;p&gt;Legepestrot &lt;em&gt;Petasites hybridus&lt;/em&gt; er en flerårig, grovbygd, vel halv meter høy urt (staude) med ekstremt effektiv klonal vekst med jordstengler. Det er ikke kjent at legepestrot produserer frø i Nord-Europa. Planten har dessuten enkjønnete blomster og alle blomstene hos ett individ er av samme kjønn (særbu). Arten kommer fra Mellom- og Sør-Europa og Vest-Asia. Den er etablert i fuktige enger og våtmark inkludert grøfter.&lt;/p&gt;</v>
          </cell>
          <cell r="DD1910" t="str">
            <v>&lt;p&gt;Arten ble først påvist ved VA Kristiansand i 1820-årene (Blytt 1828, Fægri 1992), dernest i Te Skien (1830-tallet) og Bu Lier (1840-tallet, på et sted hvor den fortsatt sto i 2016). Arten forekommer nå spredt til Troms med hovedvekt på kysten. Bestandene er meget langvarige. Forekomsten på Stoppen i Bu Lier som ble oppdaget i 1844, eksisterer fremdeles til tross for nedbygging til boligfelt på 2000-tallet. Arten er nesten umulig å utrydde der den er kommet inn.&lt;/p&gt;</v>
          </cell>
          <cell r="DE1910" t="str">
            <v>Legepestrot&lt;i&gt; &lt;/i&gt;antas å ha vært dyrket som medisinplante siden middelalderen (Fægri 1992), men det er svært tvilsomt om noen norske bestander skriver seg fra den tiden. Planten setter visstnok ikke frø i Norge. Spredningen skjer utelukkende med biter av jordstengler som følger med redskap, jordmasser m.m. som fraktes rundt av folk. Store forekomster i Trondheim skriver seg fra materiale som fulgte med importerte frukttrær fra Tyskland i 1882.</v>
          </cell>
          <cell r="DF1910" t="str">
            <v>&lt;p&gt;Invasjonspotensialet er stort, med usikkerhet til moderat. Dette er en kombinasjon av lang median levetid og en moderat (med usikkerhet til begrenset) ekspansjonshastighet. &lt;br/&gt;&lt;/p&gt;</v>
          </cell>
          <cell r="DG1910" t="str">
            <v>Arten har en stor negativ økologisk effekt. Den etablerer seg helst på relativt dyp, næringsrik og frisk til fuktig jord. Den invaderer innmark som ikke lenger er i hevd, skogkanter, bekkedaler, veikanter og annen skrotemark. Når planten først er kommet inn, er den etablert til den blir fysisk utryddet ved ett eller annet inngrep, og dette krever stor innsats. Arten invaderer fuktige enger og skogkanter og fortrenger alle andre urter den vokser seg over. Dette gjelder også sårbare arter i flommark og flommarkskog.</v>
          </cell>
          <cell r="DH1910" t="str">
            <v>&lt;p&gt;Legepestrot vurderes til svært høg økologisk risiko, et resultat av et høgt (til moderat) invasjonspotensial kombinert med en stor negativ økologisk effekt. Dette er en strengere vurdering enn sist da den ble vurdert til høg økologisk risiko. En rekke nye funn som har avdekket negativ effekt i flommark og flommarkskog, underbygger dette.&lt;/p&gt;</v>
          </cell>
          <cell r="DI1910">
            <v>4</v>
          </cell>
        </row>
        <row r="1911">
          <cell r="B1911" t="str">
            <v>Phedimus spurius</v>
          </cell>
          <cell r="C1911" t="str">
            <v>(M.Bieb.) 't Hart</v>
          </cell>
          <cell r="D1911" t="str">
            <v>gravbergknapp</v>
          </cell>
          <cell r="E1911">
            <v>135286</v>
          </cell>
          <cell r="F1911">
            <v>103590</v>
          </cell>
          <cell r="G1911" t="str">
            <v>ExpertGroups/Karplanter/N</v>
          </cell>
          <cell r="H1911" t="str">
            <v>Karplanter</v>
          </cell>
          <cell r="I1911" t="str">
            <v>Karplanter</v>
          </cell>
          <cell r="J1911" t="str">
            <v>AlienSpecie</v>
          </cell>
          <cell r="N1911">
            <v>4</v>
          </cell>
          <cell r="Q1911">
            <v>4</v>
          </cell>
          <cell r="T1911" t="str">
            <v>SE</v>
          </cell>
          <cell r="U1911">
            <v>5</v>
          </cell>
          <cell r="V1911" t="str">
            <v>4A,4D</v>
          </cell>
          <cell r="X1911">
            <v>5</v>
          </cell>
          <cell r="Y1911">
            <v>4</v>
          </cell>
          <cell r="Z1911">
            <v>3</v>
          </cell>
          <cell r="AA1911">
            <v>1823</v>
          </cell>
          <cell r="AB1911" t="str">
            <v>terrestrial</v>
          </cell>
          <cell r="AD1911" t="str">
            <v>unknown</v>
          </cell>
          <cell r="AE1911" t="str">
            <v>yes</v>
          </cell>
          <cell r="AF1911" t="str">
            <v>unknown</v>
          </cell>
          <cell r="AG1911">
            <v>1876</v>
          </cell>
          <cell r="AH1911" t="str">
            <v>Oslo: Skarpsno</v>
          </cell>
          <cell r="AI1911">
            <v>10</v>
          </cell>
          <cell r="AJ1911" t="str">
            <v>V</v>
          </cell>
          <cell r="AK1911" t="str">
            <v>V</v>
          </cell>
          <cell r="AL1911">
            <v>2</v>
          </cell>
          <cell r="AM1911" t="str">
            <v>importDirect</v>
          </cell>
          <cell r="AN1911">
            <v>4</v>
          </cell>
          <cell r="AO1911" t="str">
            <v>introductionEscaped,spreadNaturalDispersal</v>
          </cell>
          <cell r="AP1911" t="str">
            <v>Øs,OsA,He,Op,Bu,Ve,Te,Aa,Va,Ro,Ho,Sf,Mr,St,Nt,No</v>
          </cell>
          <cell r="AQ1911">
            <v>1600</v>
          </cell>
          <cell r="AR1911">
            <v>10</v>
          </cell>
          <cell r="AS1911">
            <v>16000</v>
          </cell>
          <cell r="AT1911">
            <v>250000</v>
          </cell>
          <cell r="AU1911">
            <v>32000</v>
          </cell>
          <cell r="AV1911">
            <v>40</v>
          </cell>
          <cell r="AW1911" t="str">
            <v>Ingen kjent effekt</v>
          </cell>
          <cell r="AX1911" t="str">
            <v>Ingen kjent effekt</v>
          </cell>
          <cell r="BC1911" t="str">
            <v>Ingen kjent effekt</v>
          </cell>
          <cell r="BD1911" t="str">
            <v>Ingen kjent effekt</v>
          </cell>
          <cell r="BE1911" t="str">
            <v>no</v>
          </cell>
          <cell r="BF1911" t="str">
            <v>no</v>
          </cell>
          <cell r="BK1911" t="str">
            <v>temperate_nemoral:Europe,Asia</v>
          </cell>
          <cell r="BM1911" t="str">
            <v>temperate_boreal:Europe|temperate_nemoral:Europe,Asia,NorthAndCentralAmerica</v>
          </cell>
          <cell r="BO1911">
            <v>4</v>
          </cell>
          <cell r="BR1911" t="str">
            <v>RedListCategoryLevel</v>
          </cell>
          <cell r="BT1911">
            <v>3</v>
          </cell>
          <cell r="BW1911" t="str">
            <v>SpreadYearlyIncreaseObservations</v>
          </cell>
          <cell r="BX1911">
            <v>332</v>
          </cell>
          <cell r="BY1911">
            <v>1</v>
          </cell>
          <cell r="CB1911" t="str">
            <v>T32,T32-C-13,T32-C-15,T32-C-17,T1,T2</v>
          </cell>
          <cell r="CC1911">
            <v>4</v>
          </cell>
          <cell r="CF1911" t="str">
            <v>Phleum phleoides,Veronica spicata</v>
          </cell>
          <cell r="CG1911" t="str">
            <v>T32</v>
          </cell>
          <cell r="CH1911">
            <v>2</v>
          </cell>
          <cell r="CK1911" t="str">
            <v>Saxifraga osloënsis,Silene nutans</v>
          </cell>
          <cell r="CL1911" t="str">
            <v>T1,T2,T32,T32,T32</v>
          </cell>
          <cell r="CM1911">
            <v>3</v>
          </cell>
          <cell r="CP1911" t="str">
            <v>Åpen grunnlendt kalkmark i boreonemoral sone,Slåtteeng,Åpen grunnlendt kalkmark i boreonemoral sone</v>
          </cell>
          <cell r="CQ1911">
            <v>1</v>
          </cell>
          <cell r="CT1911" t="str">
            <v>T32-C-13,T32-C-15,T32-C-17,T1,T2</v>
          </cell>
          <cell r="CU1911">
            <v>1</v>
          </cell>
          <cell r="CX1911">
            <v>0</v>
          </cell>
          <cell r="CY1911">
            <v>1</v>
          </cell>
          <cell r="DB1911">
            <v>0</v>
          </cell>
          <cell r="DC1911" t="str">
            <v>Gravbergknapp &lt;em&gt;Phedimus spurius &lt;/em&gt;er en flerårig sukkulent plante fra Kaukasus. Den har frøformering, men hoveddelen av formeringen skjer ved avrevne skuddbiter som rotslår. Den tåler salte havvinder og sterk sol og har derfor med hell blitt plantet på hyttetomter i kystnære områder. Gravbergknapp er kraftig underrepresentert i våre herbarier. Arten er sukkulent og vanskelig å presse (resultatet blir ofte uhyggelig stygt). I kyststrøk ser man den "overalt", men få samler inn herbariebelegg. Artsobservasjoner har imidlertid bidratt til en kraftig økning i funn de siste årene.</v>
          </cell>
          <cell r="DD1911" t="str">
            <v>&lt;p&gt;Gravbergknapp er innført som hageplante (trolig). Første sikre lokalitet for etablerte bestand i naturen er fra 1876 på strandbergene ved Skarpsno i Oslo, og arten dukket raskt opp i andre byer sørpå: VA Kristiansand 1880, Te Porsgrunn: Brevik 1883, Vf Larvik 1888, AA Arendal 1889 osv. Arten har hatt en jevn økning med fordobling av antall kjente forekomster ca. hvert 25. år, men etter 1975 har økningen blitt sterkere. Den er nå kjent fra nesten alle fylker nord til Nord-Trøndelag (og med ett strøfunn i Nordland) og med totalt 490 dokumenterte forekomster: i virkeligheten er det kanskje 8-10 ganger så mange. Spredningen ut i naturen har vært størst i kystnære strøk, og gravbergknapp er samlet inn fra strandberg og knauser i Østfold, Oslo og Akershus, Buskerud, Vestfold, Telemark, Aust-Agder, Vest-Agder og Hordaland.&lt;/p&gt;</v>
          </cell>
          <cell r="DE1911" t="str">
            <v>Første gang arten ble dokumentert som forvillet i Norge er fra Botanisk hage på Tøyen i Oslo i 1823. Den formerer seg med frø og også med løsrevne skuddbiter som kan fraktes med dyr eller annet. Arten er lett å dyrke, og hyttefolk har gitt den til hverandre. For noen år siden ble individer observert på de små Nakkebærholmene i Viernbukta på Brønnøya i Ak Asker, der det aldri har vært bebyggelse. Arten må ha blitt ført dit med skuddbiter med havstrømmer i brakkvann. Den kan trolig også spres i ferskvann. Den er observert av dykkere voksende permanent neddykket på bunnen i Steinsfjorden i Bu Hole eller Ringerike (B. Rørslett, pers. observ.), et noe aparte voksested for en berg- og tørrbakkeart.</v>
          </cell>
          <cell r="DF1911" t="str">
            <v>Gravbergknapp har et stort invasjonspotensial på grunn av maksimum median levetid i landet og moderat ekspansjonshastighet. Arten har omtrent nådd sitt potensielle utbredelseområde, men fortsatt med stort potensial for fortetning.</v>
          </cell>
          <cell r="DG1911" t="str">
            <v>&lt;p&gt;Arten har en stor negativ økologisk effekt. Den etablerer seg godt på strandberg, åpen grunnlendt mark (kalkrik så vel som kalkfattig) og på lysåpne andre habitater som slåttemark. Ved bekjempelse av fremmede arter i Oslo kommune er man blitt oppmerksom på at den finnes i nesten alle naturreservater, på alle kalkrike øyer, på knauser og strandberg. Sannsynligvis er også antallet forekomster i nærheten av hytter og hus i kystnære strøk mye større enn vi kjenner til. Gravbergknapp sprer seg raskt vegetativt og fortrenger andre arter på strandberg, knauser og åpen grunnlendt mark. Bladene visner ikke ned og skygger derved for andre arters frøplanter. På Hovedøya (åpen grunnlendt kalkmark) var det mindre av rødlisteartene aksveronika &lt;em&gt;Veronica spicata&lt;/em&gt;, nikkesmelle &lt;em&gt;Silene nutans&lt;/em&gt;, smaltimotei &lt;em&gt;Phleum phleoides &lt;/em&gt;(selv om det blir et høyt gress!) m.fl. arter i ruter hvor gravbergknapp dominerte (Bjureke 2009) sammenlignet med ruter hvor den manglet. Arten kunne dekke opp til 100 % av forsøksruter. Gravbergknapp er dokumentert i spredning på bergknauser med rødlistearten oslosildre&lt;em&gt; Saxifraga oslo&amp;#235:nsis&lt;/em&gt;. Den er observert på slåttemark, og påvirkes ikke negativt av slått: snarere motsatt, planten er lav og vokser under skjæreflaten. Gravbergknapp må sees på som særlig problematisk i områder med grunnlendt kalkmark, spesielt i Oslofeltet fra Oslo sør til Grenland. I andre områder er den trolig noe mindre problematisk, men fortsatt invasiv og fortrengende.&lt;br/&gt;&lt;/p&gt;&lt;p&gt;Ved undersøkelse på Hovedøya (Bjureke 2009) på oppdrag av Fylkesmannen i Oslo og Akershus ble fem ulike metoder for bekjempelse testet på gravbergknapp. Gravbergknapp hadde opp til 100 % dekningsgrad. Etter manuell bekjempelse kom aksveronika tilbake. På arealer med behandling med ugrasmidlet Tomahawk kom smaltimotei tilbake.&lt;/p&gt;</v>
          </cell>
          <cell r="DH1911" t="str">
            <v>&lt;p&gt;Gravbergknapp vurderes til svært høg økologisk risiko på grunn av kombinasjonen mellom et stort invasjonspotensial og en stor negativ økologisk effekt.&lt;/p&gt;&lt;p&gt;Risikovurderingen gjelder arten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kultivarene _x0018_ Fuldaglut_x0019_ , _x0019_ Scorbuser Blut_x0019_  og _x0019_ Purpurteppich_x0019_ . Navnene er akseptert av Royal Horticultural Society (se http://apps.rhs.org.uk/horticulturaldatabase/HortGenera.asp). Vi finner lite relevant informasjon om kultivarene. Det er ikke noe som skulle tilsi at disse skulle utgjøre en annen risiko enn arten. Vi har ikke undersøkt i hvilken grad andre kultivarer av &lt;i&gt;Phedimus spurius &lt;/i&gt;har dokumenterte egenskaper som vil kunne påvirke invasjonspotensialet og/eller økologisk effekt slik at man kunne forvente en annen risiko enn den som gis i den generelle vurderingen av arten.&lt;/p&gt;</v>
          </cell>
          <cell r="DI1911">
            <v>2</v>
          </cell>
        </row>
        <row r="1912">
          <cell r="B1912" t="str">
            <v>Primula elatior elatior</v>
          </cell>
          <cell r="D1912" t="str">
            <v>lundnøkleblom</v>
          </cell>
          <cell r="E1912">
            <v>61833</v>
          </cell>
          <cell r="F1912">
            <v>101873</v>
          </cell>
          <cell r="G1912" t="str">
            <v>ExpertGroups/Karplanter/N</v>
          </cell>
          <cell r="H1912" t="str">
            <v>Karplanter</v>
          </cell>
          <cell r="I1912" t="str">
            <v>Karplanter</v>
          </cell>
          <cell r="J1912" t="str">
            <v>AlienSpecie</v>
          </cell>
          <cell r="N1912">
            <v>4</v>
          </cell>
          <cell r="Q1912">
            <v>3</v>
          </cell>
          <cell r="T1912" t="str">
            <v>SE</v>
          </cell>
          <cell r="U1912">
            <v>5</v>
          </cell>
          <cell r="V1912" t="str">
            <v>4AB,3H</v>
          </cell>
          <cell r="AA1912">
            <v>1883</v>
          </cell>
          <cell r="AB1912" t="str">
            <v>terrestrial</v>
          </cell>
          <cell r="AD1912" t="str">
            <v>unknown</v>
          </cell>
          <cell r="AE1912" t="str">
            <v>yes</v>
          </cell>
          <cell r="AF1912" t="str">
            <v>unknown</v>
          </cell>
          <cell r="AG1912">
            <v>1883</v>
          </cell>
          <cell r="AH1912" t="str">
            <v>Vf Tjøme: Hamna</v>
          </cell>
          <cell r="AI1912">
            <v>5</v>
          </cell>
          <cell r="AJ1912" t="str">
            <v>V</v>
          </cell>
          <cell r="AL1912">
            <v>2</v>
          </cell>
          <cell r="AM1912" t="str">
            <v>importDirect</v>
          </cell>
          <cell r="AN1912">
            <v>3</v>
          </cell>
          <cell r="AO1912" t="str">
            <v>introductionEscaped,spreadNaturalDispersal</v>
          </cell>
          <cell r="AP1912" t="str">
            <v>Øs,OsA,He,Op,Bu,Ve,Te,Va,Ho,Mr,St,Nt,No,Tr,Fi</v>
          </cell>
          <cell r="AQ1912">
            <v>2000</v>
          </cell>
          <cell r="AR1912">
            <v>6</v>
          </cell>
          <cell r="AS1912">
            <v>12000</v>
          </cell>
          <cell r="AT1912">
            <v>300000</v>
          </cell>
          <cell r="AU1912">
            <v>24000</v>
          </cell>
          <cell r="AV1912">
            <v>70</v>
          </cell>
          <cell r="AW1912" t="str">
            <v>Ingen kjent effekt</v>
          </cell>
          <cell r="AX1912" t="str">
            <v>Ingen kjent effekt</v>
          </cell>
          <cell r="BC1912" t="str">
            <v>Ingen kjent effekt</v>
          </cell>
          <cell r="BD1912" t="str">
            <v>Ingen kjent effekt</v>
          </cell>
          <cell r="BE1912" t="str">
            <v>no</v>
          </cell>
          <cell r="BF1912" t="str">
            <v>no</v>
          </cell>
          <cell r="BK1912" t="str">
            <v>temperate_nemoral:Europe|subtropic_mediterranean:Europe</v>
          </cell>
          <cell r="BM1912" t="str">
            <v>temperate_boreal:Europe|temperate_nemoral:Europe|subtropic_mediterranean:Europe</v>
          </cell>
          <cell r="BO1912">
            <v>4</v>
          </cell>
          <cell r="BR1912" t="str">
            <v>RedListCategoryLevel</v>
          </cell>
          <cell r="BT1912">
            <v>4</v>
          </cell>
          <cell r="BW1912" t="str">
            <v>SpreadYearlyIncreaseObservations</v>
          </cell>
          <cell r="BX1912">
            <v>854</v>
          </cell>
          <cell r="BY1912">
            <v>1</v>
          </cell>
          <cell r="CB1912" t="str">
            <v>T4,T35,T32,T43,T21-C-3,T31,T40,T41</v>
          </cell>
          <cell r="CC1912">
            <v>1</v>
          </cell>
          <cell r="CH1912">
            <v>1</v>
          </cell>
          <cell r="CM1912">
            <v>1</v>
          </cell>
          <cell r="CQ1912">
            <v>1</v>
          </cell>
          <cell r="CU1912">
            <v>3</v>
          </cell>
          <cell r="CX1912">
            <v>2</v>
          </cell>
          <cell r="CY1912">
            <v>1</v>
          </cell>
          <cell r="DB1912">
            <v>0</v>
          </cell>
          <cell r="DC1912" t="str">
            <v>Lundnøkleblom &lt;em&gt;Primula elatior &lt;/em&gt;subsp. &lt;em&gt;elatior&lt;/em&gt; er en flerårig urt fra Sør- og Mellom-Europa nord til Sør-Skandinavia. Arten har frøformering. Den har dimorfe blomster og er sjølinkompatibel, dvs. at det trengs planter med ulike blomstertyper for å sikre formering.</v>
          </cell>
          <cell r="DD1912" t="str">
            <v>&lt;p&gt;Lundnøkleblom ble først funnet i Vf Tjøme: Hamna i 1883, men fra 1885 med begynnende sterk ekspansjon i ST Trondheim og noen år sener ei ST Midtre Gauldal. Det første funnet i Nordland er fra Brønnøy i 1920, og planten er etablert helt til Fi Sør-Varanger fra 1949. Det geografiske etableringsmønsteret er merkelig og uforklart. Arten er nemoral i Mellom-Europa og Sør-Skandinavia og skulle forventes å være best tilpasset edellauvskogsområdene på søndre Østlandet, Sørlandet, og søndre Vestlandet. Her har den knapt slått til, men heller inntatt Trøndelag og Nord-Norge der den nå er stabil nord til Fi Hammerfest: Hammerfest by, Måsøy: Havøysund og Lebesby: Kjøllefjord, alle stedene med frø-reproduksjon.&lt;/p&gt;</v>
          </cell>
          <cell r="DE1912" t="str">
            <v>Planten ble innført som hageplante, trolig etter midten av 1800-tallet, og begynte å spre seg i 1880-åra. Den har meget effektiv frøreproduksjon. Frøene sitter i kapsler som sitter på stive stengler og åpner seg i toppen. Frøene blir slynget ut ballistisk, men dette gir bare svært lokal spredning som for eksempel primærspredninger ut fra hager. Spredning med ulike transportmidler er trolig opphav til langdistansespredning.</v>
          </cell>
          <cell r="DF1912" t="str">
            <v>Invasjonspotensialet er stort, med maksimum skår på både median levetid og ekspansjonshastighet. Spredningshistorikken tyder på en en svært lang lag-fase (1883-1980) og en eksplosiv utvikling etterpå, men dette stemmer trolig ikke. Arten var trolig i rask spredning mye tidligere, men ble ikke samlet eller notert på grunn av manglende interesse for forvillete hageplanter. Den blomstrer dessuten tidlig i sesongen, lenge før botanikere kommer seg ut, og er stort sett nedvisnet i den normale feltsesongen. Arten var for eksempel vanlig over hele Tromsø by og omegn på 1970-tallet, men ble først dokumentert på 1980-tallet.</v>
          </cell>
          <cell r="DG1912" t="str">
            <v>Arten har en middels økologisk effekt, som følge av introgressiv hybridisering med de hjemlige artene kusymre &lt;i&gt;Primula vulgaris &lt;/i&gt;og marianøkleblom &lt;i&gt;P. veris&lt;/i&gt;. Hybriden med den førstnevnte er påvist i naturen flere steder i Norge, men især i Ro Sola og ST Ørland, på skjellsand og på og nær sanddyner. Hybriden med den sistnevnte antydes ved intermediære former i herbariesamlingene. Hybriden med kusymre er rapportert med like god pollen- og frøsetting som foreldrene og med omfattende tilbakekrysning: hybriden med marianøkleblom er rapportert som noe mindre fertil, men fortsatt med tilbakekrysninger (se Stace et al. 2015 og flere arbeider sitert der).&lt;br/&gt;Lundnøkleblom forekommer i enorme mengder som forvillet, trolig med hundretusen(er) av individer i Tromsø by alene, men den inntar i hovedsak forstyrret eller konstruert mark, blomster tidlig og visner ned. Det er lite trolig at den har noen fortrengningseffekt av betydning.</v>
          </cell>
          <cell r="DH1912" t="str">
            <v>&lt;p&gt;Lundnøkleblom vurderes til svært høg økologisk risiko, på grunn kombinasjonen mellom et stort invasjonspotensial og en middels økologisk effekt knyttet til introgressiv hybridisering med kusymre og marianøkleblom. Dette er en mye strengere vurdering enn ved forrige runde i 2012 da arten (og ikke underartene) ble vurdert til potensielt høg risiko. Endringen skyldes god dokumentasjon for introgressiv hybridisering fra De britiske øyer (Stace et al. 2015) og at de norske hybridene stort sett bare er funnet fra 2012 og utover, dvs. etter at forrige vurdering ble foretatt.&lt;/p&gt;</v>
          </cell>
          <cell r="DI1912">
            <v>1</v>
          </cell>
        </row>
        <row r="1913">
          <cell r="B1913" t="str">
            <v>Reynoutria sachalinensis</v>
          </cell>
          <cell r="C1913" t="str">
            <v>(F.Schmidt) Nakai</v>
          </cell>
          <cell r="D1913" t="str">
            <v>kjempeslirekne</v>
          </cell>
          <cell r="E1913">
            <v>136763</v>
          </cell>
          <cell r="F1913">
            <v>129595</v>
          </cell>
          <cell r="G1913" t="str">
            <v>ExpertGroups/Karplanter/N</v>
          </cell>
          <cell r="H1913" t="str">
            <v>Karplanter</v>
          </cell>
          <cell r="I1913" t="str">
            <v>Karplanter</v>
          </cell>
          <cell r="J1913" t="str">
            <v>AlienSpecie</v>
          </cell>
          <cell r="N1913">
            <v>4</v>
          </cell>
          <cell r="Q1913">
            <v>4</v>
          </cell>
          <cell r="T1913" t="str">
            <v>SE</v>
          </cell>
          <cell r="U1913">
            <v>5</v>
          </cell>
          <cell r="V1913" t="str">
            <v>4AB,4DE</v>
          </cell>
          <cell r="X1913">
            <v>5</v>
          </cell>
          <cell r="Y1913">
            <v>4</v>
          </cell>
          <cell r="Z1913">
            <v>3</v>
          </cell>
          <cell r="AA1913">
            <v>1935</v>
          </cell>
          <cell r="AB1913" t="str">
            <v>terrestrial</v>
          </cell>
          <cell r="AD1913" t="str">
            <v>unknown</v>
          </cell>
          <cell r="AE1913" t="str">
            <v>yes</v>
          </cell>
          <cell r="AF1913" t="str">
            <v>yes</v>
          </cell>
          <cell r="AG1913">
            <v>1935</v>
          </cell>
          <cell r="AH1913" t="str">
            <v>Te Porsgrunn: Elverhøi</v>
          </cell>
          <cell r="AI1913">
            <v>10</v>
          </cell>
          <cell r="AJ1913" t="str">
            <v>V</v>
          </cell>
          <cell r="AL1913">
            <v>1</v>
          </cell>
          <cell r="AM1913" t="str">
            <v>importDirect</v>
          </cell>
          <cell r="AN1913">
            <v>4</v>
          </cell>
          <cell r="AO1913" t="str">
            <v>introductionEscaped,spreadTransportpollution,spreadStowaway</v>
          </cell>
          <cell r="AP1913" t="str">
            <v>Øs,OsA,Bu,Ve,Te,Aa,Va,Ro,Ho,Sf,Mr,St,Nt,No,Tr</v>
          </cell>
          <cell r="AQ1913">
            <v>560</v>
          </cell>
          <cell r="AR1913">
            <v>7</v>
          </cell>
          <cell r="AS1913">
            <v>3920</v>
          </cell>
          <cell r="AT1913">
            <v>242000</v>
          </cell>
          <cell r="AU1913">
            <v>8000</v>
          </cell>
          <cell r="AV1913">
            <v>60</v>
          </cell>
          <cell r="AW1913" t="str">
            <v>Ingen kjent effekt</v>
          </cell>
          <cell r="AX1913" t="str">
            <v>Ingen kjent effekt</v>
          </cell>
          <cell r="BC1913" t="str">
            <v>Ingen kjent effekt</v>
          </cell>
          <cell r="BD1913" t="str">
            <v>Ingen kjent effekt</v>
          </cell>
          <cell r="BE1913" t="str">
            <v>no</v>
          </cell>
          <cell r="BF1913" t="str">
            <v>no</v>
          </cell>
          <cell r="BK1913" t="str">
            <v>temperate_boreal:Asia|temperate_nemoral:Asia</v>
          </cell>
          <cell r="BM1913" t="str">
            <v>temperate_boreal:Europe,Asia,NorthAndCentralAmerica|temperate_nemoral:Europe,Asia,Oceania,NorthAndCentralAmerica</v>
          </cell>
          <cell r="BO1913">
            <v>4</v>
          </cell>
          <cell r="BR1913" t="str">
            <v>RedListCategoryLevel</v>
          </cell>
          <cell r="BT1913">
            <v>4</v>
          </cell>
          <cell r="BW1913" t="str">
            <v>SpreadYearlyIncreaseObservations</v>
          </cell>
          <cell r="BX1913">
            <v>589</v>
          </cell>
          <cell r="BY1913">
            <v>1</v>
          </cell>
          <cell r="CB1913" t="str">
            <v>T4,T4,T32,T18,T30,T35,T37,T42-C-1,T43-C-1,T40,T30-C-4</v>
          </cell>
          <cell r="CC1913">
            <v>4</v>
          </cell>
          <cell r="CG1913" t="str">
            <v>T18,T18,T30,T30</v>
          </cell>
          <cell r="CH1913">
            <v>4</v>
          </cell>
          <cell r="CL1913" t="str">
            <v>T32,T32,T18,T18,T30,T30,T4,T4</v>
          </cell>
          <cell r="CM1913">
            <v>1</v>
          </cell>
          <cell r="CQ1913">
            <v>1</v>
          </cell>
          <cell r="CT1913" t="str">
            <v>T4,T4,T32,T18,T30,T40</v>
          </cell>
          <cell r="CU1913">
            <v>1</v>
          </cell>
          <cell r="CX1913">
            <v>0</v>
          </cell>
          <cell r="CY1913">
            <v>1</v>
          </cell>
          <cell r="DB1913">
            <v>0</v>
          </cell>
          <cell r="DC1913" t="str">
            <v>Kjempeslirekne &lt;em&gt;Reynoutria sachalinensis&lt;/em&gt; (tidligere &lt;em&gt;Fallopia sachalinensis&lt;/em&gt;) er en flerårig, 3 m høy urt (staude). Den har potensielt frøformering, men det er usikkert om den formerer seg med frø i Norge. Den har særdeles effektiv klonal vekst med jordstengler. Se Fremstad &amp; Elven (1997) for referanser til mange utenlandske undersøkelser av arten.</v>
          </cell>
          <cell r="DD1913" t="str">
            <v>&lt;p&gt;Kontroll av foto i Artsobservasjoner viser at 19 av 53 bilder angitt som kjempeslirekne, er hybridslirekne, Ett av bildene er parkslirekne og to av bildene var ikke identifiserbare til art. Alle observasjoner av kjempeslirekne som ikke kan kontrolleres, er derfor eksludert fra vurderingen.&lt;/p&gt;&lt;p&gt;Det første belegget av kjempeslirekne er fra 1935 i Te Porsgrunn: fra de neste knappe 50 årene er det svært begrenset med funn. Etter 1980 har imidlertid etableringen skutt fart, og arten er nå registrert spredt i kyst- og lavlandsområder fra Østfold til Troms. Arten er vanligst på søndre Østlandet og i Midt-Norge, særlig rundt Trondheimsfjorden.&lt;/p&gt;</v>
          </cell>
          <cell r="DE1913" t="str">
            <v>Kjempeslirekne kom til landet som prydplante muligens tidlig på 1900-tallet. Arten spres særlig med fragmenter av jordstengler som fraktes med jordmasser og kastes ut fra hager.</v>
          </cell>
          <cell r="DF1913" t="str">
            <v>Arten har et stort invasjonspotensial: den skårer maksimum på både median levetid og ekspansjonshastighet. Kjempeslirekne forventes å etablere seg flere steder i fremtiden, særlig i kystnære områder. Arten er svært robust og kan på få år danne over 3 m høye, tette og omfattende bestander. Den er også svært vanskelig å bli kvitt den der den har etablert seg.</v>
          </cell>
          <cell r="DG1913" t="str">
            <v>Arten har store negative økologiske effekter. Kjempeslirekne vokser i hovedsak på sterkt kulturpåvirkete eller kulturbetingete steder: avfallshauger, næringsarealer og annen skrotemark, veikanter, ved rasteplasser, i overlatt eng og gressmark, i skråninger mellom veier og bekkefar, langs grøfter, i overgangen mellom innmark og skog osv., men inntar også kanten av skogbestander bl.a. i naturreservater med sjeldne/sårbare arter, og flommark med og uten skog. Planten er også rapportert fra tørt berg. Den vokser best på dypere, næringsrik jord, men kan stå skrint, særlig på skrotemark. Kjempeslirekne er svært ekspansiv, tar mye plass, skygger ut alle andre arter, produserer store mengder strøfall, og trenger ut all undervegetasjon som binder substratet. Den fører dermed til total endring av naturtypen der den invaderer, og dessuten til at jordbunnen blir erosjonsutsatt, spesielt langs vassdrag. Kjempeslirekne har bedre evne til å trenge inn i relativt lite påvirket vegetasjon enn sine to slektninger parkslirekne og hybridslirekne. Arten har også allelopatiske effekter på arter som vokser i nærheten (Vrchotov&amp;#225: 2008).</v>
          </cell>
          <cell r="DH1913" t="str">
            <v>&lt;p&gt;Kjempeslirekne vurderes til svært høg økologisk risiko, et resultat av et stort invasjonspotensial og store negative økologiske effekter.&lt;/p&gt;</v>
          </cell>
          <cell r="DI1913">
            <v>6</v>
          </cell>
        </row>
        <row r="1914">
          <cell r="B1914" t="str">
            <v>Sambucus racemosa</v>
          </cell>
          <cell r="C1914" t="str">
            <v>L.</v>
          </cell>
          <cell r="D1914" t="str">
            <v>rødhyll</v>
          </cell>
          <cell r="E1914">
            <v>141918</v>
          </cell>
          <cell r="F1914">
            <v>101703</v>
          </cell>
          <cell r="G1914" t="str">
            <v>ExpertGroups/Karplanter/N</v>
          </cell>
          <cell r="H1914" t="str">
            <v>Karplanter</v>
          </cell>
          <cell r="I1914" t="str">
            <v>Karplanter</v>
          </cell>
          <cell r="J1914" t="str">
            <v>AlienSpecie</v>
          </cell>
          <cell r="N1914">
            <v>4</v>
          </cell>
          <cell r="Q1914">
            <v>3</v>
          </cell>
          <cell r="T1914" t="str">
            <v>SE</v>
          </cell>
          <cell r="U1914">
            <v>5</v>
          </cell>
          <cell r="V1914" t="str">
            <v>4AB,3FG</v>
          </cell>
          <cell r="X1914">
            <v>4</v>
          </cell>
          <cell r="Y1914">
            <v>3</v>
          </cell>
          <cell r="Z1914">
            <v>3</v>
          </cell>
          <cell r="AA1914">
            <v>-1800</v>
          </cell>
          <cell r="AB1914" t="str">
            <v>terrestrial</v>
          </cell>
          <cell r="AD1914" t="str">
            <v>origin</v>
          </cell>
          <cell r="AE1914" t="str">
            <v>yes</v>
          </cell>
          <cell r="AF1914" t="str">
            <v>unknown</v>
          </cell>
          <cell r="AG1914">
            <v>1855</v>
          </cell>
          <cell r="AH1914" t="str">
            <v>Oslo: Grefsenåsen</v>
          </cell>
          <cell r="AI1914">
            <v>15</v>
          </cell>
          <cell r="AJ1914" t="str">
            <v>V</v>
          </cell>
          <cell r="AL1914">
            <v>2</v>
          </cell>
          <cell r="AM1914" t="str">
            <v>importDirect</v>
          </cell>
          <cell r="AN1914">
            <v>3</v>
          </cell>
          <cell r="AO1914" t="str">
            <v>introductionEscaped,spreadNaturalDispersal</v>
          </cell>
          <cell r="AP1914" t="str">
            <v>Øs,OsA,He,Op,Bu,Ve,Te,Aa,Va,Ro,Ho,Sf,Mr,St,Nt</v>
          </cell>
          <cell r="AQ1914">
            <v>8820</v>
          </cell>
          <cell r="AR1914">
            <v>10</v>
          </cell>
          <cell r="AS1914">
            <v>88200</v>
          </cell>
          <cell r="AT1914">
            <v>235000</v>
          </cell>
          <cell r="AU1914">
            <v>13500</v>
          </cell>
          <cell r="AV1914">
            <v>30</v>
          </cell>
          <cell r="AW1914" t="str">
            <v>Ingen kjent effekt</v>
          </cell>
          <cell r="AX1914" t="str">
            <v>Ingen kjent effekt</v>
          </cell>
          <cell r="BC1914" t="str">
            <v>Ingen kjent effekt</v>
          </cell>
          <cell r="BD1914" t="str">
            <v>Ingen kjent effekt</v>
          </cell>
          <cell r="BE1914" t="str">
            <v>no</v>
          </cell>
          <cell r="BF1914" t="str">
            <v>no</v>
          </cell>
          <cell r="BK1914" t="str">
            <v>temperate_nemoral:Europe|temperate_dry:Europe</v>
          </cell>
          <cell r="BM1914" t="str">
            <v>temperate_boreal:Europe|temperate_nemoral:Europe|temperate_dry:Europe</v>
          </cell>
          <cell r="BO1914">
            <v>4</v>
          </cell>
          <cell r="BR1914" t="str">
            <v>RedListCategoryLevel</v>
          </cell>
          <cell r="BT1914">
            <v>4</v>
          </cell>
          <cell r="BW1914" t="str">
            <v>SpreadYearlyIncreaseObservations</v>
          </cell>
          <cell r="BX1914">
            <v>627</v>
          </cell>
          <cell r="BY1914">
            <v>3</v>
          </cell>
          <cell r="CB1914" t="str">
            <v>T4-C-3,T4-C-4,T4-C-1,T4-C-2,T4-C-6,T4-C-7,T4-C-10,T4-C-18,T32,T35,T40,T34</v>
          </cell>
          <cell r="CC1914">
            <v>1</v>
          </cell>
          <cell r="CH1914">
            <v>2</v>
          </cell>
          <cell r="CJ1914" t="str">
            <v>X</v>
          </cell>
          <cell r="CL1914" t="str">
            <v>T4-C-3,T4-C-18,T4-C-3,T4-C-18</v>
          </cell>
          <cell r="CM1914">
            <v>3</v>
          </cell>
          <cell r="CP1914" t="str">
            <v>Åpen grunnlendt kalkmark i boreonemoral sone,Kulturmarkseng,Kystlynghei</v>
          </cell>
          <cell r="CQ1914">
            <v>3</v>
          </cell>
          <cell r="CT1914" t="str">
            <v>T4-C-3,T4-C-2,T4-C-18</v>
          </cell>
          <cell r="CU1914">
            <v>1</v>
          </cell>
          <cell r="CX1914">
            <v>0</v>
          </cell>
          <cell r="CY1914">
            <v>1</v>
          </cell>
          <cell r="DB1914">
            <v>0</v>
          </cell>
          <cell r="DC1914" t="str">
            <v>Rødhyll &lt;i&gt;Sambucus racemosa &lt;/i&gt;er en opptil 4 m høy busk som formerer seg med frø. Fruktene er saftige bær som produseres i svært store mengder, og som er ettertraktet av fugl. Arten kommer fra Mellom- og Sør-Europa og Tyrkia og har nære slektninger (noen dyrkes) i nordlige deler av Asia og Amerika.</v>
          </cell>
          <cell r="DD1914" t="str">
            <v>&lt;p&gt;Forvillingen (eller innsamling av forvillet rødhyll) var moderat inntil 1900, men gikk så raskere med stadig flere registreringer frem til i dag. Dagens hovedtrekk i utbredelseområdet (polygonet) var fylt før 1920, med forekomster langs hele kysten nord til Nord-Trøndelag og inn på indre Østlandet. Det er imidlertid et betydelig mørketall både for tidligere perioder og for situasjonen i dag.&lt;/p&gt;&lt;p&gt; &lt;/p&gt;&lt;p&gt;Arten er registrert i alle fylker til og med Nord-Trøndelag. Et belegg fra 1899 No Steigen: Grøtø er trolig fra dyrket individ. Forvilling er sikkert påvist til og med NT Inderøy. I Sør- og Midt-Norge er rødhyll blitt vanlig, i noen distrikter til og med svært vanlig. Rødhyll er en av få fremmede busker som vokser godt både i kyst- og innlandsstrøk: den følger de store dalene på Østlandet langt opp, til He Stor-Elvdal, Rendalen og Engerdal, Op Sel, Vågå og Vestre Slidre, Bu Ål og Te Tinn og Tokke og er vanlig ellers i kyst- og dalstrøk til nord i Nord-Trøndelag.&lt;/p&gt;</v>
          </cell>
          <cell r="DE1914" t="str">
            <v>Arten er innført som hageplante. Fruktene spres med fugl, potensielt over lange distanser (km). Rødhyll har vært dyrket som prydbusk i Norge siden 1700-tallet. Arten er handelsvare og markedsføres med herdighet 5(kyst)-6(innland).</v>
          </cell>
          <cell r="DF1914" t="str">
            <v>Arten har et stort invasjonspotensial og skårer maksimum både på median levetid og ekspansjonshastighet. Arten er fremdeles i spredning og blir stadig vanligere i distrikter der den allerede finnes.</v>
          </cell>
          <cell r="DG1914" t="str">
            <v>&lt;p&gt;Rødhyll finnes i og etablerer seg lett i et vidt spekter av naturtyper. Arten vokser gjerne fullt eksponert, men tåler å vokse i halvskygge og til dels i full skygge. Den kan etablere seg på ganske grunnlendte steder og på steder med dypere, middels næringsrik og næringsrik jord, både forholdsvis tørt og jevnt fuktig. Den kan dukke opp på alt fra skrotemark til kantsoner i skog, og også i indre, mer skyggefulle deler av skog, i vei- og åkerkanter, gjengroende eng, inntil grunnmurer til driftsbygninger og andre steder rundt gårder, i boligområder og som gateugress i byer. Hovednaturtypen er i stadig økt omfang noe næringsrik skog av lågurt- og høgstaudetyper, og også flommarkskog. Den kan etablere seg ganske tett i hogstfelt og overleve når den blir omsluttet av beplantninger eller krattskog når hogstfeltene gror igjen. Den etablerer seg også i rasmark og andre steinete steder, av og til på berghyller og i bratte skrenter. Den kan også påtreffes i øvre deler av strandberg og strandkanter.&lt;/p&gt;&lt;p&gt;I skog inntar rødhyll en ledig nisje: den trenger ikke ut hjemlige busker i noen særlig grad, men den kan påvirke hjemlige treslags muligheter for foryngelse. Den danner stedvis et fremmed busksjikt i skogtyper som ikke har naturlig sjikt, og det kan tenkes at denne bærrike busken forstyrrer balansen mellom stedegne planter med saftige frukter og de fuglene som utnytter disse.&lt;/p&gt;&lt;p&gt;Fremmede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ofte&lt;b&gt; &lt;/b&gt;har gjort de fremmede buskene og trærne populære i utgangspunktet. Vi har valgt å angi usikkerhet mot en lavere delkategori fordi vi har for lite dokumentasjon på i hvilken grad slike interaksjoner finner sted.&lt;/p&gt;&lt;p&gt; &lt;/p&gt;&lt;p&gt;Artens økologiske effekt ligger hovedsakelig i at den koloniserer svært store deler (arealer) av enkelte naturtyper (i skog), i noe mindre grad i at den kan påvirke denne frukt/fugl-balansen.&lt;/p&gt;</v>
          </cell>
          <cell r="DH1914" t="str">
            <v>&lt;p&gt;Rødhyll vurderes til svært høg økologisk risiko på grunn av et stort invasjonspotensial kombinert med middels stor økologisk effekt knyttet til omfattende kolonisering av naturtyper og mulig forstyrrelse av samspill mellom planter (som matkilde) og fugl (som spredningsvektor).&lt;/p&gt;</v>
          </cell>
          <cell r="DI1914">
            <v>7</v>
          </cell>
        </row>
        <row r="1915">
          <cell r="B1915" t="str">
            <v>Senecio viscosus</v>
          </cell>
          <cell r="C1915" t="str">
            <v>L.</v>
          </cell>
          <cell r="D1915" t="str">
            <v>klistersvineblom</v>
          </cell>
          <cell r="E1915">
            <v>60765</v>
          </cell>
          <cell r="F1915">
            <v>100805</v>
          </cell>
          <cell r="G1915" t="str">
            <v>ExpertGroups/Karplanter/N</v>
          </cell>
          <cell r="H1915" t="str">
            <v>Karplanter</v>
          </cell>
          <cell r="I1915" t="str">
            <v>Karplanter</v>
          </cell>
          <cell r="J1915" t="str">
            <v>AlienSpecie</v>
          </cell>
          <cell r="N1915">
            <v>4</v>
          </cell>
          <cell r="Q1915">
            <v>3</v>
          </cell>
          <cell r="T1915" t="str">
            <v>SE</v>
          </cell>
          <cell r="U1915">
            <v>5</v>
          </cell>
          <cell r="V1915" t="str">
            <v>4AB,3DH</v>
          </cell>
          <cell r="X1915">
            <v>4</v>
          </cell>
          <cell r="Y1915">
            <v>4</v>
          </cell>
          <cell r="Z1915">
            <v>2</v>
          </cell>
          <cell r="AA1915">
            <v>1813</v>
          </cell>
          <cell r="AB1915" t="str">
            <v>terrestrial</v>
          </cell>
          <cell r="AD1915" t="str">
            <v>origin,unknown</v>
          </cell>
          <cell r="AE1915" t="str">
            <v>yes</v>
          </cell>
          <cell r="AF1915" t="str">
            <v>unknown</v>
          </cell>
          <cell r="AG1915">
            <v>1833</v>
          </cell>
          <cell r="AH1915" t="str">
            <v>VA Kristiansand: "Christianssand"</v>
          </cell>
          <cell r="AI1915">
            <v>1</v>
          </cell>
          <cell r="AJ1915" t="str">
            <v>V</v>
          </cell>
          <cell r="AN1915">
            <v>6</v>
          </cell>
          <cell r="AO1915" t="str">
            <v>introductionStowaway,spreadStowaway,spreadNaturalDispersal,spreadTransportpollution</v>
          </cell>
          <cell r="AP1915" t="str">
            <v>Øs,OsA,He,Op,Bu,Ve,Te,Aa,Va,Ro,Ho,Sf,Mr,St,Nt,No,Tr</v>
          </cell>
          <cell r="AQ1915">
            <v>5540</v>
          </cell>
          <cell r="AR1915">
            <v>3</v>
          </cell>
          <cell r="AS1915">
            <v>16620</v>
          </cell>
          <cell r="AT1915">
            <v>300000</v>
          </cell>
          <cell r="AU1915">
            <v>24000</v>
          </cell>
          <cell r="AV1915">
            <v>90</v>
          </cell>
          <cell r="AW1915" t="str">
            <v>Ingen kjent effekt</v>
          </cell>
          <cell r="AX1915" t="str">
            <v>Ingen kjent effekt</v>
          </cell>
          <cell r="BC1915" t="str">
            <v>Ingen kjent effekt</v>
          </cell>
          <cell r="BD1915" t="str">
            <v>Ingen kjent effekt</v>
          </cell>
          <cell r="BE1915" t="str">
            <v>no</v>
          </cell>
          <cell r="BF1915" t="str">
            <v>no</v>
          </cell>
          <cell r="BK1915" t="str">
            <v>temperate_nemoral:Europe,Asia|temperate_dry:Europe,Asia|subtropic_mediterranean:Europe,Asia</v>
          </cell>
          <cell r="BM1915" t="str">
            <v>temperate_boreal:Europe,NorthAndCentralAmerica|temperate_nemoral:Europe,Asia,NorthAndCentralAmerica|temperate_dry:Europe,Asia|subtropic_mediterranean:Europe,Asia</v>
          </cell>
          <cell r="BO1915">
            <v>4</v>
          </cell>
          <cell r="BR1915" t="str">
            <v>RedListCategoryLevel</v>
          </cell>
          <cell r="BT1915">
            <v>4</v>
          </cell>
          <cell r="BV1915" t="str">
            <v>X</v>
          </cell>
          <cell r="BW1915" t="str">
            <v>SpreadYearlyIncreaseObservations</v>
          </cell>
          <cell r="BX1915">
            <v>504</v>
          </cell>
          <cell r="BY1915">
            <v>1</v>
          </cell>
          <cell r="CB1915" t="str">
            <v>T2-C-1,T2-C-3,T2-C-5,T2-C-7,T6-C-1,T6-C-2,T13-C-1,T13-C-2,T13-C-4,T13-C-5,T13-C-7,T13-C-8,T1-C-1,T1-C-3,T1-C-5,T1-C-7,T21-C-3,T23-C-1,T24-C-1,T24-C-2,T25-C-1,T25-C-3,T29-C-2,T32-C-1,T32-C-3,T32-C-5,T32-C-7,T32-C-11,T32-C-13,T32-C-15,T32-C-17,T35,T39,T44</v>
          </cell>
          <cell r="CC1915">
            <v>3</v>
          </cell>
          <cell r="CG1915" t="str">
            <v>T2-C-5,T2-C-7,T1-C-7,T1-C-5</v>
          </cell>
          <cell r="CH1915">
            <v>1</v>
          </cell>
          <cell r="CL1915" t="str">
            <v>T2-C-5,T2-C-7,T1-C-7,T1-C-5</v>
          </cell>
          <cell r="CM1915">
            <v>2</v>
          </cell>
          <cell r="CP1915" t="str">
            <v>Åpen grunnlendt kalkmark i boreonemoral sone</v>
          </cell>
          <cell r="CQ1915">
            <v>1</v>
          </cell>
          <cell r="CU1915">
            <v>3</v>
          </cell>
          <cell r="CX1915">
            <v>2</v>
          </cell>
          <cell r="CY1915">
            <v>1</v>
          </cell>
          <cell r="DB1915">
            <v>0</v>
          </cell>
          <cell r="DC1915" t="str">
            <v>Klistersvineblom &lt;em&gt;Senecio viscosus &lt;/em&gt;er en ettårig urt som formerer seg med frø. Fruktene har sveveapparat og spres med vind, potensielt over nokså lange distanser (sikkert km). Arten kommer fra Mellom- og Sør-Europa og Vest-Asia.</v>
          </cell>
          <cell r="DD1915" t="str">
            <v>&lt;p&gt;For alle periodene i spredningshistorikken for klistersvineblom &lt;em&gt;Senecio viscosus &lt;/em&gt;kan en regne med til dels store mørketall. Hvordan arten er kommet til landet er uavklart. Blytt (1874) anfører at den er "maaske fra først af indført ved Kulturen". Det er rimelig å anta (jf. vektorer) at den har fulgt med ballastjord, importvarer (særlig korn) og transportmidler, kanskje også tømmer i senere tid. Det eldste, daterte belegget er fra 1813 Bu Drammen, men det var trolig i Oslo-området at arten først ble forholdsvis vanlig, jf. Blytt: "Christiania (hvor den i de sidste 30 Aar har udbredt sig uhyre)". Etableringen i Oslo ser dermed ut til å ha skutt fart i 1840-årene. Etter herbariebelegg å dømme var spredningen liten inntil ca. 1860, dernest økte antall nye lokaliteter jevnt inntil 1960. Før 1920 var arten bare funnet i landets sørligste strøk, fra Østfold til Vest-Agder. I 1960 fantes arten i lavland-/kyststrøk fra Østfold til Nord-Trøndelag. Etter 1960 har spredning og etablering gått raskt: den er nå registrert til No Rana og Bodø samt i Tr Tromsø. Allerede i 1920 var arten funnet i Op Ringebu, men ennå i 2016 ser den i liten grad ut til å ha etablert seg i innlandsstrøkene i Sør-Norge. Etter hvert som den er blitt vanligere i "kjerneområdet" i sørøst, har interessen for den avtatt og den er blitt mindre samlet enn før. Klistersvineblom vil etter alt å dømme fortsette å ekspandere nordover, trolig også innover i landet, og den vil bli stadig vanligere i distrikter der den allerede finnes.&lt;/p&gt;&lt;p&gt;I de første fasene av artens etablering har den først og fremst vært knyttet til skrotemark: veikanter og rabatter, jernbanespor og -stasjoner, havner, som gateugras, ugras i bed og beplantninger, åkerkanter, eng og beitemark, avfallshauger, stein- og grustak samt i hugstfelt. Skrotemark er fremdeles viktigste habitat, men arten blir i stigende grad et vanlig, og noen steder viktig, innslag i mer naturnær (mindre kulturpåvirket) mark, bl.a. berg og skrenter, rasmark, intermediære og kalkrike strandberg, øverst i stein- og grusstrender og driftvoller. Unntaksvis er arten rapportert fra løvskog, som må være ganske lysåpen, evt. påvirket av inngrep.&lt;br/&gt;&lt;/p&gt;</v>
          </cell>
          <cell r="DE1915" t="str">
            <v>Arten har kommet til landet med ulike transportmidler, kanskje også med ballastjord. Den spres videre i norsk natur gjennom ulike transportmidler og også egenspredning fra godt etablerte populasjoner.</v>
          </cell>
          <cell r="DF1915" t="str">
            <v>Invasjonspotensialet er stort med maksimum skår på median levetid og maksimum (med usikkerhet til moderat) skår på ekspansjonshastighet. Det potensielle arealet er imidlertid nå i ferd med å bli fylt, i hvert fall langs kysten i sør, og ekspansjonshastigheten kan være i ferd med å gå noe ned.</v>
          </cell>
          <cell r="DG1915" t="str">
            <v>Arten vurderes å ha middels negative økologiske effekter. Dette er en av de mest invasive arter (invasiv i betydningen koloniserende) på grunnlende og kan opptre i store mengder. Den konkurrerer om plass med stedegne arter, flere av disse sårbare eller truete. Den går i et bredt spekter av naturtyper, inkludert en prioritert type (grunnlendt kalkmark i låglandet). Den hybridiserer med minst tre andre svineblom-arter, to av dem stedegne, og fordi den er så utbredt, er ikke hybridiseringsrisikoen lokal. Hybriden mellom klistersvineblom og bergsvineblom &lt;i&gt;S. sylvaticus&lt;/i&gt; setter noe frø (Benoit et al. i Stace 1975), slik at det også er en introgresjons-risiko. Bestander av mellomformer mellom klistersvineblom og åkersvineblom &lt;i&gt;S. vulgaris&lt;/i&gt; er observert i Norge.</v>
          </cell>
          <cell r="DH1915" t="str">
            <v>&lt;p&gt;Klistersvineblom vurderes å medføre svært høg økologisk risiko, en kombinasjon av et stort invasjonspotensial og en middels økologisk effekt. Arten opptrer i så store mengder at den har noe fortrengningseffekt på grunnlende og bergknauser. Den kan danne delvis fertile hybrider (dvs. med introgresjon) med de stedegne artene bergsvineblom &lt;em&gt;Senecio sylvaticus &lt;/em&gt;og åkersvineblom &lt;em&gt;S. vulgaris.&lt;/em&gt; Ved forrige vurderingsrunde ble arten vurdert til høg økologisk risiko. Påvirkninger på andre arter og naturtyper ble den gang vurdert til å være noe svakere (kriteriene var også noe annerledes utformet), og introgresjonsrisikoen ble heller ikke inkludert.&lt;/p&gt;</v>
          </cell>
          <cell r="DI1915">
            <v>4</v>
          </cell>
        </row>
        <row r="1916">
          <cell r="B1916" t="str">
            <v>Sorbaria sorbifolia</v>
          </cell>
          <cell r="C1916" t="str">
            <v>(L.) A.Braun</v>
          </cell>
          <cell r="D1916" t="str">
            <v>rognspirea</v>
          </cell>
          <cell r="E1916">
            <v>137872</v>
          </cell>
          <cell r="F1916">
            <v>103480</v>
          </cell>
          <cell r="G1916" t="str">
            <v>ExpertGroups/Karplanter/N</v>
          </cell>
          <cell r="H1916" t="str">
            <v>Karplanter</v>
          </cell>
          <cell r="I1916" t="str">
            <v>Karplanter</v>
          </cell>
          <cell r="J1916" t="str">
            <v>AlienSpecie</v>
          </cell>
          <cell r="N1916">
            <v>4</v>
          </cell>
          <cell r="Q1916">
            <v>3</v>
          </cell>
          <cell r="T1916" t="str">
            <v>SE</v>
          </cell>
          <cell r="U1916">
            <v>5</v>
          </cell>
          <cell r="V1916" t="str">
            <v>4A,3D</v>
          </cell>
          <cell r="X1916">
            <v>4</v>
          </cell>
          <cell r="Y1916">
            <v>4</v>
          </cell>
          <cell r="Z1916">
            <v>2</v>
          </cell>
          <cell r="AA1916">
            <v>1922</v>
          </cell>
          <cell r="AB1916" t="str">
            <v>terrestrial</v>
          </cell>
          <cell r="AD1916" t="str">
            <v>unknown</v>
          </cell>
          <cell r="AE1916" t="str">
            <v>yes</v>
          </cell>
          <cell r="AF1916" t="str">
            <v>unknown</v>
          </cell>
          <cell r="AG1916">
            <v>1922</v>
          </cell>
          <cell r="AH1916" t="str">
            <v>Ho Kvam: Strandebarm, Kalveskår, forvillet</v>
          </cell>
          <cell r="AI1916">
            <v>10</v>
          </cell>
          <cell r="AJ1916" t="str">
            <v>V</v>
          </cell>
          <cell r="AL1916">
            <v>2</v>
          </cell>
          <cell r="AM1916" t="str">
            <v>importDirect</v>
          </cell>
          <cell r="AN1916">
            <v>5</v>
          </cell>
          <cell r="AO1916" t="str">
            <v>introductionEscaped,spreadTransportpollution,spreadNaturalDispersal</v>
          </cell>
          <cell r="AP1916" t="str">
            <v>Øs,OsA,He,Op,Bu,Ve,Te,Aa,Va,Ro,Ho,Sf,Mr,St,Nt,No,Tr,Fi</v>
          </cell>
          <cell r="AQ1916">
            <v>900</v>
          </cell>
          <cell r="AR1916">
            <v>3</v>
          </cell>
          <cell r="AS1916">
            <v>2700</v>
          </cell>
          <cell r="AT1916">
            <v>335000</v>
          </cell>
          <cell r="AU1916">
            <v>8100</v>
          </cell>
          <cell r="AV1916">
            <v>50</v>
          </cell>
          <cell r="AW1916" t="str">
            <v>Ingen kjent effekt</v>
          </cell>
          <cell r="AX1916" t="str">
            <v>Ingen kjent effekt</v>
          </cell>
          <cell r="BC1916" t="str">
            <v>Ingen kjent effekt</v>
          </cell>
          <cell r="BD1916" t="str">
            <v>Ingen kjent effekt</v>
          </cell>
          <cell r="BE1916" t="str">
            <v>no</v>
          </cell>
          <cell r="BF1916" t="str">
            <v>no</v>
          </cell>
          <cell r="BK1916" t="str">
            <v>temperate_boreal:Asia|temperate_nemoral:Asia</v>
          </cell>
          <cell r="BM1916" t="str">
            <v>temperate_boreal:Europe,Asia,NorthAndCentralAmerica|temperate_nemoral:Europe,Asia,NorthAndCentralAmerica</v>
          </cell>
          <cell r="BO1916">
            <v>4</v>
          </cell>
          <cell r="BR1916" t="str">
            <v>RedListCategoryLevel</v>
          </cell>
          <cell r="BT1916">
            <v>3</v>
          </cell>
          <cell r="BW1916" t="str">
            <v>SpreadYearlyIncreaseObservations</v>
          </cell>
          <cell r="BX1916">
            <v>200</v>
          </cell>
          <cell r="BY1916">
            <v>1</v>
          </cell>
          <cell r="CB1916" t="str">
            <v>T4,T18,T30,T35,T39,V2</v>
          </cell>
          <cell r="CC1916">
            <v>3</v>
          </cell>
          <cell r="CG1916" t="str">
            <v>T18,T30</v>
          </cell>
          <cell r="CH1916">
            <v>2</v>
          </cell>
          <cell r="CL1916" t="str">
            <v>T18,T30,V2,T18,T30</v>
          </cell>
          <cell r="CM1916">
            <v>1</v>
          </cell>
          <cell r="CQ1916">
            <v>1</v>
          </cell>
          <cell r="CT1916" t="str">
            <v>T18,T30</v>
          </cell>
          <cell r="CU1916">
            <v>1</v>
          </cell>
          <cell r="CX1916">
            <v>0</v>
          </cell>
          <cell r="CY1916">
            <v>1</v>
          </cell>
          <cell r="DB1916">
            <v>0</v>
          </cell>
          <cell r="DC1916" t="str">
            <v>Rognspirea &lt;em&gt;Sorbaria sorbifolia &lt;/em&gt;er en 1-2 m høy, rikt grenet busk. Den formerer seg med frø, har klonal vekst med krypende jordstengler og kan danne omfattende kratt. Den kommer fra Sibir og Nordøst-Asia. Arten har vært dyrket som prydbusk siden 1800-tallet. Den er funnet i skrotemark (veikanter og -skråninger, avfallsplasser o.l.), men også i sanddyne, elvemæl, flommarksskog, åpen flommark, mys- og sumpskog, tørr furuskog, bergskorte, gjengroende eng m.m.&lt;br/&gt;En annen art av slekta, &lt;i&gt;Sorbaria grandiflora&lt;/i&gt; fra Øst-Sibir, har nå langt på vei erstattet vanlig rognspirea som salgsvare og i bruk i anlegg (P.A. Pedersen, pers. medd.). Den oppgis av hagebruket å ha noe mindre omfang av rotskudd, som kan være et miljøproblem med vanlig rognspirea, men andre kilder (se http://www.missouribotanicalgarden.org/PlantFinder/PlantFinderDetails.aspx?taxonid=253789&amp;isprofile=0&amp;) rapporterer at også denne arten setter mye rotskudd ("root-suckers") og dessuten formerer seg med frø. Det kan tenkes at det forvillete materialet som ligger til grunn for vurderingen av vanlig rognspirea her, omfatter begge artene. Materialet i herbariene er ikke revidert.</v>
          </cell>
          <cell r="DD1916" t="str">
            <v>&lt;p&gt;Rognspirea har vært dyrket som prydplante i Norge siden 1800-tallet. Den første registreringen av forvillet plante er fra 1922 Ho Kvam, men inntil 1980 var det forholdvis få funn av arten (totalt 8). Omtrent 75 % av beleggene er fra etter 2000. Både før og etter kan en regne med et visst mørketall, for arten er trolig lite samlet fordi det ofte er vanskelig å avgjøre om bestandene en finner er gjenstående, er blitt plantet på litt odde steder eller er forvillet. Den er handelsvare med herdighet 8 og plantes mye, ikke minst i anlegg, rabatter og veiskråninger. Den er funnet nord til Øst-Finnmark, og i vinterkalde områder som He Trysil, Op Skjåk, ST Røros og Tydal og Fi Sør-Varanger. Rognspirea har stort potensial til å etablere seg i mesteparten av landet, og vil gjøre det i økende grad, også i innlandsområder. Den formerer seg både med frø og med rotskudd.&lt;/p&gt;</v>
          </cell>
          <cell r="DE1916" t="str">
            <v>Arten er innført som hageplante og hovedsakelig spredt ut i norsk natur ved hageutkast, i mindre grad ved egen frøspredning.</v>
          </cell>
          <cell r="DF1916" t="str">
            <v>Invasjonspotensialet er stort, en kombinasjon av lang median levetid og moderat ekspansjonshastighet.</v>
          </cell>
          <cell r="DG1916" t="str">
            <v>Arten har moderat økologisk effekt med moderat til sterk fortrengning lokalt i flere fuktige naturtyper. Den blir svært mye plantet i anlegg (parker, kirkegårder, offentlige bygninger) og langs veinettet. Den vokser raskt til store kratt som trenger ut hjemlige arter, både vanlige og sårbare/truete, i enkelte bestander av flomskogmark, åpen flommark og i myrkanter. Den finnes også ellers på vasskanter og elveører. Den har potensial til å endre naturtypers struktur, i første omgang slike som er lysåpne: skog- og veikanter, skrotemark og eng og beitemark som ikke lenger brukes, men også på vasskanter og elveører. Etter hvert vil den sannsynligvis også komme til å gå inn i lysåpne skogtyper på tørr til frisk mark.</v>
          </cell>
          <cell r="DH1916" t="str">
            <v>&lt;p&gt;Rognspirea vurderes til svært høg økologisk risiko, et steg opp fra vurderingen til høg risiko i 2012. Årsaken til økningen er at arten er blitt tydelig mer hyppig (over 30 % av alle funn er gjort fra og med 2011, dvs. etter grunnlaget for 2012-vurderingen) og at de økologiske virkningene er blitt mer synlige, eksempelvis på flommark.&lt;/p&gt;</v>
          </cell>
          <cell r="DI1916">
            <v>1</v>
          </cell>
        </row>
        <row r="1917">
          <cell r="B1917" t="str">
            <v>Swida sericea</v>
          </cell>
          <cell r="C1917" t="str">
            <v>(L.) Holub</v>
          </cell>
          <cell r="D1917" t="str">
            <v>alaskakornell</v>
          </cell>
          <cell r="E1917">
            <v>138153</v>
          </cell>
          <cell r="F1917">
            <v>101672</v>
          </cell>
          <cell r="G1917" t="str">
            <v>ExpertGroups/Karplanter/N</v>
          </cell>
          <cell r="H1917" t="str">
            <v>Karplanter</v>
          </cell>
          <cell r="I1917" t="str">
            <v>Karplanter</v>
          </cell>
          <cell r="J1917" t="str">
            <v>AlienSpecie</v>
          </cell>
          <cell r="N1917">
            <v>4</v>
          </cell>
          <cell r="O1917" t="str">
            <v>V</v>
          </cell>
          <cell r="Q1917">
            <v>3</v>
          </cell>
          <cell r="T1917" t="str">
            <v>SE</v>
          </cell>
          <cell r="U1917">
            <v>5</v>
          </cell>
          <cell r="V1917" t="str">
            <v>4A,3D</v>
          </cell>
          <cell r="W1917" t="str">
            <v>HI</v>
          </cell>
          <cell r="X1917">
            <v>5</v>
          </cell>
          <cell r="Y1917">
            <v>4</v>
          </cell>
          <cell r="Z1917">
            <v>3</v>
          </cell>
          <cell r="AA1917">
            <v>1872</v>
          </cell>
          <cell r="AB1917" t="str">
            <v>terrestrial</v>
          </cell>
          <cell r="AD1917" t="str">
            <v>unknown</v>
          </cell>
          <cell r="AE1917" t="str">
            <v>yes</v>
          </cell>
          <cell r="AF1917" t="str">
            <v>yes</v>
          </cell>
          <cell r="AG1917">
            <v>1872</v>
          </cell>
          <cell r="AH1917" t="str">
            <v>Ak Bærum: Tjernsmyr</v>
          </cell>
          <cell r="AI1917">
            <v>15</v>
          </cell>
          <cell r="AJ1917" t="str">
            <v>V</v>
          </cell>
          <cell r="AL1917">
            <v>2</v>
          </cell>
          <cell r="AM1917" t="str">
            <v>importDirect</v>
          </cell>
          <cell r="AN1917">
            <v>4</v>
          </cell>
          <cell r="AO1917" t="str">
            <v>introductionEscaped,spreadNaturalDispersal</v>
          </cell>
          <cell r="AP1917" t="str">
            <v>Øs,OsA,He,Op,Bu,Ve,Te,Aa,Va,Ro,Ho,Sf,Mr,St,Nt,Tr</v>
          </cell>
          <cell r="AQ1917">
            <v>700</v>
          </cell>
          <cell r="AR1917">
            <v>5</v>
          </cell>
          <cell r="AS1917">
            <v>3500</v>
          </cell>
          <cell r="AT1917">
            <v>280000</v>
          </cell>
          <cell r="AU1917">
            <v>10500</v>
          </cell>
          <cell r="AV1917">
            <v>20</v>
          </cell>
          <cell r="AW1917" t="str">
            <v>Ingen kjent effekt</v>
          </cell>
          <cell r="AX1917" t="str">
            <v>Ingen kjent effekt</v>
          </cell>
          <cell r="BC1917" t="str">
            <v>Ingen kjent effekt</v>
          </cell>
          <cell r="BD1917" t="str">
            <v>Ingen kjent effekt</v>
          </cell>
          <cell r="BE1917" t="str">
            <v>no</v>
          </cell>
          <cell r="BF1917" t="str">
            <v>no</v>
          </cell>
          <cell r="BK1917" t="str">
            <v>temperate_boreal:NorthAndCentralAmerica|temperate_nemoral:NorthAndCentralAmerica|subtropic_mediterranean:NorthAndCentralAmerica</v>
          </cell>
          <cell r="BM1917" t="str">
            <v>temperate_boreal:Europe,NorthAndCentralAmerica|temperate_nemoral:Europe,NorthAndCentralAmerica|subtropic_mediterranean:NorthAndCentralAmerica</v>
          </cell>
          <cell r="BO1917">
            <v>4</v>
          </cell>
          <cell r="BR1917" t="str">
            <v>RedListCategoryLevel</v>
          </cell>
          <cell r="BT1917">
            <v>3</v>
          </cell>
          <cell r="BV1917" t="str">
            <v>X</v>
          </cell>
          <cell r="BW1917" t="str">
            <v>SpreadYearlyIncreaseObservations</v>
          </cell>
          <cell r="BX1917">
            <v>186</v>
          </cell>
          <cell r="BY1917">
            <v>1</v>
          </cell>
          <cell r="CB1917" t="str">
            <v>T4,T18,T30,V2,T35,T40</v>
          </cell>
          <cell r="CC1917">
            <v>3</v>
          </cell>
          <cell r="CG1917" t="str">
            <v>T18,T30</v>
          </cell>
          <cell r="CH1917">
            <v>2</v>
          </cell>
          <cell r="CL1917" t="str">
            <v>T18,T30,T18,T30</v>
          </cell>
          <cell r="CM1917">
            <v>1</v>
          </cell>
          <cell r="CQ1917">
            <v>1</v>
          </cell>
          <cell r="CT1917" t="str">
            <v>T18,T30,V2</v>
          </cell>
          <cell r="CU1917">
            <v>1</v>
          </cell>
          <cell r="CX1917">
            <v>0</v>
          </cell>
          <cell r="CY1917">
            <v>1</v>
          </cell>
          <cell r="DB1917">
            <v>0</v>
          </cell>
          <cell r="DC1917" t="str">
            <v>Alaskakornell &lt;em&gt;Swida sericea &lt;/em&gt;fra Nord-Amerika er&lt;em&gt; &lt;/em&gt;en 3 m høy busk som formerer seg med frø, men som også danner kloner med rotslående grener. De saftige fruktene spises og frøene spres med fugl.&lt;br/&gt;Herbariematerialet av sibirkornell og alskakornell er revidert i Oslo i forbindelse med risikovurderingen. I alt ble 26 av 170 herbariebelegg ombestemt til alaskakornell fra sibirkornell (omlag 15 %). Beleggene for 108 registreringer har ikke vært tilgjengelig for revisjon. Til sammenligning har langt færre sibirkornell enn alaskakornell vært feilbestemt.</v>
          </cell>
          <cell r="DD1917" t="str">
            <v>&lt;p&gt;Det første funnet av forvillet alaskakornell er fra 1872 i Ak Bærum: Fornebu-Lysaker, og denne bestanden står der fortsatt, til tross for at den ligger nesten midt i en trafikkmaskin. I perioden 1880-1980 ble arten funnet omlag 3-4 ganger pr. tiår. Etter 1980 er antall registrerte forekomster omlag økt til like mye pr. år til mange flere per år for de siste årene. Økningen kan dels skyldes at det i disse årene er utført flere undersøkelser langs vassdrag, men viser nok også økt frekvens i spredning og etablering av arten samt økt oppmerksomhet om arten. Så langt er den utbredt til Nord-Trøndelag, men enkeltfunn er gjort i Troms. &lt;/p&gt;</v>
          </cell>
          <cell r="DE1917" t="str">
            <v>Alaskakornell ble tatt inn som prydplante på 1800-tallet. Den er handelsvare og markedsføres med herdighet 7 (for innland)-8 (kyst) og er mye plantet i hager og anlegg (parker, veiskråninger m.m.). Herdigheten gjør at den kan brukes i store deler av landet. Fruktene er saftige og spres meget effektiv av fugl, ofte over betydelige distanser (km). Alaskakornell har rotslående grener, og avkuttede grener kan gi opphav til nye individer. Mange etableringer skyldes frøformering, men en god del er trolig resultat av utkast av hageavfall.</v>
          </cell>
          <cell r="DF1917" t="str">
            <v>Arten har et stort invasjonspotensial (med usikkerhet til moderat) pga en lang median levetid og en moderat (med usikkerhet til begrenset) ekspansjonshastighet. Arten er mye brukt både i hager og anlegg, og en kan forvente en enda hyppigere etablering av arten i fremtiden.</v>
          </cell>
          <cell r="DG1917" t="str">
            <v>Arten vurderes å ha en middels negativ økologisk effekt. Alaskakornell er etablert i en rekke naturtyper som er knyttet til vassdrag: bekkedrag, elvekanter og vannkanter. Den står inne i eller i kanten av kratt og skog som står på eller nær mark som oversvømmes regelmessig (flommark) eller som har jevnt høy jordfuktighet: pionerkratt på flommark, gråor-istervierskog, gråor-heggeskog, svartorskog, forsumpet bjørskeskog eller granskog, elveskråninger, kantkratt mellom vann og dyrket mark eller vei osv. Alaskakornell forekommer også av og til i skogsmark utenfor elver og vann, f.eks. i edelløvskog, kanten av granskog og plantefelt av sitkagran, blandingsskog, lyngrik gran-furuskog, i gjengroende gressmark og på skrotemark. Den er også gjenstående i forlatte hager og forfalne anlegg. Der forholdene er gunstige, kan forvillet alaskakornell danne store, tette kratt som trenger ut hjemlige arter og endrer strukturen i kantkratt og pionersamfunn langs vassdrag. Den har invadert flere naturreservater og fortrengt sårbare og truete karplanter, og de tette kornell-krattene er et distinkt fremmedelement strukturmessig.</v>
          </cell>
          <cell r="DH1917" t="str">
            <v>&lt;p&gt;Alaskakornell vurdertes til svært høg økologisk risiko, med usikkerhet til høg risiko (på grunn av usikkerhet i invasjonspotensialet).&lt;/p&gt;&lt;p&gt;Arten blir forbudt å innføre, omsette og plante/så fra 1.1.2021 etter forskrift om fremmede organismer (http://www.miljodirektoratet.no/no/Regelverk/Forskrifter/Forskrift-om-fremmede-organismer/). Det er imidlertid allerede så mye av arten i landet at dette trolig ikke vil redusere ekspansjonshastigheten og negative økologiske effekter så mye at tiltaket skulle gi noen nedsatt risiko innen en 50 års-ramme.&lt;/p&gt;</v>
          </cell>
          <cell r="DI1917">
            <v>1</v>
          </cell>
        </row>
        <row r="1918">
          <cell r="B1918" t="str">
            <v>Vinca minor</v>
          </cell>
          <cell r="C1918" t="str">
            <v>L.</v>
          </cell>
          <cell r="D1918" t="str">
            <v>gravmyrt</v>
          </cell>
          <cell r="E1918">
            <v>62127</v>
          </cell>
          <cell r="F1918">
            <v>102167</v>
          </cell>
          <cell r="G1918" t="str">
            <v>ExpertGroups/Karplanter/N</v>
          </cell>
          <cell r="H1918" t="str">
            <v>Karplanter</v>
          </cell>
          <cell r="I1918" t="str">
            <v>Karplanter</v>
          </cell>
          <cell r="J1918" t="str">
            <v>AlienSpecie</v>
          </cell>
          <cell r="N1918">
            <v>4</v>
          </cell>
          <cell r="Q1918">
            <v>4</v>
          </cell>
          <cell r="T1918" t="str">
            <v>SE</v>
          </cell>
          <cell r="U1918">
            <v>5</v>
          </cell>
          <cell r="V1918" t="str">
            <v>4AB,4D</v>
          </cell>
          <cell r="X1918">
            <v>5</v>
          </cell>
          <cell r="Y1918">
            <v>4</v>
          </cell>
          <cell r="Z1918">
            <v>3</v>
          </cell>
          <cell r="AA1918">
            <v>1886</v>
          </cell>
          <cell r="AB1918" t="str">
            <v>terrestrial</v>
          </cell>
          <cell r="AD1918" t="str">
            <v>origin,unknown</v>
          </cell>
          <cell r="AE1918" t="str">
            <v>yes</v>
          </cell>
          <cell r="AF1918" t="str">
            <v>yes</v>
          </cell>
          <cell r="AG1918">
            <v>1886</v>
          </cell>
          <cell r="AH1918" t="str">
            <v>Oslo: Bygdøy, "forvillet"</v>
          </cell>
          <cell r="AI1918">
            <v>10</v>
          </cell>
          <cell r="AJ1918" t="str">
            <v>V</v>
          </cell>
          <cell r="AL1918">
            <v>2</v>
          </cell>
          <cell r="AM1918" t="str">
            <v>importDirect</v>
          </cell>
          <cell r="AN1918">
            <v>5</v>
          </cell>
          <cell r="AO1918" t="str">
            <v>introductionEscaped,spreadNaturalDispersal,spreadTransportpollution</v>
          </cell>
          <cell r="AP1918" t="str">
            <v>Øs,OsA,He,Op,Bu,Ve,Te,Aa,Va,Ro,Ho,Sf,Mr,St</v>
          </cell>
          <cell r="AQ1918">
            <v>1352</v>
          </cell>
          <cell r="AR1918">
            <v>5</v>
          </cell>
          <cell r="AS1918">
            <v>6760</v>
          </cell>
          <cell r="AT1918">
            <v>172000</v>
          </cell>
          <cell r="AU1918">
            <v>20000</v>
          </cell>
          <cell r="AV1918">
            <v>50</v>
          </cell>
          <cell r="AW1918" t="str">
            <v>Ingen kjent effekt</v>
          </cell>
          <cell r="AX1918" t="str">
            <v>Ingen kjent effekt</v>
          </cell>
          <cell r="BC1918" t="str">
            <v>Ingen kjent effekt</v>
          </cell>
          <cell r="BD1918" t="str">
            <v>Ingen kjent effekt</v>
          </cell>
          <cell r="BE1918" t="str">
            <v>no</v>
          </cell>
          <cell r="BF1918" t="str">
            <v>no</v>
          </cell>
          <cell r="BK1918" t="str">
            <v>temperate_nemoral:Europe,Asia|subtropic_mediterranean:Europe,Asia</v>
          </cell>
          <cell r="BM1918" t="str">
            <v>temperate_nemoral:Europe,Asia,Oceania,NorthAndCentralAmerica|subtropic_mediterranean:Europe,Asia,Oceania,NorthAndCentralAmerica</v>
          </cell>
          <cell r="BO1918">
            <v>4</v>
          </cell>
          <cell r="BR1918" t="str">
            <v>RedListCategoryLevel</v>
          </cell>
          <cell r="BT1918">
            <v>4</v>
          </cell>
          <cell r="BV1918" t="str">
            <v>X</v>
          </cell>
          <cell r="BW1918" t="str">
            <v>SpreadYearlyIncreaseObservations</v>
          </cell>
          <cell r="BX1918">
            <v>540</v>
          </cell>
          <cell r="BY1918">
            <v>1</v>
          </cell>
          <cell r="CB1918" t="str">
            <v>T2,T4,T32,T35,T39,T40</v>
          </cell>
          <cell r="CC1918">
            <v>4</v>
          </cell>
          <cell r="CF1918" t="str">
            <v>Drymocallis rupestris</v>
          </cell>
          <cell r="CG1918" t="str">
            <v>T2,T4</v>
          </cell>
          <cell r="CH1918">
            <v>2</v>
          </cell>
          <cell r="CL1918" t="str">
            <v>T2,T4</v>
          </cell>
          <cell r="CM1918">
            <v>2</v>
          </cell>
          <cell r="CP1918" t="str">
            <v>Åpen grunnlendt kalkmark i boreonemoral sone</v>
          </cell>
          <cell r="CQ1918">
            <v>1</v>
          </cell>
          <cell r="CT1918" t="str">
            <v>T2,T4,T32</v>
          </cell>
          <cell r="CU1918">
            <v>1</v>
          </cell>
          <cell r="CX1918">
            <v>0</v>
          </cell>
          <cell r="CY1918">
            <v>1</v>
          </cell>
          <cell r="DB1918">
            <v>0</v>
          </cell>
          <cell r="DC1918" t="str">
            <v>Gravmyrt &lt;em&gt;Vinca minor &lt;/em&gt;er en flerårig teppedannende urt med krypende, rotslående stengler. Den blomstrer rikelig, men setter ikke frø i Norge, trolig fordi bare &amp;#233:n genetisk type er til stede. Den danner store, kompakte matter. Arten kommer opprinnelig fra Mellom- og Sør-Europa og Vest-Asia. Man antar at gravmyrt kan ha kommet til Norge som prydplante og kanskje som medisinplante allerede i senmiddelalderen. Den er kjent fra Danmark på 1400-tallet (Hartvig 2015).</v>
          </cell>
          <cell r="DD1918" t="str">
            <v>&lt;p&gt;Gravmyrt har i hovedsak spredd seg ut i naturen fra private hageanlegg og fra kirkegårder/grøntanlegg. De første funnene ble gjort i Oslo: Bygdøy 1886 og VA Kristiansand: Oddernes 1888, og siden har både spredningen og fortetningen vært jamn og akselererende. Spredningen er størst i kystnære strøk og i våre sørlige fylker. Arten er populær som bunnplante i mange hageanlegg og trenger ikke stell. Fra gammelt av er den blitt plantet på kirkegårder, og flere av dokumentasjonene på gravmyrt i naturen stammer fra nærområdet til kirkegårder. Det er en robust plante som klarer vårt klima meget godt og ytterligere fortetning kan forventes, men dens potensielle utbredelseområde (polygon) er i ferd med å bli nådd. Den sprer seg ut i ulike naturtyper som løvskog, kantkratt, veikanter, åpen grunnlendt mark - både på kalkrik og kalkfattig grunn.&lt;/p&gt;</v>
          </cell>
          <cell r="DE1918" t="str">
            <v>Arten er innført som prydplante. All spredning skjer med utvoksning fra beplantninger, utkast fra hager og ved skuddbiter som spres f.eks. med maskiner langs veier og stier. Skuddbiter rotslår lett og vokser seg raskt ut til svære kloner.</v>
          </cell>
          <cell r="DF1918" t="str">
            <v>Gravmyrt har et stort invasjonspotensial: den skårer maksimum på både median levetid og ekspansjonshastighet. Til tross for manglende frøsetting sprer gravmyrt seg meget raskt og invaderer skrotemark, ulike typer grasmark, skogkanter og skog. Den tåler både fullt lys og djup skygge og vokser på alt fra mark med frisk fuktighet til tørre bergkoller. På grunn av spredningsmåten dukker arten sjelden opp langt fra bebyggelse, men i bebygde områder av Sør-Norge er den en av de aller hyppigst forvillete hageplanter. Spredningen ut i naturen må regnes som sterkest i Oslofjordområdet og Agderfylkene. Gravmyrt er en robust plante som klarer vårt klima meget godt og ytterligere fortetning kan forventes.</v>
          </cell>
          <cell r="DG1918" t="str">
            <v>Gravmyrt vurderes å ha stor negativ økologisk effekt. Arten har spredd seg ut i ulike naturtyper som løvskog, kantkratt, kalkfuruskog, veikanter og åpen grunnlendt mark - både på kalkrik og kalkfattig grunn. Arten er påvist på flere lokaliteter med den prioriterte naturtypen åpen grunnlendt kalkmark og her fortrenger den sjeldne og truete arter. Arten vokser på &amp;#233:n av de fem lokalitetene vi har i Norge for hvitmure &lt;em&gt;Drymocallis rupestris &lt;/em&gt;(Ak Nesodden) og er, på grunn av sin ekspansive vekst, en direkte trussel mot denne arten. Dette gir gravmyrt stor negativ økologisk effekt. Gravmyrt er en robust plante som klarer vårt klima meget godt og spredningen kan forventes å fortsette. Den må regnes som en art som har potensial for å konkurrere ut stedegne arter i alle fylker i Sør- og Midt-Norge. Arten hemmes noe av rådyrbeite (Per Anker Pedersen pers. medd.), men ikke tilstrekkelig til at økologisk risiko reduseres. Den er giftig og beites lite eller ikke av andre dyr enn rådyr.</v>
          </cell>
          <cell r="DH1918" t="str">
            <v>&lt;p&gt;Gravmyrt vurderes til svært høg risiko i norsk natur. Arten er meget ekspansiv og fortrenger (kveler) alle andre lågvokste planter der den etablerer seg som et monotont teppe. Den går inn i noen naturtyper med høg andel av sårbare og truete arter og fortrenger opplagt slike, liksåvel som mer vanlige arter. Den er en direkte trussel på en av de fem kjente norske lokalitetene for den truete arten kvitmure &lt;em&gt;Drymocallis rupestris.&lt;/em&gt;&lt;/p&gt;&lt;p&gt;Risikovurderingen gjelder arten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kultivaren _x0018_ Elise_x0019_ . Navnet er akseptert av Royal Horticultural Society (se http://apps.rhs.org.uk/horticulturaldatabase/HortGenera.asp). Vi finner svært lite relevant informasjon om denne kultivaren. Det er ikke noe som skulle tilsi at den utgjør en annen risiko enn arten slik den er vurdert. Vi har ikke undersøkt i hvilken grad andre kultivarer av &lt;i&gt;Vinca minor &lt;/i&gt;har dokumenterte egenskaper som vil kunne påvirke invasjonspotensialet og/eller økologisk effekt slik at man kunne forvente en annen risiko enn den som gis i den generelle vurderingen av arten.&lt;/p&gt;</v>
          </cell>
          <cell r="DI1918">
            <v>2</v>
          </cell>
        </row>
        <row r="1919">
          <cell r="B1919" t="str">
            <v>Alnus alnobetula</v>
          </cell>
          <cell r="C1919" t="str">
            <v>(Ehrh.) K.Koch</v>
          </cell>
          <cell r="D1919" t="str">
            <v>grønnor</v>
          </cell>
          <cell r="E1919">
            <v>144001</v>
          </cell>
          <cell r="F1919">
            <v>143443</v>
          </cell>
          <cell r="G1919" t="str">
            <v>ExpertGroups/Karplanter/N</v>
          </cell>
          <cell r="H1919" t="str">
            <v>Karplanter</v>
          </cell>
          <cell r="I1919" t="str">
            <v>Karplanter</v>
          </cell>
          <cell r="J1919" t="str">
            <v>AlienSpecie</v>
          </cell>
          <cell r="N1919">
            <v>3</v>
          </cell>
          <cell r="Q1919">
            <v>3</v>
          </cell>
          <cell r="T1919" t="str">
            <v>HI</v>
          </cell>
          <cell r="U1919">
            <v>4</v>
          </cell>
          <cell r="V1919" t="str">
            <v>3AB,3D</v>
          </cell>
          <cell r="AA1919">
            <v>2001</v>
          </cell>
          <cell r="AB1919" t="str">
            <v>terrestrial</v>
          </cell>
          <cell r="AD1919" t="str">
            <v>unknown</v>
          </cell>
          <cell r="AE1919" t="str">
            <v>yes</v>
          </cell>
          <cell r="AF1919" t="str">
            <v>unknown</v>
          </cell>
          <cell r="AG1919">
            <v>2009</v>
          </cell>
          <cell r="AH1919" t="str">
            <v>Ro Strand: Bortnebakkan</v>
          </cell>
          <cell r="AI1919">
            <v>15</v>
          </cell>
          <cell r="AJ1919" t="str">
            <v>V</v>
          </cell>
          <cell r="AL1919">
            <v>1</v>
          </cell>
          <cell r="AM1919" t="str">
            <v>importDirect</v>
          </cell>
          <cell r="AN1919">
            <v>4</v>
          </cell>
          <cell r="AO1919" t="str">
            <v>introductionReleased,introductionEscaped,spreadNaturalDispersal</v>
          </cell>
          <cell r="AP1919" t="str">
            <v>Ro,Ho</v>
          </cell>
          <cell r="AQ1919">
            <v>32</v>
          </cell>
          <cell r="AR1919">
            <v>5</v>
          </cell>
          <cell r="AS1919">
            <v>160</v>
          </cell>
          <cell r="AT1919">
            <v>2700</v>
          </cell>
          <cell r="AU1919">
            <v>480</v>
          </cell>
          <cell r="AV1919">
            <v>30</v>
          </cell>
          <cell r="AW1919" t="str">
            <v>Ingen kjent effekt</v>
          </cell>
          <cell r="AX1919" t="str">
            <v>Ingen kjent effekt</v>
          </cell>
          <cell r="BC1919" t="str">
            <v>Ingen kjent effekt</v>
          </cell>
          <cell r="BD1919" t="str">
            <v>Ingen kjent effekt</v>
          </cell>
          <cell r="BE1919" t="str">
            <v>no</v>
          </cell>
          <cell r="BF1919" t="str">
            <v>no</v>
          </cell>
          <cell r="BK1919" t="str">
            <v>temperate_nemoral:Europe</v>
          </cell>
          <cell r="BM1919" t="str">
            <v>temperate_boreal:Europe|temperate_nemoral:Europe</v>
          </cell>
          <cell r="BO1919">
            <v>3</v>
          </cell>
          <cell r="BR1919" t="str">
            <v>RedListCategoryLevel</v>
          </cell>
          <cell r="BT1919">
            <v>3</v>
          </cell>
          <cell r="BW1919" t="str">
            <v>SpreadYearlyIncreaseCalculatedExpansionSpeed</v>
          </cell>
          <cell r="BX1919">
            <v>197.82</v>
          </cell>
          <cell r="BY1919">
            <v>2</v>
          </cell>
          <cell r="CA1919" t="str">
            <v>X</v>
          </cell>
          <cell r="CB1919" t="str">
            <v>T4-C-3,T4-C-7,T4-C-11,T4-C-17,T4-C-18,T16-C-2,T16-C-5,T35,T40</v>
          </cell>
          <cell r="CC1919">
            <v>3</v>
          </cell>
          <cell r="CG1919" t="str">
            <v>T16-C-5,T16-C-6</v>
          </cell>
          <cell r="CH1919">
            <v>1</v>
          </cell>
          <cell r="CL1919" t="str">
            <v>T4-C-17,T4-C-18,T16-C-5,T16-C-6</v>
          </cell>
          <cell r="CM1919">
            <v>1</v>
          </cell>
          <cell r="CQ1919">
            <v>2</v>
          </cell>
          <cell r="CT1919" t="str">
            <v>T4-C-3,T4-C-7,T4-C-11,T4-C-17,T4-C-18,T16-C-2,T16-C-5</v>
          </cell>
          <cell r="CU1919">
            <v>1</v>
          </cell>
          <cell r="CX1919">
            <v>0</v>
          </cell>
          <cell r="CY1919">
            <v>1</v>
          </cell>
          <cell r="DB1919">
            <v>0</v>
          </cell>
          <cell r="DC1919" t="str">
            <v>Grønnor &lt;i&gt;Alnus alnobetula&lt;/i&gt; (tidligere &lt;i&gt;A. viridis&lt;/i&gt;) er en stor busk eller lite tre: det vi antar at er vår underart, er utbredt i fjellstrøk i Mellom- og nordre Sør-Europa. Planten har stor frøproduksjon og etableringsevne. Frøene er vindspredte og kan spres over nokså store avstander (km), også oppover i bratte lier, som vist i Ro Strand. Frøene kan også spres over snø om vinteren.</v>
          </cell>
          <cell r="DD1919" t="str">
            <v>&lt;p&gt;Grønnor er rapportert fra sju forekomster i Ro Stavanger, Klepp og Strand og fra &amp;#233:n forekomst i Ho Bergen. Første forekomst (Ho Bergen: Munkebotten) ble observert i 2001, og i 2009 ble god reproduksjon observert i Ro Strand: Bortnebakkan, "plantet og forvillet i gammelt grustak". I 2012 ble arten samlet fra samme sted, og med herbariebelegget følger et kart som viser omfattende spredning både nær det opprinnelige plantesteder og langt oppover en bekkedal i ei bratt li. Artsgruppen er nesten sirkumpolar og den eneste av ore-slekta som går inn i Arktis, på Grønland, i Canada, Alaska, Chukotka, Sibir, og Nordøst-Russland. Underarten grønnor subsp. &lt;i&gt;alnobetula&lt;/i&gt;, som er den vi tror er plantet og forvillet i Norge, er europeisk og er mer hardfør enn våre hjemlige orearter og også mer hardfør enn våre hjemlige treformende arter av bjørk. Grønnor er det treslaget som går høyest av alle i Alpene og Karpatene.&lt;/p&gt;</v>
          </cell>
          <cell r="DE1919" t="str">
            <v>Planten er innført som hagebusk, men i lite omfang. Den er også innført til restaureringstiltak, kanskje særlig på Vestlandet. Den har effektiv egenspredning fra plantete/utsatte bestander.</v>
          </cell>
          <cell r="DF1919" t="str">
            <v>Arten har et moderat invasjonspotensial, og potensialet er ennå ikke realisert. Dette er en kombinasjon mellom moderat median levetid og moderat ekspansjonshastighet. Arten har muligheter for rask og massiv invasjon i norsk natur, der den ikke har noen naturlige konkurrenter, og der den inntar og omformer en økologisk nisje ikke okkupert av noen andre norske planter.</v>
          </cell>
          <cell r="DG1919" t="str">
            <v>Arten vurderes til en middels økologisk effekt. Arten kan ha et stort fortrengningspotensial i fuktige, bratte lier i omtrent hele landet, nå som den har begynt å få fotfeste. Den har nitrogenfikserende bakterier i rotknoller og endrer skogens jordbunn i eutrof retning, med potensielt total endring i forholdene for de fleste andre planter. Den inntar fuktige lier, inkludert rasmarker, på noe næringsrik grunn og kan danne tette, nesten ugjennomtrengelige kratt som fortrenger de fleste andre planter. &lt;br/&gt;Grønnor er hardfør og kan danne bestander og ekspandere i store deler av Norge, og den vil være konkurransesterk. Den har en økologi og et habitatvalg som er ulik alle andre norske treslag, en spesialist på bratte, ustabile åssider, snøras-renner og skredmark. Her vil vil den på sikt kunne være en trussel mot truete arter. Det eneste som hindrer spredning i Norge, er at den (foreløpig) plantes sjelden. Arten vil - dersom den etableres i større omfang i norsk natur - ha meget store effekter fordi den kan fylle en nisje som ingen andre nordiske arter kan innta (se over) og endrer næringsforholdene i jordbunnen. Den utgjør trolig ikke en svært stor trussel i et kort tidsperspektiv - på grunn av generasjonslengden - men i et lengre perspektiv er den svært risikabel.</v>
          </cell>
          <cell r="DH1919" t="str">
            <v>&lt;p&gt;Grønnor vurderes til høy økologisk risiko, på grunn av et moderat invasjonspotensial og middels, men betydelige negative økologiske effekter. Dette er en markert endring fra vurderingen i 2012 da arten ble vurdert til låg risiko. Årsaken er en sterk økning i invasjonspotensialet og nyoppdagelse av spredningen opp i skogliene i Rogaland.&lt;/p&gt;</v>
          </cell>
          <cell r="DI1919">
            <v>0</v>
          </cell>
        </row>
        <row r="1920">
          <cell r="B1920" t="str">
            <v>Arabis caucasica</v>
          </cell>
          <cell r="C1920" t="str">
            <v>Willd. ex Schltdl.</v>
          </cell>
          <cell r="D1920" t="str">
            <v>hageskrinneblom</v>
          </cell>
          <cell r="E1920">
            <v>130547</v>
          </cell>
          <cell r="F1920">
            <v>101087</v>
          </cell>
          <cell r="G1920" t="str">
            <v>ExpertGroups/Karplanter/N</v>
          </cell>
          <cell r="H1920" t="str">
            <v>Karplanter</v>
          </cell>
          <cell r="I1920" t="str">
            <v>Karplanter</v>
          </cell>
          <cell r="J1920" t="str">
            <v>AlienSpecie</v>
          </cell>
          <cell r="N1920">
            <v>3</v>
          </cell>
          <cell r="P1920" t="str">
            <v>V</v>
          </cell>
          <cell r="Q1920">
            <v>3</v>
          </cell>
          <cell r="T1920" t="str">
            <v>HI</v>
          </cell>
          <cell r="U1920">
            <v>4</v>
          </cell>
          <cell r="V1920" t="str">
            <v>3AB,3D</v>
          </cell>
          <cell r="W1920" t="str">
            <v>SE</v>
          </cell>
          <cell r="X1920">
            <v>5</v>
          </cell>
          <cell r="Y1920">
            <v>4</v>
          </cell>
          <cell r="Z1920">
            <v>3</v>
          </cell>
          <cell r="AA1920">
            <v>1912</v>
          </cell>
          <cell r="AB1920" t="str">
            <v>terrestrial</v>
          </cell>
          <cell r="AD1920" t="str">
            <v>unknown</v>
          </cell>
          <cell r="AE1920" t="str">
            <v>yes</v>
          </cell>
          <cell r="AF1920" t="str">
            <v>unknown</v>
          </cell>
          <cell r="AG1920">
            <v>1918</v>
          </cell>
          <cell r="AH1920" t="str">
            <v>SF Sogndal: Amble</v>
          </cell>
          <cell r="AI1920">
            <v>5</v>
          </cell>
          <cell r="AJ1920" t="str">
            <v>V</v>
          </cell>
          <cell r="AL1920">
            <v>2</v>
          </cell>
          <cell r="AM1920" t="str">
            <v>importDirect</v>
          </cell>
          <cell r="AN1920">
            <v>5</v>
          </cell>
          <cell r="AO1920" t="str">
            <v>introductionEscaped,spreadNaturalDispersal,introductionTransportpollution</v>
          </cell>
          <cell r="AP1920" t="str">
            <v>OsA,He,Op,Bu,Te,Aa,Va,Ro,Ho,Sf,Mr,St,Nt,Tr</v>
          </cell>
          <cell r="AQ1920">
            <v>300</v>
          </cell>
          <cell r="AR1920">
            <v>5</v>
          </cell>
          <cell r="AS1920">
            <v>1500</v>
          </cell>
          <cell r="AT1920">
            <v>262000</v>
          </cell>
          <cell r="AU1920">
            <v>3000</v>
          </cell>
          <cell r="AV1920">
            <v>30</v>
          </cell>
          <cell r="AW1920" t="str">
            <v>Ingen kjent effekt</v>
          </cell>
          <cell r="AX1920" t="str">
            <v>Ingen kjent effekt</v>
          </cell>
          <cell r="BC1920" t="str">
            <v>Ingen kjent effekt</v>
          </cell>
          <cell r="BD1920" t="str">
            <v>Ingen kjent effekt</v>
          </cell>
          <cell r="BE1920" t="str">
            <v>no</v>
          </cell>
          <cell r="BF1920" t="str">
            <v>no</v>
          </cell>
          <cell r="BI1920" t="str">
            <v>V</v>
          </cell>
          <cell r="BK1920" t="str">
            <v>subtropic_mediterranean:Europe,Asia,Africa|subtropic_highlands:Africa</v>
          </cell>
          <cell r="BM1920" t="str">
            <v>temperate_boreal:Europe|temperate_nemoral:Europe,NorthAndCentralAmerica|temperate_dry:Asia|subtropic_mediterranean:Europe,Asia,Africa|subtropic_highlands:Africa</v>
          </cell>
          <cell r="BO1920">
            <v>3</v>
          </cell>
          <cell r="BP1920" t="str">
            <v>X</v>
          </cell>
          <cell r="BR1920" t="str">
            <v>RedListCategoryLevel</v>
          </cell>
          <cell r="BT1920">
            <v>3</v>
          </cell>
          <cell r="BV1920" t="str">
            <v>X</v>
          </cell>
          <cell r="BW1920" t="str">
            <v>SpreadYearlyIncreaseObservations</v>
          </cell>
          <cell r="BX1920">
            <v>166</v>
          </cell>
          <cell r="BY1920">
            <v>1</v>
          </cell>
          <cell r="CB1920" t="str">
            <v>T1-C-4,T1-C-6,T1-C-8,T32-C-5,T32-C-7,T32-C-15,T32-C-17,T40,T35</v>
          </cell>
          <cell r="CC1920">
            <v>3</v>
          </cell>
          <cell r="CG1920" t="str">
            <v>T1-C-8</v>
          </cell>
          <cell r="CH1920">
            <v>1</v>
          </cell>
          <cell r="CL1920" t="str">
            <v>T1-C-8</v>
          </cell>
          <cell r="CM1920">
            <v>2</v>
          </cell>
          <cell r="CP1920" t="str">
            <v>Åpen grunnlendt kalkmark i boreonemoral sone</v>
          </cell>
          <cell r="CQ1920">
            <v>1</v>
          </cell>
          <cell r="CU1920">
            <v>2</v>
          </cell>
          <cell r="CW1920" t="str">
            <v>X</v>
          </cell>
          <cell r="CX1920">
            <v>1</v>
          </cell>
          <cell r="CY1920">
            <v>1</v>
          </cell>
          <cell r="DB1920">
            <v>0</v>
          </cell>
          <cell r="DC1920" t="str">
            <v>Hageskrinneblom &lt;em&gt;Arabis caucasica &lt;/em&gt;er en flerårig urt med frøreproduksjon. Frøene spres passivt. Arten stammer fra fjellstrøk rundt Middelhavet, i Vest-Asia, Makaronesia og i Øst-Afrika (afro-alpin). Den er innført som hagestaude, særlig steinbedplante. Den naturaliseres meget lett på grunnlende og i bergvegger. Arten foretrekker noe baserike berg, men er ikke særlig krevende.</v>
          </cell>
          <cell r="DD1920" t="str">
            <v>&lt;p&gt;Hageskrinneblom er innført som hagestaude, kanskje på slutten av 1800-tallet, og funnet forvillet og etter hvert effektivt naturalisert fra 1912. Første funn er i Te Bamble: Langesund, men arten ble også tidlig funnet i Oslo-området fra 1918 - ett av kjerneområdene i dag - og i Sogn (SF Sogndal) fra 1918. Arten har hatt en jamn ekspansjon med omtrent dobling av forekomstmengden hvert 20. år.&lt;/p&gt;</v>
          </cell>
          <cell r="DE1920" t="str">
            <v>Arten er innført som hageplante og spredt ut fra hager med utkast og med frø. Videre spredning skjer hovedsakelig med frø.</v>
          </cell>
          <cell r="DF1920" t="str">
            <v>Invasjonspotensialet er moderat, med usikkerhet til stort, en kombinasjon av moderat (til lang) median levetid og moderat (til begrenset) ekspansjonshastighet.</v>
          </cell>
          <cell r="DG1920" t="str">
            <v>Arten vurderes å ha middels økologiske effekter, ved fortrengning av andre planter på grunnlendt kalkmark. Arten danner store kolonier og fortrenger andre arter på baserikt berg, spesielt i Oslofjord-området der den invaderer naturtyper med forekomster av sårbare og truete planter. Arten kan ha noe effekt ved at den mest trolig kan hybridisere introgressivt med en hjemlig art. Den er meget nært i slekt med fjellskrinneblom &lt;i&gt;Arabis alpina - &lt;/i&gt;av og til er de to regnet som del av samme art - og det er sannsynlighet for hybridisering og introgresjon. De to møtes imidlertid ikke ofte, slik at effekten er lokal (mest sannsynlig med møter i Trøndelag og Nord-Norge, der fjellskrinneblom går ned i låglandet). Mangelen på dokumenterte hybrider, og den begrensete muligheten for at de kan oppstå, begrunner at vi setter usikkerhet nedover.</v>
          </cell>
          <cell r="DH1920" t="str">
            <v>&lt;p&gt;Hageskrinneblom vurderes til høg økologisk risiko, med usikkerhet til svært høg risiko.&lt;/p&gt;</v>
          </cell>
          <cell r="DI1920">
            <v>0</v>
          </cell>
        </row>
        <row r="1921">
          <cell r="B1921" t="str">
            <v>Aronia ×prunifolia</v>
          </cell>
          <cell r="C1921" t="str">
            <v>(Marshall) Rehder</v>
          </cell>
          <cell r="D1921" t="str">
            <v>purpursurbær</v>
          </cell>
          <cell r="E1921">
            <v>130677</v>
          </cell>
          <cell r="F1921">
            <v>103261</v>
          </cell>
          <cell r="G1921" t="str">
            <v>ExpertGroups/Karplanter/N</v>
          </cell>
          <cell r="H1921" t="str">
            <v>Karplanter</v>
          </cell>
          <cell r="I1921" t="str">
            <v>Karplanter</v>
          </cell>
          <cell r="J1921" t="str">
            <v>AlienSpecie</v>
          </cell>
          <cell r="N1921">
            <v>4</v>
          </cell>
          <cell r="Q1921">
            <v>2</v>
          </cell>
          <cell r="R1921" t="str">
            <v>V</v>
          </cell>
          <cell r="T1921" t="str">
            <v>HI</v>
          </cell>
          <cell r="U1921">
            <v>4</v>
          </cell>
          <cell r="V1921" t="str">
            <v>4B,2E</v>
          </cell>
          <cell r="W1921" t="str">
            <v>PH</v>
          </cell>
          <cell r="X1921">
            <v>4</v>
          </cell>
          <cell r="Y1921">
            <v>4</v>
          </cell>
          <cell r="Z1921">
            <v>2</v>
          </cell>
          <cell r="AA1921">
            <v>2003</v>
          </cell>
          <cell r="AB1921" t="str">
            <v>terrestrial</v>
          </cell>
          <cell r="AD1921" t="str">
            <v>unknown</v>
          </cell>
          <cell r="AE1921" t="str">
            <v>yes</v>
          </cell>
          <cell r="AF1921" t="str">
            <v>yes</v>
          </cell>
          <cell r="AG1921">
            <v>2005</v>
          </cell>
          <cell r="AH1921" t="str">
            <v>Ak Bærum: Engervatnet: Ro Rennesøy: Galta, ved Mortevika</v>
          </cell>
          <cell r="AI1921">
            <v>15</v>
          </cell>
          <cell r="AK1921" t="str">
            <v>V</v>
          </cell>
          <cell r="AL1921">
            <v>2</v>
          </cell>
          <cell r="AM1921" t="str">
            <v>importDirect</v>
          </cell>
          <cell r="AN1921">
            <v>5</v>
          </cell>
          <cell r="AO1921" t="str">
            <v>introductionReleased,introductionEscaped,spreadNaturalDispersal</v>
          </cell>
          <cell r="AP1921" t="str">
            <v>Øs,OsA,Bu,Ve,Va,Ro,Ho,Sf,Mr</v>
          </cell>
          <cell r="AQ1921">
            <v>140</v>
          </cell>
          <cell r="AR1921">
            <v>10</v>
          </cell>
          <cell r="AS1921">
            <v>1400</v>
          </cell>
          <cell r="AT1921">
            <v>98700</v>
          </cell>
          <cell r="AU1921">
            <v>4200</v>
          </cell>
          <cell r="AV1921">
            <v>50</v>
          </cell>
          <cell r="AW1921" t="str">
            <v>Aronia-saft angis å være rik på antioksidanter og ha god helseeffekt.</v>
          </cell>
          <cell r="AX1921" t="str">
            <v>Økonomisk viktig bærprodusent, også i økning i Norge.</v>
          </cell>
          <cell r="BC1921" t="str">
            <v>Ingen kjent effekt</v>
          </cell>
          <cell r="BD1921" t="str">
            <v>Ingen kjent effekt</v>
          </cell>
          <cell r="BE1921" t="str">
            <v>no</v>
          </cell>
          <cell r="BF1921" t="str">
            <v>no</v>
          </cell>
          <cell r="BG1921" t="str">
            <v>V</v>
          </cell>
          <cell r="BI1921" t="str">
            <v>V</v>
          </cell>
          <cell r="BK1921" t="str">
            <v>temperate_boreal:NorthAndCentralAmerica|temperate_nemoral:NorthAndCentralAmerica</v>
          </cell>
          <cell r="BM1921" t="str">
            <v>temperate_boreal:Europe,NorthAndCentralAmerica|temperate_nemoral:Europe,NorthAndCentralAmerica</v>
          </cell>
          <cell r="BO1921">
            <v>3</v>
          </cell>
          <cell r="BR1921" t="str">
            <v>RedListCategoryLevel</v>
          </cell>
          <cell r="BT1921">
            <v>4</v>
          </cell>
          <cell r="BW1921" t="str">
            <v>SpreadYearlyIncreaseObservations</v>
          </cell>
          <cell r="BX1921">
            <v>924</v>
          </cell>
          <cell r="BY1921">
            <v>1</v>
          </cell>
          <cell r="CB1921" t="str">
            <v>T4-C-3,T4-C-4,T4-C-18,T35,T37,T40,T43</v>
          </cell>
          <cell r="CC1921">
            <v>1</v>
          </cell>
          <cell r="CH1921">
            <v>2</v>
          </cell>
          <cell r="CJ1921" t="str">
            <v>X</v>
          </cell>
          <cell r="CL1921" t="str">
            <v>T4-C-3,T4-C-4,T4-C-18,T4-C-3,T4-C-4,T4-C-18</v>
          </cell>
          <cell r="CM1921">
            <v>1</v>
          </cell>
          <cell r="CQ1921">
            <v>1</v>
          </cell>
          <cell r="CT1921" t="str">
            <v>T4-C-3,T4-C-4,T4-C-18</v>
          </cell>
          <cell r="CU1921">
            <v>1</v>
          </cell>
          <cell r="CX1921">
            <v>0</v>
          </cell>
          <cell r="CY1921">
            <v>1</v>
          </cell>
          <cell r="DB1921">
            <v>0</v>
          </cell>
          <cell r="DC1921" t="str">
            <v>Purpursurbær &lt;i&gt;Aronia&lt;/i&gt; x &lt;i&gt;prunifolia&lt;/i&gt; er hybriden mellom svartsurbær &lt;i&gt;A. melanocarpa&lt;/i&gt; og rødsurbær &lt;i&gt;A. arbutifolia&lt;/i&gt; og er en del av den spontane variasjonen i denne slekta i hjemområdet i østlige Nord-Amerika. Den er en middelsstor busk med meget stor produksjon av saftige bærepler. Den er fertil, noe Flora of North America: Aronia, antyder at kan henge sammen med at den har aseksuell (apomiktisk) frøsetting (se også http://midwestaronia.org/wp-content/uploads/2013/04/Dr.-Brand-2013-Midwest-Aronia-Association-Conference.pdf).&lt;br/&gt;Taksonomien i &lt;i&gt;Aronia&lt;/i&gt;, og kanskje spesielt i det materialet som dyrkes i Europa, er blitt komplisert. Genetiske undersøkelser (se Leonard et al. 2013 og http://midwestaronia.org/wp-content/uploads/2013/04/Dr.-Brand-2013-Midwest-Aronia-Association-Conference.pdf) viser at det storfruktete materialet som dyrkes for bærproduksjon, og også for de attraktive fruktene i hager, høyst trolig er hybrider mellom arter fra to slekter: &lt;i&gt;Aronia&lt;/i&gt; og &lt;i&gt;Sorbus&lt;/i&gt; (rogn/asal). Hybridene ble trolig frambragt av den russiske planteforedleren Ivan Michurin på 1940-tallet og synes å være tetraploide, apomiktiske resultater av to hybridiseringsprosesser. Først er eurasiatisk rogn &lt;i&gt;Sorbus aucuparia&lt;/i&gt; blitt krysset med amerikansk svartsurbær &lt;i&gt;A. melanocarpa&lt;/i&gt;. Deretter er hybriden krysset en gang til tilbake med svartsurbær. Denne hybridarten skal egentlig nå hete X &lt;i&gt;Sorbaronia mitschurinii&lt;/i&gt;, men vi vurderer den her under &lt;i&gt;A. &lt;/i&gt;x &lt;i&gt;prunifolia&lt;/i&gt; i stedet for å opprette et nytt takson. Vi har trolig ikke forvillet ekte amerikansk &lt;i&gt;A. &lt;/i&gt;x &lt;i&gt;prunifolia&lt;/i&gt; i norsk natur, så risikovurderingen endres ikke, bare navnet. Den er svært ny i norsk natur, men synes å foretrekke litt frodig skog av lågurt- og høgstaude-typene.</v>
          </cell>
          <cell r="DD1921" t="str">
            <v>&lt;p&gt; Purpursurbær (slik den her er avgrenset) er ganske ny i norske hager og som bærbusk i kommersiell dyrkning. Den har hatt en rask spredning fra første funn i 2003 i Øf Eidsberg: Mysen, og VA Kristiansand: Terneviga, og arten er i løpet av de siste 13 årene blitt kjent fra 35 lokaliteter i Østfold, Oslo/Akershus, Buskerud, Vestfold, og fra Vest-Agder til Møre og Romsdal. Vi antar at den også finnes i Telemark og Aust-Agder allerede. Den har en av de raskeste ekspansjonene vi har sett hos fremmede arter i Norge. Mengder av frøplanter er observert ved flere plantninger, data som ikke er med i herbariedokumentasjonen. Arten kan forventes å ha en rask spredning ut i norsk natur i nær framtid. Den vil trolig ha sitt største potensial på Østlandet, kanskje nord til Mjøsa, på Sørlandet og Vestlandet, kanskje også i Trøndelag. Dette samsvarer med erfaringene fra flere andre land der den har spredt seg raskt (se: https://www.cabi.org/isc/datasheet/108963 og CABI Invasive Species Compendium).&lt;/p&gt;&lt;p&gt;I hagebruket dyrkes en storfruktet sort til saftproduksjon, betegnet som frøkilde Moskva. Denne, sammen med sorten &amp;#39:Viking&amp;#39:, er nokså opplagte medlemmer av komplekset X &lt;i&gt;Sorbaronia mitschurinii&lt;/i&gt;, og ikke det samme som den amerikanske hybriden &lt;i&gt;A. &lt;/i&gt;x &lt;i&gt;prunifolia&lt;/i&gt;. Frøkilde Moskva er mye brukt til produksjon av planter til hager og offentlige grøntanlegg. På grunn av apomiktisk frøsetting kan disse antagelig betraktes som &amp;#233:n klon. Den er funnet forvillet mange steder, men er sikkert oversett. Til kommersiell bærproduksjon er også sorten _x0018_ Viking_x0019_  benyttet. Vi har ikke sett norsk forvillet materiale av noe som helt samsvarer med den amerikanske hybridarten.&lt;/p&gt;</v>
          </cell>
          <cell r="DE1921" t="str">
            <v>Planten eller plantene er innførte hagebusker og kommersielle bærbusker. De spres fra plantninger av fugl som spiser de store, saftige bæreplene, og på høsten kan buskene være ribbet for frukt. De blir også litt spredt ut ved utkast fra hager.</v>
          </cell>
          <cell r="DF1921" t="str">
            <v>Invasjonspotensialet er stort, en kombinasjon av moderat median levetid, men svært høg ekspansjonshastighet (800-1100 m/år). Plantene er allerede vidt utbredte i Norge, 13-14 år etter at de først ble notert i norsk natur.</v>
          </cell>
          <cell r="DG1921" t="str">
            <v>&lt;p&gt;Den negative økologiske effekten vurderes foreløpig til liten (med usikkerhet til ingen). Plantene invaderer nokså rike skogtyper, foreløpig i lite omfang, men med potensial innen 50 år til å danne et nytt, fremmed busksjikt og til å bli en av de aller største fruktprodusentene i lågurt- og høgstaudeskoger.&lt;/p&gt; &lt;p&gt; &lt;/p&gt; 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ofte&lt;b&gt; &lt;/b&gt;har gjort de fremmede buskene og trærne populære i utgangspunktet. Vi har valgt å angi usikkerhet mot en lavere delkategori fordi vi har for lite dokumentasjon på i hvilken grad slike interaksjoner finner sted.&lt;br/&gt;</v>
          </cell>
          <cell r="DH1921" t="str">
            <v>&lt;p&gt;Purpursurbær, eller hva vi nå skal kalle denne planten, vurderes til høg økologisk risiko, med usikkerhet ned til potensielt høg, ut fra et stort invasjonspotensial, men en liten økologisk effekt med usikkerhet ned til ingen kjent effekt. Arten har et meget stort, ikke realisert potensial i Norge og kan bli et økologisk problem i norsk natur, på søndre Østlandet, Sørlandet og Vestlandet. Arten kan konkurrere med hjemlige busker og trær om fugler som spredningsvektor. Den ekspanderer uhyre raskt og kan utgjøre en økologisk risiko, ikke minst fordi den er i raskt økende bruk både i privathager og parkanlegg og som en kommersiell bærbusk.&lt;/p&gt;</v>
          </cell>
          <cell r="DI1921">
            <v>11</v>
          </cell>
        </row>
        <row r="1922">
          <cell r="B1922" t="str">
            <v>Calystegia sepium spectabilis</v>
          </cell>
          <cell r="C1922" t="str">
            <v>Brummitt</v>
          </cell>
          <cell r="D1922" t="str">
            <v>prydstrandvindel</v>
          </cell>
          <cell r="E1922">
            <v>139086</v>
          </cell>
          <cell r="F1922">
            <v>103689</v>
          </cell>
          <cell r="G1922" t="str">
            <v>ExpertGroups/Karplanter/N</v>
          </cell>
          <cell r="H1922" t="str">
            <v>Karplanter</v>
          </cell>
          <cell r="I1922" t="str">
            <v>Karplanter</v>
          </cell>
          <cell r="J1922" t="str">
            <v>AlienSpecie</v>
          </cell>
          <cell r="N1922">
            <v>3</v>
          </cell>
          <cell r="P1922" t="str">
            <v>V</v>
          </cell>
          <cell r="Q1922">
            <v>3</v>
          </cell>
          <cell r="R1922" t="str">
            <v>V</v>
          </cell>
          <cell r="T1922" t="str">
            <v>HI</v>
          </cell>
          <cell r="U1922">
            <v>4</v>
          </cell>
          <cell r="V1922" t="str">
            <v>3AB,3H</v>
          </cell>
          <cell r="W1922" t="str">
            <v>LO,SE</v>
          </cell>
          <cell r="X1922">
            <v>5</v>
          </cell>
          <cell r="Y1922">
            <v>4</v>
          </cell>
          <cell r="Z1922">
            <v>3</v>
          </cell>
          <cell r="AA1922">
            <v>1927</v>
          </cell>
          <cell r="AB1922" t="str">
            <v>terrestrial</v>
          </cell>
          <cell r="AD1922" t="str">
            <v>unknown</v>
          </cell>
          <cell r="AE1922" t="str">
            <v>yes</v>
          </cell>
          <cell r="AF1922" t="str">
            <v>unknown</v>
          </cell>
          <cell r="AG1922">
            <v>1938</v>
          </cell>
          <cell r="AH1922" t="str">
            <v>He Elverum: Bjølset</v>
          </cell>
          <cell r="AI1922">
            <v>5</v>
          </cell>
          <cell r="AJ1922" t="str">
            <v>V</v>
          </cell>
          <cell r="AL1922">
            <v>2</v>
          </cell>
          <cell r="AM1922" t="str">
            <v>importDirect</v>
          </cell>
          <cell r="AN1922">
            <v>2</v>
          </cell>
          <cell r="AO1922" t="str">
            <v>introductionEscaped,spreadNaturalDispersal</v>
          </cell>
          <cell r="AP1922" t="str">
            <v>Øs,OsA,He,Op,Bu,Ve,Te,Va,Ro,Mr,Nt,No</v>
          </cell>
          <cell r="AQ1922">
            <v>300</v>
          </cell>
          <cell r="AR1922">
            <v>6</v>
          </cell>
          <cell r="AS1922">
            <v>1800</v>
          </cell>
          <cell r="AT1922">
            <v>245000</v>
          </cell>
          <cell r="AU1922">
            <v>5400</v>
          </cell>
          <cell r="AV1922">
            <v>80</v>
          </cell>
          <cell r="AW1922" t="str">
            <v>Ingen kjent effekt</v>
          </cell>
          <cell r="AX1922" t="str">
            <v>Ingen kjent effekt</v>
          </cell>
          <cell r="BC1922" t="str">
            <v>Ingen kjent effekt</v>
          </cell>
          <cell r="BD1922" t="str">
            <v>Ingen kjent effekt</v>
          </cell>
          <cell r="BE1922" t="str">
            <v>no</v>
          </cell>
          <cell r="BF1922" t="str">
            <v>no</v>
          </cell>
          <cell r="BK1922" t="str">
            <v>temperate_nemoral:Asia</v>
          </cell>
          <cell r="BM1922" t="str">
            <v>temperate_boreal:Europe|temperate_nemoral:Europe,Asia</v>
          </cell>
          <cell r="BO1922">
            <v>3</v>
          </cell>
          <cell r="BP1922" t="str">
            <v>X</v>
          </cell>
          <cell r="BR1922" t="str">
            <v>RedListCategoryLevel</v>
          </cell>
          <cell r="BT1922">
            <v>3</v>
          </cell>
          <cell r="BW1922" t="str">
            <v>SpreadYearlyIncreaseObservations</v>
          </cell>
          <cell r="BX1922">
            <v>321</v>
          </cell>
          <cell r="BY1922">
            <v>1</v>
          </cell>
          <cell r="CB1922" t="str">
            <v>T4,T30,T32,T35,T39,T40,T42</v>
          </cell>
          <cell r="CC1922">
            <v>1</v>
          </cell>
          <cell r="CH1922">
            <v>1</v>
          </cell>
          <cell r="CM1922">
            <v>1</v>
          </cell>
          <cell r="CQ1922">
            <v>1</v>
          </cell>
          <cell r="CU1922">
            <v>3</v>
          </cell>
          <cell r="CW1922" t="str">
            <v>X</v>
          </cell>
          <cell r="CX1922">
            <v>2</v>
          </cell>
          <cell r="CY1922">
            <v>1</v>
          </cell>
          <cell r="DB1922">
            <v>0</v>
          </cell>
          <cell r="DC1922" t="str">
            <v>Prydstrandvindel &lt;em&gt;Calystegia sepium &lt;/em&gt;subsp. &lt;em&gt;spectabilis &lt;/em&gt;er en flerårig slyngplante med frøreproduksjon og klonal vekst. Frøene spres passivt og ikke over lange distanser. Arten stammer trolig fra Sibir og er hardfør og godt kuldetilpasset. Den etablerer seg på skrotemark, i hekker, kratt og skogkanter.</v>
          </cell>
          <cell r="DD1922" t="str">
            <v>&lt;p&gt;Prydstrandvindel er en nokså sen innvandrer (1927), men slo tidlig til på indre Østlandet i He Solør-Elverum og har fortsatt hovedtyngden i de indre delene av Hedmark og til dels Buskerud. Forekomstene i Østfold og Oslo/Akershus synes også å være rimelig stabile mens de ellers i kyststrøk nok er mer ustabile, med enkelte funn helt nord til No Fauske og Narvik. Planten nærmest eksploderte i utbredelse fra 1980 og har fortsatt et meget stort potensial for videre spredning og fortetning&lt;/p&gt;</v>
          </cell>
          <cell r="DE1922" t="str">
            <v>Planten er innført hageplante og spredt ut fra hager ved utkast og med frø.</v>
          </cell>
          <cell r="DF1922" t="str">
            <v>Invasjonspotensialet er moderat, med usikkerhet til stort, på grunn av moderat (til lang) median levetid og moderat ekspansjonshastighet.</v>
          </cell>
          <cell r="DG1922" t="str">
            <v>Arten vurderes å ha middels økologisk effekt, med usikkerhet til en liten effekt. Ingen kjent negativ effekt på naturtyper er knyttet til planten, men den kan med en viss sannsynlighet hybridisere introgressivt med to hjemlige raser av samme art: kvit strandvindel subsp. &lt;i&gt;sepium&lt;/i&gt; og stripestrandvindel subsp. &lt;i&gt;roseata &lt;/i&gt;og får derved middels (til liten, på grunn av usikkerhet om sannsynligheten) økologisk effekt. De tre plantene kan være vanskelige å skille, og det er mulig at hybridisering allerede er i ferd med å gjøre grensene mellom dem uklare. Vi har satt usikkerhet nedover på grunn av manglende dokumentasjon for introgresjon, sjøl om vi antar at den forekommer.&lt;br/&gt;Planten er mest hyppig som forvillet ved bebyggelse, langs veier og på søppel- og massedeponier, men er også etablert i flommark og skogkanter. Den kan kanskje bli mer ekspansiv enn vi har sett til nå, men vil neppe fortrenge stedegne arter i noen større grad.</v>
          </cell>
          <cell r="DH1922" t="str">
            <v>&lt;p&gt;Prydstrandvindel vurderes til høg økologisk risko, med usikkerhet både til svært høg og til låg risiko på grunn av usikkerhet både angående invasjonspotensialet og den økologiske effekten. Risikovurderingen bygger på at vi antar at prydstrandvindel kan være interfertil med den stedegne underarten stripestrandvindel subsp. &lt;em&gt;roseata &lt;/em&gt;og den uvisst stedegne kvit strandvindel subsp. &lt;em&gt;sepium&lt;/em&gt;.&lt;br/&gt;&lt;/p&gt;</v>
          </cell>
          <cell r="DI1922">
            <v>0</v>
          </cell>
        </row>
        <row r="1923">
          <cell r="B1923" t="str">
            <v>Crataegus laevigata</v>
          </cell>
          <cell r="C1923" t="str">
            <v>(Poir.) DC.</v>
          </cell>
          <cell r="D1923" t="str">
            <v>parkhagtorn</v>
          </cell>
          <cell r="E1923">
            <v>132045</v>
          </cell>
          <cell r="F1923">
            <v>103291</v>
          </cell>
          <cell r="G1923" t="str">
            <v>ExpertGroups/Karplanter/N</v>
          </cell>
          <cell r="H1923" t="str">
            <v>Karplanter</v>
          </cell>
          <cell r="I1923" t="str">
            <v>Karplanter</v>
          </cell>
          <cell r="J1923" t="str">
            <v>AlienSpecie</v>
          </cell>
          <cell r="N1923">
            <v>3</v>
          </cell>
          <cell r="Q1923">
            <v>3</v>
          </cell>
          <cell r="T1923" t="str">
            <v>HI</v>
          </cell>
          <cell r="U1923">
            <v>4</v>
          </cell>
          <cell r="V1923" t="str">
            <v>3A,3DFH</v>
          </cell>
          <cell r="X1923">
            <v>4</v>
          </cell>
          <cell r="Y1923">
            <v>3</v>
          </cell>
          <cell r="Z1923">
            <v>3</v>
          </cell>
          <cell r="AA1923">
            <v>1827</v>
          </cell>
          <cell r="AB1923" t="str">
            <v>terrestrial</v>
          </cell>
          <cell r="AD1923" t="str">
            <v>origin</v>
          </cell>
          <cell r="AE1923" t="str">
            <v>yes</v>
          </cell>
          <cell r="AF1923" t="str">
            <v>unknown</v>
          </cell>
          <cell r="AG1923">
            <v>1888</v>
          </cell>
          <cell r="AH1923" t="str">
            <v>Te Kragerø: Jomfruland</v>
          </cell>
          <cell r="AI1923">
            <v>15</v>
          </cell>
          <cell r="AJ1923" t="str">
            <v>V</v>
          </cell>
          <cell r="AL1923">
            <v>2</v>
          </cell>
          <cell r="AM1923" t="str">
            <v>importDirect</v>
          </cell>
          <cell r="AN1923">
            <v>3</v>
          </cell>
          <cell r="AO1923" t="str">
            <v>introductionEscaped,spreadNaturalDispersal</v>
          </cell>
          <cell r="AP1923" t="str">
            <v>Øs,OsA,He,Op,Bu,Ve,Te,Aa,Va,Ro,Ho,Sf,Mr,St,Nt</v>
          </cell>
          <cell r="AQ1923">
            <v>364</v>
          </cell>
          <cell r="AR1923">
            <v>6</v>
          </cell>
          <cell r="AS1923">
            <v>2184</v>
          </cell>
          <cell r="AT1923">
            <v>170000</v>
          </cell>
          <cell r="AU1923">
            <v>6000</v>
          </cell>
          <cell r="AV1923">
            <v>50</v>
          </cell>
          <cell r="AW1923" t="str">
            <v>Ingen kjent effekt</v>
          </cell>
          <cell r="AX1923" t="str">
            <v>Ingen kjent effekt</v>
          </cell>
          <cell r="BC1923" t="str">
            <v>Ingen kjent effekt</v>
          </cell>
          <cell r="BD1923" t="str">
            <v>Ingen kjent effekt</v>
          </cell>
          <cell r="BE1923" t="str">
            <v>no</v>
          </cell>
          <cell r="BF1923" t="str">
            <v>no</v>
          </cell>
          <cell r="BG1923" t="str">
            <v>V</v>
          </cell>
          <cell r="BI1923" t="str">
            <v>V</v>
          </cell>
          <cell r="BK1923" t="str">
            <v>temperate_nemoral:Europe|subtropic_mediterranean:Europe</v>
          </cell>
          <cell r="BM1923" t="str">
            <v>temperate_boreal:Europe|temperate_nemoral:Europe,Oceania,NorthAndCentralAmerica|subtropic_mediterranean:Europe</v>
          </cell>
          <cell r="BO1923">
            <v>4</v>
          </cell>
          <cell r="BR1923" t="str">
            <v>RedListCategoryLevel</v>
          </cell>
          <cell r="BT1923">
            <v>2</v>
          </cell>
          <cell r="BW1923" t="str">
            <v>SpreadYearlyIncreaseObservations</v>
          </cell>
          <cell r="BX1923">
            <v>120</v>
          </cell>
          <cell r="BY1923">
            <v>1</v>
          </cell>
          <cell r="CB1923" t="str">
            <v>T4-C-3,T4-C-4,T32,T40</v>
          </cell>
          <cell r="CC1923">
            <v>3</v>
          </cell>
          <cell r="CE1923" t="str">
            <v>X</v>
          </cell>
          <cell r="CG1923" t="str">
            <v>T4-C-4</v>
          </cell>
          <cell r="CH1923">
            <v>1</v>
          </cell>
          <cell r="CK1923" t="str">
            <v>Crataegus monogyna,Crataegus rhipidophylla</v>
          </cell>
          <cell r="CL1923" t="str">
            <v>T4-C-4</v>
          </cell>
          <cell r="CM1923">
            <v>3</v>
          </cell>
          <cell r="CP1923" t="str">
            <v>Åpen grunnlendt kalkmark i boreonemoral sone,Åpen grunnlendt kalkmark i boreonemoral sone</v>
          </cell>
          <cell r="CQ1923">
            <v>1</v>
          </cell>
          <cell r="CT1923" t="str">
            <v>T4-C-3,T4-C-4</v>
          </cell>
          <cell r="CU1923">
            <v>3</v>
          </cell>
          <cell r="CX1923">
            <v>2</v>
          </cell>
          <cell r="CY1923">
            <v>1</v>
          </cell>
          <cell r="DB1923">
            <v>1</v>
          </cell>
          <cell r="DC1923" t="str">
            <v>Parkhagtorn &lt;em&gt;Crataegus laevigata &lt;/em&gt;er et lite tre utbredt som hjemlig i Europa nord til Sør-Skandinavia (til nordre Jylland, Bohusl&amp;#228:n og Stockholmsområdet), dvs. helt inn mot grensa til Norge. Arten blomstrer rikelig og setter store mengder med saftige bærepler som ettertraktes av og spres med fugl. Arten er diploid (2n = 34) og har seksuell formering. Den har vært dyrket som et lite prydtre i Norge i hvert fall siden tidlig 1800-tall, kanskje fra slutten av 1700-tallet (første herbariedokumentasjon i 1827 fra en all&amp;#233: på Ullevål i Oslo). Arten er fortsatt ofte å se som plantet, men i former med sterkt rødfargete blomster. Det er neppe produksjon og salg av denne arten i dag, med unntak av den rødblomstrede fylte sorten &amp;#39:Paul Scarlet&amp;#39: som regnes som en hybrid av arten. Denne sorten setter lite frukter, og representerer trolig liten risiko i forhold til genetisk forurensning. Arten etablerer seg i lågurtskog, oftest på litt baserik grunn, og dessuten som kratt på grunnlende på kalkrik grunn.</v>
          </cell>
          <cell r="DD1923" t="str">
            <v>&lt;p&gt;Det er uklart når parkhagtorn begynte å forville seg: de tidligste rapportene kan gjelde plantete individer. Vi har likevel satt første daterte rapport - fra Bremnes i MR Kristiansund 1864 - som mulig første tidspunkt. Arten har deretter hatt en nokså jamn økning fram til i dag og er nå kjent fra alle fylker nord til Nord-Trøndelag (NT Levanger) og inn i landet til Hadeland, Toten og Hedmarken. Den er fortsatt vanlig å se i hager, men ofte i former med sterkt rødfargete blomster. Det potensielle utbredelseområdet er omtrent fylt, men videre fortetning kan forventes.&lt;/p&gt;</v>
          </cell>
          <cell r="DE1923" t="str">
            <v>Arten er innført som hagebusk/tre og har spredt seg ut fra hager med fugl som spiser fruktene. Videre spredning i naturen skjer på samme vis.</v>
          </cell>
          <cell r="DF1923" t="str">
            <v>Invasjonspotensialet er moderat, i en kombinasjon av lang median levetid, men begrenset ekspansjonshastighet. Arten har hatt en uvanlig langsom og jamn ekspansjon i Norge, og ekspansjonshastigheten de siste tiårene er ikke spesielt stor. Noe av årsaken er trolig generasjonslengden, men vi mistenker også at arten blir uvanlig mye oversett og lite dokumentert. Hagtorn-artene er utrivelige å samle (tornete) og uvanlig vanskelige å identifisere riktig.</v>
          </cell>
          <cell r="DG1923" t="str">
            <v>Arten vurderes til en middels økologisk effekt. Arten utgjør en risiko for strukturendring i naturtyper og fortrengning av andre planter, også sjeldne og truete. Den kan danne et busk- eller tresjikt i lågurtskog, men nesten bare i slike skoger som allerede har et sjikt av hjemlige &lt;i&gt;Crataegus-&lt;/i&gt;arter. Den krysser seg introgressivt (svært introgressivt) med begge våre hjemlige hagtornarter: hagtorn &lt;i&gt;C. monogyna&lt;/i&gt; og begerhagtorn &lt;i&gt;C. rhipidophylla&lt;/i&gt; (begge varieteter), se Stace et al. (2015). Hybridene er betegnet som &lt;i&gt;C. &lt;/i&gt;x &lt;i&gt;media&lt;/i&gt; (&lt;i&gt;C. laevigata &lt;/i&gt;x &lt;i&gt;monogyna&lt;/i&gt;), kjent fra 23 enkeltforekomster (med svært høgt mørketall) og sju fylker til Rogaland, og &lt;i&gt;C. &lt;/i&gt;x &lt;i&gt;macrocarpa &lt;/i&gt;(&lt;i&gt;C. laevigata &lt;/i&gt;x &lt;i&gt;rhipidophylla&lt;/i&gt;), kjent fra 33 enkeltforekomster (med svært høgt mørketall) og 10 fylker til Møre og Romsdal. I tillegg til spontan hybridisering, dyrkes disse hybridene og kan forville seg. Vi har lagt ved forekomstfiler for begge to.&lt;br/&gt;Hybridiseringen er så omfattende at artsgrensene mellom de tre artene er nesten utvisket i enkelte områder. Dette kommer ikke til uttrykk i siste versjon av norsk rødliste (Henriksen &amp; Hilmo 2015). Det er mulig at hybridiseringen skulle vært trukket inn som trusselfaktor for de hjemlige artene, noe som ville kunne føre til enda høgere risikokategori for den fremmede arten parkhagtorn.&lt;br/&gt;Parkhagtorn (og særlig den rødbomstrete kultivaren) er vertsveksler med rustsopper av slekta &lt;i&gt;Gymnosporangium&lt;/i&gt; som angriper den hjemlige arten einer &lt;i&gt;Juniperus communis&lt;/i&gt;. Det har nok ingen betydning for bestandsutviklingen av einer, men er mer et hageproblem for dem som foretrekker einer framfor denne sykdomsbefengte hagtornen. Vi velger derfor å ikke tillegge denne effekten noen betydning her.&lt;br/&gt;&lt;p&gt;Fremmede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ofte&lt;b&gt; &lt;/b&gt;har gjort de fremmede buskene og trærne populære i utgangspunktet. Vi har valgt å angi usikkerhet mot en lavere delkategori fordi vi har for lite dokumentasjon på i hvilken grad slike interaksjoner finner sted.&lt;/p&gt;</v>
          </cell>
          <cell r="DH1923" t="str">
            <v>&lt;p&gt;Parkhagtorn vurderes til høg økologisk risiko. Arten har langt på vei utspilt sin rolle som hageplante, men er så solid etablert i norsk natur at det ikke betyr stort om den ikke plantes mer. Den har flere skadevirkninger, men ingen av dem dramatiske foreløpig. Parkhagtorn blir ikke noe dominerende element i vegetasjonen og fortrenger ikke andre arter i noen stor grad. Derimot har den meget omfattende introgressiv hybridisering med våre to hjemlige arter - hagtorn &lt;em&gt;C. monogyna &lt;/em&gt;og begerhagtorn &lt;em&gt;C. rhipidophylla &lt;/em&gt;(begge underarter). Hybridiseringen visker ut grensene mellom de tre artene og bidrar vesentlig til genetisk forurensning av våre hjemlige arter. Arten kan dessuten konkurrere med hjemlige busker og trær om fugler som spredningsvektor.&lt;/p&gt;</v>
          </cell>
          <cell r="DI1923">
            <v>7</v>
          </cell>
        </row>
        <row r="1924">
          <cell r="B1924" t="str">
            <v>Glyceria maxima</v>
          </cell>
          <cell r="C1924" t="str">
            <v>(Hartm.) Holmb.</v>
          </cell>
          <cell r="D1924" t="str">
            <v>kjempesøtgras</v>
          </cell>
          <cell r="E1924">
            <v>133518</v>
          </cell>
          <cell r="F1924">
            <v>100061</v>
          </cell>
          <cell r="G1924" t="str">
            <v>ExpertGroups/Karplanter/N</v>
          </cell>
          <cell r="H1924" t="str">
            <v>Karplanter</v>
          </cell>
          <cell r="I1924" t="str">
            <v>Karplanter</v>
          </cell>
          <cell r="J1924" t="str">
            <v>AlienSpecie</v>
          </cell>
          <cell r="N1924">
            <v>3</v>
          </cell>
          <cell r="Q1924">
            <v>3</v>
          </cell>
          <cell r="T1924" t="str">
            <v>HI</v>
          </cell>
          <cell r="U1924">
            <v>4</v>
          </cell>
          <cell r="V1924" t="str">
            <v>3A,3D</v>
          </cell>
          <cell r="X1924">
            <v>4</v>
          </cell>
          <cell r="Y1924">
            <v>3</v>
          </cell>
          <cell r="Z1924">
            <v>3</v>
          </cell>
          <cell r="AA1924">
            <v>1827</v>
          </cell>
          <cell r="AB1924" t="str">
            <v>limnic,terrestrial</v>
          </cell>
          <cell r="AD1924" t="str">
            <v>origin</v>
          </cell>
          <cell r="AE1924" t="str">
            <v>yes</v>
          </cell>
          <cell r="AF1924" t="str">
            <v>unknown</v>
          </cell>
          <cell r="AG1924">
            <v>1827</v>
          </cell>
          <cell r="AH1924" t="str">
            <v>Oslo: Festningsgravene på Akershus: Øf Fredrikstad: Kråkerøy</v>
          </cell>
          <cell r="AI1924">
            <v>10</v>
          </cell>
          <cell r="AJ1924" t="str">
            <v>V</v>
          </cell>
          <cell r="AL1924">
            <v>1</v>
          </cell>
          <cell r="AM1924" t="str">
            <v>importDirect</v>
          </cell>
          <cell r="AN1924">
            <v>4</v>
          </cell>
          <cell r="AO1924" t="str">
            <v>introductionReleased,introductionEscaped,introductionStowaway,spreadNaturalDispersal</v>
          </cell>
          <cell r="AP1924" t="str">
            <v>Øs,OsA,He,Bu,Ve,Te,Aa,Va,Ro,Ho,Sf,Mr,Nt</v>
          </cell>
          <cell r="AQ1924">
            <v>500</v>
          </cell>
          <cell r="AR1924">
            <v>5</v>
          </cell>
          <cell r="AS1924">
            <v>2500</v>
          </cell>
          <cell r="AT1924">
            <v>187000</v>
          </cell>
          <cell r="AU1924">
            <v>5000</v>
          </cell>
          <cell r="AV1924">
            <v>10</v>
          </cell>
          <cell r="AW1924" t="str">
            <v>Ingen kjent effekt</v>
          </cell>
          <cell r="AX1924" t="str">
            <v>Ingen kjent effekt</v>
          </cell>
          <cell r="BC1924" t="str">
            <v>Ingen kjent effekt</v>
          </cell>
          <cell r="BD1924" t="str">
            <v>Ingen kjent effekt</v>
          </cell>
          <cell r="BE1924" t="str">
            <v>no</v>
          </cell>
          <cell r="BF1924" t="str">
            <v>no</v>
          </cell>
          <cell r="BG1924" t="str">
            <v>V</v>
          </cell>
          <cell r="BI1924" t="str">
            <v>V</v>
          </cell>
          <cell r="BK1924" t="str">
            <v>temperate_nemoral:Europe,Asia|subtropic_mediterranean:Europe,Asia</v>
          </cell>
          <cell r="BM1924" t="str">
            <v>temperate_boreal:Europe,Asia,NorthAndCentralAmerica|temperate_nemoral:Europe,Asia,Oceania,NorthAndCentralAmerica|subtropic_mediterranean:Europe,Asia,Oceania</v>
          </cell>
          <cell r="BO1924">
            <v>4</v>
          </cell>
          <cell r="BR1924" t="str">
            <v>RedListCategoryLevel</v>
          </cell>
          <cell r="BT1924">
            <v>2</v>
          </cell>
          <cell r="BW1924" t="str">
            <v>SpreadYearlyIncreaseObservations</v>
          </cell>
          <cell r="BX1924">
            <v>125</v>
          </cell>
          <cell r="BY1924">
            <v>1</v>
          </cell>
          <cell r="CB1924" t="str">
            <v>V13-C-1,V8,V2,T30,T23,V10,T33,T18</v>
          </cell>
          <cell r="CC1924">
            <v>3</v>
          </cell>
          <cell r="CF1924" t="str">
            <v>Stellaria palustris</v>
          </cell>
          <cell r="CG1924" t="str">
            <v>V8,V2,T30,V10,T33</v>
          </cell>
          <cell r="CH1924">
            <v>1</v>
          </cell>
          <cell r="CL1924" t="str">
            <v>V8,V2,T30,V10,T33</v>
          </cell>
          <cell r="CM1924">
            <v>2</v>
          </cell>
          <cell r="CP1924" t="str">
            <v>Sørlig strandeng</v>
          </cell>
          <cell r="CQ1924">
            <v>1</v>
          </cell>
          <cell r="CT1924" t="str">
            <v>V13-C-1,V8,V2,T30,V10,T33,T18</v>
          </cell>
          <cell r="CU1924">
            <v>1</v>
          </cell>
          <cell r="CX1924">
            <v>0</v>
          </cell>
          <cell r="CY1924">
            <v>1</v>
          </cell>
          <cell r="DB1924">
            <v>0</v>
          </cell>
          <cell r="DC1924" t="str">
            <v>Kjempesøtgras &lt;em&gt;Glyceria maxima &lt;/em&gt;er et flerårig, meget storvokst gras (1-2 m) med klonal vekst. Den danner kompakte matter, ofte svære renbestander. Den har frøformering. Fruktene spres med vann og trolig med vadefugl. Arten stammer fra Mellom- og Sør-Europa og Nord-Asia.</v>
          </cell>
          <cell r="DD1924" t="str">
            <v>&lt;p&gt;Kjempesøtgras kom først inn med ballastjord, med første funn i "Festningsgravene" på Akershus i Oslo og på "Kragerøen" i Øf Fredrikstad i 1827. Det neste daterte funnet er gjort på Gullaugstranda i Bu Lier i 1834, og her ble planten trolig plantet ut for å tørke ut de beryktete malariasumpene ved utløpet av Lierelva. Arten er blitt innført som f&amp;#244:rgras og spesielt til bruk på forsumpet jord, både som produksjonsart og for å hjelpe til med å tørke ut jorda. Danielsen (1986) regner arten som trolig spontan i Norge, delvis basert på en noe suspekt angivelse fra 1700-tallet, men Hult&amp;#233:n &amp; Fries (1986) og andre danske og svenske kilder regner den som opplagt innført i hele Fennoskandia. Den norske forekomsten, slik den er kjent i dag, virker opplagt bygd på innførsler. Arten har etablert seg utmerket i låglandet til Hordaland og i Nord-Trøndelag, og dette tilsvarer trolig det klimatisk potensielle utbredelsesområdet. Det skjer fortsatt fortetning.&lt;/p&gt;</v>
          </cell>
          <cell r="DE1924" t="str">
            <v>Arten kom inn først med ballastjord, senere bevisst innført som f&amp;#244:rgras og til bruk i uttørking av sumper.</v>
          </cell>
          <cell r="DF1924" t="str">
            <v>Artens invasjonspotensial er moderat: den skårer maksimum på median levetid, men har bare begrenset (men meget jamn) ekspansjonshastighet.</v>
          </cell>
          <cell r="DG1924" t="str">
            <v>Arten vurderes å ha middels økologiske effekter. Arten har invadert brakkvass- og ferskvass-sumper, kanten av flommarkskoger, og grunne vannsamlinger hvor den kan danne kompakte og svære renbestander. Dette er naturtyper med stort innslag av sjeldne og sårbare arter, og arten fortrenger opplagt både slike og mer vanlige arter i betydelig grad der den slår til. Tilbakegang er registrert for flere rødlistete karplanter, f.eks. i Lierelvas utløpsområder (Gilhusodden - Gullaugbukta), myrstjerneblom &lt;em&gt;Stellaria palustris &lt;/em&gt;en blant flere, og tilbakegangen synes enkelte steder å være en direkte følge av gjengroing med kjempesøtgras. Arten danner en enarts kompakt matte som produserer en helt annen type strø og substrat enn det den opprinnelige, mer lågvokste flerarts-vegetasjonen gjorde.</v>
          </cell>
          <cell r="DH1924" t="str">
            <v>&lt;p&gt;Kjempesøtgras vurderes til høg risiko i norsk natur. Dette skyldes kombinasjonen et moderat invasjonspotensial og middels økologiske effekter knyttet til fortrengning av hjemlige arter, inkludert sårbare og truete arter, i tillegg til tilstandsendringer i enkelte naturtyper.&lt;/p&gt;</v>
          </cell>
          <cell r="DI1924">
            <v>2</v>
          </cell>
        </row>
        <row r="1925">
          <cell r="B1925" t="str">
            <v>Lepidium latifolium</v>
          </cell>
          <cell r="C1925" t="str">
            <v>L.</v>
          </cell>
          <cell r="D1925" t="str">
            <v>strandkarse</v>
          </cell>
          <cell r="E1925">
            <v>61212</v>
          </cell>
          <cell r="F1925">
            <v>101252</v>
          </cell>
          <cell r="G1925" t="str">
            <v>ExpertGroups/Karplanter/N</v>
          </cell>
          <cell r="H1925" t="str">
            <v>Karplanter</v>
          </cell>
          <cell r="I1925" t="str">
            <v>Karplanter</v>
          </cell>
          <cell r="J1925" t="str">
            <v>AlienSpecie</v>
          </cell>
          <cell r="N1925">
            <v>3</v>
          </cell>
          <cell r="P1925" t="str">
            <v>V</v>
          </cell>
          <cell r="Q1925">
            <v>3</v>
          </cell>
          <cell r="T1925" t="str">
            <v>HI</v>
          </cell>
          <cell r="U1925">
            <v>4</v>
          </cell>
          <cell r="V1925" t="str">
            <v>3AB,3DF</v>
          </cell>
          <cell r="W1925" t="str">
            <v>SE</v>
          </cell>
          <cell r="X1925">
            <v>5</v>
          </cell>
          <cell r="Y1925">
            <v>4</v>
          </cell>
          <cell r="Z1925">
            <v>4</v>
          </cell>
          <cell r="AA1925">
            <v>1862</v>
          </cell>
          <cell r="AB1925" t="str">
            <v>terrestrial</v>
          </cell>
          <cell r="AD1925" t="str">
            <v>origin</v>
          </cell>
          <cell r="AE1925" t="str">
            <v>yes</v>
          </cell>
          <cell r="AF1925" t="str">
            <v>unknown</v>
          </cell>
          <cell r="AG1925">
            <v>1920</v>
          </cell>
          <cell r="AH1925" t="str">
            <v>Øf Moss: Kanalen [mellom Jeløya og fastlandet]</v>
          </cell>
          <cell r="AI1925">
            <v>5</v>
          </cell>
          <cell r="AJ1925" t="str">
            <v>V</v>
          </cell>
          <cell r="AN1925">
            <v>4</v>
          </cell>
          <cell r="AO1925" t="str">
            <v>introductionTransportpollution,introductionStowaway,spreadNaturalDispersal,introductionNaturalDispersal</v>
          </cell>
          <cell r="AP1925" t="str">
            <v>Øs,OsA,Bu,Ve,Te,Aa</v>
          </cell>
          <cell r="AQ1925">
            <v>292</v>
          </cell>
          <cell r="AR1925">
            <v>3</v>
          </cell>
          <cell r="AS1925">
            <v>876</v>
          </cell>
          <cell r="AT1925">
            <v>5320</v>
          </cell>
          <cell r="AU1925">
            <v>2600</v>
          </cell>
          <cell r="AV1925">
            <v>5</v>
          </cell>
          <cell r="AW1925" t="str">
            <v>Ingen kjent effekt</v>
          </cell>
          <cell r="AX1925" t="str">
            <v>Ingen kjent effekt</v>
          </cell>
          <cell r="BC1925" t="str">
            <v>Ingen kjent effekt</v>
          </cell>
          <cell r="BD1925" t="str">
            <v>Ingen kjent effekt</v>
          </cell>
          <cell r="BE1925" t="str">
            <v>no</v>
          </cell>
          <cell r="BF1925" t="str">
            <v>no</v>
          </cell>
          <cell r="BG1925" t="str">
            <v>V</v>
          </cell>
          <cell r="BH1925" t="str">
            <v>V</v>
          </cell>
          <cell r="BI1925" t="str">
            <v>V</v>
          </cell>
          <cell r="BK1925" t="str">
            <v>temperate_nemoral:Europe,Asia|subtropic_mediterranean:Europe,Asia,Africa</v>
          </cell>
          <cell r="BM1925" t="str">
            <v>temperate_nemoral:Europe,Asia,Oceania,NorthAndCentralAmerica|subtropic_mediterranean:Europe,Asia,Africa,NorthAndCentralAmerica</v>
          </cell>
          <cell r="BO1925">
            <v>3</v>
          </cell>
          <cell r="BP1925" t="str">
            <v>X</v>
          </cell>
          <cell r="BR1925" t="str">
            <v>RedListCategoryLevel</v>
          </cell>
          <cell r="BT1925">
            <v>3</v>
          </cell>
          <cell r="BW1925" t="str">
            <v>SpreadYearlyIncreaseObservations</v>
          </cell>
          <cell r="BX1925">
            <v>400</v>
          </cell>
          <cell r="BY1925">
            <v>1</v>
          </cell>
          <cell r="CB1925" t="str">
            <v>T12-C-2,T24-C-1,T29-C-2,T35</v>
          </cell>
          <cell r="CC1925">
            <v>3</v>
          </cell>
          <cell r="CG1925" t="str">
            <v>T12-C-2,T29-C-2</v>
          </cell>
          <cell r="CH1925">
            <v>1</v>
          </cell>
          <cell r="CL1925" t="str">
            <v>T12-C-2,T29-C-2</v>
          </cell>
          <cell r="CM1925">
            <v>3</v>
          </cell>
          <cell r="CP1925" t="str">
            <v>Sørlig strandeng</v>
          </cell>
          <cell r="CQ1925">
            <v>1</v>
          </cell>
          <cell r="CT1925" t="str">
            <v>T12-C-2,T29-C-2</v>
          </cell>
          <cell r="CU1925">
            <v>1</v>
          </cell>
          <cell r="CX1925">
            <v>0</v>
          </cell>
          <cell r="CY1925">
            <v>1</v>
          </cell>
          <cell r="DB1925">
            <v>0</v>
          </cell>
          <cell r="DC1925" t="str">
            <v>Strandkarse &lt;em&gt;Lepidium latifolium &lt;/em&gt;er en flerårig art som danner store kolonier ved vegetativ vekst. Den har effektiv frøreproduksjon, og frøene spres stort sett med havstrømmer. Arten stammer fra Sørøst-Europa, Nord-Afrika og Vest-Asia. Noen kilder angir den som hjemlig også i andre deler av Europa nord til Sør-Skandinavia. Den inntar strandenger, grisne tangvoller og stein- og grusstrender i øvre geolittoral og epilittoral sone.</v>
          </cell>
          <cell r="DD1925" t="str">
            <v>&lt;p&gt;Strandkarse er en av de nokså få fremmede karplantene der vi kan følge innførselen og spredningen lett. Den synes å ha hatt tre dokumenterte innførsler, i Oslo med ballast i 1862, uten noen videre spredning: i Øf Moss: Kanalen (mellom Jeløya og fastlandet) fra 1920, kanskje med kornimport eller mer trolig med ballast: og i He Stange: Stange kornsilo i 2003, uten noen videre spredning. Hele dagens utbredelse, som omfatter hele Oslofjorden og noe nedover Skagerrak-kysten til AA Risør, synes å stamme fra den vellykkete innkomsten og etableringen i strandsonen i Moss fra 1920 (eller tidligere), kanskje supplert med noe egenspredning med havstrømmer fra våre naboland. Spredningen synes bare å ha skjedd i sjøen, med strømmer. Første dokumenterte spredning er i 1946 til Te Kragerø. Viktige spredninger senere, med første dokumentasjonsdato, er til Eløya i Øf Rygge 1969, Finnøya i AA Risør 1985, innover fjorden til Sauholmen i Ak Vestby i 1987, til Ak Nesodden og Asker (innafor Drøbaksundet) i 1998, over fjorden til Bu Hurum: Tofte og Mølen i 1999 og 2001, og inn til Oslo i 2001. Arten nærmest eksploderte i utbredelse fra 1980-tallet.&lt;/p&gt;</v>
          </cell>
          <cell r="DE1925" t="str">
            <v>Arten er innført med ballastjord og kanskje &amp;#233:n eller få ganger som forurensning i korn (det er uvisst om den eneste eller i all fall viktigste utgangsforekomsten for spredning i Norge skyldes ballastjord eller korn. Videre spredning skjer med frø og kanskje deler av jordstengel med havstrømmer.</v>
          </cell>
          <cell r="DF1925" t="str">
            <v>Invasjonspotensialet er moderat, med usikkerhet til stort, som en kombinasjon av moderal (til lang) median levetid og moderat ekspansjonshastighet. Arten har allerede mer enn 70 enkeltforekomster, med et stort antall reproduserende "individer" (ramets).</v>
          </cell>
          <cell r="DG1925" t="str">
            <v>Arten vurderes til å ha middels store økologiske effekter. Den fortrenger de fleste andre planter i øvre geolittoral sone på grunn av at den danner store, tette bestander som skygger og trenger ut nesten alle andre karplanter. Naturtypene inneholder sjeldne og sårbare planter som påvirkes negativt når strandkarse ekspanderer.</v>
          </cell>
          <cell r="DH1925" t="str">
            <v>&lt;p&gt;Strandkarse vurderes til høg økologisk risiko, med usikkerhet til svært høg risiko, som en kombinasjon av moderat (til lang) median levetid og middels store økologiske effekter. Arten har nærmest eksplodert i strandsonene ved Oslofjorden fra 1980-tallet og er nå en trussel mot annen strandvegetasjon. Den er meget ekspansiv i øverste del av fjøresonen og blir ofte dominerende. Den etablerte seg raskt der den kan overta dominansen og endrer strukturen i tangvoller, grus- og steinstrender og strandenger. Den fortrenger de fleste andre, stedegne planter der, både vanlige og sjeldne/sårbare som disse naturtypene har et nokså stort innslag av, spesielt ved Oslofjorden og Skagerrakkysten der arten slår til. Den endrer hele strukturen i vegetasjonen fra et flerarts-system til et tilnærmet enarts-system, og der den slår til på strandeng overvokser den alt annet fordi den skaper et nytt og mer høgvokst sjikt.&lt;/p&gt;</v>
          </cell>
          <cell r="DI1925">
            <v>0</v>
          </cell>
        </row>
        <row r="1926">
          <cell r="B1926" t="str">
            <v>Linaria repens</v>
          </cell>
          <cell r="C1926" t="str">
            <v>(L.) Mill.</v>
          </cell>
          <cell r="D1926" t="str">
            <v>stripetorskemunn</v>
          </cell>
          <cell r="E1926">
            <v>134171</v>
          </cell>
          <cell r="F1926">
            <v>102519</v>
          </cell>
          <cell r="G1926" t="str">
            <v>ExpertGroups/Karplanter/N</v>
          </cell>
          <cell r="H1926" t="str">
            <v>Karplanter</v>
          </cell>
          <cell r="I1926" t="str">
            <v>Karplanter</v>
          </cell>
          <cell r="J1926" t="str">
            <v>AlienSpecie</v>
          </cell>
          <cell r="N1926">
            <v>4</v>
          </cell>
          <cell r="O1926" t="str">
            <v>V</v>
          </cell>
          <cell r="Q1926">
            <v>2</v>
          </cell>
          <cell r="T1926" t="str">
            <v>HI</v>
          </cell>
          <cell r="U1926">
            <v>4</v>
          </cell>
          <cell r="V1926" t="str">
            <v>4A,2H</v>
          </cell>
          <cell r="W1926" t="str">
            <v>LO</v>
          </cell>
          <cell r="X1926">
            <v>5</v>
          </cell>
          <cell r="Y1926">
            <v>4</v>
          </cell>
          <cell r="Z1926">
            <v>3</v>
          </cell>
          <cell r="AA1926">
            <v>1826</v>
          </cell>
          <cell r="AB1926" t="str">
            <v>terrestrial</v>
          </cell>
          <cell r="AD1926" t="str">
            <v>origin</v>
          </cell>
          <cell r="AE1926" t="str">
            <v>yes</v>
          </cell>
          <cell r="AF1926" t="str">
            <v>unknown</v>
          </cell>
          <cell r="AG1926">
            <v>1826</v>
          </cell>
          <cell r="AH1926" t="str">
            <v>VA Mandal: Mandal</v>
          </cell>
          <cell r="AI1926">
            <v>5</v>
          </cell>
          <cell r="AJ1926" t="str">
            <v>V</v>
          </cell>
          <cell r="AN1926">
            <v>4</v>
          </cell>
          <cell r="AO1926" t="str">
            <v>introductionStowaway,spreadStowaway,spreadTransportpollution</v>
          </cell>
          <cell r="AP1926" t="str">
            <v>Øs,OsA,Aa,Va,Ro,Ho,Mr,St</v>
          </cell>
          <cell r="AQ1926">
            <v>800</v>
          </cell>
          <cell r="AR1926">
            <v>3</v>
          </cell>
          <cell r="AS1926">
            <v>2400</v>
          </cell>
          <cell r="AT1926">
            <v>165000</v>
          </cell>
          <cell r="AU1926">
            <v>4800</v>
          </cell>
          <cell r="AV1926">
            <v>80</v>
          </cell>
          <cell r="AW1926" t="str">
            <v>Ingen kjent effekt</v>
          </cell>
          <cell r="AX1926" t="str">
            <v>Ingen kjent effekt</v>
          </cell>
          <cell r="BC1926" t="str">
            <v>Ingen kjent effekt</v>
          </cell>
          <cell r="BD1926" t="str">
            <v>Ingen kjent effekt</v>
          </cell>
          <cell r="BE1926" t="str">
            <v>no</v>
          </cell>
          <cell r="BF1926" t="str">
            <v>no</v>
          </cell>
          <cell r="BG1926" t="str">
            <v>V</v>
          </cell>
          <cell r="BK1926" t="str">
            <v>temperate_nemoral:Europe</v>
          </cell>
          <cell r="BM1926" t="str">
            <v>temperate_boreal:Europe|temperate_nemoral:Europe,Oceania,NorthAndCentralAmerica</v>
          </cell>
          <cell r="BO1926">
            <v>4</v>
          </cell>
          <cell r="BR1926" t="str">
            <v>RedListCategoryLevel</v>
          </cell>
          <cell r="BT1926">
            <v>3</v>
          </cell>
          <cell r="BV1926" t="str">
            <v>X</v>
          </cell>
          <cell r="BW1926" t="str">
            <v>SpreadYearlyIncreaseObservations</v>
          </cell>
          <cell r="BX1926">
            <v>167</v>
          </cell>
          <cell r="BY1926">
            <v>1</v>
          </cell>
          <cell r="CB1926" t="str">
            <v>T4,T32,T35,T37,T40</v>
          </cell>
          <cell r="CC1926">
            <v>1</v>
          </cell>
          <cell r="CH1926">
            <v>1</v>
          </cell>
          <cell r="CM1926">
            <v>1</v>
          </cell>
          <cell r="CQ1926">
            <v>1</v>
          </cell>
          <cell r="CU1926">
            <v>2</v>
          </cell>
          <cell r="CX1926">
            <v>1</v>
          </cell>
          <cell r="CY1926">
            <v>1</v>
          </cell>
          <cell r="DB1926">
            <v>0</v>
          </cell>
          <cell r="DC1926" t="str">
            <v>Stripetorskemunn&lt;em&gt; Linaria repens &lt;/em&gt;er en kortlevt flerårig urt med svært effektiv frøformering. Frøene spres med tråkk og med mange ulike transporter, særlig med bil og tog. Arten stammer fra Vest- og Mellom-Europa. Stripetorskemunn holder seg nesten utelukkende til skrotemark i vid betydning (sterkt endret fastmark i NiN-systemet), av og til med noen enkelte planter inn i skog og på grunnlendt naturmark.</v>
          </cell>
          <cell r="DD1926" t="str">
            <v>&lt;p&gt;Stripetorskemunn kom inn bare eller hovedsakelig med ballastjord, i VA Mandal først notert i 1826 (Blytt 1829) og dermed trolig med ballastjord dumpet i sjøen. Tidlige funn ble gjort i en rekke kystbyer, men effektiv etablering synes å ha skjedd fire steder, i VA Mandal fra 1840-tallet eller tidligere, med videre spredning over store deler av Vest-Agder, i Øf Fredrikstad fra 1880 med lokal spredning i Fredrikstad-Sarpsborg, i Øf Halden fra 1885 med lokal spredning i byen, og i Oslo/Ak Bærum: Lysakerelva fra 1903, men først med effektiv, eksplosiv spredning etter at arten etablerte seg i jernbanens grustak på Grefsen i Oslo i 1940 og deretter ble spredt til jernbaneanlegg over større deler av Østlandet. Arten er nå blitt så vanlig i flere områder at den knapt samles, men fortsatt noteres. Innførsel til andre områder har vært mindre effektiv. Fra fire fylker er det bare enkeltfunn, noe som kan skyldes manglende reproduksjon og etablering: He Åmot: Rena sentrum 1997, Vf Larvik: Fritzøe møller 1983, Te Porsgrunn: "Porsgrund" 1894, og SF Fjaler: Tysse, Lillingstonheimen 2005. Arten har et stort, foreløpig urealisert potensial både i økning i utbredelsesområde og spesielt i fortetning. Vi forventer at den vil øke omtrent like raskt i framtida som den har gjort til i dag.&lt;/p&gt;</v>
          </cell>
          <cell r="DE1926" t="str">
            <v>Arten kom fra først av inn med ballastjord, men kan senere ha kommet også med transportmidler (jernbane, bil) fra Sverige. Videre spredning har skjedd med transportmidler (bil, tog) og ved forflytning av masser (spesielt fra jernbanens grustak på Grefsen i Oslo).</v>
          </cell>
          <cell r="DF1926" t="str">
            <v>Invasjonspotensialet er stort, med usikkerhet til moderat, som en kombinasjon av lang median levetid, men moderat (til begrenset) ekspansjonshastighet. Arten er solid etablert i kanskje mer enn 800 bestander, men den beregnete ekspansjonshastigheten er 159-175 m/år. Arten har stort potensial for videre økning i forekomstareal og spesielt for fortetning.</v>
          </cell>
          <cell r="DG1926" t="str">
            <v>Stripetorskemunn vurderes til en liten økologisk effekt, men under noe tvil. Den har liten eller ingen effekt på naturtyper, men den hybridiserer introgressivt med lintorskemunn (eller torskemunn) &lt;i&gt;Linaria vulgaris&lt;/i&gt;, en art som kan være fremmed opprinnelig, men som har vært godt etablert i Norge før år 1800 (se f.eks. Gunnerus 1766-1776, nr. 273). Hybridene er kjent fra minst 21 lokaliteter i 15 forekomstarealruter i alle de tre kjerneområdene for ekspansjonen: Øf Fredrikstad (Gressvik fra 1900, første funn i Norge), Oslo og VA Kristiansand, Mandal og Flekkefjord. Hybridene påvirker bare en svært liten del av total bestand for lintorskemunn, og effekten er derfor lokal.</v>
          </cell>
          <cell r="DH1926" t="str">
            <v>&lt;p&gt;Stripetorskemunn vurderes til høg økologisk risiko, med usikkerhet ned til låg risiko, som en kombinasjon av stort (til moderat) invasjonspotensial og en liten økologisk effekt. Dette er en ekspansiv art, godt etablert allerede i Norge og i fortsatt rask økning. Den eneste negative innflytelsen arten har, til tross for at den forekommer i stor mengde, er lokal introgresjon med lintorskemunn. Vi har vanskelig for å se at denne lokale effekten på en fremmed (om enn tidlig innført) annen plante skal resultere i høg økologisk risiko.&lt;/p&gt;</v>
          </cell>
          <cell r="DI1926">
            <v>2</v>
          </cell>
        </row>
        <row r="1927">
          <cell r="B1927" t="str">
            <v>Lonicera involucrata</v>
          </cell>
          <cell r="C1927" t="str">
            <v>(Richardson) Banks ex Spreng.</v>
          </cell>
          <cell r="D1927" t="str">
            <v>skjermleddved</v>
          </cell>
          <cell r="E1927">
            <v>61674</v>
          </cell>
          <cell r="F1927">
            <v>101714</v>
          </cell>
          <cell r="G1927" t="str">
            <v>ExpertGroups/Karplanter/N</v>
          </cell>
          <cell r="H1927" t="str">
            <v>Karplanter</v>
          </cell>
          <cell r="I1927" t="str">
            <v>Karplanter</v>
          </cell>
          <cell r="J1927" t="str">
            <v>AlienSpecie</v>
          </cell>
          <cell r="N1927">
            <v>4</v>
          </cell>
          <cell r="Q1927">
            <v>2</v>
          </cell>
          <cell r="S1927" t="str">
            <v>V</v>
          </cell>
          <cell r="T1927" t="str">
            <v>HI</v>
          </cell>
          <cell r="U1927">
            <v>4</v>
          </cell>
          <cell r="V1927" t="str">
            <v>4B,2EG</v>
          </cell>
          <cell r="W1927" t="str">
            <v>SE</v>
          </cell>
          <cell r="X1927">
            <v>4</v>
          </cell>
          <cell r="Y1927">
            <v>4</v>
          </cell>
          <cell r="Z1927">
            <v>2</v>
          </cell>
          <cell r="AA1927">
            <v>1994</v>
          </cell>
          <cell r="AB1927" t="str">
            <v>terrestrial</v>
          </cell>
          <cell r="AD1927" t="str">
            <v>unknown</v>
          </cell>
          <cell r="AE1927" t="str">
            <v>yes</v>
          </cell>
          <cell r="AF1927" t="str">
            <v>unknown</v>
          </cell>
          <cell r="AG1927">
            <v>1995</v>
          </cell>
          <cell r="AH1927" t="str">
            <v>Ro Klepp: "flere steder i orreskogen"</v>
          </cell>
          <cell r="AI1927">
            <v>15</v>
          </cell>
          <cell r="AJ1927" t="str">
            <v>V</v>
          </cell>
          <cell r="AL1927">
            <v>1</v>
          </cell>
          <cell r="AM1927" t="str">
            <v>importDirect</v>
          </cell>
          <cell r="AN1927">
            <v>4</v>
          </cell>
          <cell r="AO1927" t="str">
            <v>introductionEscaped,spreadNaturalDispersal</v>
          </cell>
          <cell r="AP1927" t="str">
            <v>Øs,OsA,He,Bu,Ve,Te,Aa,Ro,St,Nt,No,Tr</v>
          </cell>
          <cell r="AQ1927">
            <v>184</v>
          </cell>
          <cell r="AR1927">
            <v>5</v>
          </cell>
          <cell r="AS1927">
            <v>920</v>
          </cell>
          <cell r="AT1927">
            <v>250000</v>
          </cell>
          <cell r="AU1927">
            <v>5000</v>
          </cell>
          <cell r="AV1927">
            <v>30</v>
          </cell>
          <cell r="AW1927" t="str">
            <v>Ingen kjent effekt</v>
          </cell>
          <cell r="AX1927" t="str">
            <v>Ingen kjent effekt</v>
          </cell>
          <cell r="BC1927" t="str">
            <v>Ingen kjent effekt</v>
          </cell>
          <cell r="BD1927" t="str">
            <v>Ingen kjent effekt</v>
          </cell>
          <cell r="BE1927" t="str">
            <v>no</v>
          </cell>
          <cell r="BF1927" t="str">
            <v>no</v>
          </cell>
          <cell r="BG1927" t="str">
            <v>V</v>
          </cell>
          <cell r="BK1927" t="str">
            <v>temperate_boreal:NorthAndCentralAmerica|temperate_nemoral:NorthAndCentralAmerica</v>
          </cell>
          <cell r="BM1927" t="str">
            <v>temperate_boreal:Europe,NorthAndCentralAmerica|temperate_nemoral:Europe,NorthAndCentralAmerica</v>
          </cell>
          <cell r="BO1927">
            <v>3</v>
          </cell>
          <cell r="BP1927" t="str">
            <v>X</v>
          </cell>
          <cell r="BR1927" t="str">
            <v>RedListCategoryLevel</v>
          </cell>
          <cell r="BT1927">
            <v>4</v>
          </cell>
          <cell r="BW1927" t="str">
            <v>SpreadYearlyIncreaseObservations</v>
          </cell>
          <cell r="BX1927">
            <v>588</v>
          </cell>
          <cell r="BY1927">
            <v>2</v>
          </cell>
          <cell r="CB1927" t="str">
            <v>T4-C-1,T4-C-5,T4-C-3,T4-C-7,T35,T43,T4-C-3,T4-C-7,T4-C-11,T4-C-11,T4-C-18,T4-C-18</v>
          </cell>
          <cell r="CC1927">
            <v>1</v>
          </cell>
          <cell r="CH1927">
            <v>2</v>
          </cell>
          <cell r="CI1927" t="str">
            <v>X</v>
          </cell>
          <cell r="CL1927" t="str">
            <v>T4-C-1,T4-C-5,T4-C-3,T4-C-7,T4-C-11,T4-C-18,T4-C-3,T4-C-7,T4-C-11,T4-C-18</v>
          </cell>
          <cell r="CM1927">
            <v>1</v>
          </cell>
          <cell r="CQ1927">
            <v>2</v>
          </cell>
          <cell r="CT1927" t="str">
            <v>T4-C-3,T4-C-7,T4-C-11,T4-C-18</v>
          </cell>
          <cell r="CU1927">
            <v>1</v>
          </cell>
          <cell r="CX1927">
            <v>0</v>
          </cell>
          <cell r="CY1927">
            <v>1</v>
          </cell>
          <cell r="DB1927">
            <v>0</v>
          </cell>
          <cell r="DC1927" t="str">
            <v>Skjermleddved &lt;em&gt;Lonicera involucrata &lt;/em&gt;er en rimelig langlevd busk som stammer fra vestlige Nord-Amerika (Stillehavsstatene). Den har frøreproduksjon og produserer ganske store mengder med saftige bær. Bærene spres med fugl direkte fra hager og plantninger ut i skog og kratt. Arten er kommet inn som hagebusk i ny tid. Den er en av de mest hardføre i slekta og meget godt klimatisk tilpasset norske forhold, spesielt langs kysten fra Østfold og Oslofjorden nord til Troms. Arten har vært i sterkt økende bruk de siste årene, både i hager og f.eks. i større parkanlegg (som dagens utbygging i Bjørvika) og langs veier (f.eks. ved nye E6 i Østfold).</v>
          </cell>
          <cell r="DD1927" t="str">
            <v>&lt;p&gt;Arten ble først dokumentert i norsk natur i Ho Bergen 1994 og Ro Klepp 1995, sistnevnte sted regnet som første etablering. Den har først begynt ekspansjonen på 2000-tallet, etter hvert som hagebuskene har begynt å produsere saftige bær som blir spist av fugl. Arten ble i 2001 dokumentert i He Ringsaker og deretter med spredte funn i fylkene rundt Oslofjorden og vestover til Aust-Agder. Arten er også funnet i Trøndelagsfylkene og nord til Troms.&lt;br/&gt;&lt;/p&gt;</v>
          </cell>
          <cell r="DE1927" t="str">
            <v>Arten sprer seg fra dyrkning, både som hageutkast og nå etter hvert også gjennom bær som spres med fugl.</v>
          </cell>
          <cell r="DF1927" t="str">
            <v>Invasjonspotensialet er stort: arten har moderat (til lang) median levetid, men stor ekspansjonshastighet.</v>
          </cell>
          <cell r="DG1927" t="str">
            <v>Arten vurderes å ha en liten økologisk effekt, med usikkerhet opp til middels effekt. Den innfører et nytt sjikt i enkelte naturtyper (dvs. tilstandsendring) og vil også kunne konkurrere med stedegne bærproduserende busker om fugler som spredningsvektor. Den vil kunne fortrenge andre planter i en rekke naturtyper, både mer vanlige og sjeldne/truete arter. Vi setter usikkerhet oppover fordi det kan tenkes at de økologiske skadevirkningene er undervurdert.&lt;br/&gt;&lt;p&gt;Fremmede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ofte&lt;b&gt; &lt;/b&gt;har gjort de fremmede buskene og trærne populære i utgangspunktet. Vi har valgt å angi usikkerhet mot en lavere delkategori fordi vi har for lite dokumentasjon på i hvilken grad slike interaksjoner finner sted.&lt;/p&gt;Skjermleddved kan forventes å etablere seg særlig i nokså næringsfattige, ikke altfor tørre skogtyper, gjerne barskog og bjørkeskog. Disse typene har normalt få eller ingen busker og i hvert fall ingen med stor bærproduksjon (bortsett fra lyng).&lt;br/&gt;</v>
          </cell>
          <cell r="DH1927" t="str">
            <v>&lt;p&gt;Skjermleddved vurderes til høg økologisk risiko, med usikkerhet til svært høg risiko, som en kombinasjon av stort invasjonspotensial og begrensete (med usikkerhet til middels store), hovedsakelig framtidige og forventete økologiske effekter knyttet til mulig tilstandsendring i enkelte skogtyper med innføring av et nytt busksjikt, fortrengning av stedegne arter, samt muligheten for konkurranse med hjemlige bærproduserende busker om fugler som spredningsvektor.&lt;/p&gt;&lt;p&gt;Arten anses ikke som en problematisk art ellers i Europa: den omtales som "An exceptional escape from cultivation" og "...only seldom seen in the wild" ifølge Manual of the Alien Plants of Belgium. Årsaken til at den sprer seg i Norge er trolig at den i hovedsak er en boreal art, bedre tilpasset vårt klima enn klimaet lengre sør i Europa (og fordi den er noe oseanisk, også bedre tilpasset vårt klima enn klimaet f.eks. i Sverige og Finland).&lt;/p&gt;&lt;p&gt;Risikovurderingen gjelder arten generelt, dvs. &lt;b&gt;&lt;i&gt;inkludert&lt;/i&gt;&lt;/b&gt; det som måtte foreligge av forvillede kultivarer (sorter). Datamaterialet som ligger til grunn for vurderingen skiller ikke mellom ulike kultivarer, og kultivarer kan derfor ikke vurderes separat med utgangspunkt i de data vi har tilgjengelig. Miljødirektoratet har bedt om en økologisk risikovurdering av kultivarene _x0018_ Kera_x0019_ , _x0019_ Lycksele_x0019_  og _x0019_ Marit_x0019_ . Navnene er ikke akseptert av Royal Horticultural Society (se http://apps.rhs.org.uk/horticulturaldatabase/HortGenera.asp), men _x0019_ Kera_x0019_  og _x0019_ Marit_x0019_  står i Hageselskapets Sortsliste (2005). _x0019_ Kera_x0019_  beskrives som _x001D_ etableringsvillig, nøysom og hardfør_x001D_  http://www.eplante.no/innhold/planter/lonicera-involucrata-kera-e/, _x0019_ Marit_x0019_  angis som _x001D_ lav og robust_x001D_  (http://www.vestplant.no/plants/lonicera-involucrata-marit/). _x0019_ Lycksele_x0019_  er angitt som _x001D_ frisk og herdig_x001D_  (http://www.eplanta.com/Index.asp?pagenr=95&amp;group=3). Det er ikke noe som skulle tilsi at disse kultivarene utgjør en annen risiko enn arten. Vi har ikke undersøkt i hvilken grad andre kultivarer av &lt;i&gt;Lonicera involucrata &lt;/i&gt;har dokumenterte egenskaper som vil kunne påvirke invasjonspotensialet og/eller økologisk effekt slik at man kunne forvente en annen risiko enn den som gis i den generelle vurderingen av arten.&lt;/p&gt;</v>
          </cell>
          <cell r="DI1927">
            <v>7</v>
          </cell>
        </row>
        <row r="1928">
          <cell r="B1928" t="str">
            <v>Lupinus perennis</v>
          </cell>
          <cell r="C1928" t="str">
            <v>L.</v>
          </cell>
          <cell r="D1928" t="str">
            <v>jærlupin</v>
          </cell>
          <cell r="E1928">
            <v>61941</v>
          </cell>
          <cell r="F1928">
            <v>101981</v>
          </cell>
          <cell r="G1928" t="str">
            <v>ExpertGroups/Karplanter/N</v>
          </cell>
          <cell r="H1928" t="str">
            <v>Karplanter</v>
          </cell>
          <cell r="I1928" t="str">
            <v>Karplanter</v>
          </cell>
          <cell r="J1928" t="str">
            <v>AlienSpecie</v>
          </cell>
          <cell r="N1928">
            <v>3</v>
          </cell>
          <cell r="Q1928">
            <v>3</v>
          </cell>
          <cell r="T1928" t="str">
            <v>HI</v>
          </cell>
          <cell r="U1928">
            <v>4</v>
          </cell>
          <cell r="V1928" t="str">
            <v>3A,3DF</v>
          </cell>
          <cell r="X1928">
            <v>5</v>
          </cell>
          <cell r="Y1928">
            <v>4</v>
          </cell>
          <cell r="Z1928">
            <v>3</v>
          </cell>
          <cell r="AA1928">
            <v>1899</v>
          </cell>
          <cell r="AB1928" t="str">
            <v>terrestrial</v>
          </cell>
          <cell r="AD1928" t="str">
            <v>unknown</v>
          </cell>
          <cell r="AE1928" t="str">
            <v>yes</v>
          </cell>
          <cell r="AF1928" t="str">
            <v>unknown</v>
          </cell>
          <cell r="AG1928">
            <v>1899</v>
          </cell>
          <cell r="AH1928" t="str">
            <v>VA Kristiansand: Mosby, "jernbaneskraaningen"</v>
          </cell>
          <cell r="AI1928">
            <v>5</v>
          </cell>
          <cell r="AJ1928" t="str">
            <v>V</v>
          </cell>
          <cell r="AN1928">
            <v>3</v>
          </cell>
          <cell r="AO1928" t="str">
            <v>spreadNaturalDispersal,introductionReleased,introductionStowaway</v>
          </cell>
          <cell r="AP1928" t="str">
            <v>OsA,Bu,Te,Aa,Va,Ro,Ho,Mr,St,Nt,No,Tr</v>
          </cell>
          <cell r="AQ1928">
            <v>144</v>
          </cell>
          <cell r="AR1928">
            <v>5</v>
          </cell>
          <cell r="AS1928">
            <v>720</v>
          </cell>
          <cell r="AT1928">
            <v>200000</v>
          </cell>
          <cell r="AU1928">
            <v>2200</v>
          </cell>
          <cell r="AV1928">
            <v>80</v>
          </cell>
          <cell r="AW1928" t="str">
            <v>Ingen kjent effekt</v>
          </cell>
          <cell r="AX1928" t="str">
            <v>Ingen kjent effekt</v>
          </cell>
          <cell r="BC1928" t="str">
            <v>Ingen kjent effekt</v>
          </cell>
          <cell r="BD1928" t="str">
            <v>Ingen kjent effekt</v>
          </cell>
          <cell r="BE1928" t="str">
            <v>no</v>
          </cell>
          <cell r="BF1928" t="str">
            <v>no</v>
          </cell>
          <cell r="BK1928" t="str">
            <v>temperate_nemoral:NorthAndCentralAmerica|subtropic_unspecified:NorthAndCentralAmerica</v>
          </cell>
          <cell r="BM1928" t="str">
            <v>temperate_boreal:Europe|temperate_nemoral:Europe,NorthAndCentralAmerica|subtropic_unspecified:NorthAndCentralAmerica</v>
          </cell>
          <cell r="BO1928">
            <v>3</v>
          </cell>
          <cell r="BR1928" t="str">
            <v>RedListCategoryLevel</v>
          </cell>
          <cell r="BT1928">
            <v>2</v>
          </cell>
          <cell r="BU1928" t="str">
            <v>X</v>
          </cell>
          <cell r="BW1928" t="str">
            <v>SpreadYearlyIncreaseObservations</v>
          </cell>
          <cell r="BX1928">
            <v>136</v>
          </cell>
          <cell r="BY1928">
            <v>1</v>
          </cell>
          <cell r="CB1928" t="str">
            <v>T35,T32,T21,T40</v>
          </cell>
          <cell r="CC1928">
            <v>3</v>
          </cell>
          <cell r="CG1928" t="str">
            <v>T21</v>
          </cell>
          <cell r="CH1928">
            <v>1</v>
          </cell>
          <cell r="CL1928" t="str">
            <v>T21</v>
          </cell>
          <cell r="CM1928">
            <v>3</v>
          </cell>
          <cell r="CP1928" t="str">
            <v>Sørlig etablert sanddynemark</v>
          </cell>
          <cell r="CQ1928">
            <v>1</v>
          </cell>
          <cell r="CT1928" t="str">
            <v>T21</v>
          </cell>
          <cell r="CU1928">
            <v>1</v>
          </cell>
          <cell r="CX1928">
            <v>0</v>
          </cell>
          <cell r="CY1928">
            <v>1</v>
          </cell>
          <cell r="DB1928">
            <v>0</v>
          </cell>
          <cell r="DC1928" t="str">
            <v>&lt;p&gt;Jærlupin&lt;i&gt; &lt;/i&gt;&lt;em&gt;Lupinus perennis&lt;/em&gt;&lt;i&gt; &lt;/i&gt;er en flerårig, vel 0,5 m høy urt (staude) som danner klynger ved korte, krypende jordstengler, men som bare formerer seg med frø. Den kommer fra Nord-Amerika&lt;em&gt;.&lt;/em&gt;&lt;/p&gt;</v>
          </cell>
          <cell r="DD1928" t="str">
            <v>&lt;p&gt;Jærlupin ble først funnet langs Sørlandsbanen i 1899 i VA Kristiansand. Den ble trolig brukt til restaurering langs anlegget. Utenom hovedområdet i sørvest er den så langt funnet spredt fra Ak Ås til Aust-Agder, i Ho (3 kommuner), MR Sula, ST Melhus, No Saltdal og Tr Tromsø. Jærlupin har ikke på langt nær nådd sitt potensielle areal som trolig omfatter låglandet og dalførene nord til indre Troms. &lt;br/&gt;&lt;/p&gt;</v>
          </cell>
          <cell r="DE1928" t="str">
            <v>&lt;p&gt;Jærlupin kom opplagt inn ved at den ble sådd ut for å stabilisere jernbaneskråninger på Sørlandet og Sørvestlandet siden den først ble funnet i 1899. Arten har hatt en jamn ekspansjon siden, både langs jernbanen og langs veier, og i senere tid helt nord til Tr Tromsø. De spredte forekomstene må imidlertid skyldes separate tilførsler, men det er uvisst hva eller hvem disse skyldes. &lt;/p&gt;</v>
          </cell>
          <cell r="DF1928" t="str">
            <v>Jærlupin har et moderat invasjonspotensial med moderat lang forventet levetid i landet, men begrenset (til moderat) ekspansjonshastighet.</v>
          </cell>
          <cell r="DG1928" t="str">
            <v>&lt;p&gt;Arten vurderes å ha middels store noegative økologiske effekter. De aller fleste funn av arten er fra veikanter og langs jernbaner eller skrotemark, men den ble meldt fra elvebredd i 1967 Ro Forsand, og senere et par steder i kanten av kystlynghei. Den har også begynt å etablere seg i andre, mindre påvirkete naturtyper som sanddynemark.&lt;/p&gt;&lt;p&gt; &lt;!--ýÿ7ýÿ_x0019_ýÿO!--&gt;&lt;/p&gt;&lt;p&gt;På røttene har jærlupin nitrogenfikserende knoller som tilfører ellers skrinn sand- og grusjord næring som kommer andre planter til gode. Tilstedeværelsen av jærlupin fører til tilstandsendringer knyttet til næringsstatus, jordstruktur og artssammensetning. Den fortrenger dermed hjemlige arter, inkludert sårbare og truete, trolig mest risikabelt i sørlig sanddynemark.&lt;/p&gt;</v>
          </cell>
          <cell r="DH1928" t="str">
            <v>&lt;p&gt;Jærlupin vurderes til høg økologisk risiko, på grunn av et moderat invasjonspotensial i kombinasjon med middels stor økologisk effekt. Dette er et trinn ned fra svært høg risiko i vurderingen i 2012, på grunn av endret beregningsmåte for ekspansjonshastighet.&lt;/p&gt;</v>
          </cell>
          <cell r="DI1928">
            <v>1</v>
          </cell>
        </row>
        <row r="1929">
          <cell r="B1929" t="str">
            <v>Malva moschata</v>
          </cell>
          <cell r="C1929" t="str">
            <v>L.</v>
          </cell>
          <cell r="D1929" t="str">
            <v>moskuskattost</v>
          </cell>
          <cell r="E1929">
            <v>62694</v>
          </cell>
          <cell r="F1929">
            <v>102734</v>
          </cell>
          <cell r="G1929" t="str">
            <v>ExpertGroups/Karplanter/N</v>
          </cell>
          <cell r="H1929" t="str">
            <v>Karplanter</v>
          </cell>
          <cell r="I1929" t="str">
            <v>Karplanter</v>
          </cell>
          <cell r="J1929" t="str">
            <v>AlienSpecie</v>
          </cell>
          <cell r="N1929">
            <v>4</v>
          </cell>
          <cell r="Q1929">
            <v>2</v>
          </cell>
          <cell r="R1929" t="str">
            <v>V</v>
          </cell>
          <cell r="T1929" t="str">
            <v>HI</v>
          </cell>
          <cell r="U1929">
            <v>4</v>
          </cell>
          <cell r="V1929" t="str">
            <v>4A,2E</v>
          </cell>
          <cell r="W1929" t="str">
            <v>PH</v>
          </cell>
          <cell r="X1929">
            <v>2</v>
          </cell>
          <cell r="Y1929">
            <v>3</v>
          </cell>
          <cell r="Z1929">
            <v>2</v>
          </cell>
          <cell r="AA1929" t="str">
            <v>1821-1860</v>
          </cell>
          <cell r="AB1929" t="str">
            <v>terrestrial</v>
          </cell>
          <cell r="AD1929" t="str">
            <v>origin,unknown</v>
          </cell>
          <cell r="AE1929" t="str">
            <v>yes</v>
          </cell>
          <cell r="AF1929" t="str">
            <v>unknown</v>
          </cell>
          <cell r="AG1929" t="str">
            <v>1821-1860</v>
          </cell>
          <cell r="AH1929" t="str">
            <v>Oslo: Ak Frogn: VA Kristiansand, og trolig flere steder</v>
          </cell>
          <cell r="AI1929">
            <v>5</v>
          </cell>
          <cell r="AJ1929" t="str">
            <v>V</v>
          </cell>
          <cell r="AL1929">
            <v>2</v>
          </cell>
          <cell r="AM1929" t="str">
            <v>importDirect</v>
          </cell>
          <cell r="AN1929">
            <v>5</v>
          </cell>
          <cell r="AO1929" t="str">
            <v>introductionEscaped,introductionTransportpollution,introductionStowaway,spreadNaturalDispersal,spreadTransportpollution</v>
          </cell>
          <cell r="AP1929" t="str">
            <v>Øs,OsA,He,Op,Bu,Ve,Te,Aa,Va,Ro,Ho,Sf,Mr,St,Nt,Tr</v>
          </cell>
          <cell r="AQ1929">
            <v>2800</v>
          </cell>
          <cell r="AR1929">
            <v>7</v>
          </cell>
          <cell r="AS1929">
            <v>19600</v>
          </cell>
          <cell r="AT1929">
            <v>200000</v>
          </cell>
          <cell r="AU1929">
            <v>40000</v>
          </cell>
          <cell r="AV1929">
            <v>80</v>
          </cell>
          <cell r="AW1929" t="str">
            <v>Ingen kjent effekt</v>
          </cell>
          <cell r="AX1929" t="str">
            <v>Ingen kjent effekt</v>
          </cell>
          <cell r="BC1929" t="str">
            <v>Ingen kjent effekt</v>
          </cell>
          <cell r="BD1929" t="str">
            <v>Ingen kjent effekt</v>
          </cell>
          <cell r="BE1929" t="str">
            <v>no</v>
          </cell>
          <cell r="BF1929" t="str">
            <v>no</v>
          </cell>
          <cell r="BG1929" t="str">
            <v>V</v>
          </cell>
          <cell r="BK1929" t="str">
            <v>temperate_nemoral:Europe|subtropic_mediterranean:Europe,Asia,Africa</v>
          </cell>
          <cell r="BM1929" t="str">
            <v>temperate_nemoral:Europe,Oceania,NorthAndCentralAmerica|subtropic_mediterranean:Europe,Asia,Africa,Oceania,NorthAndCentralAmerica</v>
          </cell>
          <cell r="BO1929">
            <v>4</v>
          </cell>
          <cell r="BR1929" t="str">
            <v>RedListCategoryLevel</v>
          </cell>
          <cell r="BT1929">
            <v>3</v>
          </cell>
          <cell r="BW1929" t="str">
            <v>SpreadYearlyIncreaseObservations</v>
          </cell>
          <cell r="BX1929" t="str">
            <v>398,3</v>
          </cell>
          <cell r="BY1929">
            <v>1</v>
          </cell>
          <cell r="CB1929" t="str">
            <v>T43,T42,T41,T40,T39,T37-C-3,T4,T32</v>
          </cell>
          <cell r="CC1929">
            <v>1</v>
          </cell>
          <cell r="CH1929">
            <v>2</v>
          </cell>
          <cell r="CJ1929" t="str">
            <v>X</v>
          </cell>
          <cell r="CL1929" t="str">
            <v>T32</v>
          </cell>
          <cell r="CM1929">
            <v>1</v>
          </cell>
          <cell r="CQ1929">
            <v>1</v>
          </cell>
          <cell r="CU1929">
            <v>1</v>
          </cell>
          <cell r="CX1929">
            <v>0</v>
          </cell>
          <cell r="CY1929">
            <v>1</v>
          </cell>
          <cell r="DB1929">
            <v>0</v>
          </cell>
          <cell r="DC1929" t="str">
            <v>Moskuskattost &lt;em&gt;Malva moschata &lt;/em&gt;er en flerårig art som stammer fra Mellom- og Sør-Europa og Middelhavsområdet. Den er en forholdsvis kortlevd flerårig urt med effektiv frøreproduksjon. Arten ekspanderer forholdsvis sterkt, både på skrotemark (i vid betydning) og på forlatte enger og beiter på baserik grunn og på ditto grunnlendt mark.</v>
          </cell>
          <cell r="DD1929" t="str">
            <v>&lt;p&gt;Arten var godt etabert allerede rundt midten av 1800-tallet, men vi har ikke funnet dokumentasjon på at den var i landet, i hvert fall ikke etablert, før 1800. Den kom trolig inn med grasfrø, noe som kan forklare den meget sterke økningen i siste halvdel av 1800-tallet. År 1900 hadde den nådd fram til alle deler av landet der den er i dag, dvs. at utbredelsesområdet (polygonet) var fylt. Senere er det skjedd en meget sterk fortetning, og arten er nå vanlig (og blir stadig vanligere) på Østlandet og Sørlandet, etablert også i indre Sogn og Trøndelag, men noe mer ustabil på Vestlandet fra Rogaland til Nordmøre. Fortsatt skjer det sterk fortetning: arten blir synlig vanligere nesten hvert år.&lt;/p&gt;</v>
          </cell>
          <cell r="DE1929" t="str">
            <v>Arten er kommet inn som hagestaude, med grasfrø, og med flere ulike transportmåter senere (inkludert ballastjord og vei- og jernbanetrafikk). Delfruktene slynges ballistisk ut av fruktene, men bare over svært korte distanser. Hovedspredningen skjer trolig med dyr (inkludert folk) og transporter.</v>
          </cell>
          <cell r="DF1929" t="str">
            <v>Invasjonspotensialet til arten er stort på grunn av maksimum median levetid og moderat ekspansjonshastighet.</v>
          </cell>
          <cell r="DG1929" t="str">
            <v>Arten vurderes å ha en liten økologisk effekt, med usikkerhet til ingen kjent effekt. Arten har en viss fortrengningseffekt, men vi er usikre på omfanget. Fortrengningen gjelder i eng- og tørrmarksvegetasjon.</v>
          </cell>
          <cell r="DH1929" t="str">
            <v>&lt;p&gt;Moskuskattost vurderes å ha høy økologisk risiko, med usikkerhet til potensielt høy risiko, som en kombinasjon mellom et stort invasjonspotensial og en liten (til ingen) økologisk effekt knyttet til fortrengning. Endringen fra forrige vurderingsrunde i 2012, hvor arten ble vurdert til lav risiko, skyldes endringer i beregning av invasjonspotensial.&lt;/p&gt;</v>
          </cell>
          <cell r="DI1929">
            <v>1</v>
          </cell>
        </row>
        <row r="1930">
          <cell r="B1930" t="str">
            <v>Parthenocissus inserta</v>
          </cell>
          <cell r="C1930" t="str">
            <v>(A.Kern.) Fritsch.</v>
          </cell>
          <cell r="D1930" t="str">
            <v>villvin</v>
          </cell>
          <cell r="E1930">
            <v>135143</v>
          </cell>
          <cell r="F1930">
            <v>103770</v>
          </cell>
          <cell r="G1930" t="str">
            <v>ExpertGroups/Karplanter/N</v>
          </cell>
          <cell r="H1930" t="str">
            <v>Karplanter</v>
          </cell>
          <cell r="I1930" t="str">
            <v>Karplanter</v>
          </cell>
          <cell r="J1930" t="str">
            <v>AlienSpecie</v>
          </cell>
          <cell r="N1930">
            <v>3</v>
          </cell>
          <cell r="Q1930">
            <v>3</v>
          </cell>
          <cell r="R1930" t="str">
            <v>V</v>
          </cell>
          <cell r="T1930" t="str">
            <v>HI</v>
          </cell>
          <cell r="U1930">
            <v>4</v>
          </cell>
          <cell r="V1930" t="str">
            <v>3AB,3D</v>
          </cell>
          <cell r="W1930" t="str">
            <v>LO</v>
          </cell>
          <cell r="X1930">
            <v>1</v>
          </cell>
          <cell r="Y1930">
            <v>1</v>
          </cell>
          <cell r="Z1930">
            <v>1</v>
          </cell>
          <cell r="AA1930">
            <v>1909</v>
          </cell>
          <cell r="AB1930" t="str">
            <v>terrestrial</v>
          </cell>
          <cell r="AD1930" t="str">
            <v>unknown</v>
          </cell>
          <cell r="AE1930" t="str">
            <v>yes</v>
          </cell>
          <cell r="AF1930" t="str">
            <v>unknown</v>
          </cell>
          <cell r="AI1930">
            <v>15</v>
          </cell>
          <cell r="AJ1930" t="str">
            <v>V</v>
          </cell>
          <cell r="AL1930">
            <v>2</v>
          </cell>
          <cell r="AM1930" t="str">
            <v>importDirect</v>
          </cell>
          <cell r="AN1930">
            <v>2</v>
          </cell>
          <cell r="AO1930" t="str">
            <v>introductionReleased,introductionEscaped</v>
          </cell>
          <cell r="AP1930" t="str">
            <v>Øs,OsA,He,Op,Bu,Ve,Te,Aa,Va,Mr,St</v>
          </cell>
          <cell r="AQ1930">
            <v>400</v>
          </cell>
          <cell r="AR1930">
            <v>5</v>
          </cell>
          <cell r="AS1930">
            <v>2000</v>
          </cell>
          <cell r="AT1930">
            <v>100000</v>
          </cell>
          <cell r="AU1930">
            <v>4000</v>
          </cell>
          <cell r="AV1930">
            <v>60</v>
          </cell>
          <cell r="AW1930" t="str">
            <v>Ingen kjent effekt</v>
          </cell>
          <cell r="AX1930" t="str">
            <v>Ingen kjent effekt</v>
          </cell>
          <cell r="BC1930" t="str">
            <v>Ingen kjent effekt</v>
          </cell>
          <cell r="BD1930" t="str">
            <v>Ingen kjent effekt</v>
          </cell>
          <cell r="BE1930" t="str">
            <v>no</v>
          </cell>
          <cell r="BF1930" t="str">
            <v>no</v>
          </cell>
          <cell r="BG1930" t="str">
            <v>V</v>
          </cell>
          <cell r="BI1930" t="str">
            <v>V</v>
          </cell>
          <cell r="BK1930" t="str">
            <v>temperate_nemoral:NorthAndCentralAmerica|temperate_dry:NorthAndCentralAmerica</v>
          </cell>
          <cell r="BM1930" t="str">
            <v>temperate_boreal:Europe|temperate_nemoral:Europe,Oceania,NorthAndCentralAmerica|temperate_dry:NorthAndCentralAmerica|subtropic_mediterranean:Europe,Oceania,NorthAndCentralAmerica</v>
          </cell>
          <cell r="BO1930">
            <v>3</v>
          </cell>
          <cell r="BR1930" t="str">
            <v>RedListCategoryLevel</v>
          </cell>
          <cell r="BT1930">
            <v>3</v>
          </cell>
          <cell r="BW1930" t="str">
            <v>SpreadYearlyIncreaseObservations</v>
          </cell>
          <cell r="BX1930">
            <v>227</v>
          </cell>
          <cell r="BY1930">
            <v>1</v>
          </cell>
          <cell r="CB1930" t="str">
            <v>T35,T37-C-3,T40-C-1,T4,T39-C-4,T32,T6,T1,T2,T29,T30</v>
          </cell>
          <cell r="CC1930">
            <v>3</v>
          </cell>
          <cell r="CE1930" t="str">
            <v>X</v>
          </cell>
          <cell r="CG1930" t="str">
            <v>T2</v>
          </cell>
          <cell r="CH1930">
            <v>1</v>
          </cell>
          <cell r="CL1930" t="str">
            <v>T2,T1,T2,T1,T1</v>
          </cell>
          <cell r="CM1930">
            <v>2</v>
          </cell>
          <cell r="CP1930" t="str">
            <v>Temperert kystfuruskog,Åpen grunnlendt kalkmark i boreonemoral sone,Åpen grunnlendt kalkmark i boreonemoral sone</v>
          </cell>
          <cell r="CQ1930">
            <v>1</v>
          </cell>
          <cell r="CU1930">
            <v>1</v>
          </cell>
          <cell r="CX1930">
            <v>0</v>
          </cell>
          <cell r="CY1930">
            <v>1</v>
          </cell>
          <cell r="DB1930">
            <v>0</v>
          </cell>
          <cell r="DC1930" t="str">
            <v>Villvin &lt;em&gt;Parthenocissus inserta &lt;/em&gt;er en flerårig klatrebusk fra Nord-Amerika. Den setter moden frukt (bær) som potensielt spres med fugl, men fruktene fullmodnes bare i varme somre her i landet ifølge Hansen (2004). Frøplanter er foreløpig ikke observert. Arten har imidlertid skudd som rotslår og kan derfor danne store kloner. Villvin har derfor mange permanente forekomster her i landet, til tross for manglende frøreproduksjon.</v>
          </cell>
          <cell r="DD1930" t="str">
            <v>&lt;p&gt;Arten ble tidlig funnet i Ak Asker 1909, men ekspansjonen startet fra rundt 1940, med utgangspunkt i Oslo og ST Trondheim, men senere i de fleste fylker i Sør- og Midt-Norge. I dag har arten forekomster i alle fylker fra Østfold til Vest-Agder med noen få spredte funn i Møre og Romsdal og Sør-Trøndelag, men hovedvekten av funn er fra Østfold, Akershus og Oslo, Buskerud, Vestfold og Telemark.&lt;br/&gt;&lt;/p&gt;</v>
          </cell>
          <cell r="DE1930" t="str">
            <v>Villvin er en meget langlevd klatrebusk og er en gammel hageplante i Norge. Den omsettes nå i begrenset omfang fordi den er erstattet av&lt;i&gt; P. quinquefolia&lt;/i&gt; som har evnen til å feste seg direkte på loddrette flater. Den er imidlertid en del brukt langs nye veianlegg, spesielt langs stygge, utsprengte berg og støyskjermer. Alle forekomstene synes å skyldes utkast fra hager eller klonal vekst fra planting langs veier og lignende.</v>
          </cell>
          <cell r="DF1930" t="str">
            <v>Artens har et moderat invasjonspotensial på grunn av moderat median levetid og moderat ekspansjonshastighet.</v>
          </cell>
          <cell r="DG1930" t="str">
            <v>Villvin vulderes å ha middels økologiske effekter. Villvin er i all hovedsak knyttet til sterkt endrete naturtyper, men er nå i ferd med å etablere seg i ulike typer skog f. eks. kalkfuruskog, edelløvskog og flommarkskog, trolig på grunn av hageutkast. Arten er dessuten i ferd med å bli et problem på grunnlendt kalkmark i Ekebergskråningen, på Malmøya og trolig andre steder i Oslofjordområdet, der den flere steder danner tette matter som fortrenger hjemlige, til dels sårbare og sjeldne planter, i økende omfang også i naturreservater. Arten er dokumentert å ha allelopatiske egenskaper (Csisz&amp;#225:r 2009), men vi har ikke tillagt dette vekt fordi vi ikke kjenner betydningen av dette under våre forhold.</v>
          </cell>
          <cell r="DH1930" t="str">
            <v>&lt;p&gt;Villvin vurderes til høg økologisk risiko med usikkerhet til låg risiko. Dette er en stor endring fra forrige vurderingsrunde (i 2012), da arten ble vurdert til ingen kjent risiko. Årsaken er en økning i utkast og utvoksning fra hager, med tilvoksning av berg og grunnlende, til dels i sårbare områder. Vi vil spesielt peke på indre Oslofjord, hvor innført villvin begynner å bli hyppig å se på de sårbare kalkbergene. Ved forrige vurderingsrunde ble det lagt større vekt på etablering av reproduserende bestand (frøreproduksjon), mens vi denne gang legger like stor vekt på vegetativ etablering.&lt;/p&gt;</v>
          </cell>
          <cell r="DI1930">
            <v>3</v>
          </cell>
        </row>
        <row r="1931">
          <cell r="B1931" t="str">
            <v>Parthenocissus quinquefolia</v>
          </cell>
          <cell r="C1931" t="str">
            <v>(L.) Planch.</v>
          </cell>
          <cell r="D1931" t="str">
            <v>klatrevillvin</v>
          </cell>
          <cell r="E1931">
            <v>135144</v>
          </cell>
          <cell r="F1931">
            <v>103771</v>
          </cell>
          <cell r="G1931" t="str">
            <v>ExpertGroups/Karplanter/N</v>
          </cell>
          <cell r="H1931" t="str">
            <v>Karplanter</v>
          </cell>
          <cell r="I1931" t="str">
            <v>Karplanter</v>
          </cell>
          <cell r="J1931" t="str">
            <v>AlienSpecie</v>
          </cell>
          <cell r="N1931">
            <v>2</v>
          </cell>
          <cell r="P1931" t="str">
            <v>V</v>
          </cell>
          <cell r="Q1931">
            <v>3</v>
          </cell>
          <cell r="R1931" t="str">
            <v>V</v>
          </cell>
          <cell r="T1931" t="str">
            <v>HI</v>
          </cell>
          <cell r="U1931">
            <v>4</v>
          </cell>
          <cell r="V1931" t="str">
            <v>2AB,3D</v>
          </cell>
          <cell r="W1931" t="str">
            <v>LO</v>
          </cell>
          <cell r="AA1931">
            <v>1959</v>
          </cell>
          <cell r="AB1931" t="str">
            <v>terrestrial</v>
          </cell>
          <cell r="AD1931" t="str">
            <v>unknown</v>
          </cell>
          <cell r="AE1931" t="str">
            <v>no</v>
          </cell>
          <cell r="AF1931" t="str">
            <v>unknown</v>
          </cell>
          <cell r="AG1931">
            <v>2013</v>
          </cell>
          <cell r="AH1931" t="str">
            <v>Øf Rygge</v>
          </cell>
          <cell r="AI1931">
            <v>15</v>
          </cell>
          <cell r="AJ1931" t="str">
            <v>V</v>
          </cell>
          <cell r="AL1931">
            <v>2</v>
          </cell>
          <cell r="AM1931" t="str">
            <v>importDirect</v>
          </cell>
          <cell r="AN1931">
            <v>2</v>
          </cell>
          <cell r="AO1931" t="str">
            <v>introductionEscaped</v>
          </cell>
          <cell r="AP1931" t="str">
            <v>Øs,OsA,Bu,Ve,Te,Aa,Va</v>
          </cell>
          <cell r="AQ1931">
            <v>60</v>
          </cell>
          <cell r="AR1931">
            <v>4</v>
          </cell>
          <cell r="AS1931">
            <v>240</v>
          </cell>
          <cell r="AT1931">
            <v>17000</v>
          </cell>
          <cell r="AU1931">
            <v>720</v>
          </cell>
          <cell r="AV1931">
            <v>60</v>
          </cell>
          <cell r="AW1931" t="str">
            <v>Ingen kjent effekt</v>
          </cell>
          <cell r="AX1931" t="str">
            <v>Ingen kjent effekt</v>
          </cell>
          <cell r="BC1931" t="str">
            <v>Ingen kjent effekt</v>
          </cell>
          <cell r="BD1931" t="str">
            <v>Ingen kjent effekt</v>
          </cell>
          <cell r="BE1931" t="str">
            <v>no</v>
          </cell>
          <cell r="BF1931" t="str">
            <v>no</v>
          </cell>
          <cell r="BG1931" t="str">
            <v>V</v>
          </cell>
          <cell r="BI1931" t="str">
            <v>V</v>
          </cell>
          <cell r="BK1931" t="str">
            <v>temperate_nemoral:NorthAndCentralAmerica|subtropic_unspecified:NorthAndCentralAmerica</v>
          </cell>
          <cell r="BM1931" t="str">
            <v>temperate_nemoral:Europe,Oceania,NorthAndCentralAmerica|subtropic_unspecified:NorthAndCentralAmerica|subtropic_mediterranean:Europe,Oceania</v>
          </cell>
          <cell r="BO1931">
            <v>2</v>
          </cell>
          <cell r="BP1931" t="str">
            <v>X</v>
          </cell>
          <cell r="BR1931" t="str">
            <v>RedListCategoryLevel</v>
          </cell>
          <cell r="BT1931">
            <v>2</v>
          </cell>
          <cell r="BW1931" t="str">
            <v>SpreadYearlyIncreaseCalculatedExpansionSpeed</v>
          </cell>
          <cell r="BX1931">
            <v>157.97</v>
          </cell>
          <cell r="BY1931">
            <v>1</v>
          </cell>
          <cell r="CB1931" t="str">
            <v>T35,T39-C-2,T1,T6,T2</v>
          </cell>
          <cell r="CC1931">
            <v>3</v>
          </cell>
          <cell r="CE1931" t="str">
            <v>X</v>
          </cell>
          <cell r="CG1931" t="str">
            <v>T2</v>
          </cell>
          <cell r="CH1931">
            <v>1</v>
          </cell>
          <cell r="CL1931" t="str">
            <v>T2,T2</v>
          </cell>
          <cell r="CM1931">
            <v>2</v>
          </cell>
          <cell r="CP1931" t="str">
            <v>Åpen grunnlendt kalkmark i boreonemoral sone,Åpen grunnlendt kalkmark i boreonemoral sone</v>
          </cell>
          <cell r="CQ1931">
            <v>1</v>
          </cell>
          <cell r="CU1931">
            <v>1</v>
          </cell>
          <cell r="CX1931">
            <v>0</v>
          </cell>
          <cell r="CY1931">
            <v>1</v>
          </cell>
          <cell r="DB1931">
            <v>0</v>
          </cell>
          <cell r="DC1931" t="str">
            <v>Klatrevillvin &lt;em&gt;Parthenocissus quinquefolia &lt;/em&gt;er en klatrebusk fra Nord-Amerika. Den har frøreproduksjon, men formering med frø er ikke dokumentert fra norsk natur. Arten er muligens for varmekrevende til å reprodusere seksuelt i Norge (Hansen 2004), men arten har potensial for vegetativ etablering i landet. Arten er dyrket i Norge fra begynnelsen av 1900-tallet og har etter hvert i stor grad overtatt for &lt;i&gt;P. inserta&lt;/i&gt;. Den er inkludert i Statens vegvesens liste: Kontraktsdyrka planter 2011-2016. Våren 2017 er det klatrevillvin som er til salgs hos plantasjen.no og hageland.no (nettsøk mai 2017), ikke villvin. Klatrevillvin har en klengetråd med en hefteskive, mens villvin har klengetråd uten hefteskive. Ellers ser de helt like ut.&lt;br/&gt;Arten har skudd som rotslår og kan derfor danne store kloner. Klatrevillvin har derfor permanent forekomst her i landet.</v>
          </cell>
          <cell r="DD1931" t="str">
            <v>Etter første funn i VA Kristiansand i 1959, og de to neste i Øf Rygge og i Oslo i 1990, er arten nå funnet i følgende fylker (med antall forekomster): Østfold (4), Akershus og Oslo (7), Buskerud (1), Vestfold (1), Telemark (2), Aust-Agder (1) og Vest-Agder (1). Vi mistenker at en del av det materialet som er navnsatt som &lt;i&gt;P. inserta&lt;/i&gt;, kan høre hit og at arten allerede er en god del hyppigere enn vi anslår.</v>
          </cell>
          <cell r="DE1931" t="str">
            <v>Klatrevillvin er en meget langlevd klatrebusk som er i ferd med å bli utbredt i hager og parkanlegg inkludert langs nye veianlegg. Spesielt langs stygge, utsprengte berg og støyskjermer. Alle forekomstene synes å skyldes utkast fra hager eller klonal vekst fra planting langs veier og lignende.</v>
          </cell>
          <cell r="DF1931" t="str">
            <v>Klatrevillvin har et begrenset invasjonspotensial med usikkerhet til moderat, på grunn av en begrenset (til moderat) median levetid i landet og en begrenset ekspansjonshastighet.</v>
          </cell>
          <cell r="DG1931" t="str">
            <v>Arten vurderes å ha middels økologiske effekter med usikkerhet til en liten effekt. Arten har økende forekomster på grunnlendt kalkmark, spesielt på kalkberg ved indre Oslofjord, hvor den kan fortrenge hjemlige, inkludert sårbare planter.&lt;br/&gt;Klatrevillvin (og andre klatreplanter) er oppgitt å utgjøre en trussel for sylinderknøttsnegl &lt;i&gt;Truncatellina cylindrica&lt;/i&gt; (VU) på Akershus festning (Olsen 2008). Området er imidlertid blitt ryddet for villvin og andre klatreplanter, fremmede arter som tilfeldigvis utgjorde en trussel på dette stedet. Sylinderknøttsnegl har 3-4 kjente lokaliteter i landet, alle i kalkområdene i Indre Oslofjord. Vi regner likevel med at det er lite sannsynlig for konflikt mellom de få forekomstene av klatrevillvin og denne sneglen og velger å anse dette som en usannsynlig effekt vi kan se bort fra.</v>
          </cell>
          <cell r="DH1931" t="str">
            <v>Klatrevillvin vurderes til høy økologisk risiko, med usikkerhet til låg risiko, på grunn av kombinasjonen mellom et begrenset (til moderat) invasjonspotensial og middels (til en liten) økologisk effekt. Dette er en stor endring fra forrige vurderingsrunde, da arten ikke ble vurdert på grunn av manglende frøreproduksjon. Ved forrige vurderingsrunde ble det lagt større vekt på etablering av reproduserende bestand (frøreproduksjon), mens vi denne gang legger like stor vekt på vegetativ etablering. Endringen skyldes også økning i utplanting og utvoksning.</v>
          </cell>
          <cell r="DI1931">
            <v>2</v>
          </cell>
        </row>
        <row r="1932">
          <cell r="B1932" t="str">
            <v>Pinus strobus</v>
          </cell>
          <cell r="C1932" t="str">
            <v>L.</v>
          </cell>
          <cell r="D1932" t="str">
            <v>weymouthfuru</v>
          </cell>
          <cell r="E1932">
            <v>63784</v>
          </cell>
          <cell r="F1932">
            <v>103824</v>
          </cell>
          <cell r="G1932" t="str">
            <v>ExpertGroups/Karplanter/N</v>
          </cell>
          <cell r="H1932" t="str">
            <v>Karplanter</v>
          </cell>
          <cell r="I1932" t="str">
            <v>Karplanter</v>
          </cell>
          <cell r="J1932" t="str">
            <v>AlienSpecie</v>
          </cell>
          <cell r="N1932">
            <v>3</v>
          </cell>
          <cell r="Q1932">
            <v>3</v>
          </cell>
          <cell r="T1932" t="str">
            <v>HI</v>
          </cell>
          <cell r="U1932">
            <v>4</v>
          </cell>
          <cell r="V1932" t="str">
            <v>3B,3I</v>
          </cell>
          <cell r="X1932">
            <v>5</v>
          </cell>
          <cell r="Y1932">
            <v>3</v>
          </cell>
          <cell r="Z1932">
            <v>4</v>
          </cell>
          <cell r="AA1932">
            <v>1790</v>
          </cell>
          <cell r="AB1932" t="str">
            <v>terrestrial</v>
          </cell>
          <cell r="AD1932" t="str">
            <v>unknown</v>
          </cell>
          <cell r="AE1932" t="str">
            <v>yes</v>
          </cell>
          <cell r="AF1932" t="str">
            <v>unknown</v>
          </cell>
          <cell r="AG1932">
            <v>2007</v>
          </cell>
          <cell r="AH1932" t="str">
            <v>Ak Bærum: Øverland</v>
          </cell>
          <cell r="AI1932">
            <v>50</v>
          </cell>
          <cell r="AJ1932" t="str">
            <v>V</v>
          </cell>
          <cell r="AL1932">
            <v>1</v>
          </cell>
          <cell r="AM1932" t="str">
            <v>importDirect</v>
          </cell>
          <cell r="AN1932">
            <v>3</v>
          </cell>
          <cell r="AO1932" t="str">
            <v>introductionEscaped,spreadNaturalDispersal</v>
          </cell>
          <cell r="AP1932" t="str">
            <v>Øs,OsA,Bu,Aa,Va,Mr,St</v>
          </cell>
          <cell r="AQ1932">
            <v>40</v>
          </cell>
          <cell r="AR1932">
            <v>5</v>
          </cell>
          <cell r="AS1932">
            <v>200</v>
          </cell>
          <cell r="AT1932">
            <v>76000</v>
          </cell>
          <cell r="AU1932">
            <v>400</v>
          </cell>
          <cell r="AV1932">
            <v>40</v>
          </cell>
          <cell r="AW1932" t="str">
            <v>Ingen kjent effekt</v>
          </cell>
          <cell r="AX1932" t="str">
            <v>Ingen kjent effekt</v>
          </cell>
          <cell r="BC1932" t="str">
            <v>Ingen kjent effekt</v>
          </cell>
          <cell r="BD1932" t="str">
            <v>Ingen kjent effekt</v>
          </cell>
          <cell r="BE1932" t="str">
            <v>no</v>
          </cell>
          <cell r="BF1932" t="str">
            <v>no</v>
          </cell>
          <cell r="BG1932" t="str">
            <v>V</v>
          </cell>
          <cell r="BK1932" t="str">
            <v>temperate_boreal:NorthAndCentralAmerica|temperate_nemoral:NorthAndCentralAmerica</v>
          </cell>
          <cell r="BM1932" t="str">
            <v>temperate_boreal:Europe,NorthAndCentralAmerica|temperate_nemoral:Europe,Oceania,NorthAndCentralAmerica</v>
          </cell>
          <cell r="BO1932">
            <v>2</v>
          </cell>
          <cell r="BP1932" t="str">
            <v>X</v>
          </cell>
          <cell r="BR1932" t="str">
            <v>RedListCategoryLevel</v>
          </cell>
          <cell r="BT1932">
            <v>3</v>
          </cell>
          <cell r="BW1932" t="str">
            <v>SpreadYearlyIncreaseCalculatedExpansionSpeed</v>
          </cell>
          <cell r="BX1932">
            <v>228.6</v>
          </cell>
          <cell r="BY1932">
            <v>1</v>
          </cell>
          <cell r="CB1932" t="str">
            <v>T4,T35</v>
          </cell>
          <cell r="CC1932">
            <v>1</v>
          </cell>
          <cell r="CH1932">
            <v>1</v>
          </cell>
          <cell r="CM1932">
            <v>1</v>
          </cell>
          <cell r="CQ1932">
            <v>1</v>
          </cell>
          <cell r="CU1932">
            <v>1</v>
          </cell>
          <cell r="CX1932">
            <v>0</v>
          </cell>
          <cell r="CY1932">
            <v>3</v>
          </cell>
          <cell r="DB1932">
            <v>2</v>
          </cell>
          <cell r="DC1932" t="str">
            <v>Weymouthfuru &lt;em&gt;Pinus strobus &lt;/em&gt;er et stort, nokså langsomt voksende tre med frøformering. Arten stammer fra østlige Nord-Amerika. For informasjon om skogskjøtsel av arten se Børset (1985). Frøene har vinge og spres med vind.</v>
          </cell>
          <cell r="DD1932" t="str">
            <v>&lt;p&gt;Weymouthfuru er funnet frøforvillet en rekke steder, spesielt de siste årene: Øf Rakkestad 1937, Eidsberg 2013 og Hobøl 2017, Ak Bærum 2004 2007 og Skedsmo 2015, VA Kristiansand: Baneheia 2009 og Sirdal 2015, AA Grimstad 2016 og Arendal 2017, MR Ålesund 2017 og ST Trondheim 2013. Til tross for lite planting (forbud på grunn av smittefare), er arten i tydelig økning i norsk natur.&lt;/p&gt;</v>
          </cell>
          <cell r="DE1932" t="str">
            <v>Weymouthfuru ble innført til Norge og plantet på Bogstad i Oslo rundt 1790 (Øyen 2009). Arten er plantet i Norge i hager og arboreter en rekke steder i landet nord til Saltdal. Den har aldri vært prøvd ut skogbrukssammenheng på grunn av problemer med soppsykdommer. Frøene spres effektivt med vind, potensielt over 100 meter eller mer. Bartrær dyrket i hager vokser raskere og når også raskere opp i reproduktivt stadium. De har også en stor produksjon av frø, det er derfor grunn til å tro at disse kan utgjøre et stort potensial for spredning i landet.</v>
          </cell>
          <cell r="DF1932" t="str">
            <v>Invasjonspotensialet er moderat, en kombinasjon av begrenset (til moderat) median levetid og moderat ekspansjonshastighet.</v>
          </cell>
          <cell r="DG1932" t="str">
            <v>Weymouthfuru vurderes å ha en middels negativ økologisk effekt. Effekten er fordi arten er mellomvert for solbærfiltrust &lt;em&gt;Cronartium ribicola&lt;/em&gt;, en alvorlig skadesopp som angriper både dyrkete og hjemlige rips og solbær, se Hummer (2000) og Kaitera et al. (2003). Rangeringen av vektorens effekt skal i følge kriteriene ikke overstige rangeringen av parasittens effekt. Her har vi imidlertid et problem i at parasitten ble rangert i risikokategori 4 ved vurderingen i 2007 (den ble ikke vurdert i 2012), mens rangeringen i 2018 foreløpig er i risikokategori 2. Denne siste rangeringen har lagt til grunn av de aktuelle &lt;i&gt;Ribes&lt;/i&gt;-artene er forvillete hageplanter, men det er ikke tilfelle, og vi anser at rangeringen er feil. Villrips &lt;i&gt;Ribes spicatum&lt;/i&gt; er hjemlig, og solbær &lt;i&gt;R. nigrum&lt;/i&gt; er både hjemlig og fremmed, og soppen er angitt fra områder der begge er hjemlige. Soppen påvirker dermed hjemlige arter, noe som skulle gitt en økt rangering. Vi har derfor noe vilkårlig satt parasittens effekt til trinn tre fordi vektorarten (weymouthfuru) ikke kan påvirke mer enn en begrenset del av de hjemlige artenes totale norske populasjon. For mer informasjon om spredningen av denne rustsoppen i Europa se Øyen (2009).</v>
          </cell>
          <cell r="DH1932" t="str">
            <v>&lt;p&gt; Weymouthfuru vurderes til høy økologisk risiko. Dette skyldes en kombinasjon av et moderat invasjonspotensial og en middels økologisk effekt.&lt;br/&gt;&lt;/p&gt;</v>
          </cell>
          <cell r="DI1932">
            <v>4</v>
          </cell>
        </row>
        <row r="1933">
          <cell r="B1933" t="str">
            <v>Spiraea ×macrothyrsa</v>
          </cell>
          <cell r="C1933" t="str">
            <v>Dippel</v>
          </cell>
          <cell r="D1933" t="str">
            <v>storspirea</v>
          </cell>
          <cell r="E1933">
            <v>138004</v>
          </cell>
          <cell r="F1933">
            <v>103512</v>
          </cell>
          <cell r="G1933" t="str">
            <v>ExpertGroups/Karplanter/N</v>
          </cell>
          <cell r="H1933" t="str">
            <v>Karplanter</v>
          </cell>
          <cell r="I1933" t="str">
            <v>Karplanter</v>
          </cell>
          <cell r="J1933" t="str">
            <v>AlienSpecie</v>
          </cell>
          <cell r="N1933">
            <v>3</v>
          </cell>
          <cell r="Q1933">
            <v>3</v>
          </cell>
          <cell r="T1933" t="str">
            <v>HI</v>
          </cell>
          <cell r="U1933">
            <v>4</v>
          </cell>
          <cell r="V1933" t="str">
            <v>3AB,3D</v>
          </cell>
          <cell r="X1933">
            <v>3</v>
          </cell>
          <cell r="Y1933">
            <v>4</v>
          </cell>
          <cell r="Z1933">
            <v>1</v>
          </cell>
          <cell r="AA1933">
            <v>1964</v>
          </cell>
          <cell r="AB1933" t="str">
            <v>terrestrial</v>
          </cell>
          <cell r="AD1933" t="str">
            <v>unknown</v>
          </cell>
          <cell r="AE1933" t="str">
            <v>yes</v>
          </cell>
          <cell r="AF1933" t="str">
            <v>unknown</v>
          </cell>
          <cell r="AG1933">
            <v>1964</v>
          </cell>
          <cell r="AH1933" t="str">
            <v>VA Kristiansand: Kongsgård</v>
          </cell>
          <cell r="AI1933">
            <v>10</v>
          </cell>
          <cell r="AL1933">
            <v>1</v>
          </cell>
          <cell r="AM1933" t="str">
            <v>importDirect</v>
          </cell>
          <cell r="AN1933">
            <v>3</v>
          </cell>
          <cell r="AO1933" t="str">
            <v>introductionEscaped</v>
          </cell>
          <cell r="AP1933" t="str">
            <v>Øs,OsA,Op,Ve,Te,Va,Ro,Ho</v>
          </cell>
          <cell r="AQ1933">
            <v>80</v>
          </cell>
          <cell r="AR1933">
            <v>5</v>
          </cell>
          <cell r="AS1933">
            <v>400</v>
          </cell>
          <cell r="AT1933">
            <v>57000</v>
          </cell>
          <cell r="AU1933">
            <v>1200</v>
          </cell>
          <cell r="AV1933">
            <v>60</v>
          </cell>
          <cell r="AW1933" t="str">
            <v>Ingen kjent effekt</v>
          </cell>
          <cell r="AX1933" t="str">
            <v>Ingen kjent effekt</v>
          </cell>
          <cell r="BC1933" t="str">
            <v>Ingen kjent effekt</v>
          </cell>
          <cell r="BD1933" t="str">
            <v>Ingen kjent effekt</v>
          </cell>
          <cell r="BE1933" t="str">
            <v>no</v>
          </cell>
          <cell r="BF1933" t="str">
            <v>no</v>
          </cell>
          <cell r="BG1933" t="str">
            <v>V</v>
          </cell>
          <cell r="BK1933" t="str">
            <v>unknown:NorthAndCentralAmerica</v>
          </cell>
          <cell r="BM1933" t="str">
            <v>temperate_boreal:Europe|temperate_nemoral:Europe|unknown:NorthAndCentralAmerica</v>
          </cell>
          <cell r="BO1933">
            <v>3</v>
          </cell>
          <cell r="BR1933" t="str">
            <v>RedListCategoryLevel</v>
          </cell>
          <cell r="BT1933">
            <v>3</v>
          </cell>
          <cell r="BW1933" t="str">
            <v>SpreadYearlyIncreaseObservations</v>
          </cell>
          <cell r="BX1933">
            <v>289</v>
          </cell>
          <cell r="BY1933">
            <v>1</v>
          </cell>
          <cell r="CB1933" t="str">
            <v>T4,V2,T35,T40,T30,T18</v>
          </cell>
          <cell r="CC1933">
            <v>3</v>
          </cell>
          <cell r="CG1933" t="str">
            <v>T30,T18</v>
          </cell>
          <cell r="CH1933">
            <v>2</v>
          </cell>
          <cell r="CL1933" t="str">
            <v>T30,T18,T18,T30</v>
          </cell>
          <cell r="CM1933">
            <v>1</v>
          </cell>
          <cell r="CQ1933">
            <v>1</v>
          </cell>
          <cell r="CT1933" t="str">
            <v>T30,T18</v>
          </cell>
          <cell r="CU1933">
            <v>1</v>
          </cell>
          <cell r="CX1933">
            <v>0</v>
          </cell>
          <cell r="CY1933">
            <v>1</v>
          </cell>
          <cell r="DB1933">
            <v>0</v>
          </cell>
          <cell r="DC1933" t="str">
            <v>Storspirea &lt;em&gt;Spiraea&lt;/em&gt; &amp;#215:&lt;em&gt;macrothyrsa &lt;/em&gt;er en prydbusk fremkommet ved hybridisering mellom den vestlig nordamerikanske douglasspirea &lt;em&gt;S. douglasii&lt;/em&gt; og den østlig nordamerikanske breispirea &lt;em&gt;S. latifolia. &lt;/em&gt;Foreldreartene er godt herdige i Sør-Norge, og storspirea burde derfor også være det. Hagehybriden er frøsteril, men har omfattende klonal vekst med rotskudd som danner svære kratt.</v>
          </cell>
          <cell r="DD1933" t="str">
            <v>&lt;p&gt;Siden første funn av forvillet eller gjenstående plante av storspirea i 1964 i VA Kristiansand er hybriden funnet 29 ganger på drøye 50 år, men de fleste funnene er gjort fra 2002 til i dag. Arten finnes nå i lavland/kystområder fra Oslo og Akershus til Hordaland. &lt;/p&gt;</v>
          </cell>
          <cell r="DE1933" t="str">
            <v>Storspirea produserer ikke frø, men formerer seg med rotskudd og kan danne kratt. Den er relativt ny i norsk prydbusksortiment, men er i økende bruk i hager. Spredningen skjer ved hageutkast med videre klonal vekst.</v>
          </cell>
          <cell r="DF1933" t="str">
            <v>Storspirea har et moderat invasjonspotensial på grunn av moderat median levetid og moderat ekspansjonshastighet.</v>
          </cell>
          <cell r="DG1933" t="str">
            <v>Arten vurderes å ha middels negativ økologisk effekt. Storspirea er funnet på veikant og fylling, i skog (bl.a. sumpskog) og kratt, men gjør forholdsvis lite av seg foreløpig. Den er funnet flere steder på åpen flommark og i flommarkskog, og det er her den har potensial til å fortrenge andre planter ved økt bruk (og økt utkast). Den kan fortrenge både trygge og sårbare/truete arter på flommark.</v>
          </cell>
          <cell r="DH1933" t="str">
            <v>&lt;p&gt;Storspirea vurderes til høg økologisk risiko på grunn av et moderat invasjonspotensial og en moderat økologisk effekt. Dette er en stor endring fra vurderingen i 2012, der den ble vurdert til potensielt høg risiko (og uten økologisk effekt). Årsaken er at halvparten av funnene i norsk natur er gjort siden forrige vurdering, og vi har observert de ekspanderende bestander på flommark. Vi vurderer også den store utbredelsen arten har fått i Danmark og Sør-Sverige (Hartvig 2015, GBIF). Reduksjon på invasjonspotensial-aksen skyldes muligens endrede beregningsmåter eller kanskje også at invasjonspotensialet ble overvurdert ut fra de data som forelå ved forrige vurderingsrunde.&lt;/p&gt;</v>
          </cell>
          <cell r="DI1933">
            <v>1</v>
          </cell>
        </row>
        <row r="1934">
          <cell r="B1934" t="str">
            <v>Spiraea salicifolia</v>
          </cell>
          <cell r="C1934" t="str">
            <v>L.</v>
          </cell>
          <cell r="D1934" t="str">
            <v>hekkspirea</v>
          </cell>
          <cell r="E1934">
            <v>63476</v>
          </cell>
          <cell r="F1934">
            <v>103516</v>
          </cell>
          <cell r="G1934" t="str">
            <v>ExpertGroups/Karplanter/N</v>
          </cell>
          <cell r="H1934" t="str">
            <v>Karplanter</v>
          </cell>
          <cell r="I1934" t="str">
            <v>Karplanter</v>
          </cell>
          <cell r="J1934" t="str">
            <v>AlienSpecie</v>
          </cell>
          <cell r="N1934">
            <v>4</v>
          </cell>
          <cell r="O1934" t="str">
            <v>V</v>
          </cell>
          <cell r="Q1934">
            <v>2</v>
          </cell>
          <cell r="T1934" t="str">
            <v>HI</v>
          </cell>
          <cell r="U1934">
            <v>4</v>
          </cell>
          <cell r="V1934" t="str">
            <v>4A,2DE</v>
          </cell>
          <cell r="W1934" t="str">
            <v>LO</v>
          </cell>
          <cell r="X1934">
            <v>2</v>
          </cell>
          <cell r="Y1934">
            <v>3</v>
          </cell>
          <cell r="Z1934">
            <v>1</v>
          </cell>
          <cell r="AA1934">
            <v>1850</v>
          </cell>
          <cell r="AB1934" t="str">
            <v>terrestrial</v>
          </cell>
          <cell r="AD1934" t="str">
            <v>unknown</v>
          </cell>
          <cell r="AE1934" t="str">
            <v>yes</v>
          </cell>
          <cell r="AF1934" t="str">
            <v>unknown</v>
          </cell>
          <cell r="AG1934">
            <v>1861</v>
          </cell>
          <cell r="AH1934" t="str">
            <v>Oslo: Bogstad</v>
          </cell>
          <cell r="AI1934">
            <v>10</v>
          </cell>
          <cell r="AJ1934" t="str">
            <v>V</v>
          </cell>
          <cell r="AL1934">
            <v>2</v>
          </cell>
          <cell r="AM1934" t="str">
            <v>importDirect</v>
          </cell>
          <cell r="AN1934">
            <v>4</v>
          </cell>
          <cell r="AO1934" t="str">
            <v>introductionEscaped,introductionTransportpollution</v>
          </cell>
          <cell r="AP1934" t="str">
            <v>Øs,OsA,He,Op,Bu,Ve,Te,Aa,Va,Ro,Ho,Sf,Mr,St,Nt,No</v>
          </cell>
          <cell r="AQ1934">
            <v>600</v>
          </cell>
          <cell r="AR1934">
            <v>5</v>
          </cell>
          <cell r="AS1934">
            <v>3000</v>
          </cell>
          <cell r="AT1934">
            <v>250000</v>
          </cell>
          <cell r="AU1934">
            <v>6000</v>
          </cell>
          <cell r="AV1934">
            <v>60</v>
          </cell>
          <cell r="AW1934" t="str">
            <v>Ingen kjent effekt</v>
          </cell>
          <cell r="AX1934" t="str">
            <v>Ingen kjent effekt</v>
          </cell>
          <cell r="BC1934" t="str">
            <v>Ingen kjent effekt</v>
          </cell>
          <cell r="BD1934" t="str">
            <v>Ingen kjent effekt</v>
          </cell>
          <cell r="BE1934" t="str">
            <v>no</v>
          </cell>
          <cell r="BF1934" t="str">
            <v>no</v>
          </cell>
          <cell r="BK1934" t="str">
            <v>temperate_boreal:Asia|temperate_nemoral:Europe,Asia</v>
          </cell>
          <cell r="BM1934" t="str">
            <v>temperate_boreal:Europe,Asia|temperate_nemoral:Europe,Asia,NorthAndCentralAmerica</v>
          </cell>
          <cell r="BO1934">
            <v>4</v>
          </cell>
          <cell r="BR1934" t="str">
            <v>RedListCategoryLevel</v>
          </cell>
          <cell r="BT1934">
            <v>3</v>
          </cell>
          <cell r="BV1934" t="str">
            <v>X</v>
          </cell>
          <cell r="BW1934" t="str">
            <v>SpreadYearlyIncreaseObservations</v>
          </cell>
          <cell r="BX1934">
            <v>176</v>
          </cell>
          <cell r="BY1934">
            <v>1</v>
          </cell>
          <cell r="CB1934" t="str">
            <v>T4,T4,T35,T40,T32,T37-C-3,V2,T18,T30</v>
          </cell>
          <cell r="CC1934">
            <v>2</v>
          </cell>
          <cell r="CG1934" t="str">
            <v>T18,T30</v>
          </cell>
          <cell r="CH1934">
            <v>2</v>
          </cell>
          <cell r="CL1934" t="str">
            <v>T18,T30,T18,T30</v>
          </cell>
          <cell r="CM1934">
            <v>1</v>
          </cell>
          <cell r="CQ1934">
            <v>1</v>
          </cell>
          <cell r="CU1934">
            <v>1</v>
          </cell>
          <cell r="CX1934">
            <v>0</v>
          </cell>
          <cell r="CY1934">
            <v>1</v>
          </cell>
          <cell r="DB1934">
            <v>0</v>
          </cell>
          <cell r="DC1934" t="str">
            <v>Hekkspirea &lt;em&gt;Spiraea salicifolia&lt;/em&gt; er en 1,5-2 m høy busk fra Øst-Europa og Nord-Asia. Den har frøformering og sterk klonal vekst med rotskudd.</v>
          </cell>
          <cell r="DD1934" t="str">
            <v>&lt;p&gt;Hekkspirea ble først funnet i 1850 i AA Arendal, deretter som forvillet i parken ved Bogstad i Oslo i 1862. Arten har hatt en jamn økning siden og med funn over store deler av landet. I dag finnes den fra Østfold til nordre Nordland og også nokså vanlig på innlandet på Østlandet. Som en av de mest hardføre spirea-artene kan en forvente ytterligere spredning og etablering av hekkspirea.&lt;/p&gt;</v>
          </cell>
          <cell r="DE1934" t="str">
            <v>Hekkspirea&lt;em&gt; &lt;/em&gt;har vært dyrket i norske hager siden 1700-tallet. Den er handelsvare med herdighet 8. Den formerer seg (i noen grad) med frø og har klonal vekst med rotskudd, slik at den kan danne store kratt. Hoveddelen av norsk forekomst skyldes nok utkast fra hager.</v>
          </cell>
          <cell r="DF1934" t="str">
            <v>Hekkspirea har høgt invasjonspotensial, med usikkerhet ned til moderat. Dette er en kombinasjon av lang median levetid, men moderat (med usikkerhet til begrenset) ekspansjonshastighet. Arten har vært en populær hagebusk, kanskje særlig på bygdene, men er mye erstattet av tre mer "moderne" hagehybrider (&lt;i&gt;S. &lt;/i&gt;x &lt;i&gt;rosalba&lt;/i&gt;, &lt;i&gt;S. &lt;/i&gt;x &lt;i&gt;rubella&lt;/i&gt; og &lt;i&gt;S. &lt;/i&gt;x &lt;i&gt;billardii&lt;/i&gt;), noe som nedsetter dagens spredningrate.</v>
          </cell>
          <cell r="DG1934" t="str">
            <v>Arten har en liten økologisk effekt, ved fortrengning av andre planter, spesielt på flommark og i flommarkskog. Den danner tette bestander som utelukker nesten alle andre planter. Den er ofte gjenstående eller litt forvillet rundt gårder, hus og gravplasser, evt. som utkast på avfallsplasser eller forvillet i vei- og jernbaneskråninger o.l. Et par angivelser er fra gammel eng eller åkerkant, en god del fra kantvegetasjon fra elver og vann, &amp;#233:n eneste fra furuskog. Den er angitt fra rike lavlandssumper som er voksested for truete og sårbare arter.</v>
          </cell>
          <cell r="DH1934" t="str">
            <v>&lt;p&gt;Hekkspirea vurderes å medføre høg økologisk risiko (med usikkerhet til låg risiko) på grunn kombinasjonen mellom et stort invasjonspotensial (med usikkerhet til moderat) og en liten økologisk effekt. Ved forrige vurderingsrunde i 2012 ble den vurdert til låg risiko: den negative økologiske effekten ble ikke vurdert til å være utslagsgivende da.&lt;/p&gt;</v>
          </cell>
          <cell r="DI1934">
            <v>0</v>
          </cell>
        </row>
        <row r="1935">
          <cell r="B1935" t="str">
            <v>Symphoricarpos albus</v>
          </cell>
          <cell r="C1935" t="str">
            <v>(L.) S.F.Blake</v>
          </cell>
          <cell r="D1935" t="str">
            <v>snøbær</v>
          </cell>
          <cell r="E1935">
            <v>160582</v>
          </cell>
          <cell r="F1935">
            <v>101721</v>
          </cell>
          <cell r="G1935" t="str">
            <v>ExpertGroups/Karplanter/N</v>
          </cell>
          <cell r="H1935" t="str">
            <v>Karplanter</v>
          </cell>
          <cell r="I1935" t="str">
            <v>Karplanter</v>
          </cell>
          <cell r="J1935" t="str">
            <v>AlienSpecie</v>
          </cell>
          <cell r="N1935">
            <v>4</v>
          </cell>
          <cell r="Q1935">
            <v>2</v>
          </cell>
          <cell r="T1935" t="str">
            <v>HI</v>
          </cell>
          <cell r="U1935">
            <v>4</v>
          </cell>
          <cell r="V1935" t="str">
            <v>4A,2E</v>
          </cell>
          <cell r="X1935">
            <v>3</v>
          </cell>
          <cell r="Y1935">
            <v>4</v>
          </cell>
          <cell r="Z1935">
            <v>1</v>
          </cell>
          <cell r="AA1935">
            <v>1889</v>
          </cell>
          <cell r="AB1935" t="str">
            <v>terrestrial</v>
          </cell>
          <cell r="AD1935" t="str">
            <v>unknown</v>
          </cell>
          <cell r="AE1935" t="str">
            <v>yes</v>
          </cell>
          <cell r="AF1935" t="str">
            <v>unknown</v>
          </cell>
          <cell r="AG1935">
            <v>1969</v>
          </cell>
          <cell r="AH1935" t="str">
            <v>Øf Hvaler: Kirkøy, Hvaler prestegård</v>
          </cell>
          <cell r="AI1935">
            <v>15</v>
          </cell>
          <cell r="AJ1935" t="str">
            <v>V</v>
          </cell>
          <cell r="AL1935">
            <v>1</v>
          </cell>
          <cell r="AM1935" t="str">
            <v>importDirect</v>
          </cell>
          <cell r="AN1935">
            <v>4</v>
          </cell>
          <cell r="AO1935" t="str">
            <v>introductionEscaped,spreadNaturalDispersal</v>
          </cell>
          <cell r="AP1935" t="str">
            <v>Øs,OsA,He,Op,Bu,Ve,Te,Aa,Va,Ro,Ho,Sf,Mr,St,Nt,No,Tr</v>
          </cell>
          <cell r="AQ1935">
            <v>1200</v>
          </cell>
          <cell r="AR1935">
            <v>5</v>
          </cell>
          <cell r="AS1935">
            <v>6000</v>
          </cell>
          <cell r="AT1935">
            <v>296114</v>
          </cell>
          <cell r="AU1935">
            <v>12000</v>
          </cell>
          <cell r="AV1935">
            <v>60</v>
          </cell>
          <cell r="AW1935" t="str">
            <v>Ingen kjent effekt</v>
          </cell>
          <cell r="AX1935" t="str">
            <v>Ingen kjent effekt</v>
          </cell>
          <cell r="BC1935" t="str">
            <v>Ingen kjent effekt</v>
          </cell>
          <cell r="BD1935" t="str">
            <v>Ingen kjent effekt</v>
          </cell>
          <cell r="BE1935" t="str">
            <v>no</v>
          </cell>
          <cell r="BF1935" t="str">
            <v>no</v>
          </cell>
          <cell r="BK1935" t="str">
            <v>temperate_boreal:NorthAndCentralAmerica|temperate_nemoral:NorthAndCentralAmerica</v>
          </cell>
          <cell r="BM1935" t="str">
            <v>temperate_boreal:Europe,NorthAndCentralAmerica|temperate_nemoral:Europe,Oceania,NorthAndCentralAmerica</v>
          </cell>
          <cell r="BO1935">
            <v>4</v>
          </cell>
          <cell r="BR1935" t="str">
            <v>RedListCategoryLevel</v>
          </cell>
          <cell r="BT1935">
            <v>3</v>
          </cell>
          <cell r="BW1935" t="str">
            <v>SpreadYearlyIncreaseObservations</v>
          </cell>
          <cell r="BX1935">
            <v>329</v>
          </cell>
          <cell r="BY1935">
            <v>1</v>
          </cell>
          <cell r="CB1935" t="str">
            <v>T4,T35,T40</v>
          </cell>
          <cell r="CC1935">
            <v>1</v>
          </cell>
          <cell r="CH1935">
            <v>2</v>
          </cell>
          <cell r="CL1935" t="str">
            <v>T4</v>
          </cell>
          <cell r="CM1935">
            <v>1</v>
          </cell>
          <cell r="CQ1935">
            <v>1</v>
          </cell>
          <cell r="CU1935">
            <v>1</v>
          </cell>
          <cell r="CX1935">
            <v>0</v>
          </cell>
          <cell r="CY1935">
            <v>1</v>
          </cell>
          <cell r="DB1935">
            <v>0</v>
          </cell>
          <cell r="DC1935" t="str">
            <v>Snøbær &lt;em&gt;Symphoricarpos albus&lt;/em&gt; er en opptil 3 m høy, rikt grenet busk. Den formerer seg med frø og sprer seg også med rotskudd. Fruktene er kvite bær som ser fristende ut, men som ikke er svært ettertraktet av fugl (og som smaker lite). Busken kommer fra vestlige Nord-Amerika, der den er vidt utbredt i boreal og nordre deler av nemoral sone.</v>
          </cell>
          <cell r="DD1935" t="str">
            <v>&lt;p&gt;Arten ble funnet forvillet i Norge i 1889 i Te Porsgrunn. Det ble gjort 7-15 funn per 20-årsperiode inntil 1980. Fra da av har antall nyfunn økt betydelig. Økningen kan skyldes fokusering på arter som forvilles fra hager og anlegg, men den innebærer nok også økt takt i spredning og etablering av snøbær, spesielt i lavlandet på Østlandet og Sørlandet, i mindre grad vestpå og i Midt-Norge. Foreløpig er snøbær funnet forvillet få ganger i Nordland og Troms, og skyldes der trolig utkast fra hager, mens den i sørøst og sør i tillegg er frøspredt. Arten er handelsvare og markedsføres med herdighet 7, dvs. at den kan dyrkes i store deler av landet.&lt;/p&gt;</v>
          </cell>
          <cell r="DE1935" t="str">
            <v>Snøbær ble tatt inn til Europa tidlig på 1800-tallet og ble raskt tatt i bruk som prydplante, særlig i landskapshager og parker. Arten spres gjennom hageutkast og er i tillegg frøforvillet sør og sørøst i landet. Fuglene er ikke overmåte begeistret for disse bærene og bidrar trolig bare i begrenset grad til spredningen. Bærene henger ofte på til vinteren kommer.</v>
          </cell>
          <cell r="DF1935" t="str">
            <v>Arten har et stort invasjonspotensial: den skårer maksimum på median levetid og moderat på ekspansjonshastighet.</v>
          </cell>
          <cell r="DG1935" t="str">
            <v>Snøbær vurderes å ha en liten økologisk effekt. Den er ofte registrert i sterkt kulturpåvirket eller kulturbetinget mark: veikanter, skogsveier, gjenstående ved gårder, plasser, hus og hager, i tørr engbakke og langs dyrkamark, på avfallsplasser og annen skrotemark. Imidlertid er det også gjort mange funn på mer naturnære steder: skog og kratt (uspesifisert), edelløvskog, askeskog, furuskog samt i sumpskog, strandkratt og sanddyne. Arten har potensial til å etablere seg i et vidt spekter av naturtyper. Det er angitt at den fortrenger hjemlige arter til en viss grad i Storbritannia (se Day 2011). Busken kan danne større, tette kratt og vil derfor ha negativ effekt på mange delpopulasjoner av hjemlige arter og på naturtyper, men vi kan foreløpig ikke peke på noen konkret naturtype eller art hvor dette kommer til å skje. Bærene er heller ikke så populære hos fugl at det er noen fare for at den påvirker spredning av hjemlige bærbusker.</v>
          </cell>
          <cell r="DH1935" t="str">
            <v>&lt;p&gt;Snøbær vurderes til høg økologisk risiko på grunn av kombinasjonen av et stort invasjonspotensial og en liten økologisk effekt.&lt;/p&gt;</v>
          </cell>
          <cell r="DI1935">
            <v>1</v>
          </cell>
        </row>
        <row r="1936">
          <cell r="B1936" t="str">
            <v>Symphytum asperum</v>
          </cell>
          <cell r="C1936" t="str">
            <v>Lepech.</v>
          </cell>
          <cell r="D1936" t="str">
            <v>fôrvalurt</v>
          </cell>
          <cell r="E1936">
            <v>138207</v>
          </cell>
          <cell r="F1936">
            <v>101057</v>
          </cell>
          <cell r="G1936" t="str">
            <v>ExpertGroups/Karplanter/N</v>
          </cell>
          <cell r="H1936" t="str">
            <v>Karplanter</v>
          </cell>
          <cell r="I1936" t="str">
            <v>Karplanter</v>
          </cell>
          <cell r="J1936" t="str">
            <v>AlienSpecie</v>
          </cell>
          <cell r="N1936">
            <v>4</v>
          </cell>
          <cell r="Q1936">
            <v>2</v>
          </cell>
          <cell r="T1936" t="str">
            <v>HI</v>
          </cell>
          <cell r="U1936">
            <v>4</v>
          </cell>
          <cell r="V1936" t="str">
            <v>4A,2E</v>
          </cell>
          <cell r="X1936">
            <v>3</v>
          </cell>
          <cell r="Y1936">
            <v>4</v>
          </cell>
          <cell r="Z1936">
            <v>1</v>
          </cell>
          <cell r="AA1936">
            <v>1834</v>
          </cell>
          <cell r="AB1936" t="str">
            <v>terrestrial</v>
          </cell>
          <cell r="AD1936" t="str">
            <v>unknown</v>
          </cell>
          <cell r="AE1936" t="str">
            <v>yes</v>
          </cell>
          <cell r="AF1936" t="str">
            <v>unknown</v>
          </cell>
          <cell r="AG1936">
            <v>1834</v>
          </cell>
          <cell r="AH1936" t="str">
            <v>Oslo: "Ved Christiania, ikke Almindelig paa Enge"</v>
          </cell>
          <cell r="AI1936">
            <v>5</v>
          </cell>
          <cell r="AJ1936" t="str">
            <v>V</v>
          </cell>
          <cell r="AL1936">
            <v>2</v>
          </cell>
          <cell r="AM1936" t="str">
            <v>importDirect</v>
          </cell>
          <cell r="AN1936">
            <v>6</v>
          </cell>
          <cell r="AO1936" t="str">
            <v>introductionEscaped,spreadNaturalDispersal,spreadTransportpollution</v>
          </cell>
          <cell r="AP1936" t="str">
            <v>Øs,OsA,He,Op,Bu,Ve,Te,Aa,Va,Ro,Ho,Sf,St,Nt,No,Tr,Fi</v>
          </cell>
          <cell r="AQ1936">
            <v>600</v>
          </cell>
          <cell r="AR1936">
            <v>5</v>
          </cell>
          <cell r="AS1936">
            <v>3000</v>
          </cell>
          <cell r="AT1936">
            <v>300000</v>
          </cell>
          <cell r="AU1936">
            <v>6000</v>
          </cell>
          <cell r="AV1936">
            <v>90</v>
          </cell>
          <cell r="AW1936" t="str">
            <v>Ingen kjent effekt</v>
          </cell>
          <cell r="AX1936" t="str">
            <v>Ingen kjent effekt</v>
          </cell>
          <cell r="BC1936" t="str">
            <v>Ingen kjent effekt</v>
          </cell>
          <cell r="BD1936" t="str">
            <v>Ingen kjent effekt</v>
          </cell>
          <cell r="BE1936" t="str">
            <v>no</v>
          </cell>
          <cell r="BF1936" t="str">
            <v>no</v>
          </cell>
          <cell r="BK1936" t="str">
            <v>temperate_nemoral:Asia</v>
          </cell>
          <cell r="BM1936" t="str">
            <v>temperate_boreal:Europe|temperate_nemoral:Europe,Asia,Oceania,NorthAndCentralAmerica</v>
          </cell>
          <cell r="BO1936">
            <v>4</v>
          </cell>
          <cell r="BR1936" t="str">
            <v>RedListCategoryLevel</v>
          </cell>
          <cell r="BT1936">
            <v>3</v>
          </cell>
          <cell r="BU1936" t="str">
            <v>X</v>
          </cell>
          <cell r="BW1936" t="str">
            <v>SpreadYearlyIncreaseObservations</v>
          </cell>
          <cell r="BX1936">
            <v>482</v>
          </cell>
          <cell r="BY1936">
            <v>1</v>
          </cell>
          <cell r="CB1936" t="str">
            <v>T45,T35,T37,T43,T40,T41,T32</v>
          </cell>
          <cell r="CC1936">
            <v>1</v>
          </cell>
          <cell r="CH1936">
            <v>2</v>
          </cell>
          <cell r="CL1936" t="str">
            <v>T32</v>
          </cell>
          <cell r="CM1936">
            <v>1</v>
          </cell>
          <cell r="CQ1936">
            <v>1</v>
          </cell>
          <cell r="CU1936">
            <v>1</v>
          </cell>
          <cell r="CX1936">
            <v>0</v>
          </cell>
          <cell r="CY1936">
            <v>1</v>
          </cell>
          <cell r="DB1936">
            <v>0</v>
          </cell>
          <cell r="DC1936" t="str">
            <v>F&amp;#244:rvalurt &lt;em&gt;Symphytum asperum &lt;/em&gt;er en opptil 2 m høy, flerårig urt (staude) som formerer seg seksuelt med frø. Delfruktene kan spres med pattedyr over midlere distanser. Arten kommer fra Kaukasus og Iran.</v>
          </cell>
          <cell r="DD1936" t="str">
            <v>&lt;p&gt;F&amp;#244:rvalurt ble innført på 1800-tallet som produksjonsplante (husdyrf&amp;#244:r), med de første funn i Oslo i 1834 og 1865. Frem til 1980 var den forholdsvis uvanlig, med mindre enn ett nyfunn pr. år. Siden da har antall forekomster økt betydelig, dels som gjenstående eller forvillet fra dyrking, men i stor grad fordi den er mye dyrket som prydplante i hager og ofte kastes ut når den blir for omfangsrik. Den er registrert i alle fylker (nord til Fi Vardø 2006, ikke samlet, R. Elven obs.).&lt;/p&gt;&lt;p&gt;En gjennomgang av &lt;i&gt;Symphytum &lt;/i&gt;i Oslo-herbariet ga en stor andel ombestemmelser. Vi har derfor valgt å utelate funn av denne arten som ikke er gjennomgått. Vurderingen bygger dermed bare på herbariemateriale i Oslo, i Kristiansand (gjennomgått av Per Arvid Åsen) og på Artsobservasjoner med fotos som kan identifiseres til art.&lt;br/&gt;&lt;/p&gt;</v>
          </cell>
          <cell r="DE1936" t="str">
            <v>Arten har spredt seg fra dyrkning, både som f&amp;#244:rplante og som prydplante både gjennom frø, som gjenstående og også som hageutkast. Den er nå såpass godt etablert at den nok også sprer seg på egenhånd i norsk natur.</v>
          </cell>
          <cell r="DF1936" t="str">
            <v>Invasjonspotensialet til arten er stort på grunn av maksimum skår på median levetid og trinn 3 (med usikkerhet oppover) på ekspansjonshastighet.</v>
          </cell>
          <cell r="DG1936" t="str">
            <v>Arten har en liten negativ økologisk effekt. Det har blitt såpass mye av den og den tar såpass mye plass at den trolig fortrenger ett eller annet. F&amp;#244:rvalurt vokser oftest på sterkt kulturpåvirket eller kulturbetinget mark: som gjenstående eller forvillet i gamle enger og gressmark (hvor den fortrenger en del stedegne arter) og kantsoner ved gårder eller bebyggelse, i åkerkanter, veikanter og ulike typer skrotemark, som på fyllinger og avfallsplasser (kastet ut fra hager).</v>
          </cell>
          <cell r="DH1936" t="str">
            <v>&lt;p&gt;F&amp;#244:rvalurt vurderes å medføre høy økologisk risiko på grunn av et stort invasjonspotensial og en liten økologisk effekt. Den danner ofte nokså store bestander som åpenbart må ha en eller annen fortrengningseffekt. Ved forrige vurderingsrunde ble ikke den økologiske effekten vurdert som like alvorlig. Det har blitt mer av arten siden den gang: fortrengningseffekten er dermed større enn tidligere.&lt;/p&gt;</v>
          </cell>
          <cell r="DI1936">
            <v>0</v>
          </cell>
        </row>
        <row r="1937">
          <cell r="B1937" t="str">
            <v>Cotoneaster ascendens</v>
          </cell>
          <cell r="C1937" t="str">
            <v>Flinck &amp; B.Hylmö</v>
          </cell>
          <cell r="D1937" t="str">
            <v>kinamispel</v>
          </cell>
          <cell r="E1937">
            <v>63229</v>
          </cell>
          <cell r="F1937">
            <v>103269</v>
          </cell>
          <cell r="G1937" t="str">
            <v>ExpertGroups/Karplanter/N</v>
          </cell>
          <cell r="H1937" t="str">
            <v>Karplanter</v>
          </cell>
          <cell r="I1937" t="str">
            <v>Karplanter</v>
          </cell>
          <cell r="J1937" t="str">
            <v>AlienSpecie</v>
          </cell>
          <cell r="N1937">
            <v>3</v>
          </cell>
          <cell r="O1937" t="str">
            <v>V</v>
          </cell>
          <cell r="Q1937">
            <v>2</v>
          </cell>
          <cell r="T1937" t="str">
            <v>LO</v>
          </cell>
          <cell r="U1937">
            <v>2</v>
          </cell>
          <cell r="V1937" t="str">
            <v>3A,2F</v>
          </cell>
          <cell r="X1937">
            <v>3</v>
          </cell>
          <cell r="Y1937">
            <v>4</v>
          </cell>
          <cell r="Z1937">
            <v>1</v>
          </cell>
          <cell r="AA1937">
            <v>1967</v>
          </cell>
          <cell r="AB1937" t="str">
            <v>terrestrial</v>
          </cell>
          <cell r="AD1937" t="str">
            <v>unknown</v>
          </cell>
          <cell r="AE1937" t="str">
            <v>yes</v>
          </cell>
          <cell r="AF1937" t="str">
            <v>unknown</v>
          </cell>
          <cell r="AG1937">
            <v>1967</v>
          </cell>
          <cell r="AH1937" t="str">
            <v>Ak Oppegård: Ingierstrand</v>
          </cell>
          <cell r="AI1937">
            <v>10</v>
          </cell>
          <cell r="AK1937" t="str">
            <v>V</v>
          </cell>
          <cell r="AL1937">
            <v>1</v>
          </cell>
          <cell r="AM1937" t="str">
            <v>importDirect</v>
          </cell>
          <cell r="AN1937">
            <v>1</v>
          </cell>
          <cell r="AO1937" t="str">
            <v>introductionEscaped</v>
          </cell>
          <cell r="AP1937" t="str">
            <v>OsA,Va,Ro</v>
          </cell>
          <cell r="AQ1937">
            <v>24</v>
          </cell>
          <cell r="AR1937">
            <v>5</v>
          </cell>
          <cell r="AS1937">
            <v>120</v>
          </cell>
          <cell r="AT1937">
            <v>21500</v>
          </cell>
          <cell r="AU1937">
            <v>240</v>
          </cell>
          <cell r="AV1937">
            <v>0</v>
          </cell>
          <cell r="AW1937" t="str">
            <v>Ingen kjent effekt</v>
          </cell>
          <cell r="AX1937" t="str">
            <v>Ingen kjent effekt</v>
          </cell>
          <cell r="BC1937" t="str">
            <v>Ingen kjent effekt</v>
          </cell>
          <cell r="BD1937" t="str">
            <v>Ingen kjent effekt</v>
          </cell>
          <cell r="BE1937" t="str">
            <v>no</v>
          </cell>
          <cell r="BF1937" t="str">
            <v>no</v>
          </cell>
          <cell r="BG1937" t="str">
            <v>V</v>
          </cell>
          <cell r="BK1937" t="str">
            <v>temperate_nemoral:Asia</v>
          </cell>
          <cell r="BM1937" t="str">
            <v>temperate_nemoral:Europe,Asia</v>
          </cell>
          <cell r="BO1937">
            <v>3</v>
          </cell>
          <cell r="BQ1937" t="str">
            <v>X</v>
          </cell>
          <cell r="BR1937" t="str">
            <v>RedListCategoryLevel</v>
          </cell>
          <cell r="BT1937">
            <v>2</v>
          </cell>
          <cell r="BW1937" t="str">
            <v>SpreadYearlyIncreaseCalculatedExpansionSpeed</v>
          </cell>
          <cell r="BX1937">
            <v>103.84</v>
          </cell>
          <cell r="BY1937">
            <v>1</v>
          </cell>
          <cell r="CB1937" t="str">
            <v>T1,T2,T4</v>
          </cell>
          <cell r="CC1937">
            <v>1</v>
          </cell>
          <cell r="CH1937">
            <v>1</v>
          </cell>
          <cell r="CM1937">
            <v>2</v>
          </cell>
          <cell r="CP1937" t="str">
            <v>Åpen grunnlendt kalkmark i boreonemoral sone</v>
          </cell>
          <cell r="CQ1937">
            <v>1</v>
          </cell>
          <cell r="CU1937">
            <v>1</v>
          </cell>
          <cell r="CX1937">
            <v>0</v>
          </cell>
          <cell r="CY1937">
            <v>1</v>
          </cell>
          <cell r="DB1937">
            <v>0</v>
          </cell>
          <cell r="DC1937" t="str">
            <v>Kinamispel &lt;i&gt;Cotoneaster ascendens &lt;/i&gt;kommer fra sentrale KIna. Den er en relativt langlevd, 1-2 m høg busk, med stor produksjon av saftige røde bærepler som spises av fugl. Frøene spres med fugl. Arten er kommet inn som hagebusk, trolig etter 1950.&lt;br/&gt;Noen &lt;em&gt;Cotoneaster&lt;/em&gt;-arter er diploide med seksuell frøformering. Disse er oftest krysspollinerte og krever minst to individer på et sted før reproduksjon kan begynne, noe som ikke er så vanlig hos fuglespredte fremmedarter. De fleste &lt;em&gt;Cotoneaster&lt;/em&gt;-arter er imidlertid tetraploide med aseksuell frøformering, og her kan ett enkelt individ raskt gi opphav til en hel bestand. Kinamispel hører til den siste gruppen.&lt;br/&gt;</v>
          </cell>
          <cell r="DD1937" t="str">
            <v>&lt;p&gt;Kinamispel er allerede effektivt naturalisert og synes å spre seg fra overalt hvor den kommer ut av hager. De best etablerte forekomstene synes å være på de baserike bergene innerst i Oslofjorden med små bestander allerede i Ak Oppegård: Ingierstrand fra 1967 og i Oslo: Rambergøya fra 1991, Malmøya fra 2005 og Ekebergskråningen fra 2007. De andre funnene er gjort i VA Kristiansand: Nedre Jegersbergvann, oppgitt i 1995 som naturalisert, og Ro Rennesøy: Vikevåg, oppgitt i 2003 som forvilla. Arten kan være mye oversett, og det kan ligge en del ikke identifisert materiale i herbariene allerede. Vi forventer at denne arten vil ekspandere.&lt;/p&gt;</v>
          </cell>
          <cell r="DE1937" t="str">
            <v>Arten er innført som hagebusk og sprer seg ut fra hager med fugl som spiser bæreplene.</v>
          </cell>
          <cell r="DF1937" t="str">
            <v>Invasjonspotensialet er moderat, med usikkerhet ned til begrenset, som en kombinasjon av moderat (til begrenset) median levetid og begrenset ekspansjonshastighet. Arten har foreløpig ikke fått noen stor bestand i Norge, og ekspansjonshastigheten er mindre enn for mange av dens slektninger.</v>
          </cell>
          <cell r="DG1937" t="str">
            <v>Arten vurderes å ha en liten negativ økologisk effekt. Den har fire av sine seks kjente forekomster på baserikt grunnlende i Oslo-området, og vi forutser av denne arten i framtida kan ekspandere og påvirke artssammensetningen i denne sårbare naturtypen.</v>
          </cell>
          <cell r="DH1937" t="str">
            <v>&lt;p&gt;Kinamispel vurderes til låg økologisk risiko. Den har begynt ekspansjon, særlig på baserikt grunnlende og i kalkfuruskog rundt indre Oslofjord, men har foreløpig ikke nådd en mengde som gjør at den har noen påvirkning av betydning på andre arter eller naturtyper. Vi forventer en viss effekt i løpet av de kommende 50 år. Arten ble ved forrige vurderingsrunde angitt å ha potenselt høg risiko med maksimum skår på invasjonspotensial og ingen utslag på økologisk effekt. Både median levetid og ekspansjonshastighet er denne gangen beregnet på annet vis og gir lågere anslag på invasjonspotensial. Den mulige økologiske effekten på grunnlendt kalkmark ble ikke tatt inn i vurderingen forrige gang.&lt;br/&gt;&lt;/p&gt;</v>
          </cell>
          <cell r="DI1937">
            <v>1</v>
          </cell>
        </row>
        <row r="1938">
          <cell r="B1938" t="str">
            <v>Cotoneaster salicifolius</v>
          </cell>
          <cell r="C1938" t="str">
            <v>Franch.</v>
          </cell>
          <cell r="D1938" t="str">
            <v>pilemispel</v>
          </cell>
          <cell r="E1938">
            <v>132035</v>
          </cell>
          <cell r="F1938">
            <v>103284</v>
          </cell>
          <cell r="G1938" t="str">
            <v>ExpertGroups/Karplanter/N</v>
          </cell>
          <cell r="H1938" t="str">
            <v>Karplanter</v>
          </cell>
          <cell r="I1938" t="str">
            <v>Karplanter</v>
          </cell>
          <cell r="J1938" t="str">
            <v>AlienSpecie</v>
          </cell>
          <cell r="N1938">
            <v>1</v>
          </cell>
          <cell r="Q1938">
            <v>4</v>
          </cell>
          <cell r="T1938" t="str">
            <v>PH</v>
          </cell>
          <cell r="U1938">
            <v>3</v>
          </cell>
          <cell r="V1938" t="str">
            <v>1,4I</v>
          </cell>
          <cell r="X1938">
            <v>5</v>
          </cell>
          <cell r="Y1938">
            <v>3</v>
          </cell>
          <cell r="Z1938">
            <v>4</v>
          </cell>
          <cell r="AA1938">
            <v>1970</v>
          </cell>
          <cell r="AB1938" t="str">
            <v>terrestrial</v>
          </cell>
          <cell r="AD1938" t="str">
            <v>unknown</v>
          </cell>
          <cell r="AE1938" t="str">
            <v>yes</v>
          </cell>
          <cell r="AF1938" t="str">
            <v>unknown</v>
          </cell>
          <cell r="AG1938">
            <v>1970</v>
          </cell>
          <cell r="AH1938" t="str">
            <v>Ro Rennesøy: Vikebukt</v>
          </cell>
          <cell r="AI1938">
            <v>15</v>
          </cell>
          <cell r="AJ1938" t="str">
            <v>V</v>
          </cell>
          <cell r="AL1938">
            <v>1</v>
          </cell>
          <cell r="AM1938" t="str">
            <v>importDirect</v>
          </cell>
          <cell r="AN1938">
            <v>2</v>
          </cell>
          <cell r="AO1938" t="str">
            <v>introductionEscaped</v>
          </cell>
          <cell r="AP1938" t="str">
            <v>Va,Ro,Ho</v>
          </cell>
          <cell r="AQ1938">
            <v>12</v>
          </cell>
          <cell r="AR1938">
            <v>5</v>
          </cell>
          <cell r="AS1938">
            <v>60</v>
          </cell>
          <cell r="AT1938">
            <v>8000</v>
          </cell>
          <cell r="AU1938">
            <v>20</v>
          </cell>
          <cell r="AV1938">
            <v>40</v>
          </cell>
          <cell r="AW1938" t="str">
            <v>Ingen kjent effekt</v>
          </cell>
          <cell r="AX1938" t="str">
            <v>Vert for skadelig parasitt (pærebrann) på frukttrær.</v>
          </cell>
          <cell r="BC1938" t="str">
            <v>Ingen kjent effekt</v>
          </cell>
          <cell r="BD1938" t="str">
            <v>Ingen kjent effekt</v>
          </cell>
          <cell r="BE1938" t="str">
            <v>no</v>
          </cell>
          <cell r="BF1938" t="str">
            <v>no</v>
          </cell>
          <cell r="BG1938" t="str">
            <v>V</v>
          </cell>
          <cell r="BH1938" t="str">
            <v>V</v>
          </cell>
          <cell r="BK1938" t="str">
            <v>temperate_nemoral:Asia|subtropic_highlands:Asia</v>
          </cell>
          <cell r="BM1938" t="str">
            <v>temperate_nemoral:Europe,Asia,Oceania,NorthAndCentralAmerica|subtropic_mediterranean:Europe,Oceania|subtropic_highlands:Asia</v>
          </cell>
          <cell r="BO1938">
            <v>2</v>
          </cell>
          <cell r="BQ1938" t="str">
            <v>X</v>
          </cell>
          <cell r="BR1938" t="str">
            <v>RedListCategoryLevel</v>
          </cell>
          <cell r="BT1938">
            <v>1</v>
          </cell>
          <cell r="BW1938" t="str">
            <v>SpreadYearlyIncreaseCalculatedExpansionSpeed</v>
          </cell>
          <cell r="BX1938">
            <v>32.89</v>
          </cell>
          <cell r="BY1938">
            <v>1</v>
          </cell>
          <cell r="CB1938" t="str">
            <v>T4,T34,T40</v>
          </cell>
          <cell r="CC1938">
            <v>1</v>
          </cell>
          <cell r="CH1938">
            <v>1</v>
          </cell>
          <cell r="CM1938">
            <v>1</v>
          </cell>
          <cell r="CQ1938">
            <v>1</v>
          </cell>
          <cell r="CU1938">
            <v>1</v>
          </cell>
          <cell r="CX1938">
            <v>0</v>
          </cell>
          <cell r="CY1938">
            <v>4</v>
          </cell>
          <cell r="DB1938">
            <v>1</v>
          </cell>
          <cell r="DC1938" t="str">
            <v>Pilemispel &lt;i&gt;Cotoneaster salicifolius&lt;/i&gt; er en vintergrønn, storvokst busk (opptil 3 m) fra Tibet og Sørvest-Kina. Den har frøformering. Fruktene er røde bærepler som produseres i store mengder, og de spres av fruktspisende fugl.&lt;br/&gt;Noen &lt;em&gt;Cotoneaster&lt;/em&gt;-arter er diploide med seksuell frøformering. Disse er oftest krysspollinerte og krever minst to individer på et sted før reproduksjon kan begynne, noe som ikke er så vanlig hos fuglespredte fremmedarter. De fleste &lt;em&gt;Cotoneaster&lt;/em&gt;-arter er imidlertid tetraploide med aseksuell frøformering, og her kan ett enkelt individ raskt gi opphav til en hel bestand. Pilemispel hører til den første, seksuelle gruppen (Fryer &amp; Hylm&amp;#246: 2009), noe som setter alvorlige begrensninger på spredningen som fremmed art. Det trengs derfor minst to busker for å starte en populasjon. Det er mulig at dette er årsaken til at denne arten er mye sjeldnere funnet enn de fleste andre i slekta.&lt;br/&gt;Arten var tidligere en populær hagebusk på Sørvestlandet og Vestlandet, rimelig hardfør (med frosttoleranse ned til -15 grader) og kan dyrkes øst til Oslo, men med bra frøproduksjon og spredningsmuligheter bare i de vintermilde områdene i sørvest.</v>
          </cell>
          <cell r="DD1938" t="str">
            <v>&lt;p&gt;Pilemispel er bare funnet dokumentert tre ganger fra norsk natur: i Ro Rennesøy: Vikebukt, "forvillet fra hage, på veitant" i 1970: i Ho Kvinnherad: Valen i 1987: og i VA Farsund: SV av Loshavn, "i kysthei" i 2002. Den er ikke ekspansiv - hvis vi skal dømme ut fra de tre kollektene fra naturen belagt i norske herbarier - men vi mistenker at neglisjeringen av norsk botanikk på Vestlandet de siste 30-40 årene har ført til at den er under-registrert. Det som kan hindre videre ekspansjon, er at arten ikke lenger tillates omsatt fordi den er vert for en alvorlig sykdom på frukttrær: pærebrann &lt;em&gt;Erwinia amylovora&lt;/em&gt; (se Artsdatabankens faktaark).&lt;/p&gt;</v>
          </cell>
          <cell r="DE1938" t="str">
            <v>Arten er innført som hagebusk og spres ut i naturen med fugl.</v>
          </cell>
          <cell r="DF1938" t="str">
            <v>Invasjonspotensialet er lite, en kombinasjon av begrenset (med usikkerhet til kort) median levetid og låg ekspansjonshastighet, dersom våre opplysninger ikke er altfor mangelfulle. Arten er bare funnet tre steder og bare &amp;#233:n gang hvert sted.</v>
          </cell>
          <cell r="DG1938" t="str">
            <v>Pilemispel vurderes til stor økologisk effekt. Den er vektor for en en alvorlig sykdom på frukttrær, pærebrann &lt;em&gt;Erwinia amylovora&lt;/em&gt; (se Sletten og Sundheim 2007 - Artsdatabankens faktaark), som kan overføres til hjemlige arter i rosefamilien (spesielt villeple). Denne bakteriesykdommen ble ikke risikovurdert i 2012 og blir det heller ikke i inneværende runde (bakterier vurderes ikke), men ble i 2007 vurdert til høy risiko (som den gangen var øverste kategori). Vi har satt den økologiske effekten til høyeste kategori for de to vektorartene som har omsetningsforbud på grunn av denne parasitten selv om sykdommen også kan gå på andre vedplanter i rosefamilien.</v>
          </cell>
          <cell r="DH1938" t="str">
            <v>&lt;p&gt;Pilemispel vurderes til potensielt høg økologisk risiko fordi den er sykdomsvektor. Den er funnet noen ytterst få ganger som forvillet i skogkanter, noe åpen skog og i kysthei, men i svært lite antall individer. Den kan neppe påvirke norsk natur vesentlig. Forskjellen i risikovurdering fra forrige omgang med svarteliste (Gederaas et al. 2012, der som svært høg risiko) skyldes en endret vurdering av artens invasjonspotensial. Arten synes å være stagnert eller i tilbakegang i naturen: artens invasjonspotensial ble overvurdert sist. Vi vil likevel påpeke denne arten som en art man burde ettersøke, i og med at vi knapt har relevante opplysninger om fremmede planter på Vestlandet fra de siste 40-50 årene. &lt;/p&gt;</v>
          </cell>
          <cell r="DI1938">
            <v>3</v>
          </cell>
        </row>
        <row r="1939">
          <cell r="B1939" t="str">
            <v>Geranium phaeum</v>
          </cell>
          <cell r="C1939" t="str">
            <v>L.</v>
          </cell>
          <cell r="D1939" t="str">
            <v>brunstorkenebb</v>
          </cell>
          <cell r="E1939">
            <v>62211</v>
          </cell>
          <cell r="F1939">
            <v>102251</v>
          </cell>
          <cell r="G1939" t="str">
            <v>ExpertGroups/Karplanter/N</v>
          </cell>
          <cell r="H1939" t="str">
            <v>Karplanter</v>
          </cell>
          <cell r="I1939" t="str">
            <v>Karplanter</v>
          </cell>
          <cell r="J1939" t="str">
            <v>AlienSpecie</v>
          </cell>
          <cell r="N1939">
            <v>3</v>
          </cell>
          <cell r="O1939" t="str">
            <v>V</v>
          </cell>
          <cell r="Q1939">
            <v>2</v>
          </cell>
          <cell r="S1939" t="str">
            <v>V</v>
          </cell>
          <cell r="T1939" t="str">
            <v>LO</v>
          </cell>
          <cell r="U1939">
            <v>2</v>
          </cell>
          <cell r="V1939" t="str">
            <v>3B,2DE</v>
          </cell>
          <cell r="W1939" t="str">
            <v>HI</v>
          </cell>
          <cell r="X1939">
            <v>2</v>
          </cell>
          <cell r="Y1939">
            <v>2</v>
          </cell>
          <cell r="Z1939">
            <v>1</v>
          </cell>
          <cell r="AA1939">
            <v>1864</v>
          </cell>
          <cell r="AB1939" t="str">
            <v>terrestrial</v>
          </cell>
          <cell r="AD1939" t="str">
            <v>unknown</v>
          </cell>
          <cell r="AE1939" t="str">
            <v>yes</v>
          </cell>
          <cell r="AF1939" t="str">
            <v>unknown</v>
          </cell>
          <cell r="AG1939" t="str">
            <v>1920-1930</v>
          </cell>
          <cell r="AH1939" t="str">
            <v>Oslo: Gaustad: Ak Nesodden: Nesodden</v>
          </cell>
          <cell r="AI1939">
            <v>5</v>
          </cell>
          <cell r="AJ1939" t="str">
            <v>V</v>
          </cell>
          <cell r="AL1939">
            <v>1</v>
          </cell>
          <cell r="AM1939" t="str">
            <v>importDirect</v>
          </cell>
          <cell r="AN1939">
            <v>2</v>
          </cell>
          <cell r="AO1939" t="str">
            <v>introductionEscaped,introductionReleased</v>
          </cell>
          <cell r="AP1939" t="str">
            <v>Øs,OsA,Ve,Aa,Ro,No</v>
          </cell>
          <cell r="AQ1939">
            <v>48</v>
          </cell>
          <cell r="AR1939">
            <v>5</v>
          </cell>
          <cell r="AS1939">
            <v>240</v>
          </cell>
          <cell r="AT1939">
            <v>24800</v>
          </cell>
          <cell r="AU1939">
            <v>360</v>
          </cell>
          <cell r="AV1939">
            <v>60</v>
          </cell>
          <cell r="AW1939" t="str">
            <v>Ingen kjent effekt</v>
          </cell>
          <cell r="AX1939" t="str">
            <v>Ingen kjent effekt</v>
          </cell>
          <cell r="BC1939" t="str">
            <v>Ingen kjent effekt</v>
          </cell>
          <cell r="BD1939" t="str">
            <v>Ingen kjent effekt</v>
          </cell>
          <cell r="BE1939" t="str">
            <v>no</v>
          </cell>
          <cell r="BF1939" t="str">
            <v>no</v>
          </cell>
          <cell r="BG1939" t="str">
            <v>V</v>
          </cell>
          <cell r="BK1939" t="str">
            <v>temperate_nemoral:Europe</v>
          </cell>
          <cell r="BM1939" t="str">
            <v>temperate_nemoral:Europe</v>
          </cell>
          <cell r="BO1939">
            <v>2</v>
          </cell>
          <cell r="BP1939" t="str">
            <v>X</v>
          </cell>
          <cell r="BR1939" t="str">
            <v>RedListCategoryLevel</v>
          </cell>
          <cell r="BT1939">
            <v>3</v>
          </cell>
          <cell r="BV1939" t="str">
            <v>X</v>
          </cell>
          <cell r="BW1939" t="str">
            <v>SpreadYearlyIncreaseCalculatedExpansionSpeed</v>
          </cell>
          <cell r="BX1939">
            <v>239.93</v>
          </cell>
          <cell r="BY1939">
            <v>1</v>
          </cell>
          <cell r="CB1939" t="str">
            <v>T43,T4,T4-C-3</v>
          </cell>
          <cell r="CC1939">
            <v>2</v>
          </cell>
          <cell r="CD1939" t="str">
            <v>X</v>
          </cell>
          <cell r="CG1939" t="str">
            <v>T4-C-3</v>
          </cell>
          <cell r="CH1939">
            <v>2</v>
          </cell>
          <cell r="CL1939" t="str">
            <v>T4-C-3,T4-C-3</v>
          </cell>
          <cell r="CM1939">
            <v>1</v>
          </cell>
          <cell r="CQ1939">
            <v>1</v>
          </cell>
          <cell r="CT1939" t="str">
            <v>T4-C-3</v>
          </cell>
          <cell r="CU1939">
            <v>1</v>
          </cell>
          <cell r="CX1939">
            <v>0</v>
          </cell>
          <cell r="CY1939">
            <v>1</v>
          </cell>
          <cell r="DB1939">
            <v>0</v>
          </cell>
          <cell r="DC1939" t="str">
            <v>&lt;p&gt;Brunstorkenebb &lt;em&gt;Geranium phaeum &lt;/em&gt;kommer fra Mellom- og Sør-Europa. Arten er en langlevd flerårig urt med klonal vekst med jordstengler. Den frøreproduserer, men reproduksjonen synes ikke å være særlig effektiv i Norge. Frøene slynges ut av fruktene, over korte distanser (0,5-1 m). &lt;/p&gt;</v>
          </cell>
          <cell r="DD1939" t="str">
            <v>&lt;p&gt;Brunstorkenebb er kommet inn som hagestaude, kanskje også som potensiell trekkplante for bier (Ak Asker: Sem). Arten ble først registrert i Ho Bergen: Sverresborg 1864 og Oslo: Gaustad 1921, men bare med noen få funn fram til den ble angitt fra Ak Nesodden i 1983 (men angitt å ha blitt plantet der ca. 1920 og ha spredt seg siden). Arten reproduserer i Norge, og på minst &amp;#233:n lokalitet har den altså stått med bestand i snart 100 år. Den har i de senere årene også blitt funnet flere nye steder i Østfold, Oslo, Akershus, Vestfold, Aust-Agder, Rogaland og Nordland, særlig etter 2000. Den er i ekspansjon.&lt;/p&gt;</v>
          </cell>
          <cell r="DE1939" t="str">
            <v>Arten har trolig spredd seg fra hager og parker (delvis som hageutkast) og er også minst &amp;#233:n gang satt ut som trekkplante for bier. Den frør seg svært rikt i plantefelt, hvor den opptrer ugrasaktig (Eva Vike, pers. medd.). Den er trolig i gang med egenspredning, i alle fall på Nesodden-lokaliteten.</v>
          </cell>
          <cell r="DF1939" t="str">
            <v>Artens invasjonspotensial er moderat, med usikkerhet ned til begrenset, i en kombinasjon av begrenset (til moderat) median levetid og moderat (til begrenset) ekspansjonshastighet.</v>
          </cell>
          <cell r="DG1939" t="str">
            <v>Arten vurderer å ha en liten økologisk effekt med usikkerhet opp til middels. Den er angitt å være et problem i Ak Nesodden hvor den enkelte steder danner tette bestander i skog der den fortrenger andre arter, på sikt kan dette også gjelde truede arter som solblom &lt;i&gt;Arnica montana&lt;/i&gt; (Bård Bredesen, pers.komm.). Arten er under oppsikt på grunn av bekymring knyttet til mulig spredning til verdifulle områder som eksempelvis Røerskogen som er en rik edelløvskog, og den står omtalt i "Handlingsplan mot fremmede skadelige arter i Oslo og Akershus" (Fylkesmannen i Oslo og Akershus 2010) hvor den står på en observasjonsliste .</v>
          </cell>
          <cell r="DH1939" t="str">
            <v>&lt;p&gt;Brunstorkenebb vurderes til lav økologisk risiko med usikkerhet til høg basert på kombinasjonen mellom et moderat (til begrenset) invasjonspotensial og en liten (til middels) økologisk effekt. Dette er en endring fra forrige vurderingsrunde i 2012, selv om riskokategorien heter det samme. Den gang ble det ikke angitt noen økologisk effekt.&lt;/p&gt;</v>
          </cell>
          <cell r="DI1939">
            <v>2</v>
          </cell>
        </row>
        <row r="1940">
          <cell r="B1940" t="str">
            <v>Geum aleppicum</v>
          </cell>
          <cell r="C1940" t="str">
            <v>Jacq.</v>
          </cell>
          <cell r="D1940" t="str">
            <v>russehumleblom</v>
          </cell>
          <cell r="E1940">
            <v>63280</v>
          </cell>
          <cell r="F1940">
            <v>103320</v>
          </cell>
          <cell r="G1940" t="str">
            <v>ExpertGroups/Karplanter/N</v>
          </cell>
          <cell r="H1940" t="str">
            <v>Karplanter</v>
          </cell>
          <cell r="I1940" t="str">
            <v>Karplanter</v>
          </cell>
          <cell r="J1940" t="str">
            <v>AlienSpecie</v>
          </cell>
          <cell r="N1940">
            <v>3</v>
          </cell>
          <cell r="Q1940">
            <v>2</v>
          </cell>
          <cell r="T1940" t="str">
            <v>LO</v>
          </cell>
          <cell r="U1940">
            <v>2</v>
          </cell>
          <cell r="V1940" t="str">
            <v>3A,2H</v>
          </cell>
          <cell r="X1940">
            <v>4</v>
          </cell>
          <cell r="Y1940">
            <v>3</v>
          </cell>
          <cell r="Z1940">
            <v>3</v>
          </cell>
          <cell r="AA1940">
            <v>1934</v>
          </cell>
          <cell r="AB1940" t="str">
            <v>terrestrial</v>
          </cell>
          <cell r="AD1940" t="str">
            <v>unknown</v>
          </cell>
          <cell r="AE1940" t="str">
            <v>yes</v>
          </cell>
          <cell r="AF1940" t="str">
            <v>unknown</v>
          </cell>
          <cell r="AG1940">
            <v>1934</v>
          </cell>
          <cell r="AH1940" t="str">
            <v>Oslo: Tøyen</v>
          </cell>
          <cell r="AI1940">
            <v>5</v>
          </cell>
          <cell r="AJ1940" t="str">
            <v>V</v>
          </cell>
          <cell r="AL1940">
            <v>1</v>
          </cell>
          <cell r="AM1940" t="str">
            <v>importDirect</v>
          </cell>
          <cell r="AN1940">
            <v>3</v>
          </cell>
          <cell r="AO1940" t="str">
            <v>introductionEscaped,introductionTransportpollution,spreadNaturalDispersal</v>
          </cell>
          <cell r="AP1940" t="str">
            <v>OsA</v>
          </cell>
          <cell r="AQ1940">
            <v>28</v>
          </cell>
          <cell r="AR1940">
            <v>4</v>
          </cell>
          <cell r="AS1940">
            <v>112</v>
          </cell>
          <cell r="AT1940">
            <v>40</v>
          </cell>
          <cell r="AU1940">
            <v>140</v>
          </cell>
          <cell r="AV1940">
            <v>80</v>
          </cell>
          <cell r="AW1940" t="str">
            <v>Ingen kjent effekt</v>
          </cell>
          <cell r="AX1940" t="str">
            <v>Ingen kjent effekt</v>
          </cell>
          <cell r="BC1940" t="str">
            <v>Ingen kjent effekt</v>
          </cell>
          <cell r="BD1940" t="str">
            <v>Ingen kjent effekt</v>
          </cell>
          <cell r="BE1940" t="str">
            <v>no</v>
          </cell>
          <cell r="BF1940" t="str">
            <v>no</v>
          </cell>
          <cell r="BG1940" t="str">
            <v>V</v>
          </cell>
          <cell r="BK1940" t="str">
            <v>temperate_boreal:Asia,NorthAndCentralAmerica|temperate_nemoral:Europe,Asia,NorthAndCentralAmerica|subtropic_mediterranean:Asia</v>
          </cell>
          <cell r="BM1940" t="str">
            <v>temperate_boreal:Asia,NorthAndCentralAmerica|temperate_nemoral:Europe,Asia,NorthAndCentralAmerica|subtropic_mediterranean:Asia</v>
          </cell>
          <cell r="BO1940">
            <v>3</v>
          </cell>
          <cell r="BR1940" t="str">
            <v>RedListCategoryLevel</v>
          </cell>
          <cell r="BT1940">
            <v>2</v>
          </cell>
          <cell r="BW1940" t="str">
            <v>SpreadYearlyIncreaseCalculatedExpansionSpeed</v>
          </cell>
          <cell r="BX1940">
            <v>134.75</v>
          </cell>
          <cell r="BY1940">
            <v>1</v>
          </cell>
          <cell r="CB1940" t="str">
            <v>T35,T37-C-3,T40,T43,T4</v>
          </cell>
          <cell r="CC1940">
            <v>1</v>
          </cell>
          <cell r="CH1940">
            <v>1</v>
          </cell>
          <cell r="CM1940">
            <v>1</v>
          </cell>
          <cell r="CQ1940">
            <v>1</v>
          </cell>
          <cell r="CU1940">
            <v>2</v>
          </cell>
          <cell r="CX1940">
            <v>1</v>
          </cell>
          <cell r="CY1940">
            <v>1</v>
          </cell>
          <cell r="DB1940">
            <v>0</v>
          </cell>
          <cell r="DC1940" t="str">
            <v>Russehumleblom &lt;em&gt;Geum aleppicum &lt;/em&gt;er en flerårig urt på 0,5-1 m, vidt utbredt i Eurasia (subsp. &lt;i&gt;aleppicum&lt;/i&gt;) og Nord-Amerika (subsp. &lt;i&gt;strictum&lt;/i&gt;), men ikke hjemlig i Nord-Europa. Den har frøformering. Fruktene har hår og en krokformet griffel og spres med dyr, folk og alt de kan henge fast i.</v>
          </cell>
          <cell r="DD1940" t="str">
            <v>&lt;p&gt;Russehumleblom reproduserer bra og danner bestand i Norge. Den ble trolig introdusert gjennom Botanisk hage på Tøyen, og fra første observasjon i 1934 og fram til 1944 var dette eneste kjente forekomst i Norge. Siden har den spredt seg noe i Oslo og har permanente delpopulasjoner flere steder i byen, i tillegg til at den kommer og går mange steder. Ingen av de to noe eldre forekomstene som er rapportert utafor Oslo, er blitt permanente, såvidt vi vet: Øf Rakkestad i potetåker 1944-1946, Ak Bærum: Koksa (på Fornebulandet) 1952. Dette kan også være tilfelle for den ferskere forekomsten fra 2007 i Bu Drammen: Lindum avfallsplass ("kun en rosett"). Det er sannsynlig at den rasen vi har fått inn, er den noe varmekrevende eurasiatiske subsp. &lt;em&gt;aleppicum, &lt;/em&gt;og at arten har problemer med å ekspandere ut av Oslo. Hadde vi fått inn den nordamerikanske subsp. &lt;em&gt;strictum&lt;/em&gt;, kunne situasjonen vært en annen. Dette er en meget hardfør plante med spontan forekomst helt nord til arktisgrensa.&lt;/p&gt;</v>
          </cell>
          <cell r="DE1940" t="str">
            <v>Arten ser ut til å ha spredt seg fra Botanisk hage på Tøyen: den må ha vært dyrket og/eller kommet inn med forurensning av annet plantemateriale også andre steder. Arten har god frøreproduksjon. Fruktene kan potensielt spres over lange distanser, men egenspredningen er likevel begrenset. Dette kan skyldes at vi har fått inn den mest varmekrevende underarten subsp. &lt;i&gt;aleppicum&lt;/i&gt;.</v>
          </cell>
          <cell r="DF1940" t="str">
            <v>Invasjonspotensialet er moderat, en kombinasjon av moderat lang median levetid og begrenset ekspansjonshastighet.</v>
          </cell>
          <cell r="DG1940" t="str">
            <v>Arten vurderes å ha en liten økologisk effekt. Den eneste kjente økologiske effekten er hybridisering og introgresjon med den hjemlige, vanlige arten kratthumleblom &lt;i&gt;Geum urbanum&lt;/i&gt;. Hybrider og hybridsvermer er påvist flere steder i Oslo, men effekten blir bare lokal (innen en svært liten del av utbredelsen til kratthumleblom) og liten.</v>
          </cell>
          <cell r="DH1940" t="str">
            <v>&lt;p&gt;Russehumleblom vurderes til lav økologisk risiko. Dette skyldes en kombinasjon mellom et moderat invasjonspotensial og en liten negativ økologisk effekt knyttet til hybridisering og introgresjon med en hjemlig, vanlig humleblom-art. Denne hybridiseringen skjer kun lokalt og gir derfor kun et begrenset utslag på økologisk effekt.&lt;/p&gt;</v>
          </cell>
          <cell r="DI1940">
            <v>0</v>
          </cell>
        </row>
        <row r="1941">
          <cell r="B1941" t="str">
            <v>Malus toringo</v>
          </cell>
          <cell r="C1941" t="str">
            <v>(Siebold) Siebold ex de Vriese</v>
          </cell>
          <cell r="E1941">
            <v>145724</v>
          </cell>
          <cell r="F1941">
            <v>143507</v>
          </cell>
          <cell r="G1941" t="str">
            <v>ExpertGroups/Karplanter/N</v>
          </cell>
          <cell r="H1941" t="str">
            <v>Karplanter</v>
          </cell>
          <cell r="I1941" t="str">
            <v>Karplanter</v>
          </cell>
          <cell r="J1941" t="str">
            <v>AlienSpecie</v>
          </cell>
          <cell r="N1941">
            <v>3</v>
          </cell>
          <cell r="Q1941">
            <v>2</v>
          </cell>
          <cell r="R1941" t="str">
            <v>V</v>
          </cell>
          <cell r="T1941" t="str">
            <v>LO</v>
          </cell>
          <cell r="U1941">
            <v>2</v>
          </cell>
          <cell r="V1941" t="str">
            <v>3AB,2E</v>
          </cell>
          <cell r="AA1941">
            <v>1989</v>
          </cell>
          <cell r="AB1941" t="str">
            <v>terrestrial</v>
          </cell>
          <cell r="AD1941" t="str">
            <v>unknown</v>
          </cell>
          <cell r="AE1941" t="str">
            <v>yes</v>
          </cell>
          <cell r="AF1941" t="str">
            <v>unknown</v>
          </cell>
          <cell r="AG1941">
            <v>1989</v>
          </cell>
          <cell r="AH1941" t="str">
            <v>Ho Bergen: Berlevannets S-side</v>
          </cell>
          <cell r="AI1941">
            <v>15</v>
          </cell>
          <cell r="AJ1941" t="str">
            <v>V</v>
          </cell>
          <cell r="AL1941">
            <v>1</v>
          </cell>
          <cell r="AM1941" t="str">
            <v>importDirect</v>
          </cell>
          <cell r="AN1941">
            <v>4</v>
          </cell>
          <cell r="AO1941" t="str">
            <v>introductionEscaped,spreadNaturalDispersal</v>
          </cell>
          <cell r="AP1941" t="str">
            <v>Øs,OsA,Bu,Ve,Ro,Ho</v>
          </cell>
          <cell r="AQ1941">
            <v>56</v>
          </cell>
          <cell r="AR1941">
            <v>5</v>
          </cell>
          <cell r="AS1941">
            <v>280</v>
          </cell>
          <cell r="AT1941">
            <v>42400</v>
          </cell>
          <cell r="AU1941">
            <v>1120</v>
          </cell>
          <cell r="AV1941">
            <v>60</v>
          </cell>
          <cell r="AW1941" t="str">
            <v>Ingen kjent effekt</v>
          </cell>
          <cell r="AX1941" t="str">
            <v>Ingen kjent effekt</v>
          </cell>
          <cell r="BC1941" t="str">
            <v>Ingen kjent effekt</v>
          </cell>
          <cell r="BD1941" t="str">
            <v>Ingen kjent effekt</v>
          </cell>
          <cell r="BE1941" t="str">
            <v>no</v>
          </cell>
          <cell r="BF1941" t="str">
            <v>no</v>
          </cell>
          <cell r="BG1941" t="str">
            <v>V</v>
          </cell>
          <cell r="BK1941" t="str">
            <v>temperate_nemoral:Asia</v>
          </cell>
          <cell r="BM1941" t="str">
            <v>temperate_nemoral:Europe,Asia,NorthAndCentralAmerica</v>
          </cell>
          <cell r="BO1941">
            <v>3</v>
          </cell>
          <cell r="BQ1941" t="str">
            <v>X</v>
          </cell>
          <cell r="BR1941" t="str">
            <v>RedListCategoryLevel</v>
          </cell>
          <cell r="BT1941">
            <v>3</v>
          </cell>
          <cell r="BW1941" t="str">
            <v>SpreadYearlyIncreaseObservations</v>
          </cell>
          <cell r="BX1941">
            <v>340</v>
          </cell>
          <cell r="BY1941">
            <v>1</v>
          </cell>
          <cell r="CB1941" t="str">
            <v>T37-C-3,T41,T4,T40,T30</v>
          </cell>
          <cell r="CC1941">
            <v>1</v>
          </cell>
          <cell r="CH1941">
            <v>2</v>
          </cell>
          <cell r="CJ1941" t="str">
            <v>X</v>
          </cell>
          <cell r="CL1941" t="str">
            <v>T4</v>
          </cell>
          <cell r="CM1941">
            <v>1</v>
          </cell>
          <cell r="CQ1941">
            <v>1</v>
          </cell>
          <cell r="CT1941" t="str">
            <v>T4</v>
          </cell>
          <cell r="CU1941">
            <v>1</v>
          </cell>
          <cell r="CX1941">
            <v>0</v>
          </cell>
          <cell r="CY1941">
            <v>1</v>
          </cell>
          <cell r="DB1941">
            <v>0</v>
          </cell>
          <cell r="DC1941" t="str">
            <v>Eple-arten &lt;i&gt;Malus toringo&lt;/i&gt; (inkludert &lt;i&gt;M. sieboldii&lt;/i&gt;) er en flerårig busk eller lite tre som opprinnelig kommer fra Øst-Asia: Kina, Korea og Japan. Den reproduserer seksuelt og sprer de saftige bæreplene med fugl. Arten dyrkes i økende grad i hager.&lt;br/&gt;&lt;p&gt;Tre nært beslektete &lt;i&gt;Malus&lt;/i&gt;-arter fra Øst-Asia er blitt rapportert fra norsk natur: &lt;i&gt;M. sargentii &lt;/i&gt;sargenteple, &lt;i&gt;M sieboldii&lt;/i&gt; og &lt;i&gt;M. toringo&lt;/i&gt;. I det norske herbariematerialet kan vi skille ut to, men vi er ikke sikre på hvilke(t) av navnene de skal knyttes opp til fordi vi mangler dekkende beskrivelser av artene. Av de tre navnene, har &lt;i&gt;M. toringo&lt;/i&gt; tidligst prioritet (fra 1848 som &lt;i&gt;Sorbus toringo&lt;/i&gt;), &lt;i&gt;M. sieboldii &lt;/i&gt;nest tidligst (som &lt;i&gt;Pyrus sieboldii&lt;/i&gt; 1859), mens &lt;i&gt;M. sargentii &lt;/i&gt;har prioritet fra 1903. The Plant List aksepterer alle tre artene, men genetiske analyser tyder på at det kan være bare to taksa, ett under navnet &lt;i&gt;M. sargentii&lt;/i&gt; (som vi vurderer separat) og ett under navnene &lt;i&gt;M. sieboldii &lt;/i&gt;+ &lt;i&gt;M. toringo&lt;/i&gt;. Vi antar at den arten som er omsatt i Norge i dag, og mye plantet i anlegg, under navnene &lt;i&gt;M. sargentii&lt;/i&gt; eller &lt;i&gt;M. toringo&lt;/i&gt; subsp. &lt;i&gt;sargentii&lt;/i&gt;, er den samme som vi her behandler som &lt;i&gt;M. toringo&lt;/i&gt;.&lt;/p&gt;</v>
          </cell>
          <cell r="DD1941" t="str">
            <v>Første forvillede funn av eple-arten &lt;em&gt;Malus toringo &lt;/em&gt;er satt til Ho Bergen: Berlevatnet i 1989. Her ble arten også dokumentert i 2004 og 2010, sistnevnte med påtegnelsen "store kratt i skogen", noe som tyder på etablering og ekspansjon. Arten er også notert som frøforvillet ut i naturen i Bu Drammen: Bragernesåsen 2009, angitt som "åpenbart fuglespredt" og flere kilometer fra nærmeste plantning. Arten er blitt ytterst populær i hager og setter enorme mengder med saftige bærepler. Den vil spre seg i norsk natur, kanskje raskt, men er så tidlig i prosessen at vi ikke kan vite hvor den vil dukke opp (dvs. hvilke naturtyper og regioner).</v>
          </cell>
          <cell r="DE1941" t="str">
            <v>Arten dyrkes i hager og grøntanlegg og sprer seg derfra ut i naturen med saftige bærepler som fugler forsyner seg av.</v>
          </cell>
          <cell r="DF1941" t="str">
            <v>Artens invasjonspotensiale er moderat på grunn av moderat (til begrenset) median levetid og moderat ekspansjonshastighet.</v>
          </cell>
          <cell r="DG1941" t="str">
            <v>Arten vurderes å ha en liten økologisk effekt, med usikkerhet til ingen effekt. Den kan fortrenge stedegne arter i flere typer fastmarkskog, spesielt fordi den er i rask spredning, men effekten vurderes som usikker fordi arten er såpass ny i norsk natur. I skrinnere skogtyper bidrar den med et nytt busksjikt, dvs. en tilstandsendring. Denne effekten er trolig ikke stor nok ennå til å passere noen terskelverdi i kriteriesettet.</v>
          </cell>
          <cell r="DH1941" t="str">
            <v>&lt;i&gt;Malus toringo &lt;/i&gt;vurderes til lav økologisk risiko, som en kombinasjon av et moderat invasjonspotensial og en liten (til ingen) økologisk effekt.</v>
          </cell>
          <cell r="DI1941">
            <v>0</v>
          </cell>
        </row>
        <row r="1942">
          <cell r="B1942" t="str">
            <v>Phedimus aizoon</v>
          </cell>
          <cell r="C1942" t="str">
            <v>(L.) 't Hart</v>
          </cell>
          <cell r="D1942" t="str">
            <v>rakbergknapp</v>
          </cell>
          <cell r="E1942">
            <v>135277</v>
          </cell>
          <cell r="F1942">
            <v>103587</v>
          </cell>
          <cell r="G1942" t="str">
            <v>ExpertGroups/Karplanter/N</v>
          </cell>
          <cell r="H1942" t="str">
            <v>Karplanter</v>
          </cell>
          <cell r="I1942" t="str">
            <v>Karplanter</v>
          </cell>
          <cell r="J1942" t="str">
            <v>AlienSpecie</v>
          </cell>
          <cell r="N1942">
            <v>3</v>
          </cell>
          <cell r="Q1942">
            <v>2</v>
          </cell>
          <cell r="T1942" t="str">
            <v>LO</v>
          </cell>
          <cell r="U1942">
            <v>2</v>
          </cell>
          <cell r="V1942" t="str">
            <v>3A,2E</v>
          </cell>
          <cell r="X1942">
            <v>3</v>
          </cell>
          <cell r="Y1942">
            <v>4</v>
          </cell>
          <cell r="Z1942">
            <v>1</v>
          </cell>
          <cell r="AA1942">
            <v>1879</v>
          </cell>
          <cell r="AB1942" t="str">
            <v>terrestrial</v>
          </cell>
          <cell r="AD1942" t="str">
            <v>unknown</v>
          </cell>
          <cell r="AE1942" t="str">
            <v>yes</v>
          </cell>
          <cell r="AF1942" t="str">
            <v>unknown</v>
          </cell>
          <cell r="AG1942">
            <v>1879</v>
          </cell>
          <cell r="AH1942" t="str">
            <v>Oslo: "Næsers løkken ved Frognerkilen, som vild på bergene i haven"</v>
          </cell>
          <cell r="AI1942">
            <v>10</v>
          </cell>
          <cell r="AJ1942" t="str">
            <v>V</v>
          </cell>
          <cell r="AK1942" t="str">
            <v>V</v>
          </cell>
          <cell r="AL1942">
            <v>2</v>
          </cell>
          <cell r="AM1942" t="str">
            <v>importDirect</v>
          </cell>
          <cell r="AN1942">
            <v>4</v>
          </cell>
          <cell r="AO1942" t="str">
            <v>introductionEscaped,spreadNaturalDispersal</v>
          </cell>
          <cell r="AP1942" t="str">
            <v>Øs,OsA,He,Op,Bu,Ve,Ho,Nt</v>
          </cell>
          <cell r="AQ1942">
            <v>100</v>
          </cell>
          <cell r="AR1942">
            <v>5</v>
          </cell>
          <cell r="AS1942">
            <v>500</v>
          </cell>
          <cell r="AT1942">
            <v>100000</v>
          </cell>
          <cell r="AU1942">
            <v>1500</v>
          </cell>
          <cell r="AV1942">
            <v>30</v>
          </cell>
          <cell r="AW1942" t="str">
            <v>Ingen kjent effekt</v>
          </cell>
          <cell r="AX1942" t="str">
            <v>Ingen kjent effekt</v>
          </cell>
          <cell r="BC1942" t="str">
            <v>Ingen kjent effekt</v>
          </cell>
          <cell r="BD1942" t="str">
            <v>Ingen kjent effekt</v>
          </cell>
          <cell r="BE1942" t="str">
            <v>no</v>
          </cell>
          <cell r="BF1942" t="str">
            <v>no</v>
          </cell>
          <cell r="BK1942" t="str">
            <v>temperate_boreal:Asia|temperate_nemoral:Asia|temperate_dry:Asia</v>
          </cell>
          <cell r="BM1942" t="str">
            <v>temperate_boreal:Europe,Asia,NorthAndCentralAmerica|temperate_nemoral:Europe,Asia,NorthAndCentralAmerica|temperate_dry:Asia</v>
          </cell>
          <cell r="BO1942">
            <v>3</v>
          </cell>
          <cell r="BR1942" t="str">
            <v>RedListCategoryLevel</v>
          </cell>
          <cell r="BT1942">
            <v>2</v>
          </cell>
          <cell r="BW1942" t="str">
            <v>SpreadYearlyIncreaseObservations</v>
          </cell>
          <cell r="BX1942">
            <v>122</v>
          </cell>
          <cell r="BY1942">
            <v>1</v>
          </cell>
          <cell r="CB1942" t="str">
            <v>T32,T35,T6,T37-C-3,T1,T2</v>
          </cell>
          <cell r="CC1942">
            <v>1</v>
          </cell>
          <cell r="CH1942">
            <v>2</v>
          </cell>
          <cell r="CL1942" t="str">
            <v>T32,T1,T2</v>
          </cell>
          <cell r="CM1942">
            <v>1</v>
          </cell>
          <cell r="CP1942" t="str">
            <v>Slåtteeng</v>
          </cell>
          <cell r="CQ1942">
            <v>1</v>
          </cell>
          <cell r="CU1942">
            <v>1</v>
          </cell>
          <cell r="CX1942">
            <v>0</v>
          </cell>
          <cell r="CY1942">
            <v>1</v>
          </cell>
          <cell r="DB1942">
            <v>0</v>
          </cell>
          <cell r="DC1942" t="str">
            <v>&lt;p&gt;Rakbergknapp &lt;em&gt;Phedimus aizoon &lt;/em&gt;er en langlevd flerårig, sukkulent urt med frøreproduksjon, men hovedformeringen skjer trolig med avrevne skuddbiter som rotslår. Arten stammer fra Nordøst-Asia. Den er innført som hageplante. Den etablerer seg på berg og grunnlende, med noe preferanse for baserikt berg.&lt;/p&gt;</v>
          </cell>
          <cell r="DD1942" t="str">
            <v>&lt;p&gt;Arten ble først notert i norsk natur på bergene langs Frognerkilen i Oslo i 1879, opplagt med utgangspunkt i dyrkning i hager. Området ble siden nedbygd, og det samme gjelder trolig alle andre tidlige forekomster (fram til 1938). Fra 1967 er arten funnet på ny som unnsluppet fra hager og er i langsom spredning, foreløpig registrert i ni fylker, i innlandet nord til Op Sel og Vestre Slidre og i kyststrøk til NT Verdal og Verran.&lt;/p&gt;</v>
          </cell>
          <cell r="DE1942" t="str">
            <v>Rakbergknapp har potensial for frøreproduksjon og -spredning, men trolig er hoveddelen av det som dyrkes i hager enkeltkloner som ikke har mulighet for krysspollinering. Hovedspredningen skjer derfor med hageutkast og ved at avrevne skudd rotslår.</v>
          </cell>
          <cell r="DF1942" t="str">
            <v>Arten har et moderat invasjonspotensial som er en kombinasjon av moderat median levetid og en begrenset ekspansjonshastighet.</v>
          </cell>
          <cell r="DG1942" t="str">
            <v>&lt;p&gt; Arten vurderes å ha en liten økologisk effekt i semi-naturlig eng og på grunnlende (berg). Storparten av observasjonene er fra plasser i tilknytning til bebyggelse, langs veikanter, på tørre bakker og grunnlendt mark, på murer og knauser ved gårder. Den er plantet ved kirkegårder, og det finnes &amp;#233:n registrering som forvillet bestand utenfor en kirkegård. Rakbergknapp er registrert på slåttemark ved Bu Hole: Bjørnstad gård (rikelig ca. 50 m fra hage, Bjureke pers. medd.). Slåttemark regnes som prioritert naturtype, og fjerning av arten inngår i skjøtselplanen for denne slåttemarken. I motsetning til andre &lt;em&gt;Phedimus-&lt;/em&gt;arter, vokser rakbergknapp mer opprett og danner ikke store sammenhengende tepper. Den kan derved ikke sees på som noen stor trussel for opprinnelige arter i engmark eller på knauser, men den fortrenger opplagt litt. Rakbergknapp er enklere og raskere å fjerne fra naturlige habitater enn andre arter i samme slekt. &lt;/p&gt;</v>
          </cell>
          <cell r="DH1942" t="str">
            <v>Rakbergknapp vurderes å medføre låg økologisk risiko, en kombinasjon av et moderat invasjonspotensial og en liten økologisk effekt (fortrengning). Arten ble vurdert til potensielt høg risiko i forrige vurderingsrunde, men endring i beregning av ekspansjon fører den ett hakk ned på invasjonsaksen. Vi ser nå mer fortrengning enn antatt ved forrige runde, noe som innebærer et hakk opp på effektaksen. Vurderingen denne gangen er egentlig strengere enn sist, men dette kommer ikke til uttrykk i navnet på risikokategorien som går fra potensielt høg til lav.&lt;br/&gt;</v>
          </cell>
          <cell r="DI1942">
            <v>1</v>
          </cell>
        </row>
        <row r="1943">
          <cell r="B1943" t="str">
            <v>Phedimus kamtschaticus</v>
          </cell>
          <cell r="C1943" t="str">
            <v>(Fisch. &amp; C.A.Mey.) 't Hart</v>
          </cell>
          <cell r="D1943" t="str">
            <v>gullbergknapp</v>
          </cell>
          <cell r="E1943">
            <v>144239</v>
          </cell>
          <cell r="F1943">
            <v>103589</v>
          </cell>
          <cell r="G1943" t="str">
            <v>ExpertGroups/Karplanter/N</v>
          </cell>
          <cell r="H1943" t="str">
            <v>Karplanter</v>
          </cell>
          <cell r="I1943" t="str">
            <v>Karplanter</v>
          </cell>
          <cell r="J1943" t="str">
            <v>AlienSpecie</v>
          </cell>
          <cell r="N1943">
            <v>3</v>
          </cell>
          <cell r="Q1943">
            <v>2</v>
          </cell>
          <cell r="T1943" t="str">
            <v>LO</v>
          </cell>
          <cell r="U1943">
            <v>2</v>
          </cell>
          <cell r="V1943" t="str">
            <v>3A,2E</v>
          </cell>
          <cell r="X1943">
            <v>2</v>
          </cell>
          <cell r="Y1943">
            <v>2</v>
          </cell>
          <cell r="Z1943">
            <v>1</v>
          </cell>
          <cell r="AA1943">
            <v>1961</v>
          </cell>
          <cell r="AB1943" t="str">
            <v>terrestrial</v>
          </cell>
          <cell r="AD1943" t="str">
            <v>unknown</v>
          </cell>
          <cell r="AE1943" t="str">
            <v>yes</v>
          </cell>
          <cell r="AF1943" t="str">
            <v>unknown</v>
          </cell>
          <cell r="AG1943">
            <v>1971</v>
          </cell>
          <cell r="AH1943" t="str">
            <v>AA Lillesand: Høvåg</v>
          </cell>
          <cell r="AI1943">
            <v>10</v>
          </cell>
          <cell r="AJ1943" t="str">
            <v>V</v>
          </cell>
          <cell r="AK1943" t="str">
            <v>V</v>
          </cell>
          <cell r="AL1943">
            <v>1</v>
          </cell>
          <cell r="AM1943" t="str">
            <v>importDirect</v>
          </cell>
          <cell r="AN1943">
            <v>1</v>
          </cell>
          <cell r="AO1943" t="str">
            <v>introductionEscaped</v>
          </cell>
          <cell r="AP1943" t="str">
            <v>Øs,OsA,He,Bu,Aa,Sf</v>
          </cell>
          <cell r="AQ1943">
            <v>28</v>
          </cell>
          <cell r="AR1943">
            <v>10</v>
          </cell>
          <cell r="AS1943">
            <v>280</v>
          </cell>
          <cell r="AT1943">
            <v>58000</v>
          </cell>
          <cell r="AU1943">
            <v>560</v>
          </cell>
          <cell r="AV1943">
            <v>30</v>
          </cell>
          <cell r="AW1943" t="str">
            <v>Ingen kjent effekt</v>
          </cell>
          <cell r="AX1943" t="str">
            <v>Ingen kjent effekt</v>
          </cell>
          <cell r="BC1943" t="str">
            <v>Ingen kjent effekt</v>
          </cell>
          <cell r="BD1943" t="str">
            <v>Ingen kjent effekt</v>
          </cell>
          <cell r="BE1943" t="str">
            <v>no</v>
          </cell>
          <cell r="BF1943" t="str">
            <v>no</v>
          </cell>
          <cell r="BI1943" t="str">
            <v>V</v>
          </cell>
          <cell r="BK1943" t="str">
            <v>temperate_boreal:Asia|temperate_nemoral:Asia</v>
          </cell>
          <cell r="BM1943" t="str">
            <v>temperate_boreal:Europe,Asia|temperate_nemoral:Europe,Asia</v>
          </cell>
          <cell r="BO1943">
            <v>3</v>
          </cell>
          <cell r="BR1943" t="str">
            <v>RedListCategoryLevel</v>
          </cell>
          <cell r="BT1943">
            <v>2</v>
          </cell>
          <cell r="BW1943" t="str">
            <v>SpreadYearlyIncreaseCalculatedExpansionSpeed</v>
          </cell>
          <cell r="BX1943">
            <v>74.45</v>
          </cell>
          <cell r="BY1943">
            <v>1</v>
          </cell>
          <cell r="CB1943" t="str">
            <v>T1,T37-C-3,T32,T2</v>
          </cell>
          <cell r="CC1943">
            <v>1</v>
          </cell>
          <cell r="CH1943">
            <v>2</v>
          </cell>
          <cell r="CL1943" t="str">
            <v>T32</v>
          </cell>
          <cell r="CM1943">
            <v>1</v>
          </cell>
          <cell r="CP1943" t="str">
            <v>Åpen grunnlendt kalkmark i boreonemoral sone</v>
          </cell>
          <cell r="CQ1943">
            <v>1</v>
          </cell>
          <cell r="CU1943">
            <v>1</v>
          </cell>
          <cell r="CX1943">
            <v>0</v>
          </cell>
          <cell r="CY1943">
            <v>1</v>
          </cell>
          <cell r="DB1943">
            <v>0</v>
          </cell>
          <cell r="DC1943" t="str">
            <v>&lt;p&gt;Gullbergknapp &lt;em&gt;Phedimus kamtschaticus &lt;/em&gt;er en langlevd flerårig, sukkulent, 15-25 cm høy urt som opprinnelig kommer fra nordøstlige Asia: Øst-Sibir til Kina og Russisk fjerne østen. Den er innført som hagestaude. Den har frøformering, men formeres oftere ved avrevne skuddbiter som rotslår.&lt;/p&gt;</v>
          </cell>
          <cell r="DD1943" t="str">
            <v>&lt;p&gt;Arten er funnet sju ganger i landet fra 1960-tallet (1961, Øf Fredrikstad) og i følgende fylker: Østfold, Oslo og Akershus, Hedmark, Buskerud, Aust-Agder og Sogn og Fjordane. &lt;/p&gt;</v>
          </cell>
          <cell r="DE1943" t="str">
            <v>Gullbergknapp har potensial for frøreproduksjon i Norge, men hovedformeringen skjer trolig med avrevne skuddbiter som rotslår. Arten er trolig representert med bare &amp;#233:n klon i hver hage, noe som forhindrer krysspollinering og effektiv frøsetting.</v>
          </cell>
          <cell r="DF1943" t="str">
            <v>Arten har et moderat invasjonspotensial som kombinasjon av moderat median levetid og begrenset ekspansjonshastighet.</v>
          </cell>
          <cell r="DG1943" t="str">
            <v>Gullbergknapp er en art med potensial for å etablere seg i en prioritert naturtype: åpen grunnlendt kalkmark. Den er observert etablert på slik mark i naturhage i Oslo: Bygdøy, og kan opplagt ha en viss fortrengningseffekt dersom den etablerer seg bedre på grunnlendt kalkmark (også utafor hage).</v>
          </cell>
          <cell r="DH1943" t="str">
            <v>&lt;p&gt;Gullbergknapp vurderes å medføre låg økologisk risiko som kombinasjon av et moderat invasjonspotensial og en liten økologisk effekt. Endringene fra forrige vurderingsrunde i 2012 (hvor den lå i samme risikokategori, men med noe andre skår) skyldes delvis at mer materiale er blitt identifisert som denne arten i mellomtida, og at den dermed vurderes å få en noe høyere fortrengnings-effekt.&lt;/p&gt;</v>
          </cell>
          <cell r="DI1943">
            <v>0</v>
          </cell>
        </row>
        <row r="1944">
          <cell r="B1944" t="str">
            <v>Rubus laciniatus</v>
          </cell>
          <cell r="C1944" t="str">
            <v>(Weston) Willd.</v>
          </cell>
          <cell r="D1944" t="str">
            <v>flikbjørnebær</v>
          </cell>
          <cell r="E1944">
            <v>63388</v>
          </cell>
          <cell r="F1944">
            <v>103428</v>
          </cell>
          <cell r="G1944" t="str">
            <v>ExpertGroups/Karplanter/N</v>
          </cell>
          <cell r="H1944" t="str">
            <v>Karplanter</v>
          </cell>
          <cell r="I1944" t="str">
            <v>Karplanter</v>
          </cell>
          <cell r="J1944" t="str">
            <v>AlienSpecie</v>
          </cell>
          <cell r="N1944">
            <v>3</v>
          </cell>
          <cell r="P1944" t="str">
            <v>V</v>
          </cell>
          <cell r="Q1944">
            <v>2</v>
          </cell>
          <cell r="R1944" t="str">
            <v>V</v>
          </cell>
          <cell r="T1944" t="str">
            <v>LO</v>
          </cell>
          <cell r="U1944">
            <v>2</v>
          </cell>
          <cell r="V1944" t="str">
            <v>3AB,2E</v>
          </cell>
          <cell r="W1944" t="str">
            <v>PH,HI</v>
          </cell>
          <cell r="X1944">
            <v>3</v>
          </cell>
          <cell r="Y1944">
            <v>4</v>
          </cell>
          <cell r="Z1944">
            <v>1</v>
          </cell>
          <cell r="AA1944">
            <v>1928</v>
          </cell>
          <cell r="AB1944" t="str">
            <v>terrestrial</v>
          </cell>
          <cell r="AD1944" t="str">
            <v>unknown</v>
          </cell>
          <cell r="AE1944" t="str">
            <v>yes</v>
          </cell>
          <cell r="AF1944" t="str">
            <v>unknown</v>
          </cell>
          <cell r="AG1944">
            <v>1952</v>
          </cell>
          <cell r="AH1944" t="str">
            <v>Ak Bærum: Solheia</v>
          </cell>
          <cell r="AI1944">
            <v>10</v>
          </cell>
          <cell r="AK1944" t="str">
            <v>V</v>
          </cell>
          <cell r="AL1944">
            <v>1</v>
          </cell>
          <cell r="AM1944" t="str">
            <v>importDirect</v>
          </cell>
          <cell r="AN1944">
            <v>2</v>
          </cell>
          <cell r="AO1944" t="str">
            <v>introductionEscaped</v>
          </cell>
          <cell r="AP1944" t="str">
            <v>Øs,OsA,Bu,Ve,Te,Aa,Va,Ro,Mr</v>
          </cell>
          <cell r="AQ1944">
            <v>160</v>
          </cell>
          <cell r="AR1944">
            <v>5</v>
          </cell>
          <cell r="AS1944">
            <v>800</v>
          </cell>
          <cell r="AT1944">
            <v>91500</v>
          </cell>
          <cell r="AU1944">
            <v>1600</v>
          </cell>
          <cell r="AV1944">
            <v>30</v>
          </cell>
          <cell r="AW1944" t="str">
            <v>Ingen kjent effekt</v>
          </cell>
          <cell r="AX1944" t="str">
            <v>Ingen kjent effekt</v>
          </cell>
          <cell r="BC1944" t="str">
            <v>Ingen kjent effekt</v>
          </cell>
          <cell r="BD1944" t="str">
            <v>Ingen kjent effekt</v>
          </cell>
          <cell r="BE1944" t="str">
            <v>no</v>
          </cell>
          <cell r="BF1944" t="str">
            <v>no</v>
          </cell>
          <cell r="BG1944" t="str">
            <v>V</v>
          </cell>
          <cell r="BK1944" t="str">
            <v>unknown:Europe</v>
          </cell>
          <cell r="BM1944" t="str">
            <v>temperate_boreal:Europe|temperate_nemoral:Europe,Oceania,NorthAndCentralAmerica|subtropic_mediterranean:Europe,Oceania,NorthAndCentralAmerica</v>
          </cell>
          <cell r="BO1944">
            <v>3</v>
          </cell>
          <cell r="BR1944" t="str">
            <v>RedListCategoryLevel</v>
          </cell>
          <cell r="BT1944">
            <v>3</v>
          </cell>
          <cell r="BU1944" t="str">
            <v>X</v>
          </cell>
          <cell r="BW1944" t="str">
            <v>SpreadYearlyIncreaseObservations</v>
          </cell>
          <cell r="BX1944">
            <v>422</v>
          </cell>
          <cell r="BY1944">
            <v>1</v>
          </cell>
          <cell r="CB1944" t="str">
            <v>T4,T6,T35,T42,T37-C-3</v>
          </cell>
          <cell r="CC1944">
            <v>1</v>
          </cell>
          <cell r="CH1944">
            <v>2</v>
          </cell>
          <cell r="CJ1944" t="str">
            <v>X</v>
          </cell>
          <cell r="CL1944" t="str">
            <v>T4</v>
          </cell>
          <cell r="CM1944">
            <v>1</v>
          </cell>
          <cell r="CQ1944">
            <v>1</v>
          </cell>
          <cell r="CU1944">
            <v>1</v>
          </cell>
          <cell r="CX1944">
            <v>0</v>
          </cell>
          <cell r="CY1944">
            <v>1</v>
          </cell>
          <cell r="DB1944">
            <v>0</v>
          </cell>
          <cell r="DC1944" t="str">
            <v>Flikbjørnebær &lt;em&gt;Rubus laciniatus &lt;/em&gt;er en busk i "bjørnebærgruppa". Den har aseksuell frøformering (agamospermi/apomiksis s.str.), og de saftige fruktene spres med fugl. Den er nokså ny som pryd- og bærbusk i Norge og er en kulturplante som trolig er utviklet fra den mellomeuropeiske&lt;em&gt; Rubus vulgaris&lt;/em&gt;.</v>
          </cell>
          <cell r="DD1944" t="str">
            <v>&lt;p&gt;Første funn i norsk natur var i 1952 (Ak Bærum). Det skulle gå over 30 år før neste funn i Øf Fredrikstad: Øra 1989 og Ro Stavanger: Stokkavatnet 1989. Sistnevnte sted ga grunnlag for første antatte effektive etablering i 2001 ("Forvillet i skogkant, et par bestander langs tursti"). Det har det siste drøye tiåret tilkommet stadig nye funn: arten virker å være i jevn økning og spredning.&lt;/p&gt;</v>
          </cell>
          <cell r="DE1944" t="str">
            <v>Arten spres fra beplantninger med fuglespredte frukter. Det er mulig alle funn skyldes separate introduksjoner til norsk natur. Det er i så fall trolig bare spørsmål om tid før den kan være i gang med egenspredning fra etablerte forekomster.</v>
          </cell>
          <cell r="DF1944" t="str">
            <v>Invasjonspotensialet er moderat, med usikkerhet opp til stor, en kombinasjon av moderat median levetid (med usikkerhet til lang) og moderat ekspansjonshastighet (med usikkerhet til stor). Arten er funnet med nærmere 50 forekomster i 9 fylker og anses dermed som nokså trygg i Norge. I tillegg gir både kjøring av script og anslått økning i forekomstareal siste år et skår på 3-4 på B-kriteriet. Dette er en trygg art i Norge som ser ut til å være i jevn økning.&lt;br/&gt;</v>
          </cell>
          <cell r="DG1944" t="str">
            <v>Arten vurderes å ha en liten økologisk effekt, med usikkerhet ned til ingen kjent effekt. Arten forekommer typisk i krattskog, skogkanter og veikanter, og det er også dokumentert &amp;#233:n forekomst i eikeskog. Det er foreløpig ikke påvist noen negative økologiske effekter i norsk natur, men vi må ta et forbehold om at dette kan komme til å inntreffe etter hvert som arten sprer seg ytterligere. Hos USDA Forest Service har den ved et tilfelle fått den noe tvilsomme hedersbetegnelsen "Weed of the Week", hvor den ble angitt som en aggressiv busk som tar stor plass og som dermed antas å kunne fortrenge naturlig vegetasjon. Det ser ut til at den er noe lyskrevende da det angis at den vil skygges ut i skog. Den kan derfor først og fremst bli et problem i kratt- og kantvegetasjon.</v>
          </cell>
          <cell r="DH1944" t="str">
            <v>&lt;p&gt;Kombinasjonen av et moderat invasjonspotensial og en mulig negativ økologisk effekt basert på informasjon fra USA gjør at flikbjørnebær vurderes til lav økologisk risiko, men med en usikkerhet oppover til både potensielt høy og til høy risiko. Den angitte negative økologiske effekten angitt fra USA kommer ikke nødvendigvis til å inntreffe hos oss og er derfor lagt inn som usikker.&lt;/p&gt;</v>
          </cell>
          <cell r="DI1944">
            <v>1</v>
          </cell>
        </row>
        <row r="1945">
          <cell r="B1945" t="str">
            <v>Saxifraga ×geum</v>
          </cell>
          <cell r="C1945" t="str">
            <v>L.</v>
          </cell>
          <cell r="D1945" t="str">
            <v>pyreneersildre</v>
          </cell>
          <cell r="E1945">
            <v>137409</v>
          </cell>
          <cell r="F1945">
            <v>103654</v>
          </cell>
          <cell r="G1945" t="str">
            <v>ExpertGroups/Karplanter/N</v>
          </cell>
          <cell r="H1945" t="str">
            <v>Karplanter</v>
          </cell>
          <cell r="I1945" t="str">
            <v>Karplanter</v>
          </cell>
          <cell r="J1945" t="str">
            <v>AlienSpecie</v>
          </cell>
          <cell r="N1945">
            <v>3</v>
          </cell>
          <cell r="Q1945">
            <v>2</v>
          </cell>
          <cell r="T1945" t="str">
            <v>LO</v>
          </cell>
          <cell r="U1945">
            <v>2</v>
          </cell>
          <cell r="V1945" t="str">
            <v>3A,2E</v>
          </cell>
          <cell r="X1945">
            <v>3</v>
          </cell>
          <cell r="Y1945">
            <v>4</v>
          </cell>
          <cell r="Z1945">
            <v>1</v>
          </cell>
          <cell r="AA1945">
            <v>1896</v>
          </cell>
          <cell r="AB1945" t="str">
            <v>terrestrial</v>
          </cell>
          <cell r="AD1945" t="str">
            <v>unknown</v>
          </cell>
          <cell r="AE1945" t="str">
            <v>yes</v>
          </cell>
          <cell r="AF1945" t="str">
            <v>unknown</v>
          </cell>
          <cell r="AG1945">
            <v>1896</v>
          </cell>
          <cell r="AH1945" t="str">
            <v>Tr Tromsø: Tromsøya</v>
          </cell>
          <cell r="AI1945">
            <v>5</v>
          </cell>
          <cell r="AJ1945" t="str">
            <v>V</v>
          </cell>
          <cell r="AK1945" t="str">
            <v>V</v>
          </cell>
          <cell r="AL1945">
            <v>2</v>
          </cell>
          <cell r="AM1945" t="str">
            <v>importDirect</v>
          </cell>
          <cell r="AN1945">
            <v>3</v>
          </cell>
          <cell r="AO1945" t="str">
            <v>introductionEscaped,spreadNaturalDispersal</v>
          </cell>
          <cell r="AP1945" t="str">
            <v>OsA,Bu,Va,Ro,Ho,Sf,Mr,St,No,Tr</v>
          </cell>
          <cell r="AQ1945">
            <v>140</v>
          </cell>
          <cell r="AR1945">
            <v>4</v>
          </cell>
          <cell r="AS1945">
            <v>560</v>
          </cell>
          <cell r="AT1945">
            <v>280000</v>
          </cell>
          <cell r="AU1945">
            <v>1120</v>
          </cell>
          <cell r="AV1945">
            <v>30</v>
          </cell>
          <cell r="AW1945" t="str">
            <v>Ingen kjent effekt</v>
          </cell>
          <cell r="AX1945" t="str">
            <v>Ingen kjent effekt</v>
          </cell>
          <cell r="BC1945" t="str">
            <v>Ingen kjent effekt</v>
          </cell>
          <cell r="BD1945" t="str">
            <v>Ingen kjent effekt</v>
          </cell>
          <cell r="BE1945" t="str">
            <v>no</v>
          </cell>
          <cell r="BF1945" t="str">
            <v>no</v>
          </cell>
          <cell r="BG1945" t="str">
            <v>V</v>
          </cell>
          <cell r="BK1945" t="str">
            <v>temperate_nemoral:Europe</v>
          </cell>
          <cell r="BM1945" t="str">
            <v>temperate_boreal:Europe|temperate_nemoral:Europe</v>
          </cell>
          <cell r="BO1945">
            <v>3</v>
          </cell>
          <cell r="BR1945" t="str">
            <v>RedListCategoryLevel</v>
          </cell>
          <cell r="BT1945">
            <v>2</v>
          </cell>
          <cell r="BW1945" t="str">
            <v>SpreadYearlyIncreaseObservations</v>
          </cell>
          <cell r="BX1945">
            <v>109</v>
          </cell>
          <cell r="BY1945">
            <v>1</v>
          </cell>
          <cell r="CB1945" t="str">
            <v>T35,T1-C-1,T1-C-3,T1-C-5,T40,T4</v>
          </cell>
          <cell r="CC1945">
            <v>1</v>
          </cell>
          <cell r="CH1945">
            <v>2</v>
          </cell>
          <cell r="CL1945" t="str">
            <v>T1-C-1,T1-C-5,T1-C-3</v>
          </cell>
          <cell r="CM1945">
            <v>1</v>
          </cell>
          <cell r="CQ1945">
            <v>1</v>
          </cell>
          <cell r="CU1945">
            <v>1</v>
          </cell>
          <cell r="CX1945">
            <v>0</v>
          </cell>
          <cell r="CY1945">
            <v>1</v>
          </cell>
          <cell r="DB1945">
            <v>0</v>
          </cell>
          <cell r="DC1945" t="str">
            <v>Pyreneersildre &lt;em&gt;Saxifraga &lt;/em&gt;&amp;#215:&lt;em&gt;geum &lt;/em&gt;er en lågvokst, mattedannende, flerårig urt med blad i rosett og overjordiske utløpere som danner nye rosetter, slik at planten vokser i tette matter. Den er en spontant oppstått hybrid mellom &lt;em&gt;S. hirsuta &lt;/em&gt;og&lt;em&gt; S. umbrosa&lt;/em&gt;, oppstått i Pyreneene. Det er sannsynliggjort at hybriden setter frø. Noen kilder opplyser at den er frøsteril, andre at frøene spirer til planter som spaltes ut i retning foreldrene. Hovedformeringsmåten er ved avrevne rosetter. Arten ble muligens tatt i bruk som prydplante samtidig som skyggesildre &lt;em&gt;S. umbrosa &lt;/em&gt;på 1800-tallet. Den er funnet forvillet på skrotemark (veikant, avfallsplass o.l.), men også i skog (rik løvskog, skyggefull skog, krattskog), foruten i bergvegger og på bergflater og i "grasmark". Den kan, som skyggesildre, danne tette matter av rosetter og utløpere på skyggefulle steder i skog og kan være en sterk konkurrent om plass, spesielt på bergflater.</v>
          </cell>
          <cell r="DD1945" t="str">
            <v>&lt;p&gt;Det første funnet av forvillet plante er fra 1896 i Tr Tromsø: Tromsøya (trolig på et sted der den fortsatt står nær Alfheim). Spredningen av hybriden er fremdeles liten og avhengig av hvor den plantes, men det har vært en markert økning etter 1980 og særlig etter 2000. De fleste og største bestandene finnes på Vestlandet og i Nord-Norge. De fleste funnene er formodentlig resultat av utkast eller spredning av fragmenter på annen måte. Arten ekspanderer noe og kan tenkes å spille større rolle i framtida.&lt;/p&gt;</v>
          </cell>
          <cell r="DE1945" t="str">
            <v>Hybridarten er innført som hageplante og introdusert til norsk natur vesentlig ved hageutkast. Videre spredning i norsk natur med avrevne rosetter, trolig ikke med frø i Norge.</v>
          </cell>
          <cell r="DF1945" t="str">
            <v>Invasjonspotensialet er moderat, et resultat av moderat median levetid og begrenset ekspansjonshastighet. Arten er i økning, spesielt i Vest- og Nord-Norge.</v>
          </cell>
          <cell r="DG1945" t="str">
            <v>Den vurderes å ha en liten negativ økologisk effekt gjennom dannelse av store bestander som kan fortrenge lokale populasjoner av hjemlige lågvokste arter der den etablerer seg på bergflater og i mørk skog. Vi har foreløpig ikke dokumentasjon på at den fortrenger truete/sårbare arter.</v>
          </cell>
          <cell r="DH1945" t="str">
            <v>&lt;p&gt;Pyreneersildre vurderes å medføre låg økologisk risiko i norsk natur, en kombinasjon mellom moderat ekspansjonshastighet og en liten økologisk effekt. Spredningen av denne hybridarten er fremdeles liten og avhengig av hvor den plantes. De fleste funnene er formodentlig resultat av utkast eller spredning av fragmenter på annen måte. Arten ekspanderer noe og kan tenkes å spille større rolle i framtida, men neppe nok til å utgjøre noen større økologisk risiko.&lt;/p&gt;</v>
          </cell>
          <cell r="DI1945">
            <v>0</v>
          </cell>
        </row>
        <row r="1946">
          <cell r="B1946" t="str">
            <v>Sempervivum tectorum</v>
          </cell>
          <cell r="C1946" t="str">
            <v>L.</v>
          </cell>
          <cell r="D1946" t="str">
            <v>takløk</v>
          </cell>
          <cell r="E1946">
            <v>63566</v>
          </cell>
          <cell r="F1946">
            <v>103606</v>
          </cell>
          <cell r="G1946" t="str">
            <v>ExpertGroups/Karplanter/N</v>
          </cell>
          <cell r="H1946" t="str">
            <v>Karplanter</v>
          </cell>
          <cell r="I1946" t="str">
            <v>Karplanter</v>
          </cell>
          <cell r="J1946" t="str">
            <v>AlienSpecie</v>
          </cell>
          <cell r="N1946">
            <v>3</v>
          </cell>
          <cell r="P1946" t="str">
            <v>V</v>
          </cell>
          <cell r="Q1946">
            <v>2</v>
          </cell>
          <cell r="T1946" t="str">
            <v>LO</v>
          </cell>
          <cell r="U1946">
            <v>2</v>
          </cell>
          <cell r="V1946" t="str">
            <v>3A,2DE</v>
          </cell>
          <cell r="W1946" t="str">
            <v>HI</v>
          </cell>
          <cell r="X1946">
            <v>2</v>
          </cell>
          <cell r="Y1946">
            <v>3</v>
          </cell>
          <cell r="Z1946">
            <v>2</v>
          </cell>
          <cell r="AA1946" t="str">
            <v>Før 1800</v>
          </cell>
          <cell r="AB1946" t="str">
            <v>terrestrial</v>
          </cell>
          <cell r="AD1946" t="str">
            <v>unknown</v>
          </cell>
          <cell r="AE1946" t="str">
            <v>yes</v>
          </cell>
          <cell r="AF1946" t="str">
            <v>unknown</v>
          </cell>
          <cell r="AG1946">
            <v>1826</v>
          </cell>
          <cell r="AH1946" t="str">
            <v>AA Arendal: "Larstvedt ved Arendal, paa Bjerge"</v>
          </cell>
          <cell r="AI1946">
            <v>5</v>
          </cell>
          <cell r="AJ1946" t="str">
            <v>V</v>
          </cell>
          <cell r="AK1946" t="str">
            <v>V</v>
          </cell>
          <cell r="AL1946">
            <v>2</v>
          </cell>
          <cell r="AM1946" t="str">
            <v>importDirect</v>
          </cell>
          <cell r="AN1946">
            <v>3</v>
          </cell>
          <cell r="AO1946" t="str">
            <v>introductionEscaped</v>
          </cell>
          <cell r="AP1946" t="str">
            <v>Øs,OsA,He,Op,Bu,Ve,Te,Aa,Va,Ho,Mr</v>
          </cell>
          <cell r="AQ1946">
            <v>400</v>
          </cell>
          <cell r="AR1946">
            <v>5</v>
          </cell>
          <cell r="AS1946">
            <v>2000</v>
          </cell>
          <cell r="AT1946">
            <v>74300</v>
          </cell>
          <cell r="AU1946">
            <v>4000</v>
          </cell>
          <cell r="AV1946">
            <v>30</v>
          </cell>
          <cell r="AW1946" t="str">
            <v>Ingen kjent effekt</v>
          </cell>
          <cell r="AX1946" t="str">
            <v>Ingen kjent effekt</v>
          </cell>
          <cell r="BC1946" t="str">
            <v>Ingen kjent effekt</v>
          </cell>
          <cell r="BD1946" t="str">
            <v>Ingen kjent effekt</v>
          </cell>
          <cell r="BE1946" t="str">
            <v>no</v>
          </cell>
          <cell r="BF1946" t="str">
            <v>no</v>
          </cell>
          <cell r="BG1946" t="str">
            <v>V</v>
          </cell>
          <cell r="BK1946" t="str">
            <v>temperate_nemoral:Europe|subtropic_mediterranean:Europe</v>
          </cell>
          <cell r="BM1946" t="str">
            <v>temperate_boreal:Europe|temperate_nemoral:Europe,NorthAndCentralAmerica|subtropic_mediterranean:Europe</v>
          </cell>
          <cell r="BO1946">
            <v>3</v>
          </cell>
          <cell r="BP1946" t="str">
            <v>X</v>
          </cell>
          <cell r="BR1946" t="str">
            <v>RedListCategoryLevel</v>
          </cell>
          <cell r="BT1946">
            <v>2</v>
          </cell>
          <cell r="BU1946" t="str">
            <v>X</v>
          </cell>
          <cell r="BW1946" t="str">
            <v>SpreadYearlyIncreaseObservations</v>
          </cell>
          <cell r="BX1946">
            <v>141</v>
          </cell>
          <cell r="BY1946">
            <v>1</v>
          </cell>
          <cell r="CB1946" t="str">
            <v>T1-C-4,T1-C-6,T1-C-8,T2,T35,T40,T32</v>
          </cell>
          <cell r="CC1946">
            <v>2</v>
          </cell>
          <cell r="CG1946" t="str">
            <v>T1-C-4,T1-C-6,T1-C-8</v>
          </cell>
          <cell r="CH1946">
            <v>2</v>
          </cell>
          <cell r="CL1946" t="str">
            <v>T1-C-4,T1-C-6,T1-C-8,T1-C-4,T1-C-6,T1-C-8</v>
          </cell>
          <cell r="CM1946">
            <v>1</v>
          </cell>
          <cell r="CQ1946">
            <v>1</v>
          </cell>
          <cell r="CU1946">
            <v>1</v>
          </cell>
          <cell r="CX1946">
            <v>0</v>
          </cell>
          <cell r="CY1946">
            <v>1</v>
          </cell>
          <cell r="DB1946">
            <v>0</v>
          </cell>
          <cell r="DC1946" t="str">
            <v>Takløk &lt;em&gt;Sempervivum tectorum &lt;/em&gt;er en flerårig urt (staude) som danner kompakte rosetter på korte utløpere og som kan danne matter av tettstilte rosetter. Den formerer seg også med frø. Arten kommer fra fjellområder i Mellom- og Sør-Europa. Takløk har vært dyrket i lang tid i Norge: den ble trolig innført allerede i middelalderen som pryd- og nytteplante (en viss medisinsk bruk). Likevel stammer nok de fleste av dagens forekomster fra nyere bruk av arten som prydplante, f.eks. gjenstående eller forvillet fra privathager og fritidsboliger. Arten krever et tørt og varmt voksested: bergvegger, berghyller og knauser, tørrbakke og tørreng. Noen funn er tatt fra "nær sjøen", noe som tolkes som strandberg. Den vokser på kalkberg og noe fattigere (intermediære) berg.</v>
          </cell>
          <cell r="DD1946" t="str">
            <v>&lt;p&gt;Siden de første funnene i 1826 i AA Arendal og VA Kristiansand har det vært en jevn økning i antall lokaliteter i fylkene fra Østfold til Vest-Agder, samt &amp;#233:n registrering i Hedmark, noen få i Oppland, og enkeltregistreringer i Hordaland og Møre og Romsdal. Dette er et mønster som snarere gjenspeiler i hvilke distrikter det er vanlig å plante den, og ikke et tegn spredning fra distrikt til distrikt. Den vil saktens kunne klare seg også utenfor dagens utbredelsesområde, der der er forholdsvis varmt i sommermånedene. &lt;/p&gt;</v>
          </cell>
          <cell r="DE1946" t="str">
            <v>Arten er innført som hageplante, trolig fra svært tidlig (middelalder), men uten dokumentert ekspansjon ut i norsk natur før begynnelsen av 1800-tallet. Spredning fra dyrkning ved utkast og nedrasning fra hager i brattlendt terreng, kanskje også med frø.</v>
          </cell>
          <cell r="DF1946" t="str">
            <v>Invasjonspotensialet er moderat, med usikkerhet til høgt, som en kombinasjon av lang median levetid (med usikkerhet til moderat) og begrenset (med usikkerhet til moderat) ekspansjonshastighet.</v>
          </cell>
          <cell r="DG1946" t="str">
            <v>Arten vurderes å ha en liten økologisk effekt ved noe fortrengning av lokale bestander av stedegne arter på bergflater. Vi vet ikke om dette også kan omfatte sårbare/truete arter, men angir en mulig liten effekt, men med usikkerhet ned til ingen kjent effekt.</v>
          </cell>
          <cell r="DH1946" t="str">
            <v>&lt;p&gt;Takløk vurderes til låg økologisk risiko, med usikkerhet til høg risiko. Usikkerheten skyldes invasjonspotensialet: arten er vurdert å ha en liten negativ økologisk effekt.&lt;/p&gt;</v>
          </cell>
          <cell r="DI1946">
            <v>3</v>
          </cell>
        </row>
        <row r="1947">
          <cell r="B1947" t="str">
            <v>Spiraea ×vanhouttei</v>
          </cell>
          <cell r="C1947" t="str">
            <v>(Briot) Carrière</v>
          </cell>
          <cell r="D1947" t="str">
            <v>gentspirea</v>
          </cell>
          <cell r="E1947">
            <v>138013</v>
          </cell>
          <cell r="F1947">
            <v>103518</v>
          </cell>
          <cell r="G1947" t="str">
            <v>ExpertGroups/Karplanter/N</v>
          </cell>
          <cell r="H1947" t="str">
            <v>Karplanter</v>
          </cell>
          <cell r="I1947" t="str">
            <v>Karplanter</v>
          </cell>
          <cell r="J1947" t="str">
            <v>AlienSpecie</v>
          </cell>
          <cell r="N1947">
            <v>3</v>
          </cell>
          <cell r="Q1947">
            <v>2</v>
          </cell>
          <cell r="T1947" t="str">
            <v>LO</v>
          </cell>
          <cell r="U1947">
            <v>2</v>
          </cell>
          <cell r="V1947" t="str">
            <v>3AB,2F</v>
          </cell>
          <cell r="X1947">
            <v>2</v>
          </cell>
          <cell r="Y1947">
            <v>3</v>
          </cell>
          <cell r="Z1947">
            <v>1</v>
          </cell>
          <cell r="AA1947">
            <v>1945</v>
          </cell>
          <cell r="AB1947" t="str">
            <v>terrestrial</v>
          </cell>
          <cell r="AD1947" t="str">
            <v>unknown</v>
          </cell>
          <cell r="AE1947" t="str">
            <v>yes</v>
          </cell>
          <cell r="AF1947" t="str">
            <v>unknown</v>
          </cell>
          <cell r="AG1947">
            <v>1971</v>
          </cell>
          <cell r="AH1947" t="str">
            <v>Te Bamble: Langesundsodden</v>
          </cell>
          <cell r="AI1947">
            <v>10</v>
          </cell>
          <cell r="AL1947">
            <v>1</v>
          </cell>
          <cell r="AM1947" t="str">
            <v>importDirect</v>
          </cell>
          <cell r="AN1947">
            <v>3</v>
          </cell>
          <cell r="AO1947" t="str">
            <v>introductionEscaped</v>
          </cell>
          <cell r="AP1947" t="str">
            <v>Øs,OsA,Bu,Te,Aa,Va,Ro,Mr,No</v>
          </cell>
          <cell r="AQ1947">
            <v>172</v>
          </cell>
          <cell r="AR1947">
            <v>5</v>
          </cell>
          <cell r="AS1947">
            <v>860</v>
          </cell>
          <cell r="AT1947">
            <v>275000</v>
          </cell>
          <cell r="AU1947">
            <v>2580</v>
          </cell>
          <cell r="AV1947">
            <v>60</v>
          </cell>
          <cell r="AW1947" t="str">
            <v>Ingen kjent effekt</v>
          </cell>
          <cell r="AX1947" t="str">
            <v>Ingen kjent effekt</v>
          </cell>
          <cell r="BC1947" t="str">
            <v>Ingen kjent effekt</v>
          </cell>
          <cell r="BD1947" t="str">
            <v>Ingen kjent effekt</v>
          </cell>
          <cell r="BE1947" t="str">
            <v>no</v>
          </cell>
          <cell r="BF1947" t="str">
            <v>no</v>
          </cell>
          <cell r="BG1947" t="str">
            <v>V</v>
          </cell>
          <cell r="BK1947" t="str">
            <v>unknown:Asia</v>
          </cell>
          <cell r="BM1947" t="str">
            <v>temperate_boreal:Europe|temperate_nemoral:Europe,NorthAndCentralAmerica|unknown:Asia</v>
          </cell>
          <cell r="BO1947">
            <v>3</v>
          </cell>
          <cell r="BR1947" t="str">
            <v>RedListCategoryLevel</v>
          </cell>
          <cell r="BT1947">
            <v>3</v>
          </cell>
          <cell r="BW1947" t="str">
            <v>SpreadYearlyIncreaseObservations</v>
          </cell>
          <cell r="BX1947">
            <v>263</v>
          </cell>
          <cell r="BY1947">
            <v>1</v>
          </cell>
          <cell r="CB1947" t="str">
            <v>T4,T40,T35,T43,T32</v>
          </cell>
          <cell r="CC1947">
            <v>1</v>
          </cell>
          <cell r="CH1947">
            <v>1</v>
          </cell>
          <cell r="CM1947">
            <v>2</v>
          </cell>
          <cell r="CP1947" t="str">
            <v>Åpen grunnlendt kalkmark i boreonemoral sone</v>
          </cell>
          <cell r="CQ1947">
            <v>1</v>
          </cell>
          <cell r="CU1947">
            <v>1</v>
          </cell>
          <cell r="CX1947">
            <v>0</v>
          </cell>
          <cell r="CY1947">
            <v>1</v>
          </cell>
          <cell r="DB1947">
            <v>0</v>
          </cell>
          <cell r="DC1947" t="str">
            <v>Gentspirea &lt;em&gt;Spiraea &lt;/em&gt;x &lt;em&gt;vanhouttei&lt;/em&gt; er en 1,5-2 m høy busk. Den er en steril hagehybrid mellom de to østasiatiske artene &lt;em&gt;S. cantoniensis&lt;/em&gt; og &lt;em&gt;S. trilobata.&lt;/em&gt;</v>
          </cell>
          <cell r="DD1947" t="str">
            <v>&lt;p&gt;Siden første funn av forvillet plante i 1971 i Te Bamble, er arten registrert i 46 forekomstarealruter. Denne hybridarten er funnet i lavland/kystområder spredt fra Østfold til Nordland, men er ennå ikke funnet forvillet i innlandet (Hedmark, Oppland).&lt;/p&gt;</v>
          </cell>
          <cell r="DE1947" t="str">
            <v>Gentspirea kom i bruk som hageplante i Norge 1900-30. Den er handelsvare og markedsføres med herdighet 4. Hybriden er frøsteril, men vokser klonalt med rotskudd, slik at den kan danne kolonier. Alle forekomster i Norge skyldes trolig utkast (av busker og kvister) fra hager. Kvistene rotslår.</v>
          </cell>
          <cell r="DF1947" t="str">
            <v>Invasjonspotensialet er moderat, med moderat median levetid og moderat ekspansjonshastighet.</v>
          </cell>
          <cell r="DG1947" t="str">
            <v>Arten vurderes å ha en liten økologisk effekt, foreløpig. Hybriden er så langt funnet i tilknytning til sterkt kulturpåvirket eller kulturbetinget mark: gjenstående etter dyrking eller kastet ut med hageavfall ved veier og i jernbaneskråninger, i kantkratt, ved gravplasser og på avfallsplasser, bl.a. flisfyllinger. Den er imidlertid også funnet i kalkfuruskog og i reservatet på Nakholmen i Oslo, dvs. i den rødlistede naturtypen "åpen grunnlendt kalkmark i boreonemoral sone". Dette gir en liten økologisk effekt.</v>
          </cell>
          <cell r="DH1947" t="str">
            <v>&lt;p&gt;Gentspirea vurderes til låg økologisk risiko på grunn av et moderat invasjonspotensial kombinert med en liten økologisk effekt.&lt;/p&gt;&lt;p&gt; &lt;/p&gt;</v>
          </cell>
          <cell r="DI1947">
            <v>0</v>
          </cell>
        </row>
        <row r="1948">
          <cell r="B1948" t="str">
            <v>Spiraea latifolia</v>
          </cell>
          <cell r="C1948" t="str">
            <v>(Sol.) Borkh.</v>
          </cell>
          <cell r="D1948" t="str">
            <v>breispirea</v>
          </cell>
          <cell r="E1948">
            <v>138022</v>
          </cell>
          <cell r="F1948">
            <v>103511</v>
          </cell>
          <cell r="G1948" t="str">
            <v>ExpertGroups/Karplanter/N</v>
          </cell>
          <cell r="H1948" t="str">
            <v>Karplanter</v>
          </cell>
          <cell r="I1948" t="str">
            <v>Karplanter</v>
          </cell>
          <cell r="J1948" t="str">
            <v>AlienSpecie</v>
          </cell>
          <cell r="N1948">
            <v>3</v>
          </cell>
          <cell r="P1948" t="str">
            <v>V</v>
          </cell>
          <cell r="Q1948">
            <v>2</v>
          </cell>
          <cell r="T1948" t="str">
            <v>LO</v>
          </cell>
          <cell r="U1948">
            <v>2</v>
          </cell>
          <cell r="V1948" t="str">
            <v>3AB,2E</v>
          </cell>
          <cell r="W1948" t="str">
            <v>HI</v>
          </cell>
          <cell r="X1948">
            <v>3</v>
          </cell>
          <cell r="Y1948">
            <v>4</v>
          </cell>
          <cell r="Z1948">
            <v>1</v>
          </cell>
          <cell r="AA1948">
            <v>1996</v>
          </cell>
          <cell r="AB1948" t="str">
            <v>terrestrial</v>
          </cell>
          <cell r="AD1948" t="str">
            <v>unknown</v>
          </cell>
          <cell r="AE1948" t="str">
            <v>yes</v>
          </cell>
          <cell r="AF1948" t="str">
            <v>unknown</v>
          </cell>
          <cell r="AG1948">
            <v>1996</v>
          </cell>
          <cell r="AH1948" t="str">
            <v>Oslo: Tveita</v>
          </cell>
          <cell r="AI1948">
            <v>10</v>
          </cell>
          <cell r="AJ1948" t="str">
            <v>V</v>
          </cell>
          <cell r="AL1948">
            <v>1</v>
          </cell>
          <cell r="AM1948" t="str">
            <v>importDirect</v>
          </cell>
          <cell r="AN1948">
            <v>3</v>
          </cell>
          <cell r="AO1948" t="str">
            <v>introductionEscaped</v>
          </cell>
          <cell r="AP1948" t="str">
            <v>Øs,OsA,Bu,Ve,Te,Aa,Va,Ro,Ho,Sf,No</v>
          </cell>
          <cell r="AQ1948">
            <v>128</v>
          </cell>
          <cell r="AR1948">
            <v>4</v>
          </cell>
          <cell r="AS1948">
            <v>512</v>
          </cell>
          <cell r="AT1948">
            <v>180000</v>
          </cell>
          <cell r="AU1948">
            <v>2000</v>
          </cell>
          <cell r="AV1948">
            <v>60</v>
          </cell>
          <cell r="AW1948" t="str">
            <v>Ingen kjent effekt</v>
          </cell>
          <cell r="AX1948" t="str">
            <v>Ingen kjent effekt</v>
          </cell>
          <cell r="BC1948" t="str">
            <v>Ingen kjent effekt</v>
          </cell>
          <cell r="BD1948" t="str">
            <v>Ingen kjent effekt</v>
          </cell>
          <cell r="BE1948" t="str">
            <v>no</v>
          </cell>
          <cell r="BF1948" t="str">
            <v>no</v>
          </cell>
          <cell r="BK1948" t="str">
            <v>temperate_boreal:NorthAndCentralAmerica|temperate_nemoral:NorthAndCentralAmerica</v>
          </cell>
          <cell r="BM1948" t="str">
            <v>temperate_boreal:Europe,NorthAndCentralAmerica|temperate_nemoral:Europe,NorthAndCentralAmerica</v>
          </cell>
          <cell r="BO1948">
            <v>3</v>
          </cell>
          <cell r="BR1948" t="str">
            <v>RedListCategoryLevel</v>
          </cell>
          <cell r="BT1948">
            <v>3</v>
          </cell>
          <cell r="BU1948" t="str">
            <v>X</v>
          </cell>
          <cell r="BW1948" t="str">
            <v>SpreadYearlyIncreaseObservations</v>
          </cell>
          <cell r="BX1948">
            <v>429</v>
          </cell>
          <cell r="BY1948">
            <v>1</v>
          </cell>
          <cell r="CB1948" t="str">
            <v>T4,T30,T35,T37-C-3,T43,T40</v>
          </cell>
          <cell r="CC1948">
            <v>1</v>
          </cell>
          <cell r="CH1948">
            <v>2</v>
          </cell>
          <cell r="CL1948" t="str">
            <v>T30,T30</v>
          </cell>
          <cell r="CM1948">
            <v>1</v>
          </cell>
          <cell r="CQ1948">
            <v>1</v>
          </cell>
          <cell r="CU1948">
            <v>1</v>
          </cell>
          <cell r="CX1948">
            <v>0</v>
          </cell>
          <cell r="CY1948">
            <v>1</v>
          </cell>
          <cell r="DB1948">
            <v>0</v>
          </cell>
          <cell r="DC1948" t="str">
            <v>Breispirea &lt;em&gt;Spiraea latifolia &lt;/em&gt;er en 1,5 m høy busk. Den kommer fra østlige Nord-Amerika. Den har frøformering og dessuten effektiv klonal vekst med jordstengler.&lt;br/&gt;&lt;p&gt;Kvitspirea &lt;i&gt;Spiraea alba&lt;/i&gt; og breispirea &lt;i&gt;S. latifolia&lt;/i&gt; er nært beslektet og regnes av mange forfattere som to underarter av &amp;#233:n art. Materialet som ligger i databasene er ikke godt revidert, og noen opplysninger ligger trolig på feil art. Det generelle bildet blir trolig likevel det samme.&lt;/p&gt;</v>
          </cell>
          <cell r="DD1948" t="str">
            <v>&lt;p&gt; Trolig er breispirea kommet inn i norske hager nokså sent. Første funn, i 1996 i Oslo, er så sent at det tyder på at arten er blitt tatt i bruk i norske hager først i de siste tiårene. I løpet av en 30-årsperiode er den funnet knapt &amp;#233:n gang per år, foreløpig mellom Østfold og Hordaland der den nå har spredte forekomster i de fleste fylker, og med en nordlig utpost i No Gildeskål. Vi tror at denne arten kan være noe oversett.&lt;/p&gt;</v>
          </cell>
          <cell r="DE1948" t="str">
            <v>Breispirea er innført som prydbusk. Den formerer seg med frø og rotskudd. Den er også spredt ut med hageutkast.</v>
          </cell>
          <cell r="DF1948" t="str">
            <v>Breispirea har et moderat invasjonspotensial, med usikkerhet til stort. Median levetid er moderat, og ekspansjonshastigheten er også moderat, med usikkerhet til høg.</v>
          </cell>
          <cell r="DG1948" t="str">
            <v>Vi vurderer at arten kan ha en liten økologisk effekt ved at den danner store kloner, spesielt på flommark, som fortrenger stedegne arter i en viss grad. Arten er funnet gjenstående ved hager, på avfallsplasser, ved vei og jernbane, og i flere tilfeller i flommarksskog samt svartorsump. Sjansen for etablering er størst ved vassdrag og andre fuktige steder, og vi forventer en negativ effekt i flommarksskog, muligens også i annen sumpskog, i løpet av de neste 50 årene.</v>
          </cell>
          <cell r="DH1948" t="str">
            <v>&lt;p&gt;Breispirea vurderes å medføre låg økologisk risiko, men med usikkerhet til høg risiko, på grunn av av et moderat (til stort) invasjonspotensial i kombinasjon med en liten økologisk effekt. Dette er en endring fra potensiell høg risiko ved vurderingen i 2012, hovedsakelig fordi det er blitt mer av arten og spesielt i flommark der den vurderes å ha negativ økologisk effekt.&lt;/p&gt;</v>
          </cell>
          <cell r="DI1948">
            <v>0</v>
          </cell>
        </row>
        <row r="1949">
          <cell r="B1949" t="str">
            <v>Ulmus ×hollandica</v>
          </cell>
          <cell r="C1949" t="str">
            <v>Mill.</v>
          </cell>
          <cell r="D1949" t="str">
            <v>parkalm</v>
          </cell>
          <cell r="E1949">
            <v>138593</v>
          </cell>
          <cell r="F1949">
            <v>103530</v>
          </cell>
          <cell r="G1949" t="str">
            <v>ExpertGroups/Karplanter/N</v>
          </cell>
          <cell r="H1949" t="str">
            <v>Karplanter</v>
          </cell>
          <cell r="I1949" t="str">
            <v>Karplanter</v>
          </cell>
          <cell r="J1949" t="str">
            <v>DoorKnocker</v>
          </cell>
          <cell r="K1949" t="str">
            <v>doRiskAssessment</v>
          </cell>
          <cell r="N1949">
            <v>1</v>
          </cell>
          <cell r="Q1949">
            <v>3</v>
          </cell>
          <cell r="R1949" t="str">
            <v>V</v>
          </cell>
          <cell r="T1949" t="str">
            <v>LO</v>
          </cell>
          <cell r="U1949">
            <v>2</v>
          </cell>
          <cell r="V1949" t="str">
            <v>1,3H</v>
          </cell>
          <cell r="AA1949">
            <v>1912</v>
          </cell>
          <cell r="AB1949" t="str">
            <v>terrestrial</v>
          </cell>
          <cell r="AD1949" t="str">
            <v>unknown</v>
          </cell>
          <cell r="AE1949" t="str">
            <v>no</v>
          </cell>
          <cell r="AF1949" t="str">
            <v>unknown</v>
          </cell>
          <cell r="AI1949">
            <v>40</v>
          </cell>
          <cell r="AJ1949" t="str">
            <v>V</v>
          </cell>
          <cell r="AL1949">
            <v>2</v>
          </cell>
          <cell r="AM1949" t="str">
            <v>importDirect</v>
          </cell>
          <cell r="AN1949">
            <v>2</v>
          </cell>
          <cell r="AO1949" t="str">
            <v>introductionEscaped</v>
          </cell>
          <cell r="AQ1949">
            <v>0</v>
          </cell>
          <cell r="AS1949">
            <v>0</v>
          </cell>
          <cell r="AT1949">
            <v>0</v>
          </cell>
          <cell r="AU1949">
            <v>12</v>
          </cell>
          <cell r="AW1949" t="str">
            <v>Ingen kjent effekt</v>
          </cell>
          <cell r="AX1949" t="str">
            <v>Ingen kjent effekt</v>
          </cell>
          <cell r="BC1949" t="str">
            <v>Introgresjon med hjemlig alm Ulmus glabra kan anses som positivt dersom det bidrar til å øke almas resistens mot almesyke.</v>
          </cell>
          <cell r="BD1949" t="str">
            <v>Ingen kjent effekt</v>
          </cell>
          <cell r="BE1949" t="str">
            <v>no</v>
          </cell>
          <cell r="BF1949" t="str">
            <v>no</v>
          </cell>
          <cell r="BK1949" t="str">
            <v>unknown:Europe</v>
          </cell>
          <cell r="BM1949" t="str">
            <v>temperate_nemoral:Europe,Oceania,NorthAndCentralAmerica|subtropic_mediterranean:Europe</v>
          </cell>
          <cell r="BO1949">
            <v>1</v>
          </cell>
          <cell r="BP1949" t="str">
            <v>X</v>
          </cell>
          <cell r="BR1949" t="str">
            <v>RedListCategoryLevel</v>
          </cell>
          <cell r="BT1949">
            <v>1</v>
          </cell>
          <cell r="BW1949" t="str">
            <v>SpreadYearlyLiteratureData</v>
          </cell>
          <cell r="BX1949">
            <v>39</v>
          </cell>
          <cell r="BY1949">
            <v>1</v>
          </cell>
          <cell r="CC1949">
            <v>1</v>
          </cell>
          <cell r="CH1949">
            <v>1</v>
          </cell>
          <cell r="CM1949">
            <v>1</v>
          </cell>
          <cell r="CQ1949">
            <v>1</v>
          </cell>
          <cell r="CU1949">
            <v>3</v>
          </cell>
          <cell r="CW1949" t="str">
            <v>X</v>
          </cell>
          <cell r="CX1949">
            <v>1</v>
          </cell>
          <cell r="CY1949">
            <v>1</v>
          </cell>
          <cell r="DB1949">
            <v>2</v>
          </cell>
          <cell r="DC1949" t="str">
            <v>Parkalm &lt;i&gt;Ulmus &lt;/i&gt;x&lt;i&gt; hollandica&lt;/i&gt; er en hagehybrid mellom alm &lt;i&gt;U. glabra&lt;/i&gt; og lundalm &lt;i&gt;U. minor&lt;/i&gt;. Den er oppstått spontant i Vest-Europa i ei brei møtesone mellom foreldrene, men er bare kjent som en innført og dyrket hage- og parktre i Norge. Den blir et stort tre med varierende grad av fertilitet og frøformering. Foreløpig er den bare påvist i hager og parker i Norge. Den har noe resistens mot almesyke (Dutch elm disease).</v>
          </cell>
          <cell r="DD1949" t="str">
            <v>Parkalm er rapportert og belagt i herbariene noen ganger fra Norge. Alle herbariebeleggene som kan kontrolleres med hensyn på identitet, synes stamme fra dyrkete trær (Oslo 1912 og 1991, Ak Nesodden 1941, AA Arendal 2000, VA Kristiansand 1950). Denne hybridarten er ennå ikke påvist som forvillet i norsk natur.</v>
          </cell>
          <cell r="DE1949" t="str">
            <v>Hagehybriden er innført som hage- og parktre. Den setter noe frø og kan spre og forville seg med vindspredte frukter.</v>
          </cell>
          <cell r="DF1949" t="str">
            <v>Invasjonspotensialet er lite: anslått forekomstareal om 50 år gir liten (til begrenset) median levetid og begrenset ekspansjonshastighet. Parkalm er foreløpig ikke funnet forvillet, og det er heller ikke forventet at den etablerer seg med mange eller store forekomster.</v>
          </cell>
          <cell r="DG1949" t="str">
            <v>Parkalm vil ha moderat (med usikkerhet ned til en liten) økologisk effekt på grunn av hybridisering med hjemlig alm &lt;i&gt;Ulmus glabra &lt;/i&gt;(VU) i lokal skala. Vi har satt usikkerhet nedover på grunn av usikkerhet omkring slik hybridisering vil forekomme i Norge. Hybridisering med og krysning (introgresjon) tilbake mot alm er veldokumentert i Vest-Europa og vil trolig også kunne finne sted hos oss, men i ytterst lite omfang. Om slik introgresjon ville være negativ eller positiv, kan muligens diskuteres. Introgresjonen vil være en genetisk &amp;#39:forurensning&amp;#39: av en stedegen og truet art, men vil samtidig kunne bidra med gener som kan gjøre denne truete arten noe mindre mottakelig for den sykdommen som utgjør den viktigste trusselen. Metodikken i den gjeldende fremmedartsvurderingen gir ikke mulighet for å ta slike hensyn.&lt;br/&gt;Arten er, på samme måte som vår hjemlige alm &lt;i&gt;Ulmus glabra&lt;/i&gt;, vert for almesyke (&lt;i&gt;Ophiostoma &lt;/i&gt;spp.), men denne sykdommen er mye utbredt på vår hjemlige alm enn på de innførte. De innførte almene er derfor ingen viktig vektor for sykdomsoverføring til hjemlig alm.&lt;br/&gt;</v>
          </cell>
          <cell r="DH1949" t="str">
            <v>Hybridarten parkalm vurderes til låg økologisk risiko. Den er noe brukt som park- og hagetre i Norge, kan formere seg med frø, men er ennå ikke funnet i norsk natur. Vi vurderer den som en dørstokkart. Med generasjonstid på mange tiår, vil den neppe kunne få noen større virkninger i norsk natur innen vurderingsperioden. Vi er også ambivalente med hensyn på virkningene: dette er et av meget få tilfeller som vi kjenner til, der genetisk forurensning (introgresjon) kan ses på som en positiv økologisk effekt.</v>
          </cell>
          <cell r="DI1949">
            <v>1</v>
          </cell>
        </row>
        <row r="1950">
          <cell r="B1950" t="str">
            <v>Buddleja davidii</v>
          </cell>
          <cell r="C1950" t="str">
            <v>Franch.</v>
          </cell>
          <cell r="D1950" t="str">
            <v>sommerfuglbusk</v>
          </cell>
          <cell r="E1950">
            <v>84783</v>
          </cell>
          <cell r="F1950">
            <v>127920</v>
          </cell>
          <cell r="G1950" t="str">
            <v>ExpertGroups/Karplanter/N</v>
          </cell>
          <cell r="H1950" t="str">
            <v>Karplanter</v>
          </cell>
          <cell r="I1950" t="str">
            <v>Karplanter</v>
          </cell>
          <cell r="J1950" t="str">
            <v>AlienSpecie</v>
          </cell>
          <cell r="N1950">
            <v>2</v>
          </cell>
          <cell r="P1950" t="str">
            <v>V</v>
          </cell>
          <cell r="Q1950">
            <v>2</v>
          </cell>
          <cell r="S1950" t="str">
            <v>V</v>
          </cell>
          <cell r="T1950" t="str">
            <v>LO</v>
          </cell>
          <cell r="U1950">
            <v>2</v>
          </cell>
          <cell r="V1950" t="str">
            <v>2AB,2DF</v>
          </cell>
          <cell r="W1950" t="str">
            <v>HI</v>
          </cell>
          <cell r="X1950">
            <v>2</v>
          </cell>
          <cell r="Y1950">
            <v>2</v>
          </cell>
          <cell r="Z1950">
            <v>2</v>
          </cell>
          <cell r="AA1950">
            <v>2008</v>
          </cell>
          <cell r="AB1950" t="str">
            <v>terrestrial</v>
          </cell>
          <cell r="AD1950" t="str">
            <v>unknown</v>
          </cell>
          <cell r="AE1950" t="str">
            <v>yes</v>
          </cell>
          <cell r="AF1950" t="str">
            <v>yes</v>
          </cell>
          <cell r="AG1950">
            <v>2008</v>
          </cell>
          <cell r="AH1950" t="str">
            <v>VA Farsund: Lundevågen</v>
          </cell>
          <cell r="AI1950">
            <v>10</v>
          </cell>
          <cell r="AJ1950" t="str">
            <v>V</v>
          </cell>
          <cell r="AL1950">
            <v>1</v>
          </cell>
          <cell r="AM1950" t="str">
            <v>importDirect</v>
          </cell>
          <cell r="AN1950">
            <v>2</v>
          </cell>
          <cell r="AO1950" t="str">
            <v>introductionEscaped,spreadNaturalDispersal</v>
          </cell>
          <cell r="AP1950" t="str">
            <v>OsA,Va,Ho</v>
          </cell>
          <cell r="AQ1950">
            <v>16</v>
          </cell>
          <cell r="AR1950">
            <v>5</v>
          </cell>
          <cell r="AS1950">
            <v>80</v>
          </cell>
          <cell r="AT1950">
            <v>40000</v>
          </cell>
          <cell r="AU1950">
            <v>240</v>
          </cell>
          <cell r="AV1950">
            <v>60</v>
          </cell>
          <cell r="AW1950" t="str">
            <v>Ingen kjent effekt</v>
          </cell>
          <cell r="AX1950" t="str">
            <v>Ingen kjent effekt</v>
          </cell>
          <cell r="BC1950" t="str">
            <v>Arten kan være en viktig nektarkilde for insekter, spesielt sommerfugler og kolibrier (sistnevnte neppe relevant hos oss): cf. Tallent-Halsell &amp; Watt (2009).</v>
          </cell>
          <cell r="BD1950" t="str">
            <v>Ingen kjent effekt</v>
          </cell>
          <cell r="BE1950" t="str">
            <v>no</v>
          </cell>
          <cell r="BF1950" t="str">
            <v>yes</v>
          </cell>
          <cell r="BG1950" t="str">
            <v>V</v>
          </cell>
          <cell r="BH1950" t="str">
            <v>V</v>
          </cell>
          <cell r="BI1950" t="str">
            <v>V</v>
          </cell>
          <cell r="BK1950" t="str">
            <v>temperate_nemoral:Asia|subtropic_unspecified:Asia</v>
          </cell>
          <cell r="BM1950" t="str">
            <v>temperate_nemoral:Europe,Asia,Oceania,NorthAndCentralAmerica|subtropic_unspecified:Asia,NorthAndCentralAmerica|subtropic_mediterranean:Europe,Oceania|subtropic_highlands:SouthAmerica</v>
          </cell>
          <cell r="BO1950">
            <v>2</v>
          </cell>
          <cell r="BP1950" t="str">
            <v>X</v>
          </cell>
          <cell r="BR1950" t="str">
            <v>RedListCategoryLevel</v>
          </cell>
          <cell r="BT1950">
            <v>2</v>
          </cell>
          <cell r="BW1950" t="str">
            <v>SpreadYearlyIncreaseCalculatedExpansionSpeed</v>
          </cell>
          <cell r="BX1950">
            <v>127.73</v>
          </cell>
          <cell r="BY1950">
            <v>1</v>
          </cell>
          <cell r="CB1950" t="str">
            <v>T35,T40,T34,T21-C-3,T32</v>
          </cell>
          <cell r="CC1950">
            <v>2</v>
          </cell>
          <cell r="CD1950" t="str">
            <v>X</v>
          </cell>
          <cell r="CG1950" t="str">
            <v>T34,T21-C-3,T32</v>
          </cell>
          <cell r="CH1950">
            <v>1</v>
          </cell>
          <cell r="CL1950" t="str">
            <v>T34,T34,T21-C-3,T21-C-3,T32,T32</v>
          </cell>
          <cell r="CM1950">
            <v>2</v>
          </cell>
          <cell r="CP1950" t="str">
            <v>Kystlynghei,Sørlig etablert sanddynemark</v>
          </cell>
          <cell r="CQ1950">
            <v>1</v>
          </cell>
          <cell r="CT1950" t="str">
            <v>T34,T21-C-3,T32</v>
          </cell>
          <cell r="CU1950">
            <v>1</v>
          </cell>
          <cell r="CX1950">
            <v>0</v>
          </cell>
          <cell r="CY1950">
            <v>1</v>
          </cell>
          <cell r="DB1950">
            <v>0</v>
          </cell>
          <cell r="DC1950" t="str">
            <v>Sommerfuglbusk &lt;em&gt;Buddleja davidii &lt;/em&gt;er en nokså langlevd busk fra Kina og Japan&lt;em&gt;. &lt;/em&gt;Den har frøformering, og frøene sprer seg med dyr, vatn eller transportmidler. Per Arvid Åsen (pers. komm.): "Busken sprer seg uvanlig godt med frø i min hage i Kristiansand, men jeg har ikke sett den utenfor hagen". Frøformering er også rapportert fra en hage i Te Porsgrunn (Trond Eirik H. Silsand, pers. komm.). Arten er på grensa til å bli invasiv i kystlynghei i VA Farsund: Lista.</v>
          </cell>
          <cell r="DD1950" t="str">
            <v>&lt;p&gt;Arten har vært dyrket som prydbusk i Norge i alle fall gjennom store deler av 1900-tallet, men er først observert frøforvillet og med effektiv formering på Lista (VA Farsund) i 2008. Den er funnet noen få andre steder (Oslo, Vf Larvik, Ho Bergen), men frøformering i norsk natur og etablering er foreløpig ikke kjent fra andre steder enn Lundevågen industriområde på Lista.&lt;/p&gt;</v>
          </cell>
          <cell r="DE1950" t="str">
            <v>Arten er innført som hagebusk og er utkastet eller spredt ut med frø fra hager.</v>
          </cell>
          <cell r="DF1950" t="str">
            <v>Invasjonspotensialet er begrenset med usikkerhet til moderat, en kombinasjon av begrenset median levetid (med usikkerhet til moderat ut fra forventet framtidig utvikling) og begrenset ekspansjonshastighet. Det er vanskelig å forutsi hvordan utviklingen for denne arten vil bli, men klimamodeller tyder på at økende deler av Norge vil kunne få passende klima for arten i 2080. Dette inkluderer spesielt kysten av Sørøst- og Sørvestlandet, delvis også Trondheimsfjordområdet avhengig av hvilke klima-scenarier som legges til grunn (se Kriticos et al. 2010). &lt;br/&gt;</v>
          </cell>
          <cell r="DG1950" t="str">
            <v>Arten vurderes å kunne ha liten negativ økologisk effekt (med usikkerhet til middels), selv om dette ikke er påvist hos oss per i dag. Sommerfuglbusk er problematisk mange andre steder i verden (se Ebeling et al. 2008, Feng et al. 2007, Tallent-Halsell &amp; Watt 2009, Global Invasive Species Database 2015). Arten kan utkonkurrere hjemlig vegetasjon og hindre vekst og reproduksjon av andre busker og trær. På New Zealand er den et problem i skogbruket fordi den utkonkurrerer frøplanter av &lt;i&gt;Pinus radiata &lt;/i&gt;(som der er en annen innført og ekspansiv art). Som navnet sier, er den en viktig matkilde for insekter, spesielt sommerfugler, og det er derfor mulig at den kan påvirke balansen i insektbesøk mellom fremmede og stedegne arter. Dette kan imidlertid også anses å være en positiv effekt, da den sterke nedgangen i pollinerende insekter jo skyldes en nedgang i habitater og matkilder for disse. Positive økologiske effekter skal imidlertid ikke inngå i risikovurderingen.</v>
          </cell>
          <cell r="DH1950" t="str">
            <v>&lt;p&gt; Sommerfuglbusk er vurdert til lav økologisk risiko, men med usikkerhet til høy. De negative effektene er knyttet til dokumentasjon fra utlandet, og usikkerheten gjelder om slike effekter vil slå inn i Norge innen vurderingsperioden.&lt;/p&gt;</v>
          </cell>
          <cell r="DI1950">
            <v>9</v>
          </cell>
        </row>
        <row r="1951">
          <cell r="B1951" t="str">
            <v>Quercus rubra</v>
          </cell>
          <cell r="C1951" t="str">
            <v>L.</v>
          </cell>
          <cell r="D1951" t="str">
            <v>rødeik</v>
          </cell>
          <cell r="E1951">
            <v>136136</v>
          </cell>
          <cell r="F1951">
            <v>102158</v>
          </cell>
          <cell r="G1951" t="str">
            <v>ExpertGroups/Karplanter/N</v>
          </cell>
          <cell r="H1951" t="str">
            <v>Karplanter</v>
          </cell>
          <cell r="I1951" t="str">
            <v>Karplanter</v>
          </cell>
          <cell r="J1951" t="str">
            <v>AlienSpecie</v>
          </cell>
          <cell r="N1951">
            <v>2</v>
          </cell>
          <cell r="P1951" t="str">
            <v>V</v>
          </cell>
          <cell r="Q1951">
            <v>2</v>
          </cell>
          <cell r="R1951" t="str">
            <v>V</v>
          </cell>
          <cell r="T1951" t="str">
            <v>LO</v>
          </cell>
          <cell r="U1951">
            <v>2</v>
          </cell>
          <cell r="V1951" t="str">
            <v>2AB,2E</v>
          </cell>
          <cell r="X1951">
            <v>2</v>
          </cell>
          <cell r="Y1951">
            <v>3</v>
          </cell>
          <cell r="Z1951">
            <v>1</v>
          </cell>
          <cell r="AA1951">
            <v>1943</v>
          </cell>
          <cell r="AB1951" t="str">
            <v>terrestrial</v>
          </cell>
          <cell r="AD1951" t="str">
            <v>unknown</v>
          </cell>
          <cell r="AE1951" t="str">
            <v>yes</v>
          </cell>
          <cell r="AF1951" t="str">
            <v>yes</v>
          </cell>
          <cell r="AI1951">
            <v>50</v>
          </cell>
          <cell r="AJ1951" t="str">
            <v>V</v>
          </cell>
          <cell r="AL1951">
            <v>1</v>
          </cell>
          <cell r="AM1951" t="str">
            <v>importDirect</v>
          </cell>
          <cell r="AN1951">
            <v>2</v>
          </cell>
          <cell r="AO1951" t="str">
            <v>introductionEscaped</v>
          </cell>
          <cell r="AP1951" t="str">
            <v>Øs,OsA,Bu,Aa,Va,Ro,Ho,Mr</v>
          </cell>
          <cell r="AQ1951">
            <v>60</v>
          </cell>
          <cell r="AR1951">
            <v>5</v>
          </cell>
          <cell r="AS1951">
            <v>300</v>
          </cell>
          <cell r="AT1951">
            <v>94000</v>
          </cell>
          <cell r="AU1951">
            <v>900</v>
          </cell>
          <cell r="AV1951">
            <v>20</v>
          </cell>
          <cell r="AW1951" t="str">
            <v>Ingen kjent effekt</v>
          </cell>
          <cell r="AX1951" t="str">
            <v>Ingen kjent effekt</v>
          </cell>
          <cell r="BC1951" t="str">
            <v>Ingen kjent effekt</v>
          </cell>
          <cell r="BD1951" t="str">
            <v>Ingen kjent effekt</v>
          </cell>
          <cell r="BE1951" t="str">
            <v>no</v>
          </cell>
          <cell r="BF1951" t="str">
            <v>no</v>
          </cell>
          <cell r="BG1951" t="str">
            <v>V</v>
          </cell>
          <cell r="BK1951" t="str">
            <v>temperate_nemoral:NorthAndCentralAmerica|subtropic_humid:NorthAndCentralAmerica</v>
          </cell>
          <cell r="BM1951" t="str">
            <v>temperate_nemoral:Europe,Oceania,NorthAndCentralAmerica|subtropic_mediterranean:Europe,NorthAndCentralAmerica|subtropic_humid:NorthAndCentralAmerica</v>
          </cell>
          <cell r="BO1951">
            <v>2</v>
          </cell>
          <cell r="BP1951" t="str">
            <v>X</v>
          </cell>
          <cell r="BR1951" t="str">
            <v>RedListCategoryLevel</v>
          </cell>
          <cell r="BT1951">
            <v>2</v>
          </cell>
          <cell r="BW1951" t="str">
            <v>SpreadYearlyIncreaseObservations</v>
          </cell>
          <cell r="BX1951">
            <v>100</v>
          </cell>
          <cell r="BY1951">
            <v>1</v>
          </cell>
          <cell r="CB1951" t="str">
            <v>T4-C-11,T4-C-8,T4-C-12,T4,T32,T40</v>
          </cell>
          <cell r="CC1951">
            <v>1</v>
          </cell>
          <cell r="CH1951">
            <v>2</v>
          </cell>
          <cell r="CJ1951" t="str">
            <v>X</v>
          </cell>
          <cell r="CL1951" t="str">
            <v>T4</v>
          </cell>
          <cell r="CM1951">
            <v>1</v>
          </cell>
          <cell r="CQ1951">
            <v>1</v>
          </cell>
          <cell r="CU1951">
            <v>1</v>
          </cell>
          <cell r="CX1951">
            <v>0</v>
          </cell>
          <cell r="CY1951">
            <v>1</v>
          </cell>
          <cell r="DB1951">
            <v>0</v>
          </cell>
          <cell r="DC1951" t="str">
            <v>Rødeik &lt;i&gt;Quercus rubra&lt;/i&gt; er et stort, langlevd og seintvoksende tre som neppe blir reproduktivt før det er 20-30 år gammelt. Arten frøreproduserer og fruktene (eikenøttene) spres av pattedyr og fugl, potensielt over nokså lange avstander (km). Dette er trolig årsaken til at arten stort sett bare er funnet forvillet i skog, gjerne et godt stykke vekk fra der den er plantet. Rødeik kommer fra østlige Nord-Amerika, der den er en av dominantene i østlig temperert lauvskog, og dyrkes i Norge som prydtre, ikke minst på grunn av praktfull haustfarge.</v>
          </cell>
          <cell r="DD1951" t="str">
            <v>&lt;p&gt;Rødeik plantes en del i parker og større hager. Arten har vært i Norge en tid, men effektiv frø-reproduksjon er først notert notert de siste årene (2000-tallet, to lokaliteter i Oslo), sjøl om førstefunnet i 1943 (Ho Bergen) bør være resultat av frøspredning. De plantete trærne begynner kanskje først nå å komme i reproduktiv alder, noe som gjør at mer spredning kan forventes i framtida. &lt;/p&gt;</v>
          </cell>
          <cell r="DE1951" t="str">
            <v>Arten importeres som prydtre og dyrkes en del i parker og større hager. Arten spres fra dyrkning ved hjelp av pattedyr og fugl.</v>
          </cell>
          <cell r="DF1951" t="str">
            <v>Rødeik har et begrenset invasjonspotensial (med usikkerhet til moderat): median levetid vurderes til begrenset med usikkerhet til moderat og ekspansjonshastigheten er begrenset. Arten er bare i starten av sin etablering i norsk natur, men dyrkes trolig for lite til å bli noe vanlig innslag og få noen stor innvirkning.</v>
          </cell>
          <cell r="DG1951" t="str">
            <v>Arten vurderes å ha en liten økologisk effekt (med usikkerhet til ingen kjent). Studier fra Litauen (Riepsas og Straigyte 2008) og Polen (Woziwoda m.fl. 2014, Chmura 2013) konkluderer med at arten er invasiv og at den fører til en nedgang i biodiversiteten i skogene hvor den opptrer. Mer relevant for oss er kanskje en risikoanalyse utført i Belgia (se Branquart m.fl. 2007), hvor den får ISEIA skår 10 som tilsvarer kategori B3 som er øverst på "Watch list". Arten er vidt utbredt i Belgia og har et medium høyt spredningspotensiale her. Videre angis det at effekten på andre arter er høy (danner tett undervegetasjon som utkonkurrerer andre arter) og at den også påvirker resirkulasjon av næringsstoffer og fører til forsuring av jorden. Vi har lagt inn dette som en mulig økologisk effekt også hos oss, sjøl om det lenge til denne sjeldne og langsomtvoksende arten vil få noen merkbar virkning i norsk natur. Vi har valgt å sette usikkerhet nedover fordi det er uvisst hvorvidt de angitte negative effektene kommer til å inntreffe hos oss innen vurderingsperioden.</v>
          </cell>
          <cell r="DH1951" t="str">
            <v>&lt;p&gt;Rødeik vureres til lav økologisk risiko i norsk natur på grunn av en kombinasjon mellom et begrenset (til moderat) invasjonspotensial og en liten negativ økologisk effekt med usikkerhet til ingen kjent. Det er såpass lite av arten foreløpig i norsk natur at det er vanskelig å angi eventuelle framtidige effekter hos oss. Vurderingen fra Belgia virker likevel relevant for oss, spesielt siden vi skal se 250 år fram i tid (5 generasjoner). &lt;/p&gt;&lt;p&gt;&lt;br/&gt;&lt;/p&gt;</v>
          </cell>
          <cell r="DI1951">
            <v>5</v>
          </cell>
        </row>
        <row r="1952">
          <cell r="B1952" t="str">
            <v>Rubus parviflorus</v>
          </cell>
          <cell r="C1952" t="str">
            <v>Nutt.</v>
          </cell>
          <cell r="D1952" t="str">
            <v>nutkabær</v>
          </cell>
          <cell r="E1952">
            <v>63401</v>
          </cell>
          <cell r="F1952">
            <v>103441</v>
          </cell>
          <cell r="G1952" t="str">
            <v>ExpertGroups/Karplanter/N</v>
          </cell>
          <cell r="H1952" t="str">
            <v>Karplanter</v>
          </cell>
          <cell r="I1952" t="str">
            <v>Karplanter</v>
          </cell>
          <cell r="J1952" t="str">
            <v>AlienSpecie</v>
          </cell>
          <cell r="N1952">
            <v>2</v>
          </cell>
          <cell r="P1952" t="str">
            <v>V</v>
          </cell>
          <cell r="Q1952">
            <v>2</v>
          </cell>
          <cell r="T1952" t="str">
            <v>LO</v>
          </cell>
          <cell r="U1952">
            <v>2</v>
          </cell>
          <cell r="V1952" t="str">
            <v>2AB,2E</v>
          </cell>
          <cell r="X1952">
            <v>3</v>
          </cell>
          <cell r="Y1952">
            <v>4</v>
          </cell>
          <cell r="Z1952">
            <v>1</v>
          </cell>
          <cell r="AA1952">
            <v>1943</v>
          </cell>
          <cell r="AB1952" t="str">
            <v>terrestrial</v>
          </cell>
          <cell r="AD1952" t="str">
            <v>unknown</v>
          </cell>
          <cell r="AE1952" t="str">
            <v>yes</v>
          </cell>
          <cell r="AF1952" t="str">
            <v>unknown</v>
          </cell>
          <cell r="AG1952">
            <v>1943</v>
          </cell>
          <cell r="AH1952" t="str">
            <v>ST Trondheim: ved Bygrensen stoppested på Gråkallbanen</v>
          </cell>
          <cell r="AI1952">
            <v>10</v>
          </cell>
          <cell r="AJ1952" t="str">
            <v>V</v>
          </cell>
          <cell r="AL1952">
            <v>1</v>
          </cell>
          <cell r="AM1952" t="str">
            <v>importDirect</v>
          </cell>
          <cell r="AN1952">
            <v>2</v>
          </cell>
          <cell r="AO1952" t="str">
            <v>introductionEscaped</v>
          </cell>
          <cell r="AP1952" t="str">
            <v>OsA,Bu,Mr,St</v>
          </cell>
          <cell r="AQ1952">
            <v>20</v>
          </cell>
          <cell r="AR1952">
            <v>5</v>
          </cell>
          <cell r="AS1952">
            <v>100</v>
          </cell>
          <cell r="AT1952">
            <v>47000</v>
          </cell>
          <cell r="AU1952">
            <v>300</v>
          </cell>
          <cell r="AV1952">
            <v>50</v>
          </cell>
          <cell r="AW1952" t="str">
            <v>Ingen kjent effekt</v>
          </cell>
          <cell r="AX1952" t="str">
            <v>Ingen kjent effekt</v>
          </cell>
          <cell r="BC1952" t="str">
            <v>Ingen kjent effekt</v>
          </cell>
          <cell r="BD1952" t="str">
            <v>Ingen kjent effekt</v>
          </cell>
          <cell r="BE1952" t="str">
            <v>no</v>
          </cell>
          <cell r="BF1952" t="str">
            <v>no</v>
          </cell>
          <cell r="BK1952" t="str">
            <v>temperate_boreal:NorthAndCentralAmerica|temperate_nemoral:NorthAndCentralAmerica|subtropic_mediterranean:NorthAndCentralAmerica</v>
          </cell>
          <cell r="BM1952" t="str">
            <v>temperate_boreal:Europe,NorthAndCentralAmerica|temperate_nemoral:Europe,NorthAndCentralAmerica|temperate_dry:NorthAndCentralAmerica</v>
          </cell>
          <cell r="BO1952">
            <v>2</v>
          </cell>
          <cell r="BP1952" t="str">
            <v>X</v>
          </cell>
          <cell r="BR1952" t="str">
            <v>RedListCategoryLevel</v>
          </cell>
          <cell r="BT1952">
            <v>2</v>
          </cell>
          <cell r="BW1952" t="str">
            <v>SpreadYearlyIncreaseCalculatedExpansionSpeed</v>
          </cell>
          <cell r="BX1952">
            <v>142.81</v>
          </cell>
          <cell r="BY1952">
            <v>1</v>
          </cell>
          <cell r="CB1952" t="str">
            <v>T40,T4</v>
          </cell>
          <cell r="CC1952">
            <v>1</v>
          </cell>
          <cell r="CH1952">
            <v>2</v>
          </cell>
          <cell r="CL1952" t="str">
            <v>T4</v>
          </cell>
          <cell r="CM1952">
            <v>1</v>
          </cell>
          <cell r="CQ1952">
            <v>1</v>
          </cell>
          <cell r="CU1952">
            <v>1</v>
          </cell>
          <cell r="CX1952">
            <v>0</v>
          </cell>
          <cell r="CY1952">
            <v>1</v>
          </cell>
          <cell r="DB1952">
            <v>0</v>
          </cell>
          <cell r="DC1952" t="str">
            <v>Nutkabær &lt;em&gt;Rubus parviflorus&lt;/em&gt; er en 1-2 m høg busk med utløpere og klonal vekst, og dessuten med seksuell frøformering. De saftige fruktene spres med fugl. Arten kommer fra Nord-Amerika - nord til Sør-Alaska - og er meget hardfør. Den dyrkes som prydbusk, men foreløpig kun i begrenset omfang.</v>
          </cell>
          <cell r="DD1952" t="str">
            <v>&lt;p&gt;Nutkabær ble først funnet på Byåsen i ST Trondheim i 1943 og gjenfunnet på eksakt samme plassen i 1996, opplagt etablert for over 50 år. I tillegg er den funnet i Ak Ås og Asker, MR Ålesund og senest i Bu Lier. Den dyrkes lite og har ikke rukket å spre seg mye foreløpig, men kan ha et stort potensial i det meste av Norge. &lt;/p&gt;</v>
          </cell>
          <cell r="DE1952" t="str">
            <v>Arten sprer seg fra dyrkning, og ser ut til å kunne etablere seg i godt etablert vegetasjon flere titallsmeter fra morplantene (Per Anker Pedersen pers. komm.).</v>
          </cell>
          <cell r="DF1952" t="str">
            <v>Invasjonspotensialet er begrenset (med usikkerhet til moderat), med en begrenset median levetid (med usikkerhet oppover), og med en begrenset ekspansjonshastighet. Arten anses å ha et rimelig stort potensial i det meste av Norge, men basert på de få forekomstene så langt og heller ingen økning å snakke om, ser invasjonspotensialet ut til å være begrenset av liten innførsel og dyrkning enn så lenge.</v>
          </cell>
          <cell r="DG1952" t="str">
            <v>Arten vurderes å ha en liten økologisk effekt. Arten har svært kraftig og tett vekst. Kombinasjonen av fuglespredning, klonal vekst og plantens høyde og kraftige bladverk gjør den trolig i stand til å kunne dominere visse skogtyper og skogkanter der den etablerer seg.</v>
          </cell>
          <cell r="DH1952" t="str">
            <v>&lt;p&gt; Nutkabær vurderes til låg økologisk risiko, med begrenset (til moderat) invasjonspotensial og en liten økologisk effekt. Arten har et opplagt potensial i Norge, men er foreløpig kun funnet med 5 forekomster, hvorav den er etablert på i alle fall to (Bu Lier og ST Trondheim).&lt;/p&gt;</v>
          </cell>
          <cell r="DI1952">
            <v>0</v>
          </cell>
        </row>
        <row r="1953">
          <cell r="B1953" t="str">
            <v>Tilia ×europaea</v>
          </cell>
          <cell r="C1953" t="str">
            <v>L.</v>
          </cell>
          <cell r="D1953" t="str">
            <v>parklind</v>
          </cell>
          <cell r="E1953">
            <v>139573</v>
          </cell>
          <cell r="F1953">
            <v>102751</v>
          </cell>
          <cell r="G1953" t="str">
            <v>ExpertGroups/Karplanter/N</v>
          </cell>
          <cell r="H1953" t="str">
            <v>Karplanter</v>
          </cell>
          <cell r="I1953" t="str">
            <v>Karplanter</v>
          </cell>
          <cell r="J1953" t="str">
            <v>AlienSpecie</v>
          </cell>
          <cell r="N1953">
            <v>2</v>
          </cell>
          <cell r="P1953" t="str">
            <v>V</v>
          </cell>
          <cell r="Q1953">
            <v>2</v>
          </cell>
          <cell r="R1953" t="str">
            <v>V</v>
          </cell>
          <cell r="T1953" t="str">
            <v>LO</v>
          </cell>
          <cell r="U1953">
            <v>2</v>
          </cell>
          <cell r="V1953" t="str">
            <v>2A,2H</v>
          </cell>
          <cell r="AA1953">
            <v>1827</v>
          </cell>
          <cell r="AB1953" t="str">
            <v>terrestrial</v>
          </cell>
          <cell r="AD1953" t="str">
            <v>unknown</v>
          </cell>
          <cell r="AE1953" t="str">
            <v>no</v>
          </cell>
          <cell r="AF1953" t="str">
            <v>unknown</v>
          </cell>
          <cell r="AG1953">
            <v>1992</v>
          </cell>
          <cell r="AH1953" t="str">
            <v>Oslo: Bygdøy: Kongsskogen</v>
          </cell>
          <cell r="AI1953">
            <v>40</v>
          </cell>
          <cell r="AJ1953" t="str">
            <v>V</v>
          </cell>
          <cell r="AL1953">
            <v>2</v>
          </cell>
          <cell r="AM1953" t="str">
            <v>importDirect</v>
          </cell>
          <cell r="AN1953">
            <v>2</v>
          </cell>
          <cell r="AO1953" t="str">
            <v>introductionEscaped</v>
          </cell>
          <cell r="AP1953" t="str">
            <v>Øs,OsA,He,Bu,Ve,Te</v>
          </cell>
          <cell r="AQ1953">
            <v>52</v>
          </cell>
          <cell r="AR1953">
            <v>3</v>
          </cell>
          <cell r="AS1953">
            <v>156</v>
          </cell>
          <cell r="AT1953">
            <v>11200</v>
          </cell>
          <cell r="AU1953">
            <v>312</v>
          </cell>
          <cell r="AV1953">
            <v>50</v>
          </cell>
          <cell r="AW1953" t="str">
            <v>Ingen kjent effekt</v>
          </cell>
          <cell r="AX1953" t="str">
            <v>Ingen kjent effekt</v>
          </cell>
          <cell r="BC1953" t="str">
            <v>Ingen kjent effekt</v>
          </cell>
          <cell r="BD1953" t="str">
            <v>Ingen kjent effekt</v>
          </cell>
          <cell r="BE1953" t="str">
            <v>no</v>
          </cell>
          <cell r="BF1953" t="str">
            <v>no</v>
          </cell>
          <cell r="BG1953" t="str">
            <v>V</v>
          </cell>
          <cell r="BK1953" t="str">
            <v>temperate_nemoral:Europe</v>
          </cell>
          <cell r="BM1953" t="str">
            <v>temperate_nemoral:Europe,Oceania,NorthAndCentralAmerica</v>
          </cell>
          <cell r="BO1953">
            <v>3</v>
          </cell>
          <cell r="BR1953" t="str">
            <v>RedListCategoryLevel</v>
          </cell>
          <cell r="BT1953">
            <v>1</v>
          </cell>
          <cell r="BU1953" t="str">
            <v>X</v>
          </cell>
          <cell r="BW1953" t="str">
            <v>SpreadYearlyIncreaseObservations</v>
          </cell>
          <cell r="BX1953">
            <v>48</v>
          </cell>
          <cell r="BY1953">
            <v>1</v>
          </cell>
          <cell r="CB1953" t="str">
            <v>T4,T35</v>
          </cell>
          <cell r="CC1953">
            <v>1</v>
          </cell>
          <cell r="CH1953">
            <v>1</v>
          </cell>
          <cell r="CM1953">
            <v>1</v>
          </cell>
          <cell r="CQ1953">
            <v>1</v>
          </cell>
          <cell r="CU1953">
            <v>2</v>
          </cell>
          <cell r="CW1953" t="str">
            <v>X</v>
          </cell>
          <cell r="CX1953">
            <v>1</v>
          </cell>
          <cell r="CY1953">
            <v>1</v>
          </cell>
          <cell r="DB1953">
            <v>0</v>
          </cell>
          <cell r="DC1953" t="str">
            <v>Parklind &lt;i&gt;Tilia &lt;/i&gt;x &lt;i&gt;europaea&lt;/i&gt; dyrkes mye som prydtre i byer og parker. Den er noe frøreproduserende og fruktene spres med vind over nokså korte distanser. Den er en hybrid mellom skogslind &lt;i&gt;T. cordata&lt;/i&gt; og storlind &lt;i&gt;T. platyphyllos&lt;/i&gt;. Det angis ofte at den er steril, men det er nok bare delvis. Det er dessuten mulig at det først og fremst gjelder det dyrkete materialet. Spontane, delvis fertile, hybrider mellom &lt;i&gt;T. cordata &lt;/i&gt;og &lt;i&gt;T. platyphyllos &lt;/i&gt;er også angitt, og det kan ikke utelukkes at det vurderte materialet inneholder både forvillet parklind og spontant oppståtte hybrider.</v>
          </cell>
          <cell r="DD1953" t="str">
            <v>Første dokumenterte funn av parklind i naturen er fra Oslo i 1889 (Lilletøyen og Grefsenåsen). Nye funn kommer med titalls års mellomrom i Oslo og Øf Halden og Fredrikstad. Fra 1990-tallet kommer funnene med noe større hyppighet og også i fylkene Buskerud, Hedmark, Telemark, Akershus og Vestfold. Det er usikkert om noen av disse funnene representerer etableringer som på sikt kan bli bestander eller om dette bare er enkeltbusker som ikke kommer til å gjøre mer av seg (mest trolig det siste på grunn av dårlig fertilitet).</v>
          </cell>
          <cell r="DE1953" t="str">
            <v>Parklind er et innført gate-, park- og hagetre. Det sprer seg noe fra beplantninger, men ser ikke ut til å danne noen bestander som foreløpig lever sitt eget liv.</v>
          </cell>
          <cell r="DF1953" t="str">
            <v>Invasjonspotensialet er begrenset (med usikkerhet oppover til moderat), på grunn moderat levetid og låg ekspansjonshastighet (med usikkerhet til begrenset). Parklind&lt;i&gt; &lt;/i&gt;er foreløpig ikke observert med egne reproduserende bestander i landet, og på grunn av begrenset fertilitet kommer ikke denne til å utgjøre et merkbart innslag i norsk natur.</v>
          </cell>
          <cell r="DG1953" t="str">
            <v>Parklind vurderes å ha en liten økologisk effekt, og det skyldes mulig interfertilitet med hjemlig lind &lt;i&gt;Tilia cordata.&lt;/i&gt; Vi setter&lt;i&gt; &lt;/i&gt;usikkerhet nedover til ingen effekt fordi vi ikke vet hvor stort omfang slik hybridisering kan ha.&lt;br/&gt;Den andre mulige effekten som har vært mye diskutert, er om det er noen sammenheng mellom parklind og humledød. Det har vært mye debatt omkring plantet lind generelt og parklind spesielt, knyttet til den massive humledøden som tidvis observeres under slike trær (se Kluge 2014). Forvillede enkelttrær har neppe noen slik effekt, men plantet parklind vurderes for en mulig distanse-effekt på norske humlebestander. Blant teoriene som er framsatt for å forklare den massive humledøden, er giftig lindenektar, at humlene sulter ihjel, eller at humlene dør en naturlig død (lind blomstrer relativt sent på året når humlene snart skal dø uansett). Vitenskapskomit&amp;#233:en for mattrygghet (2017) har gjennomgått de ulike hypotesene og konkludert med at en del av hypotesene er usannsynlige (giftig nektar, giftig pollen, pestisider) og at det for andre hypoteser er for lite dokumentasjon til at de kan vurderes (humlene sulter ihjel eller dør en naturlig død). Bollingmo (2018) angir i en fersk nettartikkel at humledøden mest sannsynlig kan knyttes til predasjon ("lindefella"), en hypotese han mener er oversett. Denne konklusjonen støttes både av studier over to somre i Trondheim og et tidligere tysk studium hvor omtrent 3/4 av de døde humlene viser predasjonsskader (se Bollingmo 2018 med referanser).&lt;br/&gt;Vi kan med andre ord ikke se at det foreligger noen dokumentert distanseeffekt av plantet parklind som er rimelig å knytte til den observerte humledøden.&lt;br/&gt;Parklind er også en mulig vektor for innførsel av en fremmed svartelistet tege - &lt;i&gt;Deraeocoris lutescens. &lt;/i&gt;Denne tegen er hverken en parasitt eller et patogen (men en predator på andre småkryp). Dette tilfellet dekkes ikke av kriteriene for vurdering av fremmede arter og påvirker derfor ikke risikovurderingen. &lt;br/&gt;</v>
          </cell>
          <cell r="DH1953" t="str">
            <v>Parklind vurderes å medføre låg risiko i norsk natur på grunn av kombinasjonen mellom et begrenset (med usikkerhet til moderat) invasjonspotensiale og liten (med usikkerhet til ingen kjent) økologisk effekt.&lt;br/&gt;Vurderingen her har to sider:1. Forvillet parklind i norsk natur. Hybridarten vurderes her å ha lav risiko på grunn av et begrenset (med usikkerhet opp til moderat) invasjonspotensial kombinert med ingen kjent negativ økologisk effekt, muligens bortsett fra som innførselsvektor for den fremmede tegearten. I forrige fremmedartsvurdering (2012) ble ikke parklind risikovurdert fordi den ikke var etablert med bestand i norsk natur (definisjonen på &amp;#39:etablert&amp;#39: er nå mindre streng enn den var forrige gang, og denne gangen må den vurderes fordi den reproduserer).2. Parklind er også vurdert med tanke på en eventuell distanseeffekt fra plantete trær. På tross av all støy som har vært rundt disse og det mulige effekten på humledød, kan vi ikke se at en slik effekt er dokumentert pr. i dag. Vitenskapskomit&amp;#233:en (2017) trekker dessuten fram at lindetrær faktisk kan være en verdifull nektar-ressurs sent på året når det er få andre tilgjengelige nektarkilder (se også Somme et al. 2016). Det er altså nødvendig å forske mer på dette.&lt;br/&gt;</v>
          </cell>
          <cell r="DI1953">
            <v>5</v>
          </cell>
        </row>
        <row r="1954">
          <cell r="B1954" t="str">
            <v>Clematis integrifolia</v>
          </cell>
          <cell r="C1954" t="str">
            <v>L.</v>
          </cell>
          <cell r="E1954">
            <v>140832</v>
          </cell>
          <cell r="F1954">
            <v>170023</v>
          </cell>
          <cell r="G1954" t="str">
            <v>ExpertGroups/Karplanter/N</v>
          </cell>
          <cell r="H1954" t="str">
            <v>Karplanter</v>
          </cell>
          <cell r="I1954" t="str">
            <v>Karplanter</v>
          </cell>
          <cell r="J1954" t="str">
            <v>DoorKnocker</v>
          </cell>
          <cell r="K1954" t="str">
            <v>doRiskAssessment</v>
          </cell>
          <cell r="N1954">
            <v>1</v>
          </cell>
          <cell r="Q1954">
            <v>1</v>
          </cell>
          <cell r="T1954" t="str">
            <v>NK</v>
          </cell>
          <cell r="U1954">
            <v>1</v>
          </cell>
          <cell r="V1954" t="str">
            <v>1,1</v>
          </cell>
          <cell r="AB1954" t="str">
            <v>terrestrial</v>
          </cell>
          <cell r="AD1954" t="str">
            <v>unknown</v>
          </cell>
          <cell r="AE1954" t="str">
            <v>no</v>
          </cell>
          <cell r="AF1954" t="str">
            <v>unknown</v>
          </cell>
          <cell r="AI1954">
            <v>10</v>
          </cell>
          <cell r="AJ1954" t="str">
            <v>V</v>
          </cell>
          <cell r="AL1954">
            <v>1</v>
          </cell>
          <cell r="AM1954" t="str">
            <v>importDirect</v>
          </cell>
          <cell r="AQ1954">
            <v>0</v>
          </cell>
          <cell r="AS1954">
            <v>0</v>
          </cell>
          <cell r="AT1954">
            <v>0</v>
          </cell>
          <cell r="AU1954">
            <v>4</v>
          </cell>
          <cell r="AW1954" t="str">
            <v>Ingen kjent effekt</v>
          </cell>
          <cell r="AX1954" t="str">
            <v>Ingen kjent effekt</v>
          </cell>
          <cell r="BC1954" t="str">
            <v>Ingen kjent effekt</v>
          </cell>
          <cell r="BD1954" t="str">
            <v>Ingen kjent effekt</v>
          </cell>
          <cell r="BE1954" t="str">
            <v>no</v>
          </cell>
          <cell r="BF1954" t="str">
            <v>no</v>
          </cell>
          <cell r="BG1954" t="str">
            <v>V</v>
          </cell>
          <cell r="BK1954" t="str">
            <v>temperate_nemoral:Europe,Asia|subtropic_mediterranean:Europe,Asia</v>
          </cell>
          <cell r="BM1954" t="str">
            <v>temperate_nemoral:Europe,Asia|subtropic_mediterranean:Europe,Asia</v>
          </cell>
          <cell r="BO1954">
            <v>1</v>
          </cell>
          <cell r="BR1954" t="str">
            <v>RedListCategoryLevel</v>
          </cell>
          <cell r="BT1954">
            <v>1</v>
          </cell>
          <cell r="BW1954" t="str">
            <v>SpreadYearlyLiteratureData</v>
          </cell>
          <cell r="BX1954">
            <v>23</v>
          </cell>
          <cell r="BY1954">
            <v>1</v>
          </cell>
          <cell r="CB1954" t="str">
            <v>T43</v>
          </cell>
          <cell r="CC1954">
            <v>1</v>
          </cell>
          <cell r="CH1954">
            <v>1</v>
          </cell>
          <cell r="CM1954">
            <v>1</v>
          </cell>
          <cell r="CQ1954">
            <v>1</v>
          </cell>
          <cell r="CU1954">
            <v>1</v>
          </cell>
          <cell r="CX1954">
            <v>0</v>
          </cell>
          <cell r="CY1954">
            <v>1</v>
          </cell>
          <cell r="DB1954">
            <v>0</v>
          </cell>
          <cell r="DC1954" t="str">
            <v>Ranke-arten &lt;i&gt;Clematis integrifolia&lt;/i&gt; er en flerårig, buskaktig plante (ikke klatrende) som formerer seg med frø. Den stammer fra østlige deler av Europa og Vest-Asia og er registrert som fremmed art, kanskje reproduserende, nord til Danmark og Sverige.</v>
          </cell>
          <cell r="DD1954" t="str">
            <v>Arten er bare kjent som gjenstående i en forfallen (forlatt) hage på Bygdøy i Oslo 2007. Den kan trolig formere seg med frø og spre seg litt.</v>
          </cell>
          <cell r="DE1954" t="str">
            <v>Arten er innført som hageplante, uten spredning ut i naturen foreløpig.</v>
          </cell>
          <cell r="DF1954" t="str">
            <v>Invasjonspotensialet er lite, med minste skår på både median levetid og ekspansjonshastighet.</v>
          </cell>
          <cell r="DG1954" t="str">
            <v>Ingen kjent negativ økologisk effekt er knyttet til arten.</v>
          </cell>
          <cell r="DH1954" t="str">
            <v>&lt;i&gt;Clematis integrifolia&lt;/i&gt; vurderes til ingen kjent økologisk risiko. Arten er ikke kjent å formere seg ennå i norsk natur, men har potensialet til å gjøre det. Vi behandler den derfor som en dørstokkart.</v>
          </cell>
          <cell r="DI1954">
            <v>0</v>
          </cell>
        </row>
        <row r="1955">
          <cell r="B1955" t="str">
            <v>Commelina communis</v>
          </cell>
          <cell r="C1955" t="str">
            <v>L.</v>
          </cell>
          <cell r="D1955" t="str">
            <v>dagblom</v>
          </cell>
          <cell r="E1955">
            <v>59524</v>
          </cell>
          <cell r="F1955">
            <v>99564</v>
          </cell>
          <cell r="G1955" t="str">
            <v>ExpertGroups/Karplanter/N</v>
          </cell>
          <cell r="H1955" t="str">
            <v>Karplanter</v>
          </cell>
          <cell r="I1955" t="str">
            <v>Karplanter</v>
          </cell>
          <cell r="J1955" t="str">
            <v>DoorKnocker</v>
          </cell>
          <cell r="K1955" t="str">
            <v>doRiskAssessment</v>
          </cell>
          <cell r="N1955">
            <v>1</v>
          </cell>
          <cell r="Q1955">
            <v>1</v>
          </cell>
          <cell r="T1955" t="str">
            <v>NK</v>
          </cell>
          <cell r="U1955">
            <v>1</v>
          </cell>
          <cell r="V1955" t="str">
            <v>1,1</v>
          </cell>
          <cell r="X1955">
            <v>1</v>
          </cell>
          <cell r="Y1955">
            <v>1</v>
          </cell>
          <cell r="Z1955">
            <v>1</v>
          </cell>
          <cell r="AA1955">
            <v>2004</v>
          </cell>
          <cell r="AB1955" t="str">
            <v>terrestrial</v>
          </cell>
          <cell r="AD1955" t="str">
            <v>unknown</v>
          </cell>
          <cell r="AE1955" t="str">
            <v>yes</v>
          </cell>
          <cell r="AF1955" t="str">
            <v>unknown</v>
          </cell>
          <cell r="AI1955">
            <v>5</v>
          </cell>
          <cell r="AJ1955" t="str">
            <v>V</v>
          </cell>
          <cell r="AN1955">
            <v>3</v>
          </cell>
          <cell r="AO1955" t="str">
            <v>introductionTransportpollution</v>
          </cell>
          <cell r="AQ1955">
            <v>0</v>
          </cell>
          <cell r="AS1955">
            <v>0</v>
          </cell>
          <cell r="AT1955">
            <v>0</v>
          </cell>
          <cell r="AU1955">
            <v>4</v>
          </cell>
          <cell r="AW1955" t="str">
            <v>Ingen kjent effekt</v>
          </cell>
          <cell r="AX1955" t="str">
            <v>Ingen kjent effekt</v>
          </cell>
          <cell r="BC1955" t="str">
            <v>Ingen kjent effekt</v>
          </cell>
          <cell r="BD1955" t="str">
            <v>Ingen kjent effekt</v>
          </cell>
          <cell r="BE1955" t="str">
            <v>no</v>
          </cell>
          <cell r="BF1955" t="str">
            <v>yes</v>
          </cell>
          <cell r="BG1955" t="str">
            <v>V</v>
          </cell>
          <cell r="BK1955" t="str">
            <v>temperate_nemoral:Asia|subtropic_unspecified:Asia</v>
          </cell>
          <cell r="BM1955" t="str">
            <v>temperate_nemoral:Europe,Asia,NorthAndCentralAmerica|subtropic_unspecified:Asia,Oceania,NorthAndCentralAmerica|subtropic_mediterranean:Europe|tropic:Asia,Oceania,NorthAndCentralAmerica,SouthAmerica</v>
          </cell>
          <cell r="BO1955">
            <v>1</v>
          </cell>
          <cell r="BR1955" t="str">
            <v>RedListCategoryLevel</v>
          </cell>
          <cell r="BT1955">
            <v>1</v>
          </cell>
          <cell r="BW1955" t="str">
            <v>SpreadYearlyLiteratureData</v>
          </cell>
          <cell r="BX1955">
            <v>23</v>
          </cell>
          <cell r="BY1955">
            <v>1</v>
          </cell>
          <cell r="CB1955" t="str">
            <v>T37</v>
          </cell>
          <cell r="CC1955">
            <v>1</v>
          </cell>
          <cell r="CH1955">
            <v>1</v>
          </cell>
          <cell r="CM1955">
            <v>1</v>
          </cell>
          <cell r="CQ1955">
            <v>1</v>
          </cell>
          <cell r="CU1955">
            <v>1</v>
          </cell>
          <cell r="CX1955">
            <v>0</v>
          </cell>
          <cell r="CY1955">
            <v>1</v>
          </cell>
          <cell r="DB1955">
            <v>0</v>
          </cell>
          <cell r="DC1955" t="str">
            <v>&lt;p&gt;Dagblom &lt;em&gt;Commelina communis &lt;/em&gt;er en flerårig urt fra Øst-Asia. Den har frøformering. Den er muligens på vei inn i norsk flora, og vi kategoriserer den som en dørstokk-art. Grunnen til at vi vurderer den som en dørstokk-art, og ikke bare som tilfeldig, er at vi vurderer at pågående og framtidige klimaendringer kan føre til etablering. &lt;/p&gt;</v>
          </cell>
          <cell r="DD1955" t="str">
            <v>&lt;p&gt;Arten er funnet tre steder, to av dem med liten sjanse for videre spredning: i 2004 på flisfyllinger ved S&amp;#246:dra Cells cellulosefabrikk på Tofte i Bu Hurum, i 2008 på avfallsplass ved Gullhaug i Vf Holmestrand, og i 2010 på skrotemark ved Greåker i Øf Hobøl. Datamengden er foreløpig for liten til at videre utvikling kan anslås. I utgangspunktet er dette en noe for varmekrevende art til at den vil ha noen suksess i Norge. Lye (2011) registrerte 15 planter i Hobøl. Han antok at planten var kommet fra Asia med ris som selges sekkevis i innvandrerforretninger, og der overskuddsmateriale fra et større område kan være deponert i Hobøl (kanskje fra Oslo). Samme forklaring kan gjelde forekomsten i Holmestrand. Se Lye (2011) for videre og interessant omtale. &lt;/p&gt;</v>
          </cell>
          <cell r="DE1955" t="str">
            <v>Arten er kommet inn med tropisk-subtropiske matvarer og med trolig tropisk tømmer.</v>
          </cell>
          <cell r="DF1955" t="str">
            <v>Invasjonspotensialet er lite med kort median levetid (ingen kjent forekomst i dag) og ingen ekspansjon.</v>
          </cell>
          <cell r="DG1955" t="str">
            <v>Ingen kjent negativ økologisk effekt er knyttet til arten.</v>
          </cell>
          <cell r="DH1955" t="str">
            <v>&lt;p&gt;Dagblom vurderes til ingen kjent økologisk risiko. Arten kan nærme seg å ha stabil forekomst i Norge (frøreproduksjon eller som gjenstående), men den er ikke forventet å ekspandere.&lt;/p&gt;</v>
          </cell>
          <cell r="DI1955">
            <v>1</v>
          </cell>
        </row>
        <row r="1956">
          <cell r="B1956" t="str">
            <v>Corydalis bracteata</v>
          </cell>
          <cell r="C1956" t="str">
            <v>(Steph. ex Willd.) Pers.</v>
          </cell>
          <cell r="D1956" t="str">
            <v>parklerkespore</v>
          </cell>
          <cell r="E1956">
            <v>62972</v>
          </cell>
          <cell r="F1956">
            <v>103012</v>
          </cell>
          <cell r="G1956" t="str">
            <v>ExpertGroups/Karplanter/N</v>
          </cell>
          <cell r="H1956" t="str">
            <v>Karplanter</v>
          </cell>
          <cell r="I1956" t="str">
            <v>Karplanter</v>
          </cell>
          <cell r="J1956" t="str">
            <v>DoorKnocker</v>
          </cell>
          <cell r="K1956" t="str">
            <v>doRiskAssessment</v>
          </cell>
          <cell r="N1956">
            <v>1</v>
          </cell>
          <cell r="Q1956">
            <v>1</v>
          </cell>
          <cell r="T1956" t="str">
            <v>NK</v>
          </cell>
          <cell r="U1956">
            <v>1</v>
          </cell>
          <cell r="V1956" t="str">
            <v>1,1</v>
          </cell>
          <cell r="X1956">
            <v>2</v>
          </cell>
          <cell r="Y1956">
            <v>3</v>
          </cell>
          <cell r="Z1956">
            <v>1</v>
          </cell>
          <cell r="AA1956">
            <v>2001</v>
          </cell>
          <cell r="AB1956" t="str">
            <v>terrestrial</v>
          </cell>
          <cell r="AD1956" t="str">
            <v>unknown</v>
          </cell>
          <cell r="AE1956" t="str">
            <v>yes</v>
          </cell>
          <cell r="AF1956" t="str">
            <v>unknown</v>
          </cell>
          <cell r="AG1956">
            <v>2001</v>
          </cell>
          <cell r="AH1956" t="str">
            <v>Oslo: Tøyen, Botanisk hage</v>
          </cell>
          <cell r="AI1956">
            <v>3</v>
          </cell>
          <cell r="AJ1956" t="str">
            <v>V</v>
          </cell>
          <cell r="AL1956">
            <v>1</v>
          </cell>
          <cell r="AM1956" t="str">
            <v>importDirect</v>
          </cell>
          <cell r="AN1956">
            <v>1</v>
          </cell>
          <cell r="AO1956" t="str">
            <v>introductionEscaped</v>
          </cell>
          <cell r="AP1956" t="str">
            <v>OsA</v>
          </cell>
          <cell r="AQ1956">
            <v>0</v>
          </cell>
          <cell r="AS1956">
            <v>0</v>
          </cell>
          <cell r="AT1956">
            <v>0</v>
          </cell>
          <cell r="AU1956">
            <v>8</v>
          </cell>
          <cell r="AW1956" t="str">
            <v>Ingen kjent effekt</v>
          </cell>
          <cell r="AX1956" t="str">
            <v>Ingen kjent effekt</v>
          </cell>
          <cell r="BC1956" t="str">
            <v>Ingen kjent effekt</v>
          </cell>
          <cell r="BD1956" t="str">
            <v>Ingen kjent effekt</v>
          </cell>
          <cell r="BE1956" t="str">
            <v>no</v>
          </cell>
          <cell r="BF1956" t="str">
            <v>no</v>
          </cell>
          <cell r="BK1956" t="str">
            <v>temperate_nemoral:Asia</v>
          </cell>
          <cell r="BM1956" t="str">
            <v>temperate_nemoral:Europe,Asia</v>
          </cell>
          <cell r="BO1956">
            <v>1</v>
          </cell>
          <cell r="BP1956" t="str">
            <v>X</v>
          </cell>
          <cell r="BR1956" t="str">
            <v>RedListCategoryLevel</v>
          </cell>
          <cell r="BT1956">
            <v>1</v>
          </cell>
          <cell r="BW1956" t="str">
            <v>SpreadYearlyLiteratureData</v>
          </cell>
          <cell r="BX1956">
            <v>32</v>
          </cell>
          <cell r="BY1956">
            <v>1</v>
          </cell>
          <cell r="CB1956" t="str">
            <v>T42,T43</v>
          </cell>
          <cell r="CC1956">
            <v>1</v>
          </cell>
          <cell r="CH1956">
            <v>1</v>
          </cell>
          <cell r="CM1956">
            <v>1</v>
          </cell>
          <cell r="CQ1956">
            <v>1</v>
          </cell>
          <cell r="CU1956">
            <v>1</v>
          </cell>
          <cell r="CX1956">
            <v>0</v>
          </cell>
          <cell r="CY1956">
            <v>1</v>
          </cell>
          <cell r="DB1956">
            <v>0</v>
          </cell>
          <cell r="DC1956" t="str">
            <v>Parklerkespore &lt;em&gt;Corydalis bracteata &lt;/em&gt;er en flerårig, hardfør og meget spredningsvillig urt fra Sør-Sibir og Sentral-Asia. Den har stor frøformering, og frøene spres med maur over nokså korte avstander (sjelden mer enn 50-100 m).</v>
          </cell>
          <cell r="DD1956" t="str">
            <v>&lt;p&gt;Parklerkespore dyrkes i Botanisk hage på Tøyen i Oslo og er nå i effektiv spredning på plener og i diverse bed, men foreløpig ikke utafor hagen. Arten kunne ha et stort potensial i Norge, er meget attraktiv, og kan kanskje bli spredt videre blant hage-entusiaster.&lt;/p&gt;</v>
          </cell>
          <cell r="DE1956" t="str">
            <v>Arten er innført som hageplante, nå med sterk lokal spredning på etableringsstedet (Botanisk hage på Tøyen i Oslo).</v>
          </cell>
          <cell r="DF1956" t="str">
            <v>Invasjonspotensialet er lite, en kombinasjon av lite (med usikkerhet til begrenset) median levetid og laveste skår på ekspansjonshastighet. Arten har &amp;#233:n forekomst og nokså liten årlig bestand (trolig under 250 individer). Det er årvisst noe økning i individtall, men ingen spredning ut fra hagen er påvist.</v>
          </cell>
          <cell r="DG1956" t="str">
            <v>Ingen kjent negativ økologisk effekt er knyttet til arten. Det er funnet en hybrid med hagelerkespore &lt;i&gt;Corydalis solida&lt;/i&gt;, men dette påvirker ikke vurderingen da begge er fremmede arter. Vi anser risikoen for hybridisering og introgresjon med hjemlige &lt;i&gt;Corydalis&lt;/i&gt;-arter som svært liten.</v>
          </cell>
          <cell r="DH1956" t="str">
            <v>&lt;p&gt;Parklerkespore vurderes til ingen kjent økologisk risiko. Arten har rikelig blomstring og frøreproduksjon. Den er kommet inn som prydplante og foreløpig bare funnet forvillet fra dyrkning i Botanisk hage i Oslo, hvor den blir vanligere for hvert år. Den er derfor inntil videre å kategorisere som en dørstokkart. Videre ekspansjon er avhengig av om den blir tatt mer i bruk i privathager, noe som er sannsynlig fordi den er meget villig og attraktiv. Den vil være hardfør over store deler av landet i boreonemoral og sørboreal sone. Arten har neppe potensial til å gjøre noen skade. I forrige vurderingsrunde (2012) ble den vurdert til låg risiko, trolig fordi man vurderte median levetid annerledes.&lt;br/&gt;&lt;/p&gt;</v>
          </cell>
          <cell r="DI1956">
            <v>0</v>
          </cell>
        </row>
        <row r="1957">
          <cell r="B1957" t="str">
            <v>Corydalis wendelboi</v>
          </cell>
          <cell r="C1957" t="str">
            <v>Lidén</v>
          </cell>
          <cell r="E1957">
            <v>85729</v>
          </cell>
          <cell r="F1957">
            <v>128843</v>
          </cell>
          <cell r="G1957" t="str">
            <v>ExpertGroups/Karplanter/N</v>
          </cell>
          <cell r="H1957" t="str">
            <v>Karplanter</v>
          </cell>
          <cell r="I1957" t="str">
            <v>Karplanter</v>
          </cell>
          <cell r="J1957" t="str">
            <v>DoorKnocker</v>
          </cell>
          <cell r="K1957" t="str">
            <v>doRiskAssessment</v>
          </cell>
          <cell r="N1957">
            <v>1</v>
          </cell>
          <cell r="Q1957">
            <v>1</v>
          </cell>
          <cell r="T1957" t="str">
            <v>NK</v>
          </cell>
          <cell r="U1957">
            <v>1</v>
          </cell>
          <cell r="V1957" t="str">
            <v>1,1</v>
          </cell>
          <cell r="X1957">
            <v>1</v>
          </cell>
          <cell r="Y1957">
            <v>1</v>
          </cell>
          <cell r="Z1957">
            <v>1</v>
          </cell>
          <cell r="AA1957">
            <v>2009</v>
          </cell>
          <cell r="AB1957" t="str">
            <v>terrestrial</v>
          </cell>
          <cell r="AD1957" t="str">
            <v>origin</v>
          </cell>
          <cell r="AE1957" t="str">
            <v>yes</v>
          </cell>
          <cell r="AF1957" t="str">
            <v>unknown</v>
          </cell>
          <cell r="AG1957">
            <v>2009</v>
          </cell>
          <cell r="AH1957" t="str">
            <v>Oslo: Tøyen, Botanisk hage</v>
          </cell>
          <cell r="AI1957">
            <v>5</v>
          </cell>
          <cell r="AJ1957" t="str">
            <v>V</v>
          </cell>
          <cell r="AL1957">
            <v>1</v>
          </cell>
          <cell r="AM1957" t="str">
            <v>importDirect</v>
          </cell>
          <cell r="AQ1957">
            <v>0</v>
          </cell>
          <cell r="AS1957">
            <v>0</v>
          </cell>
          <cell r="AT1957">
            <v>0</v>
          </cell>
          <cell r="AU1957">
            <v>4</v>
          </cell>
          <cell r="AW1957" t="str">
            <v>Ingen kjent effekt</v>
          </cell>
          <cell r="AX1957" t="str">
            <v>Ingen kjent effekt</v>
          </cell>
          <cell r="BC1957" t="str">
            <v>Ingen kjent effekt</v>
          </cell>
          <cell r="BD1957" t="str">
            <v>Ingen kjent effekt</v>
          </cell>
          <cell r="BE1957" t="str">
            <v>no</v>
          </cell>
          <cell r="BF1957" t="str">
            <v>no</v>
          </cell>
          <cell r="BK1957" t="str">
            <v>temperate_nemoral:Asia|subtropic_mediterranean:Asia</v>
          </cell>
          <cell r="BM1957" t="str">
            <v>temperate_nemoral:Europe,Asia|subtropic_mediterranean:Asia</v>
          </cell>
          <cell r="BO1957">
            <v>1</v>
          </cell>
          <cell r="BR1957" t="str">
            <v>RedListCategoryLevel</v>
          </cell>
          <cell r="BT1957">
            <v>1</v>
          </cell>
          <cell r="BW1957" t="str">
            <v>SpreadYearlyLiteratureData</v>
          </cell>
          <cell r="BX1957">
            <v>23</v>
          </cell>
          <cell r="BY1957">
            <v>1</v>
          </cell>
          <cell r="CB1957" t="str">
            <v>T43</v>
          </cell>
          <cell r="CC1957">
            <v>1</v>
          </cell>
          <cell r="CH1957">
            <v>1</v>
          </cell>
          <cell r="CM1957">
            <v>1</v>
          </cell>
          <cell r="CQ1957">
            <v>1</v>
          </cell>
          <cell r="CU1957">
            <v>1</v>
          </cell>
          <cell r="CX1957">
            <v>0</v>
          </cell>
          <cell r="CY1957">
            <v>1</v>
          </cell>
          <cell r="DB1957">
            <v>0</v>
          </cell>
          <cell r="DC1957" t="str">
            <v>&lt;em&gt;Corydalis wendelboi &lt;/em&gt;er en flerårig lerkespore-art fra Tyrkia. Den har frøformering, og frøene spres over korte distanser med maur.</v>
          </cell>
          <cell r="DD1957" t="str">
            <v>&lt;p&gt;&lt;em&gt;Corydalis wendelboi &lt;/em&gt;er dyrket og har begynt å forville seg i plener i Botanisk hage på Tøyen i Oslo, først notert med tre individer i en plen i 2009, ca 100 m fra hvor den dyrkes. Den er ettersøkt senere på denne plenen, men ikke gjenfunnet. Den kan imidlertid leve nokså skjult over flere år (knoll). Arten hadde hybridisert med hagelerkespore &lt;em&gt;C. solida&lt;/em&gt; på stedet, ifølge samleren (Tore Berg). Arten er neppe dyrket mange andre steder i Norge, og det er liten sjanse for at den får noen stor spredning i rimelig framtid, sjøl om det er en meget attraktiv art som ofte nevnes i hagesammenheng, især i britiske hagekataloger.&lt;/p&gt;</v>
          </cell>
          <cell r="DE1957" t="str">
            <v>Arten er innført i botanisk hage og har spredt seg lokalt med frø i hagen.</v>
          </cell>
          <cell r="DF1957" t="str">
            <v>Invasjonspotensialet er lite, med kort median levetid og ingen ekspansjon.</v>
          </cell>
          <cell r="DG1957" t="str">
            <v>Ingen kjent negativ økologisk effekt er knyttet til arten.</v>
          </cell>
          <cell r="DH1957" t="str">
            <v>&lt;p&gt;&lt;i&gt;Corydalis wendelboi&lt;/i&gt; vurderes til ingen kjent økologisk risiko. Arten vurderes som en dørstokk-art fordi den formerer og sprer seg utendørs i Norge, men ennå ikke har nådd ut i norsk natur.&lt;/p&gt;</v>
          </cell>
          <cell r="DI1957">
            <v>0</v>
          </cell>
        </row>
        <row r="1958">
          <cell r="B1958" t="str">
            <v>Echium plantagineum</v>
          </cell>
          <cell r="C1958" t="str">
            <v>L.</v>
          </cell>
          <cell r="D1958" t="str">
            <v>hageormehode</v>
          </cell>
          <cell r="E1958">
            <v>132587</v>
          </cell>
          <cell r="F1958">
            <v>101001</v>
          </cell>
          <cell r="G1958" t="str">
            <v>ExpertGroups/Karplanter/N</v>
          </cell>
          <cell r="H1958" t="str">
            <v>Karplanter</v>
          </cell>
          <cell r="I1958" t="str">
            <v>Karplanter</v>
          </cell>
          <cell r="J1958" t="str">
            <v>DoorKnocker</v>
          </cell>
          <cell r="K1958" t="str">
            <v>doRiskAssessment</v>
          </cell>
          <cell r="N1958">
            <v>1</v>
          </cell>
          <cell r="Q1958">
            <v>1</v>
          </cell>
          <cell r="T1958" t="str">
            <v>NK</v>
          </cell>
          <cell r="U1958">
            <v>1</v>
          </cell>
          <cell r="V1958" t="str">
            <v>1,1</v>
          </cell>
          <cell r="AA1958">
            <v>1872</v>
          </cell>
          <cell r="AB1958" t="str">
            <v>terrestrial</v>
          </cell>
          <cell r="AD1958" t="str">
            <v>origin,unknown</v>
          </cell>
          <cell r="AE1958" t="str">
            <v>no</v>
          </cell>
          <cell r="AF1958" t="str">
            <v>unknown</v>
          </cell>
          <cell r="AI1958">
            <v>1</v>
          </cell>
          <cell r="AJ1958" t="str">
            <v>V</v>
          </cell>
          <cell r="AL1958">
            <v>1</v>
          </cell>
          <cell r="AM1958" t="str">
            <v>importDirect</v>
          </cell>
          <cell r="AN1958">
            <v>4</v>
          </cell>
          <cell r="AO1958" t="str">
            <v>introductionEscaped,introductionStowaway,introductionTransportpollution</v>
          </cell>
          <cell r="AQ1958">
            <v>0</v>
          </cell>
          <cell r="AS1958">
            <v>0</v>
          </cell>
          <cell r="AT1958">
            <v>0</v>
          </cell>
          <cell r="AU1958">
            <v>12</v>
          </cell>
          <cell r="AW1958" t="str">
            <v>Ingen kjent effekt</v>
          </cell>
          <cell r="AX1958" t="str">
            <v>Ingen kjent effekt</v>
          </cell>
          <cell r="BC1958" t="str">
            <v>Ingen kjent effekt</v>
          </cell>
          <cell r="BD1958" t="str">
            <v>Ingen kjent effekt</v>
          </cell>
          <cell r="BE1958" t="str">
            <v>no</v>
          </cell>
          <cell r="BF1958" t="str">
            <v>yes</v>
          </cell>
          <cell r="BG1958" t="str">
            <v>V</v>
          </cell>
          <cell r="BK1958" t="str">
            <v>temperate_nemoral:Europe|temperate_dry:Europe,Asia|subtropic_mediterranean:Europe,Asia,Africa</v>
          </cell>
          <cell r="BM1958" t="str">
            <v>temperate_nemoral:Europe|temperate_dry:Europe,Asia|subtropic_mediterranean:Europe,Asia,Africa,Oceania,NorthAndCentralAmerica,SouthAmerica|subtropic_dry:SouthAmerica|subtropic_caperegion:Africa</v>
          </cell>
          <cell r="BO1958">
            <v>1</v>
          </cell>
          <cell r="BR1958" t="str">
            <v>RedListCategoryLevel</v>
          </cell>
          <cell r="BT1958">
            <v>1</v>
          </cell>
          <cell r="BW1958" t="str">
            <v>SpreadYearlyLiteratureData</v>
          </cell>
          <cell r="BX1958">
            <v>39</v>
          </cell>
          <cell r="BY1958">
            <v>1</v>
          </cell>
          <cell r="CB1958" t="str">
            <v>T35,T37,T40,T42</v>
          </cell>
          <cell r="CC1958">
            <v>1</v>
          </cell>
          <cell r="CH1958">
            <v>1</v>
          </cell>
          <cell r="CM1958">
            <v>1</v>
          </cell>
          <cell r="CQ1958">
            <v>1</v>
          </cell>
          <cell r="CU1958">
            <v>1</v>
          </cell>
          <cell r="CX1958">
            <v>0</v>
          </cell>
          <cell r="CY1958">
            <v>1</v>
          </cell>
          <cell r="DB1958">
            <v>0</v>
          </cell>
          <cell r="DC1958" t="str">
            <v>Hageormehode &lt;em&gt;Echium plantagineum&lt;/em&gt; er en ettårig art fra Vest-Europa og Middelhavsområdet. Den reproduserer med frø. Den er dokumentert å ha reprodusert med frø over noen få år et par steder i Norge. Vi definerer den som en dørstokk-art fordi den innføres ofte og fordi den med pågående og forventete klimaendringer kan begynne å danne stabilt reproduserende bestander på noen gunstige steder. Den er bare funnet på NiN-systemets sterkt endret fastmark.</v>
          </cell>
          <cell r="DD1958" t="str">
            <v>Arten er kommet inn til Norge på tre ulike måter i ulike epoker. De tre første funnene er på ballastjord: MR Kristiansund 1872, VA Mandal 1881, og Oslo: Bygdøy, et noe forsinket funn på en gammel ballasthaug 1929, kanskje spirt opp fra frøbank. Arten ble etterhvert populær som ettårig sommerblomst i hager, og med ett unntak kan alle funn fra 1939 til i dag tolkes som spredning fra slik dyrkning, kanskje med frø, men mest trolig med utkast fra hager. Ett funn i Bu Hurum: Tofte, på bark- og flisfyllingene 2004, kan knyttes til tømmerimport.</v>
          </cell>
          <cell r="DE1958" t="str">
            <v>Arten er blitt innført med ballastjord, importert tømmer, og som hageplante og forvillet.</v>
          </cell>
          <cell r="DF1958" t="str">
            <v>Invasjonspotensialet er lite (ikke-eksisterende foreløpig).</v>
          </cell>
          <cell r="DG1958" t="str">
            <v>Ingen kjent negativ økologisk effekt er knyttet til arten.</v>
          </cell>
          <cell r="DH1958" t="str">
            <v>Hageormehode vurderes som dørstokk-art og til ingen kjent økologisk risiko. Arten kan når som helst etablere en permanent, reproduserende bestand i Norge, men vil trolig ikke gjøre noen som helst økologisk skade.</v>
          </cell>
          <cell r="DI1958">
            <v>0</v>
          </cell>
        </row>
        <row r="1959">
          <cell r="B1959" t="str">
            <v>Erythronium sibiricum</v>
          </cell>
          <cell r="C1959" t="str">
            <v>(Fosch. &amp; C.A.Mey.) Krylov</v>
          </cell>
          <cell r="E1959">
            <v>140874</v>
          </cell>
          <cell r="F1959">
            <v>170050</v>
          </cell>
          <cell r="G1959" t="str">
            <v>ExpertGroups/Karplanter/N</v>
          </cell>
          <cell r="H1959" t="str">
            <v>Karplanter</v>
          </cell>
          <cell r="I1959" t="str">
            <v>Karplanter</v>
          </cell>
          <cell r="J1959" t="str">
            <v>DoorKnocker</v>
          </cell>
          <cell r="K1959" t="str">
            <v>doRiskAssessment</v>
          </cell>
          <cell r="N1959">
            <v>1</v>
          </cell>
          <cell r="Q1959">
            <v>1</v>
          </cell>
          <cell r="T1959" t="str">
            <v>NK</v>
          </cell>
          <cell r="U1959">
            <v>1</v>
          </cell>
          <cell r="V1959" t="str">
            <v>1,1</v>
          </cell>
          <cell r="AA1959">
            <v>1970</v>
          </cell>
          <cell r="AB1959" t="str">
            <v>terrestrial</v>
          </cell>
          <cell r="AD1959" t="str">
            <v>unknown</v>
          </cell>
          <cell r="AE1959" t="str">
            <v>no</v>
          </cell>
          <cell r="AF1959" t="str">
            <v>unknown</v>
          </cell>
          <cell r="AG1959" t="str">
            <v>1990-tallet</v>
          </cell>
          <cell r="AH1959" t="str">
            <v>Oslo: Tøyen, Botanisk hage</v>
          </cell>
          <cell r="AI1959">
            <v>5</v>
          </cell>
          <cell r="AJ1959" t="str">
            <v>V</v>
          </cell>
          <cell r="AL1959">
            <v>1</v>
          </cell>
          <cell r="AM1959" t="str">
            <v>importDirect</v>
          </cell>
          <cell r="AQ1959">
            <v>0</v>
          </cell>
          <cell r="AS1959">
            <v>0</v>
          </cell>
          <cell r="AT1959">
            <v>0</v>
          </cell>
          <cell r="AU1959">
            <v>8</v>
          </cell>
          <cell r="AW1959" t="str">
            <v>Ingen kjent effekt</v>
          </cell>
          <cell r="AX1959" t="str">
            <v>Ingen kjent effekt</v>
          </cell>
          <cell r="BC1959" t="str">
            <v>Ingen kjent effekt</v>
          </cell>
          <cell r="BD1959" t="str">
            <v>Ingen kjent effekt</v>
          </cell>
          <cell r="BE1959" t="str">
            <v>no</v>
          </cell>
          <cell r="BF1959" t="str">
            <v>no</v>
          </cell>
          <cell r="BK1959" t="str">
            <v>temperate_nemoral:Asia</v>
          </cell>
          <cell r="BM1959" t="str">
            <v>temperate_nemoral:Europe,Asia</v>
          </cell>
          <cell r="BO1959">
            <v>1</v>
          </cell>
          <cell r="BP1959" t="str">
            <v>X</v>
          </cell>
          <cell r="BR1959" t="str">
            <v>RedListCategoryLevel</v>
          </cell>
          <cell r="BT1959">
            <v>1</v>
          </cell>
          <cell r="BW1959" t="str">
            <v>SpreadYearlyLiteratureData</v>
          </cell>
          <cell r="BX1959">
            <v>31</v>
          </cell>
          <cell r="BY1959">
            <v>1</v>
          </cell>
          <cell r="CB1959" t="str">
            <v>T42,T43</v>
          </cell>
          <cell r="CC1959">
            <v>1</v>
          </cell>
          <cell r="CH1959">
            <v>1</v>
          </cell>
          <cell r="CM1959">
            <v>1</v>
          </cell>
          <cell r="CQ1959">
            <v>1</v>
          </cell>
          <cell r="CU1959">
            <v>1</v>
          </cell>
          <cell r="CX1959">
            <v>0</v>
          </cell>
          <cell r="CY1959">
            <v>1</v>
          </cell>
          <cell r="DB1959">
            <v>0</v>
          </cell>
          <cell r="DC1959" t="str">
            <v>Sibirhundetann &lt;i&gt;Erythronium sibiricum&lt;/i&gt; er en flerårig laukplante fra Sør-Sibir, Sentral-Asia, Mongolia og Nordvest-Kina. Den formerer seg med frø som spres med maur. Den er etablert utafor sine dyrkningsarealer, men innenfor rammene for en botanisk hage (dvs. produksjonsareal), og kategoriseres her derfor som en dørstokk-art.</v>
          </cell>
          <cell r="DD1959" t="str">
            <v>Arten har vært dyrket i Botanisk hage i Oslo minst siden 1970-tallet og har vært i spredning (med maur) fra 1990-tallet i mange avdelinger, på plener og i bed, i hagen.</v>
          </cell>
          <cell r="DE1959" t="str">
            <v>Arten er innført som hageplante og har frøspredning med maur.</v>
          </cell>
          <cell r="DF1959" t="str">
            <v>Invasjonspotensialet er lite, med liten (til begrenset) median levetid (ikke funnet i naturen) og liten ekspansjonshastighet. Foreløpig er ikke arten kjent spredt utafor gjerdet til Botanisk hage i Oslo.</v>
          </cell>
          <cell r="DG1959" t="str">
            <v>Ingen kjent negativ økologisk effekt er knyttet til arten.</v>
          </cell>
          <cell r="DH1959" t="str">
            <v>Sibirhundetann vurderes til ingen kjent økologisk risiko. Arten har godt potensial for å etablere seg i norsk natur. Den er hardfør, i hvert fall i boreonemoral sone, og har god formeringsevne. Foreløpig er det ikke registrert forvilling utafor hagegjerdet.</v>
          </cell>
          <cell r="DI1959">
            <v>0</v>
          </cell>
        </row>
        <row r="1960">
          <cell r="B1960" t="str">
            <v>Lamium amplexicaule orientale</v>
          </cell>
          <cell r="C1960" t="str">
            <v>Pacz.</v>
          </cell>
          <cell r="D1960" t="str">
            <v>orienttvetann</v>
          </cell>
          <cell r="E1960">
            <v>134009</v>
          </cell>
          <cell r="F1960">
            <v>102311</v>
          </cell>
          <cell r="G1960" t="str">
            <v>ExpertGroups/Karplanter/N</v>
          </cell>
          <cell r="H1960" t="str">
            <v>Karplanter</v>
          </cell>
          <cell r="I1960" t="str">
            <v>Karplanter</v>
          </cell>
          <cell r="J1960" t="str">
            <v>DoorKnocker</v>
          </cell>
          <cell r="K1960" t="str">
            <v>doRiskAssessment</v>
          </cell>
          <cell r="N1960">
            <v>1</v>
          </cell>
          <cell r="Q1960">
            <v>1</v>
          </cell>
          <cell r="T1960" t="str">
            <v>NK</v>
          </cell>
          <cell r="U1960">
            <v>1</v>
          </cell>
          <cell r="V1960" t="str">
            <v>1,1</v>
          </cell>
          <cell r="X1960">
            <v>1</v>
          </cell>
          <cell r="Y1960">
            <v>1</v>
          </cell>
          <cell r="Z1960">
            <v>1</v>
          </cell>
          <cell r="AA1960">
            <v>1910</v>
          </cell>
          <cell r="AB1960" t="str">
            <v>terrestrial</v>
          </cell>
          <cell r="AD1960" t="str">
            <v>origin,unknown</v>
          </cell>
          <cell r="AE1960" t="str">
            <v>yes</v>
          </cell>
          <cell r="AF1960" t="str">
            <v>unknown</v>
          </cell>
          <cell r="AG1960">
            <v>1996</v>
          </cell>
          <cell r="AH1960" t="str">
            <v>AA Grimstad: Dømmesmoen gartneriskole</v>
          </cell>
          <cell r="AI1960">
            <v>1</v>
          </cell>
          <cell r="AJ1960" t="str">
            <v>V</v>
          </cell>
          <cell r="AN1960">
            <v>2</v>
          </cell>
          <cell r="AO1960" t="str">
            <v>introductionTransportpollution</v>
          </cell>
          <cell r="AQ1960">
            <v>0</v>
          </cell>
          <cell r="AS1960">
            <v>0</v>
          </cell>
          <cell r="AT1960">
            <v>0</v>
          </cell>
          <cell r="AU1960">
            <v>8</v>
          </cell>
          <cell r="AW1960" t="str">
            <v>Ingen kjent effekt</v>
          </cell>
          <cell r="AX1960" t="str">
            <v>Ingen kjent effekt</v>
          </cell>
          <cell r="BC1960" t="str">
            <v>Ingen kjent effekt</v>
          </cell>
          <cell r="BD1960" t="str">
            <v>Ingen kjent effekt</v>
          </cell>
          <cell r="BE1960" t="str">
            <v>no</v>
          </cell>
          <cell r="BF1960" t="str">
            <v>no</v>
          </cell>
          <cell r="BG1960" t="str">
            <v>V</v>
          </cell>
          <cell r="BK1960" t="str">
            <v>temperate_nemoral:Europe,Asia|temperate_dry:Europe,Asia|subtropic_mediterranean:Europe,Asia</v>
          </cell>
          <cell r="BM1960" t="str">
            <v>temperate_nemoral:Europe,Asia,Oceania,NorthAndCentralAmerica,SouthAmerica|temperate_dry:Europe,Asia,NorthAndCentralAmerica,SouthAmerica|subtropic_unspecified:Oceania,NorthAndCentralAmerica,SouthAmerica|subtropic_mediterranean:Europe,Asia,Africa|subtropic_dry:Asia|subtropic_caperegion:Africa|subtropic_highlands:SouthAmerica</v>
          </cell>
          <cell r="BO1960">
            <v>1</v>
          </cell>
          <cell r="BR1960" t="str">
            <v>RedListCategoryLevel</v>
          </cell>
          <cell r="BT1960">
            <v>1</v>
          </cell>
          <cell r="BW1960" t="str">
            <v>SpreadYearlyLiteratureData</v>
          </cell>
          <cell r="BX1960">
            <v>32</v>
          </cell>
          <cell r="BY1960">
            <v>1</v>
          </cell>
          <cell r="CB1960" t="str">
            <v>T44,T35</v>
          </cell>
          <cell r="CC1960">
            <v>1</v>
          </cell>
          <cell r="CH1960">
            <v>1</v>
          </cell>
          <cell r="CM1960">
            <v>1</v>
          </cell>
          <cell r="CQ1960">
            <v>1</v>
          </cell>
          <cell r="CU1960">
            <v>1</v>
          </cell>
          <cell r="CX1960">
            <v>0</v>
          </cell>
          <cell r="CY1960">
            <v>1</v>
          </cell>
          <cell r="DB1960">
            <v>0</v>
          </cell>
          <cell r="DC1960" t="str">
            <v>Orienttvetann &lt;em&gt;Lamium amplexicaule &lt;/em&gt;subsp. &lt;em&gt;orientale &lt;/em&gt;er en ettårig plante fra Sørøst-Europa (Balkan) og Vest-Asia. Den formerer seg med frø som trolig spres nokså passivt, men ofte som forurensning i korn. Den er funnet i åker og på skrotemark ved møller.</v>
          </cell>
          <cell r="DD1960" t="str">
            <v>&lt;p&gt;Orienttvetann er trolig noe for varmekrevende til å reprodusere regelmessig og danne bestand i Norge, men planten har forsøkt. Den ble funnet ved to møller i Te Skien: Bøle i 1910 og Oslo: Torshov i 1915 og 1916. Deretter var den vekk (eller ikke observert) inntil den ble funnet på Dømmesmoen gartnerskole i AA Grimstad i 1996, "på sandholdige jorder nær inngangen, ganske rikelig". Dette tyder sterkt på frøreproduksjon hos denne ettårige planten. Den har neppe noe stort potensial i Norge.&lt;/p&gt;</v>
          </cell>
          <cell r="DE1960" t="str">
            <v>Planten er kommet inn som forurensning med korn og enten med gartnerivarer eller såfrø. Ingen videre spredning er kjent.</v>
          </cell>
          <cell r="DF1960" t="str">
            <v>Invasjonspotensialet er lite (ørlite), med kort median levetid (ingen kjent forekomst i dag) og ingen ekspansjon.</v>
          </cell>
          <cell r="DG1960" t="str">
            <v>Ingen kjent negativ økologisk effekt er knyttet til planten.</v>
          </cell>
          <cell r="DH1960" t="str">
            <v>&lt;p&gt;Orienttvetann vurderes som dørstokkart og til ingen kjent økologisk risiko. Den har trolig reprodusert ett eller få år i Norge (frøreproduksjon), men dannet ikke noen mer langvarig bestand. Den kan være på nippet til å danne bestander, derfor dørstokk.&lt;br/&gt;&lt;/p&gt;</v>
          </cell>
          <cell r="DI1960">
            <v>0</v>
          </cell>
        </row>
        <row r="1961">
          <cell r="B1961" t="str">
            <v>Othocallis mischtschenkoana</v>
          </cell>
          <cell r="C1961" t="str">
            <v>(Grossh.) Speta</v>
          </cell>
          <cell r="E1961">
            <v>140873</v>
          </cell>
          <cell r="F1961">
            <v>170048</v>
          </cell>
          <cell r="G1961" t="str">
            <v>ExpertGroups/Karplanter/N</v>
          </cell>
          <cell r="H1961" t="str">
            <v>Karplanter</v>
          </cell>
          <cell r="I1961" t="str">
            <v>Karplanter</v>
          </cell>
          <cell r="J1961" t="str">
            <v>DoorKnocker</v>
          </cell>
          <cell r="K1961" t="str">
            <v>doRiskAssessment</v>
          </cell>
          <cell r="N1961">
            <v>1</v>
          </cell>
          <cell r="Q1961">
            <v>1</v>
          </cell>
          <cell r="T1961" t="str">
            <v>NK</v>
          </cell>
          <cell r="U1961">
            <v>1</v>
          </cell>
          <cell r="V1961" t="str">
            <v>1,1</v>
          </cell>
          <cell r="AA1961">
            <v>2017</v>
          </cell>
          <cell r="AB1961" t="str">
            <v>terrestrial</v>
          </cell>
          <cell r="AD1961" t="str">
            <v>unknown</v>
          </cell>
          <cell r="AE1961" t="str">
            <v>no</v>
          </cell>
          <cell r="AF1961" t="str">
            <v>unknown</v>
          </cell>
          <cell r="AI1961">
            <v>5</v>
          </cell>
          <cell r="AJ1961" t="str">
            <v>V</v>
          </cell>
          <cell r="AL1961">
            <v>1</v>
          </cell>
          <cell r="AM1961" t="str">
            <v>importDirect</v>
          </cell>
          <cell r="AQ1961">
            <v>0</v>
          </cell>
          <cell r="AS1961">
            <v>0</v>
          </cell>
          <cell r="AT1961">
            <v>0</v>
          </cell>
          <cell r="AU1961">
            <v>12</v>
          </cell>
          <cell r="AW1961" t="str">
            <v>Ingen kjent effekt</v>
          </cell>
          <cell r="AX1961" t="str">
            <v>Ingen kjent effekt</v>
          </cell>
          <cell r="BC1961" t="str">
            <v>Ingen kjent effekt</v>
          </cell>
          <cell r="BD1961" t="str">
            <v>Ingen kjent effekt</v>
          </cell>
          <cell r="BE1961" t="str">
            <v>no</v>
          </cell>
          <cell r="BF1961" t="str">
            <v>no</v>
          </cell>
          <cell r="BK1961" t="str">
            <v>temperate_nemoral:Europe,Asia</v>
          </cell>
          <cell r="BM1961" t="str">
            <v>temperate_nemoral:Europe,Asia</v>
          </cell>
          <cell r="BO1961">
            <v>1</v>
          </cell>
          <cell r="BR1961" t="str">
            <v>RedListCategoryLevel</v>
          </cell>
          <cell r="BT1961">
            <v>1</v>
          </cell>
          <cell r="BW1961" t="str">
            <v>SpreadYearlyLiteratureData</v>
          </cell>
          <cell r="BX1961">
            <v>39</v>
          </cell>
          <cell r="BY1961">
            <v>1</v>
          </cell>
          <cell r="CB1961" t="str">
            <v>T43-C-1,T42,T43</v>
          </cell>
          <cell r="CC1961">
            <v>1</v>
          </cell>
          <cell r="CH1961">
            <v>1</v>
          </cell>
          <cell r="CM1961">
            <v>1</v>
          </cell>
          <cell r="CQ1961">
            <v>1</v>
          </cell>
          <cell r="CU1961">
            <v>1</v>
          </cell>
          <cell r="CX1961">
            <v>0</v>
          </cell>
          <cell r="CY1961">
            <v>1</v>
          </cell>
          <cell r="DB1961">
            <v>0</v>
          </cell>
          <cell r="DC1961" t="str">
            <v>&amp;#39:Perserblåstjerne&amp;#39:&lt;i&gt; Othocallis mischtschenkoana &lt;/i&gt;er en nokså hardfør flerårig løkplante fra Kaukasus og Iran. Den har trolig effektiv frøreproduksjon og danner kloner lokalt ved deling av løker. Frøene sprer seg med maur over korte distanser.&lt;p&gt;&lt;/p&gt;</v>
          </cell>
          <cell r="DD1961" t="str">
            <v>Arten er såvidt vi vet kun etablert som &amp;#39:forvillet&amp;#39: i Botanisk hage i Oslo, observert i spredning på 2000-tallet og senere.</v>
          </cell>
          <cell r="DE1961" t="str">
            <v>&amp;#39:Perserblåstjerne&amp;#39: er innført som hagestaude i Botanisk hage i Oslo. Arten brukes sjelden i hager i Norge, men har potensial for å spre seg via frø og løker i hageutkast, og ved hjelp av egenspreding fra hager ved hjelp av frø (maurspredning).</v>
          </cell>
          <cell r="DF1961" t="str">
            <v>Invasjonspotensialet er lite på grunn av laveste skår både på median levetid i landet og ekspansjonshastighet.</v>
          </cell>
          <cell r="DG1961" t="str">
            <v>&amp;#39:Perserblåstjerne&amp;#39: har nok potensial for lett å naturaliseres i frisk, næringsrik grasmark og spesielt i noe åpen skog av lågurt-og delvis høgstaudetyper, akkurat som russeblåstjerne. Artens bladverket visner imidlertid ned i løpet av juni slik at arten ikke har noen signifikant fortrengningseffekt på stedegne arter sålenge den ikke opptrår i store mengder. Ingen negativ økologisk effekt er kjent.</v>
          </cell>
          <cell r="DH1961" t="str">
            <v>&amp;#39:Perserblåstjerne&amp;#39: har ingen kjent økologisk risiko. Den kategoriseres som en dørstokkart fordi det foreløpig bare er påvist reproduserende i Botanisk hage i Oslo (på "produksjonsareal").</v>
          </cell>
          <cell r="DI1961">
            <v>0</v>
          </cell>
        </row>
        <row r="1962">
          <cell r="B1962" t="str">
            <v>Brassica nigra</v>
          </cell>
          <cell r="C1962" t="str">
            <v>(L.) K.Koch</v>
          </cell>
          <cell r="D1962" t="str">
            <v>svartsennep</v>
          </cell>
          <cell r="E1962">
            <v>61077</v>
          </cell>
          <cell r="F1962">
            <v>101117</v>
          </cell>
          <cell r="G1962" t="str">
            <v>ExpertGroups/Karplanter/N</v>
          </cell>
          <cell r="H1962" t="str">
            <v>Karplanter</v>
          </cell>
          <cell r="I1962" t="str">
            <v>Karplanter</v>
          </cell>
          <cell r="J1962" t="str">
            <v>DoorKnocker</v>
          </cell>
          <cell r="K1962" t="str">
            <v>doRiskAssessment</v>
          </cell>
          <cell r="N1962">
            <v>1</v>
          </cell>
          <cell r="Q1962">
            <v>1</v>
          </cell>
          <cell r="T1962" t="str">
            <v>NK</v>
          </cell>
          <cell r="U1962">
            <v>1</v>
          </cell>
          <cell r="V1962" t="str">
            <v>1,1</v>
          </cell>
          <cell r="X1962">
            <v>1</v>
          </cell>
          <cell r="Y1962">
            <v>1</v>
          </cell>
          <cell r="Z1962">
            <v>1</v>
          </cell>
          <cell r="AA1962" t="str">
            <v>1800-1849</v>
          </cell>
          <cell r="AB1962" t="str">
            <v>terrestrial</v>
          </cell>
          <cell r="AD1962" t="str">
            <v>origin</v>
          </cell>
          <cell r="AE1962" t="str">
            <v>yes</v>
          </cell>
          <cell r="AF1962" t="str">
            <v>unknown</v>
          </cell>
          <cell r="AG1962" t="str">
            <v>1800-1849</v>
          </cell>
          <cell r="AH1962" t="str">
            <v>Oslo: Akershus festning</v>
          </cell>
          <cell r="AI1962">
            <v>1</v>
          </cell>
          <cell r="AJ1962" t="str">
            <v>V</v>
          </cell>
          <cell r="AL1962">
            <v>2</v>
          </cell>
          <cell r="AM1962" t="str">
            <v>importDirect</v>
          </cell>
          <cell r="AN1962">
            <v>3</v>
          </cell>
          <cell r="AO1962" t="str">
            <v>introductionEscaped,introductionStowaway,introductionTransportpollution</v>
          </cell>
          <cell r="AQ1962">
            <v>0</v>
          </cell>
          <cell r="AS1962">
            <v>0</v>
          </cell>
          <cell r="AT1962">
            <v>0</v>
          </cell>
          <cell r="AU1962">
            <v>8</v>
          </cell>
          <cell r="AW1962" t="str">
            <v>Ingen kjent effekt</v>
          </cell>
          <cell r="AX1962" t="str">
            <v>Ingen kjent effekt</v>
          </cell>
          <cell r="BC1962" t="str">
            <v>Ingen kjent effekt</v>
          </cell>
          <cell r="BD1962" t="str">
            <v>Ingen kjent effekt</v>
          </cell>
          <cell r="BE1962" t="str">
            <v>no</v>
          </cell>
          <cell r="BF1962" t="str">
            <v>no</v>
          </cell>
          <cell r="BG1962" t="str">
            <v>V</v>
          </cell>
          <cell r="BK1962" t="str">
            <v>temperate_nemoral:Europe|temperate_dry:Europe,Asia|subtropic_mediterranean:Europe,Asia</v>
          </cell>
          <cell r="BM1962" t="str">
            <v>temperate_nemoral:Europe,NorthAndCentralAmerica,SouthAmerica|temperate_dry:Europe,Asia|subtropic_unspecified:NorthAndCentralAmerica,SouthAmerica|subtropic_mediterranean:Europe,Asia,Oceania|subtropic_highlands:Africa,SouthAmerica</v>
          </cell>
          <cell r="BO1962">
            <v>1</v>
          </cell>
          <cell r="BR1962" t="str">
            <v>RedListCategoryLevel</v>
          </cell>
          <cell r="BT1962">
            <v>1</v>
          </cell>
          <cell r="BW1962" t="str">
            <v>SpreadYearlyLiteratureData</v>
          </cell>
          <cell r="BX1962">
            <v>32</v>
          </cell>
          <cell r="BY1962">
            <v>1</v>
          </cell>
          <cell r="CB1962" t="str">
            <v>T35,T37,T39,T40</v>
          </cell>
          <cell r="CC1962">
            <v>1</v>
          </cell>
          <cell r="CH1962">
            <v>1</v>
          </cell>
          <cell r="CM1962">
            <v>1</v>
          </cell>
          <cell r="CQ1962">
            <v>1</v>
          </cell>
          <cell r="CU1962">
            <v>1</v>
          </cell>
          <cell r="CX1962">
            <v>0</v>
          </cell>
          <cell r="CY1962">
            <v>1</v>
          </cell>
          <cell r="DB1962">
            <v>0</v>
          </cell>
          <cell r="DC1962" t="str">
            <v>Svartsennep &lt;em&gt;Brassica nigra &lt;/em&gt;er en ettårig, europeisk og vestasiatisk art med frøformering.</v>
          </cell>
          <cell r="DD1962" t="str">
            <v>&lt;p&gt;Svartsennep er varmekrevende og helt på grensa til å reprodusere i Norge (spesielt i Oslo). Den kom inn tidlig med ballast, trolig fra 1820-tallet eller tidligere da ballast ble dumpet i sjøen, og første funn og etablering skjedde på vollene rundt Akershus festning i Oslo. Her holdt den seg minst til 1970-årene, men gikk siden ut. Alle norske forekomster fram til 1912 kan spores tilbake til ballast, og ingen senere. Fra 1915 kom den inn ved møller (først ved Torshovmølla i Oslo) og på plasser der korn ble omlastet eller der mølleavfall ble brukt til kraftf&amp;#244:r (hønsegårder) og gjødsel. De aller fleste funn fram til 1980-tallet har bakgrunn i møller/korn, noen få i generell transport. Etter nedgang i møllene og asfaltering/opprydding i havnene og rundt siloene, er arten praktisk talt forsvunnet i Norge. Den har tross alt et lite potensial for å etablere permanent bestand.&lt;/p&gt;</v>
          </cell>
          <cell r="DE1962" t="str">
            <v>Arten er innført med ballastjord og som forurensning med korn, i svært ny tid kanskje også spredt fra dyrkning som krydderplante.</v>
          </cell>
          <cell r="DF1962" t="str">
            <v>Invasjonspotensialet er lite, med minste skår på både median levetid og ekspansjonshastighet.</v>
          </cell>
          <cell r="DG1962" t="str">
            <v>Ingen kjent negativ økologisk effekt er knyttet til arten.</v>
          </cell>
          <cell r="DH1962" t="str">
            <v>&lt;p&gt;Svartsennep kategoriseres som en dørstokkart og vurderes til ingen kjent økologisk risiko.&lt;/p&gt;</v>
          </cell>
          <cell r="DI1962">
            <v>1</v>
          </cell>
        </row>
        <row r="1963">
          <cell r="B1963" t="str">
            <v>Calocedrus decurrens</v>
          </cell>
          <cell r="C1963" t="str">
            <v>(Torr.) Florin</v>
          </cell>
          <cell r="E1963">
            <v>141286</v>
          </cell>
          <cell r="F1963">
            <v>170390</v>
          </cell>
          <cell r="G1963" t="str">
            <v>ExpertGroups/Karplanter/N</v>
          </cell>
          <cell r="H1963" t="str">
            <v>Karplanter</v>
          </cell>
          <cell r="I1963" t="str">
            <v>Karplanter</v>
          </cell>
          <cell r="J1963" t="str">
            <v>DoorKnocker</v>
          </cell>
          <cell r="K1963" t="str">
            <v>doRiskAssessment</v>
          </cell>
          <cell r="N1963">
            <v>1</v>
          </cell>
          <cell r="Q1963">
            <v>1</v>
          </cell>
          <cell r="T1963" t="str">
            <v>NK</v>
          </cell>
          <cell r="U1963">
            <v>1</v>
          </cell>
          <cell r="V1963" t="str">
            <v>1,1</v>
          </cell>
          <cell r="AA1963" t="str">
            <v>før 2017</v>
          </cell>
          <cell r="AB1963" t="str">
            <v>terrestrial</v>
          </cell>
          <cell r="AD1963" t="str">
            <v>unknown</v>
          </cell>
          <cell r="AE1963" t="str">
            <v>no</v>
          </cell>
          <cell r="AF1963" t="str">
            <v>unknown</v>
          </cell>
          <cell r="AI1963">
            <v>30</v>
          </cell>
          <cell r="AJ1963" t="str">
            <v>V</v>
          </cell>
          <cell r="AL1963">
            <v>2</v>
          </cell>
          <cell r="AM1963" t="str">
            <v>importDirect</v>
          </cell>
          <cell r="AQ1963">
            <v>0</v>
          </cell>
          <cell r="AS1963">
            <v>0</v>
          </cell>
          <cell r="AT1963">
            <v>0</v>
          </cell>
          <cell r="AU1963">
            <v>4</v>
          </cell>
          <cell r="AW1963" t="str">
            <v>Ingen kjent effekt</v>
          </cell>
          <cell r="AX1963" t="str">
            <v>Ingen kjent effekt</v>
          </cell>
          <cell r="BC1963" t="str">
            <v>Ingen kjent effekt</v>
          </cell>
          <cell r="BD1963" t="str">
            <v>Ingen kjent effekt</v>
          </cell>
          <cell r="BE1963" t="str">
            <v>no</v>
          </cell>
          <cell r="BF1963" t="str">
            <v>no</v>
          </cell>
          <cell r="BG1963" t="str">
            <v>V</v>
          </cell>
          <cell r="BK1963" t="str">
            <v>temperate_nemoral:NorthAndCentralAmerica|subtropic_mediterranean:NorthAndCentralAmerica</v>
          </cell>
          <cell r="BM1963" t="str">
            <v>temperate_nemoral:Europe,NorthAndCentralAmerica|subtropic_mediterranean:Europe,Oceania,NorthAndCentralAmerica</v>
          </cell>
          <cell r="BO1963">
            <v>1</v>
          </cell>
          <cell r="BR1963" t="str">
            <v>RedListCategoryLevel</v>
          </cell>
          <cell r="BT1963">
            <v>1</v>
          </cell>
          <cell r="BW1963" t="str">
            <v>SpreadYearlyLiteratureData</v>
          </cell>
          <cell r="BX1963">
            <v>23</v>
          </cell>
          <cell r="BY1963">
            <v>1</v>
          </cell>
          <cell r="CB1963" t="str">
            <v>T43</v>
          </cell>
          <cell r="CC1963">
            <v>1</v>
          </cell>
          <cell r="CH1963">
            <v>1</v>
          </cell>
          <cell r="CM1963">
            <v>1</v>
          </cell>
          <cell r="CQ1963">
            <v>1</v>
          </cell>
          <cell r="CU1963">
            <v>1</v>
          </cell>
          <cell r="CX1963">
            <v>0</v>
          </cell>
          <cell r="CY1963">
            <v>1</v>
          </cell>
          <cell r="DB1963">
            <v>0</v>
          </cell>
          <cell r="DC1963" t="str">
            <v>Bartre-arten &lt;i&gt;Calocedrus decurrens&lt;/i&gt; (bedre kjent som &lt;i&gt;Libocedrus decurrens&lt;/i&gt;), den amerikanske &amp;#39:Incense cedar&amp;#39:, er et potensielt meget stort tre, 40-60 m høgt og med stammediameter opp til 3 m, og er et innslag fra nordlig nemorale barskoger i Oregon sør til fjell-barskoger i sørlige California, vestre Nevada og nordvestligste Mexico, mest i tørre og meget sommervarme områder. Det formerer seg med frø, og frøene er vindspredte.</v>
          </cell>
          <cell r="DD1963" t="str">
            <v>Arten er inntil nå bare kjent fra hager i Norge. Vi kjenner til planten fra Oslo og ved NMBU i Ak Ås, på begge stedene med til dels store mengder frøplanter etter at trærne er blitt store nok til å reprodusere effektivt (P.A. Pedersen, pers. medd.).</v>
          </cell>
          <cell r="DE1963" t="str">
            <v>Arten er innført som hageplante, med potensiell spredning ut i naturen med vindspredte frø.</v>
          </cell>
          <cell r="DF1963" t="str">
            <v>Invasjonspotensialet er lite, med minste skår på både median levetid og ekspansjonshastighet. Arten er ennå ikke kjent i norsk natur og sjelden dyrket.</v>
          </cell>
          <cell r="DG1963" t="str">
            <v>Ingen kjent eller antatt negativ økologisk effekt er knyttet til arten.</v>
          </cell>
          <cell r="DH1963" t="str">
            <v>&amp;#39:Incense cedar&amp;#39: &lt;i&gt;Calocedrus decurrens &lt;/i&gt;kategoriseres som en dørstokkart og vurderes til ingen kjent økologisk risiko. Arten antas å kunne spre seg ut i norsk natur, vokse opp til reproduktive individer, og reprodusere og danne bestand, men det vil trolig ta mye mer enn 50 år for de plantene i hager som vi kjenner til. Denne arten er ikke noen umiddelbar trussel mot norsk natur.</v>
          </cell>
          <cell r="DI1963">
            <v>0</v>
          </cell>
        </row>
        <row r="1964">
          <cell r="B1964" t="str">
            <v>Acer tegmentosum</v>
          </cell>
          <cell r="C1964" t="str">
            <v>Maxim.</v>
          </cell>
          <cell r="E1964">
            <v>141279</v>
          </cell>
          <cell r="F1964">
            <v>170388</v>
          </cell>
          <cell r="G1964" t="str">
            <v>ExpertGroups/Karplanter/N</v>
          </cell>
          <cell r="H1964" t="str">
            <v>Karplanter</v>
          </cell>
          <cell r="I1964" t="str">
            <v>Karplanter</v>
          </cell>
          <cell r="J1964" t="str">
            <v>DoorKnocker</v>
          </cell>
          <cell r="K1964" t="str">
            <v>doRiskAssessment</v>
          </cell>
          <cell r="N1964">
            <v>1</v>
          </cell>
          <cell r="Q1964">
            <v>1</v>
          </cell>
          <cell r="T1964" t="str">
            <v>NK</v>
          </cell>
          <cell r="U1964">
            <v>1</v>
          </cell>
          <cell r="V1964" t="str">
            <v>1,1</v>
          </cell>
          <cell r="AA1964">
            <v>2017</v>
          </cell>
          <cell r="AB1964" t="str">
            <v>terrestrial</v>
          </cell>
          <cell r="AD1964" t="str">
            <v>unknown</v>
          </cell>
          <cell r="AE1964" t="str">
            <v>no</v>
          </cell>
          <cell r="AF1964" t="str">
            <v>unknown</v>
          </cell>
          <cell r="AI1964">
            <v>30</v>
          </cell>
          <cell r="AJ1964" t="str">
            <v>V</v>
          </cell>
          <cell r="AL1964">
            <v>1</v>
          </cell>
          <cell r="AM1964" t="str">
            <v>importDirect</v>
          </cell>
          <cell r="AQ1964">
            <v>0</v>
          </cell>
          <cell r="AS1964">
            <v>0</v>
          </cell>
          <cell r="AT1964">
            <v>0</v>
          </cell>
          <cell r="AU1964">
            <v>8</v>
          </cell>
          <cell r="AW1964" t="str">
            <v>Ingen kjent effekt</v>
          </cell>
          <cell r="AX1964" t="str">
            <v>Ingen kjent effekt</v>
          </cell>
          <cell r="BC1964" t="str">
            <v>Ingen kjent effekt</v>
          </cell>
          <cell r="BD1964" t="str">
            <v>Ingen kjent effekt</v>
          </cell>
          <cell r="BE1964" t="str">
            <v>no</v>
          </cell>
          <cell r="BF1964" t="str">
            <v>no</v>
          </cell>
          <cell r="BG1964" t="str">
            <v>V</v>
          </cell>
          <cell r="BK1964" t="str">
            <v>temperate_nemoral:Asia</v>
          </cell>
          <cell r="BM1964" t="str">
            <v>temperate_nemoral:Asia</v>
          </cell>
          <cell r="BO1964">
            <v>1</v>
          </cell>
          <cell r="BR1964" t="str">
            <v>RedListCategoryLevel</v>
          </cell>
          <cell r="BT1964">
            <v>1</v>
          </cell>
          <cell r="BW1964" t="str">
            <v>SpreadYearlyLiteratureData</v>
          </cell>
          <cell r="BX1964">
            <v>32</v>
          </cell>
          <cell r="BY1964">
            <v>1</v>
          </cell>
          <cell r="CC1964">
            <v>1</v>
          </cell>
          <cell r="CH1964">
            <v>1</v>
          </cell>
          <cell r="CM1964">
            <v>1</v>
          </cell>
          <cell r="CQ1964">
            <v>1</v>
          </cell>
          <cell r="CU1964">
            <v>1</v>
          </cell>
          <cell r="CX1964">
            <v>0</v>
          </cell>
          <cell r="CY1964">
            <v>1</v>
          </cell>
          <cell r="DB1964">
            <v>0</v>
          </cell>
          <cell r="DC1964" t="str">
            <v>Lønne-arten &lt;i&gt;Acer tegmentosum&lt;/i&gt; er et middels stort tre fra Øst-Asia: Nordøst-Kina, Korea og sørligste Russisk fjerne østen. Det formerer seg med frø, og fruktene er vindspredte. Arten dyrkes en svært sjelden gang i Norge, av oss bare sett i Botanisk hage på Tøyen i Oslo og i forsøksfelt ved NMBU i Ak Ås, med frøplanter observert i Ås. Arten er attraktiv som prydtre med en meget dekorativ greinbark, spesielt på vinteren, pene blad og store blomster- og fruktklaser. Den er en asiatisk parallell til den mer velkjente &lt;i&gt;Acer pensylvanicum&lt;/i&gt; i østre Nord-Amerika, en rimelig hardfør art som vi ikke har sett mye plantet i Norge, og heller ikke har observert frøformering hos.</v>
          </cell>
          <cell r="DD1964" t="str">
            <v>Arten er sett plantet i hvert fall to steder etter 2000, i Botanisk hage i Oslo og i Ak Ås, og ved NMBU på Ås funnet med frøplanter under trærne (P.A. Pedersen, pers. medd.). Arten kan dermed formere seg i Norge og kan spre seg utafor hager.</v>
          </cell>
          <cell r="DE1964" t="str">
            <v>Arten er innført hageplante og med potensiell spredning med vindspredte frukter.</v>
          </cell>
          <cell r="DF1964" t="str">
            <v>Arten har lite invasjonspotensial, om noe.</v>
          </cell>
          <cell r="DG1964" t="str">
            <v>Det er ingen kjent eller antatt negativ økologisk effekt knyttet til arten, i hvert fall ikke de første 50 år.</v>
          </cell>
          <cell r="DH1964" t="str">
            <v>&lt;i&gt;Acer tegmentosum&lt;/i&gt; vurderes som en dørstokkart. Den kan etablere seg i norsk natur, men det vil ta mye tid fordi den vokser nokså langsomt, kommer i reproduksjon først etter flere tiår, og fordi fruktene trenger tid (kanskje to eller flere generasjoner) på å komme seg ut av produksjonsarealer og starte prosessen i naturen. Arten er ikke spesielt kravfull eller knyttet til spesielle naturtyper, der den kommer fra. Den vurderes til ingen kjent økologisk risiko.</v>
          </cell>
          <cell r="DI1964">
            <v>0</v>
          </cell>
        </row>
        <row r="1965">
          <cell r="B1965" t="str">
            <v>Acer pseudosieboldianum</v>
          </cell>
          <cell r="C1965" t="str">
            <v>(Pax) Kom.</v>
          </cell>
          <cell r="E1965">
            <v>141278</v>
          </cell>
          <cell r="F1965">
            <v>170387</v>
          </cell>
          <cell r="G1965" t="str">
            <v>ExpertGroups/Karplanter/N</v>
          </cell>
          <cell r="H1965" t="str">
            <v>Karplanter</v>
          </cell>
          <cell r="I1965" t="str">
            <v>Karplanter</v>
          </cell>
          <cell r="J1965" t="str">
            <v>DoorKnocker</v>
          </cell>
          <cell r="K1965" t="str">
            <v>doRiskAssessment</v>
          </cell>
          <cell r="N1965">
            <v>1</v>
          </cell>
          <cell r="Q1965">
            <v>1</v>
          </cell>
          <cell r="T1965" t="str">
            <v>NK</v>
          </cell>
          <cell r="U1965">
            <v>1</v>
          </cell>
          <cell r="V1965" t="str">
            <v>1,1</v>
          </cell>
          <cell r="AA1965">
            <v>2017</v>
          </cell>
          <cell r="AB1965" t="str">
            <v>terrestrial</v>
          </cell>
          <cell r="AD1965" t="str">
            <v>unknown</v>
          </cell>
          <cell r="AE1965" t="str">
            <v>no</v>
          </cell>
          <cell r="AF1965" t="str">
            <v>unknown</v>
          </cell>
          <cell r="AI1965">
            <v>15</v>
          </cell>
          <cell r="AJ1965" t="str">
            <v>V</v>
          </cell>
          <cell r="AL1965">
            <v>1</v>
          </cell>
          <cell r="AM1965" t="str">
            <v>importDirect</v>
          </cell>
          <cell r="AQ1965">
            <v>0</v>
          </cell>
          <cell r="AS1965">
            <v>0</v>
          </cell>
          <cell r="AT1965">
            <v>0</v>
          </cell>
          <cell r="AU1965">
            <v>12</v>
          </cell>
          <cell r="AW1965" t="str">
            <v>Ingen kjent effekt</v>
          </cell>
          <cell r="AX1965" t="str">
            <v>Ingen kjent effekt</v>
          </cell>
          <cell r="BC1965" t="str">
            <v>Ingen kjent effekt</v>
          </cell>
          <cell r="BD1965" t="str">
            <v>Ingen kjent effekt</v>
          </cell>
          <cell r="BE1965" t="str">
            <v>no</v>
          </cell>
          <cell r="BF1965" t="str">
            <v>no</v>
          </cell>
          <cell r="BG1965" t="str">
            <v>V</v>
          </cell>
          <cell r="BK1965" t="str">
            <v>temperate_nemoral:Asia</v>
          </cell>
          <cell r="BM1965" t="str">
            <v>temperate_nemoral:Asia</v>
          </cell>
          <cell r="BO1965">
            <v>1</v>
          </cell>
          <cell r="BR1965" t="str">
            <v>RedListCategoryLevel</v>
          </cell>
          <cell r="BT1965">
            <v>1</v>
          </cell>
          <cell r="BW1965" t="str">
            <v>SpreadYearlyLiteratureData</v>
          </cell>
          <cell r="BX1965">
            <v>39</v>
          </cell>
          <cell r="BY1965">
            <v>1</v>
          </cell>
          <cell r="CC1965">
            <v>1</v>
          </cell>
          <cell r="CH1965">
            <v>1</v>
          </cell>
          <cell r="CM1965">
            <v>1</v>
          </cell>
          <cell r="CQ1965">
            <v>1</v>
          </cell>
          <cell r="CU1965">
            <v>1</v>
          </cell>
          <cell r="CX1965">
            <v>0</v>
          </cell>
          <cell r="CY1965">
            <v>1</v>
          </cell>
          <cell r="DB1965">
            <v>0</v>
          </cell>
          <cell r="DC1965" t="str">
            <v>Lønne-arten &lt;i&gt;Acer pseudosieboldianum&lt;/i&gt; er et lite, sirlig tre fra Nordøst-Kina, Korea og sørligste Russisk fjerne østen. Det dyrkes som prydtre, i hvert fall i Ak Ås (NMBU) og Frogn. Arten frøformerer seg ved vindspredte frukter, men spredningsdistansen er trolig ikke svært lang. Den hører til en artsgruppe med bl.a. &lt;i&gt;A. japonicum&lt;/i&gt;, &lt;i&gt;A. palmatum&lt;/i&gt; og &lt;i&gt;A. sieboldianum&lt;/i&gt;, alle sammen små østasiatiske trær som blir meget vakre i hager.</v>
          </cell>
          <cell r="DD1965" t="str">
            <v>Arten er unnet med frøplanter på produksjonsareal (hager) i Ak Ås og Frogn (rapport fra P.A. Pedersen 2017, også observert av R. Elven m.fl.).</v>
          </cell>
          <cell r="DE1965" t="str">
            <v>Arten er innført som hageplante. Det kan potensielt spre seg ut fra hager med vindspredte frukter.</v>
          </cell>
          <cell r="DF1965" t="str">
            <v>Invasjonspotensialet er lite, et resultat av laveste skår både på median levetid og på ekspansjonshastighet.</v>
          </cell>
          <cell r="DG1965" t="str">
            <v>Det er ingen kjent eller antatt negativ økologisk effekt knyttet til arten.</v>
          </cell>
          <cell r="DH1965" t="str">
            <v>&lt;i&gt;Acer pseudosieboldianum&lt;/i&gt; vurderes til ingen kjent økologisk risiko. Den er ikke funnet reproduserende utafor produksjonsarealer og kategoriseres derfor som en dørstokkart.</v>
          </cell>
          <cell r="DI1965">
            <v>0</v>
          </cell>
        </row>
        <row r="1966">
          <cell r="B1966" t="str">
            <v>Allium siculum</v>
          </cell>
          <cell r="C1966" t="str">
            <v>Ucria</v>
          </cell>
          <cell r="E1966">
            <v>141039</v>
          </cell>
          <cell r="F1966">
            <v>170190</v>
          </cell>
          <cell r="G1966" t="str">
            <v>ExpertGroups/Karplanter/N</v>
          </cell>
          <cell r="H1966" t="str">
            <v>Karplanter</v>
          </cell>
          <cell r="I1966" t="str">
            <v>Karplanter</v>
          </cell>
          <cell r="J1966" t="str">
            <v>DoorKnocker</v>
          </cell>
          <cell r="K1966" t="str">
            <v>doRiskAssessment</v>
          </cell>
          <cell r="N1966">
            <v>1</v>
          </cell>
          <cell r="Q1966">
            <v>1</v>
          </cell>
          <cell r="T1966" t="str">
            <v>NK</v>
          </cell>
          <cell r="U1966">
            <v>1</v>
          </cell>
          <cell r="V1966" t="str">
            <v>1,1</v>
          </cell>
          <cell r="AA1966">
            <v>2009</v>
          </cell>
          <cell r="AB1966" t="str">
            <v>terrestrial</v>
          </cell>
          <cell r="AD1966" t="str">
            <v>unknown</v>
          </cell>
          <cell r="AE1966" t="str">
            <v>no</v>
          </cell>
          <cell r="AF1966" t="str">
            <v>unknown</v>
          </cell>
          <cell r="AI1966">
            <v>5</v>
          </cell>
          <cell r="AJ1966" t="str">
            <v>V</v>
          </cell>
          <cell r="AL1966">
            <v>1</v>
          </cell>
          <cell r="AM1966" t="str">
            <v>importDirect</v>
          </cell>
          <cell r="AN1966">
            <v>1</v>
          </cell>
          <cell r="AO1966" t="str">
            <v>introductionEscaped</v>
          </cell>
          <cell r="AQ1966">
            <v>0</v>
          </cell>
          <cell r="AS1966">
            <v>0</v>
          </cell>
          <cell r="AT1966">
            <v>0</v>
          </cell>
          <cell r="AU1966">
            <v>8</v>
          </cell>
          <cell r="AW1966" t="str">
            <v>Ingen kjent effekt</v>
          </cell>
          <cell r="AX1966" t="str">
            <v>Ingen kjent effekt</v>
          </cell>
          <cell r="BC1966" t="str">
            <v>Ingen kjent effekt</v>
          </cell>
          <cell r="BD1966" t="str">
            <v>Ingen kjent effekt</v>
          </cell>
          <cell r="BE1966" t="str">
            <v>no</v>
          </cell>
          <cell r="BF1966" t="str">
            <v>no</v>
          </cell>
          <cell r="BG1966" t="str">
            <v>V</v>
          </cell>
          <cell r="BK1966" t="str">
            <v>subtropic_mediterranean:Europe,Asia</v>
          </cell>
          <cell r="BM1966" t="str">
            <v>temperate_nemoral:Europe|subtropic_mediterranean:Europe,Asia</v>
          </cell>
          <cell r="BO1966">
            <v>1</v>
          </cell>
          <cell r="BR1966" t="str">
            <v>RedListCategoryLevel</v>
          </cell>
          <cell r="BT1966">
            <v>1</v>
          </cell>
          <cell r="BW1966" t="str">
            <v>SpreadYearlyLiteratureData</v>
          </cell>
          <cell r="BX1966">
            <v>32</v>
          </cell>
          <cell r="BY1966">
            <v>1</v>
          </cell>
          <cell r="CB1966" t="str">
            <v>T43</v>
          </cell>
          <cell r="CC1966">
            <v>1</v>
          </cell>
          <cell r="CH1966">
            <v>1</v>
          </cell>
          <cell r="CM1966">
            <v>1</v>
          </cell>
          <cell r="CQ1966">
            <v>1</v>
          </cell>
          <cell r="CU1966">
            <v>1</v>
          </cell>
          <cell r="CX1966">
            <v>0</v>
          </cell>
          <cell r="CY1966">
            <v>1</v>
          </cell>
          <cell r="DB1966">
            <v>0</v>
          </cell>
          <cell r="DC1966" t="str">
            <v>Lauk-arten &lt;i&gt;Allium siculum&lt;/i&gt; (eller &lt;i&gt;Nectaroscordum siculum&lt;/i&gt;) er i hovedsak nord-mediterran, men er i dyrkning som sær prydplante nordover i Europa. Den har frøformering, og frøsetting og spiring fra frø er observert i Norge, men foreløpig ikke utafor hagegjerde. Den er dermed formelt sett en dørstokkart.</v>
          </cell>
          <cell r="DD1966" t="str">
            <v>Arten er funnet frøforvillet i en hage i Øf Råde: Strømnes 2009 (vært i plenen i 3-4 år). Innsamlet herbariemateriale er kontrollert med hensyn på identitet, men utilgjengelig i behandlingsprosessen ved herbariet i Oslo.</v>
          </cell>
          <cell r="DE1966" t="str">
            <v>Arten er innført som hageplante og med mulig viderespredning med frø.</v>
          </cell>
          <cell r="DF1966" t="str">
            <v>Invasjonspotensialet er lite: både median levetid og ekspansjonshastighet ligger på laveste nivå.</v>
          </cell>
          <cell r="DG1966" t="str">
            <v>Ingen kjent negativ økologisk effekt er knyttet til arten.</v>
          </cell>
          <cell r="DH1966" t="str">
            <v>&lt;i&gt;Allium siculum&lt;/i&gt; vurderes til ingen kjent risiko i norsk natur.</v>
          </cell>
          <cell r="DI1966">
            <v>0</v>
          </cell>
        </row>
        <row r="1967">
          <cell r="B1967" t="str">
            <v>Calendula officinalis</v>
          </cell>
          <cell r="C1967" t="str">
            <v>L.</v>
          </cell>
          <cell r="D1967" t="str">
            <v>ringblom</v>
          </cell>
          <cell r="E1967">
            <v>60421</v>
          </cell>
          <cell r="F1967">
            <v>100461</v>
          </cell>
          <cell r="G1967" t="str">
            <v>ExpertGroups/Karplanter/N</v>
          </cell>
          <cell r="H1967" t="str">
            <v>Karplanter</v>
          </cell>
          <cell r="I1967" t="str">
            <v>Karplanter</v>
          </cell>
          <cell r="J1967" t="str">
            <v>DoorKnocker</v>
          </cell>
          <cell r="K1967" t="str">
            <v>doRiskAssessment</v>
          </cell>
          <cell r="N1967">
            <v>1</v>
          </cell>
          <cell r="Q1967">
            <v>1</v>
          </cell>
          <cell r="T1967" t="str">
            <v>NK</v>
          </cell>
          <cell r="U1967">
            <v>1</v>
          </cell>
          <cell r="V1967" t="str">
            <v>1,1</v>
          </cell>
          <cell r="X1967">
            <v>1</v>
          </cell>
          <cell r="Y1967">
            <v>1</v>
          </cell>
          <cell r="Z1967">
            <v>1</v>
          </cell>
          <cell r="AA1967">
            <v>1883</v>
          </cell>
          <cell r="AB1967" t="str">
            <v>terrestrial</v>
          </cell>
          <cell r="AD1967" t="str">
            <v>origin,unknown</v>
          </cell>
          <cell r="AE1967" t="str">
            <v>yes</v>
          </cell>
          <cell r="AF1967" t="str">
            <v>unknown</v>
          </cell>
          <cell r="AI1967">
            <v>1</v>
          </cell>
          <cell r="AJ1967" t="str">
            <v>V</v>
          </cell>
          <cell r="AL1967">
            <v>1</v>
          </cell>
          <cell r="AM1967" t="str">
            <v>importDirect</v>
          </cell>
          <cell r="AN1967">
            <v>3</v>
          </cell>
          <cell r="AO1967" t="str">
            <v>introductionEscaped,introductionTransportpollution,introductionStowaway</v>
          </cell>
          <cell r="AQ1967">
            <v>0</v>
          </cell>
          <cell r="AS1967">
            <v>0</v>
          </cell>
          <cell r="AT1967">
            <v>0</v>
          </cell>
          <cell r="AU1967">
            <v>4</v>
          </cell>
          <cell r="AW1967" t="str">
            <v>Ingen kjent effekt</v>
          </cell>
          <cell r="AX1967" t="str">
            <v>Ingen kjent effekt</v>
          </cell>
          <cell r="BC1967" t="str">
            <v>Ingen kjent effekt</v>
          </cell>
          <cell r="BD1967" t="str">
            <v>Ingen kjent effekt</v>
          </cell>
          <cell r="BE1967" t="str">
            <v>no</v>
          </cell>
          <cell r="BF1967" t="str">
            <v>yes</v>
          </cell>
          <cell r="BG1967" t="str">
            <v>V</v>
          </cell>
          <cell r="BK1967" t="str">
            <v>subtropic_mediterranean:Europe,Asia,Africa</v>
          </cell>
          <cell r="BM1967" t="str">
            <v>temperate_nemoral:Europe,Asia,Oceania,NorthAndCentralAmerica,SouthAmerica|temperate_dry:Asia|subtropic_unspecified:NorthAndCentralAmerica,SouthAmerica|subtropic_mediterranean:Europe,Asia,Africa,Oceania|subtropic_highlands:SouthAmerica</v>
          </cell>
          <cell r="BO1967">
            <v>1</v>
          </cell>
          <cell r="BR1967" t="str">
            <v>RedListCategoryLevel</v>
          </cell>
          <cell r="BT1967">
            <v>1</v>
          </cell>
          <cell r="BW1967" t="str">
            <v>SpreadYearlyLiteratureData</v>
          </cell>
          <cell r="BX1967">
            <v>23</v>
          </cell>
          <cell r="BY1967">
            <v>1</v>
          </cell>
          <cell r="CB1967" t="str">
            <v>T6,T24,T29,T35,T37,T39</v>
          </cell>
          <cell r="CC1967">
            <v>1</v>
          </cell>
          <cell r="CH1967">
            <v>1</v>
          </cell>
          <cell r="CM1967">
            <v>1</v>
          </cell>
          <cell r="CQ1967">
            <v>1</v>
          </cell>
          <cell r="CU1967">
            <v>1</v>
          </cell>
          <cell r="CX1967">
            <v>0</v>
          </cell>
          <cell r="CY1967">
            <v>1</v>
          </cell>
          <cell r="DB1967">
            <v>0</v>
          </cell>
          <cell r="DC1967" t="str">
            <v>Ringblom &lt;em&gt;Calendula officinalis &lt;/em&gt;er en meget populær ettårig sommerblomst i hager og dyrkes også litt som salat- og krydderplante. Den kommer opprinnelig fra Middelhavsområdet. Den formerer seg med frø, og fruktene er tilpasset spredning med dyr (pattedyr). Den er funnet forvillet (med frø) hovedsakelig på skrotemark, men det er uventet mange funn på havstrand, både i tangvoll, på grus/steinstrand og i enkelte tilfeller på strandberg. Vurderingen som dørstokk-art, heller enn som tilfeldig og uten forventet reproduksjon, bygger på pågående og forventete klimaendringer.</v>
          </cell>
          <cell r="DD1967" t="str">
            <v>&lt;p&gt;Arten kan være på nippet til å etablere bestand i Norge. De uvanlig hyppige funnene i Vest-Agder, og til dels i andre varme fylker, tyder på litt frøformering. Arten har en litt uvanlig innvandringshistorie. Nesten alle de første funnene, fram til 1920, er knyttet til ballastplasser og til dels til øyer der arten kan ha kommet fra ballastjord dumpet i sjøen. I motsetning til mange andre slike planter, så er det bare ett eneste møllefunn (Ho Vaksdal 1928): alle andre nyere funn er på skrotemark eller som opplagt forvillet fra dyrkning. Den er funnet nord til Fi Alta, men med svært få funn nord for Trøndelag. Arten har hatt en tilnærmet jamn funnfrekvens i 100 år (1900-2000), med litt økning de siste 16 årene, men synes ikke å bli økologisk problematisk.&lt;/p&gt;</v>
          </cell>
          <cell r="DE1967" t="str">
            <v>Arten er blitt innført med ballastjord (tidlig) og som ettårig hageplante (sommerblomst), kanskje også med gras- og grønnsakfrø.</v>
          </cell>
          <cell r="DF1967" t="str">
            <v>Invasjonspotensialet er lite, med minste skår på både median levetid og ekspansjonshastighet.</v>
          </cell>
          <cell r="DG1967" t="str">
            <v>Ingen kjent negativ økologisk effekt er knyttet til arten.</v>
          </cell>
          <cell r="DH1967" t="str">
            <v>&lt;p&gt;Ringblom er en dørstokkart som vurderes til ingen kjent økologisk risiko. Den kan ha - eller kan få - (semi-)stabil forekomst i Norge (frøreproduksjon).&lt;/p&gt;</v>
          </cell>
          <cell r="DI1967">
            <v>0</v>
          </cell>
        </row>
        <row r="1968">
          <cell r="B1968" t="str">
            <v>Cotoneaster hjelmqvistii</v>
          </cell>
          <cell r="C1968" t="str">
            <v>Flinck &amp; B.Hylmö</v>
          </cell>
          <cell r="D1968" t="str">
            <v>tyttebærmispel</v>
          </cell>
          <cell r="E1968">
            <v>63234</v>
          </cell>
          <cell r="F1968">
            <v>103274</v>
          </cell>
          <cell r="G1968" t="str">
            <v>ExpertGroups/Karplanter/N</v>
          </cell>
          <cell r="H1968" t="str">
            <v>Karplanter</v>
          </cell>
          <cell r="I1968" t="str">
            <v>Karplanter</v>
          </cell>
          <cell r="J1968" t="str">
            <v>DoorKnocker</v>
          </cell>
          <cell r="K1968" t="str">
            <v>doRiskAssessment</v>
          </cell>
          <cell r="N1968">
            <v>1</v>
          </cell>
          <cell r="Q1968">
            <v>1</v>
          </cell>
          <cell r="T1968" t="str">
            <v>NK</v>
          </cell>
          <cell r="U1968">
            <v>1</v>
          </cell>
          <cell r="V1968" t="str">
            <v>1,1</v>
          </cell>
          <cell r="X1968">
            <v>1</v>
          </cell>
          <cell r="Y1968">
            <v>1</v>
          </cell>
          <cell r="Z1968">
            <v>1</v>
          </cell>
          <cell r="AA1968">
            <v>1969</v>
          </cell>
          <cell r="AB1968" t="str">
            <v>terrestrial</v>
          </cell>
          <cell r="AD1968" t="str">
            <v>unknown</v>
          </cell>
          <cell r="AE1968" t="str">
            <v>yes</v>
          </cell>
          <cell r="AF1968" t="str">
            <v>unknown</v>
          </cell>
          <cell r="AI1968">
            <v>15</v>
          </cell>
          <cell r="AK1968" t="str">
            <v>V</v>
          </cell>
          <cell r="AL1968">
            <v>1</v>
          </cell>
          <cell r="AM1968" t="str">
            <v>importDirect</v>
          </cell>
          <cell r="AN1968">
            <v>1</v>
          </cell>
          <cell r="AO1968" t="str">
            <v>introductionEscaped</v>
          </cell>
          <cell r="AQ1968">
            <v>0</v>
          </cell>
          <cell r="AS1968">
            <v>0</v>
          </cell>
          <cell r="AT1968">
            <v>0</v>
          </cell>
          <cell r="AU1968">
            <v>8</v>
          </cell>
          <cell r="AW1968" t="str">
            <v>Ingen kjent effekt</v>
          </cell>
          <cell r="AX1968" t="str">
            <v>Ingen kjent effekt</v>
          </cell>
          <cell r="BC1968" t="str">
            <v>Ingen kjent effekt</v>
          </cell>
          <cell r="BD1968" t="str">
            <v>Ingen kjent effekt</v>
          </cell>
          <cell r="BE1968" t="str">
            <v>no</v>
          </cell>
          <cell r="BF1968" t="str">
            <v>no</v>
          </cell>
          <cell r="BG1968" t="str">
            <v>V</v>
          </cell>
          <cell r="BK1968" t="str">
            <v>temperate_nemoral:Asia</v>
          </cell>
          <cell r="BM1968" t="str">
            <v>temperate_nemoral:Europe,Asia,NorthAndCentralAmerica</v>
          </cell>
          <cell r="BO1968">
            <v>1</v>
          </cell>
          <cell r="BR1968" t="str">
            <v>RedListCategoryLevel</v>
          </cell>
          <cell r="BT1968">
            <v>1</v>
          </cell>
          <cell r="BW1968" t="str">
            <v>SpreadYearlyLiteratureData</v>
          </cell>
          <cell r="BX1968">
            <v>32</v>
          </cell>
          <cell r="BY1968">
            <v>1</v>
          </cell>
          <cell r="CB1968" t="str">
            <v>T37</v>
          </cell>
          <cell r="CC1968">
            <v>1</v>
          </cell>
          <cell r="CH1968">
            <v>1</v>
          </cell>
          <cell r="CM1968">
            <v>1</v>
          </cell>
          <cell r="CQ1968">
            <v>1</v>
          </cell>
          <cell r="CU1968">
            <v>1</v>
          </cell>
          <cell r="CX1968">
            <v>0</v>
          </cell>
          <cell r="CY1968">
            <v>1</v>
          </cell>
          <cell r="DB1968">
            <v>0</v>
          </cell>
          <cell r="DC1968" t="str">
            <v>Tyttebærmispel &lt;em&gt;Cotoneaster hjelmqvistii &lt;/em&gt;stammer fra Nord-Kina (Gansu). Den er innført som hagebusk og dyrkes i noen grad. Den er en krypende, langlevd busk som formerer seg med frø. Fruktene er saftige, røde bærepler som spises av fugl som sprer frøene. Arten er foreløpig bare funnet på skrotemark (havneområde).&lt;br/&gt;Noen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Tyttebærmispel hører med til den siste gruppen (Fryer &amp; Hylm&amp;#246: 2009) og kan formere seg fra &amp;#233:n enkelt busk dersom den lander på en egnet plass. &lt;br/&gt;</v>
          </cell>
          <cell r="DD1968" t="str">
            <v>Det eneste funnet som forvillet er i Oslo havn i 1969, på et sted der arten umulig kunne bygge opp noen bestand. Videre forvilling er å forvente, men arten er bare hardfør i låglandet sørpå (frostherdig til -15 grader). Vi vurderer den som en dørstokk-art.</v>
          </cell>
          <cell r="DE1968" t="str">
            <v>Arten er innført som hageplante og forventes å spre seg ut fra hager med fugl som spiser fruktene og skiter ut frøene.</v>
          </cell>
          <cell r="DF1968" t="str">
            <v>Invasjonspotensialet i dag er lite: både median levetid og ekspansjonshastighet skårer på laveste nivå basert på anslått forekomstareal om 50 år.</v>
          </cell>
          <cell r="DG1968" t="str">
            <v>Ingen kjent negativ økologisk effekt er knyttet til arten, foreløpig.</v>
          </cell>
          <cell r="DH1968" t="str">
            <v>&lt;p&gt;Tyttebærmispel vurderes til ingen kjent økologisk risiko. Arten vurderes som en dørstokk-art fordi den dyrkes og setter moden frukt. Den kan få stabil forekomst i Norge (frøreproduksjon).&lt;/p&gt;</v>
          </cell>
          <cell r="DI1968">
            <v>1</v>
          </cell>
        </row>
        <row r="1969">
          <cell r="B1969" t="str">
            <v>Hottonia palustris</v>
          </cell>
          <cell r="C1969" t="str">
            <v>L.</v>
          </cell>
          <cell r="D1969" t="str">
            <v>vassblink</v>
          </cell>
          <cell r="E1969">
            <v>85617</v>
          </cell>
          <cell r="F1969">
            <v>128738</v>
          </cell>
          <cell r="G1969" t="str">
            <v>ExpertGroups/Karplanter/N</v>
          </cell>
          <cell r="H1969" t="str">
            <v>Karplanter</v>
          </cell>
          <cell r="I1969" t="str">
            <v>Karplanter</v>
          </cell>
          <cell r="J1969" t="str">
            <v>DoorKnocker</v>
          </cell>
          <cell r="K1969" t="str">
            <v>doRiskAssessment</v>
          </cell>
          <cell r="N1969">
            <v>2</v>
          </cell>
          <cell r="O1969" t="str">
            <v>V</v>
          </cell>
          <cell r="P1969" t="str">
            <v>V</v>
          </cell>
          <cell r="Q1969">
            <v>2</v>
          </cell>
          <cell r="T1969" t="str">
            <v>LO</v>
          </cell>
          <cell r="U1969">
            <v>2</v>
          </cell>
          <cell r="V1969" t="str">
            <v>2AB,2EF</v>
          </cell>
          <cell r="X1969">
            <v>2</v>
          </cell>
          <cell r="Y1969">
            <v>2</v>
          </cell>
          <cell r="Z1969">
            <v>2</v>
          </cell>
          <cell r="AA1969" t="str">
            <v>1993-1996</v>
          </cell>
          <cell r="AB1969" t="str">
            <v>limnic</v>
          </cell>
          <cell r="AD1969" t="str">
            <v>origin</v>
          </cell>
          <cell r="AE1969" t="str">
            <v>yes</v>
          </cell>
          <cell r="AF1969" t="str">
            <v>unknown</v>
          </cell>
          <cell r="AI1969">
            <v>5</v>
          </cell>
          <cell r="AJ1969" t="str">
            <v>V</v>
          </cell>
          <cell r="AK1969" t="str">
            <v>V</v>
          </cell>
          <cell r="AL1969">
            <v>1</v>
          </cell>
          <cell r="AM1969" t="str">
            <v>importDirect</v>
          </cell>
          <cell r="AN1969">
            <v>1</v>
          </cell>
          <cell r="AO1969" t="str">
            <v>introductionEscaped</v>
          </cell>
          <cell r="AQ1969">
            <v>0</v>
          </cell>
          <cell r="AS1969">
            <v>0</v>
          </cell>
          <cell r="AT1969">
            <v>0</v>
          </cell>
          <cell r="AU1969">
            <v>20</v>
          </cell>
          <cell r="AW1969" t="str">
            <v>Ingen kjent effekt</v>
          </cell>
          <cell r="AX1969" t="str">
            <v>Ingen kjent effekt</v>
          </cell>
          <cell r="BC1969" t="str">
            <v>Ingen kjent effekt</v>
          </cell>
          <cell r="BD1969" t="str">
            <v>Ingen kjent effekt</v>
          </cell>
          <cell r="BE1969" t="str">
            <v>no</v>
          </cell>
          <cell r="BF1969" t="str">
            <v>no</v>
          </cell>
          <cell r="BG1969" t="str">
            <v>V</v>
          </cell>
          <cell r="BK1969" t="str">
            <v>temperate_nemoral:Europe|subtropic_mediterranean:Europe</v>
          </cell>
          <cell r="BM1969" t="str">
            <v>temperate_nemoral:Europe|subtropic_mediterranean:Europe</v>
          </cell>
          <cell r="BO1969">
            <v>2</v>
          </cell>
          <cell r="BP1969" t="str">
            <v>X</v>
          </cell>
          <cell r="BR1969" t="str">
            <v>RedListCategoryLevel</v>
          </cell>
          <cell r="BT1969">
            <v>2</v>
          </cell>
          <cell r="BV1969" t="str">
            <v>X</v>
          </cell>
          <cell r="BW1969" t="str">
            <v>SpreadYearlyLiteratureData</v>
          </cell>
          <cell r="BX1969">
            <v>50</v>
          </cell>
          <cell r="BY1969">
            <v>1</v>
          </cell>
          <cell r="CB1969" t="str">
            <v>F1,F3</v>
          </cell>
          <cell r="CC1969">
            <v>1</v>
          </cell>
          <cell r="CH1969">
            <v>2</v>
          </cell>
          <cell r="CL1969" t="str">
            <v>F3,F1</v>
          </cell>
          <cell r="CM1969">
            <v>2</v>
          </cell>
          <cell r="CP1969" t="str">
            <v>Klar kalkfattig innsjø</v>
          </cell>
          <cell r="CQ1969">
            <v>1</v>
          </cell>
          <cell r="CU1969">
            <v>1</v>
          </cell>
          <cell r="CX1969">
            <v>0</v>
          </cell>
          <cell r="CY1969">
            <v>1</v>
          </cell>
          <cell r="DB1969">
            <v>0</v>
          </cell>
          <cell r="DC1969" t="str">
            <v>&lt;p&gt;Vassblink &lt;em&gt;Hottonia palustris &lt;/em&gt;er en flerårig vannplante. Den forekommer som regel bare som undervanns&amp;#173:plante, med blomsterstengel over vann, og har særskilte hann- og hunnplanter. Den spres med frø, men også (helst?) vegetativt ved avrevne sideskudd (Vermeersch &amp; Triest 2006). Store bestander på en lokalitet kan derfor bestå av bare &amp;#233:n enkelt klon. Arten er hurtigvoksende.&lt;/p&gt;Arten er i Mellom-Europa bare funnet på grunt vann, grunnere enn 1 m, og overvintrer normalt ved at korte sideskudd frigjøres og synker til bunns (Moeslund et al. 1990). Arten er naturlig forekommende i lavlandsområder i Europa, vanligst i Mellom- og Øst-Europa. Den regnes som truet eller utryddet i visse områder, sannsynligvis på grunn av drenering og eutrofiering (se f.eks. Hackney 2006). Arten er vanlig både i Sør- og Midt-Sverige og i Danmark, men er ikke registrert i Finland. I Sverige forekommer den fra Skåne til Bohusl&amp;#228:n og H&amp;#228:lsingland (http://linnaeus.nrm.se). I Europa er den mindre vanlig som akvarium-plante, men er derimot en populær dam-plante. Arten vokser i innsjøer, dammer o.l. og i stilleflytende elver. Den benytter CO&lt;sub&gt;2 &lt;/sub&gt;fra vannet som karbon-kilde og finnes derfor i kalkfattige - middels kalkrike lokaliteter (Vermeersch &amp; Triest 2006). Ifølge Moeslund et al. (1990) finnes den stort sett bare på næringsrike lokaliteter (?).</v>
          </cell>
          <cell r="DD1969" t="str">
            <v>&lt;p&gt;Vassblink er registrert på &amp;#233:n lokalitet i Norge: Bryggerhusdammen på Refsahl i Fredrikstad (Østfold). Her står den sammen med en rekke andre fremmede arter innført (plantet ut) i perioden 1993-96 (Åstrøm 1998). Det ser ikke ut til at arten kan spre seg fra dammen, i og med at det ikke er registrert noen videre spredning på nesten 25 år. I og med at den er en CO&lt;sub&gt;2&lt;/sub&gt;-bruker (CO&lt;sub&gt;2&lt;/sub&gt; fra vannet), og derfor foretrekker mer eller mindre kalkfattige lokaliteter, og vokser best i noe kaldere vann, antar vi at den vil kunne vokse og spre seg langs mange vassdrag i Norge, dersom den kommer inn på andre lokaliteter. Den ene lokaliteten Norge er sannsynligvis næringsrik, og sannsynligvis kalkfattig (1-4 mg Ca/l) eller kalkrik (4-20 mg ca/l).&lt;/p&gt;</v>
          </cell>
          <cell r="DE1969" t="str">
            <v>Arten er innført som prydplante i dam, men ingen spredning er foreløpig registrert.</v>
          </cell>
          <cell r="DF1969" t="str">
            <v>Invasjonspotensialet er estimert til lavt, med usikkerhet til både begrenset og moderat, på grunnlag av fremtidige prognoser. Arten kan innta et stort utbredelsesområde i Sørøst-Norge, men er ennå ikke i spredning.</v>
          </cell>
          <cell r="DG1969" t="str">
            <v>Arten vurderes å kunne få en liten økologisk effekt ved fortrengning. Den er vurdert satt på negativlista, dvs. problemarter som man anbefaler å ikke tillate import av for norsk hobbybruk/ norsk zoobransje (Fosså 2010). Vi har ingen opplysninger om at arten har hatt negativ innvirkning på andre arter eller ført til endringer i økosystemet.</v>
          </cell>
          <cell r="DH1969" t="str">
            <v>&lt;p&gt;Vassblink vurderes som dørstokkart og til låg økologisk risiko. Arten er ennå ikke funnet utafor steder hvor den er plantet i Norge. Siden arten er CO2-bruker og helst forekommer i kalkfattigere lokaliteter enn det som er vanlig i store deler av Europa, vil den kunne få større utbredelse og dermed større effekt på arter/naturtyper i Norge. Vi antar likevel at det bare er liten risiko for at arten skal føre til tilstandsendringer i truete naturtyper eller fortrenge andre arter. En annen sak er det at sannsynligheten for at arten kommer inn spontant (med fugl) fra våre naboland, der den er hjemlig, er mye større enn for at den begynner å spre seg som fremmed art.&lt;br/&gt;&lt;/p&gt;&lt;p&gt; &lt;/p&gt;</v>
          </cell>
          <cell r="DI1969">
            <v>6</v>
          </cell>
        </row>
        <row r="1970">
          <cell r="B1970" t="str">
            <v>Eschscholzia californica</v>
          </cell>
          <cell r="C1970" t="str">
            <v>Cham.</v>
          </cell>
          <cell r="D1970" t="str">
            <v>kaliforniavalmue</v>
          </cell>
          <cell r="E1970">
            <v>63004</v>
          </cell>
          <cell r="F1970">
            <v>103044</v>
          </cell>
          <cell r="G1970" t="str">
            <v>ExpertGroups/Karplanter/N</v>
          </cell>
          <cell r="H1970" t="str">
            <v>Karplanter</v>
          </cell>
          <cell r="I1970" t="str">
            <v>Karplanter</v>
          </cell>
          <cell r="J1970" t="str">
            <v>DoorKnocker</v>
          </cell>
          <cell r="K1970" t="str">
            <v>doRiskAssessment</v>
          </cell>
          <cell r="N1970">
            <v>2</v>
          </cell>
          <cell r="O1970" t="str">
            <v>V</v>
          </cell>
          <cell r="Q1970">
            <v>1</v>
          </cell>
          <cell r="T1970" t="str">
            <v>LO</v>
          </cell>
          <cell r="U1970">
            <v>2</v>
          </cell>
          <cell r="V1970" t="str">
            <v>2AB,1</v>
          </cell>
          <cell r="W1970" t="str">
            <v>NK</v>
          </cell>
          <cell r="AA1970">
            <v>1891</v>
          </cell>
          <cell r="AB1970" t="str">
            <v>terrestrial</v>
          </cell>
          <cell r="AD1970" t="str">
            <v>origin,unknown</v>
          </cell>
          <cell r="AE1970" t="str">
            <v>no</v>
          </cell>
          <cell r="AF1970" t="str">
            <v>unknown</v>
          </cell>
          <cell r="AI1970">
            <v>1</v>
          </cell>
          <cell r="AJ1970" t="str">
            <v>V</v>
          </cell>
          <cell r="AL1970">
            <v>1</v>
          </cell>
          <cell r="AM1970" t="str">
            <v>importDirect</v>
          </cell>
          <cell r="AN1970">
            <v>3</v>
          </cell>
          <cell r="AO1970" t="str">
            <v>introductionEscaped,introductionTransportpollution,introductionStowaway</v>
          </cell>
          <cell r="AQ1970">
            <v>0</v>
          </cell>
          <cell r="AS1970">
            <v>0</v>
          </cell>
          <cell r="AT1970">
            <v>0</v>
          </cell>
          <cell r="AU1970">
            <v>24</v>
          </cell>
          <cell r="AW1970" t="str">
            <v>Ingen kjent effekt</v>
          </cell>
          <cell r="AX1970" t="str">
            <v>Ingen kjent effekt</v>
          </cell>
          <cell r="BC1970" t="str">
            <v>Ingen kjent effekt</v>
          </cell>
          <cell r="BD1970" t="str">
            <v>Ingen kjent effekt</v>
          </cell>
          <cell r="BE1970" t="str">
            <v>no</v>
          </cell>
          <cell r="BF1970" t="str">
            <v>yes</v>
          </cell>
          <cell r="BG1970" t="str">
            <v>V</v>
          </cell>
          <cell r="BK1970" t="str">
            <v>temperate_dry:NorthAndCentralAmerica|subtropic_mediterranean:NorthAndCentralAmerica</v>
          </cell>
          <cell r="BM1970" t="str">
            <v>temperate_nemoral:Europe|temperate_dry:NorthAndCentralAmerica|subtropic_mediterranean:Europe,Oceania,NorthAndCentralAmerica,SouthAmerica</v>
          </cell>
          <cell r="BO1970">
            <v>2</v>
          </cell>
          <cell r="BR1970" t="str">
            <v>RedListCategoryLevel</v>
          </cell>
          <cell r="BT1970">
            <v>2</v>
          </cell>
          <cell r="BV1970" t="str">
            <v>X</v>
          </cell>
          <cell r="BW1970" t="str">
            <v>SpreadYearlyLiteratureData</v>
          </cell>
          <cell r="BX1970">
            <v>55</v>
          </cell>
          <cell r="BY1970">
            <v>1</v>
          </cell>
          <cell r="CB1970" t="str">
            <v>T35,T37,T42</v>
          </cell>
          <cell r="CC1970">
            <v>1</v>
          </cell>
          <cell r="CH1970">
            <v>1</v>
          </cell>
          <cell r="CM1970">
            <v>1</v>
          </cell>
          <cell r="CQ1970">
            <v>1</v>
          </cell>
          <cell r="CU1970">
            <v>1</v>
          </cell>
          <cell r="CX1970">
            <v>0</v>
          </cell>
          <cell r="CY1970">
            <v>1</v>
          </cell>
          <cell r="DB1970">
            <v>0</v>
          </cell>
          <cell r="DC1970" t="str">
            <v>Kaliforniavalmue &lt;em&gt;Eschscholzia californica&lt;/em&gt; er en ettårig art fra sørvestre USA. Den har stor frøproduksjon, men frøene spres passivt innen korte avstander. Arten har inntil nå vært regnet som for varmekrevende, og trolig også tørkekrevende, til å reprodusere og danne bestander i Norge, men fra ca. 2001 har den reprodusert nesten årvisst i Botanisk hage i Oslo. Den er derfor å definere som en dørstokk-art. Årsaken til at arten nå har begynt med effektiv utendørs formering i Norge, og at den dermed blir en dørstokk-art heller enn en tilfeldig art (slik den var ved vurderingen i 2012), ligger opplagt i de pågående klimaendringene.</v>
          </cell>
          <cell r="DD1970" t="str">
            <v>Arten ble først funnet på ballastjord (Øf Fredrikstad 1891, kanskje Ho Bergen 1915) og ved ei mølle (Oslo 1920). Fra 1940 er den regelmessig blitt funnet 3-4 ganger per tiår fram til nå, med spredte funn nord til Trondheim og Tromsø, som forurensning (eller av og til bevisst tilsetting) i grasfrø og fra sølte hagefrø. Foreløpig er den bare registrert med regelmessig formering i Botanisk hage i Oslo.</v>
          </cell>
          <cell r="DE1970" t="str">
            <v>Arten er innført og meget populær som hageplante (sommerblomst). Den forvilles fra hager med frø og er også kommet inn som forurensning i grasfrø, i tidligere tider også en sjelden gang kommet med ballastjord.</v>
          </cell>
          <cell r="DF1970" t="str">
            <v>Arten har et begrenset (til lite) invasjonspotensial, med begrenset median levetid og begrenset (til liten) ekspansjonshastighet. Arten er ikke etablert i norsk natur foreløpig: beregningene er basert på anslått forekomstareal om 50 år.</v>
          </cell>
          <cell r="DG1970" t="str">
            <v>Ingen kjent negativ økologisk effekt er knyttet til arten.</v>
          </cell>
          <cell r="DH1970" t="str">
            <v>Kaliforniavalmue vurderes til lav økologisk risiko med usikkerhet til ingen kjent risiko. Arten er funnet 3-4 ganger hvert tiår de siste 100 årene. Det er foreløpig ikke noe mønster i norsk opptreden etter som arten kommer inn hovedsakelig med frø som ettårig sommerblomst eller som forurensning i grasfrø. Arten kan være i ferd med å etablere seg, og vurderes derfor som en dørstokk-art, men forventes ikke å få noen merkbare virkninger i norsk natur.</v>
          </cell>
          <cell r="DI1970">
            <v>0</v>
          </cell>
        </row>
        <row r="1971">
          <cell r="B1971" t="str">
            <v>Iris reticulata</v>
          </cell>
          <cell r="C1971" t="str">
            <v>M.Bieb.</v>
          </cell>
          <cell r="D1971" t="str">
            <v>våriris</v>
          </cell>
          <cell r="E1971">
            <v>105224</v>
          </cell>
          <cell r="F1971">
            <v>145571</v>
          </cell>
          <cell r="G1971" t="str">
            <v>ExpertGroups/Karplanter/N</v>
          </cell>
          <cell r="H1971" t="str">
            <v>Karplanter</v>
          </cell>
          <cell r="I1971" t="str">
            <v>Karplanter</v>
          </cell>
          <cell r="J1971" t="str">
            <v>DoorKnocker</v>
          </cell>
          <cell r="K1971" t="str">
            <v>doRiskAssessment</v>
          </cell>
          <cell r="N1971">
            <v>2</v>
          </cell>
          <cell r="Q1971">
            <v>1</v>
          </cell>
          <cell r="T1971" t="str">
            <v>LO</v>
          </cell>
          <cell r="U1971">
            <v>2</v>
          </cell>
          <cell r="V1971" t="str">
            <v>2AB,1</v>
          </cell>
          <cell r="AA1971">
            <v>2006</v>
          </cell>
          <cell r="AB1971" t="str">
            <v>terrestrial</v>
          </cell>
          <cell r="AD1971" t="str">
            <v>unknown</v>
          </cell>
          <cell r="AE1971" t="str">
            <v>no</v>
          </cell>
          <cell r="AF1971" t="str">
            <v>unknown</v>
          </cell>
          <cell r="AI1971">
            <v>5</v>
          </cell>
          <cell r="AJ1971" t="str">
            <v>V</v>
          </cell>
          <cell r="AL1971">
            <v>1</v>
          </cell>
          <cell r="AM1971" t="str">
            <v>importDirect</v>
          </cell>
          <cell r="AN1971">
            <v>2</v>
          </cell>
          <cell r="AO1971" t="str">
            <v>introductionEscaped</v>
          </cell>
          <cell r="AQ1971">
            <v>0</v>
          </cell>
          <cell r="AS1971">
            <v>0</v>
          </cell>
          <cell r="AT1971">
            <v>0</v>
          </cell>
          <cell r="AU1971">
            <v>60</v>
          </cell>
          <cell r="AW1971" t="str">
            <v>Ingen kjent effekt</v>
          </cell>
          <cell r="AX1971" t="str">
            <v>Ingen kjent effekt</v>
          </cell>
          <cell r="BC1971" t="str">
            <v>Ingen kjent effekt</v>
          </cell>
          <cell r="BD1971" t="str">
            <v>Ingen kjent effekt</v>
          </cell>
          <cell r="BE1971" t="str">
            <v>no</v>
          </cell>
          <cell r="BF1971" t="str">
            <v>no</v>
          </cell>
          <cell r="BG1971" t="str">
            <v>V</v>
          </cell>
          <cell r="BK1971" t="str">
            <v>temperate_nemoral:Europe,Asia</v>
          </cell>
          <cell r="BM1971" t="str">
            <v>temperate_nemoral:Europe,Asia</v>
          </cell>
          <cell r="BO1971">
            <v>2</v>
          </cell>
          <cell r="BR1971" t="str">
            <v>RedListCategoryLevel</v>
          </cell>
          <cell r="BT1971">
            <v>2</v>
          </cell>
          <cell r="BW1971" t="str">
            <v>SpreadYearlyLiteratureData</v>
          </cell>
          <cell r="BX1971">
            <v>88</v>
          </cell>
          <cell r="BY1971">
            <v>1</v>
          </cell>
          <cell r="CB1971" t="str">
            <v>T43</v>
          </cell>
          <cell r="CC1971">
            <v>1</v>
          </cell>
          <cell r="CH1971">
            <v>1</v>
          </cell>
          <cell r="CM1971">
            <v>1</v>
          </cell>
          <cell r="CQ1971">
            <v>1</v>
          </cell>
          <cell r="CU1971">
            <v>1</v>
          </cell>
          <cell r="CX1971">
            <v>0</v>
          </cell>
          <cell r="CY1971">
            <v>1</v>
          </cell>
          <cell r="DB1971">
            <v>0</v>
          </cell>
          <cell r="DC1971" t="str">
            <v>Våriris &lt;i&gt;Iris reticulata&lt;/i&gt; er en middels langlevd plante med knoller. Den formerer seg hovedsakelig ved frø som trolig spres med maur. Den er funnet etablert i plen i et hageanlegg hvor den dyrkes, dvs. i spredning på produksjonsareal. Arten vurderes derfor som en dørstokkart.</v>
          </cell>
          <cell r="DD1971" t="str">
            <v>Arten ble funnet for første (og foreløpig eneste) gang utafor direkte dyrkning som forvillet i 2006 på plenene ved UMB i Ak Ås.</v>
          </cell>
          <cell r="DE1971" t="str">
            <v>Arten er innført som hageplante og forviller seg med frø.</v>
          </cell>
          <cell r="DF1971" t="str">
            <v>Invasjonspotensialet er begrenset: både median levetid og ekspansjonshastighet er begrenset. Arten har vært dyrket i Norge i over 50 år og har hittil bare blitt registrert som forvillet &amp;#233:n eneste gang. Denne forvillingen er også svært begrenset: som noe spredning innen et parkområde hvor arten dyrkes.</v>
          </cell>
          <cell r="DG1971" t="str">
            <v>Ingen kjent negativ økologisk effekt er knyttet til arten.</v>
          </cell>
          <cell r="DH1971" t="str">
            <v>Våriris vurderes til låg økologisk risiko, og utelukkende på grunn av et begrenset invasjonspotensial. Arten er etablert med seksuelt reproduserende bestand et sted i landet, men på produksjonsareal (i park hvor den dyrkes).</v>
          </cell>
          <cell r="DI1971">
            <v>0</v>
          </cell>
        </row>
        <row r="1972">
          <cell r="B1972" t="str">
            <v>Trifolium incarnatum</v>
          </cell>
          <cell r="C1972" t="str">
            <v>L.</v>
          </cell>
          <cell r="D1972" t="str">
            <v>blodkløver</v>
          </cell>
          <cell r="E1972">
            <v>62017</v>
          </cell>
          <cell r="F1972">
            <v>102057</v>
          </cell>
          <cell r="G1972" t="str">
            <v>ExpertGroups/Karplanter/N</v>
          </cell>
          <cell r="H1972" t="str">
            <v>Karplanter</v>
          </cell>
          <cell r="I1972" t="str">
            <v>Karplanter</v>
          </cell>
          <cell r="J1972" t="str">
            <v>DoorKnocker</v>
          </cell>
          <cell r="K1972" t="str">
            <v>doRiskAssessment</v>
          </cell>
          <cell r="N1972">
            <v>2</v>
          </cell>
          <cell r="O1972" t="str">
            <v>V</v>
          </cell>
          <cell r="Q1972">
            <v>1</v>
          </cell>
          <cell r="T1972" t="str">
            <v>LO</v>
          </cell>
          <cell r="U1972">
            <v>2</v>
          </cell>
          <cell r="V1972" t="str">
            <v>2AB,1</v>
          </cell>
          <cell r="W1972" t="str">
            <v>NK</v>
          </cell>
          <cell r="AA1972">
            <v>1881</v>
          </cell>
          <cell r="AB1972" t="str">
            <v>terrestrial</v>
          </cell>
          <cell r="AD1972" t="str">
            <v>origin,unknown</v>
          </cell>
          <cell r="AE1972" t="str">
            <v>no</v>
          </cell>
          <cell r="AF1972" t="str">
            <v>unknown</v>
          </cell>
          <cell r="AI1972">
            <v>1</v>
          </cell>
          <cell r="AJ1972" t="str">
            <v>V</v>
          </cell>
          <cell r="AL1972">
            <v>1</v>
          </cell>
          <cell r="AM1972" t="str">
            <v>importDirect</v>
          </cell>
          <cell r="AN1972">
            <v>4</v>
          </cell>
          <cell r="AO1972" t="str">
            <v>introductionEscaped,introductionTransportpollution,introductionStowaway</v>
          </cell>
          <cell r="AQ1972">
            <v>0</v>
          </cell>
          <cell r="AS1972">
            <v>0</v>
          </cell>
          <cell r="AT1972">
            <v>0</v>
          </cell>
          <cell r="AU1972">
            <v>100</v>
          </cell>
          <cell r="AW1972" t="str">
            <v>Ingen kjent effekt</v>
          </cell>
          <cell r="AX1972" t="str">
            <v>Viktig trekkplante for bier</v>
          </cell>
          <cell r="BC1972" t="str">
            <v>Ingen kjent effekt</v>
          </cell>
          <cell r="BD1972" t="str">
            <v>Ingen kjent effekt</v>
          </cell>
          <cell r="BE1972" t="str">
            <v>no</v>
          </cell>
          <cell r="BF1972" t="str">
            <v>yes</v>
          </cell>
          <cell r="BG1972" t="str">
            <v>V</v>
          </cell>
          <cell r="BK1972" t="str">
            <v>temperate_dry:Europe,Asia|subtropic_mediterranean:Europe,Asia,Africa</v>
          </cell>
          <cell r="BM1972" t="str">
            <v>temperate_nemoral:Europe,Oceania,NorthAndCentralAmerica|temperate_dry:Europe,Asia|subtropic_mediterranean:Europe,Asia,Africa,Oceania,NorthAndCentralAmerica</v>
          </cell>
          <cell r="BO1972">
            <v>2</v>
          </cell>
          <cell r="BR1972" t="str">
            <v>RedListCategoryLevel</v>
          </cell>
          <cell r="BT1972">
            <v>2</v>
          </cell>
          <cell r="BV1972" t="str">
            <v>X</v>
          </cell>
          <cell r="BW1972" t="str">
            <v>SpreadYearlyLiteratureData</v>
          </cell>
          <cell r="BX1972">
            <v>112.9</v>
          </cell>
          <cell r="BY1972">
            <v>1</v>
          </cell>
          <cell r="CB1972" t="str">
            <v>T35,T37,T40,T41,T42,T44,T45</v>
          </cell>
          <cell r="CC1972">
            <v>1</v>
          </cell>
          <cell r="CH1972">
            <v>1</v>
          </cell>
          <cell r="CM1972">
            <v>1</v>
          </cell>
          <cell r="CQ1972">
            <v>1</v>
          </cell>
          <cell r="CU1972">
            <v>1</v>
          </cell>
          <cell r="CX1972">
            <v>0</v>
          </cell>
          <cell r="CY1972">
            <v>1</v>
          </cell>
          <cell r="DB1972">
            <v>0</v>
          </cell>
          <cell r="DC1972" t="str">
            <v>Blodkløver &lt;i&gt;Trifolium incarnatum&lt;/i&gt; er en ettårig art med frøreproduksjon. Arten stammer i hovedsak fra Middelhavsområdet og Vest-Asia. Vurderingen som dørstokk-art bygger på forventet økning og etablering ved klimaendring.</v>
          </cell>
          <cell r="DD1972" t="str">
            <v>Blodkløver ble først funnet på ballastjord (fra 1881), senere på kulturmark der den synes ha kommet inn som forurensning i grasfrø. Den stammer fra Middelhavsområdet og Vest-Asia. Arten er dokumentert fra over 50 steder i landet, spesielt etter 1980 og nord til Sogn og Sør-Trøndelag, men forekomstene virker tilfeldige og det ser ikke ut til at arten kan regnes som etablert noe sted ennå. Økningen skyldes hyppig dyrkning for grønngjødsel og som trekkplante for bier. Denne arten er litt for varmekrevende til å reprodusere regelmessig og etablere bestand i Norge i dag, men vi ser økende hyppighet av reproduksjon. Vi forventer at den begynner å etablere seg i norsk natur i rimelig framtid.</v>
          </cell>
          <cell r="DE1972" t="str">
            <v>Arten er innført som trekkplante for bier, for grønngjødsling og kommet inn med ballastjord, såfrø og kanskje med transportmidler.</v>
          </cell>
          <cell r="DF1972" t="str">
            <v>Invasjonspotensialet er begrenset, et resultat av begrenset median levetid og en begrenset ekspansjonshastighet (med usikkerhet ned til lav). Beregningen baserer seg på et framtidig anslått forekomstareal på 100 km2 og er beheftet med rimelig store usikkerheter (som forventet for en dørstokkart). Arten er foreløpig ikke etablert med noen forekomst i landet.</v>
          </cell>
          <cell r="DG1972" t="str">
            <v>Arten vil trolig bare etablere seg på kulturmark og sterkt forstyrret mark. Den tilfører jorda nitrogen (grønngjødsling), men dette vil trolig bare ha betydning på sterkt forstyrret mark. Vi har derfor ikke vurdert at den har noen forventet negativ effekt (ved tilstandsendring) i mindre forstyrrete naturtyper.</v>
          </cell>
          <cell r="DH1972" t="str">
            <v>Blodkløver vurderes til lav økologisk risiko på grunn av et forventet begrenset invasjonspotensiale. Det antas ingen negative økologiske effekter av arten.</v>
          </cell>
          <cell r="DI1972">
            <v>0</v>
          </cell>
        </row>
        <row r="1973">
          <cell r="B1973" t="str">
            <v>Galanthus elwesii</v>
          </cell>
          <cell r="C1973" t="str">
            <v>Hook.f.</v>
          </cell>
          <cell r="D1973" t="str">
            <v>stor snøklokke</v>
          </cell>
          <cell r="E1973">
            <v>84809</v>
          </cell>
          <cell r="F1973">
            <v>127946</v>
          </cell>
          <cell r="G1973" t="str">
            <v>ExpertGroups/Karplanter/N</v>
          </cell>
          <cell r="H1973" t="str">
            <v>Karplanter</v>
          </cell>
          <cell r="I1973" t="str">
            <v>Karplanter</v>
          </cell>
          <cell r="J1973" t="str">
            <v>DoorKnocker</v>
          </cell>
          <cell r="K1973" t="str">
            <v>doRiskAssessment</v>
          </cell>
          <cell r="N1973">
            <v>2</v>
          </cell>
          <cell r="O1973" t="str">
            <v>V</v>
          </cell>
          <cell r="Q1973">
            <v>1</v>
          </cell>
          <cell r="T1973" t="str">
            <v>LO</v>
          </cell>
          <cell r="U1973">
            <v>2</v>
          </cell>
          <cell r="V1973" t="str">
            <v>2AB,1</v>
          </cell>
          <cell r="W1973" t="str">
            <v>NK</v>
          </cell>
          <cell r="X1973">
            <v>1</v>
          </cell>
          <cell r="Y1973">
            <v>1</v>
          </cell>
          <cell r="Z1973">
            <v>1</v>
          </cell>
          <cell r="AA1973">
            <v>2006</v>
          </cell>
          <cell r="AB1973" t="str">
            <v>terrestrial</v>
          </cell>
          <cell r="AD1973" t="str">
            <v>unknown</v>
          </cell>
          <cell r="AE1973" t="str">
            <v>yes</v>
          </cell>
          <cell r="AF1973" t="str">
            <v>unknown</v>
          </cell>
          <cell r="AI1973">
            <v>5</v>
          </cell>
          <cell r="AJ1973" t="str">
            <v>V</v>
          </cell>
          <cell r="AL1973">
            <v>1</v>
          </cell>
          <cell r="AM1973" t="str">
            <v>importDirect</v>
          </cell>
          <cell r="AN1973">
            <v>2</v>
          </cell>
          <cell r="AO1973" t="str">
            <v>introductionEscaped</v>
          </cell>
          <cell r="AQ1973">
            <v>0</v>
          </cell>
          <cell r="AS1973">
            <v>0</v>
          </cell>
          <cell r="AT1973">
            <v>0</v>
          </cell>
          <cell r="AU1973">
            <v>60</v>
          </cell>
          <cell r="AW1973" t="str">
            <v>Ingen kjent effekt</v>
          </cell>
          <cell r="AX1973" t="str">
            <v>Ingen kjent effekt</v>
          </cell>
          <cell r="BC1973" t="str">
            <v>Ingen kjent effekt</v>
          </cell>
          <cell r="BD1973" t="str">
            <v>Ingen kjent effekt</v>
          </cell>
          <cell r="BE1973" t="str">
            <v>no</v>
          </cell>
          <cell r="BF1973" t="str">
            <v>no</v>
          </cell>
          <cell r="BG1973" t="str">
            <v>V</v>
          </cell>
          <cell r="BK1973" t="str">
            <v>temperate_nemoral:Europe,Asia|subtropic_mediterranean:Europe,Asia</v>
          </cell>
          <cell r="BM1973" t="str">
            <v>temperate_nemoral:Europe,Asia|subtropic_mediterranean:Europe,Asia</v>
          </cell>
          <cell r="BO1973">
            <v>2</v>
          </cell>
          <cell r="BR1973" t="str">
            <v>RedListCategoryLevel</v>
          </cell>
          <cell r="BT1973">
            <v>2</v>
          </cell>
          <cell r="BV1973" t="str">
            <v>X</v>
          </cell>
          <cell r="BW1973" t="str">
            <v>SpreadYearlyLiteratureData</v>
          </cell>
          <cell r="BX1973">
            <v>87.4</v>
          </cell>
          <cell r="BY1973">
            <v>1</v>
          </cell>
          <cell r="CB1973" t="str">
            <v>T43</v>
          </cell>
          <cell r="CC1973">
            <v>1</v>
          </cell>
          <cell r="CH1973">
            <v>1</v>
          </cell>
          <cell r="CM1973">
            <v>1</v>
          </cell>
          <cell r="CQ1973">
            <v>1</v>
          </cell>
          <cell r="CU1973">
            <v>1</v>
          </cell>
          <cell r="CX1973">
            <v>0</v>
          </cell>
          <cell r="CY1973">
            <v>1</v>
          </cell>
          <cell r="DB1973">
            <v>0</v>
          </cell>
          <cell r="DC1973" t="str">
            <v>Tyrkisk snøklokke &lt;em&gt;Galanthus elwesii &lt;/em&gt;stammer, som det norske navnet skulle tilsi, fra Tyrkia (og fra Sørøst-Europa). Arten er relativt nylig introdusert i norske hager som prydplante. Den har frøreproduksjon, og frøene spres over korte distanser med maur. Den formeres klonalt med deling av knollene. Arten er bare funnet med formering i en park der den dyrkes, dvs. på et produksjonsareal for arten, og er dermed å kategorisere som en dørstokk-art.</v>
          </cell>
          <cell r="DD1973" t="str">
            <v>&lt;p&gt;Arten er foreløpig bare funnet ett sted som forvillet, på plen og grasmark ved UMBs (NMBUs) bygninger i Ak Ås fra 2006. Arten kan være oversett og forvekslet med snøklokke &lt;em&gt;G. nivalis &lt;/em&gt;og kan allerede være etablert flere steder. Den reproduserer godt i Norge, men har trolig ikke potensial til å spre seg særlig mye.&lt;/p&gt;</v>
          </cell>
          <cell r="DE1973" t="str">
            <v>Arten spres fra dyrkning og reproduserer også på egen hånd, men foreløpig bare innenfor UMB-parken i Ak Ås.</v>
          </cell>
          <cell r="DF1973" t="str">
            <v>Invasjonspotensialet er begrenset med usikkerhet til lite: median levetid er begrenset og ansått ekspansjonshastighet er begrenset med usikkerhet til låg. Den har kun &amp;#233:n dokumentert forekomst, og dessuten på et produksjonsareal for arten (i en park der den dyrkes).</v>
          </cell>
          <cell r="DG1973" t="str">
            <v>Det er ingen kjente negative økologiske effekter knyttet til arten.</v>
          </cell>
          <cell r="DH1973" t="str">
            <v>&lt;p&gt;Tyrkisk snøklokke vurderes til låg økologisk risiko med usikkerhet til ingen kjent økologisk risiko.&lt;/p&gt;</v>
          </cell>
          <cell r="DI1973">
            <v>0</v>
          </cell>
        </row>
        <row r="1974">
          <cell r="B1974" t="str">
            <v>Scilla bifolia</v>
          </cell>
          <cell r="C1974" t="str">
            <v>L.</v>
          </cell>
          <cell r="D1974" t="str">
            <v>tyrkerblåstjerne</v>
          </cell>
          <cell r="E1974">
            <v>59417</v>
          </cell>
          <cell r="F1974">
            <v>99457</v>
          </cell>
          <cell r="G1974" t="str">
            <v>ExpertGroups/Karplanter/N</v>
          </cell>
          <cell r="H1974" t="str">
            <v>Karplanter</v>
          </cell>
          <cell r="I1974" t="str">
            <v>Karplanter</v>
          </cell>
          <cell r="J1974" t="str">
            <v>DoorKnocker</v>
          </cell>
          <cell r="K1974" t="str">
            <v>doRiskAssessment</v>
          </cell>
          <cell r="N1974">
            <v>2</v>
          </cell>
          <cell r="O1974" t="str">
            <v>V</v>
          </cell>
          <cell r="Q1974">
            <v>1</v>
          </cell>
          <cell r="T1974" t="str">
            <v>LO</v>
          </cell>
          <cell r="U1974">
            <v>2</v>
          </cell>
          <cell r="V1974" t="str">
            <v>2AB,1</v>
          </cell>
          <cell r="W1974" t="str">
            <v>NK</v>
          </cell>
          <cell r="AA1974" t="str">
            <v>1960-1969</v>
          </cell>
          <cell r="AB1974" t="str">
            <v>terrestrial</v>
          </cell>
          <cell r="AD1974" t="str">
            <v>unknown</v>
          </cell>
          <cell r="AE1974" t="str">
            <v>no</v>
          </cell>
          <cell r="AF1974" t="str">
            <v>unknown</v>
          </cell>
          <cell r="AI1974">
            <v>5</v>
          </cell>
          <cell r="AJ1974" t="str">
            <v>V</v>
          </cell>
          <cell r="AL1974">
            <v>2</v>
          </cell>
          <cell r="AM1974" t="str">
            <v>importDirect</v>
          </cell>
          <cell r="AQ1974">
            <v>0</v>
          </cell>
          <cell r="AS1974">
            <v>0</v>
          </cell>
          <cell r="AT1974">
            <v>0</v>
          </cell>
          <cell r="AU1974">
            <v>40</v>
          </cell>
          <cell r="AW1974" t="str">
            <v>Ingen kjent effekt</v>
          </cell>
          <cell r="AX1974" t="str">
            <v>Ingen kjent effekt</v>
          </cell>
          <cell r="BC1974" t="str">
            <v>Ingen kjent effekt</v>
          </cell>
          <cell r="BD1974" t="str">
            <v>Ingen kjent effekt</v>
          </cell>
          <cell r="BE1974" t="str">
            <v>no</v>
          </cell>
          <cell r="BF1974" t="str">
            <v>no</v>
          </cell>
          <cell r="BG1974" t="str">
            <v>V</v>
          </cell>
          <cell r="BK1974" t="str">
            <v>temperate_nemoral:Europe,Asia|subtropic_mediterranean:Europe,Asia</v>
          </cell>
          <cell r="BM1974" t="str">
            <v>temperate_nemoral:Europe,Asia|subtropic_mediterranean:Europe,Asia</v>
          </cell>
          <cell r="BO1974">
            <v>2</v>
          </cell>
          <cell r="BQ1974" t="str">
            <v>X</v>
          </cell>
          <cell r="BR1974" t="str">
            <v>RedListCategoryLevel</v>
          </cell>
          <cell r="BT1974">
            <v>2</v>
          </cell>
          <cell r="BV1974" t="str">
            <v>X</v>
          </cell>
          <cell r="BW1974" t="str">
            <v>SpreadYearlyLiteratureData</v>
          </cell>
          <cell r="BX1974">
            <v>71</v>
          </cell>
          <cell r="BY1974">
            <v>1</v>
          </cell>
          <cell r="CB1974" t="str">
            <v>T43-C-1</v>
          </cell>
          <cell r="CC1974">
            <v>1</v>
          </cell>
          <cell r="CH1974">
            <v>1</v>
          </cell>
          <cell r="CM1974">
            <v>1</v>
          </cell>
          <cell r="CQ1974">
            <v>1</v>
          </cell>
          <cell r="CU1974">
            <v>1</v>
          </cell>
          <cell r="CX1974">
            <v>0</v>
          </cell>
          <cell r="CY1974">
            <v>1</v>
          </cell>
          <cell r="DB1974">
            <v>0</v>
          </cell>
          <cell r="DC1974" t="str">
            <v>&lt;p&gt;Tyrkerblåstjerne &lt;em&gt;Scilla bifolia &lt;/em&gt;er en flerårig urt med løk. Den formerer seg med frø og ved deling av løkene. Frøene spres med maur. Arten kommer opprinnelig fra Tyrkia.&lt;/p&gt;</v>
          </cell>
          <cell r="DD1974" t="str">
            <v>Arten har vært etablert i Botanisk hage i Oslo siden 60-70 tallet (R. Elven pers. komm.), men er bare dokumentert i Artsdatabankens base fra Ak Ås: NMBU på plen i 2005. Dette innebærer at den bare forekommer på "produksjonsarealer" og dermed er å anse som en dørstokk-art.</v>
          </cell>
          <cell r="DE1974" t="str">
            <v>Tyrkerblåstjerne dyrkes som prydplante, men ser ut til å ha en svært begrenset spredningsevne. Arten beites av rådyr, og får nok også litt spredningshjelp av dette.</v>
          </cell>
          <cell r="DF1974" t="str">
            <v>Invasjonspotensialet er begrenset med usikkerhet ned til lite: både median levetid og ekspansjonshastighet er begrenset med usikkerhet ned til lite. Begge deler er beregnet ut fra et anslått framtidig forekomstareal.</v>
          </cell>
          <cell r="DG1974" t="str">
            <v>Tyrkerblåstjerne vurderes å ha ingen kjent negativ økologisk effekt: den blomstrer om våren, og bladene visner snart ned. Planten fører trolig ikke til noen fortrengning av hjemlige arter.</v>
          </cell>
          <cell r="DH1974" t="str">
            <v>Tyrkerblåstjerne vurderes til låg økologisk risiko med usikkerhet ned til ingen kjent. Dette er kun knyttet til et begrenset invasjonspotensiale (med usikkerhet ned til lite).</v>
          </cell>
          <cell r="DI1974">
            <v>0</v>
          </cell>
        </row>
        <row r="1975">
          <cell r="B1975" t="str">
            <v>Ambrosia artemisiifolia</v>
          </cell>
          <cell r="C1975" t="str">
            <v>L.</v>
          </cell>
          <cell r="D1975" t="str">
            <v>beskambrosia</v>
          </cell>
          <cell r="E1975">
            <v>60359</v>
          </cell>
          <cell r="F1975">
            <v>100399</v>
          </cell>
          <cell r="G1975" t="str">
            <v>ExpertGroups/Karplanter/N</v>
          </cell>
          <cell r="H1975" t="str">
            <v>Karplanter</v>
          </cell>
          <cell r="I1975" t="str">
            <v>Karplanter</v>
          </cell>
          <cell r="J1975" t="str">
            <v>DoorKnocker</v>
          </cell>
          <cell r="K1975" t="str">
            <v>doRiskAssessment</v>
          </cell>
          <cell r="N1975">
            <v>2</v>
          </cell>
          <cell r="Q1975">
            <v>1</v>
          </cell>
          <cell r="T1975" t="str">
            <v>LO</v>
          </cell>
          <cell r="U1975">
            <v>2</v>
          </cell>
          <cell r="V1975" t="str">
            <v>2AB,1</v>
          </cell>
          <cell r="X1975">
            <v>1</v>
          </cell>
          <cell r="Y1975">
            <v>1</v>
          </cell>
          <cell r="Z1975">
            <v>1</v>
          </cell>
          <cell r="AA1975">
            <v>1915</v>
          </cell>
          <cell r="AB1975" t="str">
            <v>terrestrial</v>
          </cell>
          <cell r="AD1975" t="str">
            <v>unknown</v>
          </cell>
          <cell r="AE1975" t="str">
            <v>yes</v>
          </cell>
          <cell r="AF1975" t="str">
            <v>unknown</v>
          </cell>
          <cell r="AI1975">
            <v>1</v>
          </cell>
          <cell r="AJ1975" t="str">
            <v>V</v>
          </cell>
          <cell r="AN1975">
            <v>1</v>
          </cell>
          <cell r="AO1975" t="str">
            <v>introductionTransportpollution</v>
          </cell>
          <cell r="AQ1975">
            <v>0</v>
          </cell>
          <cell r="AS1975">
            <v>0</v>
          </cell>
          <cell r="AT1975">
            <v>0</v>
          </cell>
          <cell r="AU1975">
            <v>40</v>
          </cell>
          <cell r="AW1975" t="str">
            <v>Pollenet er sterkt allergifremkallende.</v>
          </cell>
          <cell r="AX1975" t="str">
            <v>Ingen kjent effekt</v>
          </cell>
          <cell r="BC1975" t="str">
            <v>Ingen kjent effekt</v>
          </cell>
          <cell r="BD1975" t="str">
            <v>Ingen kjent effekt</v>
          </cell>
          <cell r="BE1975" t="str">
            <v>no</v>
          </cell>
          <cell r="BF1975" t="str">
            <v>yes</v>
          </cell>
          <cell r="BG1975" t="str">
            <v>V</v>
          </cell>
          <cell r="BK1975" t="str">
            <v>temperate_nemoral:NorthAndCentralAmerica|temperate_dry:NorthAndCentralAmerica|subtropic_unspecified:NorthAndCentralAmerica</v>
          </cell>
          <cell r="BM1975" t="str">
            <v>temperate_nemoral:Europe,Asia,NorthAndCentralAmerica|temperate_dry:Europe,Asia,NorthAndCentralAmerica|subtropic_unspecified:NorthAndCentralAmerica,SouthAmerica|subtropic_mediterranean:Europe,Asia,Oceania|subtropic_caperegion:Africa</v>
          </cell>
          <cell r="BO1975">
            <v>2</v>
          </cell>
          <cell r="BR1975" t="str">
            <v>RedListCategoryLevel</v>
          </cell>
          <cell r="BT1975">
            <v>2</v>
          </cell>
          <cell r="BW1975" t="str">
            <v>SpreadYearlyLiteratureData</v>
          </cell>
          <cell r="BX1975">
            <v>80</v>
          </cell>
          <cell r="BY1975">
            <v>1</v>
          </cell>
          <cell r="CB1975" t="str">
            <v>T35,T39,T40,T37,T42,T43</v>
          </cell>
          <cell r="CC1975">
            <v>1</v>
          </cell>
          <cell r="CH1975">
            <v>1</v>
          </cell>
          <cell r="CM1975">
            <v>1</v>
          </cell>
          <cell r="CQ1975">
            <v>1</v>
          </cell>
          <cell r="CU1975">
            <v>1</v>
          </cell>
          <cell r="CX1975">
            <v>0</v>
          </cell>
          <cell r="CY1975">
            <v>1</v>
          </cell>
          <cell r="DB1975">
            <v>0</v>
          </cell>
          <cell r="DC1975" t="str">
            <v>Beiskambrosia &lt;em&gt;Ambrosia artemisiifolia &lt;/em&gt;er en ettårig art fra Nord-Amerika. Den har seksuell frøreproduksjon. Arten kommer fra områder med litt varmere klima enn Norge. Vi har foreløpig ikke registrert formering i Norge, og arten blomstrer så sent at den oftest blir tatt av frosten under blomstring og før eventuell fruktsetting. I Danmark opplyser Hartvig (2015) at den bare unntaksvis setter modne frukter i dag.</v>
          </cell>
          <cell r="DD1975" t="str">
            <v>&lt;p&gt;Arten er siden 1915 (Ho Vaksdal) funnet spredte steder i alle fylker på Østlandet, og på Vestlandet nord til Sogn og Fjordane. Storparten av funnene er fra de siste tiårene. Det er noen gamle møllefunn i ST Skaun og flere i ST Trondheim: sentrale deler av Trondheim by, og to enkeltfunn lengre nord: No Beiarn: Moldjord 2003 og Fi Hammerfest: Hammerfest bykjernen 2002. Arten er ennå ikke funnet med fruktsetting og dermed ikke med reproduserende bestand i Norge, såvidt man vet.&lt;/p&gt;&lt;p&gt;De første funnene i Norge ble alle gjort ved møller og skyldtes trolig innførsel med amerikansk korn. Det er ingen funn mellom 1940 og 1950. Fra 1950 dukker arten opp mer regelmessig, trolig innført med amerikansk korn og videre spredt ved at avfallet fra kornrensingen i møllene ble brukt til kraftf&amp;#244:r (før høns) og gjødsel. På 1950- og 1960-tallene er det funn fra over 20 landkommuner, de aller fleste i hønsegårder og grønnsakåkrer. På 1970-tallet kom en ny innførselsmåte med soyabønner til soyamjølfabrikkene i Øf Fredrikstad, Vf Larvik og Ro Eigersund. Funn ved møller og soyamjølfabrikker er gått tilbake, men fra 1980-tallet er det en dramatisk økning i funn knyttet til f&amp;#244:ringsplasser for fugl (fuglebrett, under balkonger) og til blomsterkulturer. Mengden av funn etter 2000 (bl.a. over 40 i Oslo alene) kunne tyde på at arten allerede har begynt å reprodusere enkelte steder, uten at botanikere har fått registrert det.&lt;br/&gt;&lt;/p&gt;</v>
          </cell>
          <cell r="DE1975" t="str">
            <v>Fruktene henger ved og spres med dyr. Arten kommer inn i store mengder med korn, sojabønner, fuglef&amp;#244:r og ulike transportmåter.</v>
          </cell>
          <cell r="DF1975" t="str">
            <v>Invasjonspotensialet er begrenset, med begrenset median levetid (ingen stabil forekomst foreløpig) og begrenset ekspansjonshastighet. Den kritiske parameteren for arten er temperatur: en marginal temperaturøkning vil være nok til at arten starter reproduksjon og danner bestander. Sjansene for etablering økes sterkt av nåtidas innførsels- og spredningsmåter med fuglefrøblandinger.</v>
          </cell>
          <cell r="DG1975" t="str">
            <v>&lt;p&gt;Det er ingen kjent negativ økologisk effekt. Arten har ikke potensial til å gjøre noen skade i norsk natur: hovedproblemet med den er at den er en av de mer alvorlige pollenallergiplantene. &lt;br/&gt;&lt;/p&gt;</v>
          </cell>
          <cell r="DH1975" t="str">
            <v>&lt;p&gt;Beiskambrosia er formelt sett en dørstokkart. Arten medfører foreløpig låg økologisk risiko, og utelukkende på grunn av et begrenset invasjonspotensial.&lt;/p&gt;</v>
          </cell>
          <cell r="DI1975">
            <v>0</v>
          </cell>
        </row>
        <row r="1976">
          <cell r="B1976" t="str">
            <v>Crocus speciosus</v>
          </cell>
          <cell r="C1976" t="str">
            <v>M.Bieb.</v>
          </cell>
          <cell r="D1976" t="str">
            <v>høstkrokus</v>
          </cell>
          <cell r="E1976">
            <v>85602</v>
          </cell>
          <cell r="F1976">
            <v>128723</v>
          </cell>
          <cell r="G1976" t="str">
            <v>ExpertGroups/Karplanter/N</v>
          </cell>
          <cell r="H1976" t="str">
            <v>Karplanter</v>
          </cell>
          <cell r="I1976" t="str">
            <v>Karplanter</v>
          </cell>
          <cell r="J1976" t="str">
            <v>DoorKnocker</v>
          </cell>
          <cell r="K1976" t="str">
            <v>doRiskAssessment</v>
          </cell>
          <cell r="N1976">
            <v>2</v>
          </cell>
          <cell r="Q1976">
            <v>1</v>
          </cell>
          <cell r="T1976" t="str">
            <v>LO</v>
          </cell>
          <cell r="U1976">
            <v>2</v>
          </cell>
          <cell r="V1976" t="str">
            <v>2AB,1</v>
          </cell>
          <cell r="X1976">
            <v>1</v>
          </cell>
          <cell r="Y1976">
            <v>1</v>
          </cell>
          <cell r="Z1976">
            <v>1</v>
          </cell>
          <cell r="AA1976">
            <v>2005</v>
          </cell>
          <cell r="AB1976" t="str">
            <v>terrestrial</v>
          </cell>
          <cell r="AD1976" t="str">
            <v>unknown</v>
          </cell>
          <cell r="AE1976" t="str">
            <v>yes</v>
          </cell>
          <cell r="AF1976" t="str">
            <v>unknown</v>
          </cell>
          <cell r="AG1976">
            <v>2005</v>
          </cell>
          <cell r="AH1976" t="str">
            <v>Ak Ås: Høgskoleparken, "grasbakken N for Boksmia"</v>
          </cell>
          <cell r="AI1976">
            <v>5</v>
          </cell>
          <cell r="AJ1976" t="str">
            <v>V</v>
          </cell>
          <cell r="AL1976">
            <v>1</v>
          </cell>
          <cell r="AM1976" t="str">
            <v>importDirect</v>
          </cell>
          <cell r="AN1976">
            <v>1</v>
          </cell>
          <cell r="AO1976" t="str">
            <v>introductionEscaped</v>
          </cell>
          <cell r="AQ1976">
            <v>0</v>
          </cell>
          <cell r="AS1976">
            <v>0</v>
          </cell>
          <cell r="AT1976">
            <v>0</v>
          </cell>
          <cell r="AU1976">
            <v>32</v>
          </cell>
          <cell r="AW1976" t="str">
            <v>Ingen kjent effekt</v>
          </cell>
          <cell r="AX1976" t="str">
            <v>Ingen kjent effekt</v>
          </cell>
          <cell r="BC1976" t="str">
            <v>Ingen kjent effekt</v>
          </cell>
          <cell r="BD1976" t="str">
            <v>Ingen kjent effekt</v>
          </cell>
          <cell r="BE1976" t="str">
            <v>no</v>
          </cell>
          <cell r="BF1976" t="str">
            <v>no</v>
          </cell>
          <cell r="BG1976" t="str">
            <v>V</v>
          </cell>
          <cell r="BK1976" t="str">
            <v>temperate_nemoral:Europe,Asia</v>
          </cell>
          <cell r="BM1976" t="str">
            <v>temperate_nemoral:Europe,Asia</v>
          </cell>
          <cell r="BO1976">
            <v>2</v>
          </cell>
          <cell r="BR1976" t="str">
            <v>RedListCategoryLevel</v>
          </cell>
          <cell r="BT1976">
            <v>2</v>
          </cell>
          <cell r="BW1976" t="str">
            <v>SpreadYearlyLiteratureData</v>
          </cell>
          <cell r="BX1976">
            <v>64</v>
          </cell>
          <cell r="BY1976">
            <v>1</v>
          </cell>
          <cell r="CB1976" t="str">
            <v>T43</v>
          </cell>
          <cell r="CC1976">
            <v>1</v>
          </cell>
          <cell r="CH1976">
            <v>1</v>
          </cell>
          <cell r="CM1976">
            <v>1</v>
          </cell>
          <cell r="CQ1976">
            <v>1</v>
          </cell>
          <cell r="CU1976">
            <v>1</v>
          </cell>
          <cell r="CX1976">
            <v>0</v>
          </cell>
          <cell r="CY1976">
            <v>1</v>
          </cell>
          <cell r="DB1976">
            <v>0</v>
          </cell>
          <cell r="DC1976" t="str">
            <v>Høstkrokus &lt;i&gt;Crocus speciosus&lt;/i&gt; er en flerårig urt som formerer seg vegetativt ved sideknoller og seksuelt med frø. De norske forekomstene tyder sterkt på frøsetting, men spredningen er langsom (med maur). Arten stammer hovedsakelig fra Vest-Asia og er noe varmekrevende. Den er funnet i plener og grasmark i parkområder. Foreløpig er den bare funnet &amp;#39:forvillet&amp;#39: i hager/parker hvor den dyrkes, dvs. på produksjonsarealer, og den kategoriseres derfor som en dørstokkart.</v>
          </cell>
          <cell r="DD1976" t="str">
            <v>&lt;p&gt;Høstkrokus er funnet to steder i parken ved UMB i Ak Ås fra 2005, ett sted med med "hundrevis av eks.", et annet sted med "over 100 eks.". Den er tydeligvis godt etablert, men sprer seg lite. Arten formerer seg med frø og/eller med deling av knoller.&lt;/p&gt;</v>
          </cell>
          <cell r="DE1976" t="str">
            <v>Arten er innført som hageplante og sprer seg fra dyrkning med frø (maurspredte).</v>
          </cell>
          <cell r="DF1976" t="str">
            <v>Invasjonspotensialet er begrenset, med begrenset median levetid og begrenset ekspansjonshastighet. Arten dyrkes nokså sjelden, og frøene spres svært langsomt.</v>
          </cell>
          <cell r="DG1976" t="str">
            <v>Ingen kjent negativ økologisk effekt er knyttet til arten.</v>
          </cell>
          <cell r="DH1976" t="str">
            <v>&lt;p&gt;Høstkrokus vurderes til låg økologisk risiko. Arten har stabil forekomst i Norge (frøreproduksjon og vegetativt ved sideknoller), men bare innen et parkområde der den er dyrket. Den utgjør ingen trussel i norsk natur.&lt;/p&gt;</v>
          </cell>
          <cell r="DI1976">
            <v>0</v>
          </cell>
        </row>
        <row r="1977">
          <cell r="B1977" t="str">
            <v>Viburnum carlesii</v>
          </cell>
          <cell r="C1977" t="str">
            <v>Hemsl.</v>
          </cell>
          <cell r="E1977">
            <v>140843</v>
          </cell>
          <cell r="F1977">
            <v>170034</v>
          </cell>
          <cell r="G1977" t="str">
            <v>ExpertGroups/Karplanter/N</v>
          </cell>
          <cell r="H1977" t="str">
            <v>Karplanter</v>
          </cell>
          <cell r="I1977" t="str">
            <v>Karplanter</v>
          </cell>
          <cell r="J1977" t="str">
            <v>DoorKnocker</v>
          </cell>
          <cell r="K1977" t="str">
            <v>doRiskAssessment</v>
          </cell>
          <cell r="N1977">
            <v>2</v>
          </cell>
          <cell r="O1977" t="str">
            <v>V</v>
          </cell>
          <cell r="Q1977">
            <v>1</v>
          </cell>
          <cell r="T1977" t="str">
            <v>LO</v>
          </cell>
          <cell r="U1977">
            <v>2</v>
          </cell>
          <cell r="V1977" t="str">
            <v>2AB,1</v>
          </cell>
          <cell r="W1977" t="str">
            <v>NK</v>
          </cell>
          <cell r="AA1977">
            <v>1995</v>
          </cell>
          <cell r="AB1977" t="str">
            <v>terrestrial</v>
          </cell>
          <cell r="AD1977" t="str">
            <v>unknown</v>
          </cell>
          <cell r="AE1977" t="str">
            <v>no</v>
          </cell>
          <cell r="AF1977" t="str">
            <v>unknown</v>
          </cell>
          <cell r="AI1977">
            <v>15</v>
          </cell>
          <cell r="AJ1977" t="str">
            <v>V</v>
          </cell>
          <cell r="AL1977">
            <v>1</v>
          </cell>
          <cell r="AM1977" t="str">
            <v>importDirect</v>
          </cell>
          <cell r="AN1977">
            <v>1</v>
          </cell>
          <cell r="AO1977" t="str">
            <v>introductionEscaped</v>
          </cell>
          <cell r="AQ1977">
            <v>0</v>
          </cell>
          <cell r="AS1977">
            <v>0</v>
          </cell>
          <cell r="AT1977">
            <v>0</v>
          </cell>
          <cell r="AU1977">
            <v>20</v>
          </cell>
          <cell r="AW1977" t="str">
            <v>Ingen kjent effekt</v>
          </cell>
          <cell r="AX1977" t="str">
            <v>Ingen kjent effekt</v>
          </cell>
          <cell r="BC1977" t="str">
            <v>Ingen kjent effekt</v>
          </cell>
          <cell r="BD1977" t="str">
            <v>Ingen kjent effekt</v>
          </cell>
          <cell r="BE1977" t="str">
            <v>no</v>
          </cell>
          <cell r="BF1977" t="str">
            <v>no</v>
          </cell>
          <cell r="BG1977" t="str">
            <v>V</v>
          </cell>
          <cell r="BK1977" t="str">
            <v>temperate_nemoral:Asia</v>
          </cell>
          <cell r="BM1977" t="str">
            <v>temperate_nemoral:Europe,Asia,NorthAndCentralAmerica</v>
          </cell>
          <cell r="BO1977">
            <v>2</v>
          </cell>
          <cell r="BR1977" t="str">
            <v>RedListCategoryLevel</v>
          </cell>
          <cell r="BT1977">
            <v>2</v>
          </cell>
          <cell r="BV1977" t="str">
            <v>X</v>
          </cell>
          <cell r="BW1977" t="str">
            <v>SpreadYearlyLiteratureData</v>
          </cell>
          <cell r="BX1977">
            <v>50.5</v>
          </cell>
          <cell r="BY1977">
            <v>1</v>
          </cell>
          <cell r="CB1977" t="str">
            <v>T43</v>
          </cell>
          <cell r="CC1977">
            <v>1</v>
          </cell>
          <cell r="CH1977">
            <v>1</v>
          </cell>
          <cell r="CM1977">
            <v>1</v>
          </cell>
          <cell r="CQ1977">
            <v>1</v>
          </cell>
          <cell r="CU1977">
            <v>1</v>
          </cell>
          <cell r="CX1977">
            <v>0</v>
          </cell>
          <cell r="CY1977">
            <v>1</v>
          </cell>
          <cell r="DB1977">
            <v>0</v>
          </cell>
          <cell r="DC1977" t="str">
            <v>Korsved-arten &lt;i&gt;Viburnum carlesii&lt;/i&gt; fra Øst-Asia er en nokså langlevd, middels høg busk. Den har insektpollinering og er trolig avhengig av krysspollinering (dvs. at det må være mer enn &amp;#233:n busk eller klon til stede før fruktsetting kan skje). Arten blomstrer bra og setter frukt i Norge, men frøformering er ikke registrert foreløpig. Vi kategoriserer den som en dørstokk-art.</v>
          </cell>
          <cell r="DD1977" t="str">
            <v>Arten er funnet som trolig gjenstående på Kjørbo i Ak Bærum i 1995. Den er ikke ettersøkt der senere, men den står trolig fortsatt på samme sted.</v>
          </cell>
          <cell r="DE1977" t="str">
            <v>Arten er innført som hagebusk.</v>
          </cell>
          <cell r="DF1977" t="str">
            <v>Invasjonspotensialet er begrenset med usikkerhet til låg: median levetid er begrenset og ekspansjonshastighet er begrenset med usikkerhet til låg. Arten er ikke registrert med effektiv formering i norsk natur, men dette er observert i dyrkning.</v>
          </cell>
          <cell r="DG1977" t="str">
            <v>Det er ingen kjente negative økologiske effekter knyttet til arten.</v>
          </cell>
          <cell r="DH1977" t="str">
            <v>&lt;i&gt;Viburnum carlesii&lt;/i&gt; vurderes til låg økologisk risiko med usikkerhet ned til ingen kjent.</v>
          </cell>
          <cell r="DI1977">
            <v>0</v>
          </cell>
        </row>
        <row r="1978">
          <cell r="B1978" t="str">
            <v>Hyacinthus orientalis</v>
          </cell>
          <cell r="C1978" t="str">
            <v>L.</v>
          </cell>
          <cell r="D1978" t="str">
            <v>svibel</v>
          </cell>
          <cell r="E1978">
            <v>105219</v>
          </cell>
          <cell r="F1978">
            <v>145566</v>
          </cell>
          <cell r="G1978" t="str">
            <v>ExpertGroups/Karplanter/N</v>
          </cell>
          <cell r="H1978" t="str">
            <v>Karplanter</v>
          </cell>
          <cell r="I1978" t="str">
            <v>Karplanter</v>
          </cell>
          <cell r="J1978" t="str">
            <v>DoorKnocker</v>
          </cell>
          <cell r="K1978" t="str">
            <v>doRiskAssessment</v>
          </cell>
          <cell r="N1978">
            <v>2</v>
          </cell>
          <cell r="Q1978">
            <v>1</v>
          </cell>
          <cell r="T1978" t="str">
            <v>LO</v>
          </cell>
          <cell r="U1978">
            <v>2</v>
          </cell>
          <cell r="V1978" t="str">
            <v>2AB,1</v>
          </cell>
          <cell r="AA1978">
            <v>2015</v>
          </cell>
          <cell r="AB1978" t="str">
            <v>terrestrial</v>
          </cell>
          <cell r="AD1978" t="str">
            <v>unknown</v>
          </cell>
          <cell r="AE1978" t="str">
            <v>no</v>
          </cell>
          <cell r="AF1978" t="str">
            <v>unknown</v>
          </cell>
          <cell r="AI1978">
            <v>10</v>
          </cell>
          <cell r="AJ1978" t="str">
            <v>V</v>
          </cell>
          <cell r="AL1978">
            <v>1</v>
          </cell>
          <cell r="AM1978" t="str">
            <v>importDirect</v>
          </cell>
          <cell r="AN1978">
            <v>1</v>
          </cell>
          <cell r="AO1978" t="str">
            <v>introductionEscaped</v>
          </cell>
          <cell r="AQ1978">
            <v>0</v>
          </cell>
          <cell r="AS1978">
            <v>0</v>
          </cell>
          <cell r="AT1978">
            <v>0</v>
          </cell>
          <cell r="AU1978">
            <v>32</v>
          </cell>
          <cell r="AW1978" t="str">
            <v>Ingen kjent effekt</v>
          </cell>
          <cell r="AX1978" t="str">
            <v>Ingen kjent effekt</v>
          </cell>
          <cell r="BC1978" t="str">
            <v>Ingen kjent effekt</v>
          </cell>
          <cell r="BD1978" t="str">
            <v>Ingen kjent effekt</v>
          </cell>
          <cell r="BE1978" t="str">
            <v>no</v>
          </cell>
          <cell r="BF1978" t="str">
            <v>yes</v>
          </cell>
          <cell r="BG1978" t="str">
            <v>V</v>
          </cell>
          <cell r="BK1978" t="str">
            <v>subtropic_mediterranean:Europe,Asia,Africa</v>
          </cell>
          <cell r="BM1978" t="str">
            <v>temperate_nemoral:Europe|subtropic_mediterranean:Europe,Asia,Africa</v>
          </cell>
          <cell r="BO1978">
            <v>2</v>
          </cell>
          <cell r="BR1978" t="str">
            <v>RedListCategoryLevel</v>
          </cell>
          <cell r="BT1978">
            <v>2</v>
          </cell>
          <cell r="BW1978" t="str">
            <v>SpreadYearlyLiteratureData</v>
          </cell>
          <cell r="BX1978">
            <v>64</v>
          </cell>
          <cell r="BY1978">
            <v>1</v>
          </cell>
          <cell r="CC1978">
            <v>1</v>
          </cell>
          <cell r="CH1978">
            <v>1</v>
          </cell>
          <cell r="CM1978">
            <v>1</v>
          </cell>
          <cell r="CQ1978">
            <v>1</v>
          </cell>
          <cell r="CU1978">
            <v>1</v>
          </cell>
          <cell r="CX1978">
            <v>0</v>
          </cell>
          <cell r="CY1978">
            <v>1</v>
          </cell>
          <cell r="DB1978">
            <v>0</v>
          </cell>
          <cell r="DC1978" t="str">
            <v>Svibel &lt;i&gt;Hyacinthus orientalis&lt;/i&gt; er en langlevd flerårig laukplante fra østre Middelhavsområdet. Den dyrkes i stor utstrekning, mest som stueplante (rundt jul), men også i hager. Laukene dumpes ofte på ulovlige dumpeplasser i skogkanter og veikanter, og svibler kan spire opp, men er notert svært sjelden. I Sverige reproduserer arten regelmessig i naturen, trolig også i Danmark. Vi behandler den som en dørstokk-art i Norge. Artens potensial som dørstokk-art henger sammen med pågående og forventete klimaendringer. De områdene i Norden der arten formerer seg i dag (kjent fra 122 forekomstruter i Danmark, Hartvig 2015, med fine reproduserende bestander i Øst-Sverige, R. Elven pers. observ.) er bare marginalt bedre klimatisk enn Sørøst-Norge er i dag.</v>
          </cell>
          <cell r="DD1978" t="str">
            <v>Arten ble funnet for første gang i 2015 i Øf Sarpsborg: Møllerød vest, på en skroteplass nær drivhus, og i Bu Lier: Haugerudbråtan på Tranby, på en dumpeplass for hageavfall i lågurtskog. I begge tilfellene dreier det seg om utkastete potteplanter, uten noen etablering.</v>
          </cell>
          <cell r="DE1978" t="str">
            <v>Arten er innført som hageplante og stueplante, spredt ved dumping av hageavfall.</v>
          </cell>
          <cell r="DF1978" t="str">
            <v>Invasjonspotensialet er begrenset, med begrenset median levetid og begrenset ekspansjonshastighet, begge beregnet ut fra anslått forekomstareal om 50 år. Ingen stabile forekomster og ingen egen reproduksjon er registrert i norsk natur foreløpig, men det kan endre seg.</v>
          </cell>
          <cell r="DG1978" t="str">
            <v>Ingen kjent negativ økologisk effekt er knyttet til arten.</v>
          </cell>
          <cell r="DH1978" t="str">
            <v>Svibel vurderes som dørstokkart og vurderes til ingen kjent økologisk risiko. Arten er kanskje på vei inn i norsk natur, men vil neppe føre til noen merkbar økologisk endring.</v>
          </cell>
          <cell r="DI1978">
            <v>1</v>
          </cell>
        </row>
        <row r="1979">
          <cell r="B1979" t="str">
            <v>Anthriscus cerefolium</v>
          </cell>
          <cell r="C1979" t="str">
            <v>(L.) Hoffm.</v>
          </cell>
          <cell r="D1979" t="str">
            <v>hagekjørvel</v>
          </cell>
          <cell r="E1979">
            <v>130463</v>
          </cell>
          <cell r="F1979">
            <v>100271</v>
          </cell>
          <cell r="G1979" t="str">
            <v>ExpertGroups/Karplanter/N</v>
          </cell>
          <cell r="H1979" t="str">
            <v>Karplanter</v>
          </cell>
          <cell r="I1979" t="str">
            <v>Karplanter</v>
          </cell>
          <cell r="J1979" t="str">
            <v>DoorKnocker</v>
          </cell>
          <cell r="K1979" t="str">
            <v>doRiskAssessment</v>
          </cell>
          <cell r="N1979">
            <v>2</v>
          </cell>
          <cell r="O1979" t="str">
            <v>V</v>
          </cell>
          <cell r="Q1979">
            <v>1</v>
          </cell>
          <cell r="T1979" t="str">
            <v>LO</v>
          </cell>
          <cell r="U1979">
            <v>2</v>
          </cell>
          <cell r="V1979" t="str">
            <v>2AB,1</v>
          </cell>
          <cell r="W1979" t="str">
            <v>NK</v>
          </cell>
          <cell r="X1979">
            <v>1</v>
          </cell>
          <cell r="Y1979">
            <v>1</v>
          </cell>
          <cell r="Z1979">
            <v>1</v>
          </cell>
          <cell r="AA1979">
            <v>1826</v>
          </cell>
          <cell r="AB1979" t="str">
            <v>terrestrial</v>
          </cell>
          <cell r="AD1979" t="str">
            <v>unknown</v>
          </cell>
          <cell r="AE1979" t="str">
            <v>yes</v>
          </cell>
          <cell r="AF1979" t="str">
            <v>unknown</v>
          </cell>
          <cell r="AG1979">
            <v>1863</v>
          </cell>
          <cell r="AH1979" t="str">
            <v>Oslo: "vildvoxende omkring Christiania"</v>
          </cell>
          <cell r="AI1979">
            <v>1</v>
          </cell>
          <cell r="AJ1979" t="str">
            <v>V</v>
          </cell>
          <cell r="AL1979">
            <v>1</v>
          </cell>
          <cell r="AM1979" t="str">
            <v>importDirect</v>
          </cell>
          <cell r="AN1979">
            <v>1</v>
          </cell>
          <cell r="AO1979" t="str">
            <v>introductionEscaped</v>
          </cell>
          <cell r="AQ1979">
            <v>0</v>
          </cell>
          <cell r="AS1979">
            <v>0</v>
          </cell>
          <cell r="AT1979">
            <v>0</v>
          </cell>
          <cell r="AU1979">
            <v>20</v>
          </cell>
          <cell r="AW1979" t="str">
            <v>Ingen kjent effekt</v>
          </cell>
          <cell r="AX1979" t="str">
            <v>Ingen kjent effekt</v>
          </cell>
          <cell r="BC1979" t="str">
            <v>Ingen kjent effekt</v>
          </cell>
          <cell r="BD1979" t="str">
            <v>Ingen kjent effekt</v>
          </cell>
          <cell r="BE1979" t="str">
            <v>no</v>
          </cell>
          <cell r="BF1979" t="str">
            <v>no</v>
          </cell>
          <cell r="BG1979" t="str">
            <v>V</v>
          </cell>
          <cell r="BK1979" t="str">
            <v>temperate_nemoral:Europe|temperate_dry:Europe,Asia|subtropic_mediterranean:Europe,Asia</v>
          </cell>
          <cell r="BM1979" t="str">
            <v>temperate_nemoral:Europe|temperate_dry:Europe,Asia|subtropic_mediterranean:Europe,Asia</v>
          </cell>
          <cell r="BO1979">
            <v>2</v>
          </cell>
          <cell r="BR1979" t="str">
            <v>RedListCategoryLevel</v>
          </cell>
          <cell r="BT1979">
            <v>2</v>
          </cell>
          <cell r="BV1979" t="str">
            <v>X</v>
          </cell>
          <cell r="BW1979" t="str">
            <v>SpreadYearlyLiteratureData</v>
          </cell>
          <cell r="BX1979">
            <v>50</v>
          </cell>
          <cell r="BY1979">
            <v>1</v>
          </cell>
          <cell r="CB1979" t="str">
            <v>T35,T37,T42</v>
          </cell>
          <cell r="CC1979">
            <v>1</v>
          </cell>
          <cell r="CH1979">
            <v>1</v>
          </cell>
          <cell r="CM1979">
            <v>1</v>
          </cell>
          <cell r="CQ1979">
            <v>1</v>
          </cell>
          <cell r="CU1979">
            <v>1</v>
          </cell>
          <cell r="CX1979">
            <v>0</v>
          </cell>
          <cell r="CY1979">
            <v>1</v>
          </cell>
          <cell r="DB1979">
            <v>0</v>
          </cell>
          <cell r="DC1979" t="str">
            <v>&lt;p&gt;Hagekjørvel &lt;em&gt;Anthriscus cerefolium &lt;/em&gt;er en ettårig hageplante fra Sørøst-Europa og Vest-Asia. Den formerer seg med frukter som kan spres korte distanser med dyr. Den er delvis kommet inn som hageplante, men like ofte eller oftere med ballast, ved møller, på andre industriplasser, eller som gartneri- og hageugras. Funnene de siste 10 årene tyder mer på økt primærforvilling enn på begynnende etablering: arten er blitt en mer populær krydderurt.&lt;/p&gt;</v>
          </cell>
          <cell r="DD1979" t="str">
            <v>&lt;p&gt;Arten har opplagt reprodusert i kortere perioder i Norge: "Vildtvoxende omkring Christiania" (P.V. Deinboll i 1863), "forvildet og naturalisert i Hospitalhaven" i Vf Larvik 1917 og 1913, "forvildet" på Valberg i Te Kragerø 1910-1911, kanskje i VA Kristiansand 1959-1962 og 1984, og frøformerende (som ugras) i hager i Oslo 2015-2016. Arten er på grensa til å ha permanent reproduksjon og etablere bestand i Norge.&lt;/p&gt;</v>
          </cell>
          <cell r="DE1979" t="str">
            <v>Tidligere innført med ballastjord og ved møller etc.: i senere tid innført som hageplante (krydder) og spredt ved søling med frø.</v>
          </cell>
          <cell r="DF1979" t="str">
            <v>Arten har begrenset (med usikkerhet til lavt) invasjonspotensial foreløpig: median levetid er begrenset og ekspansjonshastigheten er begrenset med usikkerhet til liten.</v>
          </cell>
          <cell r="DG1979" t="str">
            <v>Ingen kjent negativ økologisk effekt er knyttet til arten.</v>
          </cell>
          <cell r="DH1979" t="str">
            <v>&lt;p&gt;Hagekjørvel er en dørstokkart som vurderes til lav økologisk risiko (med usikkerhet til ingen kjent risiko).&lt;/p&gt;</v>
          </cell>
          <cell r="DI1979">
            <v>0</v>
          </cell>
        </row>
        <row r="1980">
          <cell r="B1980" t="str">
            <v>Antirrhinum majus</v>
          </cell>
          <cell r="C1980" t="str">
            <v>L.</v>
          </cell>
          <cell r="D1980" t="str">
            <v>prydløvemunn</v>
          </cell>
          <cell r="E1980">
            <v>62446</v>
          </cell>
          <cell r="F1980">
            <v>102486</v>
          </cell>
          <cell r="G1980" t="str">
            <v>ExpertGroups/Karplanter/N</v>
          </cell>
          <cell r="H1980" t="str">
            <v>Karplanter</v>
          </cell>
          <cell r="I1980" t="str">
            <v>Karplanter</v>
          </cell>
          <cell r="J1980" t="str">
            <v>DoorKnocker</v>
          </cell>
          <cell r="K1980" t="str">
            <v>doRiskAssessment</v>
          </cell>
          <cell r="N1980">
            <v>2</v>
          </cell>
          <cell r="O1980" t="str">
            <v>V</v>
          </cell>
          <cell r="Q1980">
            <v>1</v>
          </cell>
          <cell r="T1980" t="str">
            <v>LO</v>
          </cell>
          <cell r="U1980">
            <v>2</v>
          </cell>
          <cell r="V1980" t="str">
            <v>2AB,1</v>
          </cell>
          <cell r="W1980" t="str">
            <v>NK</v>
          </cell>
          <cell r="X1980">
            <v>1</v>
          </cell>
          <cell r="Y1980">
            <v>1</v>
          </cell>
          <cell r="Z1980">
            <v>1</v>
          </cell>
          <cell r="AA1980">
            <v>1897</v>
          </cell>
          <cell r="AB1980" t="str">
            <v>terrestrial</v>
          </cell>
          <cell r="AD1980" t="str">
            <v>origin,unknown</v>
          </cell>
          <cell r="AE1980" t="str">
            <v>yes</v>
          </cell>
          <cell r="AF1980" t="str">
            <v>unknown</v>
          </cell>
          <cell r="AI1980">
            <v>5</v>
          </cell>
          <cell r="AJ1980" t="str">
            <v>V</v>
          </cell>
          <cell r="AL1980">
            <v>1</v>
          </cell>
          <cell r="AM1980" t="str">
            <v>importDirect</v>
          </cell>
          <cell r="AN1980">
            <v>2</v>
          </cell>
          <cell r="AO1980" t="str">
            <v>introductionEscaped</v>
          </cell>
          <cell r="AQ1980">
            <v>0</v>
          </cell>
          <cell r="AS1980">
            <v>0</v>
          </cell>
          <cell r="AT1980">
            <v>0</v>
          </cell>
          <cell r="AU1980">
            <v>24</v>
          </cell>
          <cell r="AW1980" t="str">
            <v>Ingen kjent effekt</v>
          </cell>
          <cell r="AX1980" t="str">
            <v>Ingen kjent effekt</v>
          </cell>
          <cell r="BC1980" t="str">
            <v>Ingen kjent effekt</v>
          </cell>
          <cell r="BD1980" t="str">
            <v>Ingen kjent effekt</v>
          </cell>
          <cell r="BE1980" t="str">
            <v>no</v>
          </cell>
          <cell r="BF1980" t="str">
            <v>no</v>
          </cell>
          <cell r="BG1980" t="str">
            <v>V</v>
          </cell>
          <cell r="BK1980" t="str">
            <v>subtropic_mediterranean:Europe,Asia,Africa</v>
          </cell>
          <cell r="BM1980" t="str">
            <v>temperate_nemoral:Europe,Oceania|subtropic_unspecified:Oceania,NorthAndCentralAmerica,SouthAmerica|subtropic_mediterranean:Europe,Asia,Africa</v>
          </cell>
          <cell r="BO1980">
            <v>2</v>
          </cell>
          <cell r="BR1980" t="str">
            <v>RedListCategoryLevel</v>
          </cell>
          <cell r="BT1980">
            <v>2</v>
          </cell>
          <cell r="BV1980" t="str">
            <v>X</v>
          </cell>
          <cell r="BW1980" t="str">
            <v>SpreadYearlyLiteratureData</v>
          </cell>
          <cell r="BX1980">
            <v>55</v>
          </cell>
          <cell r="BY1980">
            <v>1</v>
          </cell>
          <cell r="CB1980" t="str">
            <v>T1,T35,T37,T39,T40,T42</v>
          </cell>
          <cell r="CC1980">
            <v>1</v>
          </cell>
          <cell r="CH1980">
            <v>1</v>
          </cell>
          <cell r="CM1980">
            <v>1</v>
          </cell>
          <cell r="CQ1980">
            <v>1</v>
          </cell>
          <cell r="CU1980">
            <v>1</v>
          </cell>
          <cell r="CX1980">
            <v>0</v>
          </cell>
          <cell r="CY1980">
            <v>1</v>
          </cell>
          <cell r="DB1980">
            <v>0</v>
          </cell>
          <cell r="DC1980" t="str">
            <v>Prydløvemunn &lt;em&gt;Antirrhinum majus &lt;/em&gt;er en flerårig urt, opprinnelig fra vestre Middelhavsområdet. Den har frøreproduksjon. Arten kan være på nippet til å etablere seg i Norge, mest sannsynlig på søndre Østlandet. Dette er en meget populær hageplante som ofte blir funnet på skrotemark. Den er en bergsprekk-plante der den kommer fra, og etablering i sørvendte, varme berg er mest sannsynlig. Den er tilnærmet stabil som fremmedplante i våre naboland i sør, men regnes fremdeles som "forvildet, ikke bofast neofyt" i Danmark (Hartvig 2015).</v>
          </cell>
          <cell r="DD1980" t="str">
            <v>&lt;p&gt;Prydløvemunn hadde noen få forekomster de første 40 årene fra AA Arendal 1897 og Tvedestrand 1898, men med betydelig økning fra 1940-tallet og de siste tiårene med omtrent årviss forekomst eller noe hyppigere, med funn nord til Trøndelag. Ingen av funnene representerer, såvidt vi vet, noen etablering foreløpig.&lt;/p&gt;</v>
          </cell>
          <cell r="DE1980" t="str">
            <v>Arten er innført som hageplante og spres ut i naturen med frø og med hageutkast.</v>
          </cell>
          <cell r="DF1980" t="str">
            <v>Arten har et begrenset invasjonspotensial, en kombinasjon mellom begrenset median levetid og en begrenset (til lav) ekspansjonshastighet.</v>
          </cell>
          <cell r="DG1980" t="str">
            <v>Ingen kjent negativ økologisk effekt er knyttet til arten.</v>
          </cell>
          <cell r="DH1980" t="str">
            <v>&lt;p&gt;Prydløvemunn vurderes til låg økologisk risiko, med usikkerhet til ingen kjent. Arten kan få stabil forekomst i Norge (frøreproduksjon) og kategoriseres derfor som en dørstokk-art.&lt;br/&gt;&lt;/p&gt;</v>
          </cell>
          <cell r="DI1980">
            <v>1</v>
          </cell>
        </row>
        <row r="1981">
          <cell r="B1981" t="str">
            <v>Borago officinalis</v>
          </cell>
          <cell r="C1981" t="str">
            <v>L.</v>
          </cell>
          <cell r="D1981" t="str">
            <v>agurkurt</v>
          </cell>
          <cell r="E1981">
            <v>130989</v>
          </cell>
          <cell r="F1981">
            <v>100988</v>
          </cell>
          <cell r="G1981" t="str">
            <v>ExpertGroups/Karplanter/N</v>
          </cell>
          <cell r="H1981" t="str">
            <v>Karplanter</v>
          </cell>
          <cell r="I1981" t="str">
            <v>Karplanter</v>
          </cell>
          <cell r="J1981" t="str">
            <v>DoorKnocker</v>
          </cell>
          <cell r="K1981" t="str">
            <v>doRiskAssessment</v>
          </cell>
          <cell r="N1981">
            <v>2</v>
          </cell>
          <cell r="Q1981">
            <v>1</v>
          </cell>
          <cell r="T1981" t="str">
            <v>LO</v>
          </cell>
          <cell r="U1981">
            <v>2</v>
          </cell>
          <cell r="V1981" t="str">
            <v>2AB,1</v>
          </cell>
          <cell r="X1981">
            <v>1</v>
          </cell>
          <cell r="Y1981">
            <v>1</v>
          </cell>
          <cell r="Z1981">
            <v>1</v>
          </cell>
          <cell r="AA1981">
            <v>1874</v>
          </cell>
          <cell r="AB1981" t="str">
            <v>terrestrial</v>
          </cell>
          <cell r="AD1981" t="str">
            <v>unknown</v>
          </cell>
          <cell r="AE1981" t="str">
            <v>yes</v>
          </cell>
          <cell r="AF1981" t="str">
            <v>unknown</v>
          </cell>
          <cell r="AI1981">
            <v>1</v>
          </cell>
          <cell r="AJ1981" t="str">
            <v>V</v>
          </cell>
          <cell r="AL1981">
            <v>1</v>
          </cell>
          <cell r="AM1981" t="str">
            <v>importDirect</v>
          </cell>
          <cell r="AN1981">
            <v>1</v>
          </cell>
          <cell r="AO1981" t="str">
            <v>introductionEscaped</v>
          </cell>
          <cell r="AQ1981">
            <v>0</v>
          </cell>
          <cell r="AS1981">
            <v>0</v>
          </cell>
          <cell r="AT1981">
            <v>0</v>
          </cell>
          <cell r="AU1981">
            <v>40</v>
          </cell>
          <cell r="AW1981" t="str">
            <v>Ingen kjent effekt</v>
          </cell>
          <cell r="AX1981" t="str">
            <v>Ingen kjent effekt</v>
          </cell>
          <cell r="BC1981" t="str">
            <v>Ingen kjent effekt</v>
          </cell>
          <cell r="BD1981" t="str">
            <v>Ingen kjent effekt</v>
          </cell>
          <cell r="BE1981" t="str">
            <v>no</v>
          </cell>
          <cell r="BF1981" t="str">
            <v>no</v>
          </cell>
          <cell r="BG1981" t="str">
            <v>V</v>
          </cell>
          <cell r="BK1981" t="str">
            <v>temperate_nemoral:Europe|temperate_dry:Europe|subtropic_mediterranean:Europe</v>
          </cell>
          <cell r="BM1981" t="str">
            <v>temperate_nemoral:Europe,Oceania,NorthAndCentralAmerica|temperate_dry:Europe,Asia|subtropic_unspecified:NorthAndCentralAmerica,SouthAmerica|subtropic_mediterranean:Europe,Asia,Africa,Oceania|subtropic_highlands:SouthAmerica|tropic:NorthAndCentralAmerica,SouthAmerica</v>
          </cell>
          <cell r="BO1981">
            <v>2</v>
          </cell>
          <cell r="BR1981" t="str">
            <v>RedListCategoryLevel</v>
          </cell>
          <cell r="BT1981">
            <v>2</v>
          </cell>
          <cell r="BW1981" t="str">
            <v>SpreadYearlyLiteratureData</v>
          </cell>
          <cell r="BX1981">
            <v>71</v>
          </cell>
          <cell r="BY1981">
            <v>1</v>
          </cell>
          <cell r="CB1981" t="str">
            <v>T35,T40,T37,T42</v>
          </cell>
          <cell r="CC1981">
            <v>1</v>
          </cell>
          <cell r="CH1981">
            <v>1</v>
          </cell>
          <cell r="CM1981">
            <v>1</v>
          </cell>
          <cell r="CQ1981">
            <v>1</v>
          </cell>
          <cell r="CU1981">
            <v>1</v>
          </cell>
          <cell r="CX1981">
            <v>0</v>
          </cell>
          <cell r="CY1981">
            <v>1</v>
          </cell>
          <cell r="DB1981">
            <v>0</v>
          </cell>
          <cell r="DC1981" t="str">
            <v>Agurkurt &lt;em&gt;Borago officinalis &lt;/em&gt;er en ettårig urt med frøreproduksjon. Fruktene (delfrukter) spres passivt. Arten er en gammel kulturplante fra Sør- og Øst-Europa som er blitt populær igjen de siste tiårene. Den blir funnet ofte i Norge og synes å reprodusere med frø enkelte år. Ingen forekomster har imidlertid vært stabile over lengre tid (5 år eller mer). Arten kan være på grensa til å få stabil reproduserende bestand i Norge, men blir neppe ekspansiv. Den blir bare funnet på skrotemark.</v>
          </cell>
          <cell r="DD1981" t="str">
            <v>&lt;p&gt;Agurkurt blir funnet ofte i Norge og synes å reprodusere med frø enkelte år. Den er funnet spredte steder i alle fylker nord til Nord-Trøndelag, men ingen steder dokumentert med bestand over flere år, foreløpig.&lt;/p&gt;</v>
          </cell>
          <cell r="DE1981" t="str">
            <v>Arten er innført som grønnsakplante og spres ved at frø har landet utafor produksjonsarealer.</v>
          </cell>
          <cell r="DF1981" t="str">
            <v>Invasjonspotensialet er begrenset: både median levetid og ekspansjonshastighet vurderes å være begrenset ut fra anslått forekomstareal om 50 år.</v>
          </cell>
          <cell r="DG1981" t="str">
            <v>Det er ingen kjente negative økologiske effekter knyttet til arten.</v>
          </cell>
          <cell r="DH1981" t="str">
            <v>&lt;p&gt;Agurkurt kategoriseres som en dørstokkart og vurderes til låg økologisk risiko.&lt;/p&gt;</v>
          </cell>
          <cell r="DI1981">
            <v>1</v>
          </cell>
        </row>
        <row r="1982">
          <cell r="B1982" t="str">
            <v>Taxus ×media</v>
          </cell>
          <cell r="C1982" t="str">
            <v>Rehder</v>
          </cell>
          <cell r="D1982" t="str">
            <v>hybridbarlind</v>
          </cell>
          <cell r="E1982">
            <v>145434</v>
          </cell>
          <cell r="F1982">
            <v>143567</v>
          </cell>
          <cell r="G1982" t="str">
            <v>ExpertGroups/Karplanter/N</v>
          </cell>
          <cell r="H1982" t="str">
            <v>Karplanter</v>
          </cell>
          <cell r="I1982" t="str">
            <v>Karplanter</v>
          </cell>
          <cell r="J1982" t="str">
            <v>AlienSpecie</v>
          </cell>
          <cell r="N1982">
            <v>4</v>
          </cell>
          <cell r="Q1982">
            <v>3</v>
          </cell>
          <cell r="R1982" t="str">
            <v>V</v>
          </cell>
          <cell r="T1982" t="str">
            <v>SE</v>
          </cell>
          <cell r="U1982">
            <v>5</v>
          </cell>
          <cell r="V1982" t="str">
            <v>4AB,3H</v>
          </cell>
          <cell r="W1982" t="str">
            <v>HI</v>
          </cell>
          <cell r="AA1982">
            <v>2012</v>
          </cell>
          <cell r="AB1982" t="str">
            <v>terrestrial</v>
          </cell>
          <cell r="AD1982" t="str">
            <v>unknown</v>
          </cell>
          <cell r="AE1982" t="str">
            <v>no</v>
          </cell>
          <cell r="AF1982" t="str">
            <v>unknown</v>
          </cell>
          <cell r="AI1982">
            <v>30</v>
          </cell>
          <cell r="AJ1982" t="str">
            <v>V</v>
          </cell>
          <cell r="AL1982">
            <v>1</v>
          </cell>
          <cell r="AM1982" t="str">
            <v>importDirect</v>
          </cell>
          <cell r="AN1982">
            <v>2</v>
          </cell>
          <cell r="AO1982" t="str">
            <v>introductionEscaped</v>
          </cell>
          <cell r="AP1982" t="str">
            <v>Øs,OsA,Bu,Mr</v>
          </cell>
          <cell r="AQ1982">
            <v>40</v>
          </cell>
          <cell r="AR1982">
            <v>20</v>
          </cell>
          <cell r="AS1982">
            <v>800</v>
          </cell>
          <cell r="AT1982">
            <v>11300</v>
          </cell>
          <cell r="AU1982">
            <v>2400</v>
          </cell>
          <cell r="AV1982">
            <v>50</v>
          </cell>
          <cell r="AW1982" t="str">
            <v>Ingen kjent effekt</v>
          </cell>
          <cell r="AX1982" t="str">
            <v>En av de mest omsatte hagebusker i Norge.</v>
          </cell>
          <cell r="BC1982" t="str">
            <v>Ingen kjent effekt</v>
          </cell>
          <cell r="BD1982" t="str">
            <v>Ingen kjent effekt</v>
          </cell>
          <cell r="BE1982" t="str">
            <v>no</v>
          </cell>
          <cell r="BF1982" t="str">
            <v>no</v>
          </cell>
          <cell r="BG1982" t="str">
            <v>V</v>
          </cell>
          <cell r="BH1982" t="str">
            <v>V</v>
          </cell>
          <cell r="BK1982" t="str">
            <v>unknown:Europe,Asia</v>
          </cell>
          <cell r="BM1982" t="str">
            <v>temperate_boreal:Europe|temperate_nemoral:Europe,NorthAndCentralAmerica</v>
          </cell>
          <cell r="BO1982">
            <v>4</v>
          </cell>
          <cell r="BR1982" t="str">
            <v>RedListCategoryLevel</v>
          </cell>
          <cell r="BT1982">
            <v>4</v>
          </cell>
          <cell r="BW1982" t="str">
            <v>SpreadYearlyLiteratureData</v>
          </cell>
          <cell r="BX1982">
            <v>559</v>
          </cell>
          <cell r="BY1982">
            <v>1</v>
          </cell>
          <cell r="CB1982" t="str">
            <v>T4,T35,T40,T42,T43</v>
          </cell>
          <cell r="CC1982">
            <v>1</v>
          </cell>
          <cell r="CH1982">
            <v>1</v>
          </cell>
          <cell r="CM1982">
            <v>1</v>
          </cell>
          <cell r="CQ1982">
            <v>1</v>
          </cell>
          <cell r="CU1982">
            <v>3</v>
          </cell>
          <cell r="CW1982" t="str">
            <v>X</v>
          </cell>
          <cell r="CX1982">
            <v>1</v>
          </cell>
          <cell r="CY1982">
            <v>1</v>
          </cell>
          <cell r="DB1982">
            <v>0</v>
          </cell>
          <cell r="DC1982" t="str">
            <v>&lt;p&gt;Hybridbarlind &lt;i&gt;Taxus &lt;/i&gt;x &lt;i&gt;media&lt;/i&gt; er en hybrid mellom vår hjemlige, europeiske barlind &lt;i&gt;T. baccata &lt;/i&gt;og den østasiatiske arten japansk barlind &lt;i&gt;T. cuspidata&lt;/i&gt;. Den blir oftest en stor busk, sjeldnere et lite tre (mye mer småvokst enn vår hjemlige barlind). Den er særbu (egne hann- og hunnplanter). Hunnplanter setter store mengder med spiredyktige frø dersom det også er hannplanter i nærheten, noe som innebærer at den er tilnærmet fullt fertil og dermed kan tilbakekrysse med sine foreldre. Vi har funnet få karakterer som er pålitelige for å identifisere hybriden (som forskjellig fra foreldrene) i det innsamlete materialet. Dette er også erfaringen til Ole Billing Hansen (NMBU, pers. komm.). En mulig nyttig karakter ligger i frøstørrelsen, med dette er til liten nytte for identifikasjon av forvillete småplanter og til ingen nytte hos hannplanter. Problemene med identifisering gjenspeiles i registreringene i Artskart, se nedafor.&lt;/p&gt; &lt;p&gt;Det er trolig at det dyrkete materialet omfatter minst tre taksa og overganger mellom dem: japansk barlind, hybridbarlind og vår europeiske barlind. I Finland er f.eks. japansk barlind den oftest dyrkete og mest hardføre, dyrket nord til langt nord i &amp;#214:sterbotten, hybridbarlind omtrent like utbredt geografisk, men noe mindre hardfør, mens europeisk barlind bare er litt dyrket i sør (og bare hjemlig på Åland), se H&amp;#228:met-Ahti et al. (1992). Hoffmann (2004): _x001C_ There seems to be no barrier for mixing &lt;i&gt;T. baccata&lt;/i&gt;, &lt;i&gt;T. cuspidata&lt;/i&gt;, &lt;i&gt;T. &lt;/i&gt;x&lt;i&gt;media&lt;/i&gt; &amp; _x001D_  og _x001C_ Furthermore, interspecific hybridization is a common phenomenon, which has resulted in the distinction of two interspecific hybrids &amp;  and over 100 cultivars, which often possess a genome derived from two or maybe more species. The use of these species and interspecific hybrids for classifying cultivars is no longer satisfactory because the genomes of many of the present cultivars do not clearly belong to one of these species or interspecific hybrids._x001D_  En studie av kjemisk og morfologisk variasjon i slekta med seks arter av &lt;i&gt;Taxus&lt;/i&gt; og 25 varieteter (Dempsey &amp; Hook 2011) støtter synet på at &lt;i&gt;Taxus &lt;/i&gt;kanskje bør betraktes som &amp;#233:n art (eller en genetisk panmiksis) med geografiske former. Dette innebærer at moderne dyrket barlind kan være ulike ting, også delvis kultivarer av europeisk barlind med eller uten genetiske innslag fra japansk barlind. Også i Danmark har man hatt problemer med å skille hjemlig barlind og innført hybridbarlind (se Hartvig 2015). Vår vurdering omfatter hele det dyrkete materialet, inkludert kultivarer som markedsføres som &lt;i&gt;T. baccata&lt;/i&gt; (og også eventuell japansk barlind), under navnet &lt;i&gt;T. &lt;/i&gt;x &lt;i&gt;media&lt;/i&gt;, ut fra at det er uklart i hvor stort omfang genetisk materiale fra &lt;i&gt;T. cuspidata &lt;/i&gt;inngår i genomet også hos hagemateriale som markedsføres som kultivarer av &lt;i&gt;T. baccata&lt;/i&gt;.&lt;/p&gt;</v>
          </cell>
          <cell r="DD1982" t="str">
            <v>&lt;p&gt;Forvillete hageformer av barlind er blitt nesten totalt oversett i Norge. Man har dyrket barlind, men ikke hatt i tankene at det kunne være hybridbarlind (eller japansk barlind) og at frøplantene og ungplantene man fant i norsk natur rundt tettsteder og gårder, langt vekk fra vår hjemlige barlind, var noe annet enn hjemlig barlind. Vi tror at forvillet barlind er mye oversett og at den allerede kan være spredt over store deler av de mer kystnære områdene i Sør- og Midt-Norge, til tross for at den tidligste dokumentasjonen som herbariebelegg er fra så sent som i 2012 (og derfor ble den ikke vurdert i forrige vurderingsrunde i 2012). I Danmark, der hybridbarlind først ble notert i 1992 (20 år før Norge), er den nå blitt hyppigere enn deres hjemlige barlind (Hartvig 2015). Frøspredning og etablering er derfor solid dokumentert i vårt naboland i sør.&lt;/p&gt;&lt;p&gt;Det har vært en markert økning i rapporter for barlind i Artskart de seneste årene, noe som automatisk ble tolket som hjemlig &lt;i&gt;T. baccata&lt;/i&gt;, og som kunne tyde på at arten var i økning. Rapportene er i særlig grad fra Østlandet og Sørlandet, og særlig fra byer, tettsteder og annen bebyggelse hvor hjemlig barlind aldri tidligere har vært observert (f.eks. Oslo sentrum, bynære deler av Østmarka i Oslo, Drammen sentrum, sentrum i Vestfoldbyene, Skien og Porsgrunn sentrum), men også fra slike steder som sentrum i Stavanger og Kristiansand. Vi antar at hoveddelen av denne økningen (og kanskje nesten alt) skyldes forvilling av dyrket barlind, dvs. &lt;i&gt;T. &lt;/i&gt;x &lt;i&gt;media &lt;/i&gt;og genetisk uavklarte kultivarer som markedsføres som &lt;i&gt;T. baccata&lt;/i&gt;. Registratorene har lagt inn opplysningene under det norske navnet &amp;#39:barlind&amp;#39: og ikke hatt i tankene at det kunne være hybridbarlind eller kultivarer. Hjemlig barlind har i flere tiår vært på tilbakegang på Østlandet og Sørlandet på grunn av økende beiteskader fra rådyr. Rådyrene tar alt bar så langt opp de rekker, og alle småplanter de får tak i (noe som også burde kunne ramme forvillet barlind). Det er intet som tyder på at den hjemlige arten er i framgang og burde revurderes for en endret status i norsk rødliste.&lt;/p&gt;&lt;p&gt;Storparten av all barlind som plantes i hager, hekker og anlegg i dag, er trolig hybridbarlind, japansk barlind eller kultivarer som nok navnsettes som europeisk barlind &lt;i&gt;T. baccata&lt;/i&gt;, men som kan ha et blandet genetisk opphav. Spredning skjer fra trolig tusenvis av slike utgangspunkter.&lt;/p&gt;</v>
          </cell>
          <cell r="DE1982" t="str">
            <v>&lt;p&gt;Hybridbarlind m.m. er innført som hagebusk(er) og spredt fra hager ut i naturen med fugl, dvs. at det er frøproduserende hunnplanter som er de primære spredningskildene. Alt ved planten er giftig for mange pattedyr, men ikke for rådyr, og den røde frøkappa er ikke giftig og medfører fuglespredning av frøene. Den omfattende forvillingen som er registrert i Danmark (Hartvig 2015), og som sterkt mistenkes å foregå også i Norge, skyldes spredning fra hunnplanter i hager. Når arten først har etablert seg i naturen, med reproduserende planter, vil kjønnsbalansen bli gjenopprettet, men vi vet ikke hvordan mekanismene er. De frøene som spres fra hager vil trolig vokse opp til omtrent halvparten hann- og hunnplanter. Argumenter i flere innsynskommentarer for at det som dyrkes i dag er frøsterile kultivarkloner er feil: de er ikke frøsterile, men heller hannkloner. Spredningen ut i naturen i Danmark, og trolig også i Norge, må skyldes frøproduserende planter som allerede finnes i hager og anlegg og kan ha sin bakgrunn i tidligere dyrkning av hunnplanter.&lt;/p&gt;</v>
          </cell>
          <cell r="DF1982" t="str">
            <v>&lt;p&gt;Invasjonspotensialet er beregnet til stort, i en kombinasjon av lang median levetid og stor ekspansjonshastighet. De anvendte beregningene bygger på data fra Danmark, i og med at data fra Norge synes være uholdbare fordi arten har vært totalt oversett.&lt;/p&gt;&lt;p&gt;I Danmark ble arten først registrert som forvillet i 1992, og inntil 2015 (Hartvig 2015) har den fått et dokumentert forekomstareal på minst 716 km2 innen 1300 undersøkte forekomstruter (danske ruter er på 25 km2, våre er på 4 km2, men vi har regnet &amp;#233:n forekomst i en dansk rute som minst &amp;#233:n forekomst på 4 km2). Ekstrapoleres dette til landets totalt 2230 ruter, blir forekomstarealet på minimum 1228 km2. Vi antar at arten ofte forekommer med mer enn &amp;#233:n av våre ruter i de danske rutene som er mer enn åtte ganger større enn våre. Vi angir et svært konservativt mørketall på 2, noe som gir et lågeste estimat på 2456 km2. Det potensielle utbredelsesområdet for hybridbarlind i Norge er minst like stort som hele Danmark. Vi anser derfor at et estimat på rundt 2500 km2 er konservativt, og dette tilsvarer NT etter B2-kriteriet.&lt;/p&gt;&lt;p&gt;Beregningen av ekspansjonshastighet bygger på det samme datasettet fra Danmark (Hartvig 2015). Vi går da ut fra et minimum forekomstareal på 2456 km2 og setter dobbelt så lang tidsperiode som dataene fra Danmark tilsier (første funn der i 1992, dvs. for 24 år siden, mens vi setter 50 år). Vi antar også bare ett utgangspunkt for spredning, noe som ytterligere reduserer anslaget. Uansett hvordan vi beregner dette, blir anslaget et tall over terskelverdien (499 m/år) for høgeste kategori for ekspansjonshastighet. Denne beregningsmåten og verdien brukes i vurderingen.&lt;/p&gt;</v>
          </cell>
          <cell r="DG1982" t="str">
            <v>&lt;p&gt;Den mulige økologiske effekten av hybridbarlind og annen dyrket barlind med fremmede gener er knyttet til genetisk påvirkning på hjemlig barlind. Vi har satt effekten til middels, med usikkerhet til liten. Dersom innførte barlind overfører eller med sannsynlighet kan overføre gener til hjemlig barlind, tilsier kriteriene at den økologiske effekten er stor (kategori 4) fordi hjemlig barlind er en truet/sårbar art (VU i rødliste). Det er to måter tilgjengelig for nedjustering av effekten. Den måten vi har brukt er å anse at effekten vil være lokal (sensu kriteriene, dvs. at den bare vil berøre en mindre del av den hjemlige bestanden av barlind). Dette reduserer effekten til kategori 3 (middels). Vi kan kanskje forsvare denne nedjusteringen ved at hjemlig barlind oftest ikke er bestandsdannende i nærområder til hager og parker hvor innførte barlind-taksa dyrkes (og dette er også årsaken til at vi ikke har noen tro på at den store økningen for barlind i byer og bynære områder i Artskart skyldes spredning av hjemlig barlind). I tillegg har vi mulighet for å sette usikkerhet med hensyn på effekten, og vi har satt usikkerhet nedover til kategori 2 (liten). Dette er de to eneste mulighetene vi har funnet i prosjektets kriterier for nedjustering av økologisk effekt for denne arten. En annen mulighet ville være å anse introgresjon som såpass lite sannsynlig at vi kunne sett bort fra effekten, men dette finner vi ikke faglig forsvarlig ut fra opplysningene om bortimot full interfertilitet i serien &lt;i&gt;T. baccata&lt;/i&gt; _x0013_  &lt;i&gt;T. &lt;/i&gt;x &lt;i&gt;media&lt;/i&gt; _x0013_  &lt;i&gt;T. cuspidata&lt;/i&gt;, og ut fra at innført barlind dyrkes i så stort omfang. Innførte barlind dyrkes innen praktisk talt hele utbredelsesområdet for hjemlig barlind og ut over dette.&lt;/p&gt; &lt;p&gt;Vi har fått innspill fra hagenæringen om at kultivarer som dyrkes i dag er sterile, men det er trolig snakk om hannplanter (f.eks. &amp;#39:Hilli&amp;#39:) som dermed naturlig nok ikke setter frø, men de er ikke pollensterile (støttes av Ole Billing Hansen, NMBU (pers. komm.). Det er derfor sannsynlig at de planter vi finner i naturen i dag, hovedsakelig stammer fra hunnplanter (ved frøspredning), men kanskje også noe hageutkast av begge kjønn. Hunnplanter ble tidligere dyrket i større omfang, og det høye invasjonspotensialet, både i Danmark og trolig i Norge, skyldes derfor i hovedsak tidligere omsatt materiale og ikke det som er i bruk i handelen i dag. Risikovurderingen skal imidlertid bygge på det vi finner i norsk natur, ikke på hva som omsettes i dag. Barlindplanter kan bli meget gamle, og spredningen fra frøsettende busker og trær som allerede finnes i hager, vil vare ved i mange tiår eller lenger. &lt;i&gt;Taxus&lt;/i&gt;-kultivarerer som er hannplanter, kan dessuten ha en distanse-effekt med potensial for genetisk forurensning av hjemlig barlind, selv om de ikke skulle ha potensial for å spre seg ut i norsk natur via frø. Arten produserer store mengder pollen som står som ei gul sky rundt planten om våren, dersom det blåser eller noe skubber borti den. Pollenet spres med vind over lange avstander, potensielt over flere kilometer, og kan genetisk påvirke hjemlige barlindforekomster langt fra all bebyggelse og dyrkning av barlind. Vi anser at denne risikoen kan være større enn risikoen ved frøspredning. Vi har ikke nok kunnskap om de ulike kultivarene/klonene til å gjøre separate vurderinger av disse, og det virker heller ikke som næringen selv vet hvilken art eller hybrid en kultivar tilhører. Det er derfor nødvendig å få mer kunnskap omkring disse kultivarene, men vi kan like fullt risikovurdere hybridarten &lt;i&gt;Taxus &lt;/i&gt;x &lt;i&gt;media&lt;/i&gt; (inkludert &lt;i&gt;T. cuspidata&lt;/i&gt; og eventuelle mellomformer mellom hybridarten og foreldreartene). Opprydding av usikkerhet rundt navnsetting og artstilhøringhet av alle kultivarene ligger utenfor prosjektets rammer.&lt;/p&gt;</v>
          </cell>
          <cell r="DH1982" t="str">
            <v>&lt;p&gt;Hybridbarlind (og andre kultivarer av slekta &lt;i&gt;Taxus&lt;/i&gt;) vurderes til svært høg økologisk risiko (med usikkerhet ned til høg risiko) på grunn av et stort invasjonspotensial og en middels (til liten) økologisk effekt på grunn av risikoen for genetisk &amp;#39:forurensning&amp;#39: av en hjemlig og sårbar norsk art. Dens framtidige virkninger ellers i norsk natur er det foreløpig ikke mulig å si noe om. Arten ble ikke vurdert ved forrige runde i 2012: alle rapporter om forekomster i naturen er fra 2012 til i dag (sjøl om arten sikkert har forekommet tidligere, men er blitt oversett).&lt;/p&gt;</v>
          </cell>
          <cell r="DI1982">
            <v>5</v>
          </cell>
        </row>
        <row r="1983">
          <cell r="B1983" t="str">
            <v>Tilia platyphyllos</v>
          </cell>
          <cell r="C1983" t="str">
            <v>Scop.</v>
          </cell>
          <cell r="E1983">
            <v>62712</v>
          </cell>
          <cell r="F1983">
            <v>102752</v>
          </cell>
          <cell r="G1983" t="str">
            <v>ExpertGroups/Karplanter/N</v>
          </cell>
          <cell r="H1983" t="str">
            <v>Karplanter</v>
          </cell>
          <cell r="I1983" t="str">
            <v>Karplanter</v>
          </cell>
          <cell r="J1983" t="str">
            <v>AlienSpecie</v>
          </cell>
          <cell r="N1983">
            <v>4</v>
          </cell>
          <cell r="Q1983">
            <v>2</v>
          </cell>
          <cell r="T1983" t="str">
            <v>HI</v>
          </cell>
          <cell r="U1983">
            <v>4</v>
          </cell>
          <cell r="V1983" t="str">
            <v>4AB,2EH</v>
          </cell>
          <cell r="AA1983">
            <v>1880</v>
          </cell>
          <cell r="AB1983" t="str">
            <v>terrestrial</v>
          </cell>
          <cell r="AD1983" t="str">
            <v>unknown</v>
          </cell>
          <cell r="AE1983" t="str">
            <v>no</v>
          </cell>
          <cell r="AF1983" t="str">
            <v>unknown</v>
          </cell>
          <cell r="AG1983">
            <v>1968</v>
          </cell>
          <cell r="AH1983" t="str">
            <v>Bu Drammen: Bragernesåsen</v>
          </cell>
          <cell r="AI1983">
            <v>30</v>
          </cell>
          <cell r="AJ1983" t="str">
            <v>V</v>
          </cell>
          <cell r="AL1983">
            <v>2</v>
          </cell>
          <cell r="AM1983" t="str">
            <v>importDirect</v>
          </cell>
          <cell r="AN1983">
            <v>3</v>
          </cell>
          <cell r="AO1983" t="str">
            <v>introductionEscaped,spreadNaturalDispersal</v>
          </cell>
          <cell r="AP1983" t="str">
            <v>Øs,OsA,He,Op,Bu,Ve,Te,Aa,Va,St</v>
          </cell>
          <cell r="AQ1983">
            <v>496</v>
          </cell>
          <cell r="AR1983">
            <v>5</v>
          </cell>
          <cell r="AS1983">
            <v>2480</v>
          </cell>
          <cell r="AT1983">
            <v>82400</v>
          </cell>
          <cell r="AU1983">
            <v>10000</v>
          </cell>
          <cell r="AV1983">
            <v>10</v>
          </cell>
          <cell r="AW1983" t="str">
            <v>Ingen kjent effekt</v>
          </cell>
          <cell r="AX1983" t="str">
            <v>Ingen kjent effekt</v>
          </cell>
          <cell r="BC1983" t="str">
            <v>Ingen kjent effekt</v>
          </cell>
          <cell r="BD1983" t="str">
            <v>Ingen kjent effekt</v>
          </cell>
          <cell r="BE1983" t="str">
            <v>no</v>
          </cell>
          <cell r="BF1983" t="str">
            <v>no</v>
          </cell>
          <cell r="BG1983" t="str">
            <v>V</v>
          </cell>
          <cell r="BK1983" t="str">
            <v>temperate_nemoral:Europe,Asia|subtropic_mediterranean:Europe</v>
          </cell>
          <cell r="BM1983" t="str">
            <v>temperate_nemoral:Europe,Asia,Oceania,NorthAndCentralAmerica|subtropic_mediterranean:Europe</v>
          </cell>
          <cell r="BO1983">
            <v>4</v>
          </cell>
          <cell r="BR1983" t="str">
            <v>RedListCategoryLevel</v>
          </cell>
          <cell r="BT1983">
            <v>4</v>
          </cell>
          <cell r="BW1983" t="str">
            <v>SpreadYearlyIncreaseObservations</v>
          </cell>
          <cell r="BX1983">
            <v>574</v>
          </cell>
          <cell r="BY1983">
            <v>1</v>
          </cell>
          <cell r="CB1983" t="str">
            <v>T35,T4</v>
          </cell>
          <cell r="CC1983">
            <v>1</v>
          </cell>
          <cell r="CD1983" t="str">
            <v>X</v>
          </cell>
          <cell r="CH1983">
            <v>2</v>
          </cell>
          <cell r="CL1983" t="str">
            <v>T4</v>
          </cell>
          <cell r="CM1983">
            <v>1</v>
          </cell>
          <cell r="CQ1983">
            <v>1</v>
          </cell>
          <cell r="CU1983">
            <v>2</v>
          </cell>
          <cell r="CX1983">
            <v>1</v>
          </cell>
          <cell r="CY1983">
            <v>1</v>
          </cell>
          <cell r="DB1983">
            <v>0</v>
          </cell>
          <cell r="DC1983" t="str">
            <v>Storlind &lt;i&gt;Tilia platyphyllos&lt;/i&gt; er et stort tre med seksuell frøformering og vindspredte frukter. Arten kommer fra Sør- og Mellom-Europa og er kjent viltvoksende nord til Danmark og Bohusl&amp;#228:n i Sverige. De nordligste forekomstene er ansett som varmetidsrelikter etter en tidligere større utbredelse. Noen av funnene i Norge (Østfold) har vært omdiskutert og ansett som mulig hjemlige: arten har derfor ved tidligere rødlistevurderinger blitt vurdert som kritisk truet (CR) på tross av at de aller fleste funnene i Norge opplagt har stammet fra plantet og forvillet materiale. Mulige hjemlige forekomster i Norge ble avvist i en nylig undersøkelse (Grundt et al. 2015), og arten betraktes nå som fremmed i hele sitt utbredelsesområde i Norge.</v>
          </cell>
          <cell r="DD1983" t="str">
            <v>Første funn av storlind i Norge er fra Oslo: Malmøya i 1880. Det er uvisst om dette er plantet eller forvillet. Dette følges av spredte funn på Sør- og Østlandet opp til starten på 1900-tallet hvor ekspansjonen skyter fart. Den er pr i dag funnet med totalt 124 forekomster fra 11 fylker nord til Sør-Trøndelag. Den mangler foreløpig på Vestlandet: tidligere angitte funn i Møre og Romsdal og Rogaland er avvist som henholdsvis feilbestemt og bygd på plantet tre.</v>
          </cell>
          <cell r="DE1983" t="str">
            <v>Storlind er mye plantet i hager og grøntanlegg og har spredd seg ut i norsk natur derfra. I tillegg er arten nå såpass vanlig og godt etablert i norsk natur at den også sprer seg godt på egen hånd.</v>
          </cell>
          <cell r="DF1983" t="str">
            <v>Invasjonspotensialet til arten er udiskutabelt og høyt: den spredte seg nokså sakte fra de første funnene rundt 1880 og fram til litt inn på 1990-tallet. De siste to tiårene har arten vært i stadig økning, og det er ingen grunn til å tro at denne økningen vil avta med det første. Den skårer maksimum både på median levetid og ekspansjonshastighet.</v>
          </cell>
          <cell r="DG1983" t="str">
            <v>Storlind vurderes å ha en liten økologisk effekt. Arten er angitt som "invasive" i Litauen (Gudzinskas 1999), men det er ikke knyttet noen informasjon om økologisk påvirkning til dette. Det er ikke kjent at arten fortrenger eller konkurrerer nevneverdig med hjemlige arter i dag, men arten er i spredning inn i flere typer fastmarkskog og vi har lagt til noe framtidig fortrengning av bestander av hjemlige arter, både mer vanlige og (med usikkerhet) truete/sårbare. Faren for introgresjon med den hjemlige skoglind &lt;i&gt;Tilia cordata&lt;/i&gt; er til stede. Hybriden mellom storlind og skoglind er delvis fertil og tilbakekrysninger med foreldrene blir mer fertile (Pigott 1991). Innenfor sitt naturlige utbredelsesområde ser det ut til at de to artene har en barriere hva gjelder blomstringstid, men med noe overlapp, og hybridsoner er angitt bl.a. fra Sør-Alpene (se Pigott 1991 med referanser, og Stace et al. 2015), noe som er dokumentasjon på interfertilitet og introgresjon. Artene har også noe ulik blomstringstid i Norge, men hver av artene blomstrer såpass lenge at blomstringstidene overlapper. I det eneste området i Norge der storlind er systematisk ettersøkt (Bu Lier og Drammen, Elven &amp; Elven upubl.) forekommer skoglind i 147 km2-ruter (29,4 % av ruter i kommunene), storlind i 37 ruter (7,4 %), og storlind forekommer sammen med skoglind i 25 ruter, dvs. 68 % av rutene for storlind og 17 % av rutene for skoglind. Dette er en utvikling som ikke mer mer enn et par tiår gammel. Storlind går allerede inn i skogtyper der skoglind er viktig og en nøkkelart (eksempelvis alme-lindeskog).&lt;br/&gt;Faren for introgresjon er årsaken til at arten gir utslag på økologisk effekt-aksen. Vi har satt på usikkerhet nedover på dette kriteriet, da omfanget av hybridisering og introgresjon i Norge er usikkert. Dersom vi hadde haket av på skoglind som nøkkelart, ville den økologiske effekten blitt på høyeste nivå.&lt;br/&gt;Storlind er en mulig vektor for innførsel av en fremmed svartelistet tege - &lt;i&gt;Deraeocoris lutescens. &lt;/i&gt;Denne tegen er hverken en parasitt eller patogen (men en predator på andre småkryp). Dette dekkes ikke av kriteriene for vurdering av fremmede arter og påvirker derfor ikke risikovurderingen.</v>
          </cell>
          <cell r="DH1983" t="str">
            <v>Storlind vurderes å medføre høy risiko i norsk natur, basert på kombinasjonen mellom et stort invasjonspotensial og en liten økologisk effekt knyttet til framtidig fortrengning og mulig introgressiv hybridisering med vår hjemlige skogslind &lt;i&gt;Tilia cordata.&lt;/i&gt;</v>
          </cell>
          <cell r="DI1983">
            <v>7</v>
          </cell>
        </row>
        <row r="1984">
          <cell r="B1984" t="str">
            <v>Lathyrus tuberosus</v>
          </cell>
          <cell r="C1984" t="str">
            <v>L.</v>
          </cell>
          <cell r="D1984" t="str">
            <v>jordflatbelg</v>
          </cell>
          <cell r="E1984">
            <v>61923</v>
          </cell>
          <cell r="F1984">
            <v>101963</v>
          </cell>
          <cell r="G1984" t="str">
            <v>ExpertGroups/Karplanter/N</v>
          </cell>
          <cell r="H1984" t="str">
            <v>Karplanter</v>
          </cell>
          <cell r="I1984" t="str">
            <v>Karplanter</v>
          </cell>
          <cell r="J1984" t="str">
            <v>AlienSpecie</v>
          </cell>
          <cell r="N1984">
            <v>2</v>
          </cell>
          <cell r="O1984" t="str">
            <v>V</v>
          </cell>
          <cell r="Q1984">
            <v>1</v>
          </cell>
          <cell r="T1984" t="str">
            <v>LO</v>
          </cell>
          <cell r="U1984">
            <v>2</v>
          </cell>
          <cell r="V1984" t="str">
            <v>2AB,1</v>
          </cell>
          <cell r="W1984" t="str">
            <v>NK</v>
          </cell>
          <cell r="X1984">
            <v>2</v>
          </cell>
          <cell r="Y1984">
            <v>3</v>
          </cell>
          <cell r="Z1984">
            <v>1</v>
          </cell>
          <cell r="AA1984">
            <v>1906</v>
          </cell>
          <cell r="AB1984" t="str">
            <v>terrestrial</v>
          </cell>
          <cell r="AD1984" t="str">
            <v>origin,unknown</v>
          </cell>
          <cell r="AE1984" t="str">
            <v>yes</v>
          </cell>
          <cell r="AF1984" t="str">
            <v>unknown</v>
          </cell>
          <cell r="AG1984">
            <v>1911</v>
          </cell>
          <cell r="AH1984" t="str">
            <v>Ho Bergen: Hegrenes mølle</v>
          </cell>
          <cell r="AI1984">
            <v>10</v>
          </cell>
          <cell r="AJ1984" t="str">
            <v>V</v>
          </cell>
          <cell r="AN1984">
            <v>3</v>
          </cell>
          <cell r="AO1984" t="str">
            <v>introductionTransportpollution,introductionStowaway</v>
          </cell>
          <cell r="AP1984" t="str">
            <v>Øs,OsA,Bu,Ve,Te,Ho,St</v>
          </cell>
          <cell r="AQ1984">
            <v>36</v>
          </cell>
          <cell r="AR1984">
            <v>4</v>
          </cell>
          <cell r="AS1984">
            <v>144</v>
          </cell>
          <cell r="AT1984">
            <v>74600</v>
          </cell>
          <cell r="AU1984">
            <v>144</v>
          </cell>
          <cell r="AV1984">
            <v>100</v>
          </cell>
          <cell r="AW1984" t="str">
            <v>Ingen kjent effekt</v>
          </cell>
          <cell r="AX1984" t="str">
            <v>Ingen kjent effekt</v>
          </cell>
          <cell r="BC1984" t="str">
            <v>Ingen kjent effekt</v>
          </cell>
          <cell r="BD1984" t="str">
            <v>Ingen kjent effekt</v>
          </cell>
          <cell r="BE1984" t="str">
            <v>no</v>
          </cell>
          <cell r="BF1984" t="str">
            <v>no</v>
          </cell>
          <cell r="BG1984" t="str">
            <v>V</v>
          </cell>
          <cell r="BK1984" t="str">
            <v>temperate_nemoral:Europe,Asia|subtropic_mediterranean:Europe,Asia</v>
          </cell>
          <cell r="BM1984" t="str">
            <v>temperate_nemoral:Europe,Asia,NorthAndCentralAmerica|subtropic_mediterranean:Europe,Asia</v>
          </cell>
          <cell r="BO1984">
            <v>2</v>
          </cell>
          <cell r="BR1984" t="str">
            <v>RedListCategoryLevel</v>
          </cell>
          <cell r="BT1984">
            <v>2</v>
          </cell>
          <cell r="BV1984" t="str">
            <v>X</v>
          </cell>
          <cell r="BW1984" t="str">
            <v>SpreadYearlyIncreaseObservations</v>
          </cell>
          <cell r="BX1984">
            <v>53</v>
          </cell>
          <cell r="BY1984">
            <v>1</v>
          </cell>
          <cell r="CB1984" t="str">
            <v>T35,T40,T12</v>
          </cell>
          <cell r="CC1984">
            <v>1</v>
          </cell>
          <cell r="CH1984">
            <v>1</v>
          </cell>
          <cell r="CM1984">
            <v>1</v>
          </cell>
          <cell r="CQ1984">
            <v>1</v>
          </cell>
          <cell r="CU1984">
            <v>1</v>
          </cell>
          <cell r="CX1984">
            <v>0</v>
          </cell>
          <cell r="CY1984">
            <v>1</v>
          </cell>
          <cell r="DB1984">
            <v>0</v>
          </cell>
          <cell r="DC1984" t="str">
            <v>Jordflatbelg &lt;em&gt;Lathyrus tuberosus &lt;/em&gt;er en langlevd flerårig knollplante med noe vegetativ formering med sideknoller på lange jordstengler. Den har også frøreproduksjon, men trolig sjelden og med lite effektiv spredning av frø. Den stammer fra Mellom- og Sør-Europa og Vest-Asia. Den etablerer seg på skrotemark og i englignende veikanter, i Vf Horten også på strandeng eller i hvert fall strandnær grasmark.</v>
          </cell>
          <cell r="DD1984" t="str">
            <v>&lt;p&gt;Jordflatbelg har et interessant innførsels- og spredningsmønster. Noen få av de første funnene kan knyttes, mer eller mindre direkte, til innførsel med ballastjord, f.eks. det aller første på Bestum i Oslo i 1906. Dette er perioden da stranda langs Bestumkilen og Frognerkilen ble dannet ved at ballastjord ble brukt for å gjøre Bygdøy landfast. Også et par senere funn på Hovedøya i Oslo i 1912 og nær Drøbak i Ak Frogn i 1924 kan stamme fra dumping av ballastjord i sjøen på 1800-tallet. Den absolutte hoveddelen av funnene skyldes imidlertid innførsel ved møller: i Oslo fra 1941 til nå, i Te Skien 1971-1984, i Ho Bergen 1911-1970, i Ho Vaksdal 1913-1976, og i ST Skaun 1937-2004. Det påfallende er at det er store gap i noen av disse tidsseriene, i Bergen mellom 1921 og 1970, i Vaksdal mellom 1913 og 1976, og i Skaun mellom 1954 og 2004. Dette er en påfallende, vakker art, og når den blomstrer blir den ikke lett oversett. Den kan leve noe kryptisk ved hjelp av rotknoller, men den kan ikke leve underjordisk i tiår. Den eneste rimelige forklaringen er mobilisering av en langlevd frøbank. Den eneste lokalitetsgruppen som er vanskelig å forklare, er den i Bu Drammen. Her ble arten funnet i 1995, uten noen tilknytning til gamle møller, men på et område (Strømsø) med flere funn av ballastplanter hundre år tidligere. Senere er den funnet to andre steder i byen, også ett av disse nær et område hvor ballastjord ble brukt. Arten kan tenkes å ha levd der nokså kryptisk helt siden ballastperioden. Arten er funnet noe oftere etter 1980 enn tidligere, men det er lite som tyder på at den er i økning.&lt;/p&gt;</v>
          </cell>
          <cell r="DE1984" t="str">
            <v>Arten er kommet inn med ballastjord (tidlig, kanskje dumpet i sjøen) og som forurensning med korn, kanskje også med transportmidler. Det er ingen kjent videre spredning fra etableringsområder, kanskje bortsett fra i Bu Drammen i nyere tid.</v>
          </cell>
          <cell r="DF1984" t="str">
            <v>Invasjonspotensialet er begrenset, med usikkerhet både til lite og moderat, som en kombinasjon av begrenset (til moderat) median levetid og begrenset (til liten) ekspansjonshastighet.</v>
          </cell>
          <cell r="DG1984" t="str">
            <v>Ingen kjent negativ økologisk effekt er knyttet til arten.</v>
          </cell>
          <cell r="DH1984" t="str">
            <v>&lt;p&gt;Jordflatbelg vurderes til låg økologisk risiko, med usikkerhet til ingen kjent risiko, og bare på grunn av invasjonspotensialet.&lt;/p&gt;</v>
          </cell>
          <cell r="DI1984">
            <v>0</v>
          </cell>
        </row>
        <row r="1985">
          <cell r="B1985" t="str">
            <v>Erythronium grandiflorum</v>
          </cell>
          <cell r="C1985" t="str">
            <v>Pursh</v>
          </cell>
          <cell r="E1985">
            <v>140829</v>
          </cell>
          <cell r="F1985">
            <v>170020</v>
          </cell>
          <cell r="G1985" t="str">
            <v>ExpertGroups/Karplanter/N</v>
          </cell>
          <cell r="H1985" t="str">
            <v>Karplanter</v>
          </cell>
          <cell r="I1985" t="str">
            <v>Karplanter</v>
          </cell>
          <cell r="J1985" t="str">
            <v>AlienSpecie</v>
          </cell>
          <cell r="N1985">
            <v>1</v>
          </cell>
          <cell r="Q1985">
            <v>1</v>
          </cell>
          <cell r="T1985" t="str">
            <v>NK</v>
          </cell>
          <cell r="U1985">
            <v>1</v>
          </cell>
          <cell r="V1985" t="str">
            <v>1,1</v>
          </cell>
          <cell r="AA1985">
            <v>2016</v>
          </cell>
          <cell r="AB1985" t="str">
            <v>terrestrial</v>
          </cell>
          <cell r="AD1985" t="str">
            <v>unknown</v>
          </cell>
          <cell r="AE1985" t="str">
            <v>no</v>
          </cell>
          <cell r="AF1985" t="str">
            <v>unknown</v>
          </cell>
          <cell r="AG1985">
            <v>2016</v>
          </cell>
          <cell r="AH1985" t="str">
            <v>MR Ålesund: Lerstadbakken</v>
          </cell>
          <cell r="AI1985">
            <v>5</v>
          </cell>
          <cell r="AJ1985" t="str">
            <v>V</v>
          </cell>
          <cell r="AL1985">
            <v>1</v>
          </cell>
          <cell r="AM1985" t="str">
            <v>importDirect</v>
          </cell>
          <cell r="AN1985">
            <v>1</v>
          </cell>
          <cell r="AO1985" t="str">
            <v>introductionEscaped</v>
          </cell>
          <cell r="AP1985" t="str">
            <v>Mr</v>
          </cell>
          <cell r="AQ1985">
            <v>4</v>
          </cell>
          <cell r="AR1985">
            <v>2</v>
          </cell>
          <cell r="AS1985">
            <v>8</v>
          </cell>
          <cell r="AT1985">
            <v>1</v>
          </cell>
          <cell r="AU1985">
            <v>8</v>
          </cell>
          <cell r="AV1985">
            <v>100</v>
          </cell>
          <cell r="AW1985" t="str">
            <v>Ingen kjent effekt</v>
          </cell>
          <cell r="AX1985" t="str">
            <v>Ingen kjent effekt</v>
          </cell>
          <cell r="BC1985" t="str">
            <v>Ingen kjent effekt</v>
          </cell>
          <cell r="BD1985" t="str">
            <v>Ingen kjent effekt</v>
          </cell>
          <cell r="BE1985" t="str">
            <v>no</v>
          </cell>
          <cell r="BF1985" t="str">
            <v>no</v>
          </cell>
          <cell r="BG1985" t="str">
            <v>V</v>
          </cell>
          <cell r="BK1985" t="str">
            <v>temperate_nemoral:NorthAndCentralAmerica</v>
          </cell>
          <cell r="BM1985" t="str">
            <v>temperate_nemoral:Europe,NorthAndCentralAmerica</v>
          </cell>
          <cell r="BO1985">
            <v>1</v>
          </cell>
          <cell r="BR1985" t="str">
            <v>RedListCategoryLevel</v>
          </cell>
          <cell r="BT1985">
            <v>1</v>
          </cell>
          <cell r="BW1985" t="str">
            <v>SpreadYearlyIncreaseCalculatedExpansionSpeed</v>
          </cell>
          <cell r="BX1985">
            <v>0</v>
          </cell>
          <cell r="BY1985">
            <v>1</v>
          </cell>
          <cell r="CC1985">
            <v>1</v>
          </cell>
          <cell r="CH1985">
            <v>1</v>
          </cell>
          <cell r="CM1985">
            <v>1</v>
          </cell>
          <cell r="CQ1985">
            <v>1</v>
          </cell>
          <cell r="CU1985">
            <v>1</v>
          </cell>
          <cell r="CX1985">
            <v>0</v>
          </cell>
          <cell r="CY1985">
            <v>1</v>
          </cell>
          <cell r="DB1985">
            <v>0</v>
          </cell>
          <cell r="DC1985" t="str">
            <v>Hundetann-arten &lt;i&gt;Erythronium grandiflorum&lt;/i&gt; er en flerårig urt med lauk. Den stammer fra vestlige Nord-Amerika. Den formerer seg med frø, men vi kjenner ikke til at det er registrert frøformering i Norge. Frøene spres trolig med maur.</v>
          </cell>
          <cell r="DD1985" t="str">
            <v>Arten er funnet i 2016 i MR Ålesund: Lerstadbakken, på en lokalitet der forekomsten antas å forsvinne på grunn av inngrep innen 2017.</v>
          </cell>
          <cell r="DE1985" t="str">
            <v>Arten er innført som hageplante, uvisst om utkastet eller spredt ut på annet vis i naturen.</v>
          </cell>
          <cell r="DF1985" t="str">
            <v>Invasjonspotensialet er lite, med kort median levetid (&amp;#233:n nå trolig forsvunnet forekomst) og ingen ekspansjon.</v>
          </cell>
          <cell r="DG1985" t="str">
            <v>Ingen kjent negativ økologisk effekt er knyttet til arten.</v>
          </cell>
          <cell r="DH1985" t="str">
            <v>&lt;i&gt;Erythronium grandiflorum&lt;/i&gt; vurderes til ingen kjent økologisk risiko. Arten har potensial for etablering i norsk natur, men det er uvisst om dette potensialet vil realiseres, og den utgjør uansett ingen trussel mot noe som helst.</v>
          </cell>
          <cell r="DI1985">
            <v>0</v>
          </cell>
        </row>
        <row r="1986">
          <cell r="B1986" t="str">
            <v>Rubus fruticosus coll. 'Thornless Evergreen'</v>
          </cell>
          <cell r="E1986">
            <v>140924</v>
          </cell>
          <cell r="F1986">
            <v>170090</v>
          </cell>
          <cell r="G1986" t="str">
            <v>ExpertGroups/Karplanter/N</v>
          </cell>
          <cell r="H1986" t="str">
            <v>Karplanter</v>
          </cell>
          <cell r="I1986" t="str">
            <v>Karplanter</v>
          </cell>
          <cell r="J1986" t="str">
            <v>AlienSpecie</v>
          </cell>
          <cell r="N1986">
            <v>1</v>
          </cell>
          <cell r="Q1986">
            <v>1</v>
          </cell>
          <cell r="T1986" t="str">
            <v>NK</v>
          </cell>
          <cell r="U1986">
            <v>1</v>
          </cell>
          <cell r="V1986" t="str">
            <v>1,1</v>
          </cell>
          <cell r="AA1986">
            <v>2016</v>
          </cell>
          <cell r="AB1986" t="str">
            <v>terrestrial</v>
          </cell>
          <cell r="AD1986" t="str">
            <v>unknown</v>
          </cell>
          <cell r="AE1986" t="str">
            <v>no</v>
          </cell>
          <cell r="AF1986" t="str">
            <v>unknown</v>
          </cell>
          <cell r="AI1986">
            <v>10</v>
          </cell>
          <cell r="AK1986" t="str">
            <v>V</v>
          </cell>
          <cell r="AL1986">
            <v>1</v>
          </cell>
          <cell r="AM1986" t="str">
            <v>importDirect</v>
          </cell>
          <cell r="AN1986">
            <v>1</v>
          </cell>
          <cell r="AO1986" t="str">
            <v>introductionEscaped</v>
          </cell>
          <cell r="AP1986" t="str">
            <v>Mr</v>
          </cell>
          <cell r="AQ1986">
            <v>4</v>
          </cell>
          <cell r="AR1986">
            <v>2</v>
          </cell>
          <cell r="AS1986">
            <v>8</v>
          </cell>
          <cell r="AT1986">
            <v>1</v>
          </cell>
          <cell r="AU1986">
            <v>8</v>
          </cell>
          <cell r="AV1986">
            <v>100</v>
          </cell>
          <cell r="AW1986" t="str">
            <v>Ingen kjent effekt</v>
          </cell>
          <cell r="AX1986" t="str">
            <v>Ingen kjent effekt</v>
          </cell>
          <cell r="BC1986" t="str">
            <v>Ingen kjent effekt</v>
          </cell>
          <cell r="BD1986" t="str">
            <v>Ingen kjent effekt</v>
          </cell>
          <cell r="BE1986" t="str">
            <v>no</v>
          </cell>
          <cell r="BF1986" t="str">
            <v>no</v>
          </cell>
          <cell r="BK1986" t="str">
            <v>unknown:Europe</v>
          </cell>
          <cell r="BM1986" t="str">
            <v>temperate_boreal:Europe|unknown:Europe</v>
          </cell>
          <cell r="BO1986">
            <v>1</v>
          </cell>
          <cell r="BR1986" t="str">
            <v>RedListCategoryLevel</v>
          </cell>
          <cell r="BT1986">
            <v>1</v>
          </cell>
          <cell r="BW1986" t="str">
            <v>SpreadYearlyIncreaseCalculatedExpansionSpeed</v>
          </cell>
          <cell r="BX1986">
            <v>0</v>
          </cell>
          <cell r="BY1986">
            <v>1</v>
          </cell>
          <cell r="CC1986">
            <v>1</v>
          </cell>
          <cell r="CH1986">
            <v>1</v>
          </cell>
          <cell r="CM1986">
            <v>1</v>
          </cell>
          <cell r="CQ1986">
            <v>1</v>
          </cell>
          <cell r="CU1986">
            <v>1</v>
          </cell>
          <cell r="CX1986">
            <v>0</v>
          </cell>
          <cell r="CY1986">
            <v>1</v>
          </cell>
          <cell r="DB1986">
            <v>0</v>
          </cell>
          <cell r="DC1986" t="str">
            <v>Bjørnebær-kultivaren &lt;i&gt;Rubus fruticosus &lt;/i&gt;coll&lt;i&gt;. &amp;#39:Thornless Evergreen&amp;#39:&lt;/i&gt; er en flerårig busk med aseksuell frøreproduksjon (agamospermi). De saftige fruktene (bjørnebærene) spres med fugl.</v>
          </cell>
          <cell r="DD1986" t="str">
            <v>Planten er funnet ved Spjelkavikelva i MR Ålesund, oppgitt som "forvillet" av Dag Holtan (pers. medd.) 2016.</v>
          </cell>
          <cell r="DE1986" t="str">
            <v>Planten er innført som hageplante og utvokst eller utkastet fra hage.</v>
          </cell>
          <cell r="DF1986" t="str">
            <v>Invasjonspotensialet er lite, med kort median levetid og ingen ekspansjon.</v>
          </cell>
          <cell r="DG1986" t="str">
            <v>Ingen kjent negativ økologisk effekt er knyttet til planten.</v>
          </cell>
          <cell r="DH1986" t="str">
            <v>Planten vurderes til ingen kjent økologisk risiko.</v>
          </cell>
          <cell r="DI1986">
            <v>0</v>
          </cell>
        </row>
        <row r="1987">
          <cell r="B1987" t="str">
            <v>Erica herbacea</v>
          </cell>
          <cell r="C1987" t="str">
            <v>L.</v>
          </cell>
          <cell r="D1987" t="str">
            <v>vårlyng</v>
          </cell>
          <cell r="E1987">
            <v>132974</v>
          </cell>
          <cell r="F1987">
            <v>145543</v>
          </cell>
          <cell r="G1987" t="str">
            <v>ExpertGroups/Karplanter/N</v>
          </cell>
          <cell r="H1987" t="str">
            <v>Karplanter</v>
          </cell>
          <cell r="I1987" t="str">
            <v>Karplanter</v>
          </cell>
          <cell r="J1987" t="str">
            <v>AlienSpecie</v>
          </cell>
          <cell r="N1987">
            <v>1</v>
          </cell>
          <cell r="Q1987">
            <v>1</v>
          </cell>
          <cell r="T1987" t="str">
            <v>NK</v>
          </cell>
          <cell r="U1987">
            <v>1</v>
          </cell>
          <cell r="V1987" t="str">
            <v>1,1</v>
          </cell>
          <cell r="AA1987">
            <v>2015</v>
          </cell>
          <cell r="AB1987" t="str">
            <v>terrestrial</v>
          </cell>
          <cell r="AD1987" t="str">
            <v>unknown</v>
          </cell>
          <cell r="AE1987" t="str">
            <v>no</v>
          </cell>
          <cell r="AF1987" t="str">
            <v>unknown</v>
          </cell>
          <cell r="AI1987">
            <v>10</v>
          </cell>
          <cell r="AJ1987" t="str">
            <v>V</v>
          </cell>
          <cell r="AL1987">
            <v>1</v>
          </cell>
          <cell r="AM1987" t="str">
            <v>importDirect</v>
          </cell>
          <cell r="AN1987">
            <v>1</v>
          </cell>
          <cell r="AO1987" t="str">
            <v>introductionEscaped</v>
          </cell>
          <cell r="AP1987" t="str">
            <v>Aa</v>
          </cell>
          <cell r="AQ1987">
            <v>4</v>
          </cell>
          <cell r="AR1987">
            <v>2</v>
          </cell>
          <cell r="AS1987">
            <v>8</v>
          </cell>
          <cell r="AT1987">
            <v>1</v>
          </cell>
          <cell r="AU1987">
            <v>16</v>
          </cell>
          <cell r="AV1987">
            <v>100</v>
          </cell>
          <cell r="AW1987" t="str">
            <v>Ingen kjent effekt</v>
          </cell>
          <cell r="AX1987" t="str">
            <v>Ingen kjent effekt</v>
          </cell>
          <cell r="BC1987" t="str">
            <v>Ingen kjent effekt</v>
          </cell>
          <cell r="BD1987" t="str">
            <v>Ingen kjent effekt</v>
          </cell>
          <cell r="BE1987" t="str">
            <v>no</v>
          </cell>
          <cell r="BF1987" t="str">
            <v>no</v>
          </cell>
          <cell r="BG1987" t="str">
            <v>V</v>
          </cell>
          <cell r="BK1987" t="str">
            <v>temperate_nemoral:Europe|subtropic_mediterranean:Europe</v>
          </cell>
          <cell r="BM1987" t="str">
            <v>temperate_nemoral:Europe|subtropic_mediterranean:Europe</v>
          </cell>
          <cell r="BO1987">
            <v>1</v>
          </cell>
          <cell r="BR1987" t="str">
            <v>RedListCategoryLevel</v>
          </cell>
          <cell r="BT1987">
            <v>1</v>
          </cell>
          <cell r="BW1987" t="str">
            <v>SpreadYearlyIncreaseCalculatedExpansionSpeed</v>
          </cell>
          <cell r="BX1987">
            <v>0</v>
          </cell>
          <cell r="BY1987">
            <v>1</v>
          </cell>
          <cell r="CC1987">
            <v>1</v>
          </cell>
          <cell r="CH1987">
            <v>1</v>
          </cell>
          <cell r="CM1987">
            <v>1</v>
          </cell>
          <cell r="CQ1987">
            <v>1</v>
          </cell>
          <cell r="CU1987">
            <v>1</v>
          </cell>
          <cell r="CX1987">
            <v>0</v>
          </cell>
          <cell r="CY1987">
            <v>1</v>
          </cell>
          <cell r="DB1987">
            <v>0</v>
          </cell>
          <cell r="DC1987" t="str">
            <v>Vårlyng &lt;i&gt;Erica herbacea&lt;/i&gt; (tidligere &lt;i&gt;E. carnea&lt;/i&gt;) er en dvergbusk fra fjellstrøk i Mellom- og Sør-Europa. Den er hardfør, i hvert fall i boreonemoral og trolig i sørboreal sone. Den formerer seg med frø, men det er foreløpig ikke rapporter om frøsetting og ungplanter i Norge, noe som er litt merkelig ut fra hvor vanlig arten er som dyrket og hvor hardfør den er.</v>
          </cell>
          <cell r="DD1987" t="str">
            <v>Arten ble funnet som ny for norsk natur (hvis den står i naturen) i 2015 i AA Lillesand: ved Høvåg kirke. Den dyrkes i kyststrøk i store deler av Sør-Norge.</v>
          </cell>
          <cell r="DE1987" t="str">
            <v>Arten er innført som hageplante og kommet ut fra hage på ukjent vis (hvis den er kommet ut).</v>
          </cell>
          <cell r="DF1987" t="str">
            <v>Invasjonspotensialet er lite, med kort median levetid og ingen ekspansjon. Per i dag er den kjent med maksimum &amp;#233:n forekomst, ett eller få individer, og ingen økning.</v>
          </cell>
          <cell r="DG1987" t="str">
            <v>Ingen kjent negativ økologisk effekt er knyttet til arten.</v>
          </cell>
          <cell r="DH1987" t="str">
            <v>Vårlyng vurderes til ingen kjent økologisk risiko. Det er usikkert om vårlyng forekommer i norsk natur og om den formerer seg. Ut fra at den er hardfør, har vi valgt å risikovurdere den, men den utgjør høyst trolig ikke noen trussel for norsk natur.</v>
          </cell>
          <cell r="DI1987">
            <v>0</v>
          </cell>
        </row>
        <row r="1988">
          <cell r="B1988" t="str">
            <v>Hydrangea arborescens</v>
          </cell>
          <cell r="C1988" t="str">
            <v>L.</v>
          </cell>
          <cell r="D1988" t="str">
            <v>vierhortensia</v>
          </cell>
          <cell r="E1988">
            <v>105221</v>
          </cell>
          <cell r="F1988">
            <v>145568</v>
          </cell>
          <cell r="G1988" t="str">
            <v>ExpertGroups/Karplanter/N</v>
          </cell>
          <cell r="H1988" t="str">
            <v>Karplanter</v>
          </cell>
          <cell r="I1988" t="str">
            <v>Karplanter</v>
          </cell>
          <cell r="J1988" t="str">
            <v>AlienSpecie</v>
          </cell>
          <cell r="N1988">
            <v>1</v>
          </cell>
          <cell r="Q1988">
            <v>1</v>
          </cell>
          <cell r="T1988" t="str">
            <v>NK</v>
          </cell>
          <cell r="U1988">
            <v>1</v>
          </cell>
          <cell r="V1988" t="str">
            <v>1,1</v>
          </cell>
          <cell r="AA1988">
            <v>2001</v>
          </cell>
          <cell r="AB1988" t="str">
            <v>terrestrial</v>
          </cell>
          <cell r="AD1988" t="str">
            <v>unknown</v>
          </cell>
          <cell r="AE1988" t="str">
            <v>no</v>
          </cell>
          <cell r="AF1988" t="str">
            <v>unknown</v>
          </cell>
          <cell r="AI1988">
            <v>10</v>
          </cell>
          <cell r="AJ1988" t="str">
            <v>V</v>
          </cell>
          <cell r="AL1988">
            <v>1</v>
          </cell>
          <cell r="AM1988" t="str">
            <v>importDirect</v>
          </cell>
          <cell r="AN1988">
            <v>1</v>
          </cell>
          <cell r="AO1988" t="str">
            <v>introductionEscaped</v>
          </cell>
          <cell r="AP1988" t="str">
            <v>Va</v>
          </cell>
          <cell r="AQ1988">
            <v>4</v>
          </cell>
          <cell r="AR1988">
            <v>4</v>
          </cell>
          <cell r="AS1988">
            <v>16</v>
          </cell>
          <cell r="AT1988">
            <v>1</v>
          </cell>
          <cell r="AU1988">
            <v>48</v>
          </cell>
          <cell r="AV1988">
            <v>100</v>
          </cell>
          <cell r="AW1988" t="str">
            <v>Ingen kjent effekt</v>
          </cell>
          <cell r="AX1988" t="str">
            <v>Ingen kjent effekt</v>
          </cell>
          <cell r="BC1988" t="str">
            <v>Ingen kjent effekt</v>
          </cell>
          <cell r="BD1988" t="str">
            <v>Ingen kjent effekt</v>
          </cell>
          <cell r="BE1988" t="str">
            <v>no</v>
          </cell>
          <cell r="BF1988" t="str">
            <v>no</v>
          </cell>
          <cell r="BG1988" t="str">
            <v>V</v>
          </cell>
          <cell r="BK1988" t="str">
            <v>temperate_nemoral:NorthAndCentralAmerica|subtropic_unspecified:NorthAndCentralAmerica</v>
          </cell>
          <cell r="BM1988" t="str">
            <v>temperate_nemoral:Europe,NorthAndCentralAmerica|subtropic_unspecified:NorthAndCentralAmerica</v>
          </cell>
          <cell r="BO1988">
            <v>1</v>
          </cell>
          <cell r="BR1988" t="str">
            <v>RedListCategoryLevel</v>
          </cell>
          <cell r="BT1988">
            <v>1</v>
          </cell>
          <cell r="BW1988" t="str">
            <v>SpreadYearlyIncreaseCalculatedExpansionSpeed</v>
          </cell>
          <cell r="BX1988">
            <v>0</v>
          </cell>
          <cell r="BY1988">
            <v>1</v>
          </cell>
          <cell r="CC1988">
            <v>1</v>
          </cell>
          <cell r="CH1988">
            <v>1</v>
          </cell>
          <cell r="CM1988">
            <v>1</v>
          </cell>
          <cell r="CQ1988">
            <v>1</v>
          </cell>
          <cell r="CU1988">
            <v>1</v>
          </cell>
          <cell r="CX1988">
            <v>0</v>
          </cell>
          <cell r="CY1988">
            <v>1</v>
          </cell>
          <cell r="DB1988">
            <v>0</v>
          </cell>
          <cell r="DC1988" t="str">
            <v>Vierhortensia &lt;i&gt;Hydrangea arborescens&lt;/i&gt; er en lite tre fra østlige Nord-Amerika. Det formerer seg med frø, og frøreproduksjon er registrert utendørs i Norge, fra gjenstående plante i hage.</v>
          </cell>
          <cell r="DD1988" t="str">
            <v>Arten er bare funnet med reproduksjon ett sted i Norge: VA Mandal, Udøy i 2001, "stor gjenstående busk og mange mindre individer omkring".</v>
          </cell>
          <cell r="DE1988" t="str">
            <v>Arten er innført som hagebusk. På det ene stedet der den er kjent med formering, er frøene sjølspredt.</v>
          </cell>
          <cell r="DF1988" t="str">
            <v>Invasjonspotensialet er lite, med minste skår på median levetid og ingen ekspansjon (foreløpig). &amp;#201:n forekomst og foreløpig bare &amp;#233:n generasjon.</v>
          </cell>
          <cell r="DG1988" t="str">
            <v>Ingen kjent negativ økologisk effekt er knyttet til arten.</v>
          </cell>
          <cell r="DH1988" t="str">
            <v>Vierhortensia vurderes til ingen kjent økologisk risiko. Arten reproduserer utendørs i Norge, men komme neppe til å bety mye i norsk natur de første 50 årene.</v>
          </cell>
          <cell r="DI1988">
            <v>0</v>
          </cell>
        </row>
        <row r="1989">
          <cell r="B1989" t="str">
            <v>Robinia viscosa</v>
          </cell>
          <cell r="C1989" t="str">
            <v>Vent.</v>
          </cell>
          <cell r="E1989">
            <v>144398</v>
          </cell>
          <cell r="F1989">
            <v>170017</v>
          </cell>
          <cell r="G1989" t="str">
            <v>ExpertGroups/Karplanter/N</v>
          </cell>
          <cell r="H1989" t="str">
            <v>Karplanter</v>
          </cell>
          <cell r="I1989" t="str">
            <v>Karplanter</v>
          </cell>
          <cell r="J1989" t="str">
            <v>AlienSpecie</v>
          </cell>
          <cell r="N1989">
            <v>1</v>
          </cell>
          <cell r="Q1989">
            <v>1</v>
          </cell>
          <cell r="T1989" t="str">
            <v>NK</v>
          </cell>
          <cell r="U1989">
            <v>1</v>
          </cell>
          <cell r="V1989" t="str">
            <v>1,1</v>
          </cell>
          <cell r="AB1989" t="str">
            <v>terrestrial</v>
          </cell>
          <cell r="AD1989" t="str">
            <v>unknown</v>
          </cell>
          <cell r="AE1989" t="str">
            <v>no</v>
          </cell>
          <cell r="AF1989" t="str">
            <v>unknown</v>
          </cell>
          <cell r="AI1989">
            <v>20</v>
          </cell>
          <cell r="AJ1989" t="str">
            <v>V</v>
          </cell>
          <cell r="AL1989">
            <v>1</v>
          </cell>
          <cell r="AM1989" t="str">
            <v>importDirect</v>
          </cell>
          <cell r="AN1989">
            <v>1</v>
          </cell>
          <cell r="AO1989" t="str">
            <v>introductionEscaped</v>
          </cell>
          <cell r="AP1989" t="str">
            <v>Øs</v>
          </cell>
          <cell r="AQ1989">
            <v>4</v>
          </cell>
          <cell r="AR1989">
            <v>3</v>
          </cell>
          <cell r="AS1989">
            <v>12</v>
          </cell>
          <cell r="AT1989">
            <v>1</v>
          </cell>
          <cell r="AU1989">
            <v>12</v>
          </cell>
          <cell r="AV1989">
            <v>100</v>
          </cell>
          <cell r="AW1989" t="str">
            <v>Ingen kjent effekt</v>
          </cell>
          <cell r="AX1989" t="str">
            <v>Ingen kjent effekt</v>
          </cell>
          <cell r="BC1989" t="str">
            <v>Ingen kjent effekt</v>
          </cell>
          <cell r="BD1989" t="str">
            <v>Ingen kjent effekt</v>
          </cell>
          <cell r="BE1989" t="str">
            <v>no</v>
          </cell>
          <cell r="BF1989" t="str">
            <v>no</v>
          </cell>
          <cell r="BG1989" t="str">
            <v>V</v>
          </cell>
          <cell r="BK1989" t="str">
            <v>temperate_nemoral:NorthAndCentralAmerica</v>
          </cell>
          <cell r="BM1989" t="str">
            <v>temperate_nemoral:Europe,NorthAndCentralAmerica</v>
          </cell>
          <cell r="BO1989">
            <v>1</v>
          </cell>
          <cell r="BR1989" t="str">
            <v>RedListCategoryLevel</v>
          </cell>
          <cell r="BT1989">
            <v>1</v>
          </cell>
          <cell r="BW1989" t="str">
            <v>SpreadYearlyIncreaseCalculatedExpansionSpeed</v>
          </cell>
          <cell r="BX1989">
            <v>0</v>
          </cell>
          <cell r="BY1989">
            <v>1</v>
          </cell>
          <cell r="CC1989">
            <v>1</v>
          </cell>
          <cell r="CH1989">
            <v>1</v>
          </cell>
          <cell r="CM1989">
            <v>1</v>
          </cell>
          <cell r="CQ1989">
            <v>1</v>
          </cell>
          <cell r="CU1989">
            <v>1</v>
          </cell>
          <cell r="CX1989">
            <v>0</v>
          </cell>
          <cell r="CY1989">
            <v>1</v>
          </cell>
          <cell r="DB1989">
            <v>0</v>
          </cell>
          <cell r="DC1989" t="str">
            <v>Robinia-arten &lt;i&gt;Robinia viscosa&lt;/i&gt; er et middels storvokst tre fra østlige Nord-Amerika. Det har frøreproduksjon og trolig også klonal vekst med rotskudd.</v>
          </cell>
          <cell r="DD1989" t="str">
            <v>Arten er kun dokumentert som gjenstående: "Flere gjenstående, store busker nær hyttebebyggelsen" fra Øf Sarpsborg: Skjeberg i 2009. Basert på dette er det vanskelig å si noe om hvilket potensial den har framover. Det kan være den kan greie å reprodusere.</v>
          </cell>
          <cell r="DE1989" t="str">
            <v>Arten er innført hageplante, gjenstående eller utkastet i naturen.</v>
          </cell>
          <cell r="DF1989" t="str">
            <v>Invasjonspotensialet er lite, med minste skår på både median levetid og ekspansjon.</v>
          </cell>
          <cell r="DG1989" t="str">
            <v>Ingen kjent negativ økologisk effekt er knyttet til arten (i hvert fall ikke når det er så lite av arten som det er).</v>
          </cell>
          <cell r="DH1989" t="str">
            <v>&lt;i&gt;Robinia viscosa&lt;/i&gt; vurderes (foreløpig) til ingen kjent økologisk risiko.</v>
          </cell>
          <cell r="DI1989">
            <v>0</v>
          </cell>
        </row>
        <row r="1990">
          <cell r="B1990" t="str">
            <v>Malva verticillata</v>
          </cell>
          <cell r="C1990" t="str">
            <v>L.</v>
          </cell>
          <cell r="D1990" t="str">
            <v>kranskattost</v>
          </cell>
          <cell r="E1990">
            <v>62701</v>
          </cell>
          <cell r="F1990">
            <v>102741</v>
          </cell>
          <cell r="G1990" t="str">
            <v>ExpertGroups/Karplanter/N</v>
          </cell>
          <cell r="H1990" t="str">
            <v>Karplanter</v>
          </cell>
          <cell r="I1990" t="str">
            <v>Karplanter</v>
          </cell>
          <cell r="J1990" t="str">
            <v>AlienSpecie</v>
          </cell>
          <cell r="N1990">
            <v>1</v>
          </cell>
          <cell r="Q1990">
            <v>1</v>
          </cell>
          <cell r="T1990" t="str">
            <v>NK</v>
          </cell>
          <cell r="U1990">
            <v>1</v>
          </cell>
          <cell r="V1990" t="str">
            <v>1,1</v>
          </cell>
          <cell r="X1990">
            <v>1</v>
          </cell>
          <cell r="Y1990">
            <v>1</v>
          </cell>
          <cell r="Z1990">
            <v>1</v>
          </cell>
          <cell r="AA1990" t="str">
            <v>1821-1860</v>
          </cell>
          <cell r="AB1990" t="str">
            <v>terrestrial</v>
          </cell>
          <cell r="AD1990" t="str">
            <v>unknown</v>
          </cell>
          <cell r="AE1990" t="str">
            <v>yes</v>
          </cell>
          <cell r="AF1990" t="str">
            <v>unknown</v>
          </cell>
          <cell r="AI1990">
            <v>1</v>
          </cell>
          <cell r="AJ1990" t="str">
            <v>V</v>
          </cell>
          <cell r="AL1990">
            <v>2</v>
          </cell>
          <cell r="AM1990" t="str">
            <v>importDirect</v>
          </cell>
          <cell r="AN1990">
            <v>1</v>
          </cell>
          <cell r="AO1990" t="str">
            <v>introductionEscaped</v>
          </cell>
          <cell r="AP1990" t="str">
            <v>OsA</v>
          </cell>
          <cell r="AQ1990">
            <v>8</v>
          </cell>
          <cell r="AR1990">
            <v>2</v>
          </cell>
          <cell r="AS1990">
            <v>16</v>
          </cell>
          <cell r="AT1990">
            <v>1</v>
          </cell>
          <cell r="AU1990">
            <v>40</v>
          </cell>
          <cell r="AV1990">
            <v>95</v>
          </cell>
          <cell r="AW1990" t="str">
            <v>Ingen kjent effekt</v>
          </cell>
          <cell r="AX1990" t="str">
            <v>Ingen kjent effekt</v>
          </cell>
          <cell r="BC1990" t="str">
            <v>Ingen kjent effekt</v>
          </cell>
          <cell r="BD1990" t="str">
            <v>Ingen kjent effekt</v>
          </cell>
          <cell r="BE1990" t="str">
            <v>no</v>
          </cell>
          <cell r="BF1990" t="str">
            <v>yes</v>
          </cell>
          <cell r="BG1990" t="str">
            <v>V</v>
          </cell>
          <cell r="BK1990" t="str">
            <v>temperate_nemoral:Asia|temperate_dry:Asia|subtropic_unspecified:Asia</v>
          </cell>
          <cell r="BM1990" t="str">
            <v>temperate_nemoral:Europe,Asia,Oceania,NorthAndCentralAmerica|temperate_dry:Asia|subtropic_unspecified:Asia|subtropic_mediterranean:Oceania|subtropic_caperegion:Africa|subtropic_highlands:Africa</v>
          </cell>
          <cell r="BO1990">
            <v>1</v>
          </cell>
          <cell r="BR1990" t="str">
            <v>RedListCategoryLevel</v>
          </cell>
          <cell r="BT1990">
            <v>1</v>
          </cell>
          <cell r="BW1990" t="str">
            <v>SpreadYearlyIncreaseCalculatedExpansionSpeed</v>
          </cell>
          <cell r="BX1990">
            <v>0</v>
          </cell>
          <cell r="BY1990">
            <v>1</v>
          </cell>
          <cell r="CC1990">
            <v>1</v>
          </cell>
          <cell r="CH1990">
            <v>1</v>
          </cell>
          <cell r="CM1990">
            <v>1</v>
          </cell>
          <cell r="CQ1990">
            <v>1</v>
          </cell>
          <cell r="CU1990">
            <v>1</v>
          </cell>
          <cell r="CX1990">
            <v>0</v>
          </cell>
          <cell r="CY1990">
            <v>1</v>
          </cell>
          <cell r="DB1990">
            <v>0</v>
          </cell>
          <cell r="DC1990" t="str">
            <v>Kranskattost &lt;em&gt;Malva verticillata &lt;/em&gt;kommer fra Øst-Asia. Den har vært brukt og brukes noe som salatplante (var. &lt;em&gt;crispa&lt;/em&gt;). Arten er ettårig og kan frøreprodusere i Norge, men danner neppe noen stabil bestand i dag. Arten kan begynne å reprodusere og danne bestand i Norge med bedret klima. Vurderingen som en fremmed art og ikke bare som tilfeldig, skyldes mulige effekter av pågående og framtidig klimaendring.</v>
          </cell>
          <cell r="DD1990" t="str">
            <v>&lt;p&gt;Kranskattost har vært brukt og brukes noe som salatplante (var. &lt;em&gt;crispa&lt;/em&gt;). Den rapporteres nokså ofte forvillet, bl.a. hos Blytt (1874) fra flere steder på Østlandet. Nesten halvparten av alle norske funn er gjort før 1900, og arten synes å ha gått ut av bruk og ut av norsk flora på 1900-tallet. Bruken har tatt seg litt opp igjen det siste tiåret, og det er dermed en liten håndfull funn fra 2000-tallet fra Oslo, He Ringsaker, og Bu Lier. Arten kan trolig reprodusere i Norge, men synes å ha liten evne til å danne stabil populasjon her.&lt;/p&gt;</v>
          </cell>
          <cell r="DE1990" t="str">
            <v>Arten er noe brukt som salatplante og er spredd noe fra dyrkning, mest i privathager.</v>
          </cell>
          <cell r="DF1990" t="str">
            <v>Invasjonspotensialet er foreløpig lite.</v>
          </cell>
          <cell r="DG1990" t="str">
            <v>Det er ingen kjente negative økologiske effekter knyttet til denne arten hos oss.</v>
          </cell>
          <cell r="DH1990" t="str">
            <v>&lt;p&gt;Kranskattost vurderes å ha ingen kjent risiko i norsk natur.&lt;/p&gt;</v>
          </cell>
          <cell r="DI1990">
            <v>1</v>
          </cell>
        </row>
        <row r="1991">
          <cell r="B1991" t="str">
            <v>Malus prunifolia</v>
          </cell>
          <cell r="C1991" t="str">
            <v>(Willd.) Borkh.</v>
          </cell>
          <cell r="E1991">
            <v>102375</v>
          </cell>
          <cell r="F1991">
            <v>143506</v>
          </cell>
          <cell r="G1991" t="str">
            <v>ExpertGroups/Karplanter/N</v>
          </cell>
          <cell r="H1991" t="str">
            <v>Karplanter</v>
          </cell>
          <cell r="I1991" t="str">
            <v>Karplanter</v>
          </cell>
          <cell r="J1991" t="str">
            <v>AlienSpecie</v>
          </cell>
          <cell r="N1991">
            <v>1</v>
          </cell>
          <cell r="Q1991">
            <v>1</v>
          </cell>
          <cell r="T1991" t="str">
            <v>NK</v>
          </cell>
          <cell r="U1991">
            <v>1</v>
          </cell>
          <cell r="V1991" t="str">
            <v>1,1</v>
          </cell>
          <cell r="AA1991">
            <v>2010</v>
          </cell>
          <cell r="AB1991" t="str">
            <v>terrestrial</v>
          </cell>
          <cell r="AD1991" t="str">
            <v>unknown</v>
          </cell>
          <cell r="AE1991" t="str">
            <v>no</v>
          </cell>
          <cell r="AF1991" t="str">
            <v>unknown</v>
          </cell>
          <cell r="AI1991">
            <v>20</v>
          </cell>
          <cell r="AJ1991" t="str">
            <v>V</v>
          </cell>
          <cell r="AL1991">
            <v>1</v>
          </cell>
          <cell r="AM1991" t="str">
            <v>importDirect</v>
          </cell>
          <cell r="AN1991">
            <v>1</v>
          </cell>
          <cell r="AO1991" t="str">
            <v>introductionEscaped</v>
          </cell>
          <cell r="AP1991" t="str">
            <v>Op</v>
          </cell>
          <cell r="AQ1991">
            <v>4</v>
          </cell>
          <cell r="AR1991">
            <v>2</v>
          </cell>
          <cell r="AS1991">
            <v>8</v>
          </cell>
          <cell r="AT1991">
            <v>1</v>
          </cell>
          <cell r="AU1991">
            <v>8</v>
          </cell>
          <cell r="AV1991">
            <v>100</v>
          </cell>
          <cell r="AW1991" t="str">
            <v>Ingen kjent effekt</v>
          </cell>
          <cell r="AX1991" t="str">
            <v>Ingen kjent effekt</v>
          </cell>
          <cell r="BC1991" t="str">
            <v>Ingen kjent effekt</v>
          </cell>
          <cell r="BD1991" t="str">
            <v>Ingen kjent effekt</v>
          </cell>
          <cell r="BE1991" t="str">
            <v>no</v>
          </cell>
          <cell r="BF1991" t="str">
            <v>no</v>
          </cell>
          <cell r="BG1991" t="str">
            <v>V</v>
          </cell>
          <cell r="BK1991" t="str">
            <v>temperate_nemoral:Asia</v>
          </cell>
          <cell r="BM1991" t="str">
            <v>temperate_nemoral:Asia,NorthAndCentralAmerica</v>
          </cell>
          <cell r="BO1991">
            <v>1</v>
          </cell>
          <cell r="BR1991" t="str">
            <v>RedListCategoryLevel</v>
          </cell>
          <cell r="BT1991">
            <v>1</v>
          </cell>
          <cell r="BW1991" t="str">
            <v>SpreadYearlyIncreaseCalculatedExpansionSpeed</v>
          </cell>
          <cell r="BX1991">
            <v>0</v>
          </cell>
          <cell r="BY1991">
            <v>1</v>
          </cell>
          <cell r="CC1991">
            <v>1</v>
          </cell>
          <cell r="CH1991">
            <v>1</v>
          </cell>
          <cell r="CM1991">
            <v>1</v>
          </cell>
          <cell r="CQ1991">
            <v>1</v>
          </cell>
          <cell r="CU1991">
            <v>1</v>
          </cell>
          <cell r="CX1991">
            <v>0</v>
          </cell>
          <cell r="CY1991">
            <v>1</v>
          </cell>
          <cell r="DB1991">
            <v>0</v>
          </cell>
          <cell r="DC1991" t="str">
            <v>Eplearten &lt;i&gt;Malus prunifolia&lt;/i&gt; er et tre som kommer fra Kina. Arten har frøformering, og de saftige bæreplene kan spises av fugl som sprer frøene.</v>
          </cell>
          <cell r="DD1991" t="str">
            <v>Arten er funnet kun &amp;#233:n gang i Op Lunner: Virstad i 2010 og senere, "mellom grusvei og dyrket mark", og det er uvisst om dette er gjenstående eller et resultat av frøforvilling.</v>
          </cell>
          <cell r="DE1991" t="str">
            <v>Arten er en innført hageplante med potensial for frøspredning gjennom bæreplene som spises av fugl.</v>
          </cell>
          <cell r="DF1991" t="str">
            <v>Invasjonspotensialet er lite: median levetid skårer på laveste nivå. Ekspansjonshastigheten er foreløpig fraværende.</v>
          </cell>
          <cell r="DG1991" t="str">
            <v>Det er ingen kjente negative økologiske effekter knyttet til arten.</v>
          </cell>
          <cell r="DH1991" t="str">
            <v>Eple-arten &lt;i&gt;Malus prunifolia &lt;/i&gt;vurderes til ingen kjent risiko i norsk natur på grunn av en kombinasjon mellom et lite invasjonspotensial og ingen kjente negative økologiske effekter.</v>
          </cell>
          <cell r="DI1991">
            <v>0</v>
          </cell>
        </row>
        <row r="1992">
          <cell r="B1992" t="str">
            <v>Campanula glomerata 'Superba'</v>
          </cell>
          <cell r="D1992" t="str">
            <v>prakttoppklokke</v>
          </cell>
          <cell r="E1992">
            <v>79967</v>
          </cell>
          <cell r="F1992">
            <v>121481</v>
          </cell>
          <cell r="G1992" t="str">
            <v>ExpertGroups/Karplanter/N</v>
          </cell>
          <cell r="H1992" t="str">
            <v>Karplanter</v>
          </cell>
          <cell r="I1992" t="str">
            <v>Karplanter</v>
          </cell>
          <cell r="J1992" t="str">
            <v>AlienSpecie</v>
          </cell>
          <cell r="N1992">
            <v>4</v>
          </cell>
          <cell r="Q1992">
            <v>2</v>
          </cell>
          <cell r="T1992" t="str">
            <v>HI</v>
          </cell>
          <cell r="U1992">
            <v>4</v>
          </cell>
          <cell r="V1992" t="str">
            <v>4A,2F</v>
          </cell>
          <cell r="X1992">
            <v>4</v>
          </cell>
          <cell r="Y1992">
            <v>4</v>
          </cell>
          <cell r="Z1992">
            <v>2</v>
          </cell>
          <cell r="AA1992">
            <v>1863</v>
          </cell>
          <cell r="AB1992" t="str">
            <v>terrestrial</v>
          </cell>
          <cell r="AD1992" t="str">
            <v>unknown</v>
          </cell>
          <cell r="AE1992" t="str">
            <v>yes</v>
          </cell>
          <cell r="AF1992" t="str">
            <v>unknown</v>
          </cell>
          <cell r="AG1992">
            <v>1863</v>
          </cell>
          <cell r="AH1992" t="str">
            <v>Bu Øvre Eiker: "Sjelden ... ved Fiskumvandet"</v>
          </cell>
          <cell r="AI1992">
            <v>10</v>
          </cell>
          <cell r="AJ1992" t="str">
            <v>V</v>
          </cell>
          <cell r="AL1992">
            <v>2</v>
          </cell>
          <cell r="AM1992" t="str">
            <v>importDirect</v>
          </cell>
          <cell r="AN1992">
            <v>3</v>
          </cell>
          <cell r="AO1992" t="str">
            <v>introductionEscaped,spreadTransportpollution</v>
          </cell>
          <cell r="AP1992" t="str">
            <v>Øs,OsA,He,Op,Bu,Ve,Te,Aa,Va,Ro,Ho,Sf,Mr,St,Nt,No,Tr,Fi</v>
          </cell>
          <cell r="AQ1992">
            <v>1600</v>
          </cell>
          <cell r="AR1992">
            <v>5</v>
          </cell>
          <cell r="AS1992">
            <v>8000</v>
          </cell>
          <cell r="AT1992">
            <v>300000</v>
          </cell>
          <cell r="AU1992">
            <v>12000</v>
          </cell>
          <cell r="AV1992">
            <v>40</v>
          </cell>
          <cell r="AW1992" t="str">
            <v>Ingen kjent effekt</v>
          </cell>
          <cell r="AX1992" t="str">
            <v>Ingen kjent effekt</v>
          </cell>
          <cell r="BC1992" t="str">
            <v>Ingen kjent effekt</v>
          </cell>
          <cell r="BD1992" t="str">
            <v>Ingen kjent effekt</v>
          </cell>
          <cell r="BE1992" t="str">
            <v>no</v>
          </cell>
          <cell r="BF1992" t="str">
            <v>no</v>
          </cell>
          <cell r="BK1992" t="str">
            <v>unknown:Europe,Asia</v>
          </cell>
          <cell r="BM1992" t="str">
            <v>temperate_boreal:Europe|temperate_nemoral:Europe</v>
          </cell>
          <cell r="BO1992">
            <v>4</v>
          </cell>
          <cell r="BR1992" t="str">
            <v>RedListCategoryLevel</v>
          </cell>
          <cell r="BT1992">
            <v>3</v>
          </cell>
          <cell r="BW1992" t="str">
            <v>SpreadYearlyIncreaseObservations</v>
          </cell>
          <cell r="BX1992">
            <v>296</v>
          </cell>
          <cell r="BY1992">
            <v>1</v>
          </cell>
          <cell r="CB1992" t="str">
            <v>T4,T32,T35,T40,T41,T42</v>
          </cell>
          <cell r="CC1992">
            <v>1</v>
          </cell>
          <cell r="CH1992">
            <v>1</v>
          </cell>
          <cell r="CL1992" t="str">
            <v>T32</v>
          </cell>
          <cell r="CM1992">
            <v>2</v>
          </cell>
          <cell r="CP1992" t="str">
            <v>Slåtteeng</v>
          </cell>
          <cell r="CQ1992">
            <v>1</v>
          </cell>
          <cell r="CT1992" t="str">
            <v>T32</v>
          </cell>
          <cell r="CU1992">
            <v>1</v>
          </cell>
          <cell r="CX1992">
            <v>0</v>
          </cell>
          <cell r="CY1992">
            <v>1</v>
          </cell>
          <cell r="DB1992">
            <v>0</v>
          </cell>
          <cell r="DC1992" t="str">
            <v>Prakttoppklokke &lt;em&gt;Campanula glomerata &lt;/em&gt;&amp;#39:Superba&amp;#39: er en langlevd flerårig art med klonal vekst (tilnærmet "eviglevende") og frøformering. Frøene spres passivt fra stive stengler. Planten er kommet inn som hagestaude, kanskje allerede på 1700-tallet, men mest trolig rundt 1840, og har vært effektivt forvillet og naturalisert siden siste halvdel av 1800-tallet.</v>
          </cell>
          <cell r="DD1992" t="str">
            <v>&lt;p&gt;Prakttoppklokke har hatt en jamn ekspansjon siden første funn i Bu Øvre Eiker i 1863. Allerede før 1900 var den funnet i 13 fylker, nord til Troms, og dagens utbredelsesområde (arealpolygon) var i hovedsak etablert. Det har likevel vært en akselerering i antall funn de siste 20 årene, trolig på grunn av mer oppmerksomhet. Arten er fortsatt meget populær som en av de aller mest hardføre av hagestauder. Den kan dyrkes opp til eller litt over (eller nord for) skoggrensa. &lt;/p&gt;</v>
          </cell>
          <cell r="DE1992" t="str">
            <v>Den er innført som hageplante og spredt ut fra hager ved utvoksning, utkast og trolig med frø. Videre spredning skjer vesentlig ved forflytning av jordmasser.</v>
          </cell>
          <cell r="DF1992" t="str">
            <v>Planten har et stort invasjonspotensial, en kombinasjon av lang median levetid og moderat ekspansjonshastighet. Den er i nokså rask ekspansjon og har lett for å etablere seg og danne omfattende kloner.</v>
          </cell>
          <cell r="DG1992" t="str">
            <v>Planten vurderes å ha en liten økologisk effekt. De store klonene blir tette og fortrenger nesten alle andre urter. Effekten er størst i semi-naturlig eng, men arten er også vanlig i plener og parker på mer endret grunn.</v>
          </cell>
          <cell r="DH1992" t="str">
            <v>&lt;p&gt;Prakttoppklokke vurderes til høg økologisk risiko på grunn av stort invasjonspotensial og en liten økologisk effekt. Den er særlig ekspansiv på gammel kultureng og invaderer tradisjonelt drevne enger (en sårbar og truet naturtype) når skjøtselen blir svakere eller opphører. I tillegg er den invasiv i flere typer skog og skogkanter, men her blomstrer den lite. Planten danner meget tette bestander (kloner) og fortrenger de fleste andre urter og graminider, men bare lokalt. Den blir kategorisert som høg risiko mer fordi det er mye av den enn fordi den gjør stor skade.&lt;br/&gt;&lt;/p&gt;</v>
          </cell>
          <cell r="DI1992">
            <v>1</v>
          </cell>
        </row>
        <row r="1993">
          <cell r="B1993" t="str">
            <v>Acinos alpinus</v>
          </cell>
          <cell r="C1993" t="str">
            <v>(L.) Moench</v>
          </cell>
          <cell r="E1993">
            <v>130002</v>
          </cell>
          <cell r="F1993">
            <v>127901</v>
          </cell>
          <cell r="G1993" t="str">
            <v>ExpertGroups/Karplanter/N</v>
          </cell>
          <cell r="H1993" t="str">
            <v>Karplanter</v>
          </cell>
          <cell r="I1993" t="str">
            <v>Karplanter</v>
          </cell>
          <cell r="J1993" t="str">
            <v>NotApplicable</v>
          </cell>
          <cell r="M1993" t="str">
            <v>canNotEstablishWithin50years</v>
          </cell>
          <cell r="AA1993">
            <v>2005</v>
          </cell>
          <cell r="AB1993" t="str">
            <v>terrestrial</v>
          </cell>
          <cell r="AD1993" t="str">
            <v>unknown</v>
          </cell>
          <cell r="AE1993" t="str">
            <v>yes</v>
          </cell>
          <cell r="AF1993" t="str">
            <v>unknown</v>
          </cell>
          <cell r="AI1993">
            <v>5</v>
          </cell>
          <cell r="AJ1993" t="str">
            <v>V</v>
          </cell>
          <cell r="AW1993" t="str">
            <v>Ingen kjent effekt</v>
          </cell>
          <cell r="AX1993" t="str">
            <v>Ingen kjent effekt</v>
          </cell>
          <cell r="BC1993" t="str">
            <v>Ingen kjent effekt</v>
          </cell>
          <cell r="BD1993" t="str">
            <v>Ingen kjent effekt</v>
          </cell>
          <cell r="BK1993" t="str">
            <v>temperate_nemoral:Europe|subtropic_mediterranean:Europe,Africa</v>
          </cell>
          <cell r="BM1993" t="str">
            <v>temperate_nemoral:Europe|subtropic_mediterranean:Europe,Africa</v>
          </cell>
          <cell r="DI1993">
            <v>0</v>
          </cell>
        </row>
        <row r="1994">
          <cell r="B1994" t="str">
            <v>Allium rotundum</v>
          </cell>
          <cell r="C1994" t="str">
            <v>L.</v>
          </cell>
          <cell r="D1994" t="str">
            <v>kuleløk</v>
          </cell>
          <cell r="E1994">
            <v>102497</v>
          </cell>
          <cell r="F1994">
            <v>143442</v>
          </cell>
          <cell r="G1994" t="str">
            <v>ExpertGroups/Karplanter/N</v>
          </cell>
          <cell r="H1994" t="str">
            <v>Karplanter</v>
          </cell>
          <cell r="I1994" t="str">
            <v>Karplanter</v>
          </cell>
          <cell r="J1994" t="str">
            <v>AlienSpecie</v>
          </cell>
          <cell r="N1994">
            <v>1</v>
          </cell>
          <cell r="Q1994">
            <v>1</v>
          </cell>
          <cell r="T1994" t="str">
            <v>NK</v>
          </cell>
          <cell r="U1994">
            <v>1</v>
          </cell>
          <cell r="V1994" t="str">
            <v>1,1</v>
          </cell>
          <cell r="X1994">
            <v>1</v>
          </cell>
          <cell r="Y1994">
            <v>1</v>
          </cell>
          <cell r="Z1994">
            <v>1</v>
          </cell>
          <cell r="AA1994">
            <v>1973</v>
          </cell>
          <cell r="AB1994" t="str">
            <v>terrestrial</v>
          </cell>
          <cell r="AD1994" t="str">
            <v>origin</v>
          </cell>
          <cell r="AE1994" t="str">
            <v>yes</v>
          </cell>
          <cell r="AF1994" t="str">
            <v>unknown</v>
          </cell>
          <cell r="AG1994">
            <v>1973</v>
          </cell>
          <cell r="AH1994" t="str">
            <v>Te Skien: Bøle</v>
          </cell>
          <cell r="AI1994">
            <v>5</v>
          </cell>
          <cell r="AJ1994" t="str">
            <v>V</v>
          </cell>
          <cell r="AN1994">
            <v>1</v>
          </cell>
          <cell r="AO1994" t="str">
            <v>introductionTransportpollution</v>
          </cell>
          <cell r="AP1994" t="str">
            <v>Te</v>
          </cell>
          <cell r="AQ1994">
            <v>4</v>
          </cell>
          <cell r="AR1994">
            <v>1</v>
          </cell>
          <cell r="AS1994">
            <v>4</v>
          </cell>
          <cell r="AT1994">
            <v>1</v>
          </cell>
          <cell r="AU1994">
            <v>4</v>
          </cell>
          <cell r="AV1994">
            <v>0</v>
          </cell>
          <cell r="AW1994" t="str">
            <v>Ingen kjent effekt</v>
          </cell>
          <cell r="AX1994" t="str">
            <v>Ingen kjent effekt</v>
          </cell>
          <cell r="BC1994" t="str">
            <v>Ingen kjent effekt</v>
          </cell>
          <cell r="BD1994" t="str">
            <v>Ingen kjent effekt</v>
          </cell>
          <cell r="BE1994" t="str">
            <v>no</v>
          </cell>
          <cell r="BF1994" t="str">
            <v>no</v>
          </cell>
          <cell r="BG1994" t="str">
            <v>V</v>
          </cell>
          <cell r="BK1994" t="str">
            <v>temperate_nemoral:Europe|subtropic_mediterranean:Europe,Asia,Africa</v>
          </cell>
          <cell r="BM1994" t="str">
            <v>temperate_nemoral:Europe|subtropic_mediterranean:Europe,Asia,Africa</v>
          </cell>
          <cell r="BO1994">
            <v>1</v>
          </cell>
          <cell r="BR1994" t="str">
            <v>RedListCategoryLevel</v>
          </cell>
          <cell r="BT1994">
            <v>1</v>
          </cell>
          <cell r="BW1994" t="str">
            <v>SpreadYearlyIncreaseCalculatedExpansionSpeed</v>
          </cell>
          <cell r="BX1994">
            <v>0</v>
          </cell>
          <cell r="BY1994">
            <v>1</v>
          </cell>
          <cell r="CB1994" t="str">
            <v>T1-C-4</v>
          </cell>
          <cell r="CC1994">
            <v>1</v>
          </cell>
          <cell r="CH1994">
            <v>1</v>
          </cell>
          <cell r="CM1994">
            <v>1</v>
          </cell>
          <cell r="CQ1994">
            <v>1</v>
          </cell>
          <cell r="CU1994">
            <v>1</v>
          </cell>
          <cell r="CX1994">
            <v>0</v>
          </cell>
          <cell r="CY1994">
            <v>1</v>
          </cell>
          <cell r="DB1994">
            <v>0</v>
          </cell>
          <cell r="DC1994" t="str">
            <v>Kulelauk &lt;i&gt;Allium rotundum&lt;/i&gt; (tidligere &lt;i&gt;A. scorodoprasum&lt;/i&gt; subsp. &lt;i&gt;rotundum&lt;/i&gt;) er en flerårig urt som formerer seg med frø, i motsetning til sin nære slektning bendellauk &lt;i&gt;A. scorodoprasum &lt;/i&gt;som formerer seg med yngleknopper. Frøene spres passivt over svært korte distanser.</v>
          </cell>
          <cell r="DD1994" t="str">
            <v>&lt;p&gt;Arten er kjent fra &amp;#233:n lokalitet i Norge, ved mølla på Bøle i Te Skien, der den først ble samlet/dokumentert i 1973 og har holdt seg på plassen ved frøformering. Kulelauk er nokså opplagt kommet inn med korn. Ved mølla på Bøle står kulelauk i en bratt, varm bergvegg. Planten er trolig for varmekrevende (mediterran) til at den kan spre seg videre, men den har hatt stabil bestand i over 40 år.&lt;/p&gt;</v>
          </cell>
          <cell r="DE1994" t="str">
            <v>Arten er innført som forurensning i korn.</v>
          </cell>
          <cell r="DF1994" t="str">
            <v>Invasjonspotensialet er lite, en kombinasjon av kort median levetid og ingen ekspansjon.</v>
          </cell>
          <cell r="DG1994" t="str">
            <v>Ingen kjent negativ økologisk effekt er knyttet til arten, heller ikke mulig introgresjon med dens stedegne nære slektning bendellauk &lt;i&gt;A. scorodoprasum&lt;/i&gt;.</v>
          </cell>
          <cell r="DH1994" t="str">
            <v>&lt;p&gt;Kulelauk har hatt &amp;#233:n stabil forekomst i Norge (frøreproduksjon) i over 40 år, men den ekspanderer ikke og vurderes til ingen kjent økologisk risiko i norsk natur.&lt;/p&gt;</v>
          </cell>
          <cell r="DI1994">
            <v>0</v>
          </cell>
        </row>
        <row r="1995">
          <cell r="B1995" t="str">
            <v>Allium scorodoprasum</v>
          </cell>
          <cell r="C1995" t="str">
            <v>L.</v>
          </cell>
          <cell r="D1995" t="str">
            <v>bakkeløk</v>
          </cell>
          <cell r="E1995">
            <v>105566</v>
          </cell>
          <cell r="F1995">
            <v>99414</v>
          </cell>
          <cell r="G1995" t="str">
            <v>ExpertGroups/Karplanter/N</v>
          </cell>
          <cell r="H1995" t="str">
            <v>Karplanter</v>
          </cell>
          <cell r="I1995" t="str">
            <v>Karplanter</v>
          </cell>
          <cell r="J1995" t="str">
            <v>NotApplicable</v>
          </cell>
          <cell r="M1995" t="str">
            <v>establishedBefore1800</v>
          </cell>
          <cell r="AA1995">
            <v>1829</v>
          </cell>
          <cell r="AB1995" t="str">
            <v>terrestrial</v>
          </cell>
          <cell r="AD1995" t="str">
            <v>origin</v>
          </cell>
          <cell r="AE1995" t="str">
            <v>no</v>
          </cell>
          <cell r="AF1995" t="str">
            <v>unknown</v>
          </cell>
          <cell r="AG1995">
            <v>1829</v>
          </cell>
          <cell r="AH1995" t="str">
            <v>Vf Larvik: Svenner</v>
          </cell>
          <cell r="AI1995">
            <v>5</v>
          </cell>
          <cell r="AK1995" t="str">
            <v>V</v>
          </cell>
          <cell r="AW1995" t="str">
            <v>Ingen kjent effekt</v>
          </cell>
          <cell r="AX1995" t="str">
            <v>Ingen kjent effekt</v>
          </cell>
          <cell r="BC1995" t="str">
            <v>Ingen kjent effekt</v>
          </cell>
          <cell r="BD1995" t="str">
            <v>Ingen kjent effekt</v>
          </cell>
          <cell r="BK1995" t="str">
            <v>temperate_nemoral:Europe|subtropic_mediterranean:Europe</v>
          </cell>
          <cell r="BM1995" t="str">
            <v>temperate_nemoral:Europe|subtropic_mediterranean:Europe</v>
          </cell>
          <cell r="DI1995">
            <v>0</v>
          </cell>
        </row>
        <row r="1996">
          <cell r="B1996" t="str">
            <v>Philadelphus lewisii</v>
          </cell>
          <cell r="C1996" t="str">
            <v>Pursh</v>
          </cell>
          <cell r="D1996" t="str">
            <v>lewisskjærsmin</v>
          </cell>
          <cell r="E1996">
            <v>85640</v>
          </cell>
          <cell r="F1996">
            <v>128761</v>
          </cell>
          <cell r="G1996" t="str">
            <v>ExpertGroups/Karplanter/N</v>
          </cell>
          <cell r="H1996" t="str">
            <v>Karplanter</v>
          </cell>
          <cell r="I1996" t="str">
            <v>Karplanter</v>
          </cell>
          <cell r="J1996" t="str">
            <v>AlienSpecie</v>
          </cell>
          <cell r="N1996">
            <v>1</v>
          </cell>
          <cell r="Q1996">
            <v>1</v>
          </cell>
          <cell r="T1996" t="str">
            <v>NK</v>
          </cell>
          <cell r="U1996">
            <v>1</v>
          </cell>
          <cell r="V1996" t="str">
            <v>1,1</v>
          </cell>
          <cell r="X1996">
            <v>1</v>
          </cell>
          <cell r="Y1996">
            <v>1</v>
          </cell>
          <cell r="Z1996">
            <v>1</v>
          </cell>
          <cell r="AA1996">
            <v>1999</v>
          </cell>
          <cell r="AB1996" t="str">
            <v>terrestrial</v>
          </cell>
          <cell r="AD1996" t="str">
            <v>unknown</v>
          </cell>
          <cell r="AE1996" t="str">
            <v>yes</v>
          </cell>
          <cell r="AF1996" t="str">
            <v>unknown</v>
          </cell>
          <cell r="AG1996">
            <v>2004</v>
          </cell>
          <cell r="AH1996" t="str">
            <v>VA Søgne: Repstadvannet</v>
          </cell>
          <cell r="AI1996">
            <v>15</v>
          </cell>
          <cell r="AJ1996" t="str">
            <v>V</v>
          </cell>
          <cell r="AL1996">
            <v>1</v>
          </cell>
          <cell r="AM1996" t="str">
            <v>importDirect</v>
          </cell>
          <cell r="AN1996">
            <v>1</v>
          </cell>
          <cell r="AO1996" t="str">
            <v>introductionEscaped</v>
          </cell>
          <cell r="AP1996" t="str">
            <v>Va</v>
          </cell>
          <cell r="AQ1996">
            <v>4</v>
          </cell>
          <cell r="AR1996">
            <v>5</v>
          </cell>
          <cell r="AS1996">
            <v>20</v>
          </cell>
          <cell r="AT1996">
            <v>1</v>
          </cell>
          <cell r="AU1996">
            <v>40</v>
          </cell>
          <cell r="AV1996">
            <v>100</v>
          </cell>
          <cell r="AW1996" t="str">
            <v>Ingen kjent effekt</v>
          </cell>
          <cell r="AX1996" t="str">
            <v>Ingen kjent effekt</v>
          </cell>
          <cell r="BC1996" t="str">
            <v>Ingen kjent effekt</v>
          </cell>
          <cell r="BD1996" t="str">
            <v>Ingen kjent effekt</v>
          </cell>
          <cell r="BE1996" t="str">
            <v>no</v>
          </cell>
          <cell r="BF1996" t="str">
            <v>no</v>
          </cell>
          <cell r="BG1996" t="str">
            <v>V</v>
          </cell>
          <cell r="BK1996" t="str">
            <v>temperate_nemoral:NorthAndCentralAmerica|subtropic_mediterranean:NorthAndCentralAmerica</v>
          </cell>
          <cell r="BM1996" t="str">
            <v>temperate_nemoral:Europe,NorthAndCentralAmerica|subtropic_mediterranean:NorthAndCentralAmerica</v>
          </cell>
          <cell r="BO1996">
            <v>1</v>
          </cell>
          <cell r="BR1996" t="str">
            <v>RedListCategoryLevel</v>
          </cell>
          <cell r="BT1996">
            <v>1</v>
          </cell>
          <cell r="BW1996" t="str">
            <v>SpreadYearlyIncreaseCalculatedExpansionSpeed</v>
          </cell>
          <cell r="BX1996">
            <v>0</v>
          </cell>
          <cell r="BY1996">
            <v>1</v>
          </cell>
          <cell r="CB1996" t="str">
            <v>T35</v>
          </cell>
          <cell r="CC1996">
            <v>1</v>
          </cell>
          <cell r="CH1996">
            <v>1</v>
          </cell>
          <cell r="CM1996">
            <v>1</v>
          </cell>
          <cell r="CQ1996">
            <v>1</v>
          </cell>
          <cell r="CU1996">
            <v>1</v>
          </cell>
          <cell r="CX1996">
            <v>0</v>
          </cell>
          <cell r="CY1996">
            <v>1</v>
          </cell>
          <cell r="DB1996">
            <v>0</v>
          </cell>
          <cell r="DC1996" t="str">
            <v>&lt;p&gt;Skjærsmin-arten &lt;em&gt;Philadelphus lewisii &lt;/em&gt;er en busk fra vestlige Nord-Amerika. Den er hardfør nok til å kunne reprodusere i Norge, men foreløpig dyrkes den nokså sjelden. Den har frøreproduksjon.&lt;/p&gt;</v>
          </cell>
          <cell r="DD1996" t="str">
            <v>&lt;p&gt;I norsk natur er arten bare dokumentert som trolig kommet opp fra utkast to steder, i VA Vennesla 2000 og Søgne 2004.&lt;/p&gt;</v>
          </cell>
          <cell r="DE1996" t="str">
            <v>&lt;em&gt;Philadelphus lewisii &lt;/em&gt;reproduserer foreløpig ikke i naturen i Norge så vidt vi vet, men vil nok kunne gjøre det i framtida ettersom den reproduserer i hager.</v>
          </cell>
          <cell r="DF1996" t="str">
            <v>Invasjonspotensialet er lite, med minste skår på både median levetid og ekspansjonshastighet.</v>
          </cell>
          <cell r="DG1996" t="str">
            <v>Det er ingen kjent negativ økologisk effekt knyttet til arten.</v>
          </cell>
          <cell r="DH1996" t="str">
            <v>&lt;p&gt;&lt;i&gt;Philadelphus lewisii &lt;/i&gt;vurderes til ingen økologisk risiko.&lt;br/&gt;&lt;/p&gt;</v>
          </cell>
          <cell r="DI1996">
            <v>0</v>
          </cell>
        </row>
        <row r="1997">
          <cell r="B1997" t="str">
            <v>Caragana frutex</v>
          </cell>
          <cell r="C1997" t="str">
            <v>(L.) K.Koch</v>
          </cell>
          <cell r="D1997" t="str">
            <v>kløverertebusk</v>
          </cell>
          <cell r="E1997">
            <v>61868</v>
          </cell>
          <cell r="F1997">
            <v>101908</v>
          </cell>
          <cell r="G1997" t="str">
            <v>ExpertGroups/Karplanter/N</v>
          </cell>
          <cell r="H1997" t="str">
            <v>Karplanter</v>
          </cell>
          <cell r="I1997" t="str">
            <v>Karplanter</v>
          </cell>
          <cell r="J1997" t="str">
            <v>AlienSpecie</v>
          </cell>
          <cell r="N1997">
            <v>1</v>
          </cell>
          <cell r="Q1997">
            <v>1</v>
          </cell>
          <cell r="T1997" t="str">
            <v>NK</v>
          </cell>
          <cell r="U1997">
            <v>1</v>
          </cell>
          <cell r="V1997" t="str">
            <v>1,1</v>
          </cell>
          <cell r="X1997">
            <v>1</v>
          </cell>
          <cell r="Y1997">
            <v>1</v>
          </cell>
          <cell r="Z1997">
            <v>1</v>
          </cell>
          <cell r="AA1997">
            <v>1992</v>
          </cell>
          <cell r="AB1997" t="str">
            <v>terrestrial</v>
          </cell>
          <cell r="AD1997" t="str">
            <v>unknown</v>
          </cell>
          <cell r="AE1997" t="str">
            <v>yes</v>
          </cell>
          <cell r="AF1997" t="str">
            <v>unknown</v>
          </cell>
          <cell r="AI1997">
            <v>10</v>
          </cell>
          <cell r="AJ1997" t="str">
            <v>V</v>
          </cell>
          <cell r="AL1997">
            <v>1</v>
          </cell>
          <cell r="AM1997" t="str">
            <v>importDirect</v>
          </cell>
          <cell r="AN1997">
            <v>2</v>
          </cell>
          <cell r="AO1997" t="str">
            <v>introductionEscaped</v>
          </cell>
          <cell r="AP1997" t="str">
            <v>Øs</v>
          </cell>
          <cell r="AQ1997">
            <v>4</v>
          </cell>
          <cell r="AR1997">
            <v>3</v>
          </cell>
          <cell r="AS1997">
            <v>12</v>
          </cell>
          <cell r="AT1997">
            <v>1</v>
          </cell>
          <cell r="AU1997">
            <v>36</v>
          </cell>
          <cell r="AV1997">
            <v>50</v>
          </cell>
          <cell r="AW1997" t="str">
            <v>Ingen kjent effekt</v>
          </cell>
          <cell r="AX1997" t="str">
            <v>Ingen kjent effekt</v>
          </cell>
          <cell r="BC1997" t="str">
            <v>Ingen kjent effekt</v>
          </cell>
          <cell r="BD1997" t="str">
            <v>Ingen kjent effekt</v>
          </cell>
          <cell r="BE1997" t="str">
            <v>no</v>
          </cell>
          <cell r="BF1997" t="str">
            <v>no</v>
          </cell>
          <cell r="BG1997" t="str">
            <v>V</v>
          </cell>
          <cell r="BK1997" t="str">
            <v>temperate_nemoral:Asia|temperate_dry:Asia</v>
          </cell>
          <cell r="BM1997" t="str">
            <v>temperate_nemoral:Europe,Asia|temperate_dry:Asia</v>
          </cell>
          <cell r="BO1997">
            <v>1</v>
          </cell>
          <cell r="BR1997" t="str">
            <v>RedListCategoryLevel</v>
          </cell>
          <cell r="BT1997">
            <v>1</v>
          </cell>
          <cell r="BW1997" t="str">
            <v>SpreadYearlyIncreaseCalculatedExpansionSpeed</v>
          </cell>
          <cell r="BX1997">
            <v>0</v>
          </cell>
          <cell r="BY1997">
            <v>1</v>
          </cell>
          <cell r="CB1997" t="str">
            <v>T1-C-3,T40</v>
          </cell>
          <cell r="CC1997">
            <v>1</v>
          </cell>
          <cell r="CH1997">
            <v>1</v>
          </cell>
          <cell r="CM1997">
            <v>1</v>
          </cell>
          <cell r="CQ1997">
            <v>1</v>
          </cell>
          <cell r="CU1997">
            <v>1</v>
          </cell>
          <cell r="CX1997">
            <v>0</v>
          </cell>
          <cell r="CY1997">
            <v>1</v>
          </cell>
          <cell r="DB1997">
            <v>0</v>
          </cell>
          <cell r="DC1997" t="str">
            <v>Kløverertebusk &lt;em&gt;Caragana frutex &lt;/em&gt;er en sjelden brukt hagebusk med frøformering. Den stammer fra Sør-Sibir og Sentral-Asia, er meget hardfør og setter frø i Norge. Den dyrkes litt som prydbusk.</v>
          </cell>
          <cell r="DD1997" t="str">
            <v>&lt;p&gt;Det første funnet ble gjort på Torvøya i Bu Røyken i 1992, i en bergsprekk godt vekk fra hager. Denne busken må ha spirt opp fra et frø transportert med fugl. Senere er den funnet nær Heierødegård i Øf Rakkestad i 2016, med flere busker ca 1 m høge over et areal på 2 x 3 m. I følge teksta på herbariearket har de bakgrunn i hageutkast ca. 1980, og stammer trolig fra en hage anlagt ca. 1930. Dette tyder ikke på noen rask ekspansjon.&lt;/p&gt;</v>
          </cell>
          <cell r="DE1997" t="str">
            <v>Arten er innført som hagebusk og er spredt ut fra hager med utkast (Øf Rakkestad) og frøspredning, kanskje med fugl (Bu Røyken). Ingen videre spredning er notert.</v>
          </cell>
          <cell r="DF1997" t="str">
            <v>Invasjonspotensialet er lite, med minste skår på både median levetid og ekspansjonshastighet.</v>
          </cell>
          <cell r="DG1997" t="str">
            <v>Ingen kjent negativ økologisk effekt er knyttet til arten. Den har trolig nitrogenfiksering i røttene, men forventes å opptre i så små mengder at den ikke vil ha noen økologisk virkning.</v>
          </cell>
          <cell r="DH1997" t="str">
            <v>&lt;p&gt;Kløverertebusk vurderes til ingen kjent økologisk risiko. Arten har foreløpig ikke etablert reproduserende bestander i norsk natur, men har frøreprodusert. Den forventes ikke å ekspandere i noen betydelig grad.&lt;/p&gt;&lt;p&gt; &lt;/p&gt;</v>
          </cell>
          <cell r="DI1997">
            <v>0</v>
          </cell>
        </row>
        <row r="1998">
          <cell r="B1998" t="str">
            <v>Chamaecyparis lawsoniana</v>
          </cell>
          <cell r="C1998" t="str">
            <v>(A.Murray bis) Parl.</v>
          </cell>
          <cell r="D1998" t="str">
            <v>lawsonsypress</v>
          </cell>
          <cell r="E1998">
            <v>63741</v>
          </cell>
          <cell r="F1998">
            <v>103781</v>
          </cell>
          <cell r="G1998" t="str">
            <v>ExpertGroups/Karplanter/N</v>
          </cell>
          <cell r="H1998" t="str">
            <v>Karplanter</v>
          </cell>
          <cell r="I1998" t="str">
            <v>Karplanter</v>
          </cell>
          <cell r="J1998" t="str">
            <v>AlienSpecie</v>
          </cell>
          <cell r="N1998">
            <v>2</v>
          </cell>
          <cell r="P1998" t="str">
            <v>V</v>
          </cell>
          <cell r="Q1998">
            <v>1</v>
          </cell>
          <cell r="T1998" t="str">
            <v>LO</v>
          </cell>
          <cell r="U1998">
            <v>2</v>
          </cell>
          <cell r="V1998" t="str">
            <v>2AB,1</v>
          </cell>
          <cell r="X1998">
            <v>2</v>
          </cell>
          <cell r="Y1998">
            <v>3</v>
          </cell>
          <cell r="Z1998">
            <v>1</v>
          </cell>
          <cell r="AA1998">
            <v>1942</v>
          </cell>
          <cell r="AB1998" t="str">
            <v>terrestrial</v>
          </cell>
          <cell r="AD1998" t="str">
            <v>unknown</v>
          </cell>
          <cell r="AE1998" t="str">
            <v>yes</v>
          </cell>
          <cell r="AF1998" t="str">
            <v>unknown</v>
          </cell>
          <cell r="AI1998">
            <v>30</v>
          </cell>
          <cell r="AJ1998" t="str">
            <v>V</v>
          </cell>
          <cell r="AL1998">
            <v>2</v>
          </cell>
          <cell r="AM1998" t="str">
            <v>importDirect</v>
          </cell>
          <cell r="AN1998">
            <v>2</v>
          </cell>
          <cell r="AO1998" t="str">
            <v>introductionEscaped</v>
          </cell>
          <cell r="AP1998" t="str">
            <v>OsA,Bu,Aa,Va,Ho,Sf,Mr,St</v>
          </cell>
          <cell r="AQ1998">
            <v>84</v>
          </cell>
          <cell r="AR1998">
            <v>5</v>
          </cell>
          <cell r="AS1998">
            <v>420</v>
          </cell>
          <cell r="AT1998">
            <v>130000</v>
          </cell>
          <cell r="AU1998">
            <v>840</v>
          </cell>
          <cell r="AV1998">
            <v>50</v>
          </cell>
          <cell r="AW1998" t="str">
            <v>Ingen kjent effekt</v>
          </cell>
          <cell r="AX1998" t="str">
            <v>Ingen kjent effekt</v>
          </cell>
          <cell r="BC1998" t="str">
            <v>Ingen kjent effekt</v>
          </cell>
          <cell r="BD1998" t="str">
            <v>Ingen kjent effekt</v>
          </cell>
          <cell r="BE1998" t="str">
            <v>no</v>
          </cell>
          <cell r="BF1998" t="str">
            <v>no</v>
          </cell>
          <cell r="BG1998" t="str">
            <v>V</v>
          </cell>
          <cell r="BK1998" t="str">
            <v>temperate_boreal:NorthAndCentralAmerica|temperate_nemoral:NorthAndCentralAmerica</v>
          </cell>
          <cell r="BM1998" t="str">
            <v>temperate_boreal:Europe,NorthAndCentralAmerica|temperate_nemoral:Europe,NorthAndCentralAmerica</v>
          </cell>
          <cell r="BO1998">
            <v>2</v>
          </cell>
          <cell r="BP1998" t="str">
            <v>X</v>
          </cell>
          <cell r="BR1998" t="str">
            <v>RedListCategoryLevel</v>
          </cell>
          <cell r="BT1998">
            <v>2</v>
          </cell>
          <cell r="BW1998" t="str">
            <v>SpreadYearlyIncreaseCalculatedExpansionSpeed</v>
          </cell>
          <cell r="BX1998">
            <v>121.04</v>
          </cell>
          <cell r="BY1998">
            <v>1</v>
          </cell>
          <cell r="CB1998" t="str">
            <v>T4,T1-C-4,T35</v>
          </cell>
          <cell r="CC1998">
            <v>1</v>
          </cell>
          <cell r="CH1998">
            <v>1</v>
          </cell>
          <cell r="CM1998">
            <v>1</v>
          </cell>
          <cell r="CQ1998">
            <v>1</v>
          </cell>
          <cell r="CU1998">
            <v>1</v>
          </cell>
          <cell r="CX1998">
            <v>0</v>
          </cell>
          <cell r="CY1998">
            <v>1</v>
          </cell>
          <cell r="DB1998">
            <v>0</v>
          </cell>
          <cell r="DC1998" t="str">
            <v>Lawsonsypress &lt;em&gt;Chamaecyparis lawsoniana &lt;/em&gt;kommer fra vestlige USA. Den blir et stort tre og reproduserer med frø. Frøene spres med vind over mellomlange distanser (opp til noen hundre meter, kanskje). Generasjonstiden er lang, trolig minst 30 år, og det er foreløpig ikke registrert mer enn første generasjon i norsk natur. Arten er omtrent bare dyrket som prydtre i Norge, men er også forsøksvis utplantet i skog, f.eks. i Bymarka i ST Trondheim der den er funnet forvillet. Den frøforviller seg, men har knapt noen etablert populasjon i norsk natur foreløpig. Ingen forekomst er registrert mer enn &amp;#233:n gang, men det sier lite: forvillete bartrær er sterkt underrepresentert i de botaniske innsamlingene (og delvis også i observasjoner), og funnfrekvensene gir knapt noe realistisk bilde av hvor mye vi har av dem. Arten er funnet i skog, på skrotemark og i berg.</v>
          </cell>
          <cell r="DD1998" t="str">
            <v>&lt;p&gt;De funnene som er gjort, er i Oslo, Bu Drammen og Hole, AA Risør og Grimstad, VA Kristiansand og Flekkefjord, Ho Os, Bergen og Kvinnherad, SF Lærdal, MR Ålesund og Rauma, og ST Trondheim, alle i perioden fra 1942, og nesten halvparten etter 2000. En stor del av funnene er trolig gjort i en kort periode før 1960 og referent hos Nedkvitne (1960). Trolig er det bare første generasjon som står ute i norsk natur foreløpig.&lt;/p&gt;</v>
          </cell>
          <cell r="DE1998" t="str">
            <v>Arten er innført hovedsakelig som prydtre og spredt med frø ut i naturen.</v>
          </cell>
          <cell r="DF1998" t="str">
            <v>Invasjonspotensialet er begrenset, med usikkerhet til moderat, som en kombinasjon av begrenset (til moderat) median levetid og begrenset ekspansjonshastighet. Potensialet kan øke når (eller dersom) forvillete planter kommer i reproduktiv alder.</v>
          </cell>
          <cell r="DG1998" t="str">
            <v>Ingen kjent negativ økologisk effekt er foreløpig knyttet til arten.</v>
          </cell>
          <cell r="DH1998" t="str">
            <v>&lt;p&gt;Lawsonsypress vurderes til låg økologisk risiko, og foreløpig bare på grunn av invasjonspotensialet. Arten er i ferd med å spre seg ut i norsk natur, der den trolig vil etablere seg med reproduserende bestander. Det er lite trolig at denne arten vil føre til noen store endringer i norsk natur de første 50 år.&lt;/p&gt;</v>
          </cell>
          <cell r="DI1998">
            <v>1</v>
          </cell>
        </row>
        <row r="1999">
          <cell r="B1999" t="str">
            <v>Cupressus nootkatensis</v>
          </cell>
          <cell r="C1999" t="str">
            <v>D.Don</v>
          </cell>
          <cell r="D1999" t="str">
            <v>nutkasypress</v>
          </cell>
          <cell r="E1999">
            <v>141526</v>
          </cell>
          <cell r="F1999">
            <v>170574</v>
          </cell>
          <cell r="G1999" t="str">
            <v>ExpertGroups/Karplanter/N</v>
          </cell>
          <cell r="H1999" t="str">
            <v>Karplanter</v>
          </cell>
          <cell r="I1999" t="str">
            <v>Karplanter</v>
          </cell>
          <cell r="J1999" t="str">
            <v>AlienSpecie</v>
          </cell>
          <cell r="N1999">
            <v>2</v>
          </cell>
          <cell r="P1999" t="str">
            <v>V</v>
          </cell>
          <cell r="Q1999">
            <v>1</v>
          </cell>
          <cell r="T1999" t="str">
            <v>LO</v>
          </cell>
          <cell r="U1999">
            <v>2</v>
          </cell>
          <cell r="V1999" t="str">
            <v>2AB,1</v>
          </cell>
          <cell r="X1999">
            <v>2</v>
          </cell>
          <cell r="Y1999">
            <v>3</v>
          </cell>
          <cell r="Z1999">
            <v>1</v>
          </cell>
          <cell r="AA1999">
            <v>1935</v>
          </cell>
          <cell r="AB1999" t="str">
            <v>terrestrial</v>
          </cell>
          <cell r="AD1999" t="str">
            <v>unknown</v>
          </cell>
          <cell r="AE1999" t="str">
            <v>yes</v>
          </cell>
          <cell r="AF1999" t="str">
            <v>unknown</v>
          </cell>
          <cell r="AI1999">
            <v>30</v>
          </cell>
          <cell r="AJ1999" t="str">
            <v>V</v>
          </cell>
          <cell r="AL1999">
            <v>2</v>
          </cell>
          <cell r="AM1999" t="str">
            <v>importDirect</v>
          </cell>
          <cell r="AN1999">
            <v>2</v>
          </cell>
          <cell r="AO1999" t="str">
            <v>introductionEscaped</v>
          </cell>
          <cell r="AP1999" t="str">
            <v>OsA,Bu,Va,Ho,Mr</v>
          </cell>
          <cell r="AQ1999">
            <v>32</v>
          </cell>
          <cell r="AR1999">
            <v>10</v>
          </cell>
          <cell r="AS1999">
            <v>320</v>
          </cell>
          <cell r="AT1999">
            <v>55000</v>
          </cell>
          <cell r="AU1999">
            <v>640</v>
          </cell>
          <cell r="AV1999">
            <v>50</v>
          </cell>
          <cell r="AW1999" t="str">
            <v>Ingen kjent effekt</v>
          </cell>
          <cell r="AX1999" t="str">
            <v>Ingen kjent effekt</v>
          </cell>
          <cell r="BC1999" t="str">
            <v>Ingen kjent effekt</v>
          </cell>
          <cell r="BD1999" t="str">
            <v>Ingen kjent effekt</v>
          </cell>
          <cell r="BE1999" t="str">
            <v>no</v>
          </cell>
          <cell r="BF1999" t="str">
            <v>no</v>
          </cell>
          <cell r="BG1999" t="str">
            <v>V</v>
          </cell>
          <cell r="BK1999" t="str">
            <v>temperate_boreal:NorthAndCentralAmerica|temperate_nemoral:NorthAndCentralAmerica</v>
          </cell>
          <cell r="BM1999" t="str">
            <v>temperate_boreal:Europe,NorthAndCentralAmerica|temperate_nemoral:Europe,Oceania,NorthAndCentralAmerica</v>
          </cell>
          <cell r="BO1999">
            <v>2</v>
          </cell>
          <cell r="BP1999" t="str">
            <v>X</v>
          </cell>
          <cell r="BR1999" t="str">
            <v>RedListCategoryLevel</v>
          </cell>
          <cell r="BT1999">
            <v>2</v>
          </cell>
          <cell r="BW1999" t="str">
            <v>SpreadYearlyIncreaseCalculatedExpansionSpeed</v>
          </cell>
          <cell r="BX1999">
            <v>126.91</v>
          </cell>
          <cell r="BY1999">
            <v>1</v>
          </cell>
          <cell r="CB1999" t="str">
            <v>T4,T1,T37</v>
          </cell>
          <cell r="CC1999">
            <v>1</v>
          </cell>
          <cell r="CH1999">
            <v>1</v>
          </cell>
          <cell r="CM1999">
            <v>1</v>
          </cell>
          <cell r="CQ1999">
            <v>1</v>
          </cell>
          <cell r="CU1999">
            <v>1</v>
          </cell>
          <cell r="CX1999">
            <v>0</v>
          </cell>
          <cell r="CY1999">
            <v>1</v>
          </cell>
          <cell r="DB1999">
            <v>0</v>
          </cell>
          <cell r="DC1999" t="str">
            <v>Nutkasypress &lt;i&gt;Cupressus nootkatensis &lt;/i&gt;(tidligere &lt;em&gt;Chamaecyparis nootkatensis&lt;/em&gt;, i framtida kanskje &lt;i&gt;Xanthocyparis nootkatensis&lt;/i&gt;&lt;em&gt;) &lt;/em&gt;stammer fra vestlige Nord-Amerika og er innført omtrent bare som prydtre. Den er et stort, langlevd tre som reproduserer med frø, også i Norge. For en forvillet, 50 cm høg ungplante på Grøa i MR Sunndal i 1936 opplyses det at foreldretrærne ble plantet i nærheten i 1870-1875, dvs. en generasjonslengde på over 50 år. Trolig er det bare første generasjons forvillete planter vi foreløpig finner i norsk natur. Frøene vindspres over middels distanser (noen hundre meter, kanskje).</v>
          </cell>
          <cell r="DD1999" t="str">
            <v>&lt;p&gt;Forvillete bartrær er sterkt underrepresentert i de botaniske innsamlingene, og funnfrekvensene gir knapt noe realistisk bilde av hvor mye vi har av dem. Det er bare dokumentert forvillete planter fra åtte steder: Ak Sørum: Rånåsfoss 2009, Bu Drammen: Kobbervikdalen 1996: Lier: Sørumlia 2015: VA Kristiansand: Frikstad 2011: Ho Bergen: Hop 1942 1958: Os: Berge 1935: og MR Sunndal: Grøa 1936. Det kan godt være mye mer av den allerede i norsk natur.&lt;/p&gt;</v>
          </cell>
          <cell r="DE1999" t="str">
            <v>Arten er innført som prydtre og sprer seg ut i naturen med frø.</v>
          </cell>
          <cell r="DF1999" t="str">
            <v>Invasjonspotensialet er begrenset, med usikkerhet opp til moderat, en kombinasjon av begrenset (til moderat lang) median levetid og begrenset ekspansjonshastighet. Arten er trolig bare i starten av etablering i norsk natur.</v>
          </cell>
          <cell r="DG1999" t="str">
            <v>Ingen kjent negativ økologisk effekt er knyttet til arten, foreløpig.</v>
          </cell>
          <cell r="DH1999" t="str">
            <v>&lt;p&gt;Nutkasypress vurderes til låg økologisk risiko, og bare på grunn av invasjonspotensialet. Arten er foreløpig ikke fullt etablert, bare kjent med ungplanter i norsk natur, og uten reproduserende bestand utafor plantninger. Det kan godt være mer av den i norsk natur enn det vi vet, og arten kan komme til å gjøre noe mer av seg i framtida. Det er uansett lite trolig at den vil ha noen negativ økologisk virkning i nær framtid: til det er generasjonstida for lang.&lt;/p&gt;</v>
          </cell>
          <cell r="DI1999">
            <v>0</v>
          </cell>
        </row>
        <row r="2000">
          <cell r="B2000" t="str">
            <v>Tripterygium wilfordii</v>
          </cell>
          <cell r="C2000" t="str">
            <v>Hook. f.</v>
          </cell>
          <cell r="D2000" t="str">
            <v>kardemommebusk</v>
          </cell>
          <cell r="E2000">
            <v>102673</v>
          </cell>
          <cell r="F2000">
            <v>143573</v>
          </cell>
          <cell r="G2000" t="str">
            <v>ExpertGroups/Karplanter/N</v>
          </cell>
          <cell r="H2000" t="str">
            <v>Karplanter</v>
          </cell>
          <cell r="I2000" t="str">
            <v>Karplanter</v>
          </cell>
          <cell r="J2000" t="str">
            <v>AlienSpecie</v>
          </cell>
          <cell r="N2000">
            <v>1</v>
          </cell>
          <cell r="Q2000">
            <v>1</v>
          </cell>
          <cell r="T2000" t="str">
            <v>NK</v>
          </cell>
          <cell r="U2000">
            <v>1</v>
          </cell>
          <cell r="V2000" t="str">
            <v>1,1</v>
          </cell>
          <cell r="X2000">
            <v>1</v>
          </cell>
          <cell r="Y2000">
            <v>1</v>
          </cell>
          <cell r="Z2000">
            <v>1</v>
          </cell>
          <cell r="AA2000">
            <v>1993</v>
          </cell>
          <cell r="AB2000" t="str">
            <v>terrestrial</v>
          </cell>
          <cell r="AD2000" t="str">
            <v>unknown</v>
          </cell>
          <cell r="AE2000" t="str">
            <v>yes</v>
          </cell>
          <cell r="AF2000" t="str">
            <v>unknown</v>
          </cell>
          <cell r="AI2000">
            <v>15</v>
          </cell>
          <cell r="AJ2000" t="str">
            <v>V</v>
          </cell>
          <cell r="AN2000">
            <v>1</v>
          </cell>
          <cell r="AO2000" t="str">
            <v>introductionReleased</v>
          </cell>
          <cell r="AP2000" t="str">
            <v>OsA</v>
          </cell>
          <cell r="AQ2000">
            <v>4</v>
          </cell>
          <cell r="AR2000">
            <v>1</v>
          </cell>
          <cell r="AS2000">
            <v>4</v>
          </cell>
          <cell r="AT2000">
            <v>1</v>
          </cell>
          <cell r="AU2000">
            <v>4</v>
          </cell>
          <cell r="AV2000">
            <v>0</v>
          </cell>
          <cell r="AW2000" t="str">
            <v>Ingen kjent effekt</v>
          </cell>
          <cell r="AX2000" t="str">
            <v>Ingen kjent effekt</v>
          </cell>
          <cell r="BC2000" t="str">
            <v>Ingen kjent effekt</v>
          </cell>
          <cell r="BD2000" t="str">
            <v>Ingen kjent effekt</v>
          </cell>
          <cell r="BE2000" t="str">
            <v>no</v>
          </cell>
          <cell r="BF2000" t="str">
            <v>no</v>
          </cell>
          <cell r="BG2000" t="str">
            <v>V</v>
          </cell>
          <cell r="BK2000" t="str">
            <v>temperate_nemoral:Asia|subtropic_humid:Asia</v>
          </cell>
          <cell r="BM2000" t="str">
            <v>temperate_nemoral:Europe,Asia|subtropic_humid:Asia</v>
          </cell>
          <cell r="BO2000">
            <v>1</v>
          </cell>
          <cell r="BR2000" t="str">
            <v>RedListCategoryLevel</v>
          </cell>
          <cell r="BT2000">
            <v>1</v>
          </cell>
          <cell r="BW2000" t="str">
            <v>SpreadYearlyIncreaseCalculatedExpansionSpeed</v>
          </cell>
          <cell r="BX2000">
            <v>0</v>
          </cell>
          <cell r="BY2000">
            <v>1</v>
          </cell>
          <cell r="CB2000" t="str">
            <v>T43,T43,T4-C-3</v>
          </cell>
          <cell r="CC2000">
            <v>1</v>
          </cell>
          <cell r="CH2000">
            <v>1</v>
          </cell>
          <cell r="CM2000">
            <v>1</v>
          </cell>
          <cell r="CQ2000">
            <v>1</v>
          </cell>
          <cell r="CU2000">
            <v>1</v>
          </cell>
          <cell r="CX2000">
            <v>0</v>
          </cell>
          <cell r="CY2000">
            <v>1</v>
          </cell>
          <cell r="DB2000">
            <v>0</v>
          </cell>
          <cell r="DC2000" t="str">
            <v>Kardemommebusk&lt;em&gt; Tripterygium wilfordii &lt;/em&gt;(tidligere &lt;i&gt;T. regelii&lt;/i&gt;, spolebuskfamilien Celastraceae) er en slyngende busk fra Øst-Asia. I plantninger setter arten rikelig med frø i Norge (O.B. Hansen, pers. obs.).</v>
          </cell>
          <cell r="DD2000" t="str">
            <v>&lt;p&gt;Arten er bare funnet i naturen i i Ak Asker: Sem fra 1993, satt eller sådd ut, trolig på 1960-tallet, som del av Stefan Muraks forsøk med honningplanter. I 2008 beskrives planten slik: "i plommehave, i overgang mot edelløvskog. Stor busk, gjenstående etter Stefan Muraks honningplantedyrkning".&lt;/p&gt;</v>
          </cell>
          <cell r="DE2000" t="str">
            <v>Arten er innført som trekkplante for bier. Den dyrkes også litt i hager. Arten har vingenøtt som sikrer en viss vindspredning, men trolig kun over begrensete distanser (titalls meter i beste fall).</v>
          </cell>
          <cell r="DF2000" t="str">
            <v>Artens invasjonspotensial er lite. Både median levetid og ekspansjonshastighet skårer på laveste nivå.</v>
          </cell>
          <cell r="DG2000" t="str">
            <v>Det er ingen kjente negative økologiske effekter knyttet til arten.</v>
          </cell>
          <cell r="DH2000" t="str">
            <v>&lt;p&gt;"Kardemommebusk" vurderes til ingen kjent risiko i norsk natur. Arten kan ha stabil forekomst i Norge (frøreproduksjon) og med lite (om noe) ekspansjonspotensial.&lt;br/&gt;&lt;/p&gt;</v>
          </cell>
          <cell r="DI2000">
            <v>0</v>
          </cell>
        </row>
        <row r="2001">
          <cell r="B2001" t="str">
            <v>Glyceria grandis</v>
          </cell>
          <cell r="C2001" t="str">
            <v>S.Watson</v>
          </cell>
          <cell r="D2001" t="str">
            <v>møllesøtgras</v>
          </cell>
          <cell r="E2001">
            <v>133508</v>
          </cell>
          <cell r="F2001">
            <v>100059</v>
          </cell>
          <cell r="G2001" t="str">
            <v>ExpertGroups/Karplanter/N</v>
          </cell>
          <cell r="H2001" t="str">
            <v>Karplanter</v>
          </cell>
          <cell r="I2001" t="str">
            <v>Karplanter</v>
          </cell>
          <cell r="J2001" t="str">
            <v>AlienSpecie</v>
          </cell>
          <cell r="N2001">
            <v>3</v>
          </cell>
          <cell r="Q2001">
            <v>2</v>
          </cell>
          <cell r="T2001" t="str">
            <v>LO</v>
          </cell>
          <cell r="U2001">
            <v>2</v>
          </cell>
          <cell r="V2001" t="str">
            <v>3A,2DE</v>
          </cell>
          <cell r="X2001">
            <v>4</v>
          </cell>
          <cell r="Y2001">
            <v>4</v>
          </cell>
          <cell r="Z2001">
            <v>2</v>
          </cell>
          <cell r="AA2001">
            <v>1918</v>
          </cell>
          <cell r="AB2001" t="str">
            <v>terrestrial</v>
          </cell>
          <cell r="AD2001" t="str">
            <v>origin,unknown</v>
          </cell>
          <cell r="AE2001" t="str">
            <v>yes</v>
          </cell>
          <cell r="AF2001" t="str">
            <v>unknown</v>
          </cell>
          <cell r="AG2001">
            <v>1918</v>
          </cell>
          <cell r="AH2001" t="str">
            <v>ST Skaun: Buvik, Pienes mølle</v>
          </cell>
          <cell r="AI2001">
            <v>5</v>
          </cell>
          <cell r="AJ2001" t="str">
            <v>V</v>
          </cell>
          <cell r="AL2001">
            <v>1</v>
          </cell>
          <cell r="AM2001" t="str">
            <v>importDirect</v>
          </cell>
          <cell r="AN2001">
            <v>3</v>
          </cell>
          <cell r="AO2001" t="str">
            <v>introductionReleased,introductionTransportpollution,spreadNaturalDispersal</v>
          </cell>
          <cell r="AP2001" t="str">
            <v>Øs,He,Op,Bu,Va,Sf,St,No</v>
          </cell>
          <cell r="AQ2001">
            <v>74</v>
          </cell>
          <cell r="AR2001">
            <v>5</v>
          </cell>
          <cell r="AS2001">
            <v>370</v>
          </cell>
          <cell r="AT2001">
            <v>180000</v>
          </cell>
          <cell r="AU2001">
            <v>700</v>
          </cell>
          <cell r="AV2001">
            <v>50</v>
          </cell>
          <cell r="AW2001" t="str">
            <v>Ingen kjent effekt</v>
          </cell>
          <cell r="AX2001" t="str">
            <v>Ingen kjent effekt</v>
          </cell>
          <cell r="BC2001" t="str">
            <v>Ingen kjent effekt</v>
          </cell>
          <cell r="BD2001" t="str">
            <v>Ingen kjent effekt</v>
          </cell>
          <cell r="BE2001" t="str">
            <v>no</v>
          </cell>
          <cell r="BF2001" t="str">
            <v>no</v>
          </cell>
          <cell r="BK2001" t="str">
            <v>temperate_boreal:NorthAndCentralAmerica|temperate_nemoral:NorthAndCentralAmerica</v>
          </cell>
          <cell r="BM2001" t="str">
            <v>temperate_boreal:Europe,NorthAndCentralAmerica|temperate_nemoral:Europe,NorthAndCentralAmerica</v>
          </cell>
          <cell r="BO2001">
            <v>3</v>
          </cell>
          <cell r="BR2001" t="str">
            <v>RedListCategoryLevel</v>
          </cell>
          <cell r="BT2001">
            <v>2</v>
          </cell>
          <cell r="BW2001" t="str">
            <v>SpreadYearlyIncreaseObservations</v>
          </cell>
          <cell r="BX2001">
            <v>98</v>
          </cell>
          <cell r="BY2001">
            <v>1</v>
          </cell>
          <cell r="CB2001" t="str">
            <v>V13-C-1,T18,T44,T41,T35,T45</v>
          </cell>
          <cell r="CC2001">
            <v>2</v>
          </cell>
          <cell r="CG2001" t="str">
            <v>T18</v>
          </cell>
          <cell r="CH2001">
            <v>2</v>
          </cell>
          <cell r="CL2001" t="str">
            <v>T18,T18</v>
          </cell>
          <cell r="CM2001">
            <v>1</v>
          </cell>
          <cell r="CQ2001">
            <v>1</v>
          </cell>
          <cell r="CU2001">
            <v>1</v>
          </cell>
          <cell r="CX2001">
            <v>0</v>
          </cell>
          <cell r="CY2001">
            <v>1</v>
          </cell>
          <cell r="DB2001">
            <v>0</v>
          </cell>
          <cell r="DC2001" t="str">
            <v>Møllesøtgras &lt;em&gt;Glyceria grandis &lt;/em&gt;er et langlevd flerårig gras, storvokst (opp til 1,5 m), med klondannelse ved jordstengler. Den frøreproduserer, og fruktene spres med vatn, trolig også med vadefugler. Arten stammer fra Nord-Amerika og er meget hardfør.</v>
          </cell>
          <cell r="DD2001" t="str">
            <v>&lt;p&gt;Møllesøtgras kom - som det norske navnet antyder - først inn som forurensning med korn ved møller. Det første funnstedet var ved Pienes mølle i ST Skaun i 1918, og her sto arten til 1953: det neste var ved Moss Aktiemøller ved Mosseelva i Øf Moss i 1958, og her står arten kanskje fortsatt. Fra 1973 øker antallet funnsteder med forekomster i kunsteng og på andre steder tilsådd med grasfrø, først i Sunnfjord (SF Jølster og Førde), senere spredt i deler av Sør- og Midt-Norge. Arten er opplagt kommet inn med amerikansk grasfrø og kanskje til og med som f&amp;#244:rgras. Økningen har fortsatt, om enn ikke svært raskt, og arten kan bli permanent der den etableres.&lt;/p&gt;</v>
          </cell>
          <cell r="DE2001" t="str">
            <v>Arten har kommet inn som forurensning med korn og såfrø, sikkert også innsådd som f&amp;#244:rgras, og er nå trolig så godt etablert enkelte steder at den sprer seg også på egenhånd.</v>
          </cell>
          <cell r="DF2001" t="str">
            <v>Arten har et moderat invasjonspotensial: den skårer moderat på median levetid og begrenset på ekspansjonshastighet.</v>
          </cell>
          <cell r="DG2001" t="str">
            <v>Møllesøtgras vurderes å ha en liten økologisk effekt ved fortrengning av andre (stedegne) planter på åpen flommark. Den etablerer seg i dyrket eng og i flommarkeng, foreløpig med de mest stabile bestandene i innlandet østpå, kanskje også i Trøndelag.</v>
          </cell>
          <cell r="DH2001" t="str">
            <v>&lt;p&gt;Møllesøtgras vurderes til låg økologisk risiko, som en kombinasjon av et moderat invasjonspotensial og en liten økologisk effekt. Dette er en nedgradering fra høg risiko ved vurderingen i 2012, som en følge av annen beregningsmåte for invasjonspotensialet.&lt;/p&gt;&lt;p&gt;&lt;br/&gt;&lt;/p&gt;</v>
          </cell>
          <cell r="DI2001">
            <v>0</v>
          </cell>
        </row>
        <row r="2002">
          <cell r="B2002" t="str">
            <v>Holodiscus discolor</v>
          </cell>
          <cell r="C2002" t="str">
            <v>(Pursh) Maxim.</v>
          </cell>
          <cell r="D2002" t="str">
            <v>toppspirea</v>
          </cell>
          <cell r="E2002">
            <v>63286</v>
          </cell>
          <cell r="F2002">
            <v>103326</v>
          </cell>
          <cell r="G2002" t="str">
            <v>ExpertGroups/Karplanter/N</v>
          </cell>
          <cell r="H2002" t="str">
            <v>Karplanter</v>
          </cell>
          <cell r="I2002" t="str">
            <v>Karplanter</v>
          </cell>
          <cell r="J2002" t="str">
            <v>AlienSpecie</v>
          </cell>
          <cell r="N2002">
            <v>2</v>
          </cell>
          <cell r="P2002" t="str">
            <v>V</v>
          </cell>
          <cell r="Q2002">
            <v>1</v>
          </cell>
          <cell r="T2002" t="str">
            <v>LO</v>
          </cell>
          <cell r="U2002">
            <v>2</v>
          </cell>
          <cell r="V2002" t="str">
            <v>2AB,1</v>
          </cell>
          <cell r="X2002">
            <v>2</v>
          </cell>
          <cell r="Y2002">
            <v>2</v>
          </cell>
          <cell r="Z2002">
            <v>1</v>
          </cell>
          <cell r="AA2002">
            <v>1982</v>
          </cell>
          <cell r="AB2002" t="str">
            <v>terrestrial</v>
          </cell>
          <cell r="AD2002" t="str">
            <v>unknown</v>
          </cell>
          <cell r="AE2002" t="str">
            <v>yes</v>
          </cell>
          <cell r="AF2002" t="str">
            <v>unknown</v>
          </cell>
          <cell r="AI2002">
            <v>10</v>
          </cell>
          <cell r="AJ2002" t="str">
            <v>V</v>
          </cell>
          <cell r="AL2002">
            <v>1</v>
          </cell>
          <cell r="AM2002" t="str">
            <v>importDirect</v>
          </cell>
          <cell r="AN2002">
            <v>1</v>
          </cell>
          <cell r="AO2002" t="str">
            <v>introductionEscaped</v>
          </cell>
          <cell r="AP2002" t="str">
            <v>OsA,Aa,Mr,No</v>
          </cell>
          <cell r="AQ2002">
            <v>20</v>
          </cell>
          <cell r="AR2002">
            <v>5</v>
          </cell>
          <cell r="AS2002">
            <v>100</v>
          </cell>
          <cell r="AT2002">
            <v>160000</v>
          </cell>
          <cell r="AU2002">
            <v>300</v>
          </cell>
          <cell r="AV2002">
            <v>60</v>
          </cell>
          <cell r="AW2002" t="str">
            <v>Ingen kjent effekt</v>
          </cell>
          <cell r="AX2002" t="str">
            <v>Ingen kjent effekt</v>
          </cell>
          <cell r="BC2002" t="str">
            <v>Ingen kjent effekt</v>
          </cell>
          <cell r="BD2002" t="str">
            <v>Ingen kjent effekt</v>
          </cell>
          <cell r="BE2002" t="str">
            <v>no</v>
          </cell>
          <cell r="BF2002" t="str">
            <v>no</v>
          </cell>
          <cell r="BK2002" t="str">
            <v>temperate_boreal:NorthAndCentralAmerica|temperate_nemoral:NorthAndCentralAmerica|subtropic_mediterranean:NorthAndCentralAmerica</v>
          </cell>
          <cell r="BM2002" t="str">
            <v>temperate_boreal:Europe,NorthAndCentralAmerica|temperate_nemoral:Europe,NorthAndCentralAmerica|subtropic_mediterranean:NorthAndCentralAmerica</v>
          </cell>
          <cell r="BO2002">
            <v>2</v>
          </cell>
          <cell r="BP2002" t="str">
            <v>X</v>
          </cell>
          <cell r="BR2002" t="str">
            <v>RedListCategoryLevel</v>
          </cell>
          <cell r="BT2002">
            <v>2</v>
          </cell>
          <cell r="BW2002" t="str">
            <v>SpreadYearlyIncreaseCalculatedExpansionSpeed</v>
          </cell>
          <cell r="BX2002">
            <v>65.239999999999995</v>
          </cell>
          <cell r="BY2002">
            <v>1</v>
          </cell>
          <cell r="CB2002" t="str">
            <v>T4,T35,T32,T40</v>
          </cell>
          <cell r="CC2002">
            <v>1</v>
          </cell>
          <cell r="CH2002">
            <v>1</v>
          </cell>
          <cell r="CM2002">
            <v>1</v>
          </cell>
          <cell r="CQ2002">
            <v>1</v>
          </cell>
          <cell r="CU2002">
            <v>1</v>
          </cell>
          <cell r="CX2002">
            <v>0</v>
          </cell>
          <cell r="CY2002">
            <v>1</v>
          </cell>
          <cell r="DB2002">
            <v>0</v>
          </cell>
          <cell r="DC2002" t="str">
            <v>Toppspirea &lt;i&gt;Holodiscus discolor&lt;/i&gt; er en hardfør hagebusk fra Stillehavskysten og -fjellene i Nord-Amerika og Mexico, med noe klonal vekst og med frøreproduksjon. Vi vet ikke om den frøreproduserer i norsk natur (foreløpig), men den er klimatisk godt tilpasset slik reproduksjon. Den er funnet på hageutkast og som gjenstående, på veikanter, i gjengroende kulturmark og i skog.</v>
          </cell>
          <cell r="DD2002" t="str">
            <v>&lt;p&gt;Toppspirea er nokså nylig kommet i utstrakt bruk i hager, og dette er trolig årsaken til at det ennå ikke er funnet mye av den. I tillegg til dokumenterte funn i Ak Bærum og VA Kristiansand er arten på 2000-tallet observert i AA Risør: Søndeled (skråning fra E18 ned mot fjorden, kanskje etablert), MR Molde og No Sørfold. Vi regner med at det som holder denne arten tilbake fra å begynne å spre seg i norsk natur er at den trolig er utkryssende, og at det bare er ett genetisk individ som dyrkes i hver hage og som eventuelt spes ut på hvert sted med hageutkast. Dersom flere genetiske individer kommer sammen på ett sted - i eller utafor hager - kan prosessen begynne.&lt;/p&gt;</v>
          </cell>
          <cell r="DE2002" t="str">
            <v>Arten er innført som hagebusk, foreløpig bare spredt ut i naturen ved dumping av hageavfall.</v>
          </cell>
          <cell r="DF2002" t="str">
            <v>Invasjonspotensialet er begrenset, med usikkerhet til moderat, som en kombinasjon av begrenset (til moderat) median levetid og begrenset ekspansjonshastighet. Dette kan endre seg dersom busken begynner å reprodusere effektivt (noe den genetisk og klimatisk er i stand til).</v>
          </cell>
          <cell r="DG2002" t="str">
            <v>Ingen kjent negativ økologisk effekt er knyttet til arten.</v>
          </cell>
          <cell r="DH2002" t="str">
            <v>&lt;p&gt;Toppspirea vurderes til låg økologisk risiko, og bare på grunn av invasjonspotensialet. er innført som hagebusk i ny tid og er kanskje i økende bruk i hager. Den har såvidt begynt å bli funnet utafor hager, men føres opp som potensiell stabil fremmedplante på grunn av sin klimatiske tilpasning og likheten mellom de naturtyper der den naturlig forekommer (i vestlige Nord-Amerika) og norske naturtyper. Vi forventer ikke at den vil få noen stor virkning i norsk natur.&lt;/p&gt;</v>
          </cell>
          <cell r="DI2002">
            <v>0</v>
          </cell>
        </row>
        <row r="2003">
          <cell r="B2003" t="str">
            <v>Salix purpurea</v>
          </cell>
          <cell r="C2003" t="str">
            <v>L.</v>
          </cell>
          <cell r="D2003" t="str">
            <v>rødpil</v>
          </cell>
          <cell r="E2003">
            <v>62655</v>
          </cell>
          <cell r="F2003">
            <v>102695</v>
          </cell>
          <cell r="G2003" t="str">
            <v>ExpertGroups/Karplanter/N</v>
          </cell>
          <cell r="H2003" t="str">
            <v>Karplanter</v>
          </cell>
          <cell r="I2003" t="str">
            <v>Karplanter</v>
          </cell>
          <cell r="J2003" t="str">
            <v>AlienSpecie</v>
          </cell>
          <cell r="N2003">
            <v>3</v>
          </cell>
          <cell r="O2003" t="str">
            <v>V</v>
          </cell>
          <cell r="Q2003">
            <v>1</v>
          </cell>
          <cell r="T2003" t="str">
            <v>LO</v>
          </cell>
          <cell r="U2003">
            <v>2</v>
          </cell>
          <cell r="V2003" t="str">
            <v>3A,1</v>
          </cell>
          <cell r="X2003">
            <v>2</v>
          </cell>
          <cell r="Y2003">
            <v>3</v>
          </cell>
          <cell r="Z2003">
            <v>1</v>
          </cell>
          <cell r="AA2003">
            <v>1829</v>
          </cell>
          <cell r="AB2003" t="str">
            <v>terrestrial</v>
          </cell>
          <cell r="AD2003" t="str">
            <v>origin,unknown</v>
          </cell>
          <cell r="AE2003" t="str">
            <v>yes</v>
          </cell>
          <cell r="AF2003" t="str">
            <v>unknown</v>
          </cell>
          <cell r="AG2003">
            <v>1862</v>
          </cell>
          <cell r="AH2003" t="str">
            <v>Oslo: "Præstebækken"</v>
          </cell>
          <cell r="AI2003">
            <v>15</v>
          </cell>
          <cell r="AJ2003" t="str">
            <v>V</v>
          </cell>
          <cell r="AL2003">
            <v>2</v>
          </cell>
          <cell r="AM2003" t="str">
            <v>importDirect</v>
          </cell>
          <cell r="AN2003">
            <v>3</v>
          </cell>
          <cell r="AO2003" t="str">
            <v>introductionEscaped</v>
          </cell>
          <cell r="AP2003" t="str">
            <v>Øs,OsA,He,Bu,Ve,Te,Aa,Va,Ro,Ho</v>
          </cell>
          <cell r="AQ2003">
            <v>112</v>
          </cell>
          <cell r="AR2003">
            <v>3</v>
          </cell>
          <cell r="AS2003">
            <v>336</v>
          </cell>
          <cell r="AT2003">
            <v>78300</v>
          </cell>
          <cell r="AU2003">
            <v>440</v>
          </cell>
          <cell r="AV2003">
            <v>50</v>
          </cell>
          <cell r="AW2003" t="str">
            <v>Ingen kjent effekt</v>
          </cell>
          <cell r="AX2003" t="str">
            <v>Ingen kjent effekt</v>
          </cell>
          <cell r="BC2003" t="str">
            <v>Ingen kjent effekt</v>
          </cell>
          <cell r="BD2003" t="str">
            <v>Ingen kjent effekt</v>
          </cell>
          <cell r="BE2003" t="str">
            <v>no</v>
          </cell>
          <cell r="BF2003" t="str">
            <v>no</v>
          </cell>
          <cell r="BG2003" t="str">
            <v>V</v>
          </cell>
          <cell r="BK2003" t="str">
            <v>temperate_nemoral:Europe,Asia|temperate_dry:Europe,Asia|subtropic_mediterranean:Europe,Asia,Africa</v>
          </cell>
          <cell r="BM2003" t="str">
            <v>temperate_nemoral:Europe,Asia,Oceania,NorthAndCentralAmerica|temperate_dry:Europe,Asia|subtropic_mediterranean:Europe,Asia,Africa,Oceania</v>
          </cell>
          <cell r="BO2003">
            <v>3</v>
          </cell>
          <cell r="BQ2003" t="str">
            <v>X</v>
          </cell>
          <cell r="BR2003" t="str">
            <v>RedListCategoryLevel</v>
          </cell>
          <cell r="BT2003">
            <v>2</v>
          </cell>
          <cell r="BW2003" t="str">
            <v>SpreadYearlyIncreaseObservations</v>
          </cell>
          <cell r="BX2003">
            <v>79</v>
          </cell>
          <cell r="BY2003">
            <v>1</v>
          </cell>
          <cell r="CB2003" t="str">
            <v>T18,T30,T35,V10</v>
          </cell>
          <cell r="CC2003">
            <v>1</v>
          </cell>
          <cell r="CH2003">
            <v>1</v>
          </cell>
          <cell r="CM2003">
            <v>1</v>
          </cell>
          <cell r="CQ2003">
            <v>1</v>
          </cell>
          <cell r="CU2003">
            <v>1</v>
          </cell>
          <cell r="CX2003">
            <v>0</v>
          </cell>
          <cell r="CY2003">
            <v>1</v>
          </cell>
          <cell r="DB2003">
            <v>0</v>
          </cell>
          <cell r="DC2003" t="str">
            <v>Rødpil &lt;i&gt;Saliux purpurea &lt;/i&gt;er en nokså langlevd, middelsstor busk på 2-3 (sj. opp til 5) m. Den har frøformering, men formeringen i Norge skjer trolig mest ved avbrukne eller avkuttete kvister som fraktes med vatn og rotslår. Buskene setter uvanlig tett med kvister, noe som gjør dem egnet til beskjæring (og fører til at mye kvistavfall kastet utafor hagene). Frøene har hår og er effektivt vindspredte, trolig over rimelig lange distanser (km). Arten kommer fra Mellom- og Sør-Europa, Nord-Afrika og deler av Asia og kom inn tidlig som prydbusk i store hager og parker. Se Elven &amp; Fremstad (under forb.).</v>
          </cell>
          <cell r="DD2003" t="str">
            <v>&lt;p&gt;Rødpil har vært plantet i Danmark siden 1500-tallet (Hartvig 2015). I Norge har den vært dyrket minst siden første halvdel av 1800-tallet (Blytt 1874) og er kjent forvillet siden 1862. Blytt nevner at det første funnet utafor hager, ved "Præstebækken" i Oslo, var av både hann- og hunnplanter, noe som er forutsetning for frøreprodusjon i denne særbu slekta. Arten har vært et jamt, sjeldent innslag i kystområdene fra Østfold og Oslo til Hordaland fra før 1900 fram til i dag, uten noen markert økning. Den økte funnfrekvensen etter 1980 skyldes trolig noe økt interesse for slekta.&lt;/p&gt;</v>
          </cell>
          <cell r="DE2003" t="str">
            <v>Arten dyrkes som hagebusk. Vindspredning av frø over midlere til store avstander (100 - 100+ meter eller mer). Bevisst utkasting og dessuten vannspredning av avskårne og avbrukne kvister som rotslår.</v>
          </cell>
          <cell r="DF2003" t="str">
            <v>Invasjonspotensialet er moderat (med usikkerhet til begrenset), som en kombinasjon av moderat (til begrenset) median levetid og begrenset ekspansjonshastighet.</v>
          </cell>
          <cell r="DG2003" t="str">
            <v>Det er ingen kjente økologiske effekter foreløpig. Arten etablerer seg i flommark og flommarkskog, men ikke så naturtype-spesifikt og i et slikt omfang at det fanges opp av kriteriene for fremmedartsprosjektet. Den kan hybridisere med minst fire andre norske arter (tre av dem hjemlige), men hybridene antas å være sterile og bidrar dermed ikke til noen introgresjon (se Elven &amp; Fremstad under forb.).</v>
          </cell>
          <cell r="DH2003" t="str">
            <v>&lt;p&gt;Rødpil vurderes til låg økologisk risiko på grunn av et moderat (til begrenset) invasjonspotensial. Arten har vært tilnærmet stabil siden 1900, med forvilling i flommark, på strandkanter og på andre fuktige til våte steder, men har ikke noe sted blitt ekspansiv.&lt;/p&gt;</v>
          </cell>
          <cell r="DI2003">
            <v>2</v>
          </cell>
        </row>
        <row r="2004">
          <cell r="B2004" t="str">
            <v>Juglans regia</v>
          </cell>
          <cell r="C2004" t="str">
            <v>L.</v>
          </cell>
          <cell r="D2004" t="str">
            <v>valnøtt</v>
          </cell>
          <cell r="E2004">
            <v>62121</v>
          </cell>
          <cell r="F2004">
            <v>102161</v>
          </cell>
          <cell r="G2004" t="str">
            <v>ExpertGroups/Karplanter/N</v>
          </cell>
          <cell r="H2004" t="str">
            <v>Karplanter</v>
          </cell>
          <cell r="I2004" t="str">
            <v>Karplanter</v>
          </cell>
          <cell r="J2004" t="str">
            <v>AlienSpecie</v>
          </cell>
          <cell r="N2004">
            <v>1</v>
          </cell>
          <cell r="Q2004">
            <v>1</v>
          </cell>
          <cell r="T2004" t="str">
            <v>NK</v>
          </cell>
          <cell r="U2004">
            <v>1</v>
          </cell>
          <cell r="V2004" t="str">
            <v>1,1</v>
          </cell>
          <cell r="X2004">
            <v>1</v>
          </cell>
          <cell r="Y2004">
            <v>1</v>
          </cell>
          <cell r="Z2004">
            <v>1</v>
          </cell>
          <cell r="AA2004">
            <v>1927</v>
          </cell>
          <cell r="AB2004" t="str">
            <v>terrestrial</v>
          </cell>
          <cell r="AD2004" t="str">
            <v>unknown</v>
          </cell>
          <cell r="AE2004" t="str">
            <v>yes</v>
          </cell>
          <cell r="AF2004" t="str">
            <v>unknown</v>
          </cell>
          <cell r="AI2004">
            <v>50</v>
          </cell>
          <cell r="AJ2004" t="str">
            <v>V</v>
          </cell>
          <cell r="AL2004">
            <v>2</v>
          </cell>
          <cell r="AM2004" t="str">
            <v>importDirect</v>
          </cell>
          <cell r="AN2004">
            <v>2</v>
          </cell>
          <cell r="AO2004" t="str">
            <v>introductionEscaped</v>
          </cell>
          <cell r="AP2004" t="str">
            <v>Ro</v>
          </cell>
          <cell r="AQ2004">
            <v>4</v>
          </cell>
          <cell r="AR2004">
            <v>5</v>
          </cell>
          <cell r="AS2004">
            <v>20</v>
          </cell>
          <cell r="AT2004">
            <v>1</v>
          </cell>
          <cell r="AU2004">
            <v>60</v>
          </cell>
          <cell r="AV2004">
            <v>100</v>
          </cell>
          <cell r="AW2004" t="str">
            <v>Ingen kjent effekt</v>
          </cell>
          <cell r="AX2004" t="str">
            <v>Ingen kjent effekt</v>
          </cell>
          <cell r="BC2004" t="str">
            <v>Ingen kjent effekt</v>
          </cell>
          <cell r="BD2004" t="str">
            <v>Ingen kjent effekt</v>
          </cell>
          <cell r="BE2004" t="str">
            <v>no</v>
          </cell>
          <cell r="BF2004" t="str">
            <v>yes</v>
          </cell>
          <cell r="BG2004" t="str">
            <v>V</v>
          </cell>
          <cell r="BK2004" t="str">
            <v>temperate_nemoral:Europe,Asia|subtropic_mediterranean:Europe,Asia</v>
          </cell>
          <cell r="BM2004" t="str">
            <v>temperate_nemoral:Europe,Asia,Oceania,NorthAndCentralAmerica|subtropic_mediterranean:Europe,Asia,Africa,Oceania,NorthAndCentralAmerica|subtropic_humid:Asia|subtropic_highlands:Asia</v>
          </cell>
          <cell r="BO2004">
            <v>1</v>
          </cell>
          <cell r="BR2004" t="str">
            <v>RedListCategoryLevel</v>
          </cell>
          <cell r="BT2004">
            <v>1</v>
          </cell>
          <cell r="BW2004" t="str">
            <v>SpreadYearlyIncreaseCalculatedExpansionSpeed</v>
          </cell>
          <cell r="BX2004">
            <v>0</v>
          </cell>
          <cell r="BY2004">
            <v>1</v>
          </cell>
          <cell r="CB2004" t="str">
            <v>T43</v>
          </cell>
          <cell r="CC2004">
            <v>1</v>
          </cell>
          <cell r="CH2004">
            <v>1</v>
          </cell>
          <cell r="CM2004">
            <v>1</v>
          </cell>
          <cell r="CQ2004">
            <v>1</v>
          </cell>
          <cell r="CU2004">
            <v>1</v>
          </cell>
          <cell r="CX2004">
            <v>0</v>
          </cell>
          <cell r="CY2004">
            <v>1</v>
          </cell>
          <cell r="DB2004">
            <v>0</v>
          </cell>
          <cell r="DC2004" t="str">
            <v>Valnøtt &lt;em&gt;Juglans regia &lt;/em&gt;er en gammel kulturplante, trolig opprinnelig fra Sørøst-Europa (Balkan) og Vest-Asia. Det er et stort, nokså seintvoksende tre. Arten setter moden frukt (valnøtter) som kan spres med pattedyr og fugl, men reell formering med bestandsdannelse er foreløpig ikke overbevisende dokumentert i norsk natur. Frøplanter er dokumentert funnet i naturen ett sted, men kan være oversett.</v>
          </cell>
          <cell r="DD2004" t="str">
            <v>&lt;p&gt;Det er uvisst om valnøtt skal regnes som del av norsk natur foreløpig. Den er innført som hage- og parktre. Det er spredte funn fra åtte kommuner i seks fylker (Oslo, Ak Asker og Frogn, Vf Tjøme, Te Kragerø og Tokke, AA Risør og Ro Sokndal) i perioden 1963-2016, pluss et tidlig funn i Kragerø i 1937, men arten er aldri gjenregistrert på noen av disse stedene. I og med at arten er et stort og meget langlevd tre, er dette ganske overraskende. Arten har tydeligvis gjort like lite inntrykk på norske botanikere som på norsk natur. Det kan tenkes at alle registreringene gjelder gjenstående enkelttre, med unntak for dokumentert frøformering i Ro Sokndal i 2011. Den kan imidlertid ha et (lite) potensial for etablering med litt temperaturøkning. Arten er på grensa til å begynne å reprodusere og danne bestand i norsk natur, trolig som resultat av mildere klima (særlig vintertemperaturer). Uten denne klima-effekten, ville arten neppe blitt vurdert som etablert, men som tilfeldig. &lt;/p&gt;</v>
          </cell>
          <cell r="DE2004" t="str">
            <v>Arten er innført som hageplante og spredt fra hager med frø, dvs. valnøtter som spres med pattedyr og fugl.</v>
          </cell>
          <cell r="DF2004" t="str">
            <v>Invasjonspotensialet er lite, med minste skår på median levetid og ingen notert ekspansjon. Arten vil også ha en svært langsom vekstrate på grunn av lang generasjonstid og kort spredningsavstand.</v>
          </cell>
          <cell r="DG2004" t="str">
            <v>Ingen kjent negativ økologisk effekt er knyttet til arten.</v>
          </cell>
          <cell r="DH2004" t="str">
            <v>&lt;p&gt;Valnøtt vurderes til ingen kjent økologisk risiko. Arten kan ha et (lite) potensial for etablering med litt temperaturøkning. Om den skulle få det, er det lite trolig at den vil bli noen økologisk trussel.&lt;/p&gt;</v>
          </cell>
          <cell r="DI2004">
            <v>0</v>
          </cell>
        </row>
        <row r="2005">
          <cell r="B2005" t="str">
            <v>Lobularia maritima</v>
          </cell>
          <cell r="C2005" t="str">
            <v>(L.) Desv.</v>
          </cell>
          <cell r="D2005" t="str">
            <v>silkedodre</v>
          </cell>
          <cell r="E2005">
            <v>134194</v>
          </cell>
          <cell r="F2005">
            <v>101260</v>
          </cell>
          <cell r="G2005" t="str">
            <v>ExpertGroups/Karplanter/N</v>
          </cell>
          <cell r="H2005" t="str">
            <v>Karplanter</v>
          </cell>
          <cell r="I2005" t="str">
            <v>Karplanter</v>
          </cell>
          <cell r="J2005" t="str">
            <v>AlienSpecie</v>
          </cell>
          <cell r="N2005">
            <v>2</v>
          </cell>
          <cell r="P2005" t="str">
            <v>V</v>
          </cell>
          <cell r="Q2005">
            <v>1</v>
          </cell>
          <cell r="T2005" t="str">
            <v>LO</v>
          </cell>
          <cell r="U2005">
            <v>2</v>
          </cell>
          <cell r="V2005" t="str">
            <v>2AB,1</v>
          </cell>
          <cell r="X2005">
            <v>1</v>
          </cell>
          <cell r="Y2005">
            <v>1</v>
          </cell>
          <cell r="Z2005">
            <v>1</v>
          </cell>
          <cell r="AA2005" t="str">
            <v>ca. 1882</v>
          </cell>
          <cell r="AB2005" t="str">
            <v>terrestrial</v>
          </cell>
          <cell r="AD2005" t="str">
            <v>unknown</v>
          </cell>
          <cell r="AE2005" t="str">
            <v>yes</v>
          </cell>
          <cell r="AF2005" t="str">
            <v>unknown</v>
          </cell>
          <cell r="AI2005">
            <v>5</v>
          </cell>
          <cell r="AJ2005" t="str">
            <v>V</v>
          </cell>
          <cell r="AL2005">
            <v>2</v>
          </cell>
          <cell r="AM2005" t="str">
            <v>importDirect</v>
          </cell>
          <cell r="AN2005">
            <v>2</v>
          </cell>
          <cell r="AO2005" t="str">
            <v>introductionEscaped</v>
          </cell>
          <cell r="AP2005" t="str">
            <v>OsA,Bu,Ve,Aa,Va,Ro,Ho,Sf,St</v>
          </cell>
          <cell r="AQ2005">
            <v>20</v>
          </cell>
          <cell r="AR2005">
            <v>4</v>
          </cell>
          <cell r="AS2005">
            <v>80</v>
          </cell>
          <cell r="AT2005">
            <v>115000</v>
          </cell>
          <cell r="AU2005">
            <v>80</v>
          </cell>
          <cell r="AV2005">
            <v>40</v>
          </cell>
          <cell r="AW2005" t="str">
            <v>Ingen kjent effekt</v>
          </cell>
          <cell r="AX2005" t="str">
            <v>Ingen kjent effekt</v>
          </cell>
          <cell r="BC2005" t="str">
            <v>Ingen kjent effekt</v>
          </cell>
          <cell r="BD2005" t="str">
            <v>Ingen kjent effekt</v>
          </cell>
          <cell r="BE2005" t="str">
            <v>no</v>
          </cell>
          <cell r="BF2005" t="str">
            <v>yes</v>
          </cell>
          <cell r="BG2005" t="str">
            <v>V</v>
          </cell>
          <cell r="BK2005" t="str">
            <v>subtropic_mediterranean:Europe,Asia,Africa</v>
          </cell>
          <cell r="BM2005" t="str">
            <v>temperate_nemoral:Europe,Oceania,NorthAndCentralAmerica,SouthAmerica|temperate_dry:NorthAndCentralAmerica|subtropic_mediterranean:Europe,Asia,Africa,Oceania,NorthAndCentralAmerica,SouthAmerica|subtropic_caperegion:Africa|subtropic_highlands:SouthAmerica</v>
          </cell>
          <cell r="BO2005">
            <v>2</v>
          </cell>
          <cell r="BP2005" t="str">
            <v>X</v>
          </cell>
          <cell r="BQ2005" t="str">
            <v>X</v>
          </cell>
          <cell r="BR2005" t="str">
            <v>RedListCategoryLevel</v>
          </cell>
          <cell r="BT2005">
            <v>2</v>
          </cell>
          <cell r="BW2005" t="str">
            <v>SpreadYearlyIncreaseObservations</v>
          </cell>
          <cell r="BX2005">
            <v>132</v>
          </cell>
          <cell r="BY2005">
            <v>1</v>
          </cell>
          <cell r="CB2005" t="str">
            <v>T1,T2,T32,T35,T40</v>
          </cell>
          <cell r="CC2005">
            <v>1</v>
          </cell>
          <cell r="CH2005">
            <v>1</v>
          </cell>
          <cell r="CM2005">
            <v>1</v>
          </cell>
          <cell r="CQ2005">
            <v>1</v>
          </cell>
          <cell r="CU2005">
            <v>1</v>
          </cell>
          <cell r="CX2005">
            <v>0</v>
          </cell>
          <cell r="CY2005">
            <v>1</v>
          </cell>
          <cell r="DB2005">
            <v>0</v>
          </cell>
          <cell r="DC2005" t="str">
            <v>Silkedodre &lt;em&gt;Lobularia maritima &lt;/em&gt;er en flerårig art med frøformering og med putevekst. Den stammer fra Middelhavsområdet. Arten dyrkes en del som hagestaude og har vært i bruk i hvert fall siden midten av 1800-tallet. Den setter modne frø og kan frøformere seg i Norge, men er ennå ikke dokumentert å ha etablert noen mer stabile bestander noe sted. Den er funnet oftest på søndre Østlandet og Sørlandet (Oslo til Vest-Agder), men heller ikke her årviss. Arten kan ha potensial for mer stabil etablering ved litt temperaturøkning.</v>
          </cell>
          <cell r="DD2005" t="str">
            <v>&lt;p&gt;Silkedodre ble først funnet i AA Grimstad: Søm, trolig på 1880-tallet (udatert belegg, men samleren, C. Traaen, var aktiv i Grimstad mellom 1881 og 1900). Senere er det svært få funn fram til 1960-tallet, med en viss økning siden, men med få indikasjoner på at arten har hatt noen langvarig etablering. Den er nå funnet spredt i kystfylkene hele veien fra Østfold til ST Trondheim.&lt;/p&gt;</v>
          </cell>
          <cell r="DE2005" t="str">
            <v>Arten er innført som hageplante og spredt ut fra hager ved utkast, med frø, og ved at fragmenter av tuene faller ned fra berg hvor arten ofte plantes. Det er ingen dokumentert viderespredning foreløpig.</v>
          </cell>
          <cell r="DF2005" t="str">
            <v>Invasjonspotensialet er begrenset, med usikkerhet til moderat, med begrenset median levetid (usikkerhet både til kort og moderat) og begrenset ekspansjonshastighet (mellom 120 og 140 m/år), noe som også er for høgt beregnet fordi bare en del av forekomstene som ligger til grunn, er etablerte. Vurderingen av invasjonspotensialet bygger på at den forventes å etablere seg bedre på grunn av pågående klimaendringer.</v>
          </cell>
          <cell r="DG2005" t="str">
            <v>Ingen kjent negativ økologisk effekt er knyttet til arten. Vi forventer ikke at arten blir så hyppig at den fortrenger noe som helst.</v>
          </cell>
          <cell r="DH2005" t="str">
            <v>&lt;p&gt;Silkedodre vurderes til låg økologisk risiko, og utelukkende på grunn av invasjonspotensialet. Arten har knapt stabil forekomst i Norge (gjentatt frøreproduksjon) i dag. Den utgjør neppe noen trussel mot noe som helst.&lt;/p&gt;</v>
          </cell>
          <cell r="DI2005">
            <v>0</v>
          </cell>
        </row>
        <row r="2006">
          <cell r="B2006" t="str">
            <v>Lotus subbiflorus</v>
          </cell>
          <cell r="C2006" t="str">
            <v>Lag.</v>
          </cell>
          <cell r="D2006" t="str">
            <v>hårtiriltunge</v>
          </cell>
          <cell r="E2006">
            <v>61935</v>
          </cell>
          <cell r="F2006">
            <v>101975</v>
          </cell>
          <cell r="G2006" t="str">
            <v>ExpertGroups/Karplanter/N</v>
          </cell>
          <cell r="H2006" t="str">
            <v>Karplanter</v>
          </cell>
          <cell r="I2006" t="str">
            <v>Karplanter</v>
          </cell>
          <cell r="J2006" t="str">
            <v>AlienSpecie</v>
          </cell>
          <cell r="N2006">
            <v>1</v>
          </cell>
          <cell r="Q2006">
            <v>1</v>
          </cell>
          <cell r="T2006" t="str">
            <v>NK</v>
          </cell>
          <cell r="U2006">
            <v>1</v>
          </cell>
          <cell r="V2006" t="str">
            <v>1,1</v>
          </cell>
          <cell r="X2006">
            <v>1</v>
          </cell>
          <cell r="Y2006">
            <v>1</v>
          </cell>
          <cell r="Z2006">
            <v>1</v>
          </cell>
          <cell r="AA2006">
            <v>2004</v>
          </cell>
          <cell r="AB2006" t="str">
            <v>terrestrial</v>
          </cell>
          <cell r="AD2006" t="str">
            <v>origin</v>
          </cell>
          <cell r="AE2006" t="str">
            <v>yes</v>
          </cell>
          <cell r="AF2006" t="str">
            <v>unknown</v>
          </cell>
          <cell r="AG2006">
            <v>2004</v>
          </cell>
          <cell r="AH2006" t="str">
            <v>Bu Hurum: Tofte</v>
          </cell>
          <cell r="AI2006">
            <v>1</v>
          </cell>
          <cell r="AJ2006" t="str">
            <v>V</v>
          </cell>
          <cell r="AN2006">
            <v>1</v>
          </cell>
          <cell r="AO2006" t="str">
            <v>introductionTransportpollution</v>
          </cell>
          <cell r="AQ2006">
            <v>4</v>
          </cell>
          <cell r="AR2006">
            <v>1</v>
          </cell>
          <cell r="AS2006">
            <v>4</v>
          </cell>
          <cell r="AT2006">
            <v>1</v>
          </cell>
          <cell r="AU2006">
            <v>4</v>
          </cell>
          <cell r="AV2006">
            <v>100</v>
          </cell>
          <cell r="AW2006" t="str">
            <v>Ingen kjent effekt</v>
          </cell>
          <cell r="AX2006" t="str">
            <v>Ingen kjent effekt</v>
          </cell>
          <cell r="BC2006" t="str">
            <v>Ingen kjent effekt</v>
          </cell>
          <cell r="BD2006" t="str">
            <v>Ingen kjent effekt</v>
          </cell>
          <cell r="BE2006" t="str">
            <v>no</v>
          </cell>
          <cell r="BF2006" t="str">
            <v>yes</v>
          </cell>
          <cell r="BG2006" t="str">
            <v>V</v>
          </cell>
          <cell r="BK2006" t="str">
            <v>temperate_nemoral:Europe|subtropic_mediterranean:Europe,Africa</v>
          </cell>
          <cell r="BM2006" t="str">
            <v>temperate_nemoral:Europe,Oceania|subtropic_mediterranean:Europe,Africa,Oceania|subtropic_caperegion:Africa|tropic:Oceania</v>
          </cell>
          <cell r="BO2006">
            <v>1</v>
          </cell>
          <cell r="BR2006" t="str">
            <v>RedListCategoryLevel</v>
          </cell>
          <cell r="BT2006">
            <v>1</v>
          </cell>
          <cell r="BW2006" t="str">
            <v>SpreadYearlyIncreaseCalculatedExpansionSpeed</v>
          </cell>
          <cell r="BX2006">
            <v>0</v>
          </cell>
          <cell r="BY2006">
            <v>1</v>
          </cell>
          <cell r="CB2006" t="str">
            <v>T37</v>
          </cell>
          <cell r="CC2006">
            <v>1</v>
          </cell>
          <cell r="CH2006">
            <v>1</v>
          </cell>
          <cell r="CM2006">
            <v>1</v>
          </cell>
          <cell r="CQ2006">
            <v>1</v>
          </cell>
          <cell r="CU2006">
            <v>1</v>
          </cell>
          <cell r="CX2006">
            <v>0</v>
          </cell>
          <cell r="CY2006">
            <v>1</v>
          </cell>
          <cell r="DB2006">
            <v>0</v>
          </cell>
          <cell r="DC2006" t="str">
            <v>&lt;p&gt;Hårtiriltunge &lt;em&gt;Lotus subbiflorus &lt;/em&gt;er en ettårig til kortlevd flerårig art fra Nordvest-Afrika og Sørvest- og Vest-Europa nord til De britiske øyer. Arten har frøreproduksjon, men frøene spres nokså passivt. Den er gjenfunnet i tre ulike år på flishaugene på Tofte i Bu Hurum, noe som tyder på reproduksjon, etter som arten er ettårig (i Norge). Den har neppe noe enkelt år forekommet med mer enn 10 planter.&lt;/p&gt;</v>
          </cell>
          <cell r="DD2006" t="str">
            <v>Hårtiriltunge (ettårig art) ble funnet for første gang i Norge på bark- og flisfyllingene ved Tofte cellulosefabrikk i Bu Hurum i 2004. Den ble gjenfunnet i 2005 og 2008, noe som tyder på reproduksjon eller gjentatt innførsel. Det første er mest sannsynlig.</v>
          </cell>
          <cell r="DE2006" t="str">
            <v>Arten er trolig kommet inn som forurensning med vesteuropeisk tømmer og spirt opp på bark- og flisfyllingen. Ingen videre spredning er registrert.</v>
          </cell>
          <cell r="DF2006" t="str">
            <v>Invasjonspotensialet er svært lite, med minste skår på median levetid og ingen ekspansjon. Gjenetablering av hårtiriltunge vil være påvirket av pågående klimaendringer. Uten disse er det tvilsomt om vi ville vurdere den som potensiell i Norge.</v>
          </cell>
          <cell r="DG2006" t="str">
            <v>Ingen kjent negativ økologisk effekt er knyttet til arten.</v>
          </cell>
          <cell r="DH2006" t="str">
            <v>&lt;p&gt;Hårtiriltunge vurderes til ingen kjent økologisk risiko. Arten har trolig frøreproduserer på ett sted i Norge, og gjør det kanskje fortsatt, men den utgjør ikke noen aktuell eller framtidig trussel mot noe som helst.&lt;/p&gt;</v>
          </cell>
          <cell r="DI2006">
            <v>0</v>
          </cell>
        </row>
        <row r="2007">
          <cell r="B2007" t="str">
            <v>Senecio inaequidens</v>
          </cell>
          <cell r="C2007" t="str">
            <v>DC.</v>
          </cell>
          <cell r="D2007" t="str">
            <v>boersvineblom</v>
          </cell>
          <cell r="E2007">
            <v>60756</v>
          </cell>
          <cell r="F2007">
            <v>100796</v>
          </cell>
          <cell r="G2007" t="str">
            <v>ExpertGroups/Karplanter/N</v>
          </cell>
          <cell r="H2007" t="str">
            <v>Karplanter</v>
          </cell>
          <cell r="I2007" t="str">
            <v>Karplanter</v>
          </cell>
          <cell r="J2007" t="str">
            <v>AlienSpecie</v>
          </cell>
          <cell r="N2007">
            <v>4</v>
          </cell>
          <cell r="Q2007">
            <v>3</v>
          </cell>
          <cell r="T2007" t="str">
            <v>SE</v>
          </cell>
          <cell r="U2007">
            <v>5</v>
          </cell>
          <cell r="V2007" t="str">
            <v>4B,3DF</v>
          </cell>
          <cell r="X2007">
            <v>4</v>
          </cell>
          <cell r="Y2007">
            <v>4</v>
          </cell>
          <cell r="Z2007">
            <v>2</v>
          </cell>
          <cell r="AA2007">
            <v>1995</v>
          </cell>
          <cell r="AB2007" t="str">
            <v>terrestrial</v>
          </cell>
          <cell r="AD2007" t="str">
            <v>unknown</v>
          </cell>
          <cell r="AE2007" t="str">
            <v>yes</v>
          </cell>
          <cell r="AF2007" t="str">
            <v>yes</v>
          </cell>
          <cell r="AG2007">
            <v>1995</v>
          </cell>
          <cell r="AH2007" t="str">
            <v>Oslo: Loenga st.</v>
          </cell>
          <cell r="AI2007">
            <v>5</v>
          </cell>
          <cell r="AJ2007" t="str">
            <v>V</v>
          </cell>
          <cell r="AN2007">
            <v>5</v>
          </cell>
          <cell r="AO2007" t="str">
            <v>introductionStowaway,spreadNaturalDispersal,spreadStowaway</v>
          </cell>
          <cell r="AP2007" t="str">
            <v>Øs,OsA,He,Bu,Ve,Va,Ro,Ho,Mr</v>
          </cell>
          <cell r="AQ2007">
            <v>132</v>
          </cell>
          <cell r="AR2007">
            <v>10</v>
          </cell>
          <cell r="AS2007">
            <v>1320</v>
          </cell>
          <cell r="AT2007">
            <v>114000</v>
          </cell>
          <cell r="AU2007">
            <v>5280</v>
          </cell>
          <cell r="AV2007">
            <v>80</v>
          </cell>
          <cell r="AW2007" t="str">
            <v>Ingen kjent effekt</v>
          </cell>
          <cell r="AX2007" t="str">
            <v>Ingen kjent effekt</v>
          </cell>
          <cell r="BC2007" t="str">
            <v>Ingen kjent effekt</v>
          </cell>
          <cell r="BD2007" t="str">
            <v>Ingen kjent effekt</v>
          </cell>
          <cell r="BE2007" t="str">
            <v>no</v>
          </cell>
          <cell r="BF2007" t="str">
            <v>no</v>
          </cell>
          <cell r="BG2007" t="str">
            <v>V</v>
          </cell>
          <cell r="BK2007" t="str">
            <v>subtropic_unspecified:Africa|subtropic_caperegion:Africa</v>
          </cell>
          <cell r="BM2007" t="str">
            <v>temperate_nemoral:Europe,NorthAndCentralAmerica|temperate_dry:Europe|subtropic_unspecified:Africa,NorthAndCentralAmerica,SouthAmerica|subtropic_mediterranean:Europe|subtropic_caperegion:Africa|tropic:NorthAndCentralAmerica,SouthAmerica</v>
          </cell>
          <cell r="BO2007">
            <v>3</v>
          </cell>
          <cell r="BR2007" t="str">
            <v>RedListCategoryLevel</v>
          </cell>
          <cell r="BT2007">
            <v>4</v>
          </cell>
          <cell r="BW2007" t="str">
            <v>SpreadYearlyIncreaseObservations</v>
          </cell>
          <cell r="BX2007">
            <v>998</v>
          </cell>
          <cell r="BY2007">
            <v>1</v>
          </cell>
          <cell r="CB2007" t="str">
            <v>T35,T37,T39,T32,T21,T21,T21</v>
          </cell>
          <cell r="CC2007">
            <v>3</v>
          </cell>
          <cell r="CG2007" t="str">
            <v>T21</v>
          </cell>
          <cell r="CH2007">
            <v>2</v>
          </cell>
          <cell r="CL2007" t="str">
            <v>T32,T21</v>
          </cell>
          <cell r="CM2007">
            <v>3</v>
          </cell>
          <cell r="CP2007" t="str">
            <v>Sørlig etablert sanddynemark</v>
          </cell>
          <cell r="CQ2007">
            <v>1</v>
          </cell>
          <cell r="CT2007" t="str">
            <v>T21</v>
          </cell>
          <cell r="CU2007">
            <v>1</v>
          </cell>
          <cell r="CX2007">
            <v>0</v>
          </cell>
          <cell r="CY2007">
            <v>1</v>
          </cell>
          <cell r="DB2007">
            <v>0</v>
          </cell>
          <cell r="DC2007" t="str">
            <v>Boersvineblom &lt;em&gt;Senecio inaequidens&lt;/em&gt; er en 10-100 cm høy, flerårig urt som formerer seg med frø og som har klonal vekst med krypende jordstengler. Den kommer fra Sør-Afrika.</v>
          </cell>
          <cell r="DD2007" t="str">
            <v>&lt;p&gt;Det er ukjent hvordan boersvineblom er kommet til Norge, men de mange funnene ved kaier, jernbaneområder og flisfyllinger indikerer at den følger med vareimport og transport med skip og jernbane og at ekspansjonen i Norge er del av en pågående ekspansjon i resten av Europa. Videre spredning kan skje med landtransport og masseforflytninger samt egen spredning med frukter. Det eldste daterte funnet er fra 1995 i Oslo: Loenga. Det finnes et udatert herbariebelegg fra Bu Modum: Vikersundbakken, men det er trolig yngre. Artens kjente historie i Norge er vel 20 år, men den er allerede kjent fra minimum 43 lokaliteter (en økning fra 24 da arten ble vurdert i 2012), med forekomst i kystfylker fra Østfold til Sunnhordland (Ho Bømlo) og Sunnmøre (MR Giske) og på Østlandet inn til Mjøsområdet. Den har opplagt et stort sprednings- og etableringspotensial og er i stand til å danne store bestander på få år. Den forventes å fortsette å ekspandere, raskt og langt.&lt;/p&gt;</v>
          </cell>
          <cell r="DE2007" t="str">
            <v>Det antas at arten er innført og spredt med ulike transportmidler. Lokalt er det også en dessuten til dels en sterk egenspredning.</v>
          </cell>
          <cell r="DF2007" t="str">
            <v>Invasjonspotensialet er stort med moderat median levetid og høg ekspansjonshastighet. Arten er spesielt ekspansiv i åpne eller halvåpne naturtyper. Arten er registrert i nærheten av etablert sanddynemark på Sørlandet (Lista), og vil trolig etter hvert etablere seg i denne naturtypen.</v>
          </cell>
          <cell r="DG2007" t="str">
            <v>Arten vurderes å ha middels økologisk effekt ved framtidig fortrengning av andre arter i sanddynemark og i semi-naturlig eng med sårbare/truete planter. Arten kan bli lokalt dominerende, med meget store bestander. Skadevirkninger vil kunne bli særlig store ved etablering på sårbar sanddynemark.</v>
          </cell>
          <cell r="DH2007" t="str">
            <v>&lt;p&gt;Boersvineblom vurderes til svært høg økologisk risiko på grunn av stort invasjonspotensial og middels økologisk effekt (fortrengning). Arten er hovedsakelig funnet på sterkt kulturpåvirket eller kulturbetinget mark, dvs. skrotemark av ulikt opphav: kaier og jernbaneområder, veikanter og -skråninger, avfallsplasser, men også på semi-naturlig eng og spesielt på etablerte sanddyner og andre tørre områder nær havstrand. Selv om arten foreløpig hovedsakelig er funnet på skrotemark, kan det forventes at den med tiden kan etablere seg i nærliggende, naturlig ustabile naturtyper, f.eks. strandkanter og særlig sanddyner (på Lista), der den kan ha betydelig fortrengningseffekt på stedegne og til dels sjeldne arter. For virkninger ellers i Europa, se NOBANIS med referanser. Ved forrige vurderingsrunde ble arten vurdert til høg risiko. Fortregningseffekten antas nå å være sterkere, delvis på grunn av mange nye funn.&lt;/p&gt;</v>
          </cell>
          <cell r="DI2007">
            <v>1</v>
          </cell>
        </row>
        <row r="2008">
          <cell r="B2008" t="str">
            <v>Solanum americanum</v>
          </cell>
          <cell r="C2008" t="str">
            <v>Mill.</v>
          </cell>
          <cell r="D2008" t="str">
            <v>adventivsøtvier</v>
          </cell>
          <cell r="E2008">
            <v>137836</v>
          </cell>
          <cell r="F2008">
            <v>103749</v>
          </cell>
          <cell r="G2008" t="str">
            <v>ExpertGroups/Karplanter/N</v>
          </cell>
          <cell r="H2008" t="str">
            <v>Karplanter</v>
          </cell>
          <cell r="I2008" t="str">
            <v>Karplanter</v>
          </cell>
          <cell r="J2008" t="str">
            <v>AlienSpecie</v>
          </cell>
          <cell r="N2008">
            <v>2</v>
          </cell>
          <cell r="Q2008">
            <v>1</v>
          </cell>
          <cell r="T2008" t="str">
            <v>LO</v>
          </cell>
          <cell r="U2008">
            <v>2</v>
          </cell>
          <cell r="V2008" t="str">
            <v>2AB,1</v>
          </cell>
          <cell r="X2008">
            <v>1</v>
          </cell>
          <cell r="Y2008">
            <v>1</v>
          </cell>
          <cell r="Z2008">
            <v>1</v>
          </cell>
          <cell r="AA2008">
            <v>1930</v>
          </cell>
          <cell r="AB2008" t="str">
            <v>terrestrial</v>
          </cell>
          <cell r="AD2008" t="str">
            <v>unknown</v>
          </cell>
          <cell r="AE2008" t="str">
            <v>yes</v>
          </cell>
          <cell r="AF2008" t="str">
            <v>unknown</v>
          </cell>
          <cell r="AG2008">
            <v>2002</v>
          </cell>
          <cell r="AH2008" t="str">
            <v>Vf Sandefjord: Østerøya, Eiane</v>
          </cell>
          <cell r="AI2008">
            <v>1</v>
          </cell>
          <cell r="AJ2008" t="str">
            <v>V</v>
          </cell>
          <cell r="AN2008">
            <v>5</v>
          </cell>
          <cell r="AO2008" t="str">
            <v>introductionTransportpollution,introductionStowaway</v>
          </cell>
          <cell r="AP2008" t="str">
            <v>Øs,Bu,Ve</v>
          </cell>
          <cell r="AQ2008">
            <v>20</v>
          </cell>
          <cell r="AR2008">
            <v>2</v>
          </cell>
          <cell r="AS2008">
            <v>40</v>
          </cell>
          <cell r="AT2008">
            <v>2200</v>
          </cell>
          <cell r="AU2008">
            <v>80</v>
          </cell>
          <cell r="AV2008">
            <v>100</v>
          </cell>
          <cell r="AW2008" t="str">
            <v>Ingen kjent effekt</v>
          </cell>
          <cell r="AX2008" t="str">
            <v>Ingen kjent effekt</v>
          </cell>
          <cell r="BC2008" t="str">
            <v>Ingen kjent effekt</v>
          </cell>
          <cell r="BD2008" t="str">
            <v>Ingen kjent effekt</v>
          </cell>
          <cell r="BE2008" t="str">
            <v>no</v>
          </cell>
          <cell r="BF2008" t="str">
            <v>no</v>
          </cell>
          <cell r="BG2008" t="str">
            <v>V</v>
          </cell>
          <cell r="BK2008" t="str">
            <v>subtropic_unspecified:Oceania,NorthAndCentralAmerica,SouthAmerica|tropic:Oceania,NorthAndCentralAmerica,SouthAmerica</v>
          </cell>
          <cell r="BM2008" t="str">
            <v>temperate_nemoral:Europe,Africa,Oceania,NorthAndCentralAmerica,SouthAmerica|subtropic_unspecified:Europe,Asia,Africa,Oceania,NorthAndCentralAmerica,SouthAmerica|subtropic_humid:NorthAndCentralAmerica|tropic:Asia,Africa,Oceania,NorthAndCentralAmerica,SouthAmerica</v>
          </cell>
          <cell r="BO2008">
            <v>2</v>
          </cell>
          <cell r="BQ2008" t="str">
            <v>X</v>
          </cell>
          <cell r="BR2008" t="str">
            <v>RedListCategoryLevel</v>
          </cell>
          <cell r="BT2008">
            <v>2</v>
          </cell>
          <cell r="BW2008" t="str">
            <v>SpreadYearlyIncreaseObservations</v>
          </cell>
          <cell r="BX2008">
            <v>92</v>
          </cell>
          <cell r="BY2008">
            <v>1</v>
          </cell>
          <cell r="CB2008" t="str">
            <v>T35,T44,T37-C-3,T37-C-2</v>
          </cell>
          <cell r="CC2008">
            <v>1</v>
          </cell>
          <cell r="CH2008">
            <v>1</v>
          </cell>
          <cell r="CM2008">
            <v>1</v>
          </cell>
          <cell r="CQ2008">
            <v>1</v>
          </cell>
          <cell r="CU2008">
            <v>1</v>
          </cell>
          <cell r="CX2008">
            <v>0</v>
          </cell>
          <cell r="CY2008">
            <v>1</v>
          </cell>
          <cell r="DB2008">
            <v>0</v>
          </cell>
          <cell r="DC2008" t="str">
            <v>&lt;p&gt;Adventivsøtvier &lt;em&gt;Solanum americanum&lt;/em&gt; (inkludert &lt;i&gt;S. adventitium&lt;/i&gt;) er en ettårig urt med frøreproduksjon. Fruktene er saftige bær som er tilpasset spredning med pattedyr og fugl. Arten stammer fra tropisk og subtropisk Amerika, Stillehavet og Ny Guinea og Australia. Arten er kjent som et vidt utbredt ugras i tropiske, subtropiske og varmtempererte områder i så stor grad at den blir sett på som en kosmopolitt.&lt;/p&gt;</v>
          </cell>
          <cell r="DD2008" t="str">
            <v>&lt;p&gt; Adventivsøtvier opptrer som et nokså tilfeldig ugras, men arten har opptrådt i en viss mengde et par steder: Vf Sandefjord 2002 ("aspargesåker, i mengde") og Øf Fredrikstad: Øra 2010 ("Dannet store bestander tildels i blanding med &lt;em&gt;S. nigrum&lt;/em&gt;"). Arten synes nå å ha ca. 5 semi-stabile forekomster (på industritomter og i åker) i Oslofjord-området.&lt;/p&gt;&lt;p&gt;Arten ble først funnet i 1930 Ak Nesodden: Langøyene. Etter den gang er den funnet følgende steder: Øf Moss: Aktiemøller, havna (1988), Fredrikstad Denofa fabrikker (1984, 1988, 2002), Øra avfallsplass (1981, 1988, 2010), Bu Hurum: Tofte cellulose (1999, 2008), Vf Sandefjord: aspargesåker (2008), Larvik havn/fabrikkområde (1977, 1998, 2000, 2016) og Hof: Gårdstun (2006).&lt;/p&gt;</v>
          </cell>
          <cell r="DE2008" t="str">
            <v>Adventivsøtvier kommer trolig inn i landet som forurensning med importert jordbruksfrø, soyabønner, korn, tømmer og annet. Vi kan ikke helt utelukke at arten danner spiredyktige frø i landet da arten har opptrådd i store mengder et par steder, men det er imidlertid ingen tegn til egenspredning.</v>
          </cell>
          <cell r="DF2008" t="str">
            <v>&lt;p&gt; Adventivsøtvier har et begrenset invasjonspotensial, en kombinasjon av begrenset (med usikkerhet ned til låg) median levetid og begrenset ekspansjonshastighet.&lt;/p&gt;</v>
          </cell>
          <cell r="DG2008" t="str">
            <v>Det er ingen kjente negative økologiske effekter knyttet til adventivsøtvier, ei heller dersom den skulle etablere seg med frøspredning i deler av landet.</v>
          </cell>
          <cell r="DH2008" t="str">
            <v>&lt;p&gt;Adventivsøtvier vurderes til en låg økologisk risiko, og dette er utelukkende knyttet til det begrensede invasjonspotensialet. &lt;br/&gt;&lt;/p&gt;</v>
          </cell>
          <cell r="DI2008">
            <v>3</v>
          </cell>
        </row>
        <row r="2009">
          <cell r="B2009" t="str">
            <v>Portulaca oleracea oleracea</v>
          </cell>
          <cell r="D2009" t="str">
            <v>ugrasportulakk</v>
          </cell>
          <cell r="E2009">
            <v>61606</v>
          </cell>
          <cell r="F2009">
            <v>101646</v>
          </cell>
          <cell r="G2009" t="str">
            <v>ExpertGroups/Karplanter/N</v>
          </cell>
          <cell r="H2009" t="str">
            <v>Karplanter</v>
          </cell>
          <cell r="I2009" t="str">
            <v>Karplanter</v>
          </cell>
          <cell r="J2009" t="str">
            <v>AlienSpecie</v>
          </cell>
          <cell r="N2009">
            <v>1</v>
          </cell>
          <cell r="Q2009">
            <v>1</v>
          </cell>
          <cell r="T2009" t="str">
            <v>NK</v>
          </cell>
          <cell r="U2009">
            <v>1</v>
          </cell>
          <cell r="V2009" t="str">
            <v>1,1</v>
          </cell>
          <cell r="X2009">
            <v>1</v>
          </cell>
          <cell r="Y2009">
            <v>1</v>
          </cell>
          <cell r="Z2009">
            <v>1</v>
          </cell>
          <cell r="AA2009">
            <v>1933</v>
          </cell>
          <cell r="AB2009" t="str">
            <v>terrestrial</v>
          </cell>
          <cell r="AD2009" t="str">
            <v>unknown</v>
          </cell>
          <cell r="AE2009" t="str">
            <v>yes</v>
          </cell>
          <cell r="AF2009" t="str">
            <v>unknown</v>
          </cell>
          <cell r="AG2009">
            <v>1948</v>
          </cell>
          <cell r="AH2009" t="str">
            <v>Ak Bærum: ved Høvik kirke</v>
          </cell>
          <cell r="AI2009">
            <v>1</v>
          </cell>
          <cell r="AJ2009" t="str">
            <v>V</v>
          </cell>
          <cell r="AN2009">
            <v>4</v>
          </cell>
          <cell r="AO2009" t="str">
            <v>introductionTransportpollution</v>
          </cell>
          <cell r="AP2009" t="str">
            <v>Ve</v>
          </cell>
          <cell r="AQ2009">
            <v>4</v>
          </cell>
          <cell r="AR2009">
            <v>5</v>
          </cell>
          <cell r="AS2009">
            <v>20</v>
          </cell>
          <cell r="AT2009">
            <v>1</v>
          </cell>
          <cell r="AU2009">
            <v>40</v>
          </cell>
          <cell r="AV2009">
            <v>100</v>
          </cell>
          <cell r="AW2009" t="str">
            <v>Ingen kjent effekt</v>
          </cell>
          <cell r="AX2009" t="str">
            <v>Ingen kjent effekt</v>
          </cell>
          <cell r="BC2009" t="str">
            <v>Ingen kjent effekt</v>
          </cell>
          <cell r="BD2009" t="str">
            <v>Ingen kjent effekt</v>
          </cell>
          <cell r="BE2009" t="str">
            <v>no</v>
          </cell>
          <cell r="BF2009" t="str">
            <v>yes</v>
          </cell>
          <cell r="BG2009" t="str">
            <v>V</v>
          </cell>
          <cell r="BK2009" t="str">
            <v>temperate_dry:Asia|subtropic_mediterranean:Asia|subtropic_dry:Asia</v>
          </cell>
          <cell r="BM2009" t="str">
            <v>temperate_nemoral:Europe,Asia,Africa,Oceania,NorthAndCentralAmerica,SouthAmerica|temperate_dry:Europe,Asia,NorthAndCentralAmerica,SouthAmerica|subtropic_mediterranean:Europe,Asia,Africa,Oceania,NorthAndCentralAmerica,SouthAmerica|subtropic_humid:Europe,Asia,Africa,Oceania,NorthAndCentralAmerica,SouthAmerica|subtropic_dry:Asia,Africa,Oceania,NorthAndCentralAmerica,SouthAmerica|subtropic_caperegion:Africa|subtropic_highlands:Asia,Africa,SouthAmerica|tropic:Asia,Africa,Oceania,NorthAndCentralAmerica,SouthAmerica</v>
          </cell>
          <cell r="BO2009">
            <v>1</v>
          </cell>
          <cell r="BR2009" t="str">
            <v>RedListCategoryLevel</v>
          </cell>
          <cell r="BT2009">
            <v>1</v>
          </cell>
          <cell r="BW2009" t="str">
            <v>SpreadYearlyIncreaseCalculatedExpansionSpeed</v>
          </cell>
          <cell r="BX2009">
            <v>0</v>
          </cell>
          <cell r="BY2009">
            <v>1</v>
          </cell>
          <cell r="CB2009" t="str">
            <v>T35,T37,T42</v>
          </cell>
          <cell r="CC2009">
            <v>1</v>
          </cell>
          <cell r="CH2009">
            <v>1</v>
          </cell>
          <cell r="CM2009">
            <v>1</v>
          </cell>
          <cell r="CQ2009">
            <v>1</v>
          </cell>
          <cell r="CU2009">
            <v>1</v>
          </cell>
          <cell r="CX2009">
            <v>0</v>
          </cell>
          <cell r="CY2009">
            <v>1</v>
          </cell>
          <cell r="DB2009">
            <v>0</v>
          </cell>
          <cell r="DC2009" t="str">
            <v>Ugrasportulakk &lt;em&gt;Portulaca oleracea &lt;/em&gt;subsp. &lt;em&gt;oleracea &lt;/em&gt;er en ettårig, varmekrevende ugrasplante som antas å ha sin opprinnelse i Vest- og Sentral-Asia, som en ugras-parallell til hageportulakk subsp. &lt;i&gt;sativa&lt;/i&gt;. Den er vanlig lengre sør i Europa. Ingen av de hittil kjente forekomstene har vært varige, men &amp;#233:n har vart i minst 10 år.</v>
          </cell>
          <cell r="DD2009" t="str">
            <v>&lt;p&gt;Ugrasportulakk er funnet ni ganger og steder i lander. For tre av disse funnene opplyses det at planten forekom i en viss mengde, noe som forutsetter reproduksjon: Ak Bærum: Solhaug villa nær Høvik kirke 1948 ("voldsomt ugras"), Oslo: Blindern 1997 (" rabatt og mellom brostein", flere planter), og Vf Larvik: Hagnes 1999 ("stor bestand i blomsterbed og på blottlagt jord. Har vært her i minst 10 år, tross forsøk på utryddelse"). For det første funnet,i Oslo: Tøyenhaven 1905 opplysesdet at den vokste på en tilsådd pren, for funn i Oslo: Torshov 1914 og i Skriverhagen i VA Mandal 1933 foreligger det ingen ytterligere informasjon, og heller ikke for et funn i Vf Larvik: Vestrum 1999. For det nest siste funnet, på Tofte i Bu Hurum 2003, dreide det seg om &amp;#233:n enkelt, stor plante på flis- og barkhauger ved S&amp;#246:dra Cells cellulosefabrikk, opplagt kommet med importert tømmer. Det ferskeste funnet, i Oslo: Kirkeristen i 2012, opplyses det at planten vokste i en blomsterpotte med en vissen vinranke.&lt;/p&gt;</v>
          </cell>
          <cell r="DE2009" t="str">
            <v>Ugrasportulakk er trolig kommet med hageplanter eller grønnsakfrø. Den kan opplagt reprodusere i Norge, men er foreløpig ikke stabil.</v>
          </cell>
          <cell r="DF2009" t="str">
            <v>Ugrasportulakk har ikke stabil forekomst i Norge (frøreproduksjon), men har hatt noen kortvarige perioder med formering. Inntil arten eventuelt er etablert er invasjonspotensialet lite. Delkategorien påvirkes i den forstand at det er forventete klimaendringer som gjør at den blir vurdert å ha en sjanse til å etablere seg mer effektivt de kommende 50 år.</v>
          </cell>
          <cell r="DG2009" t="str">
            <v>Det er ingen kjente negative økologiske effekter knyttet til arten.</v>
          </cell>
          <cell r="DH2009" t="str">
            <v>Ugrasportulakk vurderes til ingen kjent økologisk risiko.</v>
          </cell>
          <cell r="DI2009">
            <v>0</v>
          </cell>
        </row>
        <row r="2010">
          <cell r="B2010" t="str">
            <v>Orobanche lucorum</v>
          </cell>
          <cell r="C2010" t="str">
            <v>A.Braun</v>
          </cell>
          <cell r="D2010" t="str">
            <v>berberissnylterot</v>
          </cell>
          <cell r="E2010">
            <v>62410</v>
          </cell>
          <cell r="F2010">
            <v>102450</v>
          </cell>
          <cell r="G2010" t="str">
            <v>ExpertGroups/Karplanter/N</v>
          </cell>
          <cell r="H2010" t="str">
            <v>Karplanter</v>
          </cell>
          <cell r="I2010" t="str">
            <v>Karplanter</v>
          </cell>
          <cell r="J2010" t="str">
            <v>AlienSpecie</v>
          </cell>
          <cell r="N2010">
            <v>1</v>
          </cell>
          <cell r="Q2010">
            <v>1</v>
          </cell>
          <cell r="T2010" t="str">
            <v>NK</v>
          </cell>
          <cell r="U2010">
            <v>1</v>
          </cell>
          <cell r="V2010" t="str">
            <v>1,1</v>
          </cell>
          <cell r="X2010">
            <v>1</v>
          </cell>
          <cell r="Y2010">
            <v>1</v>
          </cell>
          <cell r="Z2010">
            <v>1</v>
          </cell>
          <cell r="AA2010">
            <v>1946</v>
          </cell>
          <cell r="AB2010" t="str">
            <v>terrestrial</v>
          </cell>
          <cell r="AD2010" t="str">
            <v>origin</v>
          </cell>
          <cell r="AE2010" t="str">
            <v>yes</v>
          </cell>
          <cell r="AF2010" t="str">
            <v>unknown</v>
          </cell>
          <cell r="AG2010">
            <v>1946</v>
          </cell>
          <cell r="AH2010" t="str">
            <v>Oslo: Tøyen, Botanisk hage</v>
          </cell>
          <cell r="AI2010">
            <v>10</v>
          </cell>
          <cell r="AJ2010" t="str">
            <v>V</v>
          </cell>
          <cell r="AN2010">
            <v>1</v>
          </cell>
          <cell r="AO2010" t="str">
            <v>introductionTransportpollution</v>
          </cell>
          <cell r="AP2010" t="str">
            <v>Ho</v>
          </cell>
          <cell r="AQ2010">
            <v>4</v>
          </cell>
          <cell r="AR2010">
            <v>2</v>
          </cell>
          <cell r="AS2010">
            <v>8</v>
          </cell>
          <cell r="AT2010">
            <v>1</v>
          </cell>
          <cell r="AU2010">
            <v>4</v>
          </cell>
          <cell r="AV2010">
            <v>100</v>
          </cell>
          <cell r="AW2010" t="str">
            <v>Ingen kjent effekt</v>
          </cell>
          <cell r="AX2010" t="str">
            <v>Ingen kjent effekt</v>
          </cell>
          <cell r="BC2010" t="str">
            <v>Ingen kjent effekt</v>
          </cell>
          <cell r="BD2010" t="str">
            <v>Ingen kjent effekt</v>
          </cell>
          <cell r="BE2010" t="str">
            <v>no</v>
          </cell>
          <cell r="BF2010" t="str">
            <v>no</v>
          </cell>
          <cell r="BG2010" t="str">
            <v>V</v>
          </cell>
          <cell r="BK2010" t="str">
            <v>temperate_nemoral:Europe</v>
          </cell>
          <cell r="BM2010" t="str">
            <v>temperate_nemoral:Europe</v>
          </cell>
          <cell r="BO2010">
            <v>1</v>
          </cell>
          <cell r="BP2010" t="str">
            <v>X</v>
          </cell>
          <cell r="BR2010" t="str">
            <v>RedListCategoryLevel</v>
          </cell>
          <cell r="BT2010">
            <v>1</v>
          </cell>
          <cell r="BW2010" t="str">
            <v>SpreadYearlyIncreaseCalculatedExpansionSpeed</v>
          </cell>
          <cell r="BX2010">
            <v>0</v>
          </cell>
          <cell r="BY2010">
            <v>1</v>
          </cell>
          <cell r="CB2010" t="str">
            <v>T42-C-1,T43</v>
          </cell>
          <cell r="CC2010">
            <v>1</v>
          </cell>
          <cell r="CH2010">
            <v>1</v>
          </cell>
          <cell r="CM2010">
            <v>1</v>
          </cell>
          <cell r="CQ2010">
            <v>1</v>
          </cell>
          <cell r="CU2010">
            <v>1</v>
          </cell>
          <cell r="CX2010">
            <v>0</v>
          </cell>
          <cell r="CY2010">
            <v>1</v>
          </cell>
          <cell r="DB2010">
            <v>0</v>
          </cell>
          <cell r="DC2010" t="str">
            <v>Berberissnylterot &lt;em&gt;Orobanche lucorum &lt;/em&gt;kommer fra Øst-Alpene. Arten er en flerårig urt med frøreproduksjon. Den mangler klorofyll og snylter næring fra andre planter. Den er en spesifikk parasitt på berberis &lt;em&gt;Berberis vulgaris&lt;/em&gt;.</v>
          </cell>
          <cell r="DD2010" t="str">
            <v>&lt;p&gt;Berberissnylterot ble først observert i Botanisk hage på Tøyen i Oslo i 1946 og var permanent i systematisk avdeling fram til slutten av 1970-tallet. Det er ingen opplysning om at den var "plantet". Den er eller har vært permanent i hagen rundt Bergens Museum i Ho Bergen, men dette funnet er ikke dokumentert. Arten er imidlertid dokumentert med et belegg fra &amp;#39:Klosteret&amp;#39: i Bergen fra 2012.&lt;/p&gt;</v>
          </cell>
          <cell r="DE2010" t="str">
            <v>Vi har ingen opplysningen om hvordan arten er importert til landet, men den kan ha kommet med import av berberis-planter.</v>
          </cell>
          <cell r="DF2010" t="str">
            <v>Invasjonspotensialet er lite: både median levetid og ekspansjonshastighet skårer på laveste nivå.</v>
          </cell>
          <cell r="DG2010" t="str">
            <v>Det er ingen kjent negativ økologisk effekt knyttet til arten.</v>
          </cell>
          <cell r="DH2010" t="str">
            <v>&lt;p&gt;Berberissnylterot vurderes til ingen kjent risiko i norsk natur (dessuten er vertsplanten en fremmed art, sjøl om den kom før 1800).&lt;/p&gt;</v>
          </cell>
          <cell r="DI2010">
            <v>0</v>
          </cell>
        </row>
        <row r="2011">
          <cell r="B2011" t="str">
            <v>Oxalis corniculata</v>
          </cell>
          <cell r="C2011" t="str">
            <v>L.</v>
          </cell>
          <cell r="D2011" t="str">
            <v>krypgjøkesyre</v>
          </cell>
          <cell r="E2011">
            <v>134922</v>
          </cell>
          <cell r="F2011">
            <v>102882</v>
          </cell>
          <cell r="G2011" t="str">
            <v>ExpertGroups/Karplanter/N</v>
          </cell>
          <cell r="H2011" t="str">
            <v>Karplanter</v>
          </cell>
          <cell r="I2011" t="str">
            <v>Karplanter</v>
          </cell>
          <cell r="J2011" t="str">
            <v>AlienSpecie</v>
          </cell>
          <cell r="N2011">
            <v>1</v>
          </cell>
          <cell r="Q2011">
            <v>1</v>
          </cell>
          <cell r="T2011" t="str">
            <v>NK</v>
          </cell>
          <cell r="U2011">
            <v>1</v>
          </cell>
          <cell r="V2011" t="str">
            <v>1,1</v>
          </cell>
          <cell r="X2011">
            <v>1</v>
          </cell>
          <cell r="Y2011">
            <v>1</v>
          </cell>
          <cell r="Z2011">
            <v>1</v>
          </cell>
          <cell r="AA2011">
            <v>1887</v>
          </cell>
          <cell r="AB2011" t="str">
            <v>terrestrial</v>
          </cell>
          <cell r="AD2011" t="str">
            <v>unknown</v>
          </cell>
          <cell r="AE2011" t="str">
            <v>yes</v>
          </cell>
          <cell r="AF2011" t="str">
            <v>unknown</v>
          </cell>
          <cell r="AG2011">
            <v>1930</v>
          </cell>
          <cell r="AH2011" t="str">
            <v>Ho Stord: Leirvik (lærerskolen)</v>
          </cell>
          <cell r="AI2011">
            <v>1</v>
          </cell>
          <cell r="AJ2011" t="str">
            <v>V</v>
          </cell>
          <cell r="AN2011">
            <v>5</v>
          </cell>
          <cell r="AO2011" t="str">
            <v>introductionTransportpollution,spreadTransportpollution,spreadNaturalDispersal</v>
          </cell>
          <cell r="AP2011" t="str">
            <v>Øs,OsA,Ve</v>
          </cell>
          <cell r="AQ2011">
            <v>12</v>
          </cell>
          <cell r="AR2011">
            <v>4</v>
          </cell>
          <cell r="AS2011">
            <v>48</v>
          </cell>
          <cell r="AT2011">
            <v>15000</v>
          </cell>
          <cell r="AU2011">
            <v>96</v>
          </cell>
          <cell r="AV2011">
            <v>100</v>
          </cell>
          <cell r="AW2011" t="str">
            <v>Ingen kjent effekt</v>
          </cell>
          <cell r="AX2011" t="str">
            <v>Ingen kjent effekt</v>
          </cell>
          <cell r="BC2011" t="str">
            <v>Ingen kjent effekt</v>
          </cell>
          <cell r="BD2011" t="str">
            <v>Ingen kjent effekt</v>
          </cell>
          <cell r="BE2011" t="str">
            <v>no</v>
          </cell>
          <cell r="BF2011" t="str">
            <v>no</v>
          </cell>
          <cell r="BG2011" t="str">
            <v>V</v>
          </cell>
          <cell r="BK2011" t="str">
            <v>tropic:Asia,Africa,Oceania,NorthAndCentralAmerica,SouthAmerica</v>
          </cell>
          <cell r="BM2011" t="str">
            <v>temperate_nemoral:Europe,Asia,Africa,Oceania,NorthAndCentralAmerica,SouthAmerica|subtropic_unspecified:Europe,Asia,Africa,Oceania,NorthAndCentralAmerica,SouthAmerica|subtropic_caperegion:Africa|subtropic_highlands:Asia,Africa,SouthAmerica|tropic:Asia,Africa,Oceania,NorthAndCentralAmerica,SouthAmerica</v>
          </cell>
          <cell r="BO2011">
            <v>2</v>
          </cell>
          <cell r="BQ2011" t="str">
            <v>X</v>
          </cell>
          <cell r="BR2011" t="str">
            <v>RedListCategoryLevel</v>
          </cell>
          <cell r="BT2011">
            <v>1</v>
          </cell>
          <cell r="BW2011" t="str">
            <v>SpreadYearlyIncreaseCalculatedExpansionSpeed</v>
          </cell>
          <cell r="BX2011">
            <v>0</v>
          </cell>
          <cell r="BY2011">
            <v>1</v>
          </cell>
          <cell r="CB2011" t="str">
            <v>T35,T43-C-1,T42-C-1,T37-C-3</v>
          </cell>
          <cell r="CC2011">
            <v>1</v>
          </cell>
          <cell r="CH2011">
            <v>1</v>
          </cell>
          <cell r="CM2011">
            <v>1</v>
          </cell>
          <cell r="CQ2011">
            <v>1</v>
          </cell>
          <cell r="CU2011">
            <v>1</v>
          </cell>
          <cell r="CX2011">
            <v>0</v>
          </cell>
          <cell r="CY2011">
            <v>1</v>
          </cell>
          <cell r="DB2011">
            <v>0</v>
          </cell>
          <cell r="DC2011" t="str">
            <v>&lt;p&gt;Krypgaukesyre &lt;em&gt;Oxalis corniculata &lt;/em&gt;har en vid utbredelse i alle tropiske og subtropiske områder, men er nå også vidt utbredt som ugras i varmtempererte områder. Arten er ettårig og reproduserer med frø i Norge, men bare på gunstige steder i gunstige år og trolig sjelden to eller flere år på rad. Arten produserer store mengder frø under gunstige betingelser, og frøene kan spres med fugl.&lt;/p&gt;</v>
          </cell>
          <cell r="DD2011" t="str">
            <v>&lt;p&gt; Arten har hatt en nokså jamt økende funnfrekvens siden første dokumenterte funn i Vf Larvik i 1887, med funn i kyststrøk til Hordaland og et enkeltfunn i gartneri i Trondheim. Nesten alle funn er gjort i blomsterbed, blomsterpotter og i nær tilknytning til hager og gartnerier. Arten er trolig under etablering lengst sør i Norge (Østfold, Oslo/Akershus, Vestfold, kanskje også Buskerud, Vest-Agder, Rogaland). &lt;/p&gt;</v>
          </cell>
          <cell r="DE2011" t="str">
            <v>Arten følger vanligvis med gartneriplanter og potteplanter, og den jevnt økende funnfrekvensen skyldes i hovedsak økt innførsel.</v>
          </cell>
          <cell r="DF2011" t="str">
            <v>Intet invasjonspotensial foreløpig. Krypgaukesyre har foreløpig ikke stabil forekomst i Norge (frøreproduksjon), men kan få det i løpet av de neste 50 år.</v>
          </cell>
          <cell r="DG2011" t="str">
            <v>Arten har ingen kjent økologisk effekt.</v>
          </cell>
          <cell r="DH2011" t="str">
            <v>&lt;p&gt;Krypgaukesyre utgjør derfor ingen økologisk risiko i dag, og neppe de kommende tiår heller.&lt;/p&gt;</v>
          </cell>
          <cell r="DI2011">
            <v>0</v>
          </cell>
        </row>
        <row r="2012">
          <cell r="B2012" t="str">
            <v>Neslia paniculata</v>
          </cell>
          <cell r="C2012" t="str">
            <v>(L.) Desv.</v>
          </cell>
          <cell r="D2012" t="str">
            <v>finkefrø</v>
          </cell>
          <cell r="E2012">
            <v>134778</v>
          </cell>
          <cell r="F2012">
            <v>101276</v>
          </cell>
          <cell r="G2012" t="str">
            <v>ExpertGroups/Karplanter/N</v>
          </cell>
          <cell r="H2012" t="str">
            <v>Karplanter</v>
          </cell>
          <cell r="I2012" t="str">
            <v>Karplanter</v>
          </cell>
          <cell r="J2012" t="str">
            <v>NotApplicable</v>
          </cell>
          <cell r="M2012" t="str">
            <v>canNotEstablishWithin50years</v>
          </cell>
          <cell r="X2012">
            <v>1</v>
          </cell>
          <cell r="Y2012">
            <v>1</v>
          </cell>
          <cell r="Z2012">
            <v>1</v>
          </cell>
          <cell r="AA2012">
            <v>1834</v>
          </cell>
          <cell r="AB2012" t="str">
            <v>terrestrial</v>
          </cell>
          <cell r="AD2012" t="str">
            <v>origin,unknown</v>
          </cell>
          <cell r="AE2012" t="str">
            <v>yes</v>
          </cell>
          <cell r="AF2012" t="str">
            <v>unknown</v>
          </cell>
          <cell r="AI2012">
            <v>1</v>
          </cell>
          <cell r="AJ2012" t="str">
            <v>V</v>
          </cell>
          <cell r="AW2012" t="str">
            <v>Ingen kjent effekt</v>
          </cell>
          <cell r="AX2012" t="str">
            <v>Ingen kjent effekt</v>
          </cell>
          <cell r="BC2012" t="str">
            <v>Ingen kjent effekt</v>
          </cell>
          <cell r="BD2012" t="str">
            <v>Ingen kjent effekt</v>
          </cell>
          <cell r="BK2012" t="str">
            <v>subtropic_mediterranean:Europe,Asia</v>
          </cell>
          <cell r="BM2012" t="str">
            <v>temperate_nemoral:Europe,Asia,Oceania,NorthAndCentralAmerica|temperate_dry:Europe,Asia|subtropic_mediterranean:Europe,Asia</v>
          </cell>
          <cell r="DI2012">
            <v>0</v>
          </cell>
        </row>
        <row r="2013">
          <cell r="B2013" t="str">
            <v>Medicago sativa</v>
          </cell>
          <cell r="C2013" t="str">
            <v>L.</v>
          </cell>
          <cell r="D2013" t="str">
            <v>blålusern</v>
          </cell>
          <cell r="E2013">
            <v>134424</v>
          </cell>
          <cell r="F2013">
            <v>101989</v>
          </cell>
          <cell r="G2013" t="str">
            <v>ExpertGroups/Karplanter/N</v>
          </cell>
          <cell r="H2013" t="str">
            <v>Karplanter</v>
          </cell>
          <cell r="I2013" t="str">
            <v>Karplanter</v>
          </cell>
          <cell r="J2013" t="str">
            <v>AlienSpecie</v>
          </cell>
          <cell r="N2013">
            <v>4</v>
          </cell>
          <cell r="O2013" t="str">
            <v>V</v>
          </cell>
          <cell r="Q2013">
            <v>1</v>
          </cell>
          <cell r="T2013" t="str">
            <v>PH</v>
          </cell>
          <cell r="U2013">
            <v>3</v>
          </cell>
          <cell r="V2013" t="str">
            <v>4A,1</v>
          </cell>
          <cell r="W2013" t="str">
            <v>LO</v>
          </cell>
          <cell r="X2013">
            <v>2</v>
          </cell>
          <cell r="Y2013">
            <v>3</v>
          </cell>
          <cell r="Z2013">
            <v>1</v>
          </cell>
          <cell r="AA2013">
            <v>1834</v>
          </cell>
          <cell r="AB2013" t="str">
            <v>terrestrial</v>
          </cell>
          <cell r="AD2013" t="str">
            <v>unknown</v>
          </cell>
          <cell r="AE2013" t="str">
            <v>yes</v>
          </cell>
          <cell r="AF2013" t="str">
            <v>unknown</v>
          </cell>
          <cell r="AG2013">
            <v>1857</v>
          </cell>
          <cell r="AH2013" t="str">
            <v>Oslo: Bygdøy</v>
          </cell>
          <cell r="AI2013">
            <v>3</v>
          </cell>
          <cell r="AJ2013" t="str">
            <v>V</v>
          </cell>
          <cell r="AL2013">
            <v>1</v>
          </cell>
          <cell r="AM2013" t="str">
            <v>importDirect</v>
          </cell>
          <cell r="AN2013">
            <v>4</v>
          </cell>
          <cell r="AO2013" t="str">
            <v>introductionEscaped,introductionTransportpollution,introductionStowaway,spreadNaturalDispersal</v>
          </cell>
          <cell r="AP2013" t="str">
            <v>Øs,OsA,He,Op,Bu,Ve,Te,Aa,Va,Ro,Ho,Sf,Mr,St,Nt</v>
          </cell>
          <cell r="AQ2013">
            <v>800</v>
          </cell>
          <cell r="AR2013">
            <v>5</v>
          </cell>
          <cell r="AS2013">
            <v>4000</v>
          </cell>
          <cell r="AT2013">
            <v>137000</v>
          </cell>
          <cell r="AU2013">
            <v>8000</v>
          </cell>
          <cell r="AV2013">
            <v>95</v>
          </cell>
          <cell r="AW2013" t="str">
            <v>Ingen kjent effekt</v>
          </cell>
          <cell r="AX2013" t="str">
            <v>En globalt meget viktig fôrplante (alf-alfa).</v>
          </cell>
          <cell r="BC2013" t="str">
            <v>Ingen kjent effekt</v>
          </cell>
          <cell r="BD2013" t="str">
            <v>Ingen kjent effekt</v>
          </cell>
          <cell r="BE2013" t="str">
            <v>no</v>
          </cell>
          <cell r="BF2013" t="str">
            <v>no</v>
          </cell>
          <cell r="BG2013" t="str">
            <v>V</v>
          </cell>
          <cell r="BK2013" t="str">
            <v>subtropic_mediterranean:Europe,Asia</v>
          </cell>
          <cell r="BM2013" t="str">
            <v>temperate_boreal:Europe,NorthAndCentralAmerica|temperate_nemoral:Europe,Asia,Oceania,NorthAndCentralAmerica,SouthAmerica|temperate_dry:Europe,Asia,NorthAndCentralAmerica|subtropic_unspecified:Oceania,NorthAndCentralAmerica,SouthAmerica|subtropic_mediterranean:Europe,Asia,Africa|subtropic_dry:Asia|subtropic_caperegion:Africa|subtropic_highlands:SouthAmerica</v>
          </cell>
          <cell r="BO2013">
            <v>4</v>
          </cell>
          <cell r="BR2013" t="str">
            <v>RedListCategoryLevel</v>
          </cell>
          <cell r="BT2013">
            <v>3</v>
          </cell>
          <cell r="BV2013" t="str">
            <v>X</v>
          </cell>
          <cell r="BW2013" t="str">
            <v>SpreadYearlyIncreaseObservations</v>
          </cell>
          <cell r="BX2013">
            <v>187</v>
          </cell>
          <cell r="BY2013">
            <v>1</v>
          </cell>
          <cell r="CB2013" t="str">
            <v>T44,T44,T40,T35,T37-C-3,T32</v>
          </cell>
          <cell r="CC2013">
            <v>1</v>
          </cell>
          <cell r="CH2013">
            <v>1</v>
          </cell>
          <cell r="CM2013">
            <v>1</v>
          </cell>
          <cell r="CQ2013">
            <v>1</v>
          </cell>
          <cell r="CU2013">
            <v>1</v>
          </cell>
          <cell r="CX2013">
            <v>0</v>
          </cell>
          <cell r="CY2013">
            <v>1</v>
          </cell>
          <cell r="DB2013">
            <v>0</v>
          </cell>
          <cell r="DC2013" t="str">
            <v>Blålusern &lt;em&gt;Medicago sativa &lt;/em&gt;(tidligere vurdert som &lt;i&gt;M. sativa &lt;/i&gt;subsp. &lt;em&gt;sativa&lt;/em&gt;)&lt;i&gt; &lt;/i&gt;er en kortlevd flerårig urt som trolig stammer fra det østlige Middelhavsområdet. Den reproduserer seksuelt med frø. Den er særlig funnet i eng- og åkerkanter, på veikanter, på annen skrotemark og ved industri, ballastplasser og møller, men en sjelden gang i semi-naturlig eng.</v>
          </cell>
          <cell r="DD2013" t="str">
            <v>&lt;p&gt;Blålusern kom trolig først inn med grasfrø (Blytt 1876: "udentvivl indført ved Græsfrø") og som f&amp;#244:rplante (alf-alfa). R.scriptet antyder en første etablering på begynnelsen av 1800-tallet (1808, med usikkerhet fra 1795 til 1822). Mot slutten av 1800-tallet og i begynnelsen av 1900-tallet var ballastjord en viktig innførselsmåte, og noe senere med korn til møller. Planten har vært og delvis er dyrket i forholdsvis stor utstrekning som f&amp;#244:rplante og har ofte stått lenge igjen i kanter o.l. etter dyrkning. Planten har vært i jamn økning helt siden 1850 og er rimelig godt etablert på Østlandet, sjøl om mange forekomster viser seg å bli kortvarige. Den er fortsatt i nokså langsom ekspansjon.&lt;/p&gt;</v>
          </cell>
          <cell r="DE2013" t="str">
            <v>Arten har kommet inn med grasfrø, ballastjord og med korn til møller. I tillegg har den vært dyrket som f&amp;#244:rplante. Den er etablert med reproduksjon i norsk natur.</v>
          </cell>
          <cell r="DF2013" t="str">
            <v>Arten skårer maksimum på median levetid og et knepp lavere på ekspansjonshastighet. Kombinert gir dette et stort invasjonspotensial (med usikkerhet ned til moderat).</v>
          </cell>
          <cell r="DG2013" t="str">
            <v>Arten okkuperer typisk ulike former for skrotemark rundt industritomter, møller o.l. Arten finnes også i veikanter, åkerkanter og langs jernbaner. Blålusern ser ut til i en viss, men begrenset, grad å gå inn i etablerte naturtyper som i enger. Det ser ikke ut til at arten har noen negativ økologisk effekt hos oss. Lenger sør i Europa er den angitt som et problem fordi den genetisk forurenser&lt;i&gt; Medicago falcata&lt;/i&gt; som der er hjemlig (Muller m.fl. 2003, Kaljund &amp; Leht 2013, Vysniauskiene m.fl. 2015). Den har også potensial til å føre til mer nitrogen i substratet (nitrogen-fiksering i røttene), men opptrer i så små mengder at dette neppe har noen effekt i Norge.</v>
          </cell>
          <cell r="DH2013" t="str">
            <v>&lt;p&gt;Blålusert vurderes å ha potensielt høy risiko (med usikkerhet ned til lav risiko) i norsk natur. Dette skyldes utelukkende et stort invasjonspotensial. Arten er ikke kjent å ha negative økologiske effekter hos oss: den går i all hovedsak inn i sterkt menneskepåvirkete naturtyper.&lt;/p&gt;</v>
          </cell>
          <cell r="DI2013">
            <v>3</v>
          </cell>
        </row>
        <row r="2014">
          <cell r="B2014" t="str">
            <v>Mentha canadensis</v>
          </cell>
          <cell r="C2014" t="str">
            <v>L.</v>
          </cell>
          <cell r="D2014" t="str">
            <v>kanadamynte</v>
          </cell>
          <cell r="E2014">
            <v>134472</v>
          </cell>
          <cell r="F2014">
            <v>102331</v>
          </cell>
          <cell r="G2014" t="str">
            <v>ExpertGroups/Karplanter/N</v>
          </cell>
          <cell r="H2014" t="str">
            <v>Karplanter</v>
          </cell>
          <cell r="I2014" t="str">
            <v>Karplanter</v>
          </cell>
          <cell r="J2014" t="str">
            <v>NotApplicable</v>
          </cell>
          <cell r="M2014" t="str">
            <v>canNotEstablishWithin50years</v>
          </cell>
          <cell r="X2014">
            <v>1</v>
          </cell>
          <cell r="Y2014">
            <v>1</v>
          </cell>
          <cell r="Z2014">
            <v>1</v>
          </cell>
          <cell r="AA2014" t="str">
            <v>1930-1940</v>
          </cell>
          <cell r="AB2014" t="str">
            <v>terrestrial</v>
          </cell>
          <cell r="AD2014" t="str">
            <v>origin</v>
          </cell>
          <cell r="AE2014" t="str">
            <v>yes</v>
          </cell>
          <cell r="AF2014" t="str">
            <v>unknown</v>
          </cell>
          <cell r="AI2014">
            <v>10</v>
          </cell>
          <cell r="AJ2014" t="str">
            <v>V</v>
          </cell>
          <cell r="AW2014" t="str">
            <v>Ingen kjent effekt</v>
          </cell>
          <cell r="AX2014" t="str">
            <v>Ingen kjent effekt</v>
          </cell>
          <cell r="BC2014" t="str">
            <v>Ingen kjent effekt</v>
          </cell>
          <cell r="BD2014" t="str">
            <v>Ingen kjent effekt</v>
          </cell>
          <cell r="BK2014" t="str">
            <v>temperate_boreal:Asia,NorthAndCentralAmerica|temperate_nemoral:Asia,NorthAndCentralAmerica|subtropic_unspecified:Asia,NorthAndCentralAmerica</v>
          </cell>
          <cell r="BM2014" t="str">
            <v>temperate_boreal:Asia,NorthAndCentralAmerica|temperate_nemoral:Asia,NorthAndCentralAmerica|subtropic_unspecified:Asia,NorthAndCentralAmerica</v>
          </cell>
          <cell r="DI2014">
            <v>0</v>
          </cell>
        </row>
        <row r="2015">
          <cell r="B2015" t="str">
            <v>Melilotus officinalis</v>
          </cell>
          <cell r="C2015" t="str">
            <v>(L.) Lam.</v>
          </cell>
          <cell r="D2015" t="str">
            <v>legesteinkløver</v>
          </cell>
          <cell r="E2015">
            <v>134441</v>
          </cell>
          <cell r="F2015">
            <v>102002</v>
          </cell>
          <cell r="G2015" t="str">
            <v>ExpertGroups/Karplanter/N</v>
          </cell>
          <cell r="H2015" t="str">
            <v>Karplanter</v>
          </cell>
          <cell r="I2015" t="str">
            <v>Karplanter</v>
          </cell>
          <cell r="J2015" t="str">
            <v>AlienSpecie</v>
          </cell>
          <cell r="N2015">
            <v>4</v>
          </cell>
          <cell r="Q2015">
            <v>3</v>
          </cell>
          <cell r="T2015" t="str">
            <v>SE</v>
          </cell>
          <cell r="U2015">
            <v>5</v>
          </cell>
          <cell r="V2015" t="str">
            <v>4A,3D</v>
          </cell>
          <cell r="X2015">
            <v>2</v>
          </cell>
          <cell r="Y2015">
            <v>3</v>
          </cell>
          <cell r="Z2015">
            <v>2</v>
          </cell>
          <cell r="AA2015">
            <v>1861</v>
          </cell>
          <cell r="AB2015" t="str">
            <v>terrestrial</v>
          </cell>
          <cell r="AD2015" t="str">
            <v>origin,unknown</v>
          </cell>
          <cell r="AE2015" t="str">
            <v>yes</v>
          </cell>
          <cell r="AF2015" t="str">
            <v>unknown</v>
          </cell>
          <cell r="AG2015">
            <v>1862</v>
          </cell>
          <cell r="AH2015" t="str">
            <v>Oslo: Frydenberg</v>
          </cell>
          <cell r="AI2015">
            <v>1</v>
          </cell>
          <cell r="AJ2015" t="str">
            <v>V</v>
          </cell>
          <cell r="AN2015">
            <v>6</v>
          </cell>
          <cell r="AO2015" t="str">
            <v>introductionStowaway,spreadNaturalDispersal,spreadStowaway,spreadTransportpollution,introductionTransportpollution</v>
          </cell>
          <cell r="AP2015" t="str">
            <v>Øs,OsA,He,Op,Bu,Ve,Te,Aa,Va,Ro,Sf,Mr,St,Nt</v>
          </cell>
          <cell r="AQ2015">
            <v>1200</v>
          </cell>
          <cell r="AR2015">
            <v>4</v>
          </cell>
          <cell r="AS2015">
            <v>4800</v>
          </cell>
          <cell r="AT2015">
            <v>120000</v>
          </cell>
          <cell r="AU2015">
            <v>9600</v>
          </cell>
          <cell r="AV2015">
            <v>90</v>
          </cell>
          <cell r="AW2015" t="str">
            <v>Ingen kjent effekt</v>
          </cell>
          <cell r="AX2015" t="str">
            <v>Ingen kjent effekt</v>
          </cell>
          <cell r="BC2015" t="str">
            <v>Ingen kjent effekt</v>
          </cell>
          <cell r="BD2015" t="str">
            <v>Ingen kjent effekt</v>
          </cell>
          <cell r="BE2015" t="str">
            <v>no</v>
          </cell>
          <cell r="BF2015" t="str">
            <v>no</v>
          </cell>
          <cell r="BG2015" t="str">
            <v>V</v>
          </cell>
          <cell r="BI2015" t="str">
            <v>V</v>
          </cell>
          <cell r="BK2015" t="str">
            <v>temperate_nemoral:Europe,Asia|temperate_dry:Europe,Asia|subtropic_mediterranean:Europe,Asia</v>
          </cell>
          <cell r="BM2015" t="str">
            <v>temperate_nemoral:Europe,Asia,NorthAndCentralAmerica|temperate_dry:Europe,Asia|subtropic_unspecified:NorthAndCentralAmerica|subtropic_mediterranean:Europe,Asia</v>
          </cell>
          <cell r="BO2015">
            <v>4</v>
          </cell>
          <cell r="BR2015" t="str">
            <v>RedListCategoryLevel</v>
          </cell>
          <cell r="BT2015">
            <v>3</v>
          </cell>
          <cell r="BW2015" t="str">
            <v>SpreadYearlyIncreaseObservations</v>
          </cell>
          <cell r="BX2015">
            <v>256</v>
          </cell>
          <cell r="BY2015">
            <v>1</v>
          </cell>
          <cell r="CB2015" t="str">
            <v>T24,T29,T32,T33,T35,T37,T39,T40,T42,T43,T45</v>
          </cell>
          <cell r="CC2015">
            <v>3</v>
          </cell>
          <cell r="CG2015" t="str">
            <v>T32</v>
          </cell>
          <cell r="CH2015">
            <v>1</v>
          </cell>
          <cell r="CL2015" t="str">
            <v>T32</v>
          </cell>
          <cell r="CM2015">
            <v>2</v>
          </cell>
          <cell r="CP2015" t="str">
            <v>Åpen grunnlendt kalkmark i boreonemoral sone</v>
          </cell>
          <cell r="CQ2015">
            <v>1</v>
          </cell>
          <cell r="CU2015">
            <v>1</v>
          </cell>
          <cell r="CX2015">
            <v>0</v>
          </cell>
          <cell r="CY2015">
            <v>1</v>
          </cell>
          <cell r="DB2015">
            <v>0</v>
          </cell>
          <cell r="DC2015" t="str">
            <v>Legesteinkløver &lt;em&gt;Melilotus officinalis&lt;/em&gt; stammer trolig fra Mellom- og Sør-Europa og Vest-Asia. Den er en toårig art med rikelig frøreproduksjon.</v>
          </cell>
          <cell r="DD2015" t="str">
            <v>&lt;p&gt;Legesteinkløver kom inn med ballast fra 1861 og ble raskt spredt og funnet over store deler av Sør-Norge, nord til Sør-Trøndelag, fram til 1900. I 1900 dekte de til da 57 kjente funnene omtrent samme utbredelsesområde som er kjent i dag, dvs. at "polygonet" var fylt. Økningen til de anslagsvis nesten 5000 km2 i forekomstareal i dag utgjør bare fortetning. Økningen var så rask og sterk at arten allerede i perioden 1901-1925 begynte å få strøfunn i områder utafor dens klimatisk potensielle areal (f.eks. Gol 1908, Haugastøl 1925, Kabelvåg 1912, Lavangen 1918). I dag fyller arten sitt klimatisk potensielle utbredelsesområde med stabil forekomst på Østlandet fra Agder nord til Mjøsområdet og med nokså regelmessig forekomst i Trondheimsområdet. Forekomstene på Vestlandet og i Trøndelag utafor Trondheim er mindre stabile, og de oppover i dalene og nord for Trondheimsfjorden er tilfeldige.&lt;/p&gt;</v>
          </cell>
          <cell r="DE2015" t="str">
            <v>Arten kom inn i utgangspunktet med ballastjord (fra 1861), men har trolig også kommet inn med korn, grasfrø, som f&amp;#244:r. Fruktene spres trolig litt med dyr, men hovedsakelig med transportmidler (tog, bil, landbruksmaskiner).</v>
          </cell>
          <cell r="DF2015" t="str">
            <v>Invasjonspotensialet er stort: arten skårer maksimum på median levetid og moderat på ekspansjonshastighet.</v>
          </cell>
          <cell r="DG2015" t="str">
            <v>Vi vurderer den økologiske effekten til moderat, men lokal, ved fortrengning av andre planter der legesteinkløver invaderer grunnlendt kalkmark i Oslofeltet (søndre Østlandet) og også ved eutrofiering av ellers nitrogenfattig mark ved fiksering av nitrogen i rotknoller.</v>
          </cell>
          <cell r="DH2015" t="str">
            <v>&lt;p&gt;Legesteinkløver vurderes til svært høg risiko ved en kombinasjon av et stort invasjonspotensial og en moderat økologisk effekt. Dette er en endring fra forrige vurderingsrunde, da den ble vurdert med låg risiko på grunn av lavere skår både på økologisk effekt (risikoen for fortrengning ble vurdert som mindre) og invasjonspotensial (endret beregning fra sprednings- til ekspansjonshastighet).&lt;/p&gt;</v>
          </cell>
          <cell r="DI2015">
            <v>1</v>
          </cell>
        </row>
        <row r="2016">
          <cell r="B2016" t="str">
            <v>Odontites vulgaris</v>
          </cell>
          <cell r="C2016" t="str">
            <v>Moench</v>
          </cell>
          <cell r="D2016" t="str">
            <v>engrødtopp</v>
          </cell>
          <cell r="E2016">
            <v>144658</v>
          </cell>
          <cell r="F2016">
            <v>143513</v>
          </cell>
          <cell r="G2016" t="str">
            <v>ExpertGroups/Karplanter/N</v>
          </cell>
          <cell r="H2016" t="str">
            <v>Karplanter</v>
          </cell>
          <cell r="I2016" t="str">
            <v>Karplanter</v>
          </cell>
          <cell r="J2016" t="str">
            <v>AlienSpecie</v>
          </cell>
          <cell r="N2016">
            <v>4</v>
          </cell>
          <cell r="Q2016">
            <v>4</v>
          </cell>
          <cell r="T2016" t="str">
            <v>SE</v>
          </cell>
          <cell r="U2016">
            <v>5</v>
          </cell>
          <cell r="V2016" t="str">
            <v>4A,4H</v>
          </cell>
          <cell r="X2016">
            <v>5</v>
          </cell>
          <cell r="Y2016">
            <v>3</v>
          </cell>
          <cell r="Z2016">
            <v>4</v>
          </cell>
          <cell r="AA2016">
            <v>1858</v>
          </cell>
          <cell r="AB2016" t="str">
            <v>terrestrial</v>
          </cell>
          <cell r="AD2016" t="str">
            <v>origin</v>
          </cell>
          <cell r="AE2016" t="str">
            <v>yes</v>
          </cell>
          <cell r="AF2016" t="str">
            <v>unknown</v>
          </cell>
          <cell r="AG2016">
            <v>1858</v>
          </cell>
          <cell r="AH2016" t="str">
            <v>Oslo: ormøya: Bu "Ringeriget"</v>
          </cell>
          <cell r="AI2016">
            <v>1</v>
          </cell>
          <cell r="AJ2016" t="str">
            <v>V</v>
          </cell>
          <cell r="AN2016">
            <v>4</v>
          </cell>
          <cell r="AO2016" t="str">
            <v>introductionTransportpollution,introductionStowaway,spreadNaturalDispersal,spreadStowaway</v>
          </cell>
          <cell r="AP2016" t="str">
            <v>Øs,OsA,He,Op,Bu,Ve,Te,Aa,Va,Ho,Sf,St</v>
          </cell>
          <cell r="AQ2016">
            <v>1000</v>
          </cell>
          <cell r="AR2016">
            <v>3</v>
          </cell>
          <cell r="AS2016">
            <v>3000</v>
          </cell>
          <cell r="AT2016">
            <v>124000</v>
          </cell>
          <cell r="AU2016">
            <v>4500</v>
          </cell>
          <cell r="AV2016">
            <v>80</v>
          </cell>
          <cell r="AW2016" t="str">
            <v>Ingen kjent effekt</v>
          </cell>
          <cell r="AX2016" t="str">
            <v>Ingen kjent effekt</v>
          </cell>
          <cell r="BC2016" t="str">
            <v>Ingen kjent effekt</v>
          </cell>
          <cell r="BD2016" t="str">
            <v>Ingen kjent effekt</v>
          </cell>
          <cell r="BE2016" t="str">
            <v>no</v>
          </cell>
          <cell r="BF2016" t="str">
            <v>no</v>
          </cell>
          <cell r="BG2016" t="str">
            <v>V</v>
          </cell>
          <cell r="BK2016" t="str">
            <v>temperate_nemoral:Europe|subtropic_mediterranean:Europe,Asia,Africa</v>
          </cell>
          <cell r="BM2016" t="str">
            <v>temperate_nemoral:Europe,NorthAndCentralAmerica|subtropic_mediterranean:Europe,Asia,Africa</v>
          </cell>
          <cell r="BO2016">
            <v>4</v>
          </cell>
          <cell r="BR2016" t="str">
            <v>RedListCategoryLevel</v>
          </cell>
          <cell r="BT2016">
            <v>3</v>
          </cell>
          <cell r="BW2016" t="str">
            <v>SpreadYearlyIncreaseObservations</v>
          </cell>
          <cell r="BX2016">
            <v>194</v>
          </cell>
          <cell r="BY2016">
            <v>1</v>
          </cell>
          <cell r="CB2016" t="str">
            <v>T12,T32,T33,T35,T37,T40,T41,T42,T43,T45</v>
          </cell>
          <cell r="CC2016">
            <v>1</v>
          </cell>
          <cell r="CH2016">
            <v>1</v>
          </cell>
          <cell r="CM2016">
            <v>1</v>
          </cell>
          <cell r="CQ2016">
            <v>1</v>
          </cell>
          <cell r="CU2016">
            <v>4</v>
          </cell>
          <cell r="CX2016">
            <v>2</v>
          </cell>
          <cell r="CY2016">
            <v>1</v>
          </cell>
          <cell r="DB2016">
            <v>0</v>
          </cell>
          <cell r="DC2016" t="str">
            <v>Engrødtopp &lt;i&gt;Odontites vulgaris&lt;/i&gt; (tidligere &lt;i&gt;O. vernus &lt;/i&gt;subsp. &lt;i&gt;serotinus&lt;/i&gt;) er en ettårig art med stor frøførmering. Frøene kan spres med dyr, folk og transportmidler. Den er i hovedsak knyttet til skrotemark (sterkt endret fastmark), særlig veikanter og industritomter, men går også i dyrket eng, semi-naturlig eng og i strandkanter.</v>
          </cell>
          <cell r="DD2016" t="str">
            <v>&lt;p&gt;Engrødtopp kom inn rundt 1850, mest trolig med mellomeuropeisk grasfrø fordi den dukket opp innen et nokså kort tidsrom i mange bygder. Den kom også noen få ganger med ballastjord. Den ble i løpet av noen få tiår funnet over større deler av Østlandet fra Mjøstraktene (Hedmark/Oppland) sør til Vestfold, og med strøfunn i Vest-Agder, Hordaland og Sogn og Fjordane. I 1911 ble den første gang funnet i Telemark (Skien) og i 1951 i Sør-Trøndelag (Trondheim), to områder der planten siden synes å ha holdt seg med stabil (om enn liten) populasjon. Hovedmønsteret for utbredelsen var dermed lagt før 1900, og detaljmønster omtrent ned til kommunenivå ca. 1950. Arten har siden ikke endret dette mønsteret, sjøl om det er en ettårig art som kommer og går. Den har inntatt sitt potensielle utbredelsesområde i Norge.&lt;/p&gt;</v>
          </cell>
          <cell r="DE2016" t="str">
            <v>Arten er innført med grasfrø og noen få ganger med ballastjord og korn. Den er spredt med transportmidler, kanskje også med folk og dyr.</v>
          </cell>
          <cell r="DF2016" t="str">
            <v>Invasjonspotensialet er stort: arten skårer maksimum på median levetid og i nest høgeste kategori på ekspansjonshastighet.</v>
          </cell>
          <cell r="DG2016" t="str">
            <v>Den gjør liten eller ingen skade i naturtyper, men er dokumentert å danne fertile hybrider med begge de andre norske rødtoppartene (Snogerup 1983), hvorav den ene er på rødliste: åkerrødtopp &lt;i&gt;O. vernus&lt;/i&gt; (CR) og strandrødtopp (NT). Arten skårer dermed maksimum på økologisk effekt. Arten finnes i blandet forekomst med begge disse, bl.a. på den eneste nå kjente norske lokaliteten for åkerrødtopp.</v>
          </cell>
          <cell r="DH2016" t="str">
            <v>&lt;p&gt;Engrødtopp vurderes å innebære svært høg risiko i norsk natur på grunn av stort invasjonspotensial og stor hybridiseringsrisiko med stedegne arter på rødliste.&lt;/p&gt;</v>
          </cell>
          <cell r="DI2016">
            <v>1</v>
          </cell>
        </row>
        <row r="2017">
          <cell r="B2017" t="str">
            <v>Papaver rhoeas</v>
          </cell>
          <cell r="C2017" t="str">
            <v>L.</v>
          </cell>
          <cell r="D2017" t="str">
            <v>kornvalmue</v>
          </cell>
          <cell r="E2017">
            <v>135120</v>
          </cell>
          <cell r="F2017">
            <v>103067</v>
          </cell>
          <cell r="G2017" t="str">
            <v>ExpertGroups/Karplanter/N</v>
          </cell>
          <cell r="H2017" t="str">
            <v>Karplanter</v>
          </cell>
          <cell r="I2017" t="str">
            <v>Karplanter</v>
          </cell>
          <cell r="J2017" t="str">
            <v>AlienSpecie</v>
          </cell>
          <cell r="N2017">
            <v>2</v>
          </cell>
          <cell r="Q2017">
            <v>1</v>
          </cell>
          <cell r="T2017" t="str">
            <v>LO</v>
          </cell>
          <cell r="U2017">
            <v>2</v>
          </cell>
          <cell r="V2017" t="str">
            <v>2B,1</v>
          </cell>
          <cell r="X2017">
            <v>2</v>
          </cell>
          <cell r="Y2017">
            <v>3</v>
          </cell>
          <cell r="Z2017">
            <v>1</v>
          </cell>
          <cell r="AA2017">
            <v>1863</v>
          </cell>
          <cell r="AB2017" t="str">
            <v>terrestrial</v>
          </cell>
          <cell r="AD2017" t="str">
            <v>origin,unknown</v>
          </cell>
          <cell r="AE2017" t="str">
            <v>yes</v>
          </cell>
          <cell r="AF2017" t="str">
            <v>unknown</v>
          </cell>
          <cell r="AI2017">
            <v>1</v>
          </cell>
          <cell r="AJ2017" t="str">
            <v>V</v>
          </cell>
          <cell r="AL2017">
            <v>1</v>
          </cell>
          <cell r="AM2017" t="str">
            <v>importDirect</v>
          </cell>
          <cell r="AN2017">
            <v>6</v>
          </cell>
          <cell r="AO2017" t="str">
            <v>introductionStowaway,introductionEscaped,introductionTransportpollution</v>
          </cell>
          <cell r="AQ2017">
            <v>12</v>
          </cell>
          <cell r="AR2017">
            <v>3</v>
          </cell>
          <cell r="AS2017">
            <v>36</v>
          </cell>
          <cell r="AU2017">
            <v>72</v>
          </cell>
          <cell r="AV2017">
            <v>50</v>
          </cell>
          <cell r="AW2017" t="str">
            <v>Ingen kjent effekt</v>
          </cell>
          <cell r="AX2017" t="str">
            <v>Ingen kjent effekt</v>
          </cell>
          <cell r="BC2017" t="str">
            <v>Ingen kjent effekt</v>
          </cell>
          <cell r="BD2017" t="str">
            <v>Ingen kjent effekt</v>
          </cell>
          <cell r="BE2017" t="str">
            <v>no</v>
          </cell>
          <cell r="BF2017" t="str">
            <v>yes</v>
          </cell>
          <cell r="BG2017" t="str">
            <v>V</v>
          </cell>
          <cell r="BK2017" t="str">
            <v>temperate_nemoral:Europe,Asia|subtropic_mediterranean:Europe,Asia,Africa</v>
          </cell>
          <cell r="BM2017" t="str">
            <v>temperate_nemoral:Europe,Asia,Oceania,NorthAndCentralAmerica|subtropic_mediterranean:Europe,Asia,Africa,Oceania,NorthAndCentralAmerica|subtropic_caperegion:Africa</v>
          </cell>
          <cell r="BO2017">
            <v>1</v>
          </cell>
          <cell r="BP2017" t="str">
            <v>X</v>
          </cell>
          <cell r="BR2017" t="str">
            <v>RedListCategoryLevel</v>
          </cell>
          <cell r="BT2017">
            <v>2</v>
          </cell>
          <cell r="BW2017" t="str">
            <v>SpreadYearlyIncreaseCalculatedExpansionSpeed</v>
          </cell>
          <cell r="BX2017">
            <v>95.34</v>
          </cell>
          <cell r="BY2017">
            <v>1</v>
          </cell>
          <cell r="CB2017" t="str">
            <v>T35,T37-C-3,T40,T44-C-1,T37,T41,T45,T29</v>
          </cell>
          <cell r="CC2017">
            <v>1</v>
          </cell>
          <cell r="CH2017">
            <v>1</v>
          </cell>
          <cell r="CM2017">
            <v>1</v>
          </cell>
          <cell r="CQ2017">
            <v>1</v>
          </cell>
          <cell r="CU2017">
            <v>1</v>
          </cell>
          <cell r="CX2017">
            <v>0</v>
          </cell>
          <cell r="CY2017">
            <v>1</v>
          </cell>
          <cell r="DB2017">
            <v>0</v>
          </cell>
          <cell r="DC2017" t="str">
            <v>&lt;p&gt;Kornvalmue &lt;em&gt;Papaver rhoeas &lt;/em&gt;stammer fra Middelhavsområdet. Arten er ettårig med frøreproduksjon, men det innes ingen dokumentasjon på at den reproduserer regelmessig i Norge ennå. Arten er et velkjent syn fra kornåkrer i Danmark og Sør-Sverige. Det har vært antatt at arten har vært stabil i åkrer også i Norge, men funnopplysningene tyder ikke på dette. Pågående klimaendringer er forutsetningen for at vi vurderer kornvalmue som en etablert eller etablerende art, og ikke bare som tilfeldig.&lt;/p&gt;</v>
          </cell>
          <cell r="DD2017" t="str">
            <v>&lt;p&gt;Gunnerus (1776) nevner kornvalmue, men det er uvisst om det dreier seg om en hageplante eller en "vill" plante, eller om det dreier seg om en norsk plante overhode. Arten fantes trolig i landet i første halvdel av 1800-tallet, men den første sikre dokumentasjonen i form av et herbariebelegg er fra 1866. Arten er funnet i alle landets fylker. Det er foreløpig ikke dokumentasjon for reproduksjon over flere år på samme sted, men arten har potensial for dette med bare en liten temperaturøkning. Særlig gjelder dette Vestfold der det er en dobling i funn fra 1961-1980 til 1981-2000 og en firedobling fra 1981-2000 til 2001-2016. Et slikt mønster tyder vanligvis på reproduksjon og egenspredning. Mønsteret i Vestfold gjenspeiles ikke i noe annet fylke ennå. &lt;/p&gt;</v>
          </cell>
          <cell r="DE2017" t="str">
            <v>&lt;p&gt;Kornvalmue er kommet inn på mange ulike vis, men nesten alle nyere forekomster skyldes forurensning i såfrø og forvilling fra hager. Arten synes derimot å ha kommet inn med ballastjord og grasfrø på 1800-tallet. Arten ble funnet ganske ofte i ballastperioden fram mot 1920. I perioden 1920-1970 gikk funnfrekvensen noe ned og arten ble i hovedsak funnet ved møller og på kornkaier. Etter 1970 økte funnfrekvensen da arten dukket opp på nysådde veikanter over nesten hele landet samtidig som arten ble tatt i bruk som hageplante. Arten går også inn i pynte-tørrbuketter med kapsler med frø, og inngår også i fuglefrøblandinger.&lt;/p&gt;</v>
          </cell>
          <cell r="DF2017" t="str">
            <v>Invasjonspotensialet er begrenset, med kort median levetid, med usikkerhet til begrenset, og en begrenset ekspansjonshastighet. Det er ingen kjent etablert forekomst i Norge og trolig bare svak økning (hovedsakelig på grunn av økning i antall innførsler).</v>
          </cell>
          <cell r="DG2017" t="str">
            <v>Arten har ingen kjent negativ økologisk effekt. Den har ikke etablert seg og representerer ingen trussel mot norsk natur, nå eller i framtida.</v>
          </cell>
          <cell r="DH2017" t="str">
            <v>&lt;p&gt;Kornvalmue vurderes til låg økologisk risiko på grunn av et begrenset invasjonspotensial og ingen kjente negative økologiske effekter.&lt;/p&gt;</v>
          </cell>
          <cell r="DI2017">
            <v>0</v>
          </cell>
        </row>
        <row r="2018">
          <cell r="B2018" t="str">
            <v>Populus laurifolia</v>
          </cell>
          <cell r="C2018" t="str">
            <v>Ledeb.</v>
          </cell>
          <cell r="D2018" t="str">
            <v>laurbærpoppel</v>
          </cell>
          <cell r="E2018">
            <v>62598</v>
          </cell>
          <cell r="F2018">
            <v>102638</v>
          </cell>
          <cell r="G2018" t="str">
            <v>ExpertGroups/Karplanter/N</v>
          </cell>
          <cell r="H2018" t="str">
            <v>Karplanter</v>
          </cell>
          <cell r="I2018" t="str">
            <v>Karplanter</v>
          </cell>
          <cell r="J2018" t="str">
            <v>AlienSpecie</v>
          </cell>
          <cell r="N2018">
            <v>3</v>
          </cell>
          <cell r="O2018" t="str">
            <v>V</v>
          </cell>
          <cell r="Q2018">
            <v>1</v>
          </cell>
          <cell r="T2018" t="str">
            <v>LO</v>
          </cell>
          <cell r="U2018">
            <v>2</v>
          </cell>
          <cell r="V2018" t="str">
            <v>3A,1</v>
          </cell>
          <cell r="X2018">
            <v>1</v>
          </cell>
          <cell r="Y2018">
            <v>1</v>
          </cell>
          <cell r="Z2018">
            <v>1</v>
          </cell>
          <cell r="AA2018">
            <v>1912</v>
          </cell>
          <cell r="AB2018" t="str">
            <v>terrestrial</v>
          </cell>
          <cell r="AD2018" t="str">
            <v>unknown</v>
          </cell>
          <cell r="AE2018" t="str">
            <v>yes</v>
          </cell>
          <cell r="AF2018" t="str">
            <v>unknown</v>
          </cell>
          <cell r="AG2018">
            <v>1997</v>
          </cell>
          <cell r="AH2018" t="str">
            <v>He Ringsaker: Kise</v>
          </cell>
          <cell r="AI2018">
            <v>20</v>
          </cell>
          <cell r="AJ2018" t="str">
            <v>V</v>
          </cell>
          <cell r="AL2018">
            <v>1</v>
          </cell>
          <cell r="AM2018" t="str">
            <v>importDirect</v>
          </cell>
          <cell r="AN2018">
            <v>3</v>
          </cell>
          <cell r="AO2018" t="str">
            <v>introductionEscaped</v>
          </cell>
          <cell r="AP2018" t="str">
            <v>OsA,He,Bu,Ve,Va,Ro,Ho</v>
          </cell>
          <cell r="AQ2018">
            <v>72</v>
          </cell>
          <cell r="AR2018">
            <v>5</v>
          </cell>
          <cell r="AS2018">
            <v>360</v>
          </cell>
          <cell r="AT2018">
            <v>58000</v>
          </cell>
          <cell r="AU2018">
            <v>720</v>
          </cell>
          <cell r="AV2018">
            <v>100</v>
          </cell>
          <cell r="AW2018" t="str">
            <v>Ingen kjent effekt</v>
          </cell>
          <cell r="AX2018" t="str">
            <v>Ingen kjent effekt</v>
          </cell>
          <cell r="BC2018" t="str">
            <v>Ingen kjent effekt</v>
          </cell>
          <cell r="BD2018" t="str">
            <v>Ingen kjent effekt</v>
          </cell>
          <cell r="BE2018" t="str">
            <v>no</v>
          </cell>
          <cell r="BF2018" t="str">
            <v>no</v>
          </cell>
          <cell r="BG2018" t="str">
            <v>V</v>
          </cell>
          <cell r="BK2018" t="str">
            <v>temperate_nemoral:Asia|temperate_dry:Asia</v>
          </cell>
          <cell r="BM2018" t="str">
            <v>temperate_boreal:Europe|temperate_nemoral:Europe,Asia|temperate_dry:Asia</v>
          </cell>
          <cell r="BO2018">
            <v>3</v>
          </cell>
          <cell r="BQ2018" t="str">
            <v>X</v>
          </cell>
          <cell r="BR2018" t="str">
            <v>RedListCategoryLevel</v>
          </cell>
          <cell r="BT2018">
            <v>2</v>
          </cell>
          <cell r="BW2018" t="str">
            <v>SpreadYearlyIncreaseObservations</v>
          </cell>
          <cell r="BX2018">
            <v>92</v>
          </cell>
          <cell r="BY2018">
            <v>1</v>
          </cell>
          <cell r="CB2018" t="str">
            <v>T37-C-3,T40,T40,T35</v>
          </cell>
          <cell r="CC2018">
            <v>1</v>
          </cell>
          <cell r="CH2018">
            <v>1</v>
          </cell>
          <cell r="CM2018">
            <v>1</v>
          </cell>
          <cell r="CQ2018">
            <v>1</v>
          </cell>
          <cell r="CU2018">
            <v>1</v>
          </cell>
          <cell r="CX2018">
            <v>0</v>
          </cell>
          <cell r="CY2018">
            <v>1</v>
          </cell>
          <cell r="DB2018">
            <v>0</v>
          </cell>
          <cell r="DC2018" t="str">
            <v>&lt;p&gt;Laurbærpoppel &lt;em&gt;Populus laurifolia &lt;/em&gt;er et hardført treslag som stammer fra Sør-Sibir og Sentral-Asia. Det har frøreproduksjon med vindspredte frø og danner også store kloner ved vegetativ vekst med rotskudd. Arten dyrkes lite i norske hager. Laurbærpoppel ble revidert i Osloherbariet i forbindelse med denne risikovurderingen: dette førte til betydelig flere forekomster av arten enn tidligere kjent (økning på 70 % i antall kjente funn).&lt;/p&gt;</v>
          </cell>
          <cell r="DD2018" t="str">
            <v>&lt;p&gt;Laurbærpoppel har vært mye oversett i Norge: hoveddelen av det materialet som vi vurderer her, er først blitt identifisert som denne arten ved revisjon av herbariemateriale for denne vurderingen i 2017. Arten er først dokumentert fra VA Kristiansand: Odderøya i 1912, så fra Ho Stord: Leirvik (med utgangspunkt i parkene rundt Lærarskulen og kirka) i 1948, og senere fra spredte funn i flere kystkommuner og inn til Mjøsområdet (He Ringsaker: Kise) og Te Drangedal.&lt;/p&gt;</v>
          </cell>
          <cell r="DE2018" t="str">
            <v>Laurbærpoppel burde ha potensial for frøspredning i landet, men det virker som den i hovedsak spres med hageutkast og oppvekst fra rotskudd.</v>
          </cell>
          <cell r="DF2018" t="str">
            <v>Arten har moderat invasjonspotensial (med usikkerhet til begrenset), på grunn av moderat (til begrenset) median levetid og en begrenset ekspansjonshastighet.</v>
          </cell>
          <cell r="DG2018" t="str">
            <v>Laubærpoppel har ingen kjent negativ økologisk effekt.</v>
          </cell>
          <cell r="DH2018" t="str">
            <v>&lt;p&gt;Laurbærpoppel vurderes til låg økologisk risiko, og utelukkende på grunn av invasjonspotensialet.&lt;/p&gt;</v>
          </cell>
          <cell r="DI2018">
            <v>0</v>
          </cell>
        </row>
        <row r="2019">
          <cell r="B2019" t="str">
            <v>Solanum decipiens</v>
          </cell>
          <cell r="C2019" t="str">
            <v>Opiz</v>
          </cell>
          <cell r="D2019" t="str">
            <v>kjertelsøtvier</v>
          </cell>
          <cell r="E2019">
            <v>137837</v>
          </cell>
          <cell r="F2019">
            <v>145758</v>
          </cell>
          <cell r="G2019" t="str">
            <v>ExpertGroups/Karplanter/N</v>
          </cell>
          <cell r="H2019" t="str">
            <v>Karplanter</v>
          </cell>
          <cell r="I2019" t="str">
            <v>Karplanter</v>
          </cell>
          <cell r="J2019" t="str">
            <v>AlienSpecie</v>
          </cell>
          <cell r="N2019">
            <v>3</v>
          </cell>
          <cell r="P2019" t="str">
            <v>V</v>
          </cell>
          <cell r="Q2019">
            <v>1</v>
          </cell>
          <cell r="T2019" t="str">
            <v>LO</v>
          </cell>
          <cell r="U2019">
            <v>2</v>
          </cell>
          <cell r="V2019" t="str">
            <v>3B,1</v>
          </cell>
          <cell r="W2019" t="str">
            <v>PH</v>
          </cell>
          <cell r="X2019">
            <v>2</v>
          </cell>
          <cell r="Y2019">
            <v>3</v>
          </cell>
          <cell r="Z2019">
            <v>1</v>
          </cell>
          <cell r="AA2019">
            <v>1932</v>
          </cell>
          <cell r="AB2019" t="str">
            <v>terrestrial</v>
          </cell>
          <cell r="AD2019" t="str">
            <v>origin,unknown</v>
          </cell>
          <cell r="AE2019" t="str">
            <v>yes</v>
          </cell>
          <cell r="AF2019" t="str">
            <v>unknown</v>
          </cell>
          <cell r="AG2019">
            <v>2000</v>
          </cell>
          <cell r="AH2019" t="str">
            <v>Vf Horten: Sollistrand</v>
          </cell>
          <cell r="AI2019">
            <v>1</v>
          </cell>
          <cell r="AJ2019" t="str">
            <v>V</v>
          </cell>
          <cell r="AN2019">
            <v>4</v>
          </cell>
          <cell r="AO2019" t="str">
            <v>spreadNaturalDispersal,introductionTransportpollution</v>
          </cell>
          <cell r="AP2019" t="str">
            <v>OsA,Ve,Te</v>
          </cell>
          <cell r="AQ2019">
            <v>52</v>
          </cell>
          <cell r="AR2019">
            <v>4</v>
          </cell>
          <cell r="AS2019">
            <v>208</v>
          </cell>
          <cell r="AT2019">
            <v>8020</v>
          </cell>
          <cell r="AU2019">
            <v>600</v>
          </cell>
          <cell r="AV2019">
            <v>100</v>
          </cell>
          <cell r="AW2019" t="str">
            <v>Ingen kjent effekt</v>
          </cell>
          <cell r="AX2019" t="str">
            <v>Ingen kjent effekt</v>
          </cell>
          <cell r="BC2019" t="str">
            <v>Ingen kjent effekt</v>
          </cell>
          <cell r="BD2019" t="str">
            <v>Ingen kjent effekt</v>
          </cell>
          <cell r="BE2019" t="str">
            <v>no</v>
          </cell>
          <cell r="BF2019" t="str">
            <v>no</v>
          </cell>
          <cell r="BG2019" t="str">
            <v>V</v>
          </cell>
          <cell r="BK2019" t="str">
            <v>temperate_nemoral:Europe|subtropic_mediterranean:Europe</v>
          </cell>
          <cell r="BM2019" t="str">
            <v>temperate_nemoral:Europe|subtropic_mediterranean:Europe</v>
          </cell>
          <cell r="BO2019">
            <v>2</v>
          </cell>
          <cell r="BP2019" t="str">
            <v>X</v>
          </cell>
          <cell r="BR2019" t="str">
            <v>RedListCategoryLevel</v>
          </cell>
          <cell r="BT2019">
            <v>3</v>
          </cell>
          <cell r="BU2019" t="str">
            <v>X</v>
          </cell>
          <cell r="BW2019" t="str">
            <v>SpreadYearlyIncreaseObservations</v>
          </cell>
          <cell r="BX2019">
            <v>437</v>
          </cell>
          <cell r="BY2019">
            <v>1</v>
          </cell>
          <cell r="CB2019" t="str">
            <v>T35,T37-C-3,T42-C-1,T43-C-1,T43-C-1,T42,T39</v>
          </cell>
          <cell r="CC2019">
            <v>1</v>
          </cell>
          <cell r="CH2019">
            <v>1</v>
          </cell>
          <cell r="CM2019">
            <v>1</v>
          </cell>
          <cell r="CQ2019">
            <v>1</v>
          </cell>
          <cell r="CU2019">
            <v>1</v>
          </cell>
          <cell r="CX2019">
            <v>0</v>
          </cell>
          <cell r="CY2019">
            <v>1</v>
          </cell>
          <cell r="DB2019">
            <v>0</v>
          </cell>
          <cell r="DC2019" t="str">
            <v>&lt;p&gt;Kjertelsøtvier &lt;em&gt;Solanum decipiens&lt;/em&gt;&lt;em&gt; &lt;/em&gt;(tidligere &lt;i&gt;S. nigrum&lt;/i&gt; subsp. &lt;i&gt;schultesii&lt;/i&gt;) er en ettårig urt med frøreproduksjon. Fruktene er saftige bær som er tilpasset spredning med pattedyr og fugl. Den stammer fra Mellom- og Sør-Europa.&lt;/p&gt;</v>
          </cell>
          <cell r="DD2019" t="str">
            <v>&lt;p&gt;Kjertelsøtvier ble funnet som et tilfeldig ugras noen få ganger før 2000: Oslo: Storo, gartneriugras 1932: ST Skaun: Buvik, Pienes mølle 1934 og 1937: Ho Odda: Odda 1950: og Bu Hurum: Tofte, bark- og flisfyllinger ved Tofte cellulosefabrikk 1999. Det er ikke registrert noen reproduksjon i denne perioden. Fra 2000 har planten etablert seg. Den er funnet minst seks steder i Oslo, med til dels store bestander og årviss opptreden, minst sju steder i Vf Horten, Tønsberg, Stokke og Larvik, også her med populasjoner, og i Te Seljord som hageugras, trolig etablert.&lt;/p&gt;</v>
          </cell>
          <cell r="DE2019" t="str">
            <v>Kjertelsøtvier er trolig kommet inn på flere måter. De viktigste er nok forurensing av jord og plantemateriale, dvs. innførsel med gartnerivarer.</v>
          </cell>
          <cell r="DF2019" t="str">
            <v>Moderat invasjonspotensial, med usikkerhet til høgt. Forventet median levetid er begrenset (til moderat), men ekspansjonshastigheten moderat (til høg). Kjertesøtvier ser ut til å ha en rimelig rask ekspansjonshastighet siden den etablerte seg, og populasjonene har potensial for en nokså lang levetid til tross for at arten er ettårig.</v>
          </cell>
          <cell r="DG2019" t="str">
            <v>Det er ingen kjente negative økologiske effekter knyttet til arten.</v>
          </cell>
          <cell r="DH2019" t="str">
            <v>&lt;p&gt;Kjertelsøtvier medfører en låg økologisk risiko, med usikkerhet til potensielt høg risiko på grunn av invasjonspotensialet.&lt;/p&gt;</v>
          </cell>
          <cell r="DI2019">
            <v>0</v>
          </cell>
        </row>
        <row r="2020">
          <cell r="B2020" t="str">
            <v>Orobanche caryophyllacea</v>
          </cell>
          <cell r="C2020" t="str">
            <v>Sm.</v>
          </cell>
          <cell r="D2020" t="str">
            <v>mauresnylterot</v>
          </cell>
          <cell r="E2020">
            <v>134903</v>
          </cell>
          <cell r="F2020">
            <v>102447</v>
          </cell>
          <cell r="G2020" t="str">
            <v>ExpertGroups/Karplanter/N</v>
          </cell>
          <cell r="H2020" t="str">
            <v>Karplanter</v>
          </cell>
          <cell r="I2020" t="str">
            <v>Karplanter</v>
          </cell>
          <cell r="J2020" t="str">
            <v>NotApplicable</v>
          </cell>
          <cell r="M2020" t="str">
            <v>canNotEstablishWithin50years</v>
          </cell>
          <cell r="X2020">
            <v>1</v>
          </cell>
          <cell r="Y2020">
            <v>1</v>
          </cell>
          <cell r="Z2020">
            <v>1</v>
          </cell>
          <cell r="AA2020">
            <v>1933</v>
          </cell>
          <cell r="AB2020" t="str">
            <v>terrestrial</v>
          </cell>
          <cell r="AD2020" t="str">
            <v>origin</v>
          </cell>
          <cell r="AE2020" t="str">
            <v>yes</v>
          </cell>
          <cell r="AF2020" t="str">
            <v>unknown</v>
          </cell>
          <cell r="AG2020">
            <v>1933</v>
          </cell>
          <cell r="AH2020" t="str">
            <v>ST Skaun: Buvik, Pienes mølle</v>
          </cell>
          <cell r="AI2020">
            <v>10</v>
          </cell>
          <cell r="AJ2020" t="str">
            <v>V</v>
          </cell>
          <cell r="AW2020" t="str">
            <v>Ingen kjent effekt</v>
          </cell>
          <cell r="AX2020" t="str">
            <v>Ingen kjent effekt</v>
          </cell>
          <cell r="BC2020" t="str">
            <v>Ingen kjent effekt</v>
          </cell>
          <cell r="BD2020" t="str">
            <v>Ingen kjent effekt</v>
          </cell>
          <cell r="BK2020" t="str">
            <v>temperate_nemoral:Europe|subtropic_mediterranean:Europe,Asia</v>
          </cell>
          <cell r="BM2020" t="str">
            <v>temperate_nemoral:Europe,Asia|subtropic_mediterranean:Europe,Asia</v>
          </cell>
          <cell r="DI2020">
            <v>0</v>
          </cell>
        </row>
        <row r="2021">
          <cell r="B2021" t="str">
            <v>Viola ×wittrockiana</v>
          </cell>
          <cell r="C2021" t="str">
            <v>Gams ex Kappert</v>
          </cell>
          <cell r="D2021" t="str">
            <v>hagestemorsblom</v>
          </cell>
          <cell r="E2021">
            <v>138772</v>
          </cell>
          <cell r="F2021">
            <v>102813</v>
          </cell>
          <cell r="G2021" t="str">
            <v>ExpertGroups/Karplanter/N</v>
          </cell>
          <cell r="H2021" t="str">
            <v>Karplanter</v>
          </cell>
          <cell r="I2021" t="str">
            <v>Karplanter</v>
          </cell>
          <cell r="J2021" t="str">
            <v>AlienSpecie</v>
          </cell>
          <cell r="N2021">
            <v>3</v>
          </cell>
          <cell r="Q2021">
            <v>2</v>
          </cell>
          <cell r="T2021" t="str">
            <v>LO</v>
          </cell>
          <cell r="U2021">
            <v>2</v>
          </cell>
          <cell r="V2021" t="str">
            <v>3AB,2H</v>
          </cell>
          <cell r="X2021">
            <v>4</v>
          </cell>
          <cell r="Y2021">
            <v>3</v>
          </cell>
          <cell r="Z2021">
            <v>3</v>
          </cell>
          <cell r="AA2021">
            <v>1900</v>
          </cell>
          <cell r="AB2021" t="str">
            <v>terrestrial</v>
          </cell>
          <cell r="AD2021" t="str">
            <v>unknown</v>
          </cell>
          <cell r="AE2021" t="str">
            <v>yes</v>
          </cell>
          <cell r="AF2021" t="str">
            <v>unknown</v>
          </cell>
          <cell r="AI2021">
            <v>3</v>
          </cell>
          <cell r="AJ2021" t="str">
            <v>V</v>
          </cell>
          <cell r="AL2021">
            <v>2</v>
          </cell>
          <cell r="AM2021" t="str">
            <v>importDirect</v>
          </cell>
          <cell r="AN2021">
            <v>3</v>
          </cell>
          <cell r="AO2021" t="str">
            <v>spreadEscaped,spreadNaturalDispersal</v>
          </cell>
          <cell r="AP2021" t="str">
            <v>Øs,OsA,He,Op,Bu,Ve,Te,Va,Ro,Ho,Sf,Mr,St,No,Tr,Fi</v>
          </cell>
          <cell r="AQ2021">
            <v>200</v>
          </cell>
          <cell r="AR2021">
            <v>5</v>
          </cell>
          <cell r="AS2021">
            <v>1000</v>
          </cell>
          <cell r="AT2021">
            <v>310000</v>
          </cell>
          <cell r="AU2021">
            <v>3000</v>
          </cell>
          <cell r="AV2021">
            <v>100</v>
          </cell>
          <cell r="BE2021" t="str">
            <v>no</v>
          </cell>
          <cell r="BF2021" t="str">
            <v>no</v>
          </cell>
          <cell r="BK2021" t="str">
            <v>unknown:Europe</v>
          </cell>
          <cell r="BM2021" t="str">
            <v>temperate_boreal:Europe|temperate_nemoral:Europe,Asia,NorthAndCentralAmerica|subtropic_mediterranean:Europe,Asia,Africa,Oceania,NorthAndCentralAmerica</v>
          </cell>
          <cell r="BO2021">
            <v>3</v>
          </cell>
          <cell r="BQ2021" t="str">
            <v>X</v>
          </cell>
          <cell r="BR2021" t="str">
            <v>RedListCategoryLevel</v>
          </cell>
          <cell r="BT2021">
            <v>3</v>
          </cell>
          <cell r="BW2021" t="str">
            <v>SpreadYearlyIncreaseCalculatedExpansionSpeed</v>
          </cell>
          <cell r="BX2021">
            <v>179.25</v>
          </cell>
          <cell r="BY2021">
            <v>1</v>
          </cell>
          <cell r="CB2021" t="str">
            <v>T24,T35,T37,T39,T40</v>
          </cell>
          <cell r="CC2021">
            <v>1</v>
          </cell>
          <cell r="CH2021">
            <v>1</v>
          </cell>
          <cell r="CM2021">
            <v>1</v>
          </cell>
          <cell r="CQ2021">
            <v>1</v>
          </cell>
          <cell r="CU2021">
            <v>2</v>
          </cell>
          <cell r="CX2021">
            <v>1</v>
          </cell>
          <cell r="CY2021">
            <v>1</v>
          </cell>
          <cell r="DB2021">
            <v>0</v>
          </cell>
          <cell r="DC2021" t="str">
            <v>Hagestemorsblom &lt;em&gt;Viola&lt;/em&gt; &amp;#215:&lt;em&gt;wittrockiana,&lt;/em&gt; en hybridart med komplisert foreldre-bakgrunn, er en kortlevd flerårig urt. Den overvintrer og setter frø i Norge, men er knapt observert med bestand over flere år på noe sted i norsk natur.</v>
          </cell>
          <cell r="DD2021" t="str">
            <v>&lt;p&gt;Hagestemorsblom hadde kun noen få og spredte funn de første 90 årene fra 1900 til 1990. De siste 25 årene har funnene derimot økt på nokså mye, og den finnes nå nord til Finnmark. De fleste funnene representerer enkeltforekomster som ikke ser ut til å være populasjoner. Det er mulig at hagestemorsblom i større grad er tatt i bruk som hageplante den senere tiden, og at økningen i forekomster gjenspeiler dette. Det er også mulig at denne arten ved et noe gunstigere klima kan greie å etablere seg i større grad enn den har gjort så langt.&lt;/p&gt;</v>
          </cell>
          <cell r="DE2021" t="str">
            <v>Hybriden er innført som hageplante. Den har frøreproduksjon, og frøene spres nokså passivt, over svært korte avstander.</v>
          </cell>
          <cell r="DF2021" t="str">
            <v>Hagestemorsblom har et moderat invasjonspotensial på grunn av en moderat (til begrenset) median levetid og en moderat ekspansjonshastighet. Hver enkelt forekomst har ikke lang forventet levetid, men arten som sådan forekommer i store mengder og spres ut i norsk natur i stort antall hvert år.</v>
          </cell>
          <cell r="DG2021" t="str">
            <v>Hagestemorsblom vurderes å ha en liten økologisk effekt. Den har ikke, og forventes heller ikke å få, noen effekt på naturtyper. Dens økologiske effekt er knyttet til hybridisering med stemorsblom &lt;i&gt;Viola tricolor&lt;/i&gt;. Slike hybrider er dokumentert i herbariene fra 31 separate forekomster (forekomstareal 124 km2) i 19 kommuner i 10 fylker (Øf, O/Ak, He, Op, Bu, Vf, Ro, Ho, No, Tr) gjennom perioden 1923-2016. Hybrider oppstår meget lett, setter godt med frø, og overvintrer og formerer seg bedre enn hagestemorsblom. I virkelighetens verden dannes hybrider overalt og alltid hvor og når hagestemorsblom dyrkes nær forekomster av stemorsblom, og det skjer svært ofte og over hele landet. Det er observert (R. Elven pers. obs.) at der hagestemorsblom er blitt spredt ut på steder med stemorsblom, erstattes hagestemorsblom av hybrider etter 1-3 år. Hybridene er ofte mer fertile, mer hardføre og tydelig mer langlevde enn hagestemorsblom. De blir derfor stående igjen etter at hagestemorsblom er dødd bort, og de kan fortsette å overføre gener til stedegen stemorsblom (introgresjon). Effekten vurderes likevel som liten fordi den absolutte hoveddel av norsk populasjon av stemorsblom ikke påvirkes (eller kan komme til å påvirkes) av hybridiseringen. Hybridene sprer seg knapt ut fra der de oppstår.</v>
          </cell>
          <cell r="DH2021" t="str">
            <v>&lt;p&gt; Hagestemorsblom vurderes å medføre låg økologisk risiko på grunn av kombinasjonen mellom et moderat invasjonspotensial og en liten økologisk effekt knyttet til hybridisering med stedegen stemorsblom &lt;i&gt;Viola tricolor&lt;/i&gt;. Hagestemorsblom er en av de aller mest populære og utbredte hageplanter i Norge, særlig dyrket som sommerblomst, men med potensial for å overvintre. Den dukker bare opp på skrotemark i vid betydning. Hagestemorsblom ble i 2012 vurdert til høy risiko. Endringen i vurdering skyldes muligheten vi har for å angi introgresjon i lokal skala.&lt;/p&gt;</v>
          </cell>
          <cell r="DI2021">
            <v>2</v>
          </cell>
        </row>
        <row r="2022">
          <cell r="B2022" t="str">
            <v>Solidago canadensis</v>
          </cell>
          <cell r="C2022" t="str">
            <v>L.</v>
          </cell>
          <cell r="D2022" t="str">
            <v>kanadagullris</v>
          </cell>
          <cell r="E2022">
            <v>60776</v>
          </cell>
          <cell r="F2022">
            <v>100816</v>
          </cell>
          <cell r="G2022" t="str">
            <v>ExpertGroups/Karplanter/N</v>
          </cell>
          <cell r="H2022" t="str">
            <v>Karplanter</v>
          </cell>
          <cell r="I2022" t="str">
            <v>Karplanter</v>
          </cell>
          <cell r="J2022" t="str">
            <v>AlienSpecie</v>
          </cell>
          <cell r="N2022">
            <v>4</v>
          </cell>
          <cell r="Q2022">
            <v>4</v>
          </cell>
          <cell r="T2022" t="str">
            <v>SE</v>
          </cell>
          <cell r="U2022">
            <v>5</v>
          </cell>
          <cell r="V2022" t="str">
            <v>4AB,4D</v>
          </cell>
          <cell r="X2022">
            <v>5</v>
          </cell>
          <cell r="Y2022">
            <v>4</v>
          </cell>
          <cell r="Z2022">
            <v>3</v>
          </cell>
          <cell r="AA2022">
            <v>1762</v>
          </cell>
          <cell r="AB2022" t="str">
            <v>terrestrial</v>
          </cell>
          <cell r="AD2022" t="str">
            <v>unknown</v>
          </cell>
          <cell r="AE2022" t="str">
            <v>yes</v>
          </cell>
          <cell r="AF2022" t="str">
            <v>unknown</v>
          </cell>
          <cell r="AG2022">
            <v>1883</v>
          </cell>
          <cell r="AH2022" t="str">
            <v>Ak Ås: Ås</v>
          </cell>
          <cell r="AI2022">
            <v>5</v>
          </cell>
          <cell r="AJ2022" t="str">
            <v>V</v>
          </cell>
          <cell r="AL2022">
            <v>2</v>
          </cell>
          <cell r="AM2022" t="str">
            <v>importDirect</v>
          </cell>
          <cell r="AN2022">
            <v>6</v>
          </cell>
          <cell r="AO2022" t="str">
            <v>introductionEscaped,spreadNaturalDispersal,spreadTransportpollution,spreadStowaway</v>
          </cell>
          <cell r="AP2022" t="str">
            <v>Øs,OsA,He,Op,Bu,Ve,Te,Aa,Va,Ro,Ho,Mr,St,Nt,No</v>
          </cell>
          <cell r="AQ2022">
            <v>5000</v>
          </cell>
          <cell r="AR2022">
            <v>3</v>
          </cell>
          <cell r="AS2022">
            <v>15000</v>
          </cell>
          <cell r="AT2022">
            <v>225000</v>
          </cell>
          <cell r="AU2022">
            <v>24000</v>
          </cell>
          <cell r="AV2022">
            <v>80</v>
          </cell>
          <cell r="AW2022" t="str">
            <v>Ingen kjent effekt</v>
          </cell>
          <cell r="AX2022" t="str">
            <v>Ingen kjent effekt</v>
          </cell>
          <cell r="BC2022" t="str">
            <v>Ingen kjent effekt</v>
          </cell>
          <cell r="BD2022" t="str">
            <v>Ingen kjent effekt</v>
          </cell>
          <cell r="BE2022" t="str">
            <v>no</v>
          </cell>
          <cell r="BF2022" t="str">
            <v>no</v>
          </cell>
          <cell r="BK2022" t="str">
            <v>temperate_boreal:NorthAndCentralAmerica|temperate_nemoral:NorthAndCentralAmerica|subtropic_unspecified:NorthAndCentralAmerica</v>
          </cell>
          <cell r="BM2022" t="str">
            <v>temperate_boreal:Europe,NorthAndCentralAmerica|temperate_nemoral:Europe,Asia,Oceania,NorthAndCentralAmerica|subtropic_unspecified:Asia,Oceania,NorthAndCentralAmerica|subtropic_mediterranean:Europe</v>
          </cell>
          <cell r="BO2022">
            <v>4</v>
          </cell>
          <cell r="BR2022" t="str">
            <v>RedListCategoryLevel</v>
          </cell>
          <cell r="BT2022">
            <v>4</v>
          </cell>
          <cell r="BV2022" t="str">
            <v>X</v>
          </cell>
          <cell r="BW2022" t="str">
            <v>SpreadYearlyIncreaseObservations</v>
          </cell>
          <cell r="BX2022">
            <v>567</v>
          </cell>
          <cell r="BY2022">
            <v>1</v>
          </cell>
          <cell r="CB2022" t="str">
            <v>T4,T32,T35,T37,T39,T40</v>
          </cell>
          <cell r="CC2022">
            <v>4</v>
          </cell>
          <cell r="CG2022" t="str">
            <v>T32</v>
          </cell>
          <cell r="CH2022">
            <v>3</v>
          </cell>
          <cell r="CL2022" t="str">
            <v>T32,T32</v>
          </cell>
          <cell r="CM2022">
            <v>2</v>
          </cell>
          <cell r="CP2022" t="str">
            <v>Slåtteeng,Åpen grunnlendt kalkmark i boreonemoral sone</v>
          </cell>
          <cell r="CQ2022">
            <v>1</v>
          </cell>
          <cell r="CT2022" t="str">
            <v>T32,T35,T39,T40</v>
          </cell>
          <cell r="CU2022">
            <v>2</v>
          </cell>
          <cell r="CX2022">
            <v>1</v>
          </cell>
          <cell r="CY2022">
            <v>1</v>
          </cell>
          <cell r="DB2022">
            <v>0</v>
          </cell>
          <cell r="DC2022" t="str">
            <v>Kanadagullris &lt;em&gt;Solidago canadensis&lt;/em&gt; er en 1,5 m høy flerårig urt (staude) som formerer seg med frø og som har sterk klonal vekst med krypende jordstengler. Fruktene har sveveapparat og er vindspredte. Arten kommer fra Nord-Amerika og ble tatt med til England i 1648 (Sunding 1989). Fra 1700-tallet er den blitt mye dyrket som prydplante i Europa, også i Norge. Arten er oftest registrert enten på ulike typer skrotemark (avfallsplasser, tomter og næringsarealer, tømmerlager, fortau- og gatekanter, vei- og jernbaneskråninger, åkerkanter, overgang innmark/skog osv.), eller i eng- og gressmark, fukteng o.l. I ett tilfelle er den belagt fra kalkrikt berg, men det er kjent mange slike forekomster (uten at de er belagt). Hvis den inngår i skog, er denne lysåpen.</v>
          </cell>
          <cell r="DD2022" t="str">
            <v>&lt;p&gt;Det finnes flere gamle belegg av kanadagullris &lt;em&gt;Solidago canadensis&lt;/em&gt;: 1762 No Flakstad (trolig Flakstad prestegård, Gunnerus-herbariet, TRH) og 1820-årene Bu Lier: Svangstrand, det første fra en hage, det andre vet vi ikke noe om (man har antatt dette som første funn i norsk natur). Det eldste daterte belegget som muligens er av forvillet plante, er fra 1883 Ak Ås, og fra samme sted rapporteres opplagt forvilling i 1893. Selv om det til enhver tid er et mørketall, ser spredning ut til å ha økt fra 1940-årene. Hovedutbredelsen er i lavland/kystområder fra Østfold til Agder. Arten synes være særlig dårlig belagt fra søndre deler av Hedmark og Oppland (Eli Fremstad pers. medd.). Den er funnet til søndre Nordland, men er sjelden i Midt-Norge og på Vestlandet. Formodentlig inngår kanadagullris i Hageselskapets Sortsliste (2005) under betegnelsen "hagegullris", med herdighet 7. Den kan forventes å bli vanligere innenfor det kjente utbredelsesområde og vil kunne utvide dette noe, men på store deler av Østlandet fyller den omtrent sitt potensielle utbredelsesområde både geografisk og økologisk. Det er en tidobling av funn de siste 20 årene. Den er nå en av de mest framtredende av alle fremmede plantearter langs veier og i overlatt kulturmark.&lt;/p&gt;</v>
          </cell>
          <cell r="DE2022" t="str">
            <v>Arten er innført som hageplante og spredt ut fra hager med frø, noen ganger kanskje med hageutkast: stengeldeler og blad kan også sette røtter (Ingebrigtsen 2016). Kanadagullris har trolig også fulgt med ballastjord, kornimport (forekomster ved møller) og annen handel. Stor egenspredning i norsk natur med vindbårne frø, særlig tydelig langs veier og jernbaner med hurtig trafikk.</v>
          </cell>
          <cell r="DF2022" t="str">
            <v>Kanadagullris har et stort invasjonspotensiale: den skårer maksimum på median levetid og har høg (med usikkerhet til moderat) ekspansjonshastighet. Arten invaderer alle åpne naturtyper med frisk til moderat tørr jord. Dette inkluderer også kultureng og semi-naturlig eng, både på sur og basisk grunn. Særlig effektivt invaderer arten overlatt kulturmark og veikanter. Den invaderer også skog, men er lyselskende og blir ikke på langt nær så ekspansiv der.</v>
          </cell>
          <cell r="DG2022" t="str">
            <v>Arten vurderes å ha stor negativ økologisk effekt. Arten fortrenger alle andre planter der den trår til, og den forhindrer også etablering av busker og trær. Fortrengningen skjer også i sårbare og sjeldne naturtyper, spesielt semi-naturlig eng på basisk berggrunn med mange truete arter.&lt;br/&gt;Kanadagullris kan trolig sette noe fertilt avkom ved hybridisering med den stedegne arten gullris &lt;i&gt;Solidago virgaurea&lt;/i&gt; (Nilsson 1976), og hybridene synes sette noe frukt, dvs. at det er risiko for introgresjon. Dette utgjør en liten økologisk effekt, fordi dette kun påvirker en liten del av norsk populasjon av gullris (såkalt "lokal skala").</v>
          </cell>
          <cell r="DH2022" t="str">
            <v>&lt;p&gt; &lt;/p&gt; &lt;p&gt;Kanadagullris vurderes til svært høy økologisk risiko, en kombinasjon mellom et stort invasjonspotensiale og store negative økologiske effekter. Arten forekommer i meget store mengder, spesielt på Østlandet. Danner omfattende bestander og inntar ulike åpne naturtyper, som brakklagt eng og annen gressmark med mange truete arter, og utkonkurrere der hjemlige arter.&lt;/p&gt;&lt;p&gt;Risikovurderingen gjelder arten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kultivaren _x0018_ Strahlenkrone_x0019_ . Navnet behandles som et synonym for _x0019_ Crown of Rays_x0019_  i Royal Horticultural Society (se http://apps.rhs.org.uk/horticulturaldatabase/HortGenera.asp) som ikke knytter kultivaren til noen bestemt art. Kultivaren har trolig bakgrunn i en eller flere av de tallrike nordamerikanske artene av gullris-slekta. Vi velger å omtale den under kanadagullris for enkelhets skyld. Et nettsted (https://www.baumschule-horstmann.de/shop/exec/product/697/15189/Goldrute-Strahlenkrone.html) angir denne kultivaren som mindre aggressiv enn kanadagullris, og erfaringene fra NMBU tyder på at den ikke sprer seg noe særlig (Eva Vike, pers. obs.). Samme nettsted angir imidlertid at den setter frø og at den sprer seg med utløpere. Vi har ikke nok konkret informasjon til å gjøre en ytterligere vurdering av denne. Erfaringer fra NMBU tilsier at kultivaren _x0018_ Goldkind_x0019_  (som trolig hører til kanadagullris) sprer seg effektivt med frø på produksjonsarealer. _x0018_ Goldkind_x0019_  markedsføres også med to varemerkenavn, GOLDEN BABY og BABY GOLD (Hoffmann 2010) som i praksis ofte skrives som kultivarnavn. Vi har ikke undersøkt i hvilken grad denne og andre kultivarer av &lt;i&gt;Solidago &lt;/i&gt;har dokumenterte egenskaper som vil kunne påvirke invasjonspotensialet og/eller økologisk effekt slik at man kunne forvente en annen risiko enn den som gis i den generelle vurderingen av arten.&lt;/p&gt; &lt;p&gt; &lt;/p&gt;</v>
          </cell>
          <cell r="DI2022">
            <v>4</v>
          </cell>
        </row>
        <row r="2023">
          <cell r="B2023" t="str">
            <v>Fragaria ×ananassa</v>
          </cell>
          <cell r="C2023" t="str">
            <v>(Weston) Duchesne ex Rozier</v>
          </cell>
          <cell r="D2023" t="str">
            <v>hagejordbær</v>
          </cell>
          <cell r="E2023">
            <v>133285</v>
          </cell>
          <cell r="F2023">
            <v>103313</v>
          </cell>
          <cell r="G2023" t="str">
            <v>ExpertGroups/Karplanter/N</v>
          </cell>
          <cell r="H2023" t="str">
            <v>Karplanter</v>
          </cell>
          <cell r="I2023" t="str">
            <v>Karplanter</v>
          </cell>
          <cell r="J2023" t="str">
            <v>AlienSpecie</v>
          </cell>
          <cell r="N2023">
            <v>3</v>
          </cell>
          <cell r="Q2023">
            <v>1</v>
          </cell>
          <cell r="T2023" t="str">
            <v>LO</v>
          </cell>
          <cell r="U2023">
            <v>2</v>
          </cell>
          <cell r="V2023" t="str">
            <v>3A,1</v>
          </cell>
          <cell r="X2023">
            <v>1</v>
          </cell>
          <cell r="Y2023">
            <v>1</v>
          </cell>
          <cell r="Z2023">
            <v>1</v>
          </cell>
          <cell r="AA2023">
            <v>1867</v>
          </cell>
          <cell r="AB2023" t="str">
            <v>terrestrial</v>
          </cell>
          <cell r="AD2023" t="str">
            <v>unknown</v>
          </cell>
          <cell r="AE2023" t="str">
            <v>yes</v>
          </cell>
          <cell r="AF2023" t="str">
            <v>unknown</v>
          </cell>
          <cell r="AG2023">
            <v>1878</v>
          </cell>
          <cell r="AH2023" t="str">
            <v>Ho Askøy: Ask</v>
          </cell>
          <cell r="AI2023">
            <v>5</v>
          </cell>
          <cell r="AJ2023" t="str">
            <v>V</v>
          </cell>
          <cell r="AK2023" t="str">
            <v>V</v>
          </cell>
          <cell r="AL2023">
            <v>2</v>
          </cell>
          <cell r="AM2023" t="str">
            <v>importDirect</v>
          </cell>
          <cell r="AN2023">
            <v>3</v>
          </cell>
          <cell r="AO2023" t="str">
            <v>introductionEscaped</v>
          </cell>
          <cell r="AP2023" t="str">
            <v>Øs,OsA,He,Op,Bu,Ve,Te,Va,Ro,Ho,No,Tr</v>
          </cell>
          <cell r="AQ2023">
            <v>160</v>
          </cell>
          <cell r="AR2023">
            <v>5</v>
          </cell>
          <cell r="AS2023">
            <v>800</v>
          </cell>
          <cell r="AT2023">
            <v>250000</v>
          </cell>
          <cell r="AU2023">
            <v>1000</v>
          </cell>
          <cell r="AV2023">
            <v>90</v>
          </cell>
          <cell r="AW2023" t="str">
            <v>Ingen kjent effekt</v>
          </cell>
          <cell r="AX2023" t="str">
            <v>Den kommersielt viktigste av dyrkete jordbærarter og -hybrider.</v>
          </cell>
          <cell r="BC2023" t="str">
            <v>Ingen kjent effekt</v>
          </cell>
          <cell r="BD2023" t="str">
            <v>Ingen kjent effekt</v>
          </cell>
          <cell r="BE2023" t="str">
            <v>no</v>
          </cell>
          <cell r="BF2023" t="str">
            <v>no</v>
          </cell>
          <cell r="BK2023" t="str">
            <v>unknown:NorthAndCentralAmerica,SouthAmerica</v>
          </cell>
          <cell r="BM2023" t="str">
            <v>temperate_boreal:Europe|temperate_nemoral:Europe,Asia,Oceania,NorthAndCentralAmerica|subtropic_mediterranean:Europe,Asia,Africa,Oceania,NorthAndCentralAmerica,SouthAmerica|subtropic_highlands:SouthAmerica</v>
          </cell>
          <cell r="BO2023">
            <v>3</v>
          </cell>
          <cell r="BR2023" t="str">
            <v>RedListCategoryLevel</v>
          </cell>
          <cell r="BT2023">
            <v>2</v>
          </cell>
          <cell r="BW2023" t="str">
            <v>SpreadYearlyIncreaseObservations</v>
          </cell>
          <cell r="BX2023">
            <v>130</v>
          </cell>
          <cell r="BY2023">
            <v>1</v>
          </cell>
          <cell r="CB2023" t="str">
            <v>T35,T37,T40,T4</v>
          </cell>
          <cell r="CC2023">
            <v>1</v>
          </cell>
          <cell r="CH2023">
            <v>1</v>
          </cell>
          <cell r="CM2023">
            <v>1</v>
          </cell>
          <cell r="CQ2023">
            <v>1</v>
          </cell>
          <cell r="CU2023">
            <v>1</v>
          </cell>
          <cell r="CX2023">
            <v>0</v>
          </cell>
          <cell r="CY2023">
            <v>1</v>
          </cell>
          <cell r="DB2023">
            <v>0</v>
          </cell>
          <cell r="DC2023" t="str">
            <v>Hagejordbær &lt;em&gt;Fragaria &lt;/em&gt;x&lt;em&gt;ananassa&lt;/em&gt; er en hagehybrid-art oppstått fra to amerikanske arter: virginiajordbær &lt;i&gt;Fragaria virginiana&lt;/i&gt; fra Nord-Amerika og chilejordbær &lt;i&gt;F. chilo&amp;#235:nsis&lt;/i&gt; fra Nord- og Sør-Amerika. Den har tokjønnete blomster og regelmessig frøformering, og den har dessuten meget effektiv vegetativ formering med utløpere som rotslår og setter nye planter. Hagehybriden oppsto i Frankrike på 1700-tallet og har vært dyrket i Danmark (Hartvig 2015) og trolig også i Norge siden svært tidlig på 1800-tallet. Arten dyrkes i stort omfang (i praksis eneste jordbær som dyrkes kommersielt i Norge i dag) og dukker ofte opp nær åkrer, på fyllinger og ellers. Den synes imidlertid å bare holde seg noen få år utafor kulturer og etablerer neppe populasjoner.</v>
          </cell>
          <cell r="DD2023" t="str">
            <v>&lt;p&gt;Hagejordbær har hatt forvillete forekomster over det meste av landet fra siste halvdel av 1800-tallet, men de fleste er av kortvarig art, og det er derfor ikke godt å si hvor mye det er av arten i dag.&lt;/p&gt;</v>
          </cell>
          <cell r="DE2023" t="str">
            <v>Hagejordbær sprer seg fra dyrkning, trolig ofte vegetativt og gjennom utkast. Den synes bare å greie seg noen få år utenfor kultur og ser ikke ut til å etablere bestander.</v>
          </cell>
          <cell r="DF2023" t="str">
            <v>Invasjonspotensialet er moderat, en kombinasjon av moderat lang median levetid og begrenset ekspansjonshastighet. selv om den enkelte forekomst ofte har en kort varighet, har det den senere tiden blitt funnet tallrike slike forekomster.</v>
          </cell>
          <cell r="DG2023" t="str">
            <v>Det er ingen kjente negative økologiske effekter knyttet til arten.</v>
          </cell>
          <cell r="DH2023" t="str">
            <v>&lt;p&gt;Hagejordbær vurderes til lav økologisk risiko, og utelukkende på grunn av invasjonspotensialet.&lt;/p&gt;</v>
          </cell>
          <cell r="DI2023">
            <v>1</v>
          </cell>
        </row>
        <row r="2024">
          <cell r="B2024" t="str">
            <v>Hirschfeldia incana</v>
          </cell>
          <cell r="C2024" t="str">
            <v>Lagr.-Foss.</v>
          </cell>
          <cell r="D2024" t="str">
            <v>narresennep</v>
          </cell>
          <cell r="E2024">
            <v>133721</v>
          </cell>
          <cell r="F2024">
            <v>143659</v>
          </cell>
          <cell r="G2024" t="str">
            <v>ExpertGroups/Karplanter/N</v>
          </cell>
          <cell r="H2024" t="str">
            <v>Karplanter</v>
          </cell>
          <cell r="I2024" t="str">
            <v>Karplanter</v>
          </cell>
          <cell r="J2024" t="str">
            <v>AlienSpecie</v>
          </cell>
          <cell r="N2024">
            <v>1</v>
          </cell>
          <cell r="Q2024">
            <v>1</v>
          </cell>
          <cell r="T2024" t="str">
            <v>NK</v>
          </cell>
          <cell r="U2024">
            <v>1</v>
          </cell>
          <cell r="V2024" t="str">
            <v>1,1</v>
          </cell>
          <cell r="X2024">
            <v>1</v>
          </cell>
          <cell r="Y2024">
            <v>1</v>
          </cell>
          <cell r="Z2024">
            <v>1</v>
          </cell>
          <cell r="AA2024">
            <v>1924</v>
          </cell>
          <cell r="AB2024" t="str">
            <v>terrestrial</v>
          </cell>
          <cell r="AD2024" t="str">
            <v>origin</v>
          </cell>
          <cell r="AE2024" t="str">
            <v>yes</v>
          </cell>
          <cell r="AF2024" t="str">
            <v>unknown</v>
          </cell>
          <cell r="AG2024">
            <v>1924</v>
          </cell>
          <cell r="AH2024" t="str">
            <v>ST Skaun Pienes mølle (1924-1972)</v>
          </cell>
          <cell r="AI2024">
            <v>1</v>
          </cell>
          <cell r="AJ2024" t="str">
            <v>V</v>
          </cell>
          <cell r="AN2024">
            <v>2</v>
          </cell>
          <cell r="AO2024" t="str">
            <v>introductionTransportpollution</v>
          </cell>
          <cell r="AP2024" t="str">
            <v>Øs,Bu,Ro,St</v>
          </cell>
          <cell r="AQ2024">
            <v>16</v>
          </cell>
          <cell r="AR2024">
            <v>3</v>
          </cell>
          <cell r="AS2024">
            <v>48</v>
          </cell>
          <cell r="AT2024">
            <v>63000</v>
          </cell>
          <cell r="AU2024">
            <v>24</v>
          </cell>
          <cell r="AV2024">
            <v>100</v>
          </cell>
          <cell r="AW2024" t="str">
            <v>Ingen kjent effekt</v>
          </cell>
          <cell r="AX2024" t="str">
            <v>Ingen kjent effekt</v>
          </cell>
          <cell r="BC2024" t="str">
            <v>Ingen kjent effekt</v>
          </cell>
          <cell r="BD2024" t="str">
            <v>Ingen kjent effekt</v>
          </cell>
          <cell r="BE2024" t="str">
            <v>no</v>
          </cell>
          <cell r="BF2024" t="str">
            <v>no</v>
          </cell>
          <cell r="BG2024" t="str">
            <v>V</v>
          </cell>
          <cell r="BK2024" t="str">
            <v>subtropic_mediterranean:Europe,Asia,Africa</v>
          </cell>
          <cell r="BM2024" t="str">
            <v>temperate_nemoral:Europe,Oceania,SouthAmerica|temperate_dry:Europe,Asia|subtropic_mediterranean:Europe,Asia,Africa,Oceania,NorthAndCentralAmerica,SouthAmerica</v>
          </cell>
          <cell r="BO2024">
            <v>1</v>
          </cell>
          <cell r="BR2024" t="str">
            <v>RedListCategoryLevel</v>
          </cell>
          <cell r="BT2024">
            <v>1</v>
          </cell>
          <cell r="BW2024" t="str">
            <v>SpreadYearlyIncreaseCalculatedExpansionSpeed</v>
          </cell>
          <cell r="BX2024">
            <v>0</v>
          </cell>
          <cell r="BY2024">
            <v>1</v>
          </cell>
          <cell r="CB2024" t="str">
            <v>T35,T37,T39,T40</v>
          </cell>
          <cell r="CC2024">
            <v>1</v>
          </cell>
          <cell r="CH2024">
            <v>1</v>
          </cell>
          <cell r="CM2024">
            <v>1</v>
          </cell>
          <cell r="CQ2024">
            <v>1</v>
          </cell>
          <cell r="CU2024">
            <v>1</v>
          </cell>
          <cell r="CX2024">
            <v>0</v>
          </cell>
          <cell r="CY2024">
            <v>1</v>
          </cell>
          <cell r="DB2024">
            <v>0</v>
          </cell>
          <cell r="DC2024" t="str">
            <v>Narresennep&lt;em&gt; Hirschfeldia incana &lt;/em&gt;(tidligere &lt;em&gt;Brassica adpressa&lt;/em&gt;) er en ettårig middelhavsart som i Norge nesten utelukkende er kommet inn med korn ved møller og havnesiloer. Den har opplagt hatt frøreproduksjon i Norge, spesielt i perioden 1961-1980, men er lite stabil. Den har potensial for permanent etablering i Norge ved eventuell temperaturøkning, men er for tiden i tilbakegang. Den forekommer bare på sterkt forstyrret skrotemark.</v>
          </cell>
          <cell r="DD2024" t="str">
            <v>&lt;p&gt;Narresennep er nesten bare kommet inn ved møller (unntaket er innførsel med tømmer til Bu Hurum fra 1999). Tidligste funn er i ST Skaun: ved Pienes mølle, der den er funnet i tre perioder: 1924-1937, 1954, og 1971-1972. Resten av funnene er fra etter 1955 og stort sett etter 1960, og funnstedene omfatter praktisk talt alle større møller og siloer for importert korn i landet: Øf Moss: Moss aktiemøller fra 1966, Kambo mølle fra 1967: Oslo: kornsiloen på Vippetangen fra 1966, Bjølsen valsemølle fra 1967: Vf Larvik: Felleskjøpets silo i Kanalgata fra 1966, Treschow-Fritzøes møller fra 1966: Te Skien: Skiens aktiemølle i Ibsensgate fra 1966, siloen på Bøleveien fra 1988: VA Kristiansand: Silokaia på Odderøya fra 1959: Ro Stavanger: Nordkronen mølle og flere andre anlegg fra 1965, Strand: Tou mølle fra 1966: Ho Bergen: Hegrenes mølle fra 1965, Vaksdal: Vaksdal mølle fra 1962, og, som sagt, ST Skaun: Pienes mølle i 1971-1972. Det kronologiske mønsteret tyder på en endring i hovedeksportører av korn til Norge rundt 1960. Arten har hatt flerårige opptredener de siste 16 årene i Øf Moss (nær Kambo mølle), Bu Hurum (tømmerlager på Tofte), Ro Stavanger (nær fiskeutsalget, trolig spredt fra Nordkronen mølle), og ST Trondheim (Midtbyen, uviss bakgrunn).&lt;/p&gt;</v>
          </cell>
          <cell r="DE2024" t="str">
            <v>Arten er introdusert som forurensning i korn, og kanskje &amp;#233:n gang med tømmer. Den har knapt noen sporbar viderespredning.</v>
          </cell>
          <cell r="DF2024" t="str">
            <v>Invasjonspotensialet er lite, med minste skår på median levetid og ingen ekspansjon (negativ bestandsutvikling).</v>
          </cell>
          <cell r="DG2024" t="str">
            <v>Ingen kjent negativ økologisk effekt er knyttet til arten.</v>
          </cell>
          <cell r="DH2024" t="str">
            <v>&lt;p&gt;Narresennep vurderes til ingen kjent økologisk risiko.&lt;/p&gt;</v>
          </cell>
          <cell r="DI2024">
            <v>0</v>
          </cell>
        </row>
        <row r="2025">
          <cell r="B2025" t="str">
            <v>Jacobaea erucifolia</v>
          </cell>
          <cell r="C2025" t="str">
            <v>(L.) P.Gaertn., B.Mey. &amp; Scherb.</v>
          </cell>
          <cell r="D2025" t="str">
            <v>smalsvineblom</v>
          </cell>
          <cell r="E2025">
            <v>105632</v>
          </cell>
          <cell r="F2025">
            <v>145703</v>
          </cell>
          <cell r="G2025" t="str">
            <v>ExpertGroups/Karplanter/N</v>
          </cell>
          <cell r="H2025" t="str">
            <v>Karplanter</v>
          </cell>
          <cell r="I2025" t="str">
            <v>Karplanter</v>
          </cell>
          <cell r="J2025" t="str">
            <v>AlienSpecie</v>
          </cell>
          <cell r="N2025">
            <v>1</v>
          </cell>
          <cell r="Q2025">
            <v>1</v>
          </cell>
          <cell r="T2025" t="str">
            <v>NK</v>
          </cell>
          <cell r="U2025">
            <v>1</v>
          </cell>
          <cell r="V2025" t="str">
            <v>1,1</v>
          </cell>
          <cell r="X2025">
            <v>1</v>
          </cell>
          <cell r="Y2025">
            <v>1</v>
          </cell>
          <cell r="Z2025">
            <v>1</v>
          </cell>
          <cell r="AA2025">
            <v>1882</v>
          </cell>
          <cell r="AB2025" t="str">
            <v>terrestrial</v>
          </cell>
          <cell r="AD2025" t="str">
            <v>origin</v>
          </cell>
          <cell r="AE2025" t="str">
            <v>yes</v>
          </cell>
          <cell r="AF2025" t="str">
            <v>unknown</v>
          </cell>
          <cell r="AG2025">
            <v>1882</v>
          </cell>
          <cell r="AH2025" t="str">
            <v>Oslo: "Kristiania by", trolig ballastbrygga på Grønlia</v>
          </cell>
          <cell r="AI2025">
            <v>5</v>
          </cell>
          <cell r="AJ2025" t="str">
            <v>V</v>
          </cell>
          <cell r="AN2025">
            <v>2</v>
          </cell>
          <cell r="AO2025" t="str">
            <v>introductionStowaway,spreadNaturalDispersal</v>
          </cell>
          <cell r="AP2025" t="str">
            <v>Øs</v>
          </cell>
          <cell r="AQ2025">
            <v>4</v>
          </cell>
          <cell r="AR2025">
            <v>2</v>
          </cell>
          <cell r="AS2025">
            <v>8</v>
          </cell>
          <cell r="AT2025">
            <v>1</v>
          </cell>
          <cell r="AU2025">
            <v>4</v>
          </cell>
          <cell r="AV2025">
            <v>100</v>
          </cell>
          <cell r="AW2025" t="str">
            <v>Ingen kjent effekt</v>
          </cell>
          <cell r="AX2025" t="str">
            <v>Ingen kjent effekt</v>
          </cell>
          <cell r="BC2025" t="str">
            <v>Ingen kjent effekt</v>
          </cell>
          <cell r="BD2025" t="str">
            <v>Ingen kjent effekt</v>
          </cell>
          <cell r="BE2025" t="str">
            <v>no</v>
          </cell>
          <cell r="BF2025" t="str">
            <v>no</v>
          </cell>
          <cell r="BG2025" t="str">
            <v>V</v>
          </cell>
          <cell r="BK2025" t="str">
            <v>temperate_nemoral:Europe,Asia|temperate_dry:Asia|subtropic_mediterranean:Europe,Asia</v>
          </cell>
          <cell r="BM2025" t="str">
            <v>temperate_nemoral:Europe,Asia|temperate_dry:Asia|subtropic_mediterranean:Europe,Asia</v>
          </cell>
          <cell r="BO2025">
            <v>1</v>
          </cell>
          <cell r="BR2025" t="str">
            <v>RedListCategoryLevel</v>
          </cell>
          <cell r="BT2025">
            <v>1</v>
          </cell>
          <cell r="BW2025" t="str">
            <v>SpreadYearlyIncreaseCalculatedExpansionSpeed</v>
          </cell>
          <cell r="BX2025">
            <v>0</v>
          </cell>
          <cell r="BY2025">
            <v>1</v>
          </cell>
          <cell r="CB2025" t="str">
            <v>T35</v>
          </cell>
          <cell r="CC2025">
            <v>1</v>
          </cell>
          <cell r="CH2025">
            <v>1</v>
          </cell>
          <cell r="CM2025">
            <v>1</v>
          </cell>
          <cell r="CQ2025">
            <v>1</v>
          </cell>
          <cell r="CU2025">
            <v>1</v>
          </cell>
          <cell r="CX2025">
            <v>0</v>
          </cell>
          <cell r="CY2025">
            <v>1</v>
          </cell>
          <cell r="DB2025">
            <v>0</v>
          </cell>
          <cell r="DC2025" t="str">
            <v>Smalsvineblom &lt;i&gt;Jacobaea erucifolia&lt;/i&gt; (tidligere &lt;i&gt;Senecio erucifolius&lt;/i&gt;) er en flerårig urt med liten evne til vegetativ vekst (klondannelse). Den reproduserer med frø, og fruktene kan spres med vind og folk/dyr. Den stammer fra sommervarme strøk i Mellom- og Øst-Europa og Vest- og Sentral-Asia.</v>
          </cell>
          <cell r="DD2025" t="str">
            <v>&lt;p&gt;Smalsvineblom&lt;em&gt; &lt;/em&gt;kom inn med ballastjord og ble først funnet sent på 1800-tallet på ballastplasser i Oslo: Grønlien fra 1882 og Øf Fredrikstad: Øra fra 1891 og trolig like tidlig i Øf Fredrikstad: Rød på Kråkerøy fra 1901. Den er gjenfunnet en rekke år i Øf Fredrikstad: Rød og har vært etablert her til nå (sist sett i 2016). Den ser imidlertid ikke ut til å være i spredning, og ny innførsel har ikke skjedd og forventes ikke. Vi anser den derfor ikke for å ha et særlig potensial i Norge.&lt;/p&gt;</v>
          </cell>
          <cell r="DE2025" t="str">
            <v>Arten kom inn med ballastjord og har nesten ikke hatt noen videre spredning (et enkelt tilfelle kjent av spredning er kjent, inn i Fredrikstad by, til Isegran, i 1973).</v>
          </cell>
          <cell r="DF2025" t="str">
            <v>Invasjonspotensialet er lite, med minste skår på median levetid og ingen ekspansjon.</v>
          </cell>
          <cell r="DG2025" t="str">
            <v>Ingen kjent negativ økologisk effekt er knyttet til arten.</v>
          </cell>
          <cell r="DH2025" t="str">
            <v>&lt;p&gt;Smalsvineblom vurderes til ingen kjent økologisk risiko. Arten har (eller har i hvert fall inntil nylig hatt) &amp;#233:n stabil forekomst i Norge med frøreproduksjon.&lt;/p&gt;</v>
          </cell>
          <cell r="DI2025">
            <v>0</v>
          </cell>
        </row>
        <row r="2026">
          <cell r="B2026" t="str">
            <v>Jacobaea subalpina</v>
          </cell>
          <cell r="C2026" t="str">
            <v>(W.D.J.Koch) Pelser &amp; Veldkamp</v>
          </cell>
          <cell r="D2026" t="str">
            <v>hjertesvineblom</v>
          </cell>
          <cell r="E2026">
            <v>105634</v>
          </cell>
          <cell r="F2026">
            <v>145705</v>
          </cell>
          <cell r="G2026" t="str">
            <v>ExpertGroups/Karplanter/N</v>
          </cell>
          <cell r="H2026" t="str">
            <v>Karplanter</v>
          </cell>
          <cell r="I2026" t="str">
            <v>Karplanter</v>
          </cell>
          <cell r="J2026" t="str">
            <v>NotApplicable</v>
          </cell>
          <cell r="M2026" t="str">
            <v>taxonIsEvaluatedInHigherRank</v>
          </cell>
          <cell r="X2026">
            <v>1</v>
          </cell>
          <cell r="Y2026">
            <v>1</v>
          </cell>
          <cell r="Z2026">
            <v>1</v>
          </cell>
          <cell r="AB2026" t="str">
            <v>terrestrial</v>
          </cell>
          <cell r="AE2026" t="str">
            <v>yes</v>
          </cell>
          <cell r="AF2026" t="str">
            <v>unknown</v>
          </cell>
          <cell r="DI2026">
            <v>0</v>
          </cell>
        </row>
        <row r="2027">
          <cell r="B2027" t="str">
            <v>Mentha ×gentilis</v>
          </cell>
          <cell r="C2027" t="str">
            <v>L.</v>
          </cell>
          <cell r="D2027" t="str">
            <v>engmynte</v>
          </cell>
          <cell r="E2027">
            <v>134451</v>
          </cell>
          <cell r="F2027">
            <v>158423</v>
          </cell>
          <cell r="G2027" t="str">
            <v>ExpertGroups/Karplanter/N</v>
          </cell>
          <cell r="H2027" t="str">
            <v>Karplanter</v>
          </cell>
          <cell r="I2027" t="str">
            <v>Karplanter</v>
          </cell>
          <cell r="J2027" t="str">
            <v>AlienSpecie</v>
          </cell>
          <cell r="N2027">
            <v>1</v>
          </cell>
          <cell r="P2027" t="str">
            <v>V</v>
          </cell>
          <cell r="Q2027">
            <v>1</v>
          </cell>
          <cell r="T2027" t="str">
            <v>NK</v>
          </cell>
          <cell r="U2027">
            <v>1</v>
          </cell>
          <cell r="V2027" t="str">
            <v>1,1</v>
          </cell>
          <cell r="W2027" t="str">
            <v>LO</v>
          </cell>
          <cell r="X2027">
            <v>2</v>
          </cell>
          <cell r="Y2027">
            <v>3</v>
          </cell>
          <cell r="Z2027">
            <v>1</v>
          </cell>
          <cell r="AA2027">
            <v>1912</v>
          </cell>
          <cell r="AB2027" t="str">
            <v>terrestrial</v>
          </cell>
          <cell r="AD2027" t="str">
            <v>unknown</v>
          </cell>
          <cell r="AE2027" t="str">
            <v>yes</v>
          </cell>
          <cell r="AF2027" t="str">
            <v>unknown</v>
          </cell>
          <cell r="AG2027">
            <v>1996</v>
          </cell>
          <cell r="AH2027" t="str">
            <v>Ro Karmøy</v>
          </cell>
          <cell r="AI2027">
            <v>10</v>
          </cell>
          <cell r="AL2027">
            <v>1</v>
          </cell>
          <cell r="AM2027" t="str">
            <v>importDirect</v>
          </cell>
          <cell r="AN2027">
            <v>1</v>
          </cell>
          <cell r="AO2027" t="str">
            <v>introductionEscaped</v>
          </cell>
          <cell r="AP2027" t="str">
            <v>Ve,Aa,Ro</v>
          </cell>
          <cell r="AQ2027">
            <v>20</v>
          </cell>
          <cell r="AR2027">
            <v>4</v>
          </cell>
          <cell r="AS2027">
            <v>80</v>
          </cell>
          <cell r="AT2027">
            <v>8000</v>
          </cell>
          <cell r="AU2027">
            <v>120</v>
          </cell>
          <cell r="AV2027">
            <v>50</v>
          </cell>
          <cell r="AW2027" t="str">
            <v>Ingen kjent effekt</v>
          </cell>
          <cell r="AX2027" t="str">
            <v>Ingen kjent effekt</v>
          </cell>
          <cell r="BC2027" t="str">
            <v>Ingen kjent effekt</v>
          </cell>
          <cell r="BD2027" t="str">
            <v>Ingen kjent effekt</v>
          </cell>
          <cell r="BE2027" t="str">
            <v>no</v>
          </cell>
          <cell r="BF2027" t="str">
            <v>no</v>
          </cell>
          <cell r="BG2027" t="str">
            <v>V</v>
          </cell>
          <cell r="BK2027" t="str">
            <v>unknown:Europe</v>
          </cell>
          <cell r="BM2027" t="str">
            <v>temperate_nemoral:Europe,NorthAndCentralAmerica|subtropic_mediterranean:Europe</v>
          </cell>
          <cell r="BO2027">
            <v>2</v>
          </cell>
          <cell r="BP2027" t="str">
            <v>X</v>
          </cell>
          <cell r="BR2027" t="str">
            <v>RedListCategoryLevel</v>
          </cell>
          <cell r="BT2027">
            <v>1</v>
          </cell>
          <cell r="BW2027" t="str">
            <v>SpreadYearlyIncreaseCalculatedExpansionSpeed</v>
          </cell>
          <cell r="BX2027">
            <v>0</v>
          </cell>
          <cell r="BY2027">
            <v>1</v>
          </cell>
          <cell r="CB2027" t="str">
            <v>T35,T43</v>
          </cell>
          <cell r="CC2027">
            <v>1</v>
          </cell>
          <cell r="CH2027">
            <v>1</v>
          </cell>
          <cell r="CM2027">
            <v>1</v>
          </cell>
          <cell r="CQ2027">
            <v>1</v>
          </cell>
          <cell r="CU2027">
            <v>1</v>
          </cell>
          <cell r="CX2027">
            <v>0</v>
          </cell>
          <cell r="CY2027">
            <v>1</v>
          </cell>
          <cell r="DB2027">
            <v>0</v>
          </cell>
          <cell r="DC2027" t="str">
            <v>Engmynte &lt;em&gt;Mentha &lt;/em&gt;x &lt;i&gt;gentilis &lt;/i&gt;(tidligere &lt;i&gt;M. &lt;/i&gt;&lt;em&gt;gracilis&lt;/em&gt;) er en foredlet hybridart fra primærhybriden mellom åkermynte &lt;em&gt;M. arvensis &lt;/em&gt;og grønnmynte &lt;em&gt;M. spicata&lt;/em&gt;. Den er en gammel krydderplante i Norge og var dyrket i hvert fall først på 1800-tallet, trolig tidligere. Arten er en langlevd flerårig urt med klonal vekst. Den blomstrer rikelig, men er pollen- og frøsteril, og all formering skjer klonalt.&lt;br/&gt;Det har vært mye usikkerhet knyttet til bruken av navnene &lt;i&gt;Mentha&lt;/i&gt; x &lt;i&gt;gentilis&lt;/i&gt; og &lt;i&gt;M. &lt;/i&gt;x &lt;i&gt;gracilis&lt;/i&gt;. Det første navnet har vært brukt om den vidt utbredte og hjemlige hybriden mellom åkermynte &lt;i&gt;M. arvensis&lt;/i&gt; og vassmynte &lt;i&gt;M. aquatica&lt;/i&gt;, en hybrid som nå navnsettes som &lt;i&gt;M. &lt;/i&gt;x &lt;i&gt;verticillata&lt;/i&gt;. Nesten alle tidligere angivelser er derfor feilaktige. I den fila som er lastet inn i databasen, er bare forekomster som hører til hybridarten mellom &lt;i&gt;M. arvensis&lt;/i&gt; og &lt;i&gt;M. spicata&lt;/i&gt; akseptert, og det er bare disse som ligger til grunn for beregninger.&lt;br/&gt; &lt;br/&gt;</v>
          </cell>
          <cell r="DD2027" t="str">
            <v>Engmynte er funnet naturalisert i AA Bygland i 1912, Ro Karmøy i 1996 og 1998 og i Vf Sandefjord 2006.&lt;br/&gt;</v>
          </cell>
          <cell r="DE2027" t="str">
            <v>Engmynte er kommet inn i landet som krydderurt i hager. Den spres bare ved utkast fra hager og gartnerier og ved vegetativ vekst. Den kan danne store kloner, men er i realiteten bare gjenstående.</v>
          </cell>
          <cell r="DF2027" t="str">
            <v>Invasjonspotensialet er lågt, med usikkerhet oppover til begrenset, på grunn av kort (til begrenset) median levetid og ingen påvisbar ekspansjon..</v>
          </cell>
          <cell r="DG2027" t="str">
            <v>Engmynte har ingen kjent negativ økologisk effekt. Arten kan ha potensial for å etablere seg i eng og beiter på fuktig mark. På Karmøy er den funnet ved bekkeutløp og langs bekker (ikke mulig å plassere i NiN 2.0 ut i fra funninformasjon).</v>
          </cell>
          <cell r="DH2027" t="str">
            <v>&lt;p&gt;Engmynte vurderes til (med usikkerhet til låg) økologisk risiko, og utelukkende på grunn av invasjonspotensialet.&lt;/p&gt;</v>
          </cell>
          <cell r="DI2027">
            <v>0</v>
          </cell>
        </row>
        <row r="2028">
          <cell r="B2028" t="str">
            <v>Oenothera rubricauloides</v>
          </cell>
          <cell r="C2028" t="str">
            <v>Rostánski</v>
          </cell>
          <cell r="E2028">
            <v>84840</v>
          </cell>
          <cell r="F2028">
            <v>127977</v>
          </cell>
          <cell r="G2028" t="str">
            <v>ExpertGroups/Karplanter/N</v>
          </cell>
          <cell r="H2028" t="str">
            <v>Karplanter</v>
          </cell>
          <cell r="I2028" t="str">
            <v>Karplanter</v>
          </cell>
          <cell r="J2028" t="str">
            <v>NotApplicable</v>
          </cell>
          <cell r="M2028" t="str">
            <v>canNotEstablishWithin50years</v>
          </cell>
          <cell r="X2028">
            <v>1</v>
          </cell>
          <cell r="Y2028">
            <v>1</v>
          </cell>
          <cell r="Z2028">
            <v>1</v>
          </cell>
          <cell r="AA2028">
            <v>2000</v>
          </cell>
          <cell r="AB2028" t="str">
            <v>terrestrial</v>
          </cell>
          <cell r="AD2028" t="str">
            <v>unknown</v>
          </cell>
          <cell r="AE2028" t="str">
            <v>yes</v>
          </cell>
          <cell r="AF2028" t="str">
            <v>unknown</v>
          </cell>
          <cell r="AI2028">
            <v>2</v>
          </cell>
          <cell r="AJ2028" t="str">
            <v>V</v>
          </cell>
          <cell r="AW2028" t="str">
            <v>Ingen kjent effekt</v>
          </cell>
          <cell r="AX2028" t="str">
            <v>Ingen kjent effekt</v>
          </cell>
          <cell r="BC2028" t="str">
            <v>Ingen kjent effekt</v>
          </cell>
          <cell r="BD2028" t="str">
            <v>Ingen kjent effekt</v>
          </cell>
          <cell r="BK2028" t="str">
            <v>temperate_nemoral:Europe</v>
          </cell>
          <cell r="BM2028" t="str">
            <v>temperate_nemoral:Europe</v>
          </cell>
          <cell r="DI2028">
            <v>1</v>
          </cell>
        </row>
        <row r="2029">
          <cell r="B2029" t="str">
            <v>Oxybasis rubra</v>
          </cell>
          <cell r="C2029" t="str">
            <v>(L.) S.Fuentes, Uotila &amp; Borsch</v>
          </cell>
          <cell r="D2029" t="str">
            <v>rødmelde</v>
          </cell>
          <cell r="E2029">
            <v>134929</v>
          </cell>
          <cell r="F2029">
            <v>145722</v>
          </cell>
          <cell r="G2029" t="str">
            <v>ExpertGroups/Karplanter/N</v>
          </cell>
          <cell r="H2029" t="str">
            <v>Karplanter</v>
          </cell>
          <cell r="I2029" t="str">
            <v>Karplanter</v>
          </cell>
          <cell r="J2029" t="str">
            <v>AlienSpecie</v>
          </cell>
          <cell r="N2029">
            <v>1</v>
          </cell>
          <cell r="Q2029">
            <v>1</v>
          </cell>
          <cell r="T2029" t="str">
            <v>NK</v>
          </cell>
          <cell r="U2029">
            <v>1</v>
          </cell>
          <cell r="V2029" t="str">
            <v>1,1</v>
          </cell>
          <cell r="X2029">
            <v>1</v>
          </cell>
          <cell r="Y2029">
            <v>1</v>
          </cell>
          <cell r="Z2029">
            <v>1</v>
          </cell>
          <cell r="AA2029">
            <v>1861</v>
          </cell>
          <cell r="AB2029" t="str">
            <v>terrestrial</v>
          </cell>
          <cell r="AD2029" t="str">
            <v>origin</v>
          </cell>
          <cell r="AE2029" t="str">
            <v>yes</v>
          </cell>
          <cell r="AF2029" t="str">
            <v>unknown</v>
          </cell>
          <cell r="AG2029">
            <v>1861</v>
          </cell>
          <cell r="AH2029" t="str">
            <v>Oslo: Grønland, Kværner og Pipervika</v>
          </cell>
          <cell r="AI2029">
            <v>1</v>
          </cell>
          <cell r="AJ2029" t="str">
            <v>V</v>
          </cell>
          <cell r="AN2029">
            <v>2</v>
          </cell>
          <cell r="AO2029" t="str">
            <v>introductionTransportpollution,introductionStowaway</v>
          </cell>
          <cell r="AP2029" t="str">
            <v>Øs,OsA</v>
          </cell>
          <cell r="AQ2029">
            <v>16</v>
          </cell>
          <cell r="AR2029">
            <v>4</v>
          </cell>
          <cell r="AS2029">
            <v>64</v>
          </cell>
          <cell r="AT2029">
            <v>98924</v>
          </cell>
          <cell r="AU2029">
            <v>80</v>
          </cell>
          <cell r="AV2029">
            <v>100</v>
          </cell>
          <cell r="AW2029" t="str">
            <v>Ingen kjent effekt</v>
          </cell>
          <cell r="AX2029" t="str">
            <v>Ingen kjent effekt</v>
          </cell>
          <cell r="BC2029" t="str">
            <v>Ingen kjent effekt</v>
          </cell>
          <cell r="BD2029" t="str">
            <v>Ingen kjent effekt</v>
          </cell>
          <cell r="BE2029" t="str">
            <v>no</v>
          </cell>
          <cell r="BF2029" t="str">
            <v>no</v>
          </cell>
          <cell r="BG2029" t="str">
            <v>V</v>
          </cell>
          <cell r="BK2029" t="str">
            <v>temperate_nemoral:Europe,Asia|temperate_dry:Europe,Asia|subtropic_mediterranean:Europe</v>
          </cell>
          <cell r="BM2029" t="str">
            <v>temperate_nemoral:Europe,Asia|temperate_dry:Europe,Asia|subtropic_mediterranean:Europe</v>
          </cell>
          <cell r="BO2029">
            <v>2</v>
          </cell>
          <cell r="BR2029" t="str">
            <v>RedListCategoryLevel</v>
          </cell>
          <cell r="BT2029">
            <v>1</v>
          </cell>
          <cell r="BW2029" t="str">
            <v>SpreadYearlyIncreaseCalculatedExpansionSpeed</v>
          </cell>
          <cell r="BX2029">
            <v>0</v>
          </cell>
          <cell r="BY2029">
            <v>1</v>
          </cell>
          <cell r="CB2029" t="str">
            <v>T35,T36,T37,T39,T44,T12,T29</v>
          </cell>
          <cell r="CC2029">
            <v>1</v>
          </cell>
          <cell r="CH2029">
            <v>1</v>
          </cell>
          <cell r="CM2029">
            <v>1</v>
          </cell>
          <cell r="CQ2029">
            <v>1</v>
          </cell>
          <cell r="CU2029">
            <v>1</v>
          </cell>
          <cell r="CX2029">
            <v>0</v>
          </cell>
          <cell r="CY2029">
            <v>1</v>
          </cell>
          <cell r="DB2029">
            <v>0</v>
          </cell>
          <cell r="DC2029" t="str">
            <v>Rødmelde &lt;em&gt;Oxybasis rubra &lt;/em&gt;(tidligere &lt;i&gt;Chenopodium rubrum&lt;/i&gt;) er ettårig og reproduserer med frø. Den har stor frøproduksjon og trolig frøbank. Arten er vidt utbredt i Eurasia, hjemlig i hvert fall nord til Sør-Skandinavia, og med en vikarierende art eller rase i Nord-Amerika. Den vokser nesten bare på skrotemark, men kan en sjelden gang gå ned på havstrand. Den er salttolerant.</v>
          </cell>
          <cell r="DD2029" t="str">
            <v>&lt;p&gt;Rødmelde kan ha vært i landet før 1800 (Gunnerus 1766-1776, nr. 540: "Vokser på Byneset i Dalene [Gauldal osv.], hvor en vind nylig har utryddet den på sandstranden, men fra den nærliggende skog ble den funnet av meg fullstendig mettet av purpurrødt", i oversettelse hos Jørgensen et al. 2016). Det finnes ikke noe belegg i Gunnerusherbariet, og vi kan ikke være sikre på hvilken plante Gunnerus refererer til. Arten var uansett neppe etablert noe sted før rundt midten av 1800-tallet. Første stedfestete funn er i "Christiania", trolig før 1850, første tidfestete i 1861 på tre steder i havneområdet i Oslo (Pipervika, Grønland, Kværner), noe som tyder på innførsel med ballastjord. Arten er siden blitt funnet jamt med ca. 5 forekomster påvist pr. tiår. Arten synes å ha vært stabil over flere tiår i Oslo på 1800-tallet og delvis fram til i dag, og den har vært stabil fram til i dag på Øra-området i Øf Fredrikstad siden den første gang ble påvist der i 1900. Ellers har den vært semi-stabil flere steder rundt i landet, nord til Sør-Trøndelag. Arten viser ingen ekspansjon etter 1900.&lt;/p&gt;</v>
          </cell>
          <cell r="DE2029" t="str">
            <v>Arten er innført med ballastjord, kanskje så tidlig at ballastjorda ble dumpet i sjøen, og som forurensning med korn. Det har vært lite spredning fra plasser der den er blitt introdusert, med litt unntak for sentrale deler av Fredrikstad og Oslo.</v>
          </cell>
          <cell r="DF2029" t="str">
            <v>Invasjonspotensialet er lite, en kombinasjon av begrenset median levetid og negativ populasjonutvikling ("negativ" ekspansjon). Det er få noenlunde etablerte forekomster og knapt noen økning i forekomstareal for etablerte bestander på 100 år.</v>
          </cell>
          <cell r="DG2029" t="str">
            <v>Det er ingen kjente negative økologiske effekter knyttet til arten.</v>
          </cell>
          <cell r="DH2029" t="str">
            <v>&lt;p&gt;Rødmelde har &amp;#233:n eller noen svært få stabile forekomster i Norge (frøreproduksjon), men utgjør ingen økologisk risiko.&lt;/p&gt;</v>
          </cell>
          <cell r="DI2029">
            <v>2</v>
          </cell>
        </row>
        <row r="2030">
          <cell r="B2030" t="str">
            <v>Populus nigra</v>
          </cell>
          <cell r="C2030" t="str">
            <v>L.</v>
          </cell>
          <cell r="D2030" t="str">
            <v>svartpoppel</v>
          </cell>
          <cell r="E2030">
            <v>62599</v>
          </cell>
          <cell r="F2030">
            <v>102639</v>
          </cell>
          <cell r="G2030" t="str">
            <v>ExpertGroups/Karplanter/N</v>
          </cell>
          <cell r="H2030" t="str">
            <v>Karplanter</v>
          </cell>
          <cell r="I2030" t="str">
            <v>Karplanter</v>
          </cell>
          <cell r="J2030" t="str">
            <v>AlienSpecie</v>
          </cell>
          <cell r="N2030">
            <v>1</v>
          </cell>
          <cell r="Q2030">
            <v>1</v>
          </cell>
          <cell r="T2030" t="str">
            <v>NK</v>
          </cell>
          <cell r="U2030">
            <v>1</v>
          </cell>
          <cell r="V2030" t="str">
            <v>1,1</v>
          </cell>
          <cell r="X2030">
            <v>1</v>
          </cell>
          <cell r="Y2030">
            <v>1</v>
          </cell>
          <cell r="Z2030">
            <v>1</v>
          </cell>
          <cell r="AA2030">
            <v>1862</v>
          </cell>
          <cell r="AB2030" t="str">
            <v>terrestrial</v>
          </cell>
          <cell r="AD2030" t="str">
            <v>unknown</v>
          </cell>
          <cell r="AE2030" t="str">
            <v>yes</v>
          </cell>
          <cell r="AF2030" t="str">
            <v>yes</v>
          </cell>
          <cell r="AI2030">
            <v>20</v>
          </cell>
          <cell r="AJ2030" t="str">
            <v>V</v>
          </cell>
          <cell r="AL2030">
            <v>2</v>
          </cell>
          <cell r="AM2030" t="str">
            <v>importDirect</v>
          </cell>
          <cell r="AN2030">
            <v>4</v>
          </cell>
          <cell r="AO2030" t="str">
            <v>introductionEscaped,spreadTransportpollution</v>
          </cell>
          <cell r="AP2030" t="str">
            <v>Øs,OsA,Aa,Va</v>
          </cell>
          <cell r="AQ2030">
            <v>12</v>
          </cell>
          <cell r="AR2030">
            <v>5</v>
          </cell>
          <cell r="AS2030">
            <v>60</v>
          </cell>
          <cell r="AT2030">
            <v>10000</v>
          </cell>
          <cell r="AU2030">
            <v>90</v>
          </cell>
          <cell r="AV2030">
            <v>50</v>
          </cell>
          <cell r="AW2030" t="str">
            <v>Ingen kjent effekt</v>
          </cell>
          <cell r="AX2030" t="str">
            <v>Ingen kjent effekt</v>
          </cell>
          <cell r="BC2030" t="str">
            <v>Ingen kjent effekt</v>
          </cell>
          <cell r="BD2030" t="str">
            <v>Ingen kjent effekt</v>
          </cell>
          <cell r="BE2030" t="str">
            <v>no</v>
          </cell>
          <cell r="BF2030" t="str">
            <v>no</v>
          </cell>
          <cell r="BG2030" t="str">
            <v>V</v>
          </cell>
          <cell r="BK2030" t="str">
            <v>temperate_nemoral:Europe,Asia|temperate_dry:Asia|subtropic_mediterranean:Europe,Asia,Africa</v>
          </cell>
          <cell r="BM2030" t="str">
            <v>temperate_nemoral:Europe,Asia,Oceania,NorthAndCentralAmerica|temperate_dry:Asia|subtropic_unspecified:SouthAmerica|subtropic_mediterranean:Europe,Asia,Africa,Oceania|subtropic_caperegion:Africa</v>
          </cell>
          <cell r="BO2030">
            <v>2</v>
          </cell>
          <cell r="BR2030" t="str">
            <v>RedListCategoryLevel</v>
          </cell>
          <cell r="BT2030">
            <v>1</v>
          </cell>
          <cell r="BW2030" t="str">
            <v>SpreadYearlyIncreaseCalculatedExpansionSpeed</v>
          </cell>
          <cell r="BX2030">
            <v>0</v>
          </cell>
          <cell r="BY2030">
            <v>1</v>
          </cell>
          <cell r="CB2030" t="str">
            <v>T35,T40</v>
          </cell>
          <cell r="CC2030">
            <v>1</v>
          </cell>
          <cell r="CH2030">
            <v>1</v>
          </cell>
          <cell r="CM2030">
            <v>1</v>
          </cell>
          <cell r="CQ2030">
            <v>1</v>
          </cell>
          <cell r="CU2030">
            <v>1</v>
          </cell>
          <cell r="CX2030">
            <v>0</v>
          </cell>
          <cell r="CY2030">
            <v>1</v>
          </cell>
          <cell r="DB2030">
            <v>0</v>
          </cell>
          <cell r="DC2030" t="str">
            <v>Svartpoppel &lt;em&gt;Populus nigra &lt;/em&gt;er et viktig tre i flommarkskog i Mellom- og Sørøst-Europa, men hos oss dyrkes nesten bare en hardfør søylevariant (var. &lt;i&gt;italica&lt;/i&gt;). Den har frøformering med vindspredte frø, men frøformering er ikke kjent i Norge. Hos oss har arten klonal vekst med rotskudd.</v>
          </cell>
          <cell r="DD2030" t="str">
            <v>&lt;p&gt;Arten er en del dyrket, men det er kun tre dokumenterte forekomster i landet som trolig ikke er dyrket, fra Oslo: Ekeberg 1962, AA Arendal: Merdø 2000 og VA Kristiansand: Grimsbekken 1904.&lt;br/&gt;&lt;/p&gt;</v>
          </cell>
          <cell r="DE2030" t="str">
            <v>Den synes ikke å formere seg med frø, men setter rikelig med rotskudd. Den er bare funnet noen få ganger og synes bare spredt med utkast fra hager og ved forflytning av jordmasser. Ingen kloner er foreløpig store.</v>
          </cell>
          <cell r="DF2030" t="str">
            <v>Arten har et lite invasjonspotensial, som en kombinasjon av begrenset median levetid og ingen ekspansjon.</v>
          </cell>
          <cell r="DG2030" t="str">
            <v>Svartpoppel har ingen kjent negativ økologisk effekt i landet.</v>
          </cell>
          <cell r="DH2030" t="str">
            <v>Svatpoppel vurderes til ingen kjent økologisk risiko.</v>
          </cell>
          <cell r="DI2030">
            <v>1</v>
          </cell>
        </row>
        <row r="2031">
          <cell r="B2031" t="str">
            <v>Populus trichocarpa</v>
          </cell>
          <cell r="C2031" t="str">
            <v>Torr. &amp; A.Gray ex Hook.</v>
          </cell>
          <cell r="D2031" t="str">
            <v>kjempepoppel</v>
          </cell>
          <cell r="E2031">
            <v>62603</v>
          </cell>
          <cell r="F2031">
            <v>102643</v>
          </cell>
          <cell r="G2031" t="str">
            <v>ExpertGroups/Karplanter/N</v>
          </cell>
          <cell r="H2031" t="str">
            <v>Karplanter</v>
          </cell>
          <cell r="I2031" t="str">
            <v>Karplanter</v>
          </cell>
          <cell r="J2031" t="str">
            <v>AlienSpecie</v>
          </cell>
          <cell r="N2031">
            <v>2</v>
          </cell>
          <cell r="O2031" t="str">
            <v>V</v>
          </cell>
          <cell r="P2031" t="str">
            <v>V</v>
          </cell>
          <cell r="Q2031">
            <v>1</v>
          </cell>
          <cell r="T2031" t="str">
            <v>LO</v>
          </cell>
          <cell r="U2031">
            <v>2</v>
          </cell>
          <cell r="V2031" t="str">
            <v>2AB,1</v>
          </cell>
          <cell r="W2031" t="str">
            <v>NK</v>
          </cell>
          <cell r="X2031">
            <v>2</v>
          </cell>
          <cell r="Y2031">
            <v>3</v>
          </cell>
          <cell r="Z2031">
            <v>1</v>
          </cell>
          <cell r="AA2031">
            <v>1941</v>
          </cell>
          <cell r="AB2031" t="str">
            <v>terrestrial</v>
          </cell>
          <cell r="AD2031" t="str">
            <v>unknown</v>
          </cell>
          <cell r="AE2031" t="str">
            <v>yes</v>
          </cell>
          <cell r="AF2031" t="str">
            <v>unknown</v>
          </cell>
          <cell r="AG2031">
            <v>2000</v>
          </cell>
          <cell r="AH2031" t="str">
            <v>Øf Sarpsborg: Opsund</v>
          </cell>
          <cell r="AI2031">
            <v>20</v>
          </cell>
          <cell r="AJ2031" t="str">
            <v>V</v>
          </cell>
          <cell r="AL2031">
            <v>2</v>
          </cell>
          <cell r="AM2031" t="str">
            <v>importDirect</v>
          </cell>
          <cell r="AN2031">
            <v>4</v>
          </cell>
          <cell r="AO2031" t="str">
            <v>introductionEscaped,spreadTransportpollution</v>
          </cell>
          <cell r="AP2031" t="str">
            <v>Øs,OsA,Ve,Aa,Ro</v>
          </cell>
          <cell r="AQ2031">
            <v>52</v>
          </cell>
          <cell r="AR2031">
            <v>5</v>
          </cell>
          <cell r="AS2031">
            <v>260</v>
          </cell>
          <cell r="AT2031">
            <v>19100</v>
          </cell>
          <cell r="AU2031">
            <v>500</v>
          </cell>
          <cell r="AV2031">
            <v>100</v>
          </cell>
          <cell r="AW2031" t="str">
            <v>Ingen kjent effekt</v>
          </cell>
          <cell r="AX2031" t="str">
            <v>Ingen kjent effekt</v>
          </cell>
          <cell r="BC2031" t="str">
            <v>Ingen kjent effekt</v>
          </cell>
          <cell r="BD2031" t="str">
            <v>Ingen kjent effekt</v>
          </cell>
          <cell r="BE2031" t="str">
            <v>no</v>
          </cell>
          <cell r="BF2031" t="str">
            <v>no</v>
          </cell>
          <cell r="BG2031" t="str">
            <v>V</v>
          </cell>
          <cell r="BK2031" t="str">
            <v>temperate_boreal:NorthAndCentralAmerica|temperate_nemoral:NorthAndCentralAmerica</v>
          </cell>
          <cell r="BM2031" t="str">
            <v>temperate_boreal:NorthAndCentralAmerica|temperate_nemoral:Europe,NorthAndCentralAmerica</v>
          </cell>
          <cell r="BO2031">
            <v>2</v>
          </cell>
          <cell r="BP2031" t="str">
            <v>X</v>
          </cell>
          <cell r="BR2031" t="str">
            <v>RedListCategoryLevel</v>
          </cell>
          <cell r="BT2031">
            <v>2</v>
          </cell>
          <cell r="BV2031" t="str">
            <v>X</v>
          </cell>
          <cell r="BW2031" t="str">
            <v>SpreadYearlyIncreaseObservations</v>
          </cell>
          <cell r="BX2031">
            <v>57</v>
          </cell>
          <cell r="BY2031">
            <v>1</v>
          </cell>
          <cell r="CB2031" t="str">
            <v>T35,T37-C-3,T40</v>
          </cell>
          <cell r="CC2031">
            <v>1</v>
          </cell>
          <cell r="CH2031">
            <v>1</v>
          </cell>
          <cell r="CM2031">
            <v>1</v>
          </cell>
          <cell r="CQ2031">
            <v>1</v>
          </cell>
          <cell r="CU2031">
            <v>1</v>
          </cell>
          <cell r="CX2031">
            <v>0</v>
          </cell>
          <cell r="CY2031">
            <v>1</v>
          </cell>
          <cell r="DB2031">
            <v>0</v>
          </cell>
          <cell r="DC2031" t="str">
            <v>Kjempepoppel eller vestamerikansk balsampoppel &lt;em&gt;Populus trichocarpa&lt;/em&gt; er en vestlig nordamerikansk art i et langt belte langs Stillehavskysten fra Alaska sør til Mexico. Den reproduserer med frø som vindspres (og med rotskudd). En rekke kloner for hagebruksformål er beskrevet for ulike deler av landet (Vike 2006), og formering av disse skjer ved produksjon av stiklinger.&lt;br/&gt;En revisjon av herbariematerialet i Oslo (der det meste av dokumentasjonen trolig ligger) førte til sterk økning i kjente forekomster (75 %). Arten har vært neglisjert i norsk botanikk.</v>
          </cell>
          <cell r="DD2031" t="str">
            <v>&lt;p&gt;Vestamerikansk balsampoppel er funnet forvillet på flere steder fra første funn i Oslo: Bygdøy i 1941 til en spredt serie funn i kyststrøk fra Øf Sarpsborg og Moss til Ro Stavanger. Den kan tenkes å bli mer utbredt framover: den brukes en del i større anlegg, bl.a. i byene og langs veier.&lt;/p&gt;</v>
          </cell>
          <cell r="DE2031" t="str">
            <v>Arten er relativt ny i kultur i Norge. Introduksjonen foregikk trolig fra 1950-tallet av da den ble forsøkt som produksjonstreslag (tømmer) på Vestlandet, Nord-Norge og i indre strøk av Østlandet (Børset 1985). Det finnes også et feltforsøk i Akershus. Arten formerer seg mest vegetativt med rotskudd, men frøspredning er postulert bl.a. i Ak Ås (Often 2007). Viderespredning skjer ved forflytning av jordmasser. Arten har ikke nådd fram til mer enn &amp;#233:n generasjon med avkom i norsk natur. &lt;br/&gt;</v>
          </cell>
          <cell r="DF2031" t="str">
            <v>Arten har en begrenset (med usikkerhet til låg) ekspansjonshastighet og en begrenset (med usikkerhet til moderat) median levetid. Dette gir et begrenset (med usikkerhet til både lågt og moderat) invasjonspotensial for arten.</v>
          </cell>
          <cell r="DG2031" t="str">
            <v>Det er ingen kjent negativ økologisk effekt av arten.</v>
          </cell>
          <cell r="DH2031" t="str">
            <v>&lt;p&gt;Kunnskapen om kjempepoppel eller vestamerikansk balsampoppel i Norge er begrenset, men arten vuderes til låg økologisk risiko, med usikkerhet til ingen risiko. &lt;br/&gt;&lt;/p&gt;</v>
          </cell>
          <cell r="DI2031">
            <v>3</v>
          </cell>
        </row>
        <row r="2032">
          <cell r="B2032" t="str">
            <v>Psephellus dealbatus</v>
          </cell>
          <cell r="C2032" t="str">
            <v>(Willd.) K.Koch</v>
          </cell>
          <cell r="D2032" t="str">
            <v>filtknoppurt</v>
          </cell>
          <cell r="E2032">
            <v>105534</v>
          </cell>
          <cell r="F2032">
            <v>145757</v>
          </cell>
          <cell r="G2032" t="str">
            <v>ExpertGroups/Karplanter/N</v>
          </cell>
          <cell r="H2032" t="str">
            <v>Karplanter</v>
          </cell>
          <cell r="I2032" t="str">
            <v>Karplanter</v>
          </cell>
          <cell r="J2032" t="str">
            <v>AlienSpecie</v>
          </cell>
          <cell r="N2032">
            <v>2</v>
          </cell>
          <cell r="Q2032">
            <v>1</v>
          </cell>
          <cell r="T2032" t="str">
            <v>LO</v>
          </cell>
          <cell r="U2032">
            <v>2</v>
          </cell>
          <cell r="V2032" t="str">
            <v>2AB,1</v>
          </cell>
          <cell r="X2032">
            <v>1</v>
          </cell>
          <cell r="Y2032">
            <v>1</v>
          </cell>
          <cell r="Z2032">
            <v>1</v>
          </cell>
          <cell r="AA2032">
            <v>1987</v>
          </cell>
          <cell r="AB2032" t="str">
            <v>terrestrial</v>
          </cell>
          <cell r="AD2032" t="str">
            <v>unknown</v>
          </cell>
          <cell r="AE2032" t="str">
            <v>yes</v>
          </cell>
          <cell r="AF2032" t="str">
            <v>unknown</v>
          </cell>
          <cell r="AG2032">
            <v>1987</v>
          </cell>
          <cell r="AH2032" t="str">
            <v>ST Midtre Gauldal: Soknedal jbst. "nedlagt"</v>
          </cell>
          <cell r="AI2032">
            <v>8</v>
          </cell>
          <cell r="AJ2032" t="str">
            <v>V</v>
          </cell>
          <cell r="AL2032">
            <v>1</v>
          </cell>
          <cell r="AM2032" t="str">
            <v>importDirect</v>
          </cell>
          <cell r="AN2032">
            <v>2</v>
          </cell>
          <cell r="AO2032" t="str">
            <v>introductionEscaped</v>
          </cell>
          <cell r="AP2032" t="str">
            <v>OsA,Ve,Te,Ro,St,Nt</v>
          </cell>
          <cell r="AQ2032">
            <v>24</v>
          </cell>
          <cell r="AR2032">
            <v>2</v>
          </cell>
          <cell r="AS2032">
            <v>48</v>
          </cell>
          <cell r="AT2032">
            <v>71000</v>
          </cell>
          <cell r="AU2032">
            <v>96</v>
          </cell>
          <cell r="AV2032">
            <v>80</v>
          </cell>
          <cell r="AW2032" t="str">
            <v>Ingen kjent effekt</v>
          </cell>
          <cell r="AX2032" t="str">
            <v>Ingen kjent effekt</v>
          </cell>
          <cell r="BC2032" t="str">
            <v>Ingen kjent effekt</v>
          </cell>
          <cell r="BD2032" t="str">
            <v>Ingen kjent effekt</v>
          </cell>
          <cell r="BE2032" t="str">
            <v>no</v>
          </cell>
          <cell r="BF2032" t="str">
            <v>no</v>
          </cell>
          <cell r="BK2032" t="str">
            <v>temperate_nemoral:Europe,Asia</v>
          </cell>
          <cell r="BM2032" t="str">
            <v>temperate_boreal:Europe|temperate_nemoral:Europe,Asia</v>
          </cell>
          <cell r="BO2032">
            <v>2</v>
          </cell>
          <cell r="BR2032" t="str">
            <v>RedListCategoryLevel</v>
          </cell>
          <cell r="BT2032">
            <v>2</v>
          </cell>
          <cell r="BW2032" t="str">
            <v>SpreadYearlyIncreaseCalculatedExpansionSpeed</v>
          </cell>
          <cell r="BX2032">
            <v>82.27</v>
          </cell>
          <cell r="BY2032">
            <v>1</v>
          </cell>
          <cell r="CB2032" t="str">
            <v>T4-C-18,T40,T35</v>
          </cell>
          <cell r="CC2032">
            <v>1</v>
          </cell>
          <cell r="CH2032">
            <v>1</v>
          </cell>
          <cell r="CM2032">
            <v>1</v>
          </cell>
          <cell r="CQ2032">
            <v>1</v>
          </cell>
          <cell r="CU2032">
            <v>1</v>
          </cell>
          <cell r="CX2032">
            <v>0</v>
          </cell>
          <cell r="CY2032">
            <v>1</v>
          </cell>
          <cell r="DB2032">
            <v>0</v>
          </cell>
          <cell r="DC2032" t="str">
            <v>Filtknoppurt &lt;i&gt;Psephellus dealbatus &lt;/i&gt;(tidligere &lt;em&gt;Centaurea dealbata&lt;/em&gt;)&lt;em&gt; &lt;/em&gt;er en middels populær, flerårig urt fra Kaukasus. Den har klonal vekst og formerer seg med frø, men nyetablering ved frøspredning er ikke påvist i Norge. Norske forekomster skyldes utkast og utvoksning fra hager. Arten er funnet på skrotemark og ett sted i høgstaude-gråorskog (NT Stjørdal).</v>
          </cell>
          <cell r="DD2032" t="str">
            <v>&lt;p&gt;Filtknoppurt dyrkes og forvilles en sjelden gang, med seks spredte funn i perioden 1987-2013, fra Vestfold nord til Nord-Trøndelag, med første funn i ST Midtre Gauldal i 1987.&lt;/p&gt;</v>
          </cell>
          <cell r="DE2032" t="str">
            <v>Arten er innført som hageplante og spredt ut fra hager ved utkast og ved utvoksning.</v>
          </cell>
          <cell r="DF2032" t="str">
            <v>Invasjonspotensialet er begrenset, med begrenset median levetid og begrenset ekspansjonshastighet.</v>
          </cell>
          <cell r="DG2032" t="str">
            <v>Ingen kjent negativ økologisk effekt er knyttet til arten.</v>
          </cell>
          <cell r="DH2032" t="str">
            <v>&lt;p&gt;Filtknoppurt har kanskje stabil forekomst i Norge (i hvert fall som gjenstående) og vurderes til låg økologisk risiko.&lt;/p&gt;&lt;p&gt; &lt;/p&gt;</v>
          </cell>
          <cell r="DI2032">
            <v>0</v>
          </cell>
        </row>
        <row r="2033">
          <cell r="B2033" t="str">
            <v>Viola odorata</v>
          </cell>
          <cell r="C2033" t="str">
            <v>L.</v>
          </cell>
          <cell r="D2033" t="str">
            <v>marsfiol</v>
          </cell>
          <cell r="E2033">
            <v>62761</v>
          </cell>
          <cell r="F2033">
            <v>102801</v>
          </cell>
          <cell r="G2033" t="str">
            <v>ExpertGroups/Karplanter/N</v>
          </cell>
          <cell r="H2033" t="str">
            <v>Karplanter</v>
          </cell>
          <cell r="I2033" t="str">
            <v>Karplanter</v>
          </cell>
          <cell r="J2033" t="str">
            <v>NotApplicable</v>
          </cell>
          <cell r="M2033" t="str">
            <v>traditionalProductionSpecie</v>
          </cell>
          <cell r="X2033">
            <v>5</v>
          </cell>
          <cell r="Y2033">
            <v>4</v>
          </cell>
          <cell r="Z2033">
            <v>4</v>
          </cell>
          <cell r="AA2033">
            <v>-1700</v>
          </cell>
          <cell r="AB2033" t="str">
            <v>terrestrial</v>
          </cell>
          <cell r="AD2033" t="str">
            <v>other,unknown</v>
          </cell>
          <cell r="AE2033" t="str">
            <v>yes</v>
          </cell>
          <cell r="AF2033" t="str">
            <v>unknown</v>
          </cell>
          <cell r="AG2033">
            <v>1829</v>
          </cell>
          <cell r="AH2033" t="str">
            <v>Vf Larvik: Herregårdshaven</v>
          </cell>
          <cell r="AI2033">
            <v>5</v>
          </cell>
          <cell r="AJ2033" t="str">
            <v>V</v>
          </cell>
          <cell r="AK2033" t="str">
            <v>V</v>
          </cell>
          <cell r="AW2033" t="str">
            <v>Ingen kjent effekt</v>
          </cell>
          <cell r="AX2033" t="str">
            <v>Ingen kjent effekt</v>
          </cell>
          <cell r="BB2033" t="str">
            <v>velvære og estetiske verdier</v>
          </cell>
          <cell r="BC2033" t="str">
            <v>Ingen kjent effekt</v>
          </cell>
          <cell r="BD2033" t="str">
            <v>Ingen kjent effekt</v>
          </cell>
          <cell r="BK2033" t="str">
            <v>temperate_nemoral:Europe,Asia|subtropic_mediterranean:Europe,Asia,Africa</v>
          </cell>
          <cell r="BM2033" t="str">
            <v>temperate_nemoral:Europe,Asia,Oceania,NorthAndCentralAmerica|subtropic_mediterranean:Europe,Asia,Africa,Oceania,NorthAndCentralAmerica</v>
          </cell>
          <cell r="DI2033">
            <v>6</v>
          </cell>
        </row>
        <row r="2034">
          <cell r="B2034" t="str">
            <v>Festuca rubra commutata</v>
          </cell>
          <cell r="C2034" t="str">
            <v>Gaudin</v>
          </cell>
          <cell r="D2034" t="str">
            <v>veirødsvingel</v>
          </cell>
          <cell r="E2034">
            <v>145031</v>
          </cell>
          <cell r="F2034">
            <v>100049</v>
          </cell>
          <cell r="G2034" t="str">
            <v>ExpertGroups/Karplanter/N</v>
          </cell>
          <cell r="H2034" t="str">
            <v>Karplanter</v>
          </cell>
          <cell r="I2034" t="str">
            <v>Karplanter</v>
          </cell>
          <cell r="J2034" t="str">
            <v>AlienSpecie</v>
          </cell>
          <cell r="N2034">
            <v>4</v>
          </cell>
          <cell r="Q2034">
            <v>3</v>
          </cell>
          <cell r="T2034" t="str">
            <v>SE</v>
          </cell>
          <cell r="U2034">
            <v>5</v>
          </cell>
          <cell r="V2034" t="str">
            <v>4A,3H</v>
          </cell>
          <cell r="X2034">
            <v>5</v>
          </cell>
          <cell r="Y2034">
            <v>4</v>
          </cell>
          <cell r="Z2034">
            <v>3</v>
          </cell>
          <cell r="AA2034">
            <v>1933</v>
          </cell>
          <cell r="AB2034" t="str">
            <v>terrestrial</v>
          </cell>
          <cell r="AD2034" t="str">
            <v>unknown</v>
          </cell>
          <cell r="AE2034" t="str">
            <v>yes</v>
          </cell>
          <cell r="AF2034" t="str">
            <v>unknown</v>
          </cell>
          <cell r="AG2034">
            <v>1933</v>
          </cell>
          <cell r="AH2034" t="str">
            <v>AA Evje og Hornnes: Dåsnes</v>
          </cell>
          <cell r="AI2034">
            <v>5</v>
          </cell>
          <cell r="AJ2034" t="str">
            <v>V</v>
          </cell>
          <cell r="AL2034">
            <v>1</v>
          </cell>
          <cell r="AM2034" t="str">
            <v>importTransportpollution</v>
          </cell>
          <cell r="AN2034">
            <v>2</v>
          </cell>
          <cell r="AO2034" t="str">
            <v>spreadNaturalDispersal,introductionReleased</v>
          </cell>
          <cell r="AP2034" t="str">
            <v>Øs,OsA,He,Bu,Ve,Te,Aa,Ro,Sf,St</v>
          </cell>
          <cell r="AQ2034">
            <v>156</v>
          </cell>
          <cell r="AR2034">
            <v>30</v>
          </cell>
          <cell r="AS2034">
            <v>4680</v>
          </cell>
          <cell r="AT2034">
            <v>130000</v>
          </cell>
          <cell r="AU2034">
            <v>45000</v>
          </cell>
          <cell r="AV2034">
            <v>95</v>
          </cell>
          <cell r="AW2034" t="str">
            <v>Ingen kjent effekt</v>
          </cell>
          <cell r="AX2034" t="str">
            <v>Ingen kjent effekt</v>
          </cell>
          <cell r="BC2034" t="str">
            <v>Ingen kjent effekt</v>
          </cell>
          <cell r="BD2034" t="str">
            <v>Ingen kjent effekt</v>
          </cell>
          <cell r="BE2034" t="str">
            <v>no</v>
          </cell>
          <cell r="BF2034" t="str">
            <v>no</v>
          </cell>
          <cell r="BK2034" t="str">
            <v>temperate_nemoral:Europe</v>
          </cell>
          <cell r="BM2034" t="str">
            <v>temperate_boreal:Europe|temperate_nemoral:Europe,Oceania,NorthAndCentralAmerica</v>
          </cell>
          <cell r="BO2034">
            <v>4</v>
          </cell>
          <cell r="BR2034" t="str">
            <v>RedListCategoryLevel</v>
          </cell>
          <cell r="BT2034">
            <v>3</v>
          </cell>
          <cell r="BW2034" t="str">
            <v>SpreadYearlyIncreaseObservations</v>
          </cell>
          <cell r="BX2034">
            <v>374</v>
          </cell>
          <cell r="BY2034">
            <v>1</v>
          </cell>
          <cell r="CB2034" t="str">
            <v>T4,T35,T40,T37</v>
          </cell>
          <cell r="CC2034">
            <v>1</v>
          </cell>
          <cell r="CH2034">
            <v>1</v>
          </cell>
          <cell r="CM2034">
            <v>1</v>
          </cell>
          <cell r="CQ2034">
            <v>1</v>
          </cell>
          <cell r="CU2034">
            <v>3</v>
          </cell>
          <cell r="CX2034">
            <v>2</v>
          </cell>
          <cell r="CY2034">
            <v>1</v>
          </cell>
          <cell r="DB2034">
            <v>0</v>
          </cell>
          <cell r="DC2034" t="str">
            <v>Veirødsvingel &lt;i&gt;Festuca rubra &lt;/i&gt;subsp. &lt;i&gt;commutata &lt;/i&gt;stammer fra Europa og er et flerårig, tuedannende gras med frøreproduksjon. Fruktene har ingen spesielle spredningstilpasninger, men spres med trafikk og transporter.&lt;br/&gt;Rødsvingel &lt;em&gt;Festuca rubra &lt;/em&gt;med slektninger er en uhyre komplisert gruppe som praktisk talt ikke er studert i Norge. I Flora Europaea aksepterer Markgraf-Dannenberg (1980) 14 arter for gruppen i Europa og sju underarter for &lt;em&gt;F. rubra &lt;/em&gt;s. str. Soreng et al. (2003) aksepterer minst 11 underarter av&lt;em&gt; F. rubra &lt;/em&gt;for Nord-Amerika. Lid &amp; Lid (2005) forsøker å gruppere den norske variasjonen i fem hovedgrupper - som underarter - tre som hjemlige (dynesvingel subsp. &lt;em&gt;arenaria&lt;/em&gt;, fjellrødsvingel subsp. &lt;em&gt;richardsonii &lt;/em&gt;og markrødsvingel subsp. &lt;em&gt;rubra&lt;/em&gt;) og to som fremmede (veirødsvingel subsp. &lt;em&gt;commutata &lt;/em&gt;og engrødsvingel subsp. &lt;em&gt;megastachys&lt;/em&gt;). I tillegg kan enkelte typer av rødsvingel, spesielt veirødsvingel, være vanskelige å holde atskilt (i hvert fall overflatisk) fra stivsvingel &lt;em&gt;F. trachyphylla&lt;/em&gt;.</v>
          </cell>
          <cell r="DD2034" t="str">
            <v>&lt;p&gt;Tre av de første sikre angivelsene av planten er fra jernbanestasjoner: Te Bø: Bø stasjon 1956, AA Bygland: Byglandsfjord stasjon 1957 og ST Rennebu: Berkåk stasjon 1968. Planten er tydeligvis blitt sådd ut på jernbaneskråninger og i nyere tid med massiv bruk på veikanter og -skråninger, trolig helt nord til Finnmark. Den er dokumentert fra spredte fylker nord til Sør-Trøndelag, men det er nesten ingen som har brydd seg om å samle eller registrer den med materiale/fotos som kan brukes for sikker identifisering. Det er en serie angivelser (observasjoner) nord til No Hadsel og Tr Tromsø, men vi har ikke funnet overbevisende dokumentasjon for at det dreier seg om denne rasen. Vi estimerer et stort mørketall og antar at planten har etablerte forekomster i alle fylker i hvert fall nord til Nord-Trøndelag.&lt;/p&gt;</v>
          </cell>
          <cell r="DE2034" t="str">
            <v>Arten produserer frø. Fruktene har ingen spesielle spredningstilpasninger, men spres med trafikk og transporter. Storparten av senere angivelser er fra veikanter og annen tilsådd mark, og planten synes praktisk talt bare å ha kommet inn med såfrø.</v>
          </cell>
          <cell r="DF2034" t="str">
            <v>Arten har et stort invasjonspotensial med maksimum skår på forventet median levetid og nest høyeste skår på ekspansjonshastighet. Veirødsvingel holder seg lenge eller blir permanent etter etablering og er etter våre erfaringer i sterk økning, sjøl om dette ikke er godt dokumentert med herbariebelegg.</v>
          </cell>
          <cell r="DG2034" t="str">
            <v>Den økologiske effekten vurderes til middels. Arten er noe mer robust enn vanlig rødsvingel og tåler slitasje og tørke bedre. Den er dermed etablert først og fremst på skrotemark i vid betydning. Slik sett har den liten innflytelse på stedegne naturtyper, men den kan trolig hybridisere introgressivt med de hjemlige rasene av rødsvingel, noe som innebærer en massiv genetisk forurensning av &amp;#233:n eller flere hjemlige underarter. Veirødsvingel er blitt sådd langs veianlegg over hundrevis av mil hvert år, i direkte kontakt med andre raser av rødsvingel i omliggende naturtyper.</v>
          </cell>
          <cell r="DH2034" t="str">
            <v>&lt;p&gt;Veirødsvingel vurderes til svært høg økologisk risiko på grunn av invasjonspotensialet i kombinasjon med den økologiske effekten. &lt;/p&gt;</v>
          </cell>
          <cell r="DI2034">
            <v>3</v>
          </cell>
        </row>
        <row r="2035">
          <cell r="B2035" t="str">
            <v>Carduus nutans nutans</v>
          </cell>
          <cell r="D2035" t="str">
            <v>nikketistel</v>
          </cell>
          <cell r="E2035">
            <v>102450</v>
          </cell>
          <cell r="F2035">
            <v>143581</v>
          </cell>
          <cell r="G2035" t="str">
            <v>ExpertGroups/Karplanter/N</v>
          </cell>
          <cell r="H2035" t="str">
            <v>Karplanter</v>
          </cell>
          <cell r="I2035" t="str">
            <v>Karplanter</v>
          </cell>
          <cell r="J2035" t="str">
            <v>AlienSpecie</v>
          </cell>
          <cell r="N2035">
            <v>1</v>
          </cell>
          <cell r="Q2035">
            <v>2</v>
          </cell>
          <cell r="T2035" t="str">
            <v>LO</v>
          </cell>
          <cell r="U2035">
            <v>2</v>
          </cell>
          <cell r="V2035" t="str">
            <v>1,2H</v>
          </cell>
          <cell r="AA2035" t="str">
            <v>1820-1846</v>
          </cell>
          <cell r="AB2035" t="str">
            <v>terrestrial</v>
          </cell>
          <cell r="AD2035" t="str">
            <v>origin,unknown</v>
          </cell>
          <cell r="AE2035" t="str">
            <v>yes</v>
          </cell>
          <cell r="AF2035" t="str">
            <v>unknown</v>
          </cell>
          <cell r="AG2035">
            <v>1846</v>
          </cell>
          <cell r="AH2035" t="str">
            <v>Te Porsgrunn: Brevik</v>
          </cell>
          <cell r="AI2035">
            <v>2</v>
          </cell>
          <cell r="AJ2035" t="str">
            <v>V</v>
          </cell>
          <cell r="AN2035">
            <v>2</v>
          </cell>
          <cell r="AO2035" t="str">
            <v>introductionTransportpollution,introductionStowaway</v>
          </cell>
          <cell r="AQ2035">
            <v>4</v>
          </cell>
          <cell r="AR2035">
            <v>1</v>
          </cell>
          <cell r="AS2035">
            <v>4</v>
          </cell>
          <cell r="AT2035">
            <v>1</v>
          </cell>
          <cell r="AU2035">
            <v>4</v>
          </cell>
          <cell r="AV2035">
            <v>100</v>
          </cell>
          <cell r="AW2035" t="str">
            <v>Ingen kjent effekt</v>
          </cell>
          <cell r="AX2035" t="str">
            <v>Ingen kjent effekt</v>
          </cell>
          <cell r="BC2035" t="str">
            <v>Ingen kjent effekt</v>
          </cell>
          <cell r="BD2035" t="str">
            <v>Ingen kjent effekt</v>
          </cell>
          <cell r="BE2035" t="str">
            <v>no</v>
          </cell>
          <cell r="BF2035" t="str">
            <v>no</v>
          </cell>
          <cell r="BG2035" t="str">
            <v>V</v>
          </cell>
          <cell r="BK2035" t="str">
            <v>temperate_nemoral:Europe,Asia|temperate_dry:Europe,Asia|subtropic_mediterranean:Europe,Asia,Africa</v>
          </cell>
          <cell r="BM2035" t="str">
            <v>temperate_nemoral:Europe,Asia,Oceania,NorthAndCentralAmerica|temperate_dry:Europe,Asia,NorthAndCentralAmerica|subtropic_mediterranean:Europe,Asia,Africa,Oceania,SouthAmerica</v>
          </cell>
          <cell r="BO2035">
            <v>1</v>
          </cell>
          <cell r="BR2035" t="str">
            <v>RedListCategoryLevel</v>
          </cell>
          <cell r="BT2035">
            <v>1</v>
          </cell>
          <cell r="BW2035" t="str">
            <v>SpreadYearlyIncreaseCalculatedExpansionSpeed</v>
          </cell>
          <cell r="BX2035">
            <v>0</v>
          </cell>
          <cell r="BY2035">
            <v>1</v>
          </cell>
          <cell r="CB2035" t="str">
            <v>T35,T40</v>
          </cell>
          <cell r="CC2035">
            <v>1</v>
          </cell>
          <cell r="CH2035">
            <v>1</v>
          </cell>
          <cell r="CM2035">
            <v>1</v>
          </cell>
          <cell r="CQ2035">
            <v>1</v>
          </cell>
          <cell r="CU2035">
            <v>2</v>
          </cell>
          <cell r="CX2035">
            <v>1</v>
          </cell>
          <cell r="CY2035">
            <v>1</v>
          </cell>
          <cell r="DB2035">
            <v>0</v>
          </cell>
          <cell r="DC2035" t="str">
            <v>Nikketistel &lt;em&gt;Carduus nutans &lt;/em&gt;subsp. &lt;i&gt;nutans &lt;/i&gt;(tidligere &lt;i&gt;C. nutans&lt;/i&gt;) er en toårig plante som har sin naturlige utbredelse fra Middelhavsområdet nord til Sør-Skandinavia. Den formerer seg med frø, og fruktene spres med vind og med dyr.</v>
          </cell>
          <cell r="DD2035" t="str">
            <v>&lt;p&gt;Nikketistel har reprodusert med frø mange steder i Norge og har hatt rimelig stabile bestander over perioder på 20-75 år på minst åtte steder, men den synes likevel å ha gått ut som permanent art i norsk flora. Den kan ha et potensial ved marginalt bedre klima: den er stabil nord til Sør- og Øst-Sverige. Det første norske funnet ble trolig gjort i Oslo på 1820-tallet (sjøl om Gunnerus 1776 nevner arten fra Norge), men det første daterte funnet er fra Te Porsgrunn: Brevik i 1846, og her ble den stabil i nesten 60 år (og senere funnet i Stathelle i Te Bamble, rett over sundet, fra 1904 til 1923). Nesten alle de tidligere funnene har tilknytning til ballastplasser: Øf Halden: Sarpsborg: Sannesund, stabil i 55 år: Fredrikstad: Røds bruk på Kråkerøy, stabil i 20 år, Øra, stabil i 29 år: og Te Porsgrunn: Brevik og Bamble: Stathelle, trolig stabil i over 75 år. Senere funn, fra slutten av 1800-tallet og framover, er knyttet til møller. En rimelig etablert ugrasforekomst synes å ha eksistert på Skudenes i Ro Karmøy fra 1932 til 2000. Nikketistel er ikke funnet etter 2000 og er mest trolig utgått i Norge.&lt;/p&gt;</v>
          </cell>
          <cell r="DE2035" t="str">
            <v>Planten er kommet inn med ballast og noe senere som forurensning med korn.</v>
          </cell>
          <cell r="DF2035" t="str">
            <v>Invasjonspotensialet er lite, med minste skår på median levetid (muligens utdødd) og på ekspansjonshastighet (negativ populasjonsutvikling over lang tid).</v>
          </cell>
          <cell r="DG2035" t="str">
            <v>Planten vurderes å ha en liten negativ økologisk effekt knyttet til hybridisering med introgresjon. Hybrider med den hjemlige eller gamle fremmede (før 1800) arten krusetistel &lt;i&gt;C. crispus&lt;/i&gt; er kjent fra to av lokalitetene: Røds bruk i Øf Fredrikstad og Brevik i Te Porsgrunn, men bare fram til 1910. Hybridene er trolig delvis fertile og med muligheter for introgresjon med foreldrene (se kanadiske arbeider referert hos Stace et al. 2015), men virkningen er meget lokal og kan vare over en del tid ved flerårige hybrider, sjøl om det ene foreldrearten (nikketistel) er i ferd med å forsvinne eller er forsvunnet fra stedene.</v>
          </cell>
          <cell r="DH2035" t="str">
            <v>&lt;p&gt;Nikketistel vurderes til låg økologisk risiko, en kombinasjon mellom et lite invasjonspotensial og en liten negativ økologisk effekt knyttet til hybridisering med introgresjon. Arten har hatt stabil forekomst i Norge (frøreproduksjon), men permanent bestand var likevel avhengig av innførsler og ingen av forekomstene ble helt permanente. Den kan nå kanskje regnes som en utdødd fremmed art hos oss.&lt;/p&gt;</v>
          </cell>
          <cell r="DI2035">
            <v>2</v>
          </cell>
        </row>
        <row r="2036">
          <cell r="B2036" t="str">
            <v>Rheum rhabarbarum</v>
          </cell>
          <cell r="C2036" t="str">
            <v>L.</v>
          </cell>
          <cell r="D2036" t="str">
            <v>rabarbra</v>
          </cell>
          <cell r="E2036">
            <v>141653</v>
          </cell>
          <cell r="F2036">
            <v>160780</v>
          </cell>
          <cell r="G2036" t="str">
            <v>ExpertGroups/Karplanter/N</v>
          </cell>
          <cell r="H2036" t="str">
            <v>Karplanter</v>
          </cell>
          <cell r="I2036" t="str">
            <v>Karplanter</v>
          </cell>
          <cell r="J2036" t="str">
            <v>NotApplicable</v>
          </cell>
          <cell r="M2036" t="str">
            <v>traditionalProductionSpecie</v>
          </cell>
          <cell r="X2036">
            <v>3</v>
          </cell>
          <cell r="Y2036">
            <v>4</v>
          </cell>
          <cell r="Z2036">
            <v>1</v>
          </cell>
          <cell r="AA2036">
            <v>1931</v>
          </cell>
          <cell r="AB2036" t="str">
            <v>terrestrial</v>
          </cell>
          <cell r="AD2036" t="str">
            <v>unknown</v>
          </cell>
          <cell r="AE2036" t="str">
            <v>yes</v>
          </cell>
          <cell r="AF2036" t="str">
            <v>unknown</v>
          </cell>
          <cell r="AI2036">
            <v>10</v>
          </cell>
          <cell r="AJ2036" t="str">
            <v>V</v>
          </cell>
          <cell r="AW2036" t="str">
            <v>Ingen kjent effekt</v>
          </cell>
          <cell r="AX2036" t="str">
            <v>Ingen kjent effekt</v>
          </cell>
          <cell r="BC2036" t="str">
            <v>Ingen kjent effekt</v>
          </cell>
          <cell r="BD2036" t="str">
            <v>Ingen kjent effekt</v>
          </cell>
          <cell r="BK2036" t="str">
            <v>unknown:Asia</v>
          </cell>
          <cell r="BM2036" t="str">
            <v>temperate_boreal:Europe,NorthAndCentralAmerica|temperate_nemoral:Europe,NorthAndCentralAmerica</v>
          </cell>
          <cell r="DI2036">
            <v>0</v>
          </cell>
        </row>
        <row r="2037">
          <cell r="B2037" t="str">
            <v>Ribes aureum</v>
          </cell>
          <cell r="C2037" t="str">
            <v>Pursh</v>
          </cell>
          <cell r="D2037" t="str">
            <v>gullrips</v>
          </cell>
          <cell r="E2037">
            <v>141656</v>
          </cell>
          <cell r="F2037">
            <v>160831</v>
          </cell>
          <cell r="G2037" t="str">
            <v>ExpertGroups/Karplanter/N</v>
          </cell>
          <cell r="H2037" t="str">
            <v>Karplanter</v>
          </cell>
          <cell r="I2037" t="str">
            <v>Karplanter</v>
          </cell>
          <cell r="J2037" t="str">
            <v>AlienSpecie</v>
          </cell>
          <cell r="N2037">
            <v>2</v>
          </cell>
          <cell r="Q2037">
            <v>1</v>
          </cell>
          <cell r="T2037" t="str">
            <v>LO</v>
          </cell>
          <cell r="U2037">
            <v>2</v>
          </cell>
          <cell r="V2037" t="str">
            <v>2AB,1</v>
          </cell>
          <cell r="X2037">
            <v>2</v>
          </cell>
          <cell r="Y2037">
            <v>3</v>
          </cell>
          <cell r="Z2037">
            <v>1</v>
          </cell>
          <cell r="AA2037">
            <v>1901</v>
          </cell>
          <cell r="AB2037" t="str">
            <v>terrestrial</v>
          </cell>
          <cell r="AD2037" t="str">
            <v>unknown</v>
          </cell>
          <cell r="AE2037" t="str">
            <v>yes</v>
          </cell>
          <cell r="AF2037" t="str">
            <v>unknown</v>
          </cell>
          <cell r="AG2037">
            <v>1993</v>
          </cell>
          <cell r="AH2037" t="str">
            <v>Ak Nesodden: Søndre Skjærholmen</v>
          </cell>
          <cell r="AI2037">
            <v>10</v>
          </cell>
          <cell r="AJ2037" t="str">
            <v>V</v>
          </cell>
          <cell r="AL2037">
            <v>1</v>
          </cell>
          <cell r="AM2037" t="str">
            <v>importDirect</v>
          </cell>
          <cell r="AN2037">
            <v>3</v>
          </cell>
          <cell r="AO2037" t="str">
            <v>introductionEscaped</v>
          </cell>
          <cell r="AP2037" t="str">
            <v>Øs,OsA,He,Op,Ve,Te,Va,Sf</v>
          </cell>
          <cell r="AQ2037">
            <v>56</v>
          </cell>
          <cell r="AR2037">
            <v>5</v>
          </cell>
          <cell r="AS2037">
            <v>280</v>
          </cell>
          <cell r="AT2037">
            <v>55500</v>
          </cell>
          <cell r="AU2037">
            <v>560</v>
          </cell>
          <cell r="AV2037">
            <v>50</v>
          </cell>
          <cell r="AW2037" t="str">
            <v>Ingen kjent effekt</v>
          </cell>
          <cell r="AX2037" t="str">
            <v>Ingen kjent effekt</v>
          </cell>
          <cell r="BC2037" t="str">
            <v>Ingen kjent effekt</v>
          </cell>
          <cell r="BD2037" t="str">
            <v>Ingen kjent effekt</v>
          </cell>
          <cell r="BE2037" t="str">
            <v>no</v>
          </cell>
          <cell r="BF2037" t="str">
            <v>no</v>
          </cell>
          <cell r="BG2037" t="str">
            <v>V</v>
          </cell>
          <cell r="BK2037" t="str">
            <v>temperate_nemoral:NorthAndCentralAmerica|temperate_dry:NorthAndCentralAmerica|subtropic_mediterranean:NorthAndCentralAmerica</v>
          </cell>
          <cell r="BM2037" t="str">
            <v>temperate_nemoral:Europe,Asia,NorthAndCentralAmerica|temperate_dry:NorthAndCentralAmerica|subtropic_mediterranean:NorthAndCentralAmerica</v>
          </cell>
          <cell r="BO2037">
            <v>2</v>
          </cell>
          <cell r="BR2037" t="str">
            <v>RedListCategoryLevel</v>
          </cell>
          <cell r="BT2037">
            <v>2</v>
          </cell>
          <cell r="BW2037" t="str">
            <v>SpreadYearlyIncreaseObservations</v>
          </cell>
          <cell r="BX2037">
            <v>93</v>
          </cell>
          <cell r="BY2037">
            <v>1</v>
          </cell>
          <cell r="CB2037" t="str">
            <v>T40,T37-C-3,T4,T32</v>
          </cell>
          <cell r="CC2037">
            <v>1</v>
          </cell>
          <cell r="CH2037">
            <v>1</v>
          </cell>
          <cell r="CM2037">
            <v>1</v>
          </cell>
          <cell r="CP2037" t="str">
            <v>Åpen grunnlendt kalkmark i boreonemoral sone</v>
          </cell>
          <cell r="CQ2037">
            <v>1</v>
          </cell>
          <cell r="CU2037">
            <v>1</v>
          </cell>
          <cell r="CX2037">
            <v>0</v>
          </cell>
          <cell r="CY2037">
            <v>1</v>
          </cell>
          <cell r="DB2037">
            <v>0</v>
          </cell>
          <cell r="DC2037" t="str">
            <v>Gullrips &lt;em&gt;Ribes aureum &lt;/em&gt;(tidligere &lt;i&gt;R. &lt;/i&gt;&lt;em&gt;odoratum&lt;/em&gt;) er en langlevd busk fra sentrale Nord-Amerika. Den har frøformering, og de saftige bærene spres med fugl, potensielt over nokså lange distanser (km). Arten er innført som prydbusk og kan være i ferd med å etablere seg i Norge.</v>
          </cell>
          <cell r="DD2037" t="str">
            <v>&lt;p&gt;Gullrips er foreløpig ikke påvist med noen bestand med reproduksjon. Nesten alle forekomstene som er rapportert, synes å gjelde planter fra hageutkast eller fra frøspredning (med fugl) fra hager. Frøplanter er observert i SF Lærdal: Lærdalsøyri 1994, så arten kan reprodusere i naturen i Norge. De forekomstene som synes å være nærmest til etablering, er i Oslo: Bygdøy (1936) og Lille Herbern (2005 og 2014) og Ak Nesodden: Søndre Skjærholmen (1993 og 2001).&lt;/p&gt;</v>
          </cell>
          <cell r="DE2037" t="str">
            <v>Arten sprer seg fra dyrkning gjennom fuglespredning og trolig også gjennom hageutkast. Noen forekomster kan også være av gjenstående planter.</v>
          </cell>
          <cell r="DF2037" t="str">
            <v>Invasjonspotensialet er begrenset: dette skyldes en kombinasjon mellom en begrenset median levetid og en begrenset ekspansjonshastighet.</v>
          </cell>
          <cell r="DG2037" t="str">
            <v>Det er ingen kjente negative økologiske effekter knyttet til arten. Arten er på grensa til å etablere bestander i norsk natur, men den er nokså varmekrevende og lite ekspansiv. Det er lite trolig at den vil bli noe problem i norsk natur.</v>
          </cell>
          <cell r="DH2037" t="str">
            <v>&lt;p&gt;Gullrips vurderes til lav risiko i norsk natur. Dette skyldes en kombinasjon mellom et begrenset invasjonspotensial og ingen kjente negative økologiske effekter.&lt;/p&gt;</v>
          </cell>
          <cell r="DI2037">
            <v>0</v>
          </cell>
        </row>
        <row r="2038">
          <cell r="B2038" t="str">
            <v>Salix euxina</v>
          </cell>
          <cell r="C2038" t="str">
            <v>I.V.Belyaeva</v>
          </cell>
          <cell r="D2038" t="str">
            <v>skjørpil</v>
          </cell>
          <cell r="E2038">
            <v>145399</v>
          </cell>
          <cell r="F2038">
            <v>128903</v>
          </cell>
          <cell r="G2038" t="str">
            <v>ExpertGroups/Karplanter/N</v>
          </cell>
          <cell r="H2038" t="str">
            <v>Karplanter</v>
          </cell>
          <cell r="I2038" t="str">
            <v>Karplanter</v>
          </cell>
          <cell r="J2038" t="str">
            <v>AlienSpecie</v>
          </cell>
          <cell r="N2038">
            <v>3</v>
          </cell>
          <cell r="Q2038">
            <v>2</v>
          </cell>
          <cell r="R2038" t="str">
            <v>V</v>
          </cell>
          <cell r="T2038" t="str">
            <v>LO</v>
          </cell>
          <cell r="U2038">
            <v>2</v>
          </cell>
          <cell r="V2038" t="str">
            <v>3A,2H</v>
          </cell>
          <cell r="X2038">
            <v>5</v>
          </cell>
          <cell r="Y2038">
            <v>4</v>
          </cell>
          <cell r="Z2038">
            <v>3</v>
          </cell>
          <cell r="AA2038">
            <v>1919</v>
          </cell>
          <cell r="AB2038" t="str">
            <v>terrestrial</v>
          </cell>
          <cell r="AD2038" t="str">
            <v>unknown</v>
          </cell>
          <cell r="AE2038" t="str">
            <v>yes</v>
          </cell>
          <cell r="AF2038" t="str">
            <v>unknown</v>
          </cell>
          <cell r="AG2038">
            <v>1919</v>
          </cell>
          <cell r="AH2038" t="str">
            <v>Vf Tjøme: Kolebekkilen</v>
          </cell>
          <cell r="AI2038">
            <v>20</v>
          </cell>
          <cell r="AJ2038" t="str">
            <v>V</v>
          </cell>
          <cell r="AK2038" t="str">
            <v>V</v>
          </cell>
          <cell r="AL2038">
            <v>2</v>
          </cell>
          <cell r="AM2038" t="str">
            <v>importDirect</v>
          </cell>
          <cell r="AN2038">
            <v>3</v>
          </cell>
          <cell r="AO2038" t="str">
            <v>introductionEscaped,spreadNaturalDispersal</v>
          </cell>
          <cell r="AP2038" t="str">
            <v>Øs,OsA,Ve,Te</v>
          </cell>
          <cell r="AQ2038">
            <v>204</v>
          </cell>
          <cell r="AR2038">
            <v>4</v>
          </cell>
          <cell r="AS2038">
            <v>816</v>
          </cell>
          <cell r="AT2038">
            <v>4600</v>
          </cell>
          <cell r="AU2038">
            <v>816</v>
          </cell>
          <cell r="AV2038">
            <v>40</v>
          </cell>
          <cell r="AW2038" t="str">
            <v>Ingen kjent effekt</v>
          </cell>
          <cell r="AX2038" t="str">
            <v>Ingen kjent effekt</v>
          </cell>
          <cell r="BC2038" t="str">
            <v>Ingen kjent effekt</v>
          </cell>
          <cell r="BD2038" t="str">
            <v>Ingen kjent effekt</v>
          </cell>
          <cell r="BE2038" t="str">
            <v>no</v>
          </cell>
          <cell r="BF2038" t="str">
            <v>no</v>
          </cell>
          <cell r="BG2038" t="str">
            <v>V</v>
          </cell>
          <cell r="BK2038" t="str">
            <v>temperate_dry:Europe,Asia|subtropic_unspecified:Asia|subtropic_mediterranean:Europe|subtropic_humid:Europe</v>
          </cell>
          <cell r="BM2038" t="str">
            <v>temperate_nemoral:Europe|temperate_dry:Europe,Asia|subtropic_unspecified:Asia|subtropic_mediterranean:Europe|subtropic_humid:Europe</v>
          </cell>
          <cell r="BO2038">
            <v>3</v>
          </cell>
          <cell r="BR2038" t="str">
            <v>RedListCategoryLevel</v>
          </cell>
          <cell r="BT2038">
            <v>2</v>
          </cell>
          <cell r="BW2038" t="str">
            <v>SpreadYearlyIncreaseCalculatedExpansionSpeed</v>
          </cell>
          <cell r="BX2038">
            <v>79.17</v>
          </cell>
          <cell r="BY2038">
            <v>1</v>
          </cell>
          <cell r="CB2038" t="str">
            <v>T4-C-3,T12-C-2,T29-C-2,T30-C-2,T35,V8-C-3</v>
          </cell>
          <cell r="CC2038">
            <v>1</v>
          </cell>
          <cell r="CH2038">
            <v>1</v>
          </cell>
          <cell r="CM2038">
            <v>1</v>
          </cell>
          <cell r="CQ2038">
            <v>1</v>
          </cell>
          <cell r="CU2038">
            <v>2</v>
          </cell>
          <cell r="CW2038" t="str">
            <v>X</v>
          </cell>
          <cell r="CX2038">
            <v>1</v>
          </cell>
          <cell r="CY2038">
            <v>1</v>
          </cell>
          <cell r="DB2038">
            <v>0</v>
          </cell>
          <cell r="DC2038" t="str">
            <v>Vurderingen gjelder skjørpil unntatt kultivaren "Bullata". Dette påvirker risikovurderingen og gjør denne vurderingen markert forskjellig fra hvordan arten ble vurdert i 2012.&lt;br/&gt;Skjørpil &lt;em&gt;Salix euxina &lt;/em&gt;(tidligere kalt &lt;em&gt;S. fragilis&lt;/em&gt;) er et potensielt stort tre (10-20 m). Arten kommer fra områdene rundt Svartehavet og Det kaspiske hav. Den har i utgangspunktet seksuell frøformering og i tillegg vegetativ formering ved at kvister svært lett brekker av (det tidligere vitenskapelige navnet "fragilis" henspiller på dette), spres med vatn, rotslår, og gir opphav til nye planter. Frøene har hår og kan spres relativt langt med vind (trolig km). I Norge er det imidlertid bare (eller i alle fall nesten bare) kjent hunnplanter, og frøformering er ikke kjent. Hele den norske bestanden skyldes derfor trolig avbrukne kvister og greiner som har rotslått. Arten etablerer seg best i flommarkskog og strandnær skog, sump og indre strandeng, og inngår nå som en integrert del av vegetasjonen enkelte steder.</v>
          </cell>
          <cell r="DD2038" t="str">
            <v>&lt;p&gt;Skjørpil kan ha vært dyrket siden tidlig på 1800-tallet (eller kanskje allerede sent på 1700-tallet, se Wilse 1779), men den første forvillete planten er kjent fra 1919 i Vf Tjøme: Kolebekkilen, og arten var sjelden i norsk natur helt fram til 1980. De fleste tidlige rapportene gjaldt enkelttrær, trolig fra avbrukne greiner. Fra 1980 har antallet funn av arten økt meget sterkt, særlig i Østfold og Vestfold, men vi tror dette skyldes økt oppmerksomhet (særlig fra &amp;#233:n person, Tore Berg) og at stordelen av forvillingen har funnet sted mellom 1920 og 1970. Arten er fullt naturalisert, med den begrensningen at naturaliseringen begrenser seg til et resultat av vegetativ formering. Utbredelsen begrenser seg til de ytterste delene av Oslofjorden i Østfold og Vestfold, der den er nokså hyppig i kystkommunene, med bare enkelte funn nord til Drøbaksundet (i Ak Frogn) og vest til Telemark (i Te Bamble, Kragerø).&lt;/p&gt;&lt;p&gt;Skjørpil har vært mye forvekslet med grønnpil &lt;em&gt;S&lt;/em&gt;.&lt;em&gt; &lt;/em&gt;x&lt;i&gt;fragilis&lt;/i&gt; (tidligere&lt;em&gt; S. &lt;/em&gt;x&lt;em&gt;rubens&lt;/em&gt;, dvs. hybriden &lt;em&gt;S. alba &lt;/em&gt;x &lt;em&gt;euxina&lt;/em&gt;), og alle opplysninger som ikke er støttet av belegg, er suspekte eller sannsynligvis feil. Dette gjelder både tidlige litterære opplysninger hos f.eks. Blytt (1874) og rapporter i det moderne kartet i Artskart (2017). Karakterer som skiller de to, geografimønsteret og problemene med navn er oppsummert hos Elven &amp; Fremstad (under arbeid). Den vedlagte dokumentasjonsfila gir et inntrykk av omfanget av forkastete opplysninger (herbariebelegg og rapporter) og deres geografiske fordeling.&lt;/p&gt;</v>
          </cell>
          <cell r="DE2038" t="str">
            <v>Skjørpil er innført som hageplante. Videre spredning skjer bare med avbrukne kvister og greiner, over nokså korte avstander, men noe spredning i sjøvatn langs kysten.</v>
          </cell>
          <cell r="DF2038" t="str">
            <v>Invasjonspotensialet er moderat, en kombinasjon av lang median levetid, men begrenset ekspansjonshastighet. Arten har en veletablert populasjon på kanskje 200 forekomster. Ekspansjonshastigheten beregnet ut fra funndata (150-200 m/år), er trolig høgere enn den reelle, en effekt av at man sent ble oppmerksom på arten (som art) og begynte å samle og registrere den. Vi antar at den reelle ekspansjonshastigheten kanskje er under 100 m/år, og at arten nå ekspanderer lite.</v>
          </cell>
          <cell r="DG2038" t="str">
            <v>Skjørpil opptrer aldri i slike mengder at den fortrenger andre arter i noen målbar grad. Vi venter ikke at dette endrer seg i de kommende tiårene. Arten kan imidlertid hybridisere og utveksle gener med &amp;#233:n stedegen art, istervier &lt;i&gt;Salix pentandra &lt;/i&gt;(LC livskraftig). Dette gir en liten økologisk effekt. Skjørpil finnes imidlertid bare med hunnplanter i landet, og følgelig må pollen komme fra en istervier om det skal skje en hybridisering med skjørpil. Det er ikke kjent om disse hybridene produserer funksjonelle pollenkorn eller spiredyktige frø og om de kan tilbakekrysse mot istervier. Utbredelsen til skjørpil overlapper dessuten svært lite med isterviers utbredelse i Norge så sjansen for at hybridisering skal skje, er liten. Vi angir derfor usikkerhet ned til ingen økologisk effekt. Ideelt sett burde vi kunne satt ingen kjent økologiske effekt, med usikkerhet til en liten effekt, men metodikken gir ikke mulighet for dette.</v>
          </cell>
          <cell r="DH2038" t="str">
            <v>&lt;p&gt;Skjørpil (minus kultivaren &amp;#39:Bullata&amp;#39:) vurderes til låg økologisk risiko på grunn av et moderat invasjonspotensiale kombinert med faren for introgresjon med istervier (som det er knyttet usikkerhet til). Dette er en solid nedgradering fra vurderingen i 2012 da arten (kollektivt, inkludert &amp;#39:Bullata&amp;#39:) ble vurdert med svært høg risiko. Nedgraderingen er en effekt av at &amp;#39:stamarten&amp;#39: og &amp;#39:Bullata&amp;#39: vurderes separat, noe som er det biologisk riktige.&lt;/p&gt;</v>
          </cell>
          <cell r="DI2038">
            <v>3</v>
          </cell>
        </row>
        <row r="2039">
          <cell r="B2039" t="str">
            <v>Fragaria moschata</v>
          </cell>
          <cell r="C2039" t="str">
            <v>Weston</v>
          </cell>
          <cell r="D2039" t="str">
            <v>moskusjordbær</v>
          </cell>
          <cell r="E2039">
            <v>133287</v>
          </cell>
          <cell r="F2039">
            <v>103315</v>
          </cell>
          <cell r="G2039" t="str">
            <v>ExpertGroups/Karplanter/N</v>
          </cell>
          <cell r="H2039" t="str">
            <v>Karplanter</v>
          </cell>
          <cell r="I2039" t="str">
            <v>Karplanter</v>
          </cell>
          <cell r="J2039" t="str">
            <v>AlienSpecie</v>
          </cell>
          <cell r="N2039">
            <v>4</v>
          </cell>
          <cell r="Q2039">
            <v>2</v>
          </cell>
          <cell r="T2039" t="str">
            <v>HI</v>
          </cell>
          <cell r="U2039">
            <v>4</v>
          </cell>
          <cell r="V2039" t="str">
            <v>4A,2D</v>
          </cell>
          <cell r="X2039">
            <v>4</v>
          </cell>
          <cell r="Y2039">
            <v>4</v>
          </cell>
          <cell r="Z2039">
            <v>2</v>
          </cell>
          <cell r="AA2039">
            <v>1838</v>
          </cell>
          <cell r="AB2039" t="str">
            <v>terrestrial</v>
          </cell>
          <cell r="AD2039" t="str">
            <v>other</v>
          </cell>
          <cell r="AE2039" t="str">
            <v>yes</v>
          </cell>
          <cell r="AF2039" t="str">
            <v>unknown</v>
          </cell>
          <cell r="AG2039">
            <v>1838</v>
          </cell>
          <cell r="AH2039" t="str">
            <v>Te Porsgrunn</v>
          </cell>
          <cell r="AI2039">
            <v>5</v>
          </cell>
          <cell r="AJ2039" t="str">
            <v>V</v>
          </cell>
          <cell r="AK2039" t="str">
            <v>V</v>
          </cell>
          <cell r="AL2039">
            <v>3</v>
          </cell>
          <cell r="AM2039" t="str">
            <v>importDirect</v>
          </cell>
          <cell r="AN2039">
            <v>5</v>
          </cell>
          <cell r="AO2039" t="str">
            <v>introductionEscaped,spreadNaturalDispersal,spreadTransportpollution</v>
          </cell>
          <cell r="AP2039" t="str">
            <v>Øs,OsA,He,Op,Bu,Ve,Te,Aa,Va,Sf,Mr,St,Nt</v>
          </cell>
          <cell r="AQ2039">
            <v>800</v>
          </cell>
          <cell r="AR2039">
            <v>5</v>
          </cell>
          <cell r="AS2039">
            <v>4000</v>
          </cell>
          <cell r="AT2039">
            <v>175000</v>
          </cell>
          <cell r="AU2039">
            <v>6000</v>
          </cell>
          <cell r="AV2039">
            <v>50</v>
          </cell>
          <cell r="AW2039" t="str">
            <v>Ingen kjent effekt</v>
          </cell>
          <cell r="AX2039" t="str">
            <v>Ingen kjent effekt</v>
          </cell>
          <cell r="BC2039" t="str">
            <v>Ingen kjent effekt</v>
          </cell>
          <cell r="BD2039" t="str">
            <v>Ingen kjent effekt</v>
          </cell>
          <cell r="BE2039" t="str">
            <v>no</v>
          </cell>
          <cell r="BF2039" t="str">
            <v>no</v>
          </cell>
          <cell r="BK2039" t="str">
            <v>temperate_nemoral:Europe,Asia</v>
          </cell>
          <cell r="BM2039" t="str">
            <v>temperate_boreal:Europe|temperate_nemoral:Europe,Asia</v>
          </cell>
          <cell r="BO2039">
            <v>4</v>
          </cell>
          <cell r="BR2039" t="str">
            <v>RedListCategoryLevel</v>
          </cell>
          <cell r="BT2039">
            <v>3</v>
          </cell>
          <cell r="BW2039" t="str">
            <v>SpreadYearlyIncreaseObservations</v>
          </cell>
          <cell r="BX2039">
            <v>352</v>
          </cell>
          <cell r="BY2039">
            <v>1</v>
          </cell>
          <cell r="CB2039" t="str">
            <v>T4-C-3,T40,T42,T43,T4-C-4,T32,T4-C-4</v>
          </cell>
          <cell r="CC2039">
            <v>2</v>
          </cell>
          <cell r="CG2039" t="str">
            <v>T4-C-4</v>
          </cell>
          <cell r="CH2039">
            <v>1</v>
          </cell>
          <cell r="CL2039" t="str">
            <v>T4-C-3,T4-C-4,T32</v>
          </cell>
          <cell r="CM2039">
            <v>1</v>
          </cell>
          <cell r="CQ2039">
            <v>1</v>
          </cell>
          <cell r="CU2039">
            <v>1</v>
          </cell>
          <cell r="CX2039">
            <v>0</v>
          </cell>
          <cell r="CY2039">
            <v>1</v>
          </cell>
          <cell r="DB2039">
            <v>0</v>
          </cell>
          <cell r="DC2039" t="str">
            <v>Moskusjordbær &lt;em&gt;Fragaria moschata &lt;/em&gt;stammer fra Mellom-Europa og er en langlevd flerårig urt med sterk klonal vekst og reproduksjon med lange utløpere. Den reproduserer også med frø: de saftige fruktene spres av fugl og pattedyr, trolig over korte distanser. Den&lt;em&gt; &lt;/em&gt;var hovedarten av spisejordbær før hagehybriden &lt;em&gt;F. &lt;/em&gt;x &lt;em&gt;ananassa &lt;/em&gt;ble introdusert. Arten er særbu og krever derfor planter av begge kjønn på samme sted før seksuell formering kan skje. Vi vet ikke om seksuell reproduksjon er realisert i norsk natur, men de enkjønnete blomstene gjør at hunnplanter blir lettere pollinert fra andre, vanlige &lt;i&gt;Fragaria&lt;/i&gt;-arter enn fra egen art, noe som øker mulighetene for hybridisering. Arten formerer seg svært effektivt ved lange utløpere som setter bladrosetter, som raskt rotslår og etablerer nye, sjølstendige individer.</v>
          </cell>
          <cell r="DD2039" t="str">
            <v>&lt;p&gt;Arten var trolig dyrket i Norge på 1700-tallet, men første rapporter om forvilling og etablering er fra rett før 1840 i Oslo og Te Porsgrunn. I motsetning til hagejordbær og de andre innførte artene, etablerer moskusjordbær seg svært effektivt i skog og danner store bestander, ofte kloner, som i prinsippet er evig-levende. Arten dyrkes praktisk talt ikke lenger kommersielt (men noe som prydplante), men er i langsom ekspansjon ved egenspredning. Den er solid etablert på Østlandet, Sørlandet, i indre Sogn og i Trøndelag, med enkelte strøfunn i Nordland og Troms.&lt;/p&gt;</v>
          </cell>
          <cell r="DE2039" t="str">
            <v>Arten er spredt fra dyrkning med frø og kanskje også med hageutkast. Den dyrkes ikke særlig lengre, men er nå såpass godt etablert at den sprer seg videre på egen hånd. Moskusjordbær er altså kommet inn delvis som produksjonsart (gammel jordbærtype) og ble særlig brukt i parker ved storgårder. Den har etablert meget store bestander, særlig i tilknytning til gamle hovedgårder og herregårder, men også spredt ellers ut over store deler av landet. Den fyller omtrent det potensielle utbredelsesområdet, men med godt rom for fortetning.</v>
          </cell>
          <cell r="DF2039" t="str">
            <v>Moskusjordbær har et stort invasjonspotensial på grunn av maksimum skår på median levetid sammen med en moderat ekspansjonshastighet.</v>
          </cell>
          <cell r="DG2039" t="str">
            <v>Moskusjordbær vurderes å ha en liten økologisk effekt. Den inntar særlig gjengroende gammel kulturmark, beitemarker og lågurtskog, inkludert kalklågurtskog der den danner meget ekstensive, tette bestander og opplagt har en viss fortrengningseffekt som også omfatter sårbare planter.&lt;br/&gt;Arten hybridiserer med de stedegne artene markjordbær &lt;i&gt;Fragaria vesca&lt;/i&gt; (LC) og nakkebær &lt;i&gt;F. viridis &lt;/i&gt;(LC), men vi har ikke tillagt denne hybridiseirngen noen betydning. Både markjordbær og nakkebær er diploide arter (2n = 14) mens moskusjordbær hovedsakelig er heksaploid (2n = 42). Hybridene blir oftest tetraploide og er brukt i foredling av jordbær, men har mest sannsynlig ingen effekt tilbake på våre hjemlige diploide arter. Begge hybridene er påvist i Norge, på Bygdøy i Oslo, men kan være oversett. Se Kamneva et al. (2017) og andre arbeider referert der. Vi kjenner ikke til studier som viser effektiv introgresjon fra moskusjordbær inn i diploide jordbær-arter.</v>
          </cell>
          <cell r="DH2039" t="str">
            <v>&lt;p&gt;Moskusjordbær vurderes til høy risiko i norsk natur på grunn av kombinasjonen mellom et stort invasjonspotensial, fortrengning av sårbare arter (en liten effekt).&lt;/p&gt;</v>
          </cell>
          <cell r="DI2039">
            <v>1</v>
          </cell>
        </row>
        <row r="2040">
          <cell r="B2040" t="str">
            <v>Claytonia sibirica</v>
          </cell>
          <cell r="C2040" t="str">
            <v>L.</v>
          </cell>
          <cell r="D2040" t="str">
            <v>sibirportulakk</v>
          </cell>
          <cell r="E2040">
            <v>131871</v>
          </cell>
          <cell r="F2040">
            <v>101626</v>
          </cell>
          <cell r="G2040" t="str">
            <v>ExpertGroups/Karplanter/N</v>
          </cell>
          <cell r="H2040" t="str">
            <v>Karplanter</v>
          </cell>
          <cell r="I2040" t="str">
            <v>Karplanter</v>
          </cell>
          <cell r="J2040" t="str">
            <v>AlienSpecie</v>
          </cell>
          <cell r="N2040">
            <v>3</v>
          </cell>
          <cell r="Q2040">
            <v>3</v>
          </cell>
          <cell r="T2040" t="str">
            <v>HI</v>
          </cell>
          <cell r="U2040">
            <v>4</v>
          </cell>
          <cell r="V2040" t="str">
            <v>3AB,3D</v>
          </cell>
          <cell r="X2040">
            <v>3</v>
          </cell>
          <cell r="Y2040">
            <v>4</v>
          </cell>
          <cell r="Z2040">
            <v>1</v>
          </cell>
          <cell r="AA2040">
            <v>1950</v>
          </cell>
          <cell r="AB2040" t="str">
            <v>terrestrial</v>
          </cell>
          <cell r="AD2040" t="str">
            <v>unknown</v>
          </cell>
          <cell r="AE2040" t="str">
            <v>yes</v>
          </cell>
          <cell r="AF2040" t="str">
            <v>unknown</v>
          </cell>
          <cell r="AG2040">
            <v>1950</v>
          </cell>
          <cell r="AH2040" t="str">
            <v>Ho Os: Moldegård</v>
          </cell>
          <cell r="AI2040">
            <v>3</v>
          </cell>
          <cell r="AJ2040" t="str">
            <v>V</v>
          </cell>
          <cell r="AL2040">
            <v>1</v>
          </cell>
          <cell r="AM2040" t="str">
            <v>importDirect</v>
          </cell>
          <cell r="AN2040">
            <v>2</v>
          </cell>
          <cell r="AO2040" t="str">
            <v>introductionEscaped,spreadNaturalDispersal</v>
          </cell>
          <cell r="AP2040" t="str">
            <v>Ro,Ho,Sf,Mr</v>
          </cell>
          <cell r="AQ2040">
            <v>144</v>
          </cell>
          <cell r="AR2040">
            <v>5</v>
          </cell>
          <cell r="AS2040">
            <v>720</v>
          </cell>
          <cell r="AT2040">
            <v>37300</v>
          </cell>
          <cell r="AU2040">
            <v>1400</v>
          </cell>
          <cell r="AV2040">
            <v>40</v>
          </cell>
          <cell r="AW2040" t="str">
            <v>Ingen kjent effekt</v>
          </cell>
          <cell r="AX2040" t="str">
            <v>Ingen kjent effekt</v>
          </cell>
          <cell r="BC2040" t="str">
            <v>Ingen kjent effekt</v>
          </cell>
          <cell r="BD2040" t="str">
            <v>Ingen kjent effekt</v>
          </cell>
          <cell r="BE2040" t="str">
            <v>no</v>
          </cell>
          <cell r="BF2040" t="str">
            <v>no</v>
          </cell>
          <cell r="BG2040" t="str">
            <v>V</v>
          </cell>
          <cell r="BK2040" t="str">
            <v>temperate_boreal:NorthAndCentralAmerica|temperate_nemoral:NorthAndCentralAmerica</v>
          </cell>
          <cell r="BM2040" t="str">
            <v>temperate_boreal:Europe,NorthAndCentralAmerica|temperate_nemoral:Europe,Oceania,NorthAndCentralAmerica</v>
          </cell>
          <cell r="BO2040">
            <v>3</v>
          </cell>
          <cell r="BR2040" t="str">
            <v>RedListCategoryLevel</v>
          </cell>
          <cell r="BT2040">
            <v>3</v>
          </cell>
          <cell r="BW2040" t="str">
            <v>SpreadYearlyIncreaseObservations</v>
          </cell>
          <cell r="BX2040">
            <v>190</v>
          </cell>
          <cell r="BY2040">
            <v>1</v>
          </cell>
          <cell r="CB2040" t="str">
            <v>T4-C-3,T4-C-17,T4-C-18,T30,T40</v>
          </cell>
          <cell r="CC2040">
            <v>3</v>
          </cell>
          <cell r="CF2040" t="str">
            <v>Circaea lutetiana</v>
          </cell>
          <cell r="CG2040" t="str">
            <v>T4-C-3,T4-C-18,T4-C-17</v>
          </cell>
          <cell r="CH2040">
            <v>1</v>
          </cell>
          <cell r="CK2040" t="str">
            <v>Lysimachia nemorum</v>
          </cell>
          <cell r="CL2040" t="str">
            <v>T4-C-3,T4-C-18,T4-C-17</v>
          </cell>
          <cell r="CM2040">
            <v>2</v>
          </cell>
          <cell r="CP2040" t="str">
            <v>Varmekjær kildelauvskog</v>
          </cell>
          <cell r="CQ2040">
            <v>1</v>
          </cell>
          <cell r="CU2040">
            <v>1</v>
          </cell>
          <cell r="CX2040">
            <v>0</v>
          </cell>
          <cell r="CY2040">
            <v>1</v>
          </cell>
          <cell r="DB2040">
            <v>0</v>
          </cell>
          <cell r="DC2040" t="str">
            <v>Sibirportulakk &lt;em&gt;Claytonia sibirica &lt;/em&gt;stammer fra nordvestlige Nord-Amerika (ikke Sibir!). Arten er en kortlevd flerårig urt, men med noe klonal vekst og god frøreproduksjon. Frøene spres med maur, dvs. effektivt over korte distanser. Den er innført som hagestaude. Arten sprer seg i en rekke friske til fuktige, ikke for næringsfattige skogtyper og etablerer store bestander,</v>
          </cell>
          <cell r="DD2040" t="str">
            <v>&lt;p&gt;Sibirportulakk er i middels rask spredning, med utgangspunkt fra Ho Bergen og Os (første etablering vi kjenner til er i Ho Os: Moldegård 1950). Arten naturaliserer seg raskt og er mye hyppigere i skog og skogkanter enn f.eks. på skrotemark. Det er noe tvilsomt om forekomstene på Østlandet og Sørlandet vil bli stabile, men på Vestlandet er den kommet for å bli, med allerede etablerte bestander fra Ro Stavanger nord til MR Tingvoll og kanskje Kristiansund. Vi forventer en sterk ekspansjon de neste tiårene.&lt;/p&gt;</v>
          </cell>
          <cell r="DE2040" t="str">
            <v>Arten er innført hageplante. Egenspredning skjer med maur over korte avstander, og trolig noe ved utkast der bestandene i hager blir for store.</v>
          </cell>
          <cell r="DF2040" t="str">
            <v>Invasjonspotensialet beregnes til moderat, med moderat skår på både median levetid og ekspansjonshastighet. Vi anser egentlig arten som så etablert i norsk natur at den er uutryddelig, dvs. trygg, men velger å følge kriteriene.</v>
          </cell>
          <cell r="DG2040" t="str">
            <v>Arten vurderes å ha en middels økologisk effekt ved fortrengning av andre arter, både karplanter og moser, inkludert truete og sårbare arter, i de skogtypene den inntar. Dette er i hovedsak et problem på Vestlandet.</v>
          </cell>
          <cell r="DH2040" t="str">
            <v>&lt;p&gt;Sibirportulakk vurderes til høg økologisk risiko som en kombinasjon av moderat invasjonspotensial og middels økologisk effekt. Ved forrige vurdering (2012) ble arten vurdert til potensielt høg risiko, men beregningsmåten for invasjonspotensial har endret seg, og vi har også fått ny informasjon om artens fortrengningseffekter på Vestlandet.&lt;br/&gt;&lt;/p&gt;</v>
          </cell>
          <cell r="DI2040">
            <v>0</v>
          </cell>
        </row>
        <row r="2041">
          <cell r="B2041" t="str">
            <v>Cotoneaster divaricatus</v>
          </cell>
          <cell r="C2041" t="str">
            <v>Rehder &amp; E.H.Wilson</v>
          </cell>
          <cell r="D2041" t="str">
            <v>sprikemispel</v>
          </cell>
          <cell r="E2041">
            <v>132022</v>
          </cell>
          <cell r="F2041">
            <v>103273</v>
          </cell>
          <cell r="G2041" t="str">
            <v>ExpertGroups/Karplanter/N</v>
          </cell>
          <cell r="H2041" t="str">
            <v>Karplanter</v>
          </cell>
          <cell r="I2041" t="str">
            <v>Karplanter</v>
          </cell>
          <cell r="J2041" t="str">
            <v>AlienSpecie</v>
          </cell>
          <cell r="N2041">
            <v>4</v>
          </cell>
          <cell r="Q2041">
            <v>3</v>
          </cell>
          <cell r="T2041" t="str">
            <v>SE</v>
          </cell>
          <cell r="U2041">
            <v>5</v>
          </cell>
          <cell r="V2041" t="str">
            <v>4AB,3DF</v>
          </cell>
          <cell r="X2041">
            <v>5</v>
          </cell>
          <cell r="Y2041">
            <v>4</v>
          </cell>
          <cell r="Z2041">
            <v>3</v>
          </cell>
          <cell r="AA2041">
            <v>1929</v>
          </cell>
          <cell r="AB2041" t="str">
            <v>terrestrial</v>
          </cell>
          <cell r="AD2041" t="str">
            <v>unknown</v>
          </cell>
          <cell r="AE2041" t="str">
            <v>yes</v>
          </cell>
          <cell r="AF2041" t="str">
            <v>unknown</v>
          </cell>
          <cell r="AG2041">
            <v>1972</v>
          </cell>
          <cell r="AH2041" t="str">
            <v>MR Ørskog: Amdam</v>
          </cell>
          <cell r="AI2041">
            <v>15</v>
          </cell>
          <cell r="AK2041" t="str">
            <v>V</v>
          </cell>
          <cell r="AL2041">
            <v>1</v>
          </cell>
          <cell r="AM2041" t="str">
            <v>importDirect</v>
          </cell>
          <cell r="AN2041">
            <v>3</v>
          </cell>
          <cell r="AO2041" t="str">
            <v>introductionEscaped,spreadNaturalDispersal</v>
          </cell>
          <cell r="AP2041" t="str">
            <v>Øs,OsA,He,Bu,Ve,Te,Aa,Va,Ro,Ho,Sf,Mr,St,Nt</v>
          </cell>
          <cell r="AQ2041">
            <v>1332</v>
          </cell>
          <cell r="AR2041">
            <v>10</v>
          </cell>
          <cell r="AS2041">
            <v>13320</v>
          </cell>
          <cell r="AT2041">
            <v>173000</v>
          </cell>
          <cell r="AU2041">
            <v>39000</v>
          </cell>
          <cell r="AV2041">
            <v>20</v>
          </cell>
          <cell r="AW2041" t="str">
            <v>Ingen kjent effekt</v>
          </cell>
          <cell r="AX2041" t="str">
            <v>Ingen kjent effekt</v>
          </cell>
          <cell r="BC2041" t="str">
            <v>Øker næringsmengden tilgjengelig for fruktspisende fugler</v>
          </cell>
          <cell r="BD2041" t="str">
            <v>Ingen kjent effekt</v>
          </cell>
          <cell r="BE2041" t="str">
            <v>no</v>
          </cell>
          <cell r="BF2041" t="str">
            <v>no</v>
          </cell>
          <cell r="BG2041" t="str">
            <v>V</v>
          </cell>
          <cell r="BK2041" t="str">
            <v>temperate_nemoral:Asia|subtropic_highlands:Asia</v>
          </cell>
          <cell r="BM2041" t="str">
            <v>temperate_boreal:Europe|temperate_nemoral:Europe,Asia,NorthAndCentralAmerica|subtropic_highlands:Asia</v>
          </cell>
          <cell r="BO2041">
            <v>4</v>
          </cell>
          <cell r="BR2041" t="str">
            <v>RedListCategoryLevel</v>
          </cell>
          <cell r="BT2041">
            <v>4</v>
          </cell>
          <cell r="BW2041" t="str">
            <v>SpreadYearlyIncreaseObservations</v>
          </cell>
          <cell r="BX2041">
            <v>1048</v>
          </cell>
          <cell r="BY2041">
            <v>2</v>
          </cell>
          <cell r="CB2041" t="str">
            <v>T4-C-2,T4-C-3,T4-C-4,T4-C-7,T4-C-8,T32-C-3,T32-C-5,T32-C-7,T40</v>
          </cell>
          <cell r="CC2041">
            <v>3</v>
          </cell>
          <cell r="CG2041" t="str">
            <v>T4-C-4,T4-C-8,T32-C-5,T32-C-7</v>
          </cell>
          <cell r="CH2041">
            <v>1</v>
          </cell>
          <cell r="CL2041" t="str">
            <v>T4-C-2,T4-C-3,T4-C-4,T4-C-7,T4-C-8,T32-C-5,T32-C-7,T4-C-2,T4-C-3,T4-C-4,T4-C-7,T4-C-8,T32-C-3,T32-C-5,T32-C-7</v>
          </cell>
          <cell r="CM2041">
            <v>3</v>
          </cell>
          <cell r="CP2041" t="str">
            <v>Åpen grunnlendt kalkmark i boreonemoral sone</v>
          </cell>
          <cell r="CQ2041">
            <v>1</v>
          </cell>
          <cell r="CT2041" t="str">
            <v>T4-C-2,T4-C-3,T4-C-4,T4-C-7,T4-C-8,T32-C-3,T32-C-5,T32-C-7</v>
          </cell>
          <cell r="CU2041">
            <v>1</v>
          </cell>
          <cell r="CX2041">
            <v>0</v>
          </cell>
          <cell r="CY2041">
            <v>1</v>
          </cell>
          <cell r="DB2041">
            <v>0</v>
          </cell>
          <cell r="DC2041" t="str">
            <v>Sprikemispel &lt;em&gt;Cotoneaster divaricatus &lt;/em&gt;stammer fra Kina. Den er en langlevd flerårig busk på rundt 2 m. Den har rikelig frøformering. Fruktene er saftige bærepler som ettertraktes av fugl som sprer frøene.&lt;br/&gt;Noen &lt;em&gt;Cotoneaster&lt;/em&gt;-arter er diploide med seksuell frøformering. Disse er oftest krysspollinerte og krever minst to individer på et sted før reproduksjon kan begynne, noe som ikke er så vanlig hos fuglespredte fremmedarter. De fleste &lt;em&gt;Cotoneaster&lt;/em&gt;-arter er imidlertid tetraploide med aseksuell frøformering, og her kan ett enkelt individ raskt gi opphav til en hel bestand. Sprikemispel hører til den siste typen (Fryer &amp; Hylm&amp;#246: 2009), og &amp;#233:n enkelt forvillet busk kan nokså raskt gi opphav til en populasjon.</v>
          </cell>
          <cell r="DD2041" t="str">
            <v>&lt;p&gt;Sprikemispel er innført som hagebusk, kanskje tidlig på 1900-tallet. Første funn som forvillet er fra Ekeberg i Oslo i 1929, men identiteten på dette materialet er litt usikker. Det neste funnet er fra Øf Moss 1970, og nokså rett deretter nærmest eksploderte arten med forvillete forekomster, fra 4 mellom 1970 og 1980 til 97 mellom 1981 og 2000 og 263 mellom 2001 og 2016. Arten er trolig litt frostfølsom (kuldetolerant ned til -15 til -18 grader i følge Fryer &amp; Hylm&amp;#246: 2009) og ennå ikke funnet i innlandsfylket Oppland, men er ellers nå ganske hyppig fra Oslo til Nord-Trøndelag. Sprikemispel er den mest tallrike fremmede mispelen på øyene i indre Oslofjord (Kristina Bjureke pers. medd.).&lt;/p&gt;</v>
          </cell>
          <cell r="DE2041" t="str">
            <v>Arten er innført som hagebusk og spres ut fra hager av fugl som spiser bæreplene og skiter ut frøene. Den spres videre i naturen på samme vis.</v>
          </cell>
          <cell r="DF2041" t="str">
            <v>Invasjonspotensialet er stort, med lang median levetid og svært høg ekspansjonshastighet (800-1300 m/år). Arten har en stor og raskt økende populasjon og inntar allerede stordelen av sitt antatt potensielle utbredelsesområde (polygon), men med store muligheter for fortetning. Den er også dårlig eller ikke ettersøkt i flertallet av de kommuner der den trolig allerede finnes i bra mengde. Den er f.eks. ikke registrert fra Sogn og Fjordane etter år 2000, enda vi fant at den var ganske vanlig i Sogn på 1990-tallet.</v>
          </cell>
          <cell r="DG2041" t="str">
            <v>Arten vurderes å ha en middels økologisk effekt fordi arten fører til strukturendring ved at den danner et nytt busksjikt i skogtyper som ofte har lite eller ingen busker, bl.a. på grunnlendt kalkmark i boreonemoral sone (en prioritert naturtype). Den er mer storvokst enn de fleste hjemlige norske busker og produserer svært mye bærepler. Fruktene henger også på lenge utover vinteren og utgjør en matreserve på ei årstid med lite mat.&lt;br/&gt;&lt;p&gt;Fremmede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ofte&lt;b&gt; &lt;/b&gt;har gjort de fremmede buskene og trærne populære i utgangspunktet. Vi har valgt å angi usikkerhet mot en lavere delkategori fordi vi har for lite dokumentasjon på i hvilken grad slike interaksjoner finner sted.&lt;/p&gt;</v>
          </cell>
          <cell r="DH2041" t="str">
            <v>&lt;p&gt;Sprikemispel vurgeres til svært høg økologisk risiko som en kombinasjon av stort invasjonspotensial og middels økologisk effekt. Arten er i meget rask ekspansjon. Den inntar en lang rekke skogtyper, skogkanter og kratt, og kratt nær kysten og på grunnlende, spesielt lågurtskoger og grunnlende på kalkrik grunn i boreonemoral sone (sjelden/truet naturtype). Den endrer sammensetningen av busksjiktet i krattvegetasjon, danner et nytt busksjikt i skogtyper som ikke har et naturlig slikt, og arten kan konkurrere med hjemlige busker og trær om fugler som spredningsvektor.&lt;br/&gt;&lt;/p&gt;</v>
          </cell>
          <cell r="DI2041">
            <v>6</v>
          </cell>
        </row>
        <row r="2042">
          <cell r="B2042" t="str">
            <v>Rumex pseudo-alpinus</v>
          </cell>
          <cell r="C2042" t="str">
            <v>Höfft</v>
          </cell>
          <cell r="D2042" t="str">
            <v>alpehøymol</v>
          </cell>
          <cell r="E2042">
            <v>145240</v>
          </cell>
          <cell r="F2042">
            <v>172651</v>
          </cell>
          <cell r="G2042" t="str">
            <v>ExpertGroups/Karplanter/N</v>
          </cell>
          <cell r="H2042" t="str">
            <v>Karplanter</v>
          </cell>
          <cell r="I2042" t="str">
            <v>Karplanter</v>
          </cell>
          <cell r="J2042" t="str">
            <v>AlienSpecie</v>
          </cell>
          <cell r="N2042">
            <v>3</v>
          </cell>
          <cell r="Q2042">
            <v>2</v>
          </cell>
          <cell r="T2042" t="str">
            <v>LO</v>
          </cell>
          <cell r="U2042">
            <v>2</v>
          </cell>
          <cell r="V2042" t="str">
            <v>3AB,2E</v>
          </cell>
          <cell r="X2042">
            <v>4</v>
          </cell>
          <cell r="Y2042">
            <v>4</v>
          </cell>
          <cell r="Z2042">
            <v>2</v>
          </cell>
          <cell r="AA2042">
            <v>1992</v>
          </cell>
          <cell r="AB2042" t="str">
            <v>terrestrial</v>
          </cell>
          <cell r="AD2042" t="str">
            <v>origin</v>
          </cell>
          <cell r="AE2042" t="str">
            <v>yes</v>
          </cell>
          <cell r="AF2042" t="str">
            <v>unknown</v>
          </cell>
          <cell r="AG2042">
            <v>1992</v>
          </cell>
          <cell r="AH2042" t="str">
            <v>Tr Tromsø: Tromsøya, Holt</v>
          </cell>
          <cell r="AI2042">
            <v>5</v>
          </cell>
          <cell r="AJ2042" t="str">
            <v>V</v>
          </cell>
          <cell r="AL2042">
            <v>1</v>
          </cell>
          <cell r="AM2042" t="str">
            <v>importDirect</v>
          </cell>
          <cell r="AN2042">
            <v>2</v>
          </cell>
          <cell r="AO2042" t="str">
            <v>introductionEscaped,spreadNaturalDispersal</v>
          </cell>
          <cell r="AP2042" t="str">
            <v>Tr</v>
          </cell>
          <cell r="AQ2042">
            <v>32</v>
          </cell>
          <cell r="AR2042">
            <v>3</v>
          </cell>
          <cell r="AS2042">
            <v>96</v>
          </cell>
          <cell r="AT2042">
            <v>67</v>
          </cell>
          <cell r="AU2042">
            <v>300</v>
          </cell>
          <cell r="AV2042">
            <v>20</v>
          </cell>
          <cell r="AW2042" t="str">
            <v>Ingen kjent effekt</v>
          </cell>
          <cell r="AX2042" t="str">
            <v>Ingen kjent effekt</v>
          </cell>
          <cell r="BC2042" t="str">
            <v>Ingen kjent effekt</v>
          </cell>
          <cell r="BD2042" t="str">
            <v>Ingen kjent effekt</v>
          </cell>
          <cell r="BE2042" t="str">
            <v>no</v>
          </cell>
          <cell r="BF2042" t="str">
            <v>no</v>
          </cell>
          <cell r="BG2042" t="str">
            <v>V</v>
          </cell>
          <cell r="BK2042" t="str">
            <v>temperate_nemoral:Europe,Asia</v>
          </cell>
          <cell r="BM2042" t="str">
            <v>temperate_boreal:Europe|temperate_nemoral:Europe,Asia</v>
          </cell>
          <cell r="BO2042">
            <v>3</v>
          </cell>
          <cell r="BR2042" t="str">
            <v>RedListCategoryLevel</v>
          </cell>
          <cell r="BT2042">
            <v>3</v>
          </cell>
          <cell r="BV2042" t="str">
            <v>X</v>
          </cell>
          <cell r="BW2042" t="str">
            <v>SpreadYearlyIncreaseCalculatedExpansionSpeed</v>
          </cell>
          <cell r="BX2042">
            <v>187.38</v>
          </cell>
          <cell r="BY2042">
            <v>1</v>
          </cell>
          <cell r="CB2042" t="str">
            <v>T35,T35-C-1,T43,T4,T4-C-18,T4-C-18,T32</v>
          </cell>
          <cell r="CC2042">
            <v>1</v>
          </cell>
          <cell r="CH2042">
            <v>2</v>
          </cell>
          <cell r="CL2042" t="str">
            <v>T4-C-18,T32</v>
          </cell>
          <cell r="CM2042">
            <v>1</v>
          </cell>
          <cell r="CQ2042">
            <v>1</v>
          </cell>
          <cell r="CU2042">
            <v>1</v>
          </cell>
          <cell r="CX2042">
            <v>0</v>
          </cell>
          <cell r="CY2042">
            <v>1</v>
          </cell>
          <cell r="DB2042">
            <v>0</v>
          </cell>
          <cell r="DC2042" t="str">
            <v>Alpehøymol &lt;em&gt;Rumex pseudoalpinus &lt;/em&gt;er en storvokst, langlevd flerårig urt, opptil 2 m høg og brei. Den har frøreproduksjon. Fruktene (nøttene) har fruktdekkblad som fungerer som vinge og kan spres med vind over kortere distanser, men over lengre distanser spres arten med ulike transporter. Arten stammer fra fjellstrøk i Mellom- og Sør-Europa.</v>
          </cell>
          <cell r="DD2042" t="str">
            <v>&lt;p&gt;Alpehøymol ble introdusert til en forsøksplanting på Holt forskningsstasjon på Tromsøya, Tr Tromsø, først på 1980-tallet. Plantingen var tenkt som en start på en botanisk hage i Tromsø, men ble nedlagt etter noen år. Arten hadde trolig begynt å spre seg ut i skogen allerede på 1980-tallet, ti år før den ble oppdaget som forvillet i 1992. Siden har den etablert seg flere steder i Tromsø: ved Åsgård, Holt, den nye botaniske hagen i Breivika på Tromsøya, og to steder på Kvaløya, på Eidkjosen bussterminal og ved Tromsdalselva. &lt;/p&gt;</v>
          </cell>
          <cell r="DE2042" t="str">
            <v>Arten har spredt seg fra en forsøksvis oppstart av botanisk hage i Tromsø, Holt. Den ser nå ut til å være etablert og sprer seg videre fra disse etableringene etter at den botaniske hagen ble nedlagt.</v>
          </cell>
          <cell r="DF2042" t="str">
            <v>Invasjonspotensialet er moderat, en følge av moderat median levetid og moderat (til begrenset) ekspansjonshastighet. Alpehøymol reproduserer utmerket og har et stort potensial i høgtliggende og nordlige deler av landet. Det er foreløpig begrenset med funn av arten, men det er mulig at den er i starten på en ekspansjon.</v>
          </cell>
          <cell r="DG2042" t="str">
            <v>Metodikken i prosjektet gjør det vanskelig for oss å kategorisere denne arten som en økologisk risiko (låg til middels), noe vi gjerne skulle sett at kunne gjøres. Arten er potensielt meget ekspansiv, særlig på godt gjødslet kulturmark (eng, beite, gårds- og setertun), men også i høgstaude-bjørkeskog, og kan ta over dominansen fullstendig og fortrenge delpopulasjoner av stedegne planter. Arten favoriseres spesielt sterkt av husdyrgjødsling. Alpehøymol har en negativ økologisk effekt med mulig fortrenging av andre arter som bare er lokal, dvs. bare gjelder i en liten andel av den aktuelle naturtypen (høgstaudeskog). &lt;br/&gt;Det er rapportert hybrider med den stedegne arten høymol &lt;em&gt;R. longifolius&lt;/em&gt;, men de er ikke bekreftet, og om de er riktig bestemt, er de trolig frøsterile. Vi regner ikke med at denne arten hybridiserer introgressivt med stedegne arter.</v>
          </cell>
          <cell r="DH2042" t="str">
            <v>&lt;p&gt; Alpehøymol vurderes til låg økologisk risiko, på grunn av et moderat invasjonspotensial kombinert med en liten økologisk effekt.&lt;/p&gt;</v>
          </cell>
          <cell r="DI2042">
            <v>0</v>
          </cell>
        </row>
        <row r="2043">
          <cell r="B2043" t="str">
            <v>Salix alaxensis</v>
          </cell>
          <cell r="C2043" t="str">
            <v>(Andersson) Coville</v>
          </cell>
          <cell r="D2043" t="str">
            <v>alaskavier</v>
          </cell>
          <cell r="E2043">
            <v>137241</v>
          </cell>
          <cell r="F2043">
            <v>128004</v>
          </cell>
          <cell r="G2043" t="str">
            <v>ExpertGroups/Karplanter/N</v>
          </cell>
          <cell r="H2043" t="str">
            <v>Karplanter</v>
          </cell>
          <cell r="I2043" t="str">
            <v>Karplanter</v>
          </cell>
          <cell r="J2043" t="str">
            <v>AlienSpecie</v>
          </cell>
          <cell r="N2043">
            <v>3</v>
          </cell>
          <cell r="O2043" t="str">
            <v>V</v>
          </cell>
          <cell r="Q2043">
            <v>1</v>
          </cell>
          <cell r="T2043" t="str">
            <v>LO</v>
          </cell>
          <cell r="U2043">
            <v>2</v>
          </cell>
          <cell r="V2043" t="str">
            <v>3B,1</v>
          </cell>
          <cell r="X2043">
            <v>2</v>
          </cell>
          <cell r="Y2043">
            <v>3</v>
          </cell>
          <cell r="Z2043">
            <v>1</v>
          </cell>
          <cell r="AA2043">
            <v>2002</v>
          </cell>
          <cell r="AB2043" t="str">
            <v>terrestrial</v>
          </cell>
          <cell r="AD2043" t="str">
            <v>unknown</v>
          </cell>
          <cell r="AE2043" t="str">
            <v>yes</v>
          </cell>
          <cell r="AF2043" t="str">
            <v>unknown</v>
          </cell>
          <cell r="AI2043">
            <v>15</v>
          </cell>
          <cell r="AJ2043" t="str">
            <v>V</v>
          </cell>
          <cell r="AL2043">
            <v>1</v>
          </cell>
          <cell r="AM2043" t="str">
            <v>importDirect</v>
          </cell>
          <cell r="AN2043">
            <v>4</v>
          </cell>
          <cell r="AO2043" t="str">
            <v>introductionReleased,spreadEscaped,introductionEscaped</v>
          </cell>
          <cell r="AP2043" t="str">
            <v>St,No,Tr,Fi</v>
          </cell>
          <cell r="AQ2043">
            <v>44</v>
          </cell>
          <cell r="AR2043">
            <v>5</v>
          </cell>
          <cell r="AS2043">
            <v>220</v>
          </cell>
          <cell r="AT2043">
            <v>90000</v>
          </cell>
          <cell r="AU2043">
            <v>440</v>
          </cell>
          <cell r="AV2043">
            <v>50</v>
          </cell>
          <cell r="AW2043" t="str">
            <v>Ingen kjent effekt</v>
          </cell>
          <cell r="AX2043" t="str">
            <v>Ingen kjent effekt</v>
          </cell>
          <cell r="BC2043" t="str">
            <v>Ingen kjent effekt</v>
          </cell>
          <cell r="BD2043" t="str">
            <v>Ingen kjent effekt</v>
          </cell>
          <cell r="BE2043" t="str">
            <v>no</v>
          </cell>
          <cell r="BF2043" t="str">
            <v>no</v>
          </cell>
          <cell r="BG2043" t="str">
            <v>V</v>
          </cell>
          <cell r="BK2043" t="str">
            <v>polar:Asia,NorthAndCentralAmerica|temperate_boreal:Asia,NorthAndCentralAmerica</v>
          </cell>
          <cell r="BM2043" t="str">
            <v>polar:Asia,NorthAndCentralAmerica|temperate_boreal:Europe,Asia,NorthAndCentralAmerica</v>
          </cell>
          <cell r="BO2043">
            <v>2</v>
          </cell>
          <cell r="BR2043" t="str">
            <v>RedListCategoryLevel</v>
          </cell>
          <cell r="BT2043">
            <v>3</v>
          </cell>
          <cell r="BV2043" t="str">
            <v>X</v>
          </cell>
          <cell r="BW2043" t="str">
            <v>SpreadYearlyIncreaseCalculatedExpansionSpeed</v>
          </cell>
          <cell r="BX2043">
            <v>433.3</v>
          </cell>
          <cell r="BY2043">
            <v>1</v>
          </cell>
          <cell r="CB2043" t="str">
            <v>T35,T40</v>
          </cell>
          <cell r="CC2043">
            <v>1</v>
          </cell>
          <cell r="CH2043">
            <v>1</v>
          </cell>
          <cell r="CM2043">
            <v>1</v>
          </cell>
          <cell r="CQ2043">
            <v>1</v>
          </cell>
          <cell r="CU2043">
            <v>1</v>
          </cell>
          <cell r="CX2043">
            <v>0</v>
          </cell>
          <cell r="CY2043">
            <v>1</v>
          </cell>
          <cell r="DB2043">
            <v>0</v>
          </cell>
          <cell r="DC2043" t="str">
            <v>Alaskavier &lt;em&gt;Salix alaxensis &lt;/em&gt;er en langlevd, nokså stor busk (opp til 2-3 m). Den er en meget hardfør, boreal til arktisk art fra nordvestlige Nord-Amerika og nordøstlige Asia (beringisk). Den plantes nå en god del som leskjerm og til pryd, særlig i Nord-Norge, men også i fjellstrøk i sør. Vier-artene er særbu med frøformering. Vi har bare sett hunnplanter i norsk natur: en hannplante står i botanisk hage på Ringve i Trondheim. Arten er ikke observert med kjønnet formering i Norge foreløpig, men formerer seg ved at avbrukne kvister rotslår. Se Elven &amp; Fremstad (under forb.).</v>
          </cell>
          <cell r="DD2043" t="str">
            <v>&lt;p&gt;Arten ble først påvist i naturen i 2007 og er til og med 2016 kjent fra ett sted i ST Trondheim og ti steder i de tre nordligste fylkene. Den vil trolig ekspandere raskt, særlig dersom den begynner å frø-reprodusere.&lt;/p&gt;</v>
          </cell>
          <cell r="DE2043" t="str">
            <v>Alaskavier er innført som hage- og anleggsplante. Foreløpig er den bare blitt spredt over korte distanser (eller med vassdrag) med avrevne skudd.</v>
          </cell>
          <cell r="DF2043" t="str">
            <v>Invasjonspotensialet er moderat, med usikkerhet til begrenset, i en kombinasjon av begrenset median levetid og moderat (til begrenset) ekspansjonshastighet. Artens invasjon i norsk natur er uansett av liten betydning så lenge som ikke begge kjønn forekommer der.</v>
          </cell>
          <cell r="DG2043" t="str">
            <v>Ingen kjent negativ økologisk effekt er knuttet til arten foreløpig. Arten er ikke kjent å hybridisere med noen norsk &lt;i&gt;Salix&lt;/i&gt;-art.</v>
          </cell>
          <cell r="DH2043" t="str">
            <v>&lt;p&gt;Alaskavier vurderes til låg økologisk risiko. Arten kan komme til å ekspandere raskt dersom den begynner å frø-reprodusere. Den kan trolig vokse i de aller fleste naturtyper som &lt;em&gt;Salix &lt;/em&gt;inntar i nordboreal sone, kanskje også i mellomboreal og i sørarktisk sone. Inntil frøreproduksjon blir påvist, kan vi ikke konkludere med at denne arten blir noen større risiko i norsk natur. Om den begynner å reprodusere vil trolig skadevirkningene bli begrenset. Den er ikke noen sterk konkurrent med for eksempel stedegne vierarter.&lt;/p&gt;</v>
          </cell>
          <cell r="DI2043">
            <v>1</v>
          </cell>
        </row>
        <row r="2044">
          <cell r="B2044" t="str">
            <v>Salix ×alopecuroides</v>
          </cell>
          <cell r="C2044" t="str">
            <v>Tausch</v>
          </cell>
          <cell r="D2044" t="str">
            <v>bronsepil</v>
          </cell>
          <cell r="E2044">
            <v>137203</v>
          </cell>
          <cell r="F2044">
            <v>102651</v>
          </cell>
          <cell r="G2044" t="str">
            <v>ExpertGroups/Karplanter/N</v>
          </cell>
          <cell r="H2044" t="str">
            <v>Karplanter</v>
          </cell>
          <cell r="I2044" t="str">
            <v>Karplanter</v>
          </cell>
          <cell r="J2044" t="str">
            <v>AlienSpecie</v>
          </cell>
          <cell r="N2044">
            <v>1</v>
          </cell>
          <cell r="Q2044">
            <v>1</v>
          </cell>
          <cell r="T2044" t="str">
            <v>NK</v>
          </cell>
          <cell r="U2044">
            <v>1</v>
          </cell>
          <cell r="V2044" t="str">
            <v>1,1</v>
          </cell>
          <cell r="X2044">
            <v>1</v>
          </cell>
          <cell r="Y2044">
            <v>1</v>
          </cell>
          <cell r="Z2044">
            <v>1</v>
          </cell>
          <cell r="AA2044">
            <v>1966</v>
          </cell>
          <cell r="AB2044" t="str">
            <v>terrestrial</v>
          </cell>
          <cell r="AD2044" t="str">
            <v>unknown</v>
          </cell>
          <cell r="AE2044" t="str">
            <v>yes</v>
          </cell>
          <cell r="AF2044" t="str">
            <v>unknown</v>
          </cell>
          <cell r="AG2044">
            <v>1966</v>
          </cell>
          <cell r="AH2044" t="str">
            <v>Ro Stavanger: Mosvatnet</v>
          </cell>
          <cell r="AI2044">
            <v>15</v>
          </cell>
          <cell r="AK2044" t="str">
            <v>V</v>
          </cell>
          <cell r="AL2044">
            <v>1</v>
          </cell>
          <cell r="AM2044" t="str">
            <v>importDirect</v>
          </cell>
          <cell r="AN2044">
            <v>1</v>
          </cell>
          <cell r="AO2044" t="str">
            <v>introductionEscaped</v>
          </cell>
          <cell r="AP2044" t="str">
            <v>Ro</v>
          </cell>
          <cell r="AQ2044">
            <v>12</v>
          </cell>
          <cell r="AR2044">
            <v>2</v>
          </cell>
          <cell r="AS2044">
            <v>24</v>
          </cell>
          <cell r="AT2044">
            <v>1300</v>
          </cell>
          <cell r="AU2044">
            <v>24</v>
          </cell>
          <cell r="AV2044">
            <v>0</v>
          </cell>
          <cell r="AW2044" t="str">
            <v>Ingen kjent effekt</v>
          </cell>
          <cell r="AX2044" t="str">
            <v>Ingen kjent effekt</v>
          </cell>
          <cell r="BC2044" t="str">
            <v>Ingen kjent effekt</v>
          </cell>
          <cell r="BD2044" t="str">
            <v>Ingen kjent effekt</v>
          </cell>
          <cell r="BE2044" t="str">
            <v>no</v>
          </cell>
          <cell r="BF2044" t="str">
            <v>no</v>
          </cell>
          <cell r="BG2044" t="str">
            <v>V</v>
          </cell>
          <cell r="BK2044" t="str">
            <v>unknown:Europe</v>
          </cell>
          <cell r="BM2044" t="str">
            <v>temperate_nemoral:Europe</v>
          </cell>
          <cell r="BO2044">
            <v>2</v>
          </cell>
          <cell r="BR2044" t="str">
            <v>RedListCategoryLevel</v>
          </cell>
          <cell r="BT2044">
            <v>1</v>
          </cell>
          <cell r="BW2044" t="str">
            <v>SpreadYearlyIncreaseCalculatedExpansionSpeed</v>
          </cell>
          <cell r="BX2044">
            <v>18.48</v>
          </cell>
          <cell r="BY2044">
            <v>1</v>
          </cell>
          <cell r="CB2044" t="str">
            <v>V8,V10</v>
          </cell>
          <cell r="CC2044">
            <v>1</v>
          </cell>
          <cell r="CH2044">
            <v>1</v>
          </cell>
          <cell r="CM2044">
            <v>1</v>
          </cell>
          <cell r="CQ2044">
            <v>1</v>
          </cell>
          <cell r="CU2044">
            <v>1</v>
          </cell>
          <cell r="CX2044">
            <v>0</v>
          </cell>
          <cell r="CY2044">
            <v>1</v>
          </cell>
          <cell r="DB2044">
            <v>0</v>
          </cell>
          <cell r="DC2044" t="str">
            <v>Bronsepil &lt;i&gt;Salix &lt;/i&gt;x &lt;i&gt;alopecuroides&lt;/i&gt; er en hagehybridart fra skjørpil &lt;i&gt;S. euxina&lt;/i&gt; og mandelpil &lt;i&gt;S. triandra &lt;/i&gt;(Stace et al. 2015 mener at også kvitpil &lt;i&gt;S. alba&lt;/i&gt; inngår, og at hybriden er mellom mandelpil og kvitpil/skjørpil-hybriden som heter grønnpil &lt;i&gt;S. &lt;/i&gt;x &lt;i&gt; fragilis&lt;/i&gt;). Den blir en storvokst busk eller tre, opp til 8-10 m, med potensielt lang levetid. Den er frøsteril, men fra skjørpil har den arvet egenskapen med sprø kvister som lett brekker av.</v>
          </cell>
          <cell r="DD2044" t="str">
            <v>&lt;p&gt;Bronsepil er bare funnet få steder i Norge, ved Mosvatnet i Ro Stavanger, der den har vært godt etablert siden den først ble funnet i 1966, to steder Hålangsvatnet i Ro Stavanger og Randaberg fra 2013, og ved Jarenvatnet i Op Gran, der den ble funnet 1993. De digitaliserte opplysningene er meget mangelfulle: se heller Elven &amp; Fremstad (under forb.). Bare hannplanter er kjent fra Norge (i hager og i naturen), noe som gjør seksuell reproduksjon umulig. Arten sprer seg med avbrukne kvister som rotslår og med rotskudd. Den har neppe noe stort framtidig potensial i norsk natur.&lt;/p&gt;</v>
          </cell>
          <cell r="DE2044" t="str">
            <v>Arten er innført som hagebusk, videre spredt med avbrukne eller avkuttete kvister. Den er særlig funnet i vasskanter og kanskje noe spredt i vatnet.</v>
          </cell>
          <cell r="DF2044" t="str">
            <v>Invasjonspotensialet er lite, en kombinasjon av begrenset median levetid og låg ekspansjonshastighet.</v>
          </cell>
          <cell r="DG2044" t="str">
            <v>Ingen kjent negativ økologisk effekt er knyttet til arten.</v>
          </cell>
          <cell r="DH2044" t="str">
            <v>&lt;p&gt;Bronsepil vurderes til ingen kjent økologisk risiko. Den har neppe noe stort framtidig potensial i norsk natur.&lt;/p&gt;</v>
          </cell>
          <cell r="DI2044">
            <v>2</v>
          </cell>
        </row>
        <row r="2045">
          <cell r="B2045" t="str">
            <v>Salix ×dasyclados</v>
          </cell>
          <cell r="C2045" t="str">
            <v>Wimm.</v>
          </cell>
          <cell r="D2045" t="str">
            <v>fløyelsvier</v>
          </cell>
          <cell r="E2045">
            <v>137211</v>
          </cell>
          <cell r="F2045">
            <v>102666</v>
          </cell>
          <cell r="G2045" t="str">
            <v>ExpertGroups/Karplanter/N</v>
          </cell>
          <cell r="H2045" t="str">
            <v>Karplanter</v>
          </cell>
          <cell r="I2045" t="str">
            <v>Karplanter</v>
          </cell>
          <cell r="J2045" t="str">
            <v>AlienSpecie</v>
          </cell>
          <cell r="N2045">
            <v>3</v>
          </cell>
          <cell r="Q2045">
            <v>1</v>
          </cell>
          <cell r="T2045" t="str">
            <v>LO</v>
          </cell>
          <cell r="U2045">
            <v>2</v>
          </cell>
          <cell r="V2045" t="str">
            <v>3A,1</v>
          </cell>
          <cell r="X2045">
            <v>3</v>
          </cell>
          <cell r="Y2045">
            <v>4</v>
          </cell>
          <cell r="Z2045">
            <v>1</v>
          </cell>
          <cell r="AA2045">
            <v>1912</v>
          </cell>
          <cell r="AB2045" t="str">
            <v>terrestrial</v>
          </cell>
          <cell r="AD2045" t="str">
            <v>unknown</v>
          </cell>
          <cell r="AE2045" t="str">
            <v>yes</v>
          </cell>
          <cell r="AF2045" t="str">
            <v>unknown</v>
          </cell>
          <cell r="AG2045">
            <v>1934</v>
          </cell>
          <cell r="AH2045" t="str">
            <v>Ro Stavanger: Store Stokkavatn</v>
          </cell>
          <cell r="AI2045">
            <v>15</v>
          </cell>
          <cell r="AK2045" t="str">
            <v>V</v>
          </cell>
          <cell r="AL2045">
            <v>1</v>
          </cell>
          <cell r="AM2045" t="str">
            <v>importDirect</v>
          </cell>
          <cell r="AN2045">
            <v>4</v>
          </cell>
          <cell r="AO2045" t="str">
            <v>introductionEscaped,spreadNaturalDispersal</v>
          </cell>
          <cell r="AP2045" t="str">
            <v>Øs,OsA,He,Bu,Ve,Va,Ro,Ho,Sf,St,Nt,No</v>
          </cell>
          <cell r="AQ2045">
            <v>160</v>
          </cell>
          <cell r="AR2045">
            <v>4</v>
          </cell>
          <cell r="AS2045">
            <v>640</v>
          </cell>
          <cell r="AT2045">
            <v>189000</v>
          </cell>
          <cell r="AU2045">
            <v>1280</v>
          </cell>
          <cell r="AV2045">
            <v>50</v>
          </cell>
          <cell r="AW2045" t="str">
            <v>Ingen kjent effekt</v>
          </cell>
          <cell r="AX2045" t="str">
            <v>Ingen kjent effekt</v>
          </cell>
          <cell r="BC2045" t="str">
            <v>Ingen kjent effekt</v>
          </cell>
          <cell r="BD2045" t="str">
            <v>Ingen kjent effekt</v>
          </cell>
          <cell r="BE2045" t="str">
            <v>no</v>
          </cell>
          <cell r="BF2045" t="str">
            <v>no</v>
          </cell>
          <cell r="BG2045" t="str">
            <v>V</v>
          </cell>
          <cell r="BK2045" t="str">
            <v>unknown:Europe</v>
          </cell>
          <cell r="BM2045" t="str">
            <v>temperate_boreal:Europe|temperate_nemoral:Europe</v>
          </cell>
          <cell r="BO2045">
            <v>3</v>
          </cell>
          <cell r="BR2045" t="str">
            <v>RedListCategoryLevel</v>
          </cell>
          <cell r="BT2045">
            <v>2</v>
          </cell>
          <cell r="BW2045" t="str">
            <v>SpreadYearlyIncreaseObservations</v>
          </cell>
          <cell r="BX2045">
            <v>87</v>
          </cell>
          <cell r="BY2045">
            <v>1</v>
          </cell>
          <cell r="CB2045" t="str">
            <v>T30,T35,T37,T40,V2,V8,V10,V13</v>
          </cell>
          <cell r="CC2045">
            <v>1</v>
          </cell>
          <cell r="CH2045">
            <v>1</v>
          </cell>
          <cell r="CM2045">
            <v>1</v>
          </cell>
          <cell r="CQ2045">
            <v>1</v>
          </cell>
          <cell r="CU2045">
            <v>1</v>
          </cell>
          <cell r="CX2045">
            <v>0</v>
          </cell>
          <cell r="CY2045">
            <v>1</v>
          </cell>
          <cell r="DB2045">
            <v>0</v>
          </cell>
          <cell r="DC2045" t="str">
            <v>Fløyelsvier &lt;em&gt;Salix &lt;/em&gt;x &lt;em&gt;dasyclados &lt;/em&gt;er en langlevd busk. Den er en hagehybrid-art av noe uklar opprinnelse, trolig oppstått i Polen (Larsson 2000). En hypotese er gråselje &lt;i&gt;S. cinerea &lt;/i&gt;x korgpil &lt;i&gt;S. viminalis&lt;/i&gt;: en annen er korgpil x (selje x gråselje). Både hann- og hunnplanter finnes. Den er trolig frøsteril, men rapporterte hybrider med enkelte andre arter antyder at den kan være pollenfertil. Hovedspredningen skjer opplagt med hageutkast og med avbrukne kvister som rotslår.</v>
          </cell>
          <cell r="DD2045" t="str">
            <v>&lt;p&gt;Fløyelsvier er en nokså ofte dyrket hagehybrid, først observert som forvillet på Jæren (Ro Sola) i 1920. Den har økt i frekvens de siste tiårene, trolig jamnere enn funnstatistikken tilsier. Økningen tyder på egen-reproduksjon (ved avbrukne kvister) og ikke bare økt omfang av hageutkast. Pr. idag er arten kjent fra ca. 45 forekomster i 11 kystfylker nord til søndre Nordland (Alstahaug) og på Østlandet inn til Mjøsområdet (He Ringsaker).&lt;/p&gt;</v>
          </cell>
          <cell r="DE2045" t="str">
            <v>Arten er innført som hagebusk og spredt ved at avbrukne eller avkuttete kvister blir kastet ut og rotslår. Videre spredning skjer med kvister, ofte langs vatn.</v>
          </cell>
          <cell r="DF2045" t="str">
            <v>Invasjonspotensialet er moderat, en kombinasjon av moderat median levetid, men begrenset ekspansjonshastighet.</v>
          </cell>
          <cell r="DG2045" t="str">
            <v>Ingen kjent negativ økologisk effekt er knyttet til arten. Bestandene blir sjelden av noen særlig størrelse, og arten fortrenger ikke. Heller ikke den eventuelle hybridiseringen synes å være noen trussel: hybridene synes å være sterile (Elven &amp; Fremstad under forb.).</v>
          </cell>
          <cell r="DH2045" t="str">
            <v>&lt;p&gt;Fløyelsvier vurderes til låg økologisk risiko, og bare på grunn av invasjonspotensialet. Arten inntar ofte fuktige naturtyper, flommark o.l., men blir ikke ekspansiv og har trolig ingen økologisk effekt.&lt;/p&gt;</v>
          </cell>
          <cell r="DI2045">
            <v>2</v>
          </cell>
        </row>
        <row r="2046">
          <cell r="B2046" t="str">
            <v>Salix ×rubra</v>
          </cell>
          <cell r="C2046" t="str">
            <v>Huds.</v>
          </cell>
          <cell r="D2046" t="str">
            <v>silkerødpil</v>
          </cell>
          <cell r="E2046">
            <v>137231</v>
          </cell>
          <cell r="F2046">
            <v>102703</v>
          </cell>
          <cell r="G2046" t="str">
            <v>ExpertGroups/Karplanter/N</v>
          </cell>
          <cell r="H2046" t="str">
            <v>Karplanter</v>
          </cell>
          <cell r="I2046" t="str">
            <v>Karplanter</v>
          </cell>
          <cell r="J2046" t="str">
            <v>AlienSpecie</v>
          </cell>
          <cell r="N2046">
            <v>1</v>
          </cell>
          <cell r="Q2046">
            <v>1</v>
          </cell>
          <cell r="T2046" t="str">
            <v>NK</v>
          </cell>
          <cell r="U2046">
            <v>1</v>
          </cell>
          <cell r="V2046" t="str">
            <v>1,1</v>
          </cell>
          <cell r="X2046">
            <v>1</v>
          </cell>
          <cell r="Y2046">
            <v>1</v>
          </cell>
          <cell r="Z2046">
            <v>1</v>
          </cell>
          <cell r="AA2046" t="str">
            <v>1821-1840</v>
          </cell>
          <cell r="AB2046" t="str">
            <v>terrestrial</v>
          </cell>
          <cell r="AD2046" t="str">
            <v>unknown</v>
          </cell>
          <cell r="AE2046" t="str">
            <v>yes</v>
          </cell>
          <cell r="AF2046" t="str">
            <v>unknown</v>
          </cell>
          <cell r="AG2046">
            <v>1949</v>
          </cell>
          <cell r="AH2046" t="str">
            <v>Ak Bærum: Lysaker (Tjernsmyr)</v>
          </cell>
          <cell r="AI2046">
            <v>15</v>
          </cell>
          <cell r="AK2046" t="str">
            <v>V</v>
          </cell>
          <cell r="AL2046">
            <v>2</v>
          </cell>
          <cell r="AM2046" t="str">
            <v>importDirect</v>
          </cell>
          <cell r="AN2046">
            <v>2</v>
          </cell>
          <cell r="AO2046" t="str">
            <v>introductionEscaped</v>
          </cell>
          <cell r="AP2046" t="str">
            <v>Ro</v>
          </cell>
          <cell r="AQ2046">
            <v>4</v>
          </cell>
          <cell r="AR2046">
            <v>6</v>
          </cell>
          <cell r="AS2046">
            <v>24</v>
          </cell>
          <cell r="AT2046">
            <v>1</v>
          </cell>
          <cell r="AU2046">
            <v>24</v>
          </cell>
          <cell r="AV2046">
            <v>20</v>
          </cell>
          <cell r="AW2046" t="str">
            <v>Ingen kjent effekt</v>
          </cell>
          <cell r="AX2046" t="str">
            <v>Ingen kjent effekt</v>
          </cell>
          <cell r="BC2046" t="str">
            <v>Ingen kjent effekt</v>
          </cell>
          <cell r="BD2046" t="str">
            <v>Ingen kjent effekt</v>
          </cell>
          <cell r="BE2046" t="str">
            <v>no</v>
          </cell>
          <cell r="BF2046" t="str">
            <v>no</v>
          </cell>
          <cell r="BG2046" t="str">
            <v>V</v>
          </cell>
          <cell r="BK2046" t="str">
            <v>unknown:Europe</v>
          </cell>
          <cell r="BM2046" t="str">
            <v>temperate_nemoral:Europe</v>
          </cell>
          <cell r="BO2046">
            <v>1</v>
          </cell>
          <cell r="BR2046" t="str">
            <v>RedListCategoryLevel</v>
          </cell>
          <cell r="BT2046">
            <v>1</v>
          </cell>
          <cell r="BW2046" t="str">
            <v>SpreadYearlyIncreaseCalculatedExpansionSpeed</v>
          </cell>
          <cell r="BX2046">
            <v>0</v>
          </cell>
          <cell r="BY2046">
            <v>1</v>
          </cell>
          <cell r="CB2046" t="str">
            <v>T30,V10</v>
          </cell>
          <cell r="CC2046">
            <v>1</v>
          </cell>
          <cell r="CH2046">
            <v>1</v>
          </cell>
          <cell r="CM2046">
            <v>1</v>
          </cell>
          <cell r="CQ2046">
            <v>1</v>
          </cell>
          <cell r="CU2046">
            <v>1</v>
          </cell>
          <cell r="CX2046">
            <v>0</v>
          </cell>
          <cell r="CY2046">
            <v>1</v>
          </cell>
          <cell r="DB2046">
            <v>0</v>
          </cell>
          <cell r="DC2046" t="str">
            <v>Silkerødpil &lt;i&gt;Salix&lt;/i&gt; x &lt;i&gt;rubra&lt;/i&gt; er en hybridart mellom de to europeiske artene rødpil &lt;i&gt;S. purpurea&lt;/i&gt; og korgpil &lt;i&gt;S. viminalis&lt;/i&gt;. Den er en middelstor busk, har ikke frøformering, men kvister kan brekke av (eller legges ned) og rotslå. Arten kan dermed danne nokså store kratt.</v>
          </cell>
          <cell r="DD2046" t="str">
            <v>&lt;p&gt;Silkerødpil har trolig vært plantet i landet siden begynnelsen av 1800-tallet (den eldste innsamlingen er fra M.N. Blytt fra "Christiania", på 1820-tallet da han skrev sine herbarieetiketter på latin). Det eldste sikkert forvillete materialet er også fra Oslo, i 1927, og i perioden 1949-1980 hadde arten nokså store kratt i Tjernsmyr-området der Lysaker-bebyggelsen i Ak Bærum er i dag. R. Elven &amp; E. Fremstad har ettersøkt arten her i 2017, uten hell (pers. obs.). Den eneste sikkert kjente forekomsten i dag er i nordenden av Frøylandsvatnet i Ro Klepp, funnet i 2017.&lt;/p&gt;</v>
          </cell>
          <cell r="DE2046" t="str">
            <v>Arten er innført hageplante (kanskje også til korgfletting). Den er forvillet ved utkast fra hager av avbrukne eller avkuttete greiner.</v>
          </cell>
          <cell r="DF2046" t="str">
            <v>Invasjonspotensialet er lite, med minste skår på både median levetid og ekspansjonshastighet.</v>
          </cell>
          <cell r="DG2046" t="str">
            <v>Ingen kjent negativ økologisk effekt er knyttet til arten.</v>
          </cell>
          <cell r="DH2046" t="str">
            <v>&lt;p&gt;Silkerødpil vurderes til ingen kjent økologisk risiko.&lt;/p&gt;</v>
          </cell>
          <cell r="DI2046">
            <v>0</v>
          </cell>
        </row>
        <row r="2047">
          <cell r="B2047" t="str">
            <v>Tiarella cordifolia</v>
          </cell>
          <cell r="C2047" t="str">
            <v>L.</v>
          </cell>
          <cell r="D2047" t="str">
            <v>klaseskumblom</v>
          </cell>
          <cell r="E2047">
            <v>63643</v>
          </cell>
          <cell r="F2047">
            <v>103683</v>
          </cell>
          <cell r="G2047" t="str">
            <v>ExpertGroups/Karplanter/N</v>
          </cell>
          <cell r="H2047" t="str">
            <v>Karplanter</v>
          </cell>
          <cell r="I2047" t="str">
            <v>Karplanter</v>
          </cell>
          <cell r="J2047" t="str">
            <v>AlienSpecie</v>
          </cell>
          <cell r="N2047">
            <v>1</v>
          </cell>
          <cell r="Q2047">
            <v>1</v>
          </cell>
          <cell r="T2047" t="str">
            <v>NK</v>
          </cell>
          <cell r="U2047">
            <v>1</v>
          </cell>
          <cell r="V2047" t="str">
            <v>1,1</v>
          </cell>
          <cell r="X2047">
            <v>1</v>
          </cell>
          <cell r="Y2047">
            <v>1</v>
          </cell>
          <cell r="Z2047">
            <v>1</v>
          </cell>
          <cell r="AA2047">
            <v>1937</v>
          </cell>
          <cell r="AB2047" t="str">
            <v>terrestrial</v>
          </cell>
          <cell r="AD2047" t="str">
            <v>unknown</v>
          </cell>
          <cell r="AE2047" t="str">
            <v>yes</v>
          </cell>
          <cell r="AF2047" t="str">
            <v>unknown</v>
          </cell>
          <cell r="AG2047">
            <v>1937</v>
          </cell>
          <cell r="AH2047" t="str">
            <v>Oslo: Doblougløkka ved Bislet, "i ganske stor mengde, forvillet"</v>
          </cell>
          <cell r="AI2047">
            <v>5</v>
          </cell>
          <cell r="AJ2047" t="str">
            <v>V</v>
          </cell>
          <cell r="AL2047">
            <v>1</v>
          </cell>
          <cell r="AM2047" t="str">
            <v>importDirect</v>
          </cell>
          <cell r="AN2047">
            <v>1</v>
          </cell>
          <cell r="AO2047" t="str">
            <v>introductionEscaped</v>
          </cell>
          <cell r="AP2047" t="str">
            <v>Mr</v>
          </cell>
          <cell r="AQ2047">
            <v>4</v>
          </cell>
          <cell r="AR2047">
            <v>3</v>
          </cell>
          <cell r="AS2047">
            <v>12</v>
          </cell>
          <cell r="AT2047">
            <v>1</v>
          </cell>
          <cell r="AU2047">
            <v>12</v>
          </cell>
          <cell r="AV2047">
            <v>0</v>
          </cell>
          <cell r="AW2047" t="str">
            <v>Ingen kjent effekt</v>
          </cell>
          <cell r="AX2047" t="str">
            <v>Ingen kjent effekt</v>
          </cell>
          <cell r="BC2047" t="str">
            <v>Ingen kjent effekt</v>
          </cell>
          <cell r="BD2047" t="str">
            <v>Ingen kjent effekt</v>
          </cell>
          <cell r="BE2047" t="str">
            <v>no</v>
          </cell>
          <cell r="BF2047" t="str">
            <v>no</v>
          </cell>
          <cell r="BG2047" t="str">
            <v>V</v>
          </cell>
          <cell r="BK2047" t="str">
            <v>temperate_nemoral:NorthAndCentralAmerica</v>
          </cell>
          <cell r="BM2047" t="str">
            <v>temperate_boreal:Europe|temperate_nemoral:Europe,NorthAndCentralAmerica</v>
          </cell>
          <cell r="BO2047">
            <v>1</v>
          </cell>
          <cell r="BR2047" t="str">
            <v>RedListCategoryLevel</v>
          </cell>
          <cell r="BT2047">
            <v>1</v>
          </cell>
          <cell r="BW2047" t="str">
            <v>SpreadYearlyIncreaseCalculatedExpansionSpeed</v>
          </cell>
          <cell r="BX2047">
            <v>0</v>
          </cell>
          <cell r="BY2047">
            <v>1</v>
          </cell>
          <cell r="CB2047" t="str">
            <v>T4-C-3</v>
          </cell>
          <cell r="CC2047">
            <v>1</v>
          </cell>
          <cell r="CH2047">
            <v>1</v>
          </cell>
          <cell r="CM2047">
            <v>1</v>
          </cell>
          <cell r="CQ2047">
            <v>1</v>
          </cell>
          <cell r="CU2047">
            <v>1</v>
          </cell>
          <cell r="CX2047">
            <v>0</v>
          </cell>
          <cell r="CY2047">
            <v>1</v>
          </cell>
          <cell r="DB2047">
            <v>0</v>
          </cell>
          <cell r="DC2047" t="str">
            <v>Klaseskumblom &lt;em&gt;Tiarella cordifolia &lt;/em&gt;er en flerårig urt med frøreproduksjon. Den stammer fra nordøstlige Nord-Amerika. Den plantes i lite omfang i hager, er hardfør, og kan opplagt reprodusere i Norge.</v>
          </cell>
          <cell r="DD2047" t="str">
            <v>&lt;p&gt;Arten ble i 1937 funnet etablert ett sted i Oslo: "Doblougløkken[?] ved Bislet, i ganske stor mengde, forvillet", men er ikke sett der senere. Den opplyses å være forvillet og etablert i Ho Bergen, men videre dokumentasjon mangler. Øystein Folden rapporterer den i 2018 som spredt her og der i rik lauvskog i/nær arboretet i Svinvik i MR Surnadal.&lt;/p&gt;</v>
          </cell>
          <cell r="DE2047" t="str">
            <v>Arten er innført som hageplante. Den har passiv frøsprening over korte avstander og noe klonal vekst.</v>
          </cell>
          <cell r="DF2047" t="str">
            <v>Invasjonspotensialet er lite, med minste skår på median levetid og ingen registrert ekspansjon i senere tid. Arten vokser i fuktig, noe skyggefull skog, men forventes ikke å være ekspansiv.</v>
          </cell>
          <cell r="DG2047" t="str">
            <v>Det er ingen kjente negative økologiske effekter knyttet til arten.</v>
          </cell>
          <cell r="DH2047" t="str">
            <v>&lt;p&gt;Klaseskumblom vurderes til ingen kjent risiko. Arten kan dukke opp her og der i norsk natur.&lt;/p&gt;</v>
          </cell>
          <cell r="DI2047">
            <v>0</v>
          </cell>
        </row>
        <row r="2048">
          <cell r="B2048" t="str">
            <v>Stachys arvensis</v>
          </cell>
          <cell r="C2048" t="str">
            <v>(L.) L.</v>
          </cell>
          <cell r="D2048" t="str">
            <v>småsvinerot</v>
          </cell>
          <cell r="E2048">
            <v>62330</v>
          </cell>
          <cell r="F2048">
            <v>102370</v>
          </cell>
          <cell r="G2048" t="str">
            <v>ExpertGroups/Karplanter/N</v>
          </cell>
          <cell r="H2048" t="str">
            <v>Karplanter</v>
          </cell>
          <cell r="I2048" t="str">
            <v>Karplanter</v>
          </cell>
          <cell r="J2048" t="str">
            <v>AlienSpecie</v>
          </cell>
          <cell r="N2048">
            <v>1</v>
          </cell>
          <cell r="Q2048">
            <v>1</v>
          </cell>
          <cell r="T2048" t="str">
            <v>NK</v>
          </cell>
          <cell r="U2048">
            <v>1</v>
          </cell>
          <cell r="V2048" t="str">
            <v>1,1</v>
          </cell>
          <cell r="X2048">
            <v>1</v>
          </cell>
          <cell r="Y2048">
            <v>1</v>
          </cell>
          <cell r="Z2048">
            <v>1</v>
          </cell>
          <cell r="AA2048">
            <v>1842</v>
          </cell>
          <cell r="AB2048" t="str">
            <v>terrestrial</v>
          </cell>
          <cell r="AD2048" t="str">
            <v>origin,unknown</v>
          </cell>
          <cell r="AE2048" t="str">
            <v>yes</v>
          </cell>
          <cell r="AF2048" t="str">
            <v>unknown</v>
          </cell>
          <cell r="AG2048">
            <v>1873</v>
          </cell>
          <cell r="AH2048" t="str">
            <v>Ak Bærum: Aspelund</v>
          </cell>
          <cell r="AI2048">
            <v>1</v>
          </cell>
          <cell r="AJ2048" t="str">
            <v>V</v>
          </cell>
          <cell r="AN2048">
            <v>2</v>
          </cell>
          <cell r="AO2048" t="str">
            <v>introductionTransportpollution,introductionStowaway</v>
          </cell>
          <cell r="AP2048" t="str">
            <v>Va</v>
          </cell>
          <cell r="AQ2048">
            <v>4</v>
          </cell>
          <cell r="AR2048">
            <v>2</v>
          </cell>
          <cell r="AS2048">
            <v>8</v>
          </cell>
          <cell r="AT2048">
            <v>1</v>
          </cell>
          <cell r="AU2048">
            <v>8</v>
          </cell>
          <cell r="AV2048">
            <v>100</v>
          </cell>
          <cell r="AW2048" t="str">
            <v>Ingen kjent effekt</v>
          </cell>
          <cell r="AX2048" t="str">
            <v>Ingen kjent effekt</v>
          </cell>
          <cell r="BC2048" t="str">
            <v>Ingen kjent effekt</v>
          </cell>
          <cell r="BD2048" t="str">
            <v>Ingen kjent effekt</v>
          </cell>
          <cell r="BE2048" t="str">
            <v>no</v>
          </cell>
          <cell r="BF2048" t="str">
            <v>no</v>
          </cell>
          <cell r="BG2048" t="str">
            <v>V</v>
          </cell>
          <cell r="BK2048" t="str">
            <v>subtropic_mediterranean:Europe,Africa</v>
          </cell>
          <cell r="BM2048" t="str">
            <v>temperate_nemoral:Europe,Oceania,SouthAmerica|temperate_dry:Europe|subtropic_mediterranean:Europe,Asia,Africa,Oceania,NorthAndCentralAmerica,SouthAmerica|subtropic_highlands:SouthAmerica</v>
          </cell>
          <cell r="BO2048">
            <v>1</v>
          </cell>
          <cell r="BR2048" t="str">
            <v>RedListCategoryLevel</v>
          </cell>
          <cell r="BT2048">
            <v>1</v>
          </cell>
          <cell r="BW2048" t="str">
            <v>SpreadYearlyIncreaseCalculatedExpansionSpeed</v>
          </cell>
          <cell r="BX2048">
            <v>0</v>
          </cell>
          <cell r="BY2048">
            <v>1</v>
          </cell>
          <cell r="CB2048" t="str">
            <v>T35,T44,T42</v>
          </cell>
          <cell r="CC2048">
            <v>1</v>
          </cell>
          <cell r="CH2048">
            <v>1</v>
          </cell>
          <cell r="CM2048">
            <v>1</v>
          </cell>
          <cell r="CQ2048">
            <v>1</v>
          </cell>
          <cell r="CU2048">
            <v>1</v>
          </cell>
          <cell r="CX2048">
            <v>0</v>
          </cell>
          <cell r="CY2048">
            <v>1</v>
          </cell>
          <cell r="DB2048">
            <v>0</v>
          </cell>
          <cell r="DC2048" t="str">
            <v>Småsvinerot &lt;i&gt;Stachys arvensis&lt;/i&gt; er en nokså småvokst, ettårig art med frøreproduksjon. Den er knyttet til ulike typer skrotemark og til åkrer og grønnsakhager med åpen jord. Det er uvisst om den er til stede i dag: siste funn i Norge er i 1995.</v>
          </cell>
          <cell r="DD2048" t="str">
            <v>&lt;p&gt;Småsvinerot synes å være på grensen til å reprodusere effektivt og danne permanent bestand i Norge. Den er stabil nord til Danmark og Sør-Sverige og vil kunne favoriseres sterkt av noe høgere temperatur eller lengre sesong. Arten er funnet mer eller mindre sporadisk de siste nesten 200 år og synes å ha en intrikat innførselshistorie. De første funnene, ofte udaterte, men før 1850, ble gjort på øyer nær større havnebyer, på Ildjernet i Ak Nesodden ved innseilinga til Oslo og på Vesterøya i Øf Hvaler ved innseilinga til Fredrikstad-Sarpsborg. Disse funnene er fra perioden da ballastjord ble dumpet i sjøen, før det ble påbudt å deponere den på land. Arten synes å ha vært semi-stabil på disse øyene, men er forlengst forsvunnet. Etter 1850 er nesten alle funn fram til 1916 gjort på eller nær ballastplasser på land, særlig i Agder. I VA Kristiansand og Farsund kan arten ha hatt bestand fra denne tida fram til henholdsvis 1984 og 1995. Arten har trolig frøbank og kan godt være borte mange år for så å dukke opp igjen. Fra 1941 til 1960 er mange av funnene (bortsett fra VA Kristiansand og Farsund) gjort i hager, åkrer og på skrotemark, noe som tyder på innførsel med såfrø og hageplanter. Etter 1960 er arten bare funnet i VA Kristiansand og Farsund, dvs. på steder med mulig historie tilbake til ballastperioden, men den ble så sent som i 1995 angitt som "ganske massivt ugras i et par mindre jordbæråkre" på Skarvøy i Farsund.&lt;/p&gt;</v>
          </cell>
          <cell r="DE2048" t="str">
            <v>Arten er innført med ballastjord og trolig med grasfrø og grønnsakfrø, kanskje med andre gartnerivarer.</v>
          </cell>
          <cell r="DF2048" t="str">
            <v>Invasjonspotensialet er lite: arten skårer minimum både på median levetid og ekspansjonshastighet.</v>
          </cell>
          <cell r="DG2048" t="str">
            <v>Det er ingen kjente negative økologiske effekter knyttet til arten.</v>
          </cell>
          <cell r="DH2048" t="str">
            <v>&lt;p&gt;Småsvinerot medfører ingen kjent økologisk risiko i Norge. Arten har periodevis hatt semi-stabil forekomst i Norge (frøreproduksjon), men er ikke kjent å ha det i dag (2016). Vi har likevel valgt å vurdere den som fremmed art i Norge.&lt;br/&gt;&lt;/p&gt;</v>
          </cell>
          <cell r="DI2048">
            <v>0</v>
          </cell>
        </row>
        <row r="2049">
          <cell r="B2049" t="str">
            <v>Quercus cerris</v>
          </cell>
          <cell r="C2049" t="str">
            <v>L.</v>
          </cell>
          <cell r="D2049" t="str">
            <v>frynseeik</v>
          </cell>
          <cell r="E2049">
            <v>85747</v>
          </cell>
          <cell r="F2049">
            <v>128858</v>
          </cell>
          <cell r="G2049" t="str">
            <v>ExpertGroups/Karplanter/N</v>
          </cell>
          <cell r="H2049" t="str">
            <v>Karplanter</v>
          </cell>
          <cell r="I2049" t="str">
            <v>Karplanter</v>
          </cell>
          <cell r="J2049" t="str">
            <v>AlienSpecie</v>
          </cell>
          <cell r="N2049">
            <v>1</v>
          </cell>
          <cell r="P2049" t="str">
            <v>V</v>
          </cell>
          <cell r="Q2049">
            <v>1</v>
          </cell>
          <cell r="S2049" t="str">
            <v>V</v>
          </cell>
          <cell r="T2049" t="str">
            <v>NK</v>
          </cell>
          <cell r="U2049">
            <v>1</v>
          </cell>
          <cell r="V2049" t="str">
            <v>1,1</v>
          </cell>
          <cell r="W2049" t="str">
            <v>LO</v>
          </cell>
          <cell r="X2049">
            <v>2</v>
          </cell>
          <cell r="Y2049">
            <v>1</v>
          </cell>
          <cell r="Z2049">
            <v>2</v>
          </cell>
          <cell r="AA2049" t="str">
            <v>2000-2009</v>
          </cell>
          <cell r="AB2049" t="str">
            <v>terrestrial</v>
          </cell>
          <cell r="AD2049" t="str">
            <v>unknown</v>
          </cell>
          <cell r="AE2049" t="str">
            <v>yes</v>
          </cell>
          <cell r="AF2049" t="str">
            <v>unknown</v>
          </cell>
          <cell r="AI2049">
            <v>50</v>
          </cell>
          <cell r="AJ2049" t="str">
            <v>V</v>
          </cell>
          <cell r="AL2049">
            <v>1</v>
          </cell>
          <cell r="AM2049" t="str">
            <v>importDirect</v>
          </cell>
          <cell r="AN2049">
            <v>2</v>
          </cell>
          <cell r="AO2049" t="str">
            <v>introductionEscaped</v>
          </cell>
          <cell r="AP2049" t="str">
            <v>OsA</v>
          </cell>
          <cell r="AQ2049">
            <v>4</v>
          </cell>
          <cell r="AR2049">
            <v>5</v>
          </cell>
          <cell r="AS2049">
            <v>20</v>
          </cell>
          <cell r="AT2049">
            <v>1</v>
          </cell>
          <cell r="AU2049">
            <v>60</v>
          </cell>
          <cell r="AV2049">
            <v>0</v>
          </cell>
          <cell r="AW2049" t="str">
            <v>Ingen kjent effekt</v>
          </cell>
          <cell r="AX2049" t="str">
            <v>Ingen kjent effekt</v>
          </cell>
          <cell r="BC2049" t="str">
            <v>Ingen kjent effekt</v>
          </cell>
          <cell r="BD2049" t="str">
            <v>Ingen kjent effekt</v>
          </cell>
          <cell r="BE2049" t="str">
            <v>no</v>
          </cell>
          <cell r="BF2049" t="str">
            <v>no</v>
          </cell>
          <cell r="BG2049" t="str">
            <v>V</v>
          </cell>
          <cell r="BI2049" t="str">
            <v>V</v>
          </cell>
          <cell r="BK2049" t="str">
            <v>temperate_nemoral:Europe|subtropic_mediterranean:Europe,Asia</v>
          </cell>
          <cell r="BM2049" t="str">
            <v>temperate_nemoral:Europe,Oceania,NorthAndCentralAmerica|subtropic_mediterranean:Europe,Asia</v>
          </cell>
          <cell r="BO2049">
            <v>2</v>
          </cell>
          <cell r="BP2049" t="str">
            <v>X</v>
          </cell>
          <cell r="BQ2049" t="str">
            <v>X</v>
          </cell>
          <cell r="BR2049" t="str">
            <v>RedListCategoryLevel</v>
          </cell>
          <cell r="BT2049">
            <v>1</v>
          </cell>
          <cell r="BW2049" t="str">
            <v>SpreadYearlyIncreaseCalculatedExpansionSpeed</v>
          </cell>
          <cell r="BX2049">
            <v>0</v>
          </cell>
          <cell r="BY2049">
            <v>1</v>
          </cell>
          <cell r="CB2049" t="str">
            <v>T4-C-2,T4-C-5,T4-C-6,T4</v>
          </cell>
          <cell r="CC2049">
            <v>1</v>
          </cell>
          <cell r="CH2049">
            <v>1</v>
          </cell>
          <cell r="CM2049">
            <v>1</v>
          </cell>
          <cell r="CQ2049">
            <v>1</v>
          </cell>
          <cell r="CU2049">
            <v>1</v>
          </cell>
          <cell r="CX2049">
            <v>0</v>
          </cell>
          <cell r="CY2049">
            <v>1</v>
          </cell>
          <cell r="CZ2049" t="str">
            <v>X</v>
          </cell>
          <cell r="DB2049">
            <v>1</v>
          </cell>
          <cell r="DC2049" t="str">
            <v>Eike-arten &lt;em&gt;Quercus cerris&lt;/em&gt; kommer&lt;em&gt; &lt;/em&gt;fra Sør-Europa og Tyrkia. Den er et langlevd tre med frøreproduksjon. Fruktene (nøttene) spres av fugl og pattedyr.</v>
          </cell>
          <cell r="DD2049" t="str">
            <v>&lt;p&gt;Frøplanter av &lt;em&gt;Quercus cerris &lt;/em&gt;er observert i Nordskogen ved NMBU i Ak Ås av Per Anker Pedersen for få år siden. Han angir at Tonjer også har observert en frøplante på samme sted, men at dette dreier seg neppe om samme plante. Det kan diskuteres om Nordskogen skal anses som produksjonsareal for denne arten. I så fall ville arten blitt vurdert som en dørstokkart, men med samme risikovurdering. Denne eikearten plantes i økende omfang i parkanlegg og har potensial i Norge, i alle fall i de sørlige delene av landet.&lt;/p&gt;</v>
          </cell>
          <cell r="DE2049" t="str">
            <v>Arten er ny og i økende bruk som parktre i Norge, bl.a. planlagt brukt ved større, nye parkanlegg i Oslo. Den har potensial i de varmere delene av boreonemoral sone. Arten er foreløpig kun observert med frøplanter i Ak Ås: Nordskogen. Det antas at den derfor er i stand til å forville seg fra beplantninger.</v>
          </cell>
          <cell r="DF2049" t="str">
            <v>Arten har et lite invasjonspotensial (med usikkerhet til begrenset): median levetid vurderes til begrenset, men med usikkerhet i begge retninger, og ekspansjonshastigheten ligger på laveste nivå.</v>
          </cell>
          <cell r="DG2049" t="str">
            <v>Arten vurderes å ha ingen kjent økologisk effekt, men vi har satt usikkerhet opp til en liten negativ økologisk effekt. Dersom arten etablerer seg, vil det trolig skje i tørre, varme skogtyper som våre stedegne eikeskoger. Arten er vektor for en galleveps som kan gjøre skade på våre stedegne eiker: fra Wikipedia: "The tree harbours the gall wasp &lt;i&gt;Andriscus quercuscalicis&lt;/i&gt; whose larvae seriously damage the acorns of native British oaks. In 1998, the Ministry of Defence ordered the felling of all Turkey Oaks on its UK bases." Den økologiske effekten av arten er dermed knyttet til at den kan ta med seg den fremmede gallevepsen &lt;i&gt;Andricus quercuscalicis&lt;/i&gt; som også trenger vår hjemlige &lt;i&gt;Quercus robur&lt;/i&gt; for å fullføre livssyklusen sin. Gallevepsen er foreløpig ikke påvist i Norge, men den og tre andre arter i samme slekt er påvist i Storbritannia (Sch&amp;#246:nrogge et al. 1998). Angrep fra denne gallevepsen reduserer fertiliteten til &lt;i&gt;Q. robur&lt;/i&gt; (NNSS: Turkey oak). Den økologiske effekten er altså kun knyttet til en mulig framtidig effekt som dermed også er usikker, og det skal også nevnes at det kun er nøttene som blir skadet - ikke treet som sådan (Jukes 2012). Eikearten omtales som invasiv i Polen (Danielewicz et al. 2014), men uten noen særlig overbevisende argumentasjon for økologisk skade.&lt;br/&gt;Den økologiske effekten til eike-arten følger parasittens økologiske effekt. Denne parasitt-gruppen blir imidlertid ikke risikovurdert i denne omgangen, og vi har derfor satt effekten til laveste nivå, men med usikkerhet oppover.</v>
          </cell>
          <cell r="DH2049" t="str">
            <v>&lt;p&gt;Eike-arten&lt;i&gt; Quercus cerris&lt;/i&gt; vurderes til ingen kjent økologisk risiko, men med usikkerhet til lav risiko. Risikoen er knyttet både til usikkerhet om invasjonspotensialet og til at arten er vert for en skadelig parasitt som kan gå over på hjemlige eiker. &lt;/p&gt;</v>
          </cell>
          <cell r="DI2049">
            <v>5</v>
          </cell>
        </row>
        <row r="2050">
          <cell r="B2050" t="str">
            <v>Berteroa incana</v>
          </cell>
          <cell r="C2050" t="str">
            <v>(L.) DC.</v>
          </cell>
          <cell r="D2050" t="str">
            <v>hvitdodre</v>
          </cell>
          <cell r="E2050">
            <v>138912</v>
          </cell>
          <cell r="F2050">
            <v>101107</v>
          </cell>
          <cell r="G2050" t="str">
            <v>ExpertGroups/Karplanter/N</v>
          </cell>
          <cell r="H2050" t="str">
            <v>Karplanter</v>
          </cell>
          <cell r="I2050" t="str">
            <v>Karplanter</v>
          </cell>
          <cell r="J2050" t="str">
            <v>AlienSpecie</v>
          </cell>
          <cell r="N2050">
            <v>4</v>
          </cell>
          <cell r="Q2050">
            <v>3</v>
          </cell>
          <cell r="T2050" t="str">
            <v>SE</v>
          </cell>
          <cell r="U2050">
            <v>5</v>
          </cell>
          <cell r="V2050" t="str">
            <v>4A,3DF</v>
          </cell>
          <cell r="X2050">
            <v>2</v>
          </cell>
          <cell r="Y2050">
            <v>3</v>
          </cell>
          <cell r="Z2050">
            <v>1</v>
          </cell>
          <cell r="AA2050">
            <v>1847</v>
          </cell>
          <cell r="AB2050" t="str">
            <v>terrestrial</v>
          </cell>
          <cell r="AD2050" t="str">
            <v>origin,unknown</v>
          </cell>
          <cell r="AE2050" t="str">
            <v>yes</v>
          </cell>
          <cell r="AF2050" t="str">
            <v>unknown</v>
          </cell>
          <cell r="AG2050">
            <v>1847</v>
          </cell>
          <cell r="AH2050" t="str">
            <v>Oslo: Økern</v>
          </cell>
          <cell r="AI2050">
            <v>5</v>
          </cell>
          <cell r="AJ2050" t="str">
            <v>V</v>
          </cell>
          <cell r="AN2050">
            <v>5</v>
          </cell>
          <cell r="AO2050" t="str">
            <v>introductionTransportpollution,introductionStowaway,spreadStowaway,spreadNaturalDispersal</v>
          </cell>
          <cell r="AP2050" t="str">
            <v>Øs,OsA,He,Op,Bu,Ve,Te,Aa,Va,Sf</v>
          </cell>
          <cell r="AQ2050">
            <v>2000</v>
          </cell>
          <cell r="AR2050">
            <v>2</v>
          </cell>
          <cell r="AS2050">
            <v>4000</v>
          </cell>
          <cell r="AT2050">
            <v>115000</v>
          </cell>
          <cell r="AU2050">
            <v>6000</v>
          </cell>
          <cell r="AV2050">
            <v>70</v>
          </cell>
          <cell r="AW2050" t="str">
            <v>Ingen kjent effekt</v>
          </cell>
          <cell r="AX2050" t="str">
            <v>Ingen kjent effekt</v>
          </cell>
          <cell r="BC2050" t="str">
            <v>Ingen kjent effekt</v>
          </cell>
          <cell r="BD2050" t="str">
            <v>Ingen kjent effekt</v>
          </cell>
          <cell r="BE2050" t="str">
            <v>no</v>
          </cell>
          <cell r="BF2050" t="str">
            <v>no</v>
          </cell>
          <cell r="BG2050" t="str">
            <v>V</v>
          </cell>
          <cell r="BK2050" t="str">
            <v>subtropic_mediterranean:Europe,Asia,Africa</v>
          </cell>
          <cell r="BM2050" t="str">
            <v>temperate_boreal:Europe,Asia,NorthAndCentralAmerica|temperate_nemoral:Europe,Asia,NorthAndCentralAmerica|subtropic_mediterranean:Europe,Asia,Africa</v>
          </cell>
          <cell r="BO2050">
            <v>4</v>
          </cell>
          <cell r="BR2050" t="str">
            <v>RedListCategoryLevel</v>
          </cell>
          <cell r="BT2050">
            <v>3</v>
          </cell>
          <cell r="BW2050" t="str">
            <v>SpreadYearlyIncreaseObservations</v>
          </cell>
          <cell r="BX2050">
            <v>274</v>
          </cell>
          <cell r="BY2050">
            <v>1</v>
          </cell>
          <cell r="CB2050" t="str">
            <v>T35,T37,T39,T40,T41,T42,T43,T32-C-5,T32-C-7,T32-C-15,T32-C-17</v>
          </cell>
          <cell r="CC2050">
            <v>3</v>
          </cell>
          <cell r="CG2050" t="str">
            <v>T32-C-7,T32-C-17</v>
          </cell>
          <cell r="CH2050">
            <v>2</v>
          </cell>
          <cell r="CL2050" t="str">
            <v>T32-C-7,T32-C-17,T32-C-5,T32-C-15</v>
          </cell>
          <cell r="CM2050">
            <v>3</v>
          </cell>
          <cell r="CP2050" t="str">
            <v>Åpen grunnlendt kalkmark i boreonemoral sone</v>
          </cell>
          <cell r="CQ2050">
            <v>1</v>
          </cell>
          <cell r="CT2050" t="str">
            <v>T32-C-5,T32-C-7,T32-C-15,T32-C-17</v>
          </cell>
          <cell r="CU2050">
            <v>1</v>
          </cell>
          <cell r="CX2050">
            <v>0</v>
          </cell>
          <cell r="CY2050">
            <v>1</v>
          </cell>
          <cell r="DB2050">
            <v>0</v>
          </cell>
          <cell r="DC2050" t="str">
            <v>Kvitdodre &lt;i&gt;Berteroa incana &lt;/i&gt;er en flerårig urt med noe mattedannende vekst og med med frøreproduksjon. Frøproduksjonen er stor, men avstanden for egenspredning er oftest liten. Arten er europeisk og vestasiatisk og kom inn til Norge fra lengre sør i Europa. Arten har naturalisert seg i tørre, noe baserike enger og på grunnlende, i tillegg til at den finnes i et breitt spekter av skrotemark.</v>
          </cell>
          <cell r="DD2050" t="str">
            <v>&lt;p&gt;Kvitdodre kom trolig inn tidlig på 1800-tallet, kanskje med ballastjord, men sikkert med såfrø (kløver og gras) og med transportmidler. For Danmark nevner Hartvig (2015) innførsel fra første halvdel av 1800-tallet og spesielt med kløver og annet såfrø. Arten spredte seg raskt, hovedsakelig langs transportårer og ved industrianlegg, og hadde allerede før 1900 det geografiske hovedmønsteret den har i dag. Etter 1900 har det hovedsakelig skjedd fortetning, i tillegg til mer tilfeldige spredninger til deler av landet der arten aldri ble stabil. Det stabile arealet omfatter søndre og midtre Østlandet til midtveis opp i hoveddalene, Sørlandet vest til VA Mandal, og indre Sogn (SF Lærdal, Årdal, Sogndal, Luster, Leikanger). Ellers er arten funnet i alle fylker og hadde langvarig opptreden i Hordaland og Sør-Trøndelag. I Hordaland er den observert fra 1877 til 1944 og hadde på det meste kanskje 20-25 forekomster (1921-1940). I Sør-Trøndelag har den hatt tre forekomster, på Ladehammeren i ST Trondheim 1901-1906 (med utgangspunkt i et hønseri), i Buvika i ST Skaun 1930-1957 (kornmølle) og Ilsvika i ST Trondheim 1973-1993 (kornsiloer). Arten er nå et veletablert og stabilisert (naturalisert) innslag i norske naturtyper.&lt;/p&gt;</v>
          </cell>
          <cell r="DE2050" t="str">
            <v>Arten er innført med såfrø, korn, transportmidler og kanskje ballastjord. Den er videre spredt med transportmidler og kanskje med folk og dyr.</v>
          </cell>
          <cell r="DF2050" t="str">
            <v>Arten har et stort invasjonspotensial, som kombinasjon av lang median levetid og moderat ekspansjonshastighet. Det potensielle utbredelsesområdet (polygonet) antas å være omtrent fylt, bare med rom for moderat fortetning, men ekspansjonshastigheten er fortsatt nokså høg.</v>
          </cell>
          <cell r="DG2050" t="str">
            <v>Arten vurderes til å ha middels økologiske effekter. Den invaderer grunnlendt kalkmark, spesielt i Oslofeltet, og fortrenger stedegne arter, flere av disse sårbare eller truete. Arten er påfallende invasiv på tørr mark, og med mest negative effekter på baserik grunn.</v>
          </cell>
          <cell r="DH2050" t="str">
            <v>&lt;p&gt;Kvitdodre vurderes til svært høg økologisk risiko. Arten har nå fått en stor og stabil utbredelse i Norge. Den går inn i en rekke naturtyper i store mengder, også typer med innslag av truete arter. Dette er en markert endring fra forrige vurderingsrunde, da den ble vurdert til låg risiko.&lt;/p&gt;</v>
          </cell>
          <cell r="DI2050">
            <v>1</v>
          </cell>
        </row>
        <row r="2051">
          <cell r="B2051" t="str">
            <v>Populus ×canadensis</v>
          </cell>
          <cell r="C2051" t="str">
            <v>Moench</v>
          </cell>
          <cell r="D2051" t="str">
            <v>kanadapoppel</v>
          </cell>
          <cell r="E2051">
            <v>135679</v>
          </cell>
          <cell r="F2051">
            <v>102636</v>
          </cell>
          <cell r="G2051" t="str">
            <v>ExpertGroups/Karplanter/N</v>
          </cell>
          <cell r="H2051" t="str">
            <v>Karplanter</v>
          </cell>
          <cell r="I2051" t="str">
            <v>Karplanter</v>
          </cell>
          <cell r="J2051" t="str">
            <v>AlienSpecie</v>
          </cell>
          <cell r="N2051">
            <v>3</v>
          </cell>
          <cell r="Q2051">
            <v>1</v>
          </cell>
          <cell r="T2051" t="str">
            <v>LO</v>
          </cell>
          <cell r="U2051">
            <v>2</v>
          </cell>
          <cell r="V2051" t="str">
            <v>3A,1</v>
          </cell>
          <cell r="X2051">
            <v>1</v>
          </cell>
          <cell r="Y2051">
            <v>1</v>
          </cell>
          <cell r="Z2051">
            <v>1</v>
          </cell>
          <cell r="AA2051">
            <v>1926</v>
          </cell>
          <cell r="AB2051" t="str">
            <v>terrestrial</v>
          </cell>
          <cell r="AD2051" t="str">
            <v>unknown</v>
          </cell>
          <cell r="AE2051" t="str">
            <v>yes</v>
          </cell>
          <cell r="AF2051" t="str">
            <v>unknown</v>
          </cell>
          <cell r="AG2051">
            <v>1991</v>
          </cell>
          <cell r="AH2051" t="str">
            <v>Øf Hvaler: Nordre Sandøy</v>
          </cell>
          <cell r="AI2051">
            <v>20</v>
          </cell>
          <cell r="AJ2051" t="str">
            <v>V</v>
          </cell>
          <cell r="AL2051">
            <v>1</v>
          </cell>
          <cell r="AM2051" t="str">
            <v>importDirect</v>
          </cell>
          <cell r="AN2051">
            <v>2</v>
          </cell>
          <cell r="AO2051" t="str">
            <v>introductionEscaped,spreadTransportpollution</v>
          </cell>
          <cell r="AP2051" t="str">
            <v>Øs,OsA,He,St</v>
          </cell>
          <cell r="AQ2051">
            <v>32</v>
          </cell>
          <cell r="AR2051">
            <v>10</v>
          </cell>
          <cell r="AS2051">
            <v>320</v>
          </cell>
          <cell r="AT2051">
            <v>9000</v>
          </cell>
          <cell r="AU2051">
            <v>960</v>
          </cell>
          <cell r="AV2051">
            <v>100</v>
          </cell>
          <cell r="AW2051" t="str">
            <v>Ingen kjent effekt</v>
          </cell>
          <cell r="AX2051" t="str">
            <v>Ingen kjent effekt</v>
          </cell>
          <cell r="BC2051" t="str">
            <v>Ingen kjent effekt</v>
          </cell>
          <cell r="BD2051" t="str">
            <v>Ingen kjent effekt</v>
          </cell>
          <cell r="BE2051" t="str">
            <v>no</v>
          </cell>
          <cell r="BF2051" t="str">
            <v>no</v>
          </cell>
          <cell r="BK2051" t="str">
            <v>unknown:Europe,Asia,NorthAndCentralAmerica</v>
          </cell>
          <cell r="BM2051" t="str">
            <v>temperate_nemoral:Europe,Oceania,NorthAndCentralAmerica</v>
          </cell>
          <cell r="BO2051">
            <v>3</v>
          </cell>
          <cell r="BR2051" t="str">
            <v>RedListCategoryLevel</v>
          </cell>
          <cell r="BT2051">
            <v>2</v>
          </cell>
          <cell r="BW2051" t="str">
            <v>SpreadYearlyIncreaseCalculatedExpansionSpeed</v>
          </cell>
          <cell r="BX2051">
            <v>158.88999999999999</v>
          </cell>
          <cell r="BY2051">
            <v>1</v>
          </cell>
          <cell r="CB2051" t="str">
            <v>T35,T40,T37-C-3,T30</v>
          </cell>
          <cell r="CC2051">
            <v>1</v>
          </cell>
          <cell r="CH2051">
            <v>1</v>
          </cell>
          <cell r="CM2051">
            <v>1</v>
          </cell>
          <cell r="CQ2051">
            <v>1</v>
          </cell>
          <cell r="CU2051">
            <v>1</v>
          </cell>
          <cell r="CX2051">
            <v>0</v>
          </cell>
          <cell r="CY2051">
            <v>1</v>
          </cell>
          <cell r="DB2051">
            <v>0</v>
          </cell>
          <cell r="DC2051" t="str">
            <v>Kanadapoppel &lt;em&gt;Populus &lt;/em&gt;x &lt;em&gt;canadensis &lt;/em&gt;er et middelsstort til store tre med frøformering og klonal vekst med rotskudd. Frøene har hår og spres med vind. Dette er en hagehybrid mellom &lt;em&gt;Populus deltoides &lt;/em&gt;fra østlige Nord-Amerika og svartpoppel &lt;em&gt;P. nigra &lt;/em&gt;fra Europa og Vest-Asia. Hybridarten oppsto trolig første gang ca 1750 i Frankrike, men er oppstått flere ganger med noe ulike kombinasjoner av raser og kultivarer av foreldreartene, og med en serie beskrevne kultivarer av kanadapoppel som resultat, bl.a. &amp;#39:Serotina&amp;#39:, &amp;#39:Marilandica&amp;#39:, &amp;#39:Regenerata&amp;#39:, &amp;#39:Eugenei&amp;#39: og &amp;#39:Robusta&amp;#39: (H&amp;#228:met-Ahti et al. 1992, Karhu 2000). Karhu (2000) opplyser at &amp;#39:Serotina&amp;#39: er nokså hyppig platet i Bergen, at både &amp;#39:Eugenei&amp;#39: og &amp;#39:Robusta&amp;#39: er plantet i Sør-Norge, og at &amp;#39:Eugenei&amp;#39: kan være den som er forvillet på Hvaler. Arten må være noe frøfertil fordi den opplyses å tilbakekrysse (og genetisk forurense) svartpoppel i Mellom-Europa.</v>
          </cell>
          <cell r="DD2051" t="str">
            <v>&lt;p&gt;Det kan være vanskelig å skille mellom plantete og forvillete trær, dvs. slike spredt med rotskudd og hageutkast. Vi har foreløpig bare ni rapporter som med noen sikkerhet kan gjelde forvillete trær, fra Øf Fredrikstad Øra 1974 og 1989, Hvaler: Nordre Sandøy 1991, Oslo: Sogn og i nærheten av Akerselva 1989, ST Trondheim: Lade 2000, He Stange: Heksvoll og Sanderud 2001 og 2002, og Hamar: Tjuvholmen 2006.&lt;/p&gt;</v>
          </cell>
          <cell r="DE2051" t="str">
            <v>&lt;p&gt;Denne hybriden spres med rotskudd og hageutkast, med videre spredning ved forflytning av jordmasser.&lt;/p&gt;</v>
          </cell>
          <cell r="DF2051" t="str">
            <v>Arten har moderat median levetid i landet, men ekspansjonshastighet er begrenset. Dette gir et moderat invasjonspotensial.</v>
          </cell>
          <cell r="DG2051" t="str">
            <v>Kanadapoppel har ingen kjent negativ økologisk effekt i landet.</v>
          </cell>
          <cell r="DH2051" t="str">
            <v>&lt;p&gt;Kanadapoppel vurderes til låg økologisk risiko, og bare på grunn av invasjonspotensialet.&lt;/p&gt;</v>
          </cell>
          <cell r="DI2051">
            <v>2</v>
          </cell>
        </row>
        <row r="2052">
          <cell r="B2052" t="str">
            <v>Populus ×canescens</v>
          </cell>
          <cell r="C2052" t="str">
            <v>(Aiton) Sm.</v>
          </cell>
          <cell r="D2052" t="str">
            <v>gråpoppel</v>
          </cell>
          <cell r="E2052">
            <v>135684</v>
          </cell>
          <cell r="F2052">
            <v>102637</v>
          </cell>
          <cell r="G2052" t="str">
            <v>ExpertGroups/Karplanter/N</v>
          </cell>
          <cell r="H2052" t="str">
            <v>Karplanter</v>
          </cell>
          <cell r="I2052" t="str">
            <v>Karplanter</v>
          </cell>
          <cell r="J2052" t="str">
            <v>AlienSpecie</v>
          </cell>
          <cell r="N2052">
            <v>3</v>
          </cell>
          <cell r="Q2052">
            <v>1</v>
          </cell>
          <cell r="T2052" t="str">
            <v>LO</v>
          </cell>
          <cell r="U2052">
            <v>2</v>
          </cell>
          <cell r="V2052" t="str">
            <v>3A,1</v>
          </cell>
          <cell r="X2052">
            <v>1</v>
          </cell>
          <cell r="Y2052">
            <v>1</v>
          </cell>
          <cell r="Z2052">
            <v>1</v>
          </cell>
          <cell r="AA2052">
            <v>1896</v>
          </cell>
          <cell r="AB2052" t="str">
            <v>terrestrial</v>
          </cell>
          <cell r="AD2052" t="str">
            <v>unknown</v>
          </cell>
          <cell r="AE2052" t="str">
            <v>yes</v>
          </cell>
          <cell r="AF2052" t="str">
            <v>unknown</v>
          </cell>
          <cell r="AG2052">
            <v>1991</v>
          </cell>
          <cell r="AH2052" t="str">
            <v>Bu Drammen: Drammenselva ved Øvre Eikervei</v>
          </cell>
          <cell r="AI2052">
            <v>20</v>
          </cell>
          <cell r="AJ2052" t="str">
            <v>V</v>
          </cell>
          <cell r="AL2052">
            <v>1</v>
          </cell>
          <cell r="AM2052" t="str">
            <v>importDirect</v>
          </cell>
          <cell r="AN2052">
            <v>2</v>
          </cell>
          <cell r="AO2052" t="str">
            <v>introductionEscaped,spreadTransportpollution</v>
          </cell>
          <cell r="AP2052" t="str">
            <v>Øs,OsA,Bu,Ro,Ho,Mr</v>
          </cell>
          <cell r="AQ2052">
            <v>32</v>
          </cell>
          <cell r="AR2052">
            <v>5</v>
          </cell>
          <cell r="AS2052">
            <v>160</v>
          </cell>
          <cell r="AT2052">
            <v>80800</v>
          </cell>
          <cell r="AU2052">
            <v>480</v>
          </cell>
          <cell r="AV2052">
            <v>95</v>
          </cell>
          <cell r="AW2052" t="str">
            <v>Ingen kjent effekt</v>
          </cell>
          <cell r="AX2052" t="str">
            <v>Ingen kjent effekt</v>
          </cell>
          <cell r="BC2052" t="str">
            <v>Ingen kjent effekt</v>
          </cell>
          <cell r="BD2052" t="str">
            <v>Ingen kjent effekt</v>
          </cell>
          <cell r="BE2052" t="str">
            <v>no</v>
          </cell>
          <cell r="BF2052" t="str">
            <v>no</v>
          </cell>
          <cell r="BG2052" t="str">
            <v>V</v>
          </cell>
          <cell r="BK2052" t="str">
            <v>unknown:Europe,Asia,Africa</v>
          </cell>
          <cell r="BM2052" t="str">
            <v>temperate_nemoral:Europe,Asia,Oceania,NorthAndCentralAmerica|subtropic_caperegion:Africa</v>
          </cell>
          <cell r="BO2052">
            <v>3</v>
          </cell>
          <cell r="BR2052" t="str">
            <v>RedListCategoryLevel</v>
          </cell>
          <cell r="BT2052">
            <v>2</v>
          </cell>
          <cell r="BW2052" t="str">
            <v>SpreadYearlyIncreaseCalculatedExpansionSpeed</v>
          </cell>
          <cell r="BX2052">
            <v>85.23</v>
          </cell>
          <cell r="BY2052">
            <v>1</v>
          </cell>
          <cell r="CB2052" t="str">
            <v>T35,T30,T43,T40</v>
          </cell>
          <cell r="CC2052">
            <v>1</v>
          </cell>
          <cell r="CH2052">
            <v>1</v>
          </cell>
          <cell r="CM2052">
            <v>1</v>
          </cell>
          <cell r="CQ2052">
            <v>1</v>
          </cell>
          <cell r="CU2052">
            <v>1</v>
          </cell>
          <cell r="CX2052">
            <v>0</v>
          </cell>
          <cell r="CY2052">
            <v>1</v>
          </cell>
          <cell r="DB2052">
            <v>0</v>
          </cell>
          <cell r="DC2052" t="str">
            <v>Gråpoppel &lt;em&gt;Populus&lt;/em&gt; x &lt;em&gt;canescens &lt;/em&gt;er et middels stort tre med frøformering og effektiv klonal vekst med rotskudd. Den er delvis frøfertil, og frøene spres lett med vind. Den er en hybridart mellom sølvpoppel &lt;em&gt;P. alba &lt;/em&gt;fra Europa, Nord-Afrika og Vest- og Sentral-Asia og osp &lt;em&gt;P. tremula &lt;/em&gt;fra Eurasia og Nordvest-Afrika. Den har tilsynelatende oppstått flere ganger i naturen, med tilbakekrysninger mot sølvpoppel (Rajora &amp; Dancik 1992), Tilbakekrysningene gjør at den morfologiske avgrensningen mot sølvpoppel ofte kan være uklar (flytende overgang).</v>
          </cell>
          <cell r="DD2052" t="str">
            <v>&lt;p&gt; Arten dyrkes i nokså lite omfang i Norge og er funnet forvillet et begrenset antall ganger: Øf Moss: Jeløya (1896), Fredrikstad: Bratli (1955), Halden: Idd (1991), Bu Drammen: Drammenselva ved Øvre Eikervei 16 (1991, minst to skuddgenerasjoner, sprer seg, 2013) og Pukerud ved Drammenselva (2014), Oslo: Rødtvet (1955), Ekely (1995) og Hoff (1995), Ro: Stavanger Forus (2008), Ho Bergen: Fana kirke (1912), og MR Ålesund: Myrdalsvegen (2016&lt;b&gt;)&lt;/b&gt;.&lt;/p&gt;</v>
          </cell>
          <cell r="DE2052" t="str">
            <v>Arten sprer seg med rotskudd, men danner bare lokale kloner noen få steder. Den kan også spres ved forflytning av jordmasser. Den har potensial for frøformering, men vi har ikke registrert effektiv frøreproduksjon i Norge.</v>
          </cell>
          <cell r="DF2052" t="str">
            <v>Gråpoppel har moderat median levetid, men begrenset ekspansjonshastighet. Dette gir et moderat invasjonspotensial.</v>
          </cell>
          <cell r="DG2052" t="str">
            <v>Arten har ingen kjente negative økologiske effekter. Delvis fertilitet kunne teoretisk føre til introgresjon med stedegen osp, men som Rajora &amp; Dancik (1992) påpeker, er tilbakekrysning bare aktuell med den andre forelderen, den fremmede arten sølvpoppel. Vi har derfor sett bort fra introgresjon som en mulig økologisk effekt.</v>
          </cell>
          <cell r="DH2052" t="str">
            <v>&lt;p&gt;Gråpoppel vurderes til låg økologisk risiko, og bare på grunn av invasjonspotensialet.&lt;/p&gt;</v>
          </cell>
          <cell r="DI2052">
            <v>1</v>
          </cell>
        </row>
        <row r="2053">
          <cell r="B2053" t="str">
            <v>Doronicum macrophyllum</v>
          </cell>
          <cell r="C2053" t="str">
            <v>Fisch. ex Hornem.</v>
          </cell>
          <cell r="D2053" t="str">
            <v>kjempegullkurv</v>
          </cell>
          <cell r="E2053">
            <v>132382</v>
          </cell>
          <cell r="F2053">
            <v>100550</v>
          </cell>
          <cell r="G2053" t="str">
            <v>ExpertGroups/Karplanter/N</v>
          </cell>
          <cell r="H2053" t="str">
            <v>Karplanter</v>
          </cell>
          <cell r="I2053" t="str">
            <v>Karplanter</v>
          </cell>
          <cell r="J2053" t="str">
            <v>AlienSpecie</v>
          </cell>
          <cell r="N2053">
            <v>3</v>
          </cell>
          <cell r="Q2053">
            <v>3</v>
          </cell>
          <cell r="T2053" t="str">
            <v>HI</v>
          </cell>
          <cell r="U2053">
            <v>4</v>
          </cell>
          <cell r="V2053" t="str">
            <v>3A,3E</v>
          </cell>
          <cell r="X2053">
            <v>4</v>
          </cell>
          <cell r="Y2053">
            <v>3</v>
          </cell>
          <cell r="Z2053">
            <v>3</v>
          </cell>
          <cell r="AA2053">
            <v>1980</v>
          </cell>
          <cell r="AB2053" t="str">
            <v>terrestrial</v>
          </cell>
          <cell r="AD2053" t="str">
            <v>other</v>
          </cell>
          <cell r="AE2053" t="str">
            <v>yes</v>
          </cell>
          <cell r="AF2053" t="str">
            <v>unknown</v>
          </cell>
          <cell r="AG2053">
            <v>1985</v>
          </cell>
          <cell r="AH2053" t="str">
            <v>ST Røros: Sjøvollsetra</v>
          </cell>
          <cell r="AI2053">
            <v>5</v>
          </cell>
          <cell r="AJ2053" t="str">
            <v>V</v>
          </cell>
          <cell r="AL2053">
            <v>1</v>
          </cell>
          <cell r="AM2053" t="str">
            <v>importDirect</v>
          </cell>
          <cell r="AN2053">
            <v>3</v>
          </cell>
          <cell r="AO2053" t="str">
            <v>introductionEscaped,introductionReleased,spreadNaturalDispersal</v>
          </cell>
          <cell r="AP2053" t="str">
            <v>St,Tr,Fi</v>
          </cell>
          <cell r="AQ2053">
            <v>36</v>
          </cell>
          <cell r="AR2053">
            <v>5</v>
          </cell>
          <cell r="AS2053">
            <v>180</v>
          </cell>
          <cell r="AT2053">
            <v>50000</v>
          </cell>
          <cell r="AU2053">
            <v>600</v>
          </cell>
          <cell r="AV2053">
            <v>50</v>
          </cell>
          <cell r="AW2053" t="str">
            <v>Gir sterk hudirritasjon og halsproblemer ved handtering (trolig reaksjon på hårene), R. Elven pers. observ.</v>
          </cell>
          <cell r="AX2053" t="str">
            <v>Ingen kjent effekt</v>
          </cell>
          <cell r="BC2053" t="str">
            <v>Ingen kjent effekt</v>
          </cell>
          <cell r="BD2053" t="str">
            <v>Ingen kjent effekt</v>
          </cell>
          <cell r="BE2053" t="str">
            <v>no</v>
          </cell>
          <cell r="BF2053" t="str">
            <v>no</v>
          </cell>
          <cell r="BK2053" t="str">
            <v>temperate_nemoral:Europe,Asia</v>
          </cell>
          <cell r="BM2053" t="str">
            <v>temperate_boreal:Europe|temperate_nemoral:Europe,Asia</v>
          </cell>
          <cell r="BO2053">
            <v>3</v>
          </cell>
          <cell r="BR2053" t="str">
            <v>RedListCategoryLevel</v>
          </cell>
          <cell r="BT2053">
            <v>2</v>
          </cell>
          <cell r="BW2053" t="str">
            <v>SpreadYearlyIncreaseCalculatedExpansionSpeed</v>
          </cell>
          <cell r="BX2053">
            <v>131.46</v>
          </cell>
          <cell r="BY2053">
            <v>1</v>
          </cell>
          <cell r="CB2053" t="str">
            <v>T32,T4,T4-C-18</v>
          </cell>
          <cell r="CC2053">
            <v>1</v>
          </cell>
          <cell r="CH2053">
            <v>3</v>
          </cell>
          <cell r="CL2053" t="str">
            <v>T32</v>
          </cell>
          <cell r="CM2053">
            <v>1</v>
          </cell>
          <cell r="CQ2053">
            <v>1</v>
          </cell>
          <cell r="CU2053">
            <v>1</v>
          </cell>
          <cell r="CX2053">
            <v>0</v>
          </cell>
          <cell r="CY2053">
            <v>1</v>
          </cell>
          <cell r="DB2053">
            <v>0</v>
          </cell>
          <cell r="DC2053" t="str">
            <v>Kjempegullkorg &lt;em&gt;Doronicum macrophyllum &lt;/em&gt;er en opptil 2 m høg, flerårig urt (høgstaude). Den har frøreproduksjon. Hvert individ produserer tusenvis av frukter hvert år. Fruktene spres med vind, potensielt over lange distanser (kanskje km). Arten kommer opprinnelig fra Kaukasus.</v>
          </cell>
          <cell r="DD2053" t="str">
            <v>&lt;p&gt;Kjempegullkorg ble tatt inn til Norge under et tidlig forsøk på å etablere botanisk hage i Tr Tromsø, med oppformering i skogkanten ved Holt forskningsstasjon på Tromsøya fra 1980. Etter hvert som forsøket måtte oppgis, ble plantemateriale distribuert til interesserte hageeiere. Noe landet på Sjøvollsetra i ST Røros, der planten umiddelbart begynte å spre seg ut i einerkratt og langs bekk, i tillegg til setervollen. Arten er senere blitt gitt videre til flere setrer og eiendommer i Nord-Østerdalen og Oppdal, og ytterligere funn kan nok forventes. Arten startet også å spre seg rundt Holt forskningsstasjon, men her ble den aldri samlet/dokumentert. Forekomstene som nå er kjent i Troms, stammer trolig fra prøveplantingen på Holt, mens bakgrunnen for funnene i Tr Harstad og i Fi Porsanger er ukjent. Arten har en enorm frøformering og har potensial for å bli en fremtidig problemart i norsk natur.&lt;/p&gt;</v>
          </cell>
          <cell r="DE2053" t="str">
            <v>Arten ble tatt inn til Norge fra Polar-alpin botanisk hage i Kirovsk på Kolahalvøya, Russland, under et tidlig forsøk på å etablere botanisk hage i Tr Tromsø, med oppformering i skogkanten ved Holt forskningsstasjon på Tromsøya. Etter hvert som forsøket måtte oppgis, ble plantemateriale distribuert til interesserte hageeiere. Arten har så spredt seg videre på egen hånd.</v>
          </cell>
          <cell r="DF2053" t="str">
            <v>Invasjonspotensialet til arten er moderat basert på en moderat median levetid og en begrenset (foreløpig) ekspansjonshastighet. Datamaterialet for å estimere invasjonspotensialet er noe sparsomt, og arten har utvilsomt anlegg for et større invasjonspotensial.</v>
          </cell>
          <cell r="DG2053" t="str">
            <v>Det er observert fortrengningseffekter av arten lokalt i ST Røros: Granåsen hvor den opptrer aggressivt (R. Elven, pers. medd.) Arten har en enorm frøformering og en stor potensiell framtid i norsk natur. Den forventes å ville fortrenge stedegne urter og gras overalt der den etablerer seg: den er større og mer ekspansiv enn de aller fleste stedegne norske høgstauder, og den er minst like motstandsdyktig mot beitedyr som vår egen tyrihjelm. Ingenting vokser under bestander av kjempegullkorg.</v>
          </cell>
          <cell r="DH2053" t="str">
            <v>&lt;p&gt;Kjempegullkorg vurderes å ha høy risiko i norsk natur på bakgrunn av et moderat invasjonspotensiale kombinert med observerte fortreningseffekter lokalt. Datagrunnlaget er imidlertid sparsomt, og det er ingen informasjon om utilbørlig adferd fra arten i andre land.&lt;/p&gt;</v>
          </cell>
          <cell r="DI2053">
            <v>0</v>
          </cell>
        </row>
        <row r="2054">
          <cell r="B2054" t="str">
            <v>Celastrus orbiculatus</v>
          </cell>
          <cell r="C2054" t="str">
            <v>Thunb.</v>
          </cell>
          <cell r="D2054" t="str">
            <v>japanfrøbusk</v>
          </cell>
          <cell r="E2054">
            <v>144222</v>
          </cell>
          <cell r="F2054">
            <v>128899</v>
          </cell>
          <cell r="G2054" t="str">
            <v>ExpertGroups/Karplanter/N</v>
          </cell>
          <cell r="H2054" t="str">
            <v>Karplanter</v>
          </cell>
          <cell r="I2054" t="str">
            <v>Karplanter</v>
          </cell>
          <cell r="J2054" t="str">
            <v>AlienSpecie</v>
          </cell>
          <cell r="N2054">
            <v>1</v>
          </cell>
          <cell r="P2054" t="str">
            <v>V</v>
          </cell>
          <cell r="Q2054">
            <v>2</v>
          </cell>
          <cell r="T2054" t="str">
            <v>LO</v>
          </cell>
          <cell r="U2054">
            <v>2</v>
          </cell>
          <cell r="V2054" t="str">
            <v>1,2E</v>
          </cell>
          <cell r="X2054">
            <v>4</v>
          </cell>
          <cell r="Y2054">
            <v>2</v>
          </cell>
          <cell r="Z2054">
            <v>3</v>
          </cell>
          <cell r="AA2054">
            <v>2001</v>
          </cell>
          <cell r="AB2054" t="str">
            <v>terrestrial</v>
          </cell>
          <cell r="AD2054" t="str">
            <v>unknown</v>
          </cell>
          <cell r="AE2054" t="str">
            <v>yes</v>
          </cell>
          <cell r="AF2054" t="str">
            <v>yes</v>
          </cell>
          <cell r="AI2054">
            <v>20</v>
          </cell>
          <cell r="AJ2054" t="str">
            <v>V</v>
          </cell>
          <cell r="AL2054">
            <v>1</v>
          </cell>
          <cell r="AM2054" t="str">
            <v>importDirect</v>
          </cell>
          <cell r="AN2054">
            <v>1</v>
          </cell>
          <cell r="AO2054" t="str">
            <v>introductionReleased</v>
          </cell>
          <cell r="AP2054" t="str">
            <v>OsA</v>
          </cell>
          <cell r="AQ2054">
            <v>4</v>
          </cell>
          <cell r="AR2054">
            <v>1</v>
          </cell>
          <cell r="AS2054">
            <v>4</v>
          </cell>
          <cell r="AT2054">
            <v>1</v>
          </cell>
          <cell r="AU2054">
            <v>12</v>
          </cell>
          <cell r="AV2054">
            <v>100</v>
          </cell>
          <cell r="AW2054" t="str">
            <v>Ingen kjent effekt</v>
          </cell>
          <cell r="AX2054" t="str">
            <v>Ingen kjent effekt</v>
          </cell>
          <cell r="BC2054" t="str">
            <v>Ingen kjent effekt</v>
          </cell>
          <cell r="BD2054" t="str">
            <v>Ingen kjent effekt</v>
          </cell>
          <cell r="BE2054" t="str">
            <v>no</v>
          </cell>
          <cell r="BF2054" t="str">
            <v>no</v>
          </cell>
          <cell r="BG2054" t="str">
            <v>V</v>
          </cell>
          <cell r="BK2054" t="str">
            <v>temperate_boreal:Asia|temperate_nemoral:Asia</v>
          </cell>
          <cell r="BM2054" t="str">
            <v>temperate_boreal:Asia|temperate_nemoral:Europe,Asia,Oceania,NorthAndCentralAmerica</v>
          </cell>
          <cell r="BO2054">
            <v>2</v>
          </cell>
          <cell r="BR2054" t="str">
            <v>RedListCategoryLevel</v>
          </cell>
          <cell r="BT2054">
            <v>1</v>
          </cell>
          <cell r="BU2054" t="str">
            <v>X</v>
          </cell>
          <cell r="BW2054" t="str">
            <v>SpreadYearlyIncreaseCalculatedExpansionSpeed</v>
          </cell>
          <cell r="BX2054">
            <v>0</v>
          </cell>
          <cell r="BY2054">
            <v>1</v>
          </cell>
          <cell r="CB2054" t="str">
            <v>T4</v>
          </cell>
          <cell r="CC2054">
            <v>1</v>
          </cell>
          <cell r="CH2054">
            <v>2</v>
          </cell>
          <cell r="CL2054" t="str">
            <v>T4</v>
          </cell>
          <cell r="CM2054">
            <v>1</v>
          </cell>
          <cell r="CQ2054">
            <v>1</v>
          </cell>
          <cell r="CU2054">
            <v>1</v>
          </cell>
          <cell r="CX2054">
            <v>0</v>
          </cell>
          <cell r="CY2054">
            <v>1</v>
          </cell>
          <cell r="DB2054">
            <v>0</v>
          </cell>
          <cell r="DC2054" t="str">
            <v>Japanfrøbusk &lt;i&gt;Celastrus orbiculatus&lt;/i&gt; er en hagebusk (slyngplante) fra Øst-Asia. Den har økende popularitet i norske hager. Den har frøformering og frøene er fargerike, henger ut av kapslene, og er tilpasset fuglespredning. Den sprer seg også med rotskudd.</v>
          </cell>
          <cell r="DD2054" t="str">
            <v>&lt;p&gt;Arten er bare observert &amp;#233:n eneste gang utafor hage, i Ak Asker: Sem, der den trolig ble sådd eller plantet ut av Stefan Murak i forbindelse med hans forsøk med honningplanter for bier, kanskje på 1960-tallet. Arten er potensielt aggressiv. Per Anker Pedersen (pers. medd.) opplyser at den har stor frøsetting og frøspiring på produksjonsareal ved NMBU i Ak Ås, og han har observert sporadiske frøplanter både på produksjonsareal på NMBU og i hage i Te Kragerø.&lt;/p&gt;</v>
          </cell>
          <cell r="DE2054" t="str">
            <v>Arten er innført hagebusk (og som trekkplante for bier) og har spredning med frø tilpasset fugl.</v>
          </cell>
          <cell r="DF2054" t="str">
            <v>Invasjonspotensialet er lite, med usikkerhet til begrenset, som en kombinasjon av begrenset median levetid (framtidig, antatt) og låg (til begrenset) ekspansjonshastighet (framtidig, antatt).</v>
          </cell>
          <cell r="DG2054" t="str">
            <v>Forventet økologisk effekt er liten, ved lokal fortrengning av andre planter. I USA er arten invasiv og advares mot fordi den er en klatreplante som danner meget tette kratt og fortrenger alt annet av planter, og fordi den sprer seg meget lett ved de fuglespredte frøene.</v>
          </cell>
          <cell r="DH2054" t="str">
            <v>&lt;p&gt;Japanfrøbusk vurderes til låg økologisk risiko ut fra lite (til begrenset) invasjonspotensial og en liten økologisk effekt. Både invasjonspotensial og effekt er forventet i framtida, ikke realisert i dag. Dette er en nedgradering fra vurderingen til høg risiko i 2012, noe som skyldes at kriteriene for økologisk effekt er endret (kvantifisert), og vi har foreløpig ikke grunnlag for å vurdere den strengere innen de nye kriteriene og det nye naturtypesystemet. Arten bør absolutt følges med fordi den har store økologiske konsekvenser i andre land, og en vurdering til høg risiko ville trolig vært det økologisk riktige. Arten har stor frøproduksjon, og frøene spres med fugl, en spredningsmåte som predisponerer for invasjon av kratt og skog. Den kan bli meget ekspansiv i kratt, skogkanter og skog og står på fareliste i en rekke land. I USA konkurrerer den med en stedegen art av samme slekt (noe den ikke kan gjøre i Norge), men i tillegg overvokser den, dynger ned og knekker busker og trær og tar helt over dominansen i vegetasjonen (se http://www.invasive.org/browse/subinfo.cfm?sub=3012). Den kan dermed føre til omfattende strukturendring i naturtyper, i tillegg til fortrengning. Utbredelsesmønstret som fremmed art i Nord-Amerika og Europa tyder imidlertid på at Norge muligens ligger litt for langt nord for den som aggressiv art. Arten føres til sin risikogruppe ut fra et føre-var-prinsipp.&lt;/p&gt;&lt;p&gt; &lt;/p&gt;&lt;p&gt; &lt;/p&gt;</v>
          </cell>
          <cell r="DI2054">
            <v>1</v>
          </cell>
        </row>
        <row r="2055">
          <cell r="B2055" t="str">
            <v>Populus alba</v>
          </cell>
          <cell r="C2055" t="str">
            <v>L.</v>
          </cell>
          <cell r="D2055" t="str">
            <v>sølvpoppel</v>
          </cell>
          <cell r="E2055">
            <v>62593</v>
          </cell>
          <cell r="F2055">
            <v>102633</v>
          </cell>
          <cell r="G2055" t="str">
            <v>ExpertGroups/Karplanter/N</v>
          </cell>
          <cell r="H2055" t="str">
            <v>Karplanter</v>
          </cell>
          <cell r="I2055" t="str">
            <v>Karplanter</v>
          </cell>
          <cell r="J2055" t="str">
            <v>AlienSpecie</v>
          </cell>
          <cell r="N2055">
            <v>3</v>
          </cell>
          <cell r="Q2055">
            <v>1</v>
          </cell>
          <cell r="T2055" t="str">
            <v>LO</v>
          </cell>
          <cell r="U2055">
            <v>2</v>
          </cell>
          <cell r="V2055" t="str">
            <v>3A,1</v>
          </cell>
          <cell r="X2055">
            <v>2</v>
          </cell>
          <cell r="Y2055">
            <v>3</v>
          </cell>
          <cell r="Z2055">
            <v>1</v>
          </cell>
          <cell r="AA2055">
            <v>1896</v>
          </cell>
          <cell r="AB2055" t="str">
            <v>terrestrial</v>
          </cell>
          <cell r="AD2055" t="str">
            <v>unknown</v>
          </cell>
          <cell r="AE2055" t="str">
            <v>yes</v>
          </cell>
          <cell r="AF2055" t="str">
            <v>unknown</v>
          </cell>
          <cell r="AG2055">
            <v>1994</v>
          </cell>
          <cell r="AH2055" t="str">
            <v>Vf Tjøme: Helgerød</v>
          </cell>
          <cell r="AI2055">
            <v>20</v>
          </cell>
          <cell r="AJ2055" t="str">
            <v>V</v>
          </cell>
          <cell r="AL2055">
            <v>2</v>
          </cell>
          <cell r="AM2055" t="str">
            <v>importDirect</v>
          </cell>
          <cell r="AN2055">
            <v>4</v>
          </cell>
          <cell r="AO2055" t="str">
            <v>introductionEscaped,spreadTransportpollution</v>
          </cell>
          <cell r="AP2055" t="str">
            <v>Øs,OsA,Ve,Te,Aa,Va,Ro,Ho,Mr</v>
          </cell>
          <cell r="AQ2055">
            <v>100</v>
          </cell>
          <cell r="AR2055">
            <v>3</v>
          </cell>
          <cell r="AS2055">
            <v>300</v>
          </cell>
          <cell r="AT2055">
            <v>97800</v>
          </cell>
          <cell r="AU2055">
            <v>450</v>
          </cell>
          <cell r="AV2055">
            <v>90</v>
          </cell>
          <cell r="AW2055" t="str">
            <v>Ingen kjent effekt</v>
          </cell>
          <cell r="AX2055" t="str">
            <v>Ingen kjent effekt</v>
          </cell>
          <cell r="BC2055" t="str">
            <v>Ingen kjent effekt</v>
          </cell>
          <cell r="BD2055" t="str">
            <v>Ingen kjent effekt</v>
          </cell>
          <cell r="BE2055" t="str">
            <v>no</v>
          </cell>
          <cell r="BF2055" t="str">
            <v>no</v>
          </cell>
          <cell r="BG2055" t="str">
            <v>V</v>
          </cell>
          <cell r="BK2055" t="str">
            <v>temperate_nemoral:Europe,Asia|temperate_dry:Asia|subtropic_mediterranean:Europe,Asia,Africa</v>
          </cell>
          <cell r="BM2055" t="str">
            <v>temperate_boreal:Europe|temperate_nemoral:Europe,Asia,Oceania,NorthAndCentralAmerica|temperate_dry:Asia|subtropic_unspecified:Oceania,NorthAndCentralAmerica|subtropic_mediterranean:Europe,Asia,Africa|subtropic_caperegion:Africa</v>
          </cell>
          <cell r="BO2055">
            <v>3</v>
          </cell>
          <cell r="BR2055" t="str">
            <v>RedListCategoryLevel</v>
          </cell>
          <cell r="BT2055">
            <v>2</v>
          </cell>
          <cell r="BW2055" t="str">
            <v>SpreadYearlyIncreaseObservations</v>
          </cell>
          <cell r="BX2055">
            <v>57</v>
          </cell>
          <cell r="BY2055">
            <v>1</v>
          </cell>
          <cell r="CB2055" t="str">
            <v>T4,T35,T40,T4</v>
          </cell>
          <cell r="CC2055">
            <v>1</v>
          </cell>
          <cell r="CH2055">
            <v>1</v>
          </cell>
          <cell r="CM2055">
            <v>1</v>
          </cell>
          <cell r="CQ2055">
            <v>1</v>
          </cell>
          <cell r="CU2055">
            <v>1</v>
          </cell>
          <cell r="CX2055">
            <v>0</v>
          </cell>
          <cell r="CY2055">
            <v>1</v>
          </cell>
          <cell r="DB2055">
            <v>0</v>
          </cell>
          <cell r="DC2055" t="str">
            <v>Sølvpoppel &lt;em&gt;Populus alba &lt;/em&gt;er et potensielt stort tre fra Mellom- og Sør-Europa, Nord-Afrika, og Vest- og Sentral-Asia. Det formerer seg med frø som har hår og spres med vind, og arten har sterk klonal vekst med rotskudd.</v>
          </cell>
          <cell r="DD2055" t="str">
            <v>&lt;p&gt;Arten har vært i landet minst siden slutten av 1800-tallet, og er i langsom spredning, med noen få funn på søndre Østlandet og i kyststrøk til MR Ørskog og Giske.&lt;/p&gt;</v>
          </cell>
          <cell r="DE2055" t="str">
            <v>Sølvpoppel er innført i Norge som prydtre og ble tidligere nokså ofte plantet i kyststrøk sørpå, særlig langs veier og i parker. Vi antar at arten kan formere seg med frø i Norge, men hele spredningen og den svake etableringen foreløpig tyder på opprinnelser fra hageutkast fulgt av klonal vekst med rotskudd. Planter som med sikkerhet er kommet opp fra frø, er ikke dokumentert fra Norge. Arten følger dessuten enkelte ganger med ved forflytning av jordmasser.</v>
          </cell>
          <cell r="DF2055" t="str">
            <v>Sølvpoppel har moderat median levetid, samt begrenset ekspansjonshastighet. Dette gir et moderat invasjonspotensial.</v>
          </cell>
          <cell r="DG2055" t="str">
            <v>Arten har ingen kjent negativ økologisk effekt.</v>
          </cell>
          <cell r="DH2055" t="str">
            <v>&lt;p&gt;Sølvpoppel vurderes til låg økologisk risiko, og bare på grunn av et moderat invasjonspotensial.&lt;/p&gt;</v>
          </cell>
          <cell r="DI2055">
            <v>0</v>
          </cell>
        </row>
        <row r="2056">
          <cell r="B2056" t="str">
            <v>Euphorbia epithymoides</v>
          </cell>
          <cell r="C2056" t="str">
            <v>L.</v>
          </cell>
          <cell r="D2056" t="str">
            <v>vårvortemelk</v>
          </cell>
          <cell r="E2056">
            <v>133103</v>
          </cell>
          <cell r="F2056">
            <v>102765</v>
          </cell>
          <cell r="G2056" t="str">
            <v>ExpertGroups/Karplanter/N</v>
          </cell>
          <cell r="H2056" t="str">
            <v>Karplanter</v>
          </cell>
          <cell r="I2056" t="str">
            <v>Karplanter</v>
          </cell>
          <cell r="J2056" t="str">
            <v>AlienSpecie</v>
          </cell>
          <cell r="N2056">
            <v>2</v>
          </cell>
          <cell r="Q2056">
            <v>1</v>
          </cell>
          <cell r="T2056" t="str">
            <v>LO</v>
          </cell>
          <cell r="U2056">
            <v>2</v>
          </cell>
          <cell r="V2056" t="str">
            <v>2AB,1</v>
          </cell>
          <cell r="X2056">
            <v>1</v>
          </cell>
          <cell r="Y2056">
            <v>1</v>
          </cell>
          <cell r="Z2056">
            <v>1</v>
          </cell>
          <cell r="AA2056">
            <v>1999</v>
          </cell>
          <cell r="AB2056" t="str">
            <v>terrestrial</v>
          </cell>
          <cell r="AD2056" t="str">
            <v>unknown</v>
          </cell>
          <cell r="AE2056" t="str">
            <v>yes</v>
          </cell>
          <cell r="AF2056" t="str">
            <v>unknown</v>
          </cell>
          <cell r="AI2056">
            <v>5</v>
          </cell>
          <cell r="AJ2056" t="str">
            <v>V</v>
          </cell>
          <cell r="AL2056">
            <v>1</v>
          </cell>
          <cell r="AM2056" t="str">
            <v>importDirect</v>
          </cell>
          <cell r="AN2056">
            <v>1</v>
          </cell>
          <cell r="AO2056" t="str">
            <v>introductionEscaped</v>
          </cell>
          <cell r="AP2056" t="str">
            <v>He,Bu,Ve,Nt</v>
          </cell>
          <cell r="AQ2056">
            <v>24</v>
          </cell>
          <cell r="AR2056">
            <v>5</v>
          </cell>
          <cell r="AS2056">
            <v>120</v>
          </cell>
          <cell r="AT2056">
            <v>8000</v>
          </cell>
          <cell r="AU2056">
            <v>240</v>
          </cell>
          <cell r="AV2056">
            <v>60</v>
          </cell>
          <cell r="AW2056" t="str">
            <v>Ingen kjent effekt</v>
          </cell>
          <cell r="AX2056" t="str">
            <v>Ingen kjent effekt</v>
          </cell>
          <cell r="BC2056" t="str">
            <v>Ingen kjent effekt</v>
          </cell>
          <cell r="BD2056" t="str">
            <v>Ingen kjent effekt</v>
          </cell>
          <cell r="BE2056" t="str">
            <v>no</v>
          </cell>
          <cell r="BF2056" t="str">
            <v>no</v>
          </cell>
          <cell r="BG2056" t="str">
            <v>V</v>
          </cell>
          <cell r="BK2056" t="str">
            <v>temperate_nemoral:Europe|subtropic_mediterranean:Europe</v>
          </cell>
          <cell r="BM2056" t="str">
            <v>temperate_nemoral:Europe|subtropic_mediterranean:Europe</v>
          </cell>
          <cell r="BO2056">
            <v>2</v>
          </cell>
          <cell r="BR2056" t="str">
            <v>RedListCategoryLevel</v>
          </cell>
          <cell r="BT2056">
            <v>2</v>
          </cell>
          <cell r="BW2056" t="str">
            <v>SpreadYearlyIncreaseCalculatedExpansionSpeed</v>
          </cell>
          <cell r="BX2056">
            <v>145.88</v>
          </cell>
          <cell r="BY2056">
            <v>1</v>
          </cell>
          <cell r="CB2056" t="str">
            <v>T6,T35,T40</v>
          </cell>
          <cell r="CC2056">
            <v>1</v>
          </cell>
          <cell r="CH2056">
            <v>1</v>
          </cell>
          <cell r="CM2056">
            <v>1</v>
          </cell>
          <cell r="CQ2056">
            <v>1</v>
          </cell>
          <cell r="CU2056">
            <v>1</v>
          </cell>
          <cell r="CX2056">
            <v>0</v>
          </cell>
          <cell r="CY2056">
            <v>1</v>
          </cell>
          <cell r="DB2056">
            <v>0</v>
          </cell>
          <cell r="DC2056" t="str">
            <v>Vårvortemjølk &lt;em&gt;Euphorbia epithymoides &lt;/em&gt;er en langlevd flerårig urt fra Mellom- og Sørøst-Europa. Den danner små kloner og har potensial for frøformering, men nye forekomster som resultat av frø er ikke observert ennå i Norge. Arten kastes ut fra hager, er funnet på strandberg, veikanter og i annen skrotemark, og danner små, langlevde kloner.</v>
          </cell>
          <cell r="DD2056" t="str">
            <v>&lt;p&gt;Vårvortemjølk er en meget populær hageplante som kan ha potensial til å formere seg og danne bestand i Norge. Foreløpig har den ikke spredt seg på egen hånd: den er bare observert seks steder, alle på trolig hageutkast: He Stange: Moestue nedre 2010: Bu Drammen: Konnerud, S for Lønnerud 1999, Lier: Hennummarka 2014 og Haslum-Stokke 2015: Vf Sandefjord: Årø, på tørreng, "en klon med mange stengler" 2008: og NT Stjørdal: Skatval Ø for Kleivan, veikant/strandberg 2004.&lt;/p&gt;</v>
          </cell>
          <cell r="DE2056" t="str">
            <v>Arten er innført som hageplante og kastet ut fra hager. Den er uten egenspredning foreløpig.</v>
          </cell>
          <cell r="DF2056" t="str">
            <v>Invasjonspotensialet er begrenset, en kombinasjon av begrenset median levetid og begrenset ekspansjonshastighet. Arten er kjent fra få forekomster, men med økning som følge av økt bruk i hager og økt hyppighet i utkast, derfor er ekspansjonshastigheten høgere (begrenset) enn skåret for median levetid.</v>
          </cell>
          <cell r="DG2056" t="str">
            <v>Ingen kjent negativ økologisk effekt er knyttet til arten.</v>
          </cell>
          <cell r="DH2056" t="str">
            <v>&lt;p&gt;Vårvortemjølk vurderes til låg økologisk risiko i Norge, men den reproduserer lite eller ikke, ekspanderer lite, og utgjør ingen trussel i norsk natur.&lt;/p&gt;</v>
          </cell>
          <cell r="DI2056">
            <v>0</v>
          </cell>
        </row>
        <row r="2057">
          <cell r="B2057" t="str">
            <v>Abies balsamea</v>
          </cell>
          <cell r="C2057" t="str">
            <v>(L.) Mill.</v>
          </cell>
          <cell r="D2057" t="str">
            <v>balsamedelgran</v>
          </cell>
          <cell r="E2057">
            <v>129967</v>
          </cell>
          <cell r="F2057">
            <v>103794</v>
          </cell>
          <cell r="G2057" t="str">
            <v>ExpertGroups/Karplanter/N</v>
          </cell>
          <cell r="H2057" t="str">
            <v>Karplanter</v>
          </cell>
          <cell r="I2057" t="str">
            <v>Karplanter</v>
          </cell>
          <cell r="J2057" t="str">
            <v>AlienSpecie</v>
          </cell>
          <cell r="N2057">
            <v>3</v>
          </cell>
          <cell r="Q2057">
            <v>1</v>
          </cell>
          <cell r="T2057" t="str">
            <v>LO</v>
          </cell>
          <cell r="U2057">
            <v>2</v>
          </cell>
          <cell r="V2057" t="str">
            <v>3AB,1</v>
          </cell>
          <cell r="X2057">
            <v>2</v>
          </cell>
          <cell r="Y2057">
            <v>2</v>
          </cell>
          <cell r="Z2057">
            <v>1</v>
          </cell>
          <cell r="AA2057">
            <v>1850</v>
          </cell>
          <cell r="AB2057" t="str">
            <v>terrestrial</v>
          </cell>
          <cell r="AD2057" t="str">
            <v>other</v>
          </cell>
          <cell r="AE2057" t="str">
            <v>yes</v>
          </cell>
          <cell r="AF2057" t="str">
            <v>unknown</v>
          </cell>
          <cell r="AG2057">
            <v>1960</v>
          </cell>
          <cell r="AH2057" t="str">
            <v>Ro Haugesund: Ho Os, Bergen, Voss: SF Førde</v>
          </cell>
          <cell r="AI2057">
            <v>50</v>
          </cell>
          <cell r="AJ2057" t="str">
            <v>V</v>
          </cell>
          <cell r="AL2057">
            <v>2</v>
          </cell>
          <cell r="AM2057" t="str">
            <v>importDirect</v>
          </cell>
          <cell r="AN2057">
            <v>3</v>
          </cell>
          <cell r="AO2057" t="str">
            <v>spreadNaturalDispersal,introductionEscaped</v>
          </cell>
          <cell r="AP2057" t="str">
            <v>OsA,He,Ve,Aa,Ro,Ho,Nt</v>
          </cell>
          <cell r="AQ2057">
            <v>64</v>
          </cell>
          <cell r="AR2057">
            <v>8</v>
          </cell>
          <cell r="AS2057">
            <v>512</v>
          </cell>
          <cell r="AT2057">
            <v>300000</v>
          </cell>
          <cell r="AU2057">
            <v>1000</v>
          </cell>
          <cell r="AV2057">
            <v>10</v>
          </cell>
          <cell r="AW2057" t="str">
            <v>Ingen kjent effekt</v>
          </cell>
          <cell r="AX2057" t="str">
            <v>Ingen kjent effekt</v>
          </cell>
          <cell r="BC2057" t="str">
            <v>Ingen kjent effekt</v>
          </cell>
          <cell r="BD2057" t="str">
            <v>Ingen kjent effekt</v>
          </cell>
          <cell r="BE2057" t="str">
            <v>no</v>
          </cell>
          <cell r="BF2057" t="str">
            <v>no</v>
          </cell>
          <cell r="BK2057" t="str">
            <v>temperate_boreal:NorthAndCentralAmerica|temperate_nemoral:NorthAndCentralAmerica</v>
          </cell>
          <cell r="BM2057" t="str">
            <v>temperate_boreal:Europe,NorthAndCentralAmerica|temperate_nemoral:Europe,NorthAndCentralAmerica</v>
          </cell>
          <cell r="BO2057">
            <v>3</v>
          </cell>
          <cell r="BR2057" t="str">
            <v>RedListCategoryLevel</v>
          </cell>
          <cell r="BT2057">
            <v>3</v>
          </cell>
          <cell r="BW2057" t="str">
            <v>SpreadYearlyIncreaseCalculatedExpansionSpeed</v>
          </cell>
          <cell r="BX2057">
            <v>251.74</v>
          </cell>
          <cell r="BY2057">
            <v>1</v>
          </cell>
          <cell r="CB2057" t="str">
            <v>T4</v>
          </cell>
          <cell r="CC2057">
            <v>1</v>
          </cell>
          <cell r="CH2057">
            <v>1</v>
          </cell>
          <cell r="CM2057">
            <v>1</v>
          </cell>
          <cell r="CQ2057">
            <v>1</v>
          </cell>
          <cell r="CU2057">
            <v>1</v>
          </cell>
          <cell r="CX2057">
            <v>0</v>
          </cell>
          <cell r="CY2057">
            <v>1</v>
          </cell>
          <cell r="DB2057">
            <v>0</v>
          </cell>
          <cell r="DC2057" t="str">
            <v>Balsamedelgran &lt;em&gt;Abies balsamea &lt;/em&gt;er et lite tre med stor naturlig utbredelse i USA og Canada fra New Foundland i øst til Alberta i vest (Nedkvitne 1964, H&amp;#228:met-Ahti et al. 1992). Hovedutbredelsen er i nemoral og søndre boreal sone. Balsamedelgran har lette frø tilpasset vindspredning. Treslaget blir ikke særlig gammelt (150 år) og er råteutsatt hos oss.</v>
          </cell>
          <cell r="DD2057" t="str">
            <v>&lt;p&gt;Dagens utbredelse av balsamedelgran er knyttet til aboreter, forstlige plantefelt og parktre. Eldre forekomster på Bogstad, Bymarka i Trondheim, Ringsaker prestegårdskog, Steinkjer, Evenstad og Dønnes (Myhrwold 1928). Produksjonsarealet er på knapt 0,5 km2, bruken er å betrakte som historisk. Treslaget er forsøkt brukt i juletreproduksjon men er lite brukt i dag. Dokumentasjonen omkring forvilling er svært mangelfull. Denne arten er knapt blitt sett etter og dokumentert av botanikere, og dokumentasjonen fra skogbruket er mange tiår gammel, med de beste opplysningene fra Nedkvitne (1960). Estimatet for hvor mye vi har i norsk natur er basert på en kombinasjon av skogbrukets data og data fra samlinger og artsdatabase, men mørketallet kan være mye høyere enn vi angir (8 som beste estimat).&lt;/p&gt;</v>
          </cell>
          <cell r="DE2057" t="str">
            <v>Arten er innført som skogstre og i mindre grad som prydtre. Den sprer seg villig fra parktrær, hager og skogplantefelt.</v>
          </cell>
          <cell r="DF2057" t="str">
            <v>Invasjonspotensialet er moderat, som en kombinasjon av moderat median levetid og moderat ekspansjonshastighet. Det kan tenkes at invasjonspotensialet er undervurdert. Foryngelse av balsamedelgran er kjent fra flere lokaliteter.</v>
          </cell>
          <cell r="DG2057" t="str">
            <v>Det er ingen kjente negative økologiske effekter knyttet til arten. Den kommer fra klimasoner som tilsvarer boreonemoral og sørboreal hos oss, dvs. bartresoner, og vil neppe føre til noen større strukturendring i skogen der den etablerer seg.</v>
          </cell>
          <cell r="DH2057" t="str">
            <v>&lt;p&gt;Balsamedelgran vurderes til låg økologisk risiko, og bare på grunn av invasjonspotensialet.&lt;/p&gt;</v>
          </cell>
          <cell r="DI2057">
            <v>6</v>
          </cell>
        </row>
        <row r="2058">
          <cell r="B2058" t="str">
            <v>Chenopodiastrum hybridum</v>
          </cell>
          <cell r="C2058" t="str">
            <v>(L.) S.Fuentes, Uotila &amp; Borsch</v>
          </cell>
          <cell r="D2058" t="str">
            <v>hjertemelde</v>
          </cell>
          <cell r="E2058">
            <v>146095</v>
          </cell>
          <cell r="F2058">
            <v>145678</v>
          </cell>
          <cell r="G2058" t="str">
            <v>ExpertGroups/Karplanter/N</v>
          </cell>
          <cell r="H2058" t="str">
            <v>Karplanter</v>
          </cell>
          <cell r="I2058" t="str">
            <v>Karplanter</v>
          </cell>
          <cell r="J2058" t="str">
            <v>AlienSpecie</v>
          </cell>
          <cell r="N2058">
            <v>1</v>
          </cell>
          <cell r="Q2058">
            <v>1</v>
          </cell>
          <cell r="T2058" t="str">
            <v>NK</v>
          </cell>
          <cell r="U2058">
            <v>1</v>
          </cell>
          <cell r="V2058" t="str">
            <v>1,1</v>
          </cell>
          <cell r="AA2058" t="str">
            <v>1830-1860</v>
          </cell>
          <cell r="AB2058" t="str">
            <v>terrestrial</v>
          </cell>
          <cell r="AD2058" t="str">
            <v>origin,unknown</v>
          </cell>
          <cell r="AE2058" t="str">
            <v>yes</v>
          </cell>
          <cell r="AF2058" t="str">
            <v>unknown</v>
          </cell>
          <cell r="AG2058">
            <v>1968</v>
          </cell>
          <cell r="AH2058" t="str">
            <v>Bu Ringerike: Norderhov</v>
          </cell>
          <cell r="AI2058">
            <v>1</v>
          </cell>
          <cell r="AJ2058" t="str">
            <v>V</v>
          </cell>
          <cell r="AN2058">
            <v>4</v>
          </cell>
          <cell r="AO2058" t="str">
            <v>introductionTransportpollution,introductionStowaway</v>
          </cell>
          <cell r="AP2058" t="str">
            <v>Bu</v>
          </cell>
          <cell r="AQ2058">
            <v>4</v>
          </cell>
          <cell r="AR2058">
            <v>5</v>
          </cell>
          <cell r="AS2058">
            <v>20</v>
          </cell>
          <cell r="AT2058">
            <v>1</v>
          </cell>
          <cell r="AU2058">
            <v>60</v>
          </cell>
          <cell r="AV2058">
            <v>100</v>
          </cell>
          <cell r="AW2058" t="str">
            <v>Ingen kjent effekt</v>
          </cell>
          <cell r="AX2058" t="str">
            <v>Ingen kjent effekt</v>
          </cell>
          <cell r="BC2058" t="str">
            <v>Ingen kjent effekt</v>
          </cell>
          <cell r="BD2058" t="str">
            <v>Ingen kjent effekt</v>
          </cell>
          <cell r="BE2058" t="str">
            <v>no</v>
          </cell>
          <cell r="BF2058" t="str">
            <v>no</v>
          </cell>
          <cell r="BG2058" t="str">
            <v>V</v>
          </cell>
          <cell r="BK2058" t="str">
            <v>temperate_nemoral:Europe,Asia|temperate_dry:Europe,Asia|subtropic_unspecified:Asia|subtropic_mediterranean:Europe,Asia</v>
          </cell>
          <cell r="BM2058" t="str">
            <v>temperate_nemoral:Europe,Asia,NorthAndCentralAmerica|temperate_dry:Europe,Asia|subtropic_unspecified:Asia|subtropic_mediterranean:Europe,Asia</v>
          </cell>
          <cell r="BO2058">
            <v>2</v>
          </cell>
          <cell r="BR2058" t="str">
            <v>RedListCategoryLevel</v>
          </cell>
          <cell r="BT2058">
            <v>1</v>
          </cell>
          <cell r="BW2058" t="str">
            <v>SpreadYearlyIncreaseCalculatedExpansionSpeed</v>
          </cell>
          <cell r="BX2058">
            <v>0</v>
          </cell>
          <cell r="BY2058">
            <v>1</v>
          </cell>
          <cell r="CB2058" t="str">
            <v>T35,T37,T40,T44</v>
          </cell>
          <cell r="CC2058">
            <v>1</v>
          </cell>
          <cell r="CH2058">
            <v>1</v>
          </cell>
          <cell r="CM2058">
            <v>1</v>
          </cell>
          <cell r="CQ2058">
            <v>1</v>
          </cell>
          <cell r="CU2058">
            <v>1</v>
          </cell>
          <cell r="CX2058">
            <v>0</v>
          </cell>
          <cell r="CY2058">
            <v>1</v>
          </cell>
          <cell r="DB2058">
            <v>0</v>
          </cell>
          <cell r="DC2058" t="str">
            <v>Hjertemelde &lt;em&gt;Chenopodiastrum hybridum &lt;/em&gt;(tidligere &lt;i&gt;Chenopodium hybridum&lt;/i&gt;) er vidt utbredt i Eurasia, men som spontan bare nord til Sør-Skandinavia. Den er en ettårig art som reproduserer med frø, men som også har en utmerket evne til å deponere frøbank og være mer permanent enn ettårige arter normalt er (se Hartvig 2015). Arten er nesten bare funnet som ugras i åker og på skrotemark (sterkt endret fastmark) av ulike typer.</v>
          </cell>
          <cell r="DD2058" t="str">
            <v>&lt;p&gt;Hjertemelde synes å ha vært et sjeldent ugras i Norge siden tidlig på 1800-tallet, kanskje siden 1700-tallet. Den er i gjennomsnitt blitt funnet &amp;#233:n gang hvert annet år gjennom hele perioden 1900-2011. Ved flere anledninger er det påpekt at den formerer seg med frø, men disse forekomstene er aldri blitt skikkelig stabile, med ett unntak. I Bu Ringerike: Norderhov, ved og nær Ringerike museum, har den nå hatt stabil forekomst fra 1968 (sist registrert i 2005).&lt;/p&gt;</v>
          </cell>
          <cell r="DE2058" t="str">
            <v>Innførselsmåtene er uklare, kanskje med grønnsakfrø, annet frø, og med transportmidler.</v>
          </cell>
          <cell r="DF2058" t="str">
            <v>Invasjonspotensialet er lite, med begrenset median levetid, men ingen ekspansjon foreløpig.</v>
          </cell>
          <cell r="DG2058" t="str">
            <v>Ingen kjent negativ økologisk effekt er knyttet til arten.</v>
          </cell>
          <cell r="DH2058" t="str">
            <v>&lt;p&gt;Hjertemelde vurderes til ingen kjent økologisk risiko. Arten har nå begynt å formere seg og danne reproduserende bestand i Norge. Om den begynner å reprodusere bedre, så vil den trolig ikke ha noen påvisbar effekt i norsk natur.&lt;/p&gt;</v>
          </cell>
          <cell r="DI2058">
            <v>1</v>
          </cell>
        </row>
        <row r="2059">
          <cell r="B2059" t="str">
            <v>Chenopodiastrum murale</v>
          </cell>
          <cell r="C2059" t="str">
            <v>(L.) S.Fuentes, Uotila &amp; Borsch</v>
          </cell>
          <cell r="D2059" t="str">
            <v>gatemelde</v>
          </cell>
          <cell r="E2059">
            <v>105598</v>
          </cell>
          <cell r="F2059">
            <v>145679</v>
          </cell>
          <cell r="G2059" t="str">
            <v>ExpertGroups/Karplanter/N</v>
          </cell>
          <cell r="H2059" t="str">
            <v>Karplanter</v>
          </cell>
          <cell r="I2059" t="str">
            <v>Karplanter</v>
          </cell>
          <cell r="J2059" t="str">
            <v>AlienSpecie</v>
          </cell>
          <cell r="N2059">
            <v>1</v>
          </cell>
          <cell r="Q2059">
            <v>1</v>
          </cell>
          <cell r="T2059" t="str">
            <v>NK</v>
          </cell>
          <cell r="U2059">
            <v>1</v>
          </cell>
          <cell r="V2059" t="str">
            <v>1,1</v>
          </cell>
          <cell r="X2059">
            <v>2</v>
          </cell>
          <cell r="Y2059">
            <v>2</v>
          </cell>
          <cell r="Z2059">
            <v>1</v>
          </cell>
          <cell r="AA2059">
            <v>1840</v>
          </cell>
          <cell r="AB2059" t="str">
            <v>terrestrial</v>
          </cell>
          <cell r="AD2059" t="str">
            <v>origin,unknown</v>
          </cell>
          <cell r="AE2059" t="str">
            <v>yes</v>
          </cell>
          <cell r="AF2059" t="str">
            <v>unknown</v>
          </cell>
          <cell r="AG2059">
            <v>1968</v>
          </cell>
          <cell r="AH2059" t="str">
            <v>Oslo: Frogner-Skarpsno</v>
          </cell>
          <cell r="AI2059">
            <v>1</v>
          </cell>
          <cell r="AJ2059" t="str">
            <v>V</v>
          </cell>
          <cell r="AN2059">
            <v>3</v>
          </cell>
          <cell r="AO2059" t="str">
            <v>introductionTransportpollution,introductionStowaway</v>
          </cell>
          <cell r="AP2059" t="str">
            <v>OsA</v>
          </cell>
          <cell r="AQ2059">
            <v>4</v>
          </cell>
          <cell r="AR2059">
            <v>2</v>
          </cell>
          <cell r="AS2059">
            <v>8</v>
          </cell>
          <cell r="AT2059">
            <v>1</v>
          </cell>
          <cell r="AU2059">
            <v>8</v>
          </cell>
          <cell r="AV2059">
            <v>100</v>
          </cell>
          <cell r="AW2059" t="str">
            <v>Ingen kjent effekt</v>
          </cell>
          <cell r="AX2059" t="str">
            <v>Ingen kjent effekt</v>
          </cell>
          <cell r="BC2059" t="str">
            <v>Ingen kjent effekt</v>
          </cell>
          <cell r="BD2059" t="str">
            <v>Ingen kjent effekt</v>
          </cell>
          <cell r="BE2059" t="str">
            <v>no</v>
          </cell>
          <cell r="BF2059" t="str">
            <v>no</v>
          </cell>
          <cell r="BG2059" t="str">
            <v>V</v>
          </cell>
          <cell r="BK2059" t="str">
            <v>temperate_nemoral:Europe,Asia|temperate_dry:Europe,Asia|subtropic_mediterranean:Europe,Asia,Africa|subtropic_dry:Asia</v>
          </cell>
          <cell r="BM2059" t="str">
            <v>temperate_nemoral:Europe,Asia,Africa,Oceania,NorthAndCentralAmerica,SouthAmerica|temperate_dry:Europe,Asia,NorthAndCentralAmerica,SouthAmerica|subtropic_unspecified:Africa,Oceania,NorthAndCentralAmerica,SouthAmerica|subtropic_mediterranean:Europe,Asia,Africa|subtropic_dry:Asia|subtropic_highlands:Africa,SouthAmerica|tropic:Asia,Africa,Oceania,NorthAndCentralAmerica,SouthAmerica</v>
          </cell>
          <cell r="BO2059">
            <v>2</v>
          </cell>
          <cell r="BR2059" t="str">
            <v>RedListCategoryLevel</v>
          </cell>
          <cell r="BT2059">
            <v>1</v>
          </cell>
          <cell r="BW2059" t="str">
            <v>SpreadYearlyIncreaseCalculatedExpansionSpeed</v>
          </cell>
          <cell r="BX2059">
            <v>0</v>
          </cell>
          <cell r="BY2059">
            <v>1</v>
          </cell>
          <cell r="CB2059" t="str">
            <v>T37</v>
          </cell>
          <cell r="CC2059">
            <v>1</v>
          </cell>
          <cell r="CH2059">
            <v>1</v>
          </cell>
          <cell r="CM2059">
            <v>1</v>
          </cell>
          <cell r="CQ2059">
            <v>1</v>
          </cell>
          <cell r="CU2059">
            <v>1</v>
          </cell>
          <cell r="CX2059">
            <v>0</v>
          </cell>
          <cell r="CY2059">
            <v>1</v>
          </cell>
          <cell r="DB2059">
            <v>0</v>
          </cell>
          <cell r="DC2059" t="str">
            <v>Gatemelde &lt;em&gt;Chenopodiastrum murale&lt;/em&gt; (tidligere &lt;i&gt;Chenopodium murale&lt;/i&gt;) er en ettårig art fra Sør-Europa, Nord-Afrika og store deler av temperert Asia. Den formerer seg med frø og har sikkert også frøbank. Den er funnet på mange ulike typer skrotemark, men har bare etablert seg på fortau og i blomster- og buskbed i indre by i Oslo.</v>
          </cell>
          <cell r="DD2059" t="str">
            <v>&lt;p&gt;Gatemelde har en komplisert innførselshistorie i Norge. Alle funn fram til 1910-tallet er knyttet til ballastjord eller antatt nærspredning fra ballastplasser: Øf Fredrikstad: Øra ballastplass 1891, byen 1895, Gressvik ballastplass 1919: Oslo: flere ballastplasser 1840-1894, kanskje til 1908: Vf Tønsberg 1894, Larvik 1889: AA Arendal 1895, Lillesand 1908: VA Mandal 1882-1892. Fra 1930-tallet og utover er nesten alle funn knyttet til kornmøller: Oslo 1932: Te Skien 1989-1990: Ro Stavanger 1988-1990, og ST Skaun 1950-1951: eller til korn på annen måte: SF Jølster attlegg i eng 1988 (trolig mølleavfall). Fire avvikende funn er fra Ak Ås 2010 (ugras i blomsterbed), Bu Lier 2003 (gartneriugras), Hurum 2005 (barkfylling fra importert tømmer), og Ho Kvam 1947 (hauger med krommalm fra Tyrkia). Fra 1970 har arten vært stabil som byugras i et ørlite område på Oslo vestkant, opplagt med reproduksjon, men helt uten spredning foreløpig. Forekomsten kan ha sammenheng tilbake til ballastforekomst(er) ved Frognerkilen registrert i 1908. Temperaturøkning kan gi denne arten mer stabil forekomst i Norge, men den blir neppe noen aggressiv fremmedplante (jfr. navnet "gatemelde", en typisk urban plante i Europas byer).&lt;/p&gt;</v>
          </cell>
          <cell r="DE2059" t="str">
            <v>I hovedsak ble arten innført med ballastjord, til dels også som forurensning med korn og med grønnsakfrø og gartnerivarer. Det har skjedd liten eller ingen videre spredning fra etableringsplasser, med unntak for i Oslo.</v>
          </cell>
          <cell r="DF2059" t="str">
            <v>Invasjonspotensialet er lite, med begrenset median levetid, men ingen ekspansjon. Det er ingen økning i forekomstareal etter første etablering for minst 45 (eller kanskje minst 98) år siden.</v>
          </cell>
          <cell r="DG2059" t="str">
            <v>Ingen kjent negativ økologisk effekt er knyttet til arten.</v>
          </cell>
          <cell r="DH2059" t="str">
            <v>&lt;p&gt;Gatemelde vurderes til ingen kjent økologisk risiko. Arten har &amp;#233:n stabil forekomst i Norge (frøreproduksjon), og denne - fra 1970 (eller kanskje 1908) - synes å være den første effektive etablering til tross for at arten har vært funnet her og der, nå og da, i landet i minst 170 år.&lt;/p&gt;</v>
          </cell>
          <cell r="DI2059">
            <v>0</v>
          </cell>
        </row>
        <row r="2060">
          <cell r="B2060" t="str">
            <v>Thuja plicata</v>
          </cell>
          <cell r="C2060" t="str">
            <v>Donn ex D.Don</v>
          </cell>
          <cell r="D2060" t="str">
            <v>kjempetuja</v>
          </cell>
          <cell r="E2060">
            <v>63750</v>
          </cell>
          <cell r="F2060">
            <v>103790</v>
          </cell>
          <cell r="G2060" t="str">
            <v>ExpertGroups/Karplanter/N</v>
          </cell>
          <cell r="H2060" t="str">
            <v>Karplanter</v>
          </cell>
          <cell r="I2060" t="str">
            <v>Karplanter</v>
          </cell>
          <cell r="J2060" t="str">
            <v>AlienSpecie</v>
          </cell>
          <cell r="N2060">
            <v>3</v>
          </cell>
          <cell r="P2060" t="str">
            <v>V</v>
          </cell>
          <cell r="Q2060">
            <v>1</v>
          </cell>
          <cell r="T2060" t="str">
            <v>LO</v>
          </cell>
          <cell r="U2060">
            <v>2</v>
          </cell>
          <cell r="V2060" t="str">
            <v>3AB,1</v>
          </cell>
          <cell r="W2060" t="str">
            <v>PH</v>
          </cell>
          <cell r="X2060">
            <v>2</v>
          </cell>
          <cell r="Y2060">
            <v>3</v>
          </cell>
          <cell r="Z2060">
            <v>1</v>
          </cell>
          <cell r="AA2060" t="str">
            <v>1870-1900</v>
          </cell>
          <cell r="AB2060" t="str">
            <v>terrestrial</v>
          </cell>
          <cell r="AD2060" t="str">
            <v>origin,unknown</v>
          </cell>
          <cell r="AE2060" t="str">
            <v>yes</v>
          </cell>
          <cell r="AF2060" t="str">
            <v>unknown</v>
          </cell>
          <cell r="AI2060">
            <v>30</v>
          </cell>
          <cell r="AJ2060" t="str">
            <v>V</v>
          </cell>
          <cell r="AL2060">
            <v>2</v>
          </cell>
          <cell r="AM2060" t="str">
            <v>importDirect</v>
          </cell>
          <cell r="AN2060">
            <v>2</v>
          </cell>
          <cell r="AO2060" t="str">
            <v>introductionEscaped</v>
          </cell>
          <cell r="AP2060" t="str">
            <v>Øs,OsA,Sf,Mr,St</v>
          </cell>
          <cell r="AQ2060">
            <v>60</v>
          </cell>
          <cell r="AR2060">
            <v>10</v>
          </cell>
          <cell r="AS2060">
            <v>600</v>
          </cell>
          <cell r="AT2060">
            <v>70400</v>
          </cell>
          <cell r="AU2060">
            <v>1800</v>
          </cell>
          <cell r="AV2060">
            <v>80</v>
          </cell>
          <cell r="AW2060" t="str">
            <v>Ingen kjent effekt</v>
          </cell>
          <cell r="AX2060" t="str">
            <v>Ingen kjent effekt</v>
          </cell>
          <cell r="BC2060" t="str">
            <v>Ingen kjent effekt</v>
          </cell>
          <cell r="BD2060" t="str">
            <v>Ingen kjent effekt</v>
          </cell>
          <cell r="BE2060" t="str">
            <v>no</v>
          </cell>
          <cell r="BF2060" t="str">
            <v>no</v>
          </cell>
          <cell r="BG2060" t="str">
            <v>V</v>
          </cell>
          <cell r="BK2060" t="str">
            <v>temperate_boreal:NorthAndCentralAmerica|temperate_nemoral:NorthAndCentralAmerica</v>
          </cell>
          <cell r="BM2060" t="str">
            <v>temperate_boreal:Europe,NorthAndCentralAmerica|temperate_nemoral:Europe,Oceania,NorthAndCentralAmerica</v>
          </cell>
          <cell r="BO2060">
            <v>3</v>
          </cell>
          <cell r="BR2060" t="str">
            <v>RedListCategoryLevel</v>
          </cell>
          <cell r="BT2060">
            <v>3</v>
          </cell>
          <cell r="BU2060" t="str">
            <v>X</v>
          </cell>
          <cell r="BW2060" t="str">
            <v>SpreadYearlyIncreaseObservations</v>
          </cell>
          <cell r="BX2060">
            <v>428</v>
          </cell>
          <cell r="BY2060">
            <v>1</v>
          </cell>
          <cell r="CB2060" t="str">
            <v>T4,T37</v>
          </cell>
          <cell r="CC2060">
            <v>1</v>
          </cell>
          <cell r="CH2060">
            <v>1</v>
          </cell>
          <cell r="CM2060">
            <v>1</v>
          </cell>
          <cell r="CQ2060">
            <v>1</v>
          </cell>
          <cell r="CU2060">
            <v>1</v>
          </cell>
          <cell r="CX2060">
            <v>0</v>
          </cell>
          <cell r="CY2060">
            <v>1</v>
          </cell>
          <cell r="DB2060">
            <v>0</v>
          </cell>
          <cell r="DC2060" t="str">
            <v>Kjempetuja &lt;em&gt;Thuja plicata&lt;/em&gt; er et nordamerikansk treslag som ble innført til Norge ca. 1870. Den ble forsøkt som produksjonstreslag (tømmer) fra ca. 1910 og dekker i dag et produksjonsareal på 0.5-1 km&lt;sup&gt;2&lt;/sup&gt;, spredt langs kysten fra Østfold til Lofoten. Kjempetuja finnes også i arboreter og enkelte parker, men er sjelden brukt som prydtre i hager. Den produserer frø fra ca. 20 års alder, men kan også formere seg ved senkere (Øyen 2009). På grunn av problemer med frostskader på foryngelsen, viltskader, høyt krav til sommervarme og angrep av en del soppsykdommer har den aldri blitt noen suksess for skogbruket her i landet (Øyen 2009), ei heller ellers i Nord-Europa (Børset 1985).</v>
          </cell>
          <cell r="DD2060" t="str">
            <v>&lt;p&gt;Forvillete bartrær er sterkt underrepresentert i de botaniske innsamlingene, og funnfrekvensene gir knapt noe realistisk bilde av hvor mye vi har av dem. I samlingene var det ved forrige vurdering av fremmedarter (2012) bare registrert to belegg av forvillet kjempetuja: SF Balestrand: Nessane 1994, frøforvillet fra prydtre i bebyggelsen, og MR Rauma: Måndalen 2003, frøforvillet fra forstlig plantning, kanskje over 50 år gammel. I ettertid er det kommet til 13 nye dokumenterte forvillinger, hovedsakelig i Sogn og Fjordane, Møre og Romsdal og Sør-Trøndelag, noe som tyder på økt spredning på Vestlandet og i Trøndelag etter hvert som plantete trær blir frømodne. Fremtidig spredning fra forstlige plantninger er begrenset på grunn av frostskader, viltskader og angrep av soppsykdommer. Dette gjør at kjempetuja i dag har stabil eller svakt negativ bestandsutvikling i skog. Økt sesonglengde og økt nedbør kan favorisere denne arten. &lt;/p&gt;</v>
          </cell>
          <cell r="DE2060" t="str">
            <v>Arten er innført som skogstre og som prydtre. Frøene er vindspredte og kan spres over betydelige avstander, ikke minst fra fullvoksne trær som blir meget høge og dermed har større rekkevidde i spredning.</v>
          </cell>
          <cell r="DF2060" t="str">
            <v>Invasjonspotensialet er moderat med usikkerhet til stort, som en kombinasjon av moderat median levetid og moderat (til høy) ekspansjonshastighet.</v>
          </cell>
          <cell r="DG2060" t="str">
            <v>Arten vurderes til ikke å ha noen kjent negativ økologisk effekt. Selv om kjempetuja er meget skyggetålende, danner den sjelden rene bestand (Børset 1985), noe som begrenser effekten på andre arter. Det forekommer sporadisk spredning fra eksisterende plantinger/ trær, men dette er neppe tilstrekkelig til å erstatte det som forsvinner ved hogst og naturlig avgang. Situasjonen kan bli en annen når forvillete enkelttrær og bestander når reproduktiv alder, noe de ennå ikke har gjort.</v>
          </cell>
          <cell r="DH2060" t="str">
            <v>&lt;p&gt;Kjempetuja vurderes til låg økologisk risiko med usikkerhet til potensielt høg risiko i norsk natur, og bare på grunn av invasjonspotensialet. Samlet er det liten grunn til å anta at kjempetuja representerer noen økologisk risiko gjennom de neste generasjonene.&lt;/p&gt;</v>
          </cell>
          <cell r="DI2060">
            <v>5</v>
          </cell>
        </row>
        <row r="2061">
          <cell r="B2061" t="str">
            <v>Pseudotsuga menziesii</v>
          </cell>
          <cell r="C2061" t="str">
            <v>(Mirb.) Franco</v>
          </cell>
          <cell r="D2061" t="str">
            <v>douglasgran</v>
          </cell>
          <cell r="E2061">
            <v>135965</v>
          </cell>
          <cell r="F2061">
            <v>103829</v>
          </cell>
          <cell r="G2061" t="str">
            <v>ExpertGroups/Karplanter/N</v>
          </cell>
          <cell r="H2061" t="str">
            <v>Karplanter</v>
          </cell>
          <cell r="I2061" t="str">
            <v>Karplanter</v>
          </cell>
          <cell r="J2061" t="str">
            <v>AlienSpecie</v>
          </cell>
          <cell r="N2061">
            <v>3</v>
          </cell>
          <cell r="Q2061">
            <v>1</v>
          </cell>
          <cell r="T2061" t="str">
            <v>LO</v>
          </cell>
          <cell r="U2061">
            <v>2</v>
          </cell>
          <cell r="V2061" t="str">
            <v>3AB,1</v>
          </cell>
          <cell r="X2061">
            <v>2</v>
          </cell>
          <cell r="Y2061">
            <v>3</v>
          </cell>
          <cell r="Z2061">
            <v>1</v>
          </cell>
          <cell r="AA2061" t="str">
            <v>1860 ca</v>
          </cell>
          <cell r="AB2061" t="str">
            <v>terrestrial</v>
          </cell>
          <cell r="AD2061" t="str">
            <v>origin,unknown</v>
          </cell>
          <cell r="AE2061" t="str">
            <v>yes</v>
          </cell>
          <cell r="AF2061" t="str">
            <v>unknown</v>
          </cell>
          <cell r="AG2061">
            <v>1960</v>
          </cell>
          <cell r="AH2061" t="str">
            <v>Ho Stord: Leirvik Akkerhaugen</v>
          </cell>
          <cell r="AI2061">
            <v>50</v>
          </cell>
          <cell r="AJ2061" t="str">
            <v>V</v>
          </cell>
          <cell r="AL2061">
            <v>3</v>
          </cell>
          <cell r="AM2061" t="str">
            <v>importDirect</v>
          </cell>
          <cell r="AN2061">
            <v>4</v>
          </cell>
          <cell r="AO2061" t="str">
            <v>introductionEscaped,spreadNaturalDispersal</v>
          </cell>
          <cell r="AP2061" t="str">
            <v>Øs,OsA,He,Bu,Te,Aa,Va,Ro,Ho,Sf,Mr,St,Nt,No</v>
          </cell>
          <cell r="AQ2061">
            <v>200</v>
          </cell>
          <cell r="AR2061">
            <v>8</v>
          </cell>
          <cell r="AS2061">
            <v>1600</v>
          </cell>
          <cell r="AT2061">
            <v>200000</v>
          </cell>
          <cell r="AU2061">
            <v>3200</v>
          </cell>
          <cell r="AV2061">
            <v>20</v>
          </cell>
          <cell r="AW2061" t="str">
            <v>Ingen kjent effekt</v>
          </cell>
          <cell r="AX2061" t="str">
            <v>Ingen kjent effekt</v>
          </cell>
          <cell r="BC2061" t="str">
            <v>Ingen kjent effekt</v>
          </cell>
          <cell r="BD2061" t="str">
            <v>Ingen kjent effekt</v>
          </cell>
          <cell r="BE2061" t="str">
            <v>no</v>
          </cell>
          <cell r="BF2061" t="str">
            <v>no</v>
          </cell>
          <cell r="BG2061" t="str">
            <v>V</v>
          </cell>
          <cell r="BK2061" t="str">
            <v>temperate_boreal:NorthAndCentralAmerica|temperate_nemoral:NorthAndCentralAmerica|temperate_dry:NorthAndCentralAmerica|subtropic_unspecified:NorthAndCentralAmerica</v>
          </cell>
          <cell r="BM2061" t="str">
            <v>temperate_boreal:Europe,NorthAndCentralAmerica|temperate_nemoral:Europe,Oceania,NorthAndCentralAmerica|temperate_dry:NorthAndCentralAmerica|subtropic_unspecified:NorthAndCentralAmerica|subtropic_mediterranean:Europe,Oceania</v>
          </cell>
          <cell r="BO2061">
            <v>3</v>
          </cell>
          <cell r="BR2061" t="str">
            <v>RedListCategoryLevel</v>
          </cell>
          <cell r="BT2061">
            <v>3</v>
          </cell>
          <cell r="BW2061" t="str">
            <v>SpreadYearlyIncreaseCalculatedExpansionSpeed</v>
          </cell>
          <cell r="BX2061">
            <v>226.74</v>
          </cell>
          <cell r="BY2061">
            <v>1</v>
          </cell>
          <cell r="CB2061" t="str">
            <v>T4,T40</v>
          </cell>
          <cell r="CC2061">
            <v>1</v>
          </cell>
          <cell r="CH2061">
            <v>1</v>
          </cell>
          <cell r="CM2061">
            <v>1</v>
          </cell>
          <cell r="CQ2061">
            <v>1</v>
          </cell>
          <cell r="CU2061">
            <v>1</v>
          </cell>
          <cell r="CX2061">
            <v>0</v>
          </cell>
          <cell r="CY2061">
            <v>1</v>
          </cell>
          <cell r="DB2061">
            <v>0</v>
          </cell>
          <cell r="DC2061" t="str">
            <v>Douglasgran &lt;em&gt;Pseudotsuga menziesii &lt;/em&gt;er et stort lyselskende tre som finnes i en grønn kystform og en blå innlandsform, og som anses for å være et av de mest verdifulle treslag i verden. Arten produserer frø fra 20-30 års-alderen tilpasset vindspredning, men spredning med fugl forekommer også.</v>
          </cell>
          <cell r="DD2061" t="str">
            <v>&lt;p&gt;Douglasgran kom til Norge rundt 1860 og naturlig foryngelse til norsk natur er kjent fra forstlige forsøksplantinger fra Leirvik på Stord fra rundt 1900 og i Rosendal fra 1958 (Nedkvitne 1960). Samlet produksjonsareal for douglasgran er på ca. 1.5 km&lt;sup&gt;2&lt;/sup&gt;, spredt langs kysten fra Østfold til Lofoten (Heiberg 1978). Selv om douglasgran lokalt har forynget seg villig på Vestlandet (Nedkvitne 1960), rapporterte Tonjer (2011) om svært begrenset spredning fra gamle plantete bestand i Ak Ås og at foryngelsen ble hardt beitet av hjortevilt (Tonjer 2011). Fra artskart finnes ca. 20 funn de siste 20 årene, men det er knyttet usikkerhet til enkelte av funnene, om de er på produksjonsareal.&lt;/p&gt;</v>
          </cell>
          <cell r="DE2061" t="str">
            <v>Arten er innført som skogstre og prydtre (se f.eks. Stabbetorp 2009). Videre spredning skjer med frø fra forsøksplantinger, arboreter og parktrær.</v>
          </cell>
          <cell r="DF2061" t="str">
            <v>Invasjonspotensialet er moderat, med moderat median levetid og moderat ekspansjonshastighet.</v>
          </cell>
          <cell r="DG2061" t="str">
            <v>Ingen kjent negativ økologisk effekt er knyttet til arten. Den opptrer såpass sparsomt og har så lang generasjonstid at det er lite sannsynlig at den vil endre norsk natur de kommende tiår..</v>
          </cell>
          <cell r="DH2061" t="str">
            <v>&lt;p&gt;Douglasgran vurderes til lav økologisk risiko, og bare på grunn av invasjonspotensialet.&lt;/p&gt;</v>
          </cell>
          <cell r="DI2061">
            <v>4</v>
          </cell>
        </row>
        <row r="2062">
          <cell r="B2062" t="str">
            <v>Ornithopus sativus</v>
          </cell>
          <cell r="C2062" t="str">
            <v>Brot.</v>
          </cell>
          <cell r="D2062" t="str">
            <v>fugleklo</v>
          </cell>
          <cell r="E2062">
            <v>61976</v>
          </cell>
          <cell r="F2062">
            <v>102016</v>
          </cell>
          <cell r="G2062" t="str">
            <v>ExpertGroups/Karplanter/N</v>
          </cell>
          <cell r="H2062" t="str">
            <v>Karplanter</v>
          </cell>
          <cell r="I2062" t="str">
            <v>Karplanter</v>
          </cell>
          <cell r="J2062" t="str">
            <v>DoorKnocker</v>
          </cell>
          <cell r="K2062" t="str">
            <v>doRiskAssessment</v>
          </cell>
          <cell r="N2062">
            <v>1</v>
          </cell>
          <cell r="Q2062">
            <v>1</v>
          </cell>
          <cell r="T2062" t="str">
            <v>NK</v>
          </cell>
          <cell r="U2062">
            <v>1</v>
          </cell>
          <cell r="V2062" t="str">
            <v>1,1</v>
          </cell>
          <cell r="X2062">
            <v>1</v>
          </cell>
          <cell r="Y2062">
            <v>1</v>
          </cell>
          <cell r="Z2062">
            <v>1</v>
          </cell>
          <cell r="AA2062">
            <v>1888</v>
          </cell>
          <cell r="AB2062" t="str">
            <v>terrestrial</v>
          </cell>
          <cell r="AD2062" t="str">
            <v>origin</v>
          </cell>
          <cell r="AE2062" t="str">
            <v>yes</v>
          </cell>
          <cell r="AF2062" t="str">
            <v>unknown</v>
          </cell>
          <cell r="AG2062">
            <v>1888</v>
          </cell>
          <cell r="AH2062" t="str">
            <v>Ho Bergen: Fantoft</v>
          </cell>
          <cell r="AI2062">
            <v>1</v>
          </cell>
          <cell r="AJ2062" t="str">
            <v>V</v>
          </cell>
          <cell r="AL2062">
            <v>1</v>
          </cell>
          <cell r="AM2062" t="str">
            <v>importDirect</v>
          </cell>
          <cell r="AN2062">
            <v>4</v>
          </cell>
          <cell r="AO2062" t="str">
            <v>introductionEscaped,introductionTransportpollution,introductionStowaway</v>
          </cell>
          <cell r="AQ2062">
            <v>0</v>
          </cell>
          <cell r="AS2062">
            <v>0</v>
          </cell>
          <cell r="AT2062">
            <v>0</v>
          </cell>
          <cell r="AU2062">
            <v>8</v>
          </cell>
          <cell r="AW2062" t="str">
            <v>Ingen kjent effekt</v>
          </cell>
          <cell r="AX2062" t="str">
            <v>Ingen kjent effekt</v>
          </cell>
          <cell r="BC2062" t="str">
            <v>Ingen kjent effekt</v>
          </cell>
          <cell r="BD2062" t="str">
            <v>Ingen kjent effekt</v>
          </cell>
          <cell r="BE2062" t="str">
            <v>no</v>
          </cell>
          <cell r="BF2062" t="str">
            <v>no</v>
          </cell>
          <cell r="BG2062" t="str">
            <v>V</v>
          </cell>
          <cell r="BK2062" t="str">
            <v>subtropic_mediterranean:Europe,Africa</v>
          </cell>
          <cell r="BM2062" t="str">
            <v>temperate_nemoral:Europe,Oceania|subtropic_mediterranean:Europe,Africa,Oceania|subtropic_caperegion:Africa</v>
          </cell>
          <cell r="BO2062">
            <v>1</v>
          </cell>
          <cell r="BR2062" t="str">
            <v>RedListCategoryLevel</v>
          </cell>
          <cell r="BT2062">
            <v>1</v>
          </cell>
          <cell r="BW2062" t="str">
            <v>SpreadYearlyLiteratureData</v>
          </cell>
          <cell r="BX2062">
            <v>32</v>
          </cell>
          <cell r="BY2062">
            <v>1</v>
          </cell>
          <cell r="CC2062">
            <v>1</v>
          </cell>
          <cell r="CH2062">
            <v>1</v>
          </cell>
          <cell r="CM2062">
            <v>1</v>
          </cell>
          <cell r="CQ2062">
            <v>1</v>
          </cell>
          <cell r="CU2062">
            <v>1</v>
          </cell>
          <cell r="CX2062">
            <v>0</v>
          </cell>
          <cell r="CY2062">
            <v>1</v>
          </cell>
          <cell r="DB2062">
            <v>0</v>
          </cell>
          <cell r="DC2062" t="str">
            <v>Fugleklo &lt;em&gt;Ornithopus sativus &lt;/em&gt;kommer fra det vestlige Middelhavsområdet. Arten er ettårig og reproduserer med frø. Den kan trolig reprodusere i landet, noe som er tydelig på den første forekomsten som eksisterte i hvert fall fra 1888 til 1894 (Ho Bergen: Fantoft). Arten har trolig potensial for å etablere bestand i Norge, men har ikke gjort det de siste 70 år. Arten vurderes derfor som en dørstokk-art.</v>
          </cell>
          <cell r="DD2062" t="str">
            <v>&lt;p&gt;Fugleklo kom inn som f&amp;#244:rplante, som forurensning i grasfrø og med korn (ved møller), og tidlig med ballastjord, med første funn på Fantoft i Ho Bergen fra 1888 og der trolig med reproduksjon. Det virker ikke som arten har greid å etablere noen varig populasjon, og etter 1940 er alle funn tilfeldige. Mest hyppig er arten funnet ved Pienes mølle i ST Skaun mellom 1934 og 1945.&lt;/p&gt;</v>
          </cell>
          <cell r="DE2062" t="str">
            <v>I Norge kom den inn som f&amp;#244:rplante, som forurensning i grasfrø, i korn (ved møller), og noen få ganger med ballastjord.</v>
          </cell>
          <cell r="DF2062" t="str">
            <v>Etter 1940 er alle funn tilfeldige. Arten har dermed et minimalt invasjonspotensial i Norge.</v>
          </cell>
          <cell r="DG2062" t="str">
            <v>Arten har ingen kjent økologisk effekt.</v>
          </cell>
          <cell r="DH2062" t="str">
            <v>&lt;p&gt;Fugleklo har ingen kjent økologisk risiko. Den kategoriseres som en dørstokkart.&lt;br/&gt;&lt;/p&gt;</v>
          </cell>
          <cell r="DI2062">
            <v>0</v>
          </cell>
        </row>
        <row r="2063">
          <cell r="B2063" t="str">
            <v>Pinus uncinata</v>
          </cell>
          <cell r="C2063" t="str">
            <v>Ramond ex DC.</v>
          </cell>
          <cell r="D2063" t="str">
            <v>bergfuru</v>
          </cell>
          <cell r="E2063">
            <v>105532</v>
          </cell>
          <cell r="F2063">
            <v>145754</v>
          </cell>
          <cell r="G2063" t="str">
            <v>ExpertGroups/Karplanter/N</v>
          </cell>
          <cell r="H2063" t="str">
            <v>Karplanter</v>
          </cell>
          <cell r="I2063" t="str">
            <v>Karplanter</v>
          </cell>
          <cell r="J2063" t="str">
            <v>AlienSpecie</v>
          </cell>
          <cell r="N2063">
            <v>4</v>
          </cell>
          <cell r="Q2063">
            <v>4</v>
          </cell>
          <cell r="T2063" t="str">
            <v>SE</v>
          </cell>
          <cell r="U2063">
            <v>5</v>
          </cell>
          <cell r="V2063" t="str">
            <v>4AB,4DF</v>
          </cell>
          <cell r="X2063">
            <v>2</v>
          </cell>
          <cell r="Y2063">
            <v>3</v>
          </cell>
          <cell r="Z2063">
            <v>1</v>
          </cell>
          <cell r="AA2063" t="str">
            <v>Ca 1860</v>
          </cell>
          <cell r="AB2063" t="str">
            <v>terrestrial</v>
          </cell>
          <cell r="AD2063" t="str">
            <v>origin</v>
          </cell>
          <cell r="AE2063" t="str">
            <v>yes</v>
          </cell>
          <cell r="AF2063" t="str">
            <v>unknown</v>
          </cell>
          <cell r="AG2063">
            <v>1915</v>
          </cell>
          <cell r="AH2063" t="str">
            <v>Øf Hvaler: Kirkeøy</v>
          </cell>
          <cell r="AI2063">
            <v>40</v>
          </cell>
          <cell r="AJ2063" t="str">
            <v>V</v>
          </cell>
          <cell r="AL2063">
            <v>3</v>
          </cell>
          <cell r="AM2063" t="str">
            <v>importDirect</v>
          </cell>
          <cell r="AN2063">
            <v>6</v>
          </cell>
          <cell r="AO2063" t="str">
            <v>introductionReleased,introductionEscaped,spreadNaturalDispersal</v>
          </cell>
          <cell r="AP2063" t="str">
            <v>Øs,OsA,He,Op,Bu,Ve,Te,Aa,Va,Ro,Ho,Sf,Mr,St,Nt,No,Tr,Fi</v>
          </cell>
          <cell r="AQ2063">
            <v>900</v>
          </cell>
          <cell r="AR2063">
            <v>10</v>
          </cell>
          <cell r="AS2063">
            <v>9000</v>
          </cell>
          <cell r="AT2063">
            <v>372000</v>
          </cell>
          <cell r="AU2063">
            <v>27000</v>
          </cell>
          <cell r="AV2063">
            <v>10</v>
          </cell>
          <cell r="AW2063" t="str">
            <v>Ingen kjent effekt</v>
          </cell>
          <cell r="AX2063" t="str">
            <v>Ingen kjent effekt</v>
          </cell>
          <cell r="BC2063" t="str">
            <v>Ingen kjent effekt</v>
          </cell>
          <cell r="BD2063" t="str">
            <v>Ingen kjent effekt</v>
          </cell>
          <cell r="BE2063" t="str">
            <v>no</v>
          </cell>
          <cell r="BF2063" t="str">
            <v>no</v>
          </cell>
          <cell r="BI2063" t="str">
            <v>V</v>
          </cell>
          <cell r="BK2063" t="str">
            <v>temperate_nemoral:Europe</v>
          </cell>
          <cell r="BM2063" t="str">
            <v>temperate_boreal:Europe|temperate_nemoral:Europe,Oceania,NorthAndCentralAmerica|subtropic_mediterranean:Europe</v>
          </cell>
          <cell r="BO2063">
            <v>4</v>
          </cell>
          <cell r="BR2063" t="str">
            <v>RedListCategoryLevel</v>
          </cell>
          <cell r="BT2063">
            <v>4</v>
          </cell>
          <cell r="BW2063" t="str">
            <v>SpreadYearlyIncreaseObservations</v>
          </cell>
          <cell r="BX2063">
            <v>646</v>
          </cell>
          <cell r="BY2063">
            <v>2</v>
          </cell>
          <cell r="CB2063" t="str">
            <v>T34,T4,T21-C-3,T35,V2,T31</v>
          </cell>
          <cell r="CC2063">
            <v>4</v>
          </cell>
          <cell r="CG2063" t="str">
            <v>T21-C-3</v>
          </cell>
          <cell r="CH2063">
            <v>2</v>
          </cell>
          <cell r="CL2063" t="str">
            <v>T34,T21-C-3,T31</v>
          </cell>
          <cell r="CM2063">
            <v>4</v>
          </cell>
          <cell r="CP2063" t="str">
            <v>Sanddynemark,Sørlig etablert sanddynemark,Kystlynghei</v>
          </cell>
          <cell r="CQ2063">
            <v>2</v>
          </cell>
          <cell r="CT2063" t="str">
            <v>T34,T21-C-3</v>
          </cell>
          <cell r="CU2063">
            <v>1</v>
          </cell>
          <cell r="CX2063">
            <v>0</v>
          </cell>
          <cell r="CY2063">
            <v>1</v>
          </cell>
          <cell r="DB2063">
            <v>0</v>
          </cell>
          <cell r="DC2063" t="str">
            <v>&lt;p&gt;Buskfuru i vid betydning &lt;i&gt;Pinus mugo &lt;/i&gt;s. lat. oppfattes nå oftest som to arter: alpefuru &lt;i&gt;P. mugo &lt;/i&gt;s. str. (tidligere &lt;i&gt;P. mugo &lt;/i&gt;subsp. &lt;i&gt;mugo&lt;/i&gt;) og bergfuru &lt;i&gt;P. uncinata &lt;/i&gt;(tidligere &lt;i&gt;P. mugo &lt;/i&gt;subsp. &lt;i&gt;uncinata&lt;/i&gt;). Hovedskillet ligger i vekstformen: den første er en flerstammet busk mens den andre oftest er et enstammet tre, men det er bare små forskjeller i kvister og bar. Dette gjør at det herbariematerialet som foreligger, knapt kan deles på de to, og observasjoner uten fotodokumentasjon er også problematisk å bruke for hver av dem. Vi må derfor vurdere de to samlet under navnet buskfuru, og samme vurdering legges inn under begge artene. Buskfuru kommer fra fjell i Mellom-Europa, fra Pyreneene til Karpatene: bergfuru er noe mer vestlig enn alpefuru, men de to har et stort felles areal i Alpene.&lt;/p&gt;&lt;p&gt; &lt;/p&gt;&lt;p&gt; &lt;/p&gt;&lt;p&gt;Alpefuru er en busk opp til 5 m, mens bergfuru kan bli et stort tre opp til 20-25 m i Sentral-Europa, trolig noe mindre i Norge. Frøene har vinge og spres effektivt med vind. Begge artene karakteriseres ved å stille små krav, både med hensyn til jordbunn og klima (Øyen et al. 2009). &lt;/p&gt;</v>
          </cell>
          <cell r="DD2063" t="str">
            <v>&lt;p&gt;Alpefuru ble innført til Norge direkte fra fjellområdene i Sør- og Mellom-Europa rundt 1860. Bergfuru ble innført direkte fra Sør- og Mellom-Europa til Norge ca. 1870. Allerede i 1860-1870 ble buskfuru brukt for å hindre sandflukt både på kysten (VA Lista, Ro Jæren) og i innlandet (ST Røros, randsonene rundt flygesandfeltet Kvitsanda, her både alpefuru og bergfuru). Buskfuru er nå etablert i alle landets fylker. Artene er funnet spredt over hele landet, men de fleste funn og observasjoner er fra kyststrøk. Det er overraskende lite registreringer av funn fra låglandet på Østlandet og i Trøndelag, der artene dyrkes i stort omfang. Buskfuru er nok bedre tilpasset noe åpne naturområder i kyststrøk og i høyereliggende strøk. Buskfuru (både alpefuru og bergfuru) ble i løpet av en undersøkelse i 1993-1994 (Fremstad &amp; Elven upubl.) registrert som forvillet på 25 % (8 av 32) undersøkte standardlokaliteter i ytre Sogn. I en undersøkelse av 73 kystheilokaliteter i NT Vikna i 2016 ble bergfuru funnet i 60 % av lokalitetene og var sammen med sitkagran (i 96 % av lokalitetene) den eneste fremmede arten som ble observert (Johansen et al. 2017). Bergfuru er nok geografisk mer begrenset enn alpefuru - hovedsakelig til kystområdene fra Vestlandet nordover til Troms (Børset 1985, Myking 2009). Alpefuru har mer spredning i sanddyneområder og åpne kystområder i sør, men også i fjellskogen og til dels opp i snaufjellet. Overraskende mange av de tidlige funnene er gjort på snaue koller og fjell (se dokumentasjonsfila), og arten er mange steder blitt funnet godt ute i fjellskogen og oppe på snaufjellet før den er blitt funnet forvillet nær plantninger.&lt;/p&gt;&lt;p&gt; &lt;/p&gt;&lt;p&gt; &lt;/p&gt;&lt;p&gt;Utbredelseshistorikken summerer funn angitt som buskfuru, alpefuru og bergfuru i dokumentasjonsfila, med de navnene som opplyserne har anvendt. Det er grunn til å tro at mange innsamlinger og observasjoner angitt som buskfuru/alpefuru gjelder bergfuru, men at observasjoner angitt som bergfuru i hovedsak er bergfuru.&lt;/p&gt;</v>
          </cell>
          <cell r="DE2063" t="str">
            <v>&lt;p&gt;Buskfuru er hovedsakelig blitt innført for leplantning, stabilisering av sanddyner for å hindre sandflukt, men også som prydbusk/tre, og noe som beplantninger for brenselbruk. Frøene har vinge og kan potensielt spres over midlere til lange distanser (km). Enkeltbusker er sett inne på fjellvidder over 10 km vekk fra nærmeste dyrkning. Frøformering skjer fra 5-10 års alder, og de planten setter kongler hyppig (Øyen et al. 2009). Det kan likevel gå flere år mellom hvert vellykket frøår, og spireevnen er variabel (Øyen 1999). Øystein Folden sier i en kommentar til innsynet: &amp;#171:Vi har høyrt av skogbruket at bergfuru ikkje frør seg. Min konklusjon er at skogbruket har gløymt å seie frå om dette til bergfurua. Når eg i kystlyngheia har sortert frå det eg reknar som alpefuru og eventuelt vrifuru, står eg ofte igjen med ganske mykje. Eg har kome til at mesteparten av resten får vi rekne som bergfuru. Dermed har vi litt igjen, som ligg mellom alpefuru og bergfuru ein stad, kva det no er.&amp;#187:&lt;/p&gt;</v>
          </cell>
          <cell r="DF2063" t="str">
            <v>Buskfuru har et stort invasjonspotensial med høyeste skår på både median levetid og ekspansjonshastighet. Forvillete bartrær er sterkt underrepresentert i de botaniske innsamlingene, og observasjoner gir knapt noe realistisk bilde av hvor mye vi har av dem (dvs. at vi har et stort mørketall). Dette gjelder også buskfuru, og spredningshistorikken er opplagt noe ufullstendig selv om spesiell oppmerksomhet om arten i kombinasjon med Artsobservasjoner har forbedret dette.</v>
          </cell>
          <cell r="DG2063" t="str">
            <v>&lt;p&gt;Buskfuru vurderes å ha stor negativ økologisk effekt. Evnen til å kolonisere skog er trolig beskjeden på grunn av høyt lyskrav. Spredningen og etableringen er mest effektiv i åpent kystlandskap og i alpine/nordlige deler av landet. I åpne områder som kystlynghei (referert hos Øyen 1999) og sanddyner (Austbø og Larsen uten år, O. Pedersen pers. medd.), er spredning lettere, men hastigheten i etablering nokså lav. Spredning i prioriterte naturtyper (kystlynghei og sanddyner på Jæren/Lista) utløser i henhold til kriteriesettet stor økologisk effekt av buskfuru, spesielt ved reduksjon av bestander av lyskrevende, sårbare og truete planter. Buskfuru forventes å spre seg ytterligere i åpne områder som kystlynghei, boreal hei og sanddyner de neste tiår.&lt;/p&gt; &lt;p&gt; &lt;/p&gt; &lt;p&gt;Buskfuru i vid forstand hybridiserer med furu, men det er usikkert om introgresjon forekommer (Wachowiaka et al. 2016). Vi velger derfor å se bort fra denne mulige effekten.&lt;/p&gt;</v>
          </cell>
          <cell r="DH2063" t="str">
            <v>&lt;p&gt;Buskfuru vurderes til svært høg økologisk risiko på grunn av et stort invasjonspotensial og store økologiske effekter.&lt;/p&gt;&lt;p&gt; &lt;/p&gt;&lt;p&gt; &lt;/p&gt;&lt;p&gt;Risikovurderingen gjelder artene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_x0019_ Varella_x0019_ , _x0019_ Mughus_x0019_ , _x0019_ Ophir_x0019_  og _x0019_ Pumilio_x0019_ . Navnene _x0019_ Varella_x0019_  og _x0019_ Ophir_x0019_  er akseptert av Royal Horticultural Society (se http://apps.rhs.org.uk/horticulturaldatabase/HortGenera.asp) som kultivarer, og de to andre behandles som varieteter: var. &lt;i&gt;mughus&lt;/i&gt; og var. &lt;i&gt;pumilio&lt;/i&gt;. De to varietetene er noe lavere av vekst, særlig var. &lt;i&gt;pumilio &lt;/i&gt;(Kr&amp;#252:ssmann 1983)&lt;i&gt;,&lt;/i&gt; og kan derfor ha mindre effektiv spredning enn arten. Erfaringer fra NMBU tilsier at disse i liten grad sprer seg i grøntanlegg og hager (Per Anker Pedersen, pers. obs.), men vi finner ellers ingen konkret informasjon om dette. Kultivarene _x0019_ Ophir_x0019_  og _x0019_ Varella_x0019_  vokser sakte og synes å blomstre dårlig (se Kr&amp;#252:ssmann (1983),&lt;i&gt; &lt;/i&gt;https://www.gardenia.net/plant/ Pinus-mugo-Ophir-Dwarf-Mountain-Pine og http://www.havlis.cz/ karta_en.php?kytkaid=1421). Det kan derfor være at disse varietetene, og spesielt kultivarene, har et lavere invasjonspotensial og dermed en lavere økologisk risiko enn arten slik den er vurdert. Vi har ikke undersøkt i hvilken grad andre kultivarer eller varieteter av &lt;i&gt;Pinus mugo &lt;/i&gt;s. lat. har dokumenterte egenskaper som vil kunne påvirke invasjonspotensialet og/eller økologisk effekt, slik at man kunne forvente en annen risiko enn den som gis i den generelle vurderingen av arten.&lt;/p&gt;</v>
          </cell>
          <cell r="DI2063">
            <v>8</v>
          </cell>
        </row>
        <row r="2064">
          <cell r="B2064" t="str">
            <v>Pinus cembra</v>
          </cell>
          <cell r="C2064" t="str">
            <v>L.</v>
          </cell>
          <cell r="D2064" t="str">
            <v>sembrafuru</v>
          </cell>
          <cell r="E2064">
            <v>145687</v>
          </cell>
          <cell r="F2064">
            <v>103816</v>
          </cell>
          <cell r="G2064" t="str">
            <v>ExpertGroups/Karplanter/N</v>
          </cell>
          <cell r="H2064" t="str">
            <v>Karplanter</v>
          </cell>
          <cell r="I2064" t="str">
            <v>Karplanter</v>
          </cell>
          <cell r="J2064" t="str">
            <v>AlienSpecie</v>
          </cell>
          <cell r="N2064">
            <v>4</v>
          </cell>
          <cell r="Q2064">
            <v>1</v>
          </cell>
          <cell r="T2064" t="str">
            <v>PH</v>
          </cell>
          <cell r="U2064">
            <v>3</v>
          </cell>
          <cell r="V2064" t="str">
            <v>4A,1</v>
          </cell>
          <cell r="X2064">
            <v>3</v>
          </cell>
          <cell r="Y2064">
            <v>4</v>
          </cell>
          <cell r="Z2064">
            <v>1</v>
          </cell>
          <cell r="AA2064">
            <v>1895</v>
          </cell>
          <cell r="AB2064" t="str">
            <v>terrestrial</v>
          </cell>
          <cell r="AD2064" t="str">
            <v>origin</v>
          </cell>
          <cell r="AE2064" t="str">
            <v>yes</v>
          </cell>
          <cell r="AF2064" t="str">
            <v>unknown</v>
          </cell>
          <cell r="AG2064">
            <v>1971</v>
          </cell>
          <cell r="AH2064" t="str">
            <v>ST Trondheim: Bymarka Helkanseter</v>
          </cell>
          <cell r="AI2064">
            <v>50</v>
          </cell>
          <cell r="AJ2064" t="str">
            <v>V</v>
          </cell>
          <cell r="AL2064">
            <v>2</v>
          </cell>
          <cell r="AM2064" t="str">
            <v>importDirect</v>
          </cell>
          <cell r="AN2064">
            <v>3</v>
          </cell>
          <cell r="AO2064" t="str">
            <v>introductionEscaped,spreadNaturalDispersal</v>
          </cell>
          <cell r="AP2064" t="str">
            <v>Øs,OsA,Op,Bu,Ve,Va,Mr,St,Nt,No,Tr,Fi</v>
          </cell>
          <cell r="AQ2064">
            <v>220</v>
          </cell>
          <cell r="AR2064">
            <v>10</v>
          </cell>
          <cell r="AS2064">
            <v>2200</v>
          </cell>
          <cell r="AT2064">
            <v>240000</v>
          </cell>
          <cell r="AU2064">
            <v>4400</v>
          </cell>
          <cell r="AV2064">
            <v>20</v>
          </cell>
          <cell r="AW2064" t="str">
            <v>Ingen kjent effekt</v>
          </cell>
          <cell r="AX2064" t="str">
            <v>Ingen kjent effekt</v>
          </cell>
          <cell r="BC2064" t="str">
            <v>Ingen kjent effekt</v>
          </cell>
          <cell r="BD2064" t="str">
            <v>Ingen kjent effekt</v>
          </cell>
          <cell r="BE2064" t="str">
            <v>no</v>
          </cell>
          <cell r="BF2064" t="str">
            <v>no</v>
          </cell>
          <cell r="BG2064" t="str">
            <v>V</v>
          </cell>
          <cell r="BK2064" t="str">
            <v>temperate_nemoral:Europe</v>
          </cell>
          <cell r="BM2064" t="str">
            <v>temperate_boreal:Europe|temperate_nemoral:Europe</v>
          </cell>
          <cell r="BO2064">
            <v>4</v>
          </cell>
          <cell r="BR2064" t="str">
            <v>RedListCategoryLevel</v>
          </cell>
          <cell r="BT2064">
            <v>3</v>
          </cell>
          <cell r="BW2064" t="str">
            <v>SpreadYearlyIncreaseObservations</v>
          </cell>
          <cell r="BX2064">
            <v>369</v>
          </cell>
          <cell r="BY2064">
            <v>1</v>
          </cell>
          <cell r="CB2064" t="str">
            <v>T4,T4,T35,T40,T32</v>
          </cell>
          <cell r="CC2064">
            <v>1</v>
          </cell>
          <cell r="CH2064">
            <v>1</v>
          </cell>
          <cell r="CL2064" t="str">
            <v>T4</v>
          </cell>
          <cell r="CM2064">
            <v>1</v>
          </cell>
          <cell r="CQ2064">
            <v>1</v>
          </cell>
          <cell r="CU2064">
            <v>1</v>
          </cell>
          <cell r="CX2064">
            <v>0</v>
          </cell>
          <cell r="CY2064">
            <v>1</v>
          </cell>
          <cell r="DB2064">
            <v>0</v>
          </cell>
          <cell r="DC2064" t="str">
            <v>&lt;p&gt;Vi vurderer sembrafuru &lt;i&gt;Pinus cembra &lt;/i&gt;og sibirfuru &lt;i&gt;P. sibirica&lt;/i&gt; samlet fordi så godt som alle opplysningene som ligger til grunn for vurderingen ikke kan føres til den ene eller andre av de to artene. Sembrafuru og sibirfuru er nært beslektet, regnes ofte som to underarter (subsp. &lt;i&gt;cembra&lt;/i&gt; og subsp. &lt;i&gt;sibirica&lt;/i&gt;), og er vanskelige å skille uten godt materiale. Både herbariematerialet og observasjoner er vanligvis ført til &lt;i&gt;P. cembra&lt;/i&gt; (s. lat.) uten at det er gjort noe forsøk på å skille mellom artene. Prestø et al. (2011) påpeker bl.a. at i deres undersøkelse i Trondheim, et av spredningssentrene for arten, gjelder opplysningene arten sensu lato. Vurderingen her gjentas derfor under begge artene. &lt;/p&gt;&lt;p&gt; &lt;/p&gt;&lt;p&gt; &lt;/p&gt;&lt;p&gt;Sembra/sibirfuru er store og meget langlevde trær med generasjonslengde på 50 år eller mer. Sembrafuru kommer fra fjellstrøk i sørlige Mellom-Europa, særlig Alpene der den er et dominerende treslag i de kontinentale indre dalene ("inneralpinen Trockent&amp;#228:ler"). Sibirfuru er utbredt fra Nordøst-Russland gjennom Sibir og til vestre deler av Russisk fjerne østen. Artene formerer seg med frø som er store og tjukke, uten vinge (et skille fra andre furuer). Frøene spres med fugl og pattedyr.&lt;/p&gt;</v>
          </cell>
          <cell r="DD2064" t="str">
            <v>&lt;p&gt;Både sembrafuru og sibirfuru har vært i landet nokså lenge. Sibirfuru ble innført på 1860-tallet fra Russland, den ble dyrket allerede på 1870-tallet i ST Trondheim (se Prestø et al. 2013) og i Røros (R. Elven pers. medd.). Sembrafuru ble kanskje innført til samme tid eller noe senere og trolig mest sør i landet. Artene har lang generasjonstid, og det innebærer at det tar lang tid før de formerer seg. De første forvillete plantene dukker opp på 1960-tallet i Sør-Varanger (og ryktene sier at de er spirt opp fra "russenøtter" som pomorene, russiske handlesmenn, brakte med seg i perioden før Oktoberrevolusjonen: i tilfelle er dette sibirfuru). De første forvillingene i Sør- og Midt-Norge dokumentert med herbariebelegg er fra 1970-tallet, og det er først etter 2000 at det blir mer opplysninger om artene. Antatt samlet produksjonsareal for skogbruk er marginalt. Utbredelsen er hovedsakelig i indre strøk i Sør-Norge og nordover til og med Finnmark og gjelder sibirfuru. Det er et typisk fjelltre som er forsøkt både for tømmerproduksjon, som prydtre og i lebelter. Det er observert en del spredning fra eldre plantefelt, men trolig ikke tilstrekkelig til at sibirfuru vil øke utbredelsen i nevneverdig grad, blant annet på grunn av et visst beitetrykk (hjortedyr) på ungplanter. Sembra/sibirfuru har nå kjente forekomster i alle fylker fra Møre og Romsdal til Finnmark og med mer spredte forekomster lengre sør i Østfold, Akershus, Oppland til Vestfold og Vest-Agder. De finnes trolig i de fleste fylker.&lt;/p&gt;&lt;p&gt; &lt;/p&gt;&lt;p&gt;Forvillete bartrær er sterkt underrepresentert i de botaniske innsamlingene, og funnfrekvensene gir knapt noe realistisk bilde av hvor mye vi har av dem. Artsobservasjoner har bidratt med økt antall funn de siste årene, men mørketallet vurderes fremdeles som høgt.&lt;/p&gt;&lt;p&gt; &lt;/p&gt;&lt;p&gt;I vårt naboland Finland er &lt;i&gt;P. sibirica&lt;/i&gt; angitt som dyrket og hardfør over nesten hele landet mens &lt;i&gt;P. cembra&lt;/i&gt; bare er tvilsomt angitt fra lengst sør i landet (H&amp;#228:met-Ahti et al. 1992, som to underarter). Det er trolig at vi har noe mer &lt;i&gt;P. cembra&lt;/i&gt; i Norge enn i Finland, men kanskje mest i sør, mens omtrent alt nordover kan være &lt;i&gt;P. sibirica&lt;/i&gt;. Fra Danmark angir ikke Hartvig (2015) noen av de to artene som forvillet. I dokumentasjonsfilen ligger opplysningene under de artsnavnene de er rapportert inn som.&lt;/p&gt;</v>
          </cell>
          <cell r="DE2064" t="str">
            <v>&lt;p&gt;Sembrafuru blir trolig hovedsakelig dyrket som prydtre, og den er fortsatt et populært prydtre. Sibirfuru er også forsøkt forstlig. Den er mer skyggetålende enn vanlig furu, meget hardfør og stormsterk, og setter små krav til jordbunn. Blant annet kan den vokse godt på myr i Ural og Sibir (Børset 1985). I motsetning til de fleste furuarter har sembra/sibirfuru store frø uten vinge, og disse spres med fugl (særlig nøtteskriker og nøttekråker) og pattedyr (særlig ekorn). Spredningen blir dermed noe mer kort-distanse enn hos de med vindspredte frø. I Trondheim har arten hatt en voldsom spredning på Ladehalvøya: dette ses i sammenheng med etablering av en sibirnøttekråkebestand i området (Prestø et al. 2013). &lt;/p&gt; &lt;p&gt; &lt;/p&gt; &lt;p&gt;Bartrær dyrket i hager vokser raskere og blir også raskere fertile. De har også en stor produksjon av frø: det er derfor grunn til å tro at disse kan utgjøre et stort potensial for spredning i landet. Dette er i overensstemmelse med at plantet sembra/sibirfuru i Ringve botaniske hage i Trondheim har produsert frø etter henholdsvis 14 og 19 år etter planting (Prestø et al. 2013), dvs. kanskje 25 år etter frøspiring (V. Vange i kommentar under innsynet). Denne undersøkelsen dokumenterte dessuten 1358 selvsådde planter innenfor et svært begrenset skogsområde på Lade. &lt;/p&gt;</v>
          </cell>
          <cell r="DF2064" t="str">
            <v>&lt;p&gt;Sembra/sibirfuru har et stort invasjonspotensial, i en kombinasjon av lang median levetid og moderat ekspansjonshastighet. Arten har potensial for stor spredning i norsk natur på grunn av frøspredningsstrategien (se ovenfor). Ingen av de forvillete forekomstene er foreløpig rapportert med mer enn &amp;#233:n generasjon, men det vil endre seg over tid. Vi forventer at denne arten fortsatt vil øke sitt forekomstareal, trolig i raskere takt enn foreløpig.&lt;/p&gt;</v>
          </cell>
          <cell r="DG2064" t="str">
            <v>&lt;p&gt;Sembra/sibirfuru er vurdert til ikke å ha noen kjent negativ økologisk effekt, i hvert fall ikke noen effekt som overskrider terskelverdiene i kriteriene. Når sembrafuru etablerer seg i lauvskoger vil dette kunne gi tilstandsendringer når det gjelder lysforhold og jordsmonn. Vi kan ikke se at det er potensial for kolonisering av mer enn 5 % av en fastmarkskogtypes forekomstareal i løpet av 50 år. Det er påvist forvillet sembra/sibirfuru i sørvendte berg og strandberg med norsk timian &lt;i&gt;Thymus praecox&lt;/i&gt; subsp. &lt;i&gt;britannicus&lt;/i&gt; på Ladehalvøya i ST Trondheim (Prestø et al. 2013). Selv om norsk timian er en truet art, kan vi ikke anføre en økologisk fortrengingseffekt av sembra/sibirfuru på ett enkelt sted der denne arten tilfeldigvis etablerer seg nær en forekomst av norsk timian. Kriteriene gir rom for at svært sjeldne eller usannsynlige effekter blir sett bort fra, noe vi velger å gjøre her.&lt;/p&gt;</v>
          </cell>
          <cell r="DH2064" t="str">
            <v>&lt;p&gt;Sembrafuru vurderes å medføre potensielt høg risiko, og bare på grunn av et høyt invasjonspotensial. Arten er i nokså markert økning, og det skal ikke mye økologisk effekt til før den blir klassifisert til høg risiko. Arten bør følges med.&lt;/p&gt;</v>
          </cell>
          <cell r="DI2064">
            <v>4</v>
          </cell>
        </row>
        <row r="2065">
          <cell r="B2065" t="str">
            <v>Populus simonii</v>
          </cell>
          <cell r="C2065" t="str">
            <v>Carrière</v>
          </cell>
          <cell r="D2065" t="str">
            <v>kinapoppel</v>
          </cell>
          <cell r="E2065">
            <v>62600</v>
          </cell>
          <cell r="F2065">
            <v>102640</v>
          </cell>
          <cell r="G2065" t="str">
            <v>ExpertGroups/Karplanter/N</v>
          </cell>
          <cell r="H2065" t="str">
            <v>Karplanter</v>
          </cell>
          <cell r="I2065" t="str">
            <v>Karplanter</v>
          </cell>
          <cell r="J2065" t="str">
            <v>AlienSpecie</v>
          </cell>
          <cell r="N2065">
            <v>1</v>
          </cell>
          <cell r="Q2065">
            <v>1</v>
          </cell>
          <cell r="T2065" t="str">
            <v>NK</v>
          </cell>
          <cell r="U2065">
            <v>1</v>
          </cell>
          <cell r="V2065" t="str">
            <v>1,1</v>
          </cell>
          <cell r="X2065">
            <v>1</v>
          </cell>
          <cell r="Y2065">
            <v>1</v>
          </cell>
          <cell r="Z2065">
            <v>1</v>
          </cell>
          <cell r="AA2065">
            <v>1979</v>
          </cell>
          <cell r="AB2065" t="str">
            <v>terrestrial</v>
          </cell>
          <cell r="AD2065" t="str">
            <v>unknown</v>
          </cell>
          <cell r="AE2065" t="str">
            <v>yes</v>
          </cell>
          <cell r="AF2065" t="str">
            <v>unknown</v>
          </cell>
          <cell r="AG2065">
            <v>1979</v>
          </cell>
          <cell r="AH2065" t="str">
            <v>Ro Finnøy: Halsnøy</v>
          </cell>
          <cell r="AI2065">
            <v>20</v>
          </cell>
          <cell r="AJ2065" t="str">
            <v>V</v>
          </cell>
          <cell r="AL2065">
            <v>1</v>
          </cell>
          <cell r="AM2065" t="str">
            <v>importDirect</v>
          </cell>
          <cell r="AN2065">
            <v>3</v>
          </cell>
          <cell r="AO2065" t="str">
            <v>introductionEscaped</v>
          </cell>
          <cell r="AP2065" t="str">
            <v>Ve,Ro</v>
          </cell>
          <cell r="AQ2065">
            <v>8</v>
          </cell>
          <cell r="AR2065">
            <v>5</v>
          </cell>
          <cell r="AS2065">
            <v>40</v>
          </cell>
          <cell r="AT2065">
            <v>1</v>
          </cell>
          <cell r="AU2065">
            <v>60</v>
          </cell>
          <cell r="AV2065">
            <v>100</v>
          </cell>
          <cell r="AW2065" t="str">
            <v>Ingen kjent effekt</v>
          </cell>
          <cell r="AX2065" t="str">
            <v>Ingen kjent effekt</v>
          </cell>
          <cell r="BC2065" t="str">
            <v>Ingen kjent effekt</v>
          </cell>
          <cell r="BD2065" t="str">
            <v>Ingen kjent effekt</v>
          </cell>
          <cell r="BE2065" t="str">
            <v>no</v>
          </cell>
          <cell r="BF2065" t="str">
            <v>no</v>
          </cell>
          <cell r="BG2065" t="str">
            <v>V</v>
          </cell>
          <cell r="BK2065" t="str">
            <v>temperate_nemoral:Asia</v>
          </cell>
          <cell r="BM2065" t="str">
            <v>temperate_nemoral:Europe,Asia,Oceania|subtropic_mediterranean:Europe</v>
          </cell>
          <cell r="BO2065">
            <v>2</v>
          </cell>
          <cell r="BR2065" t="str">
            <v>RedListCategoryLevel</v>
          </cell>
          <cell r="BT2065">
            <v>1</v>
          </cell>
          <cell r="BW2065" t="str">
            <v>SpreadYearlyIncreaseCalculatedExpansionSpeed</v>
          </cell>
          <cell r="BX2065">
            <v>0</v>
          </cell>
          <cell r="BY2065">
            <v>1</v>
          </cell>
          <cell r="CB2065" t="str">
            <v>T40</v>
          </cell>
          <cell r="CC2065">
            <v>1</v>
          </cell>
          <cell r="CH2065">
            <v>1</v>
          </cell>
          <cell r="CM2065">
            <v>1</v>
          </cell>
          <cell r="CQ2065">
            <v>1</v>
          </cell>
          <cell r="CU2065">
            <v>1</v>
          </cell>
          <cell r="CX2065">
            <v>0</v>
          </cell>
          <cell r="CY2065">
            <v>1</v>
          </cell>
          <cell r="DB2065">
            <v>0</v>
          </cell>
          <cell r="DC2065" t="str">
            <v>Kinapoppel &lt;em&gt;Populus simonii &lt;/em&gt;er et tre fra Nord-Kina og Korea. Det dyrkes nokså sjelden. Det har potensielt frøformering med vindspredte frø, men det er intet som tyder på frøreproduksjon i Norge. Arten har klonal vekst med rotskudd.</v>
          </cell>
          <cell r="DD2065" t="str">
            <v>&lt;p&gt;Kinapoppel er bare funnet forvillet to ganger: Ro Finnøy: Halsnøy 1979 og Vf Tønsberg: Kjelle i 1990 (usikkerhet knyttet til om arten er nyplantet eller frøspredt, det kan altså være kun &amp;#233:n kjent forekomst). Det er imidlertid trolig et visst mørketall.&lt;br/&gt;&lt;/p&gt;</v>
          </cell>
          <cell r="DE2065" t="str">
            <v>Arten setter i Norge trolig bare rotskudd, og kan derfor bare spres med hageutkast og eventuelt ved forflytning av jordmasser.</v>
          </cell>
          <cell r="DF2065" t="str">
            <v>Kinapoppel har et lite invasjonspotensial, en kombinasjon av begrenset median levetid og ingen ekspansjon.</v>
          </cell>
          <cell r="DG2065" t="str">
            <v>Arten har ingen kjent negativ økologisk effekt.</v>
          </cell>
          <cell r="DH2065" t="str">
            <v>&lt;p&gt;Kinapoppel vurderes til ingen kjent økologisk risiko.&lt;/p&gt;</v>
          </cell>
          <cell r="DI2065">
            <v>0</v>
          </cell>
        </row>
        <row r="2066">
          <cell r="B2066" t="str">
            <v>Rosa acicularis</v>
          </cell>
          <cell r="C2066" t="str">
            <v>Lindl.</v>
          </cell>
          <cell r="D2066" t="str">
            <v>finnrose</v>
          </cell>
          <cell r="E2066">
            <v>84864</v>
          </cell>
          <cell r="F2066">
            <v>128001</v>
          </cell>
          <cell r="G2066" t="str">
            <v>ExpertGroups/Karplanter/N</v>
          </cell>
          <cell r="H2066" t="str">
            <v>Karplanter</v>
          </cell>
          <cell r="I2066" t="str">
            <v>Karplanter</v>
          </cell>
          <cell r="J2066" t="str">
            <v>AlienSpecie</v>
          </cell>
          <cell r="N2066">
            <v>1</v>
          </cell>
          <cell r="P2066" t="str">
            <v>V</v>
          </cell>
          <cell r="Q2066">
            <v>1</v>
          </cell>
          <cell r="T2066" t="str">
            <v>NK</v>
          </cell>
          <cell r="U2066">
            <v>1</v>
          </cell>
          <cell r="V2066" t="str">
            <v>1,1</v>
          </cell>
          <cell r="W2066" t="str">
            <v>LO</v>
          </cell>
          <cell r="X2066">
            <v>2</v>
          </cell>
          <cell r="Y2066">
            <v>2</v>
          </cell>
          <cell r="Z2066">
            <v>2</v>
          </cell>
          <cell r="AA2066">
            <v>1995</v>
          </cell>
          <cell r="AB2066" t="str">
            <v>terrestrial</v>
          </cell>
          <cell r="AD2066" t="str">
            <v>unknown</v>
          </cell>
          <cell r="AE2066" t="str">
            <v>yes</v>
          </cell>
          <cell r="AF2066" t="str">
            <v>unknown</v>
          </cell>
          <cell r="AG2066">
            <v>1995</v>
          </cell>
          <cell r="AH2066" t="str">
            <v>Tr Tromsø: Kroken, nord av "Gjerdebekken"</v>
          </cell>
          <cell r="AI2066">
            <v>10</v>
          </cell>
          <cell r="AJ2066" t="str">
            <v>V</v>
          </cell>
          <cell r="AL2066">
            <v>1</v>
          </cell>
          <cell r="AM2066" t="str">
            <v>importDirect</v>
          </cell>
          <cell r="AN2066">
            <v>1</v>
          </cell>
          <cell r="AO2066" t="str">
            <v>introductionEscaped</v>
          </cell>
          <cell r="AP2066" t="str">
            <v>Tr</v>
          </cell>
          <cell r="AQ2066">
            <v>8</v>
          </cell>
          <cell r="AR2066">
            <v>5</v>
          </cell>
          <cell r="AS2066">
            <v>40</v>
          </cell>
          <cell r="AT2066">
            <v>1</v>
          </cell>
          <cell r="AU2066">
            <v>120</v>
          </cell>
          <cell r="AV2066">
            <v>50</v>
          </cell>
          <cell r="AW2066" t="str">
            <v>Ingen kjent effekt</v>
          </cell>
          <cell r="AX2066" t="str">
            <v>Ingen kjent effekt</v>
          </cell>
          <cell r="BC2066" t="str">
            <v>Ingen kjent effekt</v>
          </cell>
          <cell r="BD2066" t="str">
            <v>Ingen kjent effekt</v>
          </cell>
          <cell r="BE2066" t="str">
            <v>no</v>
          </cell>
          <cell r="BF2066" t="str">
            <v>no</v>
          </cell>
          <cell r="BG2066" t="str">
            <v>V</v>
          </cell>
          <cell r="BK2066" t="str">
            <v>temperate_boreal:Europe,Asia,NorthAndCentralAmerica</v>
          </cell>
          <cell r="BM2066" t="str">
            <v>temperate_boreal:Europe,Asia,NorthAndCentralAmerica</v>
          </cell>
          <cell r="BO2066">
            <v>2</v>
          </cell>
          <cell r="BP2066" t="str">
            <v>X</v>
          </cell>
          <cell r="BR2066" t="str">
            <v>RedListCategoryLevel</v>
          </cell>
          <cell r="BT2066">
            <v>1</v>
          </cell>
          <cell r="BW2066" t="str">
            <v>SpreadYearlyIncreaseCalculatedExpansionSpeed</v>
          </cell>
          <cell r="BX2066">
            <v>0</v>
          </cell>
          <cell r="BY2066">
            <v>1</v>
          </cell>
          <cell r="CB2066" t="str">
            <v>T40,T4</v>
          </cell>
          <cell r="CC2066">
            <v>1</v>
          </cell>
          <cell r="CH2066">
            <v>1</v>
          </cell>
          <cell r="CM2066">
            <v>1</v>
          </cell>
          <cell r="CQ2066">
            <v>1</v>
          </cell>
          <cell r="CU2066">
            <v>1</v>
          </cell>
          <cell r="CX2066">
            <v>0</v>
          </cell>
          <cell r="CY2066">
            <v>1</v>
          </cell>
          <cell r="DB2066">
            <v>0</v>
          </cell>
          <cell r="DC2066" t="str">
            <v>Finnrose &lt;em&gt;Rosa acicularis &lt;/em&gt;er en meget hardfør busk hjemlig tvers over Nord-Amerika, Nord-Asia og Nord-Russland vest til Nord-Finland og Nord-Sverige. Arten har frøreproduksjon - og de saftige nypene spres effektivt med fugl over rimelig lange distanser (km) - og den har dessuten meget effektiv klonal vekst med rotskudd.</v>
          </cell>
          <cell r="DD2066" t="str">
            <v>&lt;p&gt;Arten er nylig tatt inn i noen hager i Nord-Norge og har såvidt begynt å spre seg i Troms fra 1995, hvor den ble funnet to steder innenfor samme forekomstrute i Tromsø kommune med neste funn i Målselv i 2002. Den kan ha en stor potensiell framtid i norsk natur etter som den kan innta naturtyper der ingen hjemlige norske roser vokser, skrinne bar- og bjørkeskoger med lyng- og lavbunn.&lt;/p&gt;</v>
          </cell>
          <cell r="DE2066" t="str">
            <v>Arten dyrkes og spres fra dyrkning gjennom saftige fuglespredte nyper og klonal vekst med rotskudd.</v>
          </cell>
          <cell r="DF2066" t="str">
            <v>Invasjonspotensialet er lavt, med usikkerhet til begrenset, som en kombinasjon av begrenset (til moderat) median levetid, men foreløpig ingen ekspansjon som kan beregnes statistisk på grunn av tynt tallmateriale.</v>
          </cell>
          <cell r="DG2066" t="str">
            <v>Det er foreløpig ingen kjent negativ økologisk effekt av arten. Dersom den oppfører seg slik den gjør i sine hjemlige områder, vil den innta naturtyper som ellers ikke har roser, men uten de helt store virkningene. Den er et underordnet innslag i næringsfattige til noe næringsrike lyngskoger i Russland, Sibir og Nord-Amerika.</v>
          </cell>
          <cell r="DH2066" t="str">
            <v>&lt;p&gt;Arten vurderes (foreløpig) til ingen økologisk risiko, med usikkerhet til lav risiko.&lt;/p&gt;</v>
          </cell>
          <cell r="DI2066">
            <v>0</v>
          </cell>
        </row>
        <row r="2067">
          <cell r="B2067" t="str">
            <v>Cyanus triumfettii</v>
          </cell>
          <cell r="C2067" t="str">
            <v>(All.) Dostál ex Á.Löve &amp; D.Löve</v>
          </cell>
          <cell r="D2067" t="str">
            <v>fløyelsknoppurt</v>
          </cell>
          <cell r="E2067">
            <v>132108</v>
          </cell>
          <cell r="F2067">
            <v>145685</v>
          </cell>
          <cell r="G2067" t="str">
            <v>ExpertGroups/Karplanter/N</v>
          </cell>
          <cell r="H2067" t="str">
            <v>Karplanter</v>
          </cell>
          <cell r="I2067" t="str">
            <v>Karplanter</v>
          </cell>
          <cell r="J2067" t="str">
            <v>AlienSpecie</v>
          </cell>
          <cell r="N2067">
            <v>2</v>
          </cell>
          <cell r="Q2067">
            <v>1</v>
          </cell>
          <cell r="T2067" t="str">
            <v>LO</v>
          </cell>
          <cell r="U2067">
            <v>2</v>
          </cell>
          <cell r="V2067" t="str">
            <v>2AB,1</v>
          </cell>
          <cell r="X2067">
            <v>1</v>
          </cell>
          <cell r="Y2067">
            <v>1</v>
          </cell>
          <cell r="Z2067">
            <v>1</v>
          </cell>
          <cell r="AA2067">
            <v>1935</v>
          </cell>
          <cell r="AB2067" t="str">
            <v>terrestrial</v>
          </cell>
          <cell r="AD2067" t="str">
            <v>unknown</v>
          </cell>
          <cell r="AE2067" t="str">
            <v>yes</v>
          </cell>
          <cell r="AF2067" t="str">
            <v>unknown</v>
          </cell>
          <cell r="AG2067">
            <v>1935</v>
          </cell>
          <cell r="AH2067" t="str">
            <v>Ak Bærum: Lysaker</v>
          </cell>
          <cell r="AI2067">
            <v>5</v>
          </cell>
          <cell r="AJ2067" t="str">
            <v>V</v>
          </cell>
          <cell r="AL2067">
            <v>2</v>
          </cell>
          <cell r="AM2067" t="str">
            <v>importDirect</v>
          </cell>
          <cell r="AN2067">
            <v>2</v>
          </cell>
          <cell r="AO2067" t="str">
            <v>introductionEscaped</v>
          </cell>
          <cell r="AP2067" t="str">
            <v>Tr</v>
          </cell>
          <cell r="AQ2067">
            <v>8</v>
          </cell>
          <cell r="AR2067">
            <v>5</v>
          </cell>
          <cell r="AS2067">
            <v>40</v>
          </cell>
          <cell r="AT2067">
            <v>1</v>
          </cell>
          <cell r="AU2067">
            <v>80</v>
          </cell>
          <cell r="AV2067">
            <v>100</v>
          </cell>
          <cell r="AW2067" t="str">
            <v>Ingen kjent effekt</v>
          </cell>
          <cell r="AX2067" t="str">
            <v>Ingen kjent effekt</v>
          </cell>
          <cell r="BC2067" t="str">
            <v>Ingen kjent effekt</v>
          </cell>
          <cell r="BD2067" t="str">
            <v>Ingen kjent effekt</v>
          </cell>
          <cell r="BE2067" t="str">
            <v>no</v>
          </cell>
          <cell r="BF2067" t="str">
            <v>no</v>
          </cell>
          <cell r="BK2067" t="str">
            <v>temperate_nemoral:Europe,Asia|subtropic_mediterranean:Europe</v>
          </cell>
          <cell r="BM2067" t="str">
            <v>temperate_boreal:Europe|temperate_nemoral:Europe,Asia|subtropic_mediterranean:Europe</v>
          </cell>
          <cell r="BO2067">
            <v>2</v>
          </cell>
          <cell r="BR2067" t="str">
            <v>RedListCategoryLevel</v>
          </cell>
          <cell r="BT2067">
            <v>2</v>
          </cell>
          <cell r="BW2067" t="str">
            <v>SpreadYearlyIncreaseCalculatedExpansionSpeed</v>
          </cell>
          <cell r="BX2067">
            <v>113.27</v>
          </cell>
          <cell r="BY2067">
            <v>1</v>
          </cell>
          <cell r="CB2067" t="str">
            <v>T2-C-7,T35,T37,T40</v>
          </cell>
          <cell r="CC2067">
            <v>1</v>
          </cell>
          <cell r="CH2067">
            <v>1</v>
          </cell>
          <cell r="CM2067">
            <v>1</v>
          </cell>
          <cell r="CQ2067">
            <v>1</v>
          </cell>
          <cell r="CU2067">
            <v>1</v>
          </cell>
          <cell r="CX2067">
            <v>0</v>
          </cell>
          <cell r="CY2067">
            <v>1</v>
          </cell>
          <cell r="DB2067">
            <v>0</v>
          </cell>
          <cell r="DC2067" t="str">
            <v>Fløyelsknoppurt &lt;em&gt;Cyanus triumfettii &lt;/em&gt;(tidligere &lt;i&gt;Centaurea triumfettii&lt;/i&gt;) er en flerårig urt fra fjellstrøk i Mellom- og Sør-Europa og Kaukasus. Den har klonal vekst og frøformering. Fruktene spres med vind og dyr. Arten er dyrket som hagestaude, men er ikke svært vanlig.</v>
          </cell>
          <cell r="DD2067" t="str">
            <v>&lt;p&gt;Arten er funnet her og der som forvillet, med lokal etablering av små bestander, men den er ikke ekspansiv: Ak Bærum 1935 og Asker 1990 og 1992 (to steder, sett over en årrekke på det siste stedet, men nå ødelagt ved veianlegg), Op Vestre Toten 1964, ST Trondheim 1984, Tr Tromsø 1983-2001 (tre steder, fortsatt kanskje til stede på et par av dem), og MR Tingvoll 2008. Økningen i funn i senere tid kan være tilfeldig: halvparten skyldes målrettet samling og registrering av forvillete hageplanter i Tromsø.&lt;/p&gt;</v>
          </cell>
          <cell r="DE2067" t="str">
            <v>Arten er innført som hageplante og forvillet ved utkast og frøspredning.</v>
          </cell>
          <cell r="DF2067" t="str">
            <v>Invasjonspotensialet er begrenset, en kombinasjon av begrenset median levetid og begrenset ekspansjonshastighet. Arten har svært få kjente forekomster i dag.</v>
          </cell>
          <cell r="DG2067" t="str">
            <v>Ingen kjent negativ økologisk effekt er knyttet til arten.</v>
          </cell>
          <cell r="DH2067" t="str">
            <v>&lt;p&gt;Fløyelsknoppurt vurderes til låg økologisk risiko, og bare på grunn av invasjonspotensialet. Den kan være i begynnelsen til å få stabil forekomst i Norge (reproduksjon og som gjenstående), men den ekspanderer ikke raskt.&lt;/p&gt;&lt;p&gt; &lt;/p&gt;</v>
          </cell>
          <cell r="DI2067">
            <v>0</v>
          </cell>
        </row>
        <row r="2068">
          <cell r="B2068" t="str">
            <v>Petroselinum crispum</v>
          </cell>
          <cell r="C2068" t="str">
            <v>(Mill.) Fuss</v>
          </cell>
          <cell r="D2068" t="str">
            <v>persille</v>
          </cell>
          <cell r="E2068">
            <v>135260</v>
          </cell>
          <cell r="F2068">
            <v>100351</v>
          </cell>
          <cell r="G2068" t="str">
            <v>ExpertGroups/Karplanter/N</v>
          </cell>
          <cell r="H2068" t="str">
            <v>Karplanter</v>
          </cell>
          <cell r="I2068" t="str">
            <v>Karplanter</v>
          </cell>
          <cell r="J2068" t="str">
            <v>AlienSpecie</v>
          </cell>
          <cell r="N2068">
            <v>2</v>
          </cell>
          <cell r="O2068" t="str">
            <v>V</v>
          </cell>
          <cell r="Q2068">
            <v>1</v>
          </cell>
          <cell r="T2068" t="str">
            <v>LO</v>
          </cell>
          <cell r="U2068">
            <v>2</v>
          </cell>
          <cell r="V2068" t="str">
            <v>2B,1</v>
          </cell>
          <cell r="W2068" t="str">
            <v>NK</v>
          </cell>
          <cell r="X2068">
            <v>1</v>
          </cell>
          <cell r="Y2068">
            <v>1</v>
          </cell>
          <cell r="Z2068">
            <v>1</v>
          </cell>
          <cell r="AA2068">
            <v>1826</v>
          </cell>
          <cell r="AB2068" t="str">
            <v>terrestrial</v>
          </cell>
          <cell r="AD2068" t="str">
            <v>unknown</v>
          </cell>
          <cell r="AE2068" t="str">
            <v>yes</v>
          </cell>
          <cell r="AF2068" t="str">
            <v>unknown</v>
          </cell>
          <cell r="AI2068">
            <v>2</v>
          </cell>
          <cell r="AJ2068" t="str">
            <v>V</v>
          </cell>
          <cell r="AL2068">
            <v>2</v>
          </cell>
          <cell r="AM2068" t="str">
            <v>importDirect</v>
          </cell>
          <cell r="AN2068">
            <v>3</v>
          </cell>
          <cell r="AO2068" t="str">
            <v>introductionEscaped</v>
          </cell>
          <cell r="AP2068" t="str">
            <v>Op,Ve,Aa,Va,Ro</v>
          </cell>
          <cell r="AQ2068">
            <v>8</v>
          </cell>
          <cell r="AR2068">
            <v>4</v>
          </cell>
          <cell r="AS2068">
            <v>32</v>
          </cell>
          <cell r="AT2068">
            <v>1</v>
          </cell>
          <cell r="AU2068">
            <v>96</v>
          </cell>
          <cell r="AV2068">
            <v>100</v>
          </cell>
          <cell r="AW2068" t="str">
            <v>Ingen kjent effekt</v>
          </cell>
          <cell r="AX2068" t="str">
            <v>Ingen kjent effekt</v>
          </cell>
          <cell r="BC2068" t="str">
            <v>Ingen kjent effekt</v>
          </cell>
          <cell r="BD2068" t="str">
            <v>Ingen kjent effekt</v>
          </cell>
          <cell r="BE2068" t="str">
            <v>no</v>
          </cell>
          <cell r="BF2068" t="str">
            <v>no</v>
          </cell>
          <cell r="BG2068" t="str">
            <v>V</v>
          </cell>
          <cell r="BK2068" t="str">
            <v>temperate_nemoral:Europe,Asia|subtropic_mediterranean:Europe,Asia</v>
          </cell>
          <cell r="BM2068" t="str">
            <v>temperate_nemoral:Europe,Asia,Oceania,NorthAndCentralAmerica|temperate_dry:NorthAndCentralAmerica|subtropic_unspecified:NorthAndCentralAmerica,SouthAmerica|subtropic_mediterranean:Europe,Asia,Africa|subtropic_dry:Asia,Africa,Oceania|subtropic_highlands:SouthAmerica|tropic:NorthAndCentralAmerica,SouthAmerica</v>
          </cell>
          <cell r="BO2068">
            <v>1</v>
          </cell>
          <cell r="BR2068" t="str">
            <v>RedListCategoryLevel</v>
          </cell>
          <cell r="BT2068">
            <v>2</v>
          </cell>
          <cell r="BV2068" t="str">
            <v>X</v>
          </cell>
          <cell r="BW2068" t="str">
            <v>SpreadYearlyIncreaseObservations</v>
          </cell>
          <cell r="BX2068">
            <v>52</v>
          </cell>
          <cell r="BY2068">
            <v>1</v>
          </cell>
          <cell r="CB2068" t="str">
            <v>T35,T37-C-3,T42-C-1,T39-C-4,T40</v>
          </cell>
          <cell r="CC2068">
            <v>1</v>
          </cell>
          <cell r="CH2068">
            <v>1</v>
          </cell>
          <cell r="CM2068">
            <v>1</v>
          </cell>
          <cell r="CQ2068">
            <v>1</v>
          </cell>
          <cell r="CU2068">
            <v>1</v>
          </cell>
          <cell r="CX2068">
            <v>0</v>
          </cell>
          <cell r="CY2068">
            <v>1</v>
          </cell>
          <cell r="DB2068">
            <v>0</v>
          </cell>
          <cell r="DC2068" t="str">
            <v>&lt;p&gt;Persille &lt;em&gt;Petroselinum crispum &lt;/em&gt;er en gammel hageplante, trolig opprinnelig fra Vest-Asia og Sørøst-Europa (Balkan). Den er toårig og setter modne, spiredyktige frø i Norge. Den kan reprodusere og danne små bestander, men disse blir foreløpig ikke langvarige eller permanente. Man skal imidlertid ikke lengre sør enn til Bohusl&amp;#228:n før arten er stabil på visse lokaliteter. Arten har hatt en uvanlig jamn funnfrekvens i Norge, også noe som ikke tyder på stabil etablering foreløpig.&lt;/p&gt;</v>
          </cell>
          <cell r="DD2068" t="str">
            <v>&lt;p&gt;Arten er funnet med større og mindre mellomrom siden 1826 (VA Kristiansand), holder seg gjerne ett år eller noen svært få, men er ikke fullt ut etablert. Den er imidlertid stabil i Bohusl&amp;#228:n og kan godt bli det i kyststrøk i Sør-Norge. I Norge er det gjort funn nord til Sør-Trøndelag, men vi tror at sannsynlig vestgrense for etablering i Norge kan ligge i Vest-Agder (Mandal - Farsund).&lt;br/&gt;&lt;/p&gt;</v>
          </cell>
          <cell r="DE2068" t="str">
            <v>Persille importeres som frø, og selges videre som frø eller levende planter. Arten blir spredd via hageutkast o.l. Den dyrkes også i et visst omfang (persillerot, bladpersille og kruspersille) og forvilles fra kommersiell dyrkning.</v>
          </cell>
          <cell r="DF2068" t="str">
            <v>Invasjonspotensialet er begrenset med usikkerhet til lågt, på grunn av svært få antatt semi-stabile forekomster og en låg til moderat ekspansjonshastighet. Vi antar at ekspansjonshastigheten er overvurdert og at det realistiske potensialet er lågt.</v>
          </cell>
          <cell r="DG2068" t="str">
            <v>Arten har ingen kjent negativ økologisk effekt.</v>
          </cell>
          <cell r="DH2068" t="str">
            <v>&lt;p&gt;Persille har låg økologisk risiko, med usikkerhet til ingen risiko. I og med at vurderingen av låg risiko avhenger av beregningen av ekspansjonshastigheten, tror vi nok at ingen økologisk risiko er den mest riktige vurderingen.&lt;/p&gt;</v>
          </cell>
          <cell r="DI2068">
            <v>0</v>
          </cell>
        </row>
        <row r="2069">
          <cell r="B2069" t="str">
            <v>Pieris japonica</v>
          </cell>
          <cell r="C2069" t="str">
            <v>(Thunb.) D.Don ex G.Don</v>
          </cell>
          <cell r="D2069" t="str">
            <v>japanpieris</v>
          </cell>
          <cell r="E2069">
            <v>84854</v>
          </cell>
          <cell r="F2069">
            <v>127991</v>
          </cell>
          <cell r="G2069" t="str">
            <v>ExpertGroups/Karplanter/N</v>
          </cell>
          <cell r="H2069" t="str">
            <v>Karplanter</v>
          </cell>
          <cell r="I2069" t="str">
            <v>Karplanter</v>
          </cell>
          <cell r="J2069" t="str">
            <v>AlienSpecie</v>
          </cell>
          <cell r="N2069">
            <v>1</v>
          </cell>
          <cell r="Q2069">
            <v>1</v>
          </cell>
          <cell r="T2069" t="str">
            <v>NK</v>
          </cell>
          <cell r="U2069">
            <v>1</v>
          </cell>
          <cell r="V2069" t="str">
            <v>1,1</v>
          </cell>
          <cell r="X2069">
            <v>1</v>
          </cell>
          <cell r="Y2069">
            <v>1</v>
          </cell>
          <cell r="Z2069">
            <v>1</v>
          </cell>
          <cell r="AA2069">
            <v>1990</v>
          </cell>
          <cell r="AB2069" t="str">
            <v>terrestrial</v>
          </cell>
          <cell r="AD2069" t="str">
            <v>unknown</v>
          </cell>
          <cell r="AE2069" t="str">
            <v>yes</v>
          </cell>
          <cell r="AF2069" t="str">
            <v>unknown</v>
          </cell>
          <cell r="AI2069">
            <v>15</v>
          </cell>
          <cell r="AJ2069" t="str">
            <v>V</v>
          </cell>
          <cell r="AL2069">
            <v>1</v>
          </cell>
          <cell r="AM2069" t="str">
            <v>importDirect</v>
          </cell>
          <cell r="AN2069">
            <v>2</v>
          </cell>
          <cell r="AO2069" t="str">
            <v>introductionReleased,introductionEscaped</v>
          </cell>
          <cell r="AP2069" t="str">
            <v>OsA,Ho</v>
          </cell>
          <cell r="AQ2069">
            <v>8</v>
          </cell>
          <cell r="AR2069">
            <v>3</v>
          </cell>
          <cell r="AS2069">
            <v>24</v>
          </cell>
          <cell r="AT2069">
            <v>1</v>
          </cell>
          <cell r="AU2069">
            <v>24</v>
          </cell>
          <cell r="AV2069">
            <v>0</v>
          </cell>
          <cell r="AW2069" t="str">
            <v>Ingen kjent effekt</v>
          </cell>
          <cell r="AX2069" t="str">
            <v>Ingen kjent effekt</v>
          </cell>
          <cell r="BC2069" t="str">
            <v>Ingen kjent effekt</v>
          </cell>
          <cell r="BD2069" t="str">
            <v>Ingen kjent effekt</v>
          </cell>
          <cell r="BE2069" t="str">
            <v>no</v>
          </cell>
          <cell r="BF2069" t="str">
            <v>no</v>
          </cell>
          <cell r="BG2069" t="str">
            <v>V</v>
          </cell>
          <cell r="BK2069" t="str">
            <v>temperate_nemoral:Asia|subtropic_unspecified:Asia</v>
          </cell>
          <cell r="BM2069" t="str">
            <v>temperate_nemoral:Europe,Asia,Oceania,NorthAndCentralAmerica|subtropic_unspecified:Asia|subtropic_mediterranean:Europe|unknown:Asia</v>
          </cell>
          <cell r="BO2069">
            <v>1</v>
          </cell>
          <cell r="BP2069" t="str">
            <v>X</v>
          </cell>
          <cell r="BR2069" t="str">
            <v>RedListCategoryLevel</v>
          </cell>
          <cell r="BT2069">
            <v>1</v>
          </cell>
          <cell r="BW2069" t="str">
            <v>SpreadYearlyIncreaseCalculatedExpansionSpeed</v>
          </cell>
          <cell r="BX2069">
            <v>0</v>
          </cell>
          <cell r="BY2069">
            <v>1</v>
          </cell>
          <cell r="CB2069" t="str">
            <v>T4,T30</v>
          </cell>
          <cell r="CC2069">
            <v>1</v>
          </cell>
          <cell r="CH2069">
            <v>1</v>
          </cell>
          <cell r="CM2069">
            <v>1</v>
          </cell>
          <cell r="CQ2069">
            <v>1</v>
          </cell>
          <cell r="CU2069">
            <v>1</v>
          </cell>
          <cell r="CX2069">
            <v>0</v>
          </cell>
          <cell r="CY2069">
            <v>1</v>
          </cell>
          <cell r="DB2069">
            <v>0</v>
          </cell>
          <cell r="DC2069" t="str">
            <v>Japanpieris &lt;em&gt;Pieris japonica &lt;/em&gt;er en vakker, men nokså lite brukt hagebusk fra Øst-Asia. Den har frøformering. Den kan ha potensial for reproduksjon i Norge, spesielt på Vestlandet, men foreløpig er ingen frøplanter notert.</v>
          </cell>
          <cell r="DD2069" t="str">
            <v>&lt;p&gt;Arten er bare funnet to steder, ved Berlevatnet i Ho Bergen i 1990 og på Sem i Asker fra 2002. På Sem er den plantet eller utsådd som del av Stefan Muraks forsøk med honningplanter, trolig på 1960-tallet, og her er bare &amp;#233:n busk notert, trolig gjenstående.&lt;/p&gt;</v>
          </cell>
          <cell r="DE2069" t="str">
            <v>Arten dyrkes som hagebusk, men har foreløpig ikke frøreproduksjon i Norge. Trolig bare gjenstående eller resultat av utkast.</v>
          </cell>
          <cell r="DF2069" t="str">
            <v>Arten har et lite invasjonspotensial på grunn av en lav median levetid (med usikkerhet til begrenset) og en lav ekspansjonshastighet.</v>
          </cell>
          <cell r="DG2069" t="str">
            <v>Japanpieris vurderes til ingen kjent negativ økologisk effekt på tross av den er vektor for spredning av et patogen. Vi har valgt ikke å angi noen effekt i tilknytning til forvilling av arten fordi hovedkilden til spredning er innførsel og dyrkning av infisert materiale, ikke forvilling, og spesielt ikke forvilling med frø fordi frøene trolig ikke sprer patogenet. &lt;p&gt; &lt;/p&gt; All import av slekta &lt;i&gt;Pieris &lt;/i&gt;til Norge medfører fare for import av greindreper &lt;i&gt;Phytophthora ramorum&lt;/i&gt; og trolig også andre &lt;i&gt;Phytophthora&lt;/i&gt;-arter. Både jord og plantedeler (trolig ikke frø) kan være infisert av &lt;i&gt;Phytophthora&lt;/i&gt;. Greindreper sprer seg naturlig ved hjelp av vann, dyr, luft og vind (Sundheim et al. 2009). Greindreper og en annen &lt;i&gt;Phytophthora&lt;/i&gt;-art angriper og tar livet av blåbær i England, og det er grunn til å tro at det kan være en fare for det samme i Norge, spesielt på Vestlandet (Herrero et al. 2010). Det er iverksatt tiltak for å hindre innførsel av &lt;i&gt;Phytophthora &lt;/i&gt;ved import av levende planter, men det er nok trolig ikke mulig å få satt en stopper for innførsel av &lt;i&gt;Phytophthora &lt;/i&gt;så lenge levende planter i jord importeres til landet.</v>
          </cell>
          <cell r="DH2069" t="str">
            <v>&lt;p&gt;Japanpieris vurderes til ingen kjent økologisk risiko. &lt;br/&gt;&lt;/p&gt;</v>
          </cell>
          <cell r="DI2069">
            <v>0</v>
          </cell>
        </row>
        <row r="2070">
          <cell r="B2070" t="str">
            <v>Lonicera morrowii</v>
          </cell>
          <cell r="C2070" t="str">
            <v>A.Gray</v>
          </cell>
          <cell r="E2070">
            <v>85626</v>
          </cell>
          <cell r="F2070">
            <v>128747</v>
          </cell>
          <cell r="G2070" t="str">
            <v>ExpertGroups/Karplanter/N</v>
          </cell>
          <cell r="H2070" t="str">
            <v>Karplanter</v>
          </cell>
          <cell r="I2070" t="str">
            <v>Karplanter</v>
          </cell>
          <cell r="J2070" t="str">
            <v>AlienSpecie</v>
          </cell>
          <cell r="N2070">
            <v>1</v>
          </cell>
          <cell r="Q2070">
            <v>1</v>
          </cell>
          <cell r="T2070" t="str">
            <v>NK</v>
          </cell>
          <cell r="U2070">
            <v>1</v>
          </cell>
          <cell r="V2070" t="str">
            <v>1,1</v>
          </cell>
          <cell r="X2070">
            <v>2</v>
          </cell>
          <cell r="Y2070">
            <v>2</v>
          </cell>
          <cell r="Z2070">
            <v>2</v>
          </cell>
          <cell r="AA2070">
            <v>2007</v>
          </cell>
          <cell r="AB2070" t="str">
            <v>terrestrial</v>
          </cell>
          <cell r="AD2070" t="str">
            <v>unknown</v>
          </cell>
          <cell r="AE2070" t="str">
            <v>yes</v>
          </cell>
          <cell r="AF2070" t="str">
            <v>unknown</v>
          </cell>
          <cell r="AI2070">
            <v>15</v>
          </cell>
          <cell r="AJ2070" t="str">
            <v>V</v>
          </cell>
          <cell r="AL2070">
            <v>1</v>
          </cell>
          <cell r="AM2070" t="str">
            <v>importDirect</v>
          </cell>
          <cell r="AN2070">
            <v>2</v>
          </cell>
          <cell r="AO2070" t="str">
            <v>introductionEscaped</v>
          </cell>
          <cell r="AP2070" t="str">
            <v>He,Ve</v>
          </cell>
          <cell r="AQ2070">
            <v>8</v>
          </cell>
          <cell r="AR2070">
            <v>3</v>
          </cell>
          <cell r="AS2070">
            <v>24</v>
          </cell>
          <cell r="AT2070">
            <v>1</v>
          </cell>
          <cell r="AU2070">
            <v>48</v>
          </cell>
          <cell r="AV2070">
            <v>100</v>
          </cell>
          <cell r="AW2070" t="str">
            <v>Ingen kjent effekt</v>
          </cell>
          <cell r="AX2070" t="str">
            <v>Ingen kjent effekt</v>
          </cell>
          <cell r="BC2070" t="str">
            <v>Ingen kjent effekt</v>
          </cell>
          <cell r="BD2070" t="str">
            <v>Ingen kjent effekt</v>
          </cell>
          <cell r="BE2070" t="str">
            <v>no</v>
          </cell>
          <cell r="BF2070" t="str">
            <v>no</v>
          </cell>
          <cell r="BG2070" t="str">
            <v>V</v>
          </cell>
          <cell r="BK2070" t="str">
            <v>temperate_nemoral:Asia</v>
          </cell>
          <cell r="BM2070" t="str">
            <v>temperate_nemoral:Europe,Asia,NorthAndCentralAmerica</v>
          </cell>
          <cell r="BO2070">
            <v>1</v>
          </cell>
          <cell r="BR2070" t="str">
            <v>RedListCategoryLevel</v>
          </cell>
          <cell r="BT2070">
            <v>1</v>
          </cell>
          <cell r="BW2070" t="str">
            <v>SpreadYearlyIncreaseCalculatedExpansionSpeed</v>
          </cell>
          <cell r="BX2070">
            <v>0</v>
          </cell>
          <cell r="BY2070">
            <v>1</v>
          </cell>
          <cell r="CB2070" t="str">
            <v>T37,T35</v>
          </cell>
          <cell r="CC2070">
            <v>1</v>
          </cell>
          <cell r="CH2070">
            <v>1</v>
          </cell>
          <cell r="CM2070">
            <v>1</v>
          </cell>
          <cell r="CQ2070">
            <v>1</v>
          </cell>
          <cell r="CU2070">
            <v>1</v>
          </cell>
          <cell r="CX2070">
            <v>0</v>
          </cell>
          <cell r="CY2070">
            <v>1</v>
          </cell>
          <cell r="DB2070">
            <v>0</v>
          </cell>
          <cell r="DC2070" t="str">
            <v>Leddved-arten &lt;i&gt;Lonicera morrowii&lt;/i&gt; kommer fra Japan og Korea. Den har frøreproduksjon, og de saftige bærfruktene kan spres med fugl.</v>
          </cell>
          <cell r="DD2070" t="str">
            <v>&lt;p&gt;Arten&lt;em&gt; &lt;/em&gt;er funnet to steder i landet: i Vf Holmestrand: Dulpen nord for Holmestrand stasjon i 2007, trolig resultat av hageutkast: "i strandkanten rett Ø for der veien krysser jernbanen. Også innsamlet i fjor. 1 busk i vannkanten på oppfylte jordhauger" og i He Stange: Fokhol 2007, nord for husene i ei steinrøys.&lt;/p&gt;</v>
          </cell>
          <cell r="DE2070" t="str">
            <v>Arten dyrkes trolig som hagebusk og bærfruktene spres med fugl.</v>
          </cell>
          <cell r="DF2070" t="str">
            <v>Invasjonspotensialet til arten er lite, med kort median levetid og ingen registrert ekspansjon. Arten dyrkes lite nå, men ble plantet en del på 50-80-tallet.</v>
          </cell>
          <cell r="DG2070" t="str">
            <v>Det er ingen kjente negative økologiske effekter knyttet til arten i norsk natur, ei heller indikasjoner på dette fra andre land i Europa. Arten omtales imidlertid som "invasive" i USA: "Morrow_x0019_ s honeysuckle readily invades open woodlands, old fields and other disturbed sites. It can spread rapidly due to birds and mammals dispersing the seeds and can form a dense understory thicket which can restrict native plant growth and tree seedling establishment" hvor det angis at den danner "a dense understory thicket which can restrict native plant growth and tree seedling establishment."</v>
          </cell>
          <cell r="DH2070" t="str">
            <v>&lt;p&gt;&lt;em&gt;Lonicera morrowii &lt;/em&gt;vurderes til å ha ingen kjent risiko i norsk natur i dag. Den har foreløpig et begrenset invasjonspotensial, men kan være i starten på spredning, og det er heller ingen kjente negative økologiske effekter knyttet til arten i Europa. Det er imidlertid grunn til å være oppmerksom på at arten vurderes som invasiv og problematisk i USA.&lt;br/&gt;&lt;/p&gt;</v>
          </cell>
          <cell r="DI2070">
            <v>1</v>
          </cell>
        </row>
        <row r="2071">
          <cell r="B2071" t="str">
            <v>Iberis umbellata</v>
          </cell>
          <cell r="C2071" t="str">
            <v>L.</v>
          </cell>
          <cell r="D2071" t="str">
            <v>skjermsløyfe</v>
          </cell>
          <cell r="E2071">
            <v>61202</v>
          </cell>
          <cell r="F2071">
            <v>101242</v>
          </cell>
          <cell r="G2071" t="str">
            <v>ExpertGroups/Karplanter/N</v>
          </cell>
          <cell r="H2071" t="str">
            <v>Karplanter</v>
          </cell>
          <cell r="I2071" t="str">
            <v>Karplanter</v>
          </cell>
          <cell r="J2071" t="str">
            <v>AlienSpecie</v>
          </cell>
          <cell r="N2071">
            <v>1</v>
          </cell>
          <cell r="Q2071">
            <v>1</v>
          </cell>
          <cell r="T2071" t="str">
            <v>NK</v>
          </cell>
          <cell r="U2071">
            <v>1</v>
          </cell>
          <cell r="V2071" t="str">
            <v>1,1</v>
          </cell>
          <cell r="X2071">
            <v>1</v>
          </cell>
          <cell r="Y2071">
            <v>1</v>
          </cell>
          <cell r="Z2071">
            <v>1</v>
          </cell>
          <cell r="AA2071">
            <v>1925</v>
          </cell>
          <cell r="AB2071" t="str">
            <v>terrestrial</v>
          </cell>
          <cell r="AD2071" t="str">
            <v>origin,unknown</v>
          </cell>
          <cell r="AE2071" t="str">
            <v>yes</v>
          </cell>
          <cell r="AF2071" t="str">
            <v>unknown</v>
          </cell>
          <cell r="AG2071">
            <v>2000</v>
          </cell>
          <cell r="AH2071" t="str">
            <v>Øf Fredrikstad: Øra</v>
          </cell>
          <cell r="AI2071">
            <v>1</v>
          </cell>
          <cell r="AJ2071" t="str">
            <v>V</v>
          </cell>
          <cell r="AL2071">
            <v>1</v>
          </cell>
          <cell r="AM2071" t="str">
            <v>importDirect</v>
          </cell>
          <cell r="AN2071">
            <v>4</v>
          </cell>
          <cell r="AO2071" t="str">
            <v>introductionEscaped,introductionTransportpollution,introductionStowaway</v>
          </cell>
          <cell r="AP2071" t="str">
            <v>Øs</v>
          </cell>
          <cell r="AQ2071">
            <v>8</v>
          </cell>
          <cell r="AR2071">
            <v>2</v>
          </cell>
          <cell r="AS2071">
            <v>16</v>
          </cell>
          <cell r="AT2071">
            <v>1</v>
          </cell>
          <cell r="AU2071">
            <v>20</v>
          </cell>
          <cell r="AV2071">
            <v>100</v>
          </cell>
          <cell r="AW2071" t="str">
            <v>Ingen kjent effekt</v>
          </cell>
          <cell r="AX2071" t="str">
            <v>Ingen kjent effekt</v>
          </cell>
          <cell r="BC2071" t="str">
            <v>Ingen kjent effekt</v>
          </cell>
          <cell r="BD2071" t="str">
            <v>Ingen kjent effekt</v>
          </cell>
          <cell r="BE2071" t="str">
            <v>no</v>
          </cell>
          <cell r="BF2071" t="str">
            <v>no</v>
          </cell>
          <cell r="BG2071" t="str">
            <v>V</v>
          </cell>
          <cell r="BK2071" t="str">
            <v>subtropic_mediterranean:Europe,Asia,Africa</v>
          </cell>
          <cell r="BM2071" t="str">
            <v>temperate_nemoral:Europe,Oceania,NorthAndCentralAmerica|subtropic_unspecified:Oceania|subtropic_mediterranean:Europe,Asia,Africa,NorthAndCentralAmerica</v>
          </cell>
          <cell r="BO2071">
            <v>1</v>
          </cell>
          <cell r="BR2071" t="str">
            <v>RedListCategoryLevel</v>
          </cell>
          <cell r="BT2071">
            <v>1</v>
          </cell>
          <cell r="BW2071" t="str">
            <v>SpreadYearlyIncreaseCalculatedExpansionSpeed</v>
          </cell>
          <cell r="BX2071">
            <v>0</v>
          </cell>
          <cell r="BY2071">
            <v>1</v>
          </cell>
          <cell r="CB2071" t="str">
            <v>T24,T29,T35,T37,T40,T42</v>
          </cell>
          <cell r="CC2071">
            <v>1</v>
          </cell>
          <cell r="CH2071">
            <v>1</v>
          </cell>
          <cell r="CM2071">
            <v>1</v>
          </cell>
          <cell r="CQ2071">
            <v>1</v>
          </cell>
          <cell r="CU2071">
            <v>1</v>
          </cell>
          <cell r="CX2071">
            <v>0</v>
          </cell>
          <cell r="CY2071">
            <v>1</v>
          </cell>
          <cell r="DB2071">
            <v>0</v>
          </cell>
          <cell r="DC2071" t="str">
            <v>Skjermsløyfe &lt;em&gt;Iberis umbellata &lt;/em&gt;er en ettårig art fra Middelhavsområdet. Den formerer seg med frø i Norge, men er ikke funnet med fullt ut stabile bestand utafor hager. Den er funnet på skrotemark og &amp;#233:n enkelt gang (Vf Tønsberg 1954) på havstrand.</v>
          </cell>
          <cell r="DD2071" t="str">
            <v>&lt;p&gt;Det første funnet av skjermsløyfe i Norge er på en mulig ballastplass på Bygdøy i Oslo i 1925 (noe etter ballastperioden), men praktisk talt alle senere funn kan føres tilbake til forvilling fra hager, eller i noen få tilfeller til tyske leirplasser fra andre verdenskrig. Arten har hatt en nokså jamn funnfrekvens på 5-10 funn per tiår i perioden etter 1960 og med funn nord til Sør-Trøndelag. Den kan være under etablering i Norge, men den er ennå ikke dokumentert å ha etablert noen fullt ut stabil bestand noe sted.&lt;/p&gt;</v>
          </cell>
          <cell r="DE2071" t="str">
            <v>Arten er kommet inn noen få ganger med ballastjord og kanskje med tysk hestef&amp;#244:r (under krigen), ellers spredt fra dyrkning som ettårig prydplante.</v>
          </cell>
          <cell r="DF2071" t="str">
            <v>Invasjonspotensialet er lite, med lågeste skår på både median levetid og ekspansjonshastighet.</v>
          </cell>
          <cell r="DG2071" t="str">
            <v>Ingen kjent negativ økologisk effekt er knyttet til arten.</v>
          </cell>
          <cell r="DH2071" t="str">
            <v>&lt;p&gt;Skjermsløyfe vurderes til ingen kjent økologisk risiko. Arten har neppe noen fullt stabil forekomst i Norge (frøreproduksjon) i dag. Sjøl om den blir funnet ofte, så forsvinner den igjen like ofte, men den kan komme til å etablere seg. Den vil neppe utgjøre noen trussel i norsk natur.&lt;/p&gt;</v>
          </cell>
          <cell r="DI2071">
            <v>0</v>
          </cell>
        </row>
        <row r="2072">
          <cell r="B2072" t="str">
            <v>Phacelia tanacetifolia</v>
          </cell>
          <cell r="C2072" t="str">
            <v>Benth.</v>
          </cell>
          <cell r="D2072" t="str">
            <v>honningurt</v>
          </cell>
          <cell r="E2072">
            <v>61007</v>
          </cell>
          <cell r="F2072">
            <v>101047</v>
          </cell>
          <cell r="G2072" t="str">
            <v>ExpertGroups/Karplanter/N</v>
          </cell>
          <cell r="H2072" t="str">
            <v>Karplanter</v>
          </cell>
          <cell r="I2072" t="str">
            <v>Karplanter</v>
          </cell>
          <cell r="J2072" t="str">
            <v>AlienSpecie</v>
          </cell>
          <cell r="N2072">
            <v>1</v>
          </cell>
          <cell r="Q2072">
            <v>1</v>
          </cell>
          <cell r="T2072" t="str">
            <v>NK</v>
          </cell>
          <cell r="U2072">
            <v>1</v>
          </cell>
          <cell r="V2072" t="str">
            <v>1,1</v>
          </cell>
          <cell r="X2072">
            <v>1</v>
          </cell>
          <cell r="Y2072">
            <v>1</v>
          </cell>
          <cell r="Z2072">
            <v>1</v>
          </cell>
          <cell r="AA2072">
            <v>1893</v>
          </cell>
          <cell r="AB2072" t="str">
            <v>terrestrial</v>
          </cell>
          <cell r="AD2072" t="str">
            <v>unknown</v>
          </cell>
          <cell r="AE2072" t="str">
            <v>yes</v>
          </cell>
          <cell r="AF2072" t="str">
            <v>unknown</v>
          </cell>
          <cell r="AI2072">
            <v>1</v>
          </cell>
          <cell r="AJ2072" t="str">
            <v>V</v>
          </cell>
          <cell r="AL2072">
            <v>2</v>
          </cell>
          <cell r="AM2072" t="str">
            <v>importDirect</v>
          </cell>
          <cell r="AN2072">
            <v>2</v>
          </cell>
          <cell r="AO2072" t="str">
            <v>introductionEscaped</v>
          </cell>
          <cell r="AQ2072">
            <v>8</v>
          </cell>
          <cell r="AR2072">
            <v>2</v>
          </cell>
          <cell r="AS2072">
            <v>16</v>
          </cell>
          <cell r="AT2072">
            <v>1</v>
          </cell>
          <cell r="AU2072">
            <v>40</v>
          </cell>
          <cell r="AV2072">
            <v>95</v>
          </cell>
          <cell r="AW2072" t="str">
            <v>Ingen kjent effekt</v>
          </cell>
          <cell r="AX2072" t="str">
            <v>Ingen kjent effekt</v>
          </cell>
          <cell r="BC2072" t="str">
            <v>Ingen kjent effekt</v>
          </cell>
          <cell r="BD2072" t="str">
            <v>Ingen kjent effekt</v>
          </cell>
          <cell r="BE2072" t="str">
            <v>no</v>
          </cell>
          <cell r="BF2072" t="str">
            <v>no</v>
          </cell>
          <cell r="BG2072" t="str">
            <v>V</v>
          </cell>
          <cell r="BK2072" t="str">
            <v>temperate_nemoral:NorthAndCentralAmerica|subtropic_mediterranean:NorthAndCentralAmerica</v>
          </cell>
          <cell r="BM2072" t="str">
            <v>temperate_nemoral:Europe,Oceania,NorthAndCentralAmerica|subtropic_mediterranean:Europe,Oceania,NorthAndCentralAmerica|unknown:Oceania</v>
          </cell>
          <cell r="BO2072">
            <v>1</v>
          </cell>
          <cell r="BR2072" t="str">
            <v>RedListCategoryLevel</v>
          </cell>
          <cell r="BT2072">
            <v>1</v>
          </cell>
          <cell r="BW2072" t="str">
            <v>SpreadYearlyIncreaseCalculatedExpansionSpeed</v>
          </cell>
          <cell r="BX2072">
            <v>0</v>
          </cell>
          <cell r="BY2072">
            <v>1</v>
          </cell>
          <cell r="CB2072" t="str">
            <v>T35,T37-C-3,T40-C-1,T43-C-1,T44-C-1,T42-C-1</v>
          </cell>
          <cell r="CC2072">
            <v>1</v>
          </cell>
          <cell r="CH2072">
            <v>1</v>
          </cell>
          <cell r="CM2072">
            <v>1</v>
          </cell>
          <cell r="CQ2072">
            <v>1</v>
          </cell>
          <cell r="CU2072">
            <v>1</v>
          </cell>
          <cell r="CX2072">
            <v>0</v>
          </cell>
          <cell r="CY2072">
            <v>1</v>
          </cell>
          <cell r="DB2072">
            <v>0</v>
          </cell>
          <cell r="DC2072" t="str">
            <v>&lt;p&gt;Honningurt &lt;em&gt;Phacelia tanacetifolia &lt;/em&gt;er en ettårig art fra California. Den dyrkes i nokså stort omfang i Norge som ettårig sommerblomst og som honningplante. Dyrkningen er sterkt økende, og det er også funnfrekvensen, særlig etter 1980. Arten opptrer i all hovedsak sporadisk, og dette tyder på at arten ikke er etablert med selvstendig reproduserende bestand i landet. Det finnes imidertid noen få tilfeller av at arten har dukket opp i nyopprotet jord e.l., og et par steder er den funnet tilsynelatende samme sted to eller tre år i løpet av noen få år. Arten kan derfor muligens reprodusere i Norge under gunstige betingelser og kan stå på spranget til å etablere mer permanent bestand, men vi kan ikke utelukke frøbankrester etter tidligere utsåinger. Arten er kjent for å selvså i hager i Storbritannia. &lt;/p&gt;</v>
          </cell>
          <cell r="DD2072" t="str">
            <v>&lt;p&gt;Honningurt har foreløpig ikke stabil forekomst i Norge med frøreproduksjon, men kan få det ved litt økte temperaturer. Arten er funnet i alle landets fylker med unntak for Finnmark. Den ble første gang funnet i ST Trondheim i 1893 (kommet med gartnerivarer fra Tyskland), og har siden hatt nokså hyppig forekomst fram til i dag. Dyrkningen har tatt seg opp det siste tiåret, og den blir årvisst sett som store enger (eller heller åkrer) beregnet som trekkområder for bier og som grønngjødsel.&lt;br/&gt;&lt;/p&gt;</v>
          </cell>
          <cell r="DE2072" t="str">
            <v>Honningurt spres med utkast fra hager og frø som havner der de ikke er tiltenkt, spesielt i kanten av åkrer/enger der den har vært dyrket året før.</v>
          </cell>
          <cell r="DF2072" t="str">
            <v>Arten har inntil videre et lite invasjonspotensial: både median levetid og ekspansjonshastighet skårer på laveste nivå.</v>
          </cell>
          <cell r="DG2072" t="str">
            <v>Arten har ingen kjent negativ økologisk effekt.</v>
          </cell>
          <cell r="DH2072" t="str">
            <v>&lt;p&gt;Honningurt vurderes å ha ingen kjent økologisk risiko.&lt;/p&gt;</v>
          </cell>
          <cell r="DI2072">
            <v>0</v>
          </cell>
        </row>
        <row r="2073">
          <cell r="B2073" t="str">
            <v>Viola suavis</v>
          </cell>
          <cell r="C2073" t="str">
            <v>M.Bieb.</v>
          </cell>
          <cell r="D2073" t="str">
            <v>fagerfiol</v>
          </cell>
          <cell r="E2073">
            <v>62769</v>
          </cell>
          <cell r="F2073">
            <v>102809</v>
          </cell>
          <cell r="G2073" t="str">
            <v>ExpertGroups/Karplanter/N</v>
          </cell>
          <cell r="H2073" t="str">
            <v>Karplanter</v>
          </cell>
          <cell r="I2073" t="str">
            <v>Karplanter</v>
          </cell>
          <cell r="J2073" t="str">
            <v>AlienSpecie</v>
          </cell>
          <cell r="N2073">
            <v>1</v>
          </cell>
          <cell r="P2073" t="str">
            <v>V</v>
          </cell>
          <cell r="Q2073">
            <v>1</v>
          </cell>
          <cell r="T2073" t="str">
            <v>NK</v>
          </cell>
          <cell r="U2073">
            <v>1</v>
          </cell>
          <cell r="V2073" t="str">
            <v>1,1</v>
          </cell>
          <cell r="W2073" t="str">
            <v>LO</v>
          </cell>
          <cell r="X2073">
            <v>2</v>
          </cell>
          <cell r="Y2073">
            <v>2</v>
          </cell>
          <cell r="Z2073">
            <v>1</v>
          </cell>
          <cell r="AA2073">
            <v>1890</v>
          </cell>
          <cell r="AB2073" t="str">
            <v>terrestrial</v>
          </cell>
          <cell r="AD2073" t="str">
            <v>origin</v>
          </cell>
          <cell r="AE2073" t="str">
            <v>yes</v>
          </cell>
          <cell r="AF2073" t="str">
            <v>unknown</v>
          </cell>
          <cell r="AG2073">
            <v>1890</v>
          </cell>
          <cell r="AH2073" t="str">
            <v>Te Kragerø: Valberg</v>
          </cell>
          <cell r="AI2073">
            <v>5</v>
          </cell>
          <cell r="AJ2073" t="str">
            <v>V</v>
          </cell>
          <cell r="AK2073" t="str">
            <v>V</v>
          </cell>
          <cell r="AL2073">
            <v>1</v>
          </cell>
          <cell r="AM2073" t="str">
            <v>importDirect</v>
          </cell>
          <cell r="AN2073">
            <v>2</v>
          </cell>
          <cell r="AO2073" t="str">
            <v>introductionEscaped,spreadNaturalDispersal</v>
          </cell>
          <cell r="AP2073" t="str">
            <v>Te</v>
          </cell>
          <cell r="AQ2073">
            <v>8</v>
          </cell>
          <cell r="AR2073">
            <v>1</v>
          </cell>
          <cell r="AS2073">
            <v>8</v>
          </cell>
          <cell r="AT2073">
            <v>1</v>
          </cell>
          <cell r="AU2073">
            <v>8</v>
          </cell>
          <cell r="AV2073">
            <v>50</v>
          </cell>
          <cell r="AW2073" t="str">
            <v>Ingen kjent effekt</v>
          </cell>
          <cell r="AX2073" t="str">
            <v>Ingen kjent effekt</v>
          </cell>
          <cell r="BC2073" t="str">
            <v>Ingen kjent effekt</v>
          </cell>
          <cell r="BD2073" t="str">
            <v>Ingen kjent effekt</v>
          </cell>
          <cell r="BE2073" t="str">
            <v>no</v>
          </cell>
          <cell r="BF2073" t="str">
            <v>no</v>
          </cell>
          <cell r="BG2073" t="str">
            <v>V</v>
          </cell>
          <cell r="BK2073" t="str">
            <v>temperate_nemoral:Europe,Asia|subtropic_mediterranean:Europe,Asia,Africa</v>
          </cell>
          <cell r="BM2073" t="str">
            <v>temperate_nemoral:Europe,Asia|subtropic_mediterranean:Europe,Asia,Africa</v>
          </cell>
          <cell r="BO2073">
            <v>2</v>
          </cell>
          <cell r="BP2073" t="str">
            <v>X</v>
          </cell>
          <cell r="BR2073" t="str">
            <v>RedListCategoryLevel</v>
          </cell>
          <cell r="BT2073">
            <v>1</v>
          </cell>
          <cell r="BW2073" t="str">
            <v>SpreadYearlyIncreaseCalculatedExpansionSpeed</v>
          </cell>
          <cell r="BX2073">
            <v>0</v>
          </cell>
          <cell r="BY2073">
            <v>1</v>
          </cell>
          <cell r="CB2073" t="str">
            <v>T40,T4-C-3</v>
          </cell>
          <cell r="CC2073">
            <v>1</v>
          </cell>
          <cell r="CH2073">
            <v>1</v>
          </cell>
          <cell r="CM2073">
            <v>1</v>
          </cell>
          <cell r="CQ2073">
            <v>1</v>
          </cell>
          <cell r="CU2073">
            <v>1</v>
          </cell>
          <cell r="CX2073">
            <v>0</v>
          </cell>
          <cell r="CY2073">
            <v>1</v>
          </cell>
          <cell r="DB2073">
            <v>0</v>
          </cell>
          <cell r="DC2073" t="str">
            <v>Fagerfiol &lt;i&gt;Viola suavis&lt;/i&gt; er en langlevd flerårig art med utløpere (vegetativ spredning), insektpollinering (utkryssing) og maurspredte frø. Arten kan danne tette bestander. Den stammer fra Vest-Europa og Middelhavsområdet.</v>
          </cell>
          <cell r="DD2073" t="str">
            <v>&lt;p&gt;Fagerfiol er kjent fra &amp;#233:n lokalitet i Norge og Norden: Te Kragerø: Valberg, der den vokser i hagen til og skogen omkring en gammel villa. Her ble arten først registrert i 1890 av A. Landmark (iflg. Marcussen &amp; Nordal 1998), men feilbestemt. Dermed ble den først rapportert ved et funn i 1967. Bakgrunnen for forekomsten er innførsel som hageplante på slutten av 1800-tallet, med Kaukasus som opprinnelsesområde for materialet. Arten er ellers ikke kjent som hageplante i Norden. Valberg var også ballastplass, men hverken fagerfiol eller parkfrytle er noen opplagte planter i ballastjord. Forekomsten i Kragerø er dermed den eneste kjente i Norden (Marcussen &amp; Karlsson 2010).&lt;/p&gt;</v>
          </cell>
          <cell r="DE2073" t="str">
            <v>Bakgrunnen for funnet i Te Kragerø kan være forvilling fra nærliggende krikegård eller innførsel med grasfrø. Arten øker lokalt ved utløpere, men dette skjer bare over svært korte avstander (maksimum på desimeter i året). Frøsettingen er god og frøene spres med maur, men dette er også over korte distanser (sjelden over noen titalls meter).</v>
          </cell>
          <cell r="DF2073" t="str">
            <v>Arten har et lite invasjonspotensial, med usikkerhet oppover til begrenset. Dette er en kombinasjon av en stor og langlevd enkeltpopulasjon som gir en begrenset median levetid (men med usikkerhet i begge retninger), og ingen ekspansjon. Populasjonen ved Valberg er stor og godt etablert (etter minst 125 år på stedet), men det er ingenting som tyder på at denne arten kommer til å spre seg ytterligere i norsk natur.</v>
          </cell>
          <cell r="DG2073" t="str">
            <v>Arten vurderes til ingen kjent økologisk effekt. Arten kan hybridisere med andre fiol-arter, bl.a. lodnefiol &lt;i&gt;Viola hirta&lt;/i&gt; (EN). Hybridisering er kjent fra den ene kjente blandingsbestanden av fagerfiol og lodnefiol, men Schmidt (1961) angir at hybriden har elendig pollenfertilitet og ingen frøsetting, noe som støttes av T. Marcussen (pers. komm.).</v>
          </cell>
          <cell r="DH2073" t="str">
            <v>&lt;p&gt;Fagerfiol vurderes å medføre ingen kjent økologisk risiko, men med usikkerhet til låg risiko, og utelukkende på grunn av et lite (til begrenset) invasjonspotensial.&lt;/p&gt;</v>
          </cell>
          <cell r="DI2073">
            <v>4</v>
          </cell>
        </row>
        <row r="2074">
          <cell r="B2074" t="str">
            <v>Rosa carolina</v>
          </cell>
          <cell r="C2074" t="str">
            <v>L.</v>
          </cell>
          <cell r="E2074">
            <v>85656</v>
          </cell>
          <cell r="F2074">
            <v>128777</v>
          </cell>
          <cell r="G2074" t="str">
            <v>ExpertGroups/Karplanter/N</v>
          </cell>
          <cell r="H2074" t="str">
            <v>Karplanter</v>
          </cell>
          <cell r="I2074" t="str">
            <v>Karplanter</v>
          </cell>
          <cell r="J2074" t="str">
            <v>AlienSpecie</v>
          </cell>
          <cell r="N2074">
            <v>1</v>
          </cell>
          <cell r="Q2074">
            <v>1</v>
          </cell>
          <cell r="T2074" t="str">
            <v>NK</v>
          </cell>
          <cell r="U2074">
            <v>1</v>
          </cell>
          <cell r="V2074" t="str">
            <v>1,1</v>
          </cell>
          <cell r="X2074">
            <v>1</v>
          </cell>
          <cell r="Y2074">
            <v>1</v>
          </cell>
          <cell r="Z2074">
            <v>1</v>
          </cell>
          <cell r="AA2074">
            <v>2005</v>
          </cell>
          <cell r="AB2074" t="str">
            <v>terrestrial</v>
          </cell>
          <cell r="AD2074" t="str">
            <v>unknown</v>
          </cell>
          <cell r="AE2074" t="str">
            <v>yes</v>
          </cell>
          <cell r="AF2074" t="str">
            <v>unknown</v>
          </cell>
          <cell r="AG2074">
            <v>2005</v>
          </cell>
          <cell r="AH2074" t="str">
            <v>VA Kristiansand: Flekkerøya</v>
          </cell>
          <cell r="AI2074">
            <v>10</v>
          </cell>
          <cell r="AJ2074" t="str">
            <v>V</v>
          </cell>
          <cell r="AL2074">
            <v>1</v>
          </cell>
          <cell r="AM2074" t="str">
            <v>importDirect</v>
          </cell>
          <cell r="AN2074">
            <v>1</v>
          </cell>
          <cell r="AO2074" t="str">
            <v>introductionEscaped</v>
          </cell>
          <cell r="AQ2074">
            <v>4</v>
          </cell>
          <cell r="AR2074">
            <v>2</v>
          </cell>
          <cell r="AS2074">
            <v>8</v>
          </cell>
          <cell r="AT2074">
            <v>1</v>
          </cell>
          <cell r="AU2074">
            <v>16</v>
          </cell>
          <cell r="AV2074">
            <v>0</v>
          </cell>
          <cell r="AW2074" t="str">
            <v>Ingen kjent effekt</v>
          </cell>
          <cell r="AX2074" t="str">
            <v>Ingen kjent effekt</v>
          </cell>
          <cell r="BC2074" t="str">
            <v>Ingen kjent effekt</v>
          </cell>
          <cell r="BD2074" t="str">
            <v>Ingen kjent effekt</v>
          </cell>
          <cell r="BE2074" t="str">
            <v>no</v>
          </cell>
          <cell r="BF2074" t="str">
            <v>no</v>
          </cell>
          <cell r="BG2074" t="str">
            <v>V</v>
          </cell>
          <cell r="BK2074" t="str">
            <v>temperate_nemoral:NorthAndCentralAmerica|subtropic_humid:NorthAndCentralAmerica</v>
          </cell>
          <cell r="BM2074" t="str">
            <v>temperate_nemoral:Europe,NorthAndCentralAmerica|subtropic_humid:NorthAndCentralAmerica</v>
          </cell>
          <cell r="BO2074">
            <v>1</v>
          </cell>
          <cell r="BR2074" t="str">
            <v>RedListCategoryLevel</v>
          </cell>
          <cell r="BT2074">
            <v>1</v>
          </cell>
          <cell r="BW2074" t="str">
            <v>SpreadYearlyIncreaseCalculatedExpansionSpeed</v>
          </cell>
          <cell r="BX2074">
            <v>0</v>
          </cell>
          <cell r="BY2074">
            <v>1</v>
          </cell>
          <cell r="CC2074">
            <v>1</v>
          </cell>
          <cell r="CH2074">
            <v>1</v>
          </cell>
          <cell r="CM2074">
            <v>1</v>
          </cell>
          <cell r="CQ2074">
            <v>1</v>
          </cell>
          <cell r="CU2074">
            <v>1</v>
          </cell>
          <cell r="CX2074">
            <v>0</v>
          </cell>
          <cell r="CY2074">
            <v>1</v>
          </cell>
          <cell r="DB2074">
            <v>0</v>
          </cell>
          <cell r="DC2074" t="str">
            <v>Rose-arten &lt;i&gt;Rosa carolina&lt;/i&gt; er en lågvokst busk fra østlige Nord-Amerika, trolig nokså hardfør i sørlige deler av Norge. Busken har frøformering, og de saftige nypene (med smånøttene) spises og spres av fugl.</v>
          </cell>
          <cell r="DD2074" t="str">
            <v>&lt;p&gt;Arten dyrkes trolig nokså sjelden, men er blitt funnet på &amp;#233:n lokalitet: VA Kristiansand: Flekkerøya, "innforbi Bestemorsmed. Ca. 5 x 5 m bestand/tett kratt i bakstrand." i 2005. En rapport fra Oslo: Østensjøvatn 2016 (Artsobservasjoner) kan ikke godtas uten dokumentasjon med belegg. Vi tror imidlertid at denne arten kan være oversett. Den kan allerede være etablert i Norge.&lt;/p&gt;</v>
          </cell>
          <cell r="DE2074" t="str">
            <v>Arten er innført som hagebusk og kan potensielt spres med utkast og med nyper.</v>
          </cell>
          <cell r="DF2074" t="str">
            <v>Invasjonspotensialet er foreløpig lavt: både median levetid og ekspansjonshastighet skårer på laveste nivå.</v>
          </cell>
          <cell r="DG2074" t="str">
            <v>Det er ingen kjente økologiske effekter knyttet til arten.</v>
          </cell>
          <cell r="DH2074" t="str">
            <v>&lt;p&gt;&lt;em&gt;Rosa carolina &lt;/em&gt;vurderes til ingen kjent økologisk risiko. Arten har ennå ikke etablert noen bestand i Norge og er bare kjent fra ett, kanskje gjenstående kratt som er blitt dokumentert (og rapportert) &amp;#233:n gang.&lt;/p&gt;</v>
          </cell>
          <cell r="DI2074">
            <v>0</v>
          </cell>
        </row>
        <row r="2075">
          <cell r="B2075" t="str">
            <v>Lilium candidum</v>
          </cell>
          <cell r="C2075" t="str">
            <v>L.</v>
          </cell>
          <cell r="D2075" t="str">
            <v>madonnalilje</v>
          </cell>
          <cell r="E2075">
            <v>85622</v>
          </cell>
          <cell r="F2075">
            <v>128743</v>
          </cell>
          <cell r="G2075" t="str">
            <v>ExpertGroups/Karplanter/N</v>
          </cell>
          <cell r="H2075" t="str">
            <v>Karplanter</v>
          </cell>
          <cell r="I2075" t="str">
            <v>Karplanter</v>
          </cell>
          <cell r="J2075" t="str">
            <v>DoorKnocker</v>
          </cell>
          <cell r="K2075" t="str">
            <v>doRiskAssessment</v>
          </cell>
          <cell r="N2075">
            <v>1</v>
          </cell>
          <cell r="Q2075">
            <v>1</v>
          </cell>
          <cell r="T2075" t="str">
            <v>NK</v>
          </cell>
          <cell r="U2075">
            <v>1</v>
          </cell>
          <cell r="V2075" t="str">
            <v>1,1</v>
          </cell>
          <cell r="X2075">
            <v>1</v>
          </cell>
          <cell r="Y2075">
            <v>1</v>
          </cell>
          <cell r="Z2075">
            <v>1</v>
          </cell>
          <cell r="AA2075">
            <v>2002</v>
          </cell>
          <cell r="AB2075" t="str">
            <v>terrestrial</v>
          </cell>
          <cell r="AD2075" t="str">
            <v>unknown</v>
          </cell>
          <cell r="AE2075" t="str">
            <v>yes</v>
          </cell>
          <cell r="AF2075" t="str">
            <v>unknown</v>
          </cell>
          <cell r="AI2075">
            <v>10</v>
          </cell>
          <cell r="AJ2075" t="str">
            <v>V</v>
          </cell>
          <cell r="AL2075">
            <v>1</v>
          </cell>
          <cell r="AM2075" t="str">
            <v>importDirect</v>
          </cell>
          <cell r="AN2075">
            <v>1</v>
          </cell>
          <cell r="AO2075" t="str">
            <v>introductionEscaped</v>
          </cell>
          <cell r="AQ2075">
            <v>0</v>
          </cell>
          <cell r="AS2075">
            <v>0</v>
          </cell>
          <cell r="AT2075">
            <v>0</v>
          </cell>
          <cell r="AU2075">
            <v>12</v>
          </cell>
          <cell r="AW2075" t="str">
            <v>Ingen kjent effekt</v>
          </cell>
          <cell r="AX2075" t="str">
            <v>Ingen kjent effekt</v>
          </cell>
          <cell r="BC2075" t="str">
            <v>Ingen kjent effekt</v>
          </cell>
          <cell r="BD2075" t="str">
            <v>Ingen kjent effekt</v>
          </cell>
          <cell r="BE2075" t="str">
            <v>no</v>
          </cell>
          <cell r="BF2075" t="str">
            <v>no</v>
          </cell>
          <cell r="BG2075" t="str">
            <v>V</v>
          </cell>
          <cell r="BK2075" t="str">
            <v>temperate_nemoral:Europe,Asia</v>
          </cell>
          <cell r="BM2075" t="str">
            <v>temperate_nemoral:Europe,Asia|subtropic_mediterranean:Europe,Asia,Africa</v>
          </cell>
          <cell r="BO2075">
            <v>1</v>
          </cell>
          <cell r="BR2075" t="str">
            <v>RedListCategoryLevel</v>
          </cell>
          <cell r="BT2075">
            <v>1</v>
          </cell>
          <cell r="BW2075" t="str">
            <v>SpreadYearlyLiteratureData</v>
          </cell>
          <cell r="BX2075">
            <v>39</v>
          </cell>
          <cell r="BY2075">
            <v>1</v>
          </cell>
          <cell r="CC2075">
            <v>1</v>
          </cell>
          <cell r="CH2075">
            <v>1</v>
          </cell>
          <cell r="CM2075">
            <v>1</v>
          </cell>
          <cell r="CQ2075">
            <v>1</v>
          </cell>
          <cell r="CU2075">
            <v>1</v>
          </cell>
          <cell r="CX2075">
            <v>0</v>
          </cell>
          <cell r="CY2075">
            <v>1</v>
          </cell>
          <cell r="DB2075">
            <v>0</v>
          </cell>
          <cell r="DC2075" t="str">
            <v>Madonnalilje &lt;i&gt;Lilium candidum&lt;/i&gt; er en høgvokst flerårig urt fra Sørøst-Europa og Vestasia. Den formerer seg med frø og danner også kloner ved at lauken deler seg. Arten er en nokså lite brukt hageplante i Norge.</v>
          </cell>
          <cell r="DD2075" t="str">
            <v>&lt;p&gt;Madonnalilje er en meget attraktiv og ganske gammel hagestaude i Norge. Den er funnet bare ett sted: AA Lillesand: Ulvøysund 2002, "gjenstående/forvillet i bed med moderne roser", dvs. i hage (produksjonsareal).&lt;/p&gt;</v>
          </cell>
          <cell r="DE2075" t="str">
            <v>Arten er innført som hageplante, men ikke kjent med spredning til norsk natur foreløpig.</v>
          </cell>
          <cell r="DF2075" t="str">
            <v>Invasjonspotensialet er lite, uten kjent norsk forekomst og ekspansjon, også ut fra anslått forekomstareal om 50 år. Arten er knapt registrert i våre naboland (ett funn i Danmark, Hartvig 2015).</v>
          </cell>
          <cell r="DG2075" t="str">
            <v>Ingen kjent negativ økologisk effekt er knyttet til arten.</v>
          </cell>
          <cell r="DH2075" t="str">
            <v>&lt;p&gt;Madonnalilje vurderes som dørstokkart og til ingen kjent økologisk risiko. Arten har knapt noen stabil forekomst i Norge (reproduksjon ved deling av lauk eller som gjenstående). Den er bare funnet med mulig (vegetativ) formering i hager der den trolig har vært dyrket.&lt;/p&gt;</v>
          </cell>
          <cell r="DI2075">
            <v>1</v>
          </cell>
        </row>
        <row r="2076">
          <cell r="B2076" t="str">
            <v>Malus asiatica</v>
          </cell>
          <cell r="C2076" t="str">
            <v>Nakai</v>
          </cell>
          <cell r="E2076">
            <v>85740</v>
          </cell>
          <cell r="F2076">
            <v>128851</v>
          </cell>
          <cell r="G2076" t="str">
            <v>ExpertGroups/Karplanter/N</v>
          </cell>
          <cell r="H2076" t="str">
            <v>Karplanter</v>
          </cell>
          <cell r="I2076" t="str">
            <v>Karplanter</v>
          </cell>
          <cell r="J2076" t="str">
            <v>DoorKnocker</v>
          </cell>
          <cell r="K2076" t="str">
            <v>doRiskAssessment</v>
          </cell>
          <cell r="N2076">
            <v>1</v>
          </cell>
          <cell r="Q2076">
            <v>1</v>
          </cell>
          <cell r="T2076" t="str">
            <v>NK</v>
          </cell>
          <cell r="U2076">
            <v>1</v>
          </cell>
          <cell r="V2076" t="str">
            <v>1,1</v>
          </cell>
          <cell r="X2076">
            <v>1</v>
          </cell>
          <cell r="Y2076">
            <v>1</v>
          </cell>
          <cell r="Z2076">
            <v>1</v>
          </cell>
          <cell r="AA2076">
            <v>2012</v>
          </cell>
          <cell r="AB2076" t="str">
            <v>terrestrial</v>
          </cell>
          <cell r="AD2076" t="str">
            <v>unknown</v>
          </cell>
          <cell r="AE2076" t="str">
            <v>yes</v>
          </cell>
          <cell r="AF2076" t="str">
            <v>unknown</v>
          </cell>
          <cell r="AI2076">
            <v>20</v>
          </cell>
          <cell r="AJ2076" t="str">
            <v>V</v>
          </cell>
          <cell r="AL2076">
            <v>2</v>
          </cell>
          <cell r="AM2076" t="str">
            <v>importDirect</v>
          </cell>
          <cell r="AN2076">
            <v>1</v>
          </cell>
          <cell r="AO2076" t="str">
            <v>introductionEscaped</v>
          </cell>
          <cell r="AQ2076">
            <v>0</v>
          </cell>
          <cell r="AS2076">
            <v>0</v>
          </cell>
          <cell r="AT2076">
            <v>0</v>
          </cell>
          <cell r="AU2076">
            <v>8</v>
          </cell>
          <cell r="AW2076" t="str">
            <v>Ingen kjent effekt</v>
          </cell>
          <cell r="AX2076" t="str">
            <v>Ingen kjent effekt</v>
          </cell>
          <cell r="BC2076" t="str">
            <v>Ingen kjent effekt</v>
          </cell>
          <cell r="BD2076" t="str">
            <v>Ingen kjent effekt</v>
          </cell>
          <cell r="BE2076" t="str">
            <v>no</v>
          </cell>
          <cell r="BF2076" t="str">
            <v>no</v>
          </cell>
          <cell r="BG2076" t="str">
            <v>V</v>
          </cell>
          <cell r="BK2076" t="str">
            <v>temperate_nemoral:Asia</v>
          </cell>
          <cell r="BM2076" t="str">
            <v>temperate_nemoral:Asia,NorthAndCentralAmerica</v>
          </cell>
          <cell r="BO2076">
            <v>1</v>
          </cell>
          <cell r="BR2076" t="str">
            <v>RedListCategoryLevel</v>
          </cell>
          <cell r="BT2076">
            <v>1</v>
          </cell>
          <cell r="BW2076" t="str">
            <v>SpreadYearlyLiteratureData</v>
          </cell>
          <cell r="BX2076">
            <v>32</v>
          </cell>
          <cell r="BY2076">
            <v>1</v>
          </cell>
          <cell r="CC2076">
            <v>1</v>
          </cell>
          <cell r="CH2076">
            <v>1</v>
          </cell>
          <cell r="CM2076">
            <v>1</v>
          </cell>
          <cell r="CQ2076">
            <v>1</v>
          </cell>
          <cell r="CU2076">
            <v>1</v>
          </cell>
          <cell r="CX2076">
            <v>0</v>
          </cell>
          <cell r="CY2076">
            <v>1</v>
          </cell>
          <cell r="DB2076">
            <v>0</v>
          </cell>
          <cell r="DC2076" t="str">
            <v>Eple-arten&lt;em&gt; Malus asiatica &lt;/em&gt;(eller &lt;em&gt;M.&lt;/em&gt; x &lt;em&gt;asiatica&lt;/em&gt;) er et lite tre dyrket som prydtre i hager. Den kommer opprinnelig fra NØ-Kina og muligens Korea. Det frøreproduserer, og fruktene (bærepler) kan potensielt spres med fugl ut i norsk natur.</v>
          </cell>
          <cell r="DD2076" t="str">
            <v>Arten er foreløpig ikke påvist i norsk natur: den er bare funnet i parken ved NMBU i Ak Ås, med frøplanter under plantete trær (P.A. Pedersen pers. komm.).</v>
          </cell>
          <cell r="DE2076" t="str">
            <v>Arten dyrkes noe som prydtre, og den kan potensielt spre seg ut i norsk natur ved hjelp av fugl som spiser bæreplene.</v>
          </cell>
          <cell r="DF2076" t="str">
            <v>Invasjonspotensialet er lite: arten er foreløpig ikke kjent i norsk natur, og den skårer på laveste nivå både på median levetid og ekspansjonshastighet.</v>
          </cell>
          <cell r="DG2076" t="str">
            <v>Arten kan forventes å dukke opp i skogkanter og kratt. Det er lite trolig at den vil bli problematisk i nær framtid. Det er ingen kjente negative økologiske effekter knyttet til arten.</v>
          </cell>
          <cell r="DH2076" t="str">
            <v>&lt;p&gt;Eple-arten&lt;i&gt; Malus asiatica&lt;/i&gt; vurderes å ha ingen kjent risiko i norsk natur. Den er foreløpig kun er observert med frøplanter på produksjonsareal, men som kan forventes å komme ut i norsk natur på sikt. Den er derfor vurdert som en dørstokkart.&lt;/p&gt;</v>
          </cell>
          <cell r="DI2076">
            <v>0</v>
          </cell>
        </row>
        <row r="2077">
          <cell r="B2077" t="str">
            <v>Salvia pratensis</v>
          </cell>
          <cell r="C2077" t="str">
            <v>L.</v>
          </cell>
          <cell r="D2077" t="str">
            <v>engsalvie</v>
          </cell>
          <cell r="E2077">
            <v>137377</v>
          </cell>
          <cell r="F2077">
            <v>102357</v>
          </cell>
          <cell r="G2077" t="str">
            <v>ExpertGroups/Karplanter/N</v>
          </cell>
          <cell r="H2077" t="str">
            <v>Karplanter</v>
          </cell>
          <cell r="I2077" t="str">
            <v>Karplanter</v>
          </cell>
          <cell r="J2077" t="str">
            <v>DoorKnocker</v>
          </cell>
          <cell r="K2077" t="str">
            <v>doRiskAssessment</v>
          </cell>
          <cell r="N2077">
            <v>1</v>
          </cell>
          <cell r="Q2077">
            <v>1</v>
          </cell>
          <cell r="T2077" t="str">
            <v>NK</v>
          </cell>
          <cell r="U2077">
            <v>1</v>
          </cell>
          <cell r="V2077" t="str">
            <v>1,1</v>
          </cell>
          <cell r="X2077">
            <v>1</v>
          </cell>
          <cell r="Y2077">
            <v>1</v>
          </cell>
          <cell r="Z2077">
            <v>1</v>
          </cell>
          <cell r="AA2077">
            <v>1893</v>
          </cell>
          <cell r="AB2077" t="str">
            <v>terrestrial</v>
          </cell>
          <cell r="AD2077" t="str">
            <v>origin,unknown</v>
          </cell>
          <cell r="AE2077" t="str">
            <v>yes</v>
          </cell>
          <cell r="AF2077" t="str">
            <v>unknown</v>
          </cell>
          <cell r="AI2077">
            <v>5</v>
          </cell>
          <cell r="AJ2077" t="str">
            <v>V</v>
          </cell>
          <cell r="AL2077">
            <v>1</v>
          </cell>
          <cell r="AM2077" t="str">
            <v>importDirect</v>
          </cell>
          <cell r="AN2077">
            <v>2</v>
          </cell>
          <cell r="AO2077" t="str">
            <v>introductionTransportpollution</v>
          </cell>
          <cell r="AQ2077">
            <v>0</v>
          </cell>
          <cell r="AS2077">
            <v>0</v>
          </cell>
          <cell r="AT2077">
            <v>0</v>
          </cell>
          <cell r="AU2077">
            <v>8</v>
          </cell>
          <cell r="AW2077" t="str">
            <v>Ingen kjent effekt</v>
          </cell>
          <cell r="AX2077" t="str">
            <v>Ingen kjent effekt</v>
          </cell>
          <cell r="BC2077" t="str">
            <v>Ingen kjent effekt</v>
          </cell>
          <cell r="BD2077" t="str">
            <v>Ingen kjent effekt</v>
          </cell>
          <cell r="BE2077" t="str">
            <v>no</v>
          </cell>
          <cell r="BF2077" t="str">
            <v>no</v>
          </cell>
          <cell r="BG2077" t="str">
            <v>V</v>
          </cell>
          <cell r="BK2077" t="str">
            <v>temperate_nemoral:Europe|temperate_dry:Europe|subtropic_mediterranean:Europe</v>
          </cell>
          <cell r="BM2077" t="str">
            <v>temperate_nemoral:Europe,NorthAndCentralAmerica|temperate_dry:Europe|subtropic_mediterranean:Europe</v>
          </cell>
          <cell r="BO2077">
            <v>1</v>
          </cell>
          <cell r="BR2077" t="str">
            <v>RedListCategoryLevel</v>
          </cell>
          <cell r="BT2077">
            <v>1</v>
          </cell>
          <cell r="BW2077" t="str">
            <v>SpreadYearlyLiteratureData</v>
          </cell>
          <cell r="BX2077">
            <v>32</v>
          </cell>
          <cell r="BY2077">
            <v>1</v>
          </cell>
          <cell r="CB2077" t="str">
            <v>T40,T41,T45</v>
          </cell>
          <cell r="CC2077">
            <v>1</v>
          </cell>
          <cell r="CH2077">
            <v>1</v>
          </cell>
          <cell r="CM2077">
            <v>1</v>
          </cell>
          <cell r="CQ2077">
            <v>1</v>
          </cell>
          <cell r="CU2077">
            <v>1</v>
          </cell>
          <cell r="CX2077">
            <v>0</v>
          </cell>
          <cell r="CY2077">
            <v>1</v>
          </cell>
          <cell r="DB2077">
            <v>0</v>
          </cell>
          <cell r="DC2077" t="str">
            <v>Engsalvie &lt;i&gt;Salvia pratensis&lt;/i&gt; er en middelshøg, flerårig urt med frøformering. Den stammer fra Mellom- og Sør-Europa.</v>
          </cell>
          <cell r="DD2077" t="str">
            <v>&lt;p&gt;Arten&lt;i&gt; &lt;/i&gt;er funnet fem ganger i Norge, på Børve i Ho Ullensvang i 1893, høyst trolig kommet inn med utenlandsk grasfrø, i Oslo, trolig i 1890-årene, i Øf Hvaler: Asmaløy i 1975 og på Opsund tømmerlagringsplass i Øf Sarpsborg i 2008, høyst trolig kommet inn med europeisk tømmer, og i He Ringsaker: Maurud på Helgøya som forvillet fra hage i 2003. Arten er en vanlig engplante nord til Mellom-Europa, også i mer høgtliggende deler, og det er underlig at den ikke er kommet oftere til Norge og har etablert seg.&lt;/p&gt;</v>
          </cell>
          <cell r="DE2077" t="str">
            <v>Engsalvie er innført med grasfrø, tømmer og som forvillet hageplante. Det har passiv frøspredning over små avstander. Spredning over lengre distanser kan skje med gras/høy eller med tråkk/kjøretøyer.</v>
          </cell>
          <cell r="DF2077" t="str">
            <v>Arten har lavt invasjonspotensial foreløpig, et resultat av laveste skår både på median levetid og ekspansjonshastighet. Den kan få et rimelig stort invasjonspotensial dersom den kommer til et sted med egnete forhold og den har potensial for å komme fordi den er så vanlig i områder vi har stort handelssamkvem med.</v>
          </cell>
          <cell r="DG2077" t="str">
            <v>Det er ingen negative økologiske effekter knyttet til arten.</v>
          </cell>
          <cell r="DH2077" t="str">
            <v>&lt;p&gt;Engsalvieutgjør vurderes til ingen kjent økologisk risiko. Den har ikke stabil forekomst (frøreproduksjon) i Norge i dag, men kan tenkes å få det i framtida. Den kategoriseres derfor som en dørstokk-art.&lt;br/&gt;&lt;/p&gt;</v>
          </cell>
          <cell r="DI2077">
            <v>0</v>
          </cell>
        </row>
        <row r="2078">
          <cell r="B2078" t="str">
            <v>Sanguisorba canadensis canadensis</v>
          </cell>
          <cell r="D2078" t="str">
            <v>kanadablodtopp</v>
          </cell>
          <cell r="E2078">
            <v>63427</v>
          </cell>
          <cell r="F2078">
            <v>103467</v>
          </cell>
          <cell r="G2078" t="str">
            <v>ExpertGroups/Karplanter/N</v>
          </cell>
          <cell r="H2078" t="str">
            <v>Karplanter</v>
          </cell>
          <cell r="I2078" t="str">
            <v>Karplanter</v>
          </cell>
          <cell r="J2078" t="str">
            <v>DoorKnocker</v>
          </cell>
          <cell r="K2078" t="str">
            <v>doRiskAssessment</v>
          </cell>
          <cell r="N2078">
            <v>1</v>
          </cell>
          <cell r="Q2078">
            <v>1</v>
          </cell>
          <cell r="T2078" t="str">
            <v>NK</v>
          </cell>
          <cell r="U2078">
            <v>1</v>
          </cell>
          <cell r="V2078" t="str">
            <v>1,1</v>
          </cell>
          <cell r="X2078">
            <v>1</v>
          </cell>
          <cell r="Y2078">
            <v>1</v>
          </cell>
          <cell r="Z2078">
            <v>1</v>
          </cell>
          <cell r="AA2078">
            <v>1976</v>
          </cell>
          <cell r="AB2078" t="str">
            <v>terrestrial</v>
          </cell>
          <cell r="AD2078" t="str">
            <v>unknown</v>
          </cell>
          <cell r="AE2078" t="str">
            <v>yes</v>
          </cell>
          <cell r="AF2078" t="str">
            <v>unknown</v>
          </cell>
          <cell r="AI2078">
            <v>5</v>
          </cell>
          <cell r="AJ2078" t="str">
            <v>V</v>
          </cell>
          <cell r="AL2078">
            <v>2</v>
          </cell>
          <cell r="AM2078" t="str">
            <v>importDirect</v>
          </cell>
          <cell r="AN2078">
            <v>1</v>
          </cell>
          <cell r="AO2078" t="str">
            <v>introductionEscaped</v>
          </cell>
          <cell r="AQ2078">
            <v>0</v>
          </cell>
          <cell r="AS2078">
            <v>0</v>
          </cell>
          <cell r="AT2078">
            <v>0</v>
          </cell>
          <cell r="AU2078">
            <v>8</v>
          </cell>
          <cell r="AW2078" t="str">
            <v>Ingen kjent effekt</v>
          </cell>
          <cell r="AX2078" t="str">
            <v>Ingen kjent effekt</v>
          </cell>
          <cell r="BC2078" t="str">
            <v>Ingen kjent effekt</v>
          </cell>
          <cell r="BD2078" t="str">
            <v>Ingen kjent effekt</v>
          </cell>
          <cell r="BE2078" t="str">
            <v>no</v>
          </cell>
          <cell r="BF2078" t="str">
            <v>no</v>
          </cell>
          <cell r="BK2078" t="str">
            <v>temperate_boreal:NorthAndCentralAmerica|temperate_nemoral:NorthAndCentralAmerica</v>
          </cell>
          <cell r="BM2078" t="str">
            <v>temperate_boreal:NorthAndCentralAmerica|temperate_nemoral:NorthAndCentralAmerica</v>
          </cell>
          <cell r="BO2078">
            <v>1</v>
          </cell>
          <cell r="BR2078" t="str">
            <v>RedListCategoryLevel</v>
          </cell>
          <cell r="BT2078">
            <v>1</v>
          </cell>
          <cell r="BW2078" t="str">
            <v>SpreadYearlyLiteratureData</v>
          </cell>
          <cell r="BX2078">
            <v>32</v>
          </cell>
          <cell r="BY2078">
            <v>1</v>
          </cell>
          <cell r="CB2078" t="str">
            <v>T35</v>
          </cell>
          <cell r="CC2078">
            <v>1</v>
          </cell>
          <cell r="CH2078">
            <v>1</v>
          </cell>
          <cell r="CM2078">
            <v>1</v>
          </cell>
          <cell r="CQ2078">
            <v>1</v>
          </cell>
          <cell r="CU2078">
            <v>1</v>
          </cell>
          <cell r="CX2078">
            <v>0</v>
          </cell>
          <cell r="CY2078">
            <v>1</v>
          </cell>
          <cell r="DB2078">
            <v>0</v>
          </cell>
          <cell r="DC2078" t="str">
            <v>Kanadablodtopp &lt;em&gt;Sanguisorba canadensis &lt;/em&gt;subsp. &lt;em&gt;canadensis &lt;/em&gt;er en flerårig, 1-1,5 m høg urt fra østlige Nord-Amerika. Den har frøreproduksjon, men er avhengig av krysspollinering. Fruktene spres kanskje med dyr. Planten er innført som hagestaude i nokså ny tid og dyrkes av og til. Planten vurderes som dørstokk-art selv om den er dokumentert med to forekomster fordi disse forekomstene neppe har noen framtid.</v>
          </cell>
          <cell r="DD2078" t="str">
            <v>&lt;p&gt;Kanadablodtopp er bare funnet to ganger, på Lillestrøm i Ak Skedsmo i 1976 og ved Sollielva i Trømsdalen i Tr Tromsø i 2016. Begge forekomstene kan være gjenstående eller skyldes utkast fra tidligere dyrkning, og disse forekomstene har trolig ingen framtid. Planten er hardfør over store deler av landet og kan forventes å forville seg og å etablere bestand ett eller flere steder dersom genetisk ulike individer lander på samme sted. &lt;/p&gt;</v>
          </cell>
          <cell r="DE2078" t="str">
            <v>Arten dyrkes noe. Fruktene spres trolig oftest med pattedyr, men foreløpig er den bare funnet et par ganger som gjenstående.</v>
          </cell>
          <cell r="DF2078" t="str">
            <v>Invasjonspotensialet er lite: både median levetid og ekspansjonshastighet skårer på laveste nivå.</v>
          </cell>
          <cell r="DG2078" t="str">
            <v>Det er ingen kjente negative økologiske effekter knyttet til kanadablodtopp.</v>
          </cell>
          <cell r="DH2078" t="str">
            <v>&lt;p&gt;Kanadablodtopp vurdereså medføre ingen kjent økologisk risiko i norsk natur. Planten har ennå ikke stabil forekomst i Norge (frøreproduksjon), og om den får det, vurderes virkningene å bli minimale.&lt;br/&gt;&lt;/p&gt;</v>
          </cell>
          <cell r="DI2078">
            <v>0</v>
          </cell>
        </row>
        <row r="2079">
          <cell r="B2079" t="str">
            <v>Papaver alpinum</v>
          </cell>
          <cell r="C2079" t="str">
            <v>L.</v>
          </cell>
          <cell r="D2079" t="str">
            <v>alpevalmue</v>
          </cell>
          <cell r="E2079">
            <v>85639</v>
          </cell>
          <cell r="F2079">
            <v>128760</v>
          </cell>
          <cell r="G2079" t="str">
            <v>ExpertGroups/Karplanter/N</v>
          </cell>
          <cell r="H2079" t="str">
            <v>Karplanter</v>
          </cell>
          <cell r="I2079" t="str">
            <v>Karplanter</v>
          </cell>
          <cell r="J2079" t="str">
            <v>DoorKnocker</v>
          </cell>
          <cell r="K2079" t="str">
            <v>doRiskAssessment</v>
          </cell>
          <cell r="N2079">
            <v>1</v>
          </cell>
          <cell r="Q2079">
            <v>1</v>
          </cell>
          <cell r="T2079" t="str">
            <v>NK</v>
          </cell>
          <cell r="U2079">
            <v>1</v>
          </cell>
          <cell r="V2079" t="str">
            <v>1,1</v>
          </cell>
          <cell r="X2079">
            <v>1</v>
          </cell>
          <cell r="Y2079">
            <v>1</v>
          </cell>
          <cell r="Z2079">
            <v>1</v>
          </cell>
          <cell r="AA2079">
            <v>2007</v>
          </cell>
          <cell r="AB2079" t="str">
            <v>terrestrial</v>
          </cell>
          <cell r="AD2079" t="str">
            <v>unknown</v>
          </cell>
          <cell r="AE2079" t="str">
            <v>yes</v>
          </cell>
          <cell r="AF2079" t="str">
            <v>unknown</v>
          </cell>
          <cell r="AI2079">
            <v>5</v>
          </cell>
          <cell r="AJ2079" t="str">
            <v>V</v>
          </cell>
          <cell r="AL2079">
            <v>2</v>
          </cell>
          <cell r="AM2079" t="str">
            <v>importDirect</v>
          </cell>
          <cell r="AN2079">
            <v>1</v>
          </cell>
          <cell r="AO2079" t="str">
            <v>introductionEscaped</v>
          </cell>
          <cell r="AQ2079">
            <v>0</v>
          </cell>
          <cell r="AS2079">
            <v>0</v>
          </cell>
          <cell r="AT2079">
            <v>0</v>
          </cell>
          <cell r="AU2079">
            <v>8</v>
          </cell>
          <cell r="AW2079" t="str">
            <v>Ingen kjent effekt</v>
          </cell>
          <cell r="AX2079" t="str">
            <v>Ingen kjent effekt</v>
          </cell>
          <cell r="BC2079" t="str">
            <v>Ingen kjent effekt</v>
          </cell>
          <cell r="BD2079" t="str">
            <v>Ingen kjent effekt</v>
          </cell>
          <cell r="BE2079" t="str">
            <v>no</v>
          </cell>
          <cell r="BF2079" t="str">
            <v>no</v>
          </cell>
          <cell r="BK2079" t="str">
            <v>temperate_nemoral:Europe|subtropic_mediterranean:Europe</v>
          </cell>
          <cell r="BM2079" t="str">
            <v>temperate_nemoral:Europe|subtropic_mediterranean:Europe</v>
          </cell>
          <cell r="BO2079">
            <v>1</v>
          </cell>
          <cell r="BR2079" t="str">
            <v>RedListCategoryLevel</v>
          </cell>
          <cell r="BT2079">
            <v>1</v>
          </cell>
          <cell r="BW2079" t="str">
            <v>SpreadYearlyLiteratureData</v>
          </cell>
          <cell r="BX2079">
            <v>32</v>
          </cell>
          <cell r="BY2079">
            <v>1</v>
          </cell>
          <cell r="CB2079" t="str">
            <v>T35-C-2</v>
          </cell>
          <cell r="CC2079">
            <v>1</v>
          </cell>
          <cell r="CH2079">
            <v>1</v>
          </cell>
          <cell r="CM2079">
            <v>1</v>
          </cell>
          <cell r="CQ2079">
            <v>1</v>
          </cell>
          <cell r="CU2079">
            <v>1</v>
          </cell>
          <cell r="CX2079">
            <v>0</v>
          </cell>
          <cell r="CY2079">
            <v>1</v>
          </cell>
          <cell r="DB2079">
            <v>0</v>
          </cell>
          <cell r="DC2079" t="str">
            <v>&lt;p&gt;Alpevalmue &lt;em&gt;Papaver alpinum &lt;/em&gt;stammer fra fjellstrøk i Mellom- og Sør-Europa, fra Sør-Spania, Italia og Balkan nord til Karpatene. Den er flerårig, hardfør, og reproduserer meget godt med frø i Norge. Den dyrkes litt som fjellbedplante og er tidvis et ugras i Botanisk hage på Tøyen, Oslo. Arten har stått som ugras i hagen i tiår uten å komme seg videre. Arten vurderes derfor som en dørstokkart.&lt;/p&gt;</v>
          </cell>
          <cell r="DD2079" t="str">
            <v>&lt;p&gt;Alpevalmue har til nå &amp;#233:n kjent og nokså stabil forekomst i Norge med frøreproduksjon i Botanisk hage på Tøyen i Oslo, men her dyrkes den og defineres dermed som om forekomsten er på produksjonsareal for arten.&lt;br/&gt;&lt;/p&gt;</v>
          </cell>
          <cell r="DE2079" t="str">
            <v>Arten er kommet inn i landet som frø bestilt fra en botanisk hage. Arten dyrkes i Botanisk hage i Oslo og har egenspredt seg videre i hagen, men har problemer med å spre seg videre i den tette byen.</v>
          </cell>
          <cell r="DF2079" t="str">
            <v>Den har et lite invasjonspotensiale: både median levetid og ekspansjonshastighet ligger på laveste nivå. Det kan være et tidsspørsmål før alpevalmue etablerer seg på flere steder.</v>
          </cell>
          <cell r="DG2079" t="str">
            <v>Arten har ingen kjent negativ økologisk effekt. Alpevalmue kan ikke krysse seg med noen av de stedegne valmuene i landet om de skulle greie å etablere seg i nærheten av hverandre.</v>
          </cell>
          <cell r="DH2079" t="str">
            <v>&lt;p&gt;Alpevalmue vurderes til ingen kjent økologisk risiko. Dette er samme risikokategori som i 2012, men da ble den ikke ansett som dørstokkart da funn utenfor dyrkningsområdene i Botanisk hage ble vurdert annerledes.&lt;/p&gt;</v>
          </cell>
          <cell r="DI2079">
            <v>0</v>
          </cell>
        </row>
        <row r="2080">
          <cell r="B2080" t="str">
            <v>Abies alba</v>
          </cell>
          <cell r="C2080" t="str">
            <v>Mill.</v>
          </cell>
          <cell r="D2080" t="str">
            <v>edelgran</v>
          </cell>
          <cell r="E2080">
            <v>129966</v>
          </cell>
          <cell r="F2080">
            <v>103793</v>
          </cell>
          <cell r="G2080" t="str">
            <v>ExpertGroups/Karplanter/N</v>
          </cell>
          <cell r="H2080" t="str">
            <v>Karplanter</v>
          </cell>
          <cell r="I2080" t="str">
            <v>Karplanter</v>
          </cell>
          <cell r="J2080" t="str">
            <v>NotApplicable</v>
          </cell>
          <cell r="M2080" t="str">
            <v>establishedBefore1800</v>
          </cell>
          <cell r="X2080">
            <v>4</v>
          </cell>
          <cell r="Y2080">
            <v>4</v>
          </cell>
          <cell r="Z2080">
            <v>2</v>
          </cell>
          <cell r="AA2080">
            <v>1745</v>
          </cell>
          <cell r="AB2080" t="str">
            <v>terrestrial</v>
          </cell>
          <cell r="AD2080" t="str">
            <v>origin,unknown</v>
          </cell>
          <cell r="AE2080" t="str">
            <v>yes</v>
          </cell>
          <cell r="AF2080" t="str">
            <v>unknown</v>
          </cell>
          <cell r="AG2080">
            <v>1800</v>
          </cell>
          <cell r="AH2080" t="str">
            <v>Bu Kongsberg: Meheia</v>
          </cell>
          <cell r="AI2080">
            <v>50</v>
          </cell>
          <cell r="AJ2080" t="str">
            <v>V</v>
          </cell>
          <cell r="AP2080" t="str">
            <v>Øs,OsA,He,Op,Bu,Ve,Te,Aa,Va,Ro,Ho,Sf,Mr,St,Nt,No,Tr</v>
          </cell>
          <cell r="AQ2080">
            <v>1440</v>
          </cell>
          <cell r="AR2080">
            <v>10</v>
          </cell>
          <cell r="AS2080">
            <v>14400</v>
          </cell>
          <cell r="AT2080">
            <v>300000</v>
          </cell>
          <cell r="AW2080" t="str">
            <v>Ingen kjent effekt</v>
          </cell>
          <cell r="AX2080" t="str">
            <v>Ingen kjent effekt</v>
          </cell>
          <cell r="BC2080" t="str">
            <v>Ingen kjent effekt</v>
          </cell>
          <cell r="BD2080" t="str">
            <v>Ingen kjent effekt</v>
          </cell>
          <cell r="BK2080" t="str">
            <v>temperate_nemoral:Europe|subtropic_mediterranean:Europe</v>
          </cell>
          <cell r="BM2080" t="str">
            <v>temperate_boreal:Europe|temperate_nemoral:Europe,Oceania|subtropic_mediterranean:Europe</v>
          </cell>
          <cell r="DI2080">
            <v>12</v>
          </cell>
        </row>
        <row r="2081">
          <cell r="B2081" t="str">
            <v>Cytisus scoparius</v>
          </cell>
          <cell r="C2081" t="str">
            <v>(L.) Link</v>
          </cell>
          <cell r="D2081" t="str">
            <v>gyvel</v>
          </cell>
          <cell r="E2081">
            <v>132142</v>
          </cell>
          <cell r="F2081">
            <v>101925</v>
          </cell>
          <cell r="G2081" t="str">
            <v>ExpertGroups/Karplanter/N</v>
          </cell>
          <cell r="H2081" t="str">
            <v>Karplanter</v>
          </cell>
          <cell r="I2081" t="str">
            <v>Karplanter</v>
          </cell>
          <cell r="J2081" t="str">
            <v>AlienSpecie</v>
          </cell>
          <cell r="N2081">
            <v>4</v>
          </cell>
          <cell r="Q2081">
            <v>4</v>
          </cell>
          <cell r="T2081" t="str">
            <v>SE</v>
          </cell>
          <cell r="U2081">
            <v>5</v>
          </cell>
          <cell r="V2081" t="str">
            <v>4A,4D</v>
          </cell>
          <cell r="AA2081">
            <v>1875</v>
          </cell>
          <cell r="AB2081" t="str">
            <v>terrestrial</v>
          </cell>
          <cell r="AD2081" t="str">
            <v>origin</v>
          </cell>
          <cell r="AE2081" t="str">
            <v>no</v>
          </cell>
          <cell r="AF2081" t="str">
            <v>unknown</v>
          </cell>
          <cell r="AG2081">
            <v>1875</v>
          </cell>
          <cell r="AH2081" t="str">
            <v>VA Kristiansand: Oddernes, kanskje "Koholmen"</v>
          </cell>
          <cell r="AI2081">
            <v>15</v>
          </cell>
          <cell r="AJ2081" t="str">
            <v>V</v>
          </cell>
          <cell r="AL2081">
            <v>2</v>
          </cell>
          <cell r="AM2081" t="str">
            <v>importDirect</v>
          </cell>
          <cell r="AN2081">
            <v>4</v>
          </cell>
          <cell r="AO2081" t="str">
            <v>introductionEscaped,spreadNaturalDispersal,spreadTransportpollution</v>
          </cell>
          <cell r="AP2081" t="str">
            <v>Øs,OsA,Bu,Ve,Te,Aa,Va,Ro,Ho,Sf,Mr,No</v>
          </cell>
          <cell r="AQ2081">
            <v>2000</v>
          </cell>
          <cell r="AR2081">
            <v>5</v>
          </cell>
          <cell r="AS2081">
            <v>10000</v>
          </cell>
          <cell r="AT2081">
            <v>130000</v>
          </cell>
          <cell r="AU2081">
            <v>30000</v>
          </cell>
          <cell r="AV2081">
            <v>50</v>
          </cell>
          <cell r="AW2081" t="str">
            <v>Ingen kjent effekt</v>
          </cell>
          <cell r="AX2081" t="str">
            <v>Ingen kjent effekt</v>
          </cell>
          <cell r="BC2081" t="str">
            <v>Ingen kjent effekt</v>
          </cell>
          <cell r="BD2081" t="str">
            <v>Ingen kjent effekt</v>
          </cell>
          <cell r="BE2081" t="str">
            <v>no</v>
          </cell>
          <cell r="BF2081" t="str">
            <v>no</v>
          </cell>
          <cell r="BG2081" t="str">
            <v>V</v>
          </cell>
          <cell r="BK2081" t="str">
            <v>temperate_nemoral:Europe|subtropic_mediterranean:Europe,Asia,Africa</v>
          </cell>
          <cell r="BM2081" t="str">
            <v>temperate_nemoral:Europe,Asia,Oceania,NorthAndCentralAmerica|subtropic_mediterranean:Europe,Asia,Africa,Oceania,NorthAndCentralAmerica,SouthAmerica|subtropic_caperegion:Africa</v>
          </cell>
          <cell r="BO2081">
            <v>4</v>
          </cell>
          <cell r="BR2081" t="str">
            <v>RedListCategoryLevel</v>
          </cell>
          <cell r="BT2081">
            <v>3</v>
          </cell>
          <cell r="BW2081" t="str">
            <v>SpreadYearlyIncreaseObservations</v>
          </cell>
          <cell r="BX2081">
            <v>339</v>
          </cell>
          <cell r="BY2081">
            <v>1</v>
          </cell>
          <cell r="CB2081" t="str">
            <v>T4,T21,T21,T34,T34,T32,T32,T35,T40</v>
          </cell>
          <cell r="CC2081">
            <v>4</v>
          </cell>
          <cell r="CG2081" t="str">
            <v>T21</v>
          </cell>
          <cell r="CH2081">
            <v>2</v>
          </cell>
          <cell r="CL2081" t="str">
            <v>T21,T34,T32</v>
          </cell>
          <cell r="CM2081">
            <v>3</v>
          </cell>
          <cell r="CP2081" t="str">
            <v>Sørlig etablert sanddynemark,Kystlynghei</v>
          </cell>
          <cell r="CQ2081">
            <v>1</v>
          </cell>
          <cell r="CT2081" t="str">
            <v>T21,T21,T34,T34,T32</v>
          </cell>
          <cell r="CU2081">
            <v>3</v>
          </cell>
          <cell r="CX2081">
            <v>1</v>
          </cell>
          <cell r="CY2081">
            <v>1</v>
          </cell>
          <cell r="DB2081">
            <v>0</v>
          </cell>
          <cell r="DC2081" t="str">
            <v>Gyvel &lt;i&gt;Cytisus scoparius&lt;/i&gt; er en middels langlevd busk med rikelig blomstring og frøformering. Frøene spres nokså passivt, over korte til middels distanser (kan spres noe mer med sterk vind og dyr). Den er utbredt i Vest-Europa nord til Danmark (Jylland) og i Middelhavsområdet.&lt;br/&gt;Arten kan være hjemlig i Norge. Første dokumenterte funn av arten er trolig fra VA Kristiansand: Oddernes, trolig i 1875 (funn fra Oddernes av Landmark, angitt i 1869, antas å være med feil årstall). Funnet i Oddernes beskrives i følgende sitat gjengitt fra finneren Fridtz hos Blytt (1876): "jeg har hidtil kun fundet et lidet Krat, bestaaende af en større Busk (omtrent 5&amp;#39: Fod høi, Stammens Gjennemsnit 3_x0013_ 4 Tommer med mange Rodskud), enkelt (3_x0013_ 4) lyngaktige Exemplarer i Træets umiddelbar Nærhed samt en udgaaet Stub nogle Skridt derfra. Findestedet en tør Lynghei, hvor intet andet gror end Lyng, Ener, Krækling, Melber o.s.v., omtrent 1/16 Mil fra Søen og et Par hundrede Fod over Havet". Blytt (1876) konkluderer som følger: "Efter dette er der ingen Grund til at betvivle, at Planten er vildtvoxende." Den antatt hjemlige opprinnelsen til dette funnet er senere dratt i tvil (Siri Fjellheim, pers.komm., Oddvar Pedersen, pers. komm., se også Lagerberg et al. 1955), og foreløpige DNA-resultater (Brandes, Furevik, Rosef og Fjellheim, under arbeid) viser at planter fra dette området har samme haplotype som sikkert innført og forvillet materiale. Det er mer sannsynlig at forekomster lengre vest, i grenseområdene mellom Vest-Agder og Rogaland (Åna-Sira), er hjemlige (Oddvar Pedersen, pers.komm.). Det er flere grunner til at vi velger å risikovurdere arten til tross for mulig hjemlig forekomst. Den biotypen som opplagt er innført og i spredning i Norge er også fremmed i våre naboland og påvirker også hjemlige forekomster i Danmark. Til tross for at arten kan forekomme i Norge som hjemlig i et lite område, velger vi å vurdere den som fremmed fordi så godt som alle kjente forekomster over størstedelen av utbredelsesområdet har sin opprinnelse i innført og forvillet materiale. Det hjemlige (hvis vi har det) og fremmede materialet korresponderer trolig også med to ulike infraspesifikke taksa selv om slike foreløpig ikke er beskrevet.</v>
          </cell>
          <cell r="DD2081" t="str">
            <v>&lt;p&gt;Fra et første funn i VA Kristiansand i 1875 ekspanderte arten de første 30 årene langsomt og nesten bare i Vest-Agder, med enkeltfunn i AA Grimstad i 1880 og Ro Stavanger i 1904. Første funn i Hordaland er i 1952 (som forvillet i Ho Kinsarvik: Rosendal, der den ble angitt i parken i 1936). Spredning østover til Telemark, Vestfold og Oslofjord-området daterer seg til 1960-tallet og senere, spredning nordover fra Hordaland til 1993 (MR Rauma) og 1994 (flere steder i Sogn) og med nordligste etablerte forekomster i dag på Nordmøre (med en isolert forekomst i No Bodø, dokumentert først i 2015, men der det angis at arten har vært i ca. 30 år).&lt;/p&gt;</v>
          </cell>
          <cell r="DE2081" t="str">
            <v>Arten er innført som hagebusk, kanskje også hjemlig noen få steder rundt grensa mellom Vest-Agder og Rogaland, og kanskje kommet spontant med havstrømmer fra Danmark (i tilfelle den typen av gyvel som også er fremmed i Danmark). Den har effektiv videre spredning med frø, både med noe vind- og kanskje fuglespredning og ved forflytning av jordmasser.</v>
          </cell>
          <cell r="DF2081" t="str">
            <v>Invasjonspotensialet er stort, med maksimum skår på median levetid og moderat spredningshastighet. Arten har hatt en markert økning i nye funn siden 2002, men dette skyldes trolig endret registreringsmåte (Artsobservasjoner etc., GPS-lagring av mye data).</v>
          </cell>
          <cell r="DG2081" t="str">
            <v>Arten vurderes å ha store negative økologiske effekter knyttet til fortrengning av stedegne arter, både vanlige og i enkelte naturtyper sjeldne/truete arter, den fører til tilstandsendring i naturtyper ved å innføre et nytt busksjikt og fordi den har nitrogenfiksering og eutrofierer substratet, og den kan genetisk "forurense" eventuelle hjemlige forekomster av gyvel.&lt;br/&gt;&lt;p&gt;Undersøkelser i Danmark (se Fjellheim 2016, Nielsen et al. 2016) viser at fremmed materiale av gyvel (visstnok importert fra Italia) forurenser de hjemlige danske populasjonene genetisk med pollen, og fører til at den hjemlige utgaven på denne måten står i fare for å forsvinne. Foreløpige undersøkelser gjort i Norge tyder på at mesteparten av materialet i Norge er innført, men peker på noen få populasjoner og individer med haplotyper som ligner på den hjemlige danske typen (Fjellheim pers. komm., Brandes, Furevik, Rosef og Fjellheim, under arbeid).&lt;/p&gt;&lt;p&gt;Det er ikke utenkelig at arten, i tillegg til at den kan ha hatt hjemlige forekomster i siste halvdel av 1800-tallet, også kan ha kommet hit spontant i nyere tid med havstrømmer fra Danmark. Siden Danmark har en blanding av hjemlig og fremmed materiale av denne arten, kan det norske materialet bli en mosaikk (eller rettere sagt et salig rot) av forvillet fremmed gyvel dyrket i Norge, spontant innkommet fremmed materiale fra Danmark, spontant innkommet hjemlig materiale fra Danmark, i tillegg til rester av det som trolig er hjemlig her i landet. Dyrket/fremmed gyvel og hjemlig gyvel gjenkjennes ikke per i dag som egne taksa selv om de er genetisk og morfologisk forskjellige (se Rosenmeier et al. 2013, Nielsen et al. 2016), og de kan derfor heller ikke vurderes separat på infraspesifikt nivå. Betydningen av gjenkjennelse av formelle taksonomiske enheter i gyvel, med tanke på forvaltning av fremmed vs. hjemlig materiale, understrekes av Rosenmeier et al. (2013) og gjentas hos Nielsen et al. (2016). Arten anses som et problem eksempelvis i Nord-Amerika og Australia (se Swearingen &amp; Bargeron 2016, Weed Management Guide 2008), men her er det fokus på fortrengning og nitrogenfiksering og ikke på introgresjon, siden gyvel ikke vokser som hjemlig her. I Global Invasive Species Database (2015) angis det at arten i Nord-Amerika fører til økt brannrisiko og at den har negativ påvirkning på dyrelivet. &lt;/p&gt;</v>
          </cell>
          <cell r="DH2081" t="str">
            <v>&lt;p&gt;Gyvel vurderes til svært høy risiko, som en kombinasjon av stort invasjonspotensial og store økologiske effekter. Ved forrige vurderingsrunde ble den ikke risikovurdert fordi den ble ansett som stedegen på grunn av mulige hjemlige forekomster.&lt;/p&gt;</v>
          </cell>
          <cell r="DI2081">
            <v>7</v>
          </cell>
        </row>
        <row r="2082">
          <cell r="B2082" t="str">
            <v>Populus ×berolinensis</v>
          </cell>
          <cell r="C2082" t="str">
            <v>K.Koch</v>
          </cell>
          <cell r="D2082" t="str">
            <v>berlinerpoppel</v>
          </cell>
          <cell r="E2082">
            <v>135677</v>
          </cell>
          <cell r="F2082">
            <v>102635</v>
          </cell>
          <cell r="G2082" t="str">
            <v>ExpertGroups/Karplanter/N</v>
          </cell>
          <cell r="H2082" t="str">
            <v>Karplanter</v>
          </cell>
          <cell r="I2082" t="str">
            <v>Karplanter</v>
          </cell>
          <cell r="J2082" t="str">
            <v>AlienSpecie</v>
          </cell>
          <cell r="N2082">
            <v>3</v>
          </cell>
          <cell r="P2082" t="str">
            <v>V</v>
          </cell>
          <cell r="Q2082">
            <v>2</v>
          </cell>
          <cell r="T2082" t="str">
            <v>LO</v>
          </cell>
          <cell r="U2082">
            <v>2</v>
          </cell>
          <cell r="V2082" t="str">
            <v>3AB,2E</v>
          </cell>
          <cell r="W2082" t="str">
            <v>HI</v>
          </cell>
          <cell r="X2082">
            <v>5</v>
          </cell>
          <cell r="Y2082">
            <v>4</v>
          </cell>
          <cell r="Z2082">
            <v>3</v>
          </cell>
          <cell r="AA2082">
            <v>1959</v>
          </cell>
          <cell r="AB2082" t="str">
            <v>terrestrial</v>
          </cell>
          <cell r="AD2082" t="str">
            <v>unknown</v>
          </cell>
          <cell r="AE2082" t="str">
            <v>yes</v>
          </cell>
          <cell r="AF2082" t="str">
            <v>unknown</v>
          </cell>
          <cell r="AG2082">
            <v>1989</v>
          </cell>
          <cell r="AH2082" t="str">
            <v>Bu Lier: Gilhusodden</v>
          </cell>
          <cell r="AI2082">
            <v>20</v>
          </cell>
          <cell r="AL2082">
            <v>1</v>
          </cell>
          <cell r="AM2082" t="str">
            <v>importDirect</v>
          </cell>
          <cell r="AN2082">
            <v>4</v>
          </cell>
          <cell r="AO2082" t="str">
            <v>introductionEscaped,spreadTransportpollution</v>
          </cell>
          <cell r="AP2082" t="str">
            <v>Øs,OsA,He,Bu,Ve,Te,Va,Ro,Sf,St</v>
          </cell>
          <cell r="AQ2082">
            <v>180</v>
          </cell>
          <cell r="AR2082">
            <v>5</v>
          </cell>
          <cell r="AS2082">
            <v>900</v>
          </cell>
          <cell r="AT2082">
            <v>110000</v>
          </cell>
          <cell r="AU2082">
            <v>2700</v>
          </cell>
          <cell r="AV2082">
            <v>50</v>
          </cell>
          <cell r="AW2082" t="str">
            <v>Ingen kjent effekt</v>
          </cell>
          <cell r="AX2082" t="str">
            <v>Ingen kjent effekt</v>
          </cell>
          <cell r="BC2082" t="str">
            <v>Ingen kjent effekt</v>
          </cell>
          <cell r="BD2082" t="str">
            <v>Ingen kjent effekt</v>
          </cell>
          <cell r="BE2082" t="str">
            <v>no</v>
          </cell>
          <cell r="BF2082" t="str">
            <v>no</v>
          </cell>
          <cell r="BK2082" t="str">
            <v>unknown:Europe,Asia</v>
          </cell>
          <cell r="BM2082" t="str">
            <v>temperate_nemoral:Europe</v>
          </cell>
          <cell r="BO2082">
            <v>3</v>
          </cell>
          <cell r="BP2082" t="str">
            <v>X</v>
          </cell>
          <cell r="BR2082" t="str">
            <v>RedListCategoryLevel</v>
          </cell>
          <cell r="BT2082">
            <v>3</v>
          </cell>
          <cell r="BW2082" t="str">
            <v>SpreadYearlyIncreaseObservations</v>
          </cell>
          <cell r="BX2082">
            <v>241</v>
          </cell>
          <cell r="BY2082">
            <v>1</v>
          </cell>
          <cell r="CB2082" t="str">
            <v>T4,T35,T37-C-3,T30,T35,T30,T40</v>
          </cell>
          <cell r="CC2082">
            <v>1</v>
          </cell>
          <cell r="CH2082">
            <v>2</v>
          </cell>
          <cell r="CL2082" t="str">
            <v>T30</v>
          </cell>
          <cell r="CM2082">
            <v>1</v>
          </cell>
          <cell r="CQ2082">
            <v>1</v>
          </cell>
          <cell r="CU2082">
            <v>1</v>
          </cell>
          <cell r="CX2082">
            <v>0</v>
          </cell>
          <cell r="CY2082">
            <v>1</v>
          </cell>
          <cell r="DB2082">
            <v>0</v>
          </cell>
          <cell r="DC2082" t="str">
            <v>&lt;p&gt;Berlinerpoppel &lt;em&gt;Populus &lt;/em&gt;&amp;#215:&lt;em&gt;berolinensis &lt;/em&gt;er en hagehybrid mellom sibirsk laurbærpoppel&lt;em&gt; Populus laurifolia &lt;/em&gt;og kultivaren søylepoppel (cv. &amp;#39:Italica&amp;#39:) av europeisk-vestsibirsk svartpoppel &lt;em&gt;P. nigra&lt;/em&gt;. Arten ble frambragt i den botaniske hagen i Berlin-Dahlem i 1865 med laurbærpoppel som mor (Karhu 2000). Den er et relativt langlevd tre. Den er frøsteril, men har effektiv klonal vekst med rotskudd. Den har i seinere år vært sterkt angrepet og svekket av en sykdom, trolig "bakterievisning" forårsaket av &lt;i&gt;Xanthomonas populi &lt;/i&gt;(Talgø et al. 2009), noe som har ført til omfattende greindød og fjerning av trær.&lt;/p&gt;&lt;p&gt;Berlinerpoppel har arvet noe av søyleformen fra svartpoppel cv, &amp;#39:Italica&amp;#39:, med oftest smal krone, men kan også bli et bredt, stort tre, f.eks. i flommarkskog ved Hamar.&lt;/p&gt;</v>
          </cell>
          <cell r="DD2082" t="str">
            <v>&lt;p&gt;Berlinerpoppel ble først dokumentert i samlingene fra Øf Sarpsborg: Øienkilen i 1959. Omtrent ti år senere (i 1970-1971) ble den dokumentert fra to steder i Oslo, i Ak Asker og Bu Hole og Ringerike, noe som tyder på at den var blitt så stor i hager at folk begynte å kaste den ut med hageavfall (eller kanskje også at botanikere ble oppmerksomme på den.). Arten er nå godt etablert noen steder i Akershus (spesielt Skedsmo), Mjøsstranda ved Hamar og Åkersvika og andre steder øst ved Mjøsa (He Stange, Hamar og Ringsaker) og i søndre Buskerud (Lier, Drammen), trolig også i Vf Tjøme. Den er også kjent fra andre fylker. Den forventes å ekspandere ytterligere.&lt;/p&gt;</v>
          </cell>
          <cell r="DE2082" t="str">
            <v>Berlinerpoppel er innført som prydtre. Den formerer seg trolig bare med rotskudd i landet, kanskje også ved at avbrukne kvister og greiner rotslår. Spredningen skjer ved oppgraving av rotskudd fra hager og parker med påfølgende dumping i naturen. Den spres også ved forflytning av jordmasser. Dette er nok til at arten øker i antall forekomster, til dels raskt. &lt;br/&gt;</v>
          </cell>
          <cell r="DF2082" t="str">
            <v>Arten har et moderat invasjonspotensial, med usikkerhet til stort, som en kombinasjon av moderat (til lang) median levetid og moderat ekspansjonshastighet.</v>
          </cell>
          <cell r="DG2082" t="str">
            <v>Arten vurderes til å ha en liten økologisk effekt. Arten er - til tross for manglende egenspredning - etablert mange steder, særlig i flommarkskog der den svært lokalt kan ta over dominansen i tresjiktet og etablere nytt og fremmed tresjikt i typer som ikke har det naturlig. Trærne blir meget store og overtopper den hjemlige vegetasjonen. Den fortrenger altså stedegne arter, men vi kjenner ikke til noen sårbare eller truete arter som er direkte rammet (foreløpig).</v>
          </cell>
          <cell r="DH2082" t="str">
            <v>&lt;p&gt;Berlinerpoppel vurderes til låg økologisk risiko, med usikkerhet til høg risiko, på grunn av invasjonspotensialet og en liten økologisk effekt. Ved forrige vurderingsrunde ble den kategorisert som svært høy økologisk risiko: den gangen ble både påvirkning på hjemlige arter og naturtyper vektet til nivå 3 på økologisk effekt, noe som det ikke er grunnlag for i de opplysningene vi har tilgjengelig.&lt;/p&gt;</v>
          </cell>
          <cell r="DI2082">
            <v>2</v>
          </cell>
        </row>
        <row r="2083">
          <cell r="B2083" t="str">
            <v>Larix decidua</v>
          </cell>
          <cell r="C2083" t="str">
            <v>Mill.</v>
          </cell>
          <cell r="D2083" t="str">
            <v>europalerk</v>
          </cell>
          <cell r="E2083">
            <v>134042</v>
          </cell>
          <cell r="F2083">
            <v>103802</v>
          </cell>
          <cell r="G2083" t="str">
            <v>ExpertGroups/Karplanter/N</v>
          </cell>
          <cell r="H2083" t="str">
            <v>Karplanter</v>
          </cell>
          <cell r="I2083" t="str">
            <v>Karplanter</v>
          </cell>
          <cell r="J2083" t="str">
            <v>NotApplicable</v>
          </cell>
          <cell r="M2083" t="str">
            <v>establishedBefore1800</v>
          </cell>
          <cell r="X2083">
            <v>5</v>
          </cell>
          <cell r="Y2083">
            <v>4</v>
          </cell>
          <cell r="Z2083">
            <v>3</v>
          </cell>
          <cell r="AA2083">
            <v>1740</v>
          </cell>
          <cell r="AB2083" t="str">
            <v>terrestrial</v>
          </cell>
          <cell r="AD2083" t="str">
            <v>other,origin</v>
          </cell>
          <cell r="AE2083" t="str">
            <v>yes</v>
          </cell>
          <cell r="AF2083" t="str">
            <v>unknown</v>
          </cell>
          <cell r="AG2083">
            <v>1785</v>
          </cell>
          <cell r="AH2083" t="str">
            <v>Bu Kongsberg: Meheia</v>
          </cell>
          <cell r="AI2083">
            <v>40</v>
          </cell>
          <cell r="AJ2083" t="str">
            <v>V</v>
          </cell>
          <cell r="AL2083">
            <v>3</v>
          </cell>
          <cell r="AM2083" t="str">
            <v>importDirect</v>
          </cell>
          <cell r="AN2083">
            <v>3</v>
          </cell>
          <cell r="AO2083" t="str">
            <v>introductionEscaped,spreadNaturalDispersal</v>
          </cell>
          <cell r="AP2083" t="str">
            <v>Øs,OsA,He,Op,Bu,Ve,Te,Aa,Va,Ro,Ho,Sf,Mr,St,Nt,No,Tr,Fi</v>
          </cell>
          <cell r="AQ2083">
            <v>2144</v>
          </cell>
          <cell r="AR2083">
            <v>10</v>
          </cell>
          <cell r="AS2083">
            <v>21440</v>
          </cell>
          <cell r="AT2083">
            <v>305000</v>
          </cell>
          <cell r="AU2083">
            <v>60000</v>
          </cell>
          <cell r="AV2083">
            <v>20</v>
          </cell>
          <cell r="AW2083" t="str">
            <v>Ingen kjent effekt</v>
          </cell>
          <cell r="AX2083" t="str">
            <v>Ingen kjent effekt</v>
          </cell>
          <cell r="BC2083" t="str">
            <v>Ingen kjent effekt</v>
          </cell>
          <cell r="BD2083" t="str">
            <v>Ingen kjent effekt</v>
          </cell>
          <cell r="BK2083" t="str">
            <v>temperate_nemoral:Europe</v>
          </cell>
          <cell r="BM2083" t="str">
            <v>temperate_boreal:Europe|temperate_nemoral:Europe,Oceania,NorthAndCentralAmerica</v>
          </cell>
          <cell r="DI2083">
            <v>12</v>
          </cell>
        </row>
        <row r="2084">
          <cell r="B2084" t="str">
            <v>Abies lasiocarpa</v>
          </cell>
          <cell r="C2084" t="str">
            <v>(Hook.) Nutt.</v>
          </cell>
          <cell r="D2084" t="str">
            <v>fjelledelgran</v>
          </cell>
          <cell r="E2084">
            <v>129968</v>
          </cell>
          <cell r="F2084">
            <v>103797</v>
          </cell>
          <cell r="G2084" t="str">
            <v>ExpertGroups/Karplanter/N</v>
          </cell>
          <cell r="H2084" t="str">
            <v>Karplanter</v>
          </cell>
          <cell r="I2084" t="str">
            <v>Karplanter</v>
          </cell>
          <cell r="J2084" t="str">
            <v>AlienSpecie</v>
          </cell>
          <cell r="N2084">
            <v>3</v>
          </cell>
          <cell r="Q2084">
            <v>2</v>
          </cell>
          <cell r="T2084" t="str">
            <v>LO</v>
          </cell>
          <cell r="U2084">
            <v>2</v>
          </cell>
          <cell r="V2084" t="str">
            <v>3AB,2E</v>
          </cell>
          <cell r="X2084">
            <v>2</v>
          </cell>
          <cell r="Y2084">
            <v>3</v>
          </cell>
          <cell r="Z2084">
            <v>1</v>
          </cell>
          <cell r="AA2084">
            <v>1890</v>
          </cell>
          <cell r="AB2084" t="str">
            <v>terrestrial</v>
          </cell>
          <cell r="AD2084" t="str">
            <v>origin,unknown</v>
          </cell>
          <cell r="AE2084" t="str">
            <v>yes</v>
          </cell>
          <cell r="AF2084" t="str">
            <v>unknown</v>
          </cell>
          <cell r="AG2084">
            <v>1999</v>
          </cell>
          <cell r="AH2084" t="str">
            <v>Op Ringebu: Hirkjølen forsøksområde</v>
          </cell>
          <cell r="AI2084">
            <v>50</v>
          </cell>
          <cell r="AJ2084" t="str">
            <v>V</v>
          </cell>
          <cell r="AK2084" t="str">
            <v>V</v>
          </cell>
          <cell r="AL2084">
            <v>4</v>
          </cell>
          <cell r="AM2084" t="str">
            <v>importDirect</v>
          </cell>
          <cell r="AN2084">
            <v>3</v>
          </cell>
          <cell r="AO2084" t="str">
            <v>spreadNaturalDispersal,introductionEscaped</v>
          </cell>
          <cell r="AP2084" t="str">
            <v>Øs,OsA,He,Op,Bu,Ve,Va,Ro,Mr,St,No</v>
          </cell>
          <cell r="AQ2084">
            <v>152</v>
          </cell>
          <cell r="AR2084">
            <v>8</v>
          </cell>
          <cell r="AS2084">
            <v>1216</v>
          </cell>
          <cell r="AT2084">
            <v>187000</v>
          </cell>
          <cell r="AU2084">
            <v>1800</v>
          </cell>
          <cell r="AV2084">
            <v>10</v>
          </cell>
          <cell r="AW2084" t="str">
            <v>Ingen kjent effekt</v>
          </cell>
          <cell r="AX2084" t="str">
            <v>Arten er brukt i juletre- og pyntegrøntplantasjer.</v>
          </cell>
          <cell r="BC2084" t="str">
            <v>Ingen kjent effekt</v>
          </cell>
          <cell r="BD2084" t="str">
            <v>Ingen kjent effekt</v>
          </cell>
          <cell r="BE2084" t="str">
            <v>no</v>
          </cell>
          <cell r="BF2084" t="str">
            <v>no</v>
          </cell>
          <cell r="BG2084" t="str">
            <v>V</v>
          </cell>
          <cell r="BH2084" t="str">
            <v>V</v>
          </cell>
          <cell r="BK2084" t="str">
            <v>temperate_boreal:NorthAndCentralAmerica|temperate_nemoral:NorthAndCentralAmerica</v>
          </cell>
          <cell r="BM2084" t="str">
            <v>temperate_boreal:Europe,NorthAndCentralAmerica|temperate_nemoral:Europe,NorthAndCentralAmerica</v>
          </cell>
          <cell r="BO2084">
            <v>3</v>
          </cell>
          <cell r="BR2084" t="str">
            <v>RedListCategoryLevel</v>
          </cell>
          <cell r="BT2084">
            <v>3</v>
          </cell>
          <cell r="BW2084" t="str">
            <v>SpreadYearlyIncreaseCalculatedExpansionSpeed</v>
          </cell>
          <cell r="BX2084">
            <v>260.51</v>
          </cell>
          <cell r="BY2084">
            <v>1</v>
          </cell>
          <cell r="CB2084" t="str">
            <v>T4</v>
          </cell>
          <cell r="CC2084">
            <v>1</v>
          </cell>
          <cell r="CH2084">
            <v>2</v>
          </cell>
          <cell r="CL2084" t="str">
            <v>T4</v>
          </cell>
          <cell r="CM2084">
            <v>1</v>
          </cell>
          <cell r="CQ2084">
            <v>1</v>
          </cell>
          <cell r="CT2084" t="str">
            <v>T4</v>
          </cell>
          <cell r="CU2084">
            <v>1</v>
          </cell>
          <cell r="CX2084">
            <v>0</v>
          </cell>
          <cell r="CY2084">
            <v>1</v>
          </cell>
          <cell r="DB2084">
            <v>0</v>
          </cell>
          <cell r="DC2084" t="str">
            <v>Fjelledelgran &lt;em&gt;Abies lasiocarpa &lt;/em&gt;er et vestamerikansk fjelltre med utbredelse fra New-Mexico i sør til Alaska i nord og hovedutbredelse i Rocky Mountain. Fjelledelgran setter frø fra 20-årsalderen og forynger seg villig: frøene er tilpasset vindspredning, men spres også med fugl.</v>
          </cell>
          <cell r="DD2084" t="str">
            <v>&lt;p&gt;Fjelledelgran kom til Norge rundt 1900 og er brukt i ca. 10 forstlige proveniensforsøk samt en lang rekke juletreforsøk. Fjelledelgran er plantet i alle fylker med unntak av Finnmark. Begrensning for spredning er viltskader på foryngelse og vårfrostskader i lavlandet. På arealer rundt skoggrensa forynger fjelledelgran seg villig. Oppfølging av tidligere spredning på Hirkjølen registrert av Østraat (1999), viser stor økning i løpet av de siste 15 årene, se bildedokumentasjon (Nygaard, P.H. 2015). Slik foryngelse er også dokumentert fra Prestestølen i Ho Voss (Nedkvitne 1960).&lt;/p&gt;&lt;p&gt;Samlings- og artsbankdata har dokumentasjon fra 21 forekomster i 11 fylker i alle landsdeler: Østlandet (Øf Ak He nord til Os, Op, Bu Vf), Sørlandet (VA), Vestlandet (To, MR), Trøndelag (ST) og Nord-Norge (No Bodø). Noen få av registreringene er gjort i fjellskogen. Det tidligste dokumenterte funnet er gjort i 1964 (VA Vennesla), den neste i He Ringsaker og Åmot i 1997, mens resten av funnene er gjort etter 2000. Det kan være funn fra på eller nær produksjonsarealer i dette materialet, men alle funn der det er sannsynlighetsovervekt for eller opplysninger om dyrking, er utelatt.&lt;/p&gt;</v>
          </cell>
          <cell r="DE2084" t="str">
            <v>Arten er innført som skogstre, til juletreproduksjon og som prydtre. Spredning skjer fra parktrær, arboreter, hager og forstlige plantinger.</v>
          </cell>
          <cell r="DF2084" t="str">
            <v>Invasjonspotensialet er moderat, som en kombinasjon av moderat median levetid og moderat ekspansjonshastighet. Ekspansjonshastigheten er beregnet på to vis, ved R-skript basert på funndata i samlinger og Artsdatabanken (gir moderat hastighet, med usikkerhet til høg) og ved mer subjektivt anslag over antall årlige foryngelser fra forstlige plantinger (gir moderat hastighet). Data fra den siste beregningsmåten er brukt.</v>
          </cell>
          <cell r="DG2084" t="str">
            <v>Arten vurderes til en liten økologisk effekt, men denne er framtidig. Den forekommer foreløpig i så små mengder at den neppe har noen effekt over kriterienes terskelverdier. Vi skal imidlertid se på mulige effekter 250 år framover (5 ganger generasjonstid på 50 år), og dette er en art som er best tilpasset fjellskogen og skogen nordpå, hvor den kan introdusere et bartre-element i lauvskoger (bjørk, rogn, selje, osp). Et slikt element vil være en strukturendring etter kriterienes retningslinjer dersom det har noe omfang, men det vil trolig først slå ut ved fortrengning av lokale bestander av andre planter. Ekspansjonshastigheten er i en størrelsesorden som må forventes å gi slike effekter i framtida. Arten har potensial for spredning fra mange kilder, også i fjellskogen.</v>
          </cell>
          <cell r="DH2084" t="str">
            <v>&lt;p&gt;Fjelledelgran vurderes til låg økologisk risiko som en kombinasjon av et moderat invasjonspotensial og en liten økologisk effekt. Denne artens posisjon i risikomatrisen gjør at kan nå opp i høg økologisk risiko ved små endringer i både økologisk effekt og i invasjonspotensial. Den bør følges med, noe som overhode ikke har skjedd inntil nå.&lt;/p&gt;</v>
          </cell>
          <cell r="DI2084">
            <v>5</v>
          </cell>
        </row>
        <row r="2085">
          <cell r="B2085" t="str">
            <v>Abies sibirica</v>
          </cell>
          <cell r="C2085" t="str">
            <v>Ledeb.</v>
          </cell>
          <cell r="D2085" t="str">
            <v>sibiredelgran</v>
          </cell>
          <cell r="E2085">
            <v>63760</v>
          </cell>
          <cell r="F2085">
            <v>103800</v>
          </cell>
          <cell r="G2085" t="str">
            <v>ExpertGroups/Karplanter/N</v>
          </cell>
          <cell r="H2085" t="str">
            <v>Karplanter</v>
          </cell>
          <cell r="I2085" t="str">
            <v>Karplanter</v>
          </cell>
          <cell r="J2085" t="str">
            <v>AlienSpecie</v>
          </cell>
          <cell r="N2085">
            <v>3</v>
          </cell>
          <cell r="Q2085">
            <v>2</v>
          </cell>
          <cell r="T2085" t="str">
            <v>LO</v>
          </cell>
          <cell r="U2085">
            <v>2</v>
          </cell>
          <cell r="V2085" t="str">
            <v>3AB,2E</v>
          </cell>
          <cell r="X2085">
            <v>3</v>
          </cell>
          <cell r="Y2085">
            <v>4</v>
          </cell>
          <cell r="Z2085">
            <v>1</v>
          </cell>
          <cell r="AA2085">
            <v>1860</v>
          </cell>
          <cell r="AB2085" t="str">
            <v>terrestrial</v>
          </cell>
          <cell r="AD2085" t="str">
            <v>other</v>
          </cell>
          <cell r="AE2085" t="str">
            <v>yes</v>
          </cell>
          <cell r="AF2085" t="str">
            <v>unknown</v>
          </cell>
          <cell r="AG2085">
            <v>1999</v>
          </cell>
          <cell r="AH2085" t="str">
            <v>No Saltdal: Storjord</v>
          </cell>
          <cell r="AI2085">
            <v>50</v>
          </cell>
          <cell r="AJ2085" t="str">
            <v>V</v>
          </cell>
          <cell r="AK2085" t="str">
            <v>V</v>
          </cell>
          <cell r="AL2085">
            <v>3</v>
          </cell>
          <cell r="AM2085" t="str">
            <v>importDirect</v>
          </cell>
          <cell r="AN2085">
            <v>4</v>
          </cell>
          <cell r="AO2085" t="str">
            <v>introductionEscaped,spreadNaturalDispersal</v>
          </cell>
          <cell r="AP2085" t="str">
            <v>Øs,OsA,He,Op,Bu,Ve,Te,Va,Ro,Ho,Mr,St,Nt,No,Tr,Fi</v>
          </cell>
          <cell r="AQ2085">
            <v>100</v>
          </cell>
          <cell r="AR2085">
            <v>8</v>
          </cell>
          <cell r="AS2085">
            <v>800</v>
          </cell>
          <cell r="AT2085">
            <v>160000</v>
          </cell>
          <cell r="AU2085">
            <v>1200</v>
          </cell>
          <cell r="AV2085">
            <v>10</v>
          </cell>
          <cell r="AW2085" t="str">
            <v>Ingen kjent effekt</v>
          </cell>
          <cell r="AX2085" t="str">
            <v>Arten er brukt i juletre- og pyntegrøntplantasjer.</v>
          </cell>
          <cell r="BC2085" t="str">
            <v>Ingen kjent effekt</v>
          </cell>
          <cell r="BD2085" t="str">
            <v>Ingen kjent effekt</v>
          </cell>
          <cell r="BE2085" t="str">
            <v>no</v>
          </cell>
          <cell r="BF2085" t="str">
            <v>no</v>
          </cell>
          <cell r="BG2085" t="str">
            <v>V</v>
          </cell>
          <cell r="BH2085" t="str">
            <v>V</v>
          </cell>
          <cell r="BK2085" t="str">
            <v>temperate_boreal:Europe,Asia|temperate_nemoral:Europe,Asia</v>
          </cell>
          <cell r="BM2085" t="str">
            <v>temperate_boreal:Europe,Asia|temperate_nemoral:Europe,Asia</v>
          </cell>
          <cell r="BO2085">
            <v>3</v>
          </cell>
          <cell r="BR2085" t="str">
            <v>RedListCategoryLevel</v>
          </cell>
          <cell r="BT2085">
            <v>3</v>
          </cell>
          <cell r="BV2085" t="str">
            <v>X</v>
          </cell>
          <cell r="BW2085" t="str">
            <v>SpreadYearlyIncreaseCalculatedExpansionSpeed</v>
          </cell>
          <cell r="BX2085">
            <v>160.33000000000001</v>
          </cell>
          <cell r="BY2085">
            <v>1</v>
          </cell>
          <cell r="CB2085" t="str">
            <v>T4,T40,T4-C-16</v>
          </cell>
          <cell r="CC2085">
            <v>1</v>
          </cell>
          <cell r="CH2085">
            <v>2</v>
          </cell>
          <cell r="CL2085" t="str">
            <v>T4-C-16,T4</v>
          </cell>
          <cell r="CM2085">
            <v>1</v>
          </cell>
          <cell r="CQ2085">
            <v>1</v>
          </cell>
          <cell r="CU2085">
            <v>1</v>
          </cell>
          <cell r="CX2085">
            <v>0</v>
          </cell>
          <cell r="CY2085">
            <v>1</v>
          </cell>
          <cell r="DB2085">
            <v>0</v>
          </cell>
          <cell r="DC2085" t="str">
            <v>Sibiredelgran &lt;em&gt;Abies sibirica &lt;/em&gt;er et stort tre med kjegleformet krone som har sitt naturlige utbredelsesområde i Russland (europeisk og asiatisk del). Det ble innført som prydtre i Norge ca. 1850. Det formerer seg hovedsakelig med frø hvor vindspredning og spredning med fugl er viktigste spredningsmåter. Treslaget har også evne til vegetativ formering ved dannelse av senkere.</v>
          </cell>
          <cell r="DD2085" t="str">
            <v>&lt;p&gt;Sibiredelgran ble innført som prydtre i Norge ca. 1850, men er senere brukt i forstlige forsøk i høyereliggende strøk og nordover til Finnmark. Treslaget er litt brukt i juletreproduksjon. Samlet produksjonsareal er neppe større enn 0,3 km&lt;sup&gt;2.&lt;/sup&gt; Det er en hardfør og kontinental art som er best tilpasset klimaet nordpå og i fjellskogbeltet (Børset 1985). Den kan produsere mye frø, og spredningsevnen kan på enkelte lokaliteter være meget god (Nygaard et al. 1999), men som for de andre &lt;em&gt;Abies&lt;/em&gt;-artene er rekrutteringen av nye frøbærende trær sterkt begrenset av hjorteviltskader, og edelgranlus har i enkelte tilfeller totalt ødelagt bestand av sibiredelgran (Børset 1985). Fra skogbruksområder antas det et forekomstareal for forvillete planter på 80 km2.&lt;/p&gt;&lt;p&gt;Det er lite informasjon å hente fra samlingsdata og Artsdatabanken. Arten er noenlunde pålitelig dokumentert med forekomstareal på 32 km2 i fem fylker (Østfold, Vest-Agder, Hordaland, Møre og Romsdal og Sør-Trøndelag), dvs. knapt fra de kjerneområdene der den er best tilpasset i østlige og nordlige deler. I Finland er dette den &lt;i&gt;Abies&lt;/i&gt;-arten som har videst utbredelse og er mest hardfør som dyrket, nord til grenseprovinsene mot Finnmark (H&amp;#228:met-Ahti et al. 1992).&lt;/p&gt;</v>
          </cell>
          <cell r="DE2085" t="str">
            <v>Arten er blitt innført som skogstre, for juletreproduksjon og som prydtre. Den har frøspredning med vind og fugl, men har også evne til vegetativ spredning ved dannelse av senkere. Slik vegetativ spredning er kjent fra blant annet Ho Os og Voss og Ak Nannestad: Tømte.</v>
          </cell>
          <cell r="DF2085" t="str">
            <v>Invasjonspotensialet er moderat, som følge av moderat median levetid og moderat (til begrenset) ekspansjonshastighet. Arten viser lokalt stor spredning av både vegetativ og generativ karakter.</v>
          </cell>
          <cell r="DG2085" t="str">
            <v>Arten vurderes å ha liten økologisk effekt, knyttet til mulig fortrengning av stedegne arter i skog. Den har bl.a. forekomster i verneområder, som i Skeilia i No Alstadhaug og trolig i Junkerdalsura i No Saltdal, begge stedene i kalk-lågurtskog. Dette er en av de innførte bartrærne som er tilpasset er kaldt borealt klima, og det har dermed mulighet for spredning i bjørkeskogsområder i fjellet og nordpå. Dersom arten etablerer seg i større omfang i slike områder, må større effekter forventes i framtida.</v>
          </cell>
          <cell r="DH2085" t="str">
            <v>&lt;p&gt;Sibiredelgran vurderes foreløpig til låg økologisk risiko, ut fra et moderat invasjonspotensial og en liten økologisk effekt. Vi anser den ikke foreløpig som noen stor risiko for norsk biologisk mangfold, men dette kan endre seg. Tallgrunnlaget for beregning av invasjonspotensial er begrenset, og potensialet kan være sterkt undervurdert, noe som i tilfelle kan flytte arten over i høg risiko. De økologiske effektene kan også bli større i kommende tidsrom (og vurderingsperioden er 5 generasjoner, dvs. 250 år fram i tid). Dette er en art som bør følges med.&lt;br/&gt;&lt;/p&gt;</v>
          </cell>
          <cell r="DI2085">
            <v>3</v>
          </cell>
        </row>
        <row r="2086">
          <cell r="B2086" t="str">
            <v>Abies procera</v>
          </cell>
          <cell r="C2086" t="str">
            <v>Rehder</v>
          </cell>
          <cell r="D2086" t="str">
            <v>nobelgran</v>
          </cell>
          <cell r="E2086">
            <v>129969</v>
          </cell>
          <cell r="F2086">
            <v>103799</v>
          </cell>
          <cell r="G2086" t="str">
            <v>ExpertGroups/Karplanter/N</v>
          </cell>
          <cell r="H2086" t="str">
            <v>Karplanter</v>
          </cell>
          <cell r="I2086" t="str">
            <v>Karplanter</v>
          </cell>
          <cell r="J2086" t="str">
            <v>AlienSpecie</v>
          </cell>
          <cell r="N2086">
            <v>3</v>
          </cell>
          <cell r="Q2086">
            <v>2</v>
          </cell>
          <cell r="T2086" t="str">
            <v>LO</v>
          </cell>
          <cell r="U2086">
            <v>2</v>
          </cell>
          <cell r="V2086" t="str">
            <v>3AB,2E</v>
          </cell>
          <cell r="X2086">
            <v>2</v>
          </cell>
          <cell r="Y2086">
            <v>3</v>
          </cell>
          <cell r="Z2086">
            <v>1</v>
          </cell>
          <cell r="AA2086">
            <v>1900</v>
          </cell>
          <cell r="AB2086" t="str">
            <v>terrestrial</v>
          </cell>
          <cell r="AD2086" t="str">
            <v>origin</v>
          </cell>
          <cell r="AE2086" t="str">
            <v>yes</v>
          </cell>
          <cell r="AF2086" t="str">
            <v>unknown</v>
          </cell>
          <cell r="AG2086">
            <v>1960</v>
          </cell>
          <cell r="AH2086" t="str">
            <v>Ho Voss: Preststølen</v>
          </cell>
          <cell r="AI2086">
            <v>50</v>
          </cell>
          <cell r="AJ2086" t="str">
            <v>V</v>
          </cell>
          <cell r="AL2086">
            <v>2</v>
          </cell>
          <cell r="AM2086" t="str">
            <v>importDirect</v>
          </cell>
          <cell r="AN2086">
            <v>4</v>
          </cell>
          <cell r="AO2086" t="str">
            <v>introductionEscaped,spreadNaturalDispersal</v>
          </cell>
          <cell r="AP2086" t="str">
            <v>Øs,OsA,Op,Aa,Va,Ro,Ho,Mr,St</v>
          </cell>
          <cell r="AQ2086">
            <v>96</v>
          </cell>
          <cell r="AR2086">
            <v>8</v>
          </cell>
          <cell r="AS2086">
            <v>768</v>
          </cell>
          <cell r="AT2086">
            <v>140000</v>
          </cell>
          <cell r="AU2086">
            <v>1200</v>
          </cell>
          <cell r="AV2086">
            <v>10</v>
          </cell>
          <cell r="AW2086" t="str">
            <v>Ingen kjent effekt</v>
          </cell>
          <cell r="AX2086" t="str">
            <v>Arten er brukt i juletre- og pyntegrøntplantasjer.</v>
          </cell>
          <cell r="BC2086" t="str">
            <v>Arten er brukt i juletre- og pyntegrøntplantasjer.</v>
          </cell>
          <cell r="BD2086" t="str">
            <v>Ingen kjent effekt</v>
          </cell>
          <cell r="BE2086" t="str">
            <v>no</v>
          </cell>
          <cell r="BF2086" t="str">
            <v>no</v>
          </cell>
          <cell r="BG2086" t="str">
            <v>V</v>
          </cell>
          <cell r="BH2086" t="str">
            <v>V</v>
          </cell>
          <cell r="BK2086" t="str">
            <v>temperate_nemoral:NorthAndCentralAmerica|temperate_dry:NorthAndCentralAmerica</v>
          </cell>
          <cell r="BM2086" t="str">
            <v>temperate_boreal:Europe|temperate_nemoral:Europe,Oceania,NorthAndCentralAmerica|temperate_dry:NorthAndCentralAmerica</v>
          </cell>
          <cell r="BO2086">
            <v>3</v>
          </cell>
          <cell r="BR2086" t="str">
            <v>RedListCategoryLevel</v>
          </cell>
          <cell r="BT2086">
            <v>3</v>
          </cell>
          <cell r="BW2086" t="str">
            <v>SpreadYearlyIncreaseCalculatedExpansionSpeed</v>
          </cell>
          <cell r="BX2086">
            <v>391.59</v>
          </cell>
          <cell r="BY2086">
            <v>1</v>
          </cell>
          <cell r="CB2086" t="str">
            <v>T4,T40,T32</v>
          </cell>
          <cell r="CC2086">
            <v>1</v>
          </cell>
          <cell r="CH2086">
            <v>2</v>
          </cell>
          <cell r="CL2086" t="str">
            <v>T4,T32</v>
          </cell>
          <cell r="CM2086">
            <v>1</v>
          </cell>
          <cell r="CQ2086">
            <v>1</v>
          </cell>
          <cell r="CU2086">
            <v>1</v>
          </cell>
          <cell r="CX2086">
            <v>0</v>
          </cell>
          <cell r="CY2086">
            <v>1</v>
          </cell>
          <cell r="DB2086">
            <v>0</v>
          </cell>
          <cell r="DC2086" t="str">
            <v>Nobelgran &lt;em&gt;Abies procera &lt;/em&gt;er et stort tre med kjegleformet krone som har hovedutbredelsen i vestlige Nord-Amerika fra grensen mellom British Columbia og Washington og sørover til nordlige California (Nedkvitne &amp; Wendelbo 1964). Den trives på dyp frisk jord og i kystklima. Treslaget er tilpasset vindspredning, men frøene er relativt tunge og spres trolig også med andre vektorer, eksempelvis fugl: grønnfink er observert å spise nobelgran-frø i Irland (Walsh et al. 1999). Det ble innført til Europa ca. 1830 (Nedkvitne &amp; Wendelbo 1964).</v>
          </cell>
          <cell r="DD2086" t="str">
            <v>&lt;p&gt;Nobelgran har vært dyrket langs kysten fra Vest-Agder og nordover til Vesterålen med hovedtyngde i Rogaland og Hordaland. Gamle forekomster er kjent fra Ho Kvam, Kvinnherad: Rosendal, Voss, og Ak Ås og Nannestad:Tømte. Forekomster dokumentert i samlinger og Artsdatabanken begrenser seg til perioden fra 2002 og omfatter 19 forekomster i 8 fylker til og med Sør-Trøndelag.&lt;/p&gt;</v>
          </cell>
          <cell r="DE2086" t="str">
            <v>Arten er innført som prydtre og til forstlig bruk og med påfølgende spredning fra planteskoler, arboreter og skogplantefelt.</v>
          </cell>
          <cell r="DF2086" t="str">
            <v>Nobeledelgran har et moderat invasjonspotensial, som en kombinasjon mellom moderat median levetid og moderat ekspansjonshastighet. Begge elementene kan være underestimert, noe som raskt ville føre arten over i en annen risikokategori. Ekspansjonshastigheten er beregnet både med R-skript og som årlig økning. Analyse med R-skript gir høg (til moderat) hastighet, årlig økning gir moderat hastighet: vi har valgt det siste.</v>
          </cell>
          <cell r="DG2086" t="str">
            <v xml:space="preserve">Arten vurderes å kunne ha en liten effekt i framtid, knyttet til fortrengning av andre arter. Dag Holtan har følgende innsynskommentar fra Sunnmøre: _x001C_ Jeg vil tro dette er en høyrisikoart, som iflg. min erfaring viser stor evne til spredning og kolonisering av både kulturlandskap og kystfuruskog, jf. mine egne funn bl.a. i Norddal (kalkfuruskog), Ørskog (kystfuruskog/kulturlandskkap) og Ålesund (kulturlandskap/skog) kommuner. Se Artskart. Flere generasjoner frøtrær er registrert bl.a. i Ørskog kommune, med samlet i alt flere hundre individer. Arten er på full fart inn, og vil slik jeg ser det overta hele landskapet der den spres, akkurat slik man ser for edelgran._x001D_ </v>
          </cell>
          <cell r="DH2086" t="str">
            <v>&lt;p&gt;Nobelgran vurderes foreløpig til låg økologisk risiko. Det skal bare mindre endringer til i invasjonspotensial og i økologisk effekt før denne arten blir å vurdere til høg risiko. Datagrunnlaget for beregningene av invasjonspotensialet er tynt, og mengde og hastighet kan være en god del undervurdert. I tillegg sprer arten seg allerede i naturtyper hvor den kan få økologiske effekter. Denne arten bør følges med.&lt;/p&gt;</v>
          </cell>
          <cell r="DI2086">
            <v>3</v>
          </cell>
        </row>
        <row r="2087">
          <cell r="B2087" t="str">
            <v>Picea engelmannii</v>
          </cell>
          <cell r="C2087" t="str">
            <v>Parry ex Engelm.</v>
          </cell>
          <cell r="D2087" t="str">
            <v>engelmannsgran</v>
          </cell>
          <cell r="E2087">
            <v>63770</v>
          </cell>
          <cell r="F2087">
            <v>103810</v>
          </cell>
          <cell r="G2087" t="str">
            <v>ExpertGroups/Karplanter/N</v>
          </cell>
          <cell r="H2087" t="str">
            <v>Karplanter</v>
          </cell>
          <cell r="I2087" t="str">
            <v>Karplanter</v>
          </cell>
          <cell r="J2087" t="str">
            <v>AlienSpecie</v>
          </cell>
          <cell r="N2087">
            <v>3</v>
          </cell>
          <cell r="Q2087">
            <v>2</v>
          </cell>
          <cell r="T2087" t="str">
            <v>LO</v>
          </cell>
          <cell r="U2087">
            <v>2</v>
          </cell>
          <cell r="V2087" t="str">
            <v>3AB,2E</v>
          </cell>
          <cell r="X2087">
            <v>2</v>
          </cell>
          <cell r="Y2087">
            <v>3</v>
          </cell>
          <cell r="Z2087">
            <v>2</v>
          </cell>
          <cell r="AA2087">
            <v>1880</v>
          </cell>
          <cell r="AB2087" t="str">
            <v>terrestrial</v>
          </cell>
          <cell r="AD2087" t="str">
            <v>origin,unknown</v>
          </cell>
          <cell r="AE2087" t="str">
            <v>yes</v>
          </cell>
          <cell r="AF2087" t="str">
            <v>unknown</v>
          </cell>
          <cell r="AG2087">
            <v>1960</v>
          </cell>
          <cell r="AH2087" t="str">
            <v>Ho Voss: Preststølen</v>
          </cell>
          <cell r="AI2087">
            <v>50</v>
          </cell>
          <cell r="AJ2087" t="str">
            <v>V</v>
          </cell>
          <cell r="AL2087">
            <v>2</v>
          </cell>
          <cell r="AM2087" t="str">
            <v>importDirect</v>
          </cell>
          <cell r="AN2087">
            <v>3</v>
          </cell>
          <cell r="AO2087" t="str">
            <v>spreadNaturalDispersal,introductionEscaped</v>
          </cell>
          <cell r="AP2087" t="str">
            <v>He,Op,Va,No</v>
          </cell>
          <cell r="AQ2087">
            <v>56</v>
          </cell>
          <cell r="AR2087">
            <v>10</v>
          </cell>
          <cell r="AS2087">
            <v>560</v>
          </cell>
          <cell r="AT2087">
            <v>200000</v>
          </cell>
          <cell r="AU2087">
            <v>840</v>
          </cell>
          <cell r="AV2087">
            <v>10</v>
          </cell>
          <cell r="AW2087" t="str">
            <v>Ingen kjent effekt</v>
          </cell>
          <cell r="AX2087" t="str">
            <v>Arten er brukt i juletre- og pyntegrøntplantasjer.</v>
          </cell>
          <cell r="BC2087" t="str">
            <v>Ingen kjent effekt</v>
          </cell>
          <cell r="BD2087" t="str">
            <v>Ingen kjent effekt</v>
          </cell>
          <cell r="BE2087" t="str">
            <v>no</v>
          </cell>
          <cell r="BF2087" t="str">
            <v>no</v>
          </cell>
          <cell r="BG2087" t="str">
            <v>V</v>
          </cell>
          <cell r="BK2087" t="str">
            <v>temperate_boreal:NorthAndCentralAmerica|temperate_nemoral:NorthAndCentralAmerica|subtropic_unspecified:NorthAndCentralAmerica</v>
          </cell>
          <cell r="BM2087" t="str">
            <v>temperate_boreal:Europe,NorthAndCentralAmerica|temperate_nemoral:Europe,Oceania,NorthAndCentralAmerica|subtropic_unspecified:NorthAndCentralAmerica</v>
          </cell>
          <cell r="BO2087">
            <v>3</v>
          </cell>
          <cell r="BQ2087" t="str">
            <v>X</v>
          </cell>
          <cell r="BR2087" t="str">
            <v>RedListCategoryLevel</v>
          </cell>
          <cell r="BT2087">
            <v>3</v>
          </cell>
          <cell r="BW2087" t="str">
            <v>SpreadYearlyIncreaseCalculatedExpansionSpeed</v>
          </cell>
          <cell r="BX2087">
            <v>240.5</v>
          </cell>
          <cell r="BY2087">
            <v>1</v>
          </cell>
          <cell r="CB2087" t="str">
            <v>T4,T4,T40,T31</v>
          </cell>
          <cell r="CC2087">
            <v>1</v>
          </cell>
          <cell r="CH2087">
            <v>2</v>
          </cell>
          <cell r="CL2087" t="str">
            <v>T4,T2</v>
          </cell>
          <cell r="CM2087">
            <v>1</v>
          </cell>
          <cell r="CQ2087">
            <v>1</v>
          </cell>
          <cell r="CU2087">
            <v>1</v>
          </cell>
          <cell r="CX2087">
            <v>0</v>
          </cell>
          <cell r="CY2087">
            <v>1</v>
          </cell>
          <cell r="DB2087">
            <v>0</v>
          </cell>
          <cell r="DC2087" t="str">
            <v>Engelmannsgran &lt;em&gt;Picea engelmannii&lt;/em&gt; er et nordamerikansk fjelltre med hovedutbredelse fra British Columbia i nord til Arizona og Mexico i sør. Det er en kontinental og hardfør art, knyttet til fjellskogsbeltet, gjerne på bedre voksesteder. Som andre &lt;i&gt;Picea&lt;/i&gt;-arter er frøene lette og tilpasset vindspredning.</v>
          </cell>
          <cell r="DD2087" t="str">
            <v>&lt;p&gt;Fra skogbruket opplyses det at den er kjent fra SF Luster, Ho Voss, Op Ringebu, Ho Eidfjord, No Leirfjord: Finnkona, og i fjellskogsområder fra Østlandet nord til Troms, men det er ikke klart hvor mye av dette som gjelder forvillinger eller om det også omfatter produksjonsareal. Som forvillet er den bare dokumentert i samlingene fra noen få forekomster fra 2001 og framover i He Ringsaker, VA Flekkefjord og Sirdal, og No Fauske, men Nedkvitne (1960) og Nedkvitne &amp; Wendelbo (1964) rapporterer den med egenspredning i Op Ringebu: Hirkjølen forsøksområde (observasjon), Ho Voss: Prestestølen og i Ho Odda, og Høitomt &amp; Tronrud (2011) med egenspredning i Op Dovre.&lt;/p&gt;</v>
          </cell>
          <cell r="DE2087" t="str">
            <v>Arten er innført som parktre og noe i skogplantefelter. Den spres fra plantninger med vindspredte frø.</v>
          </cell>
          <cell r="DF2087" t="str">
            <v>Engelmannsgran er vurdert til å ha et moderat invasjonspotensial, en kombinasjon av moderat (til begrenset) median levetid og moderat ekspansjonshastighet.</v>
          </cell>
          <cell r="DG2087" t="str">
            <v>Engelmannsgran har så langt ingen dokumentert økologisk effekt, men vi forventer at den i framtida kan få en liten økologisk effekt ved fortrengning dersom den blir mer ekspansiv i fjellskogen. Arten er dessuten kjent fra naturreservater, men hvor disse er opprettet etter introduksjonen slik som i Skarsetra naturreservat, Hirkjølen i Op Ringebu.&lt;br/&gt;</v>
          </cell>
          <cell r="DH2087" t="str">
            <v>&lt;p&gt;Engelmannsgran vurderes til lav økologisk risiko i norsk natur. Dette er et resultat av et moderat invasjonspotensial kombinert med en forventet, liten, økologisk effekt. Dens posisjon i invasjon/effekt-matrisen gjør at det skal nokså små endringer til før den kommer i kategorien høy risiko, enten ved en økning i invasjonspotensialet eller ved en noe større økologisk effekt. Dette er en art som bør følges med.&lt;/p&gt;</v>
          </cell>
          <cell r="DI2087">
            <v>6</v>
          </cell>
        </row>
        <row r="2088">
          <cell r="B2088" t="str">
            <v>Picea pungens</v>
          </cell>
          <cell r="C2088" t="str">
            <v>Engelm.</v>
          </cell>
          <cell r="D2088" t="str">
            <v>blågran</v>
          </cell>
          <cell r="E2088">
            <v>63773</v>
          </cell>
          <cell r="F2088">
            <v>103813</v>
          </cell>
          <cell r="G2088" t="str">
            <v>ExpertGroups/Karplanter/N</v>
          </cell>
          <cell r="H2088" t="str">
            <v>Karplanter</v>
          </cell>
          <cell r="I2088" t="str">
            <v>Karplanter</v>
          </cell>
          <cell r="J2088" t="str">
            <v>AlienSpecie</v>
          </cell>
          <cell r="N2088">
            <v>2</v>
          </cell>
          <cell r="Q2088">
            <v>1</v>
          </cell>
          <cell r="T2088" t="str">
            <v>LO</v>
          </cell>
          <cell r="U2088">
            <v>2</v>
          </cell>
          <cell r="V2088" t="str">
            <v>2AB,1</v>
          </cell>
          <cell r="X2088">
            <v>2</v>
          </cell>
          <cell r="Y2088">
            <v>2</v>
          </cell>
          <cell r="Z2088">
            <v>1</v>
          </cell>
          <cell r="AA2088" t="str">
            <v>Ca. 1890</v>
          </cell>
          <cell r="AB2088" t="str">
            <v>terrestrial</v>
          </cell>
          <cell r="AD2088" t="str">
            <v>unknown</v>
          </cell>
          <cell r="AE2088" t="str">
            <v>yes</v>
          </cell>
          <cell r="AF2088" t="str">
            <v>unknown</v>
          </cell>
          <cell r="AI2088">
            <v>40</v>
          </cell>
          <cell r="AJ2088" t="str">
            <v>V</v>
          </cell>
          <cell r="AL2088">
            <v>1</v>
          </cell>
          <cell r="AM2088" t="str">
            <v>importDirect</v>
          </cell>
          <cell r="AN2088">
            <v>1</v>
          </cell>
          <cell r="AO2088" t="str">
            <v>introductionEscaped</v>
          </cell>
          <cell r="AP2088" t="str">
            <v>OsA,Bu,Ve</v>
          </cell>
          <cell r="AQ2088">
            <v>12</v>
          </cell>
          <cell r="AR2088">
            <v>20</v>
          </cell>
          <cell r="AS2088">
            <v>240</v>
          </cell>
          <cell r="AT2088">
            <v>1160</v>
          </cell>
          <cell r="AU2088">
            <v>480</v>
          </cell>
          <cell r="AV2088">
            <v>30</v>
          </cell>
          <cell r="AW2088" t="str">
            <v>Ingen kjent effekt</v>
          </cell>
          <cell r="AX2088" t="str">
            <v>Arten er brukt i juletre- og pyntegrøntplantasjer.</v>
          </cell>
          <cell r="BC2088" t="str">
            <v>Ingen kjent effekt</v>
          </cell>
          <cell r="BD2088" t="str">
            <v>Ingen kjent effekt</v>
          </cell>
          <cell r="BE2088" t="str">
            <v>no</v>
          </cell>
          <cell r="BF2088" t="str">
            <v>no</v>
          </cell>
          <cell r="BK2088" t="str">
            <v>temperate_nemoral:NorthAndCentralAmerica|temperate_dry:NorthAndCentralAmerica</v>
          </cell>
          <cell r="BM2088" t="str">
            <v>temperate_boreal:Europe|temperate_nemoral:Europe,Oceania,NorthAndCentralAmerica|temperate_dry:NorthAndCentralAmerica|subtropic_mediterranean:Europe,Oceania</v>
          </cell>
          <cell r="BO2088">
            <v>2</v>
          </cell>
          <cell r="BR2088" t="str">
            <v>RedListCategoryLevel</v>
          </cell>
          <cell r="BT2088">
            <v>2</v>
          </cell>
          <cell r="BW2088" t="str">
            <v>SpreadYearlyIncreaseCalculatedExpansionSpeed</v>
          </cell>
          <cell r="BX2088">
            <v>91.49</v>
          </cell>
          <cell r="BY2088">
            <v>1</v>
          </cell>
          <cell r="CB2088" t="str">
            <v>T4,T40</v>
          </cell>
          <cell r="CC2088">
            <v>1</v>
          </cell>
          <cell r="CH2088">
            <v>1</v>
          </cell>
          <cell r="CM2088">
            <v>1</v>
          </cell>
          <cell r="CQ2088">
            <v>1</v>
          </cell>
          <cell r="CU2088">
            <v>1</v>
          </cell>
          <cell r="CX2088">
            <v>0</v>
          </cell>
          <cell r="CY2088">
            <v>1</v>
          </cell>
          <cell r="DB2088">
            <v>0</v>
          </cell>
          <cell r="DC2088" t="str">
            <v>Blågran &lt;em&gt;Picea pungens&lt;/em&gt; er et fjelltre naturlig utbredt i Nord-Amerika (i indre, kontinentale deler av Rocky Mountains). Arten ble innført til Norge ca. 1890 og er stort sett brukt som prydtre i hager og som juletre. Den er relativt lyskrevende, hardfør og klarer seg godt på fattige jordtyper (Børset 1985). Den har vindspredte frø.</v>
          </cell>
          <cell r="DD2088" t="str">
            <v>&lt;p&gt;Forvillete bartrær er sterkt underrepresentert i de botaniske innsamlingene, og funnfrekvensene gir knapt noe realistisk bilde av hvor mye vi har av dem. Vi har belegg i samlingene som antyder frøspredning fra Oslo: Bygdøy fra 2004 og 2006 (fra hage/park), Bu Drammen 2014 og Vf Larvik 2015. I tillegg finnes en del ikke digitalisert funninformasjon, bl.a. fra noen steder til i Drammen og Lier. Dette er et av de vanligste bartrær i hager, parker og anlegg, i en rekke kultivarer (se H&amp;#228:met-Ahti et al. 1992 for Finland) og spesielt på Østlandet, og det er overraskende at arten er funnet så få ganger i naturen. Overlevelsen er kanskje ikke svært effektiv: blant annet viser en hovedoppgave ved UMB (Tonjer 2011) bare ca. 1% gjenfunn i 2010 av et totalt utplantet antall på 1125 individer i 1929.&lt;/p&gt;</v>
          </cell>
          <cell r="DE2088" t="str">
            <v>Arten importeres til pryd og juletre og er kjent frøspredt ved noen få tilfeller.</v>
          </cell>
          <cell r="DF2088" t="str">
            <v>Blågran har et begrenset invasjonspotensial, som en kombinasjon av begrenset median levetid og begrenset ekspansjonshastighet.</v>
          </cell>
          <cell r="DG2088" t="str">
            <v>Det er ingen kjente negative økologiske effekter knyttet til arten.</v>
          </cell>
          <cell r="DH2088" t="str">
            <v>&lt;p&gt;Blågran vurderes til lav økologisk risiko, og bare på grunn av invasjonspotensialet.&lt;/p&gt;</v>
          </cell>
          <cell r="DI2088">
            <v>4</v>
          </cell>
        </row>
        <row r="2089">
          <cell r="B2089" t="str">
            <v>Larix ×marschlinsii</v>
          </cell>
          <cell r="C2089" t="str">
            <v>Coaz</v>
          </cell>
          <cell r="D2089" t="str">
            <v>hybridlerk</v>
          </cell>
          <cell r="E2089">
            <v>134038</v>
          </cell>
          <cell r="F2089">
            <v>103804</v>
          </cell>
          <cell r="G2089" t="str">
            <v>ExpertGroups/Karplanter/N</v>
          </cell>
          <cell r="H2089" t="str">
            <v>Karplanter</v>
          </cell>
          <cell r="I2089" t="str">
            <v>Karplanter</v>
          </cell>
          <cell r="J2089" t="str">
            <v>AlienSpecie</v>
          </cell>
          <cell r="N2089">
            <v>3</v>
          </cell>
          <cell r="P2089" t="str">
            <v>V</v>
          </cell>
          <cell r="Q2089">
            <v>3</v>
          </cell>
          <cell r="T2089" t="str">
            <v>HI</v>
          </cell>
          <cell r="U2089">
            <v>4</v>
          </cell>
          <cell r="V2089" t="str">
            <v>3AB,3F</v>
          </cell>
          <cell r="W2089" t="str">
            <v>SE</v>
          </cell>
          <cell r="X2089">
            <v>2</v>
          </cell>
          <cell r="Y2089">
            <v>3</v>
          </cell>
          <cell r="Z2089">
            <v>1</v>
          </cell>
          <cell r="AA2089">
            <v>1930</v>
          </cell>
          <cell r="AB2089" t="str">
            <v>terrestrial</v>
          </cell>
          <cell r="AD2089" t="str">
            <v>origin,unknown</v>
          </cell>
          <cell r="AE2089" t="str">
            <v>yes</v>
          </cell>
          <cell r="AF2089" t="str">
            <v>unknown</v>
          </cell>
          <cell r="AG2089">
            <v>2017</v>
          </cell>
          <cell r="AH2089" t="str">
            <v>Ro Hjelmeland: Storemo</v>
          </cell>
          <cell r="AI2089">
            <v>40</v>
          </cell>
          <cell r="AJ2089" t="str">
            <v>V</v>
          </cell>
          <cell r="AL2089">
            <v>1</v>
          </cell>
          <cell r="AM2089" t="str">
            <v>importDirect</v>
          </cell>
          <cell r="AN2089">
            <v>1</v>
          </cell>
          <cell r="AO2089" t="str">
            <v>introductionEscaped</v>
          </cell>
          <cell r="AP2089" t="str">
            <v>Øs,OsA,Ve,Va,Ro,Ho,Sf,Mr,St</v>
          </cell>
          <cell r="AQ2089">
            <v>112</v>
          </cell>
          <cell r="AR2089">
            <v>10</v>
          </cell>
          <cell r="AS2089">
            <v>1120</v>
          </cell>
          <cell r="AT2089">
            <v>128000</v>
          </cell>
          <cell r="AU2089">
            <v>2240</v>
          </cell>
          <cell r="AV2089">
            <v>10</v>
          </cell>
          <cell r="AW2089" t="str">
            <v>Ingen kjent effekt</v>
          </cell>
          <cell r="AX2089" t="str">
            <v>Ingen kjent effekt</v>
          </cell>
          <cell r="BC2089" t="str">
            <v>Ingen kjent effekt</v>
          </cell>
          <cell r="BD2089" t="str">
            <v>Ingen kjent effekt</v>
          </cell>
          <cell r="BE2089" t="str">
            <v>no</v>
          </cell>
          <cell r="BF2089" t="str">
            <v>no</v>
          </cell>
          <cell r="BG2089" t="str">
            <v>V</v>
          </cell>
          <cell r="BH2089" t="str">
            <v>V</v>
          </cell>
          <cell r="BI2089" t="str">
            <v>V</v>
          </cell>
          <cell r="BK2089" t="str">
            <v>unknown:Europe,Asia</v>
          </cell>
          <cell r="BM2089" t="str">
            <v>temperate_boreal:Europe|temperate_nemoral:Europe</v>
          </cell>
          <cell r="BO2089">
            <v>3</v>
          </cell>
          <cell r="BP2089" t="str">
            <v>X</v>
          </cell>
          <cell r="BR2089" t="str">
            <v>RedListCategoryLevel</v>
          </cell>
          <cell r="BT2089">
            <v>3</v>
          </cell>
          <cell r="BU2089" t="str">
            <v>X</v>
          </cell>
          <cell r="BW2089" t="str">
            <v>SpreadYearlyIncreaseObservations</v>
          </cell>
          <cell r="BX2089">
            <v>487</v>
          </cell>
          <cell r="BY2089">
            <v>1</v>
          </cell>
          <cell r="CB2089" t="str">
            <v>T4,T34,T40,T32,T35,V2,V1,V2,T34</v>
          </cell>
          <cell r="CC2089">
            <v>1</v>
          </cell>
          <cell r="CH2089">
            <v>2</v>
          </cell>
          <cell r="CL2089" t="str">
            <v>T32,T34,T4</v>
          </cell>
          <cell r="CM2089">
            <v>3</v>
          </cell>
          <cell r="CP2089" t="str">
            <v>Kystlynghei,Kystlynghei</v>
          </cell>
          <cell r="CQ2089">
            <v>1</v>
          </cell>
          <cell r="CT2089" t="str">
            <v>T34</v>
          </cell>
          <cell r="CU2089">
            <v>1</v>
          </cell>
          <cell r="CX2089">
            <v>0</v>
          </cell>
          <cell r="CY2089">
            <v>1</v>
          </cell>
          <cell r="DB2089">
            <v>0</v>
          </cell>
          <cell r="DC2089" t="str">
            <v>&lt;p&gt;Vi vurderer japanlerk &lt;i&gt;Larix kaempferi&lt;/i&gt; og hybridlerk &lt;i&gt;L. &lt;/i&gt;x &lt;i&gt;marschlinsii&lt;/i&gt; (europalerk &lt;i&gt;L. decidua &lt;/i&gt;x japanlerk) samlet. Disse er det knapt mulig å skille uten å ha kongler (ofte ikke da heller). Hartvig (2015) beskriver risikoen for feilidentifisering dersom man uten videre antar at forvillete planter hører til samme art som det som er plantet (og har kongler) i nærheten. Øystein Folden (i kommentar til innsynet) sier: _x001C_ I leplantingane på kysten i Møre og Romsdal blei det planta ut både hybridlerk og japanlerk. Det er ofte skilnad mellom det som står i planane og det som faktisk blei planta ut, sidan produksjonen av småplanter truleg ikkje samsvara med det som sto i planane. Leveransane av dei to artane blei som det blei, var det ikkje nok av den eine, så blei den andre levert. I nokre høve har det nok også vore planta av den eine arten og supplert med den andre. Ein del av trea som er planta ut kjem ut som heilt greie hybridlerk. Ein del tre har mange av karakterane til japanlerk, utan at ein kan slå fast at det er arten og ikkje hybriden. Det finst også ein del individ som ligg mellom hybridlerk og europalerk, utan at ein kan seie sikkert om det er hybriden eller arten. For desse tre artane er det heller ikkje så mykje hjelp i konglekarakterane, bortsett frå at nokre kongler ligg tett opp til japanlerk._x001D_  De to artene synes også ha mye av den samme utbredelsen og de samme økologiske effektene.&lt;/p&gt;&lt;p&gt; &lt;/p&gt;&lt;p&gt;Japanlerk &lt;em&gt;Larix kaempferi&lt;/em&gt; ble innført som produksjonstre til Vestlandet fra Japan ca. 1870 (Øyen 2006). Den er blitt plantet i kyststrøk fra Vestfold til Nordland (Alstahaug), med hovedvekt på Vest- og Sørlandet (Øyen 2008). Japanlerk setter frø og kan spre seg med vind. Japanlerk er resistent mot lerkekreft (Børset 1985).&lt;/p&gt;&lt;p&gt; &lt;/p&gt;&lt;p&gt; Hybridlerk &lt;i&gt;Larix &lt;/i&gt;x &lt;i&gt;marschlinsii &lt;/i&gt;er en krysning mellom europalerk &lt;i&gt;L. decidua &lt;/i&gt;og japanlerk &lt;i&gt;L. kaempferi&lt;/i&gt;. Den ble først ble funnet som spontant oppstått i Dunkeld i Skottland omkring 1900 (Nedkvitne &amp; Wendelbo 1970). Krysningen viser heterosis og har sterkere vekst enn foreldrene og har motstandskraft mot lerkekreft. Den er fullt frøfertil, blir tidlig frøbærende, har lette frø tilpasset vindspredning, og den forynger seg villig. Arten ble innført til Vestlandet ca. 1930 og har et plantet skogareal tilsvarende 8-10 km&lt;sup&gt;2&lt;/sup&gt;, vesentlig på Sørvestlandet. Det er særlig de siste 20-30 årene hybridlerk er blitt tatt i bruk, og etter hvert er hybridlerk blitt den mest plantete lerkearten i lavlandet i Sør-Norge (Øyen 2006). &lt;br/&gt;&lt;/p&gt;&lt;p&gt;&lt;/p&gt;&lt;p&gt;&lt;/p&gt;</v>
          </cell>
          <cell r="DD2089" t="str">
            <v>&lt;p&gt;Forvillete bartrær er sterkt underrepresentert i de botaniske innsamlingene, og funnfrekvensene gir knapt noe realistisk bilde av hvor mye vi har av dem. Japanlerk er først dokumentert i samlingene som forvillet i blandingsskog på Bogstad i Oslo 1968. Etter 2001 er det enkeltfunn fra en rekke fylker og spesielt mange rapporter fra Møre og Romsdal. Hybridlerk ble først dokumentert i samlingene som forvillet i Ro Strand i 1993 og sprer seg fra skogplantefelt og arboret og finnes i Vest-Agder, Rogaland og Hordaland. Noe tidlig spredning i parker er kjent fra Ho Kvinnherad: Rosendal og Ho Bergen: Åsane og Bergen by. For artene samlet er det en svær overvekt av dokumenterte forvillinger i Møre og Romsdal, med 64 % av alle funn. Vi har ingen grunn til å tro at det er spesielt mye mer av disse lerkene i dette fylket og antar at det bare viser hvor lite dokumentasjon det er ellers. Appelgren &amp; Torvik (2017) viser spredningen flere steder i Rogaland og i litt av Hordaland, og dette er fylker der samlingsdokumentasjonen bare viser henholdsvis tre og null lokaliteter.&lt;/p&gt; &lt;p&gt; &lt;/p&gt; Hartvig (2015) viser godt fordelingen av de tre artene europalerk, japanlerk og hybridlerk i Danmark ved kartlegging i 1300 standardruter fordelt over hele landet. Europalerk ble innført i Danmark i første halvdel av 1700-tallet, anvendt i skogbruket fra 1776, og forekommer i 5,0 til 5,5 % av alle ruter (det andre tallet en forholdsmessig oppjustering for ikke identifisert lerkemateriale). Japanlerk ble innført i 1889 og noe senere anvendt i skogbruket: den forekommer i 6,2 til 6,8 % av alle ruter. Hybridlerk er den som sist ble innført, i bruk i skogbruket fra ca. 1930, og forekommer i 27,3 til 30,2 % av alle ruter. Hybridlerk, som den sist innførte, er blitt den klart hyppigste som forvillet i naturen, med 5-6 ganger så mange forekomster som hver av de to andre. Til orientering forekommer forvillet lerk i over 42 % av alle undersøkte ruter og er ett av de fremmede treslagene som har fått størst utbredelse i Danmark. Forholdstallene mellom japanlerk og hybridlerk (dvs. med stor overvekt av den siste) kan nok være nokså like i Danmark og Norge.</v>
          </cell>
          <cell r="DE2089" t="str">
            <v xml:space="preserve">Artene er blitt innførte som skogstre, for leplantninger og som prydtre. Hybridlerk er den viktige av de to artene i skogproduksjon på produksjonsareal. Begge har stor og hyppig kongle- og frøproduksjon, og frøene spres effektiv med vind (Børset 1985), men viltskader er oppgitt å være begrensende for videre økning. Her bemerker imidlertid Øystein Folden (i kommentar til innsynet): _x001C_ Lerk blir litt beita av hjortedyr. Vi har sett få individ som døyr av beitinga. Det er mest tale om at det ikkje blir nokon sagtømmerstokk dei nedste to metrane. For skogbruket er hjortedyra ein plage når det gjeld lerk, men dei hindrar på ingen måte attgroing og frøspreiing._x001D_ </v>
          </cell>
          <cell r="DF2089" t="str">
            <v>&lt;p&gt;Invasjonspotensialet er moderat, med usikkerhet til stort, som en kombinasjon av moderat (til lang) median levetid og moderat (til høy) spredningshastighet. Det finnes lite data, og artene kan være vanskelige å skille også fra europalerk som småplanter. Nye undersøkelser fra Rogaland (Appelgren &amp; Torvik 2017) tyder på moderat til rask spredning.&lt;/p&gt;</v>
          </cell>
          <cell r="DG2089" t="str">
            <v>&lt;p&gt;Artene vurderes å ha middels økologisk effekt. Både japanlerk og hybridlerk er lyskrevende og har lokalt spredt seg på åpne arealer i nærheten av eksisterende bestand, men det er usikkert hvor mye av dette som bidrar til rekruttering av voksne trær, da den er utsatt for viltskader og snøbrekk. Japanlerk etablerer seg i åpen lauvskog og semi-naturlig eng i MR Stranda: Gjørva (John Bjarne Jordal, pers. komm). Begge artene rapporteres også fra kystlynghei og i flere andre naturtyper. Øystein Folden (innsynskommentar): _x001C_ Dei veks dårleg på våt myr, sturer, men veks på tørrare myr. Veks ganske godt i kystlynghei. På all rørt mark må ein rekne med at dei etablerer seg godt. På grøftekast i myr er veksten enorm. Står det ei lerk i nærleiken når tett skog blir hogd, så har ein lerk innimellom gran eller kva det skal vere, og lerka er stort sett den høgaste av dei. Eit trakk er nok til at treet kjem opp i kulturmark._x001D_  Vi forventer en moderat strukturendrings-effekt i kystlynghei, men mindre effekt i semi-naturlig eng. Artene etablerer seg i liten grad i sluttet skog.&lt;/p&gt;&lt;p&gt;Hybridlerk (og japanlerk) kan opplagt krysse seg introgressivt med europalerk &lt;i&gt;L. decidua&lt;/i&gt;, som formelt sett nå er å oppfatte som etablert før 1800 (omenn som fremmed). Vi burde strengt tatt inkludert dette som en økologisk risiko, dersom vi skulle fulgt kriteriene strengt. Vi velger å se bort fra denne effekten.&lt;br/&gt;&lt;/p&gt;&lt;p&gt;Felton et al. (2013) har sammenliknet økologiske effekter av fire ulike trær ved skifte fra gran til disse i svensk skogbruk: platanlønn &lt;i&gt;Acer pseudoplatanus&lt;/i&gt;, douglasgran &lt;i&gt;Pseudotsuga menziesii&lt;/i&gt;, hybridosp &lt;i&gt;Populus &lt;/i&gt;x &lt;i&gt;wettsteinii&lt;/i&gt; (hybriden mellom eurasiatisk osp &lt;i&gt;P. tremula&lt;/i&gt; og amerikansk osp &lt;i&gt;P. tremuloides&lt;/i&gt;, mye brukt i svensk skogbruk), og hybridlerk. De oppgir at hybridlerk er relativt lite invasiv ("invasiveness" som definert i artikkelen), men at den fører med seg relativt mye "pests and pathogens". Vi har ikke tatt med dette i vurderingen.&lt;/p&gt;</v>
          </cell>
          <cell r="DH2089" t="str">
            <v>&lt;p&gt; Japanlerk og hybridlerk vurderes til høg økologisk risiko (med usikkerhet til svært høg risiko), på grunn av et moderat (til stort) invasjonspotensial og middels økologisk effekt. Artene var vurdert til låg økologisk risiko i forrige risikovurdering i 2012. Ny informasjon om at artene nå er i rask ekspansjon (se også observasjoner av arten i Artsobservasjoner for de siste årene) og at de etablerer seg i bl.a. kystlynghei, gir arten noe høgere risiko enn ved forrige vurdering. &lt;/p&gt;</v>
          </cell>
          <cell r="DI2089">
            <v>6</v>
          </cell>
        </row>
        <row r="2090">
          <cell r="B2090" t="str">
            <v>Larix kaempferi</v>
          </cell>
          <cell r="C2090" t="str">
            <v>(Lamb.) Carrière</v>
          </cell>
          <cell r="D2090" t="str">
            <v>japanlerk</v>
          </cell>
          <cell r="E2090">
            <v>134043</v>
          </cell>
          <cell r="F2090">
            <v>103803</v>
          </cell>
          <cell r="G2090" t="str">
            <v>ExpertGroups/Karplanter/N</v>
          </cell>
          <cell r="H2090" t="str">
            <v>Karplanter</v>
          </cell>
          <cell r="I2090" t="str">
            <v>Karplanter</v>
          </cell>
          <cell r="J2090" t="str">
            <v>AlienSpecie</v>
          </cell>
          <cell r="N2090">
            <v>3</v>
          </cell>
          <cell r="P2090" t="str">
            <v>V</v>
          </cell>
          <cell r="Q2090">
            <v>3</v>
          </cell>
          <cell r="T2090" t="str">
            <v>HI</v>
          </cell>
          <cell r="U2090">
            <v>4</v>
          </cell>
          <cell r="V2090" t="str">
            <v>3AB,3F</v>
          </cell>
          <cell r="W2090" t="str">
            <v>SE</v>
          </cell>
          <cell r="X2090">
            <v>2</v>
          </cell>
          <cell r="Y2090">
            <v>3</v>
          </cell>
          <cell r="Z2090">
            <v>1</v>
          </cell>
          <cell r="AA2090">
            <v>1890</v>
          </cell>
          <cell r="AB2090" t="str">
            <v>terrestrial</v>
          </cell>
          <cell r="AD2090" t="str">
            <v>origin,unknown</v>
          </cell>
          <cell r="AE2090" t="str">
            <v>yes</v>
          </cell>
          <cell r="AF2090" t="str">
            <v>unknown</v>
          </cell>
          <cell r="AG2090">
            <v>2013</v>
          </cell>
          <cell r="AH2090" t="str">
            <v>MR Haram</v>
          </cell>
          <cell r="AI2090">
            <v>40</v>
          </cell>
          <cell r="AJ2090" t="str">
            <v>V</v>
          </cell>
          <cell r="AL2090">
            <v>2</v>
          </cell>
          <cell r="AM2090" t="str">
            <v>importDirect</v>
          </cell>
          <cell r="AN2090">
            <v>2</v>
          </cell>
          <cell r="AO2090" t="str">
            <v>introductionEscaped,introductionNaturalDispersal</v>
          </cell>
          <cell r="AP2090" t="str">
            <v>Øs,OsA,Ve,Va,Ro,Ho,Sf,Mr,St</v>
          </cell>
          <cell r="AQ2090">
            <v>112</v>
          </cell>
          <cell r="AR2090">
            <v>10</v>
          </cell>
          <cell r="AS2090">
            <v>1120</v>
          </cell>
          <cell r="AT2090">
            <v>128000</v>
          </cell>
          <cell r="AU2090">
            <v>2240</v>
          </cell>
          <cell r="AV2090">
            <v>10</v>
          </cell>
          <cell r="AW2090" t="str">
            <v>Ingen kjent effekt</v>
          </cell>
          <cell r="AX2090" t="str">
            <v>Ingen kjent effekt</v>
          </cell>
          <cell r="BC2090" t="str">
            <v>Ingen kjent effekt</v>
          </cell>
          <cell r="BD2090" t="str">
            <v>Ingen kjent effekt</v>
          </cell>
          <cell r="BE2090" t="str">
            <v>no</v>
          </cell>
          <cell r="BF2090" t="str">
            <v>no</v>
          </cell>
          <cell r="BG2090" t="str">
            <v>V</v>
          </cell>
          <cell r="BH2090" t="str">
            <v>V</v>
          </cell>
          <cell r="BI2090" t="str">
            <v>V</v>
          </cell>
          <cell r="BK2090" t="str">
            <v>temperate_nemoral:Asia</v>
          </cell>
          <cell r="BM2090" t="str">
            <v>temperate_boreal:Europe|temperate_nemoral:Europe,Asia,Oceania,NorthAndCentralAmerica</v>
          </cell>
          <cell r="BO2090">
            <v>3</v>
          </cell>
          <cell r="BP2090" t="str">
            <v>X</v>
          </cell>
          <cell r="BR2090" t="str">
            <v>RedListCategoryLevel</v>
          </cell>
          <cell r="BT2090">
            <v>3</v>
          </cell>
          <cell r="BU2090" t="str">
            <v>X</v>
          </cell>
          <cell r="BW2090" t="str">
            <v>SpreadYearlyIncreaseObservations</v>
          </cell>
          <cell r="BX2090">
            <v>487</v>
          </cell>
          <cell r="BY2090">
            <v>1</v>
          </cell>
          <cell r="CB2090" t="str">
            <v>T4,T32,T34,T35,T40,V2,T34,V1,V2</v>
          </cell>
          <cell r="CC2090">
            <v>1</v>
          </cell>
          <cell r="CH2090">
            <v>2</v>
          </cell>
          <cell r="CL2090" t="str">
            <v>T32,T34,T4</v>
          </cell>
          <cell r="CM2090">
            <v>3</v>
          </cell>
          <cell r="CP2090" t="str">
            <v>Kystlynghei,Kystlynghei</v>
          </cell>
          <cell r="CQ2090">
            <v>1</v>
          </cell>
          <cell r="CT2090" t="str">
            <v>T34</v>
          </cell>
          <cell r="CU2090">
            <v>1</v>
          </cell>
          <cell r="CX2090">
            <v>0</v>
          </cell>
          <cell r="CY2090">
            <v>1</v>
          </cell>
          <cell r="DB2090">
            <v>0</v>
          </cell>
          <cell r="DC2090" t="str">
            <v>&lt;p&gt;Vi vurderer japanlerk &lt;i&gt;Larix kaempferi&lt;/i&gt; og hybridlerk &lt;i&gt;L. &lt;/i&gt;x &lt;i&gt;marschlinsii&lt;/i&gt; (europalerk &lt;i&gt;L. decidua &lt;/i&gt;x japanlerk) samlet. Disse er det knapt mulig å skille uten å ha kongler (ofte ikke da heller). Hartvig (2015) beskriver risikoen for feilidentifisering dersom man uten videre antar at forvillete planter hører til samme art som det som er plantet (og har kongler) i nærheten. Øystein Folden (i kommentar til innsynet) sier: _x001C_ I leplantingane på kysten i Møre og Romsdal blei det planta ut både hybridlerk og japanlerk. Det er ofte skilnad mellom det som står i planane og det som faktisk blei planta ut, sidan produksjonen av småplanter truleg ikkje samsvara med det som sto i planane. Leveransane av dei to artane blei som det blei, var det ikkje nok av den eine, så blei den andre levert. I nokre høve har det nok også vore planta av den eine arten og supplert med den andre. Ein del av trea som er planta ut kjem ut som heilt greie hybridlerk. Ein del tre har mange av karakterane til japanlerk, utan at ein kan slå fast at det er arten og ikkje hybriden. Det finst også ein del individ som ligg mellom hybridlerk og europalerk, utan at ein kan seie sikkert om det er hybriden eller arten. For desse tre artane er det heller ikkje så mykje hjelp i konglekarakterane, bortsett frå at nokre kongler ligg tett opp til japanlerk._x001D_  De to artene synes også ha mye av den samme utbredelsen og de samme økologiske effektene.&lt;/p&gt;&lt;p&gt; &lt;/p&gt;&lt;p&gt;Japanlerk &lt;em&gt;Larix kaempferi&lt;/em&gt; ble innført som produksjonstre til Vestlandet fra Japan ca. 1870 (Øyen 2006). Den er blitt plantet i kyststrøk fra Vestfold til Nordland (Alstahaug), med hovedvekt på Vest- og Sørlandet (Øyen 2008). Japanlerk setter frø og kan spre seg med vind. Japanlerk er resistent mot lerkekreft (Børset 1985).&lt;/p&gt;&lt;p&gt; &lt;/p&gt;&lt;p&gt; Hybridlerk &lt;i&gt;Larix &lt;/i&gt;x &lt;i&gt;marschlinsii &lt;/i&gt;er en krysning mellom europalerk &lt;i&gt;L. decidua &lt;/i&gt;og japanlerk &lt;i&gt;L. kaempferi&lt;/i&gt;. Den ble først ble funnet som spontant oppstått i Dunkeld i Skottland omkring 1900 (Nedkvitne &amp; Wendelbo 1970). Krysningen viser heterosis og har sterkere vekst enn foreldrene og har motstandskraft mot lerkekreft. Den er fullt frøfertil, blir tidlig frøbærende, har lette frø tilpasset vindspredning, og den forynger seg villig. Arten ble innført til Vestlandet ca. 1930 og har et plantet skogareal tilsvarende 8-10 km&lt;sup&gt;2&lt;/sup&gt;, vesentlig på Sørvestlandet. Det er særlig de siste 20-30 årene hybridlerk er blitt tatt i bruk, og etter hvert er hybridlerk blitt den mest plantete lerkearten i lavlandet i Sør-Norge (Øyen 2006). &lt;br/&gt;&lt;/p&gt;</v>
          </cell>
          <cell r="DD2090" t="str">
            <v>&lt;p&gt;Forvillete bartrær er sterkt underrepresentert i de botaniske innsamlingene, og funnfrekvensene gir knapt noe realistisk bilde av hvor mye vi har av dem. Japanlerk er først dokumentert i samlingene som forvillet i blandingsskog på Bogstad i Oslo 1968. Etter 2001 er det enkeltfunn fra en rekke fylker og spesielt mange rapporter fra Møre og Romsdal. Hybridlerk ble først dokumentert i samlingene som forvillet i Ro Strand i 1993 og sprer seg fra skogplantefelt og arboret og finnes i Vest-Agder, Rogaland og Hordaland. Noe tidlig spredning i parker er kjent fra Ho Kvinnherad: Rosendal og Ho Bergen: Åsane og Bergen by. For artene samlet er det en svær overvekt av dokumenterte forvillinger i Møre og Romsdal, med 64 % av alle funn. Vi har ingen grunn til å tro at det er spesielt mye mer av disse lerkene i dette fylket og antar at det bare viser hvor lite dokumentasjon det er ellers. Appelgren &amp; Torvik (2017) viser spredningen flere steder i Rogaland og i litt av Hordaland, og dette er fylker der samlingsdokumentasjonen bare viser henholdsvis tre og null lokaliteter.&lt;/p&gt;&lt;p&gt; &lt;/p&gt;&lt;p&gt; Hartvig (2015) viser godt fordelingen av de tre artene europalerk, japanlerk og hybridlerk i Danmark ved kartlegging i 1300 standardruter fordelt over hele landet. Europalerk ble innført i Danmark i første halvdel av 1700-tallet, anvendt i skogbruket fra 1776, og forekommer i 5,0 til 5,5 % av alle ruter (det andre tallet en forholdsmessig oppjustering for ikke identifisert lerkemateriale). Japanlerk ble innført i 1889 og noe senere anvendt i skogbruket: den forekommer i 6,2 til 6,8 % av alle ruter. Hybridlerk er den som sist ble innført, i bruk i skogbruket fra ca. 1930, og forekommer i 27,3 til 30,2 % av alle ruter. Hybridlerk, som den sist innførte, er blitt den klart hyppigste som forvillet i naturen, med 5-6 ganger så mange forekomster som hver av de to andre. Til orientering forekommer forvillet lerk i over 42 % av alle undersøkte ruter og er ett av de fremmede treslagene som har fått størst utbredelse i Danmark. Forholdstallene mellom japanlerk og hybridlerk (dvs. med stor overvekt av den siste) kan nok være nokså like i Danmark og Norge.&lt;br/&gt;&lt;/p&gt;</v>
          </cell>
          <cell r="DE2090" t="str">
            <v xml:space="preserve">Artene er blitt innførte som skogstre, for leplantninger og som prydtre. Hybridlerk er den viktige av de to artene i skogproduksjon på produksjonsareal. Begge har stor og hyppig kongle- og frøproduksjon, og frøene spres effektiv med vind (Børset 1985), men viltskader er oppgitt å være begrensende for videre økning. Her bemerker imidlertid Øystein Folden (i kommentar til innsynet): _x001C_ Lerk blir litt beita av hjortedyr. Vi har sett få individ som døyr av beitinga. Det er mest tale om at det ikkje blir nokon sagtømmerstokk dei nedste to metrane. For skogbruket er hjortedyra ein plage når det gjeld lerk, men dei hindrar på ingen måte attgroing og frøspreiing._x001D_ </v>
          </cell>
          <cell r="DF2090" t="str">
            <v>&lt;p&gt;Invasjonspotensialet er moderat, med usikkerhet til stort, som en kombinasjon av moderat (til lang) median levetid og moderat (til høy) spredningshastighet. Det finnes lite data, og artene kan være vanskelige å skille også fra europalerk som småplanter. Nye undersøkelser fra Rogaland (Appelgren &amp; Torvik 2017) tyder på moderat til rask spredning.&lt;/p&gt;</v>
          </cell>
          <cell r="DG2090" t="str">
            <v>Artene vurderes å ha middels økologisk effekt. Både japanlerk og hybridlerk er lyskrevende og har lokalt spredt seg på åpne arealer i nærheten av eksisterende bestand, men det er usikkert hvor mye av dette som bidrar til rekruttering av voksne trær, da den er utsatt for viltskader og snøbrekk. Japanlerk etablerer seg i åpen lauvskog og semi-naturlig eng i MR Stranda: Gjørva (John Bjarne Jordal, pers. komm). Begge artene rapporteres også fra kystlynghei og i flere andre naturtyper. Øystein Folden (innsynskommentar): _x001C_ Dei veks dårleg på våt myr, sturer, men veks på tørrare myr. Veks ganske godt i kystlynghei. På all rørt mark må ein rekne med at dei etablerer seg godt. På grøftekast i myr er veksten enorm. Står det ei lerk i nærleiken når tett skog blir hogd, så har ein lerk innimellom gran eller kva det skal vere, og lerka er stort sett den høgaste av dei. Eit trakk er nok til at treet kjem opp i kulturmark._x001D_  Vi forventer en moderat strukturendrings-effekt i kystlynghei, men mindre effekt i semi-naturlig eng. Artene etablerer seg i liten grad i sluttet skog. &lt;br/&gt;Hybridlerk (og japanlerk) kan opplagt krysse seg introgressivt med europalerk &lt;i&gt;L. decidua&lt;/i&gt;, som formelt sett nå er å oppfatte som etablert før 1800 (omenn som fremmed). Vi burde strengt tatt inkludert dette som en økologisk risiko, dersom vi skulle fulgt kriteriene strengt. Vi velger å se bort fra denne effekten.&lt;br/&gt;&lt;p&gt;Felton et al. (2013) har sammenliknet økologiske effekter av fire ulike trær ved skifte fra gran til disse i svensk skogbruk: platanlønn &lt;i&gt;Acer pseudoplatanus&lt;/i&gt;, douglasgran &lt;i&gt;Pseudotsuga menziesii&lt;/i&gt;, hybridosp &lt;i&gt;Populus &lt;/i&gt;x &lt;i&gt;wettsteinii&lt;/i&gt; (hybriden mellom eurasiatisk osp &lt;i&gt;P. tremula&lt;/i&gt; og amerikansk osp &lt;i&gt;P. tremuloides&lt;/i&gt;, mye brukt i svensk skogbruk), og hybridlerk. De oppgir at hybridlerk er relativt lite invasiv ("invasiveness" som definert i artikkelen), men at den fører med seg relativt mye "pests and pathogens". Vi har ikke tatt med dette i vurderingen.&lt;/p&gt;</v>
          </cell>
          <cell r="DH2090" t="str">
            <v>&lt;p&gt; Japanlerk og hybridlerk vurderes til høg økologisk risiko (med usikkerhet til svært høg risiko), på grunn av et moderat (til stort) invasjonspotensial og middels økologisk effekt. Artene var vurdert til låg økologisk risiko i forrige risikovurdering i 2012. Ny informasjon om at artene nå er i rask ekspansjon (se også observasjoner av arten i Artsobservasjoner for de siste årene) og at de etablerer seg i bl.a. kystlynghei, gir arten noe høgere risiko enn ved forrige vurdering. &lt;/p&gt;</v>
          </cell>
          <cell r="DI2090">
            <v>6</v>
          </cell>
        </row>
        <row r="2091">
          <cell r="B2091" t="str">
            <v>Cyanus montanus</v>
          </cell>
          <cell r="C2091" t="str">
            <v>(L.) Hill</v>
          </cell>
          <cell r="D2091" t="str">
            <v>honningknoppurt</v>
          </cell>
          <cell r="E2091">
            <v>132106</v>
          </cell>
          <cell r="F2091">
            <v>145683</v>
          </cell>
          <cell r="G2091" t="str">
            <v>ExpertGroups/Karplanter/N</v>
          </cell>
          <cell r="H2091" t="str">
            <v>Karplanter</v>
          </cell>
          <cell r="I2091" t="str">
            <v>Karplanter</v>
          </cell>
          <cell r="J2091" t="str">
            <v>AlienSpecie</v>
          </cell>
          <cell r="N2091">
            <v>4</v>
          </cell>
          <cell r="Q2091">
            <v>2</v>
          </cell>
          <cell r="T2091" t="str">
            <v>HI</v>
          </cell>
          <cell r="U2091">
            <v>4</v>
          </cell>
          <cell r="V2091" t="str">
            <v>4A,2E</v>
          </cell>
          <cell r="X2091">
            <v>4</v>
          </cell>
          <cell r="Y2091">
            <v>4</v>
          </cell>
          <cell r="Z2091">
            <v>2</v>
          </cell>
          <cell r="AA2091">
            <v>1865</v>
          </cell>
          <cell r="AB2091" t="str">
            <v>terrestrial</v>
          </cell>
          <cell r="AD2091" t="str">
            <v>unknown</v>
          </cell>
          <cell r="AE2091" t="str">
            <v>yes</v>
          </cell>
          <cell r="AF2091" t="str">
            <v>unknown</v>
          </cell>
          <cell r="AG2091">
            <v>1865</v>
          </cell>
          <cell r="AH2091" t="str">
            <v>Ho Bergen: Sverresborg</v>
          </cell>
          <cell r="AI2091">
            <v>5</v>
          </cell>
          <cell r="AJ2091" t="str">
            <v>V</v>
          </cell>
          <cell r="AL2091">
            <v>2</v>
          </cell>
          <cell r="AM2091" t="str">
            <v>importDirect</v>
          </cell>
          <cell r="AN2091">
            <v>5</v>
          </cell>
          <cell r="AO2091" t="str">
            <v>introductionEscaped,spreadStowaway,spreadNaturalDispersal,spreadTransportpollution</v>
          </cell>
          <cell r="AP2091" t="str">
            <v>Øs,OsA,He,Op,Bu,Ve,Te,Aa,Va,Ro,Ho,Sf,Mr,St,Nt,No,Tr,Fi</v>
          </cell>
          <cell r="AQ2091">
            <v>1800</v>
          </cell>
          <cell r="AR2091">
            <v>5</v>
          </cell>
          <cell r="AS2091">
            <v>9000</v>
          </cell>
          <cell r="AT2091">
            <v>320000</v>
          </cell>
          <cell r="AU2091">
            <v>14000</v>
          </cell>
          <cell r="AV2091">
            <v>70</v>
          </cell>
          <cell r="AW2091" t="str">
            <v>Ingen kjent effekt</v>
          </cell>
          <cell r="AX2091" t="str">
            <v>Ingen kjent effekt</v>
          </cell>
          <cell r="BC2091" t="str">
            <v>Ingen kjent effekt</v>
          </cell>
          <cell r="BD2091" t="str">
            <v>Ingen kjent effekt</v>
          </cell>
          <cell r="BE2091" t="str">
            <v>no</v>
          </cell>
          <cell r="BF2091" t="str">
            <v>no</v>
          </cell>
          <cell r="BK2091" t="str">
            <v>temperate_nemoral:Europe,Asia</v>
          </cell>
          <cell r="BM2091" t="str">
            <v>temperate_boreal:Europe,NorthAndCentralAmerica|temperate_nemoral:Europe,Asia,NorthAndCentralAmerica</v>
          </cell>
          <cell r="BO2091">
            <v>4</v>
          </cell>
          <cell r="BR2091" t="str">
            <v>RedListCategoryLevel</v>
          </cell>
          <cell r="BT2091">
            <v>3</v>
          </cell>
          <cell r="BW2091" t="str">
            <v>SpreadYearlyIncreaseObservations</v>
          </cell>
          <cell r="BX2091">
            <v>425</v>
          </cell>
          <cell r="BY2091">
            <v>1</v>
          </cell>
          <cell r="CB2091" t="str">
            <v>T4-C-3,T4-C-4,T4-C-18,T32,T35,T40,T42,T43</v>
          </cell>
          <cell r="CC2091">
            <v>1</v>
          </cell>
          <cell r="CD2091" t="str">
            <v>X</v>
          </cell>
          <cell r="CH2091">
            <v>2</v>
          </cell>
          <cell r="CL2091" t="str">
            <v>T4-C-3,T4-C-4,T32</v>
          </cell>
          <cell r="CM2091">
            <v>1</v>
          </cell>
          <cell r="CQ2091">
            <v>1</v>
          </cell>
          <cell r="CU2091">
            <v>1</v>
          </cell>
          <cell r="CX2091">
            <v>0</v>
          </cell>
          <cell r="CY2091">
            <v>1</v>
          </cell>
          <cell r="DB2091">
            <v>0</v>
          </cell>
          <cell r="DC2091" t="str">
            <v>Honningknoppurt &lt;em&gt;Cyanus montanus &lt;/em&gt;(tidligere &lt;i&gt;Centaurea montana&lt;/i&gt;) er en langlevd, flerårig urt fra Mellom- og Sør-Europa. Arten har klonal vekst og effektiv frøreproduksjon. Fruktene spres med vind over korte til middels distanser, kanskje også med pattedyr. Arten er kommet inn som hagestaude, trolig på 1800-tallet. Den er en meget populær hagestaude.</v>
          </cell>
          <cell r="DD2091" t="str">
            <v>Arten begynte å spre seg rundt 1870, først på Sørlandet og Vestlandet med de første funn som forvillet i Ho Bergen 1865 og 1872 og Ro Stavanger 1875. Den hadde langsom ekspansjon fram til 1930: arten var en sjeldenhet som forvillet - og med lite naturalisering - fram til 1940-tallet. Den fikk raskere ekspansjon fram til ca. 1990, og meget rask etterpå. Vekstkurven følger ikke en normal modell og må skyldes mer utstrakt planting og forvilling (1930-1990) og mer oppmerksomhet (1990-2016). Arten hadde allerede i 1946-1950 nådd både Vest- og Øst-Finnmark, og senere utvikling har vært fortetning.</v>
          </cell>
          <cell r="DE2091" t="str">
            <v>Arten er innført som hagestaude og spredt ut fra hager med utkast og frøspredning. Videre spredning i naturen skjer med vind- og dyrespredte frukter, kanskje særlig langs veier og jernbaner, og ved forflytning av jordmasser.</v>
          </cell>
          <cell r="DF2091" t="str">
            <v>Invasjonspotensialet er stort, som en kombinasjon av maksimum skår på median levetid og moderat ekspansjonshastighet. Ekspansjonshastigheten er muligens i ferd med å avta på grunn av at mye av det potensielle arealet er flyt.</v>
          </cell>
          <cell r="DG2091" t="str">
            <v>Arten vurderes å ha en liten økologisk effekt. Den fortrenger andre planter i flere vegetasjonstyper, spesielt i lågurt- og høgstaudeskog, men også i enger, men kun i liten til moderat grad. Vi har lagt til en usikkerhet oppover (fra ingen effekt) når det gjelder truete/sårbare arter: arten er nokså aggressiv i lågurtskoger med stort innslag av slike.</v>
          </cell>
          <cell r="DH2091" t="str">
            <v>&lt;p&gt;Honningknoppurt vurderes til høg økologisk risiko. Arten inntar nå praktisk talt hele sitt potensielle utbredelsesområde nord til Finnmark og nord/opp til og med deler av nordboreal sone. Det er imidlertid stort rom for ytterligere fortetning. Arten koloniserer forlatte enger, vei- og jernbanekanter, og spesielt skogkanter med invasjon i skogen. Arten har en preferanse for middels til meget næringsrike, friske skogtyper og etablerer seg i en lang rekke slike, fra høgstaude-bjørkeskoger i nord til lågurt-, kalklågurt- og edellauvskoger i sør. Den opptrer i så store mengder, og i så tette bestand, at den til en viss grad fortrenger stedegne planter der den etableres.&lt;/p&gt;</v>
          </cell>
          <cell r="DI2091">
            <v>0</v>
          </cell>
        </row>
        <row r="2092">
          <cell r="B2092" t="str">
            <v>Larix sibirica</v>
          </cell>
          <cell r="C2092" t="str">
            <v>Ledeb.</v>
          </cell>
          <cell r="D2092" t="str">
            <v>sibirlerk</v>
          </cell>
          <cell r="E2092">
            <v>134052</v>
          </cell>
          <cell r="F2092">
            <v>103805</v>
          </cell>
          <cell r="G2092" t="str">
            <v>ExpertGroups/Karplanter/N</v>
          </cell>
          <cell r="H2092" t="str">
            <v>Karplanter</v>
          </cell>
          <cell r="I2092" t="str">
            <v>Karplanter</v>
          </cell>
          <cell r="J2092" t="str">
            <v>AlienSpecie</v>
          </cell>
          <cell r="N2092">
            <v>3</v>
          </cell>
          <cell r="Q2092">
            <v>1</v>
          </cell>
          <cell r="T2092" t="str">
            <v>LO</v>
          </cell>
          <cell r="U2092">
            <v>2</v>
          </cell>
          <cell r="V2092" t="str">
            <v>3AB,1</v>
          </cell>
          <cell r="X2092">
            <v>2</v>
          </cell>
          <cell r="Y2092">
            <v>3</v>
          </cell>
          <cell r="Z2092">
            <v>1</v>
          </cell>
          <cell r="AA2092">
            <v>1880</v>
          </cell>
          <cell r="AB2092" t="str">
            <v>terrestrial</v>
          </cell>
          <cell r="AD2092" t="str">
            <v>origin</v>
          </cell>
          <cell r="AE2092" t="str">
            <v>yes</v>
          </cell>
          <cell r="AF2092" t="str">
            <v>unknown</v>
          </cell>
          <cell r="AG2092">
            <v>1950</v>
          </cell>
          <cell r="AH2092" t="str">
            <v>No Salten</v>
          </cell>
          <cell r="AI2092">
            <v>40</v>
          </cell>
          <cell r="AJ2092" t="str">
            <v>V</v>
          </cell>
          <cell r="AL2092">
            <v>2</v>
          </cell>
          <cell r="AM2092" t="str">
            <v>importDirect</v>
          </cell>
          <cell r="AN2092">
            <v>3</v>
          </cell>
          <cell r="AO2092" t="str">
            <v>introductionEscaped,spreadNaturalDispersal</v>
          </cell>
          <cell r="AP2092" t="str">
            <v>He,Op,St,Nt,No,Tr</v>
          </cell>
          <cell r="AQ2092">
            <v>144</v>
          </cell>
          <cell r="AR2092">
            <v>10</v>
          </cell>
          <cell r="AS2092">
            <v>1440</v>
          </cell>
          <cell r="AT2092">
            <v>175000</v>
          </cell>
          <cell r="AU2092">
            <v>2160</v>
          </cell>
          <cell r="AV2092">
            <v>20</v>
          </cell>
          <cell r="AW2092" t="str">
            <v>Ingen kjent effekt</v>
          </cell>
          <cell r="AX2092" t="str">
            <v>Ingen kjent effekt</v>
          </cell>
          <cell r="BC2092" t="str">
            <v>Ingen kjent effekt</v>
          </cell>
          <cell r="BD2092" t="str">
            <v>Ingen kjent effekt</v>
          </cell>
          <cell r="BE2092" t="str">
            <v>no</v>
          </cell>
          <cell r="BF2092" t="str">
            <v>no</v>
          </cell>
          <cell r="BG2092" t="str">
            <v>V</v>
          </cell>
          <cell r="BK2092" t="str">
            <v>temperate_boreal:Europe,Asia|temperate_nemoral:Asia</v>
          </cell>
          <cell r="BM2092" t="str">
            <v>temperate_boreal:Europe,Asia|temperate_nemoral:Europe,Asia</v>
          </cell>
          <cell r="BO2092">
            <v>3</v>
          </cell>
          <cell r="BR2092" t="str">
            <v>RedListCategoryLevel</v>
          </cell>
          <cell r="BT2092">
            <v>3</v>
          </cell>
          <cell r="BW2092" t="str">
            <v>SpreadYearlyIncreaseCalculatedExpansionSpeed</v>
          </cell>
          <cell r="BX2092">
            <v>239.14</v>
          </cell>
          <cell r="BY2092">
            <v>1</v>
          </cell>
          <cell r="CB2092" t="str">
            <v>T4,T31,T40</v>
          </cell>
          <cell r="CC2092">
            <v>1</v>
          </cell>
          <cell r="CH2092">
            <v>1</v>
          </cell>
          <cell r="CM2092">
            <v>1</v>
          </cell>
          <cell r="CQ2092">
            <v>1</v>
          </cell>
          <cell r="CU2092">
            <v>1</v>
          </cell>
          <cell r="CX2092">
            <v>0</v>
          </cell>
          <cell r="CY2092">
            <v>1</v>
          </cell>
          <cell r="DB2092">
            <v>0</v>
          </cell>
          <cell r="DC2092" t="str">
            <v>Sibirlerk&lt;em&gt; Larix sibirica&lt;/em&gt; er et inntil 30 m høyt tre med smal pyramidal krone og og horisontale til oppbøyde greiner. Treslaget har sin naturlige utbredelse i nordøstlige Russland og Sibir (Nedkvitne &amp; Wendelbo 1970, H&amp;#228:met-Ahti et al. 1992). Frøene er lette og tilpasset vindspredning, men spres også med fug og ekornl. Arten har liten frøproduksjon og dårlig frøkvalitet, noe som kan forklare den begrensede spredningen.</v>
          </cell>
          <cell r="DD2092" t="str">
            <v>&lt;p&gt;Sibirlerk&lt;em&gt; &lt;/em&gt;har produksjonsareal som skogplantefelt eller parktre i alle fylker.&lt;em&gt; &lt;/em&gt;De eldste forekomstene finnes No Saltdal, ST Trondheim bymark, NT Verdal, He Ringsaker og Oslo: Tøyen (Øyen 2006). Den eldste angivelsen av forvillet plante vi kjenner til er fra J. Rekstad i 1889 fra "Røros", der forstmesterene Saxe og Thujord plantet inn mange fremmede treslag i 1870-åreme. Det er dokumentert totalt 35-40 forekomster i norsk natur, men mørketallet er nokså høyt. Dokumentasjonen er meget tynn, men dekker funn nord til Tr Tromsø.&lt;/p&gt;</v>
          </cell>
          <cell r="DE2092" t="str">
            <v>Arten er innført (tidligere) som skogstre og mye brukt som prydtre i fjellbygdene og nordpå. Egenspredning skjer fra små plantefelt og hager/gårder. Skulberg &amp; Skulberg (2018) har undersøkt tre plantninger fra 1948 i Øf Spydeberg, He Rendalen og MR Norddal og finner blandet grad av overlevelse (dårligst i Rendalen) og blandet grad av spredning: sterk i Norddal, ineffektiv og sparsom i Spydeberg og ingen i Rendalen. Dette er også erfaringen fra andre områder der sibirlerk har vært mye brukt som prydtre i over 100 år (Nord-Østerdalen, Rørosområdet, R. Elven pers. obs.): liten spredning, langt mindre enn for europalerk som er plantet i de samme områdene.</v>
          </cell>
          <cell r="DF2092" t="str">
            <v>Invasjonspotensialet er moderat, som en kombinasjon av moderat median levetid og moderat ekspansjonshastighet. Begge elementene er beheftet med nokså stor usikkerhet. Dette er en art som har vært lenge i norsk natur, uten av det er fanget opp av registreringer. Median levetid kan derfor være lengre enn angitt, men samtidig er ekspansjonshastigheten som er angitt, kanskje høyere enn den reelle. Ingen beregningsmåter fanger opp den antatt nokså låge hastigheten: kjøring med R-skriptet gir uforholdsmessig høye verdier fordi dokumenterte funn er konsentrert om en kort periode etter 2000, og antatt økning per år er beheftet med noe av de samme feilene.</v>
          </cell>
          <cell r="DG2092" t="str">
            <v>Det er ingen kjente negative økologiske effekter knyttet til arten.</v>
          </cell>
          <cell r="DH2092" t="str">
            <v>&lt;p&gt;Sibirlerk vurderes til lav økologisk risiko, som en kombinasjon av moderat invasjonspotensial og ingen kjent negativ økologisk effekt (foreløpig).&lt;/p&gt;</v>
          </cell>
          <cell r="DI2092">
            <v>6</v>
          </cell>
        </row>
        <row r="2093">
          <cell r="B2093" t="str">
            <v>Impatiens glandulifera</v>
          </cell>
          <cell r="C2093" t="str">
            <v>Royle</v>
          </cell>
          <cell r="D2093" t="str">
            <v>kjempespringfrø</v>
          </cell>
          <cell r="E2093">
            <v>133820</v>
          </cell>
          <cell r="F2093">
            <v>101761</v>
          </cell>
          <cell r="G2093" t="str">
            <v>ExpertGroups/Karplanter/N</v>
          </cell>
          <cell r="H2093" t="str">
            <v>Karplanter</v>
          </cell>
          <cell r="I2093" t="str">
            <v>Karplanter</v>
          </cell>
          <cell r="J2093" t="str">
            <v>AlienSpecie</v>
          </cell>
          <cell r="N2093">
            <v>4</v>
          </cell>
          <cell r="Q2093">
            <v>3</v>
          </cell>
          <cell r="T2093" t="str">
            <v>SE</v>
          </cell>
          <cell r="U2093">
            <v>5</v>
          </cell>
          <cell r="V2093" t="str">
            <v>4AB,3D</v>
          </cell>
          <cell r="X2093">
            <v>5</v>
          </cell>
          <cell r="Y2093">
            <v>4</v>
          </cell>
          <cell r="Z2093">
            <v>3</v>
          </cell>
          <cell r="AA2093">
            <v>1940</v>
          </cell>
          <cell r="AB2093" t="str">
            <v>terrestrial</v>
          </cell>
          <cell r="AD2093" t="str">
            <v>unknown</v>
          </cell>
          <cell r="AE2093" t="str">
            <v>yes</v>
          </cell>
          <cell r="AF2093" t="str">
            <v>yes</v>
          </cell>
          <cell r="AG2093">
            <v>1940</v>
          </cell>
          <cell r="AH2093" t="str">
            <v>Te Notodden: Våladalen</v>
          </cell>
          <cell r="AI2093">
            <v>1</v>
          </cell>
          <cell r="AJ2093" t="str">
            <v>V</v>
          </cell>
          <cell r="AL2093">
            <v>1</v>
          </cell>
          <cell r="AM2093" t="str">
            <v>importDirect</v>
          </cell>
          <cell r="AN2093">
            <v>4</v>
          </cell>
          <cell r="AO2093" t="str">
            <v>introductionEscaped,spreadNaturalDispersal,spreadTransportpollution</v>
          </cell>
          <cell r="AP2093" t="str">
            <v>Øs,OsA,He,Op,Bu,Ve,Te,Aa,Va,Ro,Ho,Sf,Mr,St,Nt,No,Tr</v>
          </cell>
          <cell r="AQ2093">
            <v>4968</v>
          </cell>
          <cell r="AR2093">
            <v>3</v>
          </cell>
          <cell r="AS2093">
            <v>14904</v>
          </cell>
          <cell r="AT2093">
            <v>290000</v>
          </cell>
          <cell r="AU2093">
            <v>20000</v>
          </cell>
          <cell r="AV2093">
            <v>60</v>
          </cell>
          <cell r="AW2093" t="str">
            <v>Ingen kjent effekt</v>
          </cell>
          <cell r="AX2093" t="str">
            <v>Ingen kjent effekt</v>
          </cell>
          <cell r="BC2093" t="str">
            <v>Ingen kjent effekt</v>
          </cell>
          <cell r="BD2093" t="str">
            <v>Ingen kjent effekt</v>
          </cell>
          <cell r="BE2093" t="str">
            <v>no</v>
          </cell>
          <cell r="BF2093" t="str">
            <v>no</v>
          </cell>
          <cell r="BK2093" t="str">
            <v>subtropic_highlands:Asia</v>
          </cell>
          <cell r="BM2093" t="str">
            <v>temperate_boreal:Europe|temperate_nemoral:Europe,Oceania,NorthAndCentralAmerica|subtropic_unspecified:Oceania|subtropic_mediterranean:Europe,NorthAndCentralAmerica|subtropic_highlands:Asia</v>
          </cell>
          <cell r="BO2093">
            <v>4</v>
          </cell>
          <cell r="BR2093" t="str">
            <v>RedListCategoryLevel</v>
          </cell>
          <cell r="BT2093">
            <v>4</v>
          </cell>
          <cell r="BW2093" t="str">
            <v>SpreadYearlyIncreaseObservations</v>
          </cell>
          <cell r="BX2093">
            <v>784</v>
          </cell>
          <cell r="BY2093">
            <v>2</v>
          </cell>
          <cell r="CB2093" t="str">
            <v>T32,T40,T37,T43,T35,T4-C-17,T4-C-18,V8,V4,V2,T4,T12,T18</v>
          </cell>
          <cell r="CC2093">
            <v>3</v>
          </cell>
          <cell r="CG2093" t="str">
            <v>T18,T12,T4-C-17,T4-C-18,V8,T4</v>
          </cell>
          <cell r="CH2093">
            <v>2</v>
          </cell>
          <cell r="CL2093" t="str">
            <v>T18,T12,T32,T4-C-17,T4-C-18,V8,V2,T4</v>
          </cell>
          <cell r="CM2093">
            <v>2</v>
          </cell>
          <cell r="CP2093" t="str">
            <v>Sørlig strandeng,Kulturmarkseng,Varmekjær kildelauvskog</v>
          </cell>
          <cell r="CQ2093">
            <v>1</v>
          </cell>
          <cell r="CT2093" t="str">
            <v>T4-C-17,T4-C-18,V8,V4,V2,T4,T12,T18</v>
          </cell>
          <cell r="CU2093">
            <v>1</v>
          </cell>
          <cell r="CX2093">
            <v>0</v>
          </cell>
          <cell r="CY2093">
            <v>1</v>
          </cell>
          <cell r="DB2093">
            <v>0</v>
          </cell>
          <cell r="DC2093" t="str">
            <v>Kjempespringfrø &lt;em&gt;Impatiens glandulifera &lt;/em&gt;er en ettårig, ca. 1,5 m høy urt som formerer seg seksuelt med frø. Den kommer fra vestlige deler av Himalaya hvor den vokser på høyder fra 1800 til 4000 moh. Arten er selv-kompatibel, men besøkes hyppig av pollinatorer (Vervoort et al. 2011). Kjempespringfrø vokser helst på relativt næringsrik, fuktig jord og kan finnes i bl.a. tangvoller, strandeng (øvre/indre deler), sumper og sumpkratt, elvebredder og bekkekanter og bekkedaler, flommarkskog inkludert strandskog, dessuten i halvskygge i fuktig skog (granskog, gråor-heggeskog) og på hugstflater. Den dukker også opp på gjengroende eng, langs grøfter og åkerkanter og andre kantsoner, og er flere steder sett i bratte, overrislete bergvegger (veiskjæringer). Den finnes også på skrotemark i vid betydning (veikanter, avfalls- og fyllplasser m.m.).</v>
          </cell>
          <cell r="DD2093" t="str">
            <v>&lt;p&gt;Arten har hatt en nærmest eksplosiv økning siden den først ble funnet i Våladalen i Te Notodden i 1940. Allerede innen 1950 var den i tillegg kjent fra Vestfold, Hordaland og Sør-Trøndelag, og innen 2000 var den kjent fra alle fylker den er kjent fra i dag, med første funn i Tr Tromsø i 2000, i Tr Skjervøy i 2005, i Tr Nordreisa i 2009, og i Tr Kvænangen i 2016.&lt;/p&gt;&lt;p&gt;Arten er regionalt vanlig på søndre Østlandet sørover fra midtre Oppland og søndre Hedmark, langs kysten til Rogaland, og noe mer spredt i kyst- og fjordstrøk nord til Tr Skjervøy og Kvænangen.&lt;/p&gt;</v>
          </cell>
          <cell r="DE2093" t="str">
            <v>&lt;p&gt;Arten ble tatt inn til England i 1839 som prydplante og inngikk i F.C. Sc&amp;#252:belers forsøksplantinger i Norge i 1870-80-årene (Sch&amp;#252:beler 1886-1889, 1891). De aller fleste av dagens forekomster stammer fra privathager eller fra frøforurensning av importert plantemateriale. Arten er også funnet ved flere møller og kan ha kommet inn med importert korn. Kjempespringfrø har vært brukt som trekkplante for bier og kan ha spedt seg videre fra slik bruk.&lt;/p&gt; &lt;p&gt;Frøene spres ved hjelp av vann og kan spres langt i bekker, elver og grøfter. Maurspredning er også kjent. Frø spres også gjennom transport av jordmasser eller hageavfall. Det er ikke kjent at arten har noen vedvarende frøbank i jorda: frøene overlever ikke lenger enn ca. ett år. &lt;/p&gt; &lt;p&gt;Nordhagen (1944) vurderte kjempespringfrø til å ha dårligere spredningsevne enn mongolspringfrø &lt;em&gt;Impatiens parviflora&lt;/em&gt;, men i dag er det kjempespringfrø som er i kraftig spredning. ikke minst fordi det er kjempespringfrø som blir dyrket som prydplante, noe den småblomstrete (og heller lite pene) mongolspringfrø aldri blir. &lt;br/&gt;&lt;/p&gt;</v>
          </cell>
          <cell r="DF2093" t="str">
            <v>&lt;p&gt;Invasjonspotensialet er maksimum, både når det gjelder median levetid og ekspansjonshastighet (med bruk av visse parametre over 2000 m/år). Arten er ettårig, men kan danne store, tette bestander. Bestandsstørrelsene varierer ofte svært mye fra år til år. Den kan ett år danne frodige belter mellom f.eks. innmark og skog og langs bekker, men bestanden kan være redusert til en brøkdel eller være nesten forsvunnet i løpet av et par år. Noen bestander kan imidlertid være langlevde. Alt i alt er den fremdeles i sterk spredning: den blir vanligere i distrikter der den allerede finnes, og den dukker opp på nye steder, i storparten av lavlandsområdene.&lt;/p&gt;</v>
          </cell>
          <cell r="DG2093" t="str">
            <v>&lt;p&gt;Arten vurderes til å ha middels økologisk effekt. Effekten av kjempespringfrø på hjemlige arter er svært variabel. Der bestandene blir mangeårige, fører kjempspringfrø til fortrengning av hjemlige arter, reduksjon av artsmangfold og endret struktur i naturtypen (se oppsummering hos Helmisaari 2010). Arten er invasiv i enkelte naturtyper med stort innslag av truete og sårbare arter, spesielt på flommark. Arten har rikelig med nektar og har ofte tette bestander, og dette kan føre til at pollinatorer i noen tilfeller foretrekker denne fremfor lokale planter.&lt;br/&gt;&lt;/p&gt;</v>
          </cell>
          <cell r="DH2093" t="str">
            <v>&lt;p&gt;Kjempespringfrø vurderes til svært høg økologisk risiko på grunn av stort invasjonspotensial og middels økologisk effekt på trua og andre stedegne arter.&lt;/p&gt;</v>
          </cell>
          <cell r="DI2093">
            <v>7</v>
          </cell>
        </row>
        <row r="2094">
          <cell r="B2094" t="str">
            <v>Impatiens parviflora</v>
          </cell>
          <cell r="C2094" t="str">
            <v>DC.</v>
          </cell>
          <cell r="D2094" t="str">
            <v>mongolspringfrø</v>
          </cell>
          <cell r="E2094">
            <v>61723</v>
          </cell>
          <cell r="F2094">
            <v>101763</v>
          </cell>
          <cell r="G2094" t="str">
            <v>ExpertGroups/Karplanter/N</v>
          </cell>
          <cell r="H2094" t="str">
            <v>Karplanter</v>
          </cell>
          <cell r="I2094" t="str">
            <v>Karplanter</v>
          </cell>
          <cell r="J2094" t="str">
            <v>AlienSpecie</v>
          </cell>
          <cell r="N2094">
            <v>4</v>
          </cell>
          <cell r="Q2094">
            <v>3</v>
          </cell>
          <cell r="T2094" t="str">
            <v>SE</v>
          </cell>
          <cell r="U2094">
            <v>5</v>
          </cell>
          <cell r="V2094" t="str">
            <v>4A,3D</v>
          </cell>
          <cell r="X2094">
            <v>5</v>
          </cell>
          <cell r="Y2094">
            <v>4</v>
          </cell>
          <cell r="Z2094">
            <v>3</v>
          </cell>
          <cell r="AA2094" t="str">
            <v>1870-1878</v>
          </cell>
          <cell r="AB2094" t="str">
            <v>terrestrial</v>
          </cell>
          <cell r="AD2094" t="str">
            <v>unknown</v>
          </cell>
          <cell r="AE2094" t="str">
            <v>yes</v>
          </cell>
          <cell r="AF2094" t="str">
            <v>unknown</v>
          </cell>
          <cell r="AG2094">
            <v>1932</v>
          </cell>
          <cell r="AH2094" t="str">
            <v>Ho Bergen: Landås</v>
          </cell>
          <cell r="AI2094">
            <v>1</v>
          </cell>
          <cell r="AJ2094" t="str">
            <v>V</v>
          </cell>
          <cell r="AL2094">
            <v>1</v>
          </cell>
          <cell r="AM2094" t="str">
            <v>importDirect</v>
          </cell>
          <cell r="AN2094">
            <v>5</v>
          </cell>
          <cell r="AO2094" t="str">
            <v>spreadNaturalDispersal,introductionEscaped,introductionTransportpollution,introductionStowaway,spreadTransportpollution</v>
          </cell>
          <cell r="AP2094" t="str">
            <v>Øs,OsA,He,Bu,Ve,Te,Aa,Va,Ro,Ho,Sf,Mr</v>
          </cell>
          <cell r="AQ2094">
            <v>400</v>
          </cell>
          <cell r="AR2094">
            <v>10</v>
          </cell>
          <cell r="AS2094">
            <v>4000</v>
          </cell>
          <cell r="AT2094">
            <v>120000</v>
          </cell>
          <cell r="AU2094">
            <v>12000</v>
          </cell>
          <cell r="AV2094">
            <v>60</v>
          </cell>
          <cell r="AW2094" t="str">
            <v>Ingen kjent effekt</v>
          </cell>
          <cell r="AX2094" t="str">
            <v>Ingen kjent effekt</v>
          </cell>
          <cell r="BC2094" t="str">
            <v>Ingen kjent effekt</v>
          </cell>
          <cell r="BD2094" t="str">
            <v>Ingen kjent effekt</v>
          </cell>
          <cell r="BE2094" t="str">
            <v>no</v>
          </cell>
          <cell r="BF2094" t="str">
            <v>no</v>
          </cell>
          <cell r="BG2094" t="str">
            <v>V</v>
          </cell>
          <cell r="BK2094" t="str">
            <v>temperate_nemoral:Asia|temperate_dry:Asia</v>
          </cell>
          <cell r="BM2094" t="str">
            <v>temperate_boreal:Europe|temperate_nemoral:Europe,Asia,NorthAndCentralAmerica|temperate_dry:Asia|subtropic_mediterranean:Europe</v>
          </cell>
          <cell r="BO2094">
            <v>4</v>
          </cell>
          <cell r="BR2094" t="str">
            <v>RedListCategoryLevel</v>
          </cell>
          <cell r="BT2094">
            <v>3</v>
          </cell>
          <cell r="BW2094" t="str">
            <v>SpreadYearlyIncreaseObservations</v>
          </cell>
          <cell r="BX2094">
            <v>342</v>
          </cell>
          <cell r="BY2094">
            <v>1</v>
          </cell>
          <cell r="CB2094" t="str">
            <v>T45,T43,T42,T41,T40,T37-C-3,T30,T18,V2</v>
          </cell>
          <cell r="CC2094">
            <v>3</v>
          </cell>
          <cell r="CG2094" t="str">
            <v>T30,T18,V2</v>
          </cell>
          <cell r="CH2094">
            <v>1</v>
          </cell>
          <cell r="CL2094" t="str">
            <v>T30,T18,V2</v>
          </cell>
          <cell r="CM2094">
            <v>1</v>
          </cell>
          <cell r="CQ2094">
            <v>1</v>
          </cell>
          <cell r="CT2094" t="str">
            <v>T30,T18,V2</v>
          </cell>
          <cell r="CU2094">
            <v>1</v>
          </cell>
          <cell r="CX2094">
            <v>0</v>
          </cell>
          <cell r="CY2094">
            <v>1</v>
          </cell>
          <cell r="DB2094">
            <v>0</v>
          </cell>
          <cell r="DC2094" t="str">
            <v>&lt;p&gt;Mongolspringfrø &lt;em&gt;Impatiens parviflora&lt;/em&gt;&lt;i&gt; &lt;/i&gt;er en vel 0,5 m høy urt som formerer seg med frø. Den kommer fra Sentral- og Øst-Asia. Mongolspringfrø er ettårig, og bestandene varierer i størrelse fra år til år. Mongolspringfrø kan selvpollinere og produserer store mengder frø, og har ingen problemer med innavl (Vervoort et al. 2011). Mongolspringfrø er kjent som en av de mest invaderende fremmede artene i europeiske tempererte skoger, se Vervoort et al. (2011) for en oppsummering om dette. Arten trives best i halvskygge eller skyggefullt på relativt næringsrik, fuktig jord, men kan også vokse på åpne, eksponerte steder, særlig ulike typer skrotemark (tømmerlagringsplasser, avfallsplasser og fyllinger), i sumper og på strandnære steder, spesielt i åpen flommark og flommarkskog, og den opptrer nå og da som ugras i rabatter, veikanter, privathager og frukthager. &lt;/p&gt;</v>
          </cell>
          <cell r="DD2094" t="str">
            <v>&lt;p&gt;Arten ble først funnet effektivt forvillet i Ho Bergen i 1938, og inntil 1945 var den bare kjent fra Bergen, men med mange forekomster. I 1947 ble den funnet i Ak Bærum: Fornebu, trolig kommet inn med flytrafikk, og spredte seg videre østover til Oslo (fra 1950) og vestover til Sollihøgda i Bu Hole 1957. Den kom også tidlig inn i VA Kristiansand (1951). Siden har den spredt seg over store deler av låglandsområdene fra Oslofjorden til SF Sognefjorden (Leikanger, Sogndal), med en enkelt forekomst i MR Kristiansund. Utenom Oslofjordområdet ser den ut til å være vanligst i Bergensområdet.&lt;/p&gt;</v>
          </cell>
          <cell r="DE2094" t="str">
            <v>I 1837 ble mongolspringfrø dyrket i botanisk hage i Oslo: Tøyen, og i 1870-80-årene ble den spredt for forsøksdyrking ved F.C. Sch&amp;#252:beler fra denne hagen til en rekke privathager rundt i landet, like til Finnmark (Sch&amp;#252:beler 1886-1889, 1891). Det eldste belegget av forvillet materiale er fra 1870-78 i Op Søndre Land: Krohnviken (materiale i BG, Nordhagen 1944). Materialet antas å ha kommet dit via Sch&amp;#252:beler og Tøyenhagen. &amp;#201:n forekomst (Oslo) kan skrive seg fra en tysk leir under andre verdenskrig. Flere nyere forekomster har opphav i lagringsplasser for importert tømmer. Arten har også fulgt med importert plantemateriale, og den første forekomsten i Ak Bærum synes å skyldes spredning med fly.</v>
          </cell>
          <cell r="DF2094" t="str">
            <v>&lt;p&gt;Arten har et stort invasjonspotensial med lang median levetid og moderat ekspansjonshastighet. Mongolspringfrø er trolig helt avhengig av folks aktivitet for å spres regionalt, men den har mange potensielle voksesteder i kyst- og fjordstrøk og nedre dalstrøk, i det minste i Sør-Norge. Den har hatt en nokså jevn ekspansjon de siste 50 år og har ennå ikke nådd sitt potensial.&lt;/p&gt; &lt;p&gt;&lt;/p&gt;</v>
          </cell>
          <cell r="DG2094" t="str">
            <v>Mongolspringfrø vurderes å ha middels økologisk effekt. Arten går inn i flomskog, flomfastmark og myr-og sumpskog. Den kan danne omfattende og tette rene bestander. Dette kan føre til fortrengning av stedegne arter, hvorav noen truete/sårbare, og til endringer i jordbunnsforhold. Arten er ettårig, slik at jorda blottlegges og blir mer utsatt for erosjon når planten visner ned på høsten. Arten er spesielt problematisk på Vestlandet.</v>
          </cell>
          <cell r="DH2094" t="str">
            <v>&lt;p&gt;Mongolspringfrø vurderes til svært høg økologisk risiko på grunn av et stort invasjonspotensial og en middels økologisk effekt. &lt;br/&gt;&lt;/p&gt;</v>
          </cell>
          <cell r="DI2094">
            <v>4</v>
          </cell>
        </row>
        <row r="2095">
          <cell r="B2095" t="str">
            <v>Myrrhis odorata</v>
          </cell>
          <cell r="C2095" t="str">
            <v>(L.) Scop.</v>
          </cell>
          <cell r="D2095" t="str">
            <v>spansk kjørvel</v>
          </cell>
          <cell r="E2095">
            <v>134757</v>
          </cell>
          <cell r="F2095">
            <v>100343</v>
          </cell>
          <cell r="G2095" t="str">
            <v>ExpertGroups/Karplanter/N</v>
          </cell>
          <cell r="H2095" t="str">
            <v>Karplanter</v>
          </cell>
          <cell r="I2095" t="str">
            <v>Karplanter</v>
          </cell>
          <cell r="J2095" t="str">
            <v>AlienSpecie</v>
          </cell>
          <cell r="N2095">
            <v>4</v>
          </cell>
          <cell r="Q2095">
            <v>3</v>
          </cell>
          <cell r="T2095" t="str">
            <v>SE</v>
          </cell>
          <cell r="U2095">
            <v>5</v>
          </cell>
          <cell r="V2095" t="str">
            <v>4A,3D</v>
          </cell>
          <cell r="X2095">
            <v>5</v>
          </cell>
          <cell r="Y2095">
            <v>4</v>
          </cell>
          <cell r="Z2095">
            <v>3</v>
          </cell>
          <cell r="AA2095">
            <v>1827</v>
          </cell>
          <cell r="AB2095" t="str">
            <v>terrestrial</v>
          </cell>
          <cell r="AD2095" t="str">
            <v>unknown</v>
          </cell>
          <cell r="AE2095" t="str">
            <v>yes</v>
          </cell>
          <cell r="AF2095" t="str">
            <v>unknown</v>
          </cell>
          <cell r="AG2095">
            <v>1827</v>
          </cell>
          <cell r="AH2095" t="str">
            <v>Ho Bergen: "Bergen in pratis" (i enger)</v>
          </cell>
          <cell r="AI2095">
            <v>10</v>
          </cell>
          <cell r="AJ2095" t="str">
            <v>V</v>
          </cell>
          <cell r="AL2095">
            <v>3</v>
          </cell>
          <cell r="AM2095" t="str">
            <v>importDirect</v>
          </cell>
          <cell r="AN2095">
            <v>5</v>
          </cell>
          <cell r="AO2095" t="str">
            <v>introductionEscaped,spreadNaturalDispersal,spreadStowaway,spreadTransportpollution</v>
          </cell>
          <cell r="AP2095" t="str">
            <v>Øs,OsA,He,Op,Bu,Ve,Te,Aa,Va,Ro,Ho,Sf,Mr,St,Nt,Tr</v>
          </cell>
          <cell r="AQ2095">
            <v>1000</v>
          </cell>
          <cell r="AR2095">
            <v>5</v>
          </cell>
          <cell r="AS2095">
            <v>5000</v>
          </cell>
          <cell r="AT2095">
            <v>305000</v>
          </cell>
          <cell r="AU2095">
            <v>10000</v>
          </cell>
          <cell r="AV2095">
            <v>60</v>
          </cell>
          <cell r="AW2095" t="str">
            <v>Brukt som medisinplante og krydderplante (se Hjelmstad, R. 2016: Urtekildens planteleksikon)</v>
          </cell>
          <cell r="AX2095" t="str">
            <v>Ingen kjent effekt</v>
          </cell>
          <cell r="BC2095" t="str">
            <v>Ingen kjent effekt</v>
          </cell>
          <cell r="BD2095" t="str">
            <v>Ingen kjent effekt</v>
          </cell>
          <cell r="BE2095" t="str">
            <v>no</v>
          </cell>
          <cell r="BF2095" t="str">
            <v>no</v>
          </cell>
          <cell r="BK2095" t="str">
            <v>temperate_nemoral:Europe|subtropic_mediterranean:Europe</v>
          </cell>
          <cell r="BM2095" t="str">
            <v>temperate_boreal:Europe|temperate_nemoral:Europe,NorthAndCentralAmerica|subtropic_mediterranean:Europe</v>
          </cell>
          <cell r="BO2095">
            <v>4</v>
          </cell>
          <cell r="BR2095" t="str">
            <v>RedListCategoryLevel</v>
          </cell>
          <cell r="BT2095">
            <v>3</v>
          </cell>
          <cell r="BW2095" t="str">
            <v>SpreadYearlyIncreaseObservations</v>
          </cell>
          <cell r="BX2095">
            <v>207</v>
          </cell>
          <cell r="BY2095">
            <v>1</v>
          </cell>
          <cell r="CB2095" t="str">
            <v>T4,T40,T43,T35,T32</v>
          </cell>
          <cell r="CC2095">
            <v>3</v>
          </cell>
          <cell r="CF2095" t="str">
            <v>Dactylorhiza sambucina</v>
          </cell>
          <cell r="CH2095">
            <v>2</v>
          </cell>
          <cell r="CI2095" t="str">
            <v>X</v>
          </cell>
          <cell r="CL2095" t="str">
            <v>T4,T32</v>
          </cell>
          <cell r="CM2095">
            <v>2</v>
          </cell>
          <cell r="CP2095" t="str">
            <v>Kulturmarkseng</v>
          </cell>
          <cell r="CQ2095">
            <v>1</v>
          </cell>
          <cell r="CU2095">
            <v>1</v>
          </cell>
          <cell r="CX2095">
            <v>0</v>
          </cell>
          <cell r="CY2095">
            <v>1</v>
          </cell>
          <cell r="DB2095">
            <v>0</v>
          </cell>
          <cell r="DC2095" t="str">
            <v>Spansk kjørvel &lt;em&gt;Myrrhis odorata &lt;/em&gt;er en flerårig, 1-1,5 m høy urt (staude) fra fjellstrøk i Mellom- og Sør-Europa. Arten var trolig dyrket i Norge før 1800 som krydderplante, men de første dokumenterte funnene som forvillet er fra herregårdsparker på 1820-tallet (Oslo: Bogstad, ST Trondheim: Rotvoll).</v>
          </cell>
          <cell r="DD2095" t="str">
            <v>&lt;p&gt;De tidligste dokumenterte funnene er fra Ho Bergen ("Bergen in pratis", dvs. i eng) i 1827, Oslo: Bogstad (herregård med park) 1829, og ST Trondheim: Rotvoll (herregård med park) 1820-tallet. Flere andre tidlige funn er også knyttet til storgårder, og arten synes å ha kommet inn og spredt fra herregårdskulturen rundt 1800. Arten kommer fra fuktige fjellstrøk i Mellom- og Sør-Europa og er mest aggressiv på Vestlandet og i litt fuktige dalfører. Ekspansjonen i Hordaland begynte allerede godt før 1900 og i Sogn og Fjordane kanskje mellom 1900 og 1920 (dårlige data). Dokumentert ekspansjon av betydning i Møre og Romsdal kom først etter 1960. I Trøndelag er spansk kjørvel i klar spredning. På Østlandet er arten stabil, men sjelden svært aggressiv, med ett unntak. I 1968 ble den for første gang notert i de fuktige dalførene i indre Telemark (Te Tokke), og her nærmest eksploderte den.&lt;/p&gt;</v>
          </cell>
          <cell r="DE2095" t="str">
            <v>Arten er trolig innført med såfrø til eller anlegg av diverse herregårdsparker tidlig på 1800-tallet (eller sent på 1700-tallet). Arten formerer seg med frø og har klonal vekst med jordstengler slik at den kan danne omfattende bestander. Fruktene spres passivt. Arten er både forvillet og kastet ut fra dyrkning.</v>
          </cell>
          <cell r="DF2095" t="str">
            <v>Spansk kjørvel har et stort invasjonspotensiale: den skårer maksimum på median levetid og et knepp lavere på ekspansjonshastighet. Arten har et stort, uforløst potensial i dalfører i Sør-Norge og kanskje i Nordland.</v>
          </cell>
          <cell r="DG2095" t="str">
            <v>Arten vurderes å ha middels økologiske effekter. Den utslagsgivende effekten er fortrengning av minst &amp;#233:n truet/sårbar art (søstermarihand &lt;i&gt;Dactylorhiza sambucina&lt;/i&gt;). Dette er rapportert fra Telemark (Dagny Mandt, pers. komm.), men fortrengning av andre sårbare arter er sannsynlig også i andre landsdeler. Den etablerer seg i vei- og skogkanter, på skrotemark, i ulike typer gressmark og gammel eng, men kan også gå inn i åpen skog på relativt dyp, næringsrik jord. Arten er ekspansiv og fortrenger omtrent alle andre urteaktige karplanter der den etablerer seg. Arten er en gjengroingsart i kulturmarkseng, en truet naturtype.&lt;br/&gt;</v>
          </cell>
          <cell r="DH2095" t="str">
            <v>&lt;p&gt;Spansk kjørvel vurderes å ha svært høy risiko. Dette skyldes et stort invasjonspotensial i kombinasjon med en middels økologisk effekt knyttet til fortrengning av minst &amp;#233:n sårbar/truet art.&lt;/p&gt;</v>
          </cell>
          <cell r="DI2095">
            <v>3</v>
          </cell>
        </row>
        <row r="2096">
          <cell r="B2096" t="str">
            <v>Phedimus hybridus</v>
          </cell>
          <cell r="C2096" t="str">
            <v>(L.) 't Hart</v>
          </cell>
          <cell r="D2096" t="str">
            <v>sibirbergknapp</v>
          </cell>
          <cell r="E2096">
            <v>135279</v>
          </cell>
          <cell r="F2096">
            <v>103588</v>
          </cell>
          <cell r="G2096" t="str">
            <v>ExpertGroups/Karplanter/N</v>
          </cell>
          <cell r="H2096" t="str">
            <v>Karplanter</v>
          </cell>
          <cell r="I2096" t="str">
            <v>Karplanter</v>
          </cell>
          <cell r="J2096" t="str">
            <v>AlienSpecie</v>
          </cell>
          <cell r="N2096">
            <v>4</v>
          </cell>
          <cell r="Q2096">
            <v>4</v>
          </cell>
          <cell r="T2096" t="str">
            <v>SE</v>
          </cell>
          <cell r="U2096">
            <v>5</v>
          </cell>
          <cell r="V2096" t="str">
            <v>4A,4D</v>
          </cell>
          <cell r="X2096">
            <v>5</v>
          </cell>
          <cell r="Y2096">
            <v>4</v>
          </cell>
          <cell r="Z2096">
            <v>3</v>
          </cell>
          <cell r="AA2096">
            <v>1854</v>
          </cell>
          <cell r="AB2096" t="str">
            <v>terrestrial</v>
          </cell>
          <cell r="AD2096" t="str">
            <v>unknown</v>
          </cell>
          <cell r="AE2096" t="str">
            <v>yes</v>
          </cell>
          <cell r="AF2096" t="str">
            <v>unknown</v>
          </cell>
          <cell r="AG2096">
            <v>1854</v>
          </cell>
          <cell r="AH2096" t="str">
            <v>Oslo: "På Slottsbakkene (Universitetsbakkene) utenfor Universitetsbiblioteket"</v>
          </cell>
          <cell r="AI2096">
            <v>10</v>
          </cell>
          <cell r="AJ2096" t="str">
            <v>V</v>
          </cell>
          <cell r="AK2096" t="str">
            <v>V</v>
          </cell>
          <cell r="AL2096">
            <v>2</v>
          </cell>
          <cell r="AM2096" t="str">
            <v>importDirect</v>
          </cell>
          <cell r="AN2096">
            <v>3</v>
          </cell>
          <cell r="AO2096" t="str">
            <v>introductionEscaped,spreadNaturalDispersal,spreadTransportpollution</v>
          </cell>
          <cell r="AP2096" t="str">
            <v>Øs,OsA,He,Op,Bu,Ve,Te,Aa,Va,Ro,Ho,Sf,Mr,St,Nt,No</v>
          </cell>
          <cell r="AQ2096">
            <v>400</v>
          </cell>
          <cell r="AR2096">
            <v>10</v>
          </cell>
          <cell r="AS2096">
            <v>4000</v>
          </cell>
          <cell r="AT2096">
            <v>250000</v>
          </cell>
          <cell r="AU2096">
            <v>8000</v>
          </cell>
          <cell r="AV2096">
            <v>40</v>
          </cell>
          <cell r="AW2096" t="str">
            <v>Ingen kjent effekt</v>
          </cell>
          <cell r="AX2096" t="str">
            <v>Ingen kjent effekt</v>
          </cell>
          <cell r="BC2096" t="str">
            <v>Ingen kjent effekt</v>
          </cell>
          <cell r="BD2096" t="str">
            <v>Ingen kjent effekt</v>
          </cell>
          <cell r="BE2096" t="str">
            <v>no</v>
          </cell>
          <cell r="BF2096" t="str">
            <v>no</v>
          </cell>
          <cell r="BI2096" t="str">
            <v>V</v>
          </cell>
          <cell r="BK2096" t="str">
            <v>temperate_boreal:Europe,Asia|temperate_nemoral:Europe,Asia</v>
          </cell>
          <cell r="BM2096" t="str">
            <v>temperate_boreal:Europe,Asia|temperate_nemoral:Europe,Asia</v>
          </cell>
          <cell r="BO2096">
            <v>4</v>
          </cell>
          <cell r="BR2096" t="str">
            <v>RedListCategoryLevel</v>
          </cell>
          <cell r="BT2096">
            <v>3</v>
          </cell>
          <cell r="BW2096" t="str">
            <v>SpreadYearlyIncreaseObservations</v>
          </cell>
          <cell r="BX2096">
            <v>192</v>
          </cell>
          <cell r="BY2096">
            <v>1</v>
          </cell>
          <cell r="CB2096" t="str">
            <v>T1,T6,T35,T32,T37-C-3</v>
          </cell>
          <cell r="CC2096">
            <v>4</v>
          </cell>
          <cell r="CF2096" t="str">
            <v>Dracocephalum ruyschiana,Phleum phleoides,Veronica spicata</v>
          </cell>
          <cell r="CH2096">
            <v>2</v>
          </cell>
          <cell r="CK2096" t="str">
            <v>Silene nutans</v>
          </cell>
          <cell r="CL2096" t="str">
            <v>T1,T32</v>
          </cell>
          <cell r="CM2096">
            <v>3</v>
          </cell>
          <cell r="CP2096" t="str">
            <v>Åpen grunnlendt kalkmark i boreonemoral sone,Åpen grunnlendt kalkmark i boreonemoral sone</v>
          </cell>
          <cell r="CQ2096">
            <v>1</v>
          </cell>
          <cell r="CU2096">
            <v>1</v>
          </cell>
          <cell r="CX2096">
            <v>0</v>
          </cell>
          <cell r="CY2096">
            <v>1</v>
          </cell>
          <cell r="DB2096">
            <v>0</v>
          </cell>
          <cell r="DC2096" t="str">
            <v>&lt;p&gt;Sibirbergknapp &lt;em&gt;Phedimus hybridus &lt;/em&gt;er en flerårig sukkulent art fra Ural. Den formerer seg seksuelt med frø og kan dessuten bli mattedannende med omfattende, horisontale sideskudd som rotslår. Arten er innført som hagestaude og er i likhet med gravbergknapp en typisk hagerømling fra hytter i strandsonen, enkelte hager i innlandet, og fra kirkegårder og grøntanlegg. Arten er, i likhet med andre sukkulenter, underrepresentert i våre herbarier, og mange har forvekslet den med gravbergknapp.&lt;/p&gt;</v>
          </cell>
          <cell r="DD2096" t="str">
            <v>&lt;p&gt;Arten ble først funnet naturalisert, i 1854 på "Slottsbakkene" der Slottsparken, Karl Johans gate og (gamle) Drammensveien nå er i Oslo. Nesten like gamle registreringer finnes fra Rodeløkka, Ekeberg og Grefsenåsen i Oslo. Frem til 1925 var den kun registrert på ulike lokaliteter i Oslo. Rundt 1950 nådde den omtrent det utbredelsesområdet den har i dag, nord til Sør-Trøndelag og med slengere i Nordland, men med fortetning lokalt.&lt;/p&gt;</v>
          </cell>
          <cell r="DE2096" t="str">
            <v>&lt;p&gt;Sibirbergknapp er innført som hagestaude. Den har vært plantet i hager i kystnære strøk, da den som sukkulent tåler mye salt og vind. Arten sprer seg i hovedsak ved vegetativ vekst og utkast fra hager, ut fra hyttetomter og ut over åpen grunnlendt mark både på kalkrik og kalkfattig grunn. Formeringen i norsk natur skjer i all hovedsak - kanskje enerådende - vegetativt, men frø av &lt;em&gt;Phedimus hybridus &lt;/em&gt;ble samlet inn 30.10.2011 fra Nakholmen i Oslo for spireforsøk ved NHM, da ingen data foreligger for seksuell formering i vårt land. Spireforsøket ble avsluttet 06.01.2012 og viste ca. 55 % spiring (Bjureke, upubl.). &lt;/p&gt;</v>
          </cell>
          <cell r="DF2096" t="str">
            <v>&lt;p&gt; Arten har et stort invasjonspotensial. Den skårer maksimum på median levetid og har en moderat ekspansjonshastighet. &lt;/p&gt;</v>
          </cell>
          <cell r="DG2096" t="str">
            <v>Sibirbergknapp kan danne heldekkende matter når den etablerer seg på åpne og solrike lokaliteter. Arten er observert i spredning i den prioriterte naturtypen "åpen grunnlendt kalkmark i boreonemoral sone", en naturtype som er nesten helt begrenset til Oslofeltet fra Mjøsa sør til Grenland, og med hovedtyngde ved indre Oslofjord. Spredningen i dette kjerneområdet har økt betraktelig de seneste 30 årene. I indre Oslofjord er den ikke et like alvorlig problem som slektningen gravbergknapp, men på noen øyer - spesielt Nakholmen (Oslo) - er den mye vanligere. Der okkuperer den store felter av åpen grunnlendt kalkmark og fortrenger truete stedegne arter som aksveronika &lt;em&gt;Veronica spicata&lt;/em&gt;, dragehode &lt;em&gt;Dracocephalum ruyschiana&lt;/em&gt;, smaltimotei &lt;em&gt;Phleum phleoides&lt;/em&gt; og nikkesmelle &lt;em&gt;Silene nutans &lt;/em&gt;(Bjureke pers. medd.).</v>
          </cell>
          <cell r="DH2096" t="str">
            <v>&lt;p&gt;Sibirbergknapp vurderes til svært høg økologisk risiko, et resultat av et høgt invasjonspotensiale og store økologiske effekter. Den bør sees på som en art i spredning på grunnlendt og åpen mark i kystnære strøk, og der kan den bli problematisk for opprinnelige arter. Det er imidlertid usikkert om arten er en trussel mot norsk biologisk mangfold utafor kalkområdene i Oslofeltet.&lt;/p&gt;&lt;p&gt;Risikovurderingen gjelder arten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kultivaren _x0018_ Immergr&amp;#252:nchen_x0019_ . Navnet er akseptert av Royal Horticultural Society (se http://apps.rhs.org.uk/horticulturaldatabase/HortGenera.asp). Vi finner lite relevant informasjon om kultivaren. Det er ikke noe som skulle tilsi at denne kultivaren utgjør en annen risiko enn arten. Vi har ikke undersøkt i hvilken grad andre kultivarer av &lt;i&gt;Phedimus hybridus &lt;/i&gt;som har dokumenterte egenskaper som vil kunne påvirke invasjonspotensialet og/eller økologisk effekt slik at man kunne forvente en annen risiko enn den som gis i den generelle vurderingen av arten.&lt;/p&gt;</v>
          </cell>
          <cell r="DI2096">
            <v>0</v>
          </cell>
        </row>
        <row r="2097">
          <cell r="B2097" t="str">
            <v>Populus balsamifera</v>
          </cell>
          <cell r="C2097" t="str">
            <v>L.</v>
          </cell>
          <cell r="D2097" t="str">
            <v>balsampoppel</v>
          </cell>
          <cell r="E2097">
            <v>145392</v>
          </cell>
          <cell r="F2097">
            <v>102634</v>
          </cell>
          <cell r="G2097" t="str">
            <v>ExpertGroups/Karplanter/N</v>
          </cell>
          <cell r="H2097" t="str">
            <v>Karplanter</v>
          </cell>
          <cell r="I2097" t="str">
            <v>Karplanter</v>
          </cell>
          <cell r="J2097" t="str">
            <v>AlienSpecie</v>
          </cell>
          <cell r="N2097">
            <v>4</v>
          </cell>
          <cell r="Q2097">
            <v>3</v>
          </cell>
          <cell r="T2097" t="str">
            <v>SE</v>
          </cell>
          <cell r="U2097">
            <v>5</v>
          </cell>
          <cell r="V2097" t="str">
            <v>4A,3D</v>
          </cell>
          <cell r="X2097">
            <v>5</v>
          </cell>
          <cell r="Y2097">
            <v>4</v>
          </cell>
          <cell r="Z2097">
            <v>3</v>
          </cell>
          <cell r="AA2097">
            <v>1862</v>
          </cell>
          <cell r="AB2097" t="str">
            <v>terrestrial</v>
          </cell>
          <cell r="AD2097" t="str">
            <v>unknown</v>
          </cell>
          <cell r="AE2097" t="str">
            <v>yes</v>
          </cell>
          <cell r="AF2097" t="str">
            <v>unknown</v>
          </cell>
          <cell r="AG2097">
            <v>1951</v>
          </cell>
          <cell r="AH2097" t="str">
            <v>Op Vågå: Vågåmo</v>
          </cell>
          <cell r="AI2097">
            <v>20</v>
          </cell>
          <cell r="AJ2097" t="str">
            <v>V</v>
          </cell>
          <cell r="AL2097">
            <v>2</v>
          </cell>
          <cell r="AM2097" t="str">
            <v>importDirect</v>
          </cell>
          <cell r="AN2097">
            <v>4</v>
          </cell>
          <cell r="AO2097" t="str">
            <v>introductionEscaped,spreadTransportpollution</v>
          </cell>
          <cell r="AP2097" t="str">
            <v>Øs,OsA,He,Op,Bu,Ve,Te,Aa,Va,Ro,Ho,Sf,Mr,St,Nt,No,Tr,Fi</v>
          </cell>
          <cell r="AQ2097">
            <v>800</v>
          </cell>
          <cell r="AR2097">
            <v>10</v>
          </cell>
          <cell r="AS2097">
            <v>8000</v>
          </cell>
          <cell r="AT2097">
            <v>280000</v>
          </cell>
          <cell r="AU2097">
            <v>32000</v>
          </cell>
          <cell r="AV2097">
            <v>60</v>
          </cell>
          <cell r="AW2097" t="str">
            <v>Ingen kjent effekt</v>
          </cell>
          <cell r="AX2097" t="str">
            <v>Ingen kjent effekt</v>
          </cell>
          <cell r="BC2097" t="str">
            <v>Ingen kjent effekt</v>
          </cell>
          <cell r="BD2097" t="str">
            <v>Ingen kjent effekt</v>
          </cell>
          <cell r="BE2097" t="str">
            <v>no</v>
          </cell>
          <cell r="BF2097" t="str">
            <v>no</v>
          </cell>
          <cell r="BK2097" t="str">
            <v>polar:Asia,NorthAndCentralAmerica|temperate_boreal:NorthAndCentralAmerica|temperate_nemoral:NorthAndCentralAmerica|subtropic_mediterranean:NorthAndCentralAmerica</v>
          </cell>
          <cell r="BM2097" t="str">
            <v>polar:Asia,NorthAndCentralAmerica|temperate_boreal:Europe,NorthAndCentralAmerica|temperate_nemoral:Europe,Oceania,NorthAndCentralAmerica|subtropic_mediterranean:NorthAndCentralAmerica</v>
          </cell>
          <cell r="BO2097">
            <v>4</v>
          </cell>
          <cell r="BR2097" t="str">
            <v>RedListCategoryLevel</v>
          </cell>
          <cell r="BT2097">
            <v>3</v>
          </cell>
          <cell r="BW2097" t="str">
            <v>SpreadYearlyIncreaseObservations</v>
          </cell>
          <cell r="BX2097">
            <v>363</v>
          </cell>
          <cell r="BY2097">
            <v>1</v>
          </cell>
          <cell r="CB2097" t="str">
            <v>T4,T30,T32,T35,T40</v>
          </cell>
          <cell r="CC2097">
            <v>3</v>
          </cell>
          <cell r="CG2097" t="str">
            <v>T30</v>
          </cell>
          <cell r="CH2097">
            <v>2</v>
          </cell>
          <cell r="CL2097" t="str">
            <v>T30,T4,T30</v>
          </cell>
          <cell r="CM2097">
            <v>1</v>
          </cell>
          <cell r="CQ2097">
            <v>1</v>
          </cell>
          <cell r="CU2097">
            <v>1</v>
          </cell>
          <cell r="CX2097">
            <v>0</v>
          </cell>
          <cell r="CY2097">
            <v>1</v>
          </cell>
          <cell r="DB2097">
            <v>0</v>
          </cell>
          <cell r="DC2097" t="str">
            <v>&lt;p&gt;Balsampoppel &lt;em&gt;Populus balsamifera &lt;/em&gt;er et stort tre fra Nord-Amerika (med utbredelse tvers over kontinentet) og er nylig også påvist et par steder i Nordøst-Asia. Den har frøformering og frøene er effektivt vindspredte på grunn av hår. Den har dessuten en særdeles effektiv klonal vekst ved rotskudd.&lt;/p&gt;&lt;p&gt;Arten forekommer i Norge tre navngitte kultivarer - cv. &amp;#39:Hortensis&amp;#39: ekte balsampoppel, cv. &amp;#39:Elongata&amp;#39: trønderpoppel og cv. &amp;#39:Gileadensis&amp;#39: ontariopoppel - ingen av dem identisk med den amerikanske villplanten. Alle tre har ekstensiv klondannelse med rotskudd, men den mest alvorlige er kanskje cv. &amp;#39:Elongata&amp;#39: fordi den er den absolutt mest hardføre. Herbariematerialet er ikke revidert, og observasjoner kan ikke kontrolleres for identitet. Derfor vurderes arten samlet, det innebærer at alle varietetene får samme risiko som moderarten. Trolig ville alle kultivarene få tilnærmet samme risiko om de ble vurdert uavhengig også.&lt;br/&gt;&lt;/p&gt;</v>
          </cell>
          <cell r="DD2097" t="str">
            <v>&lt;p&gt;Balsampoppel er et gammelt tre i norske hager, men det er lite registrert som forvillet inntil de siste 50 årene. De eldste dokumenterte funnene er fra 1870- og 1880-årene fra Østlandet og Sørlandet. Siden 1960 har antallet funn økt radikalt, og arten er nå registrert i alle fylker nord til Finnmark. Den er hardfør nesten opp til skoggrensa og nord til grensa mot Arktis, med forvilling begge steder. All forvilling synes skje med utkast eller utvoksning fra hager og beplantninger: ingen frøreproduksjon er registrert i norsk natur det vi vet. Arten kan danne omfattende kloner som fortrenger og skygger ut nesten alle andre planter, og den er nesten umulig å utrydde der den har etablert seg. Fortsatt fortetning kan forventes.&lt;/p&gt;</v>
          </cell>
          <cell r="DE2097" t="str">
            <v>Balsampoppel er innført som prydtre. Arten har frøformering der det kommer fra, og frøformering er rapportert fra norsk natur, i Trøndelag (E. Fremstad, pers. observ.) og i Tromsø (U. R. Bjerke Gamst, artsobservasjoner). Karhu (i Flora Nordica 2000) konkluderer imidlertid med at frøsetting i Norden ikke er kjent. Arten har effektiv klonal vekst med rotskudd.</v>
          </cell>
          <cell r="DF2097" t="str">
            <v>Arten har en moderat ekspansjonshastighet og lang median levetid i landet. Dette gir sammenlagt et stort invasjonspotensial.</v>
          </cell>
          <cell r="DG2097" t="str">
            <v>Arten vurderes til middels økologisk effekt. Balsampoppel fortrenger andre planter når den etablerer seg i flommarkskog. Dette er en naturtype som er nokså rik på sårbare og truete karplanter, og vi antar at balsampoppel reduserer delpopulasjoner av enkelte av disse.</v>
          </cell>
          <cell r="DH2097" t="str">
            <v>&lt;p&gt;Balsampoppel vurderes til svært høg risiko på grunn av et stort invasjonspotensial og en middels økologisk effekt.&lt;/p&gt;</v>
          </cell>
          <cell r="DI2097">
            <v>1</v>
          </cell>
        </row>
        <row r="2098">
          <cell r="B2098" t="str">
            <v>Reynoutria japonica</v>
          </cell>
          <cell r="C2098" t="str">
            <v>Houtt.</v>
          </cell>
          <cell r="D2098" t="str">
            <v>parkslirekne</v>
          </cell>
          <cell r="E2098">
            <v>136760</v>
          </cell>
          <cell r="F2098">
            <v>129594</v>
          </cell>
          <cell r="G2098" t="str">
            <v>ExpertGroups/Karplanter/N</v>
          </cell>
          <cell r="H2098" t="str">
            <v>Karplanter</v>
          </cell>
          <cell r="I2098" t="str">
            <v>Karplanter</v>
          </cell>
          <cell r="J2098" t="str">
            <v>AlienSpecie</v>
          </cell>
          <cell r="N2098">
            <v>4</v>
          </cell>
          <cell r="Q2098">
            <v>4</v>
          </cell>
          <cell r="T2098" t="str">
            <v>SE</v>
          </cell>
          <cell r="U2098">
            <v>5</v>
          </cell>
          <cell r="V2098" t="str">
            <v>4A,4D</v>
          </cell>
          <cell r="X2098">
            <v>5</v>
          </cell>
          <cell r="Y2098">
            <v>4</v>
          </cell>
          <cell r="Z2098">
            <v>3</v>
          </cell>
          <cell r="AA2098">
            <v>1901</v>
          </cell>
          <cell r="AB2098" t="str">
            <v>terrestrial</v>
          </cell>
          <cell r="AD2098" t="str">
            <v>unknown</v>
          </cell>
          <cell r="AE2098" t="str">
            <v>yes</v>
          </cell>
          <cell r="AF2098" t="str">
            <v>yes</v>
          </cell>
          <cell r="AG2098">
            <v>1901</v>
          </cell>
          <cell r="AH2098" t="str">
            <v>Ho Granvin: Havås</v>
          </cell>
          <cell r="AI2098">
            <v>10</v>
          </cell>
          <cell r="AJ2098" t="str">
            <v>V</v>
          </cell>
          <cell r="AL2098">
            <v>2</v>
          </cell>
          <cell r="AM2098" t="str">
            <v>importDirect</v>
          </cell>
          <cell r="AN2098">
            <v>5</v>
          </cell>
          <cell r="AO2098" t="str">
            <v>introductionEscaped,spreadTransportpollution,spreadStowaway</v>
          </cell>
          <cell r="AP2098" t="str">
            <v>Øs,OsA,He,Op,Bu,Ve,Te,Aa,Va,Ro,Ho,Sf,Mr,St,Nt,No,Tr</v>
          </cell>
          <cell r="AQ2098">
            <v>2000</v>
          </cell>
          <cell r="AR2098">
            <v>10</v>
          </cell>
          <cell r="AS2098">
            <v>20000</v>
          </cell>
          <cell r="AT2098">
            <v>267000</v>
          </cell>
          <cell r="AU2098">
            <v>30000</v>
          </cell>
          <cell r="AV2098">
            <v>80</v>
          </cell>
          <cell r="AW2098" t="str">
            <v>Ingen kjent effekt</v>
          </cell>
          <cell r="AX2098" t="str">
            <v>Enorme økonomiske konsekvenser når det gjelder bygningsskader og erosjonskontroll internasjonalt. Store økonomiske konsekvenser når det gjelder bekjempelse.</v>
          </cell>
          <cell r="BC2098" t="str">
            <v>Ingen kjent effekt</v>
          </cell>
          <cell r="BD2098" t="str">
            <v>Ingen kjent effekt</v>
          </cell>
          <cell r="BE2098" t="str">
            <v>no</v>
          </cell>
          <cell r="BF2098" t="str">
            <v>no</v>
          </cell>
          <cell r="BK2098" t="str">
            <v>temperate_boreal:Asia|temperate_nemoral:Asia</v>
          </cell>
          <cell r="BM2098" t="str">
            <v>temperate_boreal:Europe,Asia,NorthAndCentralAmerica|temperate_nemoral:Europe,Asia,Oceania,NorthAndCentralAmerica|subtropic_mediterranean:Europe,Oceania,NorthAndCentralAmerica|subtropic_humid:NorthAndCentralAmerica</v>
          </cell>
          <cell r="BO2098">
            <v>4</v>
          </cell>
          <cell r="BR2098" t="str">
            <v>RedListCategoryLevel</v>
          </cell>
          <cell r="BT2098">
            <v>3</v>
          </cell>
          <cell r="BW2098" t="str">
            <v>SpreadYearlyIncreaseObservations</v>
          </cell>
          <cell r="BX2098">
            <v>328</v>
          </cell>
          <cell r="BY2098">
            <v>1</v>
          </cell>
          <cell r="CB2098" t="str">
            <v>T35,T35,T37-C-3,T42-C-1,T43-C-1,T30,T4,T32,T18,T40-C-1</v>
          </cell>
          <cell r="CC2098">
            <v>4</v>
          </cell>
          <cell r="CG2098" t="str">
            <v>T18,T18,T30,T30</v>
          </cell>
          <cell r="CH2098">
            <v>2</v>
          </cell>
          <cell r="CL2098" t="str">
            <v>T32,T32,T18,T18,T30,T30</v>
          </cell>
          <cell r="CM2098">
            <v>1</v>
          </cell>
          <cell r="CQ2098">
            <v>1</v>
          </cell>
          <cell r="CT2098" t="str">
            <v>T30,T4,T32,T18</v>
          </cell>
          <cell r="CU2098">
            <v>1</v>
          </cell>
          <cell r="CX2098">
            <v>0</v>
          </cell>
          <cell r="CY2098">
            <v>1</v>
          </cell>
          <cell r="DB2098">
            <v>0</v>
          </cell>
          <cell r="DC2098" t="str">
            <v>&lt;p&gt;Parkslirekne &lt;em&gt;Reynoutria japonica &lt;/em&gt;(tidligere &lt;em&gt;Fallopia japonica&lt;/em&gt;) er en 1-2,5 m høy, flerårig urt (staude) fra Øst-Asia, hovedsakelig Japan. Arten har potensielt frøformering, men for det første blomstrer den svært sent i Norge (ofte i september), for det andre synes bare en enkjønnet klon være innført til Europa. Arten har særdeles effektiv klonal vekst med jordstengler.&lt;/p&gt;&lt;p&gt;Kontroll av foto i Artsobservasjoner viser at 116 av 241 bilder er hybridslirekne, 13 av bildene er kjempeslirekne,1 av bildene var kjempespringfrø og 67 av bildene var ikke identifiserbar til slirekneart. Alle observasjoner av parkslirekne som ikke kan kontrolleres, er derfor eksludert fra vurderingen. Dette utgjør en overveiende del av den totale dokumentasjonen, men konklusjonene for arten er likevel klare, uten dette materialet.&lt;/p&gt;</v>
          </cell>
          <cell r="DD2098" t="str">
            <v>&lt;p&gt;Parkslirekne kom muligens til Norge i 1860-70-årene og ble blant annet spredt gjennom F.C. Sch&amp;#252:belers hageplanteforsøk til nordre Nordland (Sch&amp;#252:beler 1866-1889, 1891). Første funn av arten som forvillet er fra Ho Granvin 1901. Parkslirekne var på god vei til etablere seg i landet allerede på 1940-tallet. Arten finnes nå fra søndre deler av Østlandet i et bredt belte i kyst- og fjordstrøk til Tr Tromsø og Harstad (Fremstad &amp; Elven 1997b), og trolig også Finnmark. Arten er fremdeles sjelden i innlandet i Sør-, Midt- og Nord-Norge, men den vil trolig med tiden bli vanligere også i innlandsområder, særlig dersom klimaet endres i mer humid retning og med lengre vekstsesonger. Det er rimelig å anta en viss utvidelse av utbredelsesområdet og ytterligere etableringer i regioner der arten allerede finnes. &lt;br/&gt;&lt;/p&gt;</v>
          </cell>
          <cell r="DE2098" t="str">
            <v>Arten kom til Europa i 1825 da den ble importert som prydplante. Den er funksjonelt enkjønnet og er ikke er kjent å produsere modne frø i Norge. Grunnen til dette er at det kun er funnet funksjonelle hunner i Norge (se også Ti&amp;#233:br&amp;#233: et al. 2007). Arten blomstrer imidlertid seint i sesongen med kort periode til frømodning så den ville trolig ikke greid å produsere frø sjøl om både hanner og hunner var tilstede. Den viktigste spredningen skjer med fragmenter av jordstengler som spres med folks aktivitet og trolig med rennende vann og havstrømmer.</v>
          </cell>
          <cell r="DF2098" t="str">
            <v>Artens invasjonspotensial er stort med maksimum skår på median levetid og nest høyeste skår på ekspansjonshastighet.</v>
          </cell>
          <cell r="DG2098" t="str">
            <v>&lt;p&gt;Arten vurderes å ha en stor negativ økologisk effekt. Parkslirekne kan dukke opp på nesten all slags mark, men er vanligst på ulike typer skrotemark: vei- og jernbanekanter, industritomter, avfallsplasser o.l., men også i kanten av kratt og småskog, i ulike typer skog (blandingsløvskog, furu-bjørkeskog, gråor-heggeskog), i flommark langs bekker, elver og vatn, i gjengroende kulturmark (eng, beite, ulike former for gressmark), og ikke minst på sjøstrender, der helst like over flomålet. Parkslirekne kan etablere seg i mange naturtyper og på lokaliteter der det finnes truete og sårbare hjemlige arter. På få år kan den danne omfattende bestander som fortrenger alle hjemlige arter. Arten produserer et enormt strøfall som kveler alt annet og trenger ut undervegetasjonen som binder substratet. Den endrer struktur og næringssammensetning i jordsmonnet, og fører til at jordbunnen blir erosjonsutsatt, spesielt langs vassdrag. Arten har trolig allelopatiske effekter som påvirker andre planter negativt.&lt;/p&gt;</v>
          </cell>
          <cell r="DH2098" t="str">
            <v>&lt;p&gt;Parkslirekne vurderes til svært høg økologisk risiko på grunn av et stort invasjonspotensial kombinert med stor negativ økologisk effekt.&lt;/p&gt;</v>
          </cell>
          <cell r="DI2098">
            <v>6</v>
          </cell>
        </row>
        <row r="2099">
          <cell r="B2099" t="str">
            <v>Sorbus mougeotii</v>
          </cell>
          <cell r="C2099" t="str">
            <v>Soy.-Will. &amp; Godr.</v>
          </cell>
          <cell r="D2099" t="str">
            <v>alpeasal</v>
          </cell>
          <cell r="E2099">
            <v>63453</v>
          </cell>
          <cell r="F2099">
            <v>103493</v>
          </cell>
          <cell r="G2099" t="str">
            <v>ExpertGroups/Karplanter/N</v>
          </cell>
          <cell r="H2099" t="str">
            <v>Karplanter</v>
          </cell>
          <cell r="I2099" t="str">
            <v>Karplanter</v>
          </cell>
          <cell r="J2099" t="str">
            <v>AlienSpecie</v>
          </cell>
          <cell r="N2099">
            <v>4</v>
          </cell>
          <cell r="Q2099">
            <v>3</v>
          </cell>
          <cell r="T2099" t="str">
            <v>SE</v>
          </cell>
          <cell r="U2099">
            <v>5</v>
          </cell>
          <cell r="V2099" t="str">
            <v>4B,3DF</v>
          </cell>
          <cell r="X2099">
            <v>5</v>
          </cell>
          <cell r="Y2099">
            <v>4</v>
          </cell>
          <cell r="Z2099">
            <v>4</v>
          </cell>
          <cell r="AA2099">
            <v>1917</v>
          </cell>
          <cell r="AB2099" t="str">
            <v>terrestrial</v>
          </cell>
          <cell r="AD2099" t="str">
            <v>unknown</v>
          </cell>
          <cell r="AE2099" t="str">
            <v>yes</v>
          </cell>
          <cell r="AF2099" t="str">
            <v>unknown</v>
          </cell>
          <cell r="AG2099">
            <v>1992</v>
          </cell>
          <cell r="AH2099" t="str">
            <v>Bu Lier: Tranby, Ø for Høgda</v>
          </cell>
          <cell r="AI2099">
            <v>20</v>
          </cell>
          <cell r="AK2099" t="str">
            <v>V</v>
          </cell>
          <cell r="AL2099">
            <v>2</v>
          </cell>
          <cell r="AM2099" t="str">
            <v>importDirect</v>
          </cell>
          <cell r="AN2099">
            <v>4</v>
          </cell>
          <cell r="AO2099" t="str">
            <v>introductionEscaped,spreadNaturalDispersal</v>
          </cell>
          <cell r="AP2099" t="str">
            <v>Øs,OsA,He,Bu,Ve,Te,Aa,Va,Ro,Ho,Sf,Mr,St,Tr</v>
          </cell>
          <cell r="AQ2099">
            <v>240</v>
          </cell>
          <cell r="AR2099">
            <v>5</v>
          </cell>
          <cell r="AS2099">
            <v>1200</v>
          </cell>
          <cell r="AT2099">
            <v>280000</v>
          </cell>
          <cell r="AU2099">
            <v>6000</v>
          </cell>
          <cell r="AV2099">
            <v>10</v>
          </cell>
          <cell r="AW2099" t="str">
            <v>Ingen kjent effekt</v>
          </cell>
          <cell r="AX2099" t="str">
            <v>Ingen kjent effekt</v>
          </cell>
          <cell r="BC2099" t="str">
            <v>Ingen kjent effekt</v>
          </cell>
          <cell r="BD2099" t="str">
            <v>Ingen kjent effekt</v>
          </cell>
          <cell r="BE2099" t="str">
            <v>no</v>
          </cell>
          <cell r="BF2099" t="str">
            <v>no</v>
          </cell>
          <cell r="BI2099" t="str">
            <v>V</v>
          </cell>
          <cell r="BK2099" t="str">
            <v>temperate_nemoral:Europe</v>
          </cell>
          <cell r="BM2099" t="str">
            <v>temperate_boreal:Europe|temperate_nemoral:Europe</v>
          </cell>
          <cell r="BO2099">
            <v>3</v>
          </cell>
          <cell r="BP2099" t="str">
            <v>X</v>
          </cell>
          <cell r="BR2099" t="str">
            <v>RedListCategoryLevel</v>
          </cell>
          <cell r="BT2099">
            <v>4</v>
          </cell>
          <cell r="BW2099" t="str">
            <v>SpreadYearlyIncreaseObservations</v>
          </cell>
          <cell r="BX2099">
            <v>698</v>
          </cell>
          <cell r="BY2099">
            <v>1</v>
          </cell>
          <cell r="CB2099" t="str">
            <v>T35,T4-C-3,T21,T4-C-2,T4-C-4,T4-C-6,T4-C-7,T4-C-8,T4-C-3,T4-C-4</v>
          </cell>
          <cell r="CC2099">
            <v>3</v>
          </cell>
          <cell r="CG2099" t="str">
            <v>T4-C-4,T4-C-8</v>
          </cell>
          <cell r="CH2099">
            <v>2</v>
          </cell>
          <cell r="CK2099" t="str">
            <v>Sorbus aucuparia,Sorbus hybrida,Sorbus norvegica,Sorbus rupicola,Sorbus meinichii</v>
          </cell>
          <cell r="CL2099" t="str">
            <v>T4-C-3,T4-C-3,T4-C-4,T4-C-8</v>
          </cell>
          <cell r="CM2099">
            <v>3</v>
          </cell>
          <cell r="CP2099" t="str">
            <v>Åpen grunnlendt kalkmark i boreonemoral sone,Kystlynghei,Åpen grunnlendt kalkmark i boreonemoral sone</v>
          </cell>
          <cell r="CQ2099">
            <v>1</v>
          </cell>
          <cell r="CT2099" t="str">
            <v>T4-C-3,T21,T4-C-2,T4-C-4,T4-C-6,T4-C-7,T4-C-8,T4-C-3,T4-C-4</v>
          </cell>
          <cell r="CU2099">
            <v>1</v>
          </cell>
          <cell r="CX2099">
            <v>0</v>
          </cell>
          <cell r="CY2099">
            <v>1</v>
          </cell>
          <cell r="DB2099">
            <v>0</v>
          </cell>
          <cell r="DC2099" t="str">
            <v>Alpeasal &lt;em&gt;Sorbus mougeotii &lt;/em&gt;er en 5-8 meter høy busk eller tre, som formerer seg aseksuelt med frø (agamospermi, apomixis s. str.). Den kommer fra fjellområder i Sørvest- og Mellom-Europa. Arten er innført som prydtre nokså sent, trolig ikke før på 1960-tallet, men sporadiske plantninger av en annen form av arten er også dokumentert fra tidlig på 1900-tallet.</v>
          </cell>
          <cell r="DD2099" t="str">
            <v>&lt;p&gt;Alpeasal er først dokumentert fra Sjømannsskolen i Oslo i 1957. Dette treet kan ha vært plantet siden det skal gå over 30 år før neste dokumenterte belegg av arten. Første funn av forvillede planter er dokumentert fra ST Trondheim: Korsvika i 1990 og av bestand etablert i skog i Bu Lier i 1992, og de siste tiårene har funnfrekvensen økt mye. Det er også grunn til å tro at det på grunn av manglende oppmerksomhet rundt denne arten tidligere, ligger en del feilbestemt materiale i herbariene. Flere belegg er ombestemt til alpeasal fra sørlandsasal &lt;em&gt;S. subsimilis &lt;/em&gt;og delvis fra den nærstående arten østerriksk asal &lt;em&gt;S. austriaca &lt;/em&gt;(men det er også belegg som er ombestemt fra &lt;em&gt;S. mougeotii &lt;/em&gt;til &lt;em&gt;S. austriaca&lt;/em&gt;). Pr. i dag er den dokumentert fra 62 lokaliteter, i kystområder fra Oslo-Akershus til Sør-Trøndelag med et sprang til Tr Tromsø og Harstad. Den er også funnet i innlandet He Hamar. Den er handelsvare med herdighet 7, og anses særlig egnet i områder med mye vind, saltholdig luft og kjølige somrer. Arten synes å være i startfasen av sin spredning i Norge, og den har trolig gode muligheter for å etablere seg langs kysten og kanskje også i innlandet.&lt;/p&gt;</v>
          </cell>
          <cell r="DE2099" t="str">
            <v>Arten sprer seg fra plantinger med fuglespredte bærlignende frukter. Den er nå også etablert med selvstendig reproduserende populasjoner i norsk natur.</v>
          </cell>
          <cell r="DF2099" t="str">
            <v>Artens invasjonspotensial er stort: den har moderat (med usikkerhet til lang) median levetid og stor ekspansjonshastighet.</v>
          </cell>
          <cell r="DG2099" t="str">
            <v>Arten vurderes til å ha middels økologiske effekter. Den opptrer i såpass store mengder at den kan forventes å ha en viss fortrengningseffekt, og kanskje spesielt på grunnlendt kalkmark. Arten kan også føre til tilstandsendring i denne naturtypen ved at den fører til endret artssammensetning i tresjiktet. Vi kan ikke utelukke hybridisering med andre &lt;i&gt;Sorbus&lt;/i&gt;-arter, men vi har ikke dokumentasjon som tilsier at det er rimelig å ta inn denne effekten.&lt;br/&gt;Fremmede arter med rik produksjon av saftige frukter kan konkurrere med hjemlige busker og trær om fugler som spredningsvektor. Flere studier internasjonalt har undersøkt dette (e.g., Vil&amp;#225: og D&amp;#39:Antonio 1998: Drummond 2005: Spotswood, Meyer og Bartolome 2013), men de gir ingen entydig konklusjon (se f.eks. Aslan og Rejm&amp;#225:nek 2012). Fuglene foretrekker neppe fremmede arter&lt;i&gt; per se&lt;/i&gt;: de går heller etter fruktmengde, -synlighet og næringsinnhold (se Mokotjomela, Musli og Esler 2013), hvorav fruktmengde og -synlighet er egenskaper som ofte&lt;b&gt; &lt;/b&gt;har gjort de fremmede buskene og trærne populære i utgangspunktet. Denne effekten gir imidlertid ikke noe utslag på risikovurderingen fordi den er ansett som svak og kun i konkurranse med ikke truete/sårbare arter.</v>
          </cell>
          <cell r="DH2099" t="str">
            <v>Alpeasal vurderes å ha svært høy risiko på grunn av kombinasjonen av et stort invasjonspotensial og middels økologiske effekter knyttet til fortrengning og tilstandsendring i naturtypen grunnlendt kalkmark i boreonemoral sone.</v>
          </cell>
          <cell r="DI2099">
            <v>7</v>
          </cell>
        </row>
        <row r="2100">
          <cell r="B2100" t="str">
            <v>Spiraea ×billardii</v>
          </cell>
          <cell r="C2100" t="str">
            <v>Hérincq</v>
          </cell>
          <cell r="D2100" t="str">
            <v>klasespirea</v>
          </cell>
          <cell r="E2100">
            <v>137998</v>
          </cell>
          <cell r="F2100">
            <v>103505</v>
          </cell>
          <cell r="G2100" t="str">
            <v>ExpertGroups/Karplanter/N</v>
          </cell>
          <cell r="H2100" t="str">
            <v>Karplanter</v>
          </cell>
          <cell r="I2100" t="str">
            <v>Karplanter</v>
          </cell>
          <cell r="J2100" t="str">
            <v>AlienSpecie</v>
          </cell>
          <cell r="N2100">
            <v>4</v>
          </cell>
          <cell r="Q2100">
            <v>3</v>
          </cell>
          <cell r="T2100" t="str">
            <v>SE</v>
          </cell>
          <cell r="U2100">
            <v>5</v>
          </cell>
          <cell r="V2100" t="str">
            <v>4AB,3D</v>
          </cell>
          <cell r="X2100">
            <v>3</v>
          </cell>
          <cell r="Y2100">
            <v>4</v>
          </cell>
          <cell r="Z2100">
            <v>1</v>
          </cell>
          <cell r="AA2100">
            <v>1893</v>
          </cell>
          <cell r="AB2100" t="str">
            <v>terrestrial</v>
          </cell>
          <cell r="AD2100" t="str">
            <v>unknown</v>
          </cell>
          <cell r="AE2100" t="str">
            <v>yes</v>
          </cell>
          <cell r="AF2100" t="str">
            <v>unknown</v>
          </cell>
          <cell r="AG2100">
            <v>1893</v>
          </cell>
          <cell r="AH2100" t="str">
            <v>Op Lillehammer: Lysgård</v>
          </cell>
          <cell r="AI2100">
            <v>10</v>
          </cell>
          <cell r="AL2100">
            <v>2</v>
          </cell>
          <cell r="AM2100" t="str">
            <v>importDirect</v>
          </cell>
          <cell r="AN2100">
            <v>3</v>
          </cell>
          <cell r="AO2100" t="str">
            <v>introductionEscaped</v>
          </cell>
          <cell r="AP2100" t="str">
            <v>Øs,OsA,He,Op,Bu,Ve,Te,Aa,Va,Ro,Ho,Sf,Mr,St,Nt,No,Tr</v>
          </cell>
          <cell r="AQ2100">
            <v>1100</v>
          </cell>
          <cell r="AR2100">
            <v>5</v>
          </cell>
          <cell r="AS2100">
            <v>5500</v>
          </cell>
          <cell r="AT2100">
            <v>250000</v>
          </cell>
          <cell r="AU2100">
            <v>15000</v>
          </cell>
          <cell r="AV2100">
            <v>60</v>
          </cell>
          <cell r="AW2100" t="str">
            <v>Ingen kjent effekt</v>
          </cell>
          <cell r="AX2100" t="str">
            <v>Ingen kjent effekt</v>
          </cell>
          <cell r="BC2100" t="str">
            <v>Ingen kjent effekt</v>
          </cell>
          <cell r="BD2100" t="str">
            <v>Ingen kjent effekt</v>
          </cell>
          <cell r="BE2100" t="str">
            <v>no</v>
          </cell>
          <cell r="BF2100" t="str">
            <v>no</v>
          </cell>
          <cell r="BK2100" t="str">
            <v>unknown:NorthAndCentralAmerica</v>
          </cell>
          <cell r="BM2100" t="str">
            <v>temperate_boreal:Europe|temperate_nemoral:Europe,Oceania|unknown:NorthAndCentralAmerica</v>
          </cell>
          <cell r="BO2100">
            <v>4</v>
          </cell>
          <cell r="BR2100" t="str">
            <v>RedListCategoryLevel</v>
          </cell>
          <cell r="BT2100">
            <v>4</v>
          </cell>
          <cell r="BW2100" t="str">
            <v>SpreadYearlyIncreaseObservations</v>
          </cell>
          <cell r="BX2100">
            <v>638</v>
          </cell>
          <cell r="BY2100">
            <v>1</v>
          </cell>
          <cell r="CB2100" t="str">
            <v>T35,T37-C-3,T43-C-1,V2,V13-C-1,T30,T4,T32,T18</v>
          </cell>
          <cell r="CC2100">
            <v>3</v>
          </cell>
          <cell r="CG2100" t="str">
            <v>T18,T30</v>
          </cell>
          <cell r="CH2100">
            <v>2</v>
          </cell>
          <cell r="CL2100" t="str">
            <v>T18,T30,T30,T18</v>
          </cell>
          <cell r="CM2100">
            <v>1</v>
          </cell>
          <cell r="CQ2100">
            <v>1</v>
          </cell>
          <cell r="CT2100" t="str">
            <v>V2,T30,T18</v>
          </cell>
          <cell r="CU2100">
            <v>1</v>
          </cell>
          <cell r="CX2100">
            <v>0</v>
          </cell>
          <cell r="CY2100">
            <v>1</v>
          </cell>
          <cell r="DB2100">
            <v>0</v>
          </cell>
          <cell r="DC2100" t="str">
            <v>Klasespirea &lt;em&gt;Spiraea &lt;/em&gt;x&lt;em&gt;billardii&lt;/em&gt; er en 1,5-2 m høy prydbusk, en hagehybrid mellom den østamerikanske kvitspirea &lt;em&gt;S. alba&lt;/em&gt; og den vestamerikanske douglasspirea &lt;em&gt;S. douglasii&lt;/em&gt;. Den setter ikke frø, men har omfattende klonal vekst med rotskudd som danner store kratt.</v>
          </cell>
          <cell r="DD2100" t="str">
            <v>&lt;p&gt;Arten er nå utbredt nord til Troms. Etter det første funnet av forvillet plante i 1893 i Op Lillehammer fram til 1980 ble hybriden registrert omlag 20 ganger, dvs. mindre enn en gang pr. femte år. Fra 1980 til 2016 har funnfrekvensen økt sterkt, og arten er funnet i alle fylker nord til Troms. Dette gjenspeiler nok en kombinasjon av økt ekspansjonshastighet, men også at planten er blitt spesielt ettersøkt (i likhet med andre spirea-arter). Vi regner med et forholdsvis stort mørketall. &lt;/p&gt;</v>
          </cell>
          <cell r="DE2100" t="str">
            <v>Klasespirea har vært brukt som prydplante i Norge siden 1800-tallet. Spredningen skjer ved utvoksning eller utkast fra hager. Klasespirea er handelsvare med herdighet 8 og kan plantes med hell i store deler av landet. I fremtiden kan en forvente ytterligere spredning og etablering.</v>
          </cell>
          <cell r="DF2100" t="str">
            <v>Klasespirea har et stort invasjonspotensial: et resultat av maksimale skår både på median levetid og ekspansjonshastighet.</v>
          </cell>
          <cell r="DG2100" t="str">
            <v>Arten vurderes å ha en middels negativ økologisk effekt. Den er funnet oftest i skrotemark: veikant og veiskråning mot vann, avfallsplass, grøftekant, ved gravplasser, på gammel eng osv. Det er også en rekke angivelser fra fuktige voksesteder: elvekant, bekkekant, skogkant i sump og gress-urterik sump. Disse antyder at klasespirea har potensial for etablering på dårlig drenert mark, bl.a. i bekke-, elve- og vannkanter (åpen flommark og flomskogmark). I fremtiden kan en vente ytterligere spredning samt etablering, kanskje særlig i kanten av våtmark, der den har stort potensial for å fortrenge hjemlige arter, både trygge og sårbare/truete.</v>
          </cell>
          <cell r="DH2100" t="str">
            <v>&lt;p&gt;Klasespirea vurderes til svært høg økologisk risiko på grunn et stort invasjonspotensial og middels store negative økologiske effekter. Dette er en markert endring fra forrige vurderingsrunde i 2012, da arten ble vurdert til potensielt høg risiko. Endringen skyldes svært mange nye funn siden forrige vurdering og at vi har observert hvor ekspansiv arten begynner å bli på flommark.&lt;/p&gt;</v>
          </cell>
          <cell r="DI2100">
            <v>1</v>
          </cell>
        </row>
        <row r="2101">
          <cell r="B2101" t="str">
            <v>Spiraea ×rosalba</v>
          </cell>
          <cell r="C2101" t="str">
            <v>Dippel</v>
          </cell>
          <cell r="D2101" t="str">
            <v>purpurspirea</v>
          </cell>
          <cell r="E2101">
            <v>138009</v>
          </cell>
          <cell r="F2101">
            <v>103514</v>
          </cell>
          <cell r="G2101" t="str">
            <v>ExpertGroups/Karplanter/N</v>
          </cell>
          <cell r="H2101" t="str">
            <v>Karplanter</v>
          </cell>
          <cell r="I2101" t="str">
            <v>Karplanter</v>
          </cell>
          <cell r="J2101" t="str">
            <v>AlienSpecie</v>
          </cell>
          <cell r="N2101">
            <v>4</v>
          </cell>
          <cell r="Q2101">
            <v>3</v>
          </cell>
          <cell r="T2101" t="str">
            <v>SE</v>
          </cell>
          <cell r="U2101">
            <v>5</v>
          </cell>
          <cell r="V2101" t="str">
            <v>4A,3D</v>
          </cell>
          <cell r="X2101">
            <v>4</v>
          </cell>
          <cell r="Y2101">
            <v>4</v>
          </cell>
          <cell r="Z2101">
            <v>2</v>
          </cell>
          <cell r="AA2101">
            <v>1879</v>
          </cell>
          <cell r="AB2101" t="str">
            <v>terrestrial</v>
          </cell>
          <cell r="AD2101" t="str">
            <v>unknown</v>
          </cell>
          <cell r="AE2101" t="str">
            <v>yes</v>
          </cell>
          <cell r="AF2101" t="str">
            <v>unknown</v>
          </cell>
          <cell r="AG2101">
            <v>1884</v>
          </cell>
          <cell r="AH2101" t="str">
            <v>Oslo: Ellingsrud</v>
          </cell>
          <cell r="AI2101">
            <v>10</v>
          </cell>
          <cell r="AL2101">
            <v>2</v>
          </cell>
          <cell r="AM2101" t="str">
            <v>importDirect</v>
          </cell>
          <cell r="AN2101">
            <v>3</v>
          </cell>
          <cell r="AO2101" t="str">
            <v>introductionEscaped</v>
          </cell>
          <cell r="AP2101" t="str">
            <v>Øs,OsA,He,Op,Bu,Ve,Te,Aa,Va,Ro,Ho,Sf,St,Tr</v>
          </cell>
          <cell r="AQ2101">
            <v>700</v>
          </cell>
          <cell r="AR2101">
            <v>5</v>
          </cell>
          <cell r="AS2101">
            <v>3500</v>
          </cell>
          <cell r="AT2101">
            <v>300000</v>
          </cell>
          <cell r="AU2101">
            <v>10000</v>
          </cell>
          <cell r="AV2101">
            <v>60</v>
          </cell>
          <cell r="AW2101" t="str">
            <v>Ingen kjent effekt</v>
          </cell>
          <cell r="AX2101" t="str">
            <v>Ingen kjent effekt</v>
          </cell>
          <cell r="BC2101" t="str">
            <v>Ingen kjent effekt</v>
          </cell>
          <cell r="BD2101" t="str">
            <v>Ingen kjent effekt</v>
          </cell>
          <cell r="BE2101" t="str">
            <v>no</v>
          </cell>
          <cell r="BF2101" t="str">
            <v>no</v>
          </cell>
          <cell r="BK2101" t="str">
            <v>unknown:Europe,Asia,NorthAndCentralAmerica</v>
          </cell>
          <cell r="BM2101" t="str">
            <v>temperate_boreal:Europe|temperate_nemoral:Europe</v>
          </cell>
          <cell r="BO2101">
            <v>4</v>
          </cell>
          <cell r="BR2101" t="str">
            <v>RedListCategoryLevel</v>
          </cell>
          <cell r="BT2101">
            <v>3</v>
          </cell>
          <cell r="BW2101" t="str">
            <v>SpreadYearlyIncreaseObservations</v>
          </cell>
          <cell r="BX2101">
            <v>212</v>
          </cell>
          <cell r="BY2101">
            <v>1</v>
          </cell>
          <cell r="CB2101" t="str">
            <v>T4,T32,T35,T40,T37-C-3,T18,T30</v>
          </cell>
          <cell r="CC2101">
            <v>3</v>
          </cell>
          <cell r="CG2101" t="str">
            <v>T18,T30</v>
          </cell>
          <cell r="CH2101">
            <v>2</v>
          </cell>
          <cell r="CL2101" t="str">
            <v>T18,T30,T30,T18</v>
          </cell>
          <cell r="CM2101">
            <v>1</v>
          </cell>
          <cell r="CQ2101">
            <v>1</v>
          </cell>
          <cell r="CT2101" t="str">
            <v>T18,T30</v>
          </cell>
          <cell r="CU2101">
            <v>1</v>
          </cell>
          <cell r="CX2101">
            <v>0</v>
          </cell>
          <cell r="CY2101">
            <v>1</v>
          </cell>
          <cell r="DB2101">
            <v>0</v>
          </cell>
          <cell r="DC2101" t="str">
            <v>Purpurspirea &lt;em&gt;Spiraea&lt;/em&gt; &amp;#215: &lt;em&gt;rosalba &lt;/em&gt;er en 1-2 m høy busk&lt;em&gt;. &lt;/em&gt;Den er en steril hagehybrid (produserer ikke frø) med utgangspunkt i den nordamerikanske hvitspirea &lt;em&gt;S. alba&lt;/em&gt; og den eurasiatiske hekkspirea &lt;em&gt;S. salicifolia&lt;/em&gt;. Den har sterk klonal vekst med rotskudd, og kvister og deler av rotsystemet formerer planten.&lt;br/&gt;&lt;p&gt;Purpurspirea &lt;i&gt;Spiraea&lt;/i&gt; x &lt;i&gt;rosalba&lt;/i&gt; og bleikspirea &lt;i&gt;S. &lt;/i&gt;x &lt;i&gt;rubella&lt;/i&gt; har hver sin art/rase av kvitspirea-gruppen &lt;i&gt;S. alba&lt;/i&gt; s. lat. som den ene av foreldrene (og hekkspirea &lt;i&gt;S. salicifolia&lt;/i&gt; som den andre). De kan være vanskelige å skille. Materialet som ligger i databasene, er ikke godt revidert, og noen opplysninger ligger trolig på feil art. Det generelle bildet blir trolig likevel det samme.&lt;/p&gt;</v>
          </cell>
          <cell r="DD2101" t="str">
            <v>&lt;p&gt;Purpurspirea er kjent fra lavland/kystområder og litt innover på Østlandet fra Østfold til Sør-Trøndelag og på et par lokaliteter i Troms. Nordafjells er den nok oversett i noen grad (ikke samlet). Den kan trolig etablere seg i deler av Nord-Norge. Etter første funn av forvillet plante i 1879 i Oslo: Tveita og første dokumenterte etablering i Oslo: Ellingsrud i 1884, er i overkant av 10 % av funnene gjort før 1980, i underkant 40 % i perioden 1981-2000 og nesten 50 % fra og med 2001. Den markerte økningen i kjente lokaliteter fra 1980 er nok en kombinasjon av reell økning i etablering og målrettet ettersøking (som for andre spirea).&lt;/p&gt;</v>
          </cell>
          <cell r="DE2101" t="str">
            <v>Purpurspirea er kommet til Norge som prydplante på slutten av 1800-tallet. Den regnes som frøsteril og danner kloner ved hjelp av rotskudd, primært etter hageutkast.</v>
          </cell>
          <cell r="DF2101" t="str">
            <v>Purpurspirea har et stort invasjonspotensial, et resultat av lang median levetid i landet og moderat høg ekspansjonshastighet.</v>
          </cell>
          <cell r="DG2101" t="str">
            <v>Arten vurderes å ha en middels negativ økologisk effekt. Purpurspirea er funnet vesentlig i sterkt kulturpåvirket eller kulturbetinget mark: veikant, kanten av innmark og hugstflate, på avfallshauger og annen skrotemark, kastet ut eller gjenstående ved gårder, hus og gravplasser. Den er også angitt fra eng og gressbakke, i kanten av edelløvskog, i strandkratt, skråninger mot sjø og på berg og på flere typer flommark (åpen og flommarkskog).&lt;br/&gt;Purpurspirea kan danne store kratt og trenge ut hjemlige arter. Dens effekt på hjemlige arter og definerte naturtyper er dårlig dokumentert, men den forventes å fortrenge stedegne arter og å danne busksjikt i naturtyper som ikke naturlig har slikt. Særlig gjelder dette på flommark, og her fortrenger den både mer vanlige arter og sårbare/truete arter. &lt;br/&gt;</v>
          </cell>
          <cell r="DH2101" t="str">
            <v>&lt;p&gt;Purpurspirea vurderes til svært høg risiko på grunn av et stort invasjonspotensial og moderate negative økologiske effekter knyttet til fortrengning av sårbare arter på flommark. Arten ble vurdert til høy risiko i Fremmede arter i Norge - med svarteliste 2012 av samme grunn, med unntak av at den negative økologiske effekten ble vurdert å påvirke stedegne arter generelt og ikke sårbare arter.&lt;/p&gt;</v>
          </cell>
          <cell r="DI2101">
            <v>0</v>
          </cell>
        </row>
        <row r="2102">
          <cell r="B2102" t="str">
            <v>Spiraea ×rubella</v>
          </cell>
          <cell r="C2102" t="str">
            <v>Dippel</v>
          </cell>
          <cell r="D2102" t="str">
            <v>bleikspirea</v>
          </cell>
          <cell r="E2102">
            <v>138011</v>
          </cell>
          <cell r="F2102">
            <v>103515</v>
          </cell>
          <cell r="G2102" t="str">
            <v>ExpertGroups/Karplanter/N</v>
          </cell>
          <cell r="H2102" t="str">
            <v>Karplanter</v>
          </cell>
          <cell r="I2102" t="str">
            <v>Karplanter</v>
          </cell>
          <cell r="J2102" t="str">
            <v>AlienSpecie</v>
          </cell>
          <cell r="N2102">
            <v>4</v>
          </cell>
          <cell r="Q2102">
            <v>3</v>
          </cell>
          <cell r="T2102" t="str">
            <v>SE</v>
          </cell>
          <cell r="U2102">
            <v>5</v>
          </cell>
          <cell r="V2102" t="str">
            <v>4A,3D</v>
          </cell>
          <cell r="X2102">
            <v>4</v>
          </cell>
          <cell r="Y2102">
            <v>4</v>
          </cell>
          <cell r="Z2102">
            <v>2</v>
          </cell>
          <cell r="AA2102">
            <v>1873</v>
          </cell>
          <cell r="AB2102" t="str">
            <v>terrestrial</v>
          </cell>
          <cell r="AD2102" t="str">
            <v>unknown</v>
          </cell>
          <cell r="AE2102" t="str">
            <v>yes</v>
          </cell>
          <cell r="AF2102" t="str">
            <v>unknown</v>
          </cell>
          <cell r="AG2102">
            <v>1929</v>
          </cell>
          <cell r="AH2102" t="str">
            <v>Oslo: Østensjø</v>
          </cell>
          <cell r="AI2102">
            <v>10</v>
          </cell>
          <cell r="AL2102">
            <v>2</v>
          </cell>
          <cell r="AM2102" t="str">
            <v>importDirect</v>
          </cell>
          <cell r="AN2102">
            <v>3</v>
          </cell>
          <cell r="AO2102" t="str">
            <v>introductionEscaped</v>
          </cell>
          <cell r="AP2102" t="str">
            <v>Øs,OsA,He,Bu,Ve,Te,Aa,Va,Ro,Ho,Sf,Mr</v>
          </cell>
          <cell r="AQ2102">
            <v>500</v>
          </cell>
          <cell r="AR2102">
            <v>5</v>
          </cell>
          <cell r="AS2102">
            <v>2500</v>
          </cell>
          <cell r="AT2102">
            <v>150000</v>
          </cell>
          <cell r="AU2102">
            <v>7500</v>
          </cell>
          <cell r="AV2102">
            <v>60</v>
          </cell>
          <cell r="AW2102" t="str">
            <v>Ingen kjent effekt</v>
          </cell>
          <cell r="AX2102" t="str">
            <v>Ingen kjent effekt</v>
          </cell>
          <cell r="BC2102" t="str">
            <v>Ingen kjent effekt</v>
          </cell>
          <cell r="BD2102" t="str">
            <v>Ingen kjent effekt</v>
          </cell>
          <cell r="BE2102" t="str">
            <v>no</v>
          </cell>
          <cell r="BF2102" t="str">
            <v>no</v>
          </cell>
          <cell r="BG2102" t="str">
            <v>V</v>
          </cell>
          <cell r="BK2102" t="str">
            <v>unknown:Europe,Asia,NorthAndCentralAmerica</v>
          </cell>
          <cell r="BM2102" t="str">
            <v>temperate_boreal:Europe|temperate_nemoral:Europe|unknown:Europe,Asia</v>
          </cell>
          <cell r="BO2102">
            <v>4</v>
          </cell>
          <cell r="BR2102" t="str">
            <v>RedListCategoryLevel</v>
          </cell>
          <cell r="BT2102">
            <v>3</v>
          </cell>
          <cell r="BW2102" t="str">
            <v>SpreadYearlyIncreaseObservations</v>
          </cell>
          <cell r="BX2102">
            <v>315</v>
          </cell>
          <cell r="BY2102">
            <v>1</v>
          </cell>
          <cell r="CB2102" t="str">
            <v>T35,T30,V2,T32,T40,T37-C-3,T18</v>
          </cell>
          <cell r="CC2102">
            <v>3</v>
          </cell>
          <cell r="CG2102" t="str">
            <v>T30,T18</v>
          </cell>
          <cell r="CH2102">
            <v>2</v>
          </cell>
          <cell r="CL2102" t="str">
            <v>T30,T18,T30,T18</v>
          </cell>
          <cell r="CM2102">
            <v>1</v>
          </cell>
          <cell r="CP2102" t="str">
            <v>Kystlynghei,Åpen grunnlendt kalkmark i boreonemoral sone</v>
          </cell>
          <cell r="CQ2102">
            <v>1</v>
          </cell>
          <cell r="CU2102">
            <v>1</v>
          </cell>
          <cell r="CX2102">
            <v>0</v>
          </cell>
          <cell r="CY2102">
            <v>1</v>
          </cell>
          <cell r="DB2102">
            <v>0</v>
          </cell>
          <cell r="DC2102" t="str">
            <v>Bleikspirea &lt;em&gt;Spiraea&lt;/em&gt; &amp;#215:&lt;em&gt;rubella&lt;/em&gt; er en ca. 1,5 m høy busk. Det er en steril hagehybrid med utgangspunkt i nordamerikansk breispirea &lt;em&gt;S. latifolia&lt;/em&gt; og eurasiatisk hekkspirea &lt;em&gt;S. salicifolia&lt;/em&gt;.&lt;br/&gt;&lt;p&gt;Purpurspirea &lt;i&gt;Spiraea&lt;/i&gt; x &lt;i&gt;rosalba&lt;/i&gt; og bleikspirea &lt;i&gt;S. &lt;/i&gt;x &lt;i&gt;rubella&lt;/i&gt; har hver sin art/rase av kvitspirea-gruppen &lt;i&gt;S. alba&lt;/i&gt; s. lat. som den ene av foreldrene (og hekkspirea &lt;i&gt;S. salicifolia&lt;/i&gt; som den andre). De kan være vanskelige å skille. Materialet som ligger i databasene er ikke godt revidert, og noen opplysninger ligger trolig på feil art. Det generelle bildet blir trolig likevel det samme.&lt;/p&gt;</v>
          </cell>
          <cell r="DD2102" t="str">
            <v>&lt;p&gt;Siden første funn av forvillet plante i 1873 i VA Kristiansand ble det gjort få funn av den til 1980 (12 i løpet av ca. 100 år). Deretter har antallet kjente lokaliteter mangedoblet seg, og omlag halvparten av alle funn er gjort siden år 2000. Bleikspirea er nå kjent fra lavland/kystområder fra Østfold til Møre og Romsdal, men også fra innlandsområder på Østlandet (He Trysil), så den kan forventes å bli funnet også i vinterkaldere områder. &lt;/p&gt;</v>
          </cell>
          <cell r="DE2102" t="str">
            <v>Bleikspirea ble trolig tatt inn som prydplante i andre halvdel av 1800-tallet. Den er frøsteril og danner omfattende kloner med rotskudd, stort sett med utgangspunkt i hageutkast.</v>
          </cell>
          <cell r="DF2102" t="str">
            <v>Bleikspirea har et stort invasjonspotensial, et resultat av lang median levetid og moderat ekspansjonshastighet.</v>
          </cell>
          <cell r="DG2102" t="str">
            <v>Arten vurderes å ha en middels negativ økologisk effekt. Bleikspirea er funnet i tilknytning til sterkt kulturpåvirket og kulturbetinget mark: veikanter, kanten av innmark, på avfallsplasser, tømmerlager og annen skrotemark, men også i kanten av myr, kysthei, kratt ved strender og vassdrag (både åpen flommark og flommarkskog) og i sumpskog. Bleikspirea kan danne store kratt og fortrenge hjemlige arter og skape et nytt busksjikt i noen naturtyper som ikke naturlig har slikt. Dette gjelder spesielt på flommark der den kan fortrenge hjemlige, sårbare eller truete arter, f.eks. klåved på elveører.</v>
          </cell>
          <cell r="DH2102" t="str">
            <v>&lt;p&gt;Bleikspirea vurderes til svært høg risiko på grunn et stort invasjonspotensial og moderate negative økologiske effekter knyttet til fortrengning av sårbare arter på flommark. Arten ble vurdert til høy risiko i Fremmede arter i Norge - med svarteliste 2012 av samme grunn bortsett fra at det kun ble regnet med en effekt generelt på stedegne arter slik at effekten ble estimert som liten (ikke middels). &lt;/p&gt;&lt;p&gt; &lt;/p&gt;&lt;p&gt; &lt;/p&gt;</v>
          </cell>
          <cell r="DI2102">
            <v>0</v>
          </cell>
        </row>
        <row r="2103">
          <cell r="B2103" t="str">
            <v>Tsuga heterophylla</v>
          </cell>
          <cell r="C2103" t="str">
            <v>(Raf.) Sarg.</v>
          </cell>
          <cell r="D2103" t="str">
            <v>vestamerikansk hemlokk</v>
          </cell>
          <cell r="E2103">
            <v>63791</v>
          </cell>
          <cell r="F2103">
            <v>103831</v>
          </cell>
          <cell r="G2103" t="str">
            <v>ExpertGroups/Karplanter/N</v>
          </cell>
          <cell r="H2103" t="str">
            <v>Karplanter</v>
          </cell>
          <cell r="I2103" t="str">
            <v>Karplanter</v>
          </cell>
          <cell r="J2103" t="str">
            <v>AlienSpecie</v>
          </cell>
          <cell r="N2103">
            <v>4</v>
          </cell>
          <cell r="Q2103">
            <v>4</v>
          </cell>
          <cell r="T2103" t="str">
            <v>SE</v>
          </cell>
          <cell r="U2103">
            <v>5</v>
          </cell>
          <cell r="V2103" t="str">
            <v>4AB,4D</v>
          </cell>
          <cell r="X2103">
            <v>5</v>
          </cell>
          <cell r="Y2103">
            <v>4</v>
          </cell>
          <cell r="Z2103">
            <v>3</v>
          </cell>
          <cell r="AA2103">
            <v>1890</v>
          </cell>
          <cell r="AB2103" t="str">
            <v>terrestrial</v>
          </cell>
          <cell r="AD2103" t="str">
            <v>origin</v>
          </cell>
          <cell r="AE2103" t="str">
            <v>yes</v>
          </cell>
          <cell r="AF2103" t="str">
            <v>unknown</v>
          </cell>
          <cell r="AG2103" t="str">
            <v>1900-1949</v>
          </cell>
          <cell r="AH2103" t="str">
            <v>Usikkert</v>
          </cell>
          <cell r="AI2103">
            <v>40</v>
          </cell>
          <cell r="AJ2103" t="str">
            <v>V</v>
          </cell>
          <cell r="AL2103">
            <v>2</v>
          </cell>
          <cell r="AM2103" t="str">
            <v>importDirect</v>
          </cell>
          <cell r="AN2103">
            <v>4</v>
          </cell>
          <cell r="AO2103" t="str">
            <v>spreadNaturalDispersal,introductionEscaped</v>
          </cell>
          <cell r="AP2103" t="str">
            <v>Øs,OsA,Bu,Ve,Aa,Va,Ro,Ho,Sf,Mr,St,No</v>
          </cell>
          <cell r="AQ2103">
            <v>308</v>
          </cell>
          <cell r="AR2103">
            <v>10</v>
          </cell>
          <cell r="AS2103">
            <v>3080</v>
          </cell>
          <cell r="AT2103">
            <v>204000</v>
          </cell>
          <cell r="AU2103">
            <v>9000</v>
          </cell>
          <cell r="AV2103">
            <v>20</v>
          </cell>
          <cell r="AW2103" t="str">
            <v>Ingen kjent effekt</v>
          </cell>
          <cell r="AX2103" t="str">
            <v>Ingen kjent effekt</v>
          </cell>
          <cell r="BC2103" t="str">
            <v>Ingen kjent effekt</v>
          </cell>
          <cell r="BD2103" t="str">
            <v>Ingen kjent effekt</v>
          </cell>
          <cell r="BE2103" t="str">
            <v>no</v>
          </cell>
          <cell r="BF2103" t="str">
            <v>no</v>
          </cell>
          <cell r="BG2103" t="str">
            <v>V</v>
          </cell>
          <cell r="BK2103" t="str">
            <v>temperate_boreal:NorthAndCentralAmerica|temperate_nemoral:NorthAndCentralAmerica</v>
          </cell>
          <cell r="BM2103" t="str">
            <v>temperate_boreal:Europe,NorthAndCentralAmerica|temperate_nemoral:Europe,Oceania,NorthAndCentralAmerica</v>
          </cell>
          <cell r="BO2103">
            <v>4</v>
          </cell>
          <cell r="BR2103" t="str">
            <v>RedListCategoryLevel</v>
          </cell>
          <cell r="BT2103">
            <v>4</v>
          </cell>
          <cell r="BW2103" t="str">
            <v>SpreadYearlyIncreaseObservations</v>
          </cell>
          <cell r="BX2103">
            <v>928</v>
          </cell>
          <cell r="BY2103">
            <v>1</v>
          </cell>
          <cell r="CB2103" t="str">
            <v>T4,T35,T38,T40</v>
          </cell>
          <cell r="CC2103">
            <v>4</v>
          </cell>
          <cell r="CG2103" t="str">
            <v>T4</v>
          </cell>
          <cell r="CH2103">
            <v>3</v>
          </cell>
          <cell r="CL2103" t="str">
            <v>T4</v>
          </cell>
          <cell r="CM2103">
            <v>1</v>
          </cell>
          <cell r="CQ2103">
            <v>1</v>
          </cell>
          <cell r="CT2103" t="str">
            <v>T4</v>
          </cell>
          <cell r="CU2103">
            <v>1</v>
          </cell>
          <cell r="CX2103">
            <v>0</v>
          </cell>
          <cell r="CY2103">
            <v>1</v>
          </cell>
          <cell r="DB2103">
            <v>0</v>
          </cell>
          <cell r="DC2103" t="str">
            <v>Vestamerikansk hemlokk &lt;em&gt;Tsuga heterophylla &lt;/em&gt;er et storvokst bartre utbredt langs Stillehavskysten mellom California og Alaska, og østover til Montana og Alberta ("interior wet belt"), noe som reflekterer krav til høy luftfuktighet og jordfuktighet (Børset 1985). Det setter svært store mengder med frø når det har nådd reproduktiv alder.</v>
          </cell>
          <cell r="DD2103" t="str">
            <v>&lt;p&gt;Arten ble innført til Norge rundt 1890 og har en beskjeden samlet forekomst i plantefelt på ca. 1,5 km&lt;sup&gt;2&lt;/sup&gt;, hovedsakelig konsentrert til Sørvestlandet, men med spredte forekomster langs kysten nord til Lofoten og østover til Oslofjorden (Øyen 2009). Lokal spredning av vestamerikansk hemlokk forventes på grunn av god foryngelse og spredningsevne (se Øyen 2001). Spredning ble registrert allerede av Nedkvitne &amp; Wendelbo (1963). Begrensende for spredning er hjortedyrbeite på foryngelsen og på større skala fuktighet. Hemlokk trives ikke i tørre områder. Forvillete bartrær er sterkt underrepresentert i de botaniske innsamlingene, og funnfrekvensene gir knapt noe realistisk bilde av hvor mye vi har av dem. I samlingene er det dokumentert spredning av vestamerikansk hemlokk fra 1971 og i følgende fylker: Øf, Ak, Bu, Vf, AA, VA, Ro, Ho, SF, MR, ST og No. Mange plantninger av arten er trolig nylig kommet i reproduktiv alder, og det er trolig årsaken til den sterke økningen fra 1981-2000 (4 funn) til 2001-2016 (74 funn).&lt;/p&gt;</v>
          </cell>
          <cell r="DE2103" t="str">
            <v>Arten er innført som skogstre og dyrkes også noe som prydtre. Vestamerikansk hemlokk setter frø 30-40 år gammel, og deretter hvert 3.-4. år (Børset 1985, Øyen 2001). Frøene er vindspredt, potensielt over middels lange avstander (50-100 m eller mer).</v>
          </cell>
          <cell r="DF2103" t="str">
            <v>Invasjonspotensialet er stort på grunn av maksimum skår på både median levetid og ekspansjonshastighet. Ekspansjonshastigheten er trolig overestimert på grunn av at hoveddelen av de funnene som ligger til grunn for den, er gjort innen et kort tidsrom. Avstanden mellom beste estimat (928 m/år) og terskelverdien som ville gitt en lavere kategori for invasjonspotensial (159 m/år) er imidlertid så stor at vi anser resultatet som sikkert. Arten produserer enormt med frøplanter i nærheten av frøtrær (Bjørn Moe pers. med., Øyen 2001). I kombinasjon med vindspredning av frøene gir dette arten et svært stort invasjonspotensial. Arten invadererer skog med edellauvtrær, blandingsskog, med bartrær, og kanskje også med boreale treslag. Arten er lite spesifikk med hensyn på skogtype og kan etablere seg langs nesten hele næringsgradienten, men ikke i tørr til svært tørr skog.</v>
          </cell>
          <cell r="DG2103" t="str">
            <v>Arten vurderes å ha stor negativ økologisk effekt. Den er svært skyggetålende og som klimakstre danner den i hjemmeområdene ofte rene bestand av trær av omtrent samme alder (Børset 1985). Frøene spirer opp til ungplanter på noen cm eller dm, som kan stå og vente i flere tiår. Oppvekst av nye trær skjer bare etter f.eks. vindfall, brann eller hogst. Et eksempel er fra Burøya i Færder nasjonalpark i Vf Nøtterøy, der hemlokk var invasiv, og der man ved å fjerne mortrærne mente man hadde løst problemet. Fjerningen førte til rask vekst hos de tusener av ungplantene som bare ventet på mer lys (O. Pedersen &amp; R. Elven, pers. obs.). Det meste av bestandene her i landet ble plantet på 1960-tallet. Foryngelsen er utsatt for beiteskader (Østraat 1999), men kan likevel være svært rik. Spredningsevnen kan være betydelig (Nygaard et al. 1999, Øyen 2001), også i skog, og av utenlandske treslag introdusert på Vestlandet er vestamerikansk hemlokk trolig den arten med størst spredningspotensial (Øyen 2001). Den kan også etablere seg på tykk råhumus (Øyen 2001, Tonjer 2011). På grunn av skyggetoleransen, også i frøplantestadiet, har arten stort potensial for å etablere seg i lauvskog, der den ikke hemmes på samme vis som i skogbestander av hemlokk, og kan ha potensial for å overta dominansen og skygge ut de opprinnelige lauvtrærne.&lt;br/&gt;Sjøl om arten ennå ikke er svært vanlig i norsk skog, fortrenger den mye av den stedegne floraen der den etablerer seg med skogbestand og med en matte av frø- og ungplanter som kan dekke over annet feltsjikt. Den etablerer seg best i noe næringsrike skogtyper (lågurt- og høgstaudetyper) med betydelig innslag av truete og sårbare planter som med stor sannsynlighet allerede fortrenges. Det foreligger imidlertid ikke noen konkrete undersøkelser av hvordan arten påvirker andre arter og endrer naturtyper: det nærmeste er beskrivelsen hos Øyen (2001).</v>
          </cell>
          <cell r="DH2103" t="str">
            <v>&lt;p&gt;Vestamerikansk hemlokk vurderes til svært høy økologisk risiko. Som skyggetålende og bestandsdannende klimakstre vil vestamerikansk hemlokk kunne skygge ut andre arter lokalt (jf. Østraat 1999, Tonjer 2011), endre undervegetasjonen totalt, og vil over noen generasjoner også kunne spre seg effektivt til nye områder.&lt;/p&gt;</v>
          </cell>
          <cell r="DI2103">
            <v>9</v>
          </cell>
        </row>
        <row r="2104">
          <cell r="B2104" t="str">
            <v>Geum macrophyllum</v>
          </cell>
          <cell r="C2104" t="str">
            <v>Willd.</v>
          </cell>
          <cell r="D2104" t="str">
            <v>amerikahumleblom</v>
          </cell>
          <cell r="E2104">
            <v>63281</v>
          </cell>
          <cell r="F2104">
            <v>103321</v>
          </cell>
          <cell r="G2104" t="str">
            <v>ExpertGroups/Karplanter/N</v>
          </cell>
          <cell r="H2104" t="str">
            <v>Karplanter</v>
          </cell>
          <cell r="I2104" t="str">
            <v>Karplanter</v>
          </cell>
          <cell r="J2104" t="str">
            <v>AlienSpecie</v>
          </cell>
          <cell r="N2104">
            <v>4</v>
          </cell>
          <cell r="Q2104">
            <v>2</v>
          </cell>
          <cell r="T2104" t="str">
            <v>HI</v>
          </cell>
          <cell r="U2104">
            <v>4</v>
          </cell>
          <cell r="V2104" t="str">
            <v>4A,2EH</v>
          </cell>
          <cell r="X2104">
            <v>5</v>
          </cell>
          <cell r="Y2104">
            <v>4</v>
          </cell>
          <cell r="Z2104">
            <v>3</v>
          </cell>
          <cell r="AA2104">
            <v>1884</v>
          </cell>
          <cell r="AB2104" t="str">
            <v>terrestrial</v>
          </cell>
          <cell r="AD2104" t="str">
            <v>unknown</v>
          </cell>
          <cell r="AE2104" t="str">
            <v>yes</v>
          </cell>
          <cell r="AF2104" t="str">
            <v>unknown</v>
          </cell>
          <cell r="AG2104">
            <v>1884</v>
          </cell>
          <cell r="AH2104" t="str">
            <v>VA Mandal: Ormestad</v>
          </cell>
          <cell r="AI2104">
            <v>5</v>
          </cell>
          <cell r="AJ2104" t="str">
            <v>V</v>
          </cell>
          <cell r="AL2104">
            <v>1</v>
          </cell>
          <cell r="AM2104" t="str">
            <v>importDirect</v>
          </cell>
          <cell r="AN2104">
            <v>3</v>
          </cell>
          <cell r="AO2104" t="str">
            <v>introductionEscaped,spreadNaturalDispersal</v>
          </cell>
          <cell r="AP2104" t="str">
            <v>Øs,OsA,Bu,Te,Va,Ro,Ho,Sf,Mr,St,No</v>
          </cell>
          <cell r="AQ2104">
            <v>380</v>
          </cell>
          <cell r="AR2104">
            <v>5</v>
          </cell>
          <cell r="AS2104">
            <v>1900</v>
          </cell>
          <cell r="AT2104">
            <v>230000</v>
          </cell>
          <cell r="AU2104">
            <v>6000</v>
          </cell>
          <cell r="AV2104">
            <v>50</v>
          </cell>
          <cell r="AW2104" t="str">
            <v>Ingen kjent effekt</v>
          </cell>
          <cell r="AX2104" t="str">
            <v>Ingen kjent effekt</v>
          </cell>
          <cell r="BC2104" t="str">
            <v>Ingen kjent effekt</v>
          </cell>
          <cell r="BD2104" t="str">
            <v>Ingen kjent effekt</v>
          </cell>
          <cell r="BE2104" t="str">
            <v>no</v>
          </cell>
          <cell r="BF2104" t="str">
            <v>no</v>
          </cell>
          <cell r="BG2104" t="str">
            <v>V</v>
          </cell>
          <cell r="BK2104" t="str">
            <v>temperate_boreal:Asia,NorthAndCentralAmerica|temperate_nemoral:Asia,NorthAndCentralAmerica</v>
          </cell>
          <cell r="BM2104" t="str">
            <v>temperate_boreal:Europe,Asia,NorthAndCentralAmerica|temperate_nemoral:Europe,Asia,NorthAndCentralAmerica</v>
          </cell>
          <cell r="BO2104">
            <v>4</v>
          </cell>
          <cell r="BR2104" t="str">
            <v>RedListCategoryLevel</v>
          </cell>
          <cell r="BT2104">
            <v>3</v>
          </cell>
          <cell r="BW2104" t="str">
            <v>SpreadYearlyIncreaseObservations</v>
          </cell>
          <cell r="BX2104">
            <v>220</v>
          </cell>
          <cell r="BY2104">
            <v>1</v>
          </cell>
          <cell r="CB2104" t="str">
            <v>V13-C-1,T4-C-18,T4,T30,T43,T42,T40,T35,T32</v>
          </cell>
          <cell r="CC2104">
            <v>1</v>
          </cell>
          <cell r="CH2104">
            <v>2</v>
          </cell>
          <cell r="CL2104" t="str">
            <v>T4-C-18,T30,T32</v>
          </cell>
          <cell r="CM2104">
            <v>1</v>
          </cell>
          <cell r="CQ2104">
            <v>1</v>
          </cell>
          <cell r="CT2104" t="str">
            <v>T4-C-18,T30</v>
          </cell>
          <cell r="CU2104">
            <v>2</v>
          </cell>
          <cell r="CX2104">
            <v>2</v>
          </cell>
          <cell r="CY2104">
            <v>1</v>
          </cell>
          <cell r="DB2104">
            <v>0</v>
          </cell>
          <cell r="DC2104" t="str">
            <v>Amerikahumleblom &lt;em&gt;Geum macrophyllum &lt;/em&gt;er en langlevd flerårig urt fra nordre Stillehavsområdet (Nordøst-Asia og Nordvest-Amerika). Den har frøreproduksjon. Fruktene (smånøtter) har en krok og spres med dyr (inkludert fugl) og folk, potensielt over meget lange avstander.</v>
          </cell>
          <cell r="DD2104" t="str">
            <v>&lt;p&gt;Amerikahumleblom reproduserer godt og danner lett bestander i Norge. En hoveddel av dagens utbredelse er basert på tre innførselsområder eller kanskje steder: VA Mandal notert fra 1884, Oslo notert fra 1932 og med utspring i Botanisk hage på Tøyen, og Ho Bergen fra 1944. Den underarten som det norske materialet tilhører, subsp. &lt;em&gt;macrophyllum&lt;/em&gt;, er en kystrase rundt nordre Stillehavet. Etableringene i Oslo-området og på Sørlandet var nok suboptimale, men da planten kom til Bergen slo den til for alvor. Økningen i funn i Hordaland (Bergen med omlandskommuner) fra perioden 1961-1980 til perioden 1981-2000 var på over 1000%, men en god del av denne økningen skyldes nok at et par interesserte botanikere ble særlig oppmerksomme på arten. Likevel står Vestlandsfylkene for 80% av forekomstene etter 1980, og andelen er økende. Arten er meget ekspansiv på Vestlandet og har også stort potensial nordover til nordre Nordland (Lofoten), men kanskje ikke så stort østover på Sørlandet og Østlandet.&lt;/p&gt;</v>
          </cell>
          <cell r="DE2104" t="str">
            <v>Arten er trolig kommet inn bare som hagestaude. Den reproduserer godt og danner lett bestander i Norge.</v>
          </cell>
          <cell r="DF2104" t="str">
            <v>Arten har et stort invasjonspotensial, som en kombinasjon av lang median levetid, men moderat ekspansjonshastighet.</v>
          </cell>
          <cell r="DG2104" t="str">
            <v>Arten har en liten økologisk effekt (eller heller effekter). Arten hybridiserer, trolig introgressivt, med de hjemlige artene enghumleblom &lt;i&gt;Geum rivalie&lt;/i&gt; og kratthumleblom &lt;i&gt;G. urbanum&lt;/i&gt;. Disse er begge vanlige arter, og hybridiseringen skjer trolig bare lokalt, i en forholdsvis liten del av det totale utbredelsesområdet for disse artene. Denne effekten vurderes derfor etter kriteriene å være liten (kategori 2). Lokalt kan amerikahumleblom også fortrenge arter i rikere skogtyper, og dette vurderes å skje i høgstaude- og flommarksskog, og da fortrinnsvis på Vestlandet hvor den ser ut til å etablere og ekspandere mest. Denne effekten vurderes også å være liten (kategori 2).</v>
          </cell>
          <cell r="DH2104" t="str">
            <v>&lt;p&gt;Amerikahumleblom vurderes til høy risiko i norsk natur. Dette skyldes et stort invasjonspotensial kombinert med små økologiske effekter knyttet til hybridisering med mulig introgresjon og romlig fortrening av arter lokalt der den slår best til, foreløpig gjelder dette på Vestlandet. Dette er en nedgradering fra svært høy risiko ved vurderingen i 2012, som en følge av at både introgresjon og fortrengning nå kan nedgraderes ett trinn dersom effektene er lokale.&lt;/p&gt;</v>
          </cell>
          <cell r="DI2104">
            <v>0</v>
          </cell>
        </row>
        <row r="2105">
          <cell r="B2105" t="str">
            <v>Hesperis matronalis</v>
          </cell>
          <cell r="C2105" t="str">
            <v>L.</v>
          </cell>
          <cell r="D2105" t="str">
            <v>dagfiol</v>
          </cell>
          <cell r="E2105">
            <v>61191</v>
          </cell>
          <cell r="F2105">
            <v>101231</v>
          </cell>
          <cell r="G2105" t="str">
            <v>ExpertGroups/Karplanter/N</v>
          </cell>
          <cell r="H2105" t="str">
            <v>Karplanter</v>
          </cell>
          <cell r="I2105" t="str">
            <v>Karplanter</v>
          </cell>
          <cell r="J2105" t="str">
            <v>AlienSpecie</v>
          </cell>
          <cell r="N2105">
            <v>4</v>
          </cell>
          <cell r="Q2105">
            <v>2</v>
          </cell>
          <cell r="T2105" t="str">
            <v>HI</v>
          </cell>
          <cell r="U2105">
            <v>4</v>
          </cell>
          <cell r="V2105" t="str">
            <v>4A,2DE</v>
          </cell>
          <cell r="X2105">
            <v>2</v>
          </cell>
          <cell r="Y2105">
            <v>3</v>
          </cell>
          <cell r="Z2105">
            <v>2</v>
          </cell>
          <cell r="AA2105" t="str">
            <v>1820-1850</v>
          </cell>
          <cell r="AB2105" t="str">
            <v>terrestrial</v>
          </cell>
          <cell r="AD2105" t="str">
            <v>unknown</v>
          </cell>
          <cell r="AE2105" t="str">
            <v>yes</v>
          </cell>
          <cell r="AF2105" t="str">
            <v>unknown</v>
          </cell>
          <cell r="AG2105">
            <v>1855</v>
          </cell>
          <cell r="AH2105" t="str">
            <v>Oslo: Bygdøy</v>
          </cell>
          <cell r="AI2105">
            <v>5</v>
          </cell>
          <cell r="AJ2105" t="str">
            <v>V</v>
          </cell>
          <cell r="AL2105">
            <v>2</v>
          </cell>
          <cell r="AM2105" t="str">
            <v>importDirect</v>
          </cell>
          <cell r="AN2105">
            <v>5</v>
          </cell>
          <cell r="AO2105" t="str">
            <v>introductionEscaped,spreadNaturalDispersal,introductionTransportpollution,spreadTransportpollution,spreadStowaway</v>
          </cell>
          <cell r="AP2105" t="str">
            <v>Øs,OsA,He,Op,Bu,Ve,Te,Aa,Va,Ro,Ho,Sf,Mr,St,Nt,No,Tr</v>
          </cell>
          <cell r="AQ2105">
            <v>3000</v>
          </cell>
          <cell r="AR2105">
            <v>5</v>
          </cell>
          <cell r="AS2105">
            <v>15000</v>
          </cell>
          <cell r="AT2105">
            <v>350000</v>
          </cell>
          <cell r="AU2105">
            <v>25000</v>
          </cell>
          <cell r="AV2105">
            <v>70</v>
          </cell>
          <cell r="AW2105" t="str">
            <v>Ingen kjent effekt</v>
          </cell>
          <cell r="AX2105" t="str">
            <v>Ingen kjent effekt</v>
          </cell>
          <cell r="BC2105" t="str">
            <v>Ingen kjent effekt</v>
          </cell>
          <cell r="BD2105" t="str">
            <v>Ingen kjent effekt</v>
          </cell>
          <cell r="BE2105" t="str">
            <v>no</v>
          </cell>
          <cell r="BF2105" t="str">
            <v>no</v>
          </cell>
          <cell r="BK2105" t="str">
            <v>temperate_nemoral:Europe,Asia|subtropic_mediterranean:Europe,Asia</v>
          </cell>
          <cell r="BM2105" t="str">
            <v>temperate_boreal:Europe,NorthAndCentralAmerica|temperate_nemoral:Europe,Asia,Oceania,NorthAndCentralAmerica|subtropic_mediterranean:Europe,Asia</v>
          </cell>
          <cell r="BO2105">
            <v>4</v>
          </cell>
          <cell r="BR2105" t="str">
            <v>RedListCategoryLevel</v>
          </cell>
          <cell r="BT2105">
            <v>3</v>
          </cell>
          <cell r="BW2105" t="str">
            <v>SpreadYearlyIncreaseObservations</v>
          </cell>
          <cell r="BX2105">
            <v>342</v>
          </cell>
          <cell r="BY2105">
            <v>1</v>
          </cell>
          <cell r="CB2105" t="str">
            <v>T4,T32,T35,T37,T40,T41,T43</v>
          </cell>
          <cell r="CC2105">
            <v>2</v>
          </cell>
          <cell r="CG2105" t="str">
            <v>T32</v>
          </cell>
          <cell r="CH2105">
            <v>2</v>
          </cell>
          <cell r="CL2105" t="str">
            <v>T32,T32</v>
          </cell>
          <cell r="CM2105">
            <v>1</v>
          </cell>
          <cell r="CP2105" t="str">
            <v>Åpen grunnlendt kalkmark i boreonemoral sone</v>
          </cell>
          <cell r="CQ2105">
            <v>1</v>
          </cell>
          <cell r="CT2105" t="str">
            <v>T32</v>
          </cell>
          <cell r="CU2105">
            <v>1</v>
          </cell>
          <cell r="CX2105">
            <v>0</v>
          </cell>
          <cell r="CY2105">
            <v>1</v>
          </cell>
          <cell r="DB2105">
            <v>0</v>
          </cell>
          <cell r="DC2105" t="str">
            <v>Dagfiol &lt;em&gt;Hesperis matronalis &lt;/em&gt;stammer fra Sør- og Øst-Europa og Vest-Asia til Kaukasus. Den er en relativt kortlevd, storvokst urt (1-1,5 m) med rikelig frøformering. Frøene spretter ut av fruktene, men spretter bare svært korte distanser (dm), og sikrer lokal rekruttering. Spredning over større distanser skjer trolig med folk, transportmidler og ved forflytning av jordmasser. Arten opptrer i meget store mengder på veikanter, jernbanekanter, industritomter og annen skrotemark i vid betydning, og i gjengroende grasmark og eng, og den kan overta dominansen i forlatte enger og beitemark på noe baserik grunn. Den går også litt inn i næringsrik skog.</v>
          </cell>
          <cell r="DD2105" t="str">
            <v>&lt;p&gt;Dagfiol er mest trolig kommet inn som hagestaude før midten av 1800-tallet (analysen av ekspansjonshastighet antyder start på ekspansjonen rundt 1830, og M.N. Blytt samlet den, trolig mellom 1830 og 1840, flere steder i Oslo). Blytt (1874) anså den som en hageplante som fantes forvillet noen få steder. Flere udaterte herbariebelegg tyder altså på at den kan ha forekommet noen steder i Oslo før 1850, men den første effektive forvillingen (med reproduserende bestand) er dokumentert fra 1855 på Bygdøy i Oslo. Tidlig forvilling er også støttet av at arten hadde nådd et betydelig antall funnsteder før 1900 (38) og hele 12 fylker nord til og med Sør-Trøndelag. Etter den tid har arten økt med 20-50 % forekomster hvert tiår fram til i dag, og med utvidelse av utbredelsesområdet til Nord-Troms (Lyngen). Det skjer fortsatt fortetning, men fortetningsraten går trolig nedover.&lt;/p&gt;</v>
          </cell>
          <cell r="DE2105" t="str">
            <v>Arten er innført som hageplante. Den spres nokså passivt med frø ut fra hager og videre i naturen. Dessuten har den noe spredning ved forflytting av jordmasser og mye med jetstrømmen langs høghastighetsveier.</v>
          </cell>
          <cell r="DF2105" t="str">
            <v>Stort invasjonspotensial, som en kombinasjon av lang median levetid og moderat ekspansjonshastighet. Arten er blitt vanlig i store deler av landet og har fortsatt en nokså høg ekspansjonshastighet (300-400 m/år).</v>
          </cell>
          <cell r="DG2105" t="str">
            <v>Arten vurderes å ha en liten økologisk effekt, til tross for de store mengdene den opptrer i. I visse naturtyper opptrer dagfiol i så store mengder at den fortrenger andre arter. De fleste naturtyper der arten inngår, er sterkt endret fastmark, men arten invaderer også gjengroende slåtteeng og beitemark på baserik grunn. Der kan denne storvokste arten, som dessuten vokser seg stor tidlig i sesongen, fortrenge sårbare hjemlige planter i lokal skala.</v>
          </cell>
          <cell r="DH2105" t="str">
            <v>&lt;p&gt;Kombinasjonen av stort invasjonspotensial og en liten økologisk effekt gjør at dagfiol vurderes til høg økologisk risiko. Dette er en endring fra låg risiko i Fremmede arter i Norge - med norsk svarteliste 2012. Årsaken til endring i 2018 er at ekspansjonshastigheten er beregnet til å være vesentlig høgere (med ny beregningsmetode).&lt;br/&gt;&lt;/p&gt;</v>
          </cell>
          <cell r="DI2105">
            <v>1</v>
          </cell>
        </row>
        <row r="2106">
          <cell r="B2106" t="str">
            <v>Ulex europaeus</v>
          </cell>
          <cell r="C2106" t="str">
            <v>L.</v>
          </cell>
          <cell r="D2106" t="str">
            <v>gulltorn</v>
          </cell>
          <cell r="E2106">
            <v>62044</v>
          </cell>
          <cell r="F2106">
            <v>102084</v>
          </cell>
          <cell r="G2106" t="str">
            <v>ExpertGroups/Karplanter/N</v>
          </cell>
          <cell r="H2106" t="str">
            <v>Karplanter</v>
          </cell>
          <cell r="I2106" t="str">
            <v>Karplanter</v>
          </cell>
          <cell r="J2106" t="str">
            <v>DoorKnocker</v>
          </cell>
          <cell r="K2106" t="str">
            <v>doRiskAssessment</v>
          </cell>
          <cell r="N2106">
            <v>2</v>
          </cell>
          <cell r="Q2106">
            <v>3</v>
          </cell>
          <cell r="T2106" t="str">
            <v>HI</v>
          </cell>
          <cell r="U2106">
            <v>4</v>
          </cell>
          <cell r="V2106" t="str">
            <v>2AB,3DF</v>
          </cell>
          <cell r="X2106">
            <v>4</v>
          </cell>
          <cell r="Y2106">
            <v>3</v>
          </cell>
          <cell r="Z2106">
            <v>3</v>
          </cell>
          <cell r="AA2106">
            <v>1905</v>
          </cell>
          <cell r="AB2106" t="str">
            <v>terrestrial</v>
          </cell>
          <cell r="AD2106" t="str">
            <v>unknown</v>
          </cell>
          <cell r="AE2106" t="str">
            <v>yes</v>
          </cell>
          <cell r="AF2106" t="str">
            <v>unknown</v>
          </cell>
          <cell r="AG2106">
            <v>1905</v>
          </cell>
          <cell r="AH2106" t="str">
            <v>Te Kragerø: Valberg (ballast)</v>
          </cell>
          <cell r="AI2106">
            <v>10</v>
          </cell>
          <cell r="AJ2106" t="str">
            <v>V</v>
          </cell>
          <cell r="AN2106">
            <v>3</v>
          </cell>
          <cell r="AO2106" t="str">
            <v>spreadNaturalDispersal,introductionTransportpollution,introductionStowaway</v>
          </cell>
          <cell r="AQ2106">
            <v>0</v>
          </cell>
          <cell r="AS2106">
            <v>0</v>
          </cell>
          <cell r="AT2106">
            <v>0</v>
          </cell>
          <cell r="AU2106">
            <v>32</v>
          </cell>
          <cell r="AW2106" t="str">
            <v>Ingen kjent effekt</v>
          </cell>
          <cell r="AX2106" t="str">
            <v>Ingen kjent effekt</v>
          </cell>
          <cell r="BC2106" t="str">
            <v>Ingen kjent effekt</v>
          </cell>
          <cell r="BD2106" t="str">
            <v>Ingen kjent effekt</v>
          </cell>
          <cell r="BE2106" t="str">
            <v>yes</v>
          </cell>
          <cell r="BF2106" t="str">
            <v>yes</v>
          </cell>
          <cell r="BG2106" t="str">
            <v>V</v>
          </cell>
          <cell r="BH2106" t="str">
            <v>V</v>
          </cell>
          <cell r="BI2106" t="str">
            <v>V</v>
          </cell>
          <cell r="BK2106" t="str">
            <v>temperate_nemoral:Europe|subtropic_mediterranean:Europe,Africa</v>
          </cell>
          <cell r="BM2106" t="str">
            <v>temperate_nemoral:Europe,Oceania,NorthAndCentralAmerica|subtropic_unspecified:Asia,Oceania,NorthAndCentralAmerica,SouthAmerica|subtropic_mediterranean:Europe,Africa,SouthAmerica|subtropic_caperegion:Africa|tropic:Asia</v>
          </cell>
          <cell r="BO2106">
            <v>2</v>
          </cell>
          <cell r="BR2106" t="str">
            <v>RedListCategoryLevel</v>
          </cell>
          <cell r="BT2106">
            <v>2</v>
          </cell>
          <cell r="BW2106" t="str">
            <v>SpreadYearlyLiteratureData</v>
          </cell>
          <cell r="BX2106">
            <v>64</v>
          </cell>
          <cell r="BY2106">
            <v>1</v>
          </cell>
          <cell r="CB2106" t="str">
            <v>T21,T34</v>
          </cell>
          <cell r="CC2106">
            <v>3</v>
          </cell>
          <cell r="CG2106" t="str">
            <v>T21</v>
          </cell>
          <cell r="CH2106">
            <v>1</v>
          </cell>
          <cell r="CL2106" t="str">
            <v>T21,T34,T21</v>
          </cell>
          <cell r="CM2106">
            <v>3</v>
          </cell>
          <cell r="CP2106" t="str">
            <v>Kystlynghei,Slåtteeng</v>
          </cell>
          <cell r="CQ2106">
            <v>1</v>
          </cell>
          <cell r="CR2106" t="str">
            <v>X</v>
          </cell>
          <cell r="CU2106">
            <v>1</v>
          </cell>
          <cell r="CX2106">
            <v>0</v>
          </cell>
          <cell r="CY2106">
            <v>1</v>
          </cell>
          <cell r="DB2106">
            <v>0</v>
          </cell>
          <cell r="DC2106" t="str">
            <v>Gulltorn &lt;i&gt;Ulex europaeus&lt;/i&gt; er en lågvokst, meget tornete busk som kan danne tette kratt. Arten er hjemlig i Nordvest-Afrika og Vest-Europa nord til De britiske øyer. På De britiske øyer er den en strukturerende art i mange hei- og "grassland"-typer: arten er den velkjente arten "gorse" fra britiske naturskildringer. Arten er ekstremt tornete, mer enn nesten noen stedegne planter i Norge. På De britiske øyer gir den ly til fugler, kaniner og smågnagere som ellers er utsatt for predasjon. Tilsvarende planter har vi knapt naturlig i Norge. Den har frøreproduksjon og reproduserer mer eller mindre regelmessig i Norge. Busken er imidlertid frostfølsom og fryser ofte sterkt tilbake. Den har effektiv frøformering og kan raskt danne store bestander, som vist i Bu Hurum etter 1988. Arten vurderes her som dørstokkart.</v>
          </cell>
          <cell r="DD2106" t="str">
            <v>&lt;p&gt;Gulltorn er regnet som hjemlig til Nord-Danmark, men ingen norske forekomster er regnet som hjemlige. Den kan komme til å vandre inn til Norge spontant, dvs. som hjemlig art, men foreløpig er alle norske forekomster regnet som bygd på innførsler, og ingen er blitt permanente. Arten viser ingen tegn til ekspansjon akkurat nå. Arten kom med ballastjord og tre av de fire kjente norske forekomstene kan settes mer eller mindre direkte i sammenheng med ballast: Te Kragerø: Valberg 1905-1911, og VA Mandal: Risørbank 1906-1973 og med en sekundærforekomst på Hilløy, Hilletunga i 1958. Den ferskeste forekomsten skyldes innførsel med utenlandsk, trolig vesteuropeisk tømmer til Bu Hurum: Tofte, bark- og flisfyllinger ved S&amp;#246:dra Cells cellulosefabrikk. Her ble arten oppdaget i 1988 og ble meget vanlig (rask reproduksjon med frø) og dekket og dominerte betydelige arealer, men har gått sterkt tilbake i enkelte kalde vintre. Den ble sist observert i 2011, og er trolig gått ut.&lt;/p&gt;</v>
          </cell>
          <cell r="DE2106" t="str">
            <v>Arten ble innført med ballastjord og med tømmer. Den har passiv frøspredning, men frøsettingen er så stor at den raskt kan danne store bestander.</v>
          </cell>
          <cell r="DF2106" t="str">
            <v>Gulltorn har et begrenset invasjonspotensial på grunn av begrenset median levetid og en begrenset ekspansjonshastighet. Dette er en plante som kan være seriøst invasiv i alle åpne, rimelig stabile naturtyper av eng- og hei-karakter i vintermilde kyststrøk. I Norge vil den være mest alvorlig i sørvest og vest, ikke i sør og sørøst der den foreløpig er blitt innført.</v>
          </cell>
          <cell r="DG2106" t="str">
            <v>Gulltorn vurderes å ha en middels økologisk effekt dersom den etablerer seg. Ved etablering på Sørvestlandet og Vestlandet, der den vil favoriseres av mildere vintrer og økt nedbør og/eller sommertemperatur, kan den ekspandere inn i naturtyper hvor den kan endre de naturtyper den inntar, ikke minst ved at den med alle tornene gjør at heier og enger ikke lenger er egnet for beite. Dessuten har den nitrogenfiksering i røttene og kan endre omtrent alle leveforhold i naturlig nitrogenfattige naturtyper. Den kan påvirke arter, inkludert truete, i de naturtyper den etablerer seg i. Dette gjelder spesielt i sørlig sanddynemark. Gulltorn vil trolig kun påvirke en liten del av den totale populasjon til disse artene, og effekten blir derfor vurdert som "lokal".</v>
          </cell>
          <cell r="DH2106" t="str">
            <v>&lt;p&gt;Gulltorn vurderes til høg økologisk risiko på grunn av en kombinasjon mellom et begrenset invasjonspotensial og middels økologisk effekt. Den økologiske effekten er knyttet til en eventuell framtidig etablering. Ved forrige vurderingsrunde ble arten vurdert til samme risikokategori men på et litt annet grunnlag. Den ble da ansett som etablert (i Hurum hvor bestanden da ikke hadde frosset bort), mens den nå vurderes som en dørstokkart.&lt;/p&gt;</v>
          </cell>
          <cell r="DI2106">
            <v>0</v>
          </cell>
        </row>
        <row r="2107">
          <cell r="B2107" t="str">
            <v>Jacobaea alpina</v>
          </cell>
          <cell r="C2107" t="str">
            <v>(L.) Moench</v>
          </cell>
          <cell r="D2107" t="str">
            <v>fliksvineblom</v>
          </cell>
          <cell r="E2107">
            <v>105627</v>
          </cell>
          <cell r="F2107">
            <v>145701</v>
          </cell>
          <cell r="G2107" t="str">
            <v>ExpertGroups/Karplanter/N</v>
          </cell>
          <cell r="H2107" t="str">
            <v>Karplanter</v>
          </cell>
          <cell r="I2107" t="str">
            <v>Karplanter</v>
          </cell>
          <cell r="J2107" t="str">
            <v>AlienSpecie</v>
          </cell>
          <cell r="N2107">
            <v>3</v>
          </cell>
          <cell r="P2107" t="str">
            <v>V</v>
          </cell>
          <cell r="Q2107">
            <v>2</v>
          </cell>
          <cell r="T2107" t="str">
            <v>LO</v>
          </cell>
          <cell r="U2107">
            <v>2</v>
          </cell>
          <cell r="V2107" t="str">
            <v>3AB,2E</v>
          </cell>
          <cell r="W2107" t="str">
            <v>HI</v>
          </cell>
          <cell r="X2107">
            <v>3</v>
          </cell>
          <cell r="Y2107">
            <v>4</v>
          </cell>
          <cell r="Z2107">
            <v>1</v>
          </cell>
          <cell r="AA2107">
            <v>1992</v>
          </cell>
          <cell r="AB2107" t="str">
            <v>terrestrial</v>
          </cell>
          <cell r="AD2107" t="str">
            <v>unknown</v>
          </cell>
          <cell r="AE2107" t="str">
            <v>yes</v>
          </cell>
          <cell r="AF2107" t="str">
            <v>unknown</v>
          </cell>
          <cell r="AG2107">
            <v>1992</v>
          </cell>
          <cell r="AH2107" t="str">
            <v>Fi Alta: Langfjordbotn</v>
          </cell>
          <cell r="AI2107">
            <v>10</v>
          </cell>
          <cell r="AJ2107" t="str">
            <v>V</v>
          </cell>
          <cell r="AL2107">
            <v>1</v>
          </cell>
          <cell r="AM2107" t="str">
            <v>importDirect</v>
          </cell>
          <cell r="AN2107">
            <v>3</v>
          </cell>
          <cell r="AO2107" t="str">
            <v>introductionEscaped,spreadNaturalDispersal</v>
          </cell>
          <cell r="AP2107" t="str">
            <v>Tr</v>
          </cell>
          <cell r="AQ2107">
            <v>84</v>
          </cell>
          <cell r="AR2107">
            <v>5</v>
          </cell>
          <cell r="AS2107">
            <v>420</v>
          </cell>
          <cell r="AT2107">
            <v>4360</v>
          </cell>
          <cell r="AU2107">
            <v>1200</v>
          </cell>
          <cell r="AV2107">
            <v>60</v>
          </cell>
          <cell r="AW2107" t="str">
            <v>Ingen kjent effekt</v>
          </cell>
          <cell r="AX2107" t="str">
            <v>Ingen kjent effekt</v>
          </cell>
          <cell r="BC2107" t="str">
            <v>Ingen kjent effekt</v>
          </cell>
          <cell r="BD2107" t="str">
            <v>Ingen kjent effekt</v>
          </cell>
          <cell r="BE2107" t="str">
            <v>no</v>
          </cell>
          <cell r="BF2107" t="str">
            <v>no</v>
          </cell>
          <cell r="BG2107" t="str">
            <v>V</v>
          </cell>
          <cell r="BK2107" t="str">
            <v>temperate_nemoral:Europe</v>
          </cell>
          <cell r="BM2107" t="str">
            <v>temperate_boreal:Europe|temperate_nemoral:Europe</v>
          </cell>
          <cell r="BO2107">
            <v>3</v>
          </cell>
          <cell r="BP2107" t="str">
            <v>X</v>
          </cell>
          <cell r="BR2107" t="str">
            <v>RedListCategoryLevel</v>
          </cell>
          <cell r="BT2107">
            <v>3</v>
          </cell>
          <cell r="BW2107" t="str">
            <v>SpreadYearlyIncreaseObservations</v>
          </cell>
          <cell r="BX2107">
            <v>352</v>
          </cell>
          <cell r="BY2107">
            <v>1</v>
          </cell>
          <cell r="CB2107" t="str">
            <v>T4,T35,T39</v>
          </cell>
          <cell r="CC2107">
            <v>1</v>
          </cell>
          <cell r="CH2107">
            <v>2</v>
          </cell>
          <cell r="CL2107" t="str">
            <v>T4</v>
          </cell>
          <cell r="CM2107">
            <v>1</v>
          </cell>
          <cell r="CQ2107">
            <v>1</v>
          </cell>
          <cell r="CT2107" t="str">
            <v>T4</v>
          </cell>
          <cell r="CU2107">
            <v>1</v>
          </cell>
          <cell r="CX2107">
            <v>0</v>
          </cell>
          <cell r="CY2107">
            <v>1</v>
          </cell>
          <cell r="DB2107">
            <v>0</v>
          </cell>
          <cell r="DC2107" t="str">
            <v>Fliksvineblom &lt;i&gt;Jacobaea alpina &lt;/i&gt;(&lt;i&gt;Senecio cordatus&lt;/i&gt;)&lt;i&gt;, &lt;/i&gt;hjertesvineblom &lt;i&gt;J. subalpina&lt;/i&gt; (&lt;i&gt;Senecio subalpinus) &lt;/i&gt;og hybrider mellom dem er behandlet kollektivt under det første navnet. De to artene utgjør kanskje bare en vestlig og østlig del av samme art, utbredt i fjellstrøk i Vest-, Mellom- og Øst-Europa, og i Norge opptrer de sammen og med samme økologiske uttrykk. Planter identifisert som hybrider mellom dem, er hyppigere enn begge artene og fullt fertile. Artene er flerårige, ca. 0,7 m høge urter (høgstauder) som formerer seg med frø og som har klonal vekst med krypende jordstengler&lt;em&gt;.&lt;/em&gt; De er innført som prydplanter. Flertallet av de relativt få funnene er fra sterkt kulturpåvirket eller kulturbetinget mark, dvs. skrotemark: veiskråning, avfallsplass, myrkant, eng/gressmark, kantkratt o.l., men det er også flere funn fra noe kulturpåvirket skog der artene går inn som ekspansive høgstauder.</v>
          </cell>
          <cell r="DD2107" t="str">
            <v>&lt;p&gt;Fliksvineblom ble først oppdaget som forvillet i 1992 i Fi Alta: Langfjordbotn og ble åtte år senere påvist i Tr Tromsø: Tromsøya, Holt (der forvillet fra et første forsøk på å dyrke opp stauder til en framtidig botanisk hage i Tromsø). De siste 15 årene er den funnet på mange lokaliteter i ulike deler av Tromsø, dessuten i Tr Lenvik, Karlsøy, Lyngen og Nordreisa. Spredningen i løpet av få år har vært rask, trolig avhengig av at arten er tatt i bruk som prydplante i Nord-Norge. Den er åpenbart ganske hardfør og vil trolig komme til å etablere seg ut over de hittil kjente områdene.&lt;/p&gt;</v>
          </cell>
          <cell r="DE2107" t="str">
            <v>Arten(e) er innført som hageplante(r). De er delvis introdusert til norsk natur ved hageutkast, men de fleste forekomstene skyldes trolig spredning med frø.</v>
          </cell>
          <cell r="DF2107" t="str">
            <v>Invasjonspotensialet er moderat, med usikkerhet til stort, i en kombinasjon av moderat (til lang) median levetid og moderat ekspansjonshastighet. Arten har et stort potensial i noe næringsrike bjørkeskoger i nord. Den er allerede etter få år i landet solid etablert og med rimelig høg ekspansjonshastighet.</v>
          </cell>
          <cell r="DG2107" t="str">
            <v>Arten(e) vurderes å kunne få en liten økologisk effekt ved mulig fortrengning av delpopulasjoner stedegne arter i urterike nordlige bjørkeskoger, dvs. høgstaude-bjørkeskog. Arten(e) sprer seg raskt og blir meget storvokste.</v>
          </cell>
          <cell r="DH2107" t="str">
            <v>&lt;p&gt;Fliksvineblom vurderes til låg økologisk risiko, men med usikkerhet til høg risiko, på grunn av moderat (til stort) invasjonspotensial og en liten økologisk effekt. Spredningen av fliksvineblom har i løpet av få år vært rask. Plantene er åpenbart ganske hardføre, kan komme til å etablere seg ut over de hittil kjente områdene, og vil trolig ekspandere i næringsrik skog, skogkanter og høgstaudeenger. Arten kan ha potensial til å fortrenge andre arter, om enn bare i lokal skala de første tiårene. I 2012 ble artene vurdert til potensielt høg risiko (som &lt;i&gt;Senecio cordatus&lt;/i&gt;) og ingen kjent risiko (som &lt;i&gt;S. subalpinus&lt;/i&gt;), men de har ekspandert betydelig siden da.&lt;/p&gt;</v>
          </cell>
          <cell r="DI2107">
            <v>0</v>
          </cell>
        </row>
        <row r="2108">
          <cell r="B2108" t="str">
            <v>Picea glauca</v>
          </cell>
          <cell r="C2108" t="str">
            <v>(Moench) Voss</v>
          </cell>
          <cell r="D2108" t="str">
            <v>hvitgran</v>
          </cell>
          <cell r="E2108">
            <v>135378</v>
          </cell>
          <cell r="F2108">
            <v>103811</v>
          </cell>
          <cell r="G2108" t="str">
            <v>ExpertGroups/Karplanter/N</v>
          </cell>
          <cell r="H2108" t="str">
            <v>Karplanter</v>
          </cell>
          <cell r="I2108" t="str">
            <v>Karplanter</v>
          </cell>
          <cell r="J2108" t="str">
            <v>AlienSpecie</v>
          </cell>
          <cell r="N2108">
            <v>3</v>
          </cell>
          <cell r="Q2108">
            <v>2</v>
          </cell>
          <cell r="T2108" t="str">
            <v>LO</v>
          </cell>
          <cell r="U2108">
            <v>2</v>
          </cell>
          <cell r="V2108" t="str">
            <v>3AB,2F</v>
          </cell>
          <cell r="X2108">
            <v>4</v>
          </cell>
          <cell r="Y2108">
            <v>4</v>
          </cell>
          <cell r="Z2108">
            <v>2</v>
          </cell>
          <cell r="AA2108" t="str">
            <v>ca 1790</v>
          </cell>
          <cell r="AB2108" t="str">
            <v>terrestrial</v>
          </cell>
          <cell r="AD2108" t="str">
            <v>unknown</v>
          </cell>
          <cell r="AE2108" t="str">
            <v>yes</v>
          </cell>
          <cell r="AF2108" t="str">
            <v>unknown</v>
          </cell>
          <cell r="AG2108">
            <v>1996</v>
          </cell>
          <cell r="AH2108" t="str">
            <v>Te Kviteseid: Tveitgrendi</v>
          </cell>
          <cell r="AI2108">
            <v>40</v>
          </cell>
          <cell r="AJ2108" t="str">
            <v>V</v>
          </cell>
          <cell r="AL2108">
            <v>1</v>
          </cell>
          <cell r="AM2108" t="str">
            <v>importDirect</v>
          </cell>
          <cell r="AN2108">
            <v>3</v>
          </cell>
          <cell r="AO2108" t="str">
            <v>introductionEscaped,spreadNaturalDispersal,introductionReleased</v>
          </cell>
          <cell r="AP2108" t="str">
            <v>Øs,He,Bu,Te,Va,Sf,St</v>
          </cell>
          <cell r="AQ2108">
            <v>76</v>
          </cell>
          <cell r="AR2108">
            <v>10</v>
          </cell>
          <cell r="AS2108">
            <v>760</v>
          </cell>
          <cell r="AT2108">
            <v>270000</v>
          </cell>
          <cell r="AU2108">
            <v>1520</v>
          </cell>
          <cell r="AV2108">
            <v>10</v>
          </cell>
          <cell r="AW2108" t="str">
            <v>Ingen kjent effekt</v>
          </cell>
          <cell r="AX2108" t="str">
            <v>Ingen kjent effekt</v>
          </cell>
          <cell r="BC2108" t="str">
            <v>Ingen kjent effekt</v>
          </cell>
          <cell r="BD2108" t="str">
            <v>Ingen kjent effekt</v>
          </cell>
          <cell r="BE2108" t="str">
            <v>no</v>
          </cell>
          <cell r="BF2108" t="str">
            <v>no</v>
          </cell>
          <cell r="BG2108" t="str">
            <v>V</v>
          </cell>
          <cell r="BH2108" t="str">
            <v>V</v>
          </cell>
          <cell r="BK2108" t="str">
            <v>temperate_boreal:NorthAndCentralAmerica|temperate_nemoral:NorthAndCentralAmerica</v>
          </cell>
          <cell r="BM2108" t="str">
            <v>temperate_boreal:Europe,NorthAndCentralAmerica|temperate_nemoral:Europe,Oceania,NorthAndCentralAmerica</v>
          </cell>
          <cell r="BO2108">
            <v>3</v>
          </cell>
          <cell r="BR2108" t="str">
            <v>RedListCategoryLevel</v>
          </cell>
          <cell r="BT2108">
            <v>3</v>
          </cell>
          <cell r="BW2108" t="str">
            <v>SpreadYearlyIncreaseObservations</v>
          </cell>
          <cell r="BX2108">
            <v>206</v>
          </cell>
          <cell r="BY2108">
            <v>1</v>
          </cell>
          <cell r="CB2108" t="str">
            <v>T4,T34,T31</v>
          </cell>
          <cell r="CC2108">
            <v>1</v>
          </cell>
          <cell r="CH2108">
            <v>1</v>
          </cell>
          <cell r="CM2108">
            <v>2</v>
          </cell>
          <cell r="CP2108" t="str">
            <v>Kystlynghei</v>
          </cell>
          <cell r="CQ2108">
            <v>1</v>
          </cell>
          <cell r="CU2108">
            <v>1</v>
          </cell>
          <cell r="CX2108">
            <v>0</v>
          </cell>
          <cell r="CY2108">
            <v>1</v>
          </cell>
          <cell r="DB2108">
            <v>0</v>
          </cell>
          <cell r="DC2108" t="str">
            <v>Kvitgran &lt;em&gt;Picea glauca&lt;/em&gt; er naturlig hjemmehørende i Alaska, Canada og nordlige deler av resten av USA. Kvitgran er trolig ett av de fire mest hardføre og nøysomme bartrær på den nordlige halvkule (sammen med svartgran &lt;em&gt;Picea mariana &lt;/em&gt;og to lerkearter), og den danner polar skoggrense (sammen med svartgran &lt;em&gt;P. mariana&lt;/em&gt;) i hele Nord-Amerika. Kvitgran tåler godt både frost og tørke, og setter mindre krav til jordbunn enn vår egen gran (Børset 1985). Den kan derfor vokse i kalde og næringsfattige skog- og heityper der vår egen gran ikke har noen sjanse, og i tillegg i myr (kvitgran og svartgran er treslagene i amerikansk _x0019_ muskeg_x0019_ ). I skogbruket har den ikke vært noen suksess på grunn av dårlig vekst og problemer med rotråte (Dietrichson 1971, Børset 1985). Arten har vindspredte frø.</v>
          </cell>
          <cell r="DD2108" t="str">
            <v>&lt;p&gt;Arten er plantet i begrenset omfang i Norge, men antydet plantet i alle fylker. Forvillete bartrær er sterkt underrepresentert i de botaniske innsamlingene, dermed ligger det lite dokumentasjon i samlingene, også for kvitgran. Det foreligger heller ikke så mange funn av forvillet kvitgran i Artsobservasjoner. Det er derfor grunn til å tro at mørketallet er stort. Kvitgran er dokumentert fra 7 fylker nord til Sør-Trøndelag, og nesten hele dokumentasjonen er fra de siste 30 årene. Samlet produksjonsareal som skogstre er trolig under 1 km&lt;sup&gt;2&lt;/sup&gt;, fordelt over hele landet.&lt;/p&gt;</v>
          </cell>
          <cell r="DE2108" t="str">
            <v>Arten ble innført til Norge (Bogstad, Oslo) ca. 1790, både som et produksjons- (tømmer) og prydtre. I tillegg er den blitt brukt i lebelter, blant annet på Jæren. Lokalt er det observert rik foryngelse (Børset 1985). Det er påvist noe spredning fra gamle lebelter med kvitgran på Jæren, men god oversikt over lokalisering av lebeltene og spredning fra disse mangler.</v>
          </cell>
          <cell r="DF2108" t="str">
            <v>Kvitgran har et moderat invasjonspotensial, som kombinasjon av moderat median levetid og moderat ekspansjonshastighet.</v>
          </cell>
          <cell r="DG2108" t="str">
            <v>Kvitgran vurderes å kunne få en liten negativ økologisk effekt. Den har potensial for å etablere seg i naturtyper langt ut over de skogtypene der den er plantet, både i kystlynghei og i boreal hei og dessuten i nordlig og subalpin lauvskog (bjørkebeltet). Den kan dermed føre til fortrengning og strukturendring, men på lang sikt, og ingen slike effekter er dokumentert med det låge antallet forvillinger som er dokumentert foreløpig. Arten er funnet forvillet i kystlynghei flere ganger, og her kan den på sikt føre til tilstandsendringer.</v>
          </cell>
          <cell r="DH2108" t="str">
            <v>&lt;p&gt;Kvitgran vurderes foreløpig til låg økologisk risiko på grunn av et moderat invasjonspotensial og en liten økologisk effekt. Denne arten har en posisjon i invasjon/effekt-matrisen som gjør at relativt små endringer kan føre den over i høg risiko, enten ved et økt invasjonspotensial eller ved en økt effekt. Den bør følges med.&lt;/p&gt;</v>
          </cell>
          <cell r="DI2108">
            <v>3</v>
          </cell>
        </row>
        <row r="2109">
          <cell r="B2109" t="str">
            <v>Lythrum virgatum</v>
          </cell>
          <cell r="C2109" t="str">
            <v>L.</v>
          </cell>
          <cell r="D2109" t="str">
            <v>prydkattehale</v>
          </cell>
          <cell r="E2109">
            <v>62779</v>
          </cell>
          <cell r="F2109">
            <v>102819</v>
          </cell>
          <cell r="G2109" t="str">
            <v>ExpertGroups/Karplanter/N</v>
          </cell>
          <cell r="H2109" t="str">
            <v>Karplanter</v>
          </cell>
          <cell r="I2109" t="str">
            <v>Karplanter</v>
          </cell>
          <cell r="J2109" t="str">
            <v>DoorKnocker</v>
          </cell>
          <cell r="K2109" t="str">
            <v>doRiskAssessment</v>
          </cell>
          <cell r="N2109">
            <v>1</v>
          </cell>
          <cell r="Q2109">
            <v>1</v>
          </cell>
          <cell r="T2109" t="str">
            <v>NK</v>
          </cell>
          <cell r="U2109">
            <v>1</v>
          </cell>
          <cell r="V2109" t="str">
            <v>1,1</v>
          </cell>
          <cell r="X2109">
            <v>1</v>
          </cell>
          <cell r="Y2109">
            <v>1</v>
          </cell>
          <cell r="Z2109">
            <v>1</v>
          </cell>
          <cell r="AA2109">
            <v>1940</v>
          </cell>
          <cell r="AB2109" t="str">
            <v>terrestrial</v>
          </cell>
          <cell r="AD2109" t="str">
            <v>unknown</v>
          </cell>
          <cell r="AE2109" t="str">
            <v>yes</v>
          </cell>
          <cell r="AF2109" t="str">
            <v>unknown</v>
          </cell>
          <cell r="AI2109">
            <v>10</v>
          </cell>
          <cell r="AJ2109" t="str">
            <v>V</v>
          </cell>
          <cell r="AL2109">
            <v>1</v>
          </cell>
          <cell r="AM2109" t="str">
            <v>importDirect</v>
          </cell>
          <cell r="AN2109">
            <v>2</v>
          </cell>
          <cell r="AO2109" t="str">
            <v>introductionEscaped</v>
          </cell>
          <cell r="AQ2109">
            <v>0</v>
          </cell>
          <cell r="AS2109">
            <v>0</v>
          </cell>
          <cell r="AT2109">
            <v>0</v>
          </cell>
          <cell r="AU2109">
            <v>12</v>
          </cell>
          <cell r="AW2109" t="str">
            <v>Ingen kjent effekt</v>
          </cell>
          <cell r="AX2109" t="str">
            <v>Ingen kjent effekt</v>
          </cell>
          <cell r="BC2109" t="str">
            <v>Ingen kjent effekt</v>
          </cell>
          <cell r="BD2109" t="str">
            <v>Ingen kjent effekt</v>
          </cell>
          <cell r="BE2109" t="str">
            <v>no</v>
          </cell>
          <cell r="BF2109" t="str">
            <v>no</v>
          </cell>
          <cell r="BG2109" t="str">
            <v>V</v>
          </cell>
          <cell r="BK2109" t="str">
            <v>temperate_nemoral:Europe,Asia|subtropic_mediterranean:Europe</v>
          </cell>
          <cell r="BM2109" t="str">
            <v>temperate_nemoral:Europe,Asia|subtropic_mediterranean:Europe</v>
          </cell>
          <cell r="BO2109">
            <v>1</v>
          </cell>
          <cell r="BR2109" t="str">
            <v>RedListCategoryLevel</v>
          </cell>
          <cell r="BT2109">
            <v>1</v>
          </cell>
          <cell r="BW2109" t="str">
            <v>SpreadYearlyLiteratureData</v>
          </cell>
          <cell r="BX2109">
            <v>39</v>
          </cell>
          <cell r="BY2109">
            <v>1</v>
          </cell>
          <cell r="CB2109" t="str">
            <v>T35,T37</v>
          </cell>
          <cell r="CC2109">
            <v>1</v>
          </cell>
          <cell r="CH2109">
            <v>1</v>
          </cell>
          <cell r="CM2109">
            <v>1</v>
          </cell>
          <cell r="CQ2109">
            <v>1</v>
          </cell>
          <cell r="CU2109">
            <v>1</v>
          </cell>
          <cell r="CX2109">
            <v>0</v>
          </cell>
          <cell r="CY2109">
            <v>1</v>
          </cell>
          <cell r="DB2109">
            <v>0</v>
          </cell>
          <cell r="DC2109" t="str">
            <v>&lt;p&gt;Prydkattehale&lt;em&gt; Lythrum virgatum &lt;/em&gt;er en flerårig urt med frøformering og litt klondannelse med jordstengler. Den stammer fra Mellom- og Sør-Europa og Vest-Asia. Den dyrkes litt som hagestaude og er funnet på noen få avfallsplasser og annen skrotemark.&lt;/p&gt;</v>
          </cell>
          <cell r="DD2109" t="str">
            <v>&lt;p&gt;Prydkattehale&lt;em&gt; &lt;/em&gt;antas å kunne frøreprodusere i Norge, men ingen av forekomstene i norsk natur tyder foreløpig på effektiv reproduksjon med dannelse av bestand. Arten er bare observert fire steder og aldri over lengre tid på hvert sted: Oslo: Mærradalen 1940, Te Drangedal: Joklerød 1952, AA Tvedestrand: Lyngør 1965, og Vf Larvik: Risøya 2002.&lt;/p&gt;</v>
          </cell>
          <cell r="DE2109" t="str">
            <v>Arten er innført som hagestaude og har nå og da kommet ut med hageutkast, i bebyggelser, på avfallsplasser og annen skrotemark, men foreløpig uten etablering.</v>
          </cell>
          <cell r="DF2109" t="str">
            <v>Invasjonspotensialet er lite, uten kjent bestand og ekspansjon. Arten er ennå ikke kjent etablert med reproduserende bestand i Norge, men kan ha potensial for å etablere seg. Noen større spredning (ekspansjon) er ikke sannsynlig.</v>
          </cell>
          <cell r="DG2109" t="str">
            <v>Ingen kjent negativ økologisk effekt er knyttet til arten. Prydkattehale hybridiserer med vår stedegne kattehale &lt;i&gt;L. salicaria&lt;/i&gt;, og hybriden dyrkes separat som hageplante, men introgresjon er ikke antatt.</v>
          </cell>
          <cell r="DH2109" t="str">
            <v>&lt;p&gt;Vi behandler prydkattehale som en dørstokk-art og vurderer den til ingen kjent økologisk risiko. Den kan kanskje allerede ha semi-stabil forekomst i Norge (frøreproduksjon), men ingen er dokumentert.&lt;/p&gt;</v>
          </cell>
          <cell r="DI2109">
            <v>0</v>
          </cell>
        </row>
        <row r="2110">
          <cell r="B2110" t="str">
            <v>Alchemilla mollis</v>
          </cell>
          <cell r="C2110" t="str">
            <v>(Buser) Rothm.</v>
          </cell>
          <cell r="D2110" t="str">
            <v>praktmarikåpe</v>
          </cell>
          <cell r="E2110">
            <v>63193</v>
          </cell>
          <cell r="F2110">
            <v>103233</v>
          </cell>
          <cell r="G2110" t="str">
            <v>ExpertGroups/Karplanter/N</v>
          </cell>
          <cell r="H2110" t="str">
            <v>Karplanter</v>
          </cell>
          <cell r="I2110" t="str">
            <v>Karplanter</v>
          </cell>
          <cell r="J2110" t="str">
            <v>AlienSpecie</v>
          </cell>
          <cell r="N2110">
            <v>4</v>
          </cell>
          <cell r="Q2110">
            <v>3</v>
          </cell>
          <cell r="T2110" t="str">
            <v>SE</v>
          </cell>
          <cell r="U2110">
            <v>5</v>
          </cell>
          <cell r="V2110" t="str">
            <v>4AB,3D</v>
          </cell>
          <cell r="X2110">
            <v>4</v>
          </cell>
          <cell r="Y2110">
            <v>4</v>
          </cell>
          <cell r="Z2110">
            <v>2</v>
          </cell>
          <cell r="AA2110">
            <v>1938</v>
          </cell>
          <cell r="AB2110" t="str">
            <v>terrestrial</v>
          </cell>
          <cell r="AD2110" t="str">
            <v>unknown</v>
          </cell>
          <cell r="AE2110" t="str">
            <v>yes</v>
          </cell>
          <cell r="AF2110" t="str">
            <v>unknown</v>
          </cell>
          <cell r="AG2110">
            <v>1964</v>
          </cell>
          <cell r="AH2110" t="str">
            <v>VA Kristiansand: Gimlemoen</v>
          </cell>
          <cell r="AI2110">
            <v>5</v>
          </cell>
          <cell r="AK2110" t="str">
            <v>V</v>
          </cell>
          <cell r="AL2110">
            <v>1</v>
          </cell>
          <cell r="AM2110" t="str">
            <v>importDirect</v>
          </cell>
          <cell r="AN2110">
            <v>4</v>
          </cell>
          <cell r="AO2110" t="str">
            <v>introductionEscaped,spreadNaturalDispersal</v>
          </cell>
          <cell r="AP2110" t="str">
            <v>Øs,OsA,He,Bu,Ve,Aa,Va,Ro,Ho,Sf,Mr,St,Nt,No,Tr</v>
          </cell>
          <cell r="AQ2110">
            <v>300</v>
          </cell>
          <cell r="AR2110">
            <v>10</v>
          </cell>
          <cell r="AS2110">
            <v>3000</v>
          </cell>
          <cell r="AT2110">
            <v>280000</v>
          </cell>
          <cell r="AU2110">
            <v>9000</v>
          </cell>
          <cell r="AV2110">
            <v>70</v>
          </cell>
          <cell r="AW2110" t="str">
            <v>Ingen kjent effekt</v>
          </cell>
          <cell r="AX2110" t="str">
            <v>Ingen kjent effekt</v>
          </cell>
          <cell r="BC2110" t="str">
            <v>Ingen kjent effekt</v>
          </cell>
          <cell r="BD2110" t="str">
            <v>Ingen kjent effekt</v>
          </cell>
          <cell r="BE2110" t="str">
            <v>no</v>
          </cell>
          <cell r="BF2110" t="str">
            <v>no</v>
          </cell>
          <cell r="BK2110" t="str">
            <v>temperate_nemoral:Europe,Asia</v>
          </cell>
          <cell r="BM2110" t="str">
            <v>temperate_boreal:Europe|temperate_nemoral:Europe,Asia,Oceania,NorthAndCentralAmerica</v>
          </cell>
          <cell r="BO2110">
            <v>4</v>
          </cell>
          <cell r="BR2110" t="str">
            <v>RedListCategoryLevel</v>
          </cell>
          <cell r="BT2110">
            <v>4</v>
          </cell>
          <cell r="BV2110" t="str">
            <v>X</v>
          </cell>
          <cell r="BW2110" t="str">
            <v>SpreadYearlyIncreaseObservations</v>
          </cell>
          <cell r="BX2110">
            <v>594</v>
          </cell>
          <cell r="BY2110">
            <v>1</v>
          </cell>
          <cell r="CB2110" t="str">
            <v>T35,T40,T32,T32</v>
          </cell>
          <cell r="CC2110">
            <v>3</v>
          </cell>
          <cell r="CG2110" t="str">
            <v>T32</v>
          </cell>
          <cell r="CH2110">
            <v>2</v>
          </cell>
          <cell r="CL2110" t="str">
            <v>T32,T32</v>
          </cell>
          <cell r="CM2110">
            <v>2</v>
          </cell>
          <cell r="CP2110" t="str">
            <v>Kulturmarkseng</v>
          </cell>
          <cell r="CQ2110">
            <v>1</v>
          </cell>
          <cell r="CT2110" t="str">
            <v>T32,T32</v>
          </cell>
          <cell r="CU2110">
            <v>1</v>
          </cell>
          <cell r="CX2110">
            <v>0</v>
          </cell>
          <cell r="CY2110">
            <v>1</v>
          </cell>
          <cell r="DB2110">
            <v>0</v>
          </cell>
          <cell r="DC2110" t="str">
            <v>Praktmarikåpe &lt;em&gt;Alchemilla mollis&lt;/em&gt; er en flerårig, nokså grov, om lag halvmeterhøy urt med aseksuell frøformering. Arten kommer opprinnelig fra fjellområder i Øst-Karpatene, Kaukasus,Tyrkia og Nord-Iran. Frøformeringen er meget effektivt, og fruktene spres med vind (korte avstander), folk, dyr og transportmidler.</v>
          </cell>
          <cell r="DD2110" t="str">
            <v>&lt;p&gt;Praktmarikåpe ble først funnet forvillet i Oslo i 1938 på et jorde mellom Frognerdammen og Smestad. Det gikk hele 26 år til neste funn av arten i VA Kristiansand i 1964. Fra 1964 synes arten ha etablert reproduserende bestander (først registrert i VA Kristiansand: Gimlemoen) og er nå etablert (mer eller mindre) i alle fylker til og med Troms, med ekspansjon fra et utall spredningssteder fordi praktmarikåpe er blitt en av de aller mest brukte artene i offentlige parkanlegg.&lt;/p&gt;</v>
          </cell>
          <cell r="DE2110" t="str">
            <v>Praktmarikåpe er innført til landet som prydplante og har økt enormt i popularitet i hager, parker og offentlige anlegg de siste par tiårene, f.eks. med masseplantninger i Bjørvika i Oslo og rundt Oslo lufthavn Gardermoen. Fruktene kan spres med vind eller dyr og sprer seg derfor uten store problemer.</v>
          </cell>
          <cell r="DF2110" t="str">
            <v>Arten har et stort invasjonspotensial på grunn av maksimum skår på median levetid og høg (med usikkerhet til moderat) ekspansjonshastighet. Arten er i spredning over hele landet til nord i Finnmark og opp til grensa mot lågalpint belte. Hoveddelen av ekspansjonen er skjedd de siste 20 år i sammenheng med en mer omfattende bruk i hager og grøntanlegg. Arten har hatt en kraftig ekspansjon på Island mellom 2006 og 2010 (R. Elven og H. Solstad pers. observ.). Arten er også i spredning på Færøyene og er problematisk på grunn av at den fortrenger andre planter. Den ser dessuten ut til å være vanskelig å bekjempe.</v>
          </cell>
          <cell r="DG2110" t="str">
            <v>Vi anser at praktmarikåpe har middels store økologiske effekter. Arten har til nå i hovedsak forvillet seg til skrotemark og vegkanter. På Island og Færøyene har den etablert seg i semi-naturlig eng (og annen kulturmarkseng som er en truet naturtype), til dels med mye fortrengning av hjemlige arter, og det har den også potensial for å gjøre i Norge. Vi forventer stor spredning og større effekter i naturen av denne arten i kommende tiår.</v>
          </cell>
          <cell r="DH2110" t="str">
            <v>&lt;p&gt;Praktmarikåpe vurderes som en svært høg økologisk risiko fordi den har et stort invasjonspotensial i kombinasjon med at vi forventer at den vil få middels store økologiske effekter ved at den etablere seg og fortrenger andre arter, særlig i kulturmarkseng med sårbare/truete arter, men også i kystlynghei, boreal hei og beitemarker. Dette er en endring fra høg risiko i forrige vurderingsrunde. Årsak til endring er at påvirkning på truete arter er tillagt mer vekt denne gangen.&lt;/p&gt;Risikovurderingen gjelder arten generelt, dvs. inkludert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kultivaren _x0018_ Select_x0019_ . Navnet er ikke akseptert hverken av Royal Horticultural Society (se http://apps.rhs.org.uk/horticulturaldatabase/HortGenera.asp) eller i Svensk kulturv&amp;#228:xtdatabas (se https://www.slu.se/ centrumbildningar-och-projekt/skud/vaxtnamn), men vi finner treff på mange planteskoler som bruker dette navnet. Vi finner svært lite relevant informasjon om denne kultivaren. Det er ikke noe som tyder på at den har egenskaper som skulle tilsi en annen risikovurdering enn den som er gitt for arten generelt. Vi har ikke undersøkt i hvilken grad andre kultivarer av Alchemilla mollis har dokumenterte egenskaper som vil kunne påvirke invasjonspotensialet og/eller økologisk effekt slik at man kunne forvente en annen risiko enn den som gis i den generelle vurderingen av arten.</v>
          </cell>
          <cell r="DI2110">
            <v>1</v>
          </cell>
        </row>
        <row r="2111">
          <cell r="B2111" t="str">
            <v>Rhododendron brachycarpum</v>
          </cell>
          <cell r="C2111" t="str">
            <v>D.Don ex G.Don</v>
          </cell>
          <cell r="D2111" t="str">
            <v>fujirhododendron</v>
          </cell>
          <cell r="E2111">
            <v>61779</v>
          </cell>
          <cell r="F2111">
            <v>101819</v>
          </cell>
          <cell r="G2111" t="str">
            <v>ExpertGroups/Karplanter/N</v>
          </cell>
          <cell r="H2111" t="str">
            <v>Karplanter</v>
          </cell>
          <cell r="I2111" t="str">
            <v>Karplanter</v>
          </cell>
          <cell r="J2111" t="str">
            <v>AlienSpecie</v>
          </cell>
          <cell r="N2111">
            <v>2</v>
          </cell>
          <cell r="Q2111">
            <v>1</v>
          </cell>
          <cell r="T2111" t="str">
            <v>LO</v>
          </cell>
          <cell r="U2111">
            <v>2</v>
          </cell>
          <cell r="V2111" t="str">
            <v>2AB,1</v>
          </cell>
          <cell r="X2111">
            <v>1</v>
          </cell>
          <cell r="Y2111">
            <v>1</v>
          </cell>
          <cell r="Z2111">
            <v>1</v>
          </cell>
          <cell r="AA2111">
            <v>2010</v>
          </cell>
          <cell r="AB2111" t="str">
            <v>terrestrial</v>
          </cell>
          <cell r="AD2111" t="str">
            <v>unknown</v>
          </cell>
          <cell r="AE2111" t="str">
            <v>yes</v>
          </cell>
          <cell r="AF2111" t="str">
            <v>unknown</v>
          </cell>
          <cell r="AI2111">
            <v>10</v>
          </cell>
          <cell r="AJ2111" t="str">
            <v>V</v>
          </cell>
          <cell r="AL2111">
            <v>2</v>
          </cell>
          <cell r="AM2111" t="str">
            <v>importDirect</v>
          </cell>
          <cell r="AN2111">
            <v>1</v>
          </cell>
          <cell r="AO2111" t="str">
            <v>introductionEscaped</v>
          </cell>
          <cell r="AP2111" t="str">
            <v>Mr</v>
          </cell>
          <cell r="AQ2111">
            <v>12</v>
          </cell>
          <cell r="AR2111">
            <v>3</v>
          </cell>
          <cell r="AS2111">
            <v>36</v>
          </cell>
          <cell r="AT2111">
            <v>1</v>
          </cell>
          <cell r="AU2111">
            <v>24</v>
          </cell>
          <cell r="AV2111">
            <v>0</v>
          </cell>
          <cell r="AW2111" t="str">
            <v>Ingen kjent effekt</v>
          </cell>
          <cell r="AX2111" t="str">
            <v>Ingen kjent effekt</v>
          </cell>
          <cell r="BC2111" t="str">
            <v>Ingen kjent effekt</v>
          </cell>
          <cell r="BD2111" t="str">
            <v>Ingen kjent effekt</v>
          </cell>
          <cell r="BE2111" t="str">
            <v>no</v>
          </cell>
          <cell r="BF2111" t="str">
            <v>no</v>
          </cell>
          <cell r="BG2111" t="str">
            <v>V</v>
          </cell>
          <cell r="BK2111" t="str">
            <v>temperate_nemoral:Asia</v>
          </cell>
          <cell r="BM2111" t="str">
            <v>temperate_nemoral:Europe,Asia</v>
          </cell>
          <cell r="BO2111">
            <v>2</v>
          </cell>
          <cell r="BR2111" t="str">
            <v>RedListCategoryLevel</v>
          </cell>
          <cell r="BT2111">
            <v>2</v>
          </cell>
          <cell r="BW2111" t="str">
            <v>SpreadYearlyIncreaseCalculatedExpansionSpeed</v>
          </cell>
          <cell r="BX2111">
            <v>95.34</v>
          </cell>
          <cell r="BY2111">
            <v>1</v>
          </cell>
          <cell r="CB2111" t="str">
            <v>T4</v>
          </cell>
          <cell r="CC2111">
            <v>1</v>
          </cell>
          <cell r="CH2111">
            <v>1</v>
          </cell>
          <cell r="CM2111">
            <v>1</v>
          </cell>
          <cell r="CQ2111">
            <v>1</v>
          </cell>
          <cell r="CU2111">
            <v>1</v>
          </cell>
          <cell r="CX2111">
            <v>0</v>
          </cell>
          <cell r="CY2111">
            <v>1</v>
          </cell>
          <cell r="DB2111">
            <v>0</v>
          </cell>
          <cell r="DC2111" t="str">
            <v>Fujirhododendron &lt;em&gt;Rhododendron brachycarpum &lt;/em&gt;er en flerårig busk som opprinnelig kommer fra Japan og Korea. Den dyrkes som prydbusk. Den har frøformering, og frøene er ørsmå og spres med vind.</v>
          </cell>
          <cell r="DD2111" t="str">
            <v>&lt;p&gt;Arten&lt;em&gt; &lt;/em&gt;er rapportert frøforvillet fra hager i MR Surnadal: Kårvatn 2011, men er ikke dokumentert i samlingene. En tidligere rapport fra Ho Ulvik (se Lid &amp; Lid 2005) mangler enhver dokumentasjon. Rapporten(e) trenger etterprøving i felt.&lt;/p&gt;</v>
          </cell>
          <cell r="DE2111" t="str">
            <v>Arten er innført som hageplante, og er kanskje registrert frøforvillet 1-2 steder.</v>
          </cell>
          <cell r="DF2111" t="str">
            <v>Invasjonspotensialet er begrenset, en kombinasjon av begrenset median levetid og begrenset ekspansjonshastighet.</v>
          </cell>
          <cell r="DG2111" t="str">
            <v>Fujirhododendron vurderes til ingen kjent økologisk effekt på tross av at rhododendron generelt er en vektor for spredning av et patogen. Vi har valgt ikke å angi noen effekt i tilknytning til forvillet &lt;i&gt;Rhododendron&lt;/i&gt; fordi hovedkilden til spredning av den patogene arten er innførsel og dyrkning av infisert materiale, ikke forvilling av et fåtall &lt;i&gt;Rhododendron&lt;/i&gt;-arter, og spesielt ikke forvilling med frø fordi frøene trolig ikke sprer patogenet. &lt;br/&gt;All import av slekta &lt;i&gt;Rhododendron &lt;/i&gt;til Norge medfører fare for import av greindreper &lt;i&gt;Phytophthora ramorum&lt;/i&gt; og trolig også andre &lt;i&gt;Phytophthora&lt;/i&gt;-arter. Både jord og plantedeler (trolig ikke frø) kan være infisert av &lt;i&gt;Phytophthora&lt;/i&gt;. Greindreper sprer seg naturlig ved hjelp av vann, dyr, luft og vind (Sundheim et al. 2009). Greindreper og en annen &lt;i&gt;Phytophthora&lt;/i&gt;-art angriper og tar livet av blåbær i England, og det er grunn til å tro at det kan være en fare for det samme i Norge, spesielt på Vestlandet (Herrero et al. 2010). &lt;i&gt;Phytophthora&lt;/i&gt;-arter kan også innføres ved import av andre forvedete arter fordi den har et stort spenn av vertsplanter, men det kan virke som om &lt;i&gt;Rhododendron&lt;/i&gt; er den mest aktuelle planteslekten (Sundheim et al. 2009). Det er iverksatt tiltak for å hindre innførsel av &lt;i&gt;Phytophthora &lt;/i&gt;ved import av levende planter, men det er nok trolig ikke mulig å få satt en stopper for innførsel av &lt;i&gt;Phytophthora &lt;/i&gt;så lenge levende planter i jord importeres til landet i et stort omfang.&lt;br/&gt; &lt;p&gt;&lt;br/&gt;&lt;/p&gt;</v>
          </cell>
          <cell r="DH2111" t="str">
            <v>&lt;p&gt;Fujirhododendron vurderes til låg økologisk risiko på grunn av kombinasjonen mellom et begrenset invasjonspotensial og ingen kjent negativ økologisk effekt.&lt;/p&gt;</v>
          </cell>
          <cell r="DI2111">
            <v>3</v>
          </cell>
        </row>
        <row r="2112">
          <cell r="B2112" t="str">
            <v>Pinus contorta</v>
          </cell>
          <cell r="C2112" t="str">
            <v>Douglas ex Loudon</v>
          </cell>
          <cell r="D2112" t="str">
            <v>vrifuru</v>
          </cell>
          <cell r="E2112">
            <v>144827</v>
          </cell>
          <cell r="F2112">
            <v>103817</v>
          </cell>
          <cell r="G2112" t="str">
            <v>ExpertGroups/Karplanter/N</v>
          </cell>
          <cell r="H2112" t="str">
            <v>Karplanter</v>
          </cell>
          <cell r="I2112" t="str">
            <v>Karplanter</v>
          </cell>
          <cell r="J2112" t="str">
            <v>AlienSpecie</v>
          </cell>
          <cell r="N2112">
            <v>4</v>
          </cell>
          <cell r="Q2112">
            <v>3</v>
          </cell>
          <cell r="T2112" t="str">
            <v>SE</v>
          </cell>
          <cell r="U2112">
            <v>5</v>
          </cell>
          <cell r="V2112" t="str">
            <v>4AB,3F</v>
          </cell>
          <cell r="X2112">
            <v>3</v>
          </cell>
          <cell r="Y2112">
            <v>4</v>
          </cell>
          <cell r="Z2112">
            <v>1</v>
          </cell>
          <cell r="AA2112">
            <v>1908</v>
          </cell>
          <cell r="AB2112" t="str">
            <v>terrestrial</v>
          </cell>
          <cell r="AD2112" t="str">
            <v>origin,unknown</v>
          </cell>
          <cell r="AE2112" t="str">
            <v>yes</v>
          </cell>
          <cell r="AF2112" t="str">
            <v>yes</v>
          </cell>
          <cell r="AG2112">
            <v>1940</v>
          </cell>
          <cell r="AH2112" t="str">
            <v>Ho Fitjar: Årbø</v>
          </cell>
          <cell r="AI2112">
            <v>50</v>
          </cell>
          <cell r="AJ2112" t="str">
            <v>V</v>
          </cell>
          <cell r="AL2112">
            <v>2</v>
          </cell>
          <cell r="AM2112" t="str">
            <v>importDirect</v>
          </cell>
          <cell r="AN2112">
            <v>4</v>
          </cell>
          <cell r="AO2112" t="str">
            <v>introductionEscaped,spreadNaturalDispersal</v>
          </cell>
          <cell r="AP2112" t="str">
            <v>Øs,He,Op,Bu,Ve,Te,Va,Mr,St,Nt,No</v>
          </cell>
          <cell r="AQ2112">
            <v>300</v>
          </cell>
          <cell r="AR2112">
            <v>8</v>
          </cell>
          <cell r="AS2112">
            <v>2400</v>
          </cell>
          <cell r="AT2112">
            <v>250000</v>
          </cell>
          <cell r="AU2112">
            <v>3600</v>
          </cell>
          <cell r="AV2112">
            <v>20</v>
          </cell>
          <cell r="AW2112" t="str">
            <v>Ingen kjent effekt</v>
          </cell>
          <cell r="AX2112" t="str">
            <v>Vrifuru er det økonomisk viktigste introduserte treslaget i Norden (Øyen et al. 2009).</v>
          </cell>
          <cell r="BC2112" t="str">
            <v>Ingen kjent effekt</v>
          </cell>
          <cell r="BD2112" t="str">
            <v>Ingen kjent effekt</v>
          </cell>
          <cell r="BE2112" t="str">
            <v>yes</v>
          </cell>
          <cell r="BF2112" t="str">
            <v>no</v>
          </cell>
          <cell r="BK2112" t="str">
            <v>temperate_boreal:NorthAndCentralAmerica|temperate_nemoral:NorthAndCentralAmerica</v>
          </cell>
          <cell r="BM2112" t="str">
            <v>temperate_boreal:Europe,NorthAndCentralAmerica|temperate_nemoral:Europe,Oceania,NorthAndCentralAmerica|subtropic_mediterranean:NorthAndCentralAmerica</v>
          </cell>
          <cell r="BO2112">
            <v>4</v>
          </cell>
          <cell r="BR2112" t="str">
            <v>RedListCategoryLevel</v>
          </cell>
          <cell r="BT2112">
            <v>4</v>
          </cell>
          <cell r="BW2112" t="str">
            <v>SpreadYearlyIncreaseObservations</v>
          </cell>
          <cell r="BX2112">
            <v>716</v>
          </cell>
          <cell r="BY2112">
            <v>1</v>
          </cell>
          <cell r="CB2112" t="str">
            <v>T4-C-5,T40,V2-C-1,T4,T34,T34</v>
          </cell>
          <cell r="CC2112">
            <v>1</v>
          </cell>
          <cell r="CH2112">
            <v>2</v>
          </cell>
          <cell r="CL2112" t="str">
            <v>T4-C-5,T34</v>
          </cell>
          <cell r="CM2112">
            <v>3</v>
          </cell>
          <cell r="CP2112" t="str">
            <v>Kystlynghei,Kystlynghei</v>
          </cell>
          <cell r="CQ2112">
            <v>1</v>
          </cell>
          <cell r="CT2112" t="str">
            <v>T4,T34,T34</v>
          </cell>
          <cell r="CU2112">
            <v>1</v>
          </cell>
          <cell r="CX2112">
            <v>0</v>
          </cell>
          <cell r="CY2112">
            <v>1</v>
          </cell>
          <cell r="DB2112">
            <v>0</v>
          </cell>
          <cell r="DC2112" t="str">
            <v>Vrifuru &lt;i&gt;Pinus contorta &lt;/i&gt;er et lyselskende treslag fra vestlige Nord-Amerika. Arten har flere raser, hvorav to dyrkes og forvilles i Norge: var. &lt;i&gt;contorta&lt;/i&gt; kommer fra kystfjella fra California til sørøstre Alaska mens var. &lt;i&gt;latifolia&lt;/i&gt; kommer fra fjellstrøk og indre dalfører fra California og Colorado nord til Alberta og Yukon Territory (Nedkvitne &amp; Wendelbo 1969, H&amp;#228:met-Ahti et al. 1992). Kystformen er ofte buskformet mens innlandsformen er et stort tre. Det er innlandsformen var. &lt;i&gt;latifolia &lt;/i&gt;som er mest brukt i Norge. Den er svært lyskrevende, setter frø fra ca. 15-20 års alder og har meget beskjedne krav til jordsmonnet. Kystformen var. &lt;i&gt;contorta&lt;/i&gt; er noe mindre brukt, men det er den som sprer seg i kystområder på Vestlandet. Vrifuru er motstandsdyktig mot soppsykdommen snøskytte &lt;i&gt;Phacidium infestans&lt;/i&gt;, men angripes noe av rotråte og er utsatt for viltskader (Børset 1985). Konglene er sylindriske og sittende og hovedandelen holder seg lukket i mange år. Den forynger seg villig etter brann ved at konglene sprekker opp som følge av høy temperatur (serotine kongler), men frøspredning skjer også uavhengig av brann. Frøene er eggformete, 4 mm lange, med ca. 1 cm lang vinge.</v>
          </cell>
          <cell r="DD2112" t="str">
            <v>&lt;p&gt; Tilplantet areal med vrifuru i Norge oppgis til ca. 60 km2, hvorav 40 km2 er på Østlandet med innlandsformen var. &lt;i&gt;latifolia&lt;/i&gt; (Nygaard et al. 2015). Vi antar det dette oppgitte arealet er litt større kulturfelt og at småfelt på noen titalls individer (noe som man ofte ser i gårdsskoger på øvre Østlandet og f.eks. i Rørosdistriktet) ikke fanges opp. Det oppgis å være ca. 70 kulturfelter på Vestlandet med hovedtyngde i midtre strøk i Rogaland, mye av dette trolig kystformen var. &lt;i&gt;contorta&lt;/i&gt;. Spredning er dokumentert fra 1940 fra Ho Stord og Ro Klepp hvor begge varietetene har spredd seg. Dokumentasjonen fra samlingsdatabaser og Artskart omfatter 62 forekomstruter fra 1971 framover. Første dokumentasjon for spredning i disse kildene kan være fra ST Trondheim: Gjervan i 1971 (med ny dokumentasjon av spredning fra samme område i 1993), men ellers gir disse kildene bare dokumentasjon om spredning fra 1993 og framover. Arten er nå dokumentert i disse kildene som forvillet i 11 fylker nord til No Hemnes, med flere til mange forekomster dokumentert i Hedmark (8), Møre og Romsdal (10), Sør-Trøndelag (24) og Nordland (5). &lt;/p&gt;</v>
          </cell>
          <cell r="DE2112" t="str">
            <v>Arten er importert hovedsakelig til skogbruk og er noe frøspredd fra skogplantefelter. Frøspredningen skjer med vind og kanskje i noe omfang med fugl.</v>
          </cell>
          <cell r="DF2112" t="str">
            <v>Invasjonspotensialet er stort, en kombinasjon av lang median levetid og stor ekspansjonshastighet. Ekspansjonshastigheten er angitt både ut fra R-skriptet kjørt på samlings/Artsbankdata, litteraturverdi fra en studie på kortdistansespredning (Olsen et al. 2016), og en beregning bygd på estimert antall nye forvillinger/etableringer per år. De to første gir maksimalt skår på ekspansjonshastighet, mens den siste gir moderat ekspansjonshastighet. Vi velger å bruke resultatet fra R-scriptet, men det resulterende invasjonspotensialet blir stort både med høy og moderat ekspansjonshastighet så lenge median levetid skårer maksimalt. &lt;br/&gt;Som for de fleste plantearter viser spredningsundersøkelser at mesteparten av foryngelsen skjer nær morbestand (Nygaard et al. 1999, 2015 og Olsen et al. 2016). Nygaard et al. (2015) viser begrenset spredning med mest foryngelse innenfor en avstand på 30 meter fra bestandskant, og med en del tilfeller på foryngelse lenger enn 100 meter fra kant. Olsen et al. (2016) viser at hoveddelen av spredningen skjer nær morbestand med en gjennomsnittlig spredningsavstand på 43 meter. De påpeker også betydningen av langdistansespredning for invasjonspotensialet og at flere lokaliteter hadde en &amp;#171:hale av selvsådde individer med større spredningsavstand, og både vrifuru og lutzgran spredte seg dobbelt så langt (i gjennomsnitt ca. 100 m) som den gjennomsnittlige spredningsavstanden&amp;#187: (Olsen et al. 2016, s. 45). Vrifuru regnes som invasiv i Chile og New Zealand (Langdon et al. 2010, Ledgard 2001), og i en risikoanalyse fra Sverige bedømmes spredningspotensialet til vrifuru som stort (Widenfalk 2015). &lt;br/&gt;</v>
          </cell>
          <cell r="DG2112" t="str">
            <v>&lt;p&gt;Arten vurderes å ha middels negative økologiske effekter, og da hovedsakelig knyttet til mulige framtidige endringer i høytliggende furuskog og i fjellbjørkeskog og nordlig bjørkeskog på Østlandet, i Trøndelag og i Nord-Norge (av var. &lt;i&gt;latifolia) &lt;/i&gt;og med etablering og mulig gjengroing i den rødlistede naturtypen kystlynghei på Vestlandet (hovedsakelig av var. &lt;i&gt;contorta&lt;/i&gt;). Modellering av framtidig utbredelse av vrifuru i Sverige viser at forventete klimaendringer gjør det sannsynlig at arten (her var, &lt;i&gt;latifolia&lt;/i&gt;) kan innta hjemlig furuskog både i nordlige og midtre deler av Sverige (Sykes 2001). Kullman (2003) skriver "...inte osannolikt att contortatallen på lång sikt kan komma att få betydligt &amp;#246:kad spridning inom vår inhemska talls hela utbredningsområde och kanske &amp;#228:ven något ovanf&amp;#246:r dess tr&amp;#228:dgr&amp;#228:ns." Vrifuru er mer rasktvoksende enn hjemlig gran og furu og kan derfor tenkes å undertrykke disse etter forstyrrelse (Despain 2001).&lt;br/&gt;&lt;/p&gt; &lt;p&gt; &lt;/p&gt; &lt;p&gt;Vrifuru plantes ofte i små, men mange felter i fjellbjørkeskogen og i bjørkeskogen nordpå, og den kan endre miljøforholdene sterkt ved at lauvtre erstattes av bartre. Den vil med stor sannsynlighet få store effekter ved strukturendring, når den begynner å etablere seg i større omfang enn den gjør i dag. Olsen et al. (2016) konkluderte med at hovedtyngden av den registrerte foryngelsen ikke kom i nærheten av rødlisteforekomster eller potensielle rødlisteforekomster, men at de viktigste effektene heller kan være knyttet til rødlistede naturtyper. Økologiske effekter er ikke spesifikt undersøkt av Olsen et al. (2016), og vi kan ikke dokumentere noen vesentlig økologisk effekt i norsk natur i dag. Vi skal imidlertid se 250 år fram i tid, og det er naturlig å tenke "føre var" her, ikke minst med bakgrunn i data fra utlandet, inkludert Sverige.&lt;/p&gt; &lt;p&gt; &lt;/p&gt; Det er gjort en del studier, spesielt i Sverige, som går på økologisk effekt av vrifuru (se Ågren &amp; Knecht 2001, Knight et al. 2001, Nilsson et al. 2008, Engelmark 2011, Widenfalk 2015, B&amp;#228:cklund et al. 2015, 2016), men disse er gjort i plantete bestand og er ikke direkte overførbare til effekter utenfor produksjonsareal hvor plantene nødvendigvis forekommer spredt. Noen studier peker på forskjeller i strølagets sammensetning og nedbrytning under bestand av vrifuru sammenlignet med hjemlige bartrær som furu &lt;i&gt;P. sylvestris.&lt;/i&gt; Engelmark (2011) viser til at bestand med vrifuru inneholder færre arter lav, karplanter og insekter enn vanlige furubestand, mens B&amp;#228:cklund et al. (2016) finner at forskjellen i epifyttisk lavdiversitet ligger mellom gran som har høyest diversitet og furuartene, og at det ikke er noen forskjell mellom hjemlig furu og vrifuru når det gjelder epifyttisk lavdiversitet. Widenmark (2015) sier at &amp;#171:Effekter utanf&amp;#246:r skogsmark i Sverige mycket os&amp;#228:kra, men stor negativ effekt påvisad i andre l&amp;#228:nder&amp;#187:. Dette gjelder eksempelvis gjengroing og fortrengning (se referanser i Widenfalk 2015), og risikoen for at vrifuru kan påvirke biologisk mangfold utenfor beplantninger vurderes i Sverige som stor, uten at det er nærmere konkretisert.</v>
          </cell>
          <cell r="DH2112" t="str">
            <v>&lt;p&gt; Vrifuru vurderes til svært høy økologisk risiko på grunn av stort invasjonspotensial og middels negativ økologisk effekt. Dette er en markert endring fra forrige gang hvor den ble vurdert til potensielt høy risiko: de økologiske effektene ble den gang vurdert som for små til å gi særlig utslag. Endret vurdering skyldes ikke minst at 79 % av alle registreringer av arten i databasene er gjort etter vurderingen i 2012, noe som påvirker vurderingen av mulige effekter. Denne gangen har vi dessuten inkludert studier fra utlandet (en del av nyere dato), inkludert Sverige, i vurderingen. Vurderingen hemmes av en omfattende kunnskapsmangel om hvor og hvor mye det allerede er av denne arten i norsk natur (skognæringen synes å se bort fra de tallrike småbestandene på noen titalls eller hundretalls trær som grunneiere har forsøkt seg med, og der hvert enkelt småfelt er en potensiell spredningskilde). Tilplantet areal i km2 er av mye mindre interesse enn antall felter (antall potensielle spredningskilder). Det er også stor usikkerhet knyttet til effektene i kystlandskap (hvor var. &lt;i&gt;contorta&lt;/i&gt; er den invaderende rasen) og innlandet (hvor var. &lt;i&gt;latifolia&lt;/i&gt;) er den invaderende rasen. Dette er en av de artene vi tror kan gi svært store endringer i norsk natur i kommende generasjoner, kanskje noe ulikt i kystområder og i innlandet, og hvor spredning og effekter burde overvåkes. &lt;/p&gt;</v>
          </cell>
          <cell r="DI2112">
            <v>24</v>
          </cell>
        </row>
        <row r="2113">
          <cell r="B2113" t="str">
            <v>Picea sitchensis</v>
          </cell>
          <cell r="C2113" t="str">
            <v>(Bong.) Carrière</v>
          </cell>
          <cell r="D2113" t="str">
            <v>sitkagran</v>
          </cell>
          <cell r="E2113">
            <v>135383</v>
          </cell>
          <cell r="F2113">
            <v>103814</v>
          </cell>
          <cell r="G2113" t="str">
            <v>ExpertGroups/Karplanter/N</v>
          </cell>
          <cell r="H2113" t="str">
            <v>Karplanter</v>
          </cell>
          <cell r="I2113" t="str">
            <v>Karplanter</v>
          </cell>
          <cell r="J2113" t="str">
            <v>AlienSpecie</v>
          </cell>
          <cell r="N2113">
            <v>4</v>
          </cell>
          <cell r="Q2113">
            <v>4</v>
          </cell>
          <cell r="R2113" t="str">
            <v>V</v>
          </cell>
          <cell r="T2113" t="str">
            <v>SE</v>
          </cell>
          <cell r="U2113">
            <v>5</v>
          </cell>
          <cell r="V2113" t="str">
            <v>4AB,4F</v>
          </cell>
          <cell r="X2113">
            <v>5</v>
          </cell>
          <cell r="Y2113">
            <v>4</v>
          </cell>
          <cell r="Z2113">
            <v>3</v>
          </cell>
          <cell r="AA2113">
            <v>1872</v>
          </cell>
          <cell r="AB2113" t="str">
            <v>terrestrial</v>
          </cell>
          <cell r="AD2113" t="str">
            <v>origin,unknown</v>
          </cell>
          <cell r="AE2113" t="str">
            <v>yes</v>
          </cell>
          <cell r="AF2113" t="str">
            <v>unknown</v>
          </cell>
          <cell r="AI2113">
            <v>50</v>
          </cell>
          <cell r="AJ2113" t="str">
            <v>V</v>
          </cell>
          <cell r="AL2113">
            <v>4</v>
          </cell>
          <cell r="AM2113" t="str">
            <v>importDirect</v>
          </cell>
          <cell r="AN2113">
            <v>4</v>
          </cell>
          <cell r="AO2113" t="str">
            <v>introductionEscaped,spreadNaturalDispersal,introductionReleased</v>
          </cell>
          <cell r="AP2113" t="str">
            <v>Øs,OsA,Ve,Te,Aa,Va,Ro,Ho,Sf,Mr,St,Nt,No,Tr</v>
          </cell>
          <cell r="AQ2113">
            <v>2400</v>
          </cell>
          <cell r="AR2113">
            <v>10</v>
          </cell>
          <cell r="AS2113">
            <v>24000</v>
          </cell>
          <cell r="AT2113">
            <v>356000</v>
          </cell>
          <cell r="AU2113">
            <v>48000</v>
          </cell>
          <cell r="AV2113">
            <v>20</v>
          </cell>
          <cell r="AW2113" t="str">
            <v>Ingen kjent effekt</v>
          </cell>
          <cell r="AX2113" t="str">
            <v>Viktig produksjonstreslag i Nordvest-Europa</v>
          </cell>
          <cell r="BC2113" t="str">
            <v>Ingen kjent effekt</v>
          </cell>
          <cell r="BD2113" t="str">
            <v>Ingen kjent effekt</v>
          </cell>
          <cell r="BE2113" t="str">
            <v>no</v>
          </cell>
          <cell r="BF2113" t="str">
            <v>no</v>
          </cell>
          <cell r="BG2113" t="str">
            <v>V</v>
          </cell>
          <cell r="BH2113" t="str">
            <v>V</v>
          </cell>
          <cell r="BI2113" t="str">
            <v>V</v>
          </cell>
          <cell r="BK2113" t="str">
            <v>temperate_boreal:NorthAndCentralAmerica|temperate_nemoral:NorthAndCentralAmerica</v>
          </cell>
          <cell r="BM2113" t="str">
            <v>temperate_boreal:Europe,NorthAndCentralAmerica|temperate_nemoral:Europe,Oceania,NorthAndCentralAmerica</v>
          </cell>
          <cell r="BO2113">
            <v>4</v>
          </cell>
          <cell r="BR2113" t="str">
            <v>RedListCategoryLevel</v>
          </cell>
          <cell r="BT2113">
            <v>4</v>
          </cell>
          <cell r="BW2113" t="str">
            <v>SpreadYearlyIncreaseObservations</v>
          </cell>
          <cell r="BX2113">
            <v>811</v>
          </cell>
          <cell r="BY2113">
            <v>2</v>
          </cell>
          <cell r="BZ2113" t="str">
            <v>X</v>
          </cell>
          <cell r="CB2113" t="str">
            <v>T34,T31,T4,T34,T31,T32,T32,V1,V1,V3,V3,T4</v>
          </cell>
          <cell r="CC2113">
            <v>1</v>
          </cell>
          <cell r="CH2113">
            <v>2</v>
          </cell>
          <cell r="CI2113" t="str">
            <v>X</v>
          </cell>
          <cell r="CL2113" t="str">
            <v>T34,T31,T32,V3,V1</v>
          </cell>
          <cell r="CM2113">
            <v>4</v>
          </cell>
          <cell r="CO2113" t="str">
            <v>X</v>
          </cell>
          <cell r="CP2113" t="str">
            <v>Kystlynghei,Kystlynghei,Kystnedbørsmyr,Kystnedbørsmyr,Temperert kystfuruskog,Temperert kystfuruskog</v>
          </cell>
          <cell r="CQ2113">
            <v>2</v>
          </cell>
          <cell r="CS2113" t="str">
            <v>X</v>
          </cell>
          <cell r="CT2113" t="str">
            <v>T34,T31,T34,T31,T32,T32,V1,V3,V3,T4</v>
          </cell>
          <cell r="CU2113">
            <v>1</v>
          </cell>
          <cell r="CX2113">
            <v>0</v>
          </cell>
          <cell r="CY2113">
            <v>1</v>
          </cell>
          <cell r="DB2113">
            <v>0</v>
          </cell>
          <cell r="DC2113" t="str">
            <v>&lt;p&gt;&lt;b&gt;Beskrivelse av artene&lt;/b&gt;&lt;/p&gt;&lt;p&gt;Sitkagran &lt;i&gt;Picea sitchensis&lt;/i&gt; og lutzgran &lt;i&gt;P. &lt;/i&gt;x &lt;i&gt;lutzii&lt;/i&gt; (hybriden mellom sitkagran og kvitgran &lt;i&gt;P. glauca&lt;/i&gt;) er store trær med frøreproduksjon. Frøene har vinge og spres hovedsakelig med vind.&lt;/p&gt;&lt;p&gt; &lt;/p&gt;&lt;p&gt;Sitkagran har sitt naturlige utbredelsesområde langs vestkysten av Nord-Amerika fra Kodiakøya i det sørvestlige Alaska til Mendocino i det nordlige California. Utbredelsen dekker et relativt smalt belte langs Stillehavskysten, i hovedsak innenfor et belte på ca. 50 km fra kysten, men med spredte forekomster opptil 200 km fra kysten (Thompson et al. 1999). Sitkagrana vokser fra havnivå og helt opp til tregrensa på ca. 1000 meter over havnivå i Alaska, men kun opp til ca. 400 meter over havnivå i California. Sitkagrana finnes typisk i et relativt kjølig og fuktig borealt klima, men det er likevel betydelig klimatisk variasjon innenfor utbredelsesområdet. Den finnes ofte på relativt veldrenert, surt jordsmonn, i rene bestand eller sammen med vestamerikansk hemlokk &lt;i&gt;Tsuga heterophylla&lt;/i&gt; (Harris 1990).&lt;/p&gt;&lt;p&gt; &lt;/p&gt;&lt;p&gt;Lutzgran ble først beskrevet i 1953 (Little 1953) og forekommer naturlig innen et snevert område der foreldreartene møtes i det nordvestlige Nord-Amerika, hovedsakelig i Sør-Alaska, sørlige Yukon Territory og nordlige British Columbia. Lutzgran har en noe mer nordlig og kontinental utbredelse enn sitkagran i det naturlige utbredelsesområdet. Lutzgran er fertil, og innen dens naturlige utbredelsesområde foregår det også tilbakekrysning med foreldreartene (Hamilton &amp; Aitken 2013). Taksonet (heretter kalt art, selv om det er en hybrid) må derfor sies å være uklart avgrenset (Stabbetorp &amp; Aarrestad 2012).&lt;/p&gt;&lt;p&gt;&lt;br/&gt;&lt;/p&gt;&lt;p&gt;Sitkagran &lt;i&gt;Picea sitchensis&lt;/i&gt; og lutzgran &lt;i&gt;Picea &lt;/i&gt;&amp;#215:&lt;i&gt; lutzii &lt;/i&gt;behandles samlet i risikovurderingene, med følgende begrunnelse.&lt;/p&gt;&lt;p&gt; &lt;/p&gt;&lt;p&gt;Det har tidligere vært en gjengs oppfatning at sitkagran stort sett har vært plantet på Vestlandet mens lutzgran hovedsakelig har vært plantet nordover i landet. Mer detaljerte undersøkelser og en større oppmerksomhet på problematikken i de senere årene har imidlertid avdekket en hel del forvirring og betydelig mer variasjon en vi tidligere har vært klar over.&lt;/p&gt;&lt;p&gt; &lt;/p&gt;&lt;p&gt;I Møre og Romsdal er mange plantefelt som er oppgitt plantet som sitkagran, i virkeligheten lutzgran (Øystein Folden, innsynskommentar). Det samme gjelder eller mistenkes flere andre steder. Årsaken kan være at det er hentet kongler/frø fra sitkagran i områder der det kan være pollinering fra hvitgran eller lutzgran. Dertil kommer at hybriden ikke ble beskrevet før i 1953 (Little 1953), og mange av proveniensene som er plantet i Norge, kommer fra områder der hybriden er vanlig. Det er for eksempel påvist at lutzgran ble plantet ved Gravdal i Lofoten allerede i 1935 (Kaasen et al. 1993). Siden man på det tidspunkt ikke kjente til hybriden, er det naturlig at det som ble plantet ut ble kalt en proveniens av sitkagran. Det finnes også mer nylige eksempel på at provinienser innkjøpt som sitka kan være av uklart taksonomisk opphav (1999). Det er dermed et åpent spørsmål hvor mye forvirring og feilmerking det eventuelt kan ha vært andre steder.&lt;/p&gt;&lt;p&gt; &lt;/p&gt;&lt;p&gt;Nøye gjennomgang av frøspredte individer viser også betydelig større variasjon enn det man forventet. Det er svært vanskelig å skille ungplanter av sitkagran og lutzgran fra hverandre morfologisk (innsynskommentarer fra Landbruksdirektoratet, Sortland kommune, SABIMA, og Naturvernforbundet i Vesterålen: Olsen et al. 2016), og nøyere undersøkelser tyder på glidende overganger, noe som kan tyde på mulig tilbakekrysning mellom artene i Norge (Øystein Folden, pers. komm.). Dette er kanskje ikke så rart, etter som hybriden er fertil og krysser seg med foreldreartene (se nedenfor).&lt;/p&gt;&lt;p&gt; &lt;/p&gt;&lt;p&gt;Slik tilbakekryssing er ikke usannsynlig i Norge, etter som plantefelt med sitkagran og lutzgran står nær hverandre i landskapet eller kan bestå av blandinger av de to artene (innsynskommentarer fra Sortland kommune og SABIMA: Olsen et al. 2016). Dermed kan det forekomme krysspollinering og introgresjon, noe som gjør bestemmelse av avkommet vanskelig.&lt;/p&gt;&lt;p&gt;&lt;br/&gt;&lt;/p&gt;&lt;p&gt;Videre kommer det at datainnsamlingen er av varierende kvalitet, noe som skaper problemer både i Artsobservasjoner og i fagrapporter (innsynskommentarer fra Skognæringen Kyst, Sortland kommune, SABIMA, Øystein Folden). Dels skyldes dette at det er vanskelig å skille unge planter av artene, dels at vi ikke har vært tilstrekkelig oppmerksomme på problematikken, slik at man på Vestlandet, for eksempel, automatisk ville gå ut fra at man hadde med sitkagran å gjøre, etter som man ikke har oppgitt utplantet lutzgran. Videre nøkler Lid_x0019_ s flora (Lid &amp; Lid 2005) til sitkagran mens lutzgran bare beskrives kort, noe som også kan bidra til at hybriden går under radaren.&lt;/p&gt;&lt;p&gt; &lt;/p&gt;&lt;p&gt;Generelt sett gir dette svært usikre data på frøkilder, og ikke minst på spredning og etablering av de to artene i norsk natur. Datamangel og usikkerhet påpekes da også i et flertall av høringssvarene, både på spesifikke problemstillinger som spredning av lutzgran (innsynskommentar fra Skognæringen Kyst) og datamangel mer generelt (innsynskommentar fra Landbruksdirektoratet).&lt;/p&gt;&lt;p&gt; &lt;/p&gt;&lt;p&gt;Det er også taksonomiske årsaker til å behandle sitkagran og lutzgran samlet. Hybriden lutzgran er fertil, og den naturlige hybridiseringen er preget av tilbakekryssing i en større hybridsone, der innslaget av gener fra sitkagran varierer fra 16 % i kontinentale strøk til over 90 % i de mer oseaniske (Hamilton &amp; Aitken 2013), og flere norske botanikere rapporterer da også om mellomformer det er vanskelig å plassere, både i plantefelt og spesielt av frøspredte individer i naturen (innsynskommentar fra Øystein Folden) Dermed er det usikkert om man kan trekke klare grenser mellom artene. Flere innsynskommentarer (bl.a fra Sortland kommune) uttrykker likevel tro på at det skal være mulig å skille artene morfologisk (se også Hanssen 2013), og ønske om at bedre data bør samles i fremtiden.&lt;/p&gt;&lt;p&gt; &lt;/p&gt;&lt;p&gt;Gitt usikkerhet i det frømaterialet som er blitt innført og utplantet under navnene sitkagran og lutzgran i Norge, og muligheten for videre (tilbake)krysning mellom nabobeplantninger av ulikt genetisk opphav, og dårlig kvalitet på data på både utplantninger og planter spredt til norsk natur, blir den totale usikkerheten simpelthen for stor, og vi vurderer derfor sitkagran og lutzgran samlet.&lt;/p&gt;&lt;p&gt;&lt;br/&gt;&lt;/p&gt;&lt;p&gt;Det er dessuten ikke angitt at sitkagran og lutzgran har ulike effekter der de spres i naturen, bortsett fra at lutzgran har en noe mer nordlig og mindre oseanisk tendens enn sitkagran. Alle undersøkelser av effekt gjelder (antatt) sitkagran, men det er bare fordi lutzgran er mye nyere i kultur og helt i begynnelsen av sin spredning. Det er ikke datagrunnlag i dag for å vurdere effekter av lutzgran, men vi har ingen grunn til å anta (eller hørt noen argumenter for) at lutzgran vil få noen effekter forskjellig fra sitkagran i framtida, og vurderingsperioden framover er 250 år. Dette er også en del av vår begrunnelse for å vurdere de to artene samlet. &lt;/p&gt;</v>
          </cell>
          <cell r="DD2113" t="str">
            <v>&lt;p&gt;&lt;b&gt;Utbredelse i Norge&lt;/b&gt;&lt;/p&gt;&lt;p&gt;&lt;b&gt; &lt;/b&gt;&lt;/p&gt;&lt;p&gt;Sitkagran er importert som produksjonsart til kystskogbruket, men er også brukt til leplantninger og noe som park- og hagetre. Første plantinger av sitkagran angis til ca. 1890 i Vest-Agder, Rogaland og Hordaland. Fra 1950 til 1980 ble den brukt i skogreisinga langs kysten fra Vest-Agder nord til Troms. I perioden 1960-75 var utplantingen av sitkagran på sitt høyeste, og det ble plantet ut nesten 25 000 dekar årlig. Tilplantet areal i dag anslås til 500 000 dekar (Øyen 2000, Øyen et al. 2009). I Norge finnes plantefelt med lutzgran først og fremst på Vestlandet og i Nordland, hvor arten ble plantet på grunn av dens høye vind- og salttoleranse (Stabbetorp &amp; Aarrestad 2012). Tilplantet areal utgjør 50 000 dekar (Øyen 2000). Både sitkagran og lutzgran er registrert med spredning i hele det området der de er plantet.&lt;/p&gt;&lt;p&gt; &lt;/p&gt;&lt;p&gt; &lt;/p&gt;&lt;p&gt;Potensielt utbredelsesområde for sitkagran/lutzgran omfatter alle kystfylker nord til Troms.&lt;/p&gt;</v>
          </cell>
          <cell r="DE2113" t="str">
            <v>&lt;p&gt;&lt;b&gt;Spredningsmåter&lt;/b&gt;&lt;/p&gt;&lt;p&gt;&lt;b&gt; &lt;/b&gt;&lt;/p&gt;&lt;p&gt;Sitkagran og lutzgran blir frøbærende i (15) 20-30 års alder, avhengig av fristilling, men frøspredte individer i åpen vegetasjon er blitt observert med kongler helt ned til 6 års alder (Thorvaldsen 2016, Saure 2012). Artene sprer seg med små, lette frø tilpasset vindspredning og sitkagran (og trolig også lutzgran) har større og hyppigere frøproduksjon enn vanlig gran.&lt;/p&gt;&lt;p&gt;&lt;br/&gt;&lt;/p&gt;&lt;p&gt;Etter som plantningene ble frøbærende har sitkagran og lutzgran spredt seg i kystområdene og er observert spredt over relativt lange avstander fra plantningene til en rekke naturtyper inkludert forstyrrede arealer, kystlynghei, eng, skogsmark, og beitemark og myr. I de siste årene er det blitt lagt ned en betydelig innsats i dokumentasjon og kvantifisering av spredningen, og vi har nå bedre oversikt enn tidligere.&lt;/p&gt;&lt;p&gt; &lt;/p&gt;&lt;p&gt;Vi har nå god dokumentasjon på at spredning av sitkagran/lutzgran fra beplantninger til norsk natur forekommer relativt hyppig, etter som i det minste noe spredning kan dokumenteres i de aller fleste tilfeller der det gjøres grundige undersøkelser (Nygaard et al. 2000, Haavik 2013, Saure et al. 2013, 2014, Skre 2014, Olsen et al. 2016, Thorvaldsen 2016, Johansen et al. 2017, Nygaard &amp; Øyen 2017, Vesterbukt 2017, dessuten flere kartlegginger blant annet i Vesterålen og Salten av Norsk Botanisk Forening, WWF, og Naturvernforbundet, og på forskjellige lokaliteter i Møre og Romsdal: data lagt inn i Artsobservasjoner). Disse undersøkelsene er også beskrevet i blant annet SABIMAs og Naturvernforbundet i Vesterålens innsynskommentar. Spredning til kystfuruskog rapporteres av Fylkesmannen i Hordaland i innsynskommentar.&lt;/p&gt;&lt;p&gt; &lt;/p&gt;&lt;p&gt;Den observerte tettheten og dekningen av individer av sitkagran/lutzgran spredt til norsk natur er svært variabel, fra svært høy til nesten fraværende, og varierer betydelig både med tetthet og kvalitet på frøkildene, med avstand til frøkilder, og mellom naturtyper. Generelt rapporteres det om relativt lav tetthet og korte spredningsavstander når spredningen måles og modelleres som en funksjon av avstand til et plantefelt (Nygaard &amp; Øyen 2017: se også innsynskommentarer fra Norges Skogeierforbund, Skognæringa Kyst og Salten Kommune) samtidig som det er dokumentert gjentagende langdistansespredning med avstander opp til &lt;2 km fra nærmeste plantefelt (Thorvaldsen 2016) og kolonisering av over 90 % av alle undersøkte polygoner av kystlynghei i Vikna (Johansen et al. 2017: se også kartleggingene omtalt i forrige punkt). Thorvaldsen (2016) fant i snitt 71 individer pr. km2 innenfor undersøkelsesområdene, og viktigste spredningsretning var nord og vest for plantefeltene, altså i fremherskende vindretning. Det rapporteres videre om spredning til langt flere naturtyper enn det var tatt høyde for i de foreløpig vurderingene.&lt;/p&gt;&lt;p&gt; &lt;/p&gt;&lt;p&gt; &lt;/p&gt;&lt;p&gt;Beplanting med sitkagran/lutzgran har blitt foretatt både som produksjonsareal og som leplantninger / enkeltstående tre. De sistnevnte er mer fristilt og vil dermed både sette mer frø og ha større effekt som frøspredere i landskapet (Thomson et al. 2011). Det er plantet et betydelig areal av de to artene til sammen (550 000 dekar: Øyen 2000), noe som gir svært mange frøkilder og et stort potensielt koloniseringsareal innenfor den observerte frøspredningsdistansen (&lt;200 m for kortdistansespredning, 200 - 2000 km for langdistansespredning: se Johansen et al. 2017, Nygaard &amp; Øyen 2017: se også innsynskommentar fra Naturvernforbundet i Vesterålen). Thorvaldsen (2016) påviser betydelig spredning av sitkagran til undersøkelsesområder &gt;200 m (median avstand 0.9-2.0 km) fra relativt små plantefelter på Stadlandet, og med økende forekomst over tid (1142 planter observert i 2015: alderssammensetningen tyder på at populasjonen dobler seg hvert 5. år). Disse frøplantene ble observert både på forstyrret mark, i seminaturlig eng og myr, kystlynghei og terrengdekkende myr.&lt;/p&gt;</v>
          </cell>
          <cell r="DF2113" t="str">
            <v>&lt;p&gt;&lt;b&gt;Invasjonspotensial&lt;/b&gt;&lt;/p&gt;&lt;p&gt; &lt;/p&gt;&lt;p&gt;Sitkagran/lutzgran har et stort invasjonspotensial, på grunn av lang median levetid og stor ekspansjonshastighet. Beregninger ved hjelp av scriptet kjørt på datasett fra herbariebelegg og observasjoner gir en ekspansjonshastighet på over 600 m/år, noe som tilsvarer høyeste kategori (og med betydelig nedjustering av antall forekomster og neglisjering av mørketall, derfor et absolutt minimumsestimat). Feltundersøkelser dokumenterer også betydelig langdistansespredning (Thorvaldsen 2016). Det er fortsatt rom for betydelig fortetning innen dette området, og vi anslår konservativt ca. 25% økning i forekomstareal de kommende 50 årene.&lt;/p&gt;&lt;p&gt; &lt;/p&gt;&lt;p&gt;I de siste årene er det blitt gjort et stort arbeid fra en rekke forskningsinstitusjoner, frivillige organisasjoner og privatpersoner som har kartlagt og dels modellert både nærspredning (0-200 m) og fjernspredning (&gt;200 m) og enkeltforekomster av sitkagran/lutzgran utenfor produksjonsarealer og andre beplantninger. Disse undersøkelsene dokumenterer at:&lt;/p&gt;&lt;p&gt; &lt;/p&gt;&lt;p&gt;(1) Sitkagran/lutzgran spres med frø, som er mange, små og lette og spres med vind.&lt;/p&gt;&lt;p&gt; &lt;/p&gt;&lt;p&gt;(2) Spredning av sitkagran/lutzgran fra beplantninger til norsk natur forekommer relativt hyppig (Haavik 2013 (presisert som lutzgran), Saure et al. 2013, 2014, Skre 2014, Olsen et al. 2016, Thorvaldsen 2016, Johansen et al. 2017, Nygaard &amp; Øyen 2017, Vesterbukt 2017, Kyrkjeeide et al. 2017 (presisert som lutzgran), Appelgren &amp; Torvik 2017, kartlegginger blant annet i Vesterålen, Salten og Møre og Romsdal, data i Artskart).&lt;/p&gt;&lt;p&gt; &lt;/p&gt;&lt;p&gt;(3) Tettheten og dekningen av sitkagran/lutzgran spredt til norsk natur er svært variabel, fra svært høy til nesten fraværende, både med hensyn til tetthet, kvalitet og avstand til frøkilder, og mellom naturtyper.&lt;/p&gt;&lt;p&gt; &lt;/p&gt;&lt;p&gt;(4) Beplanting med sitkagran/lutzgran er blitt foretatt både på produksjonsareal og som leplantninger/enkeltstående tre. De sistnevnte er mer fristilte og vil dermed både sette mer frø og ha større effekt som frøspredere i landskapet (Thomson et al. 2011). Det er plantet et betydelig areal for de to artene til sammen, (550 000 dekar: Øyen 2000, Øyen et al. 2009), noe som gir svært mange frøkilder og et stort potensielt koloniseringsareal.&lt;/p&gt;&lt;p&gt; &lt;/p&gt;&lt;p&gt;(5) Spredningen til norsk natur per i dag er, generelt sett, i en relativt tidlig fase, i og med at hoveddelen av utplantingene skjedde i perioden 1960-1975, og trærne sannsynligvis ikke var gjennomgående konglesettende før omtrent 20 år senere. De frøspredte individene reproduserer tidlig og ser ut til å greie seg godt.&lt;/p&gt;&lt;p&gt; &lt;/p&gt;&lt;p&gt; &lt;/p&gt;&lt;p&gt;Basert på disse betraktningene og informasjon gjennom publikasjoner, rapporter, og innrapporterte data til Artskart gjennom de siste års målrettede undersøkelser av Norsk Botanisk Forening, WWF og Naturvernforbundet, vurderer vi at det gjennomgående observeres i hvert fall noe naturlig spredning av frøplanter ut fra plantefelter og andre beplantninger over hele utbredelsesområdet. Dette tilsier at det er store nok forekomster utenfor beplantningene til at de forekomstarealer og det utbredelsesområdet vi har kommet fram til, basert på tilgjengelig informasjon og slik de defineres i metodikken til Fremmedartsprosjektet i 2018, er så nært reelle som det er realistisk å komme med de dataene vi har tilgjengelige.&lt;/p&gt;</v>
          </cell>
          <cell r="DG2113" t="str">
            <v>&lt;p&gt;&lt;b&gt;Økologisk effekt&lt;/b&gt;&lt;/p&gt;&lt;p&gt; &lt;/p&gt;&lt;p&gt;Sitkagran/lutzgran vurderes å ha stor økologisk effekt (med usikkerhet til middels effekt), basert på at de går inn i og har økologiske effekter i en rekke naturtyper, inkludert de rødlistete naturtypene kystlynghei og kystnedbørsmyr. Konkurranse og tilstandsendring er de viktigste mekanismene. Selv om sitkagran/lutzgran har stort invasjonspotensial, er den kvantitative dekningen av spredningen per i dag relativt lav, og de spredte individene er relativt unge. Undersøkelser av slike spredte individer av sitkagran i kystlynghei tyder imidlertid på en klar økologisk effekt der sitkagran fortrenger de lyskrevende karakteristiske lyngheiartene raskere enn det som skjer ved gjengroing med det naturlig forekommende bartreet furu (Saure et al. 2013, 2014). Det finnes ingen feltundersøkelser av effekter av lutzgran på norsk natur, men i tråd med &amp;#171:føre var&amp;#187:-prinsippet, anser vi at de to artene har relativt like effekter.&lt;/p&gt;&lt;p&gt; &lt;/p&gt;&lt;p&gt;De siste års rapporter og kartlegginger av sitkagran/lutzgran viser at disse treslagene koloniserer en rekke naturtyper. Best dokumentert er kolonisering av kystlynghei (se nedenfor), men det er også dokumentert spredning til skogsmark inkludert kystfuruskog, nordvendt mosedekt mark generelt (dette gjelder lutzgran), lysåpen kalkrik godt drenert mark (dette gjelder sitkagran), boreal hei, myr, inkludert nedbørsmyr (særlig lutzgran) og beitemark (Haavik 2013, Thorvaldsen 2016, Olsen et al. 2016, innsynskommentarer fra Naturvernforbundet i Vesterålen og Fylkesmannen i Hordaland, dokumentert i Artskart). Olsen et al. (2016) finner at sannsynligheten for etablering var størst langs vei og annen sterkt endret fastmark, men også betydelig i hei, skog og myr. Lutzgran ble ikke funnet i naturtypen strand, som også forekom på lokalitetene.&lt;/p&gt;&lt;p&gt; &lt;/p&gt;&lt;p&gt;Sitkagran/lutzgran har små frø, noe som kan minske sannsynlighet for etablering på grunn av konkurranse fra etablert vegetasjon eller tykt mose- eller strødekke (Vikane et al. 2013). I tillegg har undersøkelser fra annet land vist at lyngarter generelt, røsslyng inkludert, kan produsere kjemiske forsvarsstoffer som undertrykker frøspiring hos bartrær (allelopati: Jalal &amp; Read 1983a,1983b, Mallik 2003: dette påpekes også i innsynskommentar fra Landbruksdirektoratet). Vikane et al. (2013) testet disse hypotesene i kystlynghei i Hordaland, og fant ca. 5 % frøspireetablering i kystlynghei i pionerfase, noe som minsket til ca. 3 % i moden fase og til 1 % i degenererende fase. Eksperimentet ga ikke noen indikasjoner på at allelopatiske effekter bidro til å undertrykke frøspiringen. Ved lokal forstyrrelse derimot (i eksperimentelle vegetasjonssår på 25 x 25 cm), økte frøspringen til ca. 20 % i alle suksesjonsfaser, altså en økning på 4 til 20 ganger høyere enn i uforstyrret lynghei. Dette tyder på en klar konkurranseeffekt fra etablert vegetasjon, noe som henger godt sammen med at mange kilder rapporterer betydelig høyere spredning til forstyrret mark enn til uforstyrret natur (se for eksempel innsynskommentarer fra Bergen Skog og Træplantningsselskap og Naturvernforbundet i Vesterålen).&lt;/p&gt;&lt;p&gt; &lt;/p&gt;&lt;p&gt;I og med at de fleste beplantningene er ganske unge, og at både sitkagran og lutzgran i tette bestand bruker flere tiår, (15) 20-40 år, på å nå reproduktiv alder, er koloniseringen av norsk natur utenfor plantefeltene fremdeles i en svært tidlig fase. Vi har derfor ikke data på effekten på norsk natur av etablerte bestand av naturlig spredt, velvoksen sitkagran eller lutzgran. Vi er imidlertid pålagt å følge et _x001C_ føre var_x001D_ -prinsipp når det gjelder sannsynlige effekter.&lt;/p&gt;&lt;p&gt; &lt;/p&gt;&lt;p&gt;De best dokumenterte effektene av sitkagran på vegetasjon i Norge stammer fra undersøkelser i kystlynghei (Saure et al. 2013, 2014). Disse undersøkelsene dokumenterer klare effekter på vegetasjonsstruktur, artsmangfold, artssammensetning og funksjonell sammensetning i felt- og bunnsjikt. Vi har ikke undersøkelser av effekter i andre naturtyper, men vi kan anta at effekter på andre åpne naturtyper som koloniseres av sitkagran eller lutzgran (boreal hei, seminaturlig eng, og myr), vil være tilsvarende mens effektene av spredning til allerede tresatte arealer (fastmarksskogsmark) vil være noe svakere. Merk likevel at Saure et al. (2013, 2014) dokumenterte påtagelige forskjeller i effekten på bunnvegetasjonen mellom unge individer av sitkagran og furu, noe som skulle tilsi at arten vil ha effekter også på bunnvegetasjon i skog.&lt;/p&gt;&lt;p&gt; &lt;/p&gt;&lt;p&gt;Når det gjelder truede naturtyper har vi altså god dokumentasjon på at sitkagran/lutzgran koloniserer kystlynghei (rødlistekategori EN) (Saure et al 2013, 2014, Skre 2014, Vikane et al. 2014, Olsen et al. 2016, Thorvaldsen 2016, Johansen et al. 2017, Nygaard &amp; Øyen 2017, Vesterbukt 2017, dessuten flere kartlegginger blant annet i Vesterålen og Salten av Norsk Botanisk Forening, WWF, og Naturvernforbundet, og på forskjellige lokaliteter i Møre og Romsdal). Det rapporteres videre om spredning til kystnedbørsmyr (rødlistekategori VU) (Thorvaldsen 2016, Olsen et al. 2016, innsynskommentarer fra SABIMA og Naturvernforbundet i Vesterålen: dokumentert i Artskart), temperert kystfuruskog (rødlistekategori EN) (innsynskommentar fra Fylkesmannen i Hordaland), den sistnevnte uttrykker videre bekymring for spredning til og fremtidig tilstandsendring i fattige boreonemorale regnskogstyper mer generelt (inkludert kystgranskog, rødlistekategori EN).&lt;/p&gt;&lt;p&gt; &lt;/p&gt;&lt;p&gt; &lt;/p&gt;&lt;p&gt;Når det gjelder effekter har Saure et al. (2013, 2014) gjennomført detaljerte undersøkelser av den umiddelbare effekten av unge naturlig frøspredte sitkagranplanter (2-4 m høyde) på felt- og bunnvegetasjonen i kystlynghei, sammenlignet både med kontrollfelter i kystlynghei, og med arealer i tilsvarende tidlig suksesjon med et naturlig forekommende bartre (furu). Undersøkelsen er replisert (det vil si at alle behandlinger er gjentatt) på fire forskjellige lokaliteter langs kysten av Hordaland. I denne undersøkelsen fant man at sitkagran hadde en langt sterkere og funksjonelt forskjellig effekt sammenlignet med furu på felt- og bunnvegetasjonen. Lyskrevende planter og karakteristiske kystlyngheiarter ble raskere fortrengt, mens skyggetålende moser ble mer dominerende under sitkagran sammenlignet med furu. Selv om denne undersøkelsen gjelder den umiddelbare effekten av enkelttrær, og således ikke kan ekstrapoleres til å si noe om effekten av en etablert naturlig spredt sitkagranskog kontra en furuskog, er effekten likevel såpass markant at dette er en relativt sterk indikasjon på at gjengroing av kystlynghei med sitkagran vil ha sterkere effekt enn gjengroing med naturlig forekommende treslag.&lt;/p&gt;</v>
          </cell>
          <cell r="DH2113" t="str">
            <v>&lt;p&gt;&lt;b&gt;Konklusjon&lt;/b&gt;&lt;/p&gt;&lt;p&gt; &lt;/p&gt;&lt;p&gt;Sitkagran/lutzgran vurderes til å medføre svært høy økologisk risiko som følge av stort invasjonspotensial og stor (med usikkerhet til middels) økologisk effekt. Sitkagran viser tydelig spredning inn i kystlynghei som er en truet naturtype: den sprer seg også inn kystnedbørsmyr og kystfuruskog i tillegg til en rekke mer utbredte og mindre truete naturtyper med vid utbredelse i kystlandskapet. Tilstandsendringen i kystlynghei som spredningen av sitkagran medfører, kommer i tillegg til og er kvalitativt annerledes enn gjengroing med naturlig forekommende treslag. Lutzgran sprer med stor kraft inn i en rekke naturtyper og ser generelt ut til å foretrekke et kjøligere klima og noe fuktigere naturtyper enn sitkagran. Det finnes ikke feltundersøkelser av effekter av lutzgran på norsk natur, men vi anser at de to artene er såpass like i økologi og funksjon i forhold til andre funksjonelle grupper og arter at vi finner det sannsynlig at de også har lignende effekt. Det finnes heller ingen feltundersøkelser av effekter av sitkagran/lutzgran på andre naturtyper enn kystlynghei. Vi vurderer at effekter på andre åpne naturtyper som koloniseres av sitkagran eller lutzgran (boreal hei, seminaturlig eng, og myr), vil være tilsvarende effektene i kystlynghei mens effektene av spredning til allerede tresatte arealer (fastmarksskogsmark) vil være noe svakere. Disse vurderingen er i tråd med _x001C_ føre var_x001D_ -prinsippet vi er pålagt å følge når det gjelder sannsynlige effekter.&lt;/p&gt;&lt;p&gt; &lt;/p&gt;&lt;p&gt; &lt;/p&gt;&lt;p&gt;Risikovurderingen gjelder arten generelt, dvs. &lt;b&gt;&lt;i&gt;inkludert&lt;/i&gt;&lt;/b&gt; det som måtte foreligge av forvillede kultivarer (sorter). Datamaterialet som ligger til grunn for vurderingene, skiller nesten aldri mellom ulike kultivarer, og kultivarer kan derfor ikke vurderes separat med utgangspunkt i de data vi har tilgjengelig. Miljødirektoratet har bedt om en økologisk risikovurdering av kultivaren _x0018_ Silberzwerg_x0019_ . Navnet er (tentativt) akseptert av Royal Horticultural Society (se http://apps.rhs.org.uk/horticulturaldatabase/HortGenera.asp). Vi finner lite relevant informasjon om kultivaren. Dette er en heksekost-type (se https://plantlust.com/plants/39475/picea-sitchensis-silberzwerg/), dvs. en mutant som trolig har begrenset eller ingen spredningsevne. Denne kultivaren ville derfor trolig fått et lavere invasjonspotensial enn arten slik den er vurdert og med en tilhørende lavere risiko. Vi har ikke undersøkt i hvilken grad andre kultivarer av &lt;i&gt;P. sitchensis &lt;/i&gt;eller &lt;i&gt;P. &lt;/i&gt;x &lt;i&gt;lutzii &lt;/i&gt;har dokumenterte egenskaper som vil kunne påvirke invasjonspotensialet og/eller økologisk effekt slik at man kunne forvente en annen risikokategori enn den som gis i den generelle vurderingen av arten.&lt;/p&gt;</v>
          </cell>
          <cell r="DI2113">
            <v>31</v>
          </cell>
        </row>
        <row r="2114">
          <cell r="B2114" t="str">
            <v>Picea ×lutzii</v>
          </cell>
          <cell r="C2114" t="str">
            <v>Little</v>
          </cell>
          <cell r="D2114" t="str">
            <v>lutzgran</v>
          </cell>
          <cell r="E2114">
            <v>135366</v>
          </cell>
          <cell r="F2114">
            <v>103812</v>
          </cell>
          <cell r="G2114" t="str">
            <v>ExpertGroups/Karplanter/N</v>
          </cell>
          <cell r="H2114" t="str">
            <v>Karplanter</v>
          </cell>
          <cell r="I2114" t="str">
            <v>Karplanter</v>
          </cell>
          <cell r="J2114" t="str">
            <v>AlienSpecie</v>
          </cell>
          <cell r="N2114">
            <v>4</v>
          </cell>
          <cell r="Q2114">
            <v>4</v>
          </cell>
          <cell r="R2114" t="str">
            <v>V</v>
          </cell>
          <cell r="T2114" t="str">
            <v>SE</v>
          </cell>
          <cell r="U2114">
            <v>5</v>
          </cell>
          <cell r="V2114" t="str">
            <v>4AB,4F</v>
          </cell>
          <cell r="X2114">
            <v>2</v>
          </cell>
          <cell r="Y2114">
            <v>3</v>
          </cell>
          <cell r="Z2114">
            <v>2</v>
          </cell>
          <cell r="AA2114">
            <v>1934</v>
          </cell>
          <cell r="AB2114" t="str">
            <v>terrestrial</v>
          </cell>
          <cell r="AD2114" t="str">
            <v>origin,other</v>
          </cell>
          <cell r="AE2114" t="str">
            <v>yes</v>
          </cell>
          <cell r="AF2114" t="str">
            <v>no</v>
          </cell>
          <cell r="AI2114">
            <v>40</v>
          </cell>
          <cell r="AJ2114" t="str">
            <v>V</v>
          </cell>
          <cell r="AL2114">
            <v>1</v>
          </cell>
          <cell r="AM2114" t="str">
            <v>importDirect</v>
          </cell>
          <cell r="AN2114">
            <v>3</v>
          </cell>
          <cell r="AO2114" t="str">
            <v>spreadNaturalDispersal,introductionEscaped,introductionReleased</v>
          </cell>
          <cell r="AP2114" t="str">
            <v>Øs,OsA,Ve,Te,Aa,Va,Ro,Ho,Sf,Mr,St,Nt,No,Tr</v>
          </cell>
          <cell r="AQ2114">
            <v>2400</v>
          </cell>
          <cell r="AR2114">
            <v>10</v>
          </cell>
          <cell r="AS2114">
            <v>24000</v>
          </cell>
          <cell r="AT2114">
            <v>50000</v>
          </cell>
          <cell r="AU2114">
            <v>48000</v>
          </cell>
          <cell r="AV2114">
            <v>30</v>
          </cell>
          <cell r="AW2114" t="str">
            <v>Ingen kjent effekt</v>
          </cell>
          <cell r="AX2114" t="str">
            <v>Viktig produksjonstre, særlig høyt verdsatt nordpå i Norge.</v>
          </cell>
          <cell r="BC2114" t="str">
            <v>Ingen kjent effekt</v>
          </cell>
          <cell r="BD2114" t="str">
            <v>Ingen kjent effekt</v>
          </cell>
          <cell r="BE2114" t="str">
            <v>no</v>
          </cell>
          <cell r="BF2114" t="str">
            <v>no</v>
          </cell>
          <cell r="BG2114" t="str">
            <v>V</v>
          </cell>
          <cell r="BH2114" t="str">
            <v>V</v>
          </cell>
          <cell r="BI2114" t="str">
            <v>V</v>
          </cell>
          <cell r="BK2114" t="str">
            <v>temperate_boreal:NorthAndCentralAmerica</v>
          </cell>
          <cell r="BM2114" t="str">
            <v>temperate_boreal:Europe,NorthAndCentralAmerica</v>
          </cell>
          <cell r="BO2114">
            <v>4</v>
          </cell>
          <cell r="BR2114" t="str">
            <v>RedListCategoryLevel</v>
          </cell>
          <cell r="BT2114">
            <v>4</v>
          </cell>
          <cell r="BW2114" t="str">
            <v>SpreadYearlyIncreaseObservations</v>
          </cell>
          <cell r="BX2114">
            <v>811</v>
          </cell>
          <cell r="BY2114">
            <v>2</v>
          </cell>
          <cell r="BZ2114" t="str">
            <v>X</v>
          </cell>
          <cell r="CB2114" t="str">
            <v>T34,T34,T31,T4,T31,T32,T32,V1,V1,V3,V3,T4</v>
          </cell>
          <cell r="CC2114">
            <v>1</v>
          </cell>
          <cell r="CH2114">
            <v>2</v>
          </cell>
          <cell r="CI2114" t="str">
            <v>X</v>
          </cell>
          <cell r="CL2114" t="str">
            <v>T31,T34,T32,V3,V1</v>
          </cell>
          <cell r="CM2114">
            <v>4</v>
          </cell>
          <cell r="CO2114" t="str">
            <v>X</v>
          </cell>
          <cell r="CP2114" t="str">
            <v>Kystlynghei,Kystlynghei,Kystnedbørsmyr,Kystnedbørsmyr,Temperert kystfuruskog,Temperert kystfuruskog</v>
          </cell>
          <cell r="CQ2114">
            <v>2</v>
          </cell>
          <cell r="CS2114" t="str">
            <v>X</v>
          </cell>
          <cell r="CT2114" t="str">
            <v>T34,T34,T31,T31,T32,T32,V1,V3,V3,T4</v>
          </cell>
          <cell r="CU2114">
            <v>1</v>
          </cell>
          <cell r="CX2114">
            <v>0</v>
          </cell>
          <cell r="CY2114">
            <v>1</v>
          </cell>
          <cell r="DB2114">
            <v>0</v>
          </cell>
          <cell r="DC2114" t="str">
            <v>&lt;p&gt;&lt;b&gt;Beskrivelse av artene&lt;/b&gt;&lt;/p&gt;&lt;p&gt;Sitkagran &lt;i&gt;Picea sitchensis&lt;/i&gt; og lutzgran &lt;i&gt;P. &lt;/i&gt;x &lt;i&gt;lutzii&lt;/i&gt; (hybriden mellom sitkagran og kvitgran &lt;i&gt;P. glauca&lt;/i&gt;) er store trær med frøreproduksjon. Frøene har vinge og spres hovedsakelig med vind.&lt;/p&gt;&lt;p&gt;Sitkagran har sitt naturlige utbredelsesområde langs vestkysten av Nord-Amerika fra Kodiakøya i det sørvestlige Alaska til Mendocino i det nordlige California. Utbredelsen dekker et relativt smalt belte langs Stillehavskysten, i hovedsak innenfor et belte på ca. 50 km fra kysten, men med spredte forekomster opptil 200 km fra kysten (Thompson et al. 1999). Sitkagrana vokser fra havnivå og helt opp til tregrensa på ca. 1000 meter over havnivå i Alaska, men kun opp til ca. 400 meter over havnivå i California. Sitkagrana finnes typisk i et relativt kjølig og fuktig borealt klima, men det er likevel betydelig klimatisk variasjon innenfor utbredelsesområdet. Den finnes ofte på relativt veldrenert, surt jordsmonn, i rene bestand eller sammen med vestamerikansk hemlokk &lt;i&gt;Tsuga heterophylla&lt;/i&gt; (Harris 1990).&lt;/p&gt;&lt;p&gt;Lutzgran ble først beskrevet i 1953 (Little 1953) og forekommer naturlig innen et snevert område der foreldreartene møtes i det nordvestlige Nord-Amerika, hovedsakelig i Sør-Alaska, sørlige Yukon Territory og nordlige British Columbia. Lutzgran har en noe mer nordlig og kontinental utbredelse enn sitkagran i det naturlige utbredelsesområdet. Lutzgran er fertil, og innen dens naturlige utbredelsesområde foregår det også tilbakekrysning med foreldreartene (Hamilton &amp; Aitken 2013). Taksonet (heretter kalt art, selv om det er en hybrid) må derfor sies å være uklart avgrenset (Stabbetorp &amp; Aarrestad 2012).&lt;/p&gt;&lt;p&gt;Sitkagran &lt;i&gt;Picea sitchensis&lt;/i&gt; og lutzgran &lt;i&gt;Picea &lt;/i&gt;&amp;#215:&lt;i&gt; lutzii &lt;/i&gt;behandles samlet i risikovurderingene, med følgende begrunnelse.&lt;br/&gt;&lt;/p&gt;&lt;p&gt;Det har tidligere vært en gjengs oppfatning at sitkagran stort sett har vært plantet på Vestlandet mens lutzgran hovedsakelig har vært plantet nordover i landet. Mer detaljerte undersøkelser og en større oppmerksomhet på problematikken i de senere årene har imidlertid avdekket en hel del forvirring og betydelig mer variasjon en vi tidligere har vært klar over.&lt;/p&gt;&lt;p&gt;I Møre og Romsdal er mange plantefelt som er oppgitt plantet som sitkagran, i virkeligheten lutzgran (Øystein Folden, innsynskommentar). Det samme gjelder eller mistenkes flere andre steder. Årsaken kan være at det er hentet kongler/frø fra sitkagran i områder der det kan være pollinering fra hvitgran eller lutzgran. Dertil kommer at hybriden ikke ble beskrevet før i 1953 (Little 1953), og mange av proveniensene som er plantet i Norge, kommer fra områder der hybriden er vanlig. Det er for eksempel påvist at lutzgran ble plantet ved Gravdal i Lofoten allerede i 1935 (Kaasen et al. 1993). Siden man på det tidspunkt ikke kjente til hybriden, er det naturlig at det som ble plantet ut ble kalt en proveniens av sitkagran. Det finnes også mer nylige eksempel på at provinienser innkjøpt som sitka kan være av uklart taksonomisk opphav (1999). Det er dermed et åpent spørsmål hvor mye forvirring og feilmerking det eventuelt kan ha vært andre steder.&lt;/p&gt;&lt;p&gt;Nøye gjennomgang av frøspredte individer viser også betydelig større variasjon enn det man forventet. Det er svært vanskelig å skille ungplanter av sitkagran og lutzgran fra hverandre morfologisk (innsynskommentarer fra Landbruksdirektoratet, Sortland kommune, SABIMA, og Naturvernforbundet i Vesterålen: Olsen et al. 2016), og nøyere undersøkelser tyder på glidende overganger, noe som kan tyde på mulig tilbakekrysning mellom artene i Norge (Øystein Folden, pers. komm.). Dette er kanskje ikke så rart, etter som hybriden er fertil og krysser seg med foreldreartene (se nedenfor).&lt;/p&gt;&lt;p&gt;Slik tilbakekryssing er ikke usannsynlig i Norge, etter som plantefelt med sitkagran og lutzgran står nær hverandre i landskapet eller kan bestå av blandinger av de to artene (innsynskommentarer fra Sortland kommune og SABIMA: Olsen et al. 2016). Dermed kan det forekomme krysspollinering og introgresjon, noe som gjør bestemmelse av avkommet vanskelig.&lt;/p&gt;&lt;p&gt;Videre kommer det at datainnsamlingen er av varierende kvalitet, noe som skaper problemer både i Artsobservasjoner og i fagrapporter (innsynskommentarer fra Skognæringen Kyst, Sortland kommune, SABIMA, Øystein Folden). Dels skyldes dette at det er vanskelig å skille unge planter av artene, dels at vi ikke har vært tilstrekkelig oppmerksomme på problematikken, slik at man på Vestlandet, for eksempel, automatisk ville gå ut fra at man hadde med sitkagran å gjøre, etter som man ikke har oppgitt utplantet lutzgran. Videre nøkler Lid_x0019_ s flora (Lid &amp; Lid 2005) til sitkagran mens lutzgran bare beskrives kort, noe som også kan bidra til at hybriden går under radaren.&lt;/p&gt;&lt;p&gt;Generelt sett gir dette svært usikre data på frøkilder, og ikke minst på spredning og etablering av de to artene i norsk natur. Datamangel og usikkerhet påpekes da også i et flertall av høringssvarene, både på spesifikke problemstillinger som spredning av lutzgran (innsynskommentar fra Skognæringen Kyst) og datamangel mer generelt (innsynskommentar fra Landbruksdirektoratet).&lt;/p&gt;&lt;p&gt;Det er også taksonomiske årsaker til å behandle sitkagran og lutzgran samlet. Hybriden lutzgran er fertil, og den naturlige hybridiseringen er preget av tilbakekryssing i en større hybridsone, der innslaget av gener fra sitkagran varierer fra 16 % i kontinentale strøk til over 90 % i de mer oseaniske (Hamilton &amp; Aitken 2013), og flere norske botanikere rapporterer da også om mellomformer det er vanskelig å plassere, både i plantefelt og spesielt av frøspredte individer i naturen (innsynskommentar fra Øystein Folden) Dermed er det usikkert om man kan trekke klare grenser mellom artene. Flere innsynskommentarer (bl.a fra Sortland kommune) uttrykker likevel tro på at det skal være mulig å skille artene morfologisk (se også Hanssen 2013), og ønske om at bedre data bør samles i fremtiden.&lt;/p&gt;&lt;p&gt;&lt;/p&gt;&lt;p&gt;Gitt usikkerhet i det frømaterialet som er blitt innført og utplantet under navnene sitkagran og lutzgran i Norge, og muligheten for videre (tilbake)krysning mellom nabobeplantninger av ulikt genetisk opphav, og dårlig kvalitet på data på både utplantninger og planter spredt til norsk natur, blir den totale usikkerheten simpelthen for stor, og vi vurderer derfor sitkagran og lutzgran samlet.&lt;/p&gt;&lt;p&gt;Det er dessuten ikke angitt at sitkagran og lutzgran har ulike effekter der de spres i naturen, bortsett fra at lutzgran har en noe mer nordlig og mindre oseanisk tendens enn sitkagran. Alle undersøkelser av effekt gjelder (antatt) sitkagran, men det er bare fordi lutzgran er mye nyere i kultur og helt i begynnelsen av sin spredning. Det er ikke datagrunnlag i dag for å vurdere effekter av lutzgran, men vi har ingen grunn til å anta (eller hørt noen argumenter for) at lutzgran vil få noen effekter forskjellig fra sitkagran i framtida, og vurderingsperioden framover er 250 år. Dette er også en del av vår begrunnelse for å vurdere de to artene samlet. &lt;/p&gt;</v>
          </cell>
          <cell r="DD2114" t="str">
            <v>&lt;p&gt;&lt;b&gt;Utbredelse i Norge&lt;/b&gt;&lt;/p&gt;&lt;p&gt;Sitkagran er importert som produksjonsart til kystskogbruket, men er også brukt til leplantninger og noe som park- og hagetre. Første plantinger av sitkagran angis til ca. 1890 i Vest-Agder, Rogaland og Hordaland. Fra 1950 til 1980 ble den brukt i skogreisinga langs kysten fra Vest-Agder nord til Troms. I perioden 1960-75 var utplantingen av sitkagran på sitt høyeste, og det ble plantet ut nesten 25 000 dekar årlig. Tilplantet areal i dag anslås til 500 000 dekar (Øyen 2000, Øyen et al. 2009). I Norge finnes plantefelt med lutzgran først og fremst på Vestlandet og i Nordland, hvor arten ble plantet på grunn av dens høye vind- og salttoleranse (Stabbetorp &amp; Aarrestad 2012). Tilplantet areal utgjør 50 000 dekar (Øyen 2000). Både sitkagran og lutzgran er registrert med spredning i hele det området der de er dyrket.&lt;/p&gt;&lt;p&gt;&lt;/p&gt;&lt;p&gt;Potensielt utbredelsesområde for sitkagran/lutzgran omfatter alle kystfylker nord til Troms.&lt;/p&gt;</v>
          </cell>
          <cell r="DE2114" t="str">
            <v>&lt;p&gt;&lt;b&gt;Spredningsmåter&lt;/b&gt;&lt;/p&gt;&lt;p&gt;Sitkagran og lutzgran blir frøbærende i (15) 20-30 års alder, avhengig av fristilling, men frøspredte individer i åpen vegetasjon er blitt observert med kongler helt ned til 6 års alder (Thorvaldsen 2016, Saure 2012). Artene sprer seg med små, lette frø tilpasset vindspredning og sitkagran (og trolig også lutzgran) har større og hyppigere frøproduksjon enn vanlig gran.&lt;/p&gt;&lt;p&gt;Etter som plantningene ble frøbærende har sitkagran og lutzgran spredt seg i kystområdene og er observert spredt over relativt lange avstander fra plantningene til en rekke naturtyper inkludert forstyrrede arealer, kystlynghei, eng, skogsmark, og beitemark og myr. I de siste årene er det blitt lagt ned en betydelig innsats i dokumentasjon og kvantifisering av spredningen, og vi har nå bedre oversikt enn tidligere.&lt;/p&gt;&lt;p&gt;Vi har nå god dokumentasjon på at spredning av sitkagran/lutzgran fra beplantninger til norsk natur forekommer relativt hyppig, etter som i det minste noe spredning kan dokumenteres i de aller fleste tilfeller der det gjøres grundige undersøkelser (Nygaard et al. 2000, Haavik 2014, Saure et al. 2013, 2014, Skre 2014, Olsen et al. 2016, Thorvaldsen 2016, Johansen et al. 2017, Nygaard &amp; Øyen 2017, Vesterbukt 2017, dessuten flere kartlegginger blant annet i Vesterålen og Salten av Norsk Botanisk Forening, WWF, og Naturvernforbundet, og på forskjellige lokaliteter i Møre og Romsdal: data lagt inn i Artsobservasjoner). Disse undersøkelsene er også beskrevet i blant annet SABIMAs og Naturvernforbundet i Vesterålens innsynskommentar. Spredning til kystfuruskog rapporteres av Fylkesmannen i Hordaland i innsynskommentar.&lt;/p&gt;&lt;p&gt;Den observerte tettheten og dekningen av individer av sitkagran/lutzgran spredt til norsk natur er svært variabel, fra svært høy til nesten fraværende, og varierer betydelig både med tetthet og kvalitet på frøkildene, med avstand til frøkilder, og mellom naturtyper. Generelt rapporteres det om relativt lav tetthet og korte spredningsavstander når spredningen måles og modelleres som en funksjon av avstand til et plantefelt (Nygaard &amp; Øyen 2017: se også innsynskommentarer fra Norges Skogeierforbund, Skognæringa Kyst og Salten Kommune) samtidig som det er dokumentert gjentagende langdistansespredning med avstander opp til &lt;2 km fra nærmeste plantefelt (Thorvaldsen 2016) og kolonisering av over 90 % av alle undersøkte polygoner av kystlynghei i Vikna (Johansen et al. 2017: se også kartleggingene omtalt i forrige punkt). Thorvaldsen (2016) fant i snitt 71 individer pr. km2 innenfor undersøkelsesområdene, og viktigste spredningsretning var nord og vest for plantefeltene, altså i fremherskende vindretning. Det rapporteres videre om spredning til langt flere naturtyper enn det var tatt høyde for i de foreløpig vurderingene.&lt;/p&gt;&lt;p&gt;&lt;/p&gt;&lt;p&gt;Beplanting med sitkagran/lutzgran har blitt foretatt både som produksjonsareal og som leplantninger / enkeltstående tre. De sistnevnte er mer fristilt og vil dermed både sette mer frø og ha større effekt som frøspredere i landskapet (Thomson et al. 2011). Det er plantet et betydelig areal av de to artene til sammen (550 000 dekar: Øyen 2000), noe som gir svært mange frøkilder og et stort potensielt koloniseringsareal innenfor den observerte frøspredningsdistansen (&lt;200 m for kortdistansespredning, 200 - 2000 km for langdistansespredning: se Johansen et al. 2017, Nygaard &amp; Øyen 2017: se også innsynskommentar fra Naturvernforbundet i Vesterålen). Thorvaldsen (2016) påviser betydelig spredning av sitkagran til undersøkelsesområder &gt;200 m (median avstand 0.9-2.0 km) fra relativt små plantefelter på Stadlandet, og med økende forekomst over tid (1142 planter observert i 2015: alderssammensetningen tyder på at populasjonen dobler seg hvert 5. år). Disse frøplantene ble observert både på forstyrret mark, i seminaturlig eng og myr, kystlynghei og terrengdekkende myr.&lt;/p&gt;</v>
          </cell>
          <cell r="DF2114" t="str">
            <v>&lt;p&gt;&lt;b&gt;Invasjonspotensial&lt;/b&gt;&lt;/p&gt;&lt;p&gt;Sitkagran/lutzgran har et stort invasjonspotensial, på grunn av lang median levetid og stor ekspansjonshastighet. Beregninger ved hjelp av scriptet kjørt på datasett fra herbariebelegg og observasjoner gir en ekspansjonshastighet på over 600 m/år, noe som tilsvarer høyeste kategori (og med betydelig nedjustering av antall forekomster og neglisjering av mørketall, derfor et absolutt minimumsestimat). Feltundersøkelser dokumenterer også betydelig langdistansespredning (Thorvaldsen 2016). Det er fortsatt rom for betydelig fortetning innen dette området, og vi anslår konservativt ca. 25% økning i forekomstareal de kommende 50 årene.&lt;/p&gt;&lt;p&gt;I de siste årene er det blitt gjort et stort arbeid fra en rekke forskningsinstitusjoner, frivillige organisasjoner og privatpersoner som har kartlagt og dels modellert både nærspredning (0-200 m) og fjernspredning (&gt;200 m) og enkeltforekomster av sitkagran/lutzgran utenfor produksjonsarealer og andre beplantninger. Disse undersøkelsene dokumenterer at:&lt;/p&gt;&lt;p&gt;(1) Sitkagran/lutzgran spres med frø, som er mange, små og lette og spres med vind.&lt;/p&gt;&lt;p&gt;(2) Spredning av sitkagran/lutzgran fra beplantninger til norsk natur forekommer relativt hyppig ( Haavik 2013 (presisert som lutzgran), Skre 2014, Saure et al. 2013, 2014, Olsen et al. 2016, Thorvaldsen 2016, Johansen et al. 2017, Nygaard &amp; Øyen 2017, Vesterbukt 2017, Kyrkjeeide et al. 2017 (presisert som lutzgran), Appelgren &amp; Torvik 2017, kartlegginger blant annet i Vesterålen, Salten og Møre og Romsdal, data i Artskart).&lt;/p&gt;&lt;p&gt;(3) Tettheten og dekningen av sitkagran/lutzgran spredt til norsk natur er svært variabel, fra svært høy til nesten fraværende, både med hensyn til tetthet, kvalitet og avstand til frøkilder, og mellom naturtyper.&lt;/p&gt;&lt;p&gt;(4) Beplanting med sitkagran/lutzgran er blitt foretatt både på produksjonsareal og som leplantninger/enkeltstående tre. De sistnevnte er mer fristilte og vil dermed både sette mer frø og ha større effekt som frøspredere i landskapet (Thomson et al. 2011). Det er plantet et betydelig areal for de to artene til sammen, (550 000 dekar: Øyen 2000), noe som gir svært mange frøkilder og et stort potensielt koloniseringsareal.&lt;/p&gt;&lt;p&gt;(5) Spredningen til norsk natur per i dag er, generelt sett, i en relativt tidlig fase, i og med at hoveddelen av utplantingene skjedde i perioden 1960-1975, og trærne sannsynligvis ikke var gjennomgående konglesettende før omtrent 20 år senere. De frøspredte individene reproduserer tidlig og ser ut til å greie seg godt.&lt;/p&gt;&lt;p&gt;&lt;/p&gt;&lt;p&gt;Basert på disse betraktningene og informasjon gjennom publikasjoner, rapporter, og innrapporterte data til Artskart gjennom de siste års målrettede undersøkelser av Norsk Botanisk Forening, WWF og Naturvernforbundet, vurderer vi at det gjennomgående observeres i hvert fall noe naturlig spredning av frøplanter ut fra plantefelter og andre beplantninger over hele utbredelsesområdet. Dette tilsier at det er store nok forekomster utenfor beplantningene til at de forekomstarealer og det utbredelsesområdet vi har kommet fram til, basert på tilgjengelig informasjon og slik de defineres i metodikken til Fremmedartsprosjektet i 2018, er så nært reelle som det er realistisk å komme med de dataene vi har tilgjengelige.&lt;/p&gt;</v>
          </cell>
          <cell r="DG2114" t="str">
            <v>&lt;p&gt;&lt;b&gt;Økologisk effekt&lt;/b&gt;&lt;/p&gt;&lt;p&gt;Sitkagran/lutzgran vurderes å ha stor økologisk effekt (med usikkerhet til middels effekt), basert på at de går inn i og har økologiske effekter i en rekke naturtyper, inkludert de rødlistete naturtypene kystlynghei og kystnedbørsmyr. Konkurranse og tilstandsendring er de viktigste mekanismene. Selv om sitkagran/lutzgran har stort invasjonspotensial, er den kvantitative dekningen av spredningen per i dag relativt lav, og de spredte individene er relativt unge. Undersøkelser av slike spredte individer av sitkagran i kystlynghei tyder imidlertid på en klar økologisk effekt der sitkagran fortrenger de lyskrevende karakteristiske lyngheiartene raskere enn det som skjer ved gjengroing med det naturlig forekommende bartreet furu (Saure et al. 2013, 2014). Det finnes ingen feltundersøkelser av effekter av lutzgran på norsk natur, men i tråd med &amp;#171:føre var&amp;#187:-prinsippet, anser vi at de to artene har relativt like effekter.&lt;/p&gt;&lt;p&gt;De siste års rapporter og kartlegginger av sitkagran/lutzgran viser at disse treslagene koloniserer en rekke naturtyper. Best dokumentert er kolonisering av kystlynghei (se nedenfor), men det er også dokumentert spredning til skogsmark inkludert kystfuruskog, nordvendt mosedekt mark generelt (dette gjelder lutzgran), lysåpen kalkrik godt drenert mark (dette gjelder sitkagran), boreal hei, myr, inkludert nedbørsmyr (særlig lutzgran) og beitemark (Haavik 2013, Thorvaldsen 2016, Olsen et al. 2016, innsynskommentarer fra Naturvernforbundet i Vesterålen og Fylkesmannen i Hordaland, dokumentert i Artskart). Olsen et al. (2016) finner at sannsynligheten for etablering var størst langs vei og annen sterkt endret fastmark, men også betydelig i hei, skog og myr. Lutzgran ble ikke funnet i naturtypen strand, som også forekom på lokalitetene.&lt;/p&gt;&lt;p&gt;Sitkagran/lutzgran har små frø, noe som kan minske sannsynlighet for etablering på grunn av konkurranse fra etablert vegetasjon eller tykt mose- eller strødekke (Vikane et al. 2013). I tillegg har undersøkelser fra annet land vist at lyngarter generelt, røsslyng inkludert, kan produsere kjemiske forsvarsstoffer som undertrykker frøspiring hos bartrær (allelopati: Jalal &amp; Read 1983a,1983b, Mallik 2003: dette påpekes også i innsynskommentar fra Landbruksdirektoratet). Vikane et al. (2013) testet disse hypotesene i kystlynghei i Hordaland, og fant ca. 5 % frøspireetablering i kystlynghei i pionerfase, noe som minsket til ca. 3 % i moden fase og til 1 % i degenererende fase. Eksperimentet ga ikke noen indikasjoner på at allelopatiske effekter bidro til å undertrykke frøspiringen. Ved lokal forstyrrelse derimot (i eksperimentelle vegetasjonssår på 25 x 25 cm), økte frøspringen til ca. 20 % i alle suksesjonsfaser, altså en økning på 4 til 20 ganger høyere enn i uforstyrret lynghei. Dette tyder på en klar konkurranseeffekt fra etablert vegetasjon, noe som henger godt sammen med at mange kilder rapporterer betydelig høyere spredning til forstyrret mark enn til uforstyrret natur (se for eksempel innsynskommentarer fra Bergen Skog og Træplantningsselskap og Naturvernforbundet i Vesterålen).&lt;/p&gt;&lt;p&gt;I og med at de fleste beplantningene er ganske unge, og at både sitkagran og lutzgran i tette bestand bruker flere tiår, (15) 20-40 år, på å nå reproduktiv alder, er koloniseringen av norsk natur utenfor plantefeltene fremdeles i en svært tidlig fase. Vi har derfor ikke data på effekten på norsk natur av etablerte bestand av naturlig spredt, velvoksen sitkagran eller lutzgran. Vi er imidlertid pålagt å følge et _x001C_ føre var_x001D_ -prinsipp når det gjelder sannsynlige effekter.&lt;/p&gt;&lt;p&gt;De best dokumenterte effektene av sitkagran på vegetasjon i Norge stammer fra undersøkelser i kystlynghei (Saure et al. 2013, 2014). Disse undersøkelsene dokumenterer klare effekter på vegetasjonsstruktur, artsmangfold, artssammensetning og funksjonell sammensetning i felt- og bunnsjikt. Vi har ikke undersøkelser av effekter i andre naturtyper, men vi kan anta at effekter på andre åpne naturtyper som koloniseres av sitkagran eller lutzgran (boreal hei, seminaturlig eng, og myr), vil være tilsvarende mens effektene av spredning til allerede tresatte arealer (fastmarksskogsmark) vil være noe svakere. Merk likevel at Saure et al. (2013, 2014) dokumenterte påtagelige forskjeller i effekten på bunnvegetasjonen mellom unge individer av sitkagran og furu, noe som skulle tilsi at arten vil ha effekter også på bunnvegetasjon i skog.&lt;/p&gt;&lt;p&gt;Når det gjelder truede naturtyper har vi altså god dokumentasjon på at sitkagran/lutzgran koloniserer kystlynghei (rødlistekategori EN) (Saure et al 2013, 2014, Skre 2014, Vikane et al. 2014, Olsen et al. 2016, Thorvaldsen 2016, Johansen et al. 2017, Nygaard &amp; Øyen 2017, Vesterbukt 2017, dessuten flere kartlegginger blant annet i Vesterålen og Salten av Norsk Botanisk Forening, WWF, og Naturvernforbundet, og på forskjellige lokaliteter i Møre og Romsdal). Det rapporteres videre om spredning til kystnedbørsmyr (rødlistekategori VU) (Thorvaldsen 2016, Olsen et al. 2016, innsynskommentarer fra SABIMA og Naturvernforbundet i Vesterålen: dokumentert i Artskart), temperert kystfuruskog (rødlistekategori EN) (innsynskommentar fra Fylkesmannen i Hordaland), den sistnevnte uttrykker videre bekymring for spredning til og fremtidig tilstandsendring i fattige boreonemorale regnskogstyper mer generelt (inkludert kystgranskog, rødlistekategori EN).&lt;/p&gt;&lt;p&gt;&lt;/p&gt;&lt;p&gt;Når det gjelder effekter har Saure et al. (2013, 2014) gjennomført detaljerte undersøkelser av den umiddelbare effekten av unge naturlig frøspredte sitkagranplanter (2-4 m høyde) på felt- og bunnvegetasjonen i kystlynghei, sammenlignet både med kontrollfelter i kystlynghei, og med arealer i tilsvarende tidlig suksesjon med et naturlig forekommende bartre (furu). Undersøkelsen er replisert (det vil si at alle behandlinger er gjentatt) på fire forskjellige lokaliteter langs kysten av Hordaland. I denne undersøkelsen fant man at sitkagran hadde en langt sterkere og funksjonelt forskjellig effekt sammenlignet med furu på felt- og bunnvegetasjonen. Lyskrevende planter og karakteristiske kystlyngheiarter ble raskere fortrengt, mens skyggetålende moser ble mer dominerende under sitkagran sammenlignet med furu. Selv om denne undersøkelsen gjelder den umiddelbare effekten av enkelttrær, og således ikke kan ekstrapoleres til å si noe om effekten av en etablert naturlig spredt sitkagranskog kontra en furuskog, er effekten likevel såpass markant at dette er en relativt sterk indikasjon på at gjengroing av kystlynghei med sitkagran vil ha sterkere effekt enn gjengroing med naturlig forekommende treslag.&lt;/p&gt;</v>
          </cell>
          <cell r="DH2114" t="str">
            <v>&lt;p&gt;&lt;b&gt;Konklusjon&lt;/b&gt;&lt;/p&gt;&lt;p&gt;Sitkagran/lutzgran vurderes til å medføre svært høy økologisk risiko som følge av stort invasjonspotensial og stor (med usikkerhet til middels) økologisk effekt. Sitkagran viser tydelig spredning inn i kystlynghei som er en truet naturtype: den sprer seg også inn kystnedbørsmyr og kystfuruskog i tillegg til en rekke mer utbredte og mindre truete naturtyper med vid utbredelse i kystlandskapet. Tilstandsendringen i kystlynghei som spredningen av sitkagran medfører, kommer i tillegg til og er kvalitativt annerledes enn gjengroing med naturlig forekommende treslag. Lutzgran sprer med stor kraft inn i en rekke naturtyper og ser generelt ut til å foretrekke et kjøligere klima og noe fuktigere naturtyper enn sitkagran. Det finnes ikke feltundersøkelser av effekter av lutzgran på norsk natur, men vi anser at de to artene er såpass like i økologi og funksjon i forhold til andre funksjonelle grupper og arter at vi finner det sannsynlig at de også har lignende effekt. Det finnes heller ingen feltundersøkelser av effekter av sitkagran/lutzgran på andre naturtyper enn kystlynghei. Vi vurderer at effekter på andre åpne naturtyper som koloniseres av sitkagran eller lutzgran (boreal hei, seminaturlig eng, og myr), vil være tilsvarende effektene i kystlynghei mens effektene av spredning til allerede tresatte arealer (fastmarksskogsmark) vil være noe svakere. Disse vurderingen er i tråd med _x001C_ føre var_x001D_ -prinsippet vi er pålagt å følge når det gjelder sannsynlige effekter.&lt;/p&gt;&lt;p&gt;&lt;/p&gt;&lt;p&gt;Risikovurderingen gjelder arten generelt, dvs. &lt;b&gt;&lt;i&gt;inkludert&lt;/i&gt;&lt;/b&gt; det som måtte foreligge av forvillede kultivarer (sorter). Datamaterialet som ligger til grunn for vurderingene, skiller nesten aldri mellom ulike kultivarer, og kultivarer kan derfor ikke vurderes separat med utgangspunkt i de data vi har tilgjengelig. Miljødirektoratet har bedt om en økologisk risikovurdering av kultivaren _x0018_ Silberzwerg_x0019_ . Navnet er (tentativt) akseptert av Royal Horticultural Society (se http://apps.rhs.org.uk/horticulturaldatabase/HortGenera.asp). Vi finner lite relevant informasjon om kultivaren. Dette er en heksekost-type (se https://plantlust.com/plants/39475/picea-sitchensis-silberzwerg/), dvs. en mutant som trolig har begrenset eller ingen spredningsevne. Denne kultivaren ville derfor trolig fått et lavere invasjonspotensial enn arten slik den er vurdert og med en tilhørende lavere risiko. Vi har ikke undersøkt i hvilken grad andre kultivarer av &lt;i&gt;P. sitchensis &lt;/i&gt;eller &lt;i&gt;P. &lt;/i&gt;x &lt;i&gt;lutzii &lt;/i&gt;har dokumenterte egenskaper som vil kunne påvirke invasjonspotensialet og/eller økologisk effekt slik at man kunne forvente en annen risikokategori enn den som gis i den generelle vurderingen av arten.&lt;/p&gt;</v>
          </cell>
          <cell r="DI2114">
            <v>31</v>
          </cell>
        </row>
        <row r="2115">
          <cell r="B2115" t="str">
            <v>Rhododendron sutchuenense</v>
          </cell>
          <cell r="C2115" t="str">
            <v>Franch.</v>
          </cell>
          <cell r="D2115" t="str">
            <v>snørhododendron</v>
          </cell>
          <cell r="E2115">
            <v>61782</v>
          </cell>
          <cell r="F2115">
            <v>101822</v>
          </cell>
          <cell r="G2115" t="str">
            <v>ExpertGroups/Karplanter/N</v>
          </cell>
          <cell r="H2115" t="str">
            <v>Karplanter</v>
          </cell>
          <cell r="I2115" t="str">
            <v>Karplanter</v>
          </cell>
          <cell r="J2115" t="str">
            <v>AlienSpecie</v>
          </cell>
          <cell r="N2115">
            <v>1</v>
          </cell>
          <cell r="Q2115">
            <v>1</v>
          </cell>
          <cell r="T2115" t="str">
            <v>NK</v>
          </cell>
          <cell r="U2115">
            <v>1</v>
          </cell>
          <cell r="V2115" t="str">
            <v>1,1</v>
          </cell>
          <cell r="X2115">
            <v>1</v>
          </cell>
          <cell r="Y2115">
            <v>1</v>
          </cell>
          <cell r="Z2115">
            <v>1</v>
          </cell>
          <cell r="AA2115" t="str">
            <v>1990-2005</v>
          </cell>
          <cell r="AB2115" t="str">
            <v>terrestrial</v>
          </cell>
          <cell r="AD2115" t="str">
            <v>unknown</v>
          </cell>
          <cell r="AE2115" t="str">
            <v>yes</v>
          </cell>
          <cell r="AF2115" t="str">
            <v>unknown</v>
          </cell>
          <cell r="AI2115">
            <v>10</v>
          </cell>
          <cell r="AJ2115" t="str">
            <v>V</v>
          </cell>
          <cell r="AL2115">
            <v>2</v>
          </cell>
          <cell r="AM2115" t="str">
            <v>importDirect</v>
          </cell>
          <cell r="AN2115">
            <v>1</v>
          </cell>
          <cell r="AO2115" t="str">
            <v>introductionEscaped</v>
          </cell>
          <cell r="AP2115" t="str">
            <v>Ho</v>
          </cell>
          <cell r="AQ2115">
            <v>4</v>
          </cell>
          <cell r="AR2115">
            <v>3</v>
          </cell>
          <cell r="AS2115">
            <v>12</v>
          </cell>
          <cell r="AT2115">
            <v>1</v>
          </cell>
          <cell r="AU2115">
            <v>12</v>
          </cell>
          <cell r="AW2115" t="str">
            <v>Ingen kjent effekt</v>
          </cell>
          <cell r="AX2115" t="str">
            <v>Ingen kjent effekt</v>
          </cell>
          <cell r="BC2115" t="str">
            <v>Ingen kjent effekt</v>
          </cell>
          <cell r="BD2115" t="str">
            <v>Ingen kjent effekt</v>
          </cell>
          <cell r="BE2115" t="str">
            <v>no</v>
          </cell>
          <cell r="BF2115" t="str">
            <v>no</v>
          </cell>
          <cell r="BG2115" t="str">
            <v>V</v>
          </cell>
          <cell r="BK2115" t="str">
            <v>subtropic_highlands:Asia</v>
          </cell>
          <cell r="BM2115" t="str">
            <v>temperate_nemoral:Europe|subtropic_highlands:Asia</v>
          </cell>
          <cell r="BO2115">
            <v>1</v>
          </cell>
          <cell r="BR2115" t="str">
            <v>RedListCategoryLevel</v>
          </cell>
          <cell r="BT2115">
            <v>1</v>
          </cell>
          <cell r="BW2115" t="str">
            <v>SpreadYearlyIncreaseCalculatedExpansionSpeed</v>
          </cell>
          <cell r="BX2115">
            <v>0</v>
          </cell>
          <cell r="BY2115">
            <v>1</v>
          </cell>
          <cell r="CC2115">
            <v>1</v>
          </cell>
          <cell r="CH2115">
            <v>1</v>
          </cell>
          <cell r="CM2115">
            <v>1</v>
          </cell>
          <cell r="CQ2115">
            <v>1</v>
          </cell>
          <cell r="CU2115">
            <v>1</v>
          </cell>
          <cell r="CX2115">
            <v>0</v>
          </cell>
          <cell r="CY2115">
            <v>1</v>
          </cell>
          <cell r="DB2115">
            <v>0</v>
          </cell>
          <cell r="DC2115" t="str">
            <v>Snørhododendron &lt;em&gt;Rhododendron sutchuense &lt;/em&gt;er en seksuelt frøformerende busk fra høyereliggende områder i Kina. Den har frøformering, og frøene er støvfine og spres med vind.</v>
          </cell>
          <cell r="DD2115" t="str">
            <v>&lt;p&gt;Snørhododendron er rapportert frøforvillet i Ho Ulvik, men dette er ikke underbygd med belegg (se Lid &amp; Lid 2005). Rapporten, og også rapporten om frøsetting og -forvilling, trenger bekreftelse og mer dokumentasjon. Det er imidlertid forventet at rhododendron-arter begynner å reprodusere med frø og naturalisere seg i Vest-Norge.&lt;/p&gt;</v>
          </cell>
          <cell r="DE2115" t="str">
            <v>Arten dyrkes og er angitt å være frøforvillet i Ho Ulvik.</v>
          </cell>
          <cell r="DF2115" t="str">
            <v>Invasjonspotensialet er foreløpig lavt: vi har kun denne udokumenterte rapporten som både gir en liten median levetid og ingen ekspansjon.</v>
          </cell>
          <cell r="DG2115" t="str">
            <v>&lt;p&gt;Snørhododendron vurderes til ingen kjent negativ økologisk effekt på tross av at rhododendron generelt er en vektor for spredning av et patogen. Vi har valgt ikke å angi noen effekt i tilknytning til forvillet &lt;i&gt;Rhododendron&lt;/i&gt; fordi hovedkilden til spredning av den patogene arten er innførsel og dyrkning av infisert materiale, ikke forvilling av et fåtall &lt;i&gt;Rhododendron&lt;/i&gt;-arter, og spesielt ikke forvilling med frø fordi frøene trolig ikke sprer patogenet. &lt;/p&gt; &lt;p&gt; &lt;/p&gt; All import av slekta &lt;i&gt;Rhododendron &lt;/i&gt;til Norge medfører fare for import av greindreper &lt;i&gt;Phytophthora ramorum&lt;/i&gt; og trolig også andre &lt;i&gt;Phytophthora&lt;/i&gt;-arter. Både jord og plantedeler (trolig ikke frø) kan være infisert av &lt;i&gt;Phytophthora&lt;/i&gt;. Greindreper sprer seg naturlig ved hjelp av vann, dyr, luft og vind (Sundheim et al. 2009). Greindreper og en annen &lt;i&gt;Phytophthora&lt;/i&gt;-art angriper og tar livet av blåbær i England, og det er grunn til å tro at det kan være en fare for det samme i Norge, spesielt på Vestlandet (Herrero et al. 2010). &lt;i&gt;Phytophthora&lt;/i&gt;-arter kan også innføres ved import av andre forvedete arter fordi den har et stort spenn av vertsplanter, men det kan virke som om &lt;i&gt;Rhododendron&lt;/i&gt; er den mest aktuelle planteslekten (Sundheim et al. 2009). Det er iverksatt tiltak for å hindre innførsel av &lt;i&gt;Phytophthora &lt;/i&gt;ved import av levende planter, men det er nok trolig ikke mulig å få satt en stopper for innførsel av &lt;i&gt;Phytophthora &lt;/i&gt;så lenge levende planter i jord importeres til landet i et stort omfang.</v>
          </cell>
          <cell r="DH2115" t="str">
            <v>&lt;p&gt;Snørhododendron vurderes til ingen kjent økologisk risiko. Dette skyldes kombinasjonen mellom et lavt invasjonspotensial og ingen kjent negativ økologisk effekt.&lt;/p&gt;</v>
          </cell>
          <cell r="DI2115">
            <v>2</v>
          </cell>
        </row>
        <row r="2116">
          <cell r="B2116" t="str">
            <v>Acer pseudoplatanus</v>
          </cell>
          <cell r="C2116" t="str">
            <v>L.</v>
          </cell>
          <cell r="D2116" t="str">
            <v>platanlønn</v>
          </cell>
          <cell r="E2116">
            <v>63520</v>
          </cell>
          <cell r="F2116">
            <v>103560</v>
          </cell>
          <cell r="G2116" t="str">
            <v>ExpertGroups/Karplanter/N</v>
          </cell>
          <cell r="H2116" t="str">
            <v>Karplanter</v>
          </cell>
          <cell r="I2116" t="str">
            <v>Karplanter</v>
          </cell>
          <cell r="J2116" t="str">
            <v>AlienSpecie</v>
          </cell>
          <cell r="N2116">
            <v>4</v>
          </cell>
          <cell r="Q2116">
            <v>4</v>
          </cell>
          <cell r="T2116" t="str">
            <v>SE</v>
          </cell>
          <cell r="U2116">
            <v>5</v>
          </cell>
          <cell r="V2116" t="str">
            <v>4AB,4EF</v>
          </cell>
          <cell r="X2116">
            <v>5</v>
          </cell>
          <cell r="Y2116">
            <v>4</v>
          </cell>
          <cell r="Z2116">
            <v>3</v>
          </cell>
          <cell r="AA2116">
            <v>1765</v>
          </cell>
          <cell r="AB2116" t="str">
            <v>terrestrial</v>
          </cell>
          <cell r="AD2116" t="str">
            <v>origin,unknown</v>
          </cell>
          <cell r="AE2116" t="str">
            <v>yes</v>
          </cell>
          <cell r="AF2116" t="str">
            <v>unknown</v>
          </cell>
          <cell r="AG2116">
            <v>1894</v>
          </cell>
          <cell r="AH2116" t="str">
            <v>SF Søndfjord: Fjaler, Tysse</v>
          </cell>
          <cell r="AI2116">
            <v>30</v>
          </cell>
          <cell r="AJ2116" t="str">
            <v>V</v>
          </cell>
          <cell r="AL2116">
            <v>2</v>
          </cell>
          <cell r="AM2116" t="str">
            <v>importDirect</v>
          </cell>
          <cell r="AN2116">
            <v>3</v>
          </cell>
          <cell r="AO2116" t="str">
            <v>introductionEscaped,spreadNaturalDispersal</v>
          </cell>
          <cell r="AP2116" t="str">
            <v>Øs,OsA,He,Op,Bu,Ve,Te,Aa,Va,Ro,Ho,Sf,Mr,St,Nt,No,Tr</v>
          </cell>
          <cell r="AQ2116">
            <v>8000</v>
          </cell>
          <cell r="AR2116">
            <v>4</v>
          </cell>
          <cell r="AS2116">
            <v>32000</v>
          </cell>
          <cell r="AT2116">
            <v>260000</v>
          </cell>
          <cell r="AU2116">
            <v>50000</v>
          </cell>
          <cell r="AV2116">
            <v>30</v>
          </cell>
          <cell r="AW2116" t="str">
            <v>Ingen kjent effekt</v>
          </cell>
          <cell r="AX2116" t="str">
            <v>Ingen kjent effekt</v>
          </cell>
          <cell r="BC2116" t="str">
            <v>Rikbarkstreet platanlønn kan muligens spille en positiv rolle som erstatningssubstrat for arter som vokser på barken av alm og ask (Nordén m fl. 2015), arter som er i tilbakegang på grunn av sykdom.</v>
          </cell>
          <cell r="BD2116" t="str">
            <v>Ingen kjent effekt</v>
          </cell>
          <cell r="BE2116" t="str">
            <v>no</v>
          </cell>
          <cell r="BF2116" t="str">
            <v>no</v>
          </cell>
          <cell r="BK2116" t="str">
            <v>temperate_nemoral:Europe</v>
          </cell>
          <cell r="BM2116" t="str">
            <v>temperate_boreal:Europe,NorthAndCentralAmerica|temperate_nemoral:Europe,Oceania,NorthAndCentralAmerica|subtropic_mediterranean:Europe,Oceania</v>
          </cell>
          <cell r="BO2116">
            <v>4</v>
          </cell>
          <cell r="BR2116" t="str">
            <v>RedListCategoryLevel</v>
          </cell>
          <cell r="BT2116">
            <v>4</v>
          </cell>
          <cell r="BW2116" t="str">
            <v>SpreadYearlyIncreaseObservations</v>
          </cell>
          <cell r="BX2116">
            <v>604</v>
          </cell>
          <cell r="BY2116">
            <v>3</v>
          </cell>
          <cell r="CB2116" t="str">
            <v>T32,T34,T35,T40,T4-C-1,T4-C-3,T4-C-4,T4-C-5,T4-C-6,T4-C-8,T4-C-9,T4-C-10,T4-C-11,T4-C-12,T4-C-18,T4-C-2</v>
          </cell>
          <cell r="CC2116">
            <v>3</v>
          </cell>
          <cell r="CF2116" t="str">
            <v>Taxus baccata</v>
          </cell>
          <cell r="CH2116">
            <v>4</v>
          </cell>
          <cell r="CL2116" t="str">
            <v>T4-C-3,T4-C-4,T4-C-5,T4-C-6,T4-C-8,T4-C-9,T4-C-10,T4-C-11,T4-C-12,T4-C-18,T4-C-2,T34,T32</v>
          </cell>
          <cell r="CM2116">
            <v>4</v>
          </cell>
          <cell r="CP2116" t="str">
            <v>Kystlynghei,Kystgranskog,Lågurt-grankalkskog</v>
          </cell>
          <cell r="CQ2116">
            <v>2</v>
          </cell>
          <cell r="CT2116" t="str">
            <v>T32,T34,T4-C-1,T4-C-3,T4-C-4,T4-C-5,T4-C-6,T4-C-8,T4-C-10,T4-C-11,T4-C-12,T4-C-18,T4-C-2</v>
          </cell>
          <cell r="CU2116">
            <v>1</v>
          </cell>
          <cell r="CX2116">
            <v>0</v>
          </cell>
          <cell r="CY2116">
            <v>1</v>
          </cell>
          <cell r="DB2116">
            <v>0</v>
          </cell>
          <cell r="DC2116" t="str">
            <v>Platanlønn &lt;em&gt;Acer pseudoplatanus&lt;/em&gt; er et langlevt og stort tre med frøformering. Delfruktene har vinge og kan spre seg over noe distanse med vind. Arten har sin hjemlige utbredelse i Sør- og Mellom-Europa, trolig nord til Sør-Danmark (Hartvig 2015). I følge Jæger (1778) ble platanlønn sådd i en hage på Hop i Bergen i 1765. I 1778 var disse trærne &amp;#171:temmelig&amp;#187: store og hadde allerede hatt frøproduksjon i 3-års tid. En art regnes som etablert i Norge hvis det finnes levedyktig avkom. Det er langt fra sikkert at eventuelle planter overlevde utover frøplantestadiet, gitt den sterke utnyttelsen av arealene på den tiden. Det er derfor usikkert om arten per 1790 var etablert med en fast reproduserende bestand i Norge (se retningslinjer for økologisk risikovurdering), men det kan ikke utelukkes. Første sikre dokumentasjon (herbariefunn) av platanlønn er fra Ho Bergen i 1866, og første herbariebelegg som tyder på etablering av bestand i Norge av arten er fra SF Fjaler så sent som i 1894. Arten er heller ikke omtalt i Norges Flora av Blytt (1861). Dette kan altså tyde på at arten ikke hadde fast reproduserende bestand før 1800. Arten risikovurderes derfor under tvil som fremmed.</v>
          </cell>
          <cell r="DD2116" t="str">
            <v>&lt;p&gt;Platanlønn kan ha etablert seg i norsk natur sist på 1700-tallet eller rundt 1800, men den første dokumenterte etableringen er i Ho Bergen og omegn i 1860- og 1870-årene. I Vest-Agder dukket den opp i 1870- og 1880-årene, i Aust-Agder i 1890-årene, og i Oslo-området også i 1890-årene. Den er nå forvillet i alle fylker nord til Troms (rikelig i Harstad fra 2007, ett funn i Tromsø i 2013), går opp til 500 moh i Telemark. Se Fremstad &amp; Elven (1996) og Fremstad (2006) for en nå noe foreldet oversikt.&lt;/p&gt;</v>
          </cell>
          <cell r="DE2116" t="str">
            <v>&lt;p&gt;Platanlønn kom inn til landet som prydtre, trolig rundt 1765 (Jæger 1778), men se også Fremstad &amp; Elven (1996) og Fremstad (2006). Platanlønn spres ved hjelp av frø, og arten har ingen vegetative spredningsmåter. &lt;br/&gt;&lt;/p&gt;</v>
          </cell>
          <cell r="DF2116" t="str">
            <v>&lt;p&gt;Invasjonspotensialet er stort, med maksimum skår på både median levetid og ekspansjonshastighet. Haxthow (1998) refererer spredningshastigheter på 3,9 m/år i skog og 9 m/år i åpne områder, som i alle tilfeller er meget beskjedent. Det er imidlertid ikke gjennomsnitts-spredningen som fører til ekspansjon, det er ekstremspredningen. Med bruk av R-skriptet estimeres ekspansjonshastigheten til godt over 500 m/år.&lt;/p&gt;&lt;p&gt;Det er grunn til å tro at fortetningen av arten vil fortsette i et rimelig høyt tempo, og det er også grunn til å tro at arten vil greie å ekspandere ytterligere i Nord-Norge, hvor den rimelig nylig har fått fotfeste.&lt;/p&gt;</v>
          </cell>
          <cell r="DG2116" t="str">
            <v>&lt;p&gt;Arten har store negative økologiske effekter ved at den koloniserer betydelige arealer i både lauvskog og barskog, invaderer overlatt kulturmark (inkludert semi-naturlige enger og kystlynghei i forfall), og forekommer i så store mengder at den har fortrengningseffekt, bl.a. i konkurranse med enkelte sjeldne/sårbare planter (barlind &lt;i&gt;Taxus baccata&lt;/i&gt; er nevnt). Arten er skyggetålende, blir frøsettende ved låg alder (ca 15 år mange steder, se Haxthow 1998), har stor frøproduksjon, er selvpollinerende og sprer seg lett til områder som er preget av forstyrrelse (f.eks. veikanter, blottlagt mark) og ulike typer kulturmark der driften har opphørt (Fremstad &amp; Elven 1996, Haxthow 1998). I slike områder kan den over tid danne nærmest rene bestander. Vekstvilkårene har derfor vært optimale for denne arten i lang tid i dette landet med tanke på omfanget av kulturmark i forfall og gjengroing. I etablert skog er imidlertid spredning og etablering langt mindre, og de økologiske effektene generelt mer beskjedne på lengre sikt. Ifølge Haxthow (1998) vil platanlønn neppe kunne dominere i tresjiktet og heller ikke representere noen risiko for økosystemdiversiteten, men denne konklusjonen mostrides av Michaelsen &amp; Røsberg (2015) gjennom flere års studier på Vestlandet med fokus på Sunnmøre. De dokumenterer at platanlønn er vanlig og bestandsdannende flere steder og påpeker betydningen av hjortebeiting som viktig for å fasilitere etablering og spredning av platanlønn på bekosting av hjemlige løvtrær som alm, ask, osp og or, hvorav spesielt ask er utsatt for sykdom. &lt;/p&gt;&lt;p&gt;Platanlønn kan ha rik foryngelse i skog, men mortaliteten er svært høy i sluttet skog (Lundberg 2002, 2010). I en lokal undersøkelse konkluderte Tonjer (2011) tentativt med at spredning i Nordskogen (Ak Ås) foreløpig ikke hadde hatt negativ effekt på andre arter eller økosystemer. Konklusjonen fra disse norske studiene er i tråd med britiske studier (Leslie 2005, Morecroft et al. 2008). Det er observert at platanlønn kan opptre dominerende i naturtyper som er preget av naturlig forstyrrelse, som for eksempel i bekkekløfter (H.H. Blom, pers. medd.) og i gråorskog (E. Fremstad, pers. medd.). I enkelte regioner er det imidlertid mye som tyder på at platanlønn på lengre sikt kan bli et vesentlig innslag i skog på middels næringsrik og næringsrik mark. Den etablerer seg også i gran- og furuskog, spesielt i kyststrøk. Mulige effekter i skog skyldes stort individantall og stor biomasse, mengden med frø- og ungplanter, endret strøfall, og fortrengning av arter (f.eks. barlind og lind) som er verter for sårbare og rødlistete sopp. Virkninger av artens bladstrø på jordkjemi, lavere organismer og undervegetasjon er ikke dokumentert for norske forhold. Michalensen &amp; Røsberg (2015, 2018) argumenterer imidlertid for at biodiversiteten i skog dominert av platanlønn nødvendigvis må bli påvirket selv om de ikke spesifikt har undersøkt dette. Antatte endringer er knyttet til skogstruktur, frøsammensetning og lysforhold som vil påvirke både insekter og dyr. Den glatte barken hos platanlønn påvirker dessuten insektfaunaen og i sin tur fugleartene (Michaelsen &amp; Rødberg 2018). Kjerneveden hos platanlønn råtner ikke like tidlig som hos f.eks. osp og er dermed ikke foretrukket som habitat for hakkespetter. Tilgjengeligheten av passende sprekker/hulrom for treboende flaggermuser går dermed også ned (Michaelsen 2016 med referanser). &lt;br/&gt;&lt;/p&gt;Det påpekes også at platanlønn, som er et rikbarkstre, kan ha en positiv økologisk effekt gjennom å fungere som erstatningssubstrat for epifytter, typisk lavarter, ved en tilbakegang av ask og alm på grunn av sykdom (se Nord&amp;#233:n et al. 2015). Det henvises her til Ellis et al. (2012) som trekker fram den innførte platanlønna som viktig for en rekke lavarter under almesyken på 1970-tallet i Storbritannia. Ellis et al. (2012) påpeker at dette treslaget kan fungere som en tilsvarende "redningshavn" for lavarter ved en tilbakegang av askepopulasjoner. Nord&amp;#233:n et al. (2015) henviser også til en undersøkelse av Zoller et al. (1999), hvor platanlønn i Sveits trekkes fram som et viktig substrat for lungenever &lt;i&gt;Lobaria pulmonaria&lt;/i&gt;, en lavart som ifølge dem er ansett som truet i Europa. Platanlønn har neppe samme betydning for lungenever hos oss, og denne lavarten er dessuten vurdert som trygg (LC) i siste rødliste (Henriksen &amp; Hilmo 2015). Ifølge Einar Timdal (pers. medd., UiO, NHM, desember 2017) har ikke lungenever stor nytte av platanlønn i Norge, men han nevner tre rødlistete lavarter som ofte forekommer på platanlønn: smårosettlav &lt;i&gt;Hyperphyscia adglutinata&lt;/i&gt;, kystbrunlav &lt;i&gt;Melanohalea elegantula&lt;/i&gt; og grå punktlav &lt;i&gt;Punctelia subrudecta&lt;/i&gt;. Positive økologiske effekter inngår imidlertid ikke som en del av selve risikovurderingen og påvirker dermed ikke risikoklassifiseringen.&lt;br/&gt;</v>
          </cell>
          <cell r="DH2116" t="str">
            <v>&lt;p&gt; Platanlønn vurderes til svært høy økologisk risiko på grunn av kombinasjonen mellom et stort invasjonspotensial og store negative økologiske effekter.&lt;/p&gt;&lt;p&gt;Risikovurderingen gjelder arten generelt, dvs. &lt;b&gt;&lt;i&gt;inkludert&lt;/i&gt;&lt;/b&gt; det som måtte foreligge av forvillede kultivarer (sorter). Datamaterialet som ligger til grunn, skiller ikke mellom ulike kultivarer, og slike kan derfor ikke vurderes separat med utgangspunkt i de data vi har tilgjengelig. Miljødirektoratet har bedt om en økologisk risikovurdering av kultivarene _x0018_ Simon Louis-Freres_x0019_  og _x0018_ Brilliantissimum_x0019_ . Begge navnene er akseptert av Royal Horticultural Society (se http://apps.rhs.org.uk/horticulturaldatabase/HortGenera.asp), den førstnevnte under f. &lt;i&gt;variegatum&lt;/i&gt;. Vi finner lite relevant informasjon om disse kultivarene. Begge oppgis å være saktevoksende og _x0018_ Brilliantissimum_x0019_  også som kompakt (More &amp; White 2005). Kr&amp;#252:ssmann (1976) oppgir høyden på _x0018_ Brilliantissimum_x0019_  til bare 2_x0013_ 3 m og _x0018_ Simon Louis-Freres_x0019_  som svært svaktvoksende, ofte buskformet. Generelt er det slik at variegerte kultivarer vokser noe saktere og produserer færre frukter, men de er på den andre siden _x001D_ prone to reversion_x001D_ , hvilket vil si at de kan gå tilbake til sin opprinnelige vokseform (se: https://www.chewvalleytrees.co.uk/products/ detail/acer-pseudoplatanus-simon-louis-frere). Begge kultivarene, særlig _x0018_ Brilliantissimum_x0019_ , har trolig en lavere spredningsevne og ekspansjonshastighet og dermed et lavere invasjonspotensial enn arten generelt og utgjør sannsynligvis derfor også en noe mindre risiko. Vi har ikke undersøkt i hvilken grad andre kultivarer av &lt;i&gt;Acer pseudoplatanus&lt;/i&gt; har dokumenterte egenskaper som vil kunne påvirke invasjonspotensialet og/eller økologisk effekt, slik at man kunne forvente en annen risiko enn den som gis i den generelle vurderingen av arten.&lt;/p&gt;&lt;p&gt;&lt;/p&gt;</v>
          </cell>
          <cell r="DI2116">
            <v>21</v>
          </cell>
        </row>
        <row r="2117">
          <cell r="B2117" t="str">
            <v>Laburnum alpinum</v>
          </cell>
          <cell r="C2117" t="str">
            <v>(Mill.) J.Presl</v>
          </cell>
          <cell r="D2117" t="str">
            <v>alpegullregn</v>
          </cell>
          <cell r="E2117">
            <v>133989</v>
          </cell>
          <cell r="F2117">
            <v>101938</v>
          </cell>
          <cell r="G2117" t="str">
            <v>ExpertGroups/Karplanter/N</v>
          </cell>
          <cell r="H2117" t="str">
            <v>Karplanter</v>
          </cell>
          <cell r="I2117" t="str">
            <v>Karplanter</v>
          </cell>
          <cell r="J2117" t="str">
            <v>AlienSpecie</v>
          </cell>
          <cell r="N2117">
            <v>4</v>
          </cell>
          <cell r="Q2117">
            <v>3</v>
          </cell>
          <cell r="T2117" t="str">
            <v>SE</v>
          </cell>
          <cell r="U2117">
            <v>5</v>
          </cell>
          <cell r="V2117" t="str">
            <v>4AB,3D</v>
          </cell>
          <cell r="X2117">
            <v>5</v>
          </cell>
          <cell r="Y2117">
            <v>4</v>
          </cell>
          <cell r="Z2117">
            <v>3</v>
          </cell>
          <cell r="AA2117">
            <v>1899</v>
          </cell>
          <cell r="AB2117" t="str">
            <v>terrestrial</v>
          </cell>
          <cell r="AD2117" t="str">
            <v>unknown</v>
          </cell>
          <cell r="AE2117" t="str">
            <v>yes</v>
          </cell>
          <cell r="AF2117" t="str">
            <v>unknown</v>
          </cell>
          <cell r="AG2117">
            <v>1923</v>
          </cell>
          <cell r="AH2117" t="str">
            <v>Oslo: Bygdøy, Huk</v>
          </cell>
          <cell r="AI2117">
            <v>15</v>
          </cell>
          <cell r="AJ2117" t="str">
            <v>V</v>
          </cell>
          <cell r="AL2117">
            <v>2</v>
          </cell>
          <cell r="AM2117" t="str">
            <v>importDirect</v>
          </cell>
          <cell r="AN2117">
            <v>4</v>
          </cell>
          <cell r="AO2117" t="str">
            <v>introductionReleased,introductionEscaped,spreadNaturalDispersal</v>
          </cell>
          <cell r="AP2117" t="str">
            <v>Øs,OsA,He,Bu,Ve,Te,Aa,Va,Ro,Ho,Sf,Mr,St,Nt,No</v>
          </cell>
          <cell r="AQ2117">
            <v>448</v>
          </cell>
          <cell r="AR2117">
            <v>6</v>
          </cell>
          <cell r="AS2117">
            <v>2688</v>
          </cell>
          <cell r="AT2117">
            <v>234000</v>
          </cell>
          <cell r="AU2117">
            <v>7600</v>
          </cell>
          <cell r="AV2117">
            <v>30</v>
          </cell>
          <cell r="AW2117" t="str">
            <v>Giftig plante, noe mindre giftig enn gullregn Laburnum anagyroides, men likevel farlig.</v>
          </cell>
          <cell r="AX2117" t="str">
            <v>Ingen kjent effekt</v>
          </cell>
          <cell r="BC2117" t="str">
            <v>Ingen kjent effekt</v>
          </cell>
          <cell r="BD2117" t="str">
            <v>Ingen kjent effekt</v>
          </cell>
          <cell r="BE2117" t="str">
            <v>no</v>
          </cell>
          <cell r="BF2117" t="str">
            <v>no</v>
          </cell>
          <cell r="BG2117" t="str">
            <v>V</v>
          </cell>
          <cell r="BK2117" t="str">
            <v>temperate_nemoral:Europe|subtropic_mediterranean:Europe</v>
          </cell>
          <cell r="BM2117" t="str">
            <v>temperate_boreal:Europe|temperate_nemoral:Europe|subtropic_mediterranean:Europe</v>
          </cell>
          <cell r="BO2117">
            <v>4</v>
          </cell>
          <cell r="BR2117" t="str">
            <v>RedListCategoryLevel</v>
          </cell>
          <cell r="BT2117">
            <v>4</v>
          </cell>
          <cell r="BV2117" t="str">
            <v>X</v>
          </cell>
          <cell r="BW2117" t="str">
            <v>SpreadYearlyIncreaseObservations</v>
          </cell>
          <cell r="BX2117">
            <v>538</v>
          </cell>
          <cell r="BY2117">
            <v>2</v>
          </cell>
          <cell r="CA2117" t="str">
            <v>X</v>
          </cell>
          <cell r="CB2117" t="str">
            <v>T4-C-3,T4-C-4,T4-C-8,T4-C-19,T35,T40,T43</v>
          </cell>
          <cell r="CC2117">
            <v>3</v>
          </cell>
          <cell r="CG2117" t="str">
            <v>T4-C-4,T4-C-8</v>
          </cell>
          <cell r="CH2117">
            <v>1</v>
          </cell>
          <cell r="CL2117" t="str">
            <v>T4-C-4,T4-C-8,T4-C-3</v>
          </cell>
          <cell r="CM2117">
            <v>2</v>
          </cell>
          <cell r="CP2117" t="str">
            <v>Åpen grunnlendt kalkmark i boreonemoral sone</v>
          </cell>
          <cell r="CQ2117">
            <v>2</v>
          </cell>
          <cell r="CT2117" t="str">
            <v>T4-C-3,T4-C-4,T4-C-8,T4-C-19</v>
          </cell>
          <cell r="CU2117">
            <v>1</v>
          </cell>
          <cell r="CX2117">
            <v>0</v>
          </cell>
          <cell r="CY2117">
            <v>1</v>
          </cell>
          <cell r="DB2117">
            <v>0</v>
          </cell>
          <cell r="DC2117" t="str">
            <v>Alpegullregn &lt;em&gt;Laburnum alpinum &lt;/em&gt;er et 5-8 m høyt tre som formerer seg med frø. Frøene spres trolig hovedsakelig med vind (smale belger som lett flyr) og kanskje med fugl. Arten kommer fra fjellområder i Mellom- og Sør-Europa. Den er blitt plantet som prydtre siden 1700-tallet. Flertallet av angivelsene av alpegullregn er fra ulike typer skog: fra Sørøst-Norge angis edelløvskog, blandingsskog, kalkfuruskog o.l., dessuten åpne voksesteder som grasbakke, berg og skrenter samt veikanter og skrotemark. Nordafjells er arten regionalt vanlig i vei- og skogkanter og i kanten av innmark: dessuten er den funnet i gråorskog og -kratt, granskog og lyngrik furuskog, skogkanter, i bratte berg, skrenter og forbygninger. De nordligste forekomstene er på skrotemark. Både i Sørøst-Norge (bl.a. Oslo, Ak Oppegård, Ski, Bærum, Bu Lier, Drammen) og i Midt-Norge (bl.a. ST Trondheim: flere steder) er det observert renbestander, dvs. små skogholt der alpegullregn er blitt dominerende busk/tre.</v>
          </cell>
          <cell r="DD2117" t="str">
            <v>&lt;p&gt;Alpegullregn ble først funnet som forvillet i 1899 i Te Kragerø og som etablert med bestand i 1923 i Oslo: Bygdøy, men var en meget sjelden plante i norsk natur inntil 1980-tallet da den nærmest eksploderte (i funn) på søndre Østlandet og litt senere i Trøndelag, med hovedutgangspunkter i Oslo-området, Bu Drammen og ST Trondheim. Vi antar at arten har vært mye neglisjert før 1980, at den ujamne og bratte vekstkurven er en effekt av manglende interesse for fremmede planter før 1980, og at det har vært en bevisst kampanje for å erstatte den svært giftige gullregn &lt;i&gt;L. anagyroides&lt;/i&gt; med den mindre giftige alpegullregn (og hybridgullregn &lt;i&gt;L. &lt;/i&gt;x &lt;i&gt;watereri&lt;/i&gt;). Arten er hardfør (markedsføres med H6 innland, H7 kyst). Så langt er den funnet forvillet nord til No Bodø og Steigen. Arten er i rask spredning og etablering og kan forventes å bli vanligere i de områdene der den allerede finnes. Den vil trolig også kunne utvide arealet noe innover i landet og nordover (til Sør-Troms?).&lt;/p&gt;</v>
          </cell>
          <cell r="DE2117" t="str">
            <v>Arten er innført som hageplante. Den er dyrket i hager, parker og utsatt i naturen. Noe frøspredning skjer med vind, kanskje også noe med fugl.</v>
          </cell>
          <cell r="DF2117" t="str">
            <v>Invasjonspotensialet er stort, med lang median levetid og høg (med usikkerhet til moderat) ekspansjonshastighet. Arten har allerede trolig over 500 forekomster og kanskje titusener av individer. Den er i markert økning og spredning.</v>
          </cell>
          <cell r="DG2117" t="str">
            <v>Arten vurderes å ha en middels stor økologisk effekt. Arten inntar spesielt lågurtskog på rimelig næringsrikt til kalkrikt lende og kan danne rene bestander som fortrenger alle andre vedplanter. Den inntar naturtyper med sjeldne og sårbare arter og fortrenger også disse, men i begrenset omfang (foreløpig). Dessuten har arten nitrogenfiksering i røttene og endrer næringsinnholdet i jorda der den vokser, potensielt med endring i hele artssammensetningen av karplanter.</v>
          </cell>
          <cell r="DH2117" t="str">
            <v>&lt;p&gt;Alpegullregn vurderes til svært høg økologisk risiko ut fra en kombinasjon av stort invasjonspotensial og middels store økologiske effekter. Gjennom strøfall og nitrogenfikserende knoller på røttene har den potensial til å endre jordsmonnets kjemi og struktur og vegetasjonens artsammensetning der den etablerer seg. Både i skog og på grunnlendt mark vil den kunne fortrenge hjemlige arter, enkelte steder også truete og sårbare arter.&lt;/p&gt;&lt;p&gt;Risikovurderingen gjelder arten generelt, dvs. &lt;b&gt;&lt;i&gt;inkludert&lt;/i&gt;&lt;/b&gt; det som måtte foreligge av forvillede kultivarer (sorter). Datamaterialet som ligger til grunn for vurderingen, skiller ikke mellom ulike kultivarer, og kultivarer kan derfor ikke vurderes separat med utgangspunkt i de data vi har tilgjengelig. Miljødirektoratet har bedt om en økologisk risikovurdering av kultivaren _x0018_ Pendulum_x0019_ . Navnet er akseptert av Royal Horticultural Society (se http://apps.rhs.org.uk/horticulturaldatabase/HortGenera.asp). Vi finner svært lite relevant informasjon om denne kultivaren utover at den har sterkt hengende greiner (Kr&amp;#252:ssmann 1977) og at det er en _x001D_ robust_x001D_  plante (http://www.vestplant.no/plants/laburnum-alpinum-pendulum/). Det er ikke noe som skulle tilsi at denne utgjør en annen risiko enn arten. Vi har ikke undersøkt i hvilken grad andre kultivarer av &lt;i&gt;Laburnum alpinum &lt;/i&gt;har dokumenterte egenskaper som vil kunne påvirke invasjonspotensialet og/eller økologisk effekt slik at man kunne forvente en annen risiko enn den som gis i den generelle vurderingen av arten.&lt;/p&gt;</v>
          </cell>
          <cell r="DI2117">
            <v>1</v>
          </cell>
        </row>
        <row r="2118">
          <cell r="B2118" t="str">
            <v>Pinus mugo</v>
          </cell>
          <cell r="C2118" t="str">
            <v>Turra</v>
          </cell>
          <cell r="D2118" t="str">
            <v>alpefuru</v>
          </cell>
          <cell r="E2118">
            <v>135416</v>
          </cell>
          <cell r="F2118">
            <v>103818</v>
          </cell>
          <cell r="G2118" t="str">
            <v>ExpertGroups/Karplanter/N</v>
          </cell>
          <cell r="H2118" t="str">
            <v>Karplanter</v>
          </cell>
          <cell r="I2118" t="str">
            <v>Karplanter</v>
          </cell>
          <cell r="J2118" t="str">
            <v>AlienSpecie</v>
          </cell>
          <cell r="N2118">
            <v>4</v>
          </cell>
          <cell r="Q2118">
            <v>4</v>
          </cell>
          <cell r="T2118" t="str">
            <v>SE</v>
          </cell>
          <cell r="U2118">
            <v>5</v>
          </cell>
          <cell r="V2118" t="str">
            <v>4AB,4DF</v>
          </cell>
          <cell r="X2118">
            <v>5</v>
          </cell>
          <cell r="Y2118">
            <v>4</v>
          </cell>
          <cell r="Z2118">
            <v>3</v>
          </cell>
          <cell r="AA2118" t="str">
            <v>Ca 1860</v>
          </cell>
          <cell r="AB2118" t="str">
            <v>terrestrial</v>
          </cell>
          <cell r="AD2118" t="str">
            <v>origin,unknown</v>
          </cell>
          <cell r="AE2118" t="str">
            <v>yes</v>
          </cell>
          <cell r="AF2118" t="str">
            <v>unknown</v>
          </cell>
          <cell r="AG2118">
            <v>1915</v>
          </cell>
          <cell r="AH2118" t="str">
            <v>Øf Hvaler: Kirkøy</v>
          </cell>
          <cell r="AI2118">
            <v>20</v>
          </cell>
          <cell r="AJ2118" t="str">
            <v>V</v>
          </cell>
          <cell r="AL2118">
            <v>2</v>
          </cell>
          <cell r="AM2118" t="str">
            <v>importDirect</v>
          </cell>
          <cell r="AN2118">
            <v>4</v>
          </cell>
          <cell r="AO2118" t="str">
            <v>introductionReleased,introductionEscaped,spreadNaturalDispersal</v>
          </cell>
          <cell r="AP2118" t="str">
            <v>Øs,OsA,He,Op,Bu,Ve,Te,Aa,Va,Ro,Ho,Sf,Mr,St,Nt,No,Tr,Fi</v>
          </cell>
          <cell r="AQ2118">
            <v>900</v>
          </cell>
          <cell r="AR2118">
            <v>10</v>
          </cell>
          <cell r="AS2118">
            <v>9000</v>
          </cell>
          <cell r="AT2118">
            <v>372000</v>
          </cell>
          <cell r="AU2118">
            <v>27000</v>
          </cell>
          <cell r="AV2118">
            <v>10</v>
          </cell>
          <cell r="AW2118" t="str">
            <v>Ingen kjent effekt</v>
          </cell>
          <cell r="AX2118" t="str">
            <v>Ingen kjent effekt</v>
          </cell>
          <cell r="BC2118" t="str">
            <v>Ingen kjent effekt</v>
          </cell>
          <cell r="BD2118" t="str">
            <v>Ingen kjent effekt</v>
          </cell>
          <cell r="BE2118" t="str">
            <v>no</v>
          </cell>
          <cell r="BF2118" t="str">
            <v>no</v>
          </cell>
          <cell r="BI2118" t="str">
            <v>V</v>
          </cell>
          <cell r="BK2118" t="str">
            <v>temperate_nemoral:Europe</v>
          </cell>
          <cell r="BM2118" t="str">
            <v>temperate_boreal:Europe|temperate_nemoral:Europe,Oceania,NorthAndCentralAmerica</v>
          </cell>
          <cell r="BO2118">
            <v>4</v>
          </cell>
          <cell r="BR2118" t="str">
            <v>RedListCategoryLevel</v>
          </cell>
          <cell r="BT2118">
            <v>4</v>
          </cell>
          <cell r="BW2118" t="str">
            <v>SpreadYearlyIncreaseObservations</v>
          </cell>
          <cell r="BX2118">
            <v>646</v>
          </cell>
          <cell r="BY2118">
            <v>2</v>
          </cell>
          <cell r="CB2118" t="str">
            <v>T34,T4,T21-C-3,T35,V2,T31</v>
          </cell>
          <cell r="CC2118">
            <v>4</v>
          </cell>
          <cell r="CG2118" t="str">
            <v>T21-C-3</v>
          </cell>
          <cell r="CH2118">
            <v>2</v>
          </cell>
          <cell r="CL2118" t="str">
            <v>T34,T21-C-3,T31</v>
          </cell>
          <cell r="CM2118">
            <v>4</v>
          </cell>
          <cell r="CP2118" t="str">
            <v>Sanddynemark,Sørlig etablert sanddynemark,Kystlynghei</v>
          </cell>
          <cell r="CQ2118">
            <v>2</v>
          </cell>
          <cell r="CT2118" t="str">
            <v>T34,T21-C-3</v>
          </cell>
          <cell r="CU2118">
            <v>1</v>
          </cell>
          <cell r="CX2118">
            <v>0</v>
          </cell>
          <cell r="CY2118">
            <v>1</v>
          </cell>
          <cell r="DB2118">
            <v>0</v>
          </cell>
          <cell r="DC2118" t="str">
            <v>&lt;p&gt;Buskfuru i vid betydning &lt;i&gt;Pinus mugo &lt;/i&gt;s. lat. oppfattes nå oftest som to arter: alpefuru &lt;i&gt;P. mugo &lt;/i&gt;s. str. (tidligere &lt;i&gt;P. mugo &lt;/i&gt;subsp. &lt;i&gt;mugo&lt;/i&gt;) og bergfuru &lt;i&gt;P. uncinata &lt;/i&gt;(tidligere &lt;i&gt;P. mugo &lt;/i&gt;subsp. &lt;i&gt;uncinata&lt;/i&gt;). Hovedskillet ligger i vekstformen: den første er en flerstammet busk mens den andre oftest er et enstammet tre, men det er bare små forskjeller i kvister og bar. Dette gjør at det herbariematerialet som foreligger, knapt kan deles på de to, og observasjoner uten fotodokumentasjon er også problematisk å bruke for hver av dem. Vi må derfor vurdere de to samlet under navnet buskfuru, og samme vurdering legges inn under begge artene. Buskfuru kommer fra fjell i Mellom-Europa, fra Pyreneene til Karpatene: bergfuru er noe mer vestlig enn alpefuru, men de to har et stort felles areal i Alpene.&lt;/p&gt;&lt;p&gt; &lt;/p&gt;&lt;p&gt;Alpefuru er en busk opp til 5 m, mens bergfuru kan bli et stort tre opp til 20-25 m i Sentral-Europa, trolig noe mindre i Norge. Frøene har vinge og spres effektivt med vind. Begge artene karakteriseres ved å stille små krav, både med hensyn til jordbunn og klima (Øyen et al. 2009).&lt;/p&gt;</v>
          </cell>
          <cell r="DD2118" t="str">
            <v>&lt;p&gt;Alpefuru ble innført til Norge direkte fra fjellområdene i Sør- og Mellom-Europa rundt 1860. Bergfuru ble innført direkte fra Sør- og Mellom-Europa til Norge ca. 1870. Allerede i 1860-1870 ble buskfuru brukt for å hindre sandflukt både på kysten (VA Lista, Ro Jæren) og i innlandet (ST Røros, randsonene rundt flygesandfeltet Kvitsanda, her både alpefuru og bergfuru). Buskfuru er nå etablert i alle landets fylker. Artene er funnet spredt over hele landet, men de fleste funn og observasjoner er fra kyststrøk. Det er overraskende lite registreringer av funn fra låglandet på Østlandet og i Trøndelag, der artene dyrkes i stort omfang. Buskfuru er nok bedre tilpasset noe åpne naturområder i kyststrøk og i høyereliggende strøk. Buskfuru (både alpefuru og bergfuru) ble i løpet av en undersøkelse i 1993-1994 (Fremstad &amp; Elven upubl.) registrert som forvillet på 25 % (8 av 32) undersøkte standardlokaliteter i ytre Sogn. I en undersøkelse av 73 kystheilokaliteter i NT Vikna i 2016 ble bergfuru funnet i 60 % av lokalitetene og var sammen med sitkagran (i 96 % av lokalitetene) den eneste fremmede arten som ble observert (Johansen et al. 2017). Bergfuru er nok geografisk mer begrenset enn alpefuru - hovedsakelig til kystområdene fra Vestlandet nordover til Troms (Børset 1985, Myking 2009). Alpefuru har mer spredning i sanddyneområder og åpne kystområder i sør, men også i fjellskogen og til dels opp i snaufjellet. Overraskende mange av de tidlige funnene er gjort på snaue koller og fjell (se dokumentasjonsfila), og arten er mange steder blitt funnet godt ute i fjellskogen og oppe på snaufjellet før den er blitt funnet forvillet nær plantninger.&lt;/p&gt;&lt;p&gt; &lt;/p&gt;&lt;p&gt; &lt;/p&gt;&lt;p&gt;Utbredelseshistorikken summerer funn angitt som buskfuru, alpefuru og bergfuru i dokumentasjonsfila, med de navnene som opplyserne har anvendt. Det er grunn til å tro at mange innsamlinger og observasjoner angitt som buskfuru/alpefuru gjelder bergfuru, men at observasjoner angitt som bergfuru i hovedsak er bergfuru.&lt;/p&gt;</v>
          </cell>
          <cell r="DE2118" t="str">
            <v>&lt;p&gt;Buskfuru er hovedsakelig blitt innført for leplantning, stabilisering av sanddyner for å hindre sandflukt, men også som prydbusk/tre, og noe som beplantninger for brenselbruk. Frøene har vinge og kan potensielt spres over midlere til lange distanser (km). Enkeltbusker er sett inne på fjellvidder over 10 km vekk fra nærmeste dyrkning. Frøformering skjer fra 5-10 års alder, og de planten setter kongler hyppig (Øyen et al. 2009). Det kan likevel gå flere år mellom hvert vellykket frøår, og spireevnen er variabel (Øyen 1999). Øystein Folden sier i en kommentar til innsynet: &amp;#171:Vi har høyrt av skogbruket at bergfuru ikkje frør seg. Min konklusjon er at skogbruket har gløymt å seie frå om dette til bergfurua. Når eg i kystlyngheia har sortert frå det eg reknar som alpefuru og eventuelt vrifuru, står eg ofte igjen med ganske mykje. Eg har kome til at mesteparten av resten får vi rekne som bergfuru. Dermed har vi litt igjen, som ligg mellom alpefuru og bergfuru ein stad, kva det no er.&amp;#187:&lt;/p&gt;</v>
          </cell>
          <cell r="DF2118" t="str">
            <v>&lt;p&gt;Buskfuru har et stort invasjonspotensial med høyeste skår på både median levetid og ekspansjonshastighet. Forvillete bartrær er sterkt underrepresentert i de botaniske innsamlingene, og observasjoner gir knapt noe realistisk bilde av hvor mye vi har av dem (dvs. at vi har et stort mørketall). Dette gjelder også buskfuru, og spredningshistorikken er opplagt noe ufullstendig selv om spesiell oppmerksomhet om arten i kombinasjon med Artsobservasjoner har forbedret dette.&lt;/p&gt;</v>
          </cell>
          <cell r="DG2118" t="str">
            <v>&lt;p&gt;Buskfuru vurderes å ha stor negativ økologisk effekt. Evnen til å kolonisere skog er trolig beskjeden på grunn av høyt lyskrav. Spredningen og etableringen er mest effektiv i åpent kystlandskap og i alpine/nordlige deler av landet. I åpne områder som kystlynghei (referert hos Øyen 1999) og sanddyner (Austbø og Larsen uten år, O. Pedersen pers. medd.), er spredning lettere, men hastigheten i etablering nokså lav. Spredning i prioriterte naturtyper (kystlynghei og sanddyner på Jæren/Lista) utløser i henhold til kriteriesettet stor økologisk effekt av buskfuru, spesielt ved reduksjon av bestander av lyskrevende, sårbare og truete planter. Buskfuru forventes å spre seg ytterligere i åpne områder som kystlynghei, boreal hei og sanddyner de neste tiår.&lt;/p&gt;&lt;p&gt; &lt;/p&gt;&lt;p&gt; &lt;/p&gt;&lt;p&gt;Buskfuru i vid forstand hybridiserer med furu, men det er usikkert om introgresjon forekommer (Wachowiaka et al. 2016). Vi velger derfor å se bort fra denne mulige effekten.&lt;/p&gt;</v>
          </cell>
          <cell r="DH2118" t="str">
            <v>&lt;p&gt;Buskfuru vurderes til svært høg økologisk risiko på grunn av et stort invasjonspotensial og store økologiske effekter.&lt;/p&gt;&lt;p&gt; &lt;/p&gt;&lt;p&gt; &lt;/p&gt;&lt;p&gt;Risikovurderingen gjelder artene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_x0019_ Varella_x0019_ , _x0019_ Mughus_x0019_ , _x0019_ Ophir_x0019_  og _x0019_ Pumilio_x0019_ . Navnene _x0019_ Varella_x0019_  og _x0019_ Ophir_x0019_  er akseptert av Royal Horticultural Society (se http://apps.rhs.org.uk/horticulturaldatabase/HortGenera.asp) som kultivarer, og de to andre behandles som varieteter: var. &lt;i&gt;mughus&lt;/i&gt; og var. &lt;i&gt;pumilio&lt;/i&gt;. De to varietetene er noe lavere av vekst, særlig var. &lt;i&gt;pumilio &lt;/i&gt;(Kr&amp;#252:ssmann 1983)&lt;i&gt;,&lt;/i&gt; og kan derfor ha mindre effektiv spredning enn arten. Erfaringer fra NMBU tilsier at disse i liten grad sprer seg i grøntanlegg og hager (Per Anker Pedersen, pers. obs.), men vi finner ellers ingen konkret informasjon om dette. Kultivarene _x0019_ Ophir_x0019_  og _x0019_ Varella_x0019_  vokser sakte og synes å blomstre dårlig (se Kr&amp;#252:ssmann (1983),&lt;i&gt; &lt;/i&gt;https://www.gardenia.net/plant/ Pinus-mugo-Ophir-Dwarf-Mountain-Pine og http://www.havlis.cz/ karta_en.php?kytkaid=1421). Det kan derfor være at disse varietetene, og spesielt kultivarene, har et lavere invasjonspotensial og dermed en lavere økologisk risiko enn arten slik den er vurdert. Vi har ikke undersøkt i hvilken grad andre kultivarer eller varieteter av &lt;i&gt;Pinus mugo &lt;/i&gt;s. lat. har dokumenterte egenskaper som vil kunne påvirke invasjonspotensialet og/eller økologisk effekt, slik at man kunne forvente en annen risiko enn den som gis i den generelle vurderingen av arten.&lt;/p&gt;</v>
          </cell>
          <cell r="DI2118">
            <v>8</v>
          </cell>
        </row>
        <row r="2119">
          <cell r="B2119" t="str">
            <v>Robinia pseudoacacia</v>
          </cell>
          <cell r="C2119" t="str">
            <v>L.</v>
          </cell>
          <cell r="D2119" t="str">
            <v>robinia</v>
          </cell>
          <cell r="E2119">
            <v>88036</v>
          </cell>
          <cell r="F2119">
            <v>131417</v>
          </cell>
          <cell r="G2119" t="str">
            <v>ExpertGroups/Karplanter/N</v>
          </cell>
          <cell r="H2119" t="str">
            <v>Karplanter</v>
          </cell>
          <cell r="I2119" t="str">
            <v>Karplanter</v>
          </cell>
          <cell r="J2119" t="str">
            <v>AlienSpecie</v>
          </cell>
          <cell r="N2119">
            <v>3</v>
          </cell>
          <cell r="O2119" t="str">
            <v>V</v>
          </cell>
          <cell r="Q2119">
            <v>2</v>
          </cell>
          <cell r="S2119" t="str">
            <v>V</v>
          </cell>
          <cell r="T2119" t="str">
            <v>LO</v>
          </cell>
          <cell r="U2119">
            <v>2</v>
          </cell>
          <cell r="V2119" t="str">
            <v>3B,2DEF</v>
          </cell>
          <cell r="W2119" t="str">
            <v>HI</v>
          </cell>
          <cell r="X2119">
            <v>4</v>
          </cell>
          <cell r="Y2119">
            <v>3</v>
          </cell>
          <cell r="Z2119">
            <v>3</v>
          </cell>
          <cell r="AA2119">
            <v>1930</v>
          </cell>
          <cell r="AB2119" t="str">
            <v>terrestrial</v>
          </cell>
          <cell r="AD2119" t="str">
            <v>unknown</v>
          </cell>
          <cell r="AE2119" t="str">
            <v>yes</v>
          </cell>
          <cell r="AF2119" t="str">
            <v>yes</v>
          </cell>
          <cell r="AG2119">
            <v>2002</v>
          </cell>
          <cell r="AH2119" t="str">
            <v>Vf Horten: Møringa</v>
          </cell>
          <cell r="AI2119">
            <v>20</v>
          </cell>
          <cell r="AJ2119" t="str">
            <v>V</v>
          </cell>
          <cell r="AL2119">
            <v>1</v>
          </cell>
          <cell r="AM2119" t="str">
            <v>importDirect</v>
          </cell>
          <cell r="AN2119">
            <v>2</v>
          </cell>
          <cell r="AO2119" t="str">
            <v>introductionTransportpollution,introductionEscaped</v>
          </cell>
          <cell r="AP2119" t="str">
            <v>Øs,OsA,Bu,Ve,Te,Aa,Va</v>
          </cell>
          <cell r="AQ2119">
            <v>40</v>
          </cell>
          <cell r="AR2119">
            <v>5</v>
          </cell>
          <cell r="AS2119">
            <v>200</v>
          </cell>
          <cell r="AT2119">
            <v>8000</v>
          </cell>
          <cell r="AU2119">
            <v>600</v>
          </cell>
          <cell r="AV2119">
            <v>80</v>
          </cell>
          <cell r="AW2119" t="str">
            <v>Ingen kjent effekt</v>
          </cell>
          <cell r="AX2119" t="str">
            <v>Ingen kjent effekt</v>
          </cell>
          <cell r="BC2119" t="str">
            <v>Ingen kjent effekt</v>
          </cell>
          <cell r="BD2119" t="str">
            <v>Ingen kjent effekt</v>
          </cell>
          <cell r="BE2119" t="str">
            <v>yes</v>
          </cell>
          <cell r="BF2119" t="str">
            <v>yes</v>
          </cell>
          <cell r="BG2119" t="str">
            <v>V</v>
          </cell>
          <cell r="BK2119" t="str">
            <v>temperate_nemoral:NorthAndCentralAmerica|subtropic_humid:NorthAndCentralAmerica</v>
          </cell>
          <cell r="BM2119" t="str">
            <v>temperate_nemoral:Europe,Asia,Oceania,NorthAndCentralAmerica|temperate_dry:Asia|subtropic_unspecified:Asia|subtropic_mediterranean:Europe,Africa,Oceania,NorthAndCentralAmerica|subtropic_humid:NorthAndCentralAmerica|subtropic_caperegion:Africa</v>
          </cell>
          <cell r="BO2119">
            <v>2</v>
          </cell>
          <cell r="BR2119" t="str">
            <v>RedListCategoryLevel</v>
          </cell>
          <cell r="BT2119">
            <v>3</v>
          </cell>
          <cell r="BV2119" t="str">
            <v>X</v>
          </cell>
          <cell r="BW2119" t="str">
            <v>SpreadYearlyIncreaseObservations</v>
          </cell>
          <cell r="BX2119">
            <v>161</v>
          </cell>
          <cell r="BY2119">
            <v>1</v>
          </cell>
          <cell r="CB2119" t="str">
            <v>T37,T40,T40,T4</v>
          </cell>
          <cell r="CC2119">
            <v>2</v>
          </cell>
          <cell r="CD2119" t="str">
            <v>X</v>
          </cell>
          <cell r="CG2119" t="str">
            <v>T4</v>
          </cell>
          <cell r="CH2119">
            <v>2</v>
          </cell>
          <cell r="CI2119" t="str">
            <v>X</v>
          </cell>
          <cell r="CL2119" t="str">
            <v>T4,T4</v>
          </cell>
          <cell r="CM2119">
            <v>2</v>
          </cell>
          <cell r="CP2119" t="str">
            <v>Grankildeskog,Åpen låglandskildemyr,Kalkrik bøkeskog,Kalkrik bøkeskog,Kalklindeskog</v>
          </cell>
          <cell r="CQ2119">
            <v>1</v>
          </cell>
          <cell r="CT2119" t="str">
            <v>T4</v>
          </cell>
          <cell r="CU2119">
            <v>1</v>
          </cell>
          <cell r="CX2119">
            <v>0</v>
          </cell>
          <cell r="CY2119">
            <v>1</v>
          </cell>
          <cell r="DB2119">
            <v>0</v>
          </cell>
          <cell r="DC2119" t="str">
            <v>Robinia &lt;em&gt;Robinia pseudoacacia &lt;/em&gt;er et langlevd tre med frøreproduksjon og med effektiv klondannelse med rotskudd. Frøene spres nokså passivt, men kanskje til en begrenset grad med fugl. Arten kommer fra østlige Nord-Amerika og er innført som prydtre, dels i hager, men i større grad i parkanlegg og langs veier.</v>
          </cell>
          <cell r="DD2119" t="str">
            <v>&lt;p&gt;Robinia kan være i ekspansjon inn i Norge. Det tidligste funnet dokumentert i herbariene, er fra Vf Horten: Marinens sykehus, Karljohansvern i 1930. Dette er også det stedet der den første frøreproduksjonen ble antydet, i 1990. Første utilsiktete innførsel kom med tømmer, angivelig fra Skottland, til S&amp;#246:dra Cells cellulosefabrikk på Tofte i Bu Hurum. Her ble en småplante først observert i 1990. I 2002 var treet 7 m høyt og satte frukt. I tillegg satte det mengder med rotskudd. Tilsvarende utvikling er sett i Vf Horten: Møringa - Karljohansvern fra 2002 til 2009 og i Ak Asker: Drengsrudbekken fra 2007 til i dag, nå med tre &amp;#39:generasjoner&amp;#39: planter (mest trolig rotskudd-generasjoner), der den eldste frøs bort vinteren 2010/2011, men avkommet blomstret og satte mengder med moden frukt i 2011. Hoveddelen av forekomstene av robinia i Norge foreløpig skyldes spredning fra hager og videre klonal vekst med rotskudd, men frøimport med tømmer er dokumentert i Bu Hurum og også Bu Lier (1996). Arten har foreløpig ikke etablert noen større, sjølstendig reproduserende bestander i Norge (kanskje med unntak for Vf Horten: de tre generasjonene i Asker er basert på rotskudd), men det kan være et tidsspørsmål. Det skal trolig ikke store klimatiske endringen til før denne arten er effektivt frøreproduserende i Norge.&lt;/p&gt;</v>
          </cell>
          <cell r="DE2119" t="str">
            <v>Arten er innført som prydtre, og er i ferd med å formere seg med frø i Norge. Den er også kommet inn som forurensning med innført tømmer.</v>
          </cell>
          <cell r="DF2119" t="str">
            <v>Invasjonspotensialet er moderat med usikkerhet til begrenset: median levetid er moderat (med usikkerhet til begrenset) og ekspansjonshastigheten er moderat.</v>
          </cell>
          <cell r="DG2119" t="str">
            <v>&lt;p&gt;Arten vurderes til en liten økologisk effekt med usikkerhet til middels effekt. Dette er en av de fremmede plantene i Europa som har mest negativ påvirkning på det stedlige miljøet. Arten er i flere land i Europa ekstremt ekspansiv og danner tette kratt eller skoger ved hjelp av rotskudd. Røttene har nitrogenfikserende bakterier i rotknoller (se Basnou 2006) slik at den gjør jordsmonnet svært nitrogenrikt, dvs. overgjødslet. Dette fører først til at den stedegne undervegetasjonen forsvinner og erstattes av nitrogenelskende ugras, senere til at også det stedegne busk- og tresjiktet dør ut (se Branquart et al. 2007). Slike effekter er foreløpig ikke registrert i Norge, men dersom arten begynner å ekspandere hos oss, med frøreproduksjon på grunn av forventa klimaendring, vil vi kunne få tilsvarende effekter i norsk natur. Det er også angitt at arten har allelopatiske egenskaper og at den kan konkurrere med hjemlige arter om pollinatorer (se Wieseler 2005, Boer 2012). &lt;/p&gt;</v>
          </cell>
          <cell r="DH2119" t="str">
            <v>&lt;p&gt;Robinia vurderes til lav økologisk risiko (med usikkerhet til høy) på grunn av et moderat (til begrenset) invasjonspotensial kombinert med små til middels store negative økologiske effekter. Dette er en endring fra forrige vurderingsrunde, da den ble vurdert til høy risiko. Årsak til endringen er at vi i mindre grad antar at sjeldne og truete arter vil bli påvirket innen vurderingsperioden. Det er relativt få slike arter i de skogtypene som kan bli mest utsatt for invasjon.&lt;/p&gt;&lt;p&gt;&lt;br/&gt;&lt;/p&gt;&lt;p&gt;Risikovurderingen gjelder arten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kultivarene _x0018_ Twisty baby_x0019_  og _x0019_ Umbraculifera_x0019_ . Navnet _x0019_ Umbraculifera_x0019_  er akseptert av Royal Horticultural Society (se http://apps.rhs.org.uk/horticulturaldatabase/HortGenera.asp), men _x0019_ Twisty baby_x0019_  ligger som et synonym, trolig tilhørende _x0019_ Lace Lady_x0019_ . Begge angis å blomstre sjelden og dermed også sjelden sette frø (http://www.missouribotanicalgarden.org/PlantFinder/PlantFinderDetails.aspx?kempercode=c143). Krussmann (1978) oppgir at blomster ikke er observert på _x0018_ Umbraculifera_x0019_ , og at den er saktevoksende. Foreløpig er det imidlertid først og fremst gjennom rotskudd at robinia sprer seg i norsk natur, men redusert/manglende frøsetting vil i alle fall på sikt bidra til å redusere invasjonspotensialet og kan gi en tilhørende lavere risiko. Vi har ikke undersøkt i hvilken grad andre kultivarer av &lt;i&gt;Robinia pseudoacacia &lt;/i&gt;har dokumenterte egenskaper som vil kunne påvirke invasjonspotensialet og/eller økologisk effekt, slik at man kunne forvente en annen risiko enn den som gis i den generelle vurderingen av arten.&lt;/p&gt;</v>
          </cell>
          <cell r="DI2119">
            <v>8</v>
          </cell>
        </row>
        <row r="2120">
          <cell r="B2120" t="str">
            <v>Swida alba</v>
          </cell>
          <cell r="C2120" t="str">
            <v>(L.) Opiz</v>
          </cell>
          <cell r="D2120" t="str">
            <v>sibirkornell</v>
          </cell>
          <cell r="E2120">
            <v>138145</v>
          </cell>
          <cell r="F2120">
            <v>101670</v>
          </cell>
          <cell r="G2120" t="str">
            <v>ExpertGroups/Karplanter/N</v>
          </cell>
          <cell r="H2120" t="str">
            <v>Karplanter</v>
          </cell>
          <cell r="I2120" t="str">
            <v>Karplanter</v>
          </cell>
          <cell r="J2120" t="str">
            <v>AlienSpecie</v>
          </cell>
          <cell r="N2120">
            <v>4</v>
          </cell>
          <cell r="Q2120">
            <v>2</v>
          </cell>
          <cell r="T2120" t="str">
            <v>HI</v>
          </cell>
          <cell r="U2120">
            <v>4</v>
          </cell>
          <cell r="V2120" t="str">
            <v>4A,2DE</v>
          </cell>
          <cell r="X2120">
            <v>4</v>
          </cell>
          <cell r="Y2120">
            <v>4</v>
          </cell>
          <cell r="Z2120">
            <v>2</v>
          </cell>
          <cell r="AA2120">
            <v>1869</v>
          </cell>
          <cell r="AB2120" t="str">
            <v>terrestrial</v>
          </cell>
          <cell r="AD2120" t="str">
            <v>unknown</v>
          </cell>
          <cell r="AE2120" t="str">
            <v>yes</v>
          </cell>
          <cell r="AF2120" t="str">
            <v>unknown</v>
          </cell>
          <cell r="AG2120">
            <v>1872</v>
          </cell>
          <cell r="AH2120" t="str">
            <v>Ak Bærum: Fornebu</v>
          </cell>
          <cell r="AI2120">
            <v>15</v>
          </cell>
          <cell r="AJ2120" t="str">
            <v>V</v>
          </cell>
          <cell r="AL2120">
            <v>1</v>
          </cell>
          <cell r="AM2120" t="str">
            <v>importDirect</v>
          </cell>
          <cell r="AN2120">
            <v>4</v>
          </cell>
          <cell r="AO2120" t="str">
            <v>introductionEscaped,spreadNaturalDispersal</v>
          </cell>
          <cell r="AP2120" t="str">
            <v>Øs,OsA,He,Op,Bu,Ve,Te,Aa,Va,Ro,Nt</v>
          </cell>
          <cell r="AQ2120">
            <v>400</v>
          </cell>
          <cell r="AR2120">
            <v>8</v>
          </cell>
          <cell r="AS2120">
            <v>3200</v>
          </cell>
          <cell r="AT2120">
            <v>150000</v>
          </cell>
          <cell r="AU2120">
            <v>9600</v>
          </cell>
          <cell r="AV2120">
            <v>30</v>
          </cell>
          <cell r="AW2120" t="str">
            <v>Ingen kjent effekt</v>
          </cell>
          <cell r="AX2120" t="str">
            <v>Ingen kjent effekt</v>
          </cell>
          <cell r="BC2120" t="str">
            <v>Ingen kjent effekt</v>
          </cell>
          <cell r="BD2120" t="str">
            <v>Ingen kjent effekt</v>
          </cell>
          <cell r="BE2120" t="str">
            <v>no</v>
          </cell>
          <cell r="BF2120" t="str">
            <v>no</v>
          </cell>
          <cell r="BK2120" t="str">
            <v>temperate_boreal:Europe,Asia|temperate_nemoral:Europe,Asia</v>
          </cell>
          <cell r="BM2120" t="str">
            <v>temperate_boreal:Europe,Asia,NorthAndCentralAmerica|temperate_nemoral:Europe,Asia,NorthAndCentralAmerica</v>
          </cell>
          <cell r="BO2120">
            <v>4</v>
          </cell>
          <cell r="BR2120" t="str">
            <v>RedListCategoryLevel</v>
          </cell>
          <cell r="BT2120">
            <v>3</v>
          </cell>
          <cell r="BW2120" t="str">
            <v>SpreadYearlyIncreaseObservations</v>
          </cell>
          <cell r="BX2120">
            <v>217</v>
          </cell>
          <cell r="BY2120">
            <v>1</v>
          </cell>
          <cell r="CB2120" t="str">
            <v>T4,T30,T18,T37-C-3,T40,V2</v>
          </cell>
          <cell r="CC2120">
            <v>2</v>
          </cell>
          <cell r="CG2120" t="str">
            <v>T18,T30</v>
          </cell>
          <cell r="CH2120">
            <v>2</v>
          </cell>
          <cell r="CL2120" t="str">
            <v>T18,T30,T18,T30</v>
          </cell>
          <cell r="CM2120">
            <v>1</v>
          </cell>
          <cell r="CQ2120">
            <v>1</v>
          </cell>
          <cell r="CT2120" t="str">
            <v>T30,T18,V2</v>
          </cell>
          <cell r="CU2120">
            <v>1</v>
          </cell>
          <cell r="CX2120">
            <v>0</v>
          </cell>
          <cell r="CY2120">
            <v>1</v>
          </cell>
          <cell r="DB2120">
            <v>0</v>
          </cell>
          <cell r="DC2120" t="str">
            <v>Sibirkornell &lt;em&gt;Swida alba&lt;/em&gt; er en 3 m høy busk som formerer seg seksuelt med frø. Arten kommer fra Øst-Russland og Nord-Asia.&lt;br/&gt;Herbariematerialet av sibirkornell og alskakornell er revidert i Oslo i forbindelse med risikovurderingen: dette reviderte materialet utgjør godt og vel halvparten av funnene som ligger til grunn for ekspansjonshastigheten. Drøye 40 % er ombestemt fra alaskakornell til sibirkornell (39 av 86). Det betyr at det er en tendens til at folk tror de har funnet en alaskakornell om de finner en kornell. Det betyr også at man må regne med at en del av det materialet som er bestemt til alaskakornell, i større grad er sibirkornell, og at man bør ha et større mørketall for sibirkornell. Dette innebærer at antagelsen om at sibirkornell ikke er så tilbøyelig til spredning og etablering som alaskakornell kanskje ikke stemmer.&lt;br/&gt;</v>
          </cell>
          <cell r="DD2120" t="str">
            <v>&lt;p&gt;Sibirkornell ble svært sjelden funnet forvillet fra første funn i Te Porsgrunn i 1869 fram til 1970. Etter 1991 er den blitt registert årlig med nye lokaliteter pr. år. De fleste funn er gjort på Østlandet og sørover kysten, med spredte funn i andre regioner til Nord-Trøndelag. &lt;/p&gt;</v>
          </cell>
          <cell r="DE2120" t="str">
            <v>Arten er innført til Norge som prydplante, trolig i andre halvdel av 1800-tallet. Arten er handelsvare og markedsføres med herdighet 4 (kyst)- 7 (innland), dvs. at den kan brukes i store deler av landet og er særlig robust i de vinterkaldere delene av landet. Den er relativt ofte plantet i hager og anlegg (parker, veiskråninger m.m.). På grunn av sterke angrep av sopp er bruken sterkt redusert i de seinere år (P.A. Pedersen, pers. medd.) Fruktene er saftige og spres effektivt med fugl, potensielt over lange avstander (km). Den spres også gjennom hageutkast og er i tillegg så godt etablert at den sprer seg på egen hånd i norsk natur.</v>
          </cell>
          <cell r="DF2120" t="str">
            <v>Arten har et stort invasjonspotensial, et resultat av lang median levetid og en moderat ekspansjonshastighet.</v>
          </cell>
          <cell r="DG2120" t="str">
            <v>Arten vurderes å ha en liten negativ økologisk effekt. Arten er (som alaskakornell) rapportert fra elvekanter, flomløp og sump, men i mye mindre grad enn alaskakornell (og en skal ikke se bort fra at noe materiale er feilbestemt). Ellers er sibirkornell kjent fra skogkanter og kratt (løv- og blandingsskog), avfallsplasser, bl.a. fra flere tømmerlagre, veikanter og gressbakker. Arten danner kratt, og feltobservasjoner (R. Elven pers. medd.) tyder på at sibirkornell også spres vegetativt med rotslående grener (som alaskakornell). Disse artene kan derfor antas å ha nokså like negative effekter på hjemlige arter og naturtyper, men fordi sibirkornell er noe mindre ekspansiv enn alaskakornell, settes effekten av den førstnevnte noe lavere.</v>
          </cell>
          <cell r="DH2120" t="str">
            <v>&lt;p&gt;Sibirkornell vurderes til høg økologisk risiko på grunn av et stort invasjonspotensial og en liten økologisk effekt.&lt;/p&gt;&lt;p&gt;Risikovurderingen gjelder arten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kultivarene _x0018_ Elegantissima_x0019_  (syn. _x0018_ Argenteomarginata_x0019_  jfr Hoffmann (2016)), _x0019_ Sibirica_x0019_ , _x0019_ Ivory Halo_x0019_ , _x0019_ Sibirica Variegata_x0019_  og _x0019_ Aurea_x0019_ . Navnene er akseptert av Royal Horticultural Society (se http://apps.rhs.org.uk/horticulturaldatabase/HortGenera.asp), men vi finner lite relevant informasjon om disse kultivarene. Alle er ifølge nettstedet http://www.missouribotanicalgarden.org mindre aggressive enn arten, men de setter frø og kan, ut fra artens egenskaper, også spre seg lokalt ved rotslående greiner. På generelt grunnlag kan det imidlertid antas at variegerte kultivarer kan ha noe lavere invasjonspotensiale enn arten. Kultivaren &amp;#39:Sibirica&amp;#39: har imidlertid normale blad og skiller seg ut med en sterk rød barkfarge, men har ifølge Kr&amp;#252:ssmann (1976) også noe lavere voksekraft enn arten. En annen kultivar, _x0018_ Spaethii,_x0019_  som har vært en del brukt, beskrives som svaktvoksende av Kr&amp;#252:ssmann (1976) og må forventes å ha noe lavere invasjonspotensiale. Den gulbrokete &amp;#39:Gouchaultii&amp;#39: har også vært noe brukt og har ifølge samme forfatter god vekst. Vi har ikke undersøkt i hvilken grad andre kultivarer av &lt;i&gt;Swida &lt;/i&gt;har dokumenterte egenskaper som vil kunne påvirke invasjonspotensialet og/eller økologisk effekt slik at man kunne forvente en annen risiko enn den som gis i den generelle vurderingen av arten. &lt;/p&gt;</v>
          </cell>
          <cell r="DI2120">
            <v>2</v>
          </cell>
        </row>
        <row r="2121">
          <cell r="B2121" t="str">
            <v>Malus ×domestica</v>
          </cell>
          <cell r="C2121" t="str">
            <v>Borkh.</v>
          </cell>
          <cell r="D2121" t="str">
            <v>eple</v>
          </cell>
          <cell r="E2121">
            <v>134376</v>
          </cell>
          <cell r="F2121">
            <v>103329</v>
          </cell>
          <cell r="G2121" t="str">
            <v>ExpertGroups/Karplanter/S</v>
          </cell>
          <cell r="H2121" t="str">
            <v>Karplanter (Svalbard)</v>
          </cell>
          <cell r="I2121" t="str">
            <v>Karplanter (Svalbard)</v>
          </cell>
          <cell r="J2121" t="str">
            <v>NotApplicable</v>
          </cell>
          <cell r="M2121" t="str">
            <v>canNotEstablishWithin50years</v>
          </cell>
          <cell r="AA2121">
            <v>1930</v>
          </cell>
          <cell r="AB2121" t="str">
            <v>terrestrial</v>
          </cell>
          <cell r="AD2121" t="str">
            <v>unknown</v>
          </cell>
          <cell r="AE2121" t="str">
            <v>yes</v>
          </cell>
          <cell r="AF2121" t="str">
            <v>unknown</v>
          </cell>
          <cell r="AI2121">
            <v>30</v>
          </cell>
          <cell r="AJ2121" t="str">
            <v>V</v>
          </cell>
          <cell r="AW2121" t="str">
            <v>Ingen kjent effekt</v>
          </cell>
          <cell r="AX2121" t="str">
            <v>Ingen kjent effekt</v>
          </cell>
          <cell r="BC2121" t="str">
            <v>Ingen kjent effekt</v>
          </cell>
          <cell r="BD2121" t="str">
            <v>Ingen kjent effekt</v>
          </cell>
          <cell r="BK2121" t="str">
            <v>unknown:Asia</v>
          </cell>
          <cell r="BM2121" t="str">
            <v>temperate_boreal:Europe|temperate_nemoral:Europe,Asia,Oceania,NorthAndCentralAmerica,SouthAmerica|temperate_dry:Europe,Asia,NorthAndCentralAmerica|subtropic_unspecified:Europe,Asia,Africa,Oceania,NorthAndCentralAmerica,SouthAmerica|subtropic_caperegion:Africa|unknown:Europe,Asia</v>
          </cell>
          <cell r="DI2121">
            <v>2</v>
          </cell>
        </row>
      </sheetData>
    </sheetDataSet>
  </externalBook>
</external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nne Evju" refreshedDate="45279.541580555553" createdVersion="7" refreshedVersion="8" minRefreshableVersion="3" recordCount="1292" xr:uid="{272A63A9-D683-4FE7-A609-3B163B78855B}">
  <cacheSource type="worksheet">
    <worksheetSource ref="A2:AH1048576" sheet="Rutedata"/>
  </cacheSource>
  <cacheFields count="34">
    <cacheField name="Lokalitet" numFmtId="0">
      <sharedItems containsBlank="1" count="32">
        <s v="Aslaksrud"/>
        <s v="Auren"/>
        <s v="Buss-stopp"/>
        <s v="Ekebergskråningen"/>
        <s v="Falang"/>
        <s v="Gjefsen"/>
        <s v="Gran sykehjem"/>
        <s v="Grindaker"/>
        <s v="Haugsbygd, vestvendt vegskråning"/>
        <s v="Heggholmen"/>
        <s v="Horgen"/>
        <s v="Hovedøya"/>
        <s v="Hovedøya V"/>
        <s v="Hurumåsen"/>
        <s v="Kalvøya"/>
        <s v="Lyngstad Vestre"/>
        <s v="Møllerenga"/>
        <s v="Nedre Røykenvik"/>
        <s v="Nordre Ultvet"/>
        <s v="Spireodden"/>
        <s v="Storøykilen"/>
        <s v="Svartorseter"/>
        <s v="Telenor"/>
        <s v="Ultvet SØ"/>
        <s v="Vendelenga"/>
        <s v="Viernbukta"/>
        <s v="Øvre Røykenvik"/>
        <s v="Åsaporten NØ"/>
        <s v="Røyse"/>
        <s v="Dampsaga"/>
        <s v="Brone"/>
        <m/>
      </sharedItems>
    </cacheField>
    <cacheField name="År" numFmtId="0">
      <sharedItems containsString="0" containsBlank="1" containsNumber="1" containsInteger="1" minValue="2017" maxValue="2023" count="8">
        <n v="2018"/>
        <n v="2019"/>
        <n v="2020"/>
        <n v="2021"/>
        <n v="2022"/>
        <n v="2023"/>
        <n v="2017"/>
        <m/>
      </sharedItems>
    </cacheField>
    <cacheField name="Dato" numFmtId="0">
      <sharedItems containsNonDate="0" containsDate="1" containsString="0" containsBlank="1" minDate="2017-06-02T00:00:00" maxDate="2023-06-30T00:00:00"/>
    </cacheField>
    <cacheField name="RuteID" numFmtId="0">
      <sharedItems containsBlank="1"/>
    </cacheField>
    <cacheField name="Retn" numFmtId="0">
      <sharedItems containsBlank="1"/>
    </cacheField>
    <cacheField name="Avst" numFmtId="0">
      <sharedItems containsString="0" containsBlank="1" containsNumber="1" containsInteger="1" minValue="0" maxValue="278"/>
    </cacheField>
    <cacheField name="Ant.DR" numFmtId="0">
      <sharedItems containsBlank="1" containsMixedTypes="1" containsNumber="1" containsInteger="1" minValue="0" maxValue="146"/>
    </cacheField>
    <cacheField name="Småplanter" numFmtId="0">
      <sharedItems containsBlank="1" containsMixedTypes="1" containsNumber="1" containsInteger="1" minValue="0" maxValue="85"/>
    </cacheField>
    <cacheField name="Veg.planter" numFmtId="0">
      <sharedItems containsBlank="1" containsMixedTypes="1" containsNumber="1" containsInteger="1" minValue="0" maxValue="62"/>
    </cacheField>
    <cacheField name="Fert.planter" numFmtId="0">
      <sharedItems containsBlank="1" containsMixedTypes="1" containsNumber="1" containsInteger="1" minValue="0" maxValue="72"/>
    </cacheField>
    <cacheField name="Feltsjikt" numFmtId="0">
      <sharedItems containsBlank="1" containsMixedTypes="1" containsNumber="1" containsInteger="1" minValue="0" maxValue="100"/>
    </cacheField>
    <cacheField name="Bunnsjikt" numFmtId="0">
      <sharedItems containsBlank="1" containsMixedTypes="1" containsNumber="1" minValue="0" maxValue="100"/>
    </cacheField>
    <cacheField name="Vedplanter i feltsjikt" numFmtId="0">
      <sharedItems containsBlank="1" containsMixedTypes="1" containsNumber="1" minValue="0" maxValue="90"/>
    </cacheField>
    <cacheField name="Busksjikt" numFmtId="0">
      <sharedItems containsBlank="1" containsMixedTypes="1" containsNumber="1" minValue="0" maxValue="100"/>
    </cacheField>
    <cacheField name="Tresjikt" numFmtId="0">
      <sharedItems containsBlank="1" containsMixedTypes="1" containsNumber="1" minValue="0" maxValue="100"/>
    </cacheField>
    <cacheField name="Veg.høyde" numFmtId="0">
      <sharedItems containsBlank="1" containsMixedTypes="1" containsNumber="1" minValue="0" maxValue="171.25"/>
    </cacheField>
    <cacheField name="Vh1" numFmtId="0">
      <sharedItems containsBlank="1" containsMixedTypes="1" containsNumber="1" containsInteger="1" minValue="0" maxValue="220"/>
    </cacheField>
    <cacheField name="Vh2" numFmtId="0">
      <sharedItems containsBlank="1" containsMixedTypes="1" containsNumber="1" minValue="0" maxValue="250"/>
    </cacheField>
    <cacheField name="Vh3" numFmtId="0">
      <sharedItems containsBlank="1" containsMixedTypes="1" containsNumber="1" containsInteger="1" minValue="0" maxValue="300"/>
    </cacheField>
    <cacheField name="Vh4" numFmtId="0">
      <sharedItems containsBlank="1" containsMixedTypes="1" containsNumber="1" containsInteger="1" minValue="0" maxValue="300"/>
    </cacheField>
    <cacheField name="RL.ant" numFmtId="0">
      <sharedItems containsBlank="1" containsMixedTypes="1" containsNumber="1" containsInteger="1" minValue="0" maxValue="6"/>
    </cacheField>
    <cacheField name="RL.dekn" numFmtId="0">
      <sharedItems containsBlank="1" containsMixedTypes="1" containsNumber="1" minValue="0" maxValue="57"/>
    </cacheField>
    <cacheField name="Vedpl.ant" numFmtId="0">
      <sharedItems containsBlank="1" containsMixedTypes="1" containsNumber="1" containsInteger="1" minValue="0" maxValue="4"/>
    </cacheField>
    <cacheField name="Vedpl.dekn" numFmtId="0">
      <sharedItems containsBlank="1" containsMixedTypes="1" containsNumber="1" minValue="0" maxValue="90"/>
    </cacheField>
    <cacheField name="Gjengr.ant" numFmtId="0">
      <sharedItems containsBlank="1"/>
    </cacheField>
    <cacheField name="Gjengr.dekn" numFmtId="0">
      <sharedItems containsBlank="1"/>
    </cacheField>
    <cacheField name="FA.ant" numFmtId="0">
      <sharedItems containsBlank="1" containsMixedTypes="1" containsNumber="1" containsInteger="1" minValue="0" maxValue="2"/>
    </cacheField>
    <cacheField name="FA.dekn" numFmtId="0">
      <sharedItems containsBlank="1" containsMixedTypes="1" containsNumber="1" minValue="0" maxValue="76"/>
    </cacheField>
    <cacheField name="Skjøtsel_rute" numFmtId="0">
      <sharedItems containsBlank="1" containsMixedTypes="1" containsNumber="1" minValue="0" maxValue="15"/>
    </cacheField>
    <cacheField name="Tråkk_rute" numFmtId="0">
      <sharedItems containsString="0" containsBlank="1" containsNumber="1" containsInteger="1" minValue="0" maxValue="1"/>
    </cacheField>
    <cacheField name="Skjøtsel" numFmtId="0">
      <sharedItems containsBlank="1" containsMixedTypes="1" containsNumber="1" minValue="0" maxValue="100"/>
    </cacheField>
    <cacheField name="Skjøtsel.komm" numFmtId="0">
      <sharedItems containsBlank="1" containsMixedTypes="1" containsNumber="1" minValue="0" maxValue="100"/>
    </cacheField>
    <cacheField name="Kommentar" numFmtId="0">
      <sharedItems containsBlank="1" longText="1"/>
    </cacheField>
    <cacheField name="Alternativ telling av dragehode (skudd istedenfor individer) til bruk i korrigeringer (kun SLO)" numFmtId="0">
      <sharedItems containsBlank="1" containsMixedTypes="1" containsNumber="1" containsInteger="1" minValue="0" maxValue="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92">
  <r>
    <x v="0"/>
    <x v="0"/>
    <d v="2018-07-17T00:00:00"/>
    <s v="AS.NV3"/>
    <s v="NV"/>
    <n v="3"/>
    <n v="0"/>
    <n v="0"/>
    <n v="0"/>
    <n v="0"/>
    <n v="90"/>
    <n v="50"/>
    <s v="NA"/>
    <n v="0"/>
    <s v="NA"/>
    <n v="4.25"/>
    <n v="2"/>
    <n v="3"/>
    <n v="4"/>
    <n v="8"/>
    <m/>
    <m/>
    <m/>
    <m/>
    <m/>
    <m/>
    <m/>
    <m/>
    <n v="0"/>
    <n v="1"/>
    <m/>
    <s v="sti, trakk"/>
    <m/>
    <m/>
  </r>
  <r>
    <x v="0"/>
    <x v="0"/>
    <d v="2018-07-17T00:00:00"/>
    <s v="AS.NØ1"/>
    <s v="NØ"/>
    <n v="1"/>
    <n v="14"/>
    <n v="0"/>
    <n v="3"/>
    <n v="11"/>
    <n v="80"/>
    <n v="80"/>
    <s v="NA"/>
    <n v="0"/>
    <s v="NA"/>
    <n v="22.75"/>
    <n v="16"/>
    <n v="37"/>
    <n v="18"/>
    <n v="20"/>
    <m/>
    <m/>
    <m/>
    <m/>
    <m/>
    <m/>
    <m/>
    <m/>
    <n v="0"/>
    <n v="0"/>
    <m/>
    <n v="0"/>
    <m/>
    <m/>
  </r>
  <r>
    <x v="0"/>
    <x v="0"/>
    <d v="2018-07-17T00:00:00"/>
    <s v="AS.NØ5"/>
    <s v="NØ"/>
    <n v="5"/>
    <n v="3"/>
    <n v="0"/>
    <n v="1"/>
    <n v="2"/>
    <n v="70"/>
    <n v="60"/>
    <s v="NA"/>
    <n v="0"/>
    <s v="NA"/>
    <n v="2.75"/>
    <n v="0"/>
    <n v="3"/>
    <n v="4"/>
    <n v="4"/>
    <m/>
    <m/>
    <m/>
    <m/>
    <m/>
    <m/>
    <m/>
    <m/>
    <n v="0"/>
    <n v="0"/>
    <m/>
    <n v="0"/>
    <m/>
    <m/>
  </r>
  <r>
    <x v="0"/>
    <x v="0"/>
    <d v="2018-07-17T00:00:00"/>
    <s v="AS.V0"/>
    <s v="V"/>
    <n v="0"/>
    <n v="4"/>
    <n v="0"/>
    <n v="0"/>
    <n v="4"/>
    <n v="90"/>
    <n v="20"/>
    <s v="NA"/>
    <n v="0"/>
    <s v="NA"/>
    <n v="17.75"/>
    <n v="12"/>
    <n v="6"/>
    <n v="9"/>
    <n v="44"/>
    <m/>
    <m/>
    <m/>
    <m/>
    <m/>
    <m/>
    <m/>
    <m/>
    <n v="0"/>
    <n v="0"/>
    <m/>
    <n v="0"/>
    <m/>
    <m/>
  </r>
  <r>
    <x v="0"/>
    <x v="0"/>
    <d v="2018-07-17T00:00:00"/>
    <s v="AS.V1"/>
    <s v="V"/>
    <n v="1"/>
    <n v="7"/>
    <n v="0"/>
    <n v="4"/>
    <n v="3"/>
    <n v="90"/>
    <n v="50"/>
    <s v="NA"/>
    <n v="0"/>
    <s v="NA"/>
    <n v="9.25"/>
    <n v="0"/>
    <n v="4"/>
    <n v="9"/>
    <n v="24"/>
    <m/>
    <m/>
    <m/>
    <m/>
    <m/>
    <m/>
    <m/>
    <m/>
    <n v="0"/>
    <n v="0"/>
    <m/>
    <n v="0"/>
    <m/>
    <m/>
  </r>
  <r>
    <x v="0"/>
    <x v="0"/>
    <d v="2018-07-17T00:00:00"/>
    <s v="AS.V11"/>
    <s v="V"/>
    <n v="11"/>
    <n v="0"/>
    <n v="0"/>
    <n v="0"/>
    <n v="0"/>
    <n v="90"/>
    <n v="70"/>
    <s v="NA"/>
    <n v="70"/>
    <s v="NA"/>
    <n v="32.25"/>
    <n v="16"/>
    <n v="25"/>
    <n v="85"/>
    <n v="3"/>
    <m/>
    <m/>
    <m/>
    <m/>
    <m/>
    <m/>
    <m/>
    <m/>
    <n v="0"/>
    <n v="0"/>
    <m/>
    <n v="0"/>
    <m/>
    <m/>
  </r>
  <r>
    <x v="0"/>
    <x v="0"/>
    <d v="2018-07-17T00:00:00"/>
    <s v="AS.V3"/>
    <s v="V"/>
    <n v="3"/>
    <n v="0"/>
    <n v="0"/>
    <n v="0"/>
    <n v="0"/>
    <n v="50"/>
    <n v="40"/>
    <s v="NA"/>
    <n v="0"/>
    <s v="NA"/>
    <n v="5.5"/>
    <n v="1"/>
    <n v="1"/>
    <n v="18"/>
    <n v="2"/>
    <m/>
    <m/>
    <m/>
    <m/>
    <m/>
    <m/>
    <m/>
    <m/>
    <n v="0"/>
    <n v="1"/>
    <m/>
    <s v="sti, traakk"/>
    <m/>
    <m/>
  </r>
  <r>
    <x v="0"/>
    <x v="0"/>
    <d v="2018-07-17T00:00:00"/>
    <s v="AS.V6"/>
    <s v="V"/>
    <n v="6"/>
    <n v="0"/>
    <n v="0"/>
    <n v="0"/>
    <n v="0"/>
    <n v="60"/>
    <n v="60"/>
    <s v="NA"/>
    <n v="1"/>
    <s v="NA"/>
    <n v="13.25"/>
    <n v="29"/>
    <n v="7"/>
    <n v="7"/>
    <n v="10"/>
    <m/>
    <m/>
    <m/>
    <m/>
    <m/>
    <m/>
    <m/>
    <m/>
    <n v="0"/>
    <n v="1"/>
    <m/>
    <s v="sti, traakk"/>
    <m/>
    <m/>
  </r>
  <r>
    <x v="0"/>
    <x v="0"/>
    <d v="2018-07-17T00:00:00"/>
    <s v="AS.V9"/>
    <s v="V"/>
    <n v="9"/>
    <n v="0"/>
    <n v="0"/>
    <n v="0"/>
    <n v="0"/>
    <n v="95"/>
    <n v="80"/>
    <s v="NA"/>
    <n v="0"/>
    <s v="NA"/>
    <n v="21.5"/>
    <n v="27"/>
    <n v="6"/>
    <n v="38"/>
    <n v="15"/>
    <m/>
    <m/>
    <m/>
    <m/>
    <m/>
    <m/>
    <m/>
    <m/>
    <n v="0"/>
    <n v="0"/>
    <m/>
    <n v="0"/>
    <m/>
    <m/>
  </r>
  <r>
    <x v="0"/>
    <x v="0"/>
    <d v="2018-07-17T00:00:00"/>
    <s v="AS.Ø2"/>
    <s v="Ø"/>
    <n v="2"/>
    <n v="6"/>
    <n v="0"/>
    <n v="1"/>
    <n v="5"/>
    <n v="20"/>
    <n v="50"/>
    <s v="NA"/>
    <n v="30"/>
    <s v="NA"/>
    <n v="24.25"/>
    <n v="30"/>
    <n v="16"/>
    <n v="50"/>
    <n v="1"/>
    <m/>
    <m/>
    <m/>
    <m/>
    <m/>
    <m/>
    <m/>
    <m/>
    <n v="0"/>
    <n v="0"/>
    <m/>
    <s v="dumpet kvist"/>
    <m/>
    <m/>
  </r>
  <r>
    <x v="0"/>
    <x v="1"/>
    <d v="2019-07-01T00:00:00"/>
    <s v="AS.NV3"/>
    <s v="NV"/>
    <n v="3"/>
    <n v="0"/>
    <n v="0"/>
    <n v="0"/>
    <n v="0"/>
    <n v="60"/>
    <n v="60"/>
    <s v="NA"/>
    <n v="15"/>
    <s v="NA"/>
    <n v="60.5"/>
    <n v="33"/>
    <n v="99"/>
    <n v="25"/>
    <n v="85"/>
    <m/>
    <m/>
    <m/>
    <m/>
    <m/>
    <m/>
    <m/>
    <m/>
    <n v="0"/>
    <n v="1"/>
    <m/>
    <s v="Vegkant"/>
    <s v="Dragehode rett utafor NV-hjørnet"/>
    <m/>
  </r>
  <r>
    <x v="0"/>
    <x v="1"/>
    <d v="2019-07-01T00:00:00"/>
    <s v="AS.NØ1"/>
    <s v="NØ"/>
    <n v="1"/>
    <n v="8"/>
    <n v="0"/>
    <n v="0"/>
    <n v="8"/>
    <n v="90"/>
    <n v="50"/>
    <s v="NA"/>
    <n v="0"/>
    <s v="NA"/>
    <n v="51.5"/>
    <n v="46"/>
    <n v="69"/>
    <n v="56"/>
    <n v="35"/>
    <m/>
    <m/>
    <m/>
    <m/>
    <m/>
    <m/>
    <m/>
    <m/>
    <n v="0"/>
    <n v="1"/>
    <m/>
    <s v="Vegkant"/>
    <s v="Fant ingen hjørner. Høy vegetasjon og nedgravd gjerde"/>
    <m/>
  </r>
  <r>
    <x v="0"/>
    <x v="1"/>
    <d v="2019-07-01T00:00:00"/>
    <s v="AS.NØ5"/>
    <s v="NØ"/>
    <n v="5"/>
    <n v="1"/>
    <n v="0"/>
    <n v="0"/>
    <n v="1"/>
    <n v="60"/>
    <n v="30"/>
    <s v="NA"/>
    <n v="0"/>
    <s v="NA"/>
    <n v="32.25"/>
    <n v="80"/>
    <n v="43"/>
    <n v="4"/>
    <n v="2"/>
    <m/>
    <m/>
    <m/>
    <m/>
    <m/>
    <m/>
    <m/>
    <m/>
    <n v="0"/>
    <n v="1"/>
    <m/>
    <s v="Vegkant"/>
    <s v="gammel driftsvei hvor bestanden er knyttet til gammelt nedfalt gjerde. Gjør metalldetektor umulig/vanskelig"/>
    <m/>
  </r>
  <r>
    <x v="0"/>
    <x v="1"/>
    <d v="2019-07-01T00:00:00"/>
    <s v="AS.V0"/>
    <s v="V"/>
    <n v="0"/>
    <n v="5"/>
    <n v="0"/>
    <n v="0"/>
    <n v="5"/>
    <n v="100"/>
    <n v="20"/>
    <s v="NA"/>
    <n v="0"/>
    <s v="NA"/>
    <n v="88.75"/>
    <n v="130"/>
    <n v="60"/>
    <n v="120"/>
    <n v="45"/>
    <m/>
    <m/>
    <m/>
    <m/>
    <m/>
    <m/>
    <m/>
    <m/>
    <n v="0"/>
    <n v="1"/>
    <m/>
    <s v="Vei"/>
    <s v="nullpunktet var lett å finne"/>
    <m/>
  </r>
  <r>
    <x v="0"/>
    <x v="1"/>
    <d v="2019-07-01T00:00:00"/>
    <s v="AS.V1"/>
    <s v="V"/>
    <n v="1"/>
    <n v="2"/>
    <n v="0"/>
    <n v="0"/>
    <n v="2"/>
    <n v="90"/>
    <n v="50"/>
    <s v="NA"/>
    <n v="0"/>
    <s v="NA"/>
    <n v="37.75"/>
    <n v="16"/>
    <n v="2"/>
    <n v="13"/>
    <n v="120"/>
    <m/>
    <m/>
    <m/>
    <m/>
    <m/>
    <m/>
    <m/>
    <m/>
    <n v="0"/>
    <n v="1"/>
    <m/>
    <s v="Veg"/>
    <m/>
    <m/>
  </r>
  <r>
    <x v="0"/>
    <x v="1"/>
    <d v="2019-07-01T00:00:00"/>
    <s v="AS.V11"/>
    <s v="V"/>
    <n v="11"/>
    <n v="0"/>
    <n v="0"/>
    <n v="0"/>
    <n v="0"/>
    <n v="80"/>
    <n v="30"/>
    <s v="NA"/>
    <n v="40"/>
    <s v="NA"/>
    <n v="140"/>
    <n v="120"/>
    <n v="150"/>
    <n v="160"/>
    <n v="130"/>
    <m/>
    <m/>
    <m/>
    <m/>
    <m/>
    <m/>
    <m/>
    <m/>
    <n v="0"/>
    <n v="0"/>
    <m/>
    <s v="rydningsrøys like V f"/>
    <s v="11.4 - 12.4 fra båndet . Øverst på skjema står &quot;fant ikke disse&quot;?"/>
    <m/>
  </r>
  <r>
    <x v="0"/>
    <x v="1"/>
    <d v="2019-07-01T00:00:00"/>
    <s v="AS.V3"/>
    <s v="V"/>
    <n v="3"/>
    <n v="0"/>
    <n v="0"/>
    <n v="0"/>
    <n v="0"/>
    <n v="40"/>
    <n v="40"/>
    <s v="NA"/>
    <n v="0"/>
    <s v="NA"/>
    <n v="33.75"/>
    <n v="13"/>
    <n v="60"/>
    <n v="13"/>
    <n v="49"/>
    <m/>
    <m/>
    <m/>
    <m/>
    <m/>
    <m/>
    <m/>
    <m/>
    <n v="0"/>
    <n v="1"/>
    <m/>
    <s v="hjulspor diagonalt i ruta"/>
    <s v="båndet viser egentlig 3.5 m "/>
    <m/>
  </r>
  <r>
    <x v="0"/>
    <x v="1"/>
    <d v="2019-07-01T00:00:00"/>
    <s v="AS.V6"/>
    <s v="V"/>
    <n v="6"/>
    <n v="0"/>
    <n v="0"/>
    <n v="0"/>
    <n v="0"/>
    <n v="30"/>
    <n v="60"/>
    <s v="NA"/>
    <n v="0"/>
    <s v="NA"/>
    <n v="15.25"/>
    <n v="12"/>
    <n v="15"/>
    <n v="2"/>
    <n v="32"/>
    <m/>
    <m/>
    <m/>
    <m/>
    <m/>
    <m/>
    <m/>
    <m/>
    <n v="0"/>
    <n v="1"/>
    <m/>
    <s v="Veg"/>
    <s v="6,5-7.5 m på bånd"/>
    <m/>
  </r>
  <r>
    <x v="0"/>
    <x v="1"/>
    <d v="2019-07-01T00:00:00"/>
    <s v="AS.V9"/>
    <s v="V"/>
    <n v="9"/>
    <n v="0"/>
    <n v="0"/>
    <n v="0"/>
    <n v="0"/>
    <n v="80"/>
    <n v="30"/>
    <s v="NA"/>
    <n v="20"/>
    <s v="NA"/>
    <n v="127.5"/>
    <n v="130"/>
    <n v="120"/>
    <n v="120"/>
    <n v="140"/>
    <m/>
    <m/>
    <m/>
    <m/>
    <m/>
    <m/>
    <m/>
    <m/>
    <n v="0"/>
    <n v="0"/>
    <m/>
    <s v="gravd i N-kant"/>
    <s v="9.4 - 10.4 fra båndet . Øverst på skjema står &quot;fant ikke disse&quot;?"/>
    <m/>
  </r>
  <r>
    <x v="0"/>
    <x v="1"/>
    <d v="2019-07-01T00:00:00"/>
    <s v="AS.Ø2"/>
    <s v="Ø"/>
    <n v="2"/>
    <n v="1"/>
    <n v="0"/>
    <n v="0"/>
    <n v="1"/>
    <n v="80"/>
    <n v="40"/>
    <s v="NA"/>
    <n v="40"/>
    <s v="NA"/>
    <n v="23.5"/>
    <n v="34"/>
    <n v="24"/>
    <n v="35"/>
    <n v="1"/>
    <m/>
    <m/>
    <m/>
    <m/>
    <m/>
    <m/>
    <m/>
    <m/>
    <n v="0"/>
    <n v="1"/>
    <m/>
    <s v="Vegkant"/>
    <s v="Fant ett rør på 2.5 m La ruta til 3.5 m"/>
    <m/>
  </r>
  <r>
    <x v="0"/>
    <x v="2"/>
    <d v="2020-06-29T00:00:00"/>
    <s v="AS.NV3"/>
    <s v="NV"/>
    <n v="3"/>
    <n v="0"/>
    <n v="0"/>
    <n v="0"/>
    <n v="0"/>
    <n v="60"/>
    <n v="25"/>
    <s v="NA"/>
    <n v="5"/>
    <n v="0"/>
    <n v="41"/>
    <n v="58"/>
    <n v="10"/>
    <n v="31"/>
    <n v="65"/>
    <m/>
    <m/>
    <m/>
    <m/>
    <m/>
    <m/>
    <m/>
    <m/>
    <n v="0"/>
    <n v="1"/>
    <m/>
    <m/>
    <s v="Kant av gammel vei"/>
    <m/>
  </r>
  <r>
    <x v="0"/>
    <x v="2"/>
    <d v="2020-06-29T00:00:00"/>
    <s v="AS.V0"/>
    <s v="V"/>
    <n v="0"/>
    <n v="9"/>
    <n v="0"/>
    <n v="1"/>
    <n v="8"/>
    <n v="80"/>
    <n v="7"/>
    <s v="NA"/>
    <n v="0"/>
    <n v="0"/>
    <n v="42.25"/>
    <n v="19"/>
    <n v="60"/>
    <n v="45"/>
    <n v="45"/>
    <m/>
    <m/>
    <m/>
    <m/>
    <m/>
    <m/>
    <m/>
    <m/>
    <n v="0"/>
    <n v="0"/>
    <m/>
    <m/>
    <s v="Antydning til beite (elg?)"/>
    <m/>
  </r>
  <r>
    <x v="0"/>
    <x v="2"/>
    <d v="2020-06-29T00:00:00"/>
    <s v="AS.V1"/>
    <s v="V"/>
    <n v="1"/>
    <n v="5"/>
    <n v="0"/>
    <n v="0"/>
    <n v="5"/>
    <n v="90"/>
    <n v="20"/>
    <s v="NA"/>
    <n v="0"/>
    <n v="0"/>
    <n v="34"/>
    <n v="32"/>
    <n v="27"/>
    <n v="42"/>
    <n v="35"/>
    <m/>
    <m/>
    <m/>
    <m/>
    <m/>
    <m/>
    <m/>
    <m/>
    <n v="0"/>
    <n v="0"/>
    <m/>
    <m/>
    <m/>
    <m/>
  </r>
  <r>
    <x v="0"/>
    <x v="2"/>
    <d v="2020-06-29T00:00:00"/>
    <s v="AS.V11"/>
    <s v="V"/>
    <n v="11"/>
    <n v="0"/>
    <n v="0"/>
    <n v="0"/>
    <n v="0"/>
    <n v="90"/>
    <n v="25"/>
    <s v="NA"/>
    <n v="20"/>
    <n v="0"/>
    <n v="58.25"/>
    <n v="41"/>
    <n v="88"/>
    <n v="43"/>
    <n v="61"/>
    <m/>
    <m/>
    <m/>
    <m/>
    <m/>
    <m/>
    <m/>
    <m/>
    <n v="0"/>
    <n v="0"/>
    <m/>
    <m/>
    <s v="Satte to nye rør langs målebåndet. Egentlig ikke habitat. Steinur i NV hjørne"/>
    <m/>
  </r>
  <r>
    <x v="0"/>
    <x v="2"/>
    <d v="2020-06-29T00:00:00"/>
    <s v="AS.V3"/>
    <s v="V"/>
    <n v="3"/>
    <n v="0"/>
    <n v="0"/>
    <n v="0"/>
    <n v="0"/>
    <n v="50"/>
    <n v="30"/>
    <s v="NA"/>
    <n v="0"/>
    <n v="0"/>
    <n v="29.5"/>
    <n v="43"/>
    <n v="13"/>
    <n v="28"/>
    <n v="34"/>
    <m/>
    <m/>
    <m/>
    <m/>
    <m/>
    <m/>
    <m/>
    <m/>
    <n v="0"/>
    <n v="1"/>
    <m/>
    <m/>
    <s v="Slitt sti i gammel vei"/>
    <m/>
  </r>
  <r>
    <x v="0"/>
    <x v="2"/>
    <d v="2020-06-29T00:00:00"/>
    <s v="AS.V6"/>
    <s v="V"/>
    <n v="6"/>
    <n v="0"/>
    <n v="0"/>
    <n v="0"/>
    <n v="0"/>
    <n v="40"/>
    <n v="40"/>
    <s v="NA"/>
    <n v="0"/>
    <n v="0"/>
    <n v="11"/>
    <n v="17"/>
    <n v="6"/>
    <n v="9"/>
    <n v="12"/>
    <m/>
    <m/>
    <m/>
    <m/>
    <m/>
    <m/>
    <m/>
    <m/>
    <n v="0"/>
    <n v="1"/>
    <m/>
    <m/>
    <s v="Kant av gammel vei"/>
    <m/>
  </r>
  <r>
    <x v="0"/>
    <x v="2"/>
    <d v="2020-06-29T00:00:00"/>
    <s v="AS.V9"/>
    <s v="V"/>
    <n v="9"/>
    <n v="0"/>
    <n v="0"/>
    <n v="0"/>
    <n v="0"/>
    <n v="90"/>
    <n v="5"/>
    <s v="NA"/>
    <n v="5"/>
    <n v="0"/>
    <n v="50"/>
    <n v="72"/>
    <n v="21"/>
    <n v="91"/>
    <n v="16"/>
    <m/>
    <m/>
    <m/>
    <m/>
    <m/>
    <m/>
    <m/>
    <m/>
    <n v="0"/>
    <n v="0"/>
    <m/>
    <m/>
    <s v="Satt ned nye rør. Strengt tatt ikke habitat."/>
    <m/>
  </r>
  <r>
    <x v="0"/>
    <x v="2"/>
    <d v="2020-06-29T00:00:00"/>
    <s v="AS.Ø2"/>
    <s v="Ø"/>
    <n v="2"/>
    <n v="6"/>
    <n v="0"/>
    <n v="0"/>
    <n v="6"/>
    <n v="50"/>
    <n v="50"/>
    <s v="NA"/>
    <n v="30"/>
    <n v="0"/>
    <n v="65"/>
    <n v="24"/>
    <n v="57"/>
    <n v="54"/>
    <n v="125"/>
    <m/>
    <m/>
    <m/>
    <m/>
    <m/>
    <m/>
    <m/>
    <m/>
    <n v="0"/>
    <n v="0"/>
    <m/>
    <m/>
    <s v="Står SV2 i skjemaet. Fant ikke rørene, merket med gule pinner. "/>
    <m/>
  </r>
  <r>
    <x v="0"/>
    <x v="3"/>
    <d v="2021-06-30T00:00:00"/>
    <s v="AS.NV3"/>
    <s v="NV"/>
    <n v="3"/>
    <n v="0"/>
    <n v="0"/>
    <n v="0"/>
    <n v="0"/>
    <n v="85"/>
    <n v="5"/>
    <n v="0"/>
    <n v="3"/>
    <n v="0"/>
    <n v="27"/>
    <n v="4"/>
    <n v="28"/>
    <n v="26"/>
    <n v="50"/>
    <n v="0"/>
    <n v="0"/>
    <n v="0"/>
    <n v="0"/>
    <s v="NA"/>
    <s v="NA"/>
    <n v="1"/>
    <n v="1"/>
    <n v="0"/>
    <n v="1"/>
    <m/>
    <m/>
    <s v="Litt slitasje pga. stikant. Foto 15.36."/>
    <m/>
  </r>
  <r>
    <x v="0"/>
    <x v="3"/>
    <d v="2021-06-30T00:00:00"/>
    <s v="AS.NØ1"/>
    <s v="NØ"/>
    <n v="1"/>
    <n v="23"/>
    <n v="1"/>
    <n v="10"/>
    <n v="12"/>
    <n v="80"/>
    <n v="40"/>
    <n v="0"/>
    <n v="0"/>
    <n v="0"/>
    <n v="23.25"/>
    <n v="45"/>
    <n v="23"/>
    <n v="9"/>
    <n v="16"/>
    <n v="1"/>
    <n v="2"/>
    <n v="0"/>
    <n v="0"/>
    <s v="NA"/>
    <s v="NA"/>
    <n v="1"/>
    <n v="0.1"/>
    <n v="0"/>
    <n v="0"/>
    <m/>
    <m/>
    <s v="Foto 15.49"/>
    <m/>
  </r>
  <r>
    <x v="0"/>
    <x v="3"/>
    <d v="2021-06-30T00:00:00"/>
    <s v="AS.NØ5"/>
    <s v="NØ"/>
    <n v="5"/>
    <n v="7"/>
    <n v="0"/>
    <n v="2"/>
    <n v="5"/>
    <n v="85"/>
    <n v="10"/>
    <n v="0"/>
    <n v="0"/>
    <n v="0"/>
    <n v="16.25"/>
    <n v="13"/>
    <n v="6"/>
    <n v="22"/>
    <n v="24"/>
    <n v="1"/>
    <n v="1"/>
    <n v="0"/>
    <n v="0"/>
    <s v="NA"/>
    <s v="NA"/>
    <n v="1"/>
    <n v="0.1"/>
    <n v="0"/>
    <n v="0"/>
    <m/>
    <m/>
    <s v="Foto 15.34x2"/>
    <m/>
  </r>
  <r>
    <x v="0"/>
    <x v="3"/>
    <d v="2021-06-30T00:00:00"/>
    <s v="AS.V0"/>
    <s v="V"/>
    <n v="0"/>
    <n v="15"/>
    <n v="0"/>
    <n v="8"/>
    <n v="7"/>
    <n v="100"/>
    <n v="2"/>
    <n v="0"/>
    <n v="0"/>
    <n v="0"/>
    <n v="38.5"/>
    <n v="22"/>
    <n v="50"/>
    <n v="32"/>
    <n v="50"/>
    <n v="1"/>
    <n v="2"/>
    <n v="0"/>
    <n v="0"/>
    <s v="NA"/>
    <s v="NA"/>
    <n v="1"/>
    <n v="0.1"/>
    <n v="0"/>
    <n v="0"/>
    <m/>
    <m/>
    <s v="Mange dragehodeindivider helt i kanten av ruta -&gt; litt vanskelig å vite hvilke som er inni og utenfor. Foto 15.07. "/>
    <m/>
  </r>
  <r>
    <x v="0"/>
    <x v="3"/>
    <d v="2021-06-30T00:00:00"/>
    <s v="AS.V1"/>
    <s v="V"/>
    <n v="1"/>
    <n v="10"/>
    <n v="0"/>
    <n v="5"/>
    <n v="5"/>
    <n v="98"/>
    <n v="20"/>
    <n v="0"/>
    <n v="0"/>
    <n v="0"/>
    <n v="17.75"/>
    <n v="27"/>
    <n v="33"/>
    <n v="2"/>
    <n v="9"/>
    <n v="1"/>
    <n v="1"/>
    <n v="0"/>
    <n v="0"/>
    <s v="NA"/>
    <s v="NA"/>
    <n v="1"/>
    <n v="0.1"/>
    <n v="0"/>
    <n v="1"/>
    <m/>
    <m/>
    <s v="Ruta ligger delvis i stien - slitasje pga. tråkk. Foto 15.20."/>
    <m/>
  </r>
  <r>
    <x v="0"/>
    <x v="3"/>
    <d v="2021-06-30T00:00:00"/>
    <s v="AS.V11"/>
    <s v="V"/>
    <n v="11"/>
    <n v="0"/>
    <n v="0"/>
    <n v="0"/>
    <n v="0"/>
    <n v="80"/>
    <n v="5"/>
    <n v="10"/>
    <n v="15"/>
    <n v="15"/>
    <n v="48"/>
    <n v="47"/>
    <n v="52"/>
    <n v="34"/>
    <n v="59"/>
    <n v="1"/>
    <n v="2"/>
    <n v="1"/>
    <n v="10"/>
    <s v="NA"/>
    <s v="NA"/>
    <n v="1"/>
    <n v="0.1"/>
    <n v="0"/>
    <n v="0"/>
    <m/>
    <m/>
    <s v="Foto 15.16x2"/>
    <m/>
  </r>
  <r>
    <x v="0"/>
    <x v="3"/>
    <d v="2021-06-30T00:00:00"/>
    <s v="AS.V3"/>
    <s v="V"/>
    <n v="3"/>
    <n v="0"/>
    <n v="0"/>
    <n v="0"/>
    <n v="0"/>
    <n v="65"/>
    <n v="5"/>
    <n v="0"/>
    <n v="0"/>
    <n v="0"/>
    <n v="18"/>
    <n v="25"/>
    <n v="6"/>
    <n v="14"/>
    <n v="27"/>
    <n v="1"/>
    <n v="1"/>
    <n v="0"/>
    <n v="0"/>
    <s v="NA"/>
    <s v="NA"/>
    <n v="0"/>
    <n v="0"/>
    <n v="0"/>
    <n v="1"/>
    <m/>
    <m/>
    <s v="Slitasje (sti) ca. 30 %. Foto 15.21."/>
    <m/>
  </r>
  <r>
    <x v="0"/>
    <x v="3"/>
    <d v="2021-06-30T00:00:00"/>
    <s v="AS.V6"/>
    <s v="V"/>
    <n v="6"/>
    <n v="0"/>
    <n v="0"/>
    <n v="0"/>
    <n v="0"/>
    <n v="75"/>
    <n v="20"/>
    <n v="1"/>
    <n v="0"/>
    <n v="0"/>
    <n v="18"/>
    <n v="17"/>
    <n v="7"/>
    <n v="16"/>
    <n v="32"/>
    <n v="0"/>
    <n v="0"/>
    <n v="1"/>
    <n v="1"/>
    <s v="NA"/>
    <s v="NA"/>
    <n v="0"/>
    <n v="0"/>
    <n v="0"/>
    <n v="0"/>
    <m/>
    <m/>
    <s v="Foto 15.08x2"/>
    <m/>
  </r>
  <r>
    <x v="0"/>
    <x v="3"/>
    <d v="2021-06-30T00:00:00"/>
    <s v="AS.V9"/>
    <s v="V"/>
    <n v="9"/>
    <n v="0"/>
    <n v="0"/>
    <n v="0"/>
    <n v="0"/>
    <n v="100"/>
    <n v="0"/>
    <n v="3"/>
    <n v="0"/>
    <n v="10"/>
    <n v="60.25"/>
    <n v="57"/>
    <n v="82"/>
    <n v="54"/>
    <n v="48"/>
    <n v="1"/>
    <n v="2"/>
    <n v="1"/>
    <n v="3"/>
    <s v="NA"/>
    <s v="NA"/>
    <n v="0"/>
    <n v="0"/>
    <n v="0"/>
    <n v="0"/>
    <m/>
    <m/>
    <s v="Foto 15.14x2"/>
    <m/>
  </r>
  <r>
    <x v="0"/>
    <x v="3"/>
    <d v="2021-06-30T00:00:00"/>
    <s v="AS.Ø2"/>
    <s v="Ø"/>
    <n v="2"/>
    <n v="5"/>
    <n v="0"/>
    <n v="3"/>
    <n v="2"/>
    <n v="60"/>
    <n v="25"/>
    <n v="0"/>
    <n v="20"/>
    <n v="0"/>
    <n v="34.5"/>
    <n v="27"/>
    <n v="58"/>
    <n v="32"/>
    <n v="21"/>
    <n v="1"/>
    <n v="3"/>
    <n v="0"/>
    <n v="0"/>
    <s v="NA"/>
    <s v="NA"/>
    <n v="1"/>
    <n v="0.1"/>
    <n v="0"/>
    <n v="0"/>
    <m/>
    <m/>
    <s v="Står igjen gule pinner. Foto 15.49x1."/>
    <m/>
  </r>
  <r>
    <x v="0"/>
    <x v="4"/>
    <d v="2022-06-30T00:00:00"/>
    <s v="AS.NV3"/>
    <s v="NV"/>
    <n v="3"/>
    <n v="1"/>
    <n v="1"/>
    <n v="0"/>
    <n v="0"/>
    <n v="65"/>
    <n v="30"/>
    <n v="1"/>
    <n v="0"/>
    <n v="0"/>
    <n v="45"/>
    <n v="34"/>
    <n v="6"/>
    <n v="58"/>
    <n v="82"/>
    <n v="0"/>
    <n v="0"/>
    <n v="1"/>
    <n v="1"/>
    <s v="NA"/>
    <s v="NA"/>
    <n v="1"/>
    <n v="1"/>
    <n v="0"/>
    <n v="1"/>
    <m/>
    <m/>
    <s v="Ruta ligger i stien"/>
    <m/>
  </r>
  <r>
    <x v="0"/>
    <x v="4"/>
    <d v="2022-06-30T00:00:00"/>
    <s v="AS.NØ1"/>
    <s v="NØ"/>
    <n v="1"/>
    <n v="21"/>
    <n v="0"/>
    <n v="7"/>
    <n v="14"/>
    <n v="85"/>
    <n v="20"/>
    <n v="0"/>
    <n v="0"/>
    <n v="0"/>
    <n v="42.5"/>
    <n v="35"/>
    <n v="51"/>
    <n v="29"/>
    <n v="55"/>
    <n v="1"/>
    <n v="10"/>
    <n v="0"/>
    <n v="0"/>
    <s v="NA"/>
    <s v="NA"/>
    <n v="1"/>
    <n v="1"/>
    <n v="0"/>
    <n v="0"/>
    <m/>
    <m/>
    <s v="Mange dragehodeindivider helt i kanten av ruta -&gt; vanskelig å telle nøyaktig "/>
    <m/>
  </r>
  <r>
    <x v="0"/>
    <x v="4"/>
    <d v="2022-06-30T00:00:00"/>
    <s v="AS.NØ5"/>
    <s v="NØ"/>
    <n v="5"/>
    <n v="10"/>
    <n v="0"/>
    <n v="3"/>
    <n v="7"/>
    <n v="90"/>
    <n v="10"/>
    <n v="0"/>
    <n v="0"/>
    <n v="0"/>
    <n v="14.75"/>
    <n v="15"/>
    <n v="3"/>
    <n v="18"/>
    <n v="23"/>
    <n v="1"/>
    <n v="4"/>
    <n v="0"/>
    <n v="0"/>
    <s v="NA"/>
    <s v="NA"/>
    <n v="1"/>
    <n v="1"/>
    <n v="0"/>
    <n v="0"/>
    <m/>
    <m/>
    <s v="Mange dragehodeindivider helt i kanten av ruta -&gt; litt vanskelig å telle nøyaktig "/>
    <m/>
  </r>
  <r>
    <x v="0"/>
    <x v="4"/>
    <d v="2022-06-30T00:00:00"/>
    <s v="AS.V0"/>
    <s v="V"/>
    <n v="0"/>
    <n v="12"/>
    <n v="0"/>
    <n v="2"/>
    <n v="10"/>
    <n v="95"/>
    <n v="10"/>
    <n v="0"/>
    <n v="0"/>
    <n v="0"/>
    <n v="46.75"/>
    <n v="54"/>
    <n v="36"/>
    <n v="60"/>
    <n v="37"/>
    <n v="1"/>
    <n v="10"/>
    <n v="0"/>
    <n v="0"/>
    <s v="NA"/>
    <s v="NA"/>
    <n v="0"/>
    <n v="0"/>
    <n v="0"/>
    <n v="0"/>
    <m/>
    <m/>
    <m/>
    <m/>
  </r>
  <r>
    <x v="0"/>
    <x v="4"/>
    <d v="2022-06-30T00:00:00"/>
    <s v="AS.V1"/>
    <s v="V"/>
    <n v="1"/>
    <n v="10"/>
    <n v="0"/>
    <n v="4"/>
    <n v="6"/>
    <n v="90"/>
    <n v="10"/>
    <n v="0"/>
    <n v="0"/>
    <n v="0"/>
    <n v="19.25"/>
    <n v="31"/>
    <n v="20"/>
    <n v="3"/>
    <n v="23"/>
    <n v="1"/>
    <n v="6"/>
    <n v="0"/>
    <n v="0"/>
    <s v="NA"/>
    <s v="NA"/>
    <n v="1"/>
    <n v="1"/>
    <n v="0"/>
    <n v="0"/>
    <m/>
    <m/>
    <m/>
    <m/>
  </r>
  <r>
    <x v="0"/>
    <x v="4"/>
    <d v="2022-06-30T00:00:00"/>
    <s v="AS.V11"/>
    <s v="V"/>
    <n v="11"/>
    <n v="0"/>
    <n v="0"/>
    <n v="0"/>
    <n v="0"/>
    <n v="70"/>
    <n v="20"/>
    <n v="2"/>
    <n v="15"/>
    <n v="0"/>
    <n v="25.25"/>
    <n v="35"/>
    <n v="17"/>
    <n v="17"/>
    <n v="32"/>
    <n v="1"/>
    <n v="5"/>
    <n v="1"/>
    <n v="2"/>
    <s v="NA"/>
    <s v="NA"/>
    <n v="0"/>
    <n v="0"/>
    <n v="0"/>
    <n v="0"/>
    <m/>
    <m/>
    <m/>
    <m/>
  </r>
  <r>
    <x v="0"/>
    <x v="4"/>
    <d v="2022-06-30T00:00:00"/>
    <s v="AS.V3"/>
    <s v="V"/>
    <n v="3"/>
    <n v="0"/>
    <n v="0"/>
    <n v="0"/>
    <n v="0"/>
    <n v="55"/>
    <n v="2"/>
    <n v="0"/>
    <n v="0"/>
    <n v="0"/>
    <n v="18"/>
    <n v="12"/>
    <n v="10"/>
    <n v="7"/>
    <n v="43"/>
    <n v="0"/>
    <n v="0"/>
    <n v="0"/>
    <n v="0"/>
    <s v="NA"/>
    <s v="NA"/>
    <n v="0"/>
    <n v="0"/>
    <n v="0"/>
    <n v="1"/>
    <m/>
    <m/>
    <s v="Sti midt i ruta"/>
    <m/>
  </r>
  <r>
    <x v="0"/>
    <x v="4"/>
    <d v="2022-06-30T00:00:00"/>
    <s v="AS.V6"/>
    <s v="V"/>
    <n v="6"/>
    <n v="0"/>
    <n v="0"/>
    <n v="0"/>
    <n v="0"/>
    <n v="65"/>
    <n v="25"/>
    <n v="2"/>
    <n v="0"/>
    <n v="0"/>
    <n v="6.25"/>
    <n v="6"/>
    <n v="13"/>
    <n v="3"/>
    <n v="3"/>
    <n v="0"/>
    <n v="0"/>
    <n v="2"/>
    <n v="2"/>
    <s v="NA"/>
    <s v="NA"/>
    <n v="0"/>
    <n v="0"/>
    <n v="0"/>
    <n v="1"/>
    <m/>
    <m/>
    <s v="Store deler av ruta ligger i stien (ca. 80 %)"/>
    <m/>
  </r>
  <r>
    <x v="0"/>
    <x v="4"/>
    <d v="2022-06-30T00:00:00"/>
    <s v="AS.V9"/>
    <s v="V"/>
    <n v="9"/>
    <n v="0"/>
    <n v="0"/>
    <n v="0"/>
    <n v="0"/>
    <n v="95"/>
    <n v="1"/>
    <n v="0"/>
    <n v="0"/>
    <n v="15"/>
    <n v="58.5"/>
    <n v="45"/>
    <n v="62"/>
    <n v="73"/>
    <n v="54"/>
    <n v="0"/>
    <n v="0"/>
    <n v="0"/>
    <n v="0"/>
    <s v="NA"/>
    <s v="NA"/>
    <n v="1"/>
    <n v="0.1"/>
    <n v="0"/>
    <n v="0"/>
    <m/>
    <m/>
    <m/>
    <m/>
  </r>
  <r>
    <x v="0"/>
    <x v="4"/>
    <d v="2022-06-30T00:00:00"/>
    <s v="AS.Ø2"/>
    <s v="Ø"/>
    <n v="2"/>
    <n v="5"/>
    <n v="0"/>
    <n v="2"/>
    <n v="3"/>
    <n v="50"/>
    <n v="80"/>
    <n v="20"/>
    <n v="25"/>
    <n v="0"/>
    <n v="54"/>
    <n v="57"/>
    <n v="60"/>
    <n v="66"/>
    <n v="33"/>
    <n v="1"/>
    <n v="18"/>
    <n v="1"/>
    <n v="20"/>
    <s v="NA"/>
    <s v="NA"/>
    <n v="1"/>
    <n v="0.1"/>
    <n v="0"/>
    <n v="0"/>
    <m/>
    <m/>
    <s v="Usikker på om veg.høyde skal måles med eller uten busksjikt: uten busk 33 cm, med busk 115 cm"/>
    <m/>
  </r>
  <r>
    <x v="1"/>
    <x v="1"/>
    <d v="2019-06-11T00:00:00"/>
    <s v="AU.1"/>
    <s v="SV"/>
    <n v="0"/>
    <n v="1"/>
    <n v="0"/>
    <n v="0"/>
    <n v="1"/>
    <n v="60"/>
    <n v="1"/>
    <s v="NA"/>
    <n v="70"/>
    <s v="NA"/>
    <n v="13.75"/>
    <n v="6"/>
    <n v="11"/>
    <n v="10"/>
    <n v="28"/>
    <m/>
    <m/>
    <m/>
    <m/>
    <m/>
    <m/>
    <m/>
    <m/>
    <n v="0"/>
    <n v="0"/>
    <m/>
    <s v="beitemark, men ikke i år?"/>
    <m/>
    <m/>
  </r>
  <r>
    <x v="1"/>
    <x v="1"/>
    <d v="2019-06-11T00:00:00"/>
    <s v="AU.2"/>
    <s v="SV"/>
    <n v="4"/>
    <n v="2"/>
    <n v="0"/>
    <n v="1"/>
    <n v="1"/>
    <n v="80"/>
    <n v="2"/>
    <s v="NA"/>
    <n v="40"/>
    <s v="NA"/>
    <n v="28"/>
    <n v="43"/>
    <n v="5"/>
    <n v="31"/>
    <n v="33"/>
    <m/>
    <m/>
    <m/>
    <m/>
    <m/>
    <m/>
    <m/>
    <m/>
    <n v="0"/>
    <n v="0"/>
    <m/>
    <s v="beitemark, men utenfor gjerde i dag"/>
    <m/>
    <m/>
  </r>
  <r>
    <x v="1"/>
    <x v="1"/>
    <d v="2019-06-11T00:00:00"/>
    <s v="AU.3"/>
    <s v="SV"/>
    <n v="7"/>
    <n v="1"/>
    <n v="0"/>
    <n v="0"/>
    <n v="1"/>
    <n v="60"/>
    <n v="1"/>
    <s v="NA"/>
    <n v="10"/>
    <s v="NA"/>
    <n v="29.25"/>
    <n v="31"/>
    <n v="43"/>
    <n v="23"/>
    <n v="20"/>
    <m/>
    <m/>
    <m/>
    <m/>
    <m/>
    <m/>
    <m/>
    <m/>
    <n v="0"/>
    <n v="0"/>
    <m/>
    <s v="Vegkant"/>
    <m/>
    <m/>
  </r>
  <r>
    <x v="1"/>
    <x v="1"/>
    <d v="2019-06-11T00:00:00"/>
    <s v="AU.4"/>
    <s v="SV"/>
    <n v="2"/>
    <n v="0"/>
    <n v="0"/>
    <n v="0"/>
    <n v="0"/>
    <n v="60"/>
    <n v="3"/>
    <s v="NA"/>
    <n v="60"/>
    <s v="NA"/>
    <n v="9.75"/>
    <n v="0"/>
    <n v="10"/>
    <n v="9"/>
    <n v="20"/>
    <m/>
    <m/>
    <m/>
    <m/>
    <m/>
    <m/>
    <m/>
    <m/>
    <n v="0"/>
    <n v="0"/>
    <m/>
    <s v="beitemark"/>
    <m/>
    <m/>
  </r>
  <r>
    <x v="1"/>
    <x v="1"/>
    <d v="2019-06-11T00:00:00"/>
    <s v="AU.5"/>
    <s v="SV"/>
    <n v="6"/>
    <n v="0"/>
    <n v="0"/>
    <n v="0"/>
    <n v="0"/>
    <n v="80"/>
    <n v="1"/>
    <s v="NA"/>
    <n v="20"/>
    <s v="NA"/>
    <n v="28.5"/>
    <n v="23"/>
    <n v="35"/>
    <n v="30"/>
    <n v="26"/>
    <m/>
    <m/>
    <m/>
    <m/>
    <m/>
    <m/>
    <m/>
    <m/>
    <n v="0"/>
    <n v="0"/>
    <m/>
    <s v="Vegkant"/>
    <m/>
    <m/>
  </r>
  <r>
    <x v="1"/>
    <x v="1"/>
    <d v="2019-06-11T00:00:00"/>
    <s v="AU.6"/>
    <s v="SV"/>
    <n v="8"/>
    <n v="0"/>
    <n v="0"/>
    <n v="0"/>
    <n v="0"/>
    <n v="60"/>
    <n v="20"/>
    <s v="NA"/>
    <n v="30"/>
    <s v="NA"/>
    <n v="27.5"/>
    <n v="18"/>
    <n v="0"/>
    <n v="29"/>
    <n v="63"/>
    <m/>
    <m/>
    <m/>
    <m/>
    <m/>
    <m/>
    <m/>
    <m/>
    <n v="0"/>
    <n v="0"/>
    <m/>
    <s v="Vegkant"/>
    <m/>
    <m/>
  </r>
  <r>
    <x v="1"/>
    <x v="1"/>
    <d v="2019-06-11T00:00:00"/>
    <s v="AU.7"/>
    <s v="SV"/>
    <n v="11"/>
    <n v="0"/>
    <n v="0"/>
    <n v="0"/>
    <n v="0"/>
    <n v="20"/>
    <n v="0"/>
    <s v="NA"/>
    <n v="90"/>
    <s v="NA"/>
    <n v="90.5"/>
    <n v="140"/>
    <n v="150"/>
    <n v="32"/>
    <n v="40"/>
    <m/>
    <m/>
    <m/>
    <m/>
    <m/>
    <m/>
    <m/>
    <m/>
    <n v="0"/>
    <n v="0"/>
    <m/>
    <s v="Vegkant"/>
    <m/>
    <m/>
  </r>
  <r>
    <x v="1"/>
    <x v="1"/>
    <d v="2019-06-11T00:00:00"/>
    <s v="AU.8"/>
    <s v="SV"/>
    <n v="17"/>
    <n v="0"/>
    <n v="0"/>
    <n v="0"/>
    <n v="0"/>
    <n v="40"/>
    <n v="1"/>
    <s v="NA"/>
    <n v="50"/>
    <s v="NA"/>
    <n v="50.75"/>
    <n v="24"/>
    <n v="29"/>
    <n v="66"/>
    <n v="84"/>
    <m/>
    <m/>
    <m/>
    <m/>
    <m/>
    <m/>
    <m/>
    <m/>
    <n v="0"/>
    <n v="0"/>
    <m/>
    <s v="Vegkant, nesten grøft"/>
    <m/>
    <m/>
  </r>
  <r>
    <x v="1"/>
    <x v="2"/>
    <d v="2020-06-29T00:00:00"/>
    <s v="AU.1"/>
    <s v="SV"/>
    <n v="0"/>
    <n v="1"/>
    <n v="0"/>
    <n v="0"/>
    <n v="1"/>
    <n v="40"/>
    <n v="40"/>
    <s v="NA"/>
    <n v="1"/>
    <n v="0"/>
    <n v="35.5"/>
    <n v="30"/>
    <n v="40"/>
    <n v="33"/>
    <n v="39"/>
    <m/>
    <m/>
    <m/>
    <m/>
    <m/>
    <m/>
    <m/>
    <m/>
    <n v="0"/>
    <n v="0"/>
    <m/>
    <m/>
    <m/>
    <m/>
  </r>
  <r>
    <x v="1"/>
    <x v="2"/>
    <d v="2020-06-29T00:00:00"/>
    <s v="AU.2"/>
    <s v="SV"/>
    <n v="4"/>
    <n v="7"/>
    <n v="0"/>
    <n v="2"/>
    <n v="5"/>
    <n v="70"/>
    <n v="0"/>
    <s v="NA"/>
    <n v="0"/>
    <n v="0"/>
    <n v="24.25"/>
    <n v="25"/>
    <n v="32"/>
    <n v="13"/>
    <n v="27"/>
    <m/>
    <m/>
    <m/>
    <m/>
    <m/>
    <m/>
    <m/>
    <m/>
    <n v="0"/>
    <n v="0"/>
    <m/>
    <m/>
    <m/>
    <m/>
  </r>
  <r>
    <x v="1"/>
    <x v="2"/>
    <d v="2020-06-29T00:00:00"/>
    <s v="AU.3"/>
    <s v="SV"/>
    <n v="7"/>
    <n v="1"/>
    <n v="0"/>
    <n v="0"/>
    <n v="1"/>
    <n v="40"/>
    <n v="5"/>
    <s v="NA"/>
    <n v="3"/>
    <n v="0"/>
    <n v="27.75"/>
    <n v="38"/>
    <n v="26"/>
    <n v="24"/>
    <n v="23"/>
    <m/>
    <m/>
    <m/>
    <m/>
    <m/>
    <m/>
    <m/>
    <m/>
    <n v="0"/>
    <n v="0"/>
    <m/>
    <m/>
    <m/>
    <m/>
  </r>
  <r>
    <x v="1"/>
    <x v="2"/>
    <d v="2020-06-29T00:00:00"/>
    <s v="AU.4"/>
    <s v="SV"/>
    <n v="2"/>
    <n v="0"/>
    <n v="0"/>
    <n v="0"/>
    <n v="0"/>
    <n v="45"/>
    <n v="0"/>
    <s v="NA"/>
    <n v="7"/>
    <n v="0"/>
    <n v="31.5"/>
    <n v="22"/>
    <n v="21"/>
    <n v="43"/>
    <n v="40"/>
    <m/>
    <m/>
    <m/>
    <m/>
    <m/>
    <m/>
    <m/>
    <m/>
    <n v="0"/>
    <n v="0"/>
    <m/>
    <m/>
    <m/>
    <m/>
  </r>
  <r>
    <x v="1"/>
    <x v="2"/>
    <d v="2020-06-29T00:00:00"/>
    <s v="AU.5"/>
    <s v="SV"/>
    <n v="6"/>
    <n v="0"/>
    <n v="0"/>
    <n v="0"/>
    <n v="0"/>
    <n v="55"/>
    <n v="3"/>
    <s v="NA"/>
    <n v="0"/>
    <n v="0"/>
    <n v="33"/>
    <n v="36"/>
    <n v="29"/>
    <n v="24"/>
    <n v="43"/>
    <m/>
    <m/>
    <m/>
    <m/>
    <m/>
    <m/>
    <m/>
    <m/>
    <n v="0"/>
    <n v="0"/>
    <m/>
    <m/>
    <m/>
    <m/>
  </r>
  <r>
    <x v="1"/>
    <x v="2"/>
    <d v="2020-06-29T00:00:00"/>
    <s v="AU.6"/>
    <s v="SV"/>
    <n v="8"/>
    <n v="0"/>
    <n v="0"/>
    <n v="0"/>
    <n v="0"/>
    <n v="20"/>
    <n v="40"/>
    <s v="NA"/>
    <n v="2"/>
    <n v="0"/>
    <n v="29.25"/>
    <n v="29"/>
    <n v="31"/>
    <n v="44"/>
    <n v="13"/>
    <m/>
    <m/>
    <m/>
    <m/>
    <m/>
    <m/>
    <m/>
    <m/>
    <n v="0"/>
    <n v="0"/>
    <m/>
    <m/>
    <m/>
    <m/>
  </r>
  <r>
    <x v="1"/>
    <x v="2"/>
    <d v="2020-06-29T00:00:00"/>
    <s v="AU.7"/>
    <s v="SV"/>
    <n v="11"/>
    <n v="0"/>
    <n v="0"/>
    <n v="0"/>
    <n v="0"/>
    <s v="NA"/>
    <n v="0"/>
    <s v="NA"/>
    <n v="100"/>
    <n v="0"/>
    <n v="143.25"/>
    <n v="47"/>
    <n v="26"/>
    <n v="250"/>
    <n v="250"/>
    <m/>
    <m/>
    <m/>
    <m/>
    <m/>
    <m/>
    <m/>
    <m/>
    <n v="0"/>
    <n v="0"/>
    <m/>
    <m/>
    <m/>
    <m/>
  </r>
  <r>
    <x v="1"/>
    <x v="2"/>
    <d v="2020-06-29T00:00:00"/>
    <s v="AU.8"/>
    <s v="SV"/>
    <n v="17"/>
    <n v="0"/>
    <n v="0"/>
    <n v="0"/>
    <n v="0"/>
    <n v="25"/>
    <n v="2"/>
    <s v="NA"/>
    <n v="4"/>
    <n v="0"/>
    <n v="44.5"/>
    <n v="45"/>
    <n v="65"/>
    <n v="43"/>
    <n v="25"/>
    <m/>
    <m/>
    <m/>
    <m/>
    <m/>
    <m/>
    <m/>
    <m/>
    <n v="0"/>
    <n v="0"/>
    <m/>
    <m/>
    <m/>
    <m/>
  </r>
  <r>
    <x v="1"/>
    <x v="3"/>
    <d v="2021-06-18T00:00:00"/>
    <s v="AU.1"/>
    <s v="SV"/>
    <n v="0"/>
    <n v="1"/>
    <n v="0"/>
    <n v="0"/>
    <n v="1"/>
    <n v="55"/>
    <n v="1"/>
    <n v="2"/>
    <n v="2"/>
    <n v="80"/>
    <n v="20.75"/>
    <n v="24"/>
    <n v="14"/>
    <n v="21"/>
    <n v="24"/>
    <m/>
    <m/>
    <m/>
    <m/>
    <m/>
    <m/>
    <m/>
    <m/>
    <n v="0"/>
    <n v="0"/>
    <m/>
    <s v="Er inngjerdet, evt. beite, men ikke dyr nå"/>
    <m/>
    <m/>
  </r>
  <r>
    <x v="1"/>
    <x v="3"/>
    <d v="2021-06-18T00:00:00"/>
    <s v="AU.2"/>
    <s v="SV"/>
    <n v="4"/>
    <n v="9"/>
    <n v="0"/>
    <n v="3"/>
    <n v="6"/>
    <n v="60"/>
    <n v="1"/>
    <n v="1"/>
    <n v="0"/>
    <n v="70"/>
    <n v="20.25"/>
    <n v="13"/>
    <n v="17"/>
    <n v="25"/>
    <n v="26"/>
    <m/>
    <m/>
    <m/>
    <m/>
    <m/>
    <m/>
    <m/>
    <m/>
    <n v="0"/>
    <n v="0"/>
    <m/>
    <s v="Er inngjerdet, evt. beite, men ikke dyr nå"/>
    <m/>
    <m/>
  </r>
  <r>
    <x v="1"/>
    <x v="3"/>
    <d v="2021-06-18T00:00:00"/>
    <s v="AU.3"/>
    <s v="SV"/>
    <n v="7"/>
    <n v="1"/>
    <n v="0"/>
    <n v="0"/>
    <n v="1"/>
    <n v="50"/>
    <n v="7"/>
    <n v="20"/>
    <n v="0"/>
    <n v="0"/>
    <n v="30.5"/>
    <n v="23"/>
    <n v="26"/>
    <n v="63"/>
    <n v="10"/>
    <m/>
    <m/>
    <m/>
    <m/>
    <m/>
    <m/>
    <m/>
    <m/>
    <n v="0"/>
    <n v="0"/>
    <m/>
    <m/>
    <m/>
    <m/>
  </r>
  <r>
    <x v="1"/>
    <x v="3"/>
    <d v="2021-06-18T00:00:00"/>
    <s v="AU.4"/>
    <s v="SV"/>
    <n v="2"/>
    <n v="0"/>
    <n v="0"/>
    <n v="0"/>
    <n v="0"/>
    <n v="40"/>
    <n v="1"/>
    <n v="1"/>
    <n v="4"/>
    <n v="80"/>
    <n v="20.5"/>
    <n v="25"/>
    <n v="26"/>
    <n v="11"/>
    <n v="20"/>
    <m/>
    <m/>
    <m/>
    <m/>
    <m/>
    <m/>
    <m/>
    <m/>
    <n v="0"/>
    <n v="0"/>
    <m/>
    <s v="Er inngjerdet, evt. beite, men ikke dyr nå"/>
    <m/>
    <m/>
  </r>
  <r>
    <x v="1"/>
    <x v="3"/>
    <d v="2021-06-18T00:00:00"/>
    <s v="AU.5"/>
    <s v="SV"/>
    <n v="6"/>
    <n v="0"/>
    <n v="0"/>
    <n v="0"/>
    <n v="0"/>
    <n v="70"/>
    <n v="4"/>
    <n v="25"/>
    <n v="0"/>
    <n v="0"/>
    <n v="31.25"/>
    <n v="60"/>
    <n v="17"/>
    <n v="23"/>
    <n v="25"/>
    <m/>
    <m/>
    <m/>
    <m/>
    <m/>
    <m/>
    <m/>
    <m/>
    <n v="0"/>
    <n v="0"/>
    <m/>
    <m/>
    <m/>
    <m/>
  </r>
  <r>
    <x v="1"/>
    <x v="3"/>
    <d v="2021-06-18T00:00:00"/>
    <s v="AU.6"/>
    <s v="SV"/>
    <n v="8"/>
    <n v="0"/>
    <n v="0"/>
    <n v="0"/>
    <n v="0"/>
    <n v="25"/>
    <n v="15"/>
    <n v="10"/>
    <n v="0"/>
    <n v="0"/>
    <n v="27"/>
    <n v="0"/>
    <n v="38"/>
    <n v="27"/>
    <n v="43"/>
    <m/>
    <m/>
    <m/>
    <m/>
    <m/>
    <m/>
    <m/>
    <m/>
    <n v="0"/>
    <n v="0"/>
    <m/>
    <m/>
    <m/>
    <m/>
  </r>
  <r>
    <x v="1"/>
    <x v="3"/>
    <d v="2021-06-18T00:00:00"/>
    <s v="AU.7"/>
    <s v="SV"/>
    <n v="11"/>
    <n v="0"/>
    <n v="0"/>
    <n v="0"/>
    <n v="0"/>
    <n v="20"/>
    <n v="0"/>
    <s v="NA"/>
    <n v="25"/>
    <n v="0"/>
    <n v="79.75"/>
    <n v="21"/>
    <n v="40"/>
    <n v="112"/>
    <n v="146"/>
    <m/>
    <m/>
    <m/>
    <m/>
    <m/>
    <m/>
    <m/>
    <m/>
    <n v="0"/>
    <n v="0"/>
    <m/>
    <m/>
    <m/>
    <m/>
  </r>
  <r>
    <x v="1"/>
    <x v="3"/>
    <d v="2021-06-18T00:00:00"/>
    <s v="AU.8"/>
    <s v="SV"/>
    <n v="17"/>
    <n v="0"/>
    <n v="0"/>
    <n v="0"/>
    <n v="0"/>
    <n v="25"/>
    <n v="4"/>
    <n v="26"/>
    <n v="0"/>
    <n v="0"/>
    <n v="17.75"/>
    <n v="15"/>
    <n v="0"/>
    <n v="25"/>
    <n v="31"/>
    <m/>
    <m/>
    <m/>
    <m/>
    <m/>
    <m/>
    <m/>
    <m/>
    <n v="0"/>
    <n v="0"/>
    <m/>
    <m/>
    <m/>
    <m/>
  </r>
  <r>
    <x v="1"/>
    <x v="4"/>
    <d v="2022-06-28T00:00:00"/>
    <s v="AU.1"/>
    <s v="SV"/>
    <n v="0"/>
    <n v="1"/>
    <n v="0"/>
    <n v="0"/>
    <n v="1"/>
    <n v="50"/>
    <n v="1"/>
    <n v="1"/>
    <n v="0"/>
    <n v="100"/>
    <n v="17.5"/>
    <n v="10"/>
    <n v="14"/>
    <n v="29"/>
    <n v="17"/>
    <m/>
    <m/>
    <m/>
    <m/>
    <m/>
    <m/>
    <m/>
    <m/>
    <n v="0"/>
    <n v="0"/>
    <m/>
    <s v="Usikker "/>
    <m/>
    <m/>
  </r>
  <r>
    <x v="1"/>
    <x v="4"/>
    <d v="2022-06-28T00:00:00"/>
    <s v="AU.2"/>
    <s v="SV"/>
    <n v="4"/>
    <n v="5"/>
    <n v="0"/>
    <n v="2"/>
    <n v="3"/>
    <n v="80"/>
    <n v="0"/>
    <n v="0"/>
    <n v="0"/>
    <n v="100"/>
    <n v="22"/>
    <n v="36"/>
    <n v="34"/>
    <n v="8"/>
    <n v="10"/>
    <m/>
    <m/>
    <m/>
    <m/>
    <m/>
    <m/>
    <m/>
    <m/>
    <n v="1"/>
    <n v="0"/>
    <m/>
    <s v="Beite? 80 %"/>
    <s v="Fant bare to hjørner (innenfor gjerdet), satte ett nytt rør utenfor (øvre hjørnet)"/>
    <m/>
  </r>
  <r>
    <x v="1"/>
    <x v="4"/>
    <d v="2022-06-28T00:00:00"/>
    <s v="AU.3"/>
    <s v="SV"/>
    <n v="7"/>
    <n v="1"/>
    <n v="0"/>
    <n v="0"/>
    <n v="1"/>
    <n v="80"/>
    <n v="10"/>
    <n v="25"/>
    <n v="0"/>
    <n v="0"/>
    <n v="28.75"/>
    <n v="11"/>
    <n v="33"/>
    <n v="23"/>
    <n v="48"/>
    <m/>
    <m/>
    <m/>
    <m/>
    <m/>
    <m/>
    <m/>
    <m/>
    <n v="1"/>
    <n v="0"/>
    <m/>
    <s v="Beite?  "/>
    <m/>
    <m/>
  </r>
  <r>
    <x v="1"/>
    <x v="4"/>
    <d v="2022-06-28T00:00:00"/>
    <s v="AU.4"/>
    <s v="SV"/>
    <n v="2"/>
    <n v="0"/>
    <n v="0"/>
    <n v="0"/>
    <n v="0"/>
    <n v="40"/>
    <n v="0"/>
    <n v="8"/>
    <n v="0"/>
    <n v="100"/>
    <n v="26.25"/>
    <n v="36"/>
    <n v="21"/>
    <n v="22"/>
    <n v="26"/>
    <m/>
    <m/>
    <m/>
    <m/>
    <m/>
    <m/>
    <m/>
    <m/>
    <n v="0"/>
    <n v="0"/>
    <m/>
    <m/>
    <m/>
    <m/>
  </r>
  <r>
    <x v="1"/>
    <x v="4"/>
    <d v="2022-06-28T00:00:00"/>
    <s v="AU.5"/>
    <s v="SV"/>
    <n v="6"/>
    <n v="0"/>
    <n v="0"/>
    <n v="0"/>
    <n v="0"/>
    <n v="70"/>
    <n v="0"/>
    <n v="35"/>
    <n v="0"/>
    <n v="0"/>
    <n v="30.75"/>
    <n v="52"/>
    <n v="25"/>
    <n v="18"/>
    <n v="28"/>
    <m/>
    <m/>
    <m/>
    <m/>
    <m/>
    <m/>
    <m/>
    <m/>
    <n v="1"/>
    <n v="0"/>
    <m/>
    <s v="Veikant, slås"/>
    <m/>
    <m/>
  </r>
  <r>
    <x v="1"/>
    <x v="4"/>
    <d v="2022-06-28T00:00:00"/>
    <s v="AU.6"/>
    <s v="SV"/>
    <n v="8"/>
    <n v="0"/>
    <n v="0"/>
    <n v="0"/>
    <n v="0"/>
    <n v="70"/>
    <n v="25"/>
    <n v="12"/>
    <n v="0"/>
    <n v="0"/>
    <n v="23"/>
    <n v="24"/>
    <n v="21"/>
    <n v="22"/>
    <n v="25"/>
    <m/>
    <m/>
    <m/>
    <m/>
    <m/>
    <m/>
    <m/>
    <m/>
    <n v="1"/>
    <n v="0"/>
    <m/>
    <s v="Veikant, slås"/>
    <m/>
    <m/>
  </r>
  <r>
    <x v="1"/>
    <x v="4"/>
    <d v="2022-06-28T00:00:00"/>
    <s v="AU.7"/>
    <s v="SV"/>
    <n v="11"/>
    <n v="0"/>
    <n v="0"/>
    <n v="0"/>
    <n v="0"/>
    <n v="10"/>
    <n v="0"/>
    <n v="3"/>
    <n v="75"/>
    <n v="0"/>
    <n v="124.25"/>
    <n v="22"/>
    <n v="250"/>
    <n v="130"/>
    <n v="95"/>
    <m/>
    <m/>
    <m/>
    <m/>
    <m/>
    <m/>
    <m/>
    <m/>
    <n v="1"/>
    <n v="0"/>
    <m/>
    <s v="Veikant, slås"/>
    <m/>
    <m/>
  </r>
  <r>
    <x v="1"/>
    <x v="4"/>
    <d v="2022-06-28T00:00:00"/>
    <s v="AU.8"/>
    <s v="SV"/>
    <n v="17"/>
    <n v="0"/>
    <n v="0"/>
    <n v="0"/>
    <n v="0"/>
    <n v="25"/>
    <n v="0"/>
    <n v="15"/>
    <n v="0"/>
    <n v="0"/>
    <n v="23.75"/>
    <n v="20"/>
    <n v="34"/>
    <n v="41"/>
    <n v="0"/>
    <m/>
    <m/>
    <m/>
    <m/>
    <m/>
    <m/>
    <m/>
    <m/>
    <n v="1"/>
    <n v="0"/>
    <m/>
    <s v="Veikant, slås"/>
    <m/>
    <m/>
  </r>
  <r>
    <x v="2"/>
    <x v="1"/>
    <d v="2019-07-11T00:00:00"/>
    <s v="BS.NØ8"/>
    <s v="NØ"/>
    <n v="8"/>
    <n v="1"/>
    <n v="0"/>
    <n v="0"/>
    <n v="1"/>
    <n v="50"/>
    <n v="10"/>
    <s v="NA"/>
    <n v="20"/>
    <s v="NA"/>
    <n v="22.25"/>
    <n v="36"/>
    <n v="20"/>
    <n v="19"/>
    <n v="14"/>
    <m/>
    <m/>
    <m/>
    <m/>
    <m/>
    <m/>
    <m/>
    <m/>
    <n v="0"/>
    <n v="0"/>
    <m/>
    <s v="Ingen"/>
    <m/>
    <m/>
  </r>
  <r>
    <x v="2"/>
    <x v="1"/>
    <d v="2019-07-11T00:00:00"/>
    <s v="BS.S14"/>
    <s v="S"/>
    <n v="14"/>
    <n v="2"/>
    <n v="0"/>
    <n v="1"/>
    <n v="1"/>
    <n v="80"/>
    <n v="60"/>
    <s v="NA"/>
    <n v="50"/>
    <s v="NA"/>
    <n v="71"/>
    <n v="48"/>
    <n v="64"/>
    <n v="100"/>
    <n v="72"/>
    <m/>
    <m/>
    <m/>
    <m/>
    <m/>
    <m/>
    <m/>
    <m/>
    <n v="0"/>
    <n v="0"/>
    <m/>
    <s v="Ingen"/>
    <m/>
    <m/>
  </r>
  <r>
    <x v="2"/>
    <x v="1"/>
    <d v="2019-07-11T00:00:00"/>
    <s v="BS.S20"/>
    <s v="S"/>
    <n v="20"/>
    <n v="1"/>
    <n v="0"/>
    <n v="1"/>
    <n v="0"/>
    <n v="60"/>
    <n v="5"/>
    <s v="NA"/>
    <n v="20"/>
    <s v="NA"/>
    <n v="45.5"/>
    <n v="38"/>
    <n v="44"/>
    <n v="38"/>
    <n v="62"/>
    <m/>
    <m/>
    <m/>
    <m/>
    <m/>
    <m/>
    <m/>
    <m/>
    <n v="0"/>
    <n v="0"/>
    <m/>
    <s v="Ingen"/>
    <m/>
    <m/>
  </r>
  <r>
    <x v="2"/>
    <x v="1"/>
    <d v="2019-07-11T00:00:00"/>
    <s v="BS.S22"/>
    <s v="S"/>
    <n v="22"/>
    <n v="0"/>
    <n v="0"/>
    <n v="0"/>
    <n v="0"/>
    <n v="40"/>
    <n v="40"/>
    <s v="NA"/>
    <n v="0"/>
    <s v="NA"/>
    <n v="41.75"/>
    <n v="1"/>
    <n v="58"/>
    <n v="58"/>
    <n v="50"/>
    <m/>
    <m/>
    <m/>
    <m/>
    <m/>
    <m/>
    <m/>
    <m/>
    <n v="0"/>
    <n v="0"/>
    <m/>
    <s v="Ingen"/>
    <m/>
    <m/>
  </r>
  <r>
    <x v="2"/>
    <x v="1"/>
    <d v="2019-07-11T00:00:00"/>
    <s v="BS.S24"/>
    <s v="S"/>
    <n v="24"/>
    <n v="9"/>
    <n v="0"/>
    <n v="3"/>
    <n v="6"/>
    <n v="70"/>
    <n v="40"/>
    <s v="NA"/>
    <n v="0"/>
    <s v="NA"/>
    <n v="38.5"/>
    <n v="34"/>
    <n v="44"/>
    <n v="27"/>
    <n v="49"/>
    <m/>
    <m/>
    <m/>
    <m/>
    <m/>
    <m/>
    <m/>
    <m/>
    <n v="0"/>
    <n v="0"/>
    <m/>
    <s v="Ingen"/>
    <m/>
    <m/>
  </r>
  <r>
    <x v="2"/>
    <x v="1"/>
    <d v="2019-07-11T00:00:00"/>
    <s v="BS.S25"/>
    <s v="S"/>
    <n v="25"/>
    <n v="14"/>
    <n v="1"/>
    <n v="4"/>
    <n v="9"/>
    <n v="50"/>
    <n v="90"/>
    <s v="NA"/>
    <n v="0"/>
    <s v="NA"/>
    <n v="38.75"/>
    <n v="42"/>
    <n v="46"/>
    <n v="24"/>
    <n v="43"/>
    <m/>
    <m/>
    <m/>
    <m/>
    <m/>
    <m/>
    <m/>
    <m/>
    <n v="0"/>
    <n v="0"/>
    <m/>
    <s v="Ingen, mye forstyrrelse rundt lok."/>
    <m/>
    <m/>
  </r>
  <r>
    <x v="2"/>
    <x v="1"/>
    <d v="2019-07-11T00:00:00"/>
    <s v="BS.SØ3"/>
    <s v="SØ"/>
    <n v="3"/>
    <n v="0"/>
    <n v="0"/>
    <n v="0"/>
    <n v="0"/>
    <n v="25"/>
    <n v="80"/>
    <s v="NA"/>
    <n v="0"/>
    <s v="NA"/>
    <n v="11.75"/>
    <n v="2"/>
    <n v="2"/>
    <n v="39"/>
    <n v="4"/>
    <m/>
    <m/>
    <m/>
    <m/>
    <m/>
    <m/>
    <m/>
    <m/>
    <n v="0"/>
    <n v="0"/>
    <m/>
    <s v="Ingen"/>
    <m/>
    <m/>
  </r>
  <r>
    <x v="2"/>
    <x v="1"/>
    <d v="2019-07-11T00:00:00"/>
    <s v="BS.SØ5"/>
    <s v="SØ"/>
    <n v="5"/>
    <n v="0"/>
    <n v="0"/>
    <n v="0"/>
    <n v="0"/>
    <n v="40"/>
    <n v="90"/>
    <s v="NA"/>
    <n v="30"/>
    <s v="NA"/>
    <n v="29.5"/>
    <n v="24"/>
    <n v="43"/>
    <n v="49"/>
    <n v="2"/>
    <m/>
    <m/>
    <m/>
    <m/>
    <m/>
    <m/>
    <m/>
    <m/>
    <n v="0"/>
    <n v="0"/>
    <m/>
    <s v="Ingen"/>
    <s v="gml. Nesten død geitved midt i ruta brukes som siktepunkt fopr transektet"/>
    <m/>
  </r>
  <r>
    <x v="2"/>
    <x v="1"/>
    <d v="2019-07-11T00:00:00"/>
    <s v="BS.V1"/>
    <s v="V"/>
    <n v="1"/>
    <n v="0"/>
    <n v="0"/>
    <n v="0"/>
    <n v="0"/>
    <n v="60"/>
    <n v="5"/>
    <s v="NA"/>
    <n v="20"/>
    <s v="NA"/>
    <n v="35.25"/>
    <n v="36"/>
    <n v="27"/>
    <n v="38"/>
    <n v="40"/>
    <m/>
    <m/>
    <m/>
    <m/>
    <m/>
    <m/>
    <m/>
    <m/>
    <n v="0"/>
    <n v="0"/>
    <m/>
    <s v="Ingen"/>
    <m/>
    <m/>
  </r>
  <r>
    <x v="2"/>
    <x v="2"/>
    <d v="2020-07-01T00:00:00"/>
    <s v="BS.N5"/>
    <s v="N"/>
    <n v="5"/>
    <n v="0"/>
    <n v="0"/>
    <n v="0"/>
    <n v="0"/>
    <n v="60"/>
    <n v="60"/>
    <s v="NA"/>
    <n v="4"/>
    <s v="NA"/>
    <n v="17.25"/>
    <n v="16"/>
    <n v="13"/>
    <n v="15"/>
    <n v="25"/>
    <m/>
    <m/>
    <m/>
    <m/>
    <m/>
    <m/>
    <m/>
    <m/>
    <n v="0"/>
    <n v="0"/>
    <s v="Nei"/>
    <m/>
    <s v="Ny rute lagt ut i 2020. "/>
    <m/>
  </r>
  <r>
    <x v="2"/>
    <x v="2"/>
    <d v="2020-07-01T00:00:00"/>
    <s v="BS.NØ8"/>
    <s v="NØ"/>
    <n v="8"/>
    <n v="1"/>
    <n v="1"/>
    <n v="0"/>
    <n v="0"/>
    <n v="65"/>
    <n v="10"/>
    <s v="NA"/>
    <n v="10"/>
    <s v="NA"/>
    <n v="18"/>
    <n v="31"/>
    <n v="13"/>
    <n v="10"/>
    <n v="18"/>
    <m/>
    <m/>
    <m/>
    <m/>
    <m/>
    <m/>
    <m/>
    <m/>
    <n v="0"/>
    <n v="0"/>
    <s v="Nei"/>
    <m/>
    <s v="Den &quot;gamle&quot; dragehodeplanta fra 2019 ble dømt ut. "/>
    <m/>
  </r>
  <r>
    <x v="2"/>
    <x v="2"/>
    <d v="2020-07-01T00:00:00"/>
    <s v="BS.S14"/>
    <s v="S"/>
    <n v="14"/>
    <n v="0"/>
    <n v="0"/>
    <n v="0"/>
    <n v="0"/>
    <n v="40"/>
    <n v="60"/>
    <s v="NA"/>
    <n v="25"/>
    <s v="NA"/>
    <n v="65.75"/>
    <n v="11"/>
    <n v="31"/>
    <n v="178"/>
    <n v="43"/>
    <m/>
    <m/>
    <m/>
    <m/>
    <m/>
    <m/>
    <m/>
    <m/>
    <n v="0"/>
    <n v="0"/>
    <s v="Nei"/>
    <m/>
    <m/>
    <m/>
  </r>
  <r>
    <x v="2"/>
    <x v="2"/>
    <d v="2020-07-01T00:00:00"/>
    <s v="BS.S20"/>
    <s v="S"/>
    <n v="20"/>
    <n v="1"/>
    <n v="0"/>
    <n v="0"/>
    <n v="1"/>
    <n v="12"/>
    <n v="15"/>
    <s v="NA"/>
    <n v="15"/>
    <s v="NA"/>
    <n v="41"/>
    <n v="39"/>
    <n v="41"/>
    <n v="35"/>
    <n v="49"/>
    <m/>
    <m/>
    <m/>
    <m/>
    <m/>
    <m/>
    <m/>
    <m/>
    <n v="0"/>
    <n v="0"/>
    <s v="Nei"/>
    <m/>
    <m/>
    <m/>
  </r>
  <r>
    <x v="2"/>
    <x v="2"/>
    <d v="2020-07-01T00:00:00"/>
    <s v="BS.S22"/>
    <s v="S"/>
    <n v="22"/>
    <n v="1"/>
    <n v="0"/>
    <n v="1"/>
    <n v="0"/>
    <n v="65"/>
    <n v="2"/>
    <s v="NA"/>
    <n v="2"/>
    <s v="NA"/>
    <n v="36.5"/>
    <n v="22"/>
    <n v="44"/>
    <n v="40"/>
    <n v="40"/>
    <m/>
    <m/>
    <m/>
    <m/>
    <m/>
    <m/>
    <m/>
    <m/>
    <n v="0"/>
    <n v="0"/>
    <s v="Nei"/>
    <m/>
    <m/>
    <m/>
  </r>
  <r>
    <x v="2"/>
    <x v="2"/>
    <d v="2020-07-01T00:00:00"/>
    <s v="BS.S24"/>
    <s v="S"/>
    <n v="24"/>
    <n v="7"/>
    <n v="0"/>
    <n v="4"/>
    <n v="3"/>
    <n v="60"/>
    <n v="30"/>
    <s v="NA"/>
    <n v="0"/>
    <s v="NA"/>
    <n v="16"/>
    <n v="17"/>
    <n v="19"/>
    <n v="14"/>
    <n v="14"/>
    <m/>
    <m/>
    <m/>
    <m/>
    <m/>
    <m/>
    <m/>
    <m/>
    <n v="1"/>
    <n v="0"/>
    <s v="Krattrydding?"/>
    <m/>
    <m/>
    <m/>
  </r>
  <r>
    <x v="2"/>
    <x v="2"/>
    <d v="2020-07-01T00:00:00"/>
    <s v="BS.S25"/>
    <s v="S"/>
    <n v="25"/>
    <n v="17"/>
    <n v="0"/>
    <n v="5"/>
    <n v="12"/>
    <n v="50"/>
    <n v="50"/>
    <s v="NA"/>
    <n v="0"/>
    <s v="NA"/>
    <n v="9.5"/>
    <n v="6"/>
    <n v="9"/>
    <n v="15"/>
    <n v="8"/>
    <m/>
    <m/>
    <m/>
    <m/>
    <m/>
    <m/>
    <m/>
    <m/>
    <n v="0"/>
    <n v="0"/>
    <s v="Nei"/>
    <m/>
    <m/>
    <m/>
  </r>
  <r>
    <x v="2"/>
    <x v="2"/>
    <d v="2020-07-01T00:00:00"/>
    <s v="BS.SØ3"/>
    <s v="SØ"/>
    <n v="3"/>
    <n v="0"/>
    <n v="0"/>
    <n v="0"/>
    <n v="0"/>
    <n v="15"/>
    <n v="80"/>
    <s v="NA"/>
    <n v="0"/>
    <s v="NA"/>
    <n v="2.75"/>
    <n v="4"/>
    <n v="0"/>
    <n v="0"/>
    <n v="7"/>
    <m/>
    <m/>
    <m/>
    <m/>
    <m/>
    <m/>
    <m/>
    <m/>
    <n v="1"/>
    <n v="0"/>
    <s v="Krattrydding"/>
    <m/>
    <m/>
    <m/>
  </r>
  <r>
    <x v="2"/>
    <x v="2"/>
    <d v="2020-07-01T00:00:00"/>
    <s v="BS.SØ5"/>
    <s v="SØ"/>
    <n v="5"/>
    <n v="0"/>
    <n v="0"/>
    <n v="0"/>
    <n v="0"/>
    <n v="25"/>
    <n v="90"/>
    <s v="NA"/>
    <n v="20"/>
    <s v="NA"/>
    <n v="15.5"/>
    <n v="19"/>
    <n v="14"/>
    <n v="22"/>
    <n v="7"/>
    <m/>
    <m/>
    <m/>
    <m/>
    <m/>
    <m/>
    <m/>
    <m/>
    <n v="1"/>
    <n v="0"/>
    <s v="Krattrydding"/>
    <m/>
    <m/>
    <m/>
  </r>
  <r>
    <x v="2"/>
    <x v="2"/>
    <d v="2020-07-01T00:00:00"/>
    <s v="BS.V1"/>
    <s v="V"/>
    <n v="1"/>
    <n v="0"/>
    <n v="0"/>
    <n v="0"/>
    <n v="0"/>
    <n v="60"/>
    <n v="5"/>
    <s v="NA"/>
    <n v="3"/>
    <s v="NA"/>
    <n v="22.5"/>
    <n v="34"/>
    <n v="17"/>
    <n v="19"/>
    <n v="20"/>
    <m/>
    <m/>
    <m/>
    <m/>
    <m/>
    <m/>
    <m/>
    <m/>
    <n v="0"/>
    <n v="0"/>
    <s v="Nei"/>
    <m/>
    <m/>
    <m/>
  </r>
  <r>
    <x v="2"/>
    <x v="3"/>
    <d v="2021-06-16T00:00:00"/>
    <s v="BS.N5"/>
    <s v="N"/>
    <n v="5"/>
    <n v="0"/>
    <n v="0"/>
    <n v="0"/>
    <n v="0"/>
    <n v="60"/>
    <n v="70"/>
    <n v="5"/>
    <n v="0"/>
    <n v="80"/>
    <n v="16.25"/>
    <n v="11"/>
    <n v="12"/>
    <n v="31"/>
    <n v="11"/>
    <m/>
    <m/>
    <m/>
    <m/>
    <m/>
    <m/>
    <m/>
    <m/>
    <n v="0"/>
    <n v="0"/>
    <s v="Nei"/>
    <m/>
    <s v="Ny rute lagt ut i 2020. "/>
    <m/>
  </r>
  <r>
    <x v="2"/>
    <x v="3"/>
    <d v="2021-06-16T00:00:00"/>
    <s v="BS.NØ8"/>
    <s v="NØ"/>
    <n v="8"/>
    <n v="0"/>
    <n v="0"/>
    <n v="0"/>
    <n v="0"/>
    <n v="65"/>
    <n v="5"/>
    <n v="7"/>
    <n v="0"/>
    <n v="30"/>
    <n v="16"/>
    <n v="13"/>
    <n v="14"/>
    <n v="25"/>
    <n v="12"/>
    <m/>
    <m/>
    <m/>
    <m/>
    <m/>
    <m/>
    <m/>
    <m/>
    <n v="0"/>
    <n v="0"/>
    <s v="Nei"/>
    <m/>
    <s v="Den &quot;gamle&quot; dragehodeplanta fra 2019 ble dømt ut. "/>
    <m/>
  </r>
  <r>
    <x v="2"/>
    <x v="3"/>
    <d v="2021-06-16T00:00:00"/>
    <s v="BS.S14"/>
    <s v="S"/>
    <n v="14"/>
    <n v="0"/>
    <n v="0"/>
    <n v="0"/>
    <n v="0"/>
    <n v="30"/>
    <n v="80"/>
    <n v="22"/>
    <n v="0"/>
    <n v="20"/>
    <n v="18.5"/>
    <n v="13"/>
    <n v="14"/>
    <n v="26"/>
    <n v="21"/>
    <m/>
    <m/>
    <m/>
    <m/>
    <m/>
    <m/>
    <m/>
    <m/>
    <n v="0"/>
    <n v="0"/>
    <s v="Nei"/>
    <m/>
    <m/>
    <m/>
  </r>
  <r>
    <x v="2"/>
    <x v="3"/>
    <d v="2021-06-16T00:00:00"/>
    <s v="BS.S20"/>
    <s v="S"/>
    <n v="20"/>
    <n v="2"/>
    <n v="0"/>
    <n v="1"/>
    <n v="1"/>
    <n v="50"/>
    <n v="1"/>
    <n v="40"/>
    <n v="1"/>
    <n v="100"/>
    <n v="32"/>
    <n v="40"/>
    <n v="26"/>
    <n v="29"/>
    <n v="33"/>
    <m/>
    <m/>
    <m/>
    <m/>
    <m/>
    <m/>
    <m/>
    <m/>
    <n v="0"/>
    <n v="0"/>
    <s v="Nei"/>
    <m/>
    <m/>
    <m/>
  </r>
  <r>
    <x v="2"/>
    <x v="3"/>
    <d v="2021-06-16T00:00:00"/>
    <s v="BS.S22"/>
    <s v="S"/>
    <n v="22"/>
    <n v="0"/>
    <n v="0"/>
    <n v="0"/>
    <n v="0"/>
    <n v="70"/>
    <n v="1"/>
    <n v="0"/>
    <n v="0"/>
    <n v="0"/>
    <n v="20.75"/>
    <n v="42"/>
    <n v="14"/>
    <n v="12"/>
    <n v="15"/>
    <m/>
    <m/>
    <m/>
    <m/>
    <m/>
    <m/>
    <m/>
    <m/>
    <n v="0"/>
    <n v="0"/>
    <s v="Nei"/>
    <m/>
    <m/>
    <m/>
  </r>
  <r>
    <x v="2"/>
    <x v="3"/>
    <d v="2021-06-16T00:00:00"/>
    <s v="BS.S24"/>
    <s v="S"/>
    <n v="24"/>
    <n v="8"/>
    <n v="0"/>
    <n v="1"/>
    <n v="7"/>
    <n v="55"/>
    <n v="40"/>
    <n v="0"/>
    <n v="0"/>
    <n v="0"/>
    <n v="20.5"/>
    <n v="20"/>
    <n v="22"/>
    <n v="17"/>
    <n v="23"/>
    <m/>
    <m/>
    <m/>
    <m/>
    <m/>
    <m/>
    <m/>
    <m/>
    <n v="1"/>
    <n v="0"/>
    <s v="Krattrydding?"/>
    <m/>
    <m/>
    <m/>
  </r>
  <r>
    <x v="2"/>
    <x v="3"/>
    <d v="2021-06-16T00:00:00"/>
    <s v="BS.S25"/>
    <s v="S"/>
    <n v="25"/>
    <n v="17"/>
    <n v="0"/>
    <n v="5"/>
    <n v="12"/>
    <n v="40"/>
    <n v="50"/>
    <n v="0"/>
    <n v="0"/>
    <n v="0"/>
    <n v="16"/>
    <n v="25"/>
    <n v="21"/>
    <n v="11"/>
    <n v="7"/>
    <m/>
    <m/>
    <m/>
    <m/>
    <m/>
    <m/>
    <m/>
    <m/>
    <n v="0"/>
    <n v="0"/>
    <s v="Nei"/>
    <m/>
    <m/>
    <m/>
  </r>
  <r>
    <x v="2"/>
    <x v="3"/>
    <d v="2021-06-16T00:00:00"/>
    <s v="BS.SØ3"/>
    <s v="SØ"/>
    <n v="3"/>
    <n v="0"/>
    <n v="0"/>
    <n v="0"/>
    <n v="0"/>
    <n v="20"/>
    <n v="90"/>
    <n v="4"/>
    <n v="0"/>
    <n v="0"/>
    <n v="17"/>
    <n v="21"/>
    <n v="14"/>
    <n v="22"/>
    <n v="11"/>
    <m/>
    <m/>
    <m/>
    <m/>
    <m/>
    <m/>
    <m/>
    <m/>
    <n v="1"/>
    <n v="0"/>
    <s v="Krattrydding"/>
    <m/>
    <m/>
    <m/>
  </r>
  <r>
    <x v="2"/>
    <x v="3"/>
    <d v="2021-06-16T00:00:00"/>
    <s v="BS.SØ5"/>
    <s v="SØ"/>
    <n v="5"/>
    <n v="0"/>
    <n v="0"/>
    <n v="0"/>
    <n v="0"/>
    <n v="40"/>
    <n v="90"/>
    <n v="4"/>
    <n v="25"/>
    <n v="0"/>
    <n v="31.5"/>
    <n v="62"/>
    <n v="15"/>
    <n v="29"/>
    <n v="20"/>
    <m/>
    <m/>
    <m/>
    <m/>
    <m/>
    <m/>
    <m/>
    <m/>
    <n v="1"/>
    <n v="0"/>
    <s v="Krattrydding"/>
    <m/>
    <m/>
    <m/>
  </r>
  <r>
    <x v="2"/>
    <x v="3"/>
    <d v="2021-06-16T00:00:00"/>
    <s v="BS.V1"/>
    <s v="V"/>
    <n v="1"/>
    <n v="0"/>
    <n v="0"/>
    <n v="0"/>
    <n v="0"/>
    <n v="50"/>
    <n v="1"/>
    <n v="4"/>
    <n v="0"/>
    <n v="100"/>
    <n v="22"/>
    <n v="20"/>
    <n v="17"/>
    <n v="25"/>
    <n v="26"/>
    <m/>
    <m/>
    <m/>
    <m/>
    <m/>
    <m/>
    <m/>
    <m/>
    <n v="0"/>
    <n v="0"/>
    <s v="Nei"/>
    <m/>
    <m/>
    <m/>
  </r>
  <r>
    <x v="2"/>
    <x v="4"/>
    <d v="2022-06-28T00:00:00"/>
    <s v="BS.N5"/>
    <s v="N"/>
    <n v="5"/>
    <n v="0"/>
    <n v="0"/>
    <n v="0"/>
    <n v="0"/>
    <n v="80"/>
    <n v="60"/>
    <n v="14"/>
    <n v="0"/>
    <n v="80"/>
    <n v="11.666666666666666"/>
    <n v="8"/>
    <n v="18"/>
    <n v="9"/>
    <n v="5"/>
    <m/>
    <m/>
    <m/>
    <m/>
    <m/>
    <m/>
    <m/>
    <m/>
    <n v="0"/>
    <n v="1"/>
    <n v="10"/>
    <m/>
    <s v="Skog"/>
    <m/>
  </r>
  <r>
    <x v="2"/>
    <x v="4"/>
    <d v="2022-06-28T00:00:00"/>
    <s v="BS.NØ8"/>
    <s v="NØ"/>
    <n v="8"/>
    <n v="0"/>
    <n v="0"/>
    <n v="0"/>
    <n v="0"/>
    <n v="70"/>
    <n v="20"/>
    <n v="17"/>
    <n v="0"/>
    <n v="70"/>
    <n v="10"/>
    <n v="20"/>
    <n v="8"/>
    <n v="2"/>
    <n v="17"/>
    <m/>
    <m/>
    <m/>
    <m/>
    <m/>
    <m/>
    <m/>
    <m/>
    <n v="0"/>
    <n v="0"/>
    <m/>
    <m/>
    <s v="Skog"/>
    <m/>
  </r>
  <r>
    <x v="2"/>
    <x v="4"/>
    <d v="2022-06-28T00:00:00"/>
    <s v="BS.S14"/>
    <s v="S"/>
    <n v="14"/>
    <n v="0"/>
    <n v="0"/>
    <n v="0"/>
    <n v="0"/>
    <n v="50"/>
    <n v="85"/>
    <n v="26"/>
    <n v="0"/>
    <n v="25"/>
    <n v="15"/>
    <n v="9"/>
    <n v="25"/>
    <n v="11"/>
    <n v="10"/>
    <m/>
    <m/>
    <m/>
    <m/>
    <m/>
    <m/>
    <m/>
    <m/>
    <n v="0"/>
    <n v="0"/>
    <m/>
    <m/>
    <m/>
    <m/>
  </r>
  <r>
    <x v="2"/>
    <x v="4"/>
    <d v="2022-06-28T00:00:00"/>
    <s v="BS.S20"/>
    <s v="S"/>
    <n v="20"/>
    <n v="2"/>
    <n v="1"/>
    <n v="1"/>
    <n v="0"/>
    <n v="40"/>
    <n v="2"/>
    <n v="35"/>
    <n v="0"/>
    <n v="100"/>
    <n v="19"/>
    <n v="15"/>
    <n v="4"/>
    <n v="38"/>
    <n v="15"/>
    <m/>
    <m/>
    <m/>
    <m/>
    <m/>
    <m/>
    <m/>
    <m/>
    <n v="0"/>
    <n v="0"/>
    <m/>
    <m/>
    <m/>
    <m/>
  </r>
  <r>
    <x v="2"/>
    <x v="4"/>
    <d v="2022-06-28T00:00:00"/>
    <s v="BS.S22"/>
    <s v="S"/>
    <n v="22"/>
    <n v="4"/>
    <n v="3"/>
    <n v="1"/>
    <n v="0"/>
    <n v="75"/>
    <n v="5"/>
    <n v="0"/>
    <n v="0"/>
    <n v="10"/>
    <n v="21"/>
    <n v="37"/>
    <n v="16"/>
    <n v="10"/>
    <n v="17"/>
    <m/>
    <m/>
    <m/>
    <m/>
    <m/>
    <m/>
    <m/>
    <m/>
    <n v="0"/>
    <n v="0"/>
    <m/>
    <m/>
    <m/>
    <m/>
  </r>
  <r>
    <x v="2"/>
    <x v="4"/>
    <d v="2022-06-28T00:00:00"/>
    <s v="BS.S24"/>
    <s v="S"/>
    <n v="24"/>
    <n v="10"/>
    <n v="0"/>
    <n v="3"/>
    <n v="7"/>
    <n v="60"/>
    <n v="70"/>
    <n v="0"/>
    <n v="0"/>
    <n v="0"/>
    <n v="13.666666666666666"/>
    <n v="4"/>
    <n v="23"/>
    <n v="14"/>
    <n v="26"/>
    <m/>
    <m/>
    <m/>
    <m/>
    <m/>
    <m/>
    <m/>
    <m/>
    <n v="0"/>
    <n v="0"/>
    <m/>
    <m/>
    <m/>
    <m/>
  </r>
  <r>
    <x v="2"/>
    <x v="4"/>
    <d v="2022-06-28T00:00:00"/>
    <s v="BS.S25"/>
    <s v="S"/>
    <n v="25"/>
    <n v="21"/>
    <n v="2"/>
    <n v="5"/>
    <n v="14"/>
    <n v="30"/>
    <n v="85"/>
    <n v="0.1"/>
    <n v="0"/>
    <n v="0"/>
    <n v="20.666666666666668"/>
    <n v="18"/>
    <n v="8"/>
    <n v="36"/>
    <n v="16"/>
    <m/>
    <m/>
    <m/>
    <m/>
    <m/>
    <m/>
    <m/>
    <m/>
    <n v="0"/>
    <n v="0"/>
    <m/>
    <m/>
    <m/>
    <m/>
  </r>
  <r>
    <x v="2"/>
    <x v="4"/>
    <d v="2022-06-28T00:00:00"/>
    <s v="BS.SØ3"/>
    <s v="SØ"/>
    <n v="3"/>
    <n v="0"/>
    <n v="0"/>
    <n v="0"/>
    <n v="0"/>
    <n v="20"/>
    <n v="90"/>
    <n v="1"/>
    <n v="0"/>
    <n v="0"/>
    <n v="6.333333333333333"/>
    <n v="9"/>
    <n v="2"/>
    <n v="8"/>
    <n v="5"/>
    <m/>
    <m/>
    <m/>
    <m/>
    <m/>
    <m/>
    <m/>
    <m/>
    <n v="0"/>
    <n v="0"/>
    <m/>
    <m/>
    <m/>
    <m/>
  </r>
  <r>
    <x v="2"/>
    <x v="4"/>
    <d v="2022-06-28T00:00:00"/>
    <s v="BS.SØ5"/>
    <s v="SØ"/>
    <n v="5"/>
    <n v="0"/>
    <n v="0"/>
    <n v="0"/>
    <n v="0"/>
    <n v="50"/>
    <n v="90"/>
    <n v="17"/>
    <n v="35"/>
    <n v="0"/>
    <n v="17.666666666666668"/>
    <n v="22"/>
    <n v="10"/>
    <n v="21"/>
    <n v="19"/>
    <m/>
    <m/>
    <m/>
    <m/>
    <m/>
    <m/>
    <m/>
    <m/>
    <n v="0"/>
    <n v="0"/>
    <m/>
    <m/>
    <m/>
    <m/>
  </r>
  <r>
    <x v="2"/>
    <x v="4"/>
    <d v="2022-06-28T00:00:00"/>
    <s v="BS.V1"/>
    <s v="V"/>
    <n v="1"/>
    <n v="0"/>
    <n v="0"/>
    <n v="0"/>
    <n v="0"/>
    <n v="50"/>
    <n v="0"/>
    <n v="6"/>
    <n v="0"/>
    <n v="100"/>
    <n v="27.333333333333332"/>
    <n v="6"/>
    <n v="21"/>
    <n v="55"/>
    <n v="6"/>
    <m/>
    <m/>
    <m/>
    <m/>
    <m/>
    <m/>
    <m/>
    <m/>
    <n v="0"/>
    <n v="0"/>
    <m/>
    <m/>
    <s v="Skog"/>
    <m/>
  </r>
  <r>
    <x v="2"/>
    <x v="5"/>
    <d v="2023-06-28T00:00:00"/>
    <s v="BS.N5"/>
    <s v="N"/>
    <n v="5"/>
    <n v="0"/>
    <n v="0"/>
    <n v="0"/>
    <n v="0"/>
    <n v="52"/>
    <n v="85"/>
    <n v="6"/>
    <n v="0"/>
    <n v="75"/>
    <n v="21.25"/>
    <n v="40"/>
    <n v="16"/>
    <n v="13"/>
    <n v="16"/>
    <m/>
    <m/>
    <m/>
    <m/>
    <m/>
    <m/>
    <m/>
    <m/>
    <m/>
    <m/>
    <m/>
    <m/>
    <m/>
    <m/>
  </r>
  <r>
    <x v="2"/>
    <x v="5"/>
    <d v="2023-06-28T00:00:00"/>
    <s v="BS.NØ8"/>
    <s v="NØ"/>
    <n v="8"/>
    <n v="1"/>
    <n v="1"/>
    <n v="0"/>
    <n v="0"/>
    <n v="50"/>
    <n v="30"/>
    <n v="12"/>
    <n v="0"/>
    <n v="30"/>
    <n v="13"/>
    <n v="7"/>
    <n v="18"/>
    <n v="7"/>
    <n v="20"/>
    <m/>
    <m/>
    <m/>
    <m/>
    <m/>
    <m/>
    <m/>
    <m/>
    <m/>
    <m/>
    <m/>
    <m/>
    <m/>
    <m/>
  </r>
  <r>
    <x v="2"/>
    <x v="5"/>
    <d v="2023-06-28T00:00:00"/>
    <s v="BS.S14"/>
    <s v="S"/>
    <n v="14"/>
    <n v="0"/>
    <n v="0"/>
    <n v="0"/>
    <n v="0"/>
    <n v="45"/>
    <n v="90"/>
    <n v="25"/>
    <n v="3"/>
    <n v="45"/>
    <n v="28.5"/>
    <n v="23"/>
    <n v="50"/>
    <n v="29"/>
    <n v="12"/>
    <m/>
    <m/>
    <m/>
    <m/>
    <m/>
    <m/>
    <m/>
    <m/>
    <m/>
    <m/>
    <m/>
    <m/>
    <m/>
    <m/>
  </r>
  <r>
    <x v="2"/>
    <x v="5"/>
    <d v="2023-06-28T00:00:00"/>
    <s v="BS.S20"/>
    <s v="S"/>
    <n v="20"/>
    <n v="2"/>
    <n v="0"/>
    <n v="1"/>
    <n v="1"/>
    <n v="52"/>
    <n v="1"/>
    <n v="39"/>
    <n v="0"/>
    <n v="75"/>
    <n v="39.5"/>
    <n v="40"/>
    <n v="40"/>
    <n v="28"/>
    <n v="50"/>
    <m/>
    <m/>
    <m/>
    <m/>
    <m/>
    <m/>
    <m/>
    <m/>
    <m/>
    <m/>
    <m/>
    <m/>
    <m/>
    <m/>
  </r>
  <r>
    <x v="2"/>
    <x v="5"/>
    <d v="2023-06-28T00:00:00"/>
    <s v="BS.S22"/>
    <s v="S"/>
    <n v="22"/>
    <n v="3"/>
    <n v="0"/>
    <n v="3"/>
    <n v="0"/>
    <n v="75"/>
    <n v="14"/>
    <n v="1"/>
    <n v="0"/>
    <n v="0"/>
    <n v="15.25"/>
    <n v="15"/>
    <n v="15"/>
    <n v="14"/>
    <n v="17"/>
    <m/>
    <m/>
    <m/>
    <m/>
    <m/>
    <m/>
    <m/>
    <m/>
    <m/>
    <m/>
    <m/>
    <m/>
    <m/>
    <m/>
  </r>
  <r>
    <x v="2"/>
    <x v="5"/>
    <d v="2023-06-28T00:00:00"/>
    <s v="BS.S24"/>
    <s v="S"/>
    <n v="24"/>
    <n v="8"/>
    <n v="0"/>
    <n v="2"/>
    <n v="6"/>
    <n v="50"/>
    <n v="40"/>
    <n v="0"/>
    <n v="0"/>
    <n v="0"/>
    <n v="8.5"/>
    <n v="15"/>
    <n v="15"/>
    <n v="4"/>
    <n v="0"/>
    <m/>
    <m/>
    <m/>
    <m/>
    <m/>
    <m/>
    <m/>
    <m/>
    <m/>
    <m/>
    <m/>
    <m/>
    <m/>
    <m/>
  </r>
  <r>
    <x v="2"/>
    <x v="5"/>
    <d v="2023-06-28T00:00:00"/>
    <s v="BS.S25"/>
    <s v="S"/>
    <n v="25"/>
    <n v="24"/>
    <n v="1"/>
    <n v="3"/>
    <n v="20"/>
    <n v="40"/>
    <n v="90"/>
    <n v="1"/>
    <n v="0"/>
    <n v="0"/>
    <n v="12.75"/>
    <n v="21"/>
    <n v="19"/>
    <n v="6"/>
    <n v="5"/>
    <m/>
    <m/>
    <m/>
    <m/>
    <m/>
    <m/>
    <m/>
    <m/>
    <m/>
    <m/>
    <m/>
    <m/>
    <m/>
    <m/>
  </r>
  <r>
    <x v="2"/>
    <x v="5"/>
    <d v="2023-06-28T00:00:00"/>
    <s v="BS.SØ3"/>
    <s v="SØ"/>
    <n v="3"/>
    <n v="0"/>
    <n v="0"/>
    <n v="0"/>
    <n v="0"/>
    <n v="19"/>
    <n v="80"/>
    <n v="3"/>
    <n v="0"/>
    <n v="0"/>
    <n v="4.75"/>
    <n v="0"/>
    <n v="0"/>
    <n v="11"/>
    <n v="8"/>
    <m/>
    <m/>
    <m/>
    <m/>
    <m/>
    <m/>
    <m/>
    <m/>
    <m/>
    <m/>
    <m/>
    <m/>
    <m/>
    <m/>
  </r>
  <r>
    <x v="2"/>
    <x v="5"/>
    <d v="2023-06-28T00:00:00"/>
    <s v="BS.SØ5"/>
    <s v="SØ"/>
    <n v="5"/>
    <n v="0"/>
    <n v="0"/>
    <n v="0"/>
    <n v="0"/>
    <n v="38"/>
    <n v="92"/>
    <n v="13"/>
    <n v="12"/>
    <n v="0"/>
    <n v="41.75"/>
    <n v="66"/>
    <n v="55"/>
    <n v="23"/>
    <n v="23"/>
    <m/>
    <m/>
    <m/>
    <m/>
    <m/>
    <m/>
    <m/>
    <m/>
    <m/>
    <m/>
    <m/>
    <m/>
    <m/>
    <m/>
  </r>
  <r>
    <x v="2"/>
    <x v="5"/>
    <d v="2023-06-28T00:00:00"/>
    <s v="BS.V1"/>
    <s v="V"/>
    <n v="1"/>
    <n v="0"/>
    <n v="0"/>
    <n v="0"/>
    <n v="0"/>
    <n v="76"/>
    <n v="0"/>
    <n v="15"/>
    <n v="0"/>
    <n v="100"/>
    <n v="10.75"/>
    <n v="0"/>
    <n v="2"/>
    <n v="19"/>
    <n v="22"/>
    <m/>
    <m/>
    <m/>
    <m/>
    <m/>
    <m/>
    <m/>
    <m/>
    <m/>
    <m/>
    <m/>
    <m/>
    <m/>
    <m/>
  </r>
  <r>
    <x v="3"/>
    <x v="6"/>
    <d v="2017-06-12T00:00:00"/>
    <s v="EK1"/>
    <s v="NV"/>
    <n v="21"/>
    <n v="0"/>
    <n v="0"/>
    <n v="0"/>
    <n v="0"/>
    <n v="50"/>
    <n v="75"/>
    <s v="NA"/>
    <n v="20"/>
    <n v="0"/>
    <n v="11.75"/>
    <n v="0"/>
    <n v="0"/>
    <n v="38"/>
    <n v="9"/>
    <m/>
    <m/>
    <m/>
    <m/>
    <m/>
    <m/>
    <m/>
    <m/>
    <n v="0"/>
    <n v="0"/>
    <n v="0"/>
    <s v="NA"/>
    <s v="Rett nedenfir bergknaus med enslig furu, ovenfor akeleie-eng. Åpen glenne, sti gjennom. Ryddet kratt rundt, men ikke i ruta. "/>
    <m/>
  </r>
  <r>
    <x v="3"/>
    <x v="6"/>
    <d v="2017-06-12T00:00:00"/>
    <s v="EK10"/>
    <s v="NV"/>
    <n v="278"/>
    <n v="48"/>
    <n v="17"/>
    <n v="7"/>
    <n v="24"/>
    <n v="80"/>
    <n v="5"/>
    <s v="NA"/>
    <n v="3"/>
    <n v="0"/>
    <n v="21.25"/>
    <n v="8"/>
    <n v="19"/>
    <n v="23"/>
    <n v="35"/>
    <m/>
    <m/>
    <m/>
    <m/>
    <m/>
    <m/>
    <m/>
    <m/>
    <n v="0"/>
    <n v="0"/>
    <n v="0"/>
    <s v="NA"/>
    <m/>
    <m/>
  </r>
  <r>
    <x v="3"/>
    <x v="6"/>
    <d v="2017-06-12T00:00:00"/>
    <s v="EK2"/>
    <s v="NV"/>
    <n v="63"/>
    <n v="0"/>
    <n v="0"/>
    <n v="0"/>
    <n v="0"/>
    <n v="30"/>
    <n v="1"/>
    <s v="NA"/>
    <n v="70"/>
    <n v="0"/>
    <n v="108.5"/>
    <n v="220"/>
    <n v="52"/>
    <n v="32"/>
    <n v="130"/>
    <m/>
    <m/>
    <m/>
    <m/>
    <m/>
    <m/>
    <m/>
    <m/>
    <n v="0"/>
    <n v="0"/>
    <n v="0"/>
    <s v="NA"/>
    <s v="Rett under krossved?? Stor busk, i rosekratt med slåpetorn. Har vært kuttet busker, men er kommet tilbake."/>
    <m/>
  </r>
  <r>
    <x v="3"/>
    <x v="6"/>
    <d v="2017-06-12T00:00:00"/>
    <s v="EK3"/>
    <s v="NV"/>
    <n v="78"/>
    <n v="5"/>
    <n v="1"/>
    <n v="0"/>
    <n v="4"/>
    <n v="60"/>
    <n v="50"/>
    <s v="NA"/>
    <n v="40"/>
    <n v="0"/>
    <n v="48.75"/>
    <n v="83"/>
    <n v="38"/>
    <n v="49"/>
    <n v="25"/>
    <m/>
    <m/>
    <m/>
    <m/>
    <m/>
    <m/>
    <m/>
    <m/>
    <n v="1"/>
    <n v="0"/>
    <n v="100"/>
    <s v="Krattrydding"/>
    <s v="Kuttet furu. "/>
    <m/>
  </r>
  <r>
    <x v="3"/>
    <x v="6"/>
    <d v="2017-06-12T00:00:00"/>
    <s v="EK4"/>
    <s v="NV"/>
    <n v="102"/>
    <n v="0"/>
    <n v="0"/>
    <n v="0"/>
    <n v="0"/>
    <n v="40"/>
    <n v="50"/>
    <s v="NA"/>
    <n v="0"/>
    <n v="0"/>
    <n v="10"/>
    <n v="15"/>
    <n v="0"/>
    <n v="22"/>
    <n v="3"/>
    <m/>
    <m/>
    <m/>
    <m/>
    <m/>
    <m/>
    <m/>
    <m/>
    <n v="0"/>
    <n v="0"/>
    <n v="0"/>
    <s v="NA"/>
    <s v="I bratt berg/bergskrent. Dragehode rundt. "/>
    <m/>
  </r>
  <r>
    <x v="3"/>
    <x v="6"/>
    <d v="2017-06-12T00:00:00"/>
    <s v="EK5"/>
    <s v="NV"/>
    <n v="156"/>
    <n v="0"/>
    <n v="0"/>
    <n v="0"/>
    <n v="0"/>
    <n v="60"/>
    <n v="80"/>
    <s v="NA"/>
    <n v="10"/>
    <n v="0"/>
    <n v="17.25"/>
    <n v="19"/>
    <n v="15"/>
    <n v="22"/>
    <n v="13"/>
    <m/>
    <m/>
    <m/>
    <m/>
    <m/>
    <m/>
    <m/>
    <m/>
    <n v="0"/>
    <n v="0"/>
    <n v="0"/>
    <s v="NA"/>
    <m/>
    <m/>
  </r>
  <r>
    <x v="3"/>
    <x v="6"/>
    <d v="2017-06-12T00:00:00"/>
    <s v="EK6"/>
    <s v="NV"/>
    <n v="224"/>
    <n v="0"/>
    <n v="0"/>
    <n v="0"/>
    <n v="0"/>
    <n v="30"/>
    <n v="20"/>
    <s v="NA"/>
    <n v="40"/>
    <n v="90"/>
    <n v="18.25"/>
    <n v="0"/>
    <n v="26"/>
    <n v="25"/>
    <n v="22"/>
    <m/>
    <m/>
    <m/>
    <m/>
    <m/>
    <m/>
    <m/>
    <m/>
    <n v="0"/>
    <n v="0"/>
    <n v="0"/>
    <s v="NA"/>
    <s v="Under stor furu"/>
    <m/>
  </r>
  <r>
    <x v="3"/>
    <x v="6"/>
    <d v="2017-06-12T00:00:00"/>
    <s v="EK7"/>
    <s v="NV"/>
    <n v="232"/>
    <n v="21"/>
    <n v="7"/>
    <n v="3"/>
    <n v="11"/>
    <n v="70"/>
    <n v="65"/>
    <s v="NA"/>
    <n v="30"/>
    <n v="0"/>
    <n v="16.75"/>
    <n v="6"/>
    <n v="5"/>
    <n v="31"/>
    <n v="25"/>
    <m/>
    <m/>
    <m/>
    <m/>
    <m/>
    <m/>
    <m/>
    <m/>
    <n v="0"/>
    <n v="0"/>
    <n v="0"/>
    <s v="NA"/>
    <s v="I nedkant av ospekratt. Merket med 3 rør/spikere"/>
    <m/>
  </r>
  <r>
    <x v="3"/>
    <x v="6"/>
    <d v="2017-06-12T00:00:00"/>
    <s v="EK8"/>
    <s v="NV"/>
    <n v="242"/>
    <n v="0"/>
    <n v="0"/>
    <n v="0"/>
    <n v="0"/>
    <n v="30"/>
    <n v="90"/>
    <s v="NA"/>
    <n v="10"/>
    <n v="0"/>
    <n v="20.5"/>
    <n v="25"/>
    <n v="24"/>
    <n v="21"/>
    <n v="12"/>
    <m/>
    <m/>
    <m/>
    <m/>
    <m/>
    <m/>
    <m/>
    <m/>
    <n v="0"/>
    <n v="0"/>
    <n v="0"/>
    <s v="NA"/>
    <s v="Rett nedenfor osp, over brattkant. Kappet busk et par m unna. "/>
    <m/>
  </r>
  <r>
    <x v="3"/>
    <x v="6"/>
    <d v="2017-06-12T00:00:00"/>
    <s v="EK9"/>
    <s v="NV"/>
    <n v="265"/>
    <n v="0"/>
    <n v="0"/>
    <n v="0"/>
    <n v="0"/>
    <n v="3"/>
    <n v="25"/>
    <s v="NA"/>
    <n v="100"/>
    <n v="0"/>
    <s v="NA"/>
    <s v="NA"/>
    <s v="NA"/>
    <s v="NA"/>
    <s v="NA"/>
    <m/>
    <m/>
    <m/>
    <m/>
    <m/>
    <m/>
    <m/>
    <m/>
    <n v="0"/>
    <n v="0"/>
    <n v="0"/>
    <s v="NA"/>
    <m/>
    <m/>
  </r>
  <r>
    <x v="3"/>
    <x v="0"/>
    <d v="2018-06-21T00:00:00"/>
    <s v="EK1"/>
    <s v="NV"/>
    <n v="21"/>
    <n v="0"/>
    <n v="0"/>
    <n v="0"/>
    <n v="0"/>
    <n v="40"/>
    <n v="60"/>
    <s v="NA"/>
    <n v="10"/>
    <s v="NA"/>
    <n v="15.5"/>
    <n v="1"/>
    <n v="5"/>
    <n v="13"/>
    <n v="43"/>
    <m/>
    <m/>
    <m/>
    <m/>
    <m/>
    <m/>
    <m/>
    <m/>
    <n v="0"/>
    <n v="1"/>
    <m/>
    <m/>
    <s v="Vissent. Tråkk, sti i kant av ruta."/>
    <m/>
  </r>
  <r>
    <x v="3"/>
    <x v="0"/>
    <d v="2018-06-21T00:00:00"/>
    <s v="EK10"/>
    <s v="NV"/>
    <n v="278"/>
    <n v="30"/>
    <n v="2"/>
    <n v="21"/>
    <n v="7"/>
    <n v="70"/>
    <n v="15"/>
    <s v="NA"/>
    <n v="2"/>
    <s v="NA"/>
    <n v="11.25"/>
    <n v="1"/>
    <n v="6"/>
    <n v="18"/>
    <n v="20"/>
    <m/>
    <m/>
    <m/>
    <m/>
    <m/>
    <m/>
    <m/>
    <m/>
    <n v="0"/>
    <n v="0"/>
    <m/>
    <m/>
    <s v="Mange visne. "/>
    <m/>
  </r>
  <r>
    <x v="3"/>
    <x v="0"/>
    <d v="2018-06-21T00:00:00"/>
    <s v="EK2"/>
    <s v="NV"/>
    <n v="63"/>
    <n v="0"/>
    <n v="0"/>
    <n v="0"/>
    <n v="0"/>
    <n v="30"/>
    <n v="0"/>
    <s v="NA"/>
    <n v="40"/>
    <s v="NA"/>
    <n v="59.5"/>
    <n v="0"/>
    <n v="0"/>
    <n v="98"/>
    <n v="140"/>
    <m/>
    <m/>
    <m/>
    <m/>
    <m/>
    <m/>
    <m/>
    <m/>
    <n v="1"/>
    <n v="1"/>
    <m/>
    <s v="Krattrydding"/>
    <s v="Sti i kant"/>
    <m/>
  </r>
  <r>
    <x v="3"/>
    <x v="0"/>
    <d v="2018-06-21T00:00:00"/>
    <s v="EK3"/>
    <s v="NV"/>
    <n v="78"/>
    <n v="4"/>
    <n v="0"/>
    <n v="1"/>
    <n v="3"/>
    <n v="50"/>
    <n v="30"/>
    <s v="NA"/>
    <n v="30"/>
    <s v="NA"/>
    <n v="34.75"/>
    <n v="2"/>
    <n v="35"/>
    <n v="43"/>
    <n v="59"/>
    <m/>
    <m/>
    <m/>
    <m/>
    <m/>
    <m/>
    <m/>
    <m/>
    <n v="1"/>
    <n v="1"/>
    <m/>
    <s v="Krattrydding"/>
    <s v="Tråkk (sti)"/>
    <m/>
  </r>
  <r>
    <x v="3"/>
    <x v="0"/>
    <d v="2018-06-21T00:00:00"/>
    <s v="EK4"/>
    <s v="NV"/>
    <n v="104"/>
    <n v="0"/>
    <n v="0"/>
    <n v="0"/>
    <n v="0"/>
    <n v="20"/>
    <n v="30"/>
    <s v="NA"/>
    <n v="0"/>
    <s v="NA"/>
    <n v="3.75"/>
    <n v="0"/>
    <n v="0"/>
    <n v="4"/>
    <n v="11"/>
    <m/>
    <m/>
    <m/>
    <m/>
    <m/>
    <m/>
    <m/>
    <m/>
    <n v="0"/>
    <n v="1"/>
    <m/>
    <m/>
    <s v="Tråkk (sti)"/>
    <m/>
  </r>
  <r>
    <x v="3"/>
    <x v="0"/>
    <d v="2018-06-21T00:00:00"/>
    <s v="EK5"/>
    <s v="NV"/>
    <n v="156"/>
    <n v="0"/>
    <n v="0"/>
    <n v="0"/>
    <n v="0"/>
    <n v="40"/>
    <n v="60"/>
    <s v="NA"/>
    <n v="10"/>
    <s v="NA"/>
    <n v="5.75"/>
    <n v="1"/>
    <n v="4"/>
    <n v="4"/>
    <n v="14"/>
    <m/>
    <m/>
    <m/>
    <m/>
    <m/>
    <m/>
    <m/>
    <m/>
    <n v="0"/>
    <n v="0"/>
    <m/>
    <s v="Noe krattrydding like ved"/>
    <m/>
    <m/>
  </r>
  <r>
    <x v="3"/>
    <x v="0"/>
    <d v="2018-06-21T00:00:00"/>
    <s v="EK6"/>
    <s v="NV"/>
    <n v="224"/>
    <n v="0"/>
    <n v="0"/>
    <n v="0"/>
    <n v="0"/>
    <n v="10"/>
    <n v="20"/>
    <s v="NA"/>
    <n v="90"/>
    <s v="NA"/>
    <n v="123.75"/>
    <n v="15"/>
    <n v="75"/>
    <n v="105"/>
    <n v="300"/>
    <m/>
    <m/>
    <m/>
    <m/>
    <m/>
    <m/>
    <m/>
    <m/>
    <n v="0"/>
    <n v="0"/>
    <m/>
    <m/>
    <s v="Mye strø"/>
    <m/>
  </r>
  <r>
    <x v="3"/>
    <x v="0"/>
    <d v="2018-06-21T00:00:00"/>
    <s v="EK7"/>
    <s v="NV"/>
    <n v="232"/>
    <n v="8"/>
    <n v="0"/>
    <n v="5"/>
    <n v="3"/>
    <n v="50"/>
    <n v="80"/>
    <s v="NA"/>
    <n v="15"/>
    <s v="NA"/>
    <n v="5"/>
    <n v="1"/>
    <n v="1"/>
    <n v="3"/>
    <n v="15"/>
    <m/>
    <m/>
    <m/>
    <m/>
    <m/>
    <m/>
    <m/>
    <m/>
    <n v="0"/>
    <n v="1"/>
    <m/>
    <m/>
    <s v="Visne. Tråkk i kant."/>
    <m/>
  </r>
  <r>
    <x v="3"/>
    <x v="0"/>
    <d v="2018-06-21T00:00:00"/>
    <s v="EK8"/>
    <s v="NV"/>
    <n v="242"/>
    <n v="0"/>
    <n v="0"/>
    <n v="0"/>
    <n v="0"/>
    <n v="20"/>
    <n v="80"/>
    <s v="NA"/>
    <n v="5"/>
    <s v="NA"/>
    <n v="16.5"/>
    <n v="1"/>
    <n v="10"/>
    <n v="12"/>
    <n v="43"/>
    <m/>
    <m/>
    <m/>
    <m/>
    <m/>
    <m/>
    <m/>
    <m/>
    <n v="0"/>
    <n v="0"/>
    <m/>
    <m/>
    <m/>
    <m/>
  </r>
  <r>
    <x v="3"/>
    <x v="0"/>
    <d v="2018-06-21T00:00:00"/>
    <s v="EK9"/>
    <s v="NV"/>
    <n v="265"/>
    <n v="0"/>
    <n v="0"/>
    <n v="0"/>
    <n v="0"/>
    <n v="5"/>
    <n v="30"/>
    <s v="NA"/>
    <n v="90"/>
    <s v="NA"/>
    <n v="35.25"/>
    <n v="1"/>
    <n v="25"/>
    <n v="50"/>
    <n v="65"/>
    <m/>
    <m/>
    <m/>
    <m/>
    <m/>
    <m/>
    <m/>
    <m/>
    <n v="0"/>
    <n v="0"/>
    <m/>
    <m/>
    <m/>
    <m/>
  </r>
  <r>
    <x v="3"/>
    <x v="1"/>
    <d v="2019-06-20T00:00:00"/>
    <s v="EK1"/>
    <s v="NV"/>
    <n v="21"/>
    <n v="0"/>
    <n v="0"/>
    <n v="0"/>
    <n v="0"/>
    <n v="20"/>
    <n v="60"/>
    <s v="NA"/>
    <n v="0"/>
    <s v="NA"/>
    <n v="19.5"/>
    <n v="32"/>
    <n v="0"/>
    <n v="32"/>
    <n v="14"/>
    <m/>
    <m/>
    <m/>
    <m/>
    <m/>
    <m/>
    <m/>
    <m/>
    <m/>
    <m/>
    <m/>
    <m/>
    <m/>
    <m/>
  </r>
  <r>
    <x v="3"/>
    <x v="1"/>
    <d v="2019-06-20T00:00:00"/>
    <s v="EK10"/>
    <s v="NV"/>
    <n v="278"/>
    <n v="56"/>
    <n v="45"/>
    <n v="5"/>
    <n v="6"/>
    <n v="50"/>
    <n v="70"/>
    <s v="NA"/>
    <n v="0"/>
    <s v="NA"/>
    <n v="16.75"/>
    <n v="0"/>
    <n v="0"/>
    <n v="45"/>
    <n v="22"/>
    <m/>
    <m/>
    <m/>
    <m/>
    <m/>
    <m/>
    <m/>
    <m/>
    <m/>
    <m/>
    <m/>
    <m/>
    <m/>
    <m/>
  </r>
  <r>
    <x v="3"/>
    <x v="1"/>
    <d v="2019-06-20T00:00:00"/>
    <s v="EK2"/>
    <s v="NV"/>
    <n v="63"/>
    <n v="0"/>
    <n v="0"/>
    <n v="0"/>
    <n v="0"/>
    <n v="30"/>
    <n v="2"/>
    <s v="NA"/>
    <n v="30"/>
    <s v="NA"/>
    <n v="40.5"/>
    <n v="32"/>
    <n v="0"/>
    <n v="110"/>
    <n v="20"/>
    <m/>
    <m/>
    <m/>
    <m/>
    <m/>
    <m/>
    <m/>
    <m/>
    <m/>
    <m/>
    <m/>
    <m/>
    <m/>
    <m/>
  </r>
  <r>
    <x v="3"/>
    <x v="1"/>
    <d v="2019-06-20T00:00:00"/>
    <s v="EK3"/>
    <s v="NV"/>
    <n v="78"/>
    <n v="7"/>
    <n v="0"/>
    <n v="4"/>
    <n v="3"/>
    <n v="40"/>
    <n v="30"/>
    <s v="NA"/>
    <n v="8"/>
    <s v="NA"/>
    <n v="23.25"/>
    <n v="10"/>
    <n v="62"/>
    <n v="21"/>
    <n v="0"/>
    <m/>
    <m/>
    <m/>
    <m/>
    <m/>
    <m/>
    <m/>
    <m/>
    <m/>
    <m/>
    <m/>
    <m/>
    <m/>
    <m/>
  </r>
  <r>
    <x v="3"/>
    <x v="1"/>
    <d v="2019-06-20T00:00:00"/>
    <s v="EK4"/>
    <s v="NV"/>
    <n v="104"/>
    <n v="0"/>
    <n v="0"/>
    <n v="0"/>
    <n v="0"/>
    <n v="10"/>
    <n v="15"/>
    <s v="NA"/>
    <n v="0"/>
    <s v="NA"/>
    <n v="6.75"/>
    <n v="0"/>
    <n v="3"/>
    <n v="10"/>
    <n v="14"/>
    <m/>
    <m/>
    <m/>
    <m/>
    <m/>
    <m/>
    <m/>
    <m/>
    <m/>
    <m/>
    <m/>
    <m/>
    <m/>
    <m/>
  </r>
  <r>
    <x v="3"/>
    <x v="1"/>
    <d v="2019-06-20T00:00:00"/>
    <s v="EK5"/>
    <s v="NV"/>
    <n v="156"/>
    <n v="0"/>
    <n v="0"/>
    <n v="0"/>
    <n v="0"/>
    <n v="50"/>
    <n v="60"/>
    <s v="NA"/>
    <n v="2"/>
    <s v="NA"/>
    <n v="18.75"/>
    <n v="16"/>
    <n v="24"/>
    <n v="4"/>
    <n v="31"/>
    <m/>
    <m/>
    <m/>
    <m/>
    <m/>
    <m/>
    <m/>
    <m/>
    <m/>
    <m/>
    <m/>
    <m/>
    <m/>
    <m/>
  </r>
  <r>
    <x v="3"/>
    <x v="1"/>
    <d v="2019-06-20T00:00:00"/>
    <s v="EK6"/>
    <s v="NV"/>
    <n v="224"/>
    <n v="0"/>
    <n v="0"/>
    <n v="0"/>
    <n v="0"/>
    <n v="20"/>
    <n v="70"/>
    <s v="NA"/>
    <n v="80"/>
    <s v="NA"/>
    <n v="83.5"/>
    <n v="14"/>
    <n v="140"/>
    <n v="90"/>
    <n v="90"/>
    <m/>
    <m/>
    <m/>
    <m/>
    <m/>
    <m/>
    <m/>
    <m/>
    <m/>
    <m/>
    <m/>
    <m/>
    <m/>
    <m/>
  </r>
  <r>
    <x v="3"/>
    <x v="1"/>
    <d v="2019-06-20T00:00:00"/>
    <s v="EK7"/>
    <s v="NV"/>
    <n v="232"/>
    <n v="19"/>
    <n v="11"/>
    <n v="4"/>
    <n v="4"/>
    <n v="50"/>
    <n v="80"/>
    <s v="NA"/>
    <n v="5"/>
    <s v="NA"/>
    <n v="16.5"/>
    <n v="0"/>
    <n v="1"/>
    <n v="19"/>
    <n v="46"/>
    <m/>
    <m/>
    <m/>
    <m/>
    <m/>
    <m/>
    <m/>
    <m/>
    <m/>
    <m/>
    <m/>
    <m/>
    <m/>
    <m/>
  </r>
  <r>
    <x v="3"/>
    <x v="1"/>
    <d v="2019-06-20T00:00:00"/>
    <s v="EK8"/>
    <s v="NV"/>
    <n v="242"/>
    <n v="0"/>
    <n v="0"/>
    <n v="0"/>
    <n v="0"/>
    <n v="40"/>
    <n v="80"/>
    <s v="NA"/>
    <n v="5"/>
    <s v="NA"/>
    <n v="21.5"/>
    <n v="31"/>
    <n v="0"/>
    <n v="8"/>
    <n v="47"/>
    <m/>
    <m/>
    <m/>
    <m/>
    <m/>
    <m/>
    <m/>
    <m/>
    <m/>
    <m/>
    <m/>
    <m/>
    <m/>
    <m/>
  </r>
  <r>
    <x v="3"/>
    <x v="1"/>
    <d v="2019-06-20T00:00:00"/>
    <s v="EK9"/>
    <s v="NV"/>
    <n v="265"/>
    <n v="0"/>
    <n v="0"/>
    <n v="0"/>
    <n v="0"/>
    <n v="90"/>
    <n v="10"/>
    <s v="NA"/>
    <n v="15"/>
    <s v="NA"/>
    <n v="42.5"/>
    <n v="20"/>
    <n v="5"/>
    <n v="75"/>
    <n v="70"/>
    <m/>
    <m/>
    <m/>
    <m/>
    <m/>
    <m/>
    <m/>
    <m/>
    <m/>
    <m/>
    <m/>
    <m/>
    <m/>
    <m/>
  </r>
  <r>
    <x v="3"/>
    <x v="2"/>
    <d v="2020-06-17T00:00:00"/>
    <s v="EK1"/>
    <s v="NV"/>
    <n v="21"/>
    <n v="0"/>
    <n v="0"/>
    <n v="0"/>
    <n v="0"/>
    <n v="20"/>
    <n v="40"/>
    <s v="NA"/>
    <n v="10"/>
    <s v=" "/>
    <n v="12.25"/>
    <n v="0"/>
    <n v="3"/>
    <n v="17"/>
    <n v="29"/>
    <m/>
    <m/>
    <m/>
    <m/>
    <m/>
    <m/>
    <m/>
    <m/>
    <n v="0"/>
    <n v="0"/>
    <m/>
    <s v="små stubber 2m NV for ruta"/>
    <m/>
    <m/>
  </r>
  <r>
    <x v="3"/>
    <x v="2"/>
    <d v="2020-06-17T00:00:00"/>
    <s v="EK10"/>
    <s v="NV"/>
    <n v="278"/>
    <n v="39"/>
    <n v="18"/>
    <n v="9"/>
    <n v="12"/>
    <n v="50"/>
    <n v="70"/>
    <s v="NA"/>
    <n v="0"/>
    <m/>
    <n v="12.5"/>
    <n v="2"/>
    <n v="0"/>
    <n v="29"/>
    <n v="19"/>
    <m/>
    <m/>
    <m/>
    <m/>
    <m/>
    <m/>
    <m/>
    <m/>
    <n v="0"/>
    <n v="0"/>
    <m/>
    <m/>
    <m/>
    <m/>
  </r>
  <r>
    <x v="3"/>
    <x v="2"/>
    <d v="2020-06-17T00:00:00"/>
    <s v="EK2"/>
    <s v="NV"/>
    <n v="63"/>
    <n v="0"/>
    <n v="0"/>
    <n v="0"/>
    <n v="0"/>
    <n v="30"/>
    <n v="0"/>
    <s v="NA"/>
    <n v="20"/>
    <s v=" "/>
    <n v="32.25"/>
    <n v="19"/>
    <n v="66"/>
    <n v="44"/>
    <n v="0"/>
    <m/>
    <m/>
    <m/>
    <m/>
    <m/>
    <m/>
    <m/>
    <m/>
    <n v="0"/>
    <n v="1"/>
    <m/>
    <s v="Tråkk/sti"/>
    <m/>
    <m/>
  </r>
  <r>
    <x v="3"/>
    <x v="2"/>
    <d v="2020-06-17T00:00:00"/>
    <s v="EK3"/>
    <s v="NV"/>
    <n v="78"/>
    <n v="3"/>
    <n v="0"/>
    <n v="0"/>
    <n v="3"/>
    <n v="50"/>
    <n v="25"/>
    <s v="NA"/>
    <n v="3"/>
    <s v=" "/>
    <n v="14"/>
    <n v="28"/>
    <n v="5"/>
    <n v="23"/>
    <n v="0"/>
    <m/>
    <m/>
    <m/>
    <m/>
    <m/>
    <m/>
    <m/>
    <m/>
    <n v="0"/>
    <n v="0"/>
    <m/>
    <m/>
    <m/>
    <m/>
  </r>
  <r>
    <x v="3"/>
    <x v="2"/>
    <d v="2020-06-17T00:00:00"/>
    <s v="EK4"/>
    <s v="NV"/>
    <n v="102"/>
    <n v="0"/>
    <n v="0"/>
    <n v="0"/>
    <n v="0"/>
    <n v="15"/>
    <n v="20"/>
    <s v="NA"/>
    <n v="1"/>
    <s v=" "/>
    <n v="7"/>
    <n v="15"/>
    <n v="5"/>
    <n v="0"/>
    <n v="8"/>
    <m/>
    <m/>
    <m/>
    <m/>
    <m/>
    <m/>
    <m/>
    <m/>
    <n v="0"/>
    <n v="0"/>
    <m/>
    <m/>
    <m/>
    <m/>
  </r>
  <r>
    <x v="3"/>
    <x v="2"/>
    <d v="2020-06-17T00:00:00"/>
    <s v="EK5"/>
    <s v="NV"/>
    <n v="156"/>
    <n v="0"/>
    <n v="0"/>
    <n v="0"/>
    <n v="0"/>
    <n v="40"/>
    <n v="50"/>
    <s v="NA"/>
    <n v="10"/>
    <s v=" "/>
    <n v="19"/>
    <n v="42"/>
    <n v="17"/>
    <n v="17"/>
    <n v="0"/>
    <m/>
    <m/>
    <m/>
    <m/>
    <m/>
    <m/>
    <m/>
    <m/>
    <n v="0"/>
    <n v="0"/>
    <m/>
    <s v="einer beskåret 2m V for ruta"/>
    <m/>
    <m/>
  </r>
  <r>
    <x v="3"/>
    <x v="2"/>
    <d v="2020-06-17T00:00:00"/>
    <s v="EK6"/>
    <s v="NV"/>
    <n v="224"/>
    <n v="0"/>
    <n v="0"/>
    <n v="0"/>
    <n v="0"/>
    <n v="30"/>
    <n v="20"/>
    <s v="NA"/>
    <n v="90"/>
    <s v=" "/>
    <n v="106.25"/>
    <n v="35"/>
    <n v="140"/>
    <n v="140"/>
    <n v="110"/>
    <m/>
    <m/>
    <m/>
    <m/>
    <m/>
    <m/>
    <m/>
    <m/>
    <n v="0"/>
    <n v="0"/>
    <m/>
    <m/>
    <m/>
    <m/>
  </r>
  <r>
    <x v="3"/>
    <x v="2"/>
    <d v="2020-06-17T00:00:00"/>
    <s v="EK7"/>
    <s v="NV"/>
    <n v="232"/>
    <n v="10"/>
    <n v="2"/>
    <n v="0"/>
    <n v="8"/>
    <n v="70"/>
    <n v="70"/>
    <s v="NA"/>
    <n v="10"/>
    <s v=" "/>
    <n v="14.25"/>
    <n v="15"/>
    <n v="25"/>
    <n v="17"/>
    <n v="0"/>
    <m/>
    <m/>
    <m/>
    <m/>
    <m/>
    <m/>
    <m/>
    <m/>
    <n v="0"/>
    <n v="0"/>
    <m/>
    <m/>
    <s v="død osp"/>
    <m/>
  </r>
  <r>
    <x v="3"/>
    <x v="2"/>
    <d v="2020-06-17T00:00:00"/>
    <s v="EK8"/>
    <s v="NV"/>
    <n v="242"/>
    <n v="0"/>
    <n v="0"/>
    <n v="0"/>
    <n v="0"/>
    <n v="60"/>
    <n v="80"/>
    <s v="NA"/>
    <n v="20"/>
    <m/>
    <n v="29.5"/>
    <n v="0"/>
    <n v="55"/>
    <n v="53"/>
    <n v="10"/>
    <m/>
    <m/>
    <m/>
    <m/>
    <m/>
    <m/>
    <m/>
    <m/>
    <n v="0"/>
    <n v="0"/>
    <m/>
    <m/>
    <m/>
    <m/>
  </r>
  <r>
    <x v="3"/>
    <x v="2"/>
    <d v="2020-06-17T00:00:00"/>
    <s v="EK9"/>
    <s v="NV"/>
    <n v="265"/>
    <n v="0"/>
    <n v="0"/>
    <n v="0"/>
    <n v="0"/>
    <n v="5"/>
    <n v="30"/>
    <s v="NA"/>
    <n v="80"/>
    <m/>
    <n v="107.5"/>
    <n v="130"/>
    <n v="110"/>
    <n v="140"/>
    <n v="50"/>
    <m/>
    <m/>
    <m/>
    <m/>
    <m/>
    <m/>
    <m/>
    <m/>
    <m/>
    <m/>
    <m/>
    <m/>
    <m/>
    <m/>
  </r>
  <r>
    <x v="3"/>
    <x v="3"/>
    <d v="2021-06-16T00:00:00"/>
    <s v="EK1"/>
    <s v="NV"/>
    <n v="21"/>
    <n v="0"/>
    <n v="0"/>
    <n v="0"/>
    <n v="0"/>
    <n v="20"/>
    <n v="40"/>
    <s v="NA"/>
    <n v="0"/>
    <s v=" "/>
    <n v="15.5"/>
    <n v="0"/>
    <n v="5"/>
    <n v="17"/>
    <n v="40"/>
    <m/>
    <m/>
    <m/>
    <m/>
    <m/>
    <m/>
    <m/>
    <m/>
    <n v="0"/>
    <n v="0"/>
    <m/>
    <m/>
    <m/>
    <m/>
  </r>
  <r>
    <x v="3"/>
    <x v="3"/>
    <d v="2021-06-16T00:00:00"/>
    <s v="EK10"/>
    <s v="NV"/>
    <n v="278"/>
    <n v="39"/>
    <n v="18"/>
    <n v="9"/>
    <n v="12"/>
    <n v="50"/>
    <n v="30"/>
    <s v="NA"/>
    <n v="0"/>
    <m/>
    <n v="29.5"/>
    <n v="60"/>
    <n v="26"/>
    <n v="12"/>
    <n v="20"/>
    <m/>
    <m/>
    <m/>
    <m/>
    <m/>
    <m/>
    <m/>
    <m/>
    <n v="0"/>
    <n v="0"/>
    <m/>
    <m/>
    <m/>
    <m/>
  </r>
  <r>
    <x v="3"/>
    <x v="3"/>
    <d v="2021-06-16T00:00:00"/>
    <s v="EK2"/>
    <s v="NV"/>
    <n v="63"/>
    <n v="0"/>
    <n v="0"/>
    <n v="0"/>
    <n v="0"/>
    <n v="40"/>
    <n v="0"/>
    <s v="NA"/>
    <n v="20"/>
    <s v=" "/>
    <n v="31.25"/>
    <n v="43"/>
    <n v="0"/>
    <n v="32"/>
    <n v="50"/>
    <m/>
    <m/>
    <m/>
    <m/>
    <m/>
    <m/>
    <m/>
    <m/>
    <n v="0"/>
    <n v="1"/>
    <m/>
    <m/>
    <m/>
    <m/>
  </r>
  <r>
    <x v="3"/>
    <x v="3"/>
    <d v="2021-06-16T00:00:00"/>
    <s v="EK3"/>
    <s v="NV"/>
    <n v="78"/>
    <n v="3"/>
    <n v="0"/>
    <n v="0"/>
    <n v="3"/>
    <n v="40"/>
    <n v="70"/>
    <s v="NA"/>
    <n v="0"/>
    <s v=" "/>
    <n v="33"/>
    <n v="34"/>
    <n v="34"/>
    <n v="44"/>
    <n v="20"/>
    <m/>
    <m/>
    <m/>
    <m/>
    <m/>
    <m/>
    <m/>
    <m/>
    <n v="0"/>
    <n v="0"/>
    <m/>
    <s v="Sti"/>
    <s v="Død furu"/>
    <m/>
  </r>
  <r>
    <x v="3"/>
    <x v="3"/>
    <d v="2021-06-16T00:00:00"/>
    <s v="EK4"/>
    <s v="NV"/>
    <n v="102"/>
    <n v="0"/>
    <n v="0"/>
    <n v="0"/>
    <n v="0"/>
    <n v="7"/>
    <n v="10"/>
    <s v="NA"/>
    <n v="0"/>
    <s v=" "/>
    <n v="7.25"/>
    <n v="0"/>
    <n v="5"/>
    <n v="7"/>
    <n v="17"/>
    <m/>
    <m/>
    <m/>
    <m/>
    <m/>
    <m/>
    <m/>
    <m/>
    <n v="0"/>
    <n v="0"/>
    <m/>
    <m/>
    <m/>
    <m/>
  </r>
  <r>
    <x v="3"/>
    <x v="3"/>
    <d v="2021-06-16T00:00:00"/>
    <s v="EK5"/>
    <s v="NV"/>
    <n v="156"/>
    <n v="0"/>
    <n v="0"/>
    <n v="0"/>
    <n v="0"/>
    <n v="40"/>
    <n v="50"/>
    <s v="NA"/>
    <n v="10"/>
    <s v=" "/>
    <n v="17"/>
    <n v="32"/>
    <n v="26"/>
    <n v="10"/>
    <n v="0"/>
    <m/>
    <m/>
    <m/>
    <m/>
    <m/>
    <m/>
    <m/>
    <m/>
    <n v="0"/>
    <n v="0"/>
    <m/>
    <m/>
    <m/>
    <m/>
  </r>
  <r>
    <x v="3"/>
    <x v="3"/>
    <d v="2021-06-16T00:00:00"/>
    <s v="EK6"/>
    <s v="NV"/>
    <n v="224"/>
    <n v="0"/>
    <n v="0"/>
    <n v="0"/>
    <n v="0"/>
    <n v="40"/>
    <n v="80"/>
    <s v="NA"/>
    <n v="90"/>
    <s v=" "/>
    <n v="76.25"/>
    <n v="45"/>
    <n v="50"/>
    <n v="100"/>
    <n v="110"/>
    <m/>
    <m/>
    <m/>
    <m/>
    <m/>
    <m/>
    <m/>
    <m/>
    <n v="0"/>
    <n v="0"/>
    <m/>
    <m/>
    <s v="Vh3 og Vh4 målt på furu, bart under"/>
    <m/>
  </r>
  <r>
    <x v="3"/>
    <x v="3"/>
    <d v="2021-06-16T00:00:00"/>
    <s v="EK7"/>
    <s v="NV"/>
    <n v="232"/>
    <n v="19"/>
    <n v="3"/>
    <n v="9"/>
    <n v="7"/>
    <n v="50"/>
    <n v="60"/>
    <s v="NA"/>
    <n v="0"/>
    <s v=" "/>
    <n v="14.75"/>
    <n v="0"/>
    <n v="8"/>
    <n v="31"/>
    <n v="20"/>
    <m/>
    <m/>
    <m/>
    <m/>
    <m/>
    <m/>
    <m/>
    <m/>
    <n v="0"/>
    <n v="0"/>
    <m/>
    <m/>
    <m/>
    <m/>
  </r>
  <r>
    <x v="3"/>
    <x v="3"/>
    <d v="2021-06-16T00:00:00"/>
    <s v="EK8"/>
    <s v="NV"/>
    <n v="242"/>
    <n v="0"/>
    <n v="0"/>
    <n v="0"/>
    <n v="0"/>
    <n v="60"/>
    <n v="90"/>
    <s v="NA"/>
    <n v="25"/>
    <m/>
    <n v="32.75"/>
    <n v="44"/>
    <n v="18"/>
    <n v="60"/>
    <n v="9"/>
    <m/>
    <m/>
    <m/>
    <m/>
    <m/>
    <m/>
    <m/>
    <m/>
    <n v="0"/>
    <n v="0"/>
    <m/>
    <m/>
    <m/>
    <m/>
  </r>
  <r>
    <x v="3"/>
    <x v="3"/>
    <d v="2021-06-16T00:00:00"/>
    <s v="EK9"/>
    <s v="NV"/>
    <n v="265"/>
    <n v="0"/>
    <n v="0"/>
    <n v="0"/>
    <n v="0"/>
    <n v="80"/>
    <n v="70"/>
    <s v="NA"/>
    <n v="20"/>
    <m/>
    <n v="29.5"/>
    <n v="60"/>
    <n v="26"/>
    <n v="12"/>
    <n v="20"/>
    <m/>
    <m/>
    <m/>
    <m/>
    <m/>
    <m/>
    <m/>
    <m/>
    <n v="0"/>
    <n v="0"/>
    <m/>
    <m/>
    <m/>
    <m/>
  </r>
  <r>
    <x v="3"/>
    <x v="4"/>
    <d v="2022-06-16T00:00:00"/>
    <s v="EK1"/>
    <s v="NV"/>
    <n v="21"/>
    <n v="0"/>
    <n v="0"/>
    <n v="0"/>
    <n v="0"/>
    <n v="20"/>
    <n v="60"/>
    <s v="NA"/>
    <n v="0"/>
    <n v="0"/>
    <n v="3.75"/>
    <n v="1"/>
    <n v="2"/>
    <n v="7"/>
    <n v="5"/>
    <m/>
    <m/>
    <m/>
    <m/>
    <m/>
    <m/>
    <m/>
    <m/>
    <n v="0"/>
    <n v="0"/>
    <m/>
    <m/>
    <m/>
    <m/>
  </r>
  <r>
    <x v="3"/>
    <x v="4"/>
    <d v="2022-06-16T00:00:00"/>
    <s v="EK10"/>
    <s v="NV"/>
    <n v="278"/>
    <n v="39"/>
    <n v="1"/>
    <n v="31"/>
    <n v="7"/>
    <n v="40"/>
    <n v="20"/>
    <s v="NA"/>
    <n v="0"/>
    <n v="0"/>
    <n v="6.75"/>
    <n v="17"/>
    <n v="9"/>
    <n v="1"/>
    <n v="0"/>
    <m/>
    <m/>
    <m/>
    <m/>
    <m/>
    <m/>
    <m/>
    <m/>
    <n v="0"/>
    <n v="0"/>
    <m/>
    <m/>
    <m/>
    <m/>
  </r>
  <r>
    <x v="3"/>
    <x v="4"/>
    <d v="2022-06-16T00:00:00"/>
    <s v="EK2"/>
    <s v="NV"/>
    <n v="66"/>
    <n v="0"/>
    <n v="0"/>
    <n v="0"/>
    <n v="0"/>
    <n v="30"/>
    <n v="20"/>
    <s v="NA"/>
    <n v="1"/>
    <n v="0"/>
    <n v="5"/>
    <n v="13"/>
    <n v="0"/>
    <n v="0"/>
    <n v="7"/>
    <m/>
    <m/>
    <m/>
    <m/>
    <m/>
    <m/>
    <m/>
    <m/>
    <n v="0"/>
    <n v="0"/>
    <m/>
    <m/>
    <s v="Busker høyere"/>
    <m/>
  </r>
  <r>
    <x v="3"/>
    <x v="4"/>
    <d v="2022-06-16T00:00:00"/>
    <s v="EK3"/>
    <s v="NV"/>
    <n v="78"/>
    <n v="4"/>
    <n v="1"/>
    <n v="2"/>
    <n v="1"/>
    <n v="30"/>
    <n v="30"/>
    <s v="NA"/>
    <n v="0"/>
    <n v="0"/>
    <n v="15.5"/>
    <n v="27"/>
    <n v="3"/>
    <n v="0"/>
    <n v="32"/>
    <m/>
    <m/>
    <m/>
    <m/>
    <m/>
    <m/>
    <m/>
    <m/>
    <n v="0"/>
    <n v="0"/>
    <m/>
    <m/>
    <m/>
    <m/>
  </r>
  <r>
    <x v="3"/>
    <x v="4"/>
    <d v="2022-06-16T00:00:00"/>
    <s v="EK4"/>
    <s v="NV"/>
    <n v="104"/>
    <n v="6"/>
    <n v="1"/>
    <n v="3"/>
    <n v="2"/>
    <n v="40"/>
    <n v="20"/>
    <s v="NA"/>
    <n v="0"/>
    <n v="0"/>
    <n v="4.25"/>
    <n v="3"/>
    <n v="5"/>
    <n v="2"/>
    <n v="7"/>
    <m/>
    <m/>
    <m/>
    <m/>
    <m/>
    <m/>
    <m/>
    <m/>
    <n v="0"/>
    <n v="0"/>
    <m/>
    <m/>
    <m/>
    <m/>
  </r>
  <r>
    <x v="3"/>
    <x v="4"/>
    <d v="2022-06-16T00:00:00"/>
    <s v="EK5"/>
    <s v="NV"/>
    <n v="156"/>
    <n v="1"/>
    <n v="0"/>
    <n v="1"/>
    <n v="0"/>
    <n v="70"/>
    <n v="80"/>
    <s v="NA"/>
    <n v="3"/>
    <n v="0"/>
    <n v="16.5"/>
    <n v="3"/>
    <n v="25"/>
    <n v="34"/>
    <n v="4"/>
    <m/>
    <m/>
    <m/>
    <m/>
    <m/>
    <m/>
    <m/>
    <m/>
    <n v="0"/>
    <n v="0"/>
    <m/>
    <m/>
    <m/>
    <m/>
  </r>
  <r>
    <x v="3"/>
    <x v="4"/>
    <d v="2022-06-16T00:00:00"/>
    <s v="EK6"/>
    <s v="NV"/>
    <n v="224"/>
    <n v="0"/>
    <n v="0"/>
    <n v="0"/>
    <n v="0"/>
    <n v="10"/>
    <n v="10"/>
    <s v="NA"/>
    <n v="10"/>
    <n v="80"/>
    <n v="4.75"/>
    <n v="9"/>
    <n v="7"/>
    <n v="0"/>
    <n v="3"/>
    <m/>
    <m/>
    <m/>
    <m/>
    <m/>
    <m/>
    <m/>
    <m/>
    <n v="0"/>
    <n v="0"/>
    <m/>
    <m/>
    <m/>
    <m/>
  </r>
  <r>
    <x v="3"/>
    <x v="4"/>
    <d v="2022-06-16T00:00:00"/>
    <s v="EK7"/>
    <s v="NV"/>
    <n v="232"/>
    <n v="17"/>
    <n v="0"/>
    <n v="7"/>
    <n v="10"/>
    <n v="70"/>
    <n v="50"/>
    <s v="NA"/>
    <n v="5"/>
    <n v="0"/>
    <n v="7.5"/>
    <n v="3"/>
    <n v="6"/>
    <n v="20"/>
    <n v="1"/>
    <m/>
    <m/>
    <m/>
    <m/>
    <m/>
    <m/>
    <m/>
    <m/>
    <n v="0"/>
    <n v="0"/>
    <m/>
    <m/>
    <m/>
    <m/>
  </r>
  <r>
    <x v="3"/>
    <x v="4"/>
    <d v="2022-06-16T00:00:00"/>
    <s v="EK8"/>
    <s v="NV"/>
    <n v="242"/>
    <n v="0"/>
    <n v="0"/>
    <n v="0"/>
    <n v="0"/>
    <n v="40"/>
    <n v="50"/>
    <s v="NA"/>
    <n v="30"/>
    <n v="0"/>
    <n v="33.25"/>
    <n v="22"/>
    <n v="45"/>
    <n v="16"/>
    <n v="50"/>
    <m/>
    <m/>
    <m/>
    <m/>
    <m/>
    <m/>
    <m/>
    <m/>
    <n v="0"/>
    <n v="0"/>
    <m/>
    <m/>
    <m/>
    <m/>
  </r>
  <r>
    <x v="3"/>
    <x v="4"/>
    <d v="2022-06-16T00:00:00"/>
    <s v="EK9"/>
    <s v="NV"/>
    <n v="265"/>
    <n v="0"/>
    <n v="0"/>
    <n v="0"/>
    <n v="0"/>
    <n v="80"/>
    <n v="20"/>
    <s v="NA"/>
    <n v="10"/>
    <n v="0"/>
    <n v="24.75"/>
    <n v="8"/>
    <n v="27"/>
    <n v="35"/>
    <n v="29"/>
    <m/>
    <m/>
    <m/>
    <m/>
    <m/>
    <m/>
    <m/>
    <m/>
    <n v="1"/>
    <n v="0"/>
    <m/>
    <s v="Osp ryddet (bruk til grillspyd?)"/>
    <m/>
    <m/>
  </r>
  <r>
    <x v="4"/>
    <x v="0"/>
    <d v="2018-07-16T00:00:00"/>
    <s v="FA.N0"/>
    <s v="N"/>
    <n v="0"/>
    <n v="2"/>
    <n v="0"/>
    <n v="0"/>
    <n v="2"/>
    <n v="97"/>
    <n v="50"/>
    <s v="NA"/>
    <n v="40"/>
    <s v="NA"/>
    <n v="15"/>
    <n v="2"/>
    <n v="34"/>
    <n v="19"/>
    <n v="5"/>
    <m/>
    <m/>
    <m/>
    <m/>
    <m/>
    <m/>
    <m/>
    <m/>
    <n v="0"/>
    <n v="0"/>
    <m/>
    <n v="0"/>
    <m/>
    <m/>
  </r>
  <r>
    <x v="4"/>
    <x v="0"/>
    <d v="2018-07-16T00:00:00"/>
    <s v="FA.N1"/>
    <s v="N"/>
    <n v="1"/>
    <n v="1"/>
    <n v="0"/>
    <n v="0"/>
    <n v="1"/>
    <n v="97"/>
    <n v="30"/>
    <s v="NA"/>
    <n v="70"/>
    <s v="NA"/>
    <n v="82"/>
    <n v="100"/>
    <n v="160"/>
    <n v="20"/>
    <n v="48"/>
    <m/>
    <m/>
    <m/>
    <m/>
    <m/>
    <m/>
    <m/>
    <m/>
    <n v="0"/>
    <n v="0"/>
    <m/>
    <n v="0"/>
    <m/>
    <m/>
  </r>
  <r>
    <x v="4"/>
    <x v="0"/>
    <d v="2018-07-16T00:00:00"/>
    <s v="FA.N5"/>
    <s v="N"/>
    <n v="5"/>
    <n v="0"/>
    <n v="0"/>
    <n v="0"/>
    <n v="0"/>
    <n v="97"/>
    <n v="60"/>
    <s v="NA"/>
    <n v="20"/>
    <s v="NA"/>
    <n v="19.25"/>
    <n v="22"/>
    <n v="18"/>
    <n v="23"/>
    <n v="14"/>
    <m/>
    <m/>
    <m/>
    <m/>
    <m/>
    <m/>
    <m/>
    <m/>
    <n v="0"/>
    <n v="0"/>
    <m/>
    <n v="0"/>
    <m/>
    <m/>
  </r>
  <r>
    <x v="4"/>
    <x v="0"/>
    <d v="2018-07-16T00:00:00"/>
    <s v="FA.NV4"/>
    <s v="NV"/>
    <n v="4"/>
    <n v="0"/>
    <n v="0"/>
    <n v="0"/>
    <n v="0"/>
    <n v="95"/>
    <n v="60"/>
    <s v="NA"/>
    <n v="60"/>
    <s v="NA"/>
    <n v="48"/>
    <n v="120"/>
    <n v="17"/>
    <n v="22"/>
    <n v="33"/>
    <m/>
    <m/>
    <m/>
    <m/>
    <m/>
    <m/>
    <m/>
    <m/>
    <n v="0"/>
    <n v="0"/>
    <m/>
    <n v="0"/>
    <m/>
    <m/>
  </r>
  <r>
    <x v="4"/>
    <x v="0"/>
    <d v="2018-07-16T00:00:00"/>
    <s v="FA.S0"/>
    <s v="S"/>
    <n v="0"/>
    <n v="1"/>
    <n v="0"/>
    <n v="0"/>
    <n v="1"/>
    <n v="95"/>
    <n v="50"/>
    <s v="NA"/>
    <n v="20"/>
    <s v="NA"/>
    <n v="7.25"/>
    <n v="2"/>
    <n v="1"/>
    <n v="6"/>
    <n v="20"/>
    <m/>
    <m/>
    <m/>
    <m/>
    <m/>
    <m/>
    <m/>
    <m/>
    <n v="0"/>
    <n v="0"/>
    <m/>
    <n v="0"/>
    <m/>
    <m/>
  </r>
  <r>
    <x v="4"/>
    <x v="0"/>
    <d v="2018-07-16T00:00:00"/>
    <s v="FA.S1"/>
    <s v="S"/>
    <n v="1"/>
    <n v="8"/>
    <n v="1"/>
    <n v="7"/>
    <n v="0"/>
    <n v="80"/>
    <n v="70"/>
    <s v="NA"/>
    <n v="0"/>
    <s v="NA"/>
    <n v="18"/>
    <n v="2"/>
    <n v="23"/>
    <n v="29"/>
    <n v="18"/>
    <m/>
    <m/>
    <m/>
    <m/>
    <m/>
    <m/>
    <m/>
    <m/>
    <n v="0"/>
    <n v="0"/>
    <m/>
    <n v="0"/>
    <m/>
    <m/>
  </r>
  <r>
    <x v="4"/>
    <x v="0"/>
    <d v="2018-07-16T00:00:00"/>
    <s v="FA.SV1"/>
    <s v="SV"/>
    <n v="1"/>
    <n v="5"/>
    <n v="0"/>
    <n v="2"/>
    <n v="3"/>
    <n v="97"/>
    <n v="30"/>
    <s v="NA"/>
    <n v="0"/>
    <s v="NA"/>
    <n v="34.5"/>
    <n v="14"/>
    <n v="23"/>
    <n v="88"/>
    <n v="13"/>
    <m/>
    <m/>
    <m/>
    <m/>
    <m/>
    <m/>
    <m/>
    <m/>
    <n v="0"/>
    <n v="0"/>
    <m/>
    <n v="0"/>
    <m/>
    <m/>
  </r>
  <r>
    <x v="4"/>
    <x v="0"/>
    <d v="2018-07-16T00:00:00"/>
    <s v="FA.SØ2"/>
    <s v="SØ"/>
    <n v="2"/>
    <n v="0"/>
    <n v="0"/>
    <n v="0"/>
    <n v="0"/>
    <n v="80"/>
    <n v="90"/>
    <s v="NA"/>
    <n v="10"/>
    <s v="NA"/>
    <n v="17.5"/>
    <n v="15"/>
    <n v="18"/>
    <n v="15"/>
    <n v="22"/>
    <m/>
    <m/>
    <m/>
    <m/>
    <m/>
    <m/>
    <m/>
    <m/>
    <n v="0"/>
    <n v="0"/>
    <m/>
    <n v="0"/>
    <m/>
    <m/>
  </r>
  <r>
    <x v="4"/>
    <x v="0"/>
    <d v="2018-07-16T00:00:00"/>
    <s v="FA.V0"/>
    <s v="V"/>
    <n v="0"/>
    <n v="0"/>
    <n v="0"/>
    <n v="0"/>
    <n v="0"/>
    <n v="97"/>
    <n v="30"/>
    <s v="NA"/>
    <n v="0"/>
    <s v="NA"/>
    <n v="9.75"/>
    <n v="2"/>
    <n v="1"/>
    <n v="13"/>
    <n v="23"/>
    <m/>
    <m/>
    <m/>
    <m/>
    <m/>
    <m/>
    <m/>
    <m/>
    <n v="0"/>
    <n v="0"/>
    <m/>
    <n v="0"/>
    <m/>
    <m/>
  </r>
  <r>
    <x v="4"/>
    <x v="0"/>
    <d v="2018-07-16T00:00:00"/>
    <s v="FA.V1"/>
    <s v="V"/>
    <n v="1"/>
    <n v="0"/>
    <n v="0"/>
    <n v="0"/>
    <n v="0"/>
    <n v="97"/>
    <n v="20"/>
    <s v="NA"/>
    <n v="20"/>
    <s v="NA"/>
    <n v="17"/>
    <n v="16"/>
    <n v="22"/>
    <n v="17"/>
    <n v="13"/>
    <m/>
    <m/>
    <m/>
    <m/>
    <m/>
    <m/>
    <m/>
    <m/>
    <n v="0"/>
    <n v="0"/>
    <m/>
    <n v="0"/>
    <m/>
    <m/>
  </r>
  <r>
    <x v="4"/>
    <x v="2"/>
    <d v="2020-09-09T00:00:00"/>
    <s v="FA.N1"/>
    <s v="N"/>
    <n v="1"/>
    <n v="0"/>
    <n v="0"/>
    <n v="0"/>
    <n v="0"/>
    <n v="90"/>
    <n v="50"/>
    <s v="NA"/>
    <n v="0"/>
    <n v="0"/>
    <n v="28"/>
    <n v="38"/>
    <n v="31"/>
    <n v="20"/>
    <n v="23"/>
    <m/>
    <m/>
    <m/>
    <m/>
    <m/>
    <m/>
    <m/>
    <m/>
    <n v="0"/>
    <n v="0"/>
    <m/>
    <s v="Ingen"/>
    <s v="merket med spiker i alle 4 hj"/>
    <m/>
  </r>
  <r>
    <x v="4"/>
    <x v="2"/>
    <d v="2020-09-09T00:00:00"/>
    <s v="FA.N4"/>
    <s v="N"/>
    <n v="4"/>
    <n v="0"/>
    <n v="0"/>
    <n v="0"/>
    <n v="0"/>
    <n v="95"/>
    <n v="0"/>
    <s v="NA"/>
    <n v="0"/>
    <n v="0"/>
    <n v="55"/>
    <n v="69"/>
    <n v="51"/>
    <n v="35"/>
    <n v="65"/>
    <m/>
    <m/>
    <m/>
    <m/>
    <m/>
    <m/>
    <m/>
    <m/>
    <n v="0"/>
    <n v="0"/>
    <m/>
    <s v="Ingen"/>
    <s v="3 spiere, på 4 m langs båndet og 2 på andre siden"/>
    <m/>
  </r>
  <r>
    <x v="4"/>
    <x v="2"/>
    <d v="2020-09-09T00:00:00"/>
    <s v="FA.NØ3"/>
    <s v="NØ"/>
    <n v="3"/>
    <n v="3"/>
    <n v="0"/>
    <n v="1"/>
    <n v="2"/>
    <n v="80"/>
    <n v="40"/>
    <s v="NA"/>
    <n v="20"/>
    <n v="0"/>
    <n v="98.25"/>
    <n v="25"/>
    <n v="34"/>
    <n v="300"/>
    <n v="34"/>
    <m/>
    <m/>
    <m/>
    <m/>
    <m/>
    <m/>
    <m/>
    <m/>
    <n v="0"/>
    <n v="0"/>
    <m/>
    <s v="Ingen"/>
    <s v="merket med spiker i alle 4 hj"/>
    <m/>
  </r>
  <r>
    <x v="4"/>
    <x v="2"/>
    <d v="2020-09-09T00:00:00"/>
    <s v="FA.S10"/>
    <s v="S"/>
    <n v="10"/>
    <n v="1"/>
    <n v="0"/>
    <n v="1"/>
    <n v="0"/>
    <n v="95"/>
    <n v="20"/>
    <s v="NA"/>
    <n v="0"/>
    <n v="100"/>
    <n v="46.5"/>
    <n v="35"/>
    <n v="79"/>
    <n v="52"/>
    <n v="20"/>
    <m/>
    <m/>
    <m/>
    <m/>
    <m/>
    <m/>
    <m/>
    <m/>
    <n v="0"/>
    <n v="0"/>
    <m/>
    <s v="Ingen"/>
    <s v="Rør langs båndet, spiker på andre siden"/>
    <m/>
  </r>
  <r>
    <x v="4"/>
    <x v="2"/>
    <d v="2020-09-09T00:00:00"/>
    <s v="FA.S11"/>
    <s v="S"/>
    <n v="11"/>
    <n v="0"/>
    <n v="0"/>
    <n v="0"/>
    <n v="0"/>
    <n v="100"/>
    <n v="0"/>
    <s v="NA"/>
    <n v="1"/>
    <n v="100"/>
    <n v="40.5"/>
    <n v="33"/>
    <n v="80"/>
    <n v="37"/>
    <n v="12"/>
    <m/>
    <m/>
    <m/>
    <m/>
    <m/>
    <m/>
    <m/>
    <m/>
    <n v="0"/>
    <n v="0"/>
    <m/>
    <s v="Ingen"/>
    <s v="Rør langs båndet, spiker på andre siden"/>
    <m/>
  </r>
  <r>
    <x v="4"/>
    <x v="2"/>
    <d v="2020-09-09T00:00:00"/>
    <s v="FA.S3"/>
    <s v="S"/>
    <n v="3"/>
    <n v="10"/>
    <n v="0"/>
    <n v="3"/>
    <n v="7"/>
    <n v="70"/>
    <n v="40"/>
    <s v="NA"/>
    <n v="0"/>
    <n v="0"/>
    <n v="22.25"/>
    <n v="32"/>
    <n v="5"/>
    <n v="24"/>
    <n v="28"/>
    <m/>
    <m/>
    <m/>
    <m/>
    <m/>
    <m/>
    <m/>
    <m/>
    <n v="0"/>
    <n v="0"/>
    <m/>
    <s v="Ingen"/>
    <m/>
    <m/>
  </r>
  <r>
    <x v="4"/>
    <x v="2"/>
    <d v="2020-09-09T00:00:00"/>
    <s v="FA.SV1"/>
    <s v="SV"/>
    <n v="1"/>
    <n v="10"/>
    <n v="0"/>
    <n v="4"/>
    <n v="6"/>
    <n v="35"/>
    <n v="75"/>
    <s v="NA"/>
    <n v="0"/>
    <n v="100"/>
    <n v="16.75"/>
    <n v="29"/>
    <n v="9"/>
    <n v="15"/>
    <n v="14"/>
    <m/>
    <m/>
    <m/>
    <m/>
    <m/>
    <m/>
    <m/>
    <m/>
    <n v="0"/>
    <n v="0"/>
    <m/>
    <s v="Ingen"/>
    <s v="merket med spiker. En stor kladeis med dragehode som er vanskelig å telle individer av. "/>
    <m/>
  </r>
  <r>
    <x v="4"/>
    <x v="2"/>
    <d v="2020-09-09T00:00:00"/>
    <s v="FA.SV2"/>
    <s v="SV"/>
    <n v="2"/>
    <n v="5"/>
    <n v="0"/>
    <n v="2"/>
    <n v="3"/>
    <n v="80"/>
    <n v="6"/>
    <s v="NA"/>
    <n v="25"/>
    <n v="100"/>
    <n v="45.5"/>
    <n v="42"/>
    <n v="20"/>
    <n v="53"/>
    <n v="67"/>
    <m/>
    <m/>
    <m/>
    <m/>
    <m/>
    <m/>
    <m/>
    <m/>
    <n v="0"/>
    <n v="0"/>
    <m/>
    <s v="Ingen"/>
    <m/>
    <m/>
  </r>
  <r>
    <x v="4"/>
    <x v="2"/>
    <d v="2020-09-09T00:00:00"/>
    <s v="FA.SØ2"/>
    <s v="SØ"/>
    <n v="2"/>
    <n v="0"/>
    <n v="0"/>
    <n v="0"/>
    <n v="0"/>
    <n v="95"/>
    <n v="0"/>
    <s v="NA"/>
    <n v="30"/>
    <n v="0"/>
    <n v="57.5"/>
    <n v="83"/>
    <n v="60"/>
    <n v="47"/>
    <n v="40"/>
    <m/>
    <m/>
    <m/>
    <m/>
    <m/>
    <m/>
    <m/>
    <m/>
    <n v="0"/>
    <n v="0"/>
    <m/>
    <s v="Ingen"/>
    <m/>
    <m/>
  </r>
  <r>
    <x v="4"/>
    <x v="2"/>
    <d v="2020-09-09T00:00:00"/>
    <s v="FA.SØ4"/>
    <s v="SØ"/>
    <n v="4"/>
    <n v="0"/>
    <n v="0"/>
    <n v="0"/>
    <n v="0"/>
    <n v="80"/>
    <n v="40"/>
    <s v="NA"/>
    <n v="0"/>
    <n v="0"/>
    <n v="55"/>
    <n v="56"/>
    <n v="64"/>
    <n v="51"/>
    <n v="49"/>
    <m/>
    <m/>
    <m/>
    <m/>
    <m/>
    <m/>
    <m/>
    <m/>
    <n v="0"/>
    <n v="0"/>
    <m/>
    <s v="Ingen"/>
    <s v="merket med spiker i alle 4 hj"/>
    <m/>
  </r>
  <r>
    <x v="4"/>
    <x v="3"/>
    <d v="2021-06-15T00:00:00"/>
    <s v="FA.N1"/>
    <s v="N"/>
    <n v="1"/>
    <n v="0"/>
    <n v="0"/>
    <n v="0"/>
    <n v="0"/>
    <n v="45"/>
    <n v="30"/>
    <n v="5"/>
    <n v="0"/>
    <n v="60"/>
    <n v="15.25"/>
    <n v="11"/>
    <n v="21"/>
    <n v="13"/>
    <n v="16"/>
    <m/>
    <m/>
    <m/>
    <m/>
    <m/>
    <m/>
    <m/>
    <m/>
    <n v="1"/>
    <n v="0"/>
    <m/>
    <s v="Krattrydding, slått"/>
    <s v="merket med spiker i alle 4 hj"/>
    <m/>
  </r>
  <r>
    <x v="4"/>
    <x v="3"/>
    <d v="2021-06-15T00:00:00"/>
    <s v="FA.N4"/>
    <s v="N"/>
    <n v="4"/>
    <n v="0"/>
    <n v="0"/>
    <n v="0"/>
    <n v="0"/>
    <n v="80"/>
    <n v="20"/>
    <n v="1"/>
    <n v="0"/>
    <n v="0"/>
    <n v="28"/>
    <n v="27"/>
    <n v="33"/>
    <n v="32"/>
    <n v="20"/>
    <m/>
    <m/>
    <m/>
    <m/>
    <m/>
    <m/>
    <m/>
    <m/>
    <n v="1"/>
    <n v="0"/>
    <m/>
    <s v="Krattrydding, slått"/>
    <s v="3 spiere, på 4 m langs båndet og 2 på andre siden"/>
    <m/>
  </r>
  <r>
    <x v="4"/>
    <x v="3"/>
    <d v="2021-06-15T00:00:00"/>
    <s v="FA.NØ3"/>
    <s v="NØ"/>
    <n v="3"/>
    <n v="5"/>
    <n v="0"/>
    <n v="3"/>
    <n v="2"/>
    <n v="80"/>
    <n v="50"/>
    <n v="4"/>
    <n v="6"/>
    <n v="0"/>
    <n v="23.5"/>
    <n v="10"/>
    <n v="22"/>
    <n v="26"/>
    <n v="36"/>
    <m/>
    <m/>
    <m/>
    <m/>
    <m/>
    <m/>
    <m/>
    <m/>
    <n v="1"/>
    <n v="0"/>
    <m/>
    <s v="Krattrydding, slått"/>
    <s v="merket med spiker i alle 4 hj"/>
    <m/>
  </r>
  <r>
    <x v="4"/>
    <x v="3"/>
    <d v="2021-06-15T00:00:00"/>
    <s v="FA.S10"/>
    <s v="S"/>
    <n v="10"/>
    <n v="1"/>
    <n v="0"/>
    <n v="1"/>
    <n v="0"/>
    <n v="90"/>
    <n v="25"/>
    <n v="4"/>
    <n v="0"/>
    <n v="100"/>
    <n v="27.25"/>
    <n v="21"/>
    <n v="35"/>
    <n v="28"/>
    <n v="25"/>
    <m/>
    <m/>
    <m/>
    <m/>
    <m/>
    <m/>
    <m/>
    <m/>
    <n v="1"/>
    <n v="0"/>
    <m/>
    <s v="Krattrydding, slått"/>
    <s v="Rør langs båndet, spiker på andre siden"/>
    <m/>
  </r>
  <r>
    <x v="4"/>
    <x v="3"/>
    <d v="2021-06-15T00:00:00"/>
    <s v="FA.S11"/>
    <s v="S"/>
    <n v="11"/>
    <n v="0"/>
    <n v="0"/>
    <n v="0"/>
    <n v="0"/>
    <n v="95"/>
    <n v="5"/>
    <n v="3"/>
    <n v="0"/>
    <n v="100"/>
    <n v="34.25"/>
    <n v="27"/>
    <n v="38"/>
    <n v="31"/>
    <n v="41"/>
    <m/>
    <m/>
    <m/>
    <m/>
    <m/>
    <m/>
    <m/>
    <m/>
    <n v="1"/>
    <n v="0"/>
    <m/>
    <s v="Krattrydding, slått"/>
    <s v="Rør langs båndet, spiker på andre siden"/>
    <m/>
  </r>
  <r>
    <x v="4"/>
    <x v="3"/>
    <d v="2021-06-15T00:00:00"/>
    <s v="FA.S3"/>
    <s v="S"/>
    <n v="3"/>
    <n v="14"/>
    <n v="1"/>
    <n v="2"/>
    <n v="11"/>
    <n v="45"/>
    <n v="10"/>
    <n v="5"/>
    <n v="0"/>
    <n v="90"/>
    <n v="21.25"/>
    <n v="3"/>
    <n v="35"/>
    <n v="26"/>
    <n v="21"/>
    <m/>
    <m/>
    <m/>
    <m/>
    <m/>
    <m/>
    <m/>
    <m/>
    <n v="1"/>
    <n v="0"/>
    <m/>
    <s v="Krattrydding, slått"/>
    <m/>
    <m/>
  </r>
  <r>
    <x v="4"/>
    <x v="3"/>
    <d v="2021-06-15T00:00:00"/>
    <s v="FA.SV1"/>
    <s v="SV"/>
    <n v="1"/>
    <n v="7"/>
    <n v="0"/>
    <n v="3"/>
    <n v="4"/>
    <n v="45"/>
    <n v="55"/>
    <n v="10"/>
    <n v="0"/>
    <n v="100"/>
    <n v="22.75"/>
    <n v="13"/>
    <n v="6"/>
    <n v="10"/>
    <n v="62"/>
    <m/>
    <m/>
    <m/>
    <m/>
    <m/>
    <m/>
    <m/>
    <m/>
    <n v="1"/>
    <n v="0"/>
    <m/>
    <s v="Krattrydding, slått"/>
    <s v="merket med spiker. En stor kladeis med dragehode som er vanskelig å telle individer av. "/>
    <m/>
  </r>
  <r>
    <x v="4"/>
    <x v="3"/>
    <d v="2021-06-15T00:00:00"/>
    <s v="FA.SV2"/>
    <s v="SV"/>
    <n v="2"/>
    <n v="3"/>
    <n v="1"/>
    <n v="0"/>
    <n v="2"/>
    <n v="75"/>
    <n v="6"/>
    <n v="6"/>
    <n v="12"/>
    <n v="100"/>
    <n v="40"/>
    <n v="18"/>
    <n v="51"/>
    <n v="21"/>
    <n v="70"/>
    <m/>
    <m/>
    <m/>
    <m/>
    <m/>
    <m/>
    <m/>
    <m/>
    <n v="1"/>
    <n v="0"/>
    <m/>
    <s v="Krattrydding, slått"/>
    <m/>
    <m/>
  </r>
  <r>
    <x v="4"/>
    <x v="3"/>
    <d v="2021-06-15T00:00:00"/>
    <s v="FA.SØ2"/>
    <s v="SØ"/>
    <n v="2"/>
    <n v="0"/>
    <n v="0"/>
    <n v="0"/>
    <n v="0"/>
    <n v="50"/>
    <n v="80"/>
    <n v="45"/>
    <n v="0"/>
    <n v="0"/>
    <n v="48.25"/>
    <n v="35"/>
    <n v="60"/>
    <n v="55"/>
    <n v="43"/>
    <m/>
    <m/>
    <m/>
    <m/>
    <m/>
    <m/>
    <m/>
    <m/>
    <n v="1"/>
    <n v="0"/>
    <m/>
    <s v="Krattrydding, slått"/>
    <s v="Satt ned nye spikere"/>
    <m/>
  </r>
  <r>
    <x v="4"/>
    <x v="3"/>
    <d v="2021-06-15T00:00:00"/>
    <s v="FA.SØ4"/>
    <s v="SØ"/>
    <n v="4"/>
    <n v="0"/>
    <n v="0"/>
    <n v="0"/>
    <n v="0"/>
    <n v="85"/>
    <n v="85"/>
    <n v="17"/>
    <n v="0"/>
    <n v="0"/>
    <n v="35.75"/>
    <n v="39"/>
    <n v="14"/>
    <n v="56"/>
    <n v="34"/>
    <m/>
    <m/>
    <m/>
    <m/>
    <m/>
    <m/>
    <m/>
    <m/>
    <n v="1"/>
    <n v="0"/>
    <m/>
    <s v="Krattrydding, slått"/>
    <s v="Satt ned nye spikere"/>
    <m/>
  </r>
  <r>
    <x v="4"/>
    <x v="4"/>
    <d v="2022-06-30T00:00:00"/>
    <s v="FA.N1"/>
    <s v="N"/>
    <n v="1"/>
    <n v="0"/>
    <n v="0"/>
    <n v="0"/>
    <n v="0"/>
    <n v="80"/>
    <n v="80"/>
    <n v="6"/>
    <n v="0"/>
    <n v="0"/>
    <n v="31.25"/>
    <n v="36"/>
    <n v="16"/>
    <n v="43"/>
    <n v="30"/>
    <m/>
    <m/>
    <m/>
    <m/>
    <m/>
    <m/>
    <m/>
    <m/>
    <n v="0"/>
    <n v="0"/>
    <m/>
    <m/>
    <m/>
    <m/>
  </r>
  <r>
    <x v="4"/>
    <x v="4"/>
    <d v="2022-06-30T00:00:00"/>
    <s v="FA.N4"/>
    <s v="N"/>
    <n v="4"/>
    <n v="0"/>
    <n v="0"/>
    <n v="0"/>
    <n v="0"/>
    <n v="100"/>
    <n v="10"/>
    <n v="0"/>
    <n v="0"/>
    <n v="0"/>
    <n v="56.25"/>
    <n v="65"/>
    <n v="67"/>
    <n v="39"/>
    <n v="54"/>
    <m/>
    <m/>
    <m/>
    <m/>
    <m/>
    <m/>
    <m/>
    <m/>
    <n v="0"/>
    <n v="0"/>
    <m/>
    <m/>
    <m/>
    <m/>
  </r>
  <r>
    <x v="4"/>
    <x v="4"/>
    <d v="2022-06-30T00:00:00"/>
    <s v="FA.NØ3"/>
    <s v="NØ"/>
    <n v="3"/>
    <n v="4"/>
    <n v="2"/>
    <n v="1"/>
    <n v="1"/>
    <n v="90"/>
    <n v="25"/>
    <n v="20"/>
    <n v="20"/>
    <n v="0"/>
    <n v="34.25"/>
    <n v="32"/>
    <n v="35"/>
    <n v="22"/>
    <n v="48"/>
    <m/>
    <m/>
    <m/>
    <m/>
    <m/>
    <m/>
    <m/>
    <m/>
    <n v="0"/>
    <n v="0"/>
    <m/>
    <m/>
    <m/>
    <m/>
  </r>
  <r>
    <x v="4"/>
    <x v="4"/>
    <d v="2022-06-30T00:00:00"/>
    <s v="FA.S10"/>
    <s v="S"/>
    <n v="10"/>
    <n v="1"/>
    <n v="0"/>
    <n v="0"/>
    <n v="1"/>
    <n v="90"/>
    <n v="90"/>
    <n v="10"/>
    <n v="0"/>
    <n v="50"/>
    <n v="36"/>
    <n v="36"/>
    <n v="30"/>
    <n v="43"/>
    <n v="35"/>
    <m/>
    <m/>
    <m/>
    <m/>
    <m/>
    <m/>
    <m/>
    <m/>
    <n v="0"/>
    <n v="0"/>
    <m/>
    <m/>
    <m/>
    <m/>
  </r>
  <r>
    <x v="4"/>
    <x v="4"/>
    <d v="2022-06-30T00:00:00"/>
    <s v="FA.S11"/>
    <s v="S"/>
    <n v="11"/>
    <n v="0"/>
    <n v="0"/>
    <n v="0"/>
    <n v="0"/>
    <n v="100"/>
    <n v="0"/>
    <n v="8"/>
    <n v="5"/>
    <n v="100"/>
    <n v="41"/>
    <n v="35"/>
    <n v="47"/>
    <n v="52"/>
    <n v="30"/>
    <m/>
    <m/>
    <m/>
    <m/>
    <m/>
    <m/>
    <m/>
    <m/>
    <n v="0"/>
    <n v="0"/>
    <m/>
    <m/>
    <m/>
    <m/>
  </r>
  <r>
    <x v="4"/>
    <x v="4"/>
    <d v="2022-06-30T00:00:00"/>
    <s v="FA.S3"/>
    <s v="S"/>
    <n v="3"/>
    <n v="19"/>
    <n v="7"/>
    <n v="3"/>
    <n v="9"/>
    <n v="60"/>
    <n v="25"/>
    <n v="5"/>
    <n v="0"/>
    <n v="50"/>
    <n v="15.75"/>
    <n v="5"/>
    <n v="20"/>
    <n v="12"/>
    <n v="26"/>
    <m/>
    <m/>
    <m/>
    <m/>
    <m/>
    <m/>
    <m/>
    <m/>
    <n v="0"/>
    <n v="0"/>
    <m/>
    <m/>
    <m/>
    <m/>
  </r>
  <r>
    <x v="4"/>
    <x v="4"/>
    <d v="2022-06-30T00:00:00"/>
    <s v="FA.SV1"/>
    <s v="SV"/>
    <n v="1"/>
    <n v="7"/>
    <n v="0"/>
    <n v="5"/>
    <n v="2"/>
    <n v="40"/>
    <n v="45"/>
    <n v="1"/>
    <n v="15"/>
    <n v="85"/>
    <n v="17.75"/>
    <n v="25"/>
    <n v="15"/>
    <n v="5"/>
    <n v="26"/>
    <m/>
    <m/>
    <m/>
    <m/>
    <m/>
    <m/>
    <m/>
    <m/>
    <n v="0"/>
    <n v="0"/>
    <m/>
    <m/>
    <s v="Ett svært skuddrikt individ, småskudd rundt"/>
    <m/>
  </r>
  <r>
    <x v="4"/>
    <x v="4"/>
    <d v="2022-06-30T00:00:00"/>
    <s v="FA.SV2"/>
    <s v="SV"/>
    <n v="2"/>
    <n v="3"/>
    <n v="0"/>
    <n v="0"/>
    <n v="3"/>
    <n v="45"/>
    <n v="15"/>
    <n v="45"/>
    <n v="22"/>
    <n v="90"/>
    <n v="33.25"/>
    <n v="50"/>
    <n v="35"/>
    <n v="20"/>
    <n v="28"/>
    <m/>
    <m/>
    <m/>
    <m/>
    <m/>
    <m/>
    <m/>
    <m/>
    <n v="0"/>
    <n v="0"/>
    <m/>
    <m/>
    <m/>
    <m/>
  </r>
  <r>
    <x v="4"/>
    <x v="4"/>
    <d v="2022-06-30T00:00:00"/>
    <s v="FA.SØ2"/>
    <s v="SØ"/>
    <n v="2"/>
    <n v="0"/>
    <n v="0"/>
    <n v="0"/>
    <n v="0"/>
    <n v="75"/>
    <n v="30"/>
    <n v="36"/>
    <n v="0"/>
    <n v="0"/>
    <n v="43.25"/>
    <n v="38"/>
    <n v="35"/>
    <n v="50"/>
    <n v="50"/>
    <m/>
    <m/>
    <m/>
    <m/>
    <m/>
    <m/>
    <m/>
    <m/>
    <n v="0"/>
    <n v="0"/>
    <m/>
    <s v="Ingen tegn til skjøtsel i år"/>
    <m/>
    <m/>
  </r>
  <r>
    <x v="4"/>
    <x v="4"/>
    <d v="2022-06-30T00:00:00"/>
    <s v="FA.SØ4"/>
    <s v="SØ"/>
    <n v="4"/>
    <n v="0"/>
    <n v="0"/>
    <n v="0"/>
    <n v="0"/>
    <n v="94"/>
    <n v="60"/>
    <n v="8"/>
    <n v="10"/>
    <n v="0"/>
    <n v="31"/>
    <n v="40"/>
    <n v="40"/>
    <n v="22"/>
    <n v="22"/>
    <m/>
    <m/>
    <m/>
    <m/>
    <m/>
    <m/>
    <m/>
    <m/>
    <n v="0"/>
    <n v="0"/>
    <m/>
    <s v="Ingen tegn til skjøtsel i år"/>
    <m/>
    <m/>
  </r>
  <r>
    <x v="5"/>
    <x v="0"/>
    <d v="2018-07-12T00:00:00"/>
    <s v="GJ.N2"/>
    <s v="N"/>
    <n v="2"/>
    <n v="0"/>
    <n v="0"/>
    <n v="0"/>
    <n v="0"/>
    <n v="95"/>
    <n v="5"/>
    <s v="NA"/>
    <n v="20"/>
    <s v="NA"/>
    <n v="28.5"/>
    <n v="20"/>
    <n v="47"/>
    <n v="29"/>
    <n v="18"/>
    <m/>
    <m/>
    <m/>
    <m/>
    <m/>
    <m/>
    <m/>
    <m/>
    <n v="0"/>
    <n v="0"/>
    <m/>
    <n v="0"/>
    <m/>
    <m/>
  </r>
  <r>
    <x v="5"/>
    <x v="0"/>
    <d v="2018-07-12T00:00:00"/>
    <s v="GJ.NV0"/>
    <s v="NV"/>
    <n v="0"/>
    <n v="0"/>
    <n v="0"/>
    <n v="0"/>
    <n v="0"/>
    <n v="60"/>
    <n v="10"/>
    <s v="NA"/>
    <n v="15"/>
    <s v="NA"/>
    <n v="12"/>
    <n v="4"/>
    <n v="12"/>
    <n v="12"/>
    <n v="20"/>
    <m/>
    <m/>
    <m/>
    <m/>
    <m/>
    <m/>
    <m/>
    <m/>
    <n v="0"/>
    <n v="0"/>
    <m/>
    <n v="0"/>
    <m/>
    <m/>
  </r>
  <r>
    <x v="5"/>
    <x v="0"/>
    <d v="2018-07-12T00:00:00"/>
    <s v="GJ.NØ2"/>
    <s v="NØ"/>
    <n v="2"/>
    <n v="0"/>
    <n v="0"/>
    <n v="0"/>
    <n v="0"/>
    <n v="80"/>
    <n v="3"/>
    <s v="NA"/>
    <n v="60"/>
    <s v="NA"/>
    <n v="27"/>
    <n v="42"/>
    <n v="23"/>
    <n v="15"/>
    <n v="28"/>
    <m/>
    <m/>
    <m/>
    <m/>
    <m/>
    <m/>
    <m/>
    <m/>
    <n v="0"/>
    <n v="0"/>
    <m/>
    <n v="0"/>
    <m/>
    <m/>
  </r>
  <r>
    <x v="5"/>
    <x v="0"/>
    <d v="2018-07-12T00:00:00"/>
    <s v="GJ.S2"/>
    <s v="S"/>
    <n v="2"/>
    <n v="4"/>
    <n v="0"/>
    <n v="3"/>
    <n v="1"/>
    <n v="70"/>
    <n v="5"/>
    <s v="NA"/>
    <n v="20"/>
    <s v="NA"/>
    <n v="22.25"/>
    <n v="10"/>
    <n v="14"/>
    <n v="44"/>
    <n v="21"/>
    <m/>
    <m/>
    <m/>
    <m/>
    <m/>
    <m/>
    <m/>
    <m/>
    <n v="0"/>
    <n v="0"/>
    <m/>
    <n v="0"/>
    <m/>
    <m/>
  </r>
  <r>
    <x v="5"/>
    <x v="0"/>
    <d v="2018-07-12T00:00:00"/>
    <s v="GJ.S3"/>
    <s v="S"/>
    <n v="3"/>
    <n v="2"/>
    <n v="0"/>
    <n v="1"/>
    <n v="1"/>
    <n v="80"/>
    <n v="10"/>
    <s v="NA"/>
    <n v="10"/>
    <s v="NA"/>
    <n v="12.75"/>
    <n v="1"/>
    <n v="20"/>
    <n v="1"/>
    <n v="29"/>
    <m/>
    <m/>
    <m/>
    <m/>
    <m/>
    <m/>
    <m/>
    <m/>
    <n v="0"/>
    <n v="0"/>
    <m/>
    <n v="0"/>
    <m/>
    <m/>
  </r>
  <r>
    <x v="5"/>
    <x v="0"/>
    <d v="2018-07-12T00:00:00"/>
    <s v="GJ.SØ1"/>
    <s v="SØ"/>
    <n v="1"/>
    <n v="5"/>
    <n v="0"/>
    <n v="5"/>
    <n v="0"/>
    <n v="80"/>
    <n v="3"/>
    <s v="NA"/>
    <n v="8"/>
    <s v="NA"/>
    <n v="15.5"/>
    <n v="17"/>
    <n v="19"/>
    <n v="14"/>
    <n v="12"/>
    <m/>
    <m/>
    <m/>
    <m/>
    <m/>
    <m/>
    <m/>
    <m/>
    <n v="0"/>
    <n v="0"/>
    <m/>
    <n v="0"/>
    <m/>
    <m/>
  </r>
  <r>
    <x v="5"/>
    <x v="0"/>
    <d v="2018-07-12T00:00:00"/>
    <s v="GJ.SØ4"/>
    <s v="SØ"/>
    <n v="4"/>
    <n v="7"/>
    <n v="0"/>
    <n v="0"/>
    <n v="7"/>
    <n v="80"/>
    <n v="10"/>
    <s v="NA"/>
    <n v="5"/>
    <s v="NA"/>
    <n v="10.5"/>
    <n v="15"/>
    <n v="1"/>
    <n v="13"/>
    <n v="13"/>
    <m/>
    <m/>
    <m/>
    <m/>
    <m/>
    <m/>
    <m/>
    <m/>
    <n v="0"/>
    <n v="0"/>
    <m/>
    <n v="0"/>
    <m/>
    <m/>
  </r>
  <r>
    <x v="5"/>
    <x v="0"/>
    <d v="2018-07-12T00:00:00"/>
    <s v="GJ.SØ5"/>
    <s v="SØ"/>
    <n v="5"/>
    <n v="0"/>
    <n v="0"/>
    <n v="0"/>
    <n v="0"/>
    <n v="60"/>
    <n v="5"/>
    <s v="NA"/>
    <n v="3"/>
    <s v="NA"/>
    <n v="11.25"/>
    <n v="11"/>
    <n v="15"/>
    <n v="8"/>
    <n v="11"/>
    <m/>
    <m/>
    <m/>
    <m/>
    <m/>
    <m/>
    <m/>
    <m/>
    <n v="0"/>
    <n v="0"/>
    <m/>
    <n v="0"/>
    <m/>
    <m/>
  </r>
  <r>
    <x v="5"/>
    <x v="0"/>
    <d v="2018-07-12T00:00:00"/>
    <s v="GJ.V7"/>
    <s v="V"/>
    <n v="7"/>
    <n v="0"/>
    <n v="0"/>
    <n v="0"/>
    <n v="0"/>
    <n v="90"/>
    <n v="70"/>
    <s v="NA"/>
    <s v="NA"/>
    <s v="NA"/>
    <n v="31.75"/>
    <n v="32"/>
    <n v="40"/>
    <n v="20"/>
    <n v="35"/>
    <m/>
    <m/>
    <m/>
    <m/>
    <m/>
    <m/>
    <m/>
    <m/>
    <n v="0"/>
    <n v="0"/>
    <m/>
    <n v="0"/>
    <m/>
    <m/>
  </r>
  <r>
    <x v="5"/>
    <x v="0"/>
    <d v="2018-07-12T00:00:00"/>
    <s v="GJ.Ø0"/>
    <s v="Ø"/>
    <n v="0"/>
    <n v="2"/>
    <n v="0"/>
    <n v="2"/>
    <n v="0"/>
    <n v="70"/>
    <n v="5"/>
    <s v="NA"/>
    <n v="15"/>
    <s v="NA"/>
    <n v="12.25"/>
    <n v="14"/>
    <n v="27"/>
    <n v="3"/>
    <n v="5"/>
    <m/>
    <m/>
    <m/>
    <m/>
    <m/>
    <m/>
    <m/>
    <m/>
    <n v="0"/>
    <n v="0"/>
    <m/>
    <n v="0"/>
    <m/>
    <m/>
  </r>
  <r>
    <x v="5"/>
    <x v="1"/>
    <d v="2019-07-03T00:00:00"/>
    <s v="GJ.N2"/>
    <s v="N"/>
    <n v="2"/>
    <n v="0"/>
    <n v="0"/>
    <n v="0"/>
    <n v="0"/>
    <n v="90"/>
    <n v="5"/>
    <s v="NA"/>
    <n v="30"/>
    <s v="NA"/>
    <n v="72.5"/>
    <n v="50"/>
    <n v="110"/>
    <n v="60"/>
    <n v="70"/>
    <m/>
    <m/>
    <m/>
    <m/>
    <m/>
    <m/>
    <m/>
    <m/>
    <n v="0"/>
    <n v="0"/>
    <m/>
    <s v="Ingen"/>
    <m/>
    <m/>
  </r>
  <r>
    <x v="5"/>
    <x v="1"/>
    <d v="2019-07-03T00:00:00"/>
    <s v="GJ.NV0"/>
    <s v="NV"/>
    <n v="0"/>
    <n v="0"/>
    <n v="0"/>
    <n v="0"/>
    <n v="0"/>
    <n v="90"/>
    <n v="5"/>
    <s v="NA"/>
    <n v="30"/>
    <s v="NA"/>
    <n v="70"/>
    <n v="55"/>
    <n v="65"/>
    <n v="110"/>
    <n v="50"/>
    <m/>
    <m/>
    <m/>
    <m/>
    <m/>
    <m/>
    <m/>
    <m/>
    <n v="0"/>
    <n v="0"/>
    <m/>
    <s v="Ingen"/>
    <m/>
    <m/>
  </r>
  <r>
    <x v="5"/>
    <x v="1"/>
    <d v="2019-07-03T00:00:00"/>
    <s v="GJ.NØ2"/>
    <s v="NØ"/>
    <n v="2"/>
    <n v="0"/>
    <n v="0"/>
    <n v="0"/>
    <n v="0"/>
    <n v="100"/>
    <n v="5"/>
    <s v="NA"/>
    <n v="1"/>
    <s v="NA"/>
    <n v="102.5"/>
    <n v="150"/>
    <n v="80"/>
    <n v="90"/>
    <n v="90"/>
    <m/>
    <m/>
    <m/>
    <m/>
    <m/>
    <m/>
    <m/>
    <m/>
    <n v="0"/>
    <n v="0"/>
    <m/>
    <s v="Ingen"/>
    <m/>
    <m/>
  </r>
  <r>
    <x v="5"/>
    <x v="1"/>
    <d v="2019-07-03T00:00:00"/>
    <s v="GJ.S2"/>
    <s v="S"/>
    <n v="2"/>
    <n v="1"/>
    <n v="0"/>
    <n v="0"/>
    <n v="1"/>
    <n v="90"/>
    <n v="10"/>
    <s v="NA"/>
    <n v="2"/>
    <s v="NA"/>
    <n v="40.75"/>
    <n v="29"/>
    <n v="44"/>
    <n v="49"/>
    <n v="41"/>
    <m/>
    <m/>
    <m/>
    <m/>
    <m/>
    <m/>
    <m/>
    <m/>
    <n v="0"/>
    <n v="0"/>
    <m/>
    <s v="Ingen"/>
    <s v="så rådyr noen m unna"/>
    <m/>
  </r>
  <r>
    <x v="5"/>
    <x v="1"/>
    <d v="2019-07-03T00:00:00"/>
    <s v="GJ.S3"/>
    <s v="S"/>
    <n v="3"/>
    <n v="3"/>
    <n v="0"/>
    <n v="0"/>
    <n v="3"/>
    <n v="40"/>
    <n v="5"/>
    <s v="NA"/>
    <n v="10"/>
    <s v="NA"/>
    <n v="37"/>
    <n v="59"/>
    <n v="47"/>
    <n v="22"/>
    <n v="20"/>
    <m/>
    <m/>
    <m/>
    <m/>
    <m/>
    <m/>
    <m/>
    <m/>
    <n v="0"/>
    <n v="0"/>
    <m/>
    <s v="Ingen"/>
    <m/>
    <m/>
  </r>
  <r>
    <x v="5"/>
    <x v="1"/>
    <d v="2019-07-03T00:00:00"/>
    <s v="GJ.SØ1"/>
    <s v="SØ"/>
    <n v="1"/>
    <n v="0"/>
    <n v="0"/>
    <n v="0"/>
    <n v="0"/>
    <n v="90"/>
    <n v="10"/>
    <s v="NA"/>
    <n v="25"/>
    <s v="NA"/>
    <n v="41.25"/>
    <n v="43"/>
    <n v="38"/>
    <n v="40"/>
    <n v="44"/>
    <m/>
    <m/>
    <m/>
    <m/>
    <m/>
    <m/>
    <m/>
    <m/>
    <n v="0"/>
    <n v="0"/>
    <m/>
    <s v="Ingen"/>
    <m/>
    <m/>
  </r>
  <r>
    <x v="5"/>
    <x v="1"/>
    <d v="2019-07-03T00:00:00"/>
    <s v="GJ.SØ4"/>
    <s v="SØ"/>
    <n v="4"/>
    <n v="2"/>
    <n v="0"/>
    <n v="0"/>
    <n v="2"/>
    <n v="60"/>
    <n v="20"/>
    <s v="NA"/>
    <n v="0"/>
    <s v="NA"/>
    <n v="45.5"/>
    <n v="65"/>
    <n v="26"/>
    <n v="56"/>
    <n v="35"/>
    <m/>
    <m/>
    <m/>
    <m/>
    <m/>
    <m/>
    <m/>
    <m/>
    <n v="0"/>
    <n v="0"/>
    <m/>
    <s v="Ingen (brent?)"/>
    <s v="nesten vegkant"/>
    <m/>
  </r>
  <r>
    <x v="5"/>
    <x v="1"/>
    <d v="2019-07-03T00:00:00"/>
    <s v="GJ.SØ5"/>
    <s v="SØ"/>
    <n v="5"/>
    <n v="0"/>
    <n v="0"/>
    <n v="0"/>
    <n v="0"/>
    <n v="50"/>
    <n v="10"/>
    <s v="NA"/>
    <n v="0"/>
    <s v="NA"/>
    <n v="20"/>
    <n v="30"/>
    <n v="31"/>
    <n v="5"/>
    <n v="14"/>
    <m/>
    <m/>
    <m/>
    <m/>
    <m/>
    <m/>
    <m/>
    <m/>
    <n v="0"/>
    <n v="0"/>
    <m/>
    <s v="Ingen"/>
    <s v="mot kant av grusvei"/>
    <m/>
  </r>
  <r>
    <x v="5"/>
    <x v="1"/>
    <d v="2019-07-03T00:00:00"/>
    <s v="GJ.V7"/>
    <s v="V"/>
    <n v="7"/>
    <n v="0"/>
    <n v="0"/>
    <n v="0"/>
    <n v="0"/>
    <n v="100"/>
    <n v="5"/>
    <s v="NA"/>
    <n v="0"/>
    <s v="NA"/>
    <n v="75.75"/>
    <n v="60"/>
    <n v="63"/>
    <n v="50"/>
    <n v="130"/>
    <m/>
    <m/>
    <m/>
    <m/>
    <m/>
    <m/>
    <m/>
    <m/>
    <n v="0"/>
    <n v="0"/>
    <m/>
    <s v="Ingen"/>
    <m/>
    <m/>
  </r>
  <r>
    <x v="5"/>
    <x v="1"/>
    <d v="2019-07-03T00:00:00"/>
    <s v="GJ.Ø0"/>
    <s v="Ø"/>
    <n v="0"/>
    <n v="2"/>
    <n v="0"/>
    <n v="0"/>
    <n v="2"/>
    <n v="90"/>
    <n v="5"/>
    <s v="NA"/>
    <n v="10"/>
    <s v="NA"/>
    <n v="33.5"/>
    <n v="30"/>
    <n v="15"/>
    <n v="55"/>
    <n v="34"/>
    <m/>
    <m/>
    <m/>
    <m/>
    <m/>
    <m/>
    <m/>
    <m/>
    <n v="0"/>
    <n v="0"/>
    <m/>
    <s v="Ingen (brent?)"/>
    <s v="fant gul pinne som var delvis brent"/>
    <m/>
  </r>
  <r>
    <x v="5"/>
    <x v="2"/>
    <d v="2020-06-19T00:00:00"/>
    <s v="GJ.N2"/>
    <s v="N"/>
    <n v="2"/>
    <n v="0"/>
    <n v="0"/>
    <n v="0"/>
    <n v="0"/>
    <n v="100"/>
    <n v="0"/>
    <s v="NA"/>
    <n v="0"/>
    <n v="0"/>
    <n v="43"/>
    <n v="36"/>
    <n v="33"/>
    <n v="63"/>
    <n v="40"/>
    <m/>
    <m/>
    <m/>
    <m/>
    <m/>
    <m/>
    <m/>
    <m/>
    <n v="0"/>
    <n v="0"/>
    <m/>
    <m/>
    <m/>
    <m/>
  </r>
  <r>
    <x v="5"/>
    <x v="2"/>
    <d v="2020-06-19T00:00:00"/>
    <s v="GJ.NV0"/>
    <s v="NV"/>
    <n v="0"/>
    <n v="0"/>
    <n v="0"/>
    <n v="0"/>
    <n v="0"/>
    <n v="90"/>
    <n v="15"/>
    <s v="NA"/>
    <n v="0"/>
    <n v="0"/>
    <n v="30.5"/>
    <n v="27"/>
    <n v="35"/>
    <n v="39"/>
    <n v="21"/>
    <m/>
    <m/>
    <m/>
    <m/>
    <m/>
    <m/>
    <m/>
    <m/>
    <n v="0"/>
    <n v="0"/>
    <m/>
    <m/>
    <m/>
    <m/>
  </r>
  <r>
    <x v="5"/>
    <x v="2"/>
    <d v="2020-06-19T00:00:00"/>
    <s v="GJ.NØ2"/>
    <s v="NØ"/>
    <n v="2"/>
    <n v="0"/>
    <n v="0"/>
    <n v="0"/>
    <n v="0"/>
    <n v="90"/>
    <s v="NA"/>
    <s v="NA"/>
    <s v="NA"/>
    <s v="NA"/>
    <n v="65"/>
    <n v="54"/>
    <n v="80"/>
    <n v="96"/>
    <n v="30"/>
    <m/>
    <m/>
    <m/>
    <m/>
    <m/>
    <m/>
    <m/>
    <m/>
    <n v="0"/>
    <n v="0"/>
    <m/>
    <m/>
    <m/>
    <m/>
  </r>
  <r>
    <x v="5"/>
    <x v="2"/>
    <d v="2020-06-19T00:00:00"/>
    <s v="GJ.S2"/>
    <s v="S"/>
    <n v="2"/>
    <n v="7"/>
    <n v="0"/>
    <n v="0"/>
    <n v="7"/>
    <n v="80"/>
    <n v="1"/>
    <s v="NA"/>
    <n v="0"/>
    <n v="0"/>
    <n v="26.5"/>
    <n v="17"/>
    <n v="23"/>
    <n v="10"/>
    <n v="56"/>
    <m/>
    <m/>
    <m/>
    <m/>
    <m/>
    <m/>
    <m/>
    <m/>
    <n v="0"/>
    <n v="0"/>
    <m/>
    <m/>
    <m/>
    <m/>
  </r>
  <r>
    <x v="5"/>
    <x v="2"/>
    <d v="2020-06-19T00:00:00"/>
    <s v="GJ.S3"/>
    <s v="S"/>
    <n v="3"/>
    <n v="3"/>
    <n v="0"/>
    <n v="0"/>
    <n v="3"/>
    <n v="60"/>
    <n v="15"/>
    <s v="NA"/>
    <n v="0"/>
    <n v="0"/>
    <n v="18.75"/>
    <n v="18"/>
    <n v="20"/>
    <n v="13"/>
    <n v="24"/>
    <m/>
    <m/>
    <m/>
    <m/>
    <m/>
    <m/>
    <m/>
    <m/>
    <n v="0"/>
    <n v="0"/>
    <m/>
    <m/>
    <m/>
    <m/>
  </r>
  <r>
    <x v="5"/>
    <x v="2"/>
    <d v="2020-06-19T00:00:00"/>
    <s v="GJ.SØ1"/>
    <s v="SØ"/>
    <n v="1"/>
    <n v="8"/>
    <n v="0"/>
    <n v="0"/>
    <n v="8"/>
    <n v="70"/>
    <n v="10"/>
    <s v="NA"/>
    <n v="0"/>
    <n v="0"/>
    <n v="22"/>
    <n v="24"/>
    <n v="23"/>
    <n v="19"/>
    <n v="22"/>
    <m/>
    <m/>
    <m/>
    <m/>
    <m/>
    <m/>
    <m/>
    <m/>
    <n v="0"/>
    <n v="0"/>
    <m/>
    <m/>
    <m/>
    <m/>
  </r>
  <r>
    <x v="5"/>
    <x v="2"/>
    <d v="2020-06-19T00:00:00"/>
    <s v="GJ.SØ4"/>
    <s v="SØ"/>
    <n v="4"/>
    <n v="9"/>
    <n v="2"/>
    <n v="0"/>
    <n v="7"/>
    <n v="60"/>
    <n v="30"/>
    <s v="NA"/>
    <n v="0"/>
    <n v="0"/>
    <n v="19.75"/>
    <n v="26"/>
    <n v="12"/>
    <n v="32"/>
    <n v="9"/>
    <m/>
    <m/>
    <m/>
    <m/>
    <m/>
    <m/>
    <m/>
    <m/>
    <n v="0"/>
    <n v="0"/>
    <m/>
    <m/>
    <m/>
    <m/>
  </r>
  <r>
    <x v="5"/>
    <x v="2"/>
    <d v="2020-06-19T00:00:00"/>
    <s v="GJ.SØ5"/>
    <s v="SØ"/>
    <n v="5"/>
    <n v="0"/>
    <n v="0"/>
    <n v="0"/>
    <n v="0"/>
    <n v="30"/>
    <n v="16"/>
    <s v="NA"/>
    <n v="0"/>
    <n v="0"/>
    <n v="15.5"/>
    <n v="22"/>
    <n v="9"/>
    <s v="NA"/>
    <s v="NA"/>
    <m/>
    <m/>
    <m/>
    <m/>
    <m/>
    <m/>
    <m/>
    <m/>
    <n v="0"/>
    <n v="0"/>
    <m/>
    <m/>
    <m/>
    <m/>
  </r>
  <r>
    <x v="5"/>
    <x v="2"/>
    <d v="2020-06-19T00:00:00"/>
    <s v="GJ.V7"/>
    <s v="V"/>
    <n v="7"/>
    <n v="0"/>
    <n v="0"/>
    <n v="0"/>
    <n v="0"/>
    <n v="90"/>
    <n v="0"/>
    <s v="NA"/>
    <n v="0"/>
    <n v="0"/>
    <n v="65.5"/>
    <n v="91"/>
    <n v="61"/>
    <n v="69"/>
    <n v="41"/>
    <m/>
    <m/>
    <m/>
    <m/>
    <m/>
    <m/>
    <m/>
    <m/>
    <n v="0"/>
    <n v="0"/>
    <m/>
    <m/>
    <m/>
    <m/>
  </r>
  <r>
    <x v="5"/>
    <x v="2"/>
    <d v="2020-06-19T00:00:00"/>
    <s v="GJ.Ø0"/>
    <s v="Ø"/>
    <n v="0"/>
    <n v="7"/>
    <n v="0"/>
    <n v="2"/>
    <n v="5"/>
    <n v="70"/>
    <n v="20"/>
    <s v="NA"/>
    <n v="0"/>
    <n v="0"/>
    <n v="30"/>
    <n v="38"/>
    <n v="27"/>
    <n v="19"/>
    <n v="36"/>
    <m/>
    <m/>
    <m/>
    <m/>
    <m/>
    <m/>
    <m/>
    <m/>
    <n v="0"/>
    <n v="0"/>
    <m/>
    <m/>
    <m/>
    <m/>
  </r>
  <r>
    <x v="5"/>
    <x v="3"/>
    <d v="2021-08-26T00:00:00"/>
    <s v="GJ.N2"/>
    <s v="N"/>
    <n v="2"/>
    <n v="0"/>
    <n v="0"/>
    <n v="0"/>
    <n v="0"/>
    <n v="90"/>
    <n v="0"/>
    <n v="13"/>
    <n v="0"/>
    <n v="0"/>
    <n v="36.5"/>
    <n v="40"/>
    <n v="47"/>
    <n v="28"/>
    <n v="31"/>
    <m/>
    <m/>
    <m/>
    <m/>
    <m/>
    <m/>
    <m/>
    <m/>
    <n v="1"/>
    <n v="0"/>
    <n v="100"/>
    <s v="Tidlig slått, rydding"/>
    <m/>
    <m/>
  </r>
  <r>
    <x v="5"/>
    <x v="3"/>
    <d v="2021-08-26T00:00:00"/>
    <s v="GJ.NV0"/>
    <s v="NV"/>
    <n v="0"/>
    <n v="0"/>
    <n v="0"/>
    <n v="0"/>
    <n v="0"/>
    <n v="90"/>
    <n v="10"/>
    <n v="17"/>
    <n v="0"/>
    <n v="0"/>
    <n v="34"/>
    <n v="22"/>
    <n v="45"/>
    <n v="33"/>
    <n v="36"/>
    <m/>
    <m/>
    <m/>
    <m/>
    <m/>
    <m/>
    <m/>
    <m/>
    <n v="1"/>
    <n v="0"/>
    <n v="100"/>
    <s v="Tidlig slått, rydding"/>
    <m/>
    <m/>
  </r>
  <r>
    <x v="5"/>
    <x v="3"/>
    <d v="2021-08-26T00:00:00"/>
    <s v="GJ.NØ2"/>
    <s v="NØ"/>
    <n v="2"/>
    <n v="0"/>
    <n v="0"/>
    <n v="0"/>
    <n v="0"/>
    <n v="90"/>
    <n v="0"/>
    <n v="27"/>
    <n v="0"/>
    <n v="0"/>
    <n v="40.75"/>
    <n v="34"/>
    <n v="39"/>
    <n v="30"/>
    <n v="60"/>
    <m/>
    <m/>
    <m/>
    <m/>
    <m/>
    <m/>
    <m/>
    <m/>
    <n v="1"/>
    <n v="0"/>
    <n v="100"/>
    <s v="Tidlig slått, rydding"/>
    <m/>
    <m/>
  </r>
  <r>
    <x v="5"/>
    <x v="3"/>
    <d v="2021-08-26T00:00:00"/>
    <s v="GJ.S2"/>
    <s v="S"/>
    <n v="2"/>
    <n v="38"/>
    <n v="8"/>
    <n v="28"/>
    <n v="2"/>
    <n v="80"/>
    <n v="1"/>
    <n v="7"/>
    <n v="0"/>
    <n v="0"/>
    <n v="18.75"/>
    <n v="21"/>
    <n v="17"/>
    <n v="19"/>
    <n v="18"/>
    <m/>
    <m/>
    <m/>
    <m/>
    <m/>
    <m/>
    <m/>
    <m/>
    <n v="1"/>
    <n v="0"/>
    <n v="100"/>
    <s v="Brent"/>
    <m/>
    <m/>
  </r>
  <r>
    <x v="5"/>
    <x v="3"/>
    <d v="2021-08-26T00:00:00"/>
    <s v="GJ.S3"/>
    <s v="S"/>
    <n v="3"/>
    <n v="16"/>
    <n v="0"/>
    <n v="13"/>
    <n v="3"/>
    <n v="60"/>
    <n v="10"/>
    <n v="5"/>
    <n v="0"/>
    <n v="0"/>
    <n v="22"/>
    <n v="19"/>
    <n v="18"/>
    <n v="23"/>
    <n v="28"/>
    <m/>
    <m/>
    <m/>
    <m/>
    <m/>
    <m/>
    <m/>
    <m/>
    <n v="1"/>
    <n v="0"/>
    <n v="100"/>
    <s v="Brent "/>
    <m/>
    <m/>
  </r>
  <r>
    <x v="5"/>
    <x v="3"/>
    <d v="2021-08-26T00:00:00"/>
    <s v="GJ.SØ1"/>
    <s v="SØ"/>
    <n v="1"/>
    <n v="10"/>
    <n v="0"/>
    <n v="6"/>
    <n v="4"/>
    <n v="80"/>
    <n v="0"/>
    <n v="22"/>
    <n v="0"/>
    <n v="0"/>
    <n v="18.25"/>
    <n v="15"/>
    <n v="21"/>
    <n v="24"/>
    <n v="13"/>
    <m/>
    <m/>
    <m/>
    <m/>
    <m/>
    <m/>
    <m/>
    <m/>
    <n v="1"/>
    <n v="0"/>
    <n v="100"/>
    <s v="Brent. Tidlig slått, rydding?"/>
    <m/>
    <m/>
  </r>
  <r>
    <x v="5"/>
    <x v="3"/>
    <d v="2021-08-26T00:00:00"/>
    <s v="GJ.SØ4"/>
    <s v="SØ"/>
    <n v="4"/>
    <n v="34"/>
    <n v="12"/>
    <n v="20"/>
    <n v="2"/>
    <n v="75"/>
    <n v="3"/>
    <n v="7"/>
    <n v="0"/>
    <n v="0"/>
    <n v="17"/>
    <n v="21"/>
    <n v="3"/>
    <n v="28"/>
    <n v="16"/>
    <m/>
    <m/>
    <m/>
    <m/>
    <m/>
    <m/>
    <m/>
    <m/>
    <n v="1"/>
    <n v="0"/>
    <n v="100"/>
    <s v="Brent"/>
    <m/>
    <m/>
  </r>
  <r>
    <x v="5"/>
    <x v="3"/>
    <d v="2021-08-26T00:00:00"/>
    <s v="GJ.SØ5"/>
    <s v="SØ"/>
    <n v="5"/>
    <n v="3"/>
    <n v="1"/>
    <n v="2"/>
    <n v="0"/>
    <n v="60"/>
    <n v="10"/>
    <n v="3"/>
    <n v="0"/>
    <n v="0"/>
    <s v="NA"/>
    <s v="NA"/>
    <s v="NA"/>
    <s v="NA"/>
    <s v="NA"/>
    <m/>
    <m/>
    <m/>
    <m/>
    <m/>
    <m/>
    <m/>
    <m/>
    <n v="1"/>
    <n v="0"/>
    <n v="100"/>
    <s v="Brent + 75 % kantslått"/>
    <s v="Mot veien"/>
    <m/>
  </r>
  <r>
    <x v="5"/>
    <x v="3"/>
    <d v="2021-08-26T00:00:00"/>
    <s v="GJ.V7"/>
    <s v="V"/>
    <n v="7"/>
    <n v="0"/>
    <n v="0"/>
    <n v="0"/>
    <n v="0"/>
    <n v="90"/>
    <n v="0.1"/>
    <n v="0"/>
    <n v="0"/>
    <n v="0"/>
    <n v="24.75"/>
    <n v="35"/>
    <n v="25"/>
    <n v="23"/>
    <n v="16"/>
    <m/>
    <m/>
    <m/>
    <m/>
    <m/>
    <m/>
    <m/>
    <m/>
    <n v="1"/>
    <n v="0"/>
    <n v="100"/>
    <s v="Usikker brent. Noe rydding"/>
    <m/>
    <m/>
  </r>
  <r>
    <x v="5"/>
    <x v="3"/>
    <d v="2021-08-26T00:00:00"/>
    <s v="GJ.Ø0"/>
    <s v="Ø"/>
    <n v="0"/>
    <n v="12"/>
    <n v="5"/>
    <n v="6"/>
    <n v="1"/>
    <n v="75"/>
    <n v="1"/>
    <n v="8"/>
    <n v="0"/>
    <n v="0"/>
    <n v="26.25"/>
    <n v="20"/>
    <n v="22"/>
    <n v="24"/>
    <n v="39"/>
    <m/>
    <m/>
    <m/>
    <m/>
    <m/>
    <m/>
    <m/>
    <m/>
    <n v="1"/>
    <n v="0"/>
    <n v="100"/>
    <s v="Brent"/>
    <m/>
    <m/>
  </r>
  <r>
    <x v="5"/>
    <x v="4"/>
    <d v="2022-06-30T00:00:00"/>
    <s v="GJ.N2"/>
    <s v="N"/>
    <n v="2"/>
    <n v="0"/>
    <n v="0"/>
    <n v="0"/>
    <n v="0"/>
    <n v="98"/>
    <n v="0.1"/>
    <n v="10"/>
    <n v="0"/>
    <n v="0"/>
    <n v="36.75"/>
    <n v="34"/>
    <n v="48"/>
    <n v="34"/>
    <n v="31"/>
    <n v="1"/>
    <n v="1"/>
    <n v="2"/>
    <n v="10"/>
    <s v="NA"/>
    <s v="NA"/>
    <n v="0"/>
    <n v="0"/>
    <s v="?"/>
    <n v="0"/>
    <s v="?"/>
    <s v="Usikker på skjøtselsregimet"/>
    <s v="Her er det både nakkebær og markjordbær i ruta --&gt; kan ha feilestimert dekning av nakkebær"/>
    <m/>
  </r>
  <r>
    <x v="5"/>
    <x v="4"/>
    <d v="2022-06-30T00:00:00"/>
    <s v="GJ.NV0"/>
    <s v="NV"/>
    <n v="0"/>
    <n v="0"/>
    <n v="0"/>
    <n v="0"/>
    <n v="0"/>
    <n v="78"/>
    <n v="0.1"/>
    <n v="32"/>
    <n v="0"/>
    <n v="0"/>
    <n v="43.75"/>
    <n v="34"/>
    <n v="38"/>
    <n v="50"/>
    <n v="53"/>
    <n v="3"/>
    <n v="11"/>
    <n v="2"/>
    <n v="32"/>
    <s v="NA"/>
    <s v="NA"/>
    <n v="0"/>
    <n v="0"/>
    <s v="?"/>
    <n v="0"/>
    <s v="?"/>
    <s v="Usikker på skjøtselsregimet"/>
    <m/>
    <m/>
  </r>
  <r>
    <x v="5"/>
    <x v="4"/>
    <d v="2022-06-30T00:00:00"/>
    <s v="GJ.NØ2"/>
    <s v="NØ"/>
    <n v="2"/>
    <n v="0"/>
    <n v="0"/>
    <n v="0"/>
    <n v="0"/>
    <n v="90"/>
    <n v="0"/>
    <n v="90"/>
    <n v="0"/>
    <n v="0"/>
    <n v="43.25"/>
    <n v="37"/>
    <n v="58"/>
    <n v="30"/>
    <n v="48"/>
    <n v="0"/>
    <n v="0"/>
    <n v="2"/>
    <n v="90"/>
    <s v="NA"/>
    <s v="NA"/>
    <n v="1"/>
    <n v="15"/>
    <n v="1"/>
    <n v="0"/>
    <s v="?"/>
    <s v="Slått med beitepusser?"/>
    <m/>
    <m/>
  </r>
  <r>
    <x v="5"/>
    <x v="4"/>
    <d v="2022-06-30T00:00:00"/>
    <s v="GJ.S2"/>
    <s v="S"/>
    <n v="2"/>
    <n v="72"/>
    <n v="62"/>
    <n v="7"/>
    <n v="3"/>
    <n v="80"/>
    <n v="3"/>
    <n v="10"/>
    <n v="0"/>
    <n v="0"/>
    <n v="10.75"/>
    <n v="5"/>
    <n v="12"/>
    <n v="10"/>
    <n v="16"/>
    <n v="3"/>
    <n v="18"/>
    <n v="1"/>
    <n v="10"/>
    <s v="NA"/>
    <s v="NA"/>
    <n v="0"/>
    <n v="0"/>
    <s v="?"/>
    <n v="0"/>
    <m/>
    <s v="Usikker på skjøtselsregimet"/>
    <m/>
    <m/>
  </r>
  <r>
    <x v="5"/>
    <x v="4"/>
    <d v="2022-06-30T00:00:00"/>
    <s v="GJ.S3"/>
    <s v="S"/>
    <n v="3"/>
    <n v="29"/>
    <n v="13"/>
    <n v="10"/>
    <n v="6"/>
    <n v="40"/>
    <n v="25"/>
    <n v="15"/>
    <n v="0"/>
    <n v="0"/>
    <n v="19"/>
    <n v="12"/>
    <n v="25"/>
    <n v="15"/>
    <n v="24"/>
    <n v="3"/>
    <n v="23"/>
    <n v="1"/>
    <n v="15"/>
    <s v="NA"/>
    <s v="NA"/>
    <n v="0"/>
    <n v="0"/>
    <s v="?"/>
    <n v="0"/>
    <s v="?"/>
    <s v="Usikker på skjøtselsregimet"/>
    <m/>
    <m/>
  </r>
  <r>
    <x v="5"/>
    <x v="4"/>
    <d v="2022-06-30T00:00:00"/>
    <s v="GJ.SØ1"/>
    <s v="SØ"/>
    <n v="1"/>
    <n v="29"/>
    <n v="20"/>
    <n v="4"/>
    <n v="5"/>
    <n v="80"/>
    <n v="1"/>
    <n v="6"/>
    <n v="0"/>
    <n v="0"/>
    <n v="18"/>
    <n v="23"/>
    <n v="17"/>
    <n v="14"/>
    <n v="18"/>
    <n v="2"/>
    <n v="7"/>
    <n v="1"/>
    <n v="6"/>
    <s v="NA"/>
    <s v="NA"/>
    <n v="0"/>
    <n v="0"/>
    <s v="?"/>
    <n v="0"/>
    <s v="?"/>
    <s v="Usikker på skjøtselsregimet"/>
    <m/>
    <m/>
  </r>
  <r>
    <x v="5"/>
    <x v="4"/>
    <d v="2022-06-30T00:00:00"/>
    <s v="GJ.SØ4"/>
    <s v="SØ"/>
    <n v="4"/>
    <n v="41"/>
    <n v="24"/>
    <n v="9"/>
    <n v="8"/>
    <n v="72"/>
    <n v="4"/>
    <n v="0"/>
    <n v="0"/>
    <n v="0"/>
    <n v="13"/>
    <n v="6"/>
    <n v="14"/>
    <n v="12"/>
    <n v="20"/>
    <n v="3"/>
    <n v="20"/>
    <n v="1"/>
    <n v="15"/>
    <s v="NA"/>
    <s v="NA"/>
    <n v="0"/>
    <n v="0"/>
    <s v="?"/>
    <n v="0"/>
    <s v="?"/>
    <s v="Usikker på skjøtselsregimet"/>
    <m/>
    <m/>
  </r>
  <r>
    <x v="5"/>
    <x v="4"/>
    <d v="2022-06-30T00:00:00"/>
    <s v="GJ.SØ5"/>
    <s v="SØ"/>
    <n v="5"/>
    <n v="2"/>
    <n v="0"/>
    <n v="2"/>
    <n v="0"/>
    <n v="35"/>
    <n v="2"/>
    <n v="8"/>
    <n v="0"/>
    <n v="0"/>
    <n v="18"/>
    <n v="27"/>
    <n v="30"/>
    <n v="8"/>
    <n v="7"/>
    <n v="3"/>
    <n v="19"/>
    <n v="1"/>
    <n v="8"/>
    <s v="NA"/>
    <s v="NA"/>
    <n v="0"/>
    <n v="0"/>
    <s v="?"/>
    <n v="0"/>
    <s v="?"/>
    <s v="Usikker på skjøtselsregimet"/>
    <m/>
    <m/>
  </r>
  <r>
    <x v="5"/>
    <x v="4"/>
    <d v="2022-06-30T00:00:00"/>
    <s v="GJ.V7"/>
    <s v="V"/>
    <n v="7"/>
    <n v="0"/>
    <n v="0"/>
    <n v="0"/>
    <n v="0"/>
    <n v="90"/>
    <n v="3"/>
    <n v="1"/>
    <n v="0"/>
    <n v="0"/>
    <n v="23.25"/>
    <n v="12"/>
    <n v="17"/>
    <n v="34"/>
    <n v="30"/>
    <n v="2"/>
    <n v="4"/>
    <n v="1"/>
    <n v="1"/>
    <s v="NA"/>
    <s v="NA"/>
    <n v="0"/>
    <n v="0"/>
    <n v="1"/>
    <n v="0"/>
    <n v="60"/>
    <s v="Slått"/>
    <m/>
    <m/>
  </r>
  <r>
    <x v="5"/>
    <x v="4"/>
    <d v="2022-06-30T00:00:00"/>
    <s v="GJ.Ø0"/>
    <s v="Ø"/>
    <n v="0"/>
    <n v="7"/>
    <n v="3"/>
    <n v="3"/>
    <n v="1"/>
    <n v="80"/>
    <n v="1"/>
    <n v="8"/>
    <n v="0"/>
    <n v="0"/>
    <n v="11"/>
    <n v="0"/>
    <n v="17"/>
    <n v="15"/>
    <n v="12"/>
    <n v="3"/>
    <n v="6"/>
    <n v="1"/>
    <n v="8"/>
    <s v="NA"/>
    <s v="NA"/>
    <n v="0"/>
    <n v="0"/>
    <s v="?"/>
    <n v="0"/>
    <s v="?"/>
    <s v="Usikker på skjøtselsregimet"/>
    <m/>
    <m/>
  </r>
  <r>
    <x v="6"/>
    <x v="0"/>
    <d v="2018-07-10T00:00:00"/>
    <s v="GS.N2"/>
    <s v="N"/>
    <n v="2"/>
    <n v="2"/>
    <n v="0"/>
    <n v="1"/>
    <n v="1"/>
    <n v="60"/>
    <n v="80"/>
    <s v="NA"/>
    <n v="1"/>
    <s v="NA"/>
    <n v="9"/>
    <n v="15"/>
    <n v="4"/>
    <n v="7"/>
    <n v="10"/>
    <m/>
    <m/>
    <m/>
    <m/>
    <m/>
    <m/>
    <m/>
    <m/>
    <n v="1"/>
    <m/>
    <m/>
    <s v="mulig slått"/>
    <m/>
    <m/>
  </r>
  <r>
    <x v="6"/>
    <x v="0"/>
    <d v="2018-07-10T00:00:00"/>
    <s v="GS.NØ0"/>
    <s v="NØ"/>
    <n v="0"/>
    <n v="7"/>
    <n v="0"/>
    <n v="5"/>
    <n v="2"/>
    <n v="60"/>
    <n v="80"/>
    <s v="NA"/>
    <n v="10"/>
    <s v="NA"/>
    <n v="16"/>
    <n v="2"/>
    <n v="16"/>
    <n v="5"/>
    <n v="41"/>
    <m/>
    <m/>
    <m/>
    <m/>
    <m/>
    <m/>
    <m/>
    <m/>
    <n v="1"/>
    <m/>
    <m/>
    <s v="mulig slått"/>
    <m/>
    <m/>
  </r>
  <r>
    <x v="6"/>
    <x v="0"/>
    <d v="2018-07-10T00:00:00"/>
    <s v="GS.NØ1"/>
    <s v="NØ"/>
    <n v="1"/>
    <n v="7"/>
    <n v="0"/>
    <n v="1"/>
    <n v="6"/>
    <n v="90"/>
    <n v="80"/>
    <s v="NA"/>
    <n v="10"/>
    <s v="NA"/>
    <n v="17.5"/>
    <n v="17"/>
    <n v="26"/>
    <n v="23"/>
    <n v="4"/>
    <m/>
    <m/>
    <m/>
    <m/>
    <m/>
    <m/>
    <m/>
    <m/>
    <n v="1"/>
    <m/>
    <m/>
    <s v="mulig slått"/>
    <m/>
    <m/>
  </r>
  <r>
    <x v="6"/>
    <x v="0"/>
    <d v="2018-07-10T00:00:00"/>
    <s v="GS.NØ2"/>
    <s v="NØ"/>
    <n v="2"/>
    <n v="0"/>
    <n v="0"/>
    <n v="0"/>
    <n v="0"/>
    <n v="90"/>
    <n v="70"/>
    <s v="NA"/>
    <n v="5"/>
    <s v="NA"/>
    <n v="19.75"/>
    <n v="42"/>
    <n v="7"/>
    <n v="10"/>
    <n v="20"/>
    <m/>
    <m/>
    <m/>
    <m/>
    <m/>
    <m/>
    <m/>
    <m/>
    <n v="1"/>
    <m/>
    <m/>
    <s v="mulig slått"/>
    <m/>
    <m/>
  </r>
  <r>
    <x v="6"/>
    <x v="0"/>
    <d v="2018-07-10T00:00:00"/>
    <s v="GS.SV3"/>
    <s v="SV"/>
    <n v="3"/>
    <n v="0"/>
    <n v="0"/>
    <n v="0"/>
    <n v="0"/>
    <n v="80"/>
    <n v="70"/>
    <s v="NA"/>
    <n v="0"/>
    <s v="NA"/>
    <n v="29.75"/>
    <n v="59"/>
    <n v="14"/>
    <n v="10"/>
    <n v="36"/>
    <m/>
    <m/>
    <m/>
    <m/>
    <m/>
    <m/>
    <m/>
    <m/>
    <n v="1"/>
    <m/>
    <m/>
    <s v="mulig slått"/>
    <m/>
    <m/>
  </r>
  <r>
    <x v="6"/>
    <x v="0"/>
    <d v="2018-07-10T00:00:00"/>
    <s v="GS.SØ13"/>
    <s v="SØ"/>
    <n v="13"/>
    <n v="0"/>
    <n v="0"/>
    <n v="0"/>
    <n v="0"/>
    <n v="80"/>
    <n v="80"/>
    <s v="NA"/>
    <n v="0"/>
    <s v="NA"/>
    <n v="36.25"/>
    <n v="25"/>
    <n v="43"/>
    <n v="57"/>
    <n v="20"/>
    <m/>
    <m/>
    <m/>
    <m/>
    <m/>
    <m/>
    <m/>
    <m/>
    <n v="1"/>
    <m/>
    <m/>
    <s v="mulig slått"/>
    <m/>
    <m/>
  </r>
  <r>
    <x v="6"/>
    <x v="0"/>
    <d v="2018-07-10T00:00:00"/>
    <s v="GS.SØ5"/>
    <s v="SØ"/>
    <n v="5"/>
    <n v="2"/>
    <n v="0"/>
    <n v="2"/>
    <n v="0"/>
    <n v="60"/>
    <n v="80"/>
    <s v="NA"/>
    <n v="0"/>
    <s v="NA"/>
    <n v="21"/>
    <n v="32"/>
    <n v="10"/>
    <n v="12"/>
    <n v="30"/>
    <m/>
    <m/>
    <m/>
    <m/>
    <m/>
    <m/>
    <m/>
    <m/>
    <n v="1"/>
    <m/>
    <m/>
    <s v="mulig slått"/>
    <m/>
    <m/>
  </r>
  <r>
    <x v="6"/>
    <x v="0"/>
    <d v="2018-07-10T00:00:00"/>
    <s v="GS.V2"/>
    <s v="V"/>
    <n v="2"/>
    <n v="0"/>
    <n v="0"/>
    <n v="0"/>
    <n v="0"/>
    <n v="40"/>
    <n v="90"/>
    <s v="NA"/>
    <n v="1"/>
    <s v="NA"/>
    <n v="14.5"/>
    <n v="8"/>
    <n v="13"/>
    <n v="30"/>
    <n v="7"/>
    <m/>
    <m/>
    <m/>
    <m/>
    <m/>
    <m/>
    <m/>
    <m/>
    <n v="1"/>
    <m/>
    <m/>
    <s v="mulig slått"/>
    <m/>
    <m/>
  </r>
  <r>
    <x v="6"/>
    <x v="0"/>
    <d v="2018-07-10T00:00:00"/>
    <s v="GS.V5"/>
    <s v="V"/>
    <n v="5"/>
    <n v="0"/>
    <n v="0"/>
    <n v="0"/>
    <n v="0"/>
    <n v="95"/>
    <n v="40"/>
    <s v="NA"/>
    <n v="0"/>
    <s v="NA"/>
    <n v="31.25"/>
    <n v="12"/>
    <n v="36"/>
    <n v="16"/>
    <n v="61"/>
    <m/>
    <m/>
    <m/>
    <m/>
    <m/>
    <m/>
    <m/>
    <m/>
    <n v="1"/>
    <m/>
    <m/>
    <s v="mulig slått"/>
    <m/>
    <m/>
  </r>
  <r>
    <x v="6"/>
    <x v="0"/>
    <d v="2018-07-10T00:00:00"/>
    <s v="GS.Ø3"/>
    <s v="Ø"/>
    <n v="3"/>
    <n v="7"/>
    <n v="0"/>
    <n v="4"/>
    <n v="3"/>
    <n v="95"/>
    <n v="50"/>
    <s v="NA"/>
    <n v="20"/>
    <s v="NA"/>
    <n v="8.75"/>
    <n v="20"/>
    <n v="6"/>
    <n v="7"/>
    <n v="2"/>
    <m/>
    <m/>
    <m/>
    <m/>
    <m/>
    <m/>
    <m/>
    <m/>
    <n v="1"/>
    <m/>
    <m/>
    <s v="mulig slått"/>
    <m/>
    <m/>
  </r>
  <r>
    <x v="6"/>
    <x v="1"/>
    <d v="2019-06-13T00:00:00"/>
    <s v="GS.N2"/>
    <s v="N"/>
    <n v="2"/>
    <n v="1"/>
    <n v="0"/>
    <n v="1"/>
    <n v="0"/>
    <n v="60"/>
    <n v="50"/>
    <s v="NA"/>
    <n v="0"/>
    <s v="NA"/>
    <n v="22.5"/>
    <n v="8"/>
    <n v="16"/>
    <n v="18"/>
    <n v="48"/>
    <m/>
    <m/>
    <m/>
    <m/>
    <m/>
    <m/>
    <m/>
    <m/>
    <m/>
    <m/>
    <m/>
    <s v="Slått (park, vet ikke når slåtten gjøres, sannsynligvis i kommunal regi)"/>
    <m/>
    <m/>
  </r>
  <r>
    <x v="6"/>
    <x v="1"/>
    <d v="2019-06-13T00:00:00"/>
    <s v="GS.NØ0"/>
    <s v="NØ"/>
    <n v="0"/>
    <n v="9"/>
    <n v="3"/>
    <n v="5"/>
    <n v="1"/>
    <n v="70"/>
    <n v="40"/>
    <s v="NA"/>
    <n v="10"/>
    <s v="NA"/>
    <n v="10.75"/>
    <n v="0"/>
    <n v="6"/>
    <n v="22"/>
    <n v="15"/>
    <m/>
    <m/>
    <m/>
    <m/>
    <m/>
    <m/>
    <m/>
    <m/>
    <m/>
    <m/>
    <m/>
    <s v="Slått (park, vet ikke når slåtten gjøres, sannsynligvis i kommunal regi)"/>
    <m/>
    <m/>
  </r>
  <r>
    <x v="6"/>
    <x v="1"/>
    <d v="2019-06-13T00:00:00"/>
    <s v="GS.NØ1"/>
    <s v="NØ"/>
    <n v="1"/>
    <n v="6"/>
    <n v="1"/>
    <n v="0"/>
    <n v="5"/>
    <n v="80"/>
    <n v="30"/>
    <s v="NA"/>
    <n v="20"/>
    <s v="NA"/>
    <n v="19.5"/>
    <n v="14"/>
    <n v="5"/>
    <n v="39"/>
    <n v="20"/>
    <m/>
    <m/>
    <m/>
    <m/>
    <m/>
    <m/>
    <m/>
    <m/>
    <m/>
    <m/>
    <m/>
    <s v="Slått (park, vet ikke når slåtten gjøres, sannsynligvis i kommunal regi)"/>
    <m/>
    <m/>
  </r>
  <r>
    <x v="6"/>
    <x v="1"/>
    <d v="2019-06-13T00:00:00"/>
    <s v="GS.NØ2"/>
    <s v="NØ"/>
    <n v="2"/>
    <n v="0"/>
    <n v="0"/>
    <n v="0"/>
    <n v="0"/>
    <n v="90"/>
    <n v="15"/>
    <s v="NA"/>
    <n v="1"/>
    <s v="NA"/>
    <n v="11"/>
    <n v="8"/>
    <n v="12"/>
    <n v="18"/>
    <n v="6"/>
    <m/>
    <m/>
    <m/>
    <m/>
    <m/>
    <m/>
    <m/>
    <m/>
    <m/>
    <m/>
    <m/>
    <s v="Slått (park, vet ikke når slåtten gjøres, sannsynligvis i kommunal regi)"/>
    <m/>
    <m/>
  </r>
  <r>
    <x v="6"/>
    <x v="1"/>
    <d v="2019-06-13T00:00:00"/>
    <s v="GS.SV3"/>
    <s v="SV"/>
    <n v="3"/>
    <n v="0"/>
    <n v="0"/>
    <n v="0"/>
    <n v="0"/>
    <n v="80"/>
    <n v="30"/>
    <s v="NA"/>
    <n v="20"/>
    <s v="NA"/>
    <n v="21.25"/>
    <n v="18"/>
    <n v="40"/>
    <n v="11"/>
    <n v="16"/>
    <m/>
    <m/>
    <m/>
    <m/>
    <m/>
    <m/>
    <m/>
    <m/>
    <m/>
    <m/>
    <m/>
    <s v="Slått (park, vet ikke når slåtten gjøres, sannsynligvis i kommunal regi)"/>
    <m/>
    <m/>
  </r>
  <r>
    <x v="6"/>
    <x v="1"/>
    <d v="2019-06-13T00:00:00"/>
    <s v="GS.SØ13"/>
    <s v="SØ"/>
    <n v="13"/>
    <n v="0"/>
    <n v="0"/>
    <n v="0"/>
    <n v="0"/>
    <n v="90"/>
    <n v="10"/>
    <s v="NA"/>
    <n v="2"/>
    <s v="NA"/>
    <n v="6.75"/>
    <n v="6"/>
    <n v="3"/>
    <n v="11"/>
    <n v="7"/>
    <m/>
    <m/>
    <m/>
    <m/>
    <m/>
    <m/>
    <m/>
    <m/>
    <m/>
    <m/>
    <m/>
    <s v="Slått (park, vet ikke når slåtten gjøres, sannsynligvis i kommunal regi)"/>
    <m/>
    <m/>
  </r>
  <r>
    <x v="6"/>
    <x v="1"/>
    <d v="2019-06-13T00:00:00"/>
    <s v="GS.SØ5"/>
    <s v="SØ"/>
    <n v="5"/>
    <n v="2"/>
    <n v="0"/>
    <n v="2"/>
    <n v="0"/>
    <n v="40"/>
    <n v="80"/>
    <s v="NA"/>
    <n v="3"/>
    <s v="NA"/>
    <n v="8.75"/>
    <n v="15"/>
    <n v="7"/>
    <n v="0"/>
    <n v="13"/>
    <m/>
    <m/>
    <m/>
    <m/>
    <m/>
    <m/>
    <m/>
    <m/>
    <m/>
    <m/>
    <m/>
    <s v="Slått (park, vet ikke når slåtten gjøres, sannsynligvis i kommunal regi)"/>
    <m/>
    <m/>
  </r>
  <r>
    <x v="6"/>
    <x v="1"/>
    <d v="2019-06-13T00:00:00"/>
    <s v="GS.V2"/>
    <s v="V"/>
    <n v="2"/>
    <n v="0"/>
    <n v="0"/>
    <n v="0"/>
    <n v="0"/>
    <n v="70"/>
    <n v="40"/>
    <s v="NA"/>
    <n v="5"/>
    <s v="NA"/>
    <n v="15.25"/>
    <n v="6"/>
    <n v="24"/>
    <n v="20"/>
    <n v="11"/>
    <m/>
    <m/>
    <m/>
    <m/>
    <m/>
    <m/>
    <m/>
    <m/>
    <m/>
    <m/>
    <m/>
    <s v="Slått (park, vet ikke når slåtten gjøres, sannsynligvis i kommunal regi)"/>
    <m/>
    <m/>
  </r>
  <r>
    <x v="6"/>
    <x v="1"/>
    <d v="2019-06-13T00:00:00"/>
    <s v="GS.V5"/>
    <s v="V"/>
    <n v="5"/>
    <n v="0"/>
    <n v="0"/>
    <n v="0"/>
    <n v="0"/>
    <n v="90"/>
    <n v="10"/>
    <s v="NA"/>
    <n v="0"/>
    <s v="NA"/>
    <n v="59.75"/>
    <n v="36"/>
    <n v="62"/>
    <n v="77"/>
    <n v="64"/>
    <m/>
    <m/>
    <m/>
    <m/>
    <m/>
    <m/>
    <m/>
    <m/>
    <m/>
    <m/>
    <m/>
    <s v="Slått (park, vet ikke når slåtten gjøres, sannsynligvis i kommunal regi)"/>
    <m/>
    <m/>
  </r>
  <r>
    <x v="6"/>
    <x v="1"/>
    <d v="2019-06-13T00:00:00"/>
    <s v="GS.Ø3"/>
    <s v="Ø"/>
    <n v="3"/>
    <n v="9"/>
    <n v="1"/>
    <n v="3"/>
    <n v="5"/>
    <n v="80"/>
    <n v="20"/>
    <s v="NA"/>
    <n v="30"/>
    <s v="NA"/>
    <n v="10.5"/>
    <n v="13"/>
    <n v="0"/>
    <n v="12"/>
    <n v="17"/>
    <m/>
    <m/>
    <m/>
    <m/>
    <m/>
    <m/>
    <m/>
    <m/>
    <m/>
    <m/>
    <m/>
    <s v="Slått (park, vet ikke når slåtten gjøres, sannsynligvis i kommunal regi)"/>
    <m/>
    <m/>
  </r>
  <r>
    <x v="6"/>
    <x v="2"/>
    <d v="2020-06-19T00:00:00"/>
    <s v="GS.N2"/>
    <s v="N"/>
    <n v="2"/>
    <n v="0"/>
    <n v="0"/>
    <n v="0"/>
    <n v="0"/>
    <n v="50"/>
    <n v="60"/>
    <s v="NA"/>
    <n v="0"/>
    <n v="0"/>
    <n v="31.25"/>
    <n v="8"/>
    <n v="9"/>
    <n v="51"/>
    <n v="57"/>
    <m/>
    <m/>
    <m/>
    <m/>
    <m/>
    <m/>
    <m/>
    <m/>
    <m/>
    <m/>
    <m/>
    <s v="slås seint"/>
    <m/>
    <m/>
  </r>
  <r>
    <x v="6"/>
    <x v="2"/>
    <d v="2020-06-19T00:00:00"/>
    <s v="GS.NØ0"/>
    <s v="NØ"/>
    <n v="0"/>
    <n v="2"/>
    <n v="1"/>
    <n v="0"/>
    <n v="1"/>
    <n v="70"/>
    <n v="90"/>
    <s v="NA"/>
    <n v="0"/>
    <n v="0"/>
    <n v="18.5"/>
    <n v="10"/>
    <n v="17"/>
    <n v="20"/>
    <n v="27"/>
    <m/>
    <m/>
    <m/>
    <m/>
    <m/>
    <m/>
    <m/>
    <m/>
    <m/>
    <m/>
    <m/>
    <s v="slås seint"/>
    <m/>
    <m/>
  </r>
  <r>
    <x v="6"/>
    <x v="2"/>
    <d v="2020-06-19T00:00:00"/>
    <s v="GS.NØ1"/>
    <s v="NØ"/>
    <n v="1"/>
    <n v="9"/>
    <n v="0"/>
    <n v="1"/>
    <n v="8"/>
    <n v="70"/>
    <n v="80"/>
    <s v="NA"/>
    <n v="0"/>
    <n v="0"/>
    <n v="21.25"/>
    <n v="14"/>
    <n v="42"/>
    <n v="15"/>
    <n v="14"/>
    <m/>
    <m/>
    <m/>
    <m/>
    <m/>
    <m/>
    <m/>
    <m/>
    <m/>
    <m/>
    <m/>
    <s v="slås seint"/>
    <m/>
    <m/>
  </r>
  <r>
    <x v="6"/>
    <x v="2"/>
    <d v="2020-06-19T00:00:00"/>
    <s v="GS.NØ2"/>
    <s v="NØ"/>
    <n v="2"/>
    <n v="0"/>
    <n v="0"/>
    <n v="0"/>
    <n v="0"/>
    <n v="65"/>
    <n v="40"/>
    <s v="NA"/>
    <n v="0"/>
    <n v="0"/>
    <n v="26.75"/>
    <n v="42"/>
    <n v="29"/>
    <n v="17"/>
    <n v="19"/>
    <m/>
    <m/>
    <m/>
    <m/>
    <m/>
    <m/>
    <m/>
    <m/>
    <m/>
    <m/>
    <m/>
    <s v="slås seint"/>
    <m/>
    <m/>
  </r>
  <r>
    <x v="6"/>
    <x v="2"/>
    <d v="2020-06-19T00:00:00"/>
    <s v="GS.SV3"/>
    <s v="SV"/>
    <n v="3"/>
    <n v="0"/>
    <s v="NA"/>
    <s v="NA"/>
    <s v="NA"/>
    <s v="NA"/>
    <s v="NA"/>
    <s v="NA"/>
    <s v="NA"/>
    <s v="NA"/>
    <s v="NA"/>
    <s v="NA"/>
    <s v="NA"/>
    <s v="NA"/>
    <s v="NA"/>
    <m/>
    <m/>
    <m/>
    <m/>
    <m/>
    <m/>
    <m/>
    <m/>
    <m/>
    <m/>
    <m/>
    <s v="slås seint"/>
    <m/>
    <m/>
  </r>
  <r>
    <x v="6"/>
    <x v="2"/>
    <d v="2020-06-19T00:00:00"/>
    <s v="GS.SØ13"/>
    <s v="SØ"/>
    <n v="13"/>
    <n v="0"/>
    <n v="0"/>
    <n v="0"/>
    <n v="0"/>
    <n v="80"/>
    <n v="50"/>
    <s v="NA"/>
    <n v="0"/>
    <n v="10"/>
    <n v="38.5"/>
    <n v="40"/>
    <n v="32"/>
    <n v="37"/>
    <n v="45"/>
    <m/>
    <m/>
    <m/>
    <m/>
    <m/>
    <m/>
    <m/>
    <m/>
    <m/>
    <m/>
    <m/>
    <s v="slås seint"/>
    <m/>
    <m/>
  </r>
  <r>
    <x v="6"/>
    <x v="2"/>
    <d v="2020-06-19T00:00:00"/>
    <s v="GS.SØ5"/>
    <s v="SØ"/>
    <n v="5"/>
    <n v="3"/>
    <n v="0"/>
    <n v="2"/>
    <n v="1"/>
    <n v="60"/>
    <n v="70"/>
    <s v="NA"/>
    <n v="0"/>
    <n v="0"/>
    <n v="34.5"/>
    <n v="15"/>
    <n v="18"/>
    <n v="46"/>
    <n v="59"/>
    <m/>
    <m/>
    <m/>
    <m/>
    <m/>
    <m/>
    <m/>
    <m/>
    <m/>
    <m/>
    <m/>
    <s v="slås seint"/>
    <m/>
    <m/>
  </r>
  <r>
    <x v="6"/>
    <x v="2"/>
    <d v="2020-06-19T00:00:00"/>
    <s v="GS.V2"/>
    <s v="V"/>
    <n v="2"/>
    <n v="0"/>
    <n v="0"/>
    <n v="0"/>
    <n v="0"/>
    <n v="50"/>
    <n v="70"/>
    <s v="NA"/>
    <n v="0"/>
    <n v="0"/>
    <n v="12.25"/>
    <n v="14"/>
    <n v="16"/>
    <n v="9"/>
    <n v="10"/>
    <m/>
    <m/>
    <m/>
    <m/>
    <m/>
    <m/>
    <m/>
    <m/>
    <m/>
    <m/>
    <m/>
    <s v="slås seint"/>
    <m/>
    <m/>
  </r>
  <r>
    <x v="6"/>
    <x v="2"/>
    <d v="2020-06-19T00:00:00"/>
    <s v="GS.V5"/>
    <s v="V"/>
    <n v="5"/>
    <n v="0"/>
    <n v="0"/>
    <n v="0"/>
    <n v="0"/>
    <n v="90"/>
    <n v="40"/>
    <s v="NA"/>
    <n v="0"/>
    <n v="0"/>
    <n v="22.5"/>
    <n v="21"/>
    <n v="18"/>
    <n v="29"/>
    <n v="22"/>
    <m/>
    <m/>
    <m/>
    <m/>
    <m/>
    <m/>
    <m/>
    <m/>
    <m/>
    <m/>
    <m/>
    <s v="slås seint"/>
    <m/>
    <m/>
  </r>
  <r>
    <x v="6"/>
    <x v="2"/>
    <d v="2020-06-19T00:00:00"/>
    <s v="GS.Ø3"/>
    <s v="Ø"/>
    <n v="3"/>
    <n v="10"/>
    <n v="0"/>
    <n v="6"/>
    <n v="4"/>
    <n v="80"/>
    <n v="35"/>
    <s v="NA"/>
    <n v="0"/>
    <n v="0"/>
    <n v="37"/>
    <n v="16"/>
    <n v="15"/>
    <n v="50"/>
    <n v="67"/>
    <m/>
    <m/>
    <m/>
    <m/>
    <m/>
    <m/>
    <m/>
    <m/>
    <m/>
    <m/>
    <m/>
    <s v="slås seint"/>
    <m/>
    <m/>
  </r>
  <r>
    <x v="6"/>
    <x v="3"/>
    <d v="2021-06-18T00:00:00"/>
    <s v="GS.N2"/>
    <s v="N"/>
    <n v="2"/>
    <n v="0"/>
    <n v="0"/>
    <n v="0"/>
    <n v="0"/>
    <n v="45"/>
    <n v="60"/>
    <n v="0"/>
    <n v="0"/>
    <n v="0"/>
    <n v="13.25"/>
    <n v="14"/>
    <n v="22"/>
    <n v="9"/>
    <n v="8"/>
    <m/>
    <m/>
    <m/>
    <m/>
    <m/>
    <m/>
    <m/>
    <m/>
    <n v="1"/>
    <n v="0"/>
    <n v="100"/>
    <s v="Slått"/>
    <m/>
    <m/>
  </r>
  <r>
    <x v="6"/>
    <x v="3"/>
    <d v="2021-06-18T00:00:00"/>
    <s v="GS.NØ0"/>
    <s v="NØ"/>
    <n v="0"/>
    <n v="2"/>
    <n v="0"/>
    <n v="0"/>
    <n v="2"/>
    <n v="60"/>
    <n v="60"/>
    <n v="4"/>
    <n v="0"/>
    <n v="0"/>
    <n v="15.75"/>
    <n v="4"/>
    <n v="21"/>
    <n v="15"/>
    <n v="23"/>
    <m/>
    <m/>
    <m/>
    <m/>
    <m/>
    <m/>
    <m/>
    <m/>
    <n v="1"/>
    <n v="0"/>
    <n v="100"/>
    <s v="Slått"/>
    <m/>
    <m/>
  </r>
  <r>
    <x v="6"/>
    <x v="3"/>
    <d v="2021-06-18T00:00:00"/>
    <s v="GS.NØ1"/>
    <s v="NØ"/>
    <n v="1"/>
    <n v="11"/>
    <n v="0"/>
    <n v="1"/>
    <n v="10"/>
    <n v="50"/>
    <n v="60"/>
    <n v="5"/>
    <n v="0"/>
    <n v="0"/>
    <n v="19.75"/>
    <n v="10"/>
    <n v="15"/>
    <n v="20"/>
    <n v="34"/>
    <m/>
    <m/>
    <m/>
    <m/>
    <m/>
    <m/>
    <m/>
    <m/>
    <n v="1"/>
    <n v="0"/>
    <n v="100"/>
    <s v="Slått"/>
    <m/>
    <m/>
  </r>
  <r>
    <x v="6"/>
    <x v="3"/>
    <d v="2021-06-18T00:00:00"/>
    <s v="GS.NØ2"/>
    <s v="NØ"/>
    <n v="2"/>
    <n v="0"/>
    <n v="0"/>
    <n v="0"/>
    <n v="0"/>
    <n v="65"/>
    <n v="60"/>
    <n v="1"/>
    <n v="0"/>
    <n v="0"/>
    <n v="23.25"/>
    <n v="29"/>
    <n v="15"/>
    <n v="21"/>
    <n v="28"/>
    <m/>
    <m/>
    <m/>
    <m/>
    <m/>
    <m/>
    <m/>
    <m/>
    <n v="1"/>
    <n v="0"/>
    <n v="100"/>
    <s v="Slått"/>
    <m/>
    <m/>
  </r>
  <r>
    <x v="6"/>
    <x v="3"/>
    <d v="2021-06-18T00:00:00"/>
    <s v="GS.SV3"/>
    <s v="SV"/>
    <n v="3"/>
    <n v="0"/>
    <n v="0"/>
    <n v="0"/>
    <n v="0"/>
    <n v="50"/>
    <n v="40"/>
    <n v="1"/>
    <n v="0"/>
    <n v="0"/>
    <n v="26.25"/>
    <n v="17"/>
    <n v="17"/>
    <n v="60"/>
    <n v="11"/>
    <m/>
    <m/>
    <m/>
    <m/>
    <m/>
    <m/>
    <m/>
    <m/>
    <n v="1"/>
    <n v="0"/>
    <n v="100"/>
    <s v="Slått"/>
    <m/>
    <m/>
  </r>
  <r>
    <x v="6"/>
    <x v="3"/>
    <d v="2021-06-18T00:00:00"/>
    <s v="GS.SØ13"/>
    <s v="SØ"/>
    <n v="13"/>
    <n v="0"/>
    <n v="0"/>
    <n v="0"/>
    <n v="0"/>
    <n v="90"/>
    <n v="40"/>
    <n v="0"/>
    <n v="0"/>
    <n v="10"/>
    <n v="22"/>
    <n v="29"/>
    <n v="16"/>
    <n v="28"/>
    <n v="15"/>
    <m/>
    <m/>
    <m/>
    <m/>
    <m/>
    <m/>
    <m/>
    <m/>
    <n v="1"/>
    <n v="0"/>
    <n v="100"/>
    <s v="Slått"/>
    <m/>
    <m/>
  </r>
  <r>
    <x v="6"/>
    <x v="3"/>
    <d v="2021-06-18T00:00:00"/>
    <s v="GS.SØ5"/>
    <s v="SØ"/>
    <n v="5"/>
    <n v="2"/>
    <n v="0"/>
    <n v="1"/>
    <n v="1"/>
    <n v="50"/>
    <n v="50"/>
    <n v="0"/>
    <n v="0"/>
    <n v="0"/>
    <n v="21.25"/>
    <n v="15"/>
    <n v="28"/>
    <n v="17"/>
    <n v="25"/>
    <m/>
    <m/>
    <m/>
    <m/>
    <m/>
    <m/>
    <m/>
    <m/>
    <n v="1"/>
    <n v="0"/>
    <n v="100"/>
    <s v="Slått"/>
    <m/>
    <m/>
  </r>
  <r>
    <x v="6"/>
    <x v="3"/>
    <d v="2021-08-26T00:00:00"/>
    <s v="GS.V2"/>
    <s v="V"/>
    <n v="2"/>
    <n v="0"/>
    <n v="0"/>
    <n v="0"/>
    <n v="0"/>
    <n v="70"/>
    <n v="50"/>
    <n v="2"/>
    <n v="0"/>
    <n v="0"/>
    <n v="4"/>
    <n v="3"/>
    <n v="7"/>
    <n v="4"/>
    <n v="2"/>
    <m/>
    <m/>
    <m/>
    <m/>
    <m/>
    <m/>
    <m/>
    <m/>
    <n v="1"/>
    <n v="0"/>
    <n v="100"/>
    <s v="Slått"/>
    <s v="Nyslått!!"/>
    <m/>
  </r>
  <r>
    <x v="6"/>
    <x v="3"/>
    <d v="2021-08-26T00:00:00"/>
    <s v="GS.V5"/>
    <s v="V"/>
    <n v="5"/>
    <n v="0"/>
    <n v="0"/>
    <n v="0"/>
    <n v="0"/>
    <n v="90"/>
    <n v="50"/>
    <n v="0"/>
    <n v="0"/>
    <n v="0"/>
    <n v="7.5"/>
    <n v="6"/>
    <n v="9"/>
    <n v="6"/>
    <n v="9"/>
    <m/>
    <m/>
    <m/>
    <m/>
    <m/>
    <m/>
    <m/>
    <m/>
    <n v="1"/>
    <n v="0"/>
    <n v="100"/>
    <s v="Slått"/>
    <s v="Nyslått!!"/>
    <m/>
  </r>
  <r>
    <x v="6"/>
    <x v="3"/>
    <d v="2021-06-18T00:00:00"/>
    <s v="GS.Ø3"/>
    <s v="Ø"/>
    <n v="3"/>
    <n v="15"/>
    <n v="1"/>
    <n v="4"/>
    <n v="10"/>
    <n v="60"/>
    <n v="20"/>
    <n v="10"/>
    <n v="0"/>
    <n v="0"/>
    <n v="16.5"/>
    <n v="18"/>
    <n v="10"/>
    <n v="20"/>
    <n v="18"/>
    <m/>
    <m/>
    <m/>
    <m/>
    <m/>
    <m/>
    <m/>
    <m/>
    <n v="1"/>
    <n v="0"/>
    <n v="100"/>
    <s v="Slått"/>
    <m/>
    <m/>
  </r>
  <r>
    <x v="6"/>
    <x v="4"/>
    <d v="2022-06-30T00:00:00"/>
    <s v="GS.N2"/>
    <s v="N"/>
    <n v="2"/>
    <n v="1"/>
    <n v="0"/>
    <n v="1"/>
    <n v="0"/>
    <n v="70"/>
    <n v="50"/>
    <n v="0"/>
    <n v="0"/>
    <n v="0"/>
    <n v="9.5"/>
    <n v="10"/>
    <n v="2"/>
    <n v="12"/>
    <n v="14"/>
    <n v="2"/>
    <n v="18"/>
    <n v="1"/>
    <n v="1"/>
    <s v="NA"/>
    <s v="NA"/>
    <n v="0"/>
    <n v="0"/>
    <n v="1"/>
    <n v="0"/>
    <n v="100"/>
    <s v="Slått"/>
    <m/>
    <m/>
  </r>
  <r>
    <x v="6"/>
    <x v="4"/>
    <d v="2022-06-30T00:00:00"/>
    <s v="GS.NØ0"/>
    <s v="NØ"/>
    <n v="0"/>
    <n v="10"/>
    <n v="1"/>
    <n v="2"/>
    <n v="7"/>
    <n v="80"/>
    <n v="90"/>
    <n v="20"/>
    <n v="0"/>
    <n v="0"/>
    <n v="17"/>
    <n v="23"/>
    <n v="0"/>
    <n v="21"/>
    <n v="24"/>
    <n v="2"/>
    <n v="30"/>
    <n v="1"/>
    <n v="20"/>
    <s v="NA"/>
    <s v="NA"/>
    <n v="1"/>
    <n v="0.1"/>
    <n v="1"/>
    <n v="0"/>
    <n v="100"/>
    <s v="Slått"/>
    <m/>
    <m/>
  </r>
  <r>
    <x v="6"/>
    <x v="4"/>
    <d v="2022-06-30T00:00:00"/>
    <s v="GS.NØ1"/>
    <s v="NØ"/>
    <n v="1"/>
    <n v="9"/>
    <n v="0"/>
    <n v="1"/>
    <n v="8"/>
    <n v="80"/>
    <n v="35"/>
    <n v="10"/>
    <n v="0"/>
    <n v="0"/>
    <n v="10.25"/>
    <n v="6"/>
    <n v="10"/>
    <n v="14"/>
    <n v="11"/>
    <n v="3"/>
    <n v="35"/>
    <n v="1"/>
    <n v="10"/>
    <s v="NA"/>
    <s v="NA"/>
    <n v="1"/>
    <n v="0.1"/>
    <n v="1"/>
    <n v="0"/>
    <n v="100"/>
    <s v="Slått"/>
    <m/>
    <m/>
  </r>
  <r>
    <x v="6"/>
    <x v="4"/>
    <d v="2022-06-30T00:00:00"/>
    <s v="GS.NØ2"/>
    <s v="NØ"/>
    <n v="2"/>
    <n v="0"/>
    <n v="0"/>
    <n v="0"/>
    <n v="0"/>
    <n v="95"/>
    <n v="70"/>
    <n v="15"/>
    <n v="0"/>
    <n v="0"/>
    <n v="19.25"/>
    <n v="14"/>
    <n v="24"/>
    <n v="32"/>
    <n v="7"/>
    <n v="2"/>
    <n v="55"/>
    <n v="2"/>
    <n v="15"/>
    <s v="NA"/>
    <s v="NA"/>
    <n v="0"/>
    <n v="0"/>
    <n v="1"/>
    <n v="0"/>
    <n v="100"/>
    <s v="Slått"/>
    <s v="Teller teiebær som vedplante? Den er inkludert nå. "/>
    <m/>
  </r>
  <r>
    <x v="6"/>
    <x v="4"/>
    <d v="2022-06-30T00:00:00"/>
    <s v="GS.SV3"/>
    <s v="SV"/>
    <n v="3"/>
    <n v="0"/>
    <n v="0"/>
    <n v="0"/>
    <n v="0"/>
    <n v="80"/>
    <n v="20"/>
    <n v="3"/>
    <n v="0"/>
    <n v="0"/>
    <n v="15.5"/>
    <n v="18"/>
    <n v="22"/>
    <n v="10"/>
    <n v="12"/>
    <n v="2"/>
    <n v="25"/>
    <n v="1"/>
    <n v="3"/>
    <s v="NA"/>
    <s v="NA"/>
    <n v="0"/>
    <n v="0"/>
    <n v="1"/>
    <n v="0"/>
    <n v="100"/>
    <s v="Slått"/>
    <m/>
    <m/>
  </r>
  <r>
    <x v="6"/>
    <x v="4"/>
    <d v="2022-06-30T00:00:00"/>
    <s v="GS.SØ13"/>
    <s v="SØ"/>
    <n v="13"/>
    <n v="0"/>
    <n v="0"/>
    <n v="0"/>
    <n v="0"/>
    <n v="98"/>
    <n v="85"/>
    <n v="1"/>
    <n v="0.1"/>
    <n v="2"/>
    <n v="22.25"/>
    <n v="32"/>
    <n v="21"/>
    <n v="7"/>
    <n v="29"/>
    <n v="3"/>
    <n v="17"/>
    <n v="1"/>
    <n v="1"/>
    <s v="NA"/>
    <s v="NA"/>
    <n v="0"/>
    <n v="0"/>
    <n v="1"/>
    <n v="0"/>
    <n v="100"/>
    <s v="Slått"/>
    <s v="Teller teiebær som vedplante? Den er inkludert nå. "/>
    <m/>
  </r>
  <r>
    <x v="6"/>
    <x v="4"/>
    <d v="2022-06-30T00:00:00"/>
    <s v="GS.SØ5"/>
    <s v="SØ"/>
    <n v="5"/>
    <n v="2"/>
    <n v="0"/>
    <n v="1"/>
    <n v="1"/>
    <n v="60"/>
    <n v="30"/>
    <n v="0"/>
    <n v="0"/>
    <n v="0"/>
    <n v="19"/>
    <n v="23"/>
    <n v="25"/>
    <n v="15"/>
    <n v="13"/>
    <n v="2"/>
    <n v="24"/>
    <n v="0"/>
    <n v="0"/>
    <s v="NA"/>
    <s v="NA"/>
    <n v="1"/>
    <n v="2"/>
    <n v="1"/>
    <n v="0"/>
    <n v="100"/>
    <s v="Slått"/>
    <m/>
    <m/>
  </r>
  <r>
    <x v="6"/>
    <x v="4"/>
    <d v="2022-06-30T00:00:00"/>
    <s v="GS.V2"/>
    <s v="V"/>
    <n v="2"/>
    <n v="0"/>
    <n v="0"/>
    <n v="0"/>
    <n v="0"/>
    <n v="70"/>
    <n v="85"/>
    <n v="0.1"/>
    <n v="0"/>
    <n v="0"/>
    <n v="20"/>
    <n v="13"/>
    <n v="14"/>
    <n v="40"/>
    <n v="13"/>
    <n v="2"/>
    <n v="9"/>
    <n v="1"/>
    <n v="0.1"/>
    <s v="NA"/>
    <s v="NA"/>
    <n v="0"/>
    <n v="0"/>
    <n v="1"/>
    <n v="0"/>
    <n v="100"/>
    <s v="Slått"/>
    <m/>
    <m/>
  </r>
  <r>
    <x v="6"/>
    <x v="4"/>
    <d v="2022-06-30T00:00:00"/>
    <s v="GS.V5"/>
    <s v="V"/>
    <n v="5"/>
    <n v="0"/>
    <n v="0"/>
    <n v="0"/>
    <n v="0"/>
    <n v="92"/>
    <n v="20"/>
    <n v="0"/>
    <n v="0"/>
    <n v="0"/>
    <n v="40.5"/>
    <n v="59"/>
    <n v="49"/>
    <n v="26"/>
    <n v="28"/>
    <n v="2"/>
    <n v="10"/>
    <n v="1"/>
    <n v="0.1"/>
    <s v="NA"/>
    <s v="NA"/>
    <n v="1"/>
    <n v="0.1"/>
    <n v="1"/>
    <n v="0"/>
    <n v="100"/>
    <s v="Slått"/>
    <m/>
    <m/>
  </r>
  <r>
    <x v="6"/>
    <x v="4"/>
    <d v="2022-06-30T00:00:00"/>
    <s v="GS.Ø3"/>
    <s v="Ø"/>
    <n v="3"/>
    <n v="23"/>
    <n v="0"/>
    <n v="6"/>
    <n v="17"/>
    <n v="80"/>
    <n v="70"/>
    <n v="8"/>
    <n v="0"/>
    <n v="0"/>
    <n v="15.75"/>
    <n v="14"/>
    <n v="23"/>
    <n v="16"/>
    <n v="10"/>
    <n v="2"/>
    <n v="20"/>
    <n v="1"/>
    <n v="8"/>
    <s v="NA"/>
    <s v="NA"/>
    <n v="1"/>
    <n v="0.1"/>
    <n v="1"/>
    <n v="0"/>
    <n v="100"/>
    <s v="Slått"/>
    <m/>
    <m/>
  </r>
  <r>
    <x v="7"/>
    <x v="0"/>
    <d v="2018-07-20T00:00:00"/>
    <s v="GR.N0"/>
    <s v="N"/>
    <n v="0"/>
    <n v="1"/>
    <n v="0"/>
    <n v="1"/>
    <n v="0"/>
    <n v="70"/>
    <n v="10"/>
    <s v="NA"/>
    <n v="10"/>
    <s v="NA"/>
    <n v="23"/>
    <n v="2"/>
    <n v="57"/>
    <n v="13"/>
    <n v="20"/>
    <m/>
    <m/>
    <m/>
    <m/>
    <m/>
    <m/>
    <m/>
    <m/>
    <n v="1"/>
    <n v="0"/>
    <m/>
    <s v="brent"/>
    <m/>
    <m/>
  </r>
  <r>
    <x v="7"/>
    <x v="0"/>
    <d v="2018-07-20T00:00:00"/>
    <s v="GR.N3"/>
    <s v="N"/>
    <n v="3"/>
    <n v="0"/>
    <n v="0"/>
    <n v="0"/>
    <n v="0"/>
    <n v="90"/>
    <n v="10"/>
    <s v="NA"/>
    <n v="20"/>
    <s v="NA"/>
    <n v="21.75"/>
    <n v="16"/>
    <n v="12"/>
    <n v="27"/>
    <n v="32"/>
    <m/>
    <m/>
    <m/>
    <m/>
    <m/>
    <m/>
    <m/>
    <m/>
    <n v="1"/>
    <n v="0"/>
    <m/>
    <s v="brent"/>
    <m/>
    <m/>
  </r>
  <r>
    <x v="7"/>
    <x v="0"/>
    <d v="2018-07-20T00:00:00"/>
    <s v="GR.N7"/>
    <s v="N"/>
    <n v="7"/>
    <n v="0"/>
    <n v="0"/>
    <n v="0"/>
    <n v="0"/>
    <n v="80"/>
    <n v="5"/>
    <s v="NA"/>
    <n v="5"/>
    <s v="NA"/>
    <n v="24.25"/>
    <n v="20"/>
    <n v="23"/>
    <n v="27"/>
    <n v="27"/>
    <m/>
    <m/>
    <m/>
    <m/>
    <m/>
    <m/>
    <m/>
    <m/>
    <n v="1"/>
    <n v="0"/>
    <m/>
    <s v="brent"/>
    <m/>
    <m/>
  </r>
  <r>
    <x v="7"/>
    <x v="0"/>
    <d v="2018-07-20T00:00:00"/>
    <s v="GR.NØ3"/>
    <s v="NØ"/>
    <n v="3"/>
    <n v="0"/>
    <n v="0"/>
    <n v="0"/>
    <n v="0"/>
    <n v="90"/>
    <n v="20"/>
    <s v="NA"/>
    <n v="30"/>
    <s v="NA"/>
    <n v="30.75"/>
    <n v="55"/>
    <n v="2"/>
    <n v="59"/>
    <n v="7"/>
    <m/>
    <m/>
    <m/>
    <m/>
    <m/>
    <m/>
    <m/>
    <m/>
    <n v="1"/>
    <n v="0"/>
    <m/>
    <s v="brent"/>
    <m/>
    <m/>
  </r>
  <r>
    <x v="7"/>
    <x v="0"/>
    <d v="2018-07-20T00:00:00"/>
    <s v="GR.S1"/>
    <s v="S"/>
    <n v="1"/>
    <n v="1"/>
    <n v="0"/>
    <n v="1"/>
    <n v="0"/>
    <n v="50"/>
    <n v="5"/>
    <s v="NA"/>
    <n v="2"/>
    <s v="NA"/>
    <n v="9.75"/>
    <n v="1"/>
    <n v="19"/>
    <n v="5"/>
    <n v="14"/>
    <m/>
    <m/>
    <m/>
    <m/>
    <m/>
    <m/>
    <m/>
    <m/>
    <n v="1"/>
    <n v="0"/>
    <m/>
    <s v="brent"/>
    <m/>
    <m/>
  </r>
  <r>
    <x v="7"/>
    <x v="0"/>
    <d v="2018-07-20T00:00:00"/>
    <s v="GR.S9"/>
    <s v="S"/>
    <n v="9"/>
    <n v="0"/>
    <n v="0"/>
    <n v="0"/>
    <n v="0"/>
    <n v="50"/>
    <n v="5"/>
    <s v="NA"/>
    <n v="0"/>
    <s v="NA"/>
    <n v="22.5"/>
    <n v="24"/>
    <n v="17"/>
    <n v="27"/>
    <n v="22"/>
    <m/>
    <m/>
    <m/>
    <m/>
    <m/>
    <m/>
    <m/>
    <m/>
    <n v="1"/>
    <n v="0"/>
    <m/>
    <s v="brent"/>
    <m/>
    <m/>
  </r>
  <r>
    <x v="7"/>
    <x v="0"/>
    <d v="2018-07-20T00:00:00"/>
    <s v="GR.SV1"/>
    <s v="SV"/>
    <n v="1"/>
    <n v="2"/>
    <n v="0"/>
    <n v="2"/>
    <n v="0"/>
    <n v="50"/>
    <n v="5"/>
    <s v="NA"/>
    <n v="3"/>
    <s v="NA"/>
    <n v="9.75"/>
    <n v="4"/>
    <n v="9"/>
    <n v="22"/>
    <n v="4"/>
    <m/>
    <m/>
    <m/>
    <m/>
    <m/>
    <m/>
    <m/>
    <m/>
    <n v="1"/>
    <n v="0"/>
    <m/>
    <s v="brent"/>
    <m/>
    <m/>
  </r>
  <r>
    <x v="7"/>
    <x v="0"/>
    <d v="2018-07-20T00:00:00"/>
    <s v="GR.SØ1"/>
    <s v="SØ"/>
    <n v="1"/>
    <n v="2"/>
    <n v="0"/>
    <n v="2"/>
    <n v="0"/>
    <n v="70"/>
    <n v="5"/>
    <s v="NA"/>
    <n v="20"/>
    <s v="NA"/>
    <n v="26.75"/>
    <n v="19"/>
    <n v="54"/>
    <n v="5"/>
    <n v="29"/>
    <m/>
    <m/>
    <m/>
    <m/>
    <m/>
    <m/>
    <m/>
    <m/>
    <n v="1"/>
    <n v="0"/>
    <m/>
    <s v="brent"/>
    <m/>
    <m/>
  </r>
  <r>
    <x v="7"/>
    <x v="0"/>
    <d v="2018-07-20T00:00:00"/>
    <s v="GR.V0"/>
    <s v="V"/>
    <n v="0"/>
    <n v="1"/>
    <n v="0"/>
    <n v="1"/>
    <n v="0"/>
    <n v="80"/>
    <n v="5"/>
    <s v="NA"/>
    <n v="20"/>
    <s v="NA"/>
    <n v="61.75"/>
    <n v="5"/>
    <n v="12"/>
    <n v="137"/>
    <n v="93"/>
    <m/>
    <m/>
    <m/>
    <m/>
    <m/>
    <m/>
    <m/>
    <m/>
    <n v="1"/>
    <n v="0"/>
    <m/>
    <s v="brent"/>
    <m/>
    <m/>
  </r>
  <r>
    <x v="7"/>
    <x v="0"/>
    <d v="2018-07-20T00:00:00"/>
    <s v="GR.V2"/>
    <s v="V"/>
    <n v="2"/>
    <n v="0"/>
    <n v="0"/>
    <n v="0"/>
    <n v="0"/>
    <n v="90"/>
    <n v="5"/>
    <s v="NA"/>
    <n v="30"/>
    <s v="NA"/>
    <n v="143.25"/>
    <n v="13"/>
    <n v="187"/>
    <n v="153"/>
    <n v="220"/>
    <m/>
    <m/>
    <m/>
    <m/>
    <m/>
    <m/>
    <m/>
    <m/>
    <n v="1"/>
    <n v="0"/>
    <m/>
    <s v="brent"/>
    <m/>
    <m/>
  </r>
  <r>
    <x v="7"/>
    <x v="1"/>
    <d v="2019-07-03T00:00:00"/>
    <s v="GR.N0"/>
    <s v="N"/>
    <n v="0"/>
    <n v="2"/>
    <n v="0"/>
    <n v="0"/>
    <n v="2"/>
    <n v="100"/>
    <n v="5"/>
    <s v="NA"/>
    <n v="20"/>
    <s v="NA"/>
    <n v="49.75"/>
    <n v="67"/>
    <n v="57"/>
    <n v="50"/>
    <n v="25"/>
    <m/>
    <m/>
    <m/>
    <m/>
    <m/>
    <m/>
    <m/>
    <m/>
    <n v="0"/>
    <n v="0"/>
    <m/>
    <s v="Ingen, mye forstyrrelse rundt lok."/>
    <s v="satte ned gule pinner i østkant, fant ikke rør her. Midtpunktet er ca. 1.5 m SØ for blåhegg"/>
    <m/>
  </r>
  <r>
    <x v="7"/>
    <x v="1"/>
    <d v="2019-07-03T00:00:00"/>
    <s v="GR.N3"/>
    <s v="N"/>
    <n v="3"/>
    <n v="0"/>
    <n v="0"/>
    <n v="0"/>
    <n v="0"/>
    <n v="90"/>
    <n v="5"/>
    <s v="NA"/>
    <n v="0"/>
    <s v="NA"/>
    <n v="51"/>
    <n v="30"/>
    <n v="49"/>
    <n v="55"/>
    <n v="70"/>
    <m/>
    <m/>
    <m/>
    <m/>
    <m/>
    <m/>
    <m/>
    <m/>
    <n v="0"/>
    <n v="0"/>
    <m/>
    <s v="Ingen, mye forstyrrelse rundt lok."/>
    <m/>
    <m/>
  </r>
  <r>
    <x v="7"/>
    <x v="1"/>
    <d v="2019-07-03T00:00:00"/>
    <s v="GR.N7"/>
    <s v="N"/>
    <n v="7"/>
    <n v="0"/>
    <n v="0"/>
    <n v="0"/>
    <n v="0"/>
    <n v="90"/>
    <n v="10"/>
    <s v="NA"/>
    <n v="5"/>
    <s v="NA"/>
    <n v="36.5"/>
    <n v="33"/>
    <n v="45"/>
    <n v="25"/>
    <n v="43"/>
    <m/>
    <m/>
    <m/>
    <m/>
    <m/>
    <m/>
    <m/>
    <m/>
    <n v="0"/>
    <n v="0"/>
    <m/>
    <s v="Ingen, mye forstyrrelse rundt lok."/>
    <m/>
    <m/>
  </r>
  <r>
    <x v="7"/>
    <x v="1"/>
    <d v="2019-07-03T00:00:00"/>
    <s v="GR.NØ3"/>
    <s v="NØ"/>
    <n v="3"/>
    <n v="0"/>
    <n v="0"/>
    <n v="0"/>
    <n v="0"/>
    <n v="90"/>
    <n v="10"/>
    <s v="NA"/>
    <n v="10"/>
    <s v="NA"/>
    <n v="43"/>
    <n v="25"/>
    <n v="60"/>
    <n v="45"/>
    <n v="42"/>
    <m/>
    <m/>
    <m/>
    <m/>
    <m/>
    <m/>
    <m/>
    <m/>
    <n v="0"/>
    <n v="0"/>
    <m/>
    <s v="Ingen, men brannspor. Mye forstyrrelse rundt lok."/>
    <s v="fant ingen hjørner, tok den på øyemål"/>
    <m/>
  </r>
  <r>
    <x v="7"/>
    <x v="1"/>
    <d v="2019-07-03T00:00:00"/>
    <s v="GR.S1"/>
    <s v="S"/>
    <n v="1"/>
    <n v="1"/>
    <n v="0"/>
    <n v="0"/>
    <n v="1"/>
    <n v="90"/>
    <n v="10"/>
    <s v="NA"/>
    <n v="0"/>
    <s v="NA"/>
    <n v="67.75"/>
    <n v="81"/>
    <n v="90"/>
    <n v="50"/>
    <n v="50"/>
    <m/>
    <m/>
    <m/>
    <m/>
    <m/>
    <m/>
    <m/>
    <m/>
    <n v="0"/>
    <n v="0"/>
    <m/>
    <s v="Ingen, mye forstyrrelse rundt lok."/>
    <m/>
    <m/>
  </r>
  <r>
    <x v="7"/>
    <x v="1"/>
    <d v="2019-07-03T00:00:00"/>
    <s v="GR.S9"/>
    <s v="S"/>
    <n v="9"/>
    <n v="0"/>
    <n v="0"/>
    <n v="0"/>
    <n v="0"/>
    <n v="50"/>
    <n v="2"/>
    <s v="NA"/>
    <n v="0"/>
    <s v="NA"/>
    <n v="48.25"/>
    <n v="40"/>
    <n v="60"/>
    <n v="33"/>
    <n v="60"/>
    <m/>
    <m/>
    <m/>
    <m/>
    <m/>
    <m/>
    <m/>
    <m/>
    <n v="0"/>
    <n v="0"/>
    <m/>
    <s v="Ingen, mye forstyrrelse rundt lok."/>
    <s v="fant ikke ruta, merka ny med 2 gule pinner: 9m på båndet og diag."/>
    <m/>
  </r>
  <r>
    <x v="7"/>
    <x v="1"/>
    <d v="2019-07-03T00:00:00"/>
    <s v="GR.SV1"/>
    <s v="SV"/>
    <n v="1"/>
    <n v="1"/>
    <n v="0"/>
    <n v="0"/>
    <n v="1"/>
    <n v="90"/>
    <n v="10"/>
    <s v="NA"/>
    <n v="0"/>
    <s v="NA"/>
    <n v="81.25"/>
    <n v="120"/>
    <n v="45"/>
    <n v="40"/>
    <n v="120"/>
    <m/>
    <m/>
    <m/>
    <m/>
    <m/>
    <m/>
    <m/>
    <m/>
    <n v="0"/>
    <n v="0"/>
    <m/>
    <s v="Ingen, mye forstyrrelse rundt lok."/>
    <m/>
    <m/>
  </r>
  <r>
    <x v="7"/>
    <x v="1"/>
    <d v="2019-07-03T00:00:00"/>
    <s v="GR.SØ1"/>
    <s v="SØ"/>
    <n v="1"/>
    <n v="2"/>
    <n v="0"/>
    <n v="0"/>
    <n v="2"/>
    <n v="90"/>
    <n v="5"/>
    <s v="NA"/>
    <n v="2"/>
    <s v="NA"/>
    <n v="42"/>
    <n v="30"/>
    <n v="30"/>
    <n v="56"/>
    <n v="52"/>
    <m/>
    <m/>
    <m/>
    <m/>
    <m/>
    <m/>
    <m/>
    <m/>
    <n v="0"/>
    <n v="0"/>
    <m/>
    <s v="Ingen, mye forstyrrelse rundt lok."/>
    <s v="bare 90 cm fra øst-vest"/>
    <m/>
  </r>
  <r>
    <x v="7"/>
    <x v="1"/>
    <d v="2019-07-03T00:00:00"/>
    <s v="GR.V0"/>
    <s v="V"/>
    <n v="0"/>
    <n v="0"/>
    <n v="0"/>
    <n v="0"/>
    <n v="0"/>
    <n v="5"/>
    <n v="0"/>
    <s v="NA"/>
    <n v="0"/>
    <s v="NA"/>
    <n v="43"/>
    <n v="59"/>
    <n v="35"/>
    <n v="28"/>
    <n v="50"/>
    <m/>
    <m/>
    <m/>
    <m/>
    <m/>
    <m/>
    <m/>
    <m/>
    <n v="0"/>
    <n v="0"/>
    <m/>
    <s v="Ingen, mye forstyrrelse rundt lok."/>
    <s v="satte ned liten gul pinne merket Midt i origo"/>
    <m/>
  </r>
  <r>
    <x v="7"/>
    <x v="1"/>
    <d v="2019-07-03T00:00:00"/>
    <s v="GR.V2"/>
    <s v="V"/>
    <n v="2"/>
    <n v="1"/>
    <n v="0"/>
    <n v="0"/>
    <n v="1"/>
    <n v="100"/>
    <n v="5"/>
    <s v="NA"/>
    <n v="50"/>
    <s v="NA"/>
    <n v="56"/>
    <n v="63"/>
    <n v="56"/>
    <n v="50"/>
    <n v="55"/>
    <m/>
    <m/>
    <m/>
    <m/>
    <m/>
    <m/>
    <m/>
    <m/>
    <n v="0"/>
    <n v="0"/>
    <m/>
    <s v="Ingen, mye forstyrrelse rundt lok."/>
    <s v="fant rør i 3m og diagonalen for denne"/>
    <m/>
  </r>
  <r>
    <x v="7"/>
    <x v="2"/>
    <d v="2020-09-09T00:00:00"/>
    <s v="GR.N0"/>
    <s v="N"/>
    <n v="0"/>
    <n v="21"/>
    <n v="4"/>
    <n v="16"/>
    <n v="1"/>
    <n v="70"/>
    <n v="5"/>
    <s v="NA"/>
    <n v="0"/>
    <n v="0"/>
    <n v="38.75"/>
    <n v="67"/>
    <n v="27"/>
    <n v="39"/>
    <n v="22"/>
    <m/>
    <m/>
    <m/>
    <m/>
    <m/>
    <m/>
    <m/>
    <m/>
    <n v="0"/>
    <n v="0"/>
    <m/>
    <s v="ingen"/>
    <m/>
    <m/>
  </r>
  <r>
    <x v="7"/>
    <x v="2"/>
    <d v="2020-09-09T00:00:00"/>
    <s v="GR.N3"/>
    <s v="N"/>
    <n v="3"/>
    <n v="0"/>
    <n v="0"/>
    <n v="0"/>
    <n v="0"/>
    <n v="85"/>
    <n v="0"/>
    <s v="NA"/>
    <n v="0"/>
    <n v="0"/>
    <n v="28.75"/>
    <n v="25"/>
    <n v="15"/>
    <n v="32"/>
    <n v="43"/>
    <m/>
    <m/>
    <m/>
    <m/>
    <m/>
    <m/>
    <m/>
    <m/>
    <n v="0"/>
    <n v="0"/>
    <m/>
    <s v="ingen"/>
    <m/>
    <m/>
  </r>
  <r>
    <x v="7"/>
    <x v="2"/>
    <d v="2020-09-09T00:00:00"/>
    <s v="GR.N7"/>
    <s v="N"/>
    <n v="7"/>
    <n v="0"/>
    <n v="0"/>
    <n v="0"/>
    <n v="0"/>
    <n v="70"/>
    <n v="1"/>
    <s v="NA"/>
    <n v="0"/>
    <n v="0"/>
    <n v="41"/>
    <n v="22"/>
    <n v="34"/>
    <n v="36"/>
    <n v="72"/>
    <m/>
    <m/>
    <m/>
    <m/>
    <m/>
    <m/>
    <m/>
    <m/>
    <n v="0"/>
    <n v="0"/>
    <m/>
    <s v="ingen"/>
    <m/>
    <m/>
  </r>
  <r>
    <x v="7"/>
    <x v="2"/>
    <d v="2020-09-09T00:00:00"/>
    <s v="GR.NØ3"/>
    <s v="NØ"/>
    <n v="3"/>
    <n v="1"/>
    <n v="0"/>
    <n v="0"/>
    <n v="1"/>
    <n v="75"/>
    <n v="5"/>
    <s v="NA"/>
    <n v="0"/>
    <n v="0"/>
    <n v="40.25"/>
    <n v="31"/>
    <n v="57"/>
    <n v="45"/>
    <n v="28"/>
    <m/>
    <m/>
    <m/>
    <m/>
    <m/>
    <m/>
    <m/>
    <m/>
    <n v="0"/>
    <n v="0"/>
    <m/>
    <s v="Ingen"/>
    <s v="Vi satte ned nye spikre plassert på basis av foto"/>
    <m/>
  </r>
  <r>
    <x v="7"/>
    <x v="2"/>
    <d v="2020-09-09T00:00:00"/>
    <s v="GR.S1"/>
    <s v="S"/>
    <n v="1"/>
    <n v="8"/>
    <n v="1"/>
    <n v="5"/>
    <n v="2"/>
    <n v="60"/>
    <n v="5"/>
    <s v="NA"/>
    <n v="0"/>
    <n v="0"/>
    <n v="16.5"/>
    <n v="10"/>
    <n v="23"/>
    <n v="21"/>
    <n v="12"/>
    <m/>
    <m/>
    <m/>
    <m/>
    <m/>
    <m/>
    <m/>
    <m/>
    <n v="0"/>
    <n v="0"/>
    <m/>
    <s v="ingen"/>
    <m/>
    <m/>
  </r>
  <r>
    <x v="7"/>
    <x v="2"/>
    <d v="2020-09-09T00:00:00"/>
    <s v="GR.S9"/>
    <s v="S"/>
    <n v="9"/>
    <n v="0"/>
    <n v="0"/>
    <n v="0"/>
    <n v="0"/>
    <n v="50"/>
    <n v="20"/>
    <s v="NA"/>
    <n v="0"/>
    <n v="0"/>
    <n v="16.75"/>
    <n v="3"/>
    <n v="9"/>
    <n v="34"/>
    <n v="21"/>
    <m/>
    <m/>
    <m/>
    <m/>
    <m/>
    <m/>
    <m/>
    <m/>
    <n v="0"/>
    <n v="0"/>
    <m/>
    <s v="ingen"/>
    <s v="Satte ned nye rør, definert på basis av bilde"/>
    <m/>
  </r>
  <r>
    <x v="7"/>
    <x v="2"/>
    <d v="2020-09-09T00:00:00"/>
    <s v="GR.SV1"/>
    <s v="SV"/>
    <n v="1"/>
    <n v="5"/>
    <n v="0"/>
    <n v="2"/>
    <n v="3"/>
    <n v="65"/>
    <n v="2"/>
    <s v="NA"/>
    <n v="0"/>
    <n v="0"/>
    <n v="45"/>
    <n v="62"/>
    <n v="63"/>
    <n v="29"/>
    <n v="26"/>
    <m/>
    <m/>
    <m/>
    <m/>
    <m/>
    <m/>
    <m/>
    <m/>
    <n v="0"/>
    <n v="0"/>
    <m/>
    <s v="ingen"/>
    <m/>
    <m/>
  </r>
  <r>
    <x v="7"/>
    <x v="2"/>
    <d v="2020-09-09T00:00:00"/>
    <s v="GR.SØ1"/>
    <s v="SØ"/>
    <n v="1"/>
    <n v="8"/>
    <n v="1"/>
    <n v="3"/>
    <n v="4"/>
    <n v="60"/>
    <n v="10"/>
    <s v="NA"/>
    <n v="0"/>
    <n v="0"/>
    <n v="35"/>
    <n v="41"/>
    <n v="47"/>
    <n v="36"/>
    <n v="16"/>
    <m/>
    <m/>
    <m/>
    <m/>
    <m/>
    <m/>
    <m/>
    <m/>
    <n v="0"/>
    <n v="0"/>
    <m/>
    <s v="ingen"/>
    <s v="vi satte ned spikre i de to hjørnene bort fra målebånd"/>
    <m/>
  </r>
  <r>
    <x v="7"/>
    <x v="2"/>
    <d v="2020-09-09T00:00:00"/>
    <s v="GR.V0"/>
    <s v="V"/>
    <n v="0"/>
    <n v="3"/>
    <n v="0"/>
    <n v="0"/>
    <n v="3"/>
    <n v="90"/>
    <n v="1"/>
    <s v="NA"/>
    <n v="0"/>
    <n v="0"/>
    <n v="28"/>
    <n v="39"/>
    <n v="22"/>
    <n v="19"/>
    <n v="32"/>
    <m/>
    <m/>
    <m/>
    <m/>
    <m/>
    <m/>
    <m/>
    <m/>
    <n v="0"/>
    <n v="0"/>
    <m/>
    <s v="ingen"/>
    <m/>
    <m/>
  </r>
  <r>
    <x v="7"/>
    <x v="2"/>
    <d v="2020-09-09T00:00:00"/>
    <s v="GR.V2"/>
    <s v="V"/>
    <n v="2"/>
    <n v="2"/>
    <n v="0"/>
    <n v="1"/>
    <n v="1"/>
    <n v="50"/>
    <n v="1"/>
    <s v="NA"/>
    <n v="25"/>
    <n v="0"/>
    <n v="71.25"/>
    <n v="20"/>
    <n v="50"/>
    <n v="210"/>
    <n v="5"/>
    <m/>
    <m/>
    <m/>
    <m/>
    <m/>
    <m/>
    <m/>
    <m/>
    <n v="0"/>
    <n v="0"/>
    <m/>
    <s v="ingen"/>
    <m/>
    <m/>
  </r>
  <r>
    <x v="7"/>
    <x v="3"/>
    <d v="2021-08-26T00:00:00"/>
    <s v="GR.N0"/>
    <s v="N"/>
    <n v="0"/>
    <n v="23"/>
    <n v="5"/>
    <n v="12"/>
    <n v="6"/>
    <n v="90"/>
    <n v="1"/>
    <n v="1"/>
    <n v="0"/>
    <n v="0"/>
    <n v="25.25"/>
    <n v="21"/>
    <n v="21"/>
    <n v="30"/>
    <n v="29"/>
    <m/>
    <m/>
    <m/>
    <m/>
    <m/>
    <m/>
    <m/>
    <m/>
    <n v="0"/>
    <n v="0"/>
    <n v="0"/>
    <m/>
    <m/>
    <m/>
  </r>
  <r>
    <x v="7"/>
    <x v="3"/>
    <d v="2021-08-26T00:00:00"/>
    <s v="GR.N3"/>
    <s v="N"/>
    <n v="3"/>
    <n v="0"/>
    <n v="0"/>
    <n v="0"/>
    <n v="0"/>
    <n v="90"/>
    <n v="0.1"/>
    <n v="0"/>
    <n v="0"/>
    <n v="0"/>
    <n v="40"/>
    <n v="37"/>
    <n v="34"/>
    <n v="44"/>
    <n v="45"/>
    <m/>
    <m/>
    <m/>
    <m/>
    <m/>
    <m/>
    <m/>
    <m/>
    <n v="0"/>
    <n v="0"/>
    <n v="0"/>
    <m/>
    <m/>
    <m/>
  </r>
  <r>
    <x v="7"/>
    <x v="3"/>
    <d v="2021-08-26T00:00:00"/>
    <s v="GR.N7"/>
    <s v="N"/>
    <n v="7"/>
    <n v="0"/>
    <n v="0"/>
    <n v="0"/>
    <n v="0"/>
    <n v="90"/>
    <n v="1"/>
    <n v="0"/>
    <n v="0"/>
    <n v="10"/>
    <n v="39.75"/>
    <n v="47"/>
    <n v="48"/>
    <n v="37"/>
    <n v="27"/>
    <m/>
    <m/>
    <m/>
    <m/>
    <m/>
    <m/>
    <m/>
    <m/>
    <n v="0"/>
    <n v="0"/>
    <n v="0"/>
    <m/>
    <m/>
    <m/>
  </r>
  <r>
    <x v="7"/>
    <x v="3"/>
    <d v="2021-08-26T00:00:00"/>
    <s v="GR.NØ3"/>
    <s v="NØ"/>
    <n v="3"/>
    <n v="2"/>
    <n v="0"/>
    <n v="1"/>
    <n v="1"/>
    <n v="80"/>
    <n v="25"/>
    <n v="8"/>
    <n v="0"/>
    <n v="0"/>
    <n v="36.5"/>
    <n v="40"/>
    <n v="55"/>
    <n v="27"/>
    <n v="24"/>
    <m/>
    <m/>
    <m/>
    <m/>
    <m/>
    <m/>
    <m/>
    <m/>
    <n v="0"/>
    <n v="0"/>
    <n v="0"/>
    <m/>
    <m/>
    <m/>
  </r>
  <r>
    <x v="7"/>
    <x v="3"/>
    <d v="2021-08-26T00:00:00"/>
    <s v="GR.S1"/>
    <s v="S"/>
    <n v="1"/>
    <n v="7"/>
    <n v="0"/>
    <n v="1"/>
    <n v="6"/>
    <n v="60"/>
    <n v="20"/>
    <n v="5"/>
    <n v="0"/>
    <n v="0"/>
    <n v="21"/>
    <n v="22"/>
    <n v="8"/>
    <n v="26"/>
    <n v="28"/>
    <m/>
    <m/>
    <m/>
    <m/>
    <m/>
    <m/>
    <m/>
    <m/>
    <n v="0"/>
    <n v="0"/>
    <n v="0"/>
    <m/>
    <s v="Rådyrbeite?"/>
    <m/>
  </r>
  <r>
    <x v="7"/>
    <x v="3"/>
    <d v="2021-08-26T00:00:00"/>
    <s v="GR.S9"/>
    <s v="S"/>
    <n v="9"/>
    <n v="0"/>
    <n v="0"/>
    <n v="0"/>
    <n v="0"/>
    <n v="30"/>
    <n v="20"/>
    <n v="0"/>
    <n v="0"/>
    <n v="0"/>
    <n v="14"/>
    <n v="11"/>
    <n v="15"/>
    <n v="3"/>
    <n v="27"/>
    <m/>
    <m/>
    <m/>
    <m/>
    <m/>
    <m/>
    <m/>
    <m/>
    <n v="0"/>
    <n v="0"/>
    <n v="0"/>
    <m/>
    <m/>
    <m/>
  </r>
  <r>
    <x v="7"/>
    <x v="3"/>
    <d v="2021-08-26T00:00:00"/>
    <s v="GR.SV1"/>
    <s v="SV"/>
    <n v="1"/>
    <n v="4"/>
    <n v="0"/>
    <n v="2"/>
    <n v="2"/>
    <n v="90"/>
    <n v="3"/>
    <n v="3"/>
    <n v="0"/>
    <n v="0"/>
    <n v="17.5"/>
    <n v="20"/>
    <n v="9"/>
    <n v="16"/>
    <n v="25"/>
    <m/>
    <m/>
    <m/>
    <m/>
    <m/>
    <m/>
    <m/>
    <m/>
    <n v="0"/>
    <n v="0"/>
    <n v="0"/>
    <m/>
    <m/>
    <m/>
  </r>
  <r>
    <x v="7"/>
    <x v="3"/>
    <d v="2021-08-26T00:00:00"/>
    <s v="GR.SØ1"/>
    <s v="SØ"/>
    <n v="1"/>
    <n v="7"/>
    <n v="0"/>
    <n v="1"/>
    <n v="6"/>
    <n v="90"/>
    <n v="20"/>
    <n v="15"/>
    <n v="0"/>
    <n v="0"/>
    <n v="32.5"/>
    <n v="15"/>
    <n v="25"/>
    <n v="54"/>
    <n v="36"/>
    <m/>
    <m/>
    <m/>
    <m/>
    <m/>
    <m/>
    <m/>
    <m/>
    <n v="0"/>
    <n v="0"/>
    <n v="0"/>
    <m/>
    <m/>
    <m/>
  </r>
  <r>
    <x v="7"/>
    <x v="3"/>
    <d v="2021-08-26T00:00:00"/>
    <s v="GR.V0"/>
    <s v="V"/>
    <n v="0"/>
    <n v="1"/>
    <n v="0"/>
    <n v="0"/>
    <n v="1"/>
    <n v="85"/>
    <n v="1"/>
    <n v="3"/>
    <n v="0"/>
    <n v="0"/>
    <n v="19"/>
    <n v="30"/>
    <n v="11"/>
    <n v="25"/>
    <n v="10"/>
    <m/>
    <m/>
    <m/>
    <m/>
    <m/>
    <m/>
    <m/>
    <m/>
    <n v="0"/>
    <n v="0"/>
    <n v="0"/>
    <m/>
    <m/>
    <m/>
  </r>
  <r>
    <x v="7"/>
    <x v="3"/>
    <d v="2021-08-26T00:00:00"/>
    <s v="GR.V2"/>
    <s v="V"/>
    <n v="2"/>
    <n v="2"/>
    <n v="0"/>
    <n v="1"/>
    <n v="1"/>
    <n v="60"/>
    <n v="1"/>
    <n v="0"/>
    <n v="25"/>
    <n v="0"/>
    <n v="26.5"/>
    <n v="34"/>
    <n v="34"/>
    <n v="32"/>
    <n v="6"/>
    <m/>
    <m/>
    <m/>
    <m/>
    <m/>
    <m/>
    <m/>
    <m/>
    <n v="0"/>
    <n v="0"/>
    <n v="0"/>
    <m/>
    <m/>
    <m/>
  </r>
  <r>
    <x v="7"/>
    <x v="4"/>
    <d v="2022-06-30T00:00:00"/>
    <s v="GR.N0"/>
    <s v="N"/>
    <n v="0"/>
    <n v="28"/>
    <n v="2"/>
    <n v="18"/>
    <n v="8"/>
    <n v="85"/>
    <n v="5"/>
    <n v="1"/>
    <n v="0"/>
    <n v="0"/>
    <n v="33.25"/>
    <n v="32"/>
    <n v="17"/>
    <n v="39"/>
    <n v="45"/>
    <m/>
    <m/>
    <m/>
    <m/>
    <m/>
    <m/>
    <m/>
    <m/>
    <n v="0"/>
    <n v="0"/>
    <m/>
    <m/>
    <m/>
    <m/>
  </r>
  <r>
    <x v="7"/>
    <x v="4"/>
    <d v="2022-06-30T00:00:00"/>
    <s v="GR.N3"/>
    <s v="N"/>
    <n v="3"/>
    <n v="0"/>
    <n v="0"/>
    <n v="0"/>
    <n v="0"/>
    <n v="93"/>
    <n v="4"/>
    <n v="4"/>
    <n v="0"/>
    <n v="0"/>
    <n v="38.75"/>
    <n v="45"/>
    <n v="25"/>
    <n v="35"/>
    <n v="50"/>
    <m/>
    <m/>
    <m/>
    <m/>
    <m/>
    <m/>
    <m/>
    <m/>
    <n v="0"/>
    <n v="0"/>
    <m/>
    <m/>
    <m/>
    <m/>
  </r>
  <r>
    <x v="7"/>
    <x v="4"/>
    <d v="2022-06-30T00:00:00"/>
    <s v="GR.N7"/>
    <s v="N"/>
    <n v="7"/>
    <n v="0"/>
    <n v="0"/>
    <n v="0"/>
    <n v="0"/>
    <n v="97"/>
    <n v="5"/>
    <n v="2"/>
    <n v="0"/>
    <n v="0"/>
    <n v="40"/>
    <n v="40"/>
    <n v="35"/>
    <n v="35"/>
    <n v="50"/>
    <m/>
    <m/>
    <m/>
    <m/>
    <m/>
    <m/>
    <m/>
    <m/>
    <n v="0"/>
    <n v="0"/>
    <m/>
    <m/>
    <m/>
    <m/>
  </r>
  <r>
    <x v="7"/>
    <x v="4"/>
    <d v="2022-06-30T00:00:00"/>
    <s v="GR.NØ3"/>
    <s v="NØ"/>
    <n v="3"/>
    <n v="1"/>
    <n v="0"/>
    <n v="0"/>
    <n v="1"/>
    <n v="90"/>
    <n v="20"/>
    <n v="11"/>
    <n v="0"/>
    <n v="0"/>
    <n v="33"/>
    <n v="29"/>
    <n v="30"/>
    <n v="39"/>
    <n v="34"/>
    <m/>
    <m/>
    <m/>
    <m/>
    <m/>
    <m/>
    <m/>
    <m/>
    <n v="0"/>
    <n v="0"/>
    <m/>
    <m/>
    <s v="Sitter litt feil. Flyttet i 2020 eller 202 - litt skjeiv i forhold til transektet"/>
    <m/>
  </r>
  <r>
    <x v="7"/>
    <x v="4"/>
    <d v="2022-06-30T00:00:00"/>
    <s v="GR.S1"/>
    <s v="S"/>
    <n v="1"/>
    <n v="8"/>
    <n v="0"/>
    <n v="5"/>
    <n v="3"/>
    <n v="75"/>
    <n v="6"/>
    <n v="8"/>
    <n v="0"/>
    <n v="0"/>
    <n v="19.25"/>
    <n v="30"/>
    <n v="15"/>
    <n v="20"/>
    <n v="12"/>
    <m/>
    <m/>
    <m/>
    <m/>
    <m/>
    <m/>
    <m/>
    <m/>
    <n v="0"/>
    <n v="0"/>
    <m/>
    <m/>
    <m/>
    <m/>
  </r>
  <r>
    <x v="7"/>
    <x v="4"/>
    <d v="2022-06-30T00:00:00"/>
    <s v="GR.S9"/>
    <s v="S"/>
    <n v="9"/>
    <n v="0"/>
    <n v="0"/>
    <n v="0"/>
    <n v="0"/>
    <n v="42"/>
    <n v="18"/>
    <n v="0"/>
    <n v="0"/>
    <n v="0"/>
    <n v="24.75"/>
    <n v="23"/>
    <n v="15"/>
    <n v="33"/>
    <n v="28"/>
    <m/>
    <m/>
    <m/>
    <m/>
    <m/>
    <m/>
    <m/>
    <m/>
    <n v="0"/>
    <n v="0"/>
    <m/>
    <m/>
    <m/>
    <m/>
  </r>
  <r>
    <x v="7"/>
    <x v="4"/>
    <d v="2022-06-30T00:00:00"/>
    <s v="GR.SV1"/>
    <s v="SV"/>
    <n v="1"/>
    <n v="6"/>
    <n v="1"/>
    <n v="0"/>
    <n v="5"/>
    <n v="80"/>
    <n v="5"/>
    <n v="2"/>
    <n v="0"/>
    <n v="0"/>
    <n v="18.5"/>
    <n v="12"/>
    <n v="32"/>
    <n v="11"/>
    <n v="19"/>
    <m/>
    <m/>
    <m/>
    <m/>
    <m/>
    <m/>
    <m/>
    <m/>
    <n v="0"/>
    <n v="0"/>
    <m/>
    <m/>
    <m/>
    <m/>
  </r>
  <r>
    <x v="7"/>
    <x v="4"/>
    <d v="2022-06-30T00:00:00"/>
    <s v="GR.SØ1"/>
    <s v="SØ"/>
    <n v="1"/>
    <n v="12"/>
    <n v="1"/>
    <n v="5"/>
    <n v="6"/>
    <n v="90"/>
    <n v="15"/>
    <n v="20"/>
    <n v="0"/>
    <n v="0"/>
    <n v="28.5"/>
    <n v="31"/>
    <n v="36"/>
    <n v="28"/>
    <n v="19"/>
    <m/>
    <m/>
    <m/>
    <m/>
    <m/>
    <m/>
    <m/>
    <m/>
    <n v="0"/>
    <n v="0"/>
    <m/>
    <m/>
    <m/>
    <m/>
  </r>
  <r>
    <x v="7"/>
    <x v="4"/>
    <d v="2022-06-30T00:00:00"/>
    <s v="GR.V0"/>
    <s v="V"/>
    <n v="0"/>
    <n v="3"/>
    <n v="0"/>
    <n v="0"/>
    <n v="3"/>
    <n v="80"/>
    <n v="5"/>
    <n v="10"/>
    <n v="0"/>
    <n v="0"/>
    <n v="21.25"/>
    <n v="12"/>
    <n v="25"/>
    <n v="22"/>
    <n v="26"/>
    <m/>
    <m/>
    <m/>
    <m/>
    <m/>
    <m/>
    <m/>
    <m/>
    <n v="0"/>
    <n v="0"/>
    <m/>
    <m/>
    <m/>
    <m/>
  </r>
  <r>
    <x v="7"/>
    <x v="4"/>
    <d v="2022-06-30T00:00:00"/>
    <s v="GR.V2"/>
    <s v="V"/>
    <n v="2"/>
    <n v="3"/>
    <n v="0"/>
    <n v="0"/>
    <n v="3"/>
    <n v="90"/>
    <s v="NA"/>
    <n v="0"/>
    <n v="40"/>
    <n v="0"/>
    <n v="34.5"/>
    <n v="35"/>
    <n v="37"/>
    <n v="35"/>
    <n v="31"/>
    <m/>
    <m/>
    <m/>
    <m/>
    <m/>
    <m/>
    <m/>
    <m/>
    <n v="0"/>
    <n v="0"/>
    <m/>
    <m/>
    <m/>
    <m/>
  </r>
  <r>
    <x v="8"/>
    <x v="0"/>
    <d v="2018-07-27T00:00:00"/>
    <s v="VV.N10"/>
    <s v="N"/>
    <n v="10"/>
    <n v="0"/>
    <n v="0"/>
    <n v="0"/>
    <n v="0"/>
    <n v="70"/>
    <n v="70"/>
    <s v="NA"/>
    <n v="10"/>
    <s v="NA"/>
    <n v="26.75"/>
    <n v="13"/>
    <n v="39"/>
    <n v="26"/>
    <n v="29"/>
    <m/>
    <m/>
    <m/>
    <m/>
    <m/>
    <m/>
    <m/>
    <m/>
    <n v="1"/>
    <n v="0"/>
    <m/>
    <s v="slått ifølge eier"/>
    <m/>
    <m/>
  </r>
  <r>
    <x v="8"/>
    <x v="0"/>
    <d v="2018-07-27T00:00:00"/>
    <s v="VV.NV4"/>
    <s v="NV"/>
    <n v="4"/>
    <n v="0"/>
    <n v="0"/>
    <n v="0"/>
    <n v="0"/>
    <n v="50"/>
    <n v="90"/>
    <s v="NA"/>
    <n v="10"/>
    <s v="NA"/>
    <n v="12.25"/>
    <n v="2"/>
    <n v="21"/>
    <n v="12"/>
    <n v="14"/>
    <m/>
    <m/>
    <m/>
    <m/>
    <m/>
    <m/>
    <m/>
    <m/>
    <n v="1"/>
    <n v="0"/>
    <m/>
    <s v="slått ifølge eier"/>
    <m/>
    <m/>
  </r>
  <r>
    <x v="8"/>
    <x v="0"/>
    <d v="2018-07-27T00:00:00"/>
    <s v="VV.NV8"/>
    <s v="NV"/>
    <n v="8"/>
    <n v="0"/>
    <n v="0"/>
    <n v="0"/>
    <n v="0"/>
    <n v="95"/>
    <n v="50"/>
    <s v="NA"/>
    <n v="10"/>
    <s v="NA"/>
    <n v="19.5"/>
    <n v="5"/>
    <n v="22"/>
    <n v="22"/>
    <n v="29"/>
    <m/>
    <m/>
    <m/>
    <m/>
    <m/>
    <m/>
    <m/>
    <m/>
    <n v="1"/>
    <n v="0"/>
    <m/>
    <s v="slått ifølge eier"/>
    <m/>
    <m/>
  </r>
  <r>
    <x v="8"/>
    <x v="0"/>
    <d v="2018-07-27T00:00:00"/>
    <s v="VV.S0"/>
    <s v="S"/>
    <n v="0"/>
    <n v="1"/>
    <n v="0"/>
    <n v="0"/>
    <n v="1"/>
    <n v="95"/>
    <n v="60"/>
    <s v="NA"/>
    <n v="20"/>
    <s v="NA"/>
    <n v="8"/>
    <n v="3"/>
    <n v="2"/>
    <n v="10"/>
    <n v="17"/>
    <m/>
    <m/>
    <m/>
    <m/>
    <m/>
    <m/>
    <m/>
    <m/>
    <n v="1"/>
    <n v="0"/>
    <m/>
    <s v="slått ifølge eier"/>
    <m/>
    <m/>
  </r>
  <r>
    <x v="8"/>
    <x v="0"/>
    <d v="2018-07-27T00:00:00"/>
    <s v="VV.S2"/>
    <s v="S"/>
    <n v="2"/>
    <n v="0"/>
    <n v="0"/>
    <n v="0"/>
    <n v="0"/>
    <n v="80"/>
    <n v="70"/>
    <s v="NA"/>
    <n v="10"/>
    <s v="NA"/>
    <n v="15"/>
    <n v="4"/>
    <n v="4"/>
    <n v="28"/>
    <n v="24"/>
    <m/>
    <m/>
    <m/>
    <m/>
    <m/>
    <m/>
    <m/>
    <m/>
    <n v="1"/>
    <n v="0"/>
    <m/>
    <s v="slått ifølge eier"/>
    <m/>
    <m/>
  </r>
  <r>
    <x v="8"/>
    <x v="0"/>
    <d v="2018-07-27T00:00:00"/>
    <s v="VV.S5"/>
    <s v="S"/>
    <n v="5"/>
    <n v="0"/>
    <n v="0"/>
    <n v="0"/>
    <n v="0"/>
    <n v="50"/>
    <n v="40"/>
    <s v="NA"/>
    <n v="5"/>
    <s v="NA"/>
    <n v="1.5"/>
    <n v="1"/>
    <n v="0"/>
    <n v="4"/>
    <n v="1"/>
    <m/>
    <m/>
    <m/>
    <m/>
    <m/>
    <m/>
    <m/>
    <m/>
    <n v="1"/>
    <n v="0"/>
    <m/>
    <s v="slått ifølge eier"/>
    <m/>
    <m/>
  </r>
  <r>
    <x v="8"/>
    <x v="0"/>
    <d v="2018-07-27T00:00:00"/>
    <s v="VV.SV2"/>
    <s v="SV"/>
    <n v="2"/>
    <n v="6"/>
    <n v="0"/>
    <n v="4"/>
    <n v="2"/>
    <n v="95"/>
    <n v="60"/>
    <s v="NA"/>
    <n v="10"/>
    <s v="NA"/>
    <n v="15"/>
    <n v="13"/>
    <n v="3"/>
    <n v="5"/>
    <n v="39"/>
    <m/>
    <m/>
    <m/>
    <m/>
    <m/>
    <m/>
    <m/>
    <m/>
    <n v="1"/>
    <n v="0"/>
    <m/>
    <s v="slått ifølge eier"/>
    <m/>
    <m/>
  </r>
  <r>
    <x v="8"/>
    <x v="0"/>
    <d v="2018-07-27T00:00:00"/>
    <s v="VV.SV4"/>
    <s v="SV"/>
    <n v="4"/>
    <n v="1"/>
    <n v="0"/>
    <n v="0"/>
    <n v="1"/>
    <n v="20"/>
    <n v="40"/>
    <s v="NA"/>
    <n v="0"/>
    <s v="NA"/>
    <n v="1"/>
    <n v="0"/>
    <n v="0"/>
    <n v="1"/>
    <n v="3"/>
    <m/>
    <m/>
    <m/>
    <m/>
    <m/>
    <m/>
    <m/>
    <m/>
    <n v="1"/>
    <n v="0"/>
    <m/>
    <s v="slått ifølge eier"/>
    <m/>
    <m/>
  </r>
  <r>
    <x v="8"/>
    <x v="0"/>
    <d v="2018-07-27T00:00:00"/>
    <s v="VV.V1"/>
    <s v="V"/>
    <n v="1"/>
    <n v="2"/>
    <n v="0"/>
    <n v="1"/>
    <n v="1"/>
    <n v="95"/>
    <n v="80"/>
    <s v="NA"/>
    <n v="10"/>
    <s v="NA"/>
    <n v="5.75"/>
    <n v="3"/>
    <n v="2"/>
    <n v="9"/>
    <n v="9"/>
    <m/>
    <m/>
    <m/>
    <m/>
    <m/>
    <m/>
    <m/>
    <m/>
    <n v="1"/>
    <n v="0"/>
    <m/>
    <s v="slått ifølge eier"/>
    <m/>
    <m/>
  </r>
  <r>
    <x v="8"/>
    <x v="0"/>
    <d v="2018-07-27T00:00:00"/>
    <s v="VV.V4"/>
    <s v="V"/>
    <n v="4"/>
    <n v="7"/>
    <n v="0"/>
    <n v="3"/>
    <n v="4"/>
    <n v="70"/>
    <n v="60"/>
    <s v="NA"/>
    <n v="15"/>
    <s v="NA"/>
    <n v="4.75"/>
    <n v="2"/>
    <n v="6"/>
    <n v="8"/>
    <n v="3"/>
    <m/>
    <m/>
    <m/>
    <m/>
    <m/>
    <m/>
    <m/>
    <m/>
    <n v="1"/>
    <n v="0"/>
    <m/>
    <s v="slått ifølge eier"/>
    <m/>
    <m/>
  </r>
  <r>
    <x v="8"/>
    <x v="1"/>
    <d v="2019-07-10T00:00:00"/>
    <s v="VV.N10"/>
    <s v="N"/>
    <n v="10"/>
    <n v="0"/>
    <n v="0"/>
    <n v="0"/>
    <n v="0"/>
    <n v="100"/>
    <n v="10"/>
    <s v="NA"/>
    <n v="20"/>
    <s v="NA"/>
    <n v="77.75"/>
    <n v="70"/>
    <n v="91"/>
    <n v="95"/>
    <n v="55"/>
    <m/>
    <m/>
    <m/>
    <m/>
    <m/>
    <m/>
    <m/>
    <m/>
    <n v="1"/>
    <n v="0"/>
    <m/>
    <s v="Eier slår området tidlig om våren og seint på høsten hvert år, obs på dragehode"/>
    <m/>
    <m/>
  </r>
  <r>
    <x v="8"/>
    <x v="1"/>
    <d v="2019-07-10T00:00:00"/>
    <s v="VV.NV4"/>
    <s v="NV"/>
    <n v="4"/>
    <n v="0"/>
    <n v="0"/>
    <n v="0"/>
    <n v="0"/>
    <n v="50"/>
    <n v="60"/>
    <s v="NA"/>
    <n v="15"/>
    <s v="NA"/>
    <n v="39"/>
    <n v="65"/>
    <n v="50"/>
    <n v="17"/>
    <n v="24"/>
    <m/>
    <m/>
    <m/>
    <m/>
    <m/>
    <m/>
    <m/>
    <m/>
    <n v="1"/>
    <n v="0"/>
    <m/>
    <s v="Eier slår området tidlig om våren og seint på høsten hvert år, obs på dragehode"/>
    <m/>
    <m/>
  </r>
  <r>
    <x v="8"/>
    <x v="1"/>
    <d v="2019-07-10T00:00:00"/>
    <s v="VV.NV8"/>
    <s v="NV"/>
    <n v="8"/>
    <n v="0"/>
    <n v="0"/>
    <n v="0"/>
    <n v="0"/>
    <n v="80"/>
    <n v="20"/>
    <s v="NA"/>
    <n v="5"/>
    <s v="NA"/>
    <n v="38"/>
    <n v="50"/>
    <n v="38"/>
    <n v="24"/>
    <n v="40"/>
    <m/>
    <m/>
    <m/>
    <m/>
    <m/>
    <m/>
    <m/>
    <m/>
    <n v="1"/>
    <n v="0"/>
    <m/>
    <s v="Eier slår området tidlig om våren og seint på høsten hvert år, obs på dragehode"/>
    <m/>
    <m/>
  </r>
  <r>
    <x v="8"/>
    <x v="1"/>
    <d v="2019-07-10T00:00:00"/>
    <s v="VV.S0"/>
    <s v="S"/>
    <n v="0"/>
    <n v="3"/>
    <n v="0"/>
    <n v="2"/>
    <n v="1"/>
    <n v="80"/>
    <n v="5"/>
    <s v="NA"/>
    <n v="10"/>
    <s v="NA"/>
    <n v="20.25"/>
    <n v="16"/>
    <n v="18"/>
    <n v="25"/>
    <n v="22"/>
    <m/>
    <m/>
    <m/>
    <m/>
    <m/>
    <m/>
    <m/>
    <m/>
    <n v="1"/>
    <n v="0"/>
    <m/>
    <s v="Eier slår området tidlig om våren og seint på høsten hvert år, obs på dragehode"/>
    <m/>
    <m/>
  </r>
  <r>
    <x v="8"/>
    <x v="1"/>
    <d v="2019-07-10T00:00:00"/>
    <s v="VV.S2"/>
    <s v="S"/>
    <n v="2"/>
    <n v="0"/>
    <n v="0"/>
    <n v="0"/>
    <n v="0"/>
    <n v="60"/>
    <n v="5"/>
    <s v="NA"/>
    <n v="5"/>
    <s v="NA"/>
    <n v="15.25"/>
    <n v="8"/>
    <n v="10"/>
    <n v="29"/>
    <n v="14"/>
    <m/>
    <m/>
    <m/>
    <m/>
    <m/>
    <m/>
    <m/>
    <m/>
    <n v="1"/>
    <n v="0"/>
    <m/>
    <s v="Eier slår området tidlig om våren og seint på høsten hvert år, obs på dragehode"/>
    <m/>
    <m/>
  </r>
  <r>
    <x v="8"/>
    <x v="1"/>
    <d v="2019-07-10T00:00:00"/>
    <s v="VV.S5"/>
    <s v="S"/>
    <n v="5"/>
    <n v="0"/>
    <n v="0"/>
    <n v="0"/>
    <n v="0"/>
    <n v="20"/>
    <n v="2"/>
    <s v="NA"/>
    <n v="1"/>
    <s v="NA"/>
    <n v="4.75"/>
    <n v="8"/>
    <n v="10"/>
    <n v="1"/>
    <n v="0"/>
    <m/>
    <m/>
    <m/>
    <m/>
    <m/>
    <m/>
    <m/>
    <m/>
    <n v="1"/>
    <n v="0"/>
    <m/>
    <s v="Eier slår området tidlig om våren og seint på høsten hvert år, obs på dragehode. Helt ute i veien, klipt i fjor"/>
    <s v="1. hjørne er i grusveg, mangler spiker. Eier slår området tidlig om våren og seint på høsten hvert år, obs på dragehode"/>
    <m/>
  </r>
  <r>
    <x v="8"/>
    <x v="1"/>
    <d v="2019-07-10T00:00:00"/>
    <s v="VV.SV2"/>
    <s v="SV"/>
    <n v="2"/>
    <n v="6"/>
    <n v="0"/>
    <n v="5"/>
    <n v="1"/>
    <n v="60"/>
    <n v="2"/>
    <s v="NA"/>
    <n v="10"/>
    <s v="NA"/>
    <n v="15"/>
    <n v="12"/>
    <n v="12"/>
    <n v="26"/>
    <n v="10"/>
    <m/>
    <m/>
    <m/>
    <m/>
    <m/>
    <m/>
    <m/>
    <m/>
    <n v="1"/>
    <n v="0"/>
    <m/>
    <s v="Eier slår området tidlig om våren og seint på høsten hvert år, obs på dragehode"/>
    <m/>
    <m/>
  </r>
  <r>
    <x v="8"/>
    <x v="1"/>
    <d v="2019-07-10T00:00:00"/>
    <s v="VV.SV4"/>
    <s v="SV"/>
    <n v="4"/>
    <n v="1"/>
    <n v="0"/>
    <n v="0"/>
    <n v="1"/>
    <n v="20"/>
    <n v="20"/>
    <s v="NA"/>
    <n v="0"/>
    <s v="NA"/>
    <n v="0.25"/>
    <n v="0"/>
    <n v="0"/>
    <n v="0"/>
    <n v="1"/>
    <m/>
    <m/>
    <m/>
    <m/>
    <m/>
    <m/>
    <m/>
    <m/>
    <n v="1"/>
    <n v="0"/>
    <m/>
    <s v="Eier slår området tidlig om våren og seint på høsten hvert år, obs på dragehode"/>
    <s v="stort sett naken grus"/>
    <m/>
  </r>
  <r>
    <x v="8"/>
    <x v="1"/>
    <d v="2019-07-10T00:00:00"/>
    <s v="VV.V1"/>
    <s v="V"/>
    <n v="1"/>
    <n v="5"/>
    <n v="0"/>
    <n v="3"/>
    <n v="2"/>
    <n v="80"/>
    <n v="10"/>
    <s v="NA"/>
    <n v="5"/>
    <s v="NA"/>
    <n v="25.25"/>
    <n v="15"/>
    <n v="50"/>
    <n v="8"/>
    <n v="28"/>
    <m/>
    <m/>
    <m/>
    <m/>
    <m/>
    <m/>
    <m/>
    <m/>
    <n v="1"/>
    <n v="0"/>
    <m/>
    <s v="Eier slår området tidlig om våren og seint på høsten hvert år, obs på dragehode"/>
    <m/>
    <m/>
  </r>
  <r>
    <x v="8"/>
    <x v="1"/>
    <d v="2019-07-10T00:00:00"/>
    <s v="VV.V4"/>
    <s v="V"/>
    <n v="4"/>
    <n v="6"/>
    <n v="2"/>
    <n v="0"/>
    <n v="4"/>
    <n v="70"/>
    <n v="5"/>
    <s v="NA"/>
    <n v="5"/>
    <s v="NA"/>
    <n v="15"/>
    <n v="18"/>
    <n v="6"/>
    <n v="20"/>
    <n v="16"/>
    <m/>
    <m/>
    <m/>
    <m/>
    <m/>
    <m/>
    <m/>
    <m/>
    <n v="1"/>
    <n v="0"/>
    <m/>
    <s v="Eier slår området tidlig om våren og seint på høsten hvert år, obs på dragehode"/>
    <s v="Rett foran sittebenk. småplantene virker ikke unge"/>
    <m/>
  </r>
  <r>
    <x v="8"/>
    <x v="2"/>
    <d v="2020-06-29T00:00:00"/>
    <s v="VV.N10"/>
    <s v="N"/>
    <n v="10"/>
    <n v="0"/>
    <n v="0"/>
    <n v="0"/>
    <n v="0"/>
    <n v="80"/>
    <n v="50"/>
    <s v="NA"/>
    <n v="0"/>
    <n v="0"/>
    <n v="47.75"/>
    <n v="42"/>
    <n v="76"/>
    <n v="44"/>
    <n v="29"/>
    <m/>
    <m/>
    <m/>
    <m/>
    <m/>
    <m/>
    <m/>
    <m/>
    <n v="1"/>
    <n v="0"/>
    <m/>
    <s v="Kantrute, usikker på i hvor stor grad den slås"/>
    <m/>
    <m/>
  </r>
  <r>
    <x v="8"/>
    <x v="2"/>
    <d v="2020-06-29T00:00:00"/>
    <s v="VV.NV4"/>
    <s v="NV"/>
    <n v="4"/>
    <n v="0"/>
    <n v="0"/>
    <n v="0"/>
    <n v="0"/>
    <n v="70"/>
    <n v="40"/>
    <s v="NA"/>
    <n v="4"/>
    <n v="0"/>
    <n v="26"/>
    <n v="31"/>
    <n v="28"/>
    <n v="29"/>
    <n v="16"/>
    <m/>
    <m/>
    <m/>
    <m/>
    <m/>
    <m/>
    <m/>
    <m/>
    <n v="0"/>
    <n v="0"/>
    <m/>
    <m/>
    <m/>
    <m/>
  </r>
  <r>
    <x v="8"/>
    <x v="2"/>
    <d v="2020-06-29T00:00:00"/>
    <s v="VV.NV8"/>
    <s v="NV"/>
    <n v="8"/>
    <n v="0"/>
    <n v="0"/>
    <n v="0"/>
    <n v="0"/>
    <n v="95"/>
    <n v="3"/>
    <s v="NA"/>
    <n v="1"/>
    <n v="0"/>
    <n v="36.5"/>
    <n v="36"/>
    <n v="21"/>
    <n v="67"/>
    <n v="22"/>
    <m/>
    <m/>
    <m/>
    <m/>
    <m/>
    <m/>
    <m/>
    <m/>
    <n v="0"/>
    <n v="0"/>
    <m/>
    <m/>
    <m/>
    <m/>
  </r>
  <r>
    <x v="8"/>
    <x v="2"/>
    <d v="2020-06-29T00:00:00"/>
    <s v="VV.S0"/>
    <s v="S"/>
    <n v="0"/>
    <n v="8"/>
    <n v="0"/>
    <n v="4"/>
    <n v="4"/>
    <n v="80"/>
    <n v="0"/>
    <s v="NA"/>
    <n v="0"/>
    <s v="under bjørk"/>
    <n v="23.75"/>
    <n v="23"/>
    <n v="19"/>
    <n v="24"/>
    <n v="29"/>
    <m/>
    <m/>
    <m/>
    <m/>
    <m/>
    <m/>
    <m/>
    <m/>
    <n v="0"/>
    <n v="0"/>
    <m/>
    <m/>
    <m/>
    <m/>
  </r>
  <r>
    <x v="8"/>
    <x v="2"/>
    <d v="2020-06-29T00:00:00"/>
    <s v="VV.S2"/>
    <s v="S"/>
    <n v="2"/>
    <n v="0"/>
    <n v="0"/>
    <n v="0"/>
    <n v="0"/>
    <n v="70"/>
    <n v="5"/>
    <s v="NA"/>
    <n v="0"/>
    <s v="under bjørk"/>
    <n v="30"/>
    <n v="35"/>
    <n v="34"/>
    <n v="40"/>
    <n v="11"/>
    <m/>
    <m/>
    <m/>
    <m/>
    <m/>
    <m/>
    <m/>
    <m/>
    <n v="1"/>
    <n v="0"/>
    <m/>
    <s v="Slås"/>
    <m/>
    <m/>
  </r>
  <r>
    <x v="8"/>
    <x v="2"/>
    <d v="2020-06-29T00:00:00"/>
    <s v="VV.S5"/>
    <s v="S"/>
    <n v="5"/>
    <n v="0"/>
    <n v="0"/>
    <n v="0"/>
    <n v="0"/>
    <n v="35"/>
    <n v="2"/>
    <s v="NA"/>
    <n v="0"/>
    <n v="0"/>
    <n v="13.75"/>
    <n v="0"/>
    <n v="16"/>
    <n v="20"/>
    <n v="19"/>
    <m/>
    <m/>
    <m/>
    <m/>
    <m/>
    <m/>
    <m/>
    <m/>
    <n v="1"/>
    <n v="0"/>
    <m/>
    <s v="Veikant, slås"/>
    <m/>
    <m/>
  </r>
  <r>
    <x v="8"/>
    <x v="2"/>
    <d v="2020-06-29T00:00:00"/>
    <s v="VV.SV2"/>
    <s v="SV"/>
    <n v="2"/>
    <n v="39"/>
    <n v="14"/>
    <n v="19"/>
    <n v="6"/>
    <n v="90"/>
    <n v="2"/>
    <s v="NA"/>
    <n v="0"/>
    <s v="under bjørk"/>
    <n v="19.25"/>
    <n v="12"/>
    <n v="22"/>
    <n v="22"/>
    <n v="21"/>
    <m/>
    <m/>
    <m/>
    <m/>
    <m/>
    <m/>
    <m/>
    <m/>
    <n v="0"/>
    <n v="0"/>
    <m/>
    <m/>
    <m/>
    <m/>
  </r>
  <r>
    <x v="8"/>
    <x v="2"/>
    <d v="2020-06-29T00:00:00"/>
    <s v="VV.SV4"/>
    <s v="SV"/>
    <n v="4"/>
    <n v="1"/>
    <n v="0"/>
    <n v="1"/>
    <n v="0"/>
    <n v="10"/>
    <n v="25"/>
    <s v="NA"/>
    <n v="0"/>
    <n v="0"/>
    <n v="3.75"/>
    <n v="0"/>
    <n v="1"/>
    <n v="4"/>
    <n v="10"/>
    <m/>
    <m/>
    <m/>
    <m/>
    <m/>
    <m/>
    <m/>
    <m/>
    <n v="0"/>
    <n v="0"/>
    <m/>
    <m/>
    <m/>
    <m/>
  </r>
  <r>
    <x v="8"/>
    <x v="2"/>
    <d v="2020-06-29T00:00:00"/>
    <s v="VV.V1"/>
    <s v="V"/>
    <n v="1"/>
    <n v="14"/>
    <n v="0"/>
    <n v="6"/>
    <n v="8"/>
    <n v="90"/>
    <n v="1"/>
    <s v="NA"/>
    <n v="0"/>
    <s v="under bjørk"/>
    <n v="27.75"/>
    <n v="23"/>
    <n v="48"/>
    <n v="15"/>
    <n v="25"/>
    <m/>
    <m/>
    <m/>
    <m/>
    <m/>
    <m/>
    <m/>
    <m/>
    <n v="1"/>
    <n v="0"/>
    <m/>
    <s v="Slås"/>
    <m/>
    <m/>
  </r>
  <r>
    <x v="8"/>
    <x v="2"/>
    <d v="2020-06-29T00:00:00"/>
    <s v="VV.V4"/>
    <s v="V"/>
    <n v="4"/>
    <n v="22"/>
    <n v="0"/>
    <n v="13"/>
    <n v="9"/>
    <n v="75"/>
    <n v="7"/>
    <s v="NA"/>
    <n v="10"/>
    <n v="0"/>
    <n v="12.25"/>
    <n v="3"/>
    <n v="17"/>
    <n v="17"/>
    <n v="12"/>
    <m/>
    <m/>
    <m/>
    <m/>
    <m/>
    <m/>
    <m/>
    <m/>
    <n v="0"/>
    <n v="0"/>
    <m/>
    <m/>
    <m/>
    <m/>
  </r>
  <r>
    <x v="8"/>
    <x v="3"/>
    <d v="2021-06-18T00:00:00"/>
    <s v="VV.N10"/>
    <s v="N"/>
    <n v="10"/>
    <n v="0"/>
    <n v="0"/>
    <n v="0"/>
    <n v="0"/>
    <n v="95"/>
    <n v="30"/>
    <n v="0"/>
    <n v="1"/>
    <n v="0"/>
    <n v="26.75"/>
    <n v="29"/>
    <n v="27"/>
    <n v="20"/>
    <n v="31"/>
    <m/>
    <m/>
    <m/>
    <m/>
    <m/>
    <m/>
    <m/>
    <m/>
    <n v="0"/>
    <n v="0"/>
    <m/>
    <m/>
    <m/>
    <m/>
  </r>
  <r>
    <x v="8"/>
    <x v="3"/>
    <d v="2021-06-18T00:00:00"/>
    <s v="VV.NV4"/>
    <s v="NV"/>
    <n v="4"/>
    <n v="0"/>
    <n v="0"/>
    <n v="0"/>
    <n v="0"/>
    <n v="50"/>
    <n v="50"/>
    <n v="5"/>
    <n v="0"/>
    <n v="90"/>
    <n v="10.25"/>
    <n v="14"/>
    <n v="7"/>
    <n v="7"/>
    <n v="13"/>
    <m/>
    <m/>
    <m/>
    <m/>
    <m/>
    <m/>
    <m/>
    <m/>
    <n v="1"/>
    <n v="0"/>
    <m/>
    <s v="Slått?"/>
    <m/>
    <m/>
  </r>
  <r>
    <x v="8"/>
    <x v="3"/>
    <d v="2021-06-18T00:00:00"/>
    <s v="VV.NV8"/>
    <s v="NV"/>
    <n v="8"/>
    <n v="0"/>
    <n v="0"/>
    <n v="0"/>
    <n v="0"/>
    <n v="80"/>
    <n v="8"/>
    <n v="1"/>
    <n v="0"/>
    <n v="80"/>
    <n v="30.75"/>
    <n v="30"/>
    <n v="18"/>
    <n v="34"/>
    <n v="41"/>
    <m/>
    <m/>
    <m/>
    <m/>
    <m/>
    <m/>
    <m/>
    <m/>
    <n v="1"/>
    <n v="0"/>
    <m/>
    <s v="Slått?"/>
    <m/>
    <m/>
  </r>
  <r>
    <x v="8"/>
    <x v="3"/>
    <d v="2021-06-18T00:00:00"/>
    <s v="VV.S0"/>
    <s v="S"/>
    <n v="0"/>
    <n v="6"/>
    <n v="0"/>
    <n v="2"/>
    <n v="4"/>
    <n v="80"/>
    <n v="0"/>
    <n v="1"/>
    <n v="0"/>
    <n v="100"/>
    <n v="15"/>
    <n v="19"/>
    <n v="14"/>
    <n v="13"/>
    <n v="14"/>
    <m/>
    <m/>
    <m/>
    <m/>
    <m/>
    <m/>
    <m/>
    <m/>
    <n v="0"/>
    <n v="0"/>
    <m/>
    <s v="Slått?"/>
    <m/>
    <m/>
  </r>
  <r>
    <x v="8"/>
    <x v="3"/>
    <d v="2021-06-18T00:00:00"/>
    <s v="VV.S2"/>
    <s v="S"/>
    <n v="2"/>
    <n v="0"/>
    <n v="0"/>
    <n v="0"/>
    <n v="0"/>
    <n v="70"/>
    <n v="5"/>
    <n v="2"/>
    <n v="0"/>
    <n v="100"/>
    <n v="10.5"/>
    <n v="7"/>
    <n v="22"/>
    <n v="5"/>
    <n v="8"/>
    <m/>
    <m/>
    <m/>
    <m/>
    <m/>
    <m/>
    <m/>
    <m/>
    <n v="1"/>
    <n v="0"/>
    <m/>
    <s v="Slått?"/>
    <m/>
    <m/>
  </r>
  <r>
    <x v="8"/>
    <x v="3"/>
    <d v="2021-06-18T00:00:00"/>
    <s v="VV.S5"/>
    <s v="S"/>
    <n v="5"/>
    <n v="0"/>
    <n v="0"/>
    <n v="0"/>
    <n v="0"/>
    <n v="22"/>
    <n v="5"/>
    <n v="0"/>
    <n v="0"/>
    <n v="40"/>
    <n v="4.5"/>
    <n v="6"/>
    <n v="0"/>
    <n v="8"/>
    <n v="4"/>
    <m/>
    <m/>
    <m/>
    <m/>
    <m/>
    <m/>
    <m/>
    <m/>
    <n v="1"/>
    <n v="0"/>
    <m/>
    <s v="Slått?"/>
    <m/>
    <m/>
  </r>
  <r>
    <x v="8"/>
    <x v="3"/>
    <d v="2021-06-18T00:00:00"/>
    <s v="VV.SV2"/>
    <s v="SV"/>
    <n v="2"/>
    <n v="31"/>
    <n v="7"/>
    <n v="20"/>
    <n v="4"/>
    <n v="80"/>
    <n v="5"/>
    <n v="4"/>
    <n v="0"/>
    <n v="40"/>
    <n v="12.75"/>
    <n v="10"/>
    <n v="14"/>
    <n v="11"/>
    <n v="16"/>
    <m/>
    <m/>
    <m/>
    <m/>
    <m/>
    <m/>
    <m/>
    <m/>
    <n v="1"/>
    <n v="0"/>
    <m/>
    <s v="Slått?"/>
    <m/>
    <m/>
  </r>
  <r>
    <x v="8"/>
    <x v="3"/>
    <d v="2021-06-18T00:00:00"/>
    <s v="VV.SV4"/>
    <s v="SV"/>
    <n v="4"/>
    <n v="1"/>
    <n v="0"/>
    <n v="1"/>
    <n v="0"/>
    <n v="10"/>
    <n v="20"/>
    <n v="0"/>
    <n v="0"/>
    <n v="0"/>
    <n v="4.75"/>
    <n v="0"/>
    <n v="2"/>
    <n v="10"/>
    <n v="7"/>
    <m/>
    <m/>
    <m/>
    <m/>
    <m/>
    <m/>
    <m/>
    <m/>
    <n v="1"/>
    <n v="0"/>
    <m/>
    <s v="Slått?"/>
    <m/>
    <m/>
  </r>
  <r>
    <x v="8"/>
    <x v="3"/>
    <d v="2021-06-18T00:00:00"/>
    <s v="VV.V1"/>
    <s v="V"/>
    <n v="1"/>
    <n v="6"/>
    <n v="0"/>
    <n v="1"/>
    <n v="5"/>
    <n v="90"/>
    <n v="5"/>
    <n v="0"/>
    <n v="0"/>
    <n v="100"/>
    <n v="8.25"/>
    <n v="8"/>
    <n v="7"/>
    <n v="10"/>
    <n v="8"/>
    <m/>
    <m/>
    <m/>
    <m/>
    <m/>
    <m/>
    <m/>
    <m/>
    <n v="1"/>
    <n v="0"/>
    <m/>
    <s v="Slått?"/>
    <m/>
    <m/>
  </r>
  <r>
    <x v="8"/>
    <x v="3"/>
    <d v="2021-06-18T00:00:00"/>
    <s v="VV.V4"/>
    <s v="V"/>
    <n v="4"/>
    <n v="18"/>
    <n v="0"/>
    <n v="9"/>
    <n v="9"/>
    <n v="75"/>
    <n v="3"/>
    <n v="6"/>
    <n v="0"/>
    <n v="10"/>
    <n v="10.5"/>
    <n v="17"/>
    <n v="6"/>
    <n v="12"/>
    <n v="7"/>
    <m/>
    <m/>
    <m/>
    <m/>
    <m/>
    <m/>
    <m/>
    <m/>
    <n v="1"/>
    <n v="0"/>
    <m/>
    <s v="Slått?"/>
    <m/>
    <m/>
  </r>
  <r>
    <x v="8"/>
    <x v="4"/>
    <d v="2022-06-27T00:00:00"/>
    <s v="VV.N10"/>
    <s v="N"/>
    <n v="10"/>
    <n v="0"/>
    <n v="0"/>
    <n v="0"/>
    <n v="0"/>
    <n v="0"/>
    <n v="0"/>
    <n v="0"/>
    <n v="0"/>
    <n v="0"/>
    <n v="0"/>
    <n v="0"/>
    <n v="0"/>
    <n v="0"/>
    <n v="0"/>
    <m/>
    <m/>
    <m/>
    <m/>
    <m/>
    <m/>
    <m/>
    <m/>
    <n v="0"/>
    <n v="0"/>
    <m/>
    <s v="100% GRUSVEI"/>
    <s v="TAS UT AV DATASETTET??"/>
    <m/>
  </r>
  <r>
    <x v="8"/>
    <x v="4"/>
    <d v="2022-06-27T00:00:00"/>
    <s v="VV.NV4"/>
    <s v="NV"/>
    <n v="4"/>
    <n v="0"/>
    <n v="0"/>
    <n v="0"/>
    <n v="0"/>
    <n v="40"/>
    <n v="80"/>
    <n v="6"/>
    <n v="0"/>
    <n v="100"/>
    <n v="11.25"/>
    <n v="13"/>
    <n v="8"/>
    <n v="17"/>
    <n v="7"/>
    <m/>
    <m/>
    <m/>
    <m/>
    <m/>
    <m/>
    <m/>
    <m/>
    <n v="1"/>
    <n v="0"/>
    <n v="100"/>
    <m/>
    <m/>
    <m/>
  </r>
  <r>
    <x v="8"/>
    <x v="4"/>
    <d v="2022-06-27T00:00:00"/>
    <s v="VV.NV8"/>
    <s v="NV"/>
    <n v="8"/>
    <n v="0"/>
    <n v="0"/>
    <n v="0"/>
    <n v="0"/>
    <n v="95"/>
    <n v="25"/>
    <n v="2"/>
    <n v="0"/>
    <n v="100"/>
    <n v="23.25"/>
    <n v="16"/>
    <n v="12"/>
    <n v="20"/>
    <n v="45"/>
    <m/>
    <m/>
    <m/>
    <m/>
    <m/>
    <m/>
    <m/>
    <m/>
    <n v="1"/>
    <n v="0"/>
    <n v="100"/>
    <m/>
    <m/>
    <m/>
  </r>
  <r>
    <x v="8"/>
    <x v="4"/>
    <d v="2022-06-27T00:00:00"/>
    <s v="VV.S0"/>
    <s v="S"/>
    <n v="0"/>
    <n v="8"/>
    <n v="0"/>
    <n v="3"/>
    <n v="5"/>
    <n v="95"/>
    <n v="0"/>
    <n v="23"/>
    <n v="0"/>
    <n v="100"/>
    <n v="14.5"/>
    <n v="13"/>
    <n v="11"/>
    <n v="12"/>
    <n v="22"/>
    <m/>
    <m/>
    <m/>
    <m/>
    <m/>
    <m/>
    <m/>
    <m/>
    <n v="1"/>
    <n v="0"/>
    <n v="100"/>
    <m/>
    <m/>
    <m/>
  </r>
  <r>
    <x v="8"/>
    <x v="4"/>
    <d v="2022-06-27T00:00:00"/>
    <s v="VV.S2"/>
    <s v="S"/>
    <n v="2"/>
    <n v="1"/>
    <n v="0"/>
    <n v="0"/>
    <n v="1"/>
    <n v="70"/>
    <n v="10"/>
    <n v="45"/>
    <n v="0"/>
    <n v="100"/>
    <n v="7"/>
    <n v="6"/>
    <n v="12"/>
    <n v="3"/>
    <n v="7"/>
    <m/>
    <m/>
    <m/>
    <m/>
    <m/>
    <m/>
    <m/>
    <m/>
    <n v="1"/>
    <n v="0"/>
    <n v="100"/>
    <m/>
    <s v="nb TROR IKKE TYTTEBÆR OG BLÅBÆR ER REGNET TIDLIGERE ÅR. SJEKK OGSÅ ANDRE RUTER"/>
    <m/>
  </r>
  <r>
    <x v="8"/>
    <x v="4"/>
    <d v="2022-06-27T00:00:00"/>
    <s v="VV.S5"/>
    <s v="S"/>
    <n v="5"/>
    <n v="0"/>
    <n v="0"/>
    <n v="0"/>
    <n v="0"/>
    <n v="50"/>
    <n v="5"/>
    <n v="3"/>
    <n v="0"/>
    <n v="60"/>
    <n v="13.75"/>
    <n v="16"/>
    <n v="9"/>
    <n v="27"/>
    <n v="3"/>
    <m/>
    <m/>
    <m/>
    <m/>
    <m/>
    <m/>
    <m/>
    <m/>
    <n v="1"/>
    <n v="0"/>
    <n v="85"/>
    <s v="Grusvei dekker 15 %"/>
    <m/>
    <m/>
  </r>
  <r>
    <x v="8"/>
    <x v="4"/>
    <d v="2022-06-27T00:00:00"/>
    <s v="VV.SV2"/>
    <s v="SV"/>
    <n v="2"/>
    <n v="11"/>
    <n v="1"/>
    <n v="4"/>
    <n v="6"/>
    <n v="95"/>
    <n v="20"/>
    <n v="5"/>
    <n v="0"/>
    <n v="100"/>
    <n v="11"/>
    <n v="12"/>
    <n v="8"/>
    <n v="13"/>
    <n v="11"/>
    <m/>
    <m/>
    <m/>
    <m/>
    <m/>
    <m/>
    <m/>
    <m/>
    <n v="1"/>
    <n v="0"/>
    <n v="100"/>
    <m/>
    <m/>
    <m/>
  </r>
  <r>
    <x v="8"/>
    <x v="4"/>
    <d v="2022-06-27T00:00:00"/>
    <s v="VV.SV4"/>
    <s v="SV"/>
    <n v="4"/>
    <n v="1"/>
    <n v="0"/>
    <n v="1"/>
    <n v="0"/>
    <n v="30"/>
    <n v="20"/>
    <n v="0"/>
    <n v="0"/>
    <n v="0"/>
    <n v="6"/>
    <n v="20"/>
    <n v="3"/>
    <n v="1"/>
    <n v="0"/>
    <m/>
    <m/>
    <m/>
    <m/>
    <m/>
    <m/>
    <m/>
    <m/>
    <n v="1"/>
    <n v="0"/>
    <n v="50"/>
    <s v="Raskant dekker 50 %"/>
    <m/>
    <m/>
  </r>
  <r>
    <x v="8"/>
    <x v="4"/>
    <d v="2022-06-27T00:00:00"/>
    <s v="VV.V1"/>
    <s v="V"/>
    <n v="1"/>
    <n v="7"/>
    <n v="0"/>
    <n v="3"/>
    <n v="4"/>
    <n v="95"/>
    <n v="25"/>
    <n v="11"/>
    <n v="0"/>
    <n v="100"/>
    <n v="11.75"/>
    <n v="7"/>
    <n v="15"/>
    <n v="11"/>
    <n v="14"/>
    <m/>
    <m/>
    <m/>
    <m/>
    <m/>
    <m/>
    <m/>
    <m/>
    <n v="1"/>
    <n v="0"/>
    <n v="100"/>
    <m/>
    <m/>
    <m/>
  </r>
  <r>
    <x v="8"/>
    <x v="4"/>
    <d v="2022-06-27T00:00:00"/>
    <s v="VV.V4"/>
    <s v="V"/>
    <n v="4"/>
    <n v="23"/>
    <n v="8"/>
    <n v="6"/>
    <n v="9"/>
    <n v="95"/>
    <n v="1"/>
    <n v="10"/>
    <n v="0"/>
    <n v="0"/>
    <n v="11"/>
    <n v="14"/>
    <n v="13"/>
    <n v="15"/>
    <n v="2"/>
    <m/>
    <m/>
    <m/>
    <m/>
    <m/>
    <m/>
    <m/>
    <m/>
    <n v="1"/>
    <n v="0"/>
    <n v="100"/>
    <m/>
    <m/>
    <m/>
  </r>
  <r>
    <x v="9"/>
    <x v="2"/>
    <d v="2020-07-09T00:00:00"/>
    <s v="HE1"/>
    <s v="N"/>
    <n v="5"/>
    <n v="11"/>
    <n v="4"/>
    <n v="2"/>
    <n v="5"/>
    <n v="65"/>
    <n v="1"/>
    <s v="NA"/>
    <n v="0"/>
    <s v="NA"/>
    <n v="14.25"/>
    <n v="20"/>
    <n v="9"/>
    <n v="13"/>
    <n v="15"/>
    <m/>
    <m/>
    <m/>
    <m/>
    <m/>
    <m/>
    <m/>
    <m/>
    <n v="0"/>
    <n v="0"/>
    <m/>
    <s v="Nei"/>
    <m/>
    <m/>
  </r>
  <r>
    <x v="9"/>
    <x v="2"/>
    <d v="2020-07-09T00:00:00"/>
    <s v="HE10"/>
    <s v="SV"/>
    <n v="1"/>
    <n v="11"/>
    <n v="1"/>
    <n v="8"/>
    <n v="2"/>
    <n v="75"/>
    <n v="1"/>
    <s v="NA"/>
    <n v="0"/>
    <s v="NA"/>
    <n v="5.25"/>
    <n v="0"/>
    <n v="7"/>
    <n v="6"/>
    <n v="8"/>
    <m/>
    <m/>
    <m/>
    <m/>
    <m/>
    <m/>
    <m/>
    <m/>
    <n v="0"/>
    <n v="0"/>
    <m/>
    <s v="Nei"/>
    <s v="Rør i 3 hjørner, spiker i 1 hjørne. Mye spor etter jordrotter. "/>
    <m/>
  </r>
  <r>
    <x v="9"/>
    <x v="2"/>
    <d v="2020-07-09T00:00:00"/>
    <s v="HE2"/>
    <s v="NØ"/>
    <n v="1"/>
    <n v="10"/>
    <n v="2"/>
    <n v="5"/>
    <n v="3"/>
    <n v="85"/>
    <n v="1"/>
    <s v="NA"/>
    <n v="5"/>
    <s v="NA"/>
    <n v="16"/>
    <n v="17"/>
    <n v="11"/>
    <n v="11"/>
    <n v="25"/>
    <m/>
    <m/>
    <m/>
    <m/>
    <m/>
    <m/>
    <m/>
    <m/>
    <n v="0"/>
    <n v="0"/>
    <m/>
    <s v="Nei"/>
    <s v="Dragehode rett utenfor ruta på flere sider"/>
    <m/>
  </r>
  <r>
    <x v="9"/>
    <x v="2"/>
    <d v="2020-07-09T00:00:00"/>
    <s v="HE3"/>
    <s v="NØ"/>
    <n v="5"/>
    <n v="12"/>
    <n v="0"/>
    <n v="8"/>
    <n v="4"/>
    <n v="80"/>
    <n v="1"/>
    <s v="NA"/>
    <n v="10"/>
    <s v="NA"/>
    <n v="14.75"/>
    <n v="20"/>
    <n v="18"/>
    <n v="11"/>
    <n v="10"/>
    <m/>
    <m/>
    <m/>
    <m/>
    <m/>
    <m/>
    <m/>
    <m/>
    <n v="0"/>
    <n v="0"/>
    <m/>
    <s v="Nei"/>
    <s v="Ruta ligger til venstre for nesten død berberis"/>
    <m/>
  </r>
  <r>
    <x v="9"/>
    <x v="2"/>
    <d v="2020-07-09T00:00:00"/>
    <s v="HE4"/>
    <s v="NØ"/>
    <n v="16"/>
    <n v="0"/>
    <n v="0"/>
    <n v="0"/>
    <n v="0"/>
    <n v="90"/>
    <n v="0.1"/>
    <s v="NA"/>
    <n v="0"/>
    <s v="NA"/>
    <n v="17.75"/>
    <n v="14"/>
    <n v="12"/>
    <n v="20"/>
    <n v="25"/>
    <m/>
    <m/>
    <m/>
    <m/>
    <m/>
    <m/>
    <m/>
    <m/>
    <n v="0"/>
    <n v="1"/>
    <m/>
    <s v="Nei"/>
    <s v="Ruta ligger over stien. Dekning av feltsjikt er inkludert vegetasjonen i stien"/>
    <m/>
  </r>
  <r>
    <x v="9"/>
    <x v="2"/>
    <d v="2020-07-09T00:00:00"/>
    <s v="HE5"/>
    <s v="NØ"/>
    <n v="22"/>
    <n v="0"/>
    <n v="0"/>
    <n v="0"/>
    <n v="0"/>
    <n v="80"/>
    <n v="1"/>
    <s v="NA"/>
    <n v="15"/>
    <s v="NA"/>
    <n v="10.25"/>
    <n v="21"/>
    <n v="5"/>
    <n v="5"/>
    <n v="10"/>
    <m/>
    <m/>
    <m/>
    <m/>
    <m/>
    <m/>
    <m/>
    <m/>
    <n v="0"/>
    <n v="0"/>
    <m/>
    <s v="Nei"/>
    <s v="Ruta ligger i gravbergknapp-matte ved furu"/>
    <m/>
  </r>
  <r>
    <x v="9"/>
    <x v="2"/>
    <d v="2020-07-09T00:00:00"/>
    <s v="HE6"/>
    <s v="NØ"/>
    <n v="27"/>
    <n v="0"/>
    <n v="0"/>
    <n v="0"/>
    <n v="0"/>
    <n v="75"/>
    <n v="70"/>
    <s v="NA"/>
    <n v="0"/>
    <s v="NA"/>
    <n v="19.75"/>
    <n v="20"/>
    <n v="32"/>
    <n v="19"/>
    <n v="8"/>
    <m/>
    <m/>
    <m/>
    <m/>
    <m/>
    <m/>
    <m/>
    <m/>
    <n v="0"/>
    <n v="0"/>
    <m/>
    <s v="Nei"/>
    <s v="Ruta ligger til venstre for stien"/>
    <m/>
  </r>
  <r>
    <x v="9"/>
    <x v="2"/>
    <d v="2020-07-09T00:00:00"/>
    <s v="HE7"/>
    <s v="SØ"/>
    <n v="5"/>
    <n v="0"/>
    <n v="0"/>
    <n v="0"/>
    <n v="0"/>
    <n v="30"/>
    <n v="2"/>
    <s v="NA"/>
    <n v="3"/>
    <s v="NA"/>
    <n v="17"/>
    <n v="16"/>
    <n v="20"/>
    <n v="20"/>
    <n v="12"/>
    <m/>
    <m/>
    <m/>
    <m/>
    <m/>
    <m/>
    <m/>
    <m/>
    <n v="0"/>
    <n v="0"/>
    <m/>
    <s v="Nei"/>
    <s v="Mye strø og bar jord"/>
    <m/>
  </r>
  <r>
    <x v="9"/>
    <x v="2"/>
    <d v="2020-07-09T00:00:00"/>
    <s v="HE8"/>
    <s v="S"/>
    <n v="3"/>
    <n v="12"/>
    <n v="4"/>
    <n v="6"/>
    <n v="2"/>
    <n v="60"/>
    <n v="15"/>
    <s v="NA"/>
    <n v="5"/>
    <s v="NA"/>
    <n v="9.25"/>
    <n v="10"/>
    <n v="15"/>
    <n v="7"/>
    <n v="5"/>
    <m/>
    <m/>
    <m/>
    <m/>
    <m/>
    <m/>
    <m/>
    <m/>
    <n v="0"/>
    <n v="0"/>
    <m/>
    <s v="Nei"/>
    <s v="En del bar jord"/>
    <m/>
  </r>
  <r>
    <x v="9"/>
    <x v="2"/>
    <d v="2020-07-09T00:00:00"/>
    <s v="HE9"/>
    <s v="S"/>
    <n v="22"/>
    <n v="0"/>
    <n v="0"/>
    <n v="0"/>
    <n v="0"/>
    <n v="40"/>
    <n v="1"/>
    <s v="NA"/>
    <n v="2"/>
    <s v="NA"/>
    <n v="5.25"/>
    <n v="0"/>
    <n v="0"/>
    <n v="10"/>
    <n v="11"/>
    <m/>
    <m/>
    <m/>
    <m/>
    <m/>
    <m/>
    <m/>
    <m/>
    <n v="0"/>
    <n v="0"/>
    <m/>
    <s v="Nei"/>
    <s v="Rør i 2 hjørner, spiker i 2 hjørner. Mye bar grus/berg."/>
    <m/>
  </r>
  <r>
    <x v="9"/>
    <x v="3"/>
    <d v="2021-06-22T00:00:00"/>
    <s v="HE1"/>
    <s v="N"/>
    <n v="5"/>
    <n v="27"/>
    <n v="11"/>
    <n v="5"/>
    <n v="11"/>
    <n v="60"/>
    <n v="1"/>
    <n v="0"/>
    <n v="0"/>
    <n v="0"/>
    <n v="11.25"/>
    <n v="10"/>
    <n v="16"/>
    <n v="8"/>
    <n v="11"/>
    <n v="1"/>
    <n v="1"/>
    <n v="0"/>
    <n v="0"/>
    <s v="NA"/>
    <s v="NA"/>
    <n v="1"/>
    <n v="2"/>
    <n v="0"/>
    <n v="0"/>
    <m/>
    <m/>
    <m/>
    <s v="13 småplanter, 29 vegetative, 23 fertile"/>
  </r>
  <r>
    <x v="9"/>
    <x v="3"/>
    <d v="2021-06-22T00:00:00"/>
    <s v="HE10"/>
    <s v="SV"/>
    <n v="1"/>
    <n v="15"/>
    <n v="4"/>
    <n v="7"/>
    <n v="4"/>
    <n v="75"/>
    <n v="1"/>
    <n v="1"/>
    <n v="0"/>
    <n v="0"/>
    <n v="11.25"/>
    <n v="12"/>
    <n v="7"/>
    <n v="10"/>
    <n v="16"/>
    <n v="3"/>
    <n v="4"/>
    <n v="2"/>
    <n v="1"/>
    <s v="NA"/>
    <s v="NA"/>
    <n v="1"/>
    <n v="1"/>
    <n v="0"/>
    <n v="0"/>
    <m/>
    <m/>
    <m/>
    <s v="4 småplanter, 28 vegetative, 7 fertile"/>
  </r>
  <r>
    <x v="9"/>
    <x v="3"/>
    <d v="2021-06-22T00:00:00"/>
    <s v="HE2"/>
    <s v="NØ"/>
    <n v="1"/>
    <n v="15"/>
    <n v="8"/>
    <n v="6"/>
    <n v="1"/>
    <n v="40"/>
    <n v="20"/>
    <n v="5"/>
    <n v="0"/>
    <n v="0"/>
    <n v="6.75"/>
    <n v="4"/>
    <n v="8"/>
    <n v="4"/>
    <n v="11"/>
    <n v="2"/>
    <n v="3"/>
    <n v="2"/>
    <n v="5"/>
    <s v="NA"/>
    <s v="NA"/>
    <n v="1"/>
    <n v="2"/>
    <n v="0"/>
    <n v="0"/>
    <m/>
    <m/>
    <m/>
    <m/>
  </r>
  <r>
    <x v="9"/>
    <x v="3"/>
    <d v="2021-06-22T00:00:00"/>
    <s v="HE3"/>
    <s v="NØ"/>
    <n v="5"/>
    <n v="22"/>
    <n v="7"/>
    <n v="8"/>
    <n v="7"/>
    <n v="80"/>
    <n v="1"/>
    <n v="4"/>
    <n v="0"/>
    <n v="0"/>
    <n v="16"/>
    <n v="12"/>
    <n v="23"/>
    <n v="15"/>
    <n v="14"/>
    <n v="1"/>
    <n v="1"/>
    <n v="3"/>
    <n v="4"/>
    <s v="NA"/>
    <s v="NA"/>
    <n v="1"/>
    <n v="2"/>
    <n v="0"/>
    <n v="0"/>
    <m/>
    <m/>
    <m/>
    <s v="7 småplanter, 30 vegetative, 15 fertile"/>
  </r>
  <r>
    <x v="9"/>
    <x v="3"/>
    <d v="2021-06-22T00:00:00"/>
    <s v="HE4"/>
    <s v="NØ"/>
    <n v="16"/>
    <n v="0"/>
    <n v="0"/>
    <n v="0"/>
    <n v="0"/>
    <n v="85"/>
    <n v="1"/>
    <n v="0"/>
    <n v="0"/>
    <n v="1"/>
    <n v="14.5"/>
    <n v="12"/>
    <n v="7"/>
    <n v="10"/>
    <n v="29"/>
    <n v="0"/>
    <n v="0"/>
    <n v="0"/>
    <n v="0"/>
    <s v="NA"/>
    <s v="NA"/>
    <n v="1"/>
    <n v="5"/>
    <n v="0"/>
    <n v="1"/>
    <m/>
    <m/>
    <s v="Ruta ligger i stien"/>
    <n v="0"/>
  </r>
  <r>
    <x v="9"/>
    <x v="3"/>
    <d v="2021-06-22T00:00:00"/>
    <s v="HE5"/>
    <s v="NØ"/>
    <n v="22"/>
    <n v="0"/>
    <n v="0"/>
    <n v="0"/>
    <n v="0"/>
    <n v="85"/>
    <n v="2"/>
    <n v="0"/>
    <n v="0"/>
    <n v="35"/>
    <n v="9.25"/>
    <n v="7"/>
    <n v="20"/>
    <n v="4"/>
    <n v="6"/>
    <n v="1"/>
    <n v="3"/>
    <n v="0"/>
    <n v="0"/>
    <s v="NA"/>
    <s v="NA"/>
    <n v="2"/>
    <n v="70"/>
    <n v="0"/>
    <n v="0"/>
    <m/>
    <m/>
    <m/>
    <n v="0"/>
  </r>
  <r>
    <x v="9"/>
    <x v="3"/>
    <d v="2021-06-22T00:00:00"/>
    <s v="HE6"/>
    <s v="NØ"/>
    <n v="27"/>
    <n v="0"/>
    <n v="0"/>
    <n v="0"/>
    <n v="0"/>
    <n v="65"/>
    <n v="60"/>
    <n v="0"/>
    <n v="0"/>
    <n v="0"/>
    <n v="14.25"/>
    <n v="14"/>
    <n v="17"/>
    <n v="10"/>
    <n v="16"/>
    <n v="1"/>
    <n v="2"/>
    <n v="0"/>
    <n v="0"/>
    <s v="NA"/>
    <s v="NA"/>
    <n v="1"/>
    <n v="1"/>
    <n v="0"/>
    <n v="0"/>
    <m/>
    <m/>
    <m/>
    <n v="0"/>
  </r>
  <r>
    <x v="9"/>
    <x v="3"/>
    <d v="2021-06-22T00:00:00"/>
    <s v="HE7"/>
    <s v="SØ"/>
    <n v="5"/>
    <n v="0"/>
    <n v="0"/>
    <n v="0"/>
    <n v="0"/>
    <n v="50"/>
    <n v="8"/>
    <n v="20"/>
    <n v="0"/>
    <n v="0"/>
    <n v="8.5"/>
    <n v="5"/>
    <n v="15"/>
    <n v="8"/>
    <n v="6"/>
    <n v="0"/>
    <n v="0"/>
    <n v="1"/>
    <n v="20"/>
    <s v="NA"/>
    <s v="NA"/>
    <n v="1"/>
    <n v="10"/>
    <n v="0"/>
    <n v="0"/>
    <m/>
    <m/>
    <m/>
    <n v="0"/>
  </r>
  <r>
    <x v="9"/>
    <x v="3"/>
    <d v="2021-06-22T00:00:00"/>
    <s v="HE8"/>
    <s v="S"/>
    <n v="3"/>
    <n v="14"/>
    <n v="6"/>
    <n v="6"/>
    <n v="2"/>
    <n v="50"/>
    <n v="15"/>
    <n v="18"/>
    <n v="0"/>
    <n v="0"/>
    <n v="8.5"/>
    <n v="7"/>
    <n v="15"/>
    <n v="9"/>
    <n v="3"/>
    <n v="1"/>
    <n v="1"/>
    <n v="1"/>
    <n v="18"/>
    <s v="NA"/>
    <s v="NA"/>
    <n v="1"/>
    <n v="3"/>
    <n v="15"/>
    <n v="0"/>
    <m/>
    <s v="Krattrydding"/>
    <m/>
    <s v="7 småplanter, 28 vegetative, 3 fertile"/>
  </r>
  <r>
    <x v="9"/>
    <x v="3"/>
    <d v="2021-06-22T00:00:00"/>
    <s v="HE9"/>
    <s v="S"/>
    <n v="22"/>
    <n v="0"/>
    <n v="0"/>
    <n v="0"/>
    <n v="0"/>
    <n v="20"/>
    <n v="1"/>
    <n v="10"/>
    <n v="0"/>
    <n v="0"/>
    <n v="3.5"/>
    <n v="0"/>
    <n v="0"/>
    <n v="2"/>
    <n v="12"/>
    <n v="0"/>
    <n v="0"/>
    <n v="1"/>
    <n v="10"/>
    <s v="NA"/>
    <s v="NA"/>
    <n v="1"/>
    <n v="3"/>
    <n v="0"/>
    <n v="0"/>
    <m/>
    <m/>
    <m/>
    <n v="0"/>
  </r>
  <r>
    <x v="9"/>
    <x v="4"/>
    <d v="2022-06-23T00:00:00"/>
    <s v="HE1"/>
    <s v="N"/>
    <n v="5"/>
    <n v="39"/>
    <n v="19"/>
    <n v="15"/>
    <n v="5"/>
    <n v="75"/>
    <n v="0.1"/>
    <n v="0"/>
    <n v="0"/>
    <n v="0"/>
    <n v="13.75"/>
    <n v="12"/>
    <n v="8"/>
    <n v="10"/>
    <n v="25"/>
    <n v="5"/>
    <n v="3"/>
    <n v="0"/>
    <n v="0"/>
    <s v="NA"/>
    <s v="NA"/>
    <n v="1"/>
    <n v="3"/>
    <n v="0"/>
    <n v="0"/>
    <m/>
    <m/>
    <m/>
    <m/>
  </r>
  <r>
    <x v="9"/>
    <x v="4"/>
    <d v="2022-06-23T00:00:00"/>
    <s v="HE10"/>
    <s v="SV"/>
    <n v="1"/>
    <n v="17"/>
    <n v="5"/>
    <n v="11"/>
    <n v="1"/>
    <n v="75"/>
    <n v="0.1"/>
    <n v="1"/>
    <n v="0"/>
    <n v="0"/>
    <n v="6"/>
    <n v="7"/>
    <n v="5"/>
    <n v="4"/>
    <n v="8"/>
    <n v="3"/>
    <n v="8"/>
    <n v="3"/>
    <n v="1"/>
    <s v="NA"/>
    <s v="NA"/>
    <n v="1"/>
    <n v="0.1"/>
    <n v="0"/>
    <n v="0"/>
    <m/>
    <s v="Gåsebeite 2 %"/>
    <m/>
    <m/>
  </r>
  <r>
    <x v="9"/>
    <x v="4"/>
    <d v="2022-06-23T00:00:00"/>
    <s v="HE2"/>
    <s v="NØ"/>
    <n v="1"/>
    <n v="9"/>
    <n v="8"/>
    <n v="1"/>
    <n v="0"/>
    <n v="65"/>
    <n v="12"/>
    <n v="15"/>
    <n v="0"/>
    <n v="0"/>
    <n v="12.5"/>
    <n v="11"/>
    <n v="8"/>
    <n v="10"/>
    <n v="21"/>
    <n v="3"/>
    <n v="20"/>
    <n v="1"/>
    <n v="15"/>
    <s v="NA"/>
    <s v="NA"/>
    <n v="1"/>
    <n v="5"/>
    <n v="0"/>
    <n v="0"/>
    <m/>
    <s v="Gåsebeite 0,1 %"/>
    <m/>
    <m/>
  </r>
  <r>
    <x v="9"/>
    <x v="4"/>
    <d v="2022-06-23T00:00:00"/>
    <s v="HE3"/>
    <s v="NØ"/>
    <n v="5"/>
    <n v="16"/>
    <n v="10"/>
    <n v="6"/>
    <n v="0"/>
    <n v="75"/>
    <n v="1"/>
    <n v="3"/>
    <n v="0"/>
    <n v="0"/>
    <n v="11.5"/>
    <n v="6"/>
    <n v="14"/>
    <n v="4"/>
    <n v="22"/>
    <n v="3"/>
    <n v="17"/>
    <n v="2"/>
    <n v="3"/>
    <s v="NA"/>
    <s v="NA"/>
    <n v="1"/>
    <n v="3"/>
    <n v="0"/>
    <n v="0"/>
    <m/>
    <s v="Gåsebeite 0,1 %"/>
    <m/>
    <m/>
  </r>
  <r>
    <x v="9"/>
    <x v="4"/>
    <d v="2022-06-23T00:00:00"/>
    <s v="HE4"/>
    <s v="NØ"/>
    <n v="16"/>
    <n v="0"/>
    <n v="0"/>
    <n v="0"/>
    <n v="0"/>
    <n v="75"/>
    <n v="0.1"/>
    <n v="0"/>
    <n v="1"/>
    <n v="0"/>
    <n v="11"/>
    <n v="17"/>
    <n v="4"/>
    <n v="3"/>
    <n v="20"/>
    <n v="1"/>
    <n v="18"/>
    <n v="0"/>
    <n v="0"/>
    <s v="NA"/>
    <s v="NA"/>
    <n v="2"/>
    <n v="5"/>
    <n v="0"/>
    <n v="1"/>
    <m/>
    <s v="Sti går gjennom ruta. Gåsebeite ca. 20 %"/>
    <m/>
    <m/>
  </r>
  <r>
    <x v="9"/>
    <x v="4"/>
    <d v="2022-06-23T00:00:00"/>
    <s v="HE5"/>
    <s v="NØ"/>
    <n v="22"/>
    <n v="0"/>
    <n v="0"/>
    <n v="0"/>
    <n v="0"/>
    <n v="85"/>
    <n v="0"/>
    <n v="0"/>
    <n v="0"/>
    <n v="0"/>
    <n v="13.5"/>
    <n v="16"/>
    <n v="20"/>
    <n v="13"/>
    <n v="5"/>
    <n v="3"/>
    <n v="8"/>
    <n v="0"/>
    <n v="0"/>
    <s v="NA"/>
    <s v="NA"/>
    <n v="2"/>
    <n v="76"/>
    <n v="1"/>
    <n v="0"/>
    <n v="35"/>
    <s v="Tre hogd. "/>
    <m/>
    <m/>
  </r>
  <r>
    <x v="9"/>
    <x v="4"/>
    <d v="2022-06-23T00:00:00"/>
    <s v="HE6"/>
    <s v="NØ"/>
    <n v="27"/>
    <n v="0"/>
    <n v="0"/>
    <n v="0"/>
    <n v="0"/>
    <n v="75"/>
    <n v="20"/>
    <n v="0"/>
    <n v="0"/>
    <n v="0"/>
    <n v="16.75"/>
    <n v="20"/>
    <n v="19"/>
    <n v="11"/>
    <n v="17"/>
    <n v="1"/>
    <n v="1"/>
    <n v="0"/>
    <n v="0"/>
    <s v="NA"/>
    <s v="NA"/>
    <n v="1"/>
    <n v="2"/>
    <n v="0"/>
    <n v="0"/>
    <m/>
    <m/>
    <m/>
    <m/>
  </r>
  <r>
    <x v="9"/>
    <x v="4"/>
    <d v="2022-06-23T00:00:00"/>
    <s v="HE7"/>
    <s v="SØ"/>
    <n v="5"/>
    <n v="0"/>
    <n v="0"/>
    <n v="0"/>
    <n v="0"/>
    <n v="40"/>
    <n v="1"/>
    <n v="15"/>
    <n v="0"/>
    <n v="0"/>
    <n v="11.25"/>
    <n v="15"/>
    <n v="12"/>
    <n v="9"/>
    <n v="9"/>
    <n v="1"/>
    <n v="0.1"/>
    <n v="1"/>
    <n v="15"/>
    <s v="NA"/>
    <s v="NA"/>
    <n v="2"/>
    <n v="12"/>
    <n v="0"/>
    <n v="0"/>
    <m/>
    <m/>
    <m/>
    <m/>
  </r>
  <r>
    <x v="9"/>
    <x v="4"/>
    <d v="2022-06-23T00:00:00"/>
    <s v="HE8"/>
    <s v="S"/>
    <n v="3"/>
    <n v="8"/>
    <n v="4"/>
    <n v="4"/>
    <n v="0"/>
    <n v="70"/>
    <n v="4"/>
    <n v="12"/>
    <n v="0"/>
    <n v="0"/>
    <n v="10"/>
    <n v="8"/>
    <n v="10"/>
    <n v="8"/>
    <n v="14"/>
    <n v="2"/>
    <n v="12"/>
    <n v="1"/>
    <n v="12"/>
    <s v="NA"/>
    <s v="NA"/>
    <n v="1"/>
    <n v="4"/>
    <n v="0"/>
    <n v="0"/>
    <m/>
    <m/>
    <m/>
    <m/>
  </r>
  <r>
    <x v="9"/>
    <x v="4"/>
    <d v="2022-06-23T00:00:00"/>
    <s v="HE9"/>
    <s v="S"/>
    <n v="22"/>
    <n v="0"/>
    <n v="0"/>
    <n v="0"/>
    <n v="0"/>
    <n v="35"/>
    <n v="0.1"/>
    <n v="10"/>
    <n v="0"/>
    <n v="0"/>
    <n v="4.5"/>
    <n v="6"/>
    <n v="4"/>
    <n v="0"/>
    <n v="8"/>
    <n v="3"/>
    <n v="5"/>
    <n v="1"/>
    <n v="10"/>
    <s v="NA"/>
    <s v="NA"/>
    <n v="1"/>
    <n v="10"/>
    <n v="0"/>
    <n v="0"/>
    <m/>
    <m/>
    <m/>
    <m/>
  </r>
  <r>
    <x v="10"/>
    <x v="6"/>
    <d v="2017-06-16T00:00:00"/>
    <s v="HO1"/>
    <s v="SØ"/>
    <n v="6"/>
    <n v="26"/>
    <n v="9"/>
    <n v="1"/>
    <n v="16"/>
    <n v="95"/>
    <n v="5"/>
    <s v="NA"/>
    <n v="10"/>
    <n v="0"/>
    <n v="27.25"/>
    <n v="27"/>
    <n v="29"/>
    <n v="20"/>
    <n v="33"/>
    <m/>
    <m/>
    <m/>
    <m/>
    <m/>
    <m/>
    <m/>
    <m/>
    <n v="0"/>
    <n v="0"/>
    <n v="0"/>
    <s v="NA"/>
    <s v="Tett, vanskelig å telle fertile"/>
    <m/>
  </r>
  <r>
    <x v="10"/>
    <x v="6"/>
    <d v="2017-06-16T00:00:00"/>
    <s v="HO10"/>
    <s v="Ø"/>
    <n v="5"/>
    <n v="0"/>
    <n v="0"/>
    <n v="0"/>
    <n v="0"/>
    <n v="90"/>
    <n v="10"/>
    <s v="NA"/>
    <n v="5"/>
    <n v="0"/>
    <n v="27.25"/>
    <n v="11"/>
    <n v="40"/>
    <n v="36"/>
    <n v="22"/>
    <m/>
    <m/>
    <m/>
    <m/>
    <m/>
    <m/>
    <m/>
    <m/>
    <n v="0"/>
    <n v="0"/>
    <n v="0"/>
    <s v="NA"/>
    <m/>
    <m/>
  </r>
  <r>
    <x v="10"/>
    <x v="6"/>
    <d v="2017-06-16T00:00:00"/>
    <s v="HO2"/>
    <s v="Ø"/>
    <n v="7"/>
    <n v="5"/>
    <n v="1"/>
    <n v="0"/>
    <n v="4"/>
    <n v="70"/>
    <n v="30"/>
    <s v="NA"/>
    <n v="5"/>
    <n v="0"/>
    <n v="21.5"/>
    <n v="15"/>
    <n v="29"/>
    <n v="19"/>
    <n v="23"/>
    <m/>
    <m/>
    <m/>
    <m/>
    <m/>
    <m/>
    <m/>
    <m/>
    <n v="0"/>
    <n v="0"/>
    <n v="0"/>
    <s v="NA"/>
    <m/>
    <m/>
  </r>
  <r>
    <x v="10"/>
    <x v="6"/>
    <d v="2017-06-16T00:00:00"/>
    <s v="HO3"/>
    <s v="NØ"/>
    <n v="9"/>
    <n v="0"/>
    <n v="0"/>
    <n v="0"/>
    <n v="0"/>
    <n v="80"/>
    <n v="15"/>
    <s v="NA"/>
    <n v="25"/>
    <n v="0"/>
    <n v="15.25"/>
    <n v="14"/>
    <n v="17"/>
    <n v="15"/>
    <n v="15"/>
    <m/>
    <m/>
    <m/>
    <m/>
    <m/>
    <m/>
    <m/>
    <m/>
    <n v="0"/>
    <n v="0"/>
    <n v="0"/>
    <s v="NA"/>
    <m/>
    <m/>
  </r>
  <r>
    <x v="10"/>
    <x v="6"/>
    <d v="2017-06-16T00:00:00"/>
    <s v="HO4"/>
    <s v="SØ"/>
    <n v="3"/>
    <n v="0"/>
    <n v="0"/>
    <n v="0"/>
    <n v="0"/>
    <n v="75"/>
    <n v="25"/>
    <s v="NA"/>
    <n v="15"/>
    <n v="0"/>
    <n v="29.75"/>
    <n v="28"/>
    <n v="33"/>
    <n v="1"/>
    <n v="57"/>
    <m/>
    <m/>
    <m/>
    <m/>
    <m/>
    <m/>
    <m/>
    <m/>
    <n v="0"/>
    <n v="0"/>
    <n v="0"/>
    <s v="NA"/>
    <m/>
    <m/>
  </r>
  <r>
    <x v="10"/>
    <x v="6"/>
    <d v="2017-06-16T00:00:00"/>
    <s v="HO5"/>
    <s v="NV"/>
    <n v="13"/>
    <n v="0"/>
    <n v="0"/>
    <n v="0"/>
    <n v="0"/>
    <n v="70"/>
    <n v="1"/>
    <s v="NA"/>
    <n v="5"/>
    <n v="50"/>
    <n v="30.25"/>
    <n v="22"/>
    <n v="37"/>
    <n v="30"/>
    <n v="32"/>
    <m/>
    <m/>
    <m/>
    <m/>
    <m/>
    <m/>
    <m/>
    <m/>
    <n v="0"/>
    <n v="0"/>
    <n v="0"/>
    <s v="NA"/>
    <m/>
    <m/>
  </r>
  <r>
    <x v="10"/>
    <x v="6"/>
    <d v="2017-06-16T00:00:00"/>
    <s v="HO6"/>
    <s v="V"/>
    <n v="6"/>
    <n v="0"/>
    <n v="0"/>
    <n v="0"/>
    <n v="0"/>
    <n v="85"/>
    <n v="10"/>
    <s v="NA"/>
    <n v="50"/>
    <n v="0"/>
    <n v="36"/>
    <n v="52"/>
    <n v="28"/>
    <n v="40"/>
    <n v="24"/>
    <m/>
    <m/>
    <m/>
    <m/>
    <m/>
    <m/>
    <m/>
    <m/>
    <n v="0"/>
    <n v="0"/>
    <n v="0"/>
    <s v="NA"/>
    <m/>
    <m/>
  </r>
  <r>
    <x v="10"/>
    <x v="6"/>
    <d v="2017-06-16T00:00:00"/>
    <s v="HO7"/>
    <s v="S"/>
    <n v="31"/>
    <n v="0"/>
    <n v="0"/>
    <n v="0"/>
    <n v="0"/>
    <n v="85"/>
    <n v="1"/>
    <s v="NA"/>
    <n v="30"/>
    <n v="0"/>
    <n v="38.25"/>
    <n v="18"/>
    <n v="9"/>
    <n v="28"/>
    <n v="98"/>
    <m/>
    <m/>
    <m/>
    <m/>
    <m/>
    <m/>
    <m/>
    <m/>
    <n v="0"/>
    <n v="0"/>
    <n v="0"/>
    <s v="NA"/>
    <m/>
    <m/>
  </r>
  <r>
    <x v="10"/>
    <x v="6"/>
    <d v="2017-06-16T00:00:00"/>
    <s v="HO8"/>
    <s v="N"/>
    <n v="14"/>
    <n v="0"/>
    <n v="0"/>
    <n v="0"/>
    <n v="0"/>
    <n v="90"/>
    <n v="15"/>
    <s v="NA"/>
    <n v="20"/>
    <n v="0"/>
    <n v="40"/>
    <n v="38"/>
    <n v="42"/>
    <n v="35"/>
    <n v="45"/>
    <m/>
    <m/>
    <m/>
    <m/>
    <m/>
    <m/>
    <m/>
    <m/>
    <n v="0"/>
    <n v="0"/>
    <n v="0"/>
    <s v="NA"/>
    <m/>
    <m/>
  </r>
  <r>
    <x v="10"/>
    <x v="6"/>
    <d v="2017-06-16T00:00:00"/>
    <s v="HO9"/>
    <s v="SV"/>
    <n v="8"/>
    <n v="0"/>
    <n v="0"/>
    <n v="0"/>
    <n v="0"/>
    <n v="90"/>
    <n v="5"/>
    <s v="NA"/>
    <n v="2"/>
    <n v="0"/>
    <n v="22.5"/>
    <n v="15"/>
    <n v="13"/>
    <n v="27"/>
    <n v="35"/>
    <m/>
    <m/>
    <m/>
    <m/>
    <m/>
    <m/>
    <m/>
    <m/>
    <n v="0"/>
    <n v="0"/>
    <n v="0"/>
    <s v="NA"/>
    <m/>
    <m/>
  </r>
  <r>
    <x v="10"/>
    <x v="0"/>
    <d v="2018-06-14T00:00:00"/>
    <s v="HO1"/>
    <s v="SØ"/>
    <n v="6"/>
    <n v="13"/>
    <n v="0"/>
    <n v="9"/>
    <n v="4"/>
    <n v="80"/>
    <n v="25"/>
    <s v="NA"/>
    <n v="2"/>
    <s v="NA"/>
    <n v="16"/>
    <n v="12"/>
    <n v="17"/>
    <n v="19"/>
    <n v="16"/>
    <m/>
    <m/>
    <m/>
    <m/>
    <m/>
    <m/>
    <m/>
    <m/>
    <n v="0"/>
    <n v="0"/>
    <m/>
    <s v="Nei"/>
    <m/>
    <m/>
  </r>
  <r>
    <x v="10"/>
    <x v="0"/>
    <d v="2018-06-14T00:00:00"/>
    <s v="HO10"/>
    <s v="Ø"/>
    <n v="5"/>
    <n v="0"/>
    <n v="0"/>
    <n v="0"/>
    <n v="0"/>
    <n v="80"/>
    <n v="20"/>
    <s v="NA"/>
    <n v="1"/>
    <s v="NA"/>
    <n v="13.25"/>
    <n v="4"/>
    <n v="21"/>
    <n v="9"/>
    <n v="19"/>
    <m/>
    <m/>
    <m/>
    <m/>
    <m/>
    <m/>
    <m/>
    <m/>
    <n v="0"/>
    <n v="0"/>
    <m/>
    <s v="Nei"/>
    <m/>
    <m/>
  </r>
  <r>
    <x v="10"/>
    <x v="0"/>
    <d v="2018-06-14T00:00:00"/>
    <s v="HO2"/>
    <s v="Ø"/>
    <n v="7"/>
    <n v="5"/>
    <n v="0"/>
    <n v="0"/>
    <n v="5"/>
    <n v="85"/>
    <n v="30"/>
    <s v="NA"/>
    <n v="1"/>
    <s v="NA"/>
    <n v="7"/>
    <n v="6"/>
    <n v="10"/>
    <n v="8"/>
    <n v="4"/>
    <m/>
    <m/>
    <m/>
    <m/>
    <m/>
    <m/>
    <m/>
    <m/>
    <n v="0"/>
    <n v="0"/>
    <m/>
    <s v="Nei"/>
    <s v="Alle dragehodeplanter tørket helt ut. Bringebær også tørket ut og kanskje døde? "/>
    <m/>
  </r>
  <r>
    <x v="10"/>
    <x v="0"/>
    <d v="2018-06-14T00:00:00"/>
    <s v="HO3"/>
    <s v="NØ"/>
    <n v="9"/>
    <n v="0"/>
    <n v="0"/>
    <n v="0"/>
    <n v="0"/>
    <n v="85"/>
    <n v="20"/>
    <s v="NA"/>
    <n v="20"/>
    <s v="NA"/>
    <n v="7.25"/>
    <n v="11"/>
    <n v="7"/>
    <n v="4"/>
    <n v="7"/>
    <m/>
    <m/>
    <m/>
    <m/>
    <m/>
    <m/>
    <m/>
    <m/>
    <n v="0"/>
    <n v="0"/>
    <m/>
    <s v="Nei"/>
    <m/>
    <m/>
  </r>
  <r>
    <x v="10"/>
    <x v="0"/>
    <d v="2018-06-14T00:00:00"/>
    <s v="HO4"/>
    <s v="SØ"/>
    <n v="3"/>
    <n v="0"/>
    <n v="0"/>
    <n v="0"/>
    <n v="0"/>
    <n v="80"/>
    <n v="25"/>
    <s v="NA"/>
    <n v="10"/>
    <s v="NA"/>
    <n v="13.25"/>
    <n v="10"/>
    <n v="6"/>
    <n v="19"/>
    <n v="18"/>
    <m/>
    <m/>
    <m/>
    <m/>
    <m/>
    <m/>
    <m/>
    <m/>
    <n v="0"/>
    <n v="0"/>
    <m/>
    <s v="Nei"/>
    <m/>
    <m/>
  </r>
  <r>
    <x v="10"/>
    <x v="0"/>
    <d v="2018-06-14T00:00:00"/>
    <s v="HO5"/>
    <s v="NV"/>
    <n v="13"/>
    <n v="0"/>
    <n v="0"/>
    <n v="0"/>
    <n v="0"/>
    <n v="80"/>
    <n v="5"/>
    <s v="NA"/>
    <n v="2"/>
    <s v="NA"/>
    <n v="17.5"/>
    <n v="16"/>
    <n v="21"/>
    <n v="20"/>
    <n v="13"/>
    <m/>
    <m/>
    <m/>
    <m/>
    <m/>
    <m/>
    <m/>
    <m/>
    <n v="0"/>
    <n v="0"/>
    <m/>
    <s v="Nei"/>
    <m/>
    <m/>
  </r>
  <r>
    <x v="10"/>
    <x v="0"/>
    <d v="2018-06-14T00:00:00"/>
    <s v="HO6"/>
    <s v="V"/>
    <n v="6"/>
    <n v="0"/>
    <n v="0"/>
    <n v="0"/>
    <n v="0"/>
    <n v="75"/>
    <n v="10"/>
    <s v="NA"/>
    <n v="35"/>
    <s v="NA"/>
    <n v="15.75"/>
    <n v="17"/>
    <n v="25"/>
    <n v="8"/>
    <n v="13"/>
    <m/>
    <m/>
    <m/>
    <m/>
    <m/>
    <m/>
    <m/>
    <m/>
    <n v="0"/>
    <n v="0"/>
    <m/>
    <s v="Nei"/>
    <m/>
    <m/>
  </r>
  <r>
    <x v="10"/>
    <x v="0"/>
    <d v="2018-06-14T00:00:00"/>
    <s v="HO7"/>
    <s v="S"/>
    <n v="31"/>
    <n v="0"/>
    <n v="0"/>
    <n v="0"/>
    <n v="0"/>
    <n v="85"/>
    <n v="5"/>
    <s v="NA"/>
    <n v="25"/>
    <s v="NA"/>
    <n v="9.25"/>
    <n v="8"/>
    <n v="12"/>
    <n v="5"/>
    <n v="12"/>
    <m/>
    <m/>
    <m/>
    <m/>
    <m/>
    <m/>
    <m/>
    <m/>
    <n v="0"/>
    <n v="0"/>
    <m/>
    <s v="Nei"/>
    <m/>
    <m/>
  </r>
  <r>
    <x v="10"/>
    <x v="0"/>
    <d v="2018-06-14T00:00:00"/>
    <s v="HO8"/>
    <s v="N"/>
    <n v="14"/>
    <n v="0"/>
    <n v="0"/>
    <n v="0"/>
    <n v="0"/>
    <n v="80"/>
    <n v="20"/>
    <s v="NA"/>
    <n v="10"/>
    <s v="NA"/>
    <n v="15.25"/>
    <n v="12"/>
    <n v="21"/>
    <n v="18"/>
    <n v="10"/>
    <m/>
    <m/>
    <m/>
    <m/>
    <m/>
    <m/>
    <m/>
    <m/>
    <n v="0"/>
    <n v="0"/>
    <m/>
    <s v="Nei"/>
    <m/>
    <m/>
  </r>
  <r>
    <x v="10"/>
    <x v="0"/>
    <d v="2018-06-14T00:00:00"/>
    <s v="HO9"/>
    <s v="SV"/>
    <n v="8"/>
    <n v="0"/>
    <n v="0"/>
    <n v="0"/>
    <n v="0"/>
    <n v="85"/>
    <n v="10"/>
    <s v="NA"/>
    <n v="1"/>
    <s v="NA"/>
    <n v="13"/>
    <n v="10"/>
    <n v="11"/>
    <n v="19"/>
    <n v="12"/>
    <m/>
    <m/>
    <m/>
    <m/>
    <m/>
    <m/>
    <m/>
    <m/>
    <n v="0"/>
    <n v="0"/>
    <m/>
    <s v="Nei"/>
    <m/>
    <m/>
  </r>
  <r>
    <x v="10"/>
    <x v="1"/>
    <d v="2019-06-03T00:00:00"/>
    <s v="HO1"/>
    <s v="SØ"/>
    <n v="6"/>
    <n v="53"/>
    <n v="8"/>
    <n v="21"/>
    <n v="24"/>
    <n v="85"/>
    <n v="10"/>
    <s v="NA"/>
    <n v="0"/>
    <s v="NA"/>
    <n v="17"/>
    <n v="9"/>
    <n v="25"/>
    <n v="21"/>
    <n v="13"/>
    <m/>
    <m/>
    <m/>
    <m/>
    <m/>
    <m/>
    <m/>
    <m/>
    <n v="0"/>
    <n v="0"/>
    <m/>
    <s v="Nei"/>
    <s v="Fant 3 av 4 rør"/>
    <m/>
  </r>
  <r>
    <x v="10"/>
    <x v="1"/>
    <d v="2019-06-03T00:00:00"/>
    <s v="HO10"/>
    <s v="Ø"/>
    <n v="5"/>
    <n v="0"/>
    <n v="0"/>
    <n v="0"/>
    <n v="0"/>
    <n v="35"/>
    <n v="10"/>
    <s v="NA"/>
    <n v="0"/>
    <s v="NA"/>
    <n v="11.25"/>
    <n v="16"/>
    <n v="9"/>
    <n v="9"/>
    <n v="11"/>
    <m/>
    <m/>
    <m/>
    <m/>
    <m/>
    <m/>
    <m/>
    <m/>
    <n v="0"/>
    <n v="0"/>
    <m/>
    <s v="Nei"/>
    <s v="Fant bare de 2 rørene lengst til høyre. Mye strø."/>
    <m/>
  </r>
  <r>
    <x v="10"/>
    <x v="1"/>
    <d v="2019-06-03T00:00:00"/>
    <s v="HO2"/>
    <s v="Ø"/>
    <n v="7"/>
    <n v="8"/>
    <n v="2"/>
    <n v="0"/>
    <n v="6"/>
    <n v="30"/>
    <n v="35"/>
    <s v="NA"/>
    <n v="0"/>
    <s v="NA"/>
    <n v="8.75"/>
    <n v="8"/>
    <n v="14"/>
    <n v="7"/>
    <n v="6"/>
    <m/>
    <m/>
    <m/>
    <m/>
    <m/>
    <m/>
    <m/>
    <m/>
    <n v="0"/>
    <n v="0"/>
    <m/>
    <s v="Nei"/>
    <s v="Mye strø"/>
    <m/>
  </r>
  <r>
    <x v="10"/>
    <x v="1"/>
    <d v="2019-06-03T00:00:00"/>
    <s v="HO3"/>
    <s v="NØ"/>
    <n v="9"/>
    <n v="0"/>
    <n v="0"/>
    <n v="0"/>
    <n v="0"/>
    <n v="75"/>
    <n v="8"/>
    <s v="NA"/>
    <n v="5"/>
    <s v="NA"/>
    <n v="10.75"/>
    <n v="10"/>
    <n v="11"/>
    <n v="13"/>
    <n v="9"/>
    <m/>
    <m/>
    <m/>
    <m/>
    <m/>
    <m/>
    <m/>
    <m/>
    <n v="0"/>
    <n v="0"/>
    <m/>
    <s v="Nei"/>
    <s v="Fant 3 av 4 rør"/>
    <m/>
  </r>
  <r>
    <x v="10"/>
    <x v="1"/>
    <d v="2019-06-03T00:00:00"/>
    <s v="HO4"/>
    <s v="SØ"/>
    <n v="3"/>
    <n v="0"/>
    <n v="0"/>
    <n v="0"/>
    <n v="0"/>
    <n v="35"/>
    <n v="20"/>
    <s v="NA"/>
    <n v="2"/>
    <s v="NA"/>
    <n v="9.5"/>
    <n v="4"/>
    <n v="15"/>
    <n v="11"/>
    <n v="8"/>
    <m/>
    <m/>
    <m/>
    <m/>
    <m/>
    <m/>
    <m/>
    <m/>
    <n v="0"/>
    <n v="0"/>
    <m/>
    <s v="Nei"/>
    <s v="Fant bare de 2 nedre rørene. Mye strø"/>
    <m/>
  </r>
  <r>
    <x v="10"/>
    <x v="1"/>
    <d v="2019-06-03T00:00:00"/>
    <s v="HO5"/>
    <s v="NV"/>
    <n v="13"/>
    <n v="0"/>
    <n v="0"/>
    <n v="0"/>
    <n v="0"/>
    <n v="90"/>
    <n v="1"/>
    <s v="NA"/>
    <n v="1"/>
    <s v="NA"/>
    <n v="31.75"/>
    <n v="28"/>
    <n v="21"/>
    <n v="50"/>
    <n v="28"/>
    <m/>
    <m/>
    <m/>
    <m/>
    <m/>
    <m/>
    <m/>
    <m/>
    <n v="0"/>
    <n v="0"/>
    <m/>
    <s v="Nei"/>
    <m/>
    <m/>
  </r>
  <r>
    <x v="10"/>
    <x v="1"/>
    <d v="2019-06-03T00:00:00"/>
    <s v="HO6"/>
    <s v="V"/>
    <n v="6"/>
    <n v="0"/>
    <n v="0"/>
    <n v="0"/>
    <n v="0"/>
    <n v="75"/>
    <n v="2"/>
    <s v="NA"/>
    <n v="10"/>
    <s v="NA"/>
    <n v="11.75"/>
    <n v="8"/>
    <n v="14"/>
    <n v="15"/>
    <n v="10"/>
    <m/>
    <m/>
    <m/>
    <m/>
    <m/>
    <m/>
    <m/>
    <m/>
    <n v="0"/>
    <n v="0"/>
    <m/>
    <s v="Nei"/>
    <m/>
    <m/>
  </r>
  <r>
    <x v="10"/>
    <x v="1"/>
    <d v="2019-06-03T00:00:00"/>
    <s v="HO7"/>
    <s v="S"/>
    <n v="31"/>
    <n v="0"/>
    <n v="0"/>
    <n v="0"/>
    <n v="0"/>
    <n v="45"/>
    <n v="5"/>
    <s v="NA"/>
    <n v="10"/>
    <s v="NA"/>
    <n v="16.25"/>
    <n v="12"/>
    <n v="16"/>
    <n v="20"/>
    <n v="17"/>
    <m/>
    <m/>
    <m/>
    <m/>
    <m/>
    <m/>
    <m/>
    <m/>
    <n v="0"/>
    <n v="0"/>
    <m/>
    <s v="Nei"/>
    <s v="Mye døde blader på eika --&gt; dekker lite"/>
    <m/>
  </r>
  <r>
    <x v="10"/>
    <x v="1"/>
    <d v="2019-06-03T00:00:00"/>
    <s v="HO8"/>
    <s v="N"/>
    <n v="14"/>
    <n v="0"/>
    <n v="0"/>
    <n v="0"/>
    <n v="0"/>
    <n v="60"/>
    <n v="25"/>
    <s v="NA"/>
    <n v="10"/>
    <s v="NA"/>
    <n v="12.75"/>
    <n v="9"/>
    <n v="18"/>
    <n v="8"/>
    <n v="16"/>
    <m/>
    <m/>
    <m/>
    <m/>
    <m/>
    <m/>
    <m/>
    <m/>
    <n v="0"/>
    <n v="0"/>
    <m/>
    <s v="Nei"/>
    <s v="Fant bare de 2 øverste rørene; de andre ligger for dypt. "/>
    <m/>
  </r>
  <r>
    <x v="10"/>
    <x v="1"/>
    <d v="2019-06-03T00:00:00"/>
    <s v="HO9"/>
    <s v="SV"/>
    <n v="8"/>
    <n v="0"/>
    <n v="0"/>
    <n v="0"/>
    <n v="0"/>
    <n v="45"/>
    <n v="10"/>
    <s v="NA"/>
    <n v="1"/>
    <s v="NA"/>
    <n v="13.75"/>
    <n v="14"/>
    <n v="12"/>
    <n v="10"/>
    <n v="19"/>
    <m/>
    <m/>
    <m/>
    <m/>
    <m/>
    <m/>
    <m/>
    <m/>
    <n v="0"/>
    <n v="0"/>
    <m/>
    <s v="Nei"/>
    <s v="Mye strø"/>
    <m/>
  </r>
  <r>
    <x v="10"/>
    <x v="2"/>
    <d v="2020-06-23T00:00:00"/>
    <s v="HO1"/>
    <s v="SØ"/>
    <n v="6"/>
    <n v="30"/>
    <n v="0"/>
    <n v="15"/>
    <n v="15"/>
    <n v="75"/>
    <n v="5"/>
    <s v="NA"/>
    <n v="0"/>
    <s v="NA"/>
    <n v="27.25"/>
    <n v="27"/>
    <n v="28"/>
    <n v="16"/>
    <n v="38"/>
    <m/>
    <m/>
    <m/>
    <m/>
    <m/>
    <m/>
    <m/>
    <m/>
    <n v="0"/>
    <n v="0"/>
    <m/>
    <s v="Nei"/>
    <s v="Mye strø."/>
    <m/>
  </r>
  <r>
    <x v="10"/>
    <x v="2"/>
    <d v="2020-06-23T00:00:00"/>
    <s v="HO10"/>
    <s v="Ø"/>
    <n v="5"/>
    <n v="0"/>
    <n v="0"/>
    <n v="0"/>
    <n v="0"/>
    <n v="50"/>
    <n v="10"/>
    <s v="NA"/>
    <n v="0"/>
    <s v="NA"/>
    <n v="29.75"/>
    <n v="18"/>
    <n v="45"/>
    <n v="46"/>
    <n v="10"/>
    <m/>
    <m/>
    <m/>
    <m/>
    <m/>
    <m/>
    <m/>
    <m/>
    <n v="0"/>
    <n v="0"/>
    <m/>
    <s v="Nei"/>
    <s v="Mye strø."/>
    <m/>
  </r>
  <r>
    <x v="10"/>
    <x v="2"/>
    <d v="2020-06-23T00:00:00"/>
    <s v="HO2"/>
    <s v="Ø"/>
    <n v="7"/>
    <n v="7"/>
    <n v="0"/>
    <n v="0"/>
    <n v="7"/>
    <n v="75"/>
    <n v="5"/>
    <s v="NA"/>
    <n v="0"/>
    <s v="NA"/>
    <n v="27.25"/>
    <n v="27"/>
    <n v="28"/>
    <n v="16"/>
    <n v="38"/>
    <m/>
    <m/>
    <m/>
    <m/>
    <m/>
    <m/>
    <m/>
    <m/>
    <n v="0"/>
    <n v="0"/>
    <m/>
    <s v="Nei"/>
    <s v="En god del strø."/>
    <m/>
  </r>
  <r>
    <x v="10"/>
    <x v="2"/>
    <d v="2020-06-23T00:00:00"/>
    <s v="HO3"/>
    <s v="NØ"/>
    <n v="9"/>
    <n v="0"/>
    <n v="0"/>
    <n v="0"/>
    <n v="0"/>
    <n v="85"/>
    <n v="1"/>
    <s v="NA"/>
    <n v="10"/>
    <s v="NA"/>
    <n v="26.25"/>
    <n v="38"/>
    <n v="22"/>
    <n v="30"/>
    <n v="15"/>
    <m/>
    <m/>
    <m/>
    <m/>
    <m/>
    <m/>
    <m/>
    <m/>
    <n v="0"/>
    <n v="0"/>
    <m/>
    <s v="Nei"/>
    <m/>
    <m/>
  </r>
  <r>
    <x v="10"/>
    <x v="2"/>
    <d v="2020-06-23T00:00:00"/>
    <s v="HO4"/>
    <s v="SØ"/>
    <n v="3"/>
    <n v="0"/>
    <n v="0"/>
    <n v="0"/>
    <n v="0"/>
    <n v="40"/>
    <n v="25"/>
    <s v="NA"/>
    <n v="0"/>
    <s v="NA"/>
    <n v="28.75"/>
    <n v="12"/>
    <n v="31"/>
    <n v="17"/>
    <n v="55"/>
    <m/>
    <m/>
    <m/>
    <m/>
    <m/>
    <m/>
    <m/>
    <m/>
    <n v="0"/>
    <n v="0"/>
    <m/>
    <s v="Nei"/>
    <s v="MYE strø."/>
    <m/>
  </r>
  <r>
    <x v="10"/>
    <x v="2"/>
    <d v="2020-06-23T00:00:00"/>
    <s v="HO5"/>
    <s v="NV"/>
    <n v="13"/>
    <n v="0"/>
    <n v="0"/>
    <n v="0"/>
    <n v="0"/>
    <n v="80"/>
    <n v="2"/>
    <s v="NA"/>
    <n v="0"/>
    <s v="NA"/>
    <n v="29"/>
    <n v="17"/>
    <n v="20"/>
    <n v="31"/>
    <n v="48"/>
    <m/>
    <m/>
    <m/>
    <m/>
    <m/>
    <m/>
    <m/>
    <m/>
    <n v="0"/>
    <n v="0"/>
    <m/>
    <s v="Nei"/>
    <m/>
    <m/>
  </r>
  <r>
    <x v="10"/>
    <x v="2"/>
    <d v="2020-06-23T00:00:00"/>
    <s v="HO6"/>
    <s v="V"/>
    <n v="6"/>
    <n v="0"/>
    <n v="0"/>
    <n v="0"/>
    <n v="0"/>
    <n v="70"/>
    <n v="1"/>
    <s v="NA"/>
    <n v="15"/>
    <s v="NA"/>
    <n v="36"/>
    <n v="30"/>
    <n v="45"/>
    <n v="31"/>
    <n v="38"/>
    <m/>
    <m/>
    <m/>
    <m/>
    <m/>
    <m/>
    <m/>
    <m/>
    <n v="0"/>
    <n v="0"/>
    <m/>
    <s v="Nei"/>
    <m/>
    <m/>
  </r>
  <r>
    <x v="10"/>
    <x v="2"/>
    <d v="2020-06-23T00:00:00"/>
    <s v="HO7"/>
    <s v="S"/>
    <n v="31"/>
    <n v="0"/>
    <n v="0"/>
    <n v="0"/>
    <n v="0"/>
    <n v="70"/>
    <n v="5"/>
    <s v="NA"/>
    <n v="25"/>
    <s v="NA"/>
    <n v="25.75"/>
    <n v="21"/>
    <n v="37"/>
    <n v="18"/>
    <n v="27"/>
    <m/>
    <m/>
    <m/>
    <m/>
    <m/>
    <m/>
    <m/>
    <m/>
    <n v="0"/>
    <n v="0"/>
    <m/>
    <s v="Nei"/>
    <s v="En del bar jord. "/>
    <m/>
  </r>
  <r>
    <x v="10"/>
    <x v="2"/>
    <d v="2020-06-23T00:00:00"/>
    <s v="HO8"/>
    <s v="N"/>
    <n v="14"/>
    <n v="0"/>
    <n v="0"/>
    <n v="0"/>
    <n v="0"/>
    <n v="70"/>
    <n v="15"/>
    <s v="NA"/>
    <n v="25"/>
    <s v="NA"/>
    <n v="25.75"/>
    <n v="10"/>
    <n v="20"/>
    <n v="40"/>
    <n v="33"/>
    <m/>
    <m/>
    <m/>
    <m/>
    <m/>
    <m/>
    <m/>
    <m/>
    <n v="0"/>
    <n v="0"/>
    <m/>
    <s v="Nei"/>
    <m/>
    <m/>
  </r>
  <r>
    <x v="10"/>
    <x v="2"/>
    <d v="2020-06-23T00:00:00"/>
    <s v="HO9"/>
    <s v="SV"/>
    <n v="8"/>
    <n v="0"/>
    <n v="0"/>
    <n v="0"/>
    <n v="0"/>
    <n v="50"/>
    <n v="20"/>
    <s v="NA"/>
    <n v="5"/>
    <s v="NA"/>
    <n v="17"/>
    <n v="19"/>
    <n v="19"/>
    <n v="10"/>
    <n v="20"/>
    <m/>
    <m/>
    <m/>
    <m/>
    <m/>
    <m/>
    <m/>
    <m/>
    <n v="0"/>
    <n v="0"/>
    <m/>
    <s v="Nei"/>
    <m/>
    <m/>
  </r>
  <r>
    <x v="10"/>
    <x v="3"/>
    <d v="2021-06-18T00:00:00"/>
    <s v="HO1"/>
    <s v="SØ"/>
    <n v="6"/>
    <n v="11"/>
    <n v="4"/>
    <n v="0"/>
    <n v="7"/>
    <n v="75"/>
    <n v="1"/>
    <n v="2"/>
    <n v="0"/>
    <n v="0"/>
    <n v="32.75"/>
    <n v="20"/>
    <n v="37"/>
    <n v="29"/>
    <n v="45"/>
    <n v="0"/>
    <n v="0"/>
    <n v="1"/>
    <n v="2"/>
    <s v="NA"/>
    <s v="NA"/>
    <n v="0"/>
    <n v="0"/>
    <n v="0"/>
    <n v="0"/>
    <m/>
    <s v="Nei"/>
    <s v="Mye strø"/>
    <s v="8 småplanter, 12 vegetative, 16 fertile"/>
  </r>
  <r>
    <x v="10"/>
    <x v="3"/>
    <d v="2021-06-19T00:00:00"/>
    <s v="HO10"/>
    <s v="Ø"/>
    <n v="5"/>
    <n v="0"/>
    <n v="0"/>
    <n v="0"/>
    <n v="0"/>
    <n v="65"/>
    <n v="5"/>
    <n v="0"/>
    <n v="0"/>
    <n v="0"/>
    <n v="22.75"/>
    <n v="13"/>
    <n v="19"/>
    <n v="40"/>
    <n v="19"/>
    <n v="0"/>
    <n v="0"/>
    <n v="0"/>
    <n v="0"/>
    <s v="NA"/>
    <s v="NA"/>
    <n v="0"/>
    <n v="0"/>
    <n v="0"/>
    <n v="0"/>
    <m/>
    <s v="Nei"/>
    <m/>
    <n v="0"/>
  </r>
  <r>
    <x v="10"/>
    <x v="3"/>
    <d v="2021-06-20T00:00:00"/>
    <s v="HO2"/>
    <s v="Ø"/>
    <n v="7"/>
    <n v="3"/>
    <n v="0"/>
    <n v="0"/>
    <n v="3"/>
    <n v="60"/>
    <n v="15"/>
    <n v="0"/>
    <n v="0"/>
    <n v="0"/>
    <n v="17.75"/>
    <n v="15"/>
    <n v="14"/>
    <n v="24"/>
    <n v="18"/>
    <n v="0"/>
    <n v="0"/>
    <n v="0"/>
    <n v="0"/>
    <s v="NA"/>
    <s v="NA"/>
    <n v="0"/>
    <n v="0"/>
    <n v="0"/>
    <n v="0"/>
    <m/>
    <s v="Nei"/>
    <m/>
    <s v="0 småplanter, 0 vegetative, 5 fertile"/>
  </r>
  <r>
    <x v="10"/>
    <x v="3"/>
    <d v="2021-06-21T00:00:00"/>
    <s v="HO3"/>
    <s v="NØ"/>
    <n v="9"/>
    <n v="0"/>
    <n v="0"/>
    <n v="0"/>
    <n v="0"/>
    <n v="80"/>
    <n v="3"/>
    <n v="22"/>
    <n v="0"/>
    <n v="50"/>
    <n v="23.75"/>
    <n v="28"/>
    <n v="28"/>
    <n v="19"/>
    <n v="20"/>
    <n v="0"/>
    <n v="0"/>
    <n v="1"/>
    <n v="22"/>
    <s v="NA"/>
    <s v="NA"/>
    <n v="0"/>
    <n v="0"/>
    <n v="0"/>
    <n v="0"/>
    <m/>
    <s v="Nei"/>
    <m/>
    <n v="0"/>
  </r>
  <r>
    <x v="10"/>
    <x v="3"/>
    <d v="2021-06-22T00:00:00"/>
    <s v="HO4"/>
    <s v="SØ"/>
    <n v="3"/>
    <n v="0"/>
    <n v="0"/>
    <n v="0"/>
    <n v="0"/>
    <n v="70"/>
    <n v="25"/>
    <n v="2"/>
    <n v="0"/>
    <n v="0"/>
    <n v="29.75"/>
    <n v="28"/>
    <n v="27"/>
    <n v="13"/>
    <n v="51"/>
    <n v="0"/>
    <n v="0"/>
    <n v="0"/>
    <n v="0"/>
    <s v="NA"/>
    <s v="NA"/>
    <n v="0"/>
    <n v="0"/>
    <n v="0"/>
    <n v="0"/>
    <m/>
    <s v="Nei"/>
    <m/>
    <n v="0"/>
  </r>
  <r>
    <x v="10"/>
    <x v="3"/>
    <d v="2021-06-23T00:00:00"/>
    <s v="HO5"/>
    <s v="NV"/>
    <n v="13"/>
    <n v="0"/>
    <n v="0"/>
    <n v="0"/>
    <n v="0"/>
    <n v="85"/>
    <n v="0"/>
    <n v="1"/>
    <n v="0"/>
    <n v="75"/>
    <n v="32.75"/>
    <n v="23"/>
    <n v="49"/>
    <n v="35"/>
    <n v="24"/>
    <n v="0"/>
    <n v="0"/>
    <n v="1"/>
    <n v="1"/>
    <s v="NA"/>
    <s v="NA"/>
    <n v="0"/>
    <n v="0"/>
    <n v="0"/>
    <n v="0"/>
    <m/>
    <s v="Nei"/>
    <m/>
    <n v="0"/>
  </r>
  <r>
    <x v="10"/>
    <x v="3"/>
    <d v="2021-06-24T00:00:00"/>
    <s v="HO6"/>
    <s v="V"/>
    <n v="6"/>
    <n v="0"/>
    <n v="0"/>
    <n v="0"/>
    <n v="0"/>
    <n v="70"/>
    <n v="5"/>
    <n v="20"/>
    <n v="0"/>
    <n v="0"/>
    <n v="29.75"/>
    <n v="33"/>
    <n v="21"/>
    <n v="30"/>
    <n v="35"/>
    <n v="0"/>
    <n v="0"/>
    <n v="2"/>
    <n v="20"/>
    <s v="NA"/>
    <s v="NA"/>
    <n v="0"/>
    <n v="0"/>
    <n v="0"/>
    <n v="0"/>
    <m/>
    <s v="Nei"/>
    <m/>
    <n v="0"/>
  </r>
  <r>
    <x v="10"/>
    <x v="3"/>
    <d v="2021-06-25T00:00:00"/>
    <s v="HO7"/>
    <s v="S"/>
    <n v="31"/>
    <n v="0"/>
    <n v="0"/>
    <n v="0"/>
    <n v="0"/>
    <n v="55"/>
    <n v="3"/>
    <n v="2"/>
    <n v="6"/>
    <n v="20"/>
    <n v="23.5"/>
    <n v="23"/>
    <n v="20"/>
    <n v="21"/>
    <n v="30"/>
    <n v="0"/>
    <n v="0"/>
    <n v="1"/>
    <n v="2"/>
    <s v="NA"/>
    <s v="NA"/>
    <n v="0"/>
    <n v="0"/>
    <n v="0"/>
    <n v="0"/>
    <m/>
    <s v="Nei"/>
    <m/>
    <n v="0"/>
  </r>
  <r>
    <x v="10"/>
    <x v="3"/>
    <d v="2021-06-26T00:00:00"/>
    <s v="HO8"/>
    <s v="N"/>
    <n v="14"/>
    <n v="0"/>
    <n v="0"/>
    <n v="0"/>
    <n v="0"/>
    <n v="55"/>
    <n v="40"/>
    <n v="15"/>
    <n v="0"/>
    <n v="0"/>
    <n v="30.5"/>
    <n v="41"/>
    <n v="26"/>
    <n v="18"/>
    <n v="37"/>
    <n v="0"/>
    <n v="0"/>
    <n v="1"/>
    <n v="15"/>
    <s v="NA"/>
    <s v="NA"/>
    <n v="0"/>
    <n v="0"/>
    <n v="0"/>
    <n v="0"/>
    <m/>
    <s v="Nei"/>
    <s v="Her var det ved en feil punchet masse dragehode. Dette er rettet opp 22.08.2022. "/>
    <n v="0"/>
  </r>
  <r>
    <x v="10"/>
    <x v="3"/>
    <d v="2021-06-27T00:00:00"/>
    <s v="HO9"/>
    <s v="SV"/>
    <n v="8"/>
    <n v="0"/>
    <n v="0"/>
    <n v="0"/>
    <n v="0"/>
    <n v="60"/>
    <n v="12"/>
    <n v="8"/>
    <n v="0"/>
    <n v="0"/>
    <n v="26.25"/>
    <n v="25"/>
    <n v="23"/>
    <n v="37"/>
    <n v="20"/>
    <n v="0"/>
    <n v="0"/>
    <n v="1"/>
    <n v="8"/>
    <s v="NA"/>
    <s v="NA"/>
    <n v="0"/>
    <n v="0"/>
    <n v="0"/>
    <n v="0"/>
    <m/>
    <s v="Nei"/>
    <s v="Her var det ved en feil punchet masse dragehode. Dette er rettet opp 22.08.2022. "/>
    <n v="0"/>
  </r>
  <r>
    <x v="10"/>
    <x v="4"/>
    <d v="2022-06-24T00:00:00"/>
    <s v="HO1"/>
    <s v="SØ"/>
    <n v="6"/>
    <n v="8"/>
    <n v="2"/>
    <n v="0"/>
    <n v="6"/>
    <n v="85"/>
    <n v="5"/>
    <n v="2"/>
    <n v="0"/>
    <n v="0"/>
    <n v="25.5"/>
    <n v="16"/>
    <n v="25"/>
    <n v="17"/>
    <n v="44"/>
    <n v="0"/>
    <n v="0"/>
    <n v="2"/>
    <n v="2"/>
    <s v="NA"/>
    <s v="NA"/>
    <n v="0"/>
    <n v="0"/>
    <n v="0"/>
    <n v="0"/>
    <m/>
    <m/>
    <s v="Mye strø. Småplanter ser syke ut. "/>
    <m/>
  </r>
  <r>
    <x v="10"/>
    <x v="4"/>
    <d v="2022-06-24T00:00:00"/>
    <s v="HO10"/>
    <s v="Ø"/>
    <n v="5"/>
    <n v="0"/>
    <n v="0"/>
    <n v="0"/>
    <n v="0"/>
    <n v="50"/>
    <n v="20"/>
    <n v="0"/>
    <n v="0"/>
    <n v="0"/>
    <n v="20.5"/>
    <n v="18"/>
    <n v="31"/>
    <n v="18"/>
    <n v="15"/>
    <n v="0"/>
    <n v="0"/>
    <n v="0"/>
    <n v="0"/>
    <s v="NA"/>
    <s v="NA"/>
    <n v="0"/>
    <n v="0"/>
    <n v="0"/>
    <n v="0"/>
    <m/>
    <m/>
    <s v="Mye strø. "/>
    <m/>
  </r>
  <r>
    <x v="10"/>
    <x v="4"/>
    <d v="2022-06-24T00:00:00"/>
    <s v="HO2"/>
    <s v="Ø"/>
    <n v="7"/>
    <n v="3"/>
    <n v="0"/>
    <n v="0"/>
    <n v="3"/>
    <n v="60"/>
    <n v="15"/>
    <n v="0"/>
    <n v="0"/>
    <n v="0"/>
    <n v="23.5"/>
    <n v="35"/>
    <n v="22"/>
    <n v="26"/>
    <n v="11"/>
    <n v="0"/>
    <n v="0"/>
    <n v="0"/>
    <n v="0"/>
    <s v="NA"/>
    <s v="NA"/>
    <n v="0"/>
    <n v="0"/>
    <n v="0"/>
    <n v="0"/>
    <m/>
    <m/>
    <s v="Mye strø"/>
    <m/>
  </r>
  <r>
    <x v="10"/>
    <x v="4"/>
    <d v="2022-06-24T00:00:00"/>
    <s v="HO3"/>
    <s v="NØ"/>
    <n v="9"/>
    <n v="0"/>
    <n v="0"/>
    <n v="0"/>
    <n v="0"/>
    <n v="85"/>
    <n v="1"/>
    <n v="15"/>
    <n v="0"/>
    <n v="70"/>
    <n v="18"/>
    <n v="17"/>
    <n v="25"/>
    <n v="20"/>
    <n v="10"/>
    <n v="0"/>
    <n v="0"/>
    <n v="1"/>
    <n v="15"/>
    <s v="NA"/>
    <s v="NA"/>
    <n v="0"/>
    <n v="0"/>
    <n v="0"/>
    <n v="0"/>
    <m/>
    <m/>
    <m/>
    <m/>
  </r>
  <r>
    <x v="10"/>
    <x v="4"/>
    <d v="2022-06-24T00:00:00"/>
    <s v="HO4"/>
    <s v="SØ"/>
    <n v="3"/>
    <n v="0"/>
    <n v="0"/>
    <n v="0"/>
    <n v="0"/>
    <n v="70"/>
    <n v="20"/>
    <n v="5"/>
    <n v="0"/>
    <n v="0"/>
    <n v="35.75"/>
    <n v="30"/>
    <n v="27"/>
    <n v="55"/>
    <n v="31"/>
    <n v="0"/>
    <n v="0"/>
    <n v="1"/>
    <n v="5"/>
    <s v="NA"/>
    <s v="NA"/>
    <n v="0"/>
    <n v="0"/>
    <n v="0"/>
    <n v="0"/>
    <m/>
    <m/>
    <s v="Mye strø"/>
    <m/>
  </r>
  <r>
    <x v="10"/>
    <x v="4"/>
    <d v="2022-06-24T00:00:00"/>
    <s v="HO5"/>
    <s v="NV"/>
    <n v="13"/>
    <n v="0"/>
    <n v="0"/>
    <n v="0"/>
    <n v="0"/>
    <n v="85"/>
    <n v="1"/>
    <n v="1"/>
    <n v="0"/>
    <n v="80"/>
    <n v="32.5"/>
    <n v="20"/>
    <n v="35"/>
    <n v="50"/>
    <n v="25"/>
    <n v="0"/>
    <n v="0"/>
    <n v="1"/>
    <n v="1"/>
    <s v="NA"/>
    <s v="NA"/>
    <n v="0"/>
    <n v="0"/>
    <n v="0"/>
    <n v="0"/>
    <m/>
    <m/>
    <s v="Mye strø"/>
    <m/>
  </r>
  <r>
    <x v="10"/>
    <x v="4"/>
    <d v="2022-06-24T00:00:00"/>
    <s v="HO6"/>
    <s v="V"/>
    <n v="6"/>
    <n v="0"/>
    <n v="0"/>
    <n v="0"/>
    <n v="0"/>
    <n v="80"/>
    <n v="5"/>
    <n v="25"/>
    <n v="0"/>
    <n v="0"/>
    <n v="18.5"/>
    <n v="27"/>
    <n v="19"/>
    <n v="18"/>
    <n v="10"/>
    <n v="0"/>
    <n v="0"/>
    <n v="2"/>
    <n v="25"/>
    <s v="NA"/>
    <s v="NA"/>
    <n v="0"/>
    <n v="0"/>
    <n v="0"/>
    <n v="0"/>
    <m/>
    <m/>
    <m/>
    <m/>
  </r>
  <r>
    <x v="10"/>
    <x v="4"/>
    <d v="2022-06-24T00:00:00"/>
    <s v="HO7"/>
    <s v="S"/>
    <n v="31"/>
    <n v="0"/>
    <n v="0"/>
    <n v="0"/>
    <n v="0"/>
    <n v="70"/>
    <n v="1"/>
    <n v="10"/>
    <n v="5"/>
    <n v="40"/>
    <n v="30.5"/>
    <n v="38"/>
    <n v="31"/>
    <n v="33"/>
    <n v="20"/>
    <n v="0"/>
    <n v="0"/>
    <n v="1"/>
    <n v="10"/>
    <s v="NA"/>
    <s v="NA"/>
    <n v="0"/>
    <n v="0"/>
    <n v="0"/>
    <n v="0"/>
    <m/>
    <m/>
    <s v="Ruta ligger rundt liten eik"/>
    <m/>
  </r>
  <r>
    <x v="10"/>
    <x v="4"/>
    <d v="2022-06-24T00:00:00"/>
    <s v="HO8"/>
    <s v="N"/>
    <n v="14"/>
    <n v="0"/>
    <n v="0"/>
    <n v="0"/>
    <n v="0"/>
    <n v="95"/>
    <n v="5"/>
    <n v="25"/>
    <n v="0"/>
    <n v="0"/>
    <n v="30.75"/>
    <n v="23"/>
    <n v="37"/>
    <n v="25"/>
    <n v="38"/>
    <n v="0"/>
    <n v="0"/>
    <n v="1"/>
    <n v="25"/>
    <s v="NA"/>
    <s v="NA"/>
    <n v="0"/>
    <n v="0"/>
    <n v="0"/>
    <n v="0"/>
    <m/>
    <m/>
    <m/>
    <m/>
  </r>
  <r>
    <x v="10"/>
    <x v="4"/>
    <d v="2022-06-24T00:00:00"/>
    <s v="HO9"/>
    <s v="SV"/>
    <n v="8"/>
    <n v="0"/>
    <n v="0"/>
    <n v="0"/>
    <n v="0"/>
    <n v="75"/>
    <n v="3"/>
    <n v="10"/>
    <n v="0"/>
    <n v="0"/>
    <n v="19.25"/>
    <n v="19"/>
    <n v="20"/>
    <n v="15"/>
    <n v="23"/>
    <n v="0"/>
    <n v="0"/>
    <n v="1"/>
    <n v="10"/>
    <s v="NA"/>
    <s v="NA"/>
    <n v="0"/>
    <n v="0"/>
    <n v="0"/>
    <n v="0"/>
    <m/>
    <m/>
    <m/>
    <m/>
  </r>
  <r>
    <x v="10"/>
    <x v="5"/>
    <d v="2023-06-23T00:00:00"/>
    <s v="HO9"/>
    <s v="SV"/>
    <n v="8"/>
    <n v="0"/>
    <n v="0"/>
    <n v="0"/>
    <n v="0"/>
    <n v="35"/>
    <n v="20"/>
    <n v="7.1"/>
    <n v="0"/>
    <n v="0"/>
    <n v="12.5"/>
    <n v="14"/>
    <n v="14"/>
    <n v="7"/>
    <n v="15"/>
    <m/>
    <m/>
    <m/>
    <m/>
    <m/>
    <m/>
    <m/>
    <m/>
    <n v="0"/>
    <n v="0"/>
    <m/>
    <m/>
    <m/>
    <m/>
  </r>
  <r>
    <x v="10"/>
    <x v="5"/>
    <d v="2023-06-23T00:00:00"/>
    <s v="HO7"/>
    <s v="SØ"/>
    <n v="31"/>
    <n v="0"/>
    <n v="0"/>
    <n v="0"/>
    <n v="0"/>
    <n v="75"/>
    <n v="10"/>
    <n v="10"/>
    <n v="0"/>
    <n v="80"/>
    <n v="26"/>
    <n v="31"/>
    <n v="15"/>
    <n v="30"/>
    <n v="28"/>
    <m/>
    <m/>
    <m/>
    <m/>
    <m/>
    <m/>
    <m/>
    <m/>
    <n v="0"/>
    <n v="0"/>
    <m/>
    <m/>
    <m/>
    <m/>
  </r>
  <r>
    <x v="10"/>
    <x v="5"/>
    <d v="2023-06-23T00:00:00"/>
    <s v="HO5"/>
    <s v="NV"/>
    <n v="13"/>
    <n v="0"/>
    <n v="0"/>
    <n v="0"/>
    <n v="0"/>
    <n v="80"/>
    <n v="0.1"/>
    <n v="0.1"/>
    <n v="0"/>
    <n v="90"/>
    <n v="38"/>
    <n v="23"/>
    <n v="40"/>
    <n v="24"/>
    <n v="65"/>
    <m/>
    <m/>
    <m/>
    <m/>
    <m/>
    <m/>
    <m/>
    <m/>
    <n v="0"/>
    <n v="0"/>
    <m/>
    <m/>
    <m/>
    <m/>
  </r>
  <r>
    <x v="10"/>
    <x v="5"/>
    <d v="2023-06-23T00:00:00"/>
    <s v="HO6"/>
    <s v="V"/>
    <n v="6"/>
    <n v="0"/>
    <n v="0"/>
    <n v="0"/>
    <n v="0"/>
    <n v="40"/>
    <n v="5"/>
    <n v="26"/>
    <n v="0"/>
    <n v="0"/>
    <n v="17.5"/>
    <n v="17"/>
    <n v="6"/>
    <n v="26"/>
    <n v="21"/>
    <m/>
    <m/>
    <m/>
    <m/>
    <m/>
    <m/>
    <m/>
    <m/>
    <n v="0"/>
    <n v="0"/>
    <m/>
    <m/>
    <m/>
    <m/>
  </r>
  <r>
    <x v="10"/>
    <x v="5"/>
    <d v="2023-06-23T00:00:00"/>
    <s v="HO3"/>
    <s v="NØ"/>
    <n v="9"/>
    <n v="0"/>
    <n v="0"/>
    <n v="0"/>
    <n v="0"/>
    <n v="85"/>
    <n v="5"/>
    <n v="15"/>
    <n v="0"/>
    <n v="100"/>
    <n v="15.25"/>
    <n v="23"/>
    <n v="10"/>
    <n v="18"/>
    <n v="10"/>
    <m/>
    <m/>
    <m/>
    <m/>
    <m/>
    <m/>
    <m/>
    <m/>
    <n v="0"/>
    <n v="0"/>
    <m/>
    <m/>
    <m/>
    <m/>
  </r>
  <r>
    <x v="10"/>
    <x v="5"/>
    <d v="2023-06-23T00:00:00"/>
    <s v="HO8"/>
    <s v="N"/>
    <n v="14"/>
    <n v="0"/>
    <n v="0"/>
    <n v="0"/>
    <n v="0"/>
    <n v="80"/>
    <n v="10"/>
    <n v="28"/>
    <n v="0"/>
    <n v="0"/>
    <n v="15.75"/>
    <n v="5"/>
    <n v="23"/>
    <n v="15"/>
    <n v="20"/>
    <m/>
    <m/>
    <m/>
    <m/>
    <m/>
    <m/>
    <m/>
    <m/>
    <n v="0"/>
    <n v="0"/>
    <m/>
    <m/>
    <m/>
    <m/>
  </r>
  <r>
    <x v="10"/>
    <x v="5"/>
    <d v="2023-06-23T00:00:00"/>
    <s v="H10"/>
    <s v="Ø"/>
    <n v="5"/>
    <n v="0"/>
    <n v="0"/>
    <n v="0"/>
    <n v="0"/>
    <n v="72"/>
    <n v="25"/>
    <n v="0"/>
    <n v="0"/>
    <n v="0"/>
    <n v="16"/>
    <n v="20"/>
    <n v="12"/>
    <n v="9"/>
    <n v="23"/>
    <m/>
    <m/>
    <m/>
    <m/>
    <m/>
    <m/>
    <m/>
    <m/>
    <n v="0"/>
    <n v="0"/>
    <m/>
    <m/>
    <m/>
    <m/>
  </r>
  <r>
    <x v="10"/>
    <x v="5"/>
    <d v="2023-06-23T00:00:00"/>
    <s v="HO2"/>
    <s v="Ø"/>
    <n v="7"/>
    <n v="3"/>
    <n v="0"/>
    <n v="0"/>
    <n v="3"/>
    <n v="55"/>
    <n v="80"/>
    <n v="0"/>
    <n v="0"/>
    <n v="0"/>
    <n v="15.75"/>
    <n v="7"/>
    <n v="22"/>
    <n v="11"/>
    <n v="23"/>
    <m/>
    <m/>
    <m/>
    <m/>
    <m/>
    <m/>
    <m/>
    <m/>
    <n v="0"/>
    <n v="0"/>
    <m/>
    <m/>
    <m/>
    <m/>
  </r>
  <r>
    <x v="10"/>
    <x v="5"/>
    <d v="2023-06-23T00:00:00"/>
    <s v="HO1"/>
    <s v="SØ"/>
    <n v="6"/>
    <n v="6"/>
    <n v="1"/>
    <n v="2"/>
    <n v="3"/>
    <n v="55"/>
    <n v="10"/>
    <n v="1.1000000000000001"/>
    <n v="0"/>
    <n v="0"/>
    <n v="25"/>
    <n v="24"/>
    <n v="23"/>
    <n v="15"/>
    <n v="38"/>
    <m/>
    <m/>
    <m/>
    <m/>
    <m/>
    <m/>
    <m/>
    <m/>
    <n v="0"/>
    <n v="0"/>
    <m/>
    <m/>
    <m/>
    <m/>
  </r>
  <r>
    <x v="10"/>
    <x v="5"/>
    <d v="2023-06-23T00:00:00"/>
    <s v="HO4"/>
    <s v="SØ"/>
    <n v="3"/>
    <n v="1"/>
    <n v="0"/>
    <n v="1"/>
    <n v="0"/>
    <n v="40"/>
    <n v="25"/>
    <n v="0"/>
    <n v="0"/>
    <n v="0"/>
    <n v="30.5"/>
    <n v="32"/>
    <n v="20"/>
    <n v="25"/>
    <n v="45"/>
    <m/>
    <m/>
    <m/>
    <m/>
    <m/>
    <m/>
    <m/>
    <m/>
    <n v="0"/>
    <n v="0"/>
    <m/>
    <m/>
    <m/>
    <m/>
  </r>
  <r>
    <x v="11"/>
    <x v="0"/>
    <d v="2018-06-07T00:00:00"/>
    <s v="H1"/>
    <s v="NV"/>
    <n v="18"/>
    <n v="3"/>
    <n v="0"/>
    <n v="0"/>
    <n v="3"/>
    <n v="40"/>
    <n v="30"/>
    <s v="NA"/>
    <n v="1"/>
    <s v="NA"/>
    <n v="13.75"/>
    <n v="19"/>
    <n v="7"/>
    <n v="18"/>
    <n v="11"/>
    <m/>
    <m/>
    <m/>
    <m/>
    <m/>
    <m/>
    <m/>
    <m/>
    <m/>
    <n v="1"/>
    <m/>
    <m/>
    <s v="Tråkk, sti gjennom ruta."/>
    <m/>
  </r>
  <r>
    <x v="11"/>
    <x v="0"/>
    <d v="2018-06-07T00:00:00"/>
    <s v="H10"/>
    <s v="SØ"/>
    <n v="16"/>
    <n v="0"/>
    <n v="0"/>
    <n v="0"/>
    <n v="0"/>
    <n v="40"/>
    <n v="10"/>
    <s v="NA"/>
    <n v="2"/>
    <s v="NA"/>
    <n v="20"/>
    <n v="16"/>
    <n v="33"/>
    <n v="14"/>
    <n v="17"/>
    <m/>
    <m/>
    <m/>
    <m/>
    <m/>
    <m/>
    <m/>
    <m/>
    <m/>
    <n v="1"/>
    <m/>
    <m/>
    <s v="Sti i hjørnet av ruta."/>
    <m/>
  </r>
  <r>
    <x v="11"/>
    <x v="0"/>
    <d v="2018-06-07T00:00:00"/>
    <s v="H11"/>
    <s v="Ø"/>
    <n v="0"/>
    <n v="0"/>
    <n v="0"/>
    <n v="0"/>
    <n v="0"/>
    <n v="40"/>
    <n v="70"/>
    <s v="NA"/>
    <n v="25"/>
    <s v="NA"/>
    <n v="23.25"/>
    <n v="0"/>
    <n v="0"/>
    <n v="24"/>
    <n v="69"/>
    <m/>
    <m/>
    <m/>
    <m/>
    <m/>
    <m/>
    <m/>
    <m/>
    <m/>
    <n v="1"/>
    <m/>
    <m/>
    <s v="Sti gjennom halve ruten."/>
    <m/>
  </r>
  <r>
    <x v="11"/>
    <x v="0"/>
    <d v="2018-06-07T00:00:00"/>
    <s v="H2"/>
    <s v="V"/>
    <n v="30"/>
    <n v="0"/>
    <n v="0"/>
    <n v="0"/>
    <n v="0"/>
    <n v="50"/>
    <n v="70"/>
    <s v="NA"/>
    <n v="50"/>
    <s v="NA"/>
    <n v="18.25"/>
    <n v="9"/>
    <n v="15"/>
    <n v="23"/>
    <n v="26"/>
    <m/>
    <m/>
    <m/>
    <m/>
    <m/>
    <m/>
    <m/>
    <m/>
    <m/>
    <n v="1"/>
    <m/>
    <m/>
    <s v="Sti gjennom"/>
    <m/>
  </r>
  <r>
    <x v="11"/>
    <x v="0"/>
    <d v="2018-06-07T00:00:00"/>
    <s v="H3"/>
    <s v="V"/>
    <n v="28"/>
    <n v="1"/>
    <n v="0"/>
    <n v="1"/>
    <n v="0"/>
    <n v="60"/>
    <n v="70"/>
    <s v="NA"/>
    <n v="0"/>
    <s v="NA"/>
    <n v="8.25"/>
    <n v="19"/>
    <n v="0"/>
    <n v="9"/>
    <n v="5"/>
    <m/>
    <m/>
    <m/>
    <m/>
    <m/>
    <m/>
    <m/>
    <m/>
    <m/>
    <n v="1"/>
    <m/>
    <m/>
    <s v="Sti"/>
    <m/>
  </r>
  <r>
    <x v="11"/>
    <x v="0"/>
    <d v="2018-06-07T00:00:00"/>
    <s v="H4"/>
    <s v="V"/>
    <n v="27"/>
    <n v="0"/>
    <n v="0"/>
    <n v="0"/>
    <n v="0"/>
    <n v="40"/>
    <n v="50"/>
    <s v="NA"/>
    <n v="0"/>
    <s v="NA"/>
    <n v="4"/>
    <n v="0"/>
    <n v="0"/>
    <n v="2"/>
    <n v="14"/>
    <m/>
    <m/>
    <m/>
    <m/>
    <m/>
    <m/>
    <m/>
    <m/>
    <m/>
    <n v="1"/>
    <m/>
    <m/>
    <s v="Sti"/>
    <m/>
  </r>
  <r>
    <x v="11"/>
    <x v="0"/>
    <d v="2018-06-07T00:00:00"/>
    <s v="H5"/>
    <s v="V"/>
    <n v="26"/>
    <n v="2"/>
    <n v="0"/>
    <n v="1"/>
    <n v="1"/>
    <n v="70"/>
    <n v="30"/>
    <s v="NA"/>
    <n v="0"/>
    <s v="NA"/>
    <n v="12.75"/>
    <n v="0"/>
    <n v="2"/>
    <n v="25"/>
    <n v="24"/>
    <m/>
    <m/>
    <m/>
    <m/>
    <m/>
    <m/>
    <m/>
    <m/>
    <m/>
    <n v="1"/>
    <m/>
    <m/>
    <s v="Sti"/>
    <m/>
  </r>
  <r>
    <x v="11"/>
    <x v="0"/>
    <d v="2018-06-07T00:00:00"/>
    <s v="H6"/>
    <s v="NV"/>
    <n v="17"/>
    <n v="7"/>
    <n v="0"/>
    <n v="4"/>
    <n v="3"/>
    <n v="50"/>
    <n v="60"/>
    <s v="NA"/>
    <n v="0"/>
    <s v="NA"/>
    <n v="12.75"/>
    <n v="21"/>
    <n v="0"/>
    <n v="15"/>
    <n v="15"/>
    <m/>
    <m/>
    <m/>
    <m/>
    <m/>
    <m/>
    <m/>
    <m/>
    <m/>
    <n v="1"/>
    <m/>
    <m/>
    <s v="Sti"/>
    <m/>
  </r>
  <r>
    <x v="11"/>
    <x v="0"/>
    <d v="2018-06-07T00:00:00"/>
    <s v="H7"/>
    <s v="NV"/>
    <n v="16"/>
    <n v="5"/>
    <n v="0"/>
    <n v="3"/>
    <n v="2"/>
    <n v="60"/>
    <n v="30"/>
    <s v="NA"/>
    <n v="2"/>
    <s v="NA"/>
    <n v="6"/>
    <n v="0"/>
    <n v="1"/>
    <n v="6"/>
    <n v="17"/>
    <m/>
    <m/>
    <m/>
    <m/>
    <m/>
    <m/>
    <m/>
    <m/>
    <m/>
    <n v="1"/>
    <m/>
    <m/>
    <s v="Sti gjennom"/>
    <m/>
  </r>
  <r>
    <x v="11"/>
    <x v="0"/>
    <d v="2018-06-07T00:00:00"/>
    <s v="H8"/>
    <s v="N"/>
    <n v="29"/>
    <n v="0"/>
    <n v="0"/>
    <n v="0"/>
    <n v="0"/>
    <n v="75"/>
    <n v="20"/>
    <s v="NA"/>
    <n v="0"/>
    <s v="NA"/>
    <n v="1.75"/>
    <n v="4"/>
    <n v="2"/>
    <n v="1"/>
    <n v="0"/>
    <m/>
    <m/>
    <m/>
    <m/>
    <m/>
    <m/>
    <m/>
    <m/>
    <m/>
    <n v="1"/>
    <m/>
    <m/>
    <s v="I stikryss. Markert med spiker"/>
    <m/>
  </r>
  <r>
    <x v="11"/>
    <x v="0"/>
    <d v="2018-06-07T00:00:00"/>
    <s v="H9"/>
    <s v="S"/>
    <n v="44"/>
    <n v="0"/>
    <n v="0"/>
    <n v="0"/>
    <n v="0"/>
    <n v="65"/>
    <n v="1"/>
    <s v="NA"/>
    <n v="70"/>
    <s v="NA"/>
    <n v="100"/>
    <n v="107"/>
    <n v="140"/>
    <n v="118"/>
    <n v="35"/>
    <m/>
    <m/>
    <m/>
    <m/>
    <m/>
    <m/>
    <m/>
    <m/>
    <m/>
    <n v="0"/>
    <m/>
    <m/>
    <s v="Høyden er målt på busker"/>
    <m/>
  </r>
  <r>
    <x v="11"/>
    <x v="1"/>
    <d v="2019-06-19T00:00:00"/>
    <s v="H1"/>
    <s v="NV"/>
    <n v="18"/>
    <n v="14"/>
    <n v="11"/>
    <n v="3"/>
    <n v="0"/>
    <n v="70"/>
    <n v="50"/>
    <s v="NA"/>
    <n v="3"/>
    <s v="NA"/>
    <n v="9.75"/>
    <n v="5"/>
    <n v="24"/>
    <n v="4"/>
    <n v="6"/>
    <m/>
    <m/>
    <m/>
    <m/>
    <m/>
    <m/>
    <m/>
    <m/>
    <m/>
    <n v="1"/>
    <m/>
    <m/>
    <s v="Tråkk, sti gjennom ruta."/>
    <m/>
  </r>
  <r>
    <x v="11"/>
    <x v="1"/>
    <d v="2019-06-19T00:00:00"/>
    <s v="H10"/>
    <s v="SØ"/>
    <n v="16"/>
    <n v="0"/>
    <n v="0"/>
    <n v="0"/>
    <n v="0"/>
    <n v="85"/>
    <n v="50"/>
    <s v="NA"/>
    <n v="2"/>
    <s v="NA"/>
    <n v="31.5"/>
    <n v="16"/>
    <n v="29"/>
    <n v="15"/>
    <n v="66"/>
    <m/>
    <m/>
    <m/>
    <m/>
    <m/>
    <m/>
    <m/>
    <m/>
    <m/>
    <n v="1"/>
    <m/>
    <m/>
    <s v="Sti i hjørnet av ruta."/>
    <m/>
  </r>
  <r>
    <x v="11"/>
    <x v="1"/>
    <d v="2019-06-19T00:00:00"/>
    <s v="H11"/>
    <s v="Ø"/>
    <n v="0"/>
    <n v="0"/>
    <n v="0"/>
    <n v="0"/>
    <n v="0"/>
    <n v="30"/>
    <n v="70"/>
    <s v="NA"/>
    <n v="20"/>
    <s v="NA"/>
    <n v="19"/>
    <n v="0"/>
    <n v="0"/>
    <n v="61"/>
    <n v="15"/>
    <m/>
    <m/>
    <m/>
    <m/>
    <m/>
    <m/>
    <m/>
    <m/>
    <m/>
    <n v="1"/>
    <m/>
    <m/>
    <s v="Sti gjennom halve ruten."/>
    <m/>
  </r>
  <r>
    <x v="11"/>
    <x v="1"/>
    <d v="2019-06-19T00:00:00"/>
    <s v="H2"/>
    <s v="V"/>
    <n v="30"/>
    <n v="0"/>
    <n v="0"/>
    <n v="0"/>
    <n v="0"/>
    <n v="80"/>
    <n v="80"/>
    <s v="NA"/>
    <n v="70"/>
    <s v="NA"/>
    <n v="26.25"/>
    <n v="28"/>
    <n v="3"/>
    <n v="43"/>
    <n v="31"/>
    <m/>
    <m/>
    <m/>
    <m/>
    <m/>
    <m/>
    <m/>
    <m/>
    <m/>
    <n v="1"/>
    <m/>
    <m/>
    <s v="Sti gjennom"/>
    <m/>
  </r>
  <r>
    <x v="11"/>
    <x v="1"/>
    <d v="2019-06-19T00:00:00"/>
    <s v="H3"/>
    <s v="V"/>
    <n v="28"/>
    <n v="1"/>
    <n v="1"/>
    <n v="0"/>
    <n v="0"/>
    <n v="90"/>
    <n v="80"/>
    <s v="NA"/>
    <n v="20"/>
    <s v="NA"/>
    <n v="33"/>
    <n v="10"/>
    <n v="23"/>
    <n v="68"/>
    <n v="31"/>
    <m/>
    <m/>
    <m/>
    <m/>
    <m/>
    <m/>
    <m/>
    <m/>
    <m/>
    <n v="1"/>
    <m/>
    <m/>
    <s v="Sti"/>
    <m/>
  </r>
  <r>
    <x v="11"/>
    <x v="1"/>
    <d v="2019-06-19T00:00:00"/>
    <s v="H4"/>
    <s v="V"/>
    <n v="27"/>
    <n v="0"/>
    <n v="0"/>
    <n v="0"/>
    <n v="0"/>
    <n v="90"/>
    <n v="60"/>
    <s v="NA"/>
    <n v="50"/>
    <s v="NA"/>
    <n v="18.5"/>
    <n v="10"/>
    <n v="15"/>
    <n v="26"/>
    <n v="23"/>
    <m/>
    <m/>
    <m/>
    <m/>
    <m/>
    <m/>
    <m/>
    <m/>
    <m/>
    <n v="1"/>
    <m/>
    <m/>
    <s v="Sti"/>
    <m/>
  </r>
  <r>
    <x v="11"/>
    <x v="1"/>
    <d v="2019-06-19T00:00:00"/>
    <s v="H5"/>
    <s v="V"/>
    <n v="26"/>
    <n v="0"/>
    <n v="0"/>
    <n v="0"/>
    <n v="0"/>
    <n v="70"/>
    <n v="40"/>
    <s v="NA"/>
    <n v="60"/>
    <s v="NA"/>
    <n v="20"/>
    <n v="15"/>
    <n v="15"/>
    <n v="26"/>
    <n v="24"/>
    <m/>
    <m/>
    <m/>
    <m/>
    <m/>
    <m/>
    <m/>
    <m/>
    <m/>
    <n v="1"/>
    <m/>
    <m/>
    <s v="Sti"/>
    <m/>
  </r>
  <r>
    <x v="11"/>
    <x v="1"/>
    <d v="2019-06-19T00:00:00"/>
    <s v="H6"/>
    <s v="NV"/>
    <n v="17"/>
    <n v="7"/>
    <n v="4"/>
    <n v="2"/>
    <n v="1"/>
    <n v="40"/>
    <n v="70"/>
    <s v="NA"/>
    <n v="1"/>
    <s v="NA"/>
    <n v="17"/>
    <n v="47"/>
    <n v="3"/>
    <n v="6"/>
    <n v="12"/>
    <m/>
    <m/>
    <m/>
    <m/>
    <m/>
    <m/>
    <m/>
    <m/>
    <m/>
    <n v="1"/>
    <m/>
    <m/>
    <s v="Sti"/>
    <m/>
  </r>
  <r>
    <x v="11"/>
    <x v="1"/>
    <d v="2019-06-19T00:00:00"/>
    <s v="H7"/>
    <s v="NV"/>
    <n v="16"/>
    <n v="1"/>
    <n v="0"/>
    <n v="1"/>
    <n v="0"/>
    <n v="40"/>
    <n v="80"/>
    <s v="NA"/>
    <n v="0"/>
    <s v="NA"/>
    <n v="7.25"/>
    <n v="7"/>
    <n v="3"/>
    <n v="8"/>
    <n v="11"/>
    <m/>
    <m/>
    <m/>
    <m/>
    <m/>
    <m/>
    <m/>
    <m/>
    <m/>
    <n v="1"/>
    <m/>
    <m/>
    <s v="Sti gjennom"/>
    <m/>
  </r>
  <r>
    <x v="11"/>
    <x v="1"/>
    <d v="2019-06-19T00:00:00"/>
    <s v="H8"/>
    <s v="N"/>
    <n v="29"/>
    <n v="0"/>
    <n v="0"/>
    <n v="0"/>
    <n v="0"/>
    <n v="80"/>
    <n v="90"/>
    <s v="NA"/>
    <n v="0"/>
    <s v="NA"/>
    <n v="7"/>
    <n v="0"/>
    <n v="11"/>
    <n v="5"/>
    <n v="12"/>
    <m/>
    <m/>
    <m/>
    <m/>
    <m/>
    <m/>
    <m/>
    <m/>
    <m/>
    <n v="1"/>
    <m/>
    <m/>
    <s v="I stikryss. Markert med spiker"/>
    <m/>
  </r>
  <r>
    <x v="11"/>
    <x v="1"/>
    <d v="2019-06-19T00:00:00"/>
    <s v="H9"/>
    <s v="S"/>
    <n v="44"/>
    <n v="0"/>
    <n v="0"/>
    <n v="0"/>
    <n v="0"/>
    <n v="90"/>
    <n v="10"/>
    <s v="NA"/>
    <n v="80"/>
    <s v="NA"/>
    <n v="81.5"/>
    <n v="120"/>
    <n v="130"/>
    <n v="25"/>
    <n v="51"/>
    <m/>
    <m/>
    <m/>
    <m/>
    <m/>
    <m/>
    <m/>
    <m/>
    <m/>
    <n v="0"/>
    <m/>
    <m/>
    <s v="Høyden er målt på busker"/>
    <m/>
  </r>
  <r>
    <x v="11"/>
    <x v="2"/>
    <d v="2020-06-17T00:00:00"/>
    <s v="H1"/>
    <s v="NV"/>
    <n v="18"/>
    <n v="13"/>
    <n v="5"/>
    <n v="5"/>
    <n v="3"/>
    <n v="80"/>
    <n v="60"/>
    <s v="NA"/>
    <n v="3"/>
    <s v="NA"/>
    <n v="24.25"/>
    <n v="22"/>
    <n v="34"/>
    <n v="20"/>
    <n v="21"/>
    <s v=" "/>
    <s v=" "/>
    <s v=" "/>
    <s v=" "/>
    <s v=" "/>
    <s v=" "/>
    <s v=" "/>
    <s v=" "/>
    <n v="0"/>
    <n v="0"/>
    <m/>
    <s v=" "/>
    <s v=" "/>
    <m/>
  </r>
  <r>
    <x v="11"/>
    <x v="2"/>
    <d v="2020-06-17T00:00:00"/>
    <s v="H10"/>
    <s v="SØ"/>
    <n v="16"/>
    <n v="0"/>
    <n v="0"/>
    <n v="0"/>
    <n v="0"/>
    <n v="70"/>
    <n v="60"/>
    <s v="NA"/>
    <n v="3"/>
    <s v="NA"/>
    <n v="24"/>
    <n v="16"/>
    <n v="18"/>
    <n v="21"/>
    <n v="41"/>
    <s v=" "/>
    <s v=" "/>
    <s v=" "/>
    <s v=" "/>
    <s v=" "/>
    <s v=" "/>
    <s v=" "/>
    <s v=" "/>
    <n v="0"/>
    <n v="0"/>
    <m/>
    <s v=" "/>
    <s v="Fant plassering i fht stein på foto, ingen merker"/>
    <m/>
  </r>
  <r>
    <x v="11"/>
    <x v="2"/>
    <d v="2020-06-17T00:00:00"/>
    <s v="H11"/>
    <s v="Ø"/>
    <n v="0"/>
    <n v="0"/>
    <n v="0"/>
    <n v="0"/>
    <n v="0"/>
    <n v="50"/>
    <n v="70"/>
    <s v="NA"/>
    <n v="25"/>
    <s v="NA"/>
    <n v="25.75"/>
    <n v="0"/>
    <n v="4"/>
    <n v="29"/>
    <n v="70"/>
    <s v=" "/>
    <s v=" "/>
    <s v=" "/>
    <s v=" "/>
    <s v=" "/>
    <s v=" "/>
    <s v=" "/>
    <s v=" "/>
    <n v="0"/>
    <n v="0"/>
    <m/>
    <s v=" "/>
    <s v=" "/>
    <m/>
  </r>
  <r>
    <x v="11"/>
    <x v="2"/>
    <d v="2020-06-17T00:00:00"/>
    <s v="H2"/>
    <s v="V"/>
    <n v="30"/>
    <n v="0"/>
    <n v="0"/>
    <n v="0"/>
    <n v="0"/>
    <n v="60"/>
    <n v="70"/>
    <s v="NA"/>
    <n v="40"/>
    <s v="NA"/>
    <n v="20"/>
    <n v="10"/>
    <n v="37"/>
    <n v="15"/>
    <n v="18"/>
    <s v=" "/>
    <s v=" "/>
    <s v=" "/>
    <s v=" "/>
    <s v=" "/>
    <s v=" "/>
    <s v=" "/>
    <s v=" "/>
    <n v="0"/>
    <n v="0"/>
    <m/>
    <s v=" "/>
    <s v="Trær/busker over ruta, ca 2m høye"/>
    <m/>
  </r>
  <r>
    <x v="11"/>
    <x v="2"/>
    <d v="2020-06-17T00:00:00"/>
    <s v="H3"/>
    <s v="V"/>
    <n v="28"/>
    <n v="0"/>
    <n v="0"/>
    <n v="0"/>
    <n v="0"/>
    <n v="80"/>
    <n v="50"/>
    <s v="NA"/>
    <n v="30"/>
    <s v="NA"/>
    <n v="18"/>
    <n v="8"/>
    <n v="8"/>
    <n v="20"/>
    <n v="36"/>
    <s v=" "/>
    <s v=" "/>
    <s v=" "/>
    <s v=" "/>
    <s v=" "/>
    <s v=" "/>
    <s v=" "/>
    <s v=" "/>
    <n v="0"/>
    <n v="0"/>
    <m/>
    <s v=" "/>
    <s v=" "/>
    <m/>
  </r>
  <r>
    <x v="11"/>
    <x v="2"/>
    <d v="2020-06-17T00:00:00"/>
    <s v="H4"/>
    <s v="V"/>
    <n v="27"/>
    <n v="0"/>
    <n v="0"/>
    <n v="0"/>
    <n v="0"/>
    <n v="80"/>
    <n v="40"/>
    <s v="NA"/>
    <n v="70"/>
    <s v="NA"/>
    <n v="20.25"/>
    <n v="7"/>
    <n v="17"/>
    <n v="33"/>
    <n v="24"/>
    <s v=" "/>
    <s v=" "/>
    <s v=" "/>
    <s v=" "/>
    <s v=" "/>
    <s v=" "/>
    <s v=" "/>
    <s v=" "/>
    <n v="0"/>
    <n v="1"/>
    <m/>
    <s v="Tråkk (sti)"/>
    <s v=" "/>
    <m/>
  </r>
  <r>
    <x v="11"/>
    <x v="2"/>
    <d v="2020-06-17T00:00:00"/>
    <s v="H5"/>
    <s v="V"/>
    <n v="26"/>
    <n v="0"/>
    <n v="0"/>
    <n v="0"/>
    <n v="0"/>
    <n v="70"/>
    <n v="20"/>
    <s v="NA"/>
    <n v="60"/>
    <s v="NA"/>
    <n v="33.5"/>
    <n v="19"/>
    <n v="35"/>
    <n v="60"/>
    <n v="20"/>
    <s v=" "/>
    <s v=" "/>
    <s v=" "/>
    <s v=" "/>
    <s v=" "/>
    <s v=" "/>
    <s v=" "/>
    <s v=" "/>
    <n v="0"/>
    <n v="0"/>
    <m/>
    <s v=" "/>
    <s v=" "/>
    <m/>
  </r>
  <r>
    <x v="11"/>
    <x v="2"/>
    <d v="2020-06-17T00:00:00"/>
    <s v="H6"/>
    <s v="NV"/>
    <n v="17"/>
    <n v="10"/>
    <n v="5"/>
    <n v="2"/>
    <n v="3"/>
    <n v="70"/>
    <n v="40"/>
    <s v="NA"/>
    <n v="0"/>
    <s v="NA"/>
    <n v="28.5"/>
    <n v="12"/>
    <n v="47"/>
    <n v="17"/>
    <n v="38"/>
    <s v=" "/>
    <s v=" "/>
    <s v=" "/>
    <s v=" "/>
    <s v=" "/>
    <s v=" "/>
    <s v=" "/>
    <s v=" "/>
    <n v="0"/>
    <n v="0"/>
    <m/>
    <s v=" "/>
    <s v=" "/>
    <m/>
  </r>
  <r>
    <x v="11"/>
    <x v="2"/>
    <d v="2020-06-17T00:00:00"/>
    <s v="H7"/>
    <s v="NV"/>
    <n v="16"/>
    <n v="1"/>
    <n v="0"/>
    <n v="0"/>
    <n v="1"/>
    <n v="70"/>
    <n v="70"/>
    <s v="NA"/>
    <n v="0"/>
    <s v="NA"/>
    <n v="27.25"/>
    <n v="10"/>
    <n v="30"/>
    <n v="25"/>
    <n v="44"/>
    <s v=" "/>
    <s v=" "/>
    <s v=" "/>
    <s v=" "/>
    <s v=" "/>
    <s v=" "/>
    <s v=" "/>
    <s v=" "/>
    <n v="0"/>
    <n v="0"/>
    <m/>
    <s v=" "/>
    <s v=" "/>
    <m/>
  </r>
  <r>
    <x v="11"/>
    <x v="2"/>
    <d v="2020-06-17T00:00:00"/>
    <s v="H8"/>
    <s v="N"/>
    <n v="29"/>
    <n v="0"/>
    <n v="0"/>
    <n v="0"/>
    <n v="0"/>
    <n v="90"/>
    <n v="40"/>
    <s v="NA"/>
    <n v="0"/>
    <s v="NA"/>
    <n v="45.75"/>
    <n v="37"/>
    <n v="32"/>
    <n v="60"/>
    <n v="54"/>
    <s v=" "/>
    <s v=" "/>
    <s v=" "/>
    <s v=" "/>
    <s v=" "/>
    <s v=" "/>
    <s v=" "/>
    <s v=" "/>
    <n v="0"/>
    <n v="0"/>
    <m/>
    <s v="Einer felt 3m N for ruta"/>
    <m/>
    <m/>
  </r>
  <r>
    <x v="11"/>
    <x v="2"/>
    <d v="2020-06-17T00:00:00"/>
    <s v="H9"/>
    <s v="S"/>
    <n v="44"/>
    <n v="0"/>
    <n v="0"/>
    <n v="0"/>
    <n v="0"/>
    <n v="90"/>
    <n v="0"/>
    <s v="NA"/>
    <n v="80"/>
    <s v="NA"/>
    <n v="97.5"/>
    <n v="45"/>
    <n v="55"/>
    <n v="150"/>
    <n v="140"/>
    <s v=" "/>
    <s v=" "/>
    <s v=" "/>
    <s v=" "/>
    <s v=" "/>
    <s v=" "/>
    <s v=" "/>
    <s v=" "/>
    <n v="0"/>
    <n v="0"/>
    <m/>
    <s v=" "/>
    <s v=" "/>
    <m/>
  </r>
  <r>
    <x v="11"/>
    <x v="3"/>
    <d v="2021-06-24T00:00:00"/>
    <s v="H1"/>
    <s v="NV"/>
    <n v="18"/>
    <n v="42"/>
    <n v="0"/>
    <n v="36"/>
    <n v="6"/>
    <n v="30"/>
    <n v="70"/>
    <s v="NA"/>
    <n v="7"/>
    <s v="NA"/>
    <n v="12.75"/>
    <n v="10"/>
    <n v="4"/>
    <n v="15"/>
    <n v="22"/>
    <s v=" "/>
    <s v=" "/>
    <s v=" "/>
    <s v=" "/>
    <s v=" "/>
    <s v=" "/>
    <s v=" "/>
    <s v=" "/>
    <n v="0"/>
    <n v="0"/>
    <m/>
    <s v="Beite opphørt, lite tråkk"/>
    <s v=" "/>
    <m/>
  </r>
  <r>
    <x v="11"/>
    <x v="3"/>
    <d v="2021-06-24T00:00:00"/>
    <s v="H10"/>
    <s v="SØ"/>
    <n v="16"/>
    <n v="0"/>
    <n v="0"/>
    <n v="0"/>
    <n v="0"/>
    <n v="60"/>
    <n v="30"/>
    <s v="NA"/>
    <n v="0"/>
    <s v="NA"/>
    <n v="23.25"/>
    <n v="15"/>
    <n v="23"/>
    <n v="33"/>
    <n v="22"/>
    <s v=" "/>
    <s v=" "/>
    <s v=" "/>
    <s v=" "/>
    <s v=" "/>
    <s v=" "/>
    <s v=" "/>
    <s v=" "/>
    <n v="1"/>
    <n v="0"/>
    <m/>
    <s v="Krattrydding. Ask v. hjørne av ruta klippet"/>
    <m/>
    <m/>
  </r>
  <r>
    <x v="11"/>
    <x v="3"/>
    <d v="2021-06-24T00:00:00"/>
    <s v="H11"/>
    <s v="Ø"/>
    <n v="0"/>
    <n v="0"/>
    <n v="0"/>
    <n v="0"/>
    <n v="0"/>
    <n v="40"/>
    <n v="70"/>
    <s v="NA"/>
    <n v="10"/>
    <s v="NA"/>
    <n v="12.5"/>
    <n v="0"/>
    <n v="0"/>
    <n v="28"/>
    <n v="22"/>
    <s v=" "/>
    <s v=" "/>
    <s v=" "/>
    <s v=" "/>
    <s v=" "/>
    <s v=" "/>
    <s v=" "/>
    <s v=" "/>
    <n v="1"/>
    <n v="0"/>
    <m/>
    <s v="Krattrydding rundt. Lønn midtpunkt klippet"/>
    <s v=" "/>
    <m/>
  </r>
  <r>
    <x v="11"/>
    <x v="3"/>
    <d v="2021-06-24T00:00:00"/>
    <s v="H2"/>
    <s v="V"/>
    <n v="30"/>
    <n v="0"/>
    <n v="0"/>
    <n v="0"/>
    <n v="0"/>
    <n v="50"/>
    <n v="50"/>
    <s v="NA"/>
    <n v="60"/>
    <s v="NA"/>
    <n v="22.75"/>
    <n v="20"/>
    <n v="5"/>
    <n v="16"/>
    <n v="50"/>
    <s v=" "/>
    <s v=" "/>
    <s v=" "/>
    <s v=" "/>
    <s v=" "/>
    <s v=" "/>
    <s v=" "/>
    <s v=" "/>
    <n v="0"/>
    <n v="0"/>
    <m/>
    <s v="Beite opphørt, lite tråkk"/>
    <m/>
    <m/>
  </r>
  <r>
    <x v="11"/>
    <x v="3"/>
    <d v="2021-06-24T00:00:00"/>
    <s v="H3"/>
    <s v="V"/>
    <n v="28"/>
    <n v="0"/>
    <n v="0"/>
    <n v="0"/>
    <n v="0"/>
    <n v="60"/>
    <n v="40"/>
    <s v="NA"/>
    <n v="20"/>
    <s v="NA"/>
    <n v="30.25"/>
    <n v="25"/>
    <n v="6"/>
    <n v="50"/>
    <n v="40"/>
    <s v=" "/>
    <s v=" "/>
    <s v=" "/>
    <s v=" "/>
    <s v=" "/>
    <s v=" "/>
    <s v=" "/>
    <s v=" "/>
    <n v="0"/>
    <n v="0"/>
    <m/>
    <s v="Beite opphørt, lite tråkk"/>
    <s v=" "/>
    <m/>
  </r>
  <r>
    <x v="11"/>
    <x v="3"/>
    <d v="2021-06-24T00:00:00"/>
    <s v="H4"/>
    <s v="V"/>
    <n v="27"/>
    <n v="0"/>
    <n v="0"/>
    <n v="0"/>
    <n v="0"/>
    <n v="30"/>
    <n v="60"/>
    <s v="NA"/>
    <n v="60"/>
    <s v="NA"/>
    <n v="17.25"/>
    <n v="21"/>
    <n v="17"/>
    <n v="25"/>
    <n v="6"/>
    <s v=" "/>
    <s v=" "/>
    <s v=" "/>
    <s v=" "/>
    <s v=" "/>
    <s v=" "/>
    <s v=" "/>
    <s v=" "/>
    <n v="0"/>
    <n v="0"/>
    <m/>
    <s v="Beite opphørt, lite tråkk"/>
    <s v=" "/>
    <m/>
  </r>
  <r>
    <x v="11"/>
    <x v="3"/>
    <d v="2021-06-24T00:00:00"/>
    <s v="H5"/>
    <s v="V"/>
    <n v="26"/>
    <n v="0"/>
    <n v="0"/>
    <n v="0"/>
    <n v="0"/>
    <n v="40"/>
    <n v="30"/>
    <s v="NA"/>
    <n v="40"/>
    <s v="NA"/>
    <n v="17.5"/>
    <n v="25"/>
    <n v="17"/>
    <n v="20"/>
    <n v="8"/>
    <s v=" "/>
    <s v=" "/>
    <s v=" "/>
    <s v=" "/>
    <s v=" "/>
    <s v=" "/>
    <s v=" "/>
    <s v=" "/>
    <n v="0"/>
    <n v="0"/>
    <m/>
    <s v="Beite opphørt, lite tråkk"/>
    <s v=" "/>
    <m/>
  </r>
  <r>
    <x v="11"/>
    <x v="3"/>
    <d v="2021-06-24T00:00:00"/>
    <s v="H6"/>
    <s v="NV"/>
    <n v="17"/>
    <n v="26"/>
    <n v="2"/>
    <n v="18"/>
    <n v="6"/>
    <n v="30"/>
    <n v="70"/>
    <s v="NA"/>
    <n v="1"/>
    <s v="NA"/>
    <n v="13.75"/>
    <n v="19"/>
    <n v="3"/>
    <n v="29"/>
    <n v="4"/>
    <s v=" "/>
    <s v=" "/>
    <s v=" "/>
    <s v=" "/>
    <s v=" "/>
    <s v=" "/>
    <s v=" "/>
    <s v=" "/>
    <n v="0"/>
    <n v="0"/>
    <m/>
    <s v="Beite opphørt, lite tråkk"/>
    <s v=" "/>
    <m/>
  </r>
  <r>
    <x v="11"/>
    <x v="3"/>
    <d v="2021-06-24T00:00:00"/>
    <s v="H7"/>
    <s v="NV"/>
    <n v="16"/>
    <n v="3"/>
    <n v="0"/>
    <n v="2"/>
    <n v="1"/>
    <n v="50"/>
    <n v="40"/>
    <s v="NA"/>
    <n v="0"/>
    <s v="NA"/>
    <n v="15.75"/>
    <n v="20"/>
    <n v="4"/>
    <n v="4"/>
    <n v="35"/>
    <s v=" "/>
    <s v=" "/>
    <s v=" "/>
    <s v=" "/>
    <s v=" "/>
    <s v=" "/>
    <s v=" "/>
    <s v=" "/>
    <n v="0"/>
    <n v="0"/>
    <m/>
    <s v="Beite opphørt, lite tråkk"/>
    <s v=" "/>
    <m/>
  </r>
  <r>
    <x v="11"/>
    <x v="3"/>
    <d v="2021-06-24T00:00:00"/>
    <s v="H8"/>
    <s v="N"/>
    <n v="29"/>
    <n v="0"/>
    <n v="0"/>
    <n v="0"/>
    <n v="0"/>
    <n v="70"/>
    <n v="40"/>
    <s v="NA"/>
    <n v="0"/>
    <s v="NA"/>
    <n v="15.75"/>
    <n v="10"/>
    <n v="22"/>
    <n v="4"/>
    <n v="27"/>
    <s v=" "/>
    <s v=" "/>
    <s v=" "/>
    <s v=" "/>
    <s v=" "/>
    <s v=" "/>
    <s v=" "/>
    <s v=" "/>
    <n v="0"/>
    <n v="0"/>
    <m/>
    <s v="Beite opphørt, lite tråkk"/>
    <m/>
    <m/>
  </r>
  <r>
    <x v="11"/>
    <x v="3"/>
    <d v="2021-06-24T00:00:00"/>
    <s v="H9"/>
    <s v="S"/>
    <n v="44"/>
    <n v="0"/>
    <n v="0"/>
    <n v="0"/>
    <n v="0"/>
    <n v="70"/>
    <n v="10"/>
    <s v="NA"/>
    <n v="30"/>
    <s v="NA"/>
    <n v="25.75"/>
    <n v="16"/>
    <n v="30"/>
    <n v="40"/>
    <n v="17"/>
    <s v=" "/>
    <s v=" "/>
    <s v=" "/>
    <s v=" "/>
    <s v=" "/>
    <s v=" "/>
    <s v=" "/>
    <s v=" "/>
    <n v="1"/>
    <n v="0"/>
    <m/>
    <s v="Kraftig krattrydding"/>
    <s v=" "/>
    <m/>
  </r>
  <r>
    <x v="11"/>
    <x v="4"/>
    <d v="2022-06-20T00:00:00"/>
    <s v="H1"/>
    <s v="NV"/>
    <n v="18"/>
    <n v="61"/>
    <n v="2"/>
    <n v="52"/>
    <n v="7"/>
    <n v="70"/>
    <n v="60"/>
    <s v="NA"/>
    <n v="5"/>
    <n v="0"/>
    <n v="9.5"/>
    <n v="8"/>
    <n v="7"/>
    <n v="11"/>
    <n v="12"/>
    <s v=" "/>
    <s v=" "/>
    <s v=" "/>
    <s v=" "/>
    <s v=" "/>
    <s v=" "/>
    <s v=" "/>
    <s v=" "/>
    <n v="0"/>
    <n v="0"/>
    <m/>
    <m/>
    <s v=" "/>
    <m/>
  </r>
  <r>
    <x v="11"/>
    <x v="4"/>
    <d v="2022-06-20T00:00:00"/>
    <s v="H10"/>
    <s v="SØ"/>
    <n v="16"/>
    <n v="0"/>
    <n v="0"/>
    <n v="0"/>
    <n v="0"/>
    <n v="80"/>
    <n v="30"/>
    <s v="NA"/>
    <n v="10"/>
    <n v="0"/>
    <n v="31.25"/>
    <n v="90"/>
    <n v="15"/>
    <n v="11"/>
    <n v="9"/>
    <s v=" "/>
    <s v=" "/>
    <s v=" "/>
    <s v=" "/>
    <s v=" "/>
    <s v=" "/>
    <s v=" "/>
    <s v=" "/>
    <n v="1"/>
    <n v="0"/>
    <m/>
    <s v="Tidl. krattrydding. Gammel sauemøkk"/>
    <m/>
    <m/>
  </r>
  <r>
    <x v="11"/>
    <x v="4"/>
    <d v="2022-06-20T00:00:00"/>
    <s v="H11"/>
    <s v="Ø"/>
    <n v="0"/>
    <n v="0"/>
    <n v="0"/>
    <n v="0"/>
    <n v="0"/>
    <n v="40"/>
    <n v="70"/>
    <s v="NA"/>
    <n v="10"/>
    <n v="0"/>
    <n v="16"/>
    <n v="53"/>
    <n v="1"/>
    <n v="1"/>
    <n v="9"/>
    <s v=" "/>
    <s v=" "/>
    <s v=" "/>
    <s v=" "/>
    <s v=" "/>
    <s v=" "/>
    <s v=" "/>
    <s v=" "/>
    <n v="1"/>
    <n v="0"/>
    <m/>
    <s v="Tidl. krattrydding. "/>
    <s v=" "/>
    <m/>
  </r>
  <r>
    <x v="11"/>
    <x v="4"/>
    <d v="2022-06-20T00:00:00"/>
    <s v="H2"/>
    <s v="V"/>
    <n v="30"/>
    <n v="0"/>
    <n v="0"/>
    <n v="0"/>
    <n v="0"/>
    <n v="50"/>
    <n v="70"/>
    <s v="NA"/>
    <n v="20"/>
    <n v="0"/>
    <n v="19.25"/>
    <n v="4"/>
    <n v="51"/>
    <n v="16"/>
    <n v="6"/>
    <s v=" "/>
    <s v=" "/>
    <s v=" "/>
    <s v=" "/>
    <s v=" "/>
    <s v=" "/>
    <s v=" "/>
    <s v=" "/>
    <n v="0"/>
    <n v="0"/>
    <m/>
    <m/>
    <m/>
    <m/>
  </r>
  <r>
    <x v="11"/>
    <x v="4"/>
    <d v="2022-06-20T00:00:00"/>
    <s v="H3"/>
    <s v="V"/>
    <n v="28"/>
    <n v="0"/>
    <n v="0"/>
    <n v="0"/>
    <n v="0"/>
    <n v="40"/>
    <n v="30"/>
    <s v="NA"/>
    <n v="5"/>
    <n v="0"/>
    <n v="24.75"/>
    <n v="40"/>
    <n v="19"/>
    <n v="26"/>
    <n v="14"/>
    <s v=" "/>
    <s v=" "/>
    <s v=" "/>
    <s v=" "/>
    <s v=" "/>
    <s v=" "/>
    <s v=" "/>
    <s v=" "/>
    <n v="0"/>
    <n v="0"/>
    <m/>
    <m/>
    <s v=" "/>
    <m/>
  </r>
  <r>
    <x v="11"/>
    <x v="4"/>
    <d v="2022-06-20T00:00:00"/>
    <s v="H4"/>
    <s v="V"/>
    <n v="27"/>
    <n v="0"/>
    <n v="0"/>
    <n v="0"/>
    <n v="0"/>
    <n v="30"/>
    <n v="20"/>
    <s v="NA"/>
    <n v="3"/>
    <n v="0"/>
    <n v="27.5"/>
    <n v="29"/>
    <n v="40"/>
    <n v="13"/>
    <n v="28"/>
    <s v=" "/>
    <s v=" "/>
    <s v=" "/>
    <s v=" "/>
    <s v=" "/>
    <s v=" "/>
    <s v=" "/>
    <s v=" "/>
    <n v="0"/>
    <n v="0"/>
    <m/>
    <m/>
    <s v=" "/>
    <m/>
  </r>
  <r>
    <x v="11"/>
    <x v="4"/>
    <d v="2022-06-20T00:00:00"/>
    <s v="H5"/>
    <s v="V"/>
    <n v="26"/>
    <n v="0"/>
    <n v="0"/>
    <n v="0"/>
    <n v="0"/>
    <n v="50"/>
    <n v="10"/>
    <s v="NA"/>
    <n v="10"/>
    <n v="0"/>
    <n v="29.25"/>
    <n v="22"/>
    <n v="23"/>
    <n v="46"/>
    <n v="26"/>
    <s v=" "/>
    <s v=" "/>
    <s v=" "/>
    <s v=" "/>
    <s v=" "/>
    <s v=" "/>
    <s v=" "/>
    <s v=" "/>
    <n v="0"/>
    <n v="0"/>
    <m/>
    <m/>
    <s v=" "/>
    <m/>
  </r>
  <r>
    <x v="11"/>
    <x v="4"/>
    <d v="2022-06-20T00:00:00"/>
    <s v="H6"/>
    <s v="NV"/>
    <n v="17"/>
    <n v="32"/>
    <n v="0"/>
    <n v="31"/>
    <n v="1"/>
    <n v="60"/>
    <n v="50"/>
    <s v="NA"/>
    <n v="0"/>
    <n v="0"/>
    <n v="8.75"/>
    <n v="7"/>
    <n v="9"/>
    <n v="16"/>
    <n v="3"/>
    <s v=" "/>
    <s v=" "/>
    <s v=" "/>
    <s v=" "/>
    <s v=" "/>
    <s v=" "/>
    <s v=" "/>
    <s v=" "/>
    <n v="0"/>
    <n v="0"/>
    <m/>
    <m/>
    <s v=" "/>
    <m/>
  </r>
  <r>
    <x v="11"/>
    <x v="4"/>
    <d v="2022-06-20T00:00:00"/>
    <s v="H7"/>
    <s v="NV"/>
    <n v="16"/>
    <n v="5"/>
    <n v="0"/>
    <n v="4"/>
    <n v="1"/>
    <n v="60"/>
    <n v="70"/>
    <s v="NA"/>
    <n v="0"/>
    <n v="0"/>
    <n v="12.25"/>
    <n v="11"/>
    <n v="19"/>
    <n v="13"/>
    <n v="6"/>
    <s v=" "/>
    <s v=" "/>
    <s v=" "/>
    <s v=" "/>
    <s v=" "/>
    <s v=" "/>
    <s v=" "/>
    <s v=" "/>
    <n v="0"/>
    <n v="0"/>
    <m/>
    <m/>
    <s v=" "/>
    <m/>
  </r>
  <r>
    <x v="11"/>
    <x v="4"/>
    <d v="2022-06-20T00:00:00"/>
    <s v="H8"/>
    <s v="N"/>
    <n v="29"/>
    <n v="0"/>
    <n v="0"/>
    <n v="0"/>
    <n v="0"/>
    <n v="90"/>
    <n v="20"/>
    <s v="NA"/>
    <n v="0"/>
    <n v="0"/>
    <n v="8.5"/>
    <n v="9"/>
    <n v="12"/>
    <n v="8"/>
    <n v="5"/>
    <s v=" "/>
    <s v=" "/>
    <s v=" "/>
    <s v=" "/>
    <s v=" "/>
    <s v=" "/>
    <s v=" "/>
    <s v=" "/>
    <n v="0"/>
    <n v="0"/>
    <m/>
    <m/>
    <m/>
    <m/>
  </r>
  <r>
    <x v="11"/>
    <x v="4"/>
    <d v="2022-06-20T00:00:00"/>
    <s v="H9"/>
    <s v="S"/>
    <n v="44"/>
    <n v="0"/>
    <n v="0"/>
    <n v="0"/>
    <n v="0"/>
    <n v="70"/>
    <n v="3"/>
    <s v="NA"/>
    <n v="30"/>
    <n v="0"/>
    <n v="41.25"/>
    <n v="48"/>
    <n v="47"/>
    <n v="20"/>
    <n v="50"/>
    <s v=" "/>
    <s v=" "/>
    <s v=" "/>
    <s v=" "/>
    <s v=" "/>
    <s v=" "/>
    <s v=" "/>
    <s v=" "/>
    <n v="0"/>
    <n v="0"/>
    <m/>
    <m/>
    <s v=" "/>
    <m/>
  </r>
  <r>
    <x v="12"/>
    <x v="2"/>
    <d v="2020-06-18T00:00:00"/>
    <s v="HV1"/>
    <s v="NØ"/>
    <n v="5"/>
    <n v="0"/>
    <n v="0"/>
    <n v="0"/>
    <n v="0"/>
    <n v="80"/>
    <n v="40"/>
    <s v="NA"/>
    <n v="10"/>
    <s v=" "/>
    <n v="27.25"/>
    <n v="85"/>
    <n v="9"/>
    <n v="2"/>
    <n v="13"/>
    <s v=" "/>
    <s v=" "/>
    <s v=" "/>
    <s v=" "/>
    <s v=" "/>
    <s v=" "/>
    <s v=" "/>
    <s v=" "/>
    <n v="0"/>
    <n v="0"/>
    <m/>
    <s v=" "/>
    <s v=" "/>
    <m/>
  </r>
  <r>
    <x v="12"/>
    <x v="2"/>
    <d v="2020-06-18T00:00:00"/>
    <s v="HV2"/>
    <s v="Ø"/>
    <n v="3"/>
    <n v="3"/>
    <n v="0"/>
    <n v="1"/>
    <n v="2"/>
    <n v="70"/>
    <n v="60"/>
    <s v="NA"/>
    <n v="0"/>
    <s v=" "/>
    <n v="10.5"/>
    <n v="6"/>
    <n v="3"/>
    <n v="18"/>
    <n v="15"/>
    <s v=" "/>
    <s v=" "/>
    <s v=" "/>
    <s v=" "/>
    <s v=" "/>
    <s v=" "/>
    <s v=" "/>
    <s v=" "/>
    <n v="0"/>
    <n v="1"/>
    <m/>
    <s v="tråkk, sti krysser hjørnet"/>
    <m/>
    <m/>
  </r>
  <r>
    <x v="12"/>
    <x v="2"/>
    <d v="2020-06-18T00:00:00"/>
    <s v="HV3"/>
    <s v="Ø"/>
    <n v="5"/>
    <n v="2"/>
    <n v="0"/>
    <n v="1"/>
    <n v="1"/>
    <n v="80"/>
    <n v="80"/>
    <s v="NA"/>
    <n v="10"/>
    <s v=" "/>
    <n v="9.75"/>
    <n v="1"/>
    <n v="3"/>
    <n v="3"/>
    <n v="32"/>
    <s v=" "/>
    <s v=" "/>
    <s v=" "/>
    <s v=" "/>
    <s v=" "/>
    <s v=" "/>
    <s v=" "/>
    <s v=" "/>
    <n v="0"/>
    <n v="0"/>
    <m/>
    <s v=" "/>
    <s v=" "/>
    <m/>
  </r>
  <r>
    <x v="12"/>
    <x v="2"/>
    <d v="2020-06-18T00:00:00"/>
    <s v="HV4"/>
    <s v="Ø"/>
    <n v="12"/>
    <n v="0"/>
    <n v="0"/>
    <n v="0"/>
    <n v="0"/>
    <n v="70"/>
    <n v="70"/>
    <s v="NA"/>
    <n v="60"/>
    <s v=" "/>
    <n v="25.25"/>
    <n v="15"/>
    <n v="27"/>
    <n v="19"/>
    <n v="40"/>
    <s v=" "/>
    <s v=" "/>
    <s v=" "/>
    <s v=" "/>
    <s v=" "/>
    <s v=" "/>
    <s v=" "/>
    <s v=" "/>
    <n v="0"/>
    <n v="0"/>
    <m/>
    <s v=" "/>
    <s v=" "/>
    <m/>
  </r>
  <r>
    <x v="12"/>
    <x v="2"/>
    <d v="2020-06-18T00:00:00"/>
    <s v="HV5"/>
    <s v="Ø"/>
    <n v="15"/>
    <n v="0"/>
    <n v="0"/>
    <n v="0"/>
    <n v="0"/>
    <n v="10"/>
    <n v="70"/>
    <s v="NA"/>
    <n v="40"/>
    <s v=" "/>
    <n v="18.75"/>
    <n v="35"/>
    <n v="0"/>
    <n v="0"/>
    <n v="40"/>
    <s v=" "/>
    <s v=" "/>
    <s v=" "/>
    <s v=" "/>
    <s v=" "/>
    <s v=" "/>
    <s v=" "/>
    <s v=" "/>
    <n v="0"/>
    <n v="0"/>
    <m/>
    <s v=" "/>
    <s v=" "/>
    <m/>
  </r>
  <r>
    <x v="12"/>
    <x v="2"/>
    <d v="2020-06-18T00:00:00"/>
    <s v="HV6"/>
    <s v="SØ"/>
    <n v="5"/>
    <n v="0"/>
    <n v="0"/>
    <n v="0"/>
    <n v="0"/>
    <n v="70"/>
    <n v="90"/>
    <s v="NA"/>
    <n v="40"/>
    <s v=" "/>
    <n v="50.75"/>
    <n v="28"/>
    <n v="40"/>
    <n v="60"/>
    <n v="75"/>
    <s v=" "/>
    <s v=" "/>
    <s v=" "/>
    <s v=" "/>
    <s v=" "/>
    <s v=" "/>
    <s v=" "/>
    <s v=" "/>
    <n v="0"/>
    <n v="0"/>
    <m/>
    <s v=" "/>
    <s v=" "/>
    <m/>
  </r>
  <r>
    <x v="12"/>
    <x v="2"/>
    <d v="2020-06-18T00:00:00"/>
    <s v="HV7"/>
    <s v="S"/>
    <n v="16"/>
    <n v="1"/>
    <n v="0"/>
    <n v="0"/>
    <n v="1"/>
    <n v="50"/>
    <n v="90"/>
    <s v="NA"/>
    <n v="50"/>
    <s v=" "/>
    <n v="67.5"/>
    <n v="8"/>
    <n v="12"/>
    <n v="120"/>
    <n v="130"/>
    <s v=" "/>
    <s v=" "/>
    <s v=" "/>
    <s v=" "/>
    <s v=" "/>
    <s v=" "/>
    <s v=" "/>
    <s v=" "/>
    <n v="1"/>
    <n v="0"/>
    <m/>
    <s v="Dumpet hageavfall?"/>
    <m/>
    <m/>
  </r>
  <r>
    <x v="12"/>
    <x v="2"/>
    <d v="2020-06-18T00:00:00"/>
    <s v="HV8"/>
    <s v="S"/>
    <n v="17"/>
    <n v="3"/>
    <n v="0"/>
    <n v="0"/>
    <n v="3"/>
    <n v="60"/>
    <n v="30"/>
    <s v="NA"/>
    <n v="30"/>
    <s v=" "/>
    <n v="77"/>
    <n v="8"/>
    <n v="20"/>
    <n v="130"/>
    <n v="150"/>
    <s v=" "/>
    <s v=" "/>
    <s v=" "/>
    <s v=" "/>
    <s v=" "/>
    <s v=" "/>
    <s v=" "/>
    <s v=" "/>
    <n v="0"/>
    <n v="0"/>
    <m/>
    <s v=" "/>
    <s v=" "/>
    <m/>
  </r>
  <r>
    <x v="12"/>
    <x v="2"/>
    <d v="2020-06-18T00:00:00"/>
    <s v="HV9"/>
    <s v="SV"/>
    <n v="2"/>
    <n v="0"/>
    <n v="0"/>
    <n v="0"/>
    <n v="0"/>
    <n v="40"/>
    <n v="30"/>
    <s v="NA"/>
    <n v="20"/>
    <s v=" "/>
    <n v="6.5"/>
    <n v="5"/>
    <n v="2"/>
    <n v="9"/>
    <n v="10"/>
    <s v=" "/>
    <s v=" "/>
    <s v=" "/>
    <s v=" "/>
    <s v=" "/>
    <s v=" "/>
    <s v=" "/>
    <s v=" "/>
    <n v="1"/>
    <n v="0"/>
    <m/>
    <s v="Gammel liten stubbe"/>
    <m/>
    <m/>
  </r>
  <r>
    <x v="12"/>
    <x v="3"/>
    <d v="2021-06-17T00:00:00"/>
    <s v="HV1"/>
    <s v="NØ"/>
    <n v="5"/>
    <n v="0"/>
    <n v="0"/>
    <n v="0"/>
    <n v="0"/>
    <n v="80"/>
    <n v="90"/>
    <s v="NA"/>
    <n v="0"/>
    <s v=" "/>
    <n v="22.75"/>
    <n v="26"/>
    <n v="35"/>
    <n v="27"/>
    <n v="3"/>
    <s v=" "/>
    <s v=" "/>
    <s v=" "/>
    <s v=" "/>
    <s v=" "/>
    <s v=" "/>
    <s v=" "/>
    <s v=" "/>
    <n v="0"/>
    <n v="0"/>
    <m/>
    <s v=" "/>
    <s v=" "/>
    <m/>
  </r>
  <r>
    <x v="12"/>
    <x v="3"/>
    <d v="2021-06-17T00:00:00"/>
    <s v="HV2"/>
    <s v="Ø"/>
    <n v="3"/>
    <n v="4"/>
    <n v="1"/>
    <n v="1"/>
    <n v="2"/>
    <n v="70"/>
    <n v="80"/>
    <s v="NA"/>
    <n v="0"/>
    <s v=" "/>
    <n v="16.75"/>
    <n v="18"/>
    <n v="12"/>
    <n v="20"/>
    <n v="17"/>
    <s v=" "/>
    <s v=" "/>
    <s v=" "/>
    <s v=" "/>
    <s v=" "/>
    <s v=" "/>
    <s v=" "/>
    <s v=" "/>
    <n v="0"/>
    <n v="0"/>
    <m/>
    <m/>
    <m/>
    <m/>
  </r>
  <r>
    <x v="12"/>
    <x v="3"/>
    <d v="2021-06-17T00:00:00"/>
    <s v="HV3"/>
    <s v="Ø"/>
    <n v="5"/>
    <n v="2"/>
    <n v="0"/>
    <n v="1"/>
    <n v="1"/>
    <n v="80"/>
    <n v="80"/>
    <s v="NA"/>
    <n v="5"/>
    <s v=" "/>
    <n v="15.25"/>
    <n v="10"/>
    <n v="6"/>
    <n v="12"/>
    <n v="33"/>
    <s v=" "/>
    <s v=" "/>
    <s v=" "/>
    <s v=" "/>
    <s v=" "/>
    <s v=" "/>
    <s v=" "/>
    <s v=" "/>
    <n v="0"/>
    <n v="0"/>
    <m/>
    <s v=" "/>
    <s v=" "/>
    <m/>
  </r>
  <r>
    <x v="12"/>
    <x v="3"/>
    <d v="2021-06-17T00:00:00"/>
    <s v="HV4"/>
    <s v="Ø"/>
    <n v="12"/>
    <n v="0"/>
    <n v="0"/>
    <n v="0"/>
    <n v="0"/>
    <n v="60"/>
    <n v="80"/>
    <s v="NA"/>
    <n v="70"/>
    <s v=" "/>
    <n v="22.75"/>
    <n v="3"/>
    <n v="27"/>
    <n v="21"/>
    <n v="40"/>
    <s v=" "/>
    <s v=" "/>
    <s v=" "/>
    <s v=" "/>
    <s v=" "/>
    <s v=" "/>
    <s v=" "/>
    <s v=" "/>
    <n v="0"/>
    <n v="0"/>
    <m/>
    <s v=" "/>
    <s v=" "/>
    <m/>
  </r>
  <r>
    <x v="12"/>
    <x v="3"/>
    <d v="2021-06-17T00:00:00"/>
    <s v="HV5"/>
    <s v="Ø"/>
    <n v="15"/>
    <n v="0"/>
    <n v="0"/>
    <n v="0"/>
    <n v="0"/>
    <n v="15"/>
    <n v="80"/>
    <s v="NA"/>
    <n v="50"/>
    <s v=" "/>
    <n v="22.25"/>
    <n v="25"/>
    <n v="34"/>
    <n v="30"/>
    <n v="0"/>
    <s v=" "/>
    <s v=" "/>
    <s v=" "/>
    <s v=" "/>
    <s v=" "/>
    <s v=" "/>
    <s v=" "/>
    <s v=" "/>
    <n v="0"/>
    <n v="0"/>
    <m/>
    <s v=" "/>
    <s v=" "/>
    <m/>
  </r>
  <r>
    <x v="12"/>
    <x v="3"/>
    <d v="2021-06-17T00:00:00"/>
    <s v="HV6"/>
    <s v="SØ"/>
    <n v="5"/>
    <n v="0"/>
    <n v="0"/>
    <n v="0"/>
    <n v="0"/>
    <n v="60"/>
    <n v="90"/>
    <s v="NA"/>
    <n v="40"/>
    <s v=" "/>
    <n v="41.25"/>
    <n v="50"/>
    <n v="35"/>
    <n v="20"/>
    <n v="60"/>
    <s v=" "/>
    <s v=" "/>
    <s v=" "/>
    <s v=" "/>
    <s v=" "/>
    <s v=" "/>
    <s v=" "/>
    <s v=" "/>
    <n v="0"/>
    <n v="0"/>
    <m/>
    <s v=" "/>
    <s v=" "/>
    <m/>
  </r>
  <r>
    <x v="12"/>
    <x v="3"/>
    <d v="2021-06-17T00:00:00"/>
    <s v="HV7"/>
    <s v="S"/>
    <n v="16"/>
    <n v="1"/>
    <n v="0"/>
    <n v="0"/>
    <n v="1"/>
    <n v="30"/>
    <n v="80"/>
    <s v="NA"/>
    <n v="60"/>
    <s v=" "/>
    <n v="24.75"/>
    <n v="33"/>
    <n v="10"/>
    <n v="50"/>
    <n v="6"/>
    <s v=" "/>
    <s v=" "/>
    <s v=" "/>
    <s v=" "/>
    <s v=" "/>
    <s v=" "/>
    <s v=" "/>
    <s v=" "/>
    <n v="0"/>
    <n v="0"/>
    <m/>
    <m/>
    <s v="Busker høyere"/>
    <m/>
  </r>
  <r>
    <x v="12"/>
    <x v="3"/>
    <d v="2021-06-17T00:00:00"/>
    <s v="HV8"/>
    <s v="S"/>
    <n v="17"/>
    <n v="1"/>
    <n v="0"/>
    <n v="0"/>
    <n v="1"/>
    <n v="40"/>
    <n v="40"/>
    <s v="NA"/>
    <n v="70"/>
    <s v=" "/>
    <n v="29.25"/>
    <n v="10"/>
    <n v="7"/>
    <n v="60"/>
    <n v="40"/>
    <s v=" "/>
    <s v=" "/>
    <s v=" "/>
    <s v=" "/>
    <s v=" "/>
    <s v=" "/>
    <s v=" "/>
    <s v=" "/>
    <n v="0"/>
    <n v="0"/>
    <m/>
    <s v=" "/>
    <s v="Busker høyere"/>
    <m/>
  </r>
  <r>
    <x v="12"/>
    <x v="3"/>
    <d v="2021-06-17T00:00:00"/>
    <s v="HV9"/>
    <s v="SV"/>
    <n v="2"/>
    <n v="0"/>
    <n v="0"/>
    <n v="0"/>
    <n v="0"/>
    <n v="20"/>
    <n v="50"/>
    <s v="NA"/>
    <n v="7"/>
    <s v=" "/>
    <n v="9"/>
    <n v="0"/>
    <n v="0"/>
    <n v="16"/>
    <n v="20"/>
    <s v=" "/>
    <s v=" "/>
    <s v=" "/>
    <s v=" "/>
    <s v=" "/>
    <s v=" "/>
    <s v=" "/>
    <s v=" "/>
    <n v="0"/>
    <n v="0"/>
    <m/>
    <m/>
    <m/>
    <m/>
  </r>
  <r>
    <x v="12"/>
    <x v="4"/>
    <d v="2022-06-14T00:00:00"/>
    <s v="HV1"/>
    <s v="NØ"/>
    <n v="5"/>
    <n v="0"/>
    <n v="0"/>
    <n v="0"/>
    <n v="0"/>
    <n v="70"/>
    <n v="70"/>
    <s v="NA"/>
    <n v="0"/>
    <s v="NA"/>
    <n v="14.75"/>
    <n v="35"/>
    <n v="11"/>
    <n v="10"/>
    <n v="3"/>
    <s v=" "/>
    <s v=" "/>
    <s v=" "/>
    <s v=" "/>
    <s v=" "/>
    <s v=" "/>
    <s v=" "/>
    <s v=" "/>
    <n v="0"/>
    <n v="1"/>
    <m/>
    <s v="Kant av sti"/>
    <s v=" "/>
    <m/>
  </r>
  <r>
    <x v="12"/>
    <x v="4"/>
    <d v="2022-06-14T00:00:00"/>
    <s v="HV2"/>
    <s v="Ø"/>
    <n v="3"/>
    <n v="4"/>
    <n v="0"/>
    <n v="1"/>
    <n v="3"/>
    <n v="60"/>
    <n v="80"/>
    <s v="NA"/>
    <n v="0"/>
    <s v="NA"/>
    <n v="13.25"/>
    <n v="17"/>
    <n v="7"/>
    <n v="19"/>
    <n v="10"/>
    <s v=" "/>
    <s v=" "/>
    <s v=" "/>
    <s v=" "/>
    <s v=" "/>
    <s v=" "/>
    <s v=" "/>
    <s v=" "/>
    <n v="0"/>
    <n v="1"/>
    <m/>
    <s v="Kant av sti"/>
    <m/>
    <m/>
  </r>
  <r>
    <x v="12"/>
    <x v="4"/>
    <d v="2022-06-14T00:00:00"/>
    <s v="HV3"/>
    <s v="Ø"/>
    <n v="5"/>
    <n v="1"/>
    <n v="0"/>
    <n v="0"/>
    <n v="1"/>
    <n v="70"/>
    <n v="50"/>
    <s v="NA"/>
    <n v="0"/>
    <s v="NA"/>
    <n v="5.5"/>
    <n v="9"/>
    <n v="1"/>
    <n v="1"/>
    <n v="11"/>
    <s v=" "/>
    <s v=" "/>
    <s v=" "/>
    <s v=" "/>
    <s v=" "/>
    <s v=" "/>
    <s v=" "/>
    <s v=" "/>
    <n v="0"/>
    <n v="1"/>
    <m/>
    <s v="Kant av sti"/>
    <s v=" "/>
    <m/>
  </r>
  <r>
    <x v="12"/>
    <x v="4"/>
    <d v="2022-06-14T00:00:00"/>
    <s v="HV4"/>
    <s v="Ø"/>
    <n v="12"/>
    <n v="0"/>
    <n v="0"/>
    <n v="0"/>
    <n v="0"/>
    <n v="40"/>
    <n v="70"/>
    <s v="NA"/>
    <n v="10"/>
    <n v="80"/>
    <n v="28.25"/>
    <n v="30"/>
    <n v="70"/>
    <n v="11"/>
    <n v="2"/>
    <s v=" "/>
    <s v=" "/>
    <s v=" "/>
    <s v=" "/>
    <s v=" "/>
    <s v=" "/>
    <s v=" "/>
    <s v=" "/>
    <n v="0"/>
    <n v="0"/>
    <m/>
    <s v=" "/>
    <s v=" "/>
    <m/>
  </r>
  <r>
    <x v="12"/>
    <x v="4"/>
    <d v="2022-06-14T00:00:00"/>
    <s v="HV5"/>
    <s v="Ø"/>
    <n v="15"/>
    <n v="0"/>
    <n v="0"/>
    <n v="0"/>
    <n v="0"/>
    <n v="10"/>
    <n v="60"/>
    <s v="NA"/>
    <n v="70"/>
    <s v="NA"/>
    <n v="14.25"/>
    <n v="1"/>
    <n v="27"/>
    <n v="13"/>
    <n v="16"/>
    <s v=" "/>
    <s v=" "/>
    <s v=" "/>
    <s v=" "/>
    <s v=" "/>
    <s v=" "/>
    <s v=" "/>
    <s v=" "/>
    <n v="0"/>
    <n v="0"/>
    <m/>
    <s v=" "/>
    <s v=" "/>
    <m/>
  </r>
  <r>
    <x v="12"/>
    <x v="4"/>
    <d v="2022-06-14T00:00:00"/>
    <s v="HV6"/>
    <s v="SØ"/>
    <n v="5"/>
    <n v="0"/>
    <n v="0"/>
    <n v="0"/>
    <n v="0"/>
    <n v="60"/>
    <n v="90"/>
    <s v="NA"/>
    <n v="40"/>
    <s v="NA"/>
    <n v="33.25"/>
    <n v="11"/>
    <n v="50"/>
    <n v="32"/>
    <n v="40"/>
    <s v=" "/>
    <s v=" "/>
    <s v=" "/>
    <s v=" "/>
    <s v=" "/>
    <s v=" "/>
    <s v=" "/>
    <s v=" "/>
    <n v="0"/>
    <n v="0"/>
    <m/>
    <s v=" "/>
    <s v=" "/>
    <m/>
  </r>
  <r>
    <x v="12"/>
    <x v="4"/>
    <d v="2022-06-14T00:00:00"/>
    <s v="HV7"/>
    <s v="S"/>
    <n v="16"/>
    <n v="1"/>
    <n v="0"/>
    <n v="0"/>
    <n v="1"/>
    <n v="40"/>
    <n v="90"/>
    <s v="NA"/>
    <n v="40"/>
    <s v="NA"/>
    <n v="10.5"/>
    <n v="10"/>
    <n v="10"/>
    <n v="7"/>
    <n v="15"/>
    <s v=" "/>
    <s v=" "/>
    <s v=" "/>
    <s v=" "/>
    <s v=" "/>
    <s v=" "/>
    <s v=" "/>
    <s v=" "/>
    <n v="0"/>
    <n v="0"/>
    <m/>
    <m/>
    <s v="Busker høyere"/>
    <m/>
  </r>
  <r>
    <x v="12"/>
    <x v="4"/>
    <d v="2022-06-14T00:00:00"/>
    <s v="HV8"/>
    <s v="S"/>
    <n v="17"/>
    <n v="1"/>
    <n v="0"/>
    <n v="1"/>
    <n v="0"/>
    <n v="50"/>
    <n v="30"/>
    <s v="NA"/>
    <n v="80"/>
    <s v="NA"/>
    <n v="11.5"/>
    <n v="9"/>
    <n v="15"/>
    <n v="15"/>
    <n v="7"/>
    <s v=" "/>
    <s v=" "/>
    <s v=" "/>
    <s v=" "/>
    <s v=" "/>
    <s v=" "/>
    <s v=" "/>
    <s v=" "/>
    <n v="0"/>
    <n v="0"/>
    <m/>
    <s v=" "/>
    <s v="Busker høyere"/>
    <m/>
  </r>
  <r>
    <x v="12"/>
    <x v="4"/>
    <d v="2022-06-14T00:00:00"/>
    <s v="HV9"/>
    <s v="SV"/>
    <n v="2"/>
    <n v="0"/>
    <n v="0"/>
    <n v="0"/>
    <n v="0"/>
    <n v="10"/>
    <n v="40"/>
    <s v="NA"/>
    <n v="10"/>
    <s v="NA"/>
    <n v="8.75"/>
    <n v="1"/>
    <n v="5"/>
    <n v="15"/>
    <n v="14"/>
    <s v=" "/>
    <s v=" "/>
    <s v=" "/>
    <s v=" "/>
    <s v=" "/>
    <s v=" "/>
    <s v=" "/>
    <s v=" "/>
    <n v="0"/>
    <n v="0"/>
    <m/>
    <m/>
    <m/>
    <m/>
  </r>
  <r>
    <x v="13"/>
    <x v="0"/>
    <d v="2018-07-07T00:00:00"/>
    <s v="HU.N4"/>
    <s v="N"/>
    <n v="4"/>
    <n v="1"/>
    <n v="0"/>
    <n v="1"/>
    <n v="0"/>
    <n v="60"/>
    <n v="95"/>
    <s v="NA"/>
    <n v="0"/>
    <s v="NA"/>
    <n v="6"/>
    <n v="9"/>
    <n v="5"/>
    <n v="5"/>
    <n v="5"/>
    <m/>
    <m/>
    <m/>
    <m/>
    <m/>
    <m/>
    <m/>
    <m/>
    <n v="0"/>
    <n v="0"/>
    <m/>
    <s v="NA"/>
    <m/>
    <m/>
  </r>
  <r>
    <x v="13"/>
    <x v="0"/>
    <d v="2018-07-07T00:00:00"/>
    <s v="HU.N5"/>
    <s v="N"/>
    <n v="5"/>
    <n v="1"/>
    <n v="0"/>
    <n v="0"/>
    <n v="1"/>
    <n v="30"/>
    <n v="95"/>
    <s v="NA"/>
    <n v="0"/>
    <s v="NA"/>
    <n v="4.25"/>
    <n v="5"/>
    <n v="5"/>
    <n v="4"/>
    <n v="3"/>
    <m/>
    <m/>
    <m/>
    <m/>
    <m/>
    <m/>
    <m/>
    <m/>
    <n v="0"/>
    <n v="0"/>
    <m/>
    <s v="NA"/>
    <m/>
    <m/>
  </r>
  <r>
    <x v="13"/>
    <x v="0"/>
    <d v="2018-07-07T00:00:00"/>
    <s v="HU.NV11"/>
    <s v="NV"/>
    <n v="11"/>
    <n v="0"/>
    <n v="0"/>
    <n v="0"/>
    <n v="0"/>
    <n v="20"/>
    <n v="40"/>
    <s v="NA"/>
    <n v="0"/>
    <s v="NA"/>
    <n v="3.25"/>
    <n v="8"/>
    <n v="1"/>
    <n v="2"/>
    <n v="2"/>
    <m/>
    <m/>
    <m/>
    <m/>
    <m/>
    <m/>
    <m/>
    <m/>
    <n v="0.5"/>
    <n v="0"/>
    <m/>
    <s v="stor einer hogd 50"/>
    <m/>
    <m/>
  </r>
  <r>
    <x v="13"/>
    <x v="0"/>
    <d v="2018-07-07T00:00:00"/>
    <s v="HU.NV12"/>
    <s v="NV"/>
    <n v="12"/>
    <n v="0"/>
    <n v="0"/>
    <n v="0"/>
    <n v="0"/>
    <n v="40"/>
    <n v="20"/>
    <s v="NA"/>
    <n v="0"/>
    <s v="NA"/>
    <n v="5.5"/>
    <n v="10"/>
    <n v="7"/>
    <n v="2"/>
    <n v="3"/>
    <m/>
    <m/>
    <m/>
    <m/>
    <m/>
    <m/>
    <m/>
    <m/>
    <n v="0"/>
    <n v="0"/>
    <m/>
    <s v="NA"/>
    <m/>
    <m/>
  </r>
  <r>
    <x v="13"/>
    <x v="0"/>
    <d v="2018-07-07T00:00:00"/>
    <s v="HU.NV3"/>
    <s v="NV"/>
    <n v="3"/>
    <n v="7"/>
    <n v="0"/>
    <n v="1"/>
    <n v="6"/>
    <n v="50"/>
    <n v="95"/>
    <s v="NA"/>
    <n v="0"/>
    <s v="NA"/>
    <n v="11.75"/>
    <n v="6"/>
    <n v="3"/>
    <n v="30"/>
    <n v="8"/>
    <m/>
    <m/>
    <m/>
    <m/>
    <m/>
    <m/>
    <m/>
    <m/>
    <n v="0"/>
    <n v="0"/>
    <m/>
    <s v="NA"/>
    <m/>
    <m/>
  </r>
  <r>
    <x v="13"/>
    <x v="0"/>
    <d v="2018-07-07T00:00:00"/>
    <s v="HU.SV1"/>
    <s v="SV"/>
    <n v="1"/>
    <n v="0"/>
    <n v="0"/>
    <n v="0"/>
    <n v="0"/>
    <n v="90"/>
    <n v="50"/>
    <s v="NA"/>
    <n v="0"/>
    <s v="NA"/>
    <n v="14.5"/>
    <n v="4"/>
    <n v="20"/>
    <n v="25"/>
    <n v="9"/>
    <m/>
    <m/>
    <m/>
    <m/>
    <m/>
    <m/>
    <m/>
    <m/>
    <n v="0"/>
    <n v="0"/>
    <m/>
    <s v="NA"/>
    <m/>
    <m/>
  </r>
  <r>
    <x v="13"/>
    <x v="0"/>
    <d v="2018-07-07T00:00:00"/>
    <s v="HU.SV9"/>
    <s v="SV"/>
    <n v="9"/>
    <n v="0"/>
    <n v="0"/>
    <n v="0"/>
    <n v="0"/>
    <n v="80"/>
    <n v="90"/>
    <s v="NA"/>
    <n v="0"/>
    <s v="NA"/>
    <n v="3.75"/>
    <n v="6"/>
    <n v="3"/>
    <n v="2"/>
    <n v="4"/>
    <m/>
    <m/>
    <m/>
    <m/>
    <m/>
    <m/>
    <m/>
    <m/>
    <n v="0"/>
    <n v="0"/>
    <m/>
    <s v="NA"/>
    <m/>
    <m/>
  </r>
  <r>
    <x v="13"/>
    <x v="0"/>
    <d v="2018-07-07T00:00:00"/>
    <s v="HU.V2"/>
    <s v="V"/>
    <n v="2"/>
    <n v="5"/>
    <n v="0"/>
    <n v="3"/>
    <n v="2"/>
    <n v="70"/>
    <n v="70"/>
    <s v="NA"/>
    <n v="0"/>
    <s v="NA"/>
    <n v="6.75"/>
    <n v="7"/>
    <n v="14"/>
    <n v="4"/>
    <n v="2"/>
    <m/>
    <m/>
    <m/>
    <m/>
    <m/>
    <m/>
    <m/>
    <m/>
    <n v="0"/>
    <n v="0"/>
    <m/>
    <s v="NA"/>
    <m/>
    <m/>
  </r>
  <r>
    <x v="13"/>
    <x v="0"/>
    <d v="2018-07-07T00:00:00"/>
    <s v="HU.V3"/>
    <s v="V"/>
    <n v="3"/>
    <n v="1"/>
    <n v="0"/>
    <n v="0"/>
    <n v="1"/>
    <n v="60"/>
    <n v="0"/>
    <s v="NA"/>
    <n v="0"/>
    <s v="NA"/>
    <n v="5.5"/>
    <n v="8"/>
    <n v="9"/>
    <n v="3"/>
    <n v="2"/>
    <m/>
    <m/>
    <m/>
    <m/>
    <m/>
    <m/>
    <m/>
    <m/>
    <n v="0.1"/>
    <n v="0"/>
    <m/>
    <s v="hogd einer like ved 10"/>
    <m/>
    <m/>
  </r>
  <r>
    <x v="13"/>
    <x v="0"/>
    <d v="2018-07-07T00:00:00"/>
    <s v="HU.Ø4"/>
    <s v="Ø"/>
    <n v="4"/>
    <n v="0"/>
    <n v="0"/>
    <n v="0"/>
    <n v="0"/>
    <n v="15"/>
    <n v="20"/>
    <s v="NA"/>
    <n v="1"/>
    <s v="NA"/>
    <n v="18.5"/>
    <n v="11"/>
    <n v="3"/>
    <n v="55"/>
    <n v="5"/>
    <m/>
    <m/>
    <m/>
    <m/>
    <m/>
    <m/>
    <m/>
    <m/>
    <n v="1"/>
    <n v="0"/>
    <m/>
    <s v="100% hogd einer"/>
    <m/>
    <m/>
  </r>
  <r>
    <x v="13"/>
    <x v="1"/>
    <d v="2019-06-12T00:00:00"/>
    <s v="HU.N4"/>
    <s v="N"/>
    <n v="4"/>
    <n v="0"/>
    <n v="0"/>
    <n v="0"/>
    <n v="0"/>
    <n v="40"/>
    <n v="80"/>
    <s v="NA"/>
    <n v="0"/>
    <s v="NA"/>
    <n v="12.5"/>
    <n v="20"/>
    <n v="12"/>
    <n v="5"/>
    <n v="13"/>
    <m/>
    <m/>
    <m/>
    <m/>
    <m/>
    <m/>
    <m/>
    <m/>
    <n v="0"/>
    <n v="0"/>
    <m/>
    <m/>
    <m/>
    <m/>
  </r>
  <r>
    <x v="13"/>
    <x v="1"/>
    <d v="2019-06-12T00:00:00"/>
    <s v="HU.N5"/>
    <s v="N"/>
    <n v="5"/>
    <n v="1"/>
    <n v="0"/>
    <n v="0"/>
    <n v="1"/>
    <n v="70"/>
    <n v="80"/>
    <s v="NA"/>
    <n v="0"/>
    <s v="NA"/>
    <n v="9.75"/>
    <n v="15"/>
    <n v="12"/>
    <n v="11"/>
    <n v="1"/>
    <m/>
    <m/>
    <m/>
    <m/>
    <m/>
    <m/>
    <m/>
    <m/>
    <n v="0"/>
    <n v="0"/>
    <m/>
    <m/>
    <m/>
    <m/>
  </r>
  <r>
    <x v="13"/>
    <x v="1"/>
    <d v="2019-06-12T00:00:00"/>
    <s v="HU.NV11"/>
    <s v="NV"/>
    <n v="11"/>
    <n v="0"/>
    <n v="0"/>
    <n v="0"/>
    <n v="0"/>
    <n v="60"/>
    <n v="15"/>
    <s v="NA"/>
    <n v="0"/>
    <s v="NA"/>
    <n v="23.75"/>
    <n v="20"/>
    <n v="5"/>
    <n v="47"/>
    <n v="23"/>
    <m/>
    <m/>
    <m/>
    <m/>
    <m/>
    <m/>
    <m/>
    <m/>
    <n v="0"/>
    <n v="0"/>
    <m/>
    <m/>
    <m/>
    <m/>
  </r>
  <r>
    <x v="13"/>
    <x v="1"/>
    <d v="2019-06-12T00:00:00"/>
    <s v="HU.NV12"/>
    <s v="NV"/>
    <n v="12"/>
    <n v="0"/>
    <n v="0"/>
    <n v="0"/>
    <n v="0"/>
    <n v="90"/>
    <n v="20"/>
    <s v="NA"/>
    <n v="0"/>
    <s v="NA"/>
    <n v="11.25"/>
    <n v="2"/>
    <n v="2"/>
    <n v="7"/>
    <n v="34"/>
    <m/>
    <m/>
    <m/>
    <m/>
    <m/>
    <m/>
    <m/>
    <m/>
    <n v="0"/>
    <n v="0"/>
    <m/>
    <m/>
    <s v="2 hveteplanter i ruta :)"/>
    <m/>
  </r>
  <r>
    <x v="13"/>
    <x v="1"/>
    <d v="2019-06-12T00:00:00"/>
    <s v="HU.NV3"/>
    <s v="NV"/>
    <n v="3"/>
    <n v="7"/>
    <n v="1"/>
    <n v="2"/>
    <n v="4"/>
    <n v="60"/>
    <n v="80"/>
    <s v="NA"/>
    <n v="0"/>
    <s v="NA"/>
    <n v="24.5"/>
    <n v="13"/>
    <n v="7"/>
    <n v="32"/>
    <n v="46"/>
    <m/>
    <m/>
    <m/>
    <m/>
    <m/>
    <m/>
    <m/>
    <m/>
    <n v="0"/>
    <n v="0"/>
    <m/>
    <m/>
    <m/>
    <m/>
  </r>
  <r>
    <x v="13"/>
    <x v="1"/>
    <d v="2019-06-12T00:00:00"/>
    <s v="HU.SV1"/>
    <s v="SV"/>
    <n v="1"/>
    <n v="0"/>
    <n v="0"/>
    <n v="0"/>
    <n v="0"/>
    <n v="60"/>
    <n v="30"/>
    <s v="NA"/>
    <n v="0"/>
    <s v="NA"/>
    <n v="7.5"/>
    <n v="10"/>
    <n v="7"/>
    <n v="8"/>
    <n v="5"/>
    <m/>
    <m/>
    <m/>
    <m/>
    <m/>
    <m/>
    <m/>
    <m/>
    <n v="0"/>
    <n v="0"/>
    <m/>
    <m/>
    <s v="det står SV1 i 2018"/>
    <m/>
  </r>
  <r>
    <x v="13"/>
    <x v="1"/>
    <d v="2019-06-12T00:00:00"/>
    <s v="HU.SV9"/>
    <s v="SV"/>
    <n v="9"/>
    <n v="0"/>
    <n v="0"/>
    <n v="0"/>
    <n v="0"/>
    <n v="40"/>
    <n v="40"/>
    <s v="NA"/>
    <n v="0"/>
    <s v="NA"/>
    <n v="7.25"/>
    <n v="12"/>
    <n v="4"/>
    <n v="6"/>
    <n v="7"/>
    <m/>
    <m/>
    <m/>
    <m/>
    <m/>
    <m/>
    <m/>
    <m/>
    <n v="0"/>
    <n v="0"/>
    <m/>
    <m/>
    <m/>
    <m/>
  </r>
  <r>
    <x v="13"/>
    <x v="1"/>
    <d v="2019-06-12T00:00:00"/>
    <s v="HU.V2"/>
    <s v="V"/>
    <n v="2"/>
    <n v="3"/>
    <n v="0"/>
    <n v="0"/>
    <n v="3"/>
    <n v="50"/>
    <n v="60"/>
    <s v="NA"/>
    <n v="0"/>
    <s v="NA"/>
    <n v="12.5"/>
    <n v="7"/>
    <n v="8"/>
    <n v="8"/>
    <n v="27"/>
    <m/>
    <m/>
    <m/>
    <m/>
    <m/>
    <m/>
    <m/>
    <m/>
    <n v="0"/>
    <n v="0"/>
    <m/>
    <m/>
    <m/>
    <m/>
  </r>
  <r>
    <x v="13"/>
    <x v="1"/>
    <d v="2019-06-12T00:00:00"/>
    <s v="HU.V3"/>
    <s v="V"/>
    <n v="3"/>
    <n v="0"/>
    <n v="0"/>
    <n v="0"/>
    <n v="0"/>
    <n v="60"/>
    <n v="30"/>
    <s v="NA"/>
    <n v="0"/>
    <s v="NA"/>
    <n v="48.5"/>
    <n v="5"/>
    <n v="78"/>
    <n v="37"/>
    <n v="74"/>
    <m/>
    <m/>
    <m/>
    <m/>
    <m/>
    <m/>
    <m/>
    <m/>
    <n v="0"/>
    <n v="0"/>
    <m/>
    <m/>
    <m/>
    <m/>
  </r>
  <r>
    <x v="13"/>
    <x v="1"/>
    <d v="2019-06-12T00:00:00"/>
    <s v="HU.Ø4"/>
    <s v="Ø"/>
    <n v="4"/>
    <n v="0"/>
    <n v="0"/>
    <n v="0"/>
    <n v="0"/>
    <n v="20"/>
    <n v="25"/>
    <s v="NA"/>
    <n v="10"/>
    <s v="NA"/>
    <n v="15.75"/>
    <n v="2"/>
    <n v="10"/>
    <n v="40"/>
    <n v="11"/>
    <m/>
    <m/>
    <m/>
    <m/>
    <m/>
    <m/>
    <m/>
    <m/>
    <n v="0"/>
    <n v="0"/>
    <m/>
    <m/>
    <m/>
    <m/>
  </r>
  <r>
    <x v="13"/>
    <x v="2"/>
    <d v="2020-07-01T00:00:00"/>
    <s v="HU.N4"/>
    <s v="N"/>
    <n v="4"/>
    <n v="2"/>
    <n v="1"/>
    <n v="0"/>
    <n v="1"/>
    <n v="30"/>
    <n v="50"/>
    <s v="NA"/>
    <n v="0"/>
    <s v="NA"/>
    <n v="22.75"/>
    <n v="23"/>
    <n v="26"/>
    <n v="28"/>
    <n v="14"/>
    <m/>
    <m/>
    <m/>
    <m/>
    <m/>
    <m/>
    <m/>
    <m/>
    <n v="0"/>
    <n v="0"/>
    <s v="Nei"/>
    <m/>
    <m/>
    <m/>
  </r>
  <r>
    <x v="13"/>
    <x v="2"/>
    <d v="2020-07-01T00:00:00"/>
    <s v="HU.N5"/>
    <s v="N"/>
    <n v="5"/>
    <n v="1"/>
    <n v="0"/>
    <n v="0"/>
    <n v="1"/>
    <n v="30"/>
    <n v="80"/>
    <s v="NA"/>
    <n v="0"/>
    <s v="NA"/>
    <n v="19.25"/>
    <n v="20"/>
    <n v="16"/>
    <n v="17"/>
    <n v="24"/>
    <m/>
    <m/>
    <m/>
    <m/>
    <m/>
    <m/>
    <m/>
    <m/>
    <n v="0"/>
    <n v="0"/>
    <s v="Nei"/>
    <m/>
    <m/>
    <m/>
  </r>
  <r>
    <x v="13"/>
    <x v="2"/>
    <d v="2020-07-01T00:00:00"/>
    <s v="HU.NV11"/>
    <s v="NV"/>
    <n v="11"/>
    <n v="0"/>
    <n v="0"/>
    <n v="0"/>
    <n v="0"/>
    <n v="60"/>
    <n v="30"/>
    <s v="NA"/>
    <n v="0"/>
    <s v="NA"/>
    <n v="12.25"/>
    <n v="18"/>
    <n v="9"/>
    <n v="11"/>
    <n v="11"/>
    <m/>
    <m/>
    <m/>
    <m/>
    <m/>
    <m/>
    <m/>
    <m/>
    <n v="0"/>
    <n v="0"/>
    <s v="Nei"/>
    <m/>
    <m/>
    <m/>
  </r>
  <r>
    <x v="13"/>
    <x v="2"/>
    <d v="2020-07-01T00:00:00"/>
    <s v="HU.NV12"/>
    <s v="NV"/>
    <n v="12"/>
    <n v="0"/>
    <n v="0"/>
    <n v="0"/>
    <n v="0"/>
    <n v="60"/>
    <n v="10"/>
    <s v="NA"/>
    <n v="0"/>
    <s v="NA"/>
    <n v="20"/>
    <n v="9"/>
    <n v="18"/>
    <n v="32"/>
    <n v="21"/>
    <m/>
    <m/>
    <m/>
    <m/>
    <m/>
    <m/>
    <m/>
    <m/>
    <n v="0"/>
    <n v="0"/>
    <s v="Nei"/>
    <m/>
    <m/>
    <m/>
  </r>
  <r>
    <x v="13"/>
    <x v="2"/>
    <d v="2020-07-01T00:00:00"/>
    <s v="HU.NV3"/>
    <s v="NV"/>
    <n v="3"/>
    <n v="12"/>
    <n v="2"/>
    <n v="4"/>
    <n v="6"/>
    <n v="60"/>
    <n v="40"/>
    <s v="NA"/>
    <n v="0"/>
    <s v="NA"/>
    <n v="31.5"/>
    <n v="43"/>
    <n v="45"/>
    <n v="11"/>
    <n v="27"/>
    <m/>
    <m/>
    <m/>
    <m/>
    <m/>
    <m/>
    <m/>
    <m/>
    <n v="0"/>
    <n v="0"/>
    <s v="Nei"/>
    <m/>
    <m/>
    <m/>
  </r>
  <r>
    <x v="13"/>
    <x v="2"/>
    <d v="2020-07-01T00:00:00"/>
    <s v="HU.SV9"/>
    <s v="SV"/>
    <n v="9"/>
    <n v="0"/>
    <n v="0"/>
    <n v="0"/>
    <n v="0"/>
    <n v="40"/>
    <n v="45"/>
    <s v="NA"/>
    <n v="0"/>
    <s v="NA"/>
    <n v="23.5"/>
    <n v="21"/>
    <n v="13"/>
    <n v="41"/>
    <n v="19"/>
    <m/>
    <m/>
    <m/>
    <m/>
    <m/>
    <m/>
    <m/>
    <m/>
    <n v="0"/>
    <n v="0"/>
    <s v="Nei"/>
    <m/>
    <m/>
    <m/>
  </r>
  <r>
    <x v="13"/>
    <x v="2"/>
    <d v="2020-07-01T00:00:00"/>
    <s v="HU.SØ1"/>
    <s v="SØ"/>
    <n v="1"/>
    <n v="0"/>
    <n v="0"/>
    <n v="0"/>
    <n v="0"/>
    <n v="45"/>
    <n v="70"/>
    <s v="NA"/>
    <n v="0"/>
    <s v="NA"/>
    <n v="31"/>
    <n v="25"/>
    <n v="6"/>
    <n v="29"/>
    <n v="64"/>
    <m/>
    <m/>
    <m/>
    <m/>
    <m/>
    <m/>
    <m/>
    <m/>
    <n v="0"/>
    <n v="0"/>
    <s v="Nei"/>
    <m/>
    <s v="NB! Himmelretning rettet opp. "/>
    <m/>
  </r>
  <r>
    <x v="13"/>
    <x v="2"/>
    <d v="2020-07-01T00:00:00"/>
    <s v="HU.V2"/>
    <s v="V"/>
    <n v="2"/>
    <n v="28"/>
    <n v="15"/>
    <n v="8"/>
    <n v="5"/>
    <n v="45"/>
    <n v="70"/>
    <s v="NA"/>
    <n v="0"/>
    <s v="NA"/>
    <n v="14.25"/>
    <n v="23"/>
    <n v="9"/>
    <n v="8"/>
    <n v="17"/>
    <m/>
    <m/>
    <m/>
    <m/>
    <m/>
    <m/>
    <m/>
    <m/>
    <n v="0"/>
    <n v="0"/>
    <s v="Nei"/>
    <m/>
    <m/>
    <m/>
  </r>
  <r>
    <x v="13"/>
    <x v="2"/>
    <d v="2020-07-01T00:00:00"/>
    <s v="HU.V3"/>
    <s v="V"/>
    <n v="3"/>
    <n v="4"/>
    <n v="0"/>
    <n v="4"/>
    <n v="0"/>
    <n v="35"/>
    <n v="25"/>
    <s v="NA"/>
    <n v="0"/>
    <s v="NA"/>
    <n v="24.5"/>
    <n v="5"/>
    <n v="21"/>
    <n v="48"/>
    <n v="24"/>
    <m/>
    <m/>
    <m/>
    <m/>
    <m/>
    <m/>
    <m/>
    <m/>
    <n v="1"/>
    <n v="0"/>
    <s v="Krattrydding"/>
    <m/>
    <m/>
    <m/>
  </r>
  <r>
    <x v="13"/>
    <x v="2"/>
    <d v="2020-07-01T00:00:00"/>
    <s v="HU.Ø4"/>
    <s v="Ø"/>
    <n v="4"/>
    <n v="0"/>
    <n v="0"/>
    <n v="0"/>
    <n v="0"/>
    <n v="30"/>
    <n v="10"/>
    <s v="NA"/>
    <n v="0"/>
    <s v="NA"/>
    <n v="29"/>
    <n v="17"/>
    <n v="52"/>
    <n v="25"/>
    <n v="22"/>
    <m/>
    <m/>
    <m/>
    <m/>
    <m/>
    <m/>
    <m/>
    <m/>
    <n v="0"/>
    <n v="0"/>
    <s v="Nei"/>
    <m/>
    <m/>
    <m/>
  </r>
  <r>
    <x v="13"/>
    <x v="3"/>
    <d v="2021-06-16T00:00:00"/>
    <s v="HU.N4"/>
    <s v="N"/>
    <n v="4"/>
    <n v="3"/>
    <n v="0"/>
    <n v="2"/>
    <n v="1"/>
    <n v="25"/>
    <n v="80"/>
    <n v="0"/>
    <n v="0"/>
    <n v="0"/>
    <n v="12.5"/>
    <n v="13"/>
    <n v="22"/>
    <n v="10"/>
    <n v="5"/>
    <m/>
    <m/>
    <m/>
    <m/>
    <m/>
    <m/>
    <m/>
    <m/>
    <n v="0"/>
    <n v="0"/>
    <s v="Nei"/>
    <m/>
    <m/>
    <m/>
  </r>
  <r>
    <x v="13"/>
    <x v="3"/>
    <d v="2021-06-16T00:00:00"/>
    <s v="HU.N5"/>
    <s v="N"/>
    <n v="5"/>
    <n v="1"/>
    <n v="0"/>
    <n v="0"/>
    <n v="1"/>
    <n v="30"/>
    <n v="75"/>
    <n v="0"/>
    <n v="0"/>
    <n v="0"/>
    <n v="15.75"/>
    <n v="3"/>
    <n v="10"/>
    <n v="23"/>
    <n v="27"/>
    <m/>
    <m/>
    <m/>
    <m/>
    <m/>
    <m/>
    <m/>
    <m/>
    <n v="0"/>
    <n v="0"/>
    <s v="Nei"/>
    <m/>
    <m/>
    <m/>
  </r>
  <r>
    <x v="13"/>
    <x v="3"/>
    <d v="2021-06-16T00:00:00"/>
    <s v="HU.NV11"/>
    <s v="NV"/>
    <n v="11"/>
    <n v="0"/>
    <n v="0"/>
    <n v="0"/>
    <n v="0"/>
    <n v="40"/>
    <n v="15"/>
    <n v="0"/>
    <n v="0"/>
    <n v="0"/>
    <n v="25.5"/>
    <n v="37"/>
    <n v="12"/>
    <n v="15"/>
    <n v="38"/>
    <m/>
    <m/>
    <m/>
    <m/>
    <m/>
    <m/>
    <m/>
    <m/>
    <n v="0"/>
    <n v="0"/>
    <s v="Nei"/>
    <m/>
    <m/>
    <m/>
  </r>
  <r>
    <x v="13"/>
    <x v="3"/>
    <d v="2021-06-16T00:00:00"/>
    <s v="HU.NV12"/>
    <s v="NV"/>
    <n v="12"/>
    <n v="0"/>
    <n v="0"/>
    <n v="0"/>
    <n v="0"/>
    <n v="40"/>
    <n v="10"/>
    <n v="0"/>
    <n v="0"/>
    <n v="0"/>
    <n v="16"/>
    <n v="3"/>
    <n v="19"/>
    <n v="11"/>
    <n v="31"/>
    <m/>
    <m/>
    <m/>
    <m/>
    <m/>
    <m/>
    <m/>
    <m/>
    <n v="0"/>
    <n v="0"/>
    <s v="Nei"/>
    <m/>
    <m/>
    <m/>
  </r>
  <r>
    <x v="13"/>
    <x v="3"/>
    <d v="2021-06-16T00:00:00"/>
    <s v="HU.NV3"/>
    <s v="NV"/>
    <n v="3"/>
    <n v="18"/>
    <n v="1"/>
    <n v="6"/>
    <n v="11"/>
    <n v="40"/>
    <n v="60"/>
    <n v="0"/>
    <n v="0"/>
    <n v="0"/>
    <n v="14.5"/>
    <n v="9"/>
    <n v="20"/>
    <n v="21"/>
    <n v="8"/>
    <m/>
    <m/>
    <m/>
    <m/>
    <m/>
    <m/>
    <m/>
    <m/>
    <n v="0"/>
    <n v="0"/>
    <s v="Nei"/>
    <m/>
    <m/>
    <m/>
  </r>
  <r>
    <x v="13"/>
    <x v="3"/>
    <d v="2021-06-16T00:00:00"/>
    <s v="HU.SV9"/>
    <s v="SV"/>
    <n v="9"/>
    <n v="0"/>
    <n v="0"/>
    <n v="0"/>
    <n v="0"/>
    <n v="18"/>
    <n v="10"/>
    <n v="0"/>
    <n v="0"/>
    <n v="0"/>
    <n v="5.25"/>
    <n v="12"/>
    <n v="3"/>
    <n v="4"/>
    <n v="2"/>
    <m/>
    <m/>
    <m/>
    <m/>
    <m/>
    <m/>
    <m/>
    <m/>
    <n v="0"/>
    <n v="0"/>
    <s v="Nei"/>
    <m/>
    <m/>
    <m/>
  </r>
  <r>
    <x v="13"/>
    <x v="3"/>
    <d v="2021-06-16T00:00:00"/>
    <s v="HU.SØ1"/>
    <s v="SØ"/>
    <n v="1"/>
    <n v="0"/>
    <n v="0"/>
    <n v="0"/>
    <n v="0"/>
    <n v="60"/>
    <n v="50"/>
    <n v="0"/>
    <n v="0"/>
    <n v="0"/>
    <n v="21.25"/>
    <n v="2"/>
    <n v="10"/>
    <n v="47"/>
    <n v="26"/>
    <m/>
    <m/>
    <m/>
    <m/>
    <m/>
    <m/>
    <m/>
    <m/>
    <n v="0"/>
    <n v="0"/>
    <s v="Nei"/>
    <m/>
    <s v="NB! Himmelretning rettet opp. "/>
    <m/>
  </r>
  <r>
    <x v="13"/>
    <x v="3"/>
    <d v="2021-06-16T00:00:00"/>
    <s v="HU.V2"/>
    <s v="V"/>
    <n v="2"/>
    <n v="34"/>
    <n v="6"/>
    <n v="14"/>
    <n v="14"/>
    <n v="50"/>
    <n v="90"/>
    <n v="0"/>
    <n v="0"/>
    <n v="0"/>
    <n v="20"/>
    <n v="15"/>
    <n v="41"/>
    <n v="16"/>
    <n v="8"/>
    <m/>
    <m/>
    <m/>
    <m/>
    <m/>
    <m/>
    <m/>
    <m/>
    <n v="0"/>
    <n v="0"/>
    <s v="Nei"/>
    <m/>
    <m/>
    <m/>
  </r>
  <r>
    <x v="13"/>
    <x v="3"/>
    <d v="2021-06-16T00:00:00"/>
    <s v="HU.V3"/>
    <s v="V"/>
    <n v="3"/>
    <n v="4"/>
    <n v="1"/>
    <n v="2"/>
    <n v="1"/>
    <n v="55"/>
    <n v="30"/>
    <n v="0"/>
    <n v="0"/>
    <n v="0"/>
    <n v="16.5"/>
    <n v="4"/>
    <n v="19"/>
    <n v="23"/>
    <n v="20"/>
    <m/>
    <m/>
    <m/>
    <m/>
    <m/>
    <m/>
    <m/>
    <m/>
    <n v="1"/>
    <n v="0"/>
    <s v="Krattrydding"/>
    <m/>
    <m/>
    <m/>
  </r>
  <r>
    <x v="13"/>
    <x v="3"/>
    <d v="2021-06-16T00:00:00"/>
    <s v="HU.Ø4"/>
    <s v="Ø"/>
    <n v="4"/>
    <n v="0"/>
    <n v="0"/>
    <n v="0"/>
    <n v="0"/>
    <n v="30"/>
    <n v="25"/>
    <n v="6"/>
    <n v="0"/>
    <n v="0"/>
    <n v="34.25"/>
    <n v="50"/>
    <n v="14"/>
    <n v="38"/>
    <n v="35"/>
    <m/>
    <m/>
    <m/>
    <m/>
    <m/>
    <m/>
    <m/>
    <m/>
    <n v="0"/>
    <n v="0"/>
    <s v="Nei"/>
    <m/>
    <m/>
    <m/>
  </r>
  <r>
    <x v="13"/>
    <x v="4"/>
    <d v="2022-06-27T00:00:00"/>
    <s v="HU.N4"/>
    <s v="N"/>
    <n v="4"/>
    <n v="4"/>
    <n v="0"/>
    <n v="4"/>
    <n v="0"/>
    <n v="50"/>
    <n v="95"/>
    <n v="0"/>
    <n v="0"/>
    <n v="0"/>
    <n v="11.333333333333334"/>
    <n v="7"/>
    <n v="20"/>
    <n v="7"/>
    <n v="21"/>
    <m/>
    <m/>
    <m/>
    <m/>
    <m/>
    <m/>
    <m/>
    <m/>
    <n v="0"/>
    <n v="0"/>
    <m/>
    <m/>
    <m/>
    <m/>
  </r>
  <r>
    <x v="13"/>
    <x v="4"/>
    <d v="2022-06-27T00:00:00"/>
    <s v="HU.N5"/>
    <s v="N"/>
    <n v="5"/>
    <n v="3"/>
    <n v="2"/>
    <n v="0"/>
    <n v="1"/>
    <n v="45"/>
    <n v="90"/>
    <n v="0"/>
    <n v="0"/>
    <n v="0"/>
    <n v="8.6666666666666661"/>
    <n v="12"/>
    <n v="6"/>
    <n v="8"/>
    <n v="20"/>
    <m/>
    <m/>
    <m/>
    <m/>
    <m/>
    <m/>
    <m/>
    <m/>
    <n v="0"/>
    <n v="0"/>
    <m/>
    <m/>
    <m/>
    <m/>
  </r>
  <r>
    <x v="13"/>
    <x v="4"/>
    <d v="2022-06-27T00:00:00"/>
    <s v="HU.NV11"/>
    <s v="NV"/>
    <n v="11"/>
    <n v="0"/>
    <n v="0"/>
    <n v="0"/>
    <n v="0"/>
    <n v="60"/>
    <n v="25"/>
    <n v="0"/>
    <n v="0"/>
    <n v="0"/>
    <n v="8.6666666666666661"/>
    <n v="5"/>
    <n v="4"/>
    <n v="17"/>
    <n v="16"/>
    <m/>
    <m/>
    <m/>
    <m/>
    <m/>
    <m/>
    <m/>
    <m/>
    <n v="0"/>
    <n v="1"/>
    <n v="0.4"/>
    <m/>
    <m/>
    <m/>
  </r>
  <r>
    <x v="13"/>
    <x v="4"/>
    <d v="2022-06-27T00:00:00"/>
    <s v="HU.NV12"/>
    <s v="NV"/>
    <n v="12"/>
    <n v="0"/>
    <n v="0"/>
    <n v="0"/>
    <n v="0"/>
    <n v="50"/>
    <n v="5"/>
    <n v="0"/>
    <n v="0"/>
    <n v="0"/>
    <n v="5"/>
    <n v="2"/>
    <n v="7"/>
    <n v="6"/>
    <n v="4"/>
    <m/>
    <m/>
    <m/>
    <m/>
    <m/>
    <m/>
    <m/>
    <m/>
    <n v="0"/>
    <n v="1"/>
    <n v="0.7"/>
    <m/>
    <m/>
    <m/>
  </r>
  <r>
    <x v="13"/>
    <x v="4"/>
    <d v="2022-06-27T00:00:00"/>
    <s v="HU.NV3"/>
    <s v="NV"/>
    <n v="3"/>
    <n v="21"/>
    <n v="2"/>
    <n v="6"/>
    <n v="13"/>
    <n v="75"/>
    <n v="80"/>
    <n v="0"/>
    <n v="0"/>
    <n v="0"/>
    <n v="22.333333333333332"/>
    <n v="20"/>
    <n v="27"/>
    <n v="20"/>
    <n v="11"/>
    <m/>
    <m/>
    <m/>
    <m/>
    <m/>
    <m/>
    <m/>
    <m/>
    <n v="0"/>
    <n v="0"/>
    <m/>
    <m/>
    <m/>
    <m/>
  </r>
  <r>
    <x v="13"/>
    <x v="4"/>
    <d v="2022-06-27T00:00:00"/>
    <s v="HU.SV9"/>
    <s v="SV"/>
    <n v="9"/>
    <n v="0"/>
    <n v="0"/>
    <n v="0"/>
    <n v="0"/>
    <n v="25"/>
    <n v="20"/>
    <n v="0"/>
    <n v="0"/>
    <n v="0"/>
    <n v="6.666666666666667"/>
    <n v="3"/>
    <n v="2"/>
    <n v="15"/>
    <n v="8"/>
    <m/>
    <m/>
    <m/>
    <m/>
    <m/>
    <m/>
    <m/>
    <m/>
    <n v="0"/>
    <n v="1"/>
    <n v="0.9"/>
    <m/>
    <m/>
    <m/>
  </r>
  <r>
    <x v="13"/>
    <x v="4"/>
    <d v="2022-06-27T00:00:00"/>
    <s v="HU.SØ1"/>
    <s v="SØ"/>
    <n v="1"/>
    <n v="0"/>
    <n v="0"/>
    <n v="0"/>
    <n v="0"/>
    <n v="80"/>
    <n v="75"/>
    <n v="0"/>
    <n v="0"/>
    <n v="0"/>
    <n v="34"/>
    <n v="45"/>
    <n v="46"/>
    <n v="11"/>
    <n v="12"/>
    <m/>
    <m/>
    <m/>
    <m/>
    <m/>
    <m/>
    <m/>
    <m/>
    <n v="0"/>
    <n v="0"/>
    <m/>
    <m/>
    <m/>
    <m/>
  </r>
  <r>
    <x v="13"/>
    <x v="4"/>
    <d v="2022-06-27T00:00:00"/>
    <s v="HU.V2"/>
    <s v="V"/>
    <n v="2"/>
    <n v="58"/>
    <n v="15"/>
    <n v="28"/>
    <n v="15"/>
    <n v="80"/>
    <n v="90"/>
    <n v="0"/>
    <n v="0"/>
    <n v="0"/>
    <n v="32.333333333333336"/>
    <n v="55"/>
    <n v="25"/>
    <n v="17"/>
    <n v="19"/>
    <m/>
    <m/>
    <m/>
    <m/>
    <m/>
    <m/>
    <m/>
    <m/>
    <n v="0"/>
    <n v="0"/>
    <m/>
    <m/>
    <m/>
    <m/>
  </r>
  <r>
    <x v="13"/>
    <x v="4"/>
    <d v="2022-06-27T00:00:00"/>
    <s v="HU.V3"/>
    <s v="V"/>
    <n v="3"/>
    <n v="6"/>
    <n v="0"/>
    <n v="3"/>
    <n v="3"/>
    <n v="75"/>
    <n v="30"/>
    <n v="0.1"/>
    <n v="0"/>
    <n v="0"/>
    <n v="26.666666666666668"/>
    <n v="35"/>
    <n v="29"/>
    <n v="16"/>
    <n v="16"/>
    <m/>
    <m/>
    <m/>
    <m/>
    <m/>
    <m/>
    <m/>
    <m/>
    <n v="0"/>
    <n v="0"/>
    <m/>
    <m/>
    <m/>
    <m/>
  </r>
  <r>
    <x v="13"/>
    <x v="4"/>
    <d v="2022-06-27T00:00:00"/>
    <s v="HU.Ø4"/>
    <s v="Ø"/>
    <n v="4"/>
    <n v="0"/>
    <n v="0"/>
    <n v="0"/>
    <n v="0"/>
    <n v="40"/>
    <n v="50"/>
    <n v="10"/>
    <n v="0"/>
    <n v="0"/>
    <n v="25"/>
    <n v="25"/>
    <n v="44"/>
    <n v="6"/>
    <n v="11"/>
    <m/>
    <m/>
    <m/>
    <m/>
    <m/>
    <m/>
    <m/>
    <m/>
    <n v="0"/>
    <n v="0"/>
    <m/>
    <m/>
    <m/>
    <m/>
  </r>
  <r>
    <x v="14"/>
    <x v="0"/>
    <d v="2018-06-18T00:00:00"/>
    <s v="KA1"/>
    <s v="N"/>
    <n v="0"/>
    <n v="13"/>
    <n v="4"/>
    <n v="5"/>
    <n v="4"/>
    <n v="70"/>
    <n v="85"/>
    <s v="NA"/>
    <n v="0"/>
    <s v="NA"/>
    <n v="7.5"/>
    <n v="10"/>
    <n v="7"/>
    <n v="0"/>
    <n v="13"/>
    <m/>
    <m/>
    <m/>
    <m/>
    <m/>
    <m/>
    <m/>
    <m/>
    <n v="0"/>
    <n v="0"/>
    <m/>
    <s v="Nei"/>
    <m/>
    <m/>
  </r>
  <r>
    <x v="14"/>
    <x v="0"/>
    <d v="2018-06-18T00:00:00"/>
    <s v="KA10"/>
    <s v="V"/>
    <n v="5"/>
    <n v="2"/>
    <n v="0"/>
    <n v="0"/>
    <n v="2"/>
    <n v="60"/>
    <n v="30"/>
    <s v="NA"/>
    <n v="60"/>
    <s v="NA"/>
    <n v="26"/>
    <n v="1"/>
    <n v="80"/>
    <n v="23"/>
    <n v="0"/>
    <m/>
    <m/>
    <m/>
    <m/>
    <m/>
    <m/>
    <m/>
    <m/>
    <n v="1"/>
    <n v="0"/>
    <m/>
    <s v="Gammel krattrydding"/>
    <m/>
    <m/>
  </r>
  <r>
    <x v="14"/>
    <x v="0"/>
    <d v="2018-06-18T00:00:00"/>
    <s v="KA2"/>
    <s v="N"/>
    <n v="5"/>
    <n v="0"/>
    <n v="0"/>
    <n v="0"/>
    <n v="0"/>
    <n v="30"/>
    <n v="25"/>
    <s v="NA"/>
    <n v="0"/>
    <s v="NA"/>
    <n v="0.5"/>
    <n v="0"/>
    <n v="0"/>
    <n v="1"/>
    <n v="1"/>
    <m/>
    <m/>
    <m/>
    <m/>
    <m/>
    <m/>
    <m/>
    <m/>
    <n v="0"/>
    <n v="1"/>
    <m/>
    <s v="Nei"/>
    <s v="Slitasje, tråkk. Alurør og spiker på 6 m, ingen merking på 5 m"/>
    <m/>
  </r>
  <r>
    <x v="14"/>
    <x v="0"/>
    <d v="2018-06-18T00:00:00"/>
    <s v="KA3"/>
    <s v="NØ"/>
    <n v="6"/>
    <n v="0"/>
    <n v="0"/>
    <n v="0"/>
    <n v="0"/>
    <n v="60"/>
    <n v="10"/>
    <s v="NA"/>
    <n v="0"/>
    <s v="NA"/>
    <n v="0.5"/>
    <n v="1"/>
    <n v="1"/>
    <n v="0"/>
    <n v="0"/>
    <m/>
    <m/>
    <m/>
    <m/>
    <m/>
    <m/>
    <m/>
    <m/>
    <n v="0"/>
    <n v="1"/>
    <m/>
    <s v="Nei"/>
    <s v="Slitasje. Rør langs båndet, ikke på andre siden."/>
    <m/>
  </r>
  <r>
    <x v="14"/>
    <x v="0"/>
    <d v="2018-06-18T00:00:00"/>
    <s v="KA4"/>
    <s v="Ø"/>
    <n v="1"/>
    <n v="14"/>
    <n v="4"/>
    <n v="1"/>
    <n v="9"/>
    <n v="95"/>
    <n v="50"/>
    <s v="NA"/>
    <n v="15"/>
    <s v="NA"/>
    <n v="13.5"/>
    <n v="10"/>
    <n v="1"/>
    <n v="22"/>
    <n v="21"/>
    <m/>
    <m/>
    <m/>
    <m/>
    <m/>
    <m/>
    <m/>
    <m/>
    <n v="0"/>
    <n v="1"/>
    <m/>
    <s v="Nei"/>
    <s v="Sti i overkant"/>
    <m/>
  </r>
  <r>
    <x v="14"/>
    <x v="0"/>
    <d v="2018-06-18T00:00:00"/>
    <s v="KA5"/>
    <s v="SV"/>
    <n v="8"/>
    <n v="0"/>
    <n v="0"/>
    <n v="0"/>
    <n v="0"/>
    <n v="70"/>
    <n v="30"/>
    <s v="NA"/>
    <n v="3"/>
    <s v="NA"/>
    <n v="11.5"/>
    <n v="1"/>
    <n v="29"/>
    <n v="10"/>
    <n v="6"/>
    <m/>
    <m/>
    <m/>
    <m/>
    <m/>
    <m/>
    <m/>
    <m/>
    <n v="0"/>
    <n v="1"/>
    <m/>
    <s v="Nei"/>
    <s v="Slitasje, ligger i kant av sti. Usikker på bilde."/>
    <m/>
  </r>
  <r>
    <x v="14"/>
    <x v="0"/>
    <d v="2018-06-18T00:00:00"/>
    <s v="KA6"/>
    <s v="NV"/>
    <n v="1"/>
    <n v="16"/>
    <n v="1"/>
    <n v="7"/>
    <n v="8"/>
    <n v="90"/>
    <n v="80"/>
    <s v="NA"/>
    <n v="0"/>
    <s v="NA"/>
    <n v="4.75"/>
    <n v="3"/>
    <n v="13"/>
    <n v="0"/>
    <n v="3"/>
    <m/>
    <m/>
    <m/>
    <m/>
    <m/>
    <m/>
    <m/>
    <m/>
    <n v="0"/>
    <n v="0"/>
    <m/>
    <s v="Nei"/>
    <m/>
    <m/>
  </r>
  <r>
    <x v="14"/>
    <x v="0"/>
    <d v="2018-06-18T00:00:00"/>
    <s v="KA7"/>
    <s v="SV"/>
    <n v="2"/>
    <n v="16"/>
    <n v="0"/>
    <n v="6"/>
    <n v="10"/>
    <n v="80"/>
    <n v="90"/>
    <s v="NA"/>
    <n v="10"/>
    <s v="NA"/>
    <n v="28"/>
    <n v="37"/>
    <n v="17"/>
    <n v="35"/>
    <n v="23"/>
    <m/>
    <m/>
    <m/>
    <m/>
    <m/>
    <m/>
    <m/>
    <m/>
    <n v="1"/>
    <n v="0"/>
    <m/>
    <s v="Ryddet trær rett utenfor ruten"/>
    <m/>
    <m/>
  </r>
  <r>
    <x v="14"/>
    <x v="0"/>
    <d v="2018-06-18T00:00:00"/>
    <s v="KA8"/>
    <s v="Ø"/>
    <n v="5"/>
    <n v="0"/>
    <n v="0"/>
    <n v="0"/>
    <n v="0"/>
    <n v="50"/>
    <n v="60"/>
    <s v="NA"/>
    <n v="0"/>
    <s v="NA"/>
    <n v="2.75"/>
    <n v="1"/>
    <n v="1"/>
    <n v="1"/>
    <n v="8"/>
    <m/>
    <m/>
    <m/>
    <m/>
    <m/>
    <m/>
    <m/>
    <m/>
    <n v="0"/>
    <n v="1"/>
    <m/>
    <s v="Nei"/>
    <s v="Slitasje"/>
    <m/>
  </r>
  <r>
    <x v="14"/>
    <x v="0"/>
    <d v="2018-06-18T00:00:00"/>
    <s v="KA9"/>
    <s v="S"/>
    <n v="6"/>
    <n v="0"/>
    <n v="0"/>
    <n v="0"/>
    <n v="0"/>
    <n v="2"/>
    <n v="5"/>
    <s v="NA"/>
    <n v="50"/>
    <s v="NA"/>
    <n v="0.25"/>
    <n v="0"/>
    <n v="1"/>
    <n v="0"/>
    <n v="0"/>
    <m/>
    <m/>
    <m/>
    <m/>
    <m/>
    <m/>
    <m/>
    <m/>
    <n v="0"/>
    <n v="0"/>
    <m/>
    <s v="Nei"/>
    <s v="Nakent berg, furu høyt oppe"/>
    <m/>
  </r>
  <r>
    <x v="14"/>
    <x v="1"/>
    <d v="2019-06-20T00:00:00"/>
    <s v="KA1"/>
    <s v="N"/>
    <n v="0"/>
    <n v="16"/>
    <n v="4"/>
    <n v="5"/>
    <n v="7"/>
    <n v="40"/>
    <n v="50"/>
    <s v="NA"/>
    <n v="0"/>
    <s v="NA"/>
    <n v="11.5"/>
    <n v="10"/>
    <n v="5"/>
    <n v="31"/>
    <n v="0"/>
    <m/>
    <m/>
    <m/>
    <m/>
    <m/>
    <m/>
    <m/>
    <m/>
    <n v="0"/>
    <n v="0"/>
    <m/>
    <s v="Nei"/>
    <m/>
    <m/>
  </r>
  <r>
    <x v="14"/>
    <x v="1"/>
    <d v="2019-06-20T00:00:00"/>
    <s v="KA10"/>
    <s v="V"/>
    <n v="5"/>
    <n v="2"/>
    <n v="0"/>
    <n v="0"/>
    <n v="2"/>
    <n v="40"/>
    <n v="10"/>
    <s v="NA"/>
    <n v="50"/>
    <s v="NA"/>
    <n v="92.5"/>
    <n v="25"/>
    <n v="15"/>
    <n v="250"/>
    <n v="80"/>
    <m/>
    <m/>
    <m/>
    <m/>
    <m/>
    <m/>
    <m/>
    <m/>
    <n v="0"/>
    <n v="0"/>
    <m/>
    <s v="Nei"/>
    <m/>
    <m/>
  </r>
  <r>
    <x v="14"/>
    <x v="1"/>
    <d v="2019-06-20T00:00:00"/>
    <s v="KA2"/>
    <s v="N"/>
    <n v="5"/>
    <n v="0"/>
    <n v="0"/>
    <n v="0"/>
    <n v="0"/>
    <n v="30"/>
    <n v="30"/>
    <s v="NA"/>
    <n v="0"/>
    <s v="NA"/>
    <n v="1.75"/>
    <n v="0"/>
    <n v="0"/>
    <n v="4"/>
    <n v="3"/>
    <m/>
    <m/>
    <m/>
    <m/>
    <m/>
    <m/>
    <m/>
    <m/>
    <n v="0"/>
    <n v="0"/>
    <m/>
    <s v="Nei"/>
    <m/>
    <m/>
  </r>
  <r>
    <x v="14"/>
    <x v="1"/>
    <d v="2019-06-20T00:00:00"/>
    <s v="KA3"/>
    <s v="NØ"/>
    <n v="6"/>
    <n v="0"/>
    <n v="0"/>
    <n v="0"/>
    <n v="0"/>
    <n v="50"/>
    <n v="10"/>
    <s v="NA"/>
    <n v="0"/>
    <s v="NA"/>
    <n v="2"/>
    <n v="0"/>
    <n v="0"/>
    <n v="3"/>
    <n v="5"/>
    <m/>
    <m/>
    <m/>
    <m/>
    <m/>
    <m/>
    <m/>
    <m/>
    <n v="0"/>
    <n v="1"/>
    <m/>
    <s v="Nei"/>
    <s v="Tråkkslitasje"/>
    <m/>
  </r>
  <r>
    <x v="14"/>
    <x v="1"/>
    <d v="2019-06-20T00:00:00"/>
    <s v="KA4"/>
    <s v="Ø"/>
    <n v="1"/>
    <n v="9"/>
    <n v="0"/>
    <n v="3"/>
    <n v="6"/>
    <n v="70"/>
    <n v="10"/>
    <s v="NA"/>
    <n v="0"/>
    <s v="NA"/>
    <n v="16.25"/>
    <n v="2"/>
    <n v="24"/>
    <n v="12"/>
    <n v="27"/>
    <m/>
    <m/>
    <m/>
    <m/>
    <m/>
    <m/>
    <m/>
    <m/>
    <n v="0"/>
    <n v="0"/>
    <m/>
    <s v="Nei"/>
    <s v="Furu er borte"/>
    <m/>
  </r>
  <r>
    <x v="14"/>
    <x v="1"/>
    <d v="2019-06-20T00:00:00"/>
    <s v="KA5"/>
    <s v="SV"/>
    <n v="8"/>
    <n v="0"/>
    <n v="0"/>
    <n v="0"/>
    <n v="0"/>
    <n v="40"/>
    <n v="10"/>
    <s v="NA"/>
    <n v="0"/>
    <s v="NA"/>
    <n v="15"/>
    <n v="14"/>
    <n v="4"/>
    <n v="23"/>
    <n v="19"/>
    <m/>
    <m/>
    <m/>
    <m/>
    <m/>
    <m/>
    <m/>
    <m/>
    <n v="0"/>
    <n v="1"/>
    <m/>
    <s v="Nei"/>
    <s v="Utkant av sti, slitasje"/>
    <m/>
  </r>
  <r>
    <x v="14"/>
    <x v="1"/>
    <d v="2019-06-20T00:00:00"/>
    <s v="KA6"/>
    <s v="NV"/>
    <n v="1"/>
    <n v="12"/>
    <n v="5"/>
    <n v="3"/>
    <n v="4"/>
    <n v="70"/>
    <n v="25"/>
    <s v="NA"/>
    <n v="0"/>
    <s v="NA"/>
    <n v="30.5"/>
    <n v="12"/>
    <n v="3"/>
    <n v="25"/>
    <n v="82"/>
    <m/>
    <m/>
    <m/>
    <m/>
    <m/>
    <m/>
    <m/>
    <m/>
    <n v="0"/>
    <n v="0"/>
    <m/>
    <s v="Nei"/>
    <m/>
    <m/>
  </r>
  <r>
    <x v="14"/>
    <x v="1"/>
    <d v="2019-06-20T00:00:00"/>
    <s v="KA7"/>
    <s v="SV"/>
    <n v="2"/>
    <n v="18"/>
    <n v="0"/>
    <n v="2"/>
    <n v="16"/>
    <n v="90"/>
    <n v="25"/>
    <s v="NA"/>
    <n v="0"/>
    <s v="NA"/>
    <n v="39"/>
    <n v="36"/>
    <n v="45"/>
    <n v="46"/>
    <n v="29"/>
    <m/>
    <m/>
    <m/>
    <m/>
    <m/>
    <m/>
    <m/>
    <m/>
    <n v="0"/>
    <n v="0"/>
    <m/>
    <s v="Nei"/>
    <m/>
    <m/>
  </r>
  <r>
    <x v="14"/>
    <x v="1"/>
    <d v="2019-06-20T00:00:00"/>
    <s v="KA8"/>
    <s v="Ø"/>
    <n v="5"/>
    <n v="0"/>
    <n v="0"/>
    <n v="0"/>
    <n v="0"/>
    <n v="25"/>
    <n v="30"/>
    <s v="NA"/>
    <n v="0"/>
    <s v="NA"/>
    <n v="5"/>
    <n v="1"/>
    <n v="0"/>
    <n v="14"/>
    <n v="5"/>
    <m/>
    <m/>
    <m/>
    <m/>
    <m/>
    <m/>
    <m/>
    <m/>
    <n v="0"/>
    <n v="1"/>
    <m/>
    <s v="Nei"/>
    <s v="Slitasje"/>
    <m/>
  </r>
  <r>
    <x v="14"/>
    <x v="1"/>
    <d v="2019-06-20T00:00:00"/>
    <s v="KA9"/>
    <s v="S"/>
    <n v="6"/>
    <n v="0"/>
    <n v="0"/>
    <n v="0"/>
    <n v="0"/>
    <n v="3"/>
    <n v="5"/>
    <s v="NA"/>
    <n v="100"/>
    <s v="NA"/>
    <n v="0.5"/>
    <n v="0"/>
    <n v="0"/>
    <n v="0"/>
    <n v="2"/>
    <m/>
    <m/>
    <m/>
    <m/>
    <m/>
    <m/>
    <m/>
    <m/>
    <n v="0"/>
    <n v="0"/>
    <m/>
    <s v="Nei"/>
    <m/>
    <m/>
  </r>
  <r>
    <x v="14"/>
    <x v="2"/>
    <d v="2020-06-17T00:00:00"/>
    <s v="KA1"/>
    <s v="N"/>
    <n v="0"/>
    <n v="14"/>
    <n v="1"/>
    <n v="10"/>
    <n v="3"/>
    <n v="25"/>
    <n v="50"/>
    <s v="NA"/>
    <n v="0"/>
    <n v="0"/>
    <n v="11"/>
    <n v="14"/>
    <n v="0"/>
    <n v="23"/>
    <n v="7"/>
    <m/>
    <m/>
    <m/>
    <m/>
    <m/>
    <m/>
    <m/>
    <m/>
    <n v="0"/>
    <n v="0"/>
    <m/>
    <m/>
    <m/>
    <m/>
  </r>
  <r>
    <x v="14"/>
    <x v="2"/>
    <d v="2020-06-17T00:00:00"/>
    <s v="KA10"/>
    <s v="V"/>
    <n v="5"/>
    <n v="3"/>
    <n v="0"/>
    <n v="2"/>
    <n v="1"/>
    <n v="25"/>
    <n v="5"/>
    <s v="NA"/>
    <n v="80"/>
    <n v="0"/>
    <n v="95"/>
    <n v="220"/>
    <n v="20"/>
    <n v="60"/>
    <n v="80"/>
    <m/>
    <m/>
    <m/>
    <m/>
    <m/>
    <m/>
    <m/>
    <m/>
    <n v="0"/>
    <n v="0"/>
    <m/>
    <m/>
    <m/>
    <m/>
  </r>
  <r>
    <x v="14"/>
    <x v="2"/>
    <d v="2020-06-17T00:00:00"/>
    <s v="KA2"/>
    <s v="N"/>
    <n v="5"/>
    <n v="0"/>
    <n v="0"/>
    <n v="0"/>
    <n v="0"/>
    <n v="10"/>
    <n v="10"/>
    <s v="NA"/>
    <n v="0"/>
    <n v="0"/>
    <n v="1.75"/>
    <n v="0"/>
    <n v="0"/>
    <n v="1"/>
    <n v="6"/>
    <m/>
    <m/>
    <m/>
    <m/>
    <m/>
    <m/>
    <m/>
    <m/>
    <n v="0"/>
    <n v="0"/>
    <m/>
    <m/>
    <m/>
    <m/>
  </r>
  <r>
    <x v="14"/>
    <x v="2"/>
    <d v="2020-06-17T00:00:00"/>
    <s v="KA3"/>
    <s v="NØ"/>
    <n v="6"/>
    <n v="0"/>
    <n v="0"/>
    <n v="0"/>
    <n v="0"/>
    <n v="70"/>
    <n v="5"/>
    <s v="NA"/>
    <n v="0"/>
    <n v="0"/>
    <n v="1"/>
    <n v="3"/>
    <n v="1"/>
    <n v="0"/>
    <n v="0"/>
    <m/>
    <m/>
    <m/>
    <m/>
    <m/>
    <m/>
    <m/>
    <m/>
    <n v="0"/>
    <n v="1"/>
    <m/>
    <m/>
    <s v="Tråkk, plenaktig"/>
    <m/>
  </r>
  <r>
    <x v="14"/>
    <x v="2"/>
    <d v="2020-06-17T00:00:00"/>
    <s v="KA4"/>
    <s v="Ø"/>
    <n v="1"/>
    <n v="16"/>
    <n v="0"/>
    <n v="6"/>
    <n v="10"/>
    <n v="85"/>
    <n v="2"/>
    <s v="NA"/>
    <n v="0"/>
    <n v="0"/>
    <n v="23.75"/>
    <n v="29"/>
    <n v="28"/>
    <n v="2"/>
    <n v="36"/>
    <m/>
    <m/>
    <m/>
    <m/>
    <m/>
    <m/>
    <m/>
    <m/>
    <n v="0"/>
    <n v="0"/>
    <m/>
    <m/>
    <s v="Fant rør med detektor. Bilde er feil"/>
    <m/>
  </r>
  <r>
    <x v="14"/>
    <x v="2"/>
    <d v="2020-06-17T00:00:00"/>
    <s v="KA5"/>
    <s v="SV"/>
    <n v="8"/>
    <n v="0"/>
    <n v="0"/>
    <n v="0"/>
    <n v="0"/>
    <n v="30"/>
    <n v="30"/>
    <s v="NA"/>
    <n v="0"/>
    <n v="0"/>
    <n v="18"/>
    <n v="0"/>
    <n v="22"/>
    <n v="27"/>
    <n v="23"/>
    <m/>
    <m/>
    <m/>
    <m/>
    <m/>
    <m/>
    <m/>
    <m/>
    <n v="0"/>
    <n v="0"/>
    <m/>
    <m/>
    <m/>
    <m/>
  </r>
  <r>
    <x v="14"/>
    <x v="2"/>
    <d v="2020-06-17T00:00:00"/>
    <s v="KA6"/>
    <s v="NV"/>
    <n v="1"/>
    <n v="7"/>
    <n v="1"/>
    <n v="3"/>
    <n v="3"/>
    <n v="55"/>
    <n v="30"/>
    <s v="NA"/>
    <n v="3"/>
    <n v="0"/>
    <n v="9.5"/>
    <n v="12"/>
    <n v="10"/>
    <n v="8"/>
    <n v="8"/>
    <m/>
    <m/>
    <m/>
    <m/>
    <m/>
    <m/>
    <m/>
    <m/>
    <n v="0"/>
    <n v="0"/>
    <m/>
    <m/>
    <s v="Satt ned spiker i tre hjørner"/>
    <m/>
  </r>
  <r>
    <x v="14"/>
    <x v="2"/>
    <d v="2020-06-17T00:00:00"/>
    <s v="KA7"/>
    <s v="SV"/>
    <n v="2"/>
    <n v="15"/>
    <n v="0"/>
    <n v="4"/>
    <n v="11"/>
    <n v="85"/>
    <n v="60"/>
    <s v="NA"/>
    <n v="8"/>
    <n v="0"/>
    <n v="35.5"/>
    <n v="22"/>
    <n v="44"/>
    <n v="41"/>
    <n v="35"/>
    <m/>
    <m/>
    <m/>
    <m/>
    <m/>
    <m/>
    <m/>
    <m/>
    <n v="0"/>
    <n v="0"/>
    <m/>
    <m/>
    <m/>
    <m/>
  </r>
  <r>
    <x v="14"/>
    <x v="2"/>
    <d v="2020-06-17T00:00:00"/>
    <s v="KA8"/>
    <s v="Ø"/>
    <n v="5"/>
    <n v="0"/>
    <n v="0"/>
    <n v="0"/>
    <n v="0"/>
    <n v="25"/>
    <n v="25"/>
    <s v="NA"/>
    <n v="0"/>
    <n v="0"/>
    <n v="10"/>
    <n v="7"/>
    <n v="23"/>
    <n v="0"/>
    <n v="10"/>
    <m/>
    <m/>
    <m/>
    <m/>
    <m/>
    <m/>
    <m/>
    <m/>
    <n v="0"/>
    <n v="0"/>
    <m/>
    <m/>
    <m/>
    <m/>
  </r>
  <r>
    <x v="14"/>
    <x v="2"/>
    <d v="2020-06-17T00:00:00"/>
    <s v="KA9"/>
    <s v="S"/>
    <n v="6"/>
    <n v="0"/>
    <n v="0"/>
    <n v="0"/>
    <n v="0"/>
    <n v="1"/>
    <n v="1"/>
    <s v="NA"/>
    <n v="0"/>
    <s v="under furu"/>
    <n v="0"/>
    <n v="0"/>
    <n v="0"/>
    <n v="0"/>
    <n v="0"/>
    <m/>
    <m/>
    <m/>
    <m/>
    <m/>
    <m/>
    <m/>
    <m/>
    <n v="0"/>
    <n v="0"/>
    <m/>
    <m/>
    <m/>
    <m/>
  </r>
  <r>
    <x v="14"/>
    <x v="3"/>
    <d v="2021-06-14T00:00:00"/>
    <s v="KA1"/>
    <s v="N"/>
    <n v="0"/>
    <n v="10"/>
    <n v="2"/>
    <n v="2"/>
    <n v="6"/>
    <n v="30"/>
    <n v="30"/>
    <n v="0"/>
    <n v="0"/>
    <n v="0"/>
    <n v="20.75"/>
    <n v="27"/>
    <n v="27"/>
    <n v="4"/>
    <n v="25"/>
    <m/>
    <m/>
    <m/>
    <m/>
    <m/>
    <m/>
    <m/>
    <m/>
    <n v="0"/>
    <n v="0"/>
    <m/>
    <m/>
    <m/>
    <m/>
  </r>
  <r>
    <x v="14"/>
    <x v="3"/>
    <d v="2021-06-14T00:00:00"/>
    <s v="KA10"/>
    <s v="V"/>
    <n v="5"/>
    <n v="0"/>
    <n v="0"/>
    <n v="0"/>
    <n v="0"/>
    <n v="60"/>
    <s v="NA"/>
    <n v="11"/>
    <n v="90"/>
    <n v="50"/>
    <n v="33"/>
    <n v="25"/>
    <n v="52"/>
    <n v="29"/>
    <n v="26"/>
    <m/>
    <m/>
    <m/>
    <m/>
    <m/>
    <m/>
    <m/>
    <m/>
    <n v="0"/>
    <n v="0"/>
    <m/>
    <m/>
    <s v="Målt i feltsjikt"/>
    <m/>
  </r>
  <r>
    <x v="14"/>
    <x v="3"/>
    <d v="2021-06-14T00:00:00"/>
    <s v="KA2"/>
    <s v="N"/>
    <n v="5"/>
    <n v="0"/>
    <n v="0"/>
    <n v="0"/>
    <n v="0"/>
    <n v="15"/>
    <n v="5"/>
    <n v="0"/>
    <n v="0"/>
    <n v="0"/>
    <n v="1.75"/>
    <n v="0"/>
    <n v="0"/>
    <n v="7"/>
    <n v="0"/>
    <m/>
    <m/>
    <m/>
    <m/>
    <m/>
    <m/>
    <m/>
    <m/>
    <n v="0"/>
    <n v="0"/>
    <m/>
    <m/>
    <m/>
    <m/>
  </r>
  <r>
    <x v="14"/>
    <x v="3"/>
    <d v="2021-06-14T00:00:00"/>
    <s v="KA3"/>
    <s v="NØ"/>
    <n v="6"/>
    <n v="0"/>
    <n v="0"/>
    <n v="0"/>
    <n v="0"/>
    <n v="55"/>
    <n v="1"/>
    <n v="0"/>
    <n v="0"/>
    <n v="0"/>
    <n v="0.5"/>
    <n v="1"/>
    <n v="1"/>
    <n v="0"/>
    <n v="0"/>
    <m/>
    <m/>
    <m/>
    <m/>
    <m/>
    <m/>
    <m/>
    <m/>
    <n v="0"/>
    <n v="1"/>
    <m/>
    <m/>
    <s v="Tråkk, plenaktig"/>
    <m/>
  </r>
  <r>
    <x v="14"/>
    <x v="3"/>
    <d v="2021-06-14T00:00:00"/>
    <s v="KA4"/>
    <s v="Ø"/>
    <n v="1"/>
    <n v="7"/>
    <n v="0"/>
    <n v="2"/>
    <n v="5"/>
    <n v="50"/>
    <n v="5"/>
    <n v="3"/>
    <n v="0"/>
    <n v="10"/>
    <n v="14"/>
    <n v="0"/>
    <n v="6"/>
    <n v="20"/>
    <n v="30"/>
    <m/>
    <m/>
    <m/>
    <m/>
    <m/>
    <m/>
    <m/>
    <m/>
    <n v="0"/>
    <n v="0"/>
    <m/>
    <m/>
    <s v="Fant rør med detektor. Bilde er feil"/>
    <m/>
  </r>
  <r>
    <x v="14"/>
    <x v="3"/>
    <d v="2021-06-14T00:00:00"/>
    <s v="KA5"/>
    <s v="SV"/>
    <n v="8"/>
    <n v="0"/>
    <n v="0"/>
    <n v="0"/>
    <n v="0"/>
    <n v="40"/>
    <n v="5"/>
    <n v="3"/>
    <n v="0"/>
    <n v="0"/>
    <n v="14.5"/>
    <n v="0"/>
    <n v="12"/>
    <n v="22"/>
    <n v="24"/>
    <m/>
    <m/>
    <m/>
    <m/>
    <m/>
    <m/>
    <m/>
    <m/>
    <n v="0"/>
    <n v="0"/>
    <m/>
    <m/>
    <m/>
    <m/>
  </r>
  <r>
    <x v="14"/>
    <x v="3"/>
    <d v="2021-06-14T00:00:00"/>
    <s v="KA6"/>
    <s v="NV"/>
    <n v="1"/>
    <n v="2"/>
    <n v="1"/>
    <n v="0"/>
    <n v="1"/>
    <n v="80"/>
    <n v="10"/>
    <n v="10"/>
    <n v="0"/>
    <n v="0"/>
    <n v="16"/>
    <n v="5"/>
    <n v="16"/>
    <n v="37"/>
    <n v="6"/>
    <m/>
    <m/>
    <m/>
    <m/>
    <m/>
    <m/>
    <m/>
    <m/>
    <n v="0"/>
    <n v="0"/>
    <m/>
    <m/>
    <s v="Satt ned spiker i tre hjørner"/>
    <m/>
  </r>
  <r>
    <x v="14"/>
    <x v="3"/>
    <d v="2021-06-14T00:00:00"/>
    <s v="KA7"/>
    <s v="SV"/>
    <n v="2"/>
    <n v="13"/>
    <n v="0"/>
    <n v="5"/>
    <n v="8"/>
    <n v="75"/>
    <n v="60"/>
    <n v="20"/>
    <n v="0"/>
    <n v="0"/>
    <n v="33.5"/>
    <n v="41"/>
    <n v="43"/>
    <n v="26"/>
    <n v="24"/>
    <m/>
    <m/>
    <m/>
    <m/>
    <m/>
    <m/>
    <m/>
    <m/>
    <n v="0"/>
    <n v="0"/>
    <m/>
    <m/>
    <m/>
    <m/>
  </r>
  <r>
    <x v="14"/>
    <x v="3"/>
    <d v="2021-06-14T00:00:00"/>
    <s v="KA8"/>
    <s v="Ø"/>
    <n v="5"/>
    <n v="0"/>
    <n v="0"/>
    <n v="0"/>
    <n v="0"/>
    <n v="35"/>
    <n v="5"/>
    <n v="0"/>
    <n v="0"/>
    <n v="10"/>
    <n v="12.75"/>
    <n v="9"/>
    <n v="18"/>
    <n v="14"/>
    <n v="10"/>
    <m/>
    <m/>
    <m/>
    <m/>
    <m/>
    <m/>
    <m/>
    <m/>
    <n v="0"/>
    <n v="0"/>
    <m/>
    <m/>
    <m/>
    <m/>
  </r>
  <r>
    <x v="14"/>
    <x v="3"/>
    <d v="2021-06-14T00:00:00"/>
    <s v="KA9"/>
    <s v="S"/>
    <n v="6"/>
    <n v="0"/>
    <n v="0"/>
    <n v="0"/>
    <n v="0"/>
    <n v="1"/>
    <n v="1"/>
    <n v="0"/>
    <n v="0"/>
    <n v="75"/>
    <n v="0"/>
    <n v="0"/>
    <n v="0"/>
    <n v="0"/>
    <n v="0"/>
    <m/>
    <m/>
    <m/>
    <m/>
    <m/>
    <m/>
    <m/>
    <m/>
    <n v="0"/>
    <n v="0"/>
    <m/>
    <m/>
    <m/>
    <m/>
  </r>
  <r>
    <x v="14"/>
    <x v="4"/>
    <d v="2022-06-24T00:00:00"/>
    <s v="KA1"/>
    <s v="N"/>
    <n v="0"/>
    <n v="16"/>
    <n v="3"/>
    <n v="6"/>
    <n v="7"/>
    <n v="40"/>
    <n v="25"/>
    <n v="0"/>
    <n v="0"/>
    <n v="0"/>
    <n v="17.5"/>
    <n v="17"/>
    <n v="22"/>
    <n v="3"/>
    <n v="28"/>
    <m/>
    <m/>
    <m/>
    <m/>
    <m/>
    <m/>
    <m/>
    <m/>
    <n v="0"/>
    <n v="0"/>
    <m/>
    <m/>
    <m/>
    <m/>
  </r>
  <r>
    <x v="14"/>
    <x v="4"/>
    <d v="2022-06-24T00:00:00"/>
    <s v="KA10"/>
    <s v="V"/>
    <n v="5"/>
    <n v="1"/>
    <n v="0"/>
    <n v="0"/>
    <n v="1"/>
    <n v="60"/>
    <n v="10"/>
    <n v="3"/>
    <n v="40"/>
    <n v="50"/>
    <n v="23"/>
    <n v="14"/>
    <n v="24"/>
    <n v="24"/>
    <n v="30"/>
    <m/>
    <m/>
    <m/>
    <m/>
    <m/>
    <m/>
    <m/>
    <m/>
    <n v="0"/>
    <n v="0"/>
    <m/>
    <m/>
    <m/>
    <m/>
  </r>
  <r>
    <x v="14"/>
    <x v="4"/>
    <d v="2022-06-24T00:00:00"/>
    <s v="KA2"/>
    <s v="N"/>
    <n v="5"/>
    <n v="0"/>
    <n v="0"/>
    <n v="0"/>
    <n v="0"/>
    <n v="2"/>
    <n v="1"/>
    <n v="0"/>
    <n v="0"/>
    <n v="0"/>
    <n v="1.25"/>
    <n v="0"/>
    <n v="0"/>
    <n v="0"/>
    <n v="5"/>
    <m/>
    <m/>
    <m/>
    <m/>
    <m/>
    <m/>
    <m/>
    <m/>
    <n v="0"/>
    <n v="1"/>
    <m/>
    <m/>
    <m/>
    <m/>
  </r>
  <r>
    <x v="14"/>
    <x v="4"/>
    <d v="2022-06-24T00:00:00"/>
    <s v="KA3"/>
    <s v="NØ"/>
    <n v="6"/>
    <n v="0"/>
    <n v="0"/>
    <n v="0"/>
    <n v="0"/>
    <n v="25"/>
    <n v="1"/>
    <n v="0"/>
    <n v="0"/>
    <n v="0"/>
    <n v="3.5"/>
    <n v="0"/>
    <n v="5"/>
    <n v="0"/>
    <n v="9"/>
    <m/>
    <m/>
    <m/>
    <m/>
    <m/>
    <m/>
    <m/>
    <m/>
    <n v="0"/>
    <n v="1"/>
    <m/>
    <m/>
    <m/>
    <m/>
  </r>
  <r>
    <x v="14"/>
    <x v="4"/>
    <d v="2022-06-24T00:00:00"/>
    <s v="KA4"/>
    <s v="Ø"/>
    <n v="1"/>
    <n v="20"/>
    <n v="5"/>
    <n v="1"/>
    <n v="14"/>
    <n v="90"/>
    <n v="1"/>
    <n v="5"/>
    <n v="0"/>
    <n v="2"/>
    <n v="28.5"/>
    <n v="34"/>
    <n v="5"/>
    <n v="28"/>
    <n v="47"/>
    <m/>
    <m/>
    <m/>
    <m/>
    <m/>
    <m/>
    <m/>
    <m/>
    <n v="0"/>
    <n v="1"/>
    <m/>
    <s v="Tråkk i hjørnet (ca. 5 %)"/>
    <m/>
    <m/>
  </r>
  <r>
    <x v="14"/>
    <x v="4"/>
    <d v="2022-06-24T00:00:00"/>
    <s v="KA5"/>
    <s v="SV"/>
    <n v="8"/>
    <n v="0"/>
    <n v="0"/>
    <n v="0"/>
    <n v="0"/>
    <n v="40"/>
    <n v="2"/>
    <n v="2"/>
    <n v="0"/>
    <n v="0"/>
    <n v="15.75"/>
    <n v="21"/>
    <n v="6"/>
    <n v="13"/>
    <n v="23"/>
    <m/>
    <m/>
    <m/>
    <m/>
    <m/>
    <m/>
    <m/>
    <m/>
    <n v="0"/>
    <n v="1"/>
    <m/>
    <s v="Litt"/>
    <m/>
    <m/>
  </r>
  <r>
    <x v="14"/>
    <x v="4"/>
    <d v="2022-06-24T00:00:00"/>
    <s v="KA6"/>
    <s v="NV"/>
    <n v="1"/>
    <n v="5"/>
    <n v="0"/>
    <n v="1"/>
    <n v="4"/>
    <n v="95"/>
    <n v="1"/>
    <n v="5"/>
    <n v="0"/>
    <n v="0"/>
    <n v="23.25"/>
    <n v="18"/>
    <n v="31"/>
    <n v="4"/>
    <n v="40"/>
    <m/>
    <m/>
    <m/>
    <m/>
    <m/>
    <m/>
    <m/>
    <m/>
    <n v="0"/>
    <n v="1"/>
    <m/>
    <s v="i KANT AV TRÅKK"/>
    <m/>
    <m/>
  </r>
  <r>
    <x v="14"/>
    <x v="4"/>
    <d v="2022-06-24T00:00:00"/>
    <s v="KA7"/>
    <s v="SV"/>
    <n v="2"/>
    <n v="8"/>
    <n v="0"/>
    <n v="0"/>
    <n v="8"/>
    <n v="75"/>
    <n v="80"/>
    <n v="10"/>
    <n v="0"/>
    <n v="0"/>
    <n v="39"/>
    <n v="53"/>
    <n v="32"/>
    <n v="37"/>
    <n v="34"/>
    <m/>
    <m/>
    <m/>
    <m/>
    <m/>
    <m/>
    <m/>
    <m/>
    <n v="0"/>
    <n v="0"/>
    <m/>
    <m/>
    <m/>
    <m/>
  </r>
  <r>
    <x v="14"/>
    <x v="4"/>
    <d v="2022-06-24T00:00:00"/>
    <s v="KA8"/>
    <s v="Ø"/>
    <n v="5"/>
    <n v="0"/>
    <n v="0"/>
    <n v="0"/>
    <n v="0"/>
    <n v="15"/>
    <n v="15"/>
    <n v="0"/>
    <n v="0"/>
    <n v="95"/>
    <n v="9.25"/>
    <n v="4"/>
    <n v="11"/>
    <n v="18"/>
    <n v="4"/>
    <m/>
    <m/>
    <m/>
    <m/>
    <m/>
    <m/>
    <m/>
    <m/>
    <n v="0"/>
    <n v="1"/>
    <m/>
    <n v="0.9"/>
    <m/>
    <m/>
  </r>
  <r>
    <x v="14"/>
    <x v="4"/>
    <d v="2022-06-24T00:00:00"/>
    <s v="KA9"/>
    <s v="S"/>
    <n v="6"/>
    <n v="0"/>
    <n v="0"/>
    <n v="0"/>
    <n v="0"/>
    <n v="3"/>
    <n v="0.1"/>
    <n v="0"/>
    <n v="0"/>
    <n v="100"/>
    <n v="0"/>
    <n v="0"/>
    <n v="0"/>
    <n v="0"/>
    <n v="0"/>
    <m/>
    <m/>
    <m/>
    <m/>
    <m/>
    <m/>
    <m/>
    <m/>
    <n v="0"/>
    <n v="1"/>
    <m/>
    <m/>
    <m/>
    <m/>
  </r>
  <r>
    <x v="15"/>
    <x v="3"/>
    <d v="2021-05-15T00:00:00"/>
    <s v="LY.N10"/>
    <s v="N"/>
    <n v="10"/>
    <n v="2"/>
    <n v="0"/>
    <n v="0"/>
    <n v="2"/>
    <n v="45"/>
    <n v="10"/>
    <n v="0"/>
    <n v="0"/>
    <n v="0"/>
    <n v="33.5"/>
    <n v="25"/>
    <n v="23"/>
    <n v="50"/>
    <n v="36"/>
    <m/>
    <m/>
    <m/>
    <m/>
    <m/>
    <m/>
    <m/>
    <m/>
    <n v="0"/>
    <n v="0"/>
    <m/>
    <m/>
    <m/>
    <m/>
  </r>
  <r>
    <x v="15"/>
    <x v="3"/>
    <d v="2021-05-15T00:00:00"/>
    <s v="LY.NV18"/>
    <s v="NV"/>
    <n v="18"/>
    <n v="0"/>
    <n v="0"/>
    <n v="0"/>
    <n v="0"/>
    <n v="30"/>
    <n v="75"/>
    <n v="6"/>
    <n v="0"/>
    <n v="0"/>
    <n v="27.75"/>
    <n v="23"/>
    <n v="30"/>
    <n v="40"/>
    <n v="18"/>
    <m/>
    <m/>
    <m/>
    <m/>
    <m/>
    <m/>
    <m/>
    <m/>
    <n v="0"/>
    <n v="0"/>
    <m/>
    <m/>
    <m/>
    <m/>
  </r>
  <r>
    <x v="15"/>
    <x v="3"/>
    <d v="2021-05-15T00:00:00"/>
    <s v="LY.NV20"/>
    <s v="NV"/>
    <n v="20"/>
    <n v="0"/>
    <n v="0"/>
    <n v="0"/>
    <n v="0"/>
    <n v="35"/>
    <n v="70"/>
    <n v="0"/>
    <n v="0"/>
    <n v="0"/>
    <n v="22.5"/>
    <n v="17"/>
    <n v="9"/>
    <n v="44"/>
    <n v="20"/>
    <m/>
    <m/>
    <m/>
    <m/>
    <m/>
    <m/>
    <m/>
    <m/>
    <n v="0"/>
    <n v="0"/>
    <m/>
    <m/>
    <m/>
    <m/>
  </r>
  <r>
    <x v="15"/>
    <x v="3"/>
    <d v="2021-05-15T00:00:00"/>
    <s v="LY.NV7"/>
    <s v="NV"/>
    <n v="7"/>
    <n v="0"/>
    <n v="0"/>
    <n v="0"/>
    <n v="0"/>
    <n v="45"/>
    <n v="60"/>
    <n v="1"/>
    <n v="0"/>
    <n v="0"/>
    <n v="24.25"/>
    <n v="30"/>
    <n v="20"/>
    <n v="22"/>
    <n v="25"/>
    <m/>
    <m/>
    <m/>
    <m/>
    <m/>
    <m/>
    <m/>
    <m/>
    <n v="0"/>
    <n v="0"/>
    <m/>
    <m/>
    <m/>
    <m/>
  </r>
  <r>
    <x v="15"/>
    <x v="3"/>
    <d v="2021-05-15T00:00:00"/>
    <s v="LY.NØ1"/>
    <s v="NØ"/>
    <n v="1"/>
    <n v="8"/>
    <n v="4"/>
    <n v="3"/>
    <n v="1"/>
    <n v="60"/>
    <n v="25"/>
    <n v="0"/>
    <n v="0"/>
    <n v="0"/>
    <n v="32"/>
    <n v="20"/>
    <n v="55"/>
    <n v="24"/>
    <n v="29"/>
    <m/>
    <m/>
    <m/>
    <m/>
    <m/>
    <m/>
    <m/>
    <m/>
    <n v="0"/>
    <n v="0"/>
    <m/>
    <m/>
    <m/>
    <m/>
  </r>
  <r>
    <x v="15"/>
    <x v="3"/>
    <d v="2021-05-15T00:00:00"/>
    <s v="LY.S7"/>
    <s v="S"/>
    <n v="7"/>
    <n v="0"/>
    <n v="0"/>
    <n v="0"/>
    <n v="0"/>
    <n v="45"/>
    <n v="20"/>
    <n v="0"/>
    <n v="0"/>
    <n v="0"/>
    <n v="38.5"/>
    <n v="33"/>
    <n v="50"/>
    <n v="40"/>
    <n v="31"/>
    <m/>
    <m/>
    <m/>
    <m/>
    <m/>
    <m/>
    <m/>
    <m/>
    <n v="0"/>
    <n v="0"/>
    <m/>
    <m/>
    <m/>
    <m/>
  </r>
  <r>
    <x v="15"/>
    <x v="3"/>
    <d v="2021-05-15T00:00:00"/>
    <s v="LY.V7"/>
    <s v="V"/>
    <n v="7"/>
    <n v="0"/>
    <n v="0"/>
    <n v="0"/>
    <n v="0"/>
    <n v="75"/>
    <n v="60"/>
    <n v="0"/>
    <n v="0"/>
    <n v="0"/>
    <n v="26.5"/>
    <n v="15"/>
    <n v="36"/>
    <n v="45"/>
    <n v="10"/>
    <m/>
    <m/>
    <m/>
    <m/>
    <m/>
    <m/>
    <m/>
    <m/>
    <n v="0"/>
    <n v="0"/>
    <m/>
    <m/>
    <m/>
    <m/>
  </r>
  <r>
    <x v="15"/>
    <x v="3"/>
    <d v="2021-05-15T00:00:00"/>
    <s v="LY.Ø1"/>
    <s v="Ø"/>
    <n v="1"/>
    <n v="17"/>
    <n v="3"/>
    <n v="10"/>
    <n v="4"/>
    <n v="60"/>
    <n v="50"/>
    <n v="0"/>
    <n v="0"/>
    <n v="0"/>
    <n v="30.75"/>
    <n v="30"/>
    <n v="29"/>
    <n v="26"/>
    <n v="38"/>
    <m/>
    <m/>
    <m/>
    <m/>
    <m/>
    <m/>
    <m/>
    <m/>
    <n v="0"/>
    <n v="0"/>
    <m/>
    <m/>
    <m/>
    <m/>
  </r>
  <r>
    <x v="15"/>
    <x v="3"/>
    <d v="2021-05-15T00:00:00"/>
    <s v="LY.Ø3"/>
    <s v="Ø"/>
    <n v="3"/>
    <n v="9"/>
    <n v="0"/>
    <n v="2"/>
    <n v="7"/>
    <n v="30"/>
    <n v="40"/>
    <n v="0"/>
    <n v="0"/>
    <n v="0"/>
    <n v="23"/>
    <n v="12"/>
    <n v="32"/>
    <n v="21"/>
    <n v="27"/>
    <m/>
    <m/>
    <m/>
    <m/>
    <m/>
    <m/>
    <m/>
    <m/>
    <n v="0"/>
    <n v="0"/>
    <m/>
    <m/>
    <m/>
    <m/>
  </r>
  <r>
    <x v="15"/>
    <x v="3"/>
    <d v="2021-05-15T00:00:00"/>
    <s v="LY.Ø4"/>
    <s v="Ø"/>
    <n v="4"/>
    <n v="12"/>
    <n v="3"/>
    <n v="4"/>
    <n v="5"/>
    <n v="60"/>
    <n v="10"/>
    <n v="0"/>
    <n v="0"/>
    <n v="0"/>
    <n v="29.75"/>
    <n v="32"/>
    <n v="25"/>
    <n v="37"/>
    <n v="25"/>
    <m/>
    <m/>
    <m/>
    <m/>
    <m/>
    <m/>
    <m/>
    <m/>
    <n v="0"/>
    <n v="0"/>
    <m/>
    <m/>
    <m/>
    <m/>
  </r>
  <r>
    <x v="15"/>
    <x v="4"/>
    <d v="2022-06-30T00:00:00"/>
    <s v="LY.N10"/>
    <s v="N"/>
    <n v="10"/>
    <n v="12"/>
    <n v="1"/>
    <n v="7"/>
    <n v="4"/>
    <n v="80"/>
    <n v="5"/>
    <n v="0"/>
    <n v="0"/>
    <n v="0"/>
    <n v="38"/>
    <n v="35"/>
    <n v="44"/>
    <n v="35"/>
    <n v="45"/>
    <m/>
    <m/>
    <m/>
    <m/>
    <m/>
    <m/>
    <m/>
    <m/>
    <n v="0"/>
    <n v="0"/>
    <m/>
    <m/>
    <m/>
    <m/>
  </r>
  <r>
    <x v="15"/>
    <x v="4"/>
    <d v="2022-06-30T00:00:00"/>
    <s v="LY.NV18"/>
    <s v="NV"/>
    <n v="18"/>
    <n v="0"/>
    <n v="0"/>
    <n v="0"/>
    <n v="0"/>
    <n v="80"/>
    <n v="40"/>
    <n v="6"/>
    <n v="0"/>
    <n v="0"/>
    <n v="28.666666666666668"/>
    <n v="32"/>
    <n v="35"/>
    <n v="19"/>
    <n v="53"/>
    <m/>
    <m/>
    <m/>
    <m/>
    <m/>
    <m/>
    <m/>
    <m/>
    <n v="0"/>
    <n v="0"/>
    <m/>
    <m/>
    <m/>
    <m/>
  </r>
  <r>
    <x v="15"/>
    <x v="4"/>
    <d v="2022-06-30T00:00:00"/>
    <s v="LY.NV20"/>
    <s v="NV"/>
    <n v="20"/>
    <n v="0"/>
    <n v="0"/>
    <n v="0"/>
    <n v="0"/>
    <n v="60"/>
    <n v="80"/>
    <n v="0"/>
    <n v="0"/>
    <n v="0"/>
    <n v="18"/>
    <n v="10"/>
    <n v="21"/>
    <n v="23"/>
    <n v="36"/>
    <m/>
    <m/>
    <m/>
    <m/>
    <m/>
    <m/>
    <m/>
    <m/>
    <n v="0"/>
    <n v="0"/>
    <m/>
    <m/>
    <m/>
    <m/>
  </r>
  <r>
    <x v="15"/>
    <x v="4"/>
    <d v="2022-06-30T00:00:00"/>
    <s v="LY.NV7"/>
    <s v="NV"/>
    <n v="7"/>
    <n v="0"/>
    <n v="0"/>
    <n v="0"/>
    <n v="0"/>
    <n v="55"/>
    <n v="40"/>
    <n v="4"/>
    <n v="0"/>
    <n v="0"/>
    <n v="23.333333333333332"/>
    <n v="18"/>
    <n v="35"/>
    <n v="17"/>
    <n v="25"/>
    <m/>
    <m/>
    <m/>
    <m/>
    <m/>
    <m/>
    <m/>
    <m/>
    <n v="0"/>
    <n v="0"/>
    <m/>
    <m/>
    <m/>
    <m/>
  </r>
  <r>
    <x v="15"/>
    <x v="4"/>
    <d v="2022-06-30T00:00:00"/>
    <s v="LY.NØ1"/>
    <s v="NØ"/>
    <n v="1"/>
    <n v="15"/>
    <n v="4"/>
    <n v="9"/>
    <n v="2"/>
    <n v="85"/>
    <n v="10"/>
    <n v="0"/>
    <n v="0"/>
    <n v="0"/>
    <n v="21"/>
    <n v="20"/>
    <n v="18"/>
    <n v="25"/>
    <n v="20"/>
    <m/>
    <m/>
    <m/>
    <m/>
    <m/>
    <m/>
    <m/>
    <m/>
    <n v="0"/>
    <n v="0"/>
    <m/>
    <m/>
    <m/>
    <m/>
  </r>
  <r>
    <x v="15"/>
    <x v="4"/>
    <d v="2022-06-30T00:00:00"/>
    <s v="LY.S7"/>
    <s v="S"/>
    <n v="7"/>
    <n v="0"/>
    <n v="0"/>
    <n v="0"/>
    <n v="0"/>
    <n v="60"/>
    <n v="40"/>
    <n v="0"/>
    <n v="0"/>
    <n v="0"/>
    <n v="75"/>
    <n v="80"/>
    <n v="70"/>
    <n v="75"/>
    <n v="40"/>
    <m/>
    <m/>
    <m/>
    <m/>
    <m/>
    <m/>
    <m/>
    <m/>
    <n v="0"/>
    <n v="0"/>
    <m/>
    <m/>
    <m/>
    <m/>
  </r>
  <r>
    <x v="15"/>
    <x v="4"/>
    <d v="2022-06-30T00:00:00"/>
    <s v="LY.V7"/>
    <s v="V"/>
    <n v="7"/>
    <n v="0"/>
    <n v="0"/>
    <n v="0"/>
    <n v="0"/>
    <n v="90"/>
    <n v="50"/>
    <n v="0"/>
    <n v="0"/>
    <n v="0"/>
    <n v="25"/>
    <n v="23"/>
    <n v="33"/>
    <n v="19"/>
    <n v="30"/>
    <m/>
    <m/>
    <m/>
    <m/>
    <m/>
    <m/>
    <m/>
    <m/>
    <n v="0"/>
    <n v="0"/>
    <m/>
    <m/>
    <m/>
    <m/>
  </r>
  <r>
    <x v="15"/>
    <x v="4"/>
    <d v="2022-06-30T00:00:00"/>
    <s v="LY.Ø1"/>
    <s v="Ø"/>
    <n v="1"/>
    <n v="13"/>
    <n v="0"/>
    <n v="7"/>
    <n v="6"/>
    <n v="60"/>
    <n v="75"/>
    <n v="0"/>
    <n v="0"/>
    <n v="0"/>
    <n v="12"/>
    <n v="8"/>
    <n v="14"/>
    <n v="14"/>
    <n v="37"/>
    <m/>
    <m/>
    <m/>
    <m/>
    <m/>
    <m/>
    <m/>
    <m/>
    <n v="0"/>
    <n v="0"/>
    <m/>
    <m/>
    <m/>
    <m/>
  </r>
  <r>
    <x v="15"/>
    <x v="4"/>
    <d v="2022-06-30T00:00:00"/>
    <s v="LY.Ø3"/>
    <s v="Ø"/>
    <n v="3"/>
    <n v="15"/>
    <n v="1"/>
    <n v="8"/>
    <n v="6"/>
    <n v="75"/>
    <n v="50"/>
    <n v="0"/>
    <n v="0"/>
    <n v="0"/>
    <n v="31.333333333333332"/>
    <n v="60"/>
    <n v="18"/>
    <n v="16"/>
    <n v="42"/>
    <m/>
    <m/>
    <m/>
    <m/>
    <m/>
    <m/>
    <m/>
    <m/>
    <n v="0"/>
    <n v="0"/>
    <m/>
    <m/>
    <m/>
    <m/>
  </r>
  <r>
    <x v="15"/>
    <x v="4"/>
    <d v="2022-06-30T00:00:00"/>
    <s v="LY.Ø4"/>
    <s v="Ø"/>
    <n v="4"/>
    <n v="16"/>
    <n v="3"/>
    <n v="8"/>
    <n v="5"/>
    <n v="80"/>
    <n v="5"/>
    <n v="0"/>
    <n v="0"/>
    <n v="0"/>
    <n v="32"/>
    <n v="21"/>
    <n v="45"/>
    <n v="30"/>
    <n v="79"/>
    <m/>
    <m/>
    <m/>
    <m/>
    <m/>
    <m/>
    <m/>
    <m/>
    <n v="0"/>
    <n v="0"/>
    <m/>
    <m/>
    <m/>
    <m/>
  </r>
  <r>
    <x v="15"/>
    <x v="5"/>
    <d v="2023-06-27T00:00:00"/>
    <s v="LY.N10"/>
    <s v="N"/>
    <n v="10"/>
    <n v="11"/>
    <n v="0"/>
    <n v="8"/>
    <n v="3"/>
    <n v="50"/>
    <n v="16"/>
    <n v="0"/>
    <n v="0"/>
    <n v="0"/>
    <n v="24.25"/>
    <n v="20"/>
    <n v="23"/>
    <n v="20"/>
    <n v="34"/>
    <m/>
    <m/>
    <m/>
    <m/>
    <m/>
    <m/>
    <m/>
    <m/>
    <n v="0"/>
    <n v="0"/>
    <m/>
    <m/>
    <m/>
    <m/>
  </r>
  <r>
    <x v="15"/>
    <x v="5"/>
    <d v="2023-06-27T00:00:00"/>
    <s v="LY.Ø1"/>
    <s v="Ø"/>
    <n v="1"/>
    <n v="26"/>
    <n v="11"/>
    <n v="12"/>
    <n v="3"/>
    <n v="65"/>
    <n v="52"/>
    <n v="0"/>
    <n v="0"/>
    <n v="0"/>
    <n v="14.25"/>
    <n v="14"/>
    <n v="10"/>
    <n v="23"/>
    <n v="10"/>
    <m/>
    <m/>
    <m/>
    <m/>
    <m/>
    <m/>
    <m/>
    <m/>
    <n v="0"/>
    <n v="0"/>
    <m/>
    <m/>
    <m/>
    <m/>
  </r>
  <r>
    <x v="15"/>
    <x v="5"/>
    <d v="2023-06-27T00:00:00"/>
    <s v="LY.NV18"/>
    <s v="NV"/>
    <n v="18"/>
    <n v="0"/>
    <n v="0"/>
    <n v="0"/>
    <n v="0"/>
    <n v="70"/>
    <n v="90"/>
    <n v="8"/>
    <n v="0"/>
    <n v="0"/>
    <n v="18.5"/>
    <n v="22"/>
    <n v="16"/>
    <n v="18"/>
    <n v="18"/>
    <m/>
    <m/>
    <m/>
    <m/>
    <m/>
    <m/>
    <m/>
    <m/>
    <n v="0"/>
    <n v="0"/>
    <m/>
    <m/>
    <m/>
    <m/>
  </r>
  <r>
    <x v="15"/>
    <x v="5"/>
    <d v="2023-06-27T00:00:00"/>
    <s v="LY.Ø4"/>
    <s v="Ø"/>
    <n v="4"/>
    <n v="18"/>
    <n v="4"/>
    <n v="6"/>
    <n v="8"/>
    <n v="65"/>
    <n v="25"/>
    <n v="0"/>
    <n v="0"/>
    <n v="0"/>
    <n v="29.75"/>
    <n v="27"/>
    <n v="27"/>
    <n v="43"/>
    <n v="22"/>
    <m/>
    <m/>
    <m/>
    <m/>
    <m/>
    <m/>
    <m/>
    <m/>
    <n v="0"/>
    <n v="0"/>
    <m/>
    <m/>
    <m/>
    <m/>
  </r>
  <r>
    <x v="15"/>
    <x v="5"/>
    <d v="2023-06-27T00:00:00"/>
    <s v="LY.NØ1"/>
    <s v="NØ"/>
    <n v="1"/>
    <n v="13"/>
    <n v="2"/>
    <n v="7"/>
    <n v="4"/>
    <n v="80"/>
    <n v="6"/>
    <n v="0"/>
    <n v="0"/>
    <n v="0"/>
    <n v="16.25"/>
    <n v="24"/>
    <n v="12"/>
    <n v="18"/>
    <n v="11"/>
    <m/>
    <m/>
    <m/>
    <m/>
    <m/>
    <m/>
    <m/>
    <m/>
    <n v="0"/>
    <n v="0"/>
    <m/>
    <m/>
    <m/>
    <m/>
  </r>
  <r>
    <x v="15"/>
    <x v="5"/>
    <d v="2023-06-27T00:00:00"/>
    <s v="LY.Ø3"/>
    <s v="Ø"/>
    <n v="3"/>
    <n v="10"/>
    <n v="0"/>
    <n v="4"/>
    <n v="6"/>
    <n v="55"/>
    <n v="35"/>
    <n v="0"/>
    <n v="0"/>
    <n v="0"/>
    <n v="28.75"/>
    <n v="40"/>
    <n v="30"/>
    <n v="25"/>
    <n v="20"/>
    <m/>
    <m/>
    <m/>
    <m/>
    <m/>
    <m/>
    <m/>
    <m/>
    <n v="0"/>
    <n v="0"/>
    <m/>
    <m/>
    <m/>
    <m/>
  </r>
  <r>
    <x v="15"/>
    <x v="5"/>
    <d v="2023-06-27T00:00:00"/>
    <s v="LY.S7"/>
    <s v="S"/>
    <n v="7"/>
    <n v="0"/>
    <n v="0"/>
    <n v="0"/>
    <n v="0"/>
    <n v="60"/>
    <n v="35"/>
    <n v="0"/>
    <n v="0"/>
    <n v="0"/>
    <n v="21.5"/>
    <n v="4"/>
    <n v="47"/>
    <n v="15"/>
    <n v="20"/>
    <m/>
    <m/>
    <m/>
    <m/>
    <m/>
    <m/>
    <m/>
    <m/>
    <m/>
    <m/>
    <m/>
    <m/>
    <m/>
    <m/>
  </r>
  <r>
    <x v="15"/>
    <x v="5"/>
    <d v="2023-06-27T00:00:00"/>
    <s v="LY.V7"/>
    <s v="V"/>
    <n v="7"/>
    <n v="0"/>
    <n v="0"/>
    <n v="0"/>
    <n v="0"/>
    <n v="88"/>
    <n v="75"/>
    <n v="0"/>
    <n v="0"/>
    <n v="0"/>
    <n v="16"/>
    <n v="22"/>
    <n v="11"/>
    <n v="18"/>
    <n v="13"/>
    <m/>
    <m/>
    <m/>
    <m/>
    <m/>
    <m/>
    <m/>
    <m/>
    <m/>
    <m/>
    <m/>
    <m/>
    <m/>
    <m/>
  </r>
  <r>
    <x v="15"/>
    <x v="5"/>
    <d v="2023-06-27T00:00:00"/>
    <s v="LY.NV7"/>
    <s v="NV"/>
    <n v="7"/>
    <n v="0"/>
    <n v="0"/>
    <n v="0"/>
    <n v="0"/>
    <n v="87"/>
    <n v="80"/>
    <n v="2"/>
    <n v="0"/>
    <n v="0"/>
    <n v="29.25"/>
    <n v="18"/>
    <n v="52"/>
    <n v="20"/>
    <n v="27"/>
    <m/>
    <m/>
    <m/>
    <m/>
    <m/>
    <m/>
    <m/>
    <m/>
    <m/>
    <m/>
    <m/>
    <m/>
    <m/>
    <m/>
  </r>
  <r>
    <x v="15"/>
    <x v="5"/>
    <d v="2023-06-27T00:00:00"/>
    <s v="LY.NV20"/>
    <s v="NV"/>
    <n v="20"/>
    <n v="0"/>
    <n v="0"/>
    <n v="0"/>
    <n v="0"/>
    <n v="65"/>
    <n v="85"/>
    <n v="0"/>
    <n v="0"/>
    <n v="0"/>
    <n v="16.75"/>
    <n v="11"/>
    <n v="20"/>
    <n v="8"/>
    <n v="28"/>
    <m/>
    <m/>
    <m/>
    <m/>
    <m/>
    <m/>
    <m/>
    <m/>
    <m/>
    <m/>
    <m/>
    <m/>
    <m/>
    <m/>
  </r>
  <r>
    <x v="16"/>
    <x v="0"/>
    <d v="2018-06-12T00:00:00"/>
    <s v="MØ1"/>
    <s v="NV"/>
    <n v="1"/>
    <n v="4"/>
    <n v="0"/>
    <n v="1"/>
    <n v="3"/>
    <n v="60"/>
    <n v="70"/>
    <s v="NA"/>
    <n v="1"/>
    <s v="NA"/>
    <n v="12"/>
    <n v="10"/>
    <n v="8"/>
    <n v="20"/>
    <n v="10"/>
    <m/>
    <m/>
    <m/>
    <m/>
    <m/>
    <m/>
    <m/>
    <m/>
    <n v="0"/>
    <n v="0"/>
    <m/>
    <m/>
    <s v="Spiker i to hjørner"/>
    <m/>
  </r>
  <r>
    <x v="16"/>
    <x v="0"/>
    <d v="2018-06-12T00:00:00"/>
    <s v="MØ10"/>
    <s v="V"/>
    <n v="7"/>
    <n v="19"/>
    <n v="3"/>
    <n v="7"/>
    <n v="9"/>
    <n v="80"/>
    <n v="40"/>
    <s v="NA"/>
    <n v="0"/>
    <s v="NA"/>
    <n v="19"/>
    <n v="28"/>
    <n v="24"/>
    <n v="13"/>
    <n v="11"/>
    <m/>
    <m/>
    <m/>
    <m/>
    <m/>
    <m/>
    <m/>
    <m/>
    <n v="1"/>
    <n v="0"/>
    <m/>
    <s v="Kraftig krattrydding"/>
    <m/>
    <m/>
  </r>
  <r>
    <x v="16"/>
    <x v="0"/>
    <d v="2018-06-12T00:00:00"/>
    <s v="MØ2"/>
    <s v="Ø"/>
    <n v="3"/>
    <n v="1"/>
    <n v="0"/>
    <n v="0"/>
    <n v="1"/>
    <n v="75"/>
    <n v="60"/>
    <s v="NA"/>
    <n v="1"/>
    <s v="NA"/>
    <n v="14.5"/>
    <n v="15"/>
    <n v="11"/>
    <n v="19"/>
    <n v="13"/>
    <m/>
    <m/>
    <m/>
    <m/>
    <m/>
    <m/>
    <m/>
    <m/>
    <n v="0"/>
    <n v="0"/>
    <m/>
    <m/>
    <s v="Busk-/tresjikt utgjøres av slåpetorn som henger inn i ruta"/>
    <m/>
  </r>
  <r>
    <x v="16"/>
    <x v="0"/>
    <d v="2018-06-12T00:00:00"/>
    <s v="MØ3"/>
    <s v="Ø"/>
    <n v="6"/>
    <n v="0"/>
    <n v="0"/>
    <n v="0"/>
    <n v="0"/>
    <n v="80"/>
    <n v="40"/>
    <s v="NA"/>
    <n v="5"/>
    <s v="NA"/>
    <n v="22.75"/>
    <n v="33"/>
    <n v="12"/>
    <n v="16"/>
    <n v="30"/>
    <m/>
    <m/>
    <m/>
    <m/>
    <m/>
    <m/>
    <m/>
    <m/>
    <n v="0"/>
    <n v="0"/>
    <m/>
    <m/>
    <s v="Rose sp. henger inn"/>
    <m/>
  </r>
  <r>
    <x v="16"/>
    <x v="0"/>
    <d v="2018-06-12T00:00:00"/>
    <s v="MØ4"/>
    <s v="Ø"/>
    <n v="15"/>
    <n v="0"/>
    <n v="0"/>
    <n v="0"/>
    <n v="0"/>
    <n v="70"/>
    <n v="15"/>
    <s v="NA"/>
    <n v="10"/>
    <s v="NA"/>
    <n v="34.25"/>
    <n v="15"/>
    <n v="46"/>
    <n v="43"/>
    <n v="33"/>
    <m/>
    <m/>
    <m/>
    <m/>
    <m/>
    <m/>
    <m/>
    <m/>
    <n v="1"/>
    <n v="0"/>
    <m/>
    <s v="Kraftig krattrydding"/>
    <m/>
    <m/>
  </r>
  <r>
    <x v="16"/>
    <x v="0"/>
    <d v="2018-06-12T00:00:00"/>
    <s v="MØ5"/>
    <s v="SV"/>
    <n v="18"/>
    <n v="0"/>
    <n v="0"/>
    <n v="0"/>
    <n v="0"/>
    <n v="80"/>
    <n v="20"/>
    <s v="NA"/>
    <n v="0"/>
    <s v="NA"/>
    <n v="2.5"/>
    <n v="2"/>
    <n v="3"/>
    <n v="2"/>
    <n v="3"/>
    <m/>
    <m/>
    <m/>
    <m/>
    <m/>
    <m/>
    <m/>
    <m/>
    <n v="0"/>
    <n v="1"/>
    <m/>
    <s v="I sti, helt nedtråkket"/>
    <m/>
    <m/>
  </r>
  <r>
    <x v="16"/>
    <x v="0"/>
    <d v="2018-06-12T00:00:00"/>
    <s v="MØ6"/>
    <s v="S"/>
    <n v="5"/>
    <n v="1"/>
    <n v="0"/>
    <n v="1"/>
    <n v="0"/>
    <n v="65"/>
    <n v="70"/>
    <s v="NA"/>
    <n v="0"/>
    <s v="NA"/>
    <n v="17.25"/>
    <n v="19"/>
    <n v="23"/>
    <n v="20"/>
    <n v="7"/>
    <m/>
    <m/>
    <m/>
    <m/>
    <m/>
    <m/>
    <m/>
    <m/>
    <n v="0"/>
    <n v="0"/>
    <m/>
    <m/>
    <m/>
    <m/>
  </r>
  <r>
    <x v="16"/>
    <x v="0"/>
    <d v="2018-06-12T00:00:00"/>
    <s v="MØ7"/>
    <s v="S"/>
    <n v="12"/>
    <n v="0"/>
    <n v="0"/>
    <n v="0"/>
    <n v="0"/>
    <n v="55"/>
    <n v="80"/>
    <s v="NA"/>
    <n v="5"/>
    <s v="NA"/>
    <n v="17.25"/>
    <n v="9"/>
    <n v="18"/>
    <n v="16"/>
    <n v="26"/>
    <m/>
    <m/>
    <m/>
    <m/>
    <m/>
    <m/>
    <m/>
    <m/>
    <n v="0"/>
    <n v="0"/>
    <m/>
    <m/>
    <m/>
    <m/>
  </r>
  <r>
    <x v="16"/>
    <x v="0"/>
    <d v="2018-06-12T00:00:00"/>
    <s v="MØ8"/>
    <s v="NØ"/>
    <n v="2"/>
    <n v="1"/>
    <n v="0"/>
    <n v="1"/>
    <n v="0"/>
    <n v="60"/>
    <n v="15"/>
    <s v="NA"/>
    <n v="0"/>
    <s v="NA"/>
    <n v="1"/>
    <n v="1"/>
    <n v="0"/>
    <n v="1"/>
    <n v="2"/>
    <m/>
    <m/>
    <m/>
    <m/>
    <m/>
    <m/>
    <m/>
    <m/>
    <n v="0"/>
    <n v="1"/>
    <m/>
    <s v="I sti, helt nedtråkket"/>
    <m/>
    <m/>
  </r>
  <r>
    <x v="16"/>
    <x v="0"/>
    <d v="2018-06-12T00:00:00"/>
    <s v="MØ9"/>
    <s v="NØ"/>
    <n v="0"/>
    <n v="0"/>
    <n v="0"/>
    <n v="0"/>
    <n v="0"/>
    <n v="55"/>
    <n v="15"/>
    <s v="NA"/>
    <n v="0"/>
    <s v="NA"/>
    <n v="6.5"/>
    <n v="20"/>
    <n v="2"/>
    <n v="2"/>
    <n v="2"/>
    <m/>
    <m/>
    <m/>
    <m/>
    <m/>
    <m/>
    <m/>
    <m/>
    <n v="0"/>
    <n v="1"/>
    <m/>
    <s v="I sti, helt nedtråkket"/>
    <m/>
    <m/>
  </r>
  <r>
    <x v="16"/>
    <x v="1"/>
    <d v="2019-06-05T00:00:00"/>
    <s v="MØ1"/>
    <s v="NV"/>
    <n v="1"/>
    <n v="33"/>
    <n v="1"/>
    <n v="14"/>
    <n v="18"/>
    <n v="45"/>
    <n v="75"/>
    <s v="NA"/>
    <n v="0"/>
    <s v="NA"/>
    <n v="9.75"/>
    <n v="12"/>
    <n v="12"/>
    <n v="12"/>
    <n v="3"/>
    <m/>
    <m/>
    <m/>
    <m/>
    <m/>
    <m/>
    <m/>
    <m/>
    <n v="0"/>
    <n v="0"/>
    <m/>
    <m/>
    <s v="Fant bare de 2 rørene lengst unna midtpunktet. "/>
    <m/>
  </r>
  <r>
    <x v="16"/>
    <x v="1"/>
    <d v="2019-06-05T00:00:00"/>
    <s v="MØ10"/>
    <s v="V"/>
    <n v="7"/>
    <n v="120"/>
    <n v="10"/>
    <n v="38"/>
    <n v="72"/>
    <n v="50"/>
    <n v="50"/>
    <s v="NA"/>
    <n v="0"/>
    <s v="NA"/>
    <n v="8.25"/>
    <n v="8"/>
    <n v="6"/>
    <n v="9"/>
    <n v="10"/>
    <m/>
    <m/>
    <m/>
    <m/>
    <m/>
    <m/>
    <m/>
    <m/>
    <n v="0"/>
    <n v="0"/>
    <m/>
    <m/>
    <m/>
    <m/>
  </r>
  <r>
    <x v="16"/>
    <x v="1"/>
    <d v="2019-06-05T00:00:00"/>
    <s v="MØ2"/>
    <s v="Ø"/>
    <n v="3"/>
    <n v="12"/>
    <n v="1"/>
    <n v="0"/>
    <n v="11"/>
    <n v="75"/>
    <n v="50"/>
    <s v="NA"/>
    <n v="5"/>
    <s v="NA"/>
    <n v="9.75"/>
    <n v="10"/>
    <n v="9"/>
    <n v="10"/>
    <n v="10"/>
    <m/>
    <m/>
    <m/>
    <m/>
    <m/>
    <m/>
    <m/>
    <m/>
    <n v="0"/>
    <n v="0"/>
    <m/>
    <m/>
    <s v="Busksjikt utgjøres av slåpetorn som henger inn i ruta. "/>
    <m/>
  </r>
  <r>
    <x v="16"/>
    <x v="1"/>
    <d v="2019-06-05T00:00:00"/>
    <s v="MØ3"/>
    <s v="Ø"/>
    <n v="6"/>
    <n v="0"/>
    <n v="0"/>
    <n v="0"/>
    <n v="0"/>
    <n v="85"/>
    <n v="50"/>
    <s v="NA"/>
    <n v="15"/>
    <s v="NA"/>
    <n v="13"/>
    <n v="13"/>
    <n v="12"/>
    <n v="13"/>
    <n v="14"/>
    <m/>
    <m/>
    <m/>
    <m/>
    <m/>
    <m/>
    <m/>
    <m/>
    <n v="0"/>
    <n v="0"/>
    <m/>
    <m/>
    <m/>
    <m/>
  </r>
  <r>
    <x v="16"/>
    <x v="1"/>
    <d v="2019-06-05T00:00:00"/>
    <s v="MØ4"/>
    <s v="Ø"/>
    <n v="15"/>
    <n v="0"/>
    <n v="0"/>
    <n v="0"/>
    <n v="0"/>
    <n v="98"/>
    <n v="2"/>
    <s v="NA"/>
    <n v="25"/>
    <s v="NA"/>
    <n v="24.75"/>
    <n v="18"/>
    <n v="28"/>
    <n v="33"/>
    <n v="20"/>
    <m/>
    <m/>
    <m/>
    <m/>
    <m/>
    <m/>
    <m/>
    <m/>
    <n v="0"/>
    <n v="0"/>
    <m/>
    <m/>
    <m/>
    <m/>
  </r>
  <r>
    <x v="16"/>
    <x v="1"/>
    <d v="2019-06-05T00:00:00"/>
    <s v="MØ5"/>
    <s v="SV"/>
    <n v="18"/>
    <n v="0"/>
    <n v="0"/>
    <n v="0"/>
    <n v="0"/>
    <n v="55"/>
    <n v="30"/>
    <s v="NA"/>
    <n v="0"/>
    <s v="NA"/>
    <n v="2.75"/>
    <n v="2"/>
    <n v="4"/>
    <n v="4"/>
    <n v="1"/>
    <m/>
    <m/>
    <m/>
    <m/>
    <m/>
    <m/>
    <m/>
    <m/>
    <n v="0"/>
    <n v="1"/>
    <m/>
    <s v="I sti, holdes åpent"/>
    <s v="Fant 3 av 4 spiker"/>
    <m/>
  </r>
  <r>
    <x v="16"/>
    <x v="1"/>
    <d v="2019-06-05T00:00:00"/>
    <s v="MØ6"/>
    <s v="S"/>
    <n v="5"/>
    <n v="0"/>
    <n v="0"/>
    <n v="0"/>
    <n v="0"/>
    <n v="60"/>
    <n v="30"/>
    <s v="NA"/>
    <n v="0"/>
    <s v="NA"/>
    <n v="10"/>
    <n v="6"/>
    <n v="14"/>
    <n v="8"/>
    <n v="12"/>
    <m/>
    <m/>
    <m/>
    <m/>
    <m/>
    <m/>
    <m/>
    <m/>
    <n v="0"/>
    <n v="0"/>
    <m/>
    <m/>
    <s v="Fant de 2 rørene lengst unna midtpunktet"/>
    <m/>
  </r>
  <r>
    <x v="16"/>
    <x v="1"/>
    <d v="2019-06-05T00:00:00"/>
    <s v="MØ7"/>
    <s v="S"/>
    <n v="12"/>
    <n v="0"/>
    <n v="0"/>
    <n v="0"/>
    <n v="0"/>
    <n v="45"/>
    <n v="70"/>
    <s v="NA"/>
    <n v="5"/>
    <s v="NA"/>
    <n v="19.25"/>
    <n v="44"/>
    <n v="19"/>
    <n v="8"/>
    <n v="6"/>
    <m/>
    <m/>
    <m/>
    <m/>
    <m/>
    <m/>
    <m/>
    <m/>
    <n v="0"/>
    <n v="0"/>
    <m/>
    <m/>
    <s v="Fant alle rørene!"/>
    <m/>
  </r>
  <r>
    <x v="16"/>
    <x v="1"/>
    <d v="2019-06-05T00:00:00"/>
    <s v="MØ8"/>
    <s v="NØ"/>
    <n v="2"/>
    <n v="0"/>
    <n v="0"/>
    <n v="0"/>
    <n v="0"/>
    <n v="50"/>
    <n v="25"/>
    <s v="NA"/>
    <n v="0"/>
    <s v="NA"/>
    <n v="1.5"/>
    <n v="2"/>
    <n v="1"/>
    <n v="2"/>
    <n v="1"/>
    <m/>
    <m/>
    <m/>
    <m/>
    <m/>
    <m/>
    <m/>
    <m/>
    <n v="0"/>
    <n v="1"/>
    <m/>
    <s v="I sti, holdes åpent"/>
    <s v="Fant de 2 spikerne nærmest midtpunktet"/>
    <m/>
  </r>
  <r>
    <x v="16"/>
    <x v="1"/>
    <d v="2019-06-05T00:00:00"/>
    <s v="MØ9"/>
    <s v="NØ"/>
    <n v="0"/>
    <n v="0"/>
    <n v="0"/>
    <n v="0"/>
    <n v="0"/>
    <n v="35"/>
    <n v="20"/>
    <s v="NA"/>
    <n v="0"/>
    <s v="NA"/>
    <n v="2.5"/>
    <n v="2"/>
    <n v="6"/>
    <n v="1"/>
    <n v="1"/>
    <m/>
    <m/>
    <m/>
    <m/>
    <m/>
    <m/>
    <m/>
    <m/>
    <n v="0"/>
    <n v="1"/>
    <m/>
    <s v="I sti, holdes åpent"/>
    <s v="Fant de 2 spikerne nærmest transektet"/>
    <m/>
  </r>
  <r>
    <x v="16"/>
    <x v="2"/>
    <d v="2020-06-25T00:00:00"/>
    <s v="MØ1"/>
    <s v="NV"/>
    <n v="1"/>
    <n v="28"/>
    <n v="9"/>
    <n v="18"/>
    <n v="1"/>
    <n v="35"/>
    <n v="80"/>
    <s v="NA"/>
    <n v="0"/>
    <s v="NA"/>
    <n v="13"/>
    <n v="20"/>
    <n v="11"/>
    <n v="12"/>
    <n v="9"/>
    <m/>
    <m/>
    <m/>
    <m/>
    <m/>
    <m/>
    <m/>
    <m/>
    <n v="0"/>
    <n v="0"/>
    <m/>
    <s v="Nei"/>
    <s v="Fant 2 rør. Deler av ruta er forstyrret. "/>
    <s v="2 småplanter, 14 vegetative, 8 fertile"/>
  </r>
  <r>
    <x v="16"/>
    <x v="2"/>
    <d v="2020-06-25T00:00:00"/>
    <s v="MØ10"/>
    <s v="V"/>
    <n v="7"/>
    <n v="84"/>
    <n v="16"/>
    <n v="44"/>
    <n v="24"/>
    <n v="35"/>
    <n v="80"/>
    <s v="NA"/>
    <n v="0"/>
    <s v="NA"/>
    <n v="10.75"/>
    <n v="11"/>
    <n v="8"/>
    <n v="9"/>
    <n v="15"/>
    <m/>
    <m/>
    <m/>
    <m/>
    <m/>
    <m/>
    <m/>
    <m/>
    <n v="0"/>
    <n v="0"/>
    <m/>
    <s v="Nei"/>
    <s v="Fant 3 rør."/>
    <s v="1 småplanter, 33 vegetative, 40 fertile"/>
  </r>
  <r>
    <x v="16"/>
    <x v="2"/>
    <d v="2020-06-25T00:00:00"/>
    <s v="MØ2"/>
    <s v="Ø"/>
    <n v="3"/>
    <n v="4"/>
    <n v="1"/>
    <n v="0"/>
    <n v="3"/>
    <n v="60"/>
    <n v="70"/>
    <s v="NA"/>
    <n v="5"/>
    <s v="NA"/>
    <n v="19.75"/>
    <n v="18"/>
    <n v="15"/>
    <n v="19"/>
    <n v="27"/>
    <m/>
    <m/>
    <m/>
    <m/>
    <m/>
    <m/>
    <m/>
    <m/>
    <n v="0"/>
    <n v="0"/>
    <m/>
    <s v="Nei"/>
    <s v="Fant 1 rør. Busksjikt utgjøres av slåpetorn som henger inn i ruta. "/>
    <s v="0 småplanter, 3 vegetative, 2 fertile"/>
  </r>
  <r>
    <x v="16"/>
    <x v="2"/>
    <d v="2020-06-25T00:00:00"/>
    <s v="MØ3"/>
    <s v="Ø"/>
    <n v="6"/>
    <n v="0"/>
    <n v="0"/>
    <n v="0"/>
    <n v="0"/>
    <n v="75"/>
    <n v="50"/>
    <s v="NA"/>
    <n v="10"/>
    <s v="NA"/>
    <n v="27.75"/>
    <n v="36"/>
    <n v="31"/>
    <n v="20"/>
    <n v="24"/>
    <m/>
    <m/>
    <m/>
    <m/>
    <m/>
    <m/>
    <m/>
    <m/>
    <n v="0"/>
    <n v="0"/>
    <m/>
    <s v="Nei"/>
    <s v="Fant 4 rør."/>
    <n v="0"/>
  </r>
  <r>
    <x v="16"/>
    <x v="2"/>
    <d v="2020-06-25T00:00:00"/>
    <s v="MØ4"/>
    <s v="Ø"/>
    <n v="15"/>
    <n v="0"/>
    <n v="0"/>
    <n v="0"/>
    <n v="0"/>
    <n v="85"/>
    <n v="1"/>
    <s v="NA"/>
    <n v="35"/>
    <s v="NA"/>
    <n v="28.5"/>
    <n v="26"/>
    <n v="35"/>
    <n v="10"/>
    <n v="43"/>
    <m/>
    <m/>
    <m/>
    <m/>
    <m/>
    <m/>
    <m/>
    <m/>
    <n v="0"/>
    <n v="0"/>
    <m/>
    <s v="Nei"/>
    <s v="Holder på å gro igjen. Vanskelig å finne. "/>
    <n v="0"/>
  </r>
  <r>
    <x v="16"/>
    <x v="2"/>
    <d v="2020-06-25T00:00:00"/>
    <s v="MØ5"/>
    <s v="SV"/>
    <n v="18"/>
    <n v="0"/>
    <n v="0"/>
    <n v="0"/>
    <n v="0"/>
    <n v="75"/>
    <n v="25"/>
    <s v="NA"/>
    <n v="0"/>
    <s v="NA"/>
    <n v="7"/>
    <n v="8"/>
    <n v="5"/>
    <n v="14"/>
    <n v="1"/>
    <m/>
    <m/>
    <m/>
    <m/>
    <m/>
    <m/>
    <m/>
    <m/>
    <n v="0"/>
    <n v="1"/>
    <m/>
    <s v="I sti, men virker i ferd med å gro til."/>
    <m/>
    <n v="0"/>
  </r>
  <r>
    <x v="16"/>
    <x v="2"/>
    <d v="2020-06-25T00:00:00"/>
    <s v="MØ6"/>
    <s v="S"/>
    <n v="5"/>
    <n v="2"/>
    <n v="1"/>
    <n v="1"/>
    <n v="0"/>
    <n v="55"/>
    <n v="75"/>
    <s v="NA"/>
    <n v="0"/>
    <s v="NA"/>
    <n v="16"/>
    <n v="14"/>
    <n v="20"/>
    <n v="14"/>
    <n v="16"/>
    <m/>
    <m/>
    <m/>
    <m/>
    <m/>
    <m/>
    <m/>
    <m/>
    <n v="0"/>
    <n v="0"/>
    <m/>
    <s v="Nei"/>
    <s v="Fant 1 rør. Busksjikt utgjøres av slåpetorn som henger inn i ruta. "/>
    <s v="0 småplanter, 0 vegetative, 1 fertile"/>
  </r>
  <r>
    <x v="16"/>
    <x v="2"/>
    <d v="2020-06-25T00:00:00"/>
    <s v="MØ7"/>
    <s v="S"/>
    <n v="12"/>
    <n v="0"/>
    <n v="0"/>
    <n v="0"/>
    <n v="0"/>
    <n v="40"/>
    <n v="75"/>
    <s v="NA"/>
    <n v="6"/>
    <s v="NA"/>
    <n v="21.25"/>
    <n v="48"/>
    <n v="18"/>
    <n v="5"/>
    <n v="14"/>
    <m/>
    <m/>
    <m/>
    <m/>
    <m/>
    <m/>
    <m/>
    <m/>
    <n v="0"/>
    <n v="0"/>
    <m/>
    <s v="Nei"/>
    <s v="Fant 3 rør."/>
    <n v="0"/>
  </r>
  <r>
    <x v="16"/>
    <x v="2"/>
    <d v="2020-06-25T00:00:00"/>
    <s v="MØ8"/>
    <s v="NØ"/>
    <n v="2"/>
    <n v="1"/>
    <n v="0"/>
    <n v="1"/>
    <n v="0"/>
    <n v="65"/>
    <n v="20"/>
    <s v="NA"/>
    <n v="0"/>
    <s v="NA"/>
    <n v="1.875"/>
    <n v="1"/>
    <n v="0.5"/>
    <n v="2"/>
    <n v="4"/>
    <m/>
    <m/>
    <m/>
    <m/>
    <m/>
    <m/>
    <m/>
    <m/>
    <n v="0"/>
    <n v="1"/>
    <m/>
    <s v="I sti, men virker i ferd med å gro til."/>
    <m/>
    <n v="0"/>
  </r>
  <r>
    <x v="16"/>
    <x v="2"/>
    <d v="2020-06-25T00:00:00"/>
    <s v="MØ9"/>
    <s v="NØ"/>
    <n v="0"/>
    <n v="0"/>
    <n v="0"/>
    <n v="0"/>
    <n v="0"/>
    <n v="55"/>
    <n v="12"/>
    <s v="NA"/>
    <n v="0"/>
    <s v="NA"/>
    <n v="4.5"/>
    <n v="2"/>
    <n v="4"/>
    <n v="2"/>
    <n v="10"/>
    <m/>
    <m/>
    <m/>
    <m/>
    <m/>
    <m/>
    <m/>
    <m/>
    <n v="0"/>
    <n v="1"/>
    <m/>
    <s v="I sti, men virker i ferd med å gro til."/>
    <m/>
    <n v="0"/>
  </r>
  <r>
    <x v="16"/>
    <x v="3"/>
    <d v="2021-06-21T00:00:00"/>
    <s v="MØ1"/>
    <s v="NV"/>
    <n v="1"/>
    <n v="10"/>
    <n v="2"/>
    <n v="3"/>
    <n v="5"/>
    <n v="50"/>
    <n v="50"/>
    <n v="0"/>
    <n v="0"/>
    <n v="0"/>
    <n v="17"/>
    <n v="25"/>
    <n v="23"/>
    <n v="12"/>
    <n v="8"/>
    <n v="2"/>
    <n v="6"/>
    <n v="0"/>
    <n v="0"/>
    <s v="NA"/>
    <s v="NA"/>
    <n v="1"/>
    <n v="0.1"/>
    <n v="0"/>
    <n v="0"/>
    <m/>
    <m/>
    <m/>
    <m/>
  </r>
  <r>
    <x v="16"/>
    <x v="3"/>
    <d v="2021-06-21T00:00:00"/>
    <s v="MØ10"/>
    <s v="V"/>
    <n v="7"/>
    <n v="32"/>
    <n v="1"/>
    <n v="10"/>
    <n v="21"/>
    <n v="40"/>
    <n v="70"/>
    <n v="0"/>
    <n v="0"/>
    <n v="0"/>
    <n v="20.5"/>
    <n v="30"/>
    <n v="21"/>
    <n v="15"/>
    <n v="16"/>
    <n v="2"/>
    <n v="3"/>
    <n v="0"/>
    <n v="0"/>
    <s v="NA"/>
    <s v="NA"/>
    <n v="0"/>
    <n v="0"/>
    <n v="0"/>
    <n v="0"/>
    <m/>
    <m/>
    <m/>
    <m/>
  </r>
  <r>
    <x v="16"/>
    <x v="3"/>
    <d v="2021-06-21T00:00:00"/>
    <s v="MØ2"/>
    <s v="Ø"/>
    <n v="3"/>
    <n v="3"/>
    <n v="0"/>
    <n v="2"/>
    <n v="1"/>
    <n v="65"/>
    <n v="80"/>
    <n v="8"/>
    <n v="0"/>
    <n v="0"/>
    <n v="23"/>
    <n v="14"/>
    <n v="38"/>
    <n v="23"/>
    <n v="17"/>
    <n v="2"/>
    <n v="3"/>
    <n v="2"/>
    <n v="8"/>
    <s v="NA"/>
    <s v="NA"/>
    <n v="1"/>
    <n v="1"/>
    <n v="0"/>
    <n v="0"/>
    <m/>
    <m/>
    <m/>
    <m/>
  </r>
  <r>
    <x v="16"/>
    <x v="3"/>
    <d v="2021-06-21T00:00:00"/>
    <s v="MØ3"/>
    <s v="Ø"/>
    <n v="6"/>
    <n v="0"/>
    <n v="0"/>
    <n v="0"/>
    <n v="0"/>
    <n v="70"/>
    <n v="60"/>
    <n v="12"/>
    <n v="0"/>
    <n v="0"/>
    <n v="32.5"/>
    <n v="20"/>
    <n v="22"/>
    <n v="59"/>
    <n v="29"/>
    <n v="2"/>
    <n v="3"/>
    <n v="4"/>
    <n v="12"/>
    <s v="NA"/>
    <s v="NA"/>
    <n v="1"/>
    <n v="2"/>
    <n v="0"/>
    <n v="0"/>
    <m/>
    <m/>
    <m/>
    <m/>
  </r>
  <r>
    <x v="16"/>
    <x v="3"/>
    <d v="2021-06-21T00:00:00"/>
    <s v="MØ4"/>
    <s v="Ø"/>
    <n v="15"/>
    <n v="0"/>
    <n v="0"/>
    <n v="0"/>
    <n v="0"/>
    <n v="70"/>
    <n v="25"/>
    <n v="0"/>
    <n v="35"/>
    <n v="0"/>
    <n v="171.25"/>
    <n v="180"/>
    <n v="155"/>
    <n v="180"/>
    <n v="170"/>
    <n v="0"/>
    <n v="0"/>
    <n v="0"/>
    <n v="0"/>
    <s v="NA"/>
    <s v="NA"/>
    <n v="0"/>
    <n v="0"/>
    <n v="0"/>
    <n v="0"/>
    <m/>
    <m/>
    <s v="Denne ruta ligger nå inne i et tett slåpetornkratt som er nesten umulig å komme inn i, langt mindre få lagt ned en rute. Dekningsdataene vil derfor være unøyaktige. Det er heller ikke tatt noe nytt bilde av ruta; bruk fjorårets. Vi bør vurdere å kutte ut denne. "/>
    <m/>
  </r>
  <r>
    <x v="16"/>
    <x v="3"/>
    <d v="2021-06-21T00:00:00"/>
    <s v="MØ5"/>
    <s v="SV"/>
    <n v="18"/>
    <n v="0"/>
    <n v="0"/>
    <n v="0"/>
    <n v="0"/>
    <n v="95"/>
    <n v="1"/>
    <n v="0"/>
    <n v="0"/>
    <n v="0"/>
    <n v="5.75"/>
    <n v="5"/>
    <n v="4"/>
    <n v="10"/>
    <n v="4"/>
    <n v="1"/>
    <n v="1"/>
    <n v="0"/>
    <n v="0"/>
    <s v="NA"/>
    <s v="NA"/>
    <n v="0"/>
    <n v="0"/>
    <n v="0"/>
    <n v="1"/>
    <m/>
    <m/>
    <s v="Ruta ligger i stien, helt nedtråkket"/>
    <m/>
  </r>
  <r>
    <x v="16"/>
    <x v="3"/>
    <d v="2021-06-21T00:00:00"/>
    <s v="MØ6"/>
    <s v="S"/>
    <n v="5"/>
    <n v="1"/>
    <n v="0"/>
    <n v="0"/>
    <n v="1"/>
    <n v="45"/>
    <n v="45"/>
    <n v="0"/>
    <n v="0"/>
    <n v="0"/>
    <n v="18.5"/>
    <n v="17"/>
    <n v="18"/>
    <n v="17"/>
    <n v="22"/>
    <n v="1"/>
    <n v="2"/>
    <n v="0"/>
    <n v="0"/>
    <s v="NA"/>
    <s v="NA"/>
    <n v="0"/>
    <n v="0"/>
    <n v="0"/>
    <n v="0"/>
    <m/>
    <m/>
    <m/>
    <m/>
  </r>
  <r>
    <x v="16"/>
    <x v="3"/>
    <d v="2021-06-21T00:00:00"/>
    <s v="MØ7"/>
    <s v="S"/>
    <n v="12"/>
    <n v="0"/>
    <n v="0"/>
    <n v="0"/>
    <n v="0"/>
    <n v="40"/>
    <n v="75"/>
    <n v="0"/>
    <n v="15"/>
    <n v="0"/>
    <n v="19"/>
    <n v="20"/>
    <n v="30"/>
    <n v="13"/>
    <n v="13"/>
    <n v="2"/>
    <n v="3"/>
    <n v="0"/>
    <n v="0"/>
    <s v="NA"/>
    <s v="NA"/>
    <n v="0"/>
    <n v="0"/>
    <n v="0"/>
    <n v="0"/>
    <m/>
    <m/>
    <m/>
    <m/>
  </r>
  <r>
    <x v="16"/>
    <x v="3"/>
    <d v="2021-06-21T00:00:00"/>
    <s v="MØ8"/>
    <s v="NØ"/>
    <n v="2"/>
    <n v="0"/>
    <n v="0"/>
    <n v="0"/>
    <n v="0"/>
    <n v="50"/>
    <n v="25"/>
    <n v="0"/>
    <n v="0"/>
    <n v="0"/>
    <n v="1.75"/>
    <n v="1"/>
    <n v="1"/>
    <n v="3"/>
    <n v="2"/>
    <n v="0"/>
    <n v="0"/>
    <n v="0"/>
    <n v="0"/>
    <s v="NA"/>
    <s v="NA"/>
    <n v="0"/>
    <n v="0"/>
    <n v="0"/>
    <n v="1"/>
    <m/>
    <m/>
    <s v="Ruta ligger i stien, helt nedtråkket"/>
    <m/>
  </r>
  <r>
    <x v="16"/>
    <x v="3"/>
    <d v="2021-06-21T00:00:00"/>
    <s v="MØ9"/>
    <s v="NØ"/>
    <n v="0"/>
    <n v="0"/>
    <n v="0"/>
    <n v="0"/>
    <n v="0"/>
    <n v="55"/>
    <n v="3"/>
    <n v="0"/>
    <n v="0"/>
    <n v="0"/>
    <n v="1.75"/>
    <n v="3"/>
    <n v="2"/>
    <n v="1"/>
    <n v="1"/>
    <n v="1"/>
    <n v="0.1"/>
    <n v="0"/>
    <n v="0"/>
    <s v="NA"/>
    <s v="NA"/>
    <n v="0"/>
    <n v="0"/>
    <n v="0"/>
    <n v="1"/>
    <m/>
    <m/>
    <s v="Ruta ligger i stien, helt nedtråkket"/>
    <m/>
  </r>
  <r>
    <x v="16"/>
    <x v="4"/>
    <d v="2022-07-07T00:00:00"/>
    <s v="MØ1"/>
    <s v="NV"/>
    <n v="1"/>
    <n v="8"/>
    <n v="3"/>
    <n v="4"/>
    <n v="1"/>
    <n v="50"/>
    <n v="75"/>
    <n v="0"/>
    <n v="0"/>
    <n v="0"/>
    <n v="14.75"/>
    <n v="21"/>
    <n v="16"/>
    <n v="13"/>
    <n v="9"/>
    <n v="4"/>
    <n v="10"/>
    <n v="0"/>
    <n v="0"/>
    <s v="NA"/>
    <s v="NA"/>
    <n v="0"/>
    <n v="0"/>
    <n v="0"/>
    <n v="0"/>
    <m/>
    <m/>
    <m/>
    <m/>
  </r>
  <r>
    <x v="16"/>
    <x v="4"/>
    <d v="2022-07-07T00:00:00"/>
    <s v="MØ10"/>
    <s v="V"/>
    <n v="7"/>
    <n v="28"/>
    <n v="6"/>
    <n v="15"/>
    <n v="7"/>
    <n v="30"/>
    <n v="75"/>
    <n v="0"/>
    <n v="0"/>
    <n v="0"/>
    <n v="14.75"/>
    <n v="14"/>
    <n v="16"/>
    <n v="15"/>
    <n v="14"/>
    <n v="4"/>
    <n v="12"/>
    <n v="0"/>
    <n v="0"/>
    <s v="NA"/>
    <s v="NA"/>
    <n v="0"/>
    <n v="0"/>
    <n v="0"/>
    <n v="0"/>
    <m/>
    <m/>
    <m/>
    <m/>
  </r>
  <r>
    <x v="16"/>
    <x v="4"/>
    <d v="2022-07-07T00:00:00"/>
    <s v="MØ2"/>
    <s v="Ø"/>
    <n v="3"/>
    <n v="3"/>
    <n v="2"/>
    <n v="1"/>
    <n v="0"/>
    <n v="80"/>
    <n v="40"/>
    <n v="6"/>
    <n v="0"/>
    <n v="0"/>
    <n v="16.5"/>
    <n v="15"/>
    <n v="31"/>
    <n v="18"/>
    <n v="2"/>
    <n v="4"/>
    <n v="25"/>
    <n v="1"/>
    <n v="6"/>
    <s v="NA"/>
    <s v="NA"/>
    <n v="1"/>
    <n v="0.1"/>
    <n v="0"/>
    <n v="0"/>
    <m/>
    <m/>
    <m/>
    <m/>
  </r>
  <r>
    <x v="16"/>
    <x v="4"/>
    <d v="2022-07-07T00:00:00"/>
    <s v="MØ3"/>
    <s v="Ø"/>
    <n v="6"/>
    <n v="1"/>
    <n v="0"/>
    <n v="1"/>
    <n v="0"/>
    <s v="NA"/>
    <s v="NA"/>
    <n v="19"/>
    <n v="0"/>
    <n v="0"/>
    <n v="44"/>
    <n v="44"/>
    <n v="38"/>
    <n v="57"/>
    <n v="37"/>
    <n v="6"/>
    <n v="55"/>
    <n v="3"/>
    <n v="19"/>
    <s v="NA"/>
    <s v="NA"/>
    <n v="1"/>
    <n v="4"/>
    <n v="0"/>
    <n v="0"/>
    <m/>
    <m/>
    <m/>
    <m/>
  </r>
  <r>
    <x v="16"/>
    <x v="4"/>
    <d v="2022-07-07T00:00:00"/>
    <s v="MØ4"/>
    <s v="Ø"/>
    <n v="15"/>
    <n v="0"/>
    <n v="0"/>
    <n v="0"/>
    <n v="0"/>
    <n v="50"/>
    <n v="70"/>
    <n v="0"/>
    <n v="40"/>
    <n v="50"/>
    <n v="13.25"/>
    <n v="20"/>
    <n v="7"/>
    <n v="7"/>
    <n v="19"/>
    <n v="0"/>
    <n v="0"/>
    <n v="0"/>
    <n v="0"/>
    <s v="NA"/>
    <s v="NA"/>
    <n v="0"/>
    <n v="0"/>
    <n v="0"/>
    <n v="0"/>
    <m/>
    <m/>
    <s v="Denne ruta ligger nå inne i et tett slåpetornkratt som er nesten umulig å komme inn i, langt mindre få lagt ned en rute. Dekningsdataene vil derfor være unøyaktige. Det er heller ikke tatt noe nytt bilde av ruta; bruk bilde fra tidligere år. Vi bør vurdere å kutte ut denne. "/>
    <m/>
  </r>
  <r>
    <x v="16"/>
    <x v="4"/>
    <d v="2022-07-07T00:00:00"/>
    <s v="MØ5"/>
    <s v="SV"/>
    <n v="18"/>
    <n v="0"/>
    <n v="0"/>
    <n v="0"/>
    <n v="0"/>
    <n v="85"/>
    <n v="1"/>
    <n v="0"/>
    <n v="0"/>
    <n v="0"/>
    <n v="10.75"/>
    <n v="5"/>
    <n v="5"/>
    <n v="25"/>
    <n v="8"/>
    <n v="3"/>
    <n v="10"/>
    <n v="0"/>
    <n v="0"/>
    <s v="NA"/>
    <s v="NA"/>
    <n v="0"/>
    <n v="0"/>
    <n v="0"/>
    <n v="1"/>
    <m/>
    <s v="Hele ruta ligger i stien og er nedtråkket"/>
    <m/>
    <m/>
  </r>
  <r>
    <x v="16"/>
    <x v="4"/>
    <d v="2022-07-07T00:00:00"/>
    <s v="MØ6"/>
    <s v="S"/>
    <n v="5"/>
    <n v="1"/>
    <n v="0"/>
    <n v="1"/>
    <n v="0"/>
    <n v="50"/>
    <n v="40"/>
    <n v="0"/>
    <n v="0"/>
    <n v="0"/>
    <n v="17"/>
    <n v="13"/>
    <n v="27"/>
    <n v="16"/>
    <n v="12"/>
    <n v="4"/>
    <n v="15"/>
    <n v="0"/>
    <n v="0"/>
    <s v="NA"/>
    <s v="NA"/>
    <n v="0"/>
    <n v="0"/>
    <n v="0"/>
    <n v="0"/>
    <m/>
    <m/>
    <m/>
    <m/>
  </r>
  <r>
    <x v="16"/>
    <x v="4"/>
    <d v="2022-07-07T00:00:00"/>
    <s v="MØ7"/>
    <s v="S"/>
    <n v="12"/>
    <n v="0"/>
    <n v="0"/>
    <n v="0"/>
    <n v="0"/>
    <n v="60"/>
    <n v="90"/>
    <n v="0"/>
    <n v="10"/>
    <n v="0"/>
    <n v="28.5"/>
    <n v="28"/>
    <n v="29"/>
    <n v="17"/>
    <n v="40"/>
    <n v="3"/>
    <s v="NA"/>
    <n v="0"/>
    <n v="0"/>
    <s v="NA"/>
    <s v="NA"/>
    <n v="0"/>
    <n v="0"/>
    <n v="0"/>
    <n v="0"/>
    <m/>
    <m/>
    <m/>
    <m/>
  </r>
  <r>
    <x v="16"/>
    <x v="4"/>
    <d v="2022-07-07T00:00:00"/>
    <s v="MØ8"/>
    <s v="NØ"/>
    <n v="2"/>
    <n v="1"/>
    <n v="0"/>
    <n v="1"/>
    <n v="0"/>
    <n v="60"/>
    <n v="30"/>
    <n v="0"/>
    <n v="0"/>
    <n v="0"/>
    <n v="5"/>
    <n v="0"/>
    <n v="4"/>
    <n v="15"/>
    <n v="1"/>
    <n v="1"/>
    <n v="2"/>
    <n v="0"/>
    <n v="0"/>
    <s v="NA"/>
    <s v="NA"/>
    <n v="0"/>
    <n v="0"/>
    <n v="0"/>
    <n v="1"/>
    <m/>
    <s v="Hele ruta ligger i stien og er nedtråkket"/>
    <m/>
    <m/>
  </r>
  <r>
    <x v="16"/>
    <x v="4"/>
    <d v="2022-07-07T00:00:00"/>
    <s v="MØ9"/>
    <s v="NØ"/>
    <n v="0"/>
    <n v="0"/>
    <n v="0"/>
    <n v="0"/>
    <n v="0"/>
    <n v="55"/>
    <n v="5"/>
    <n v="0"/>
    <n v="0"/>
    <n v="0"/>
    <n v="5"/>
    <n v="13"/>
    <n v="2"/>
    <n v="1"/>
    <n v="4"/>
    <n v="2"/>
    <n v="1"/>
    <n v="0"/>
    <n v="0"/>
    <s v="NA"/>
    <s v="NA"/>
    <n v="0"/>
    <n v="0"/>
    <n v="0"/>
    <n v="1"/>
    <m/>
    <s v="Hele ruta ligger i stien og er nedtråkket"/>
    <m/>
    <m/>
  </r>
  <r>
    <x v="17"/>
    <x v="0"/>
    <d v="2018-07-18T00:00:00"/>
    <s v="NR.NV1"/>
    <s v="NV"/>
    <n v="1"/>
    <n v="1"/>
    <n v="0"/>
    <n v="0"/>
    <n v="1"/>
    <n v="60"/>
    <n v="10"/>
    <s v="NA"/>
    <n v="0"/>
    <s v="NA"/>
    <n v="22.25"/>
    <n v="18"/>
    <n v="42"/>
    <n v="12"/>
    <n v="17"/>
    <m/>
    <m/>
    <m/>
    <m/>
    <m/>
    <m/>
    <m/>
    <m/>
    <m/>
    <m/>
    <m/>
    <m/>
    <m/>
    <m/>
  </r>
  <r>
    <x v="17"/>
    <x v="0"/>
    <d v="2018-07-18T00:00:00"/>
    <s v="NR.NV7"/>
    <s v="NV"/>
    <n v="7"/>
    <n v="1"/>
    <n v="0"/>
    <n v="0"/>
    <n v="1"/>
    <n v="80"/>
    <n v="5"/>
    <s v="NA"/>
    <n v="0"/>
    <s v="NA"/>
    <n v="47.5"/>
    <n v="50"/>
    <n v="40"/>
    <n v="40"/>
    <n v="60"/>
    <m/>
    <m/>
    <m/>
    <m/>
    <m/>
    <m/>
    <m/>
    <m/>
    <m/>
    <m/>
    <m/>
    <m/>
    <m/>
    <m/>
  </r>
  <r>
    <x v="17"/>
    <x v="0"/>
    <d v="2018-07-18T00:00:00"/>
    <s v="NR.S0"/>
    <s v="S"/>
    <n v="0"/>
    <n v="0"/>
    <n v="0"/>
    <n v="0"/>
    <n v="0"/>
    <n v="90"/>
    <n v="5"/>
    <s v="NA"/>
    <n v="5"/>
    <s v="NA"/>
    <n v="17"/>
    <n v="17"/>
    <n v="3"/>
    <n v="15"/>
    <n v="33"/>
    <m/>
    <m/>
    <m/>
    <m/>
    <m/>
    <m/>
    <m/>
    <m/>
    <m/>
    <m/>
    <m/>
    <m/>
    <m/>
    <m/>
  </r>
  <r>
    <x v="17"/>
    <x v="0"/>
    <d v="2018-07-18T00:00:00"/>
    <s v="NR.S1"/>
    <s v="S"/>
    <n v="1"/>
    <n v="1"/>
    <n v="0"/>
    <n v="0"/>
    <n v="1"/>
    <n v="95"/>
    <n v="5"/>
    <s v="NA"/>
    <n v="10"/>
    <s v="NA"/>
    <n v="27.5"/>
    <n v="38"/>
    <n v="19"/>
    <n v="36"/>
    <n v="17"/>
    <m/>
    <m/>
    <m/>
    <m/>
    <m/>
    <m/>
    <m/>
    <m/>
    <m/>
    <m/>
    <m/>
    <m/>
    <m/>
    <m/>
  </r>
  <r>
    <x v="17"/>
    <x v="0"/>
    <d v="2018-07-18T00:00:00"/>
    <s v="NR.SV0"/>
    <s v="SV"/>
    <n v="0"/>
    <n v="0"/>
    <n v="0"/>
    <n v="0"/>
    <n v="0"/>
    <n v="90"/>
    <n v="5"/>
    <s v="NA"/>
    <n v="0"/>
    <s v="NA"/>
    <n v="19.25"/>
    <n v="4"/>
    <n v="33"/>
    <n v="24"/>
    <n v="16"/>
    <m/>
    <m/>
    <m/>
    <m/>
    <m/>
    <m/>
    <m/>
    <m/>
    <m/>
    <m/>
    <m/>
    <m/>
    <m/>
    <m/>
  </r>
  <r>
    <x v="17"/>
    <x v="0"/>
    <d v="2018-07-18T00:00:00"/>
    <s v="NR.SØ2"/>
    <s v="SØ"/>
    <n v="2"/>
    <n v="0"/>
    <n v="0"/>
    <n v="0"/>
    <n v="0"/>
    <n v="60"/>
    <n v="5"/>
    <s v="NA"/>
    <n v="0"/>
    <s v="NA"/>
    <n v="27.75"/>
    <n v="26"/>
    <n v="31"/>
    <n v="32"/>
    <n v="22"/>
    <m/>
    <m/>
    <m/>
    <m/>
    <m/>
    <m/>
    <m/>
    <m/>
    <m/>
    <m/>
    <m/>
    <m/>
    <s v="Mye jordrotter:foto:1900"/>
    <m/>
  </r>
  <r>
    <x v="17"/>
    <x v="0"/>
    <d v="2018-07-18T00:00:00"/>
    <s v="NR.V1"/>
    <s v="V"/>
    <n v="1"/>
    <n v="0"/>
    <n v="0"/>
    <n v="0"/>
    <n v="0"/>
    <n v="70"/>
    <n v="5"/>
    <s v="NA"/>
    <n v="1"/>
    <s v="NA"/>
    <n v="35.75"/>
    <n v="55"/>
    <n v="41"/>
    <n v="33"/>
    <n v="14"/>
    <m/>
    <m/>
    <m/>
    <m/>
    <m/>
    <m/>
    <m/>
    <m/>
    <m/>
    <m/>
    <m/>
    <m/>
    <m/>
    <m/>
  </r>
  <r>
    <x v="17"/>
    <x v="0"/>
    <d v="2018-07-18T00:00:00"/>
    <s v="NR.Ø5"/>
    <s v="Ø"/>
    <n v="5"/>
    <n v="0"/>
    <n v="0"/>
    <n v="0"/>
    <n v="0"/>
    <n v="80"/>
    <n v="5"/>
    <s v="NA"/>
    <n v="0"/>
    <s v="NA"/>
    <n v="26.25"/>
    <n v="5"/>
    <n v="50"/>
    <n v="9"/>
    <n v="41"/>
    <m/>
    <m/>
    <m/>
    <m/>
    <m/>
    <m/>
    <m/>
    <m/>
    <m/>
    <m/>
    <m/>
    <m/>
    <m/>
    <m/>
  </r>
  <r>
    <x v="18"/>
    <x v="1"/>
    <d v="2019-06-11T00:00:00"/>
    <s v="NU.NØ7"/>
    <s v="NØ"/>
    <n v="7"/>
    <n v="6"/>
    <n v="0"/>
    <n v="0"/>
    <n v="6"/>
    <n v="80"/>
    <n v="50"/>
    <s v="NA"/>
    <n v="10"/>
    <s v="NA"/>
    <n v="30.75"/>
    <n v="21"/>
    <n v="53"/>
    <n v="44"/>
    <n v="5"/>
    <m/>
    <m/>
    <m/>
    <m/>
    <m/>
    <m/>
    <m/>
    <m/>
    <n v="0"/>
    <n v="0"/>
    <m/>
    <s v="Tidligere beite, nå i tidlig gjengroing"/>
    <m/>
    <m/>
  </r>
  <r>
    <x v="18"/>
    <x v="1"/>
    <d v="2019-06-11T00:00:00"/>
    <s v="NU.NØ8"/>
    <s v="NØ"/>
    <n v="8"/>
    <n v="2"/>
    <n v="1"/>
    <n v="0"/>
    <n v="1"/>
    <n v="70"/>
    <n v="20"/>
    <s v="NA"/>
    <n v="40"/>
    <s v="NA"/>
    <n v="44.75"/>
    <n v="45"/>
    <n v="72"/>
    <n v="25"/>
    <n v="37"/>
    <m/>
    <m/>
    <m/>
    <m/>
    <m/>
    <m/>
    <m/>
    <m/>
    <n v="0"/>
    <n v="0"/>
    <m/>
    <s v="Tidligere beite, nå i tidlig gjengroing"/>
    <m/>
    <m/>
  </r>
  <r>
    <x v="18"/>
    <x v="1"/>
    <d v="2019-06-11T00:00:00"/>
    <s v="NU.S9"/>
    <s v="S"/>
    <n v="9"/>
    <n v="12"/>
    <n v="10"/>
    <n v="0"/>
    <n v="2"/>
    <n v="30"/>
    <n v="50"/>
    <s v="NA"/>
    <n v="0"/>
    <s v="NA"/>
    <n v="5.25"/>
    <n v="11"/>
    <n v="2"/>
    <n v="4"/>
    <n v="4"/>
    <m/>
    <m/>
    <m/>
    <m/>
    <m/>
    <m/>
    <m/>
    <m/>
    <n v="0"/>
    <n v="0"/>
    <m/>
    <s v="Tidligere beite, nå i tidlig gjengroing"/>
    <m/>
    <m/>
  </r>
  <r>
    <x v="18"/>
    <x v="1"/>
    <d v="2019-06-11T00:00:00"/>
    <s v="NU.SV10"/>
    <s v="SV"/>
    <n v="10"/>
    <n v="0"/>
    <n v="0"/>
    <n v="0"/>
    <n v="0"/>
    <n v="75"/>
    <n v="30"/>
    <s v="NA"/>
    <n v="60"/>
    <s v="NA"/>
    <n v="40.5"/>
    <n v="50"/>
    <n v="90"/>
    <n v="6"/>
    <n v="16"/>
    <m/>
    <m/>
    <m/>
    <m/>
    <m/>
    <m/>
    <m/>
    <m/>
    <n v="0"/>
    <n v="0"/>
    <m/>
    <s v="Tidligere beite, nå i tidlig gjengroing"/>
    <m/>
    <m/>
  </r>
  <r>
    <x v="18"/>
    <x v="1"/>
    <d v="2019-06-11T00:00:00"/>
    <s v="NU.SV18"/>
    <s v="SV"/>
    <n v="18"/>
    <n v="0"/>
    <n v="0"/>
    <n v="0"/>
    <n v="0"/>
    <n v="60"/>
    <n v="5"/>
    <s v="NA"/>
    <n v="2"/>
    <s v="NA"/>
    <n v="36"/>
    <n v="30"/>
    <n v="28"/>
    <n v="39"/>
    <n v="47"/>
    <m/>
    <m/>
    <m/>
    <m/>
    <m/>
    <m/>
    <m/>
    <m/>
    <n v="0"/>
    <n v="0"/>
    <m/>
    <s v="Tidligere beite, nå i tidlig gjengroing"/>
    <m/>
    <m/>
  </r>
  <r>
    <x v="18"/>
    <x v="1"/>
    <d v="2019-06-11T00:00:00"/>
    <s v="NU.SV8"/>
    <s v="SV"/>
    <n v="8"/>
    <n v="3"/>
    <n v="0"/>
    <n v="0"/>
    <n v="3"/>
    <n v="80"/>
    <n v="5"/>
    <s v="NA"/>
    <n v="0"/>
    <s v="NA"/>
    <n v="41.75"/>
    <n v="40"/>
    <n v="53"/>
    <n v="59"/>
    <n v="15"/>
    <m/>
    <m/>
    <m/>
    <m/>
    <m/>
    <m/>
    <m/>
    <m/>
    <n v="0"/>
    <n v="0"/>
    <m/>
    <s v="Tidligere beite, nå i tidlig gjengroing"/>
    <m/>
    <m/>
  </r>
  <r>
    <x v="18"/>
    <x v="1"/>
    <d v="2019-06-11T00:00:00"/>
    <s v="NU.SV9"/>
    <s v="SV"/>
    <n v="9"/>
    <n v="3"/>
    <n v="0"/>
    <n v="0"/>
    <n v="3"/>
    <n v="70"/>
    <n v="30"/>
    <s v="NA"/>
    <n v="15"/>
    <s v="NA"/>
    <n v="45.25"/>
    <n v="55"/>
    <n v="42"/>
    <n v="48"/>
    <n v="36"/>
    <m/>
    <m/>
    <m/>
    <m/>
    <m/>
    <m/>
    <m/>
    <m/>
    <n v="0"/>
    <n v="0"/>
    <m/>
    <s v="Tidligere beite, nå i tidlig gjengroing"/>
    <m/>
    <m/>
  </r>
  <r>
    <x v="18"/>
    <x v="1"/>
    <d v="2019-06-11T00:00:00"/>
    <s v="NU.SØ4"/>
    <s v="SØ"/>
    <n v="4"/>
    <n v="0"/>
    <n v="0"/>
    <n v="0"/>
    <n v="0"/>
    <n v="60"/>
    <n v="60"/>
    <s v="NA"/>
    <n v="60"/>
    <s v="NA"/>
    <n v="76.25"/>
    <n v="40"/>
    <n v="15"/>
    <n v="30"/>
    <n v="220"/>
    <m/>
    <m/>
    <m/>
    <m/>
    <m/>
    <m/>
    <m/>
    <m/>
    <n v="0"/>
    <n v="0"/>
    <m/>
    <s v="Tidligere beite, nå i tidlig gjengroing"/>
    <s v="Litt av berberisbusken går inn i NØ-hjørnet av ruta"/>
    <m/>
  </r>
  <r>
    <x v="18"/>
    <x v="1"/>
    <d v="2019-06-11T00:00:00"/>
    <s v="NU.V3"/>
    <s v="V"/>
    <n v="3"/>
    <n v="0"/>
    <n v="0"/>
    <n v="0"/>
    <n v="0"/>
    <n v="50"/>
    <n v="30"/>
    <s v="NA"/>
    <n v="30"/>
    <s v="NA"/>
    <n v="34.5"/>
    <n v="14"/>
    <n v="12"/>
    <n v="44"/>
    <n v="68"/>
    <m/>
    <m/>
    <m/>
    <m/>
    <m/>
    <m/>
    <m/>
    <m/>
    <n v="0"/>
    <n v="0"/>
    <m/>
    <s v="Tidligere beite, nå i tidlig gjengroing"/>
    <s v="kvisthaug ved siden av"/>
    <m/>
  </r>
  <r>
    <x v="18"/>
    <x v="1"/>
    <d v="2019-06-11T00:00:00"/>
    <s v="NU.Ø1"/>
    <s v="Ø"/>
    <n v="1"/>
    <n v="0"/>
    <n v="0"/>
    <n v="0"/>
    <n v="0"/>
    <n v="30"/>
    <n v="50"/>
    <s v="NA"/>
    <n v="5"/>
    <s v="NA"/>
    <n v="6.75"/>
    <n v="0"/>
    <n v="18"/>
    <n v="4"/>
    <n v="5"/>
    <m/>
    <m/>
    <m/>
    <m/>
    <m/>
    <m/>
    <m/>
    <m/>
    <n v="0"/>
    <n v="0"/>
    <m/>
    <s v="Tidligere beite, nå i tidlig gjengroing"/>
    <m/>
    <m/>
  </r>
  <r>
    <x v="18"/>
    <x v="2"/>
    <d v="2020-07-08T00:00:00"/>
    <s v="NU.NØ7"/>
    <s v="NØ"/>
    <n v="7"/>
    <n v="22"/>
    <n v="3"/>
    <n v="9"/>
    <n v="10"/>
    <n v="65"/>
    <n v="3"/>
    <s v="NA"/>
    <n v="35"/>
    <s v="NA"/>
    <n v="47.75"/>
    <n v="48"/>
    <n v="32"/>
    <n v="51"/>
    <n v="60"/>
    <m/>
    <m/>
    <m/>
    <m/>
    <m/>
    <m/>
    <m/>
    <m/>
    <n v="0"/>
    <n v="0"/>
    <m/>
    <s v="Nei"/>
    <m/>
    <m/>
  </r>
  <r>
    <x v="18"/>
    <x v="2"/>
    <d v="2020-07-08T00:00:00"/>
    <s v="NU.NØ8"/>
    <s v="NØ"/>
    <n v="8"/>
    <n v="7"/>
    <n v="1"/>
    <n v="2"/>
    <n v="4"/>
    <n v="80"/>
    <n v="5"/>
    <s v="NA"/>
    <n v="40"/>
    <s v="NA"/>
    <n v="55"/>
    <n v="39"/>
    <n v="66"/>
    <n v="66"/>
    <n v="49"/>
    <m/>
    <m/>
    <m/>
    <m/>
    <m/>
    <m/>
    <m/>
    <m/>
    <n v="0"/>
    <n v="0"/>
    <m/>
    <s v="Nei"/>
    <m/>
    <m/>
  </r>
  <r>
    <x v="18"/>
    <x v="2"/>
    <d v="2020-07-08T00:00:00"/>
    <s v="NU.S9"/>
    <s v="S"/>
    <n v="9"/>
    <n v="20"/>
    <n v="13"/>
    <n v="5"/>
    <n v="2"/>
    <n v="45"/>
    <n v="20"/>
    <s v="NA"/>
    <n v="0"/>
    <s v="NA"/>
    <n v="27.75"/>
    <n v="27"/>
    <n v="16"/>
    <n v="46"/>
    <n v="22"/>
    <m/>
    <m/>
    <m/>
    <m/>
    <m/>
    <m/>
    <m/>
    <m/>
    <n v="0"/>
    <n v="0"/>
    <m/>
    <s v="Nei"/>
    <m/>
    <m/>
  </r>
  <r>
    <x v="18"/>
    <x v="2"/>
    <d v="2020-07-08T00:00:00"/>
    <s v="NU.SV10"/>
    <s v="SV"/>
    <n v="10"/>
    <n v="1"/>
    <n v="0"/>
    <n v="1"/>
    <n v="0"/>
    <n v="70"/>
    <n v="60"/>
    <s v="NA"/>
    <n v="25"/>
    <s v="NA"/>
    <n v="27.5"/>
    <n v="10"/>
    <n v="34"/>
    <n v="40"/>
    <n v="26"/>
    <m/>
    <m/>
    <m/>
    <m/>
    <m/>
    <m/>
    <m/>
    <m/>
    <n v="0"/>
    <n v="0"/>
    <m/>
    <s v="Nei"/>
    <m/>
    <m/>
  </r>
  <r>
    <x v="18"/>
    <x v="2"/>
    <d v="2020-07-08T00:00:00"/>
    <s v="NU.SV18"/>
    <s v="SV"/>
    <n v="18"/>
    <n v="0"/>
    <n v="0"/>
    <n v="0"/>
    <n v="0"/>
    <n v="90"/>
    <n v="5"/>
    <s v="NA"/>
    <n v="15"/>
    <s v="NA"/>
    <n v="26.5"/>
    <n v="16"/>
    <n v="22"/>
    <n v="18"/>
    <n v="50"/>
    <m/>
    <m/>
    <m/>
    <m/>
    <m/>
    <m/>
    <m/>
    <m/>
    <n v="0"/>
    <n v="0"/>
    <m/>
    <s v="Nei"/>
    <m/>
    <m/>
  </r>
  <r>
    <x v="18"/>
    <x v="2"/>
    <d v="2020-07-08T00:00:00"/>
    <s v="NU.SV8"/>
    <s v="SV"/>
    <n v="8"/>
    <n v="18"/>
    <n v="6"/>
    <n v="6"/>
    <n v="6"/>
    <n v="80"/>
    <n v="25"/>
    <s v="NA"/>
    <n v="0"/>
    <s v="NA"/>
    <n v="28"/>
    <n v="34"/>
    <n v="33"/>
    <n v="10"/>
    <n v="35"/>
    <m/>
    <m/>
    <m/>
    <m/>
    <m/>
    <m/>
    <m/>
    <m/>
    <n v="0"/>
    <n v="0"/>
    <m/>
    <s v="Nei"/>
    <m/>
    <m/>
  </r>
  <r>
    <x v="18"/>
    <x v="2"/>
    <d v="2020-07-08T00:00:00"/>
    <s v="NU.SV9"/>
    <s v="SV"/>
    <n v="9"/>
    <n v="6"/>
    <n v="0"/>
    <n v="1"/>
    <n v="5"/>
    <n v="70"/>
    <n v="60"/>
    <s v="NA"/>
    <n v="4"/>
    <s v="NA"/>
    <n v="58"/>
    <n v="53"/>
    <n v="51"/>
    <n v="61"/>
    <n v="67"/>
    <m/>
    <m/>
    <m/>
    <m/>
    <m/>
    <m/>
    <m/>
    <m/>
    <n v="0"/>
    <n v="0"/>
    <m/>
    <s v="Nei"/>
    <m/>
    <m/>
  </r>
  <r>
    <x v="18"/>
    <x v="2"/>
    <d v="2020-07-08T00:00:00"/>
    <s v="NU.SØ4"/>
    <s v="SØ"/>
    <n v="4"/>
    <n v="0"/>
    <n v="0"/>
    <n v="0"/>
    <n v="0"/>
    <n v="40"/>
    <n v="60"/>
    <s v="NA"/>
    <n v="40"/>
    <s v="NA"/>
    <n v="83.25"/>
    <n v="43"/>
    <n v="13"/>
    <n v="27"/>
    <n v="250"/>
    <m/>
    <m/>
    <m/>
    <m/>
    <m/>
    <m/>
    <m/>
    <m/>
    <n v="0"/>
    <n v="0"/>
    <m/>
    <s v="Nei"/>
    <s v="Berberis fyller det ene hjørnet av ruta"/>
    <m/>
  </r>
  <r>
    <x v="18"/>
    <x v="2"/>
    <d v="2020-07-08T00:00:00"/>
    <s v="NU.V3"/>
    <s v="V"/>
    <n v="3"/>
    <n v="0"/>
    <n v="0"/>
    <n v="0"/>
    <n v="0"/>
    <n v="60"/>
    <n v="10"/>
    <s v="NA"/>
    <n v="0"/>
    <s v="NA"/>
    <n v="19.5"/>
    <n v="14"/>
    <n v="31"/>
    <n v="29"/>
    <n v="4"/>
    <m/>
    <m/>
    <m/>
    <m/>
    <m/>
    <m/>
    <m/>
    <m/>
    <n v="0"/>
    <n v="0"/>
    <m/>
    <s v="Nei"/>
    <m/>
    <m/>
  </r>
  <r>
    <x v="18"/>
    <x v="2"/>
    <d v="2020-07-08T00:00:00"/>
    <s v="NU.Ø1"/>
    <s v="Ø"/>
    <n v="1"/>
    <n v="0"/>
    <n v="0"/>
    <n v="0"/>
    <n v="0"/>
    <n v="30"/>
    <n v="2"/>
    <s v="NA"/>
    <n v="4"/>
    <s v="NA"/>
    <n v="32.75"/>
    <n v="29"/>
    <n v="37"/>
    <n v="61"/>
    <n v="4"/>
    <m/>
    <m/>
    <m/>
    <m/>
    <m/>
    <m/>
    <m/>
    <m/>
    <n v="0"/>
    <n v="0"/>
    <m/>
    <s v="Nei"/>
    <m/>
    <m/>
  </r>
  <r>
    <x v="18"/>
    <x v="3"/>
    <d v="2021-06-30T00:00:00"/>
    <s v="NU.NØ7"/>
    <s v="NØ"/>
    <n v="7"/>
    <n v="42"/>
    <n v="1"/>
    <n v="16"/>
    <n v="25"/>
    <n v="80"/>
    <n v="15"/>
    <n v="10"/>
    <n v="35"/>
    <n v="0"/>
    <n v="33.5"/>
    <n v="21"/>
    <n v="43"/>
    <n v="35"/>
    <n v="35"/>
    <n v="1"/>
    <n v="2"/>
    <n v="1"/>
    <n v="10"/>
    <s v="NA"/>
    <s v="NA"/>
    <n v="0"/>
    <n v="0"/>
    <n v="0"/>
    <n v="0"/>
    <m/>
    <m/>
    <s v="Mye dragehode i kanten av ruta --&gt; vanskelig å si hvilke som er inni og utenfor. Foto 9.50 (de to første)"/>
    <m/>
  </r>
  <r>
    <x v="18"/>
    <x v="3"/>
    <d v="2021-06-30T00:00:00"/>
    <s v="NU.NØ8"/>
    <s v="NØ"/>
    <n v="8"/>
    <n v="5"/>
    <n v="0"/>
    <n v="1"/>
    <n v="4"/>
    <n v="85"/>
    <n v="10"/>
    <n v="60"/>
    <n v="0"/>
    <n v="0"/>
    <n v="43.75"/>
    <n v="49"/>
    <n v="52"/>
    <n v="47"/>
    <n v="27"/>
    <n v="1"/>
    <n v="3"/>
    <n v="2"/>
    <n v="60"/>
    <s v="NA"/>
    <s v="NA"/>
    <n v="0"/>
    <n v="0"/>
    <n v="0"/>
    <n v="0"/>
    <m/>
    <m/>
    <s v="Foto 9.51x2"/>
    <m/>
  </r>
  <r>
    <x v="18"/>
    <x v="3"/>
    <d v="2021-06-30T00:00:00"/>
    <s v="NU.S9"/>
    <s v="S"/>
    <n v="9"/>
    <n v="34"/>
    <n v="9"/>
    <n v="18"/>
    <n v="7"/>
    <n v="45"/>
    <n v="25"/>
    <n v="0"/>
    <n v="0"/>
    <n v="0"/>
    <n v="10.25"/>
    <n v="8"/>
    <n v="13"/>
    <n v="13"/>
    <n v="7"/>
    <n v="1"/>
    <n v="1"/>
    <n v="0"/>
    <n v="0"/>
    <s v="NA"/>
    <s v="NA"/>
    <n v="0"/>
    <n v="0"/>
    <n v="0"/>
    <n v="0"/>
    <m/>
    <m/>
    <s v="Foto 10.59"/>
    <m/>
  </r>
  <r>
    <x v="18"/>
    <x v="3"/>
    <d v="2021-06-30T00:00:00"/>
    <s v="NU.SV10"/>
    <s v="SV"/>
    <n v="10"/>
    <n v="2"/>
    <n v="0"/>
    <n v="2"/>
    <n v="0"/>
    <n v="50"/>
    <n v="70"/>
    <n v="2"/>
    <n v="20"/>
    <n v="0"/>
    <n v="25"/>
    <n v="3"/>
    <n v="32"/>
    <n v="38"/>
    <n v="27"/>
    <n v="1"/>
    <n v="1"/>
    <n v="1"/>
    <n v="2"/>
    <s v="NA"/>
    <s v="NA"/>
    <n v="0"/>
    <n v="0"/>
    <n v="0"/>
    <n v="0"/>
    <m/>
    <m/>
    <s v="Foto 10.31"/>
    <m/>
  </r>
  <r>
    <x v="18"/>
    <x v="3"/>
    <d v="2021-06-30T00:00:00"/>
    <s v="NU.SV18"/>
    <s v="SV"/>
    <n v="18"/>
    <n v="0"/>
    <n v="0"/>
    <n v="0"/>
    <n v="0"/>
    <n v="65"/>
    <n v="10"/>
    <n v="0"/>
    <n v="25"/>
    <n v="25"/>
    <n v="24.25"/>
    <n v="18"/>
    <n v="22"/>
    <n v="21"/>
    <n v="36"/>
    <n v="0"/>
    <n v="0"/>
    <n v="0"/>
    <n v="0"/>
    <s v="NA"/>
    <s v="NA"/>
    <n v="0"/>
    <n v="0"/>
    <n v="0"/>
    <n v="0"/>
    <m/>
    <m/>
    <s v="Foto 10.40x2"/>
    <m/>
  </r>
  <r>
    <x v="18"/>
    <x v="3"/>
    <d v="2021-06-30T00:00:00"/>
    <s v="NU.SV8"/>
    <s v="SV"/>
    <n v="8"/>
    <n v="21"/>
    <n v="2"/>
    <n v="11"/>
    <n v="8"/>
    <n v="70"/>
    <n v="25"/>
    <n v="0"/>
    <n v="0"/>
    <n v="0"/>
    <n v="17"/>
    <n v="20"/>
    <n v="7"/>
    <n v="21"/>
    <n v="20"/>
    <n v="1"/>
    <n v="2"/>
    <n v="0"/>
    <n v="0"/>
    <s v="NA"/>
    <s v="NA"/>
    <n v="0"/>
    <n v="0"/>
    <n v="0"/>
    <n v="0"/>
    <m/>
    <m/>
    <s v="Foto 10.18"/>
    <m/>
  </r>
  <r>
    <x v="18"/>
    <x v="3"/>
    <d v="2021-06-30T00:00:00"/>
    <s v="NU.SV9"/>
    <s v="SV"/>
    <n v="9"/>
    <n v="5"/>
    <n v="0"/>
    <n v="2"/>
    <n v="3"/>
    <n v="60"/>
    <n v="80"/>
    <n v="10"/>
    <n v="10"/>
    <n v="6"/>
    <n v="24.5"/>
    <n v="26"/>
    <n v="23"/>
    <n v="14"/>
    <n v="35"/>
    <n v="1"/>
    <n v="1"/>
    <n v="1"/>
    <n v="10"/>
    <s v="NA"/>
    <s v="NA"/>
    <n v="0"/>
    <n v="0"/>
    <n v="0"/>
    <n v="0"/>
    <m/>
    <m/>
    <s v="Foto 10.19"/>
    <m/>
  </r>
  <r>
    <x v="18"/>
    <x v="3"/>
    <d v="2021-06-30T00:00:00"/>
    <s v="NU.SØ4"/>
    <s v="SØ"/>
    <n v="4"/>
    <n v="0"/>
    <n v="0"/>
    <n v="0"/>
    <n v="0"/>
    <n v="60"/>
    <n v="25"/>
    <n v="10"/>
    <n v="50"/>
    <n v="0"/>
    <n v="30"/>
    <n v="20"/>
    <n v="36"/>
    <n v="29"/>
    <n v="35"/>
    <n v="1"/>
    <n v="5"/>
    <n v="1"/>
    <n v="10"/>
    <s v="NA"/>
    <s v="NA"/>
    <n v="0"/>
    <n v="0"/>
    <n v="0"/>
    <n v="0"/>
    <m/>
    <m/>
    <s v="Foto 11.14  3"/>
    <m/>
  </r>
  <r>
    <x v="18"/>
    <x v="3"/>
    <d v="2021-06-30T00:00:00"/>
    <s v="NU.V3"/>
    <s v="V"/>
    <n v="3"/>
    <n v="0"/>
    <n v="0"/>
    <n v="0"/>
    <n v="0"/>
    <n v="50"/>
    <n v="10"/>
    <n v="5"/>
    <n v="0"/>
    <n v="5"/>
    <n v="7.25"/>
    <n v="11"/>
    <n v="8"/>
    <n v="10"/>
    <n v="0"/>
    <n v="0"/>
    <n v="0"/>
    <n v="2"/>
    <n v="5"/>
    <s v="NA"/>
    <s v="NA"/>
    <n v="0"/>
    <n v="0"/>
    <n v="0"/>
    <n v="0"/>
    <m/>
    <m/>
    <s v="Spor av brann (søppel). Foto 11.22x2"/>
    <m/>
  </r>
  <r>
    <x v="18"/>
    <x v="3"/>
    <d v="2021-06-30T00:00:00"/>
    <s v="NU.Ø1"/>
    <s v="Ø"/>
    <n v="1"/>
    <n v="0"/>
    <n v="0"/>
    <n v="0"/>
    <n v="0"/>
    <n v="30"/>
    <n v="2"/>
    <n v="10"/>
    <n v="10"/>
    <n v="100"/>
    <n v="27.25"/>
    <n v="31"/>
    <n v="27"/>
    <n v="17"/>
    <n v="34"/>
    <n v="0"/>
    <n v="0"/>
    <n v="1"/>
    <n v="10"/>
    <s v="NA"/>
    <s v="NA"/>
    <n v="0"/>
    <n v="0"/>
    <n v="0"/>
    <n v="0"/>
    <m/>
    <m/>
    <s v="Høy tresjiktsdekning, men solfylt. Foto 10.52x2. "/>
    <m/>
  </r>
  <r>
    <x v="18"/>
    <x v="4"/>
    <d v="2022-07-01T00:00:00"/>
    <s v="NU.NØ7"/>
    <s v="NØ"/>
    <n v="7"/>
    <n v="45"/>
    <n v="0"/>
    <n v="15"/>
    <n v="30"/>
    <n v="90"/>
    <n v="10"/>
    <n v="10"/>
    <n v="5"/>
    <n v="0"/>
    <n v="37.75"/>
    <n v="52"/>
    <n v="37"/>
    <n v="26"/>
    <n v="36"/>
    <n v="1"/>
    <n v="1"/>
    <n v="1"/>
    <n v="10"/>
    <s v="NA"/>
    <s v="NA"/>
    <n v="0"/>
    <n v="0"/>
    <n v="0"/>
    <n v="0"/>
    <m/>
    <m/>
    <s v="Her skulle det trolig vært registrert nakkebær istedenfor markjordbær --&gt; dobbeltsjekk neste år! "/>
    <m/>
  </r>
  <r>
    <x v="18"/>
    <x v="4"/>
    <d v="2022-07-01T00:00:00"/>
    <s v="NU.NØ8"/>
    <s v="NØ"/>
    <n v="8"/>
    <n v="3"/>
    <n v="0"/>
    <n v="0"/>
    <n v="3"/>
    <n v="75"/>
    <n v="15"/>
    <n v="56"/>
    <n v="1"/>
    <n v="0"/>
    <n v="46"/>
    <n v="47"/>
    <n v="53"/>
    <n v="58"/>
    <n v="26"/>
    <n v="1"/>
    <n v="11"/>
    <n v="2"/>
    <n v="56"/>
    <s v="NA"/>
    <s v="NA"/>
    <n v="0"/>
    <n v="0"/>
    <n v="0"/>
    <n v="0"/>
    <m/>
    <m/>
    <s v="Her skulle det trolig vært registrert nakkebær istedenfor markjordbær --&gt; dobbeltsjekk neste år! "/>
    <m/>
  </r>
  <r>
    <x v="18"/>
    <x v="4"/>
    <d v="2022-07-01T00:00:00"/>
    <s v="NU.S9"/>
    <s v="S"/>
    <n v="9"/>
    <n v="34"/>
    <n v="7"/>
    <n v="17"/>
    <n v="10"/>
    <n v="50"/>
    <n v="45"/>
    <n v="0"/>
    <n v="0"/>
    <n v="0"/>
    <n v="15.25"/>
    <n v="13"/>
    <n v="20"/>
    <n v="10"/>
    <n v="18"/>
    <n v="2"/>
    <n v="6"/>
    <n v="0"/>
    <n v="0"/>
    <s v="NA"/>
    <s v="NA"/>
    <n v="0"/>
    <n v="0"/>
    <n v="0"/>
    <n v="0"/>
    <m/>
    <m/>
    <m/>
    <m/>
  </r>
  <r>
    <x v="18"/>
    <x v="4"/>
    <d v="2022-07-01T00:00:00"/>
    <s v="NU.SV10"/>
    <s v="SV"/>
    <n v="10"/>
    <n v="3"/>
    <n v="0"/>
    <n v="2"/>
    <n v="1"/>
    <n v="70"/>
    <n v="30"/>
    <n v="40"/>
    <n v="10"/>
    <n v="2"/>
    <n v="36"/>
    <n v="32"/>
    <n v="48"/>
    <n v="18"/>
    <n v="46"/>
    <n v="1"/>
    <n v="3"/>
    <n v="1"/>
    <n v="40"/>
    <s v="NA"/>
    <s v="NA"/>
    <n v="0"/>
    <n v="0"/>
    <n v="0"/>
    <n v="0"/>
    <m/>
    <m/>
    <s v="Dobbeltsjekk for nakkebær neste år"/>
    <m/>
  </r>
  <r>
    <x v="18"/>
    <x v="4"/>
    <d v="2022-07-01T00:00:00"/>
    <s v="NU.SV18"/>
    <s v="SV"/>
    <n v="18"/>
    <n v="0"/>
    <n v="0"/>
    <n v="0"/>
    <n v="0"/>
    <n v="85"/>
    <n v="5"/>
    <n v="0"/>
    <n v="5"/>
    <n v="25"/>
    <n v="20"/>
    <n v="33"/>
    <n v="20"/>
    <n v="17"/>
    <n v="10"/>
    <n v="1"/>
    <n v="1"/>
    <n v="0"/>
    <n v="0"/>
    <s v="NA"/>
    <s v="NA"/>
    <n v="0"/>
    <n v="0"/>
    <n v="0"/>
    <n v="0"/>
    <m/>
    <m/>
    <m/>
    <m/>
  </r>
  <r>
    <x v="18"/>
    <x v="4"/>
    <d v="2022-07-01T00:00:00"/>
    <s v="NU.SV8"/>
    <s v="SV"/>
    <n v="8"/>
    <n v="17"/>
    <n v="2"/>
    <n v="10"/>
    <n v="5"/>
    <n v="70"/>
    <n v="40"/>
    <n v="0"/>
    <n v="0"/>
    <n v="0"/>
    <n v="33.25"/>
    <n v="51"/>
    <n v="14"/>
    <n v="15"/>
    <n v="53"/>
    <n v="1"/>
    <n v="5"/>
    <n v="0"/>
    <n v="0"/>
    <s v="NA"/>
    <s v="NA"/>
    <n v="0"/>
    <n v="0"/>
    <n v="0"/>
    <n v="0"/>
    <m/>
    <m/>
    <s v="Dobbeltsjekk for nakkebær neste år"/>
    <m/>
  </r>
  <r>
    <x v="18"/>
    <x v="4"/>
    <d v="2022-07-01T00:00:00"/>
    <s v="NU.SV9"/>
    <s v="SV"/>
    <n v="9"/>
    <n v="8"/>
    <n v="0"/>
    <n v="2"/>
    <n v="6"/>
    <n v="85"/>
    <n v="15"/>
    <n v="3"/>
    <n v="1"/>
    <n v="0"/>
    <n v="30.25"/>
    <n v="19"/>
    <n v="22"/>
    <n v="50"/>
    <n v="30"/>
    <n v="1"/>
    <n v="1"/>
    <n v="1"/>
    <n v="3"/>
    <s v="NA"/>
    <s v="NA"/>
    <n v="0"/>
    <n v="0"/>
    <n v="0"/>
    <n v="0"/>
    <m/>
    <m/>
    <s v="Dobbeltsjekk for nakkebær neste år"/>
    <m/>
  </r>
  <r>
    <x v="18"/>
    <x v="4"/>
    <d v="2022-07-01T00:00:00"/>
    <s v="NU.SØ4"/>
    <s v="SØ"/>
    <n v="4"/>
    <n v="0"/>
    <n v="0"/>
    <n v="0"/>
    <n v="0"/>
    <n v="65"/>
    <n v="90"/>
    <n v="25"/>
    <n v="80"/>
    <n v="0"/>
    <n v="24.75"/>
    <n v="34"/>
    <n v="18"/>
    <n v="32"/>
    <n v="15"/>
    <n v="2"/>
    <n v="25"/>
    <n v="1"/>
    <n v="25"/>
    <s v="NA"/>
    <s v="NA"/>
    <n v="0"/>
    <n v="0"/>
    <n v="0"/>
    <n v="0"/>
    <m/>
    <m/>
    <m/>
    <m/>
  </r>
  <r>
    <x v="18"/>
    <x v="4"/>
    <d v="2022-07-01T00:00:00"/>
    <s v="NU.V3"/>
    <s v="V"/>
    <n v="3"/>
    <n v="0"/>
    <n v="0"/>
    <n v="0"/>
    <n v="0"/>
    <n v="30"/>
    <n v="35"/>
    <n v="1"/>
    <n v="0"/>
    <n v="0"/>
    <n v="10.5"/>
    <n v="12"/>
    <n v="9"/>
    <n v="10"/>
    <n v="11"/>
    <n v="1"/>
    <n v="1"/>
    <n v="1"/>
    <n v="1"/>
    <s v="NA"/>
    <s v="NA"/>
    <n v="0"/>
    <n v="0"/>
    <s v="?"/>
    <n v="0"/>
    <m/>
    <s v="Brent / søppel og kvister"/>
    <m/>
    <m/>
  </r>
  <r>
    <x v="18"/>
    <x v="4"/>
    <d v="2022-07-01T00:00:00"/>
    <s v="NU.Ø1"/>
    <s v="Ø"/>
    <n v="1"/>
    <n v="0"/>
    <n v="0"/>
    <n v="0"/>
    <n v="0"/>
    <n v="35"/>
    <n v="5"/>
    <n v="4"/>
    <n v="0"/>
    <n v="50"/>
    <n v="20.75"/>
    <n v="28"/>
    <n v="36"/>
    <n v="15"/>
    <n v="4"/>
    <n v="0"/>
    <n v="0"/>
    <n v="1"/>
    <n v="4"/>
    <s v="NA"/>
    <s v="NA"/>
    <n v="0"/>
    <n v="0"/>
    <n v="0"/>
    <n v="0"/>
    <m/>
    <m/>
    <s v="Dobbeltsjekk for nakkebær neste år"/>
    <m/>
  </r>
  <r>
    <x v="18"/>
    <x v="5"/>
    <d v="2023-06-28T00:00:00"/>
    <s v="NU.NØ7"/>
    <s v="NØ"/>
    <n v="7"/>
    <n v="48"/>
    <n v="3"/>
    <n v="35"/>
    <n v="10"/>
    <n v="90"/>
    <n v="65"/>
    <n v="35"/>
    <n v="25"/>
    <n v="0"/>
    <n v="38.5"/>
    <n v="49"/>
    <n v="46"/>
    <n v="35"/>
    <n v="24"/>
    <m/>
    <m/>
    <m/>
    <m/>
    <m/>
    <m/>
    <m/>
    <m/>
    <m/>
    <m/>
    <m/>
    <m/>
    <m/>
    <m/>
  </r>
  <r>
    <x v="18"/>
    <x v="5"/>
    <d v="2023-06-28T00:00:00"/>
    <s v="NU.NØ8"/>
    <s v="NØ"/>
    <n v="8"/>
    <n v="7"/>
    <n v="1"/>
    <n v="2"/>
    <n v="4"/>
    <n v="90"/>
    <n v="50"/>
    <n v="90"/>
    <n v="0"/>
    <n v="0"/>
    <n v="37.75"/>
    <n v="19"/>
    <n v="20"/>
    <n v="41"/>
    <n v="71"/>
    <m/>
    <m/>
    <m/>
    <m/>
    <m/>
    <m/>
    <m/>
    <m/>
    <m/>
    <m/>
    <m/>
    <m/>
    <m/>
    <m/>
  </r>
  <r>
    <x v="18"/>
    <x v="5"/>
    <d v="2023-06-28T00:00:00"/>
    <s v="NU.S9"/>
    <s v="S"/>
    <n v="9"/>
    <n v="32"/>
    <n v="3"/>
    <n v="14"/>
    <n v="15"/>
    <n v="52"/>
    <n v="55"/>
    <n v="0"/>
    <n v="0"/>
    <n v="0"/>
    <n v="12.75"/>
    <n v="14"/>
    <n v="6"/>
    <n v="8"/>
    <n v="23"/>
    <m/>
    <m/>
    <m/>
    <m/>
    <m/>
    <m/>
    <m/>
    <m/>
    <m/>
    <m/>
    <m/>
    <m/>
    <s v="Rådyr spist blomst av dragehode"/>
    <m/>
  </r>
  <r>
    <x v="18"/>
    <x v="5"/>
    <d v="2023-06-28T00:00:00"/>
    <s v="NU.SV10"/>
    <s v="SV"/>
    <n v="10"/>
    <n v="2"/>
    <n v="0"/>
    <n v="2"/>
    <n v="0"/>
    <n v="80"/>
    <n v="90"/>
    <n v="15"/>
    <n v="10"/>
    <n v="0"/>
    <n v="23.75"/>
    <n v="15"/>
    <n v="37"/>
    <n v="14"/>
    <n v="29"/>
    <m/>
    <m/>
    <m/>
    <m/>
    <m/>
    <m/>
    <m/>
    <m/>
    <m/>
    <m/>
    <m/>
    <m/>
    <m/>
    <m/>
  </r>
  <r>
    <x v="18"/>
    <x v="5"/>
    <d v="2023-06-28T00:00:00"/>
    <s v="NU.SV18"/>
    <s v="SV"/>
    <n v="18"/>
    <n v="0"/>
    <n v="0"/>
    <n v="0"/>
    <n v="0"/>
    <n v="47"/>
    <n v="1"/>
    <n v="0"/>
    <n v="35"/>
    <n v="45"/>
    <n v="26.5"/>
    <n v="20"/>
    <n v="32"/>
    <n v="34"/>
    <n v="20"/>
    <m/>
    <m/>
    <m/>
    <m/>
    <m/>
    <m/>
    <m/>
    <m/>
    <m/>
    <m/>
    <m/>
    <m/>
    <s v="Mye strø"/>
    <m/>
  </r>
  <r>
    <x v="18"/>
    <x v="5"/>
    <d v="2023-06-28T00:00:00"/>
    <s v="NU.SV8"/>
    <s v="SV"/>
    <n v="8"/>
    <n v="18"/>
    <n v="0"/>
    <n v="11"/>
    <n v="7"/>
    <n v="60"/>
    <n v="25"/>
    <n v="0"/>
    <n v="0"/>
    <n v="0"/>
    <n v="17.5"/>
    <n v="13"/>
    <n v="24"/>
    <n v="19"/>
    <n v="14"/>
    <m/>
    <m/>
    <m/>
    <m/>
    <m/>
    <m/>
    <m/>
    <m/>
    <m/>
    <m/>
    <m/>
    <m/>
    <m/>
    <m/>
  </r>
  <r>
    <x v="18"/>
    <x v="5"/>
    <d v="2023-06-28T00:00:00"/>
    <s v="NU.SV9"/>
    <s v="SV"/>
    <n v="9"/>
    <n v="8"/>
    <n v="0"/>
    <n v="1"/>
    <n v="7"/>
    <n v="80"/>
    <n v="60"/>
    <n v="12"/>
    <n v="0"/>
    <n v="0"/>
    <n v="26.75"/>
    <n v="12"/>
    <n v="38"/>
    <n v="34"/>
    <n v="23"/>
    <m/>
    <m/>
    <m/>
    <m/>
    <m/>
    <m/>
    <m/>
    <m/>
    <m/>
    <m/>
    <m/>
    <m/>
    <m/>
    <m/>
  </r>
  <r>
    <x v="18"/>
    <x v="5"/>
    <d v="2023-06-28T00:00:00"/>
    <s v="NU.SØ4"/>
    <s v="SØ"/>
    <n v="4"/>
    <n v="0"/>
    <n v="0"/>
    <n v="0"/>
    <n v="0"/>
    <n v="48"/>
    <n v="80"/>
    <n v="7"/>
    <n v="50"/>
    <n v="0"/>
    <n v="35"/>
    <n v="50"/>
    <n v="38"/>
    <n v="14"/>
    <n v="38"/>
    <m/>
    <m/>
    <m/>
    <m/>
    <m/>
    <m/>
    <m/>
    <m/>
    <m/>
    <m/>
    <m/>
    <m/>
    <m/>
    <m/>
  </r>
  <r>
    <x v="18"/>
    <x v="5"/>
    <d v="2023-06-28T00:00:00"/>
    <s v="NU.V4"/>
    <s v="V"/>
    <n v="4"/>
    <n v="0"/>
    <n v="0"/>
    <n v="0"/>
    <n v="0"/>
    <n v="30"/>
    <n v="14"/>
    <n v="6"/>
    <n v="0"/>
    <n v="0"/>
    <n v="6.75"/>
    <n v="8"/>
    <n v="4"/>
    <n v="8"/>
    <n v="7"/>
    <m/>
    <m/>
    <m/>
    <m/>
    <m/>
    <m/>
    <m/>
    <m/>
    <m/>
    <m/>
    <m/>
    <m/>
    <m/>
    <m/>
  </r>
  <r>
    <x v="18"/>
    <x v="5"/>
    <d v="2023-06-28T00:00:00"/>
    <s v="NU.Ø1"/>
    <s v="Ø"/>
    <n v="1"/>
    <n v="0"/>
    <n v="0"/>
    <n v="0"/>
    <n v="0"/>
    <n v="28"/>
    <n v="1"/>
    <n v="6"/>
    <n v="0"/>
    <n v="50"/>
    <n v="15.5"/>
    <n v="13"/>
    <n v="35"/>
    <n v="14"/>
    <n v="0"/>
    <m/>
    <m/>
    <m/>
    <m/>
    <m/>
    <m/>
    <m/>
    <m/>
    <m/>
    <m/>
    <m/>
    <m/>
    <m/>
    <m/>
  </r>
  <r>
    <x v="19"/>
    <x v="6"/>
    <d v="2017-06-02T00:00:00"/>
    <s v="SP1"/>
    <s v="S"/>
    <n v="22"/>
    <n v="0"/>
    <n v="0"/>
    <n v="0"/>
    <n v="0"/>
    <n v="50"/>
    <n v="15"/>
    <s v="NA"/>
    <n v="15"/>
    <n v="0"/>
    <n v="12.5"/>
    <n v="13"/>
    <n v="18"/>
    <n v="7"/>
    <n v="12"/>
    <m/>
    <m/>
    <m/>
    <m/>
    <m/>
    <m/>
    <m/>
    <m/>
    <n v="1"/>
    <n v="0"/>
    <n v="100"/>
    <s v="Krattrydding"/>
    <m/>
    <m/>
  </r>
  <r>
    <x v="19"/>
    <x v="6"/>
    <d v="2017-06-02T00:00:00"/>
    <s v="SP10"/>
    <s v="SØ"/>
    <n v="7"/>
    <n v="16"/>
    <n v="12"/>
    <n v="1"/>
    <n v="3"/>
    <n v="80"/>
    <n v="5"/>
    <s v="NA"/>
    <n v="10"/>
    <n v="40"/>
    <n v="15.75"/>
    <n v="25"/>
    <n v="14"/>
    <n v="10"/>
    <n v="14"/>
    <m/>
    <m/>
    <m/>
    <m/>
    <m/>
    <m/>
    <m/>
    <m/>
    <n v="1"/>
    <n v="0"/>
    <n v="100"/>
    <s v="Krattrydding"/>
    <s v="Midt mellom furu og furu til venstre for to store furuer og høyre for steiner. "/>
    <m/>
  </r>
  <r>
    <x v="19"/>
    <x v="6"/>
    <d v="2017-08-25T00:00:00"/>
    <s v="SP11"/>
    <s v="SØ"/>
    <n v="21"/>
    <n v="13"/>
    <n v="13"/>
    <n v="0"/>
    <n v="0"/>
    <n v="95"/>
    <n v="25"/>
    <s v="NA"/>
    <n v="0"/>
    <n v="0"/>
    <n v="12"/>
    <n v="13"/>
    <n v="2"/>
    <n v="15"/>
    <n v="18"/>
    <m/>
    <m/>
    <m/>
    <m/>
    <m/>
    <m/>
    <m/>
    <m/>
    <n v="1"/>
    <n v="0"/>
    <n v="100"/>
    <s v="Krattrydding"/>
    <s v="Krattrydding 1 m S for ruta - påvirker lysforhold"/>
    <m/>
  </r>
  <r>
    <x v="19"/>
    <x v="6"/>
    <d v="2017-08-25T00:00:00"/>
    <s v="SP12"/>
    <s v="SØ"/>
    <n v="23"/>
    <n v="18"/>
    <n v="10"/>
    <n v="6"/>
    <n v="2"/>
    <n v="75"/>
    <n v="25"/>
    <s v="NA"/>
    <n v="0"/>
    <n v="0"/>
    <n v="12"/>
    <n v="5"/>
    <n v="22"/>
    <n v="15"/>
    <n v="6"/>
    <m/>
    <m/>
    <m/>
    <m/>
    <m/>
    <m/>
    <m/>
    <m/>
    <n v="1"/>
    <n v="0"/>
    <n v="100"/>
    <s v="Krattrydding"/>
    <m/>
    <m/>
  </r>
  <r>
    <x v="19"/>
    <x v="6"/>
    <d v="2017-08-25T00:00:00"/>
    <s v="SP13"/>
    <s v="SV"/>
    <n v="23"/>
    <n v="10"/>
    <n v="8"/>
    <n v="2"/>
    <n v="0"/>
    <n v="80"/>
    <n v="50"/>
    <s v="NA"/>
    <n v="0"/>
    <n v="0"/>
    <n v="20.75"/>
    <n v="19"/>
    <n v="20"/>
    <n v="25"/>
    <n v="19"/>
    <m/>
    <m/>
    <m/>
    <m/>
    <m/>
    <m/>
    <m/>
    <m/>
    <n v="1"/>
    <n v="0"/>
    <n v="100"/>
    <s v="Krattrydding, sporadisk slått"/>
    <m/>
    <m/>
  </r>
  <r>
    <x v="19"/>
    <x v="6"/>
    <d v="2017-08-25T00:00:00"/>
    <s v="SP14"/>
    <s v="NØ"/>
    <n v="35"/>
    <n v="2"/>
    <n v="1"/>
    <n v="1"/>
    <n v="0"/>
    <n v="75"/>
    <n v="90"/>
    <s v="NA"/>
    <n v="0"/>
    <n v="0"/>
    <n v="16.75"/>
    <n v="13"/>
    <n v="18"/>
    <n v="20"/>
    <n v="16"/>
    <m/>
    <m/>
    <m/>
    <m/>
    <m/>
    <m/>
    <m/>
    <m/>
    <n v="1"/>
    <n v="0"/>
    <n v="100"/>
    <s v="Sporadisk krattrydding - sprøyting?"/>
    <m/>
    <m/>
  </r>
  <r>
    <x v="19"/>
    <x v="6"/>
    <d v="2017-08-25T00:00:00"/>
    <s v="SP15"/>
    <s v="NØ"/>
    <n v="37"/>
    <n v="23"/>
    <n v="12"/>
    <n v="11"/>
    <n v="0"/>
    <n v="80"/>
    <n v="80"/>
    <s v="NA"/>
    <n v="5"/>
    <n v="0"/>
    <n v="40.25"/>
    <n v="12"/>
    <n v="115"/>
    <n v="20"/>
    <n v="14"/>
    <m/>
    <m/>
    <m/>
    <m/>
    <m/>
    <m/>
    <m/>
    <m/>
    <n v="1"/>
    <n v="0"/>
    <n v="100"/>
    <s v="Sporadisk krattrydding - sprøyting?"/>
    <s v="Einer i ene enden av ruta -&gt; høy vegetasjon"/>
    <m/>
  </r>
  <r>
    <x v="19"/>
    <x v="6"/>
    <d v="2017-08-25T00:00:00"/>
    <s v="SP16"/>
    <s v="NØ"/>
    <n v="29"/>
    <n v="21"/>
    <n v="17"/>
    <n v="2"/>
    <n v="2"/>
    <n v="95"/>
    <n v="60"/>
    <s v="NA"/>
    <n v="5"/>
    <n v="0"/>
    <n v="47.25"/>
    <n v="42"/>
    <n v="29"/>
    <n v="55"/>
    <n v="63"/>
    <m/>
    <m/>
    <m/>
    <m/>
    <m/>
    <m/>
    <m/>
    <m/>
    <n v="1"/>
    <n v="0"/>
    <n v="100"/>
    <s v="Sporadisk krattrydding. "/>
    <s v="Osp og einer -&gt; høy vegetasjon"/>
    <m/>
  </r>
  <r>
    <x v="19"/>
    <x v="6"/>
    <d v="2017-08-25T00:00:00"/>
    <s v="SP17"/>
    <s v="Ø"/>
    <n v="27"/>
    <n v="1"/>
    <n v="1"/>
    <n v="0"/>
    <n v="0"/>
    <n v="80"/>
    <n v="25"/>
    <s v="NA"/>
    <n v="5"/>
    <n v="0"/>
    <n v="18.5"/>
    <n v="31"/>
    <n v="5"/>
    <n v="13"/>
    <n v="25"/>
    <m/>
    <m/>
    <m/>
    <m/>
    <m/>
    <m/>
    <m/>
    <m/>
    <n v="1"/>
    <n v="0"/>
    <n v="100"/>
    <s v="Sporadisk krattrydding - sprøyting av syrin?"/>
    <m/>
    <m/>
  </r>
  <r>
    <x v="19"/>
    <x v="6"/>
    <d v="2017-08-25T00:00:00"/>
    <s v="SP18"/>
    <s v="SV"/>
    <n v="24"/>
    <n v="10"/>
    <n v="8"/>
    <n v="2"/>
    <n v="0"/>
    <n v="70"/>
    <n v="70"/>
    <s v="NA"/>
    <n v="0"/>
    <n v="0"/>
    <n v="23"/>
    <n v="33"/>
    <n v="12"/>
    <n v="24"/>
    <n v="23"/>
    <m/>
    <m/>
    <m/>
    <m/>
    <m/>
    <m/>
    <m/>
    <m/>
    <n v="1"/>
    <n v="0"/>
    <n v="100"/>
    <s v="Sporadisk slått/rydding"/>
    <m/>
    <m/>
  </r>
  <r>
    <x v="19"/>
    <x v="6"/>
    <d v="2017-08-25T00:00:00"/>
    <s v="SP19"/>
    <s v="NØ"/>
    <n v="38"/>
    <n v="12"/>
    <n v="9"/>
    <n v="3"/>
    <n v="0"/>
    <n v="85"/>
    <n v="80"/>
    <s v="NA"/>
    <n v="25"/>
    <n v="0"/>
    <n v="59.25"/>
    <n v="20"/>
    <n v="95"/>
    <n v="96"/>
    <n v="26"/>
    <m/>
    <m/>
    <m/>
    <m/>
    <m/>
    <m/>
    <m/>
    <m/>
    <n v="1"/>
    <n v="0"/>
    <n v="100"/>
    <s v="Krattrydding"/>
    <s v="En del beite på dragehode - brunsnegler?"/>
    <m/>
  </r>
  <r>
    <x v="19"/>
    <x v="6"/>
    <d v="2017-06-02T00:00:00"/>
    <s v="SP2"/>
    <s v="S"/>
    <n v="51"/>
    <n v="0"/>
    <n v="0"/>
    <n v="0"/>
    <n v="0"/>
    <n v="40"/>
    <n v="25"/>
    <s v="NA"/>
    <n v="0"/>
    <n v="0"/>
    <n v="4.25"/>
    <n v="4"/>
    <n v="5"/>
    <n v="3"/>
    <n v="5"/>
    <m/>
    <m/>
    <m/>
    <m/>
    <m/>
    <m/>
    <m/>
    <m/>
    <n v="0"/>
    <n v="0"/>
    <n v="0"/>
    <s v="NA"/>
    <s v="1 rør, 3 spikre"/>
    <m/>
  </r>
  <r>
    <x v="19"/>
    <x v="6"/>
    <d v="2017-08-25T00:00:00"/>
    <s v="SP20"/>
    <s v="Ø"/>
    <n v="38"/>
    <n v="24"/>
    <n v="18"/>
    <n v="2"/>
    <n v="4"/>
    <n v="50"/>
    <n v="30"/>
    <s v="NA"/>
    <n v="0"/>
    <n v="0"/>
    <n v="16.25"/>
    <n v="36"/>
    <n v="22"/>
    <n v="7"/>
    <n v="0"/>
    <m/>
    <m/>
    <m/>
    <m/>
    <m/>
    <m/>
    <m/>
    <m/>
    <n v="1"/>
    <n v="0"/>
    <n v="100"/>
    <s v="Sprøyting av syrin? Ved siden av ruta"/>
    <m/>
    <m/>
  </r>
  <r>
    <x v="19"/>
    <x v="6"/>
    <d v="2017-06-02T00:00:00"/>
    <s v="SP3"/>
    <s v="S"/>
    <n v="57"/>
    <n v="2"/>
    <n v="2"/>
    <n v="0"/>
    <n v="0"/>
    <n v="30"/>
    <n v="20"/>
    <s v="NA"/>
    <n v="30"/>
    <n v="0"/>
    <n v="21.25"/>
    <n v="0"/>
    <n v="56"/>
    <n v="26"/>
    <n v="3"/>
    <m/>
    <m/>
    <m/>
    <m/>
    <m/>
    <m/>
    <m/>
    <m/>
    <n v="0"/>
    <n v="1"/>
    <n v="0"/>
    <s v="NA"/>
    <s v="Knaus, SV for skilt. I kant av stien, klipt einer."/>
    <m/>
  </r>
  <r>
    <x v="19"/>
    <x v="6"/>
    <d v="2017-06-02T00:00:00"/>
    <s v="SP4"/>
    <s v="V"/>
    <n v="4"/>
    <n v="0"/>
    <n v="0"/>
    <n v="0"/>
    <n v="0"/>
    <n v="85"/>
    <n v="0"/>
    <s v="NA"/>
    <n v="40"/>
    <n v="80"/>
    <n v="22"/>
    <n v="22"/>
    <n v="16"/>
    <n v="23"/>
    <n v="27"/>
    <m/>
    <m/>
    <m/>
    <m/>
    <m/>
    <m/>
    <m/>
    <m/>
    <n v="1"/>
    <n v="0"/>
    <n v="100"/>
    <s v="Krattrydding"/>
    <s v="Høyt furutre"/>
    <m/>
  </r>
  <r>
    <x v="19"/>
    <x v="6"/>
    <d v="2017-06-02T00:00:00"/>
    <s v="SP5"/>
    <s v="SV"/>
    <n v="1"/>
    <n v="0"/>
    <n v="0"/>
    <n v="0"/>
    <n v="0"/>
    <n v="95"/>
    <n v="5"/>
    <s v="NA"/>
    <n v="3"/>
    <n v="80"/>
    <n v="10.5"/>
    <n v="8"/>
    <n v="17"/>
    <n v="12"/>
    <n v="5"/>
    <m/>
    <m/>
    <m/>
    <m/>
    <m/>
    <m/>
    <m/>
    <m/>
    <n v="1"/>
    <n v="0"/>
    <n v="100"/>
    <s v="Krattrydding"/>
    <s v="Høyt furutre. Feilbestemt hvitmaure, ikke dragehode i ruta. "/>
    <m/>
  </r>
  <r>
    <x v="19"/>
    <x v="6"/>
    <d v="2017-06-02T00:00:00"/>
    <s v="SP6"/>
    <s v="NØ"/>
    <n v="7"/>
    <n v="0"/>
    <n v="0"/>
    <n v="0"/>
    <n v="0"/>
    <n v="60"/>
    <n v="1"/>
    <s v="NA"/>
    <n v="80"/>
    <n v="0"/>
    <n v="21.75"/>
    <n v="20"/>
    <n v="29"/>
    <n v="21"/>
    <n v="17"/>
    <m/>
    <m/>
    <m/>
    <m/>
    <m/>
    <m/>
    <m/>
    <m/>
    <n v="0"/>
    <n v="0"/>
    <n v="0"/>
    <s v="NA"/>
    <s v="Utenfor ryddet område. Mye strø. Ask henger inn. "/>
    <m/>
  </r>
  <r>
    <x v="19"/>
    <x v="6"/>
    <d v="2017-06-02T00:00:00"/>
    <s v="SP7"/>
    <s v="NV"/>
    <n v="30"/>
    <n v="0"/>
    <n v="0"/>
    <n v="0"/>
    <n v="0"/>
    <n v="80"/>
    <n v="0"/>
    <s v="NA"/>
    <n v="3"/>
    <n v="90"/>
    <n v="16.75"/>
    <n v="18"/>
    <n v="20"/>
    <n v="8"/>
    <n v="21"/>
    <m/>
    <m/>
    <m/>
    <m/>
    <m/>
    <m/>
    <m/>
    <m/>
    <n v="0"/>
    <n v="1"/>
    <n v="0"/>
    <s v="NA"/>
    <s v="Ved stien mot brygge/uteplass. Mye strø"/>
    <m/>
  </r>
  <r>
    <x v="19"/>
    <x v="6"/>
    <d v="2017-06-02T00:00:00"/>
    <s v="SP8"/>
    <s v="Ø"/>
    <n v="31"/>
    <n v="10"/>
    <n v="8"/>
    <n v="2"/>
    <n v="0"/>
    <n v="95"/>
    <n v="8"/>
    <s v="NA"/>
    <n v="0"/>
    <n v="0"/>
    <n v="17"/>
    <n v="23"/>
    <n v="14"/>
    <n v="6"/>
    <n v="25"/>
    <m/>
    <m/>
    <m/>
    <m/>
    <m/>
    <m/>
    <m/>
    <m/>
    <n v="1"/>
    <n v="1"/>
    <n v="100"/>
    <s v="Krattrydding"/>
    <s v="Ved stien. Ser ut til at syrin er bekjempet - død syrin i ruta. "/>
    <m/>
  </r>
  <r>
    <x v="19"/>
    <x v="6"/>
    <d v="2017-06-02T00:00:00"/>
    <s v="SP9"/>
    <s v="SØ"/>
    <n v="19"/>
    <n v="4"/>
    <n v="4"/>
    <n v="0"/>
    <n v="0"/>
    <n v="60"/>
    <n v="5"/>
    <s v="NA"/>
    <n v="95"/>
    <n v="60"/>
    <n v="21.25"/>
    <n v="25"/>
    <n v="30"/>
    <n v="13"/>
    <n v="17"/>
    <m/>
    <m/>
    <m/>
    <m/>
    <m/>
    <m/>
    <m/>
    <m/>
    <n v="0"/>
    <n v="0"/>
    <n v="0"/>
    <s v="NA"/>
    <s v="Einer midt i ruta, ca. 160 cm høy. Målt høyden på feltsjikt. Kappet grener pp furu. FANT 1 SMÅPLANTE 23/8 - SÅ BEHOLDER 4 I DATASETTET"/>
    <m/>
  </r>
  <r>
    <x v="19"/>
    <x v="0"/>
    <d v="2018-06-20T00:00:00"/>
    <s v="SP1"/>
    <s v="S"/>
    <n v="22"/>
    <n v="0"/>
    <n v="0"/>
    <n v="0"/>
    <n v="0"/>
    <n v="50"/>
    <n v="40"/>
    <s v="NA"/>
    <n v="10"/>
    <s v="NA"/>
    <n v="13.75"/>
    <n v="17"/>
    <n v="16"/>
    <n v="7"/>
    <n v="15"/>
    <m/>
    <m/>
    <m/>
    <m/>
    <m/>
    <m/>
    <m/>
    <m/>
    <n v="1"/>
    <n v="0"/>
    <m/>
    <s v="Slått"/>
    <m/>
    <m/>
  </r>
  <r>
    <x v="19"/>
    <x v="0"/>
    <d v="2018-06-20T00:00:00"/>
    <s v="SP10"/>
    <s v="SØ"/>
    <n v="7"/>
    <n v="4"/>
    <n v="0"/>
    <n v="3"/>
    <n v="1"/>
    <n v="90"/>
    <n v="20"/>
    <s v="NA"/>
    <n v="3"/>
    <s v="NA"/>
    <n v="21.75"/>
    <n v="12"/>
    <n v="16"/>
    <n v="32"/>
    <n v="27"/>
    <m/>
    <m/>
    <m/>
    <m/>
    <m/>
    <m/>
    <m/>
    <m/>
    <n v="0"/>
    <n v="1"/>
    <m/>
    <m/>
    <s v="Ny sti gjennom ruta. "/>
    <m/>
  </r>
  <r>
    <x v="19"/>
    <x v="0"/>
    <d v="2018-06-20T00:00:00"/>
    <s v="SP11"/>
    <s v="SØ"/>
    <n v="21"/>
    <n v="8"/>
    <n v="3"/>
    <n v="4"/>
    <n v="1"/>
    <n v="35"/>
    <n v="50"/>
    <s v="NA"/>
    <n v="0"/>
    <s v="NA"/>
    <n v="8.25"/>
    <n v="7"/>
    <n v="3"/>
    <n v="8"/>
    <n v="15"/>
    <m/>
    <m/>
    <m/>
    <m/>
    <m/>
    <m/>
    <m/>
    <m/>
    <n v="0"/>
    <n v="0"/>
    <m/>
    <m/>
    <m/>
    <m/>
  </r>
  <r>
    <x v="19"/>
    <x v="0"/>
    <d v="2018-06-20T00:00:00"/>
    <s v="SP12"/>
    <s v="SØ"/>
    <n v="23"/>
    <n v="15"/>
    <n v="2"/>
    <n v="10"/>
    <n v="3"/>
    <n v="60"/>
    <n v="50"/>
    <s v="NA"/>
    <n v="1"/>
    <s v="NA"/>
    <n v="7"/>
    <n v="10"/>
    <n v="3"/>
    <n v="13"/>
    <n v="2"/>
    <m/>
    <m/>
    <m/>
    <m/>
    <m/>
    <m/>
    <m/>
    <m/>
    <n v="0"/>
    <n v="0"/>
    <m/>
    <m/>
    <m/>
    <m/>
  </r>
  <r>
    <x v="19"/>
    <x v="0"/>
    <d v="2018-06-20T00:00:00"/>
    <s v="SP13"/>
    <s v="SV"/>
    <n v="23"/>
    <n v="8"/>
    <n v="0"/>
    <n v="4"/>
    <n v="4"/>
    <n v="80"/>
    <n v="40"/>
    <s v="NA"/>
    <n v="0"/>
    <s v="NA"/>
    <n v="13.25"/>
    <n v="18"/>
    <n v="8"/>
    <n v="15"/>
    <n v="12"/>
    <m/>
    <m/>
    <m/>
    <m/>
    <m/>
    <m/>
    <m/>
    <m/>
    <n v="1"/>
    <n v="0"/>
    <m/>
    <s v="Slått"/>
    <m/>
    <m/>
  </r>
  <r>
    <x v="19"/>
    <x v="0"/>
    <d v="2018-06-20T00:00:00"/>
    <s v="SP14"/>
    <s v="NØ"/>
    <n v="35"/>
    <n v="1"/>
    <n v="0"/>
    <n v="1"/>
    <n v="0"/>
    <n v="50"/>
    <n v="70"/>
    <s v="NA"/>
    <n v="0"/>
    <s v="NA"/>
    <n v="9.25"/>
    <n v="13"/>
    <n v="15"/>
    <n v="4"/>
    <n v="5"/>
    <m/>
    <m/>
    <m/>
    <m/>
    <m/>
    <m/>
    <m/>
    <m/>
    <n v="0"/>
    <n v="1"/>
    <m/>
    <m/>
    <s v="Sti gjennom"/>
    <m/>
  </r>
  <r>
    <x v="19"/>
    <x v="0"/>
    <d v="2018-06-20T00:00:00"/>
    <s v="SP15"/>
    <s v="NØ"/>
    <n v="37"/>
    <n v="20"/>
    <n v="2"/>
    <n v="13"/>
    <n v="5"/>
    <n v="80"/>
    <n v="70"/>
    <s v="NA"/>
    <n v="0"/>
    <s v="NA"/>
    <n v="13.75"/>
    <n v="14"/>
    <n v="14"/>
    <n v="17"/>
    <n v="10"/>
    <m/>
    <m/>
    <m/>
    <m/>
    <m/>
    <m/>
    <m/>
    <m/>
    <n v="1"/>
    <n v="0"/>
    <m/>
    <s v="Noe ryddet?"/>
    <s v="Flere beitede/slåtte planter. En stor klump (se bilde) tatt skjønnsmessig til 2 ind."/>
    <m/>
  </r>
  <r>
    <x v="19"/>
    <x v="0"/>
    <d v="2018-06-20T00:00:00"/>
    <s v="SP16"/>
    <s v="NØ"/>
    <n v="29"/>
    <n v="19"/>
    <n v="5"/>
    <n v="14"/>
    <n v="0"/>
    <n v="60"/>
    <n v="75"/>
    <s v="NA"/>
    <n v="10"/>
    <s v="NA"/>
    <n v="30.5"/>
    <n v="35"/>
    <n v="18"/>
    <n v="52"/>
    <n v="17"/>
    <m/>
    <m/>
    <m/>
    <m/>
    <m/>
    <m/>
    <m/>
    <m/>
    <n v="0"/>
    <n v="1"/>
    <m/>
    <m/>
    <s v="Sti gjennom"/>
    <m/>
  </r>
  <r>
    <x v="19"/>
    <x v="0"/>
    <d v="2018-06-20T00:00:00"/>
    <s v="SP17"/>
    <s v="Ø"/>
    <n v="27"/>
    <n v="1"/>
    <n v="0"/>
    <n v="1"/>
    <n v="0"/>
    <n v="50"/>
    <n v="50"/>
    <s v="NA"/>
    <n v="5"/>
    <s v="NA"/>
    <n v="12.75"/>
    <n v="19"/>
    <n v="3"/>
    <n v="19"/>
    <n v="10"/>
    <m/>
    <m/>
    <m/>
    <m/>
    <m/>
    <m/>
    <m/>
    <m/>
    <n v="0"/>
    <n v="0"/>
    <m/>
    <m/>
    <m/>
    <m/>
  </r>
  <r>
    <x v="19"/>
    <x v="0"/>
    <d v="2018-06-20T00:00:00"/>
    <s v="SP18"/>
    <s v="SV"/>
    <n v="24"/>
    <n v="10"/>
    <n v="4"/>
    <n v="4"/>
    <n v="2"/>
    <n v="70"/>
    <n v="50"/>
    <s v="NA"/>
    <n v="0"/>
    <s v="NA"/>
    <n v="17"/>
    <n v="17"/>
    <n v="12"/>
    <n v="13"/>
    <n v="26"/>
    <m/>
    <m/>
    <m/>
    <m/>
    <m/>
    <m/>
    <m/>
    <m/>
    <n v="1"/>
    <n v="0"/>
    <m/>
    <s v="Slått"/>
    <m/>
    <m/>
  </r>
  <r>
    <x v="19"/>
    <x v="0"/>
    <d v="2018-06-20T00:00:00"/>
    <s v="SP19"/>
    <s v="NØ"/>
    <n v="38"/>
    <n v="17"/>
    <n v="1"/>
    <n v="16"/>
    <n v="0"/>
    <n v="75"/>
    <n v="75"/>
    <s v="NA"/>
    <n v="10"/>
    <s v="NA"/>
    <n v="45"/>
    <n v="27"/>
    <n v="24"/>
    <n v="110"/>
    <n v="19"/>
    <m/>
    <m/>
    <m/>
    <m/>
    <m/>
    <m/>
    <m/>
    <m/>
    <n v="0"/>
    <n v="0"/>
    <m/>
    <m/>
    <m/>
    <m/>
  </r>
  <r>
    <x v="19"/>
    <x v="0"/>
    <d v="2018-06-20T00:00:00"/>
    <s v="SP2"/>
    <s v="S"/>
    <n v="51"/>
    <n v="0"/>
    <n v="0"/>
    <n v="0"/>
    <n v="0"/>
    <n v="25"/>
    <n v="25"/>
    <s v="NA"/>
    <n v="5"/>
    <s v="NA"/>
    <n v="6"/>
    <n v="6"/>
    <n v="13"/>
    <n v="4"/>
    <n v="1"/>
    <m/>
    <m/>
    <m/>
    <m/>
    <m/>
    <m/>
    <m/>
    <m/>
    <n v="0"/>
    <n v="0"/>
    <m/>
    <m/>
    <m/>
    <m/>
  </r>
  <r>
    <x v="19"/>
    <x v="0"/>
    <d v="2018-06-20T00:00:00"/>
    <s v="SP20"/>
    <s v="Ø"/>
    <n v="38"/>
    <n v="4"/>
    <n v="2"/>
    <n v="1"/>
    <n v="1"/>
    <n v="40"/>
    <n v="30"/>
    <s v="NA"/>
    <n v="0"/>
    <s v="NA"/>
    <n v="7.75"/>
    <n v="11"/>
    <n v="1"/>
    <n v="0"/>
    <n v="19"/>
    <m/>
    <m/>
    <m/>
    <m/>
    <m/>
    <m/>
    <m/>
    <m/>
    <n v="0"/>
    <n v="0"/>
    <m/>
    <m/>
    <s v="Død dvergmispel"/>
    <m/>
  </r>
  <r>
    <x v="19"/>
    <x v="0"/>
    <d v="2018-06-20T00:00:00"/>
    <s v="SP3"/>
    <s v="S"/>
    <n v="57"/>
    <n v="0"/>
    <n v="0"/>
    <n v="0"/>
    <n v="0"/>
    <n v="25"/>
    <n v="40"/>
    <s v="NA"/>
    <n v="75"/>
    <s v="NA"/>
    <n v="16"/>
    <n v="19"/>
    <n v="32"/>
    <n v="0"/>
    <n v="13"/>
    <m/>
    <m/>
    <m/>
    <m/>
    <m/>
    <m/>
    <m/>
    <m/>
    <n v="0"/>
    <n v="0"/>
    <m/>
    <m/>
    <m/>
    <m/>
  </r>
  <r>
    <x v="19"/>
    <x v="0"/>
    <d v="2018-06-20T00:00:00"/>
    <s v="SP4"/>
    <s v="V"/>
    <n v="4"/>
    <n v="0"/>
    <n v="0"/>
    <n v="0"/>
    <n v="0"/>
    <n v="95"/>
    <n v="10"/>
    <s v="NA"/>
    <n v="3"/>
    <s v="NA"/>
    <n v="14"/>
    <n v="13"/>
    <n v="20"/>
    <n v="10"/>
    <n v="13"/>
    <m/>
    <m/>
    <m/>
    <m/>
    <m/>
    <m/>
    <m/>
    <m/>
    <n v="1"/>
    <n v="0"/>
    <m/>
    <s v="Slått"/>
    <m/>
    <m/>
  </r>
  <r>
    <x v="19"/>
    <x v="0"/>
    <d v="2018-06-20T00:00:00"/>
    <s v="SP5"/>
    <s v="SV"/>
    <n v="1"/>
    <n v="0"/>
    <n v="0"/>
    <n v="0"/>
    <n v="0"/>
    <n v="70"/>
    <n v="10"/>
    <s v="NA"/>
    <n v="15"/>
    <n v="100"/>
    <n v="15.5"/>
    <n v="10"/>
    <n v="23"/>
    <n v="8"/>
    <n v="21"/>
    <m/>
    <m/>
    <m/>
    <m/>
    <m/>
    <m/>
    <m/>
    <m/>
    <n v="0"/>
    <n v="0"/>
    <m/>
    <m/>
    <s v="Under tre, buskdekning 15"/>
    <m/>
  </r>
  <r>
    <x v="19"/>
    <x v="0"/>
    <d v="2018-06-20T00:00:00"/>
    <s v="SP6"/>
    <s v="NØ"/>
    <n v="7"/>
    <n v="0"/>
    <n v="0"/>
    <n v="0"/>
    <n v="0"/>
    <n v="80"/>
    <n v="5"/>
    <s v="NA"/>
    <n v="75"/>
    <s v="NA"/>
    <n v="101.25"/>
    <n v="95"/>
    <n v="120"/>
    <n v="80"/>
    <n v="110"/>
    <m/>
    <m/>
    <m/>
    <m/>
    <m/>
    <m/>
    <m/>
    <m/>
    <n v="0"/>
    <n v="0"/>
    <m/>
    <m/>
    <m/>
    <m/>
  </r>
  <r>
    <x v="19"/>
    <x v="0"/>
    <d v="2018-06-20T00:00:00"/>
    <s v="SP7"/>
    <s v="NV"/>
    <n v="30"/>
    <n v="0"/>
    <n v="0"/>
    <n v="0"/>
    <n v="0"/>
    <n v="85"/>
    <n v="5"/>
    <s v="NA"/>
    <n v="3"/>
    <s v="NA"/>
    <n v="26.5"/>
    <n v="20"/>
    <n v="20"/>
    <n v="37"/>
    <n v="29"/>
    <m/>
    <m/>
    <m/>
    <m/>
    <m/>
    <m/>
    <m/>
    <m/>
    <n v="1"/>
    <n v="0"/>
    <m/>
    <s v="Slått, i utkant av plen"/>
    <m/>
    <m/>
  </r>
  <r>
    <x v="19"/>
    <x v="0"/>
    <d v="2018-06-20T00:00:00"/>
    <s v="SP8"/>
    <s v="Ø"/>
    <n v="31"/>
    <n v="0"/>
    <n v="0"/>
    <n v="0"/>
    <n v="0"/>
    <n v="80"/>
    <n v="20"/>
    <s v="NA"/>
    <n v="10"/>
    <s v="NA"/>
    <n v="14.75"/>
    <n v="18"/>
    <n v="17"/>
    <n v="6"/>
    <n v="18"/>
    <m/>
    <m/>
    <m/>
    <m/>
    <m/>
    <m/>
    <m/>
    <m/>
    <n v="1"/>
    <n v="0"/>
    <m/>
    <s v="Krattrydding"/>
    <s v="Død, sprøytet berberis"/>
    <m/>
  </r>
  <r>
    <x v="19"/>
    <x v="0"/>
    <d v="2018-06-20T00:00:00"/>
    <s v="SP9"/>
    <s v="SØ"/>
    <n v="19"/>
    <n v="0"/>
    <n v="0"/>
    <n v="0"/>
    <n v="0"/>
    <n v="40"/>
    <n v="10"/>
    <s v="NA"/>
    <n v="100"/>
    <s v="NA"/>
    <n v="85.75"/>
    <n v="92"/>
    <n v="39"/>
    <n v="102"/>
    <n v="110"/>
    <m/>
    <m/>
    <m/>
    <m/>
    <m/>
    <m/>
    <m/>
    <m/>
    <n v="1"/>
    <n v="0"/>
    <m/>
    <s v="Krattrydding"/>
    <m/>
    <m/>
  </r>
  <r>
    <x v="19"/>
    <x v="1"/>
    <d v="2019-06-18T00:00:00"/>
    <s v="SP1"/>
    <s v="S"/>
    <n v="22"/>
    <n v="0"/>
    <n v="0"/>
    <n v="0"/>
    <n v="0"/>
    <n v="50"/>
    <n v="15"/>
    <s v="NA"/>
    <n v="50"/>
    <s v="NA"/>
    <n v="18.25"/>
    <n v="9"/>
    <n v="25"/>
    <n v="27"/>
    <n v="12"/>
    <m/>
    <m/>
    <m/>
    <m/>
    <m/>
    <m/>
    <m/>
    <m/>
    <n v="1"/>
    <n v="0"/>
    <m/>
    <s v="Slått"/>
    <m/>
    <m/>
  </r>
  <r>
    <x v="19"/>
    <x v="1"/>
    <d v="2019-06-18T00:00:00"/>
    <s v="SP10"/>
    <s v="SØ"/>
    <n v="7"/>
    <n v="2"/>
    <n v="0"/>
    <n v="1"/>
    <n v="1"/>
    <n v="40"/>
    <n v="30"/>
    <s v="NA"/>
    <n v="50"/>
    <s v="NA"/>
    <n v="17.75"/>
    <n v="21"/>
    <n v="8"/>
    <n v="11"/>
    <n v="31"/>
    <m/>
    <m/>
    <m/>
    <m/>
    <m/>
    <m/>
    <m/>
    <m/>
    <n v="1"/>
    <n v="0"/>
    <m/>
    <s v="Slått"/>
    <s v="Dragehodeplantene var beitet på."/>
    <m/>
  </r>
  <r>
    <x v="19"/>
    <x v="1"/>
    <d v="2019-06-18T00:00:00"/>
    <s v="SP11"/>
    <s v="SØ"/>
    <n v="21"/>
    <n v="2"/>
    <n v="2"/>
    <n v="0"/>
    <n v="0"/>
    <n v="50"/>
    <n v="40"/>
    <s v="NA"/>
    <n v="0"/>
    <s v="NA"/>
    <n v="9.75"/>
    <n v="7"/>
    <n v="4"/>
    <n v="12"/>
    <n v="16"/>
    <m/>
    <m/>
    <m/>
    <m/>
    <m/>
    <m/>
    <m/>
    <m/>
    <n v="1"/>
    <n v="0"/>
    <m/>
    <s v="Krattrydding"/>
    <m/>
    <m/>
  </r>
  <r>
    <x v="19"/>
    <x v="1"/>
    <d v="2019-06-18T00:00:00"/>
    <s v="SP12"/>
    <s v="SØ"/>
    <n v="23"/>
    <n v="20"/>
    <n v="4"/>
    <n v="14"/>
    <n v="2"/>
    <n v="50"/>
    <n v="30"/>
    <s v="NA"/>
    <n v="0"/>
    <s v="NA"/>
    <n v="7.25"/>
    <n v="7"/>
    <n v="0"/>
    <n v="8"/>
    <n v="14"/>
    <m/>
    <m/>
    <m/>
    <m/>
    <m/>
    <m/>
    <m/>
    <m/>
    <n v="0"/>
    <n v="0"/>
    <m/>
    <s v="Nei"/>
    <s v="Krattrydding, men lenge siden"/>
    <m/>
  </r>
  <r>
    <x v="19"/>
    <x v="1"/>
    <d v="2019-06-18T00:00:00"/>
    <s v="SP13"/>
    <s v="SV"/>
    <n v="23"/>
    <n v="0"/>
    <n v="0"/>
    <n v="0"/>
    <n v="0"/>
    <n v="50"/>
    <n v="20"/>
    <s v="NA"/>
    <n v="0"/>
    <s v="NA"/>
    <n v="15.75"/>
    <n v="18"/>
    <n v="9"/>
    <n v="13"/>
    <n v="23"/>
    <m/>
    <m/>
    <m/>
    <m/>
    <m/>
    <m/>
    <m/>
    <m/>
    <n v="1"/>
    <n v="0"/>
    <m/>
    <s v="Slått "/>
    <m/>
    <m/>
  </r>
  <r>
    <x v="19"/>
    <x v="1"/>
    <d v="2019-06-18T00:00:00"/>
    <s v="SP14"/>
    <s v="NØ"/>
    <n v="35"/>
    <n v="6"/>
    <n v="5"/>
    <n v="0"/>
    <n v="1"/>
    <n v="40"/>
    <n v="80"/>
    <s v="NA"/>
    <n v="0"/>
    <s v="NA"/>
    <n v="9"/>
    <n v="5"/>
    <n v="5"/>
    <n v="21"/>
    <n v="5"/>
    <m/>
    <m/>
    <m/>
    <m/>
    <m/>
    <m/>
    <m/>
    <m/>
    <n v="1"/>
    <n v="1"/>
    <m/>
    <s v="Krattrydding"/>
    <s v="Sti gjennom ruta"/>
    <m/>
  </r>
  <r>
    <x v="19"/>
    <x v="1"/>
    <d v="2019-06-18T00:00:00"/>
    <s v="SP15"/>
    <s v="NØ"/>
    <n v="37"/>
    <n v="33"/>
    <n v="14"/>
    <n v="12"/>
    <n v="7"/>
    <n v="50"/>
    <n v="40"/>
    <s v="NA"/>
    <n v="0"/>
    <s v="NA"/>
    <n v="15.25"/>
    <n v="5"/>
    <n v="18"/>
    <n v="24"/>
    <n v="14"/>
    <m/>
    <m/>
    <m/>
    <m/>
    <m/>
    <m/>
    <m/>
    <m/>
    <n v="1"/>
    <n v="0"/>
    <m/>
    <s v="Krattrydding"/>
    <m/>
    <m/>
  </r>
  <r>
    <x v="19"/>
    <x v="1"/>
    <d v="2019-06-18T00:00:00"/>
    <s v="SP16"/>
    <s v="NØ"/>
    <n v="29"/>
    <n v="18"/>
    <n v="0"/>
    <n v="17"/>
    <n v="1"/>
    <n v="80"/>
    <n v="50"/>
    <s v="NA"/>
    <n v="5"/>
    <s v="NA"/>
    <n v="32.5"/>
    <n v="25"/>
    <n v="26"/>
    <n v="31"/>
    <n v="48"/>
    <m/>
    <m/>
    <m/>
    <m/>
    <m/>
    <m/>
    <m/>
    <m/>
    <n v="1"/>
    <n v="0"/>
    <m/>
    <s v="Krattrydding"/>
    <m/>
    <m/>
  </r>
  <r>
    <x v="19"/>
    <x v="1"/>
    <d v="2019-06-18T00:00:00"/>
    <s v="SP17"/>
    <s v="Ø"/>
    <n v="27"/>
    <n v="2"/>
    <n v="1"/>
    <n v="1"/>
    <n v="0"/>
    <n v="40"/>
    <n v="30"/>
    <s v="NA"/>
    <n v="2"/>
    <s v="NA"/>
    <n v="14.75"/>
    <n v="12"/>
    <n v="16"/>
    <n v="7"/>
    <n v="24"/>
    <m/>
    <m/>
    <m/>
    <m/>
    <m/>
    <m/>
    <m/>
    <m/>
    <n v="0"/>
    <n v="0"/>
    <m/>
    <s v="Nei"/>
    <m/>
    <m/>
  </r>
  <r>
    <x v="19"/>
    <x v="1"/>
    <d v="2019-06-18T00:00:00"/>
    <s v="SP18"/>
    <s v="SV"/>
    <n v="24"/>
    <n v="0"/>
    <n v="0"/>
    <n v="0"/>
    <n v="0"/>
    <n v="50"/>
    <n v="25"/>
    <s v="NA"/>
    <n v="0"/>
    <s v="NA"/>
    <n v="18"/>
    <n v="10"/>
    <n v="20"/>
    <n v="27"/>
    <n v="15"/>
    <m/>
    <m/>
    <m/>
    <m/>
    <m/>
    <m/>
    <m/>
    <m/>
    <n v="1"/>
    <n v="0"/>
    <m/>
    <s v="Slått"/>
    <m/>
    <m/>
  </r>
  <r>
    <x v="19"/>
    <x v="1"/>
    <d v="2019-06-18T00:00:00"/>
    <s v="SP19"/>
    <s v="NØ"/>
    <n v="38"/>
    <n v="19"/>
    <n v="7"/>
    <n v="7"/>
    <n v="5"/>
    <n v="65"/>
    <n v="40"/>
    <s v="NA"/>
    <n v="15"/>
    <s v="NA"/>
    <n v="24.75"/>
    <n v="15"/>
    <n v="14"/>
    <n v="40"/>
    <n v="30"/>
    <m/>
    <m/>
    <m/>
    <m/>
    <m/>
    <m/>
    <m/>
    <m/>
    <n v="1"/>
    <n v="0"/>
    <m/>
    <s v="Krattrydding"/>
    <s v="Død einer"/>
    <m/>
  </r>
  <r>
    <x v="19"/>
    <x v="1"/>
    <d v="2019-06-18T00:00:00"/>
    <s v="SP2"/>
    <s v="S"/>
    <n v="51"/>
    <n v="0"/>
    <n v="0"/>
    <n v="0"/>
    <n v="0"/>
    <n v="25"/>
    <n v="25"/>
    <s v="NA"/>
    <n v="0"/>
    <s v="NA"/>
    <n v="7.5"/>
    <n v="7"/>
    <n v="15"/>
    <n v="8"/>
    <n v="0"/>
    <m/>
    <m/>
    <m/>
    <m/>
    <m/>
    <m/>
    <m/>
    <m/>
    <n v="0"/>
    <n v="0"/>
    <m/>
    <s v="Nei"/>
    <m/>
    <m/>
  </r>
  <r>
    <x v="19"/>
    <x v="1"/>
    <d v="2019-06-18T00:00:00"/>
    <s v="SP20"/>
    <s v="Ø"/>
    <n v="38"/>
    <n v="5"/>
    <n v="4"/>
    <n v="1"/>
    <n v="0"/>
    <n v="30"/>
    <n v="25"/>
    <s v="NA"/>
    <n v="0"/>
    <s v="NA"/>
    <n v="3.25"/>
    <n v="0"/>
    <n v="5"/>
    <n v="0"/>
    <n v="8"/>
    <m/>
    <m/>
    <m/>
    <m/>
    <m/>
    <m/>
    <m/>
    <m/>
    <n v="0"/>
    <n v="0"/>
    <m/>
    <s v="Nei"/>
    <s v="Fant ikke rør, la etter bilde"/>
    <m/>
  </r>
  <r>
    <x v="19"/>
    <x v="1"/>
    <d v="2019-06-18T00:00:00"/>
    <s v="SP3"/>
    <s v="S"/>
    <n v="57"/>
    <n v="0"/>
    <n v="0"/>
    <n v="0"/>
    <n v="0"/>
    <n v="30"/>
    <n v="30"/>
    <s v="NA"/>
    <n v="60"/>
    <s v="NA"/>
    <n v="16.25"/>
    <n v="2"/>
    <n v="0"/>
    <n v="14"/>
    <n v="49"/>
    <m/>
    <m/>
    <m/>
    <m/>
    <m/>
    <m/>
    <m/>
    <m/>
    <n v="0"/>
    <n v="0"/>
    <m/>
    <s v="Nei"/>
    <m/>
    <m/>
  </r>
  <r>
    <x v="19"/>
    <x v="1"/>
    <d v="2019-06-18T00:00:00"/>
    <s v="SP4"/>
    <s v="V"/>
    <n v="4"/>
    <n v="0"/>
    <n v="0"/>
    <n v="0"/>
    <n v="0"/>
    <n v="70"/>
    <n v="5"/>
    <s v="NA"/>
    <n v="30"/>
    <s v="NA"/>
    <n v="17.75"/>
    <n v="15"/>
    <n v="25"/>
    <n v="13"/>
    <n v="18"/>
    <m/>
    <m/>
    <m/>
    <m/>
    <m/>
    <m/>
    <m/>
    <m/>
    <n v="1"/>
    <n v="0"/>
    <m/>
    <s v="Slått"/>
    <m/>
    <m/>
  </r>
  <r>
    <x v="19"/>
    <x v="1"/>
    <d v="2019-06-18T00:00:00"/>
    <s v="SP5"/>
    <s v="SV"/>
    <n v="1"/>
    <n v="0"/>
    <n v="0"/>
    <n v="0"/>
    <n v="0"/>
    <n v="40"/>
    <n v="5"/>
    <s v="NA"/>
    <n v="90"/>
    <s v="NA"/>
    <n v="20.5"/>
    <n v="22"/>
    <n v="40"/>
    <n v="11"/>
    <n v="9"/>
    <m/>
    <m/>
    <m/>
    <m/>
    <m/>
    <m/>
    <m/>
    <m/>
    <n v="1"/>
    <n v="0"/>
    <m/>
    <s v="Slått?"/>
    <s v="30 % av buskdekningen er rot i selve ruta"/>
    <m/>
  </r>
  <r>
    <x v="19"/>
    <x v="1"/>
    <d v="2019-06-18T00:00:00"/>
    <s v="SP6"/>
    <s v="NØ"/>
    <n v="7"/>
    <n v="0"/>
    <n v="0"/>
    <n v="0"/>
    <n v="0"/>
    <n v="90"/>
    <n v="5"/>
    <s v="NA"/>
    <n v="80"/>
    <s v="NA"/>
    <n v="105"/>
    <n v="66"/>
    <n v="54"/>
    <n v="150"/>
    <n v="150"/>
    <m/>
    <m/>
    <m/>
    <m/>
    <m/>
    <m/>
    <m/>
    <m/>
    <n v="0"/>
    <n v="0"/>
    <m/>
    <s v="Nei"/>
    <m/>
    <m/>
  </r>
  <r>
    <x v="19"/>
    <x v="1"/>
    <d v="2019-06-18T00:00:00"/>
    <s v="SP7"/>
    <s v="NV"/>
    <n v="30"/>
    <n v="0"/>
    <n v="0"/>
    <n v="0"/>
    <n v="0"/>
    <n v="80"/>
    <s v="NA"/>
    <s v="NA"/>
    <n v="60"/>
    <s v="NA"/>
    <n v="22"/>
    <n v="15"/>
    <n v="25"/>
    <n v="16"/>
    <n v="32"/>
    <m/>
    <m/>
    <m/>
    <m/>
    <m/>
    <m/>
    <m/>
    <m/>
    <n v="1"/>
    <n v="0"/>
    <m/>
    <s v="Slått"/>
    <s v="Fant bare ett rør"/>
    <m/>
  </r>
  <r>
    <x v="19"/>
    <x v="1"/>
    <d v="2019-06-18T00:00:00"/>
    <s v="SP8"/>
    <s v="Ø"/>
    <n v="31"/>
    <n v="0"/>
    <n v="0"/>
    <n v="0"/>
    <n v="0"/>
    <n v="35"/>
    <n v="40"/>
    <s v="NA"/>
    <n v="0"/>
    <s v="NA"/>
    <n v="13.25"/>
    <n v="12"/>
    <n v="12"/>
    <n v="8"/>
    <n v="21"/>
    <m/>
    <m/>
    <m/>
    <m/>
    <m/>
    <m/>
    <m/>
    <m/>
    <n v="0"/>
    <n v="0"/>
    <m/>
    <s v="Nei"/>
    <s v="To nye skudd av syrin"/>
    <m/>
  </r>
  <r>
    <x v="19"/>
    <x v="1"/>
    <d v="2019-06-18T00:00:00"/>
    <s v="SP9"/>
    <s v="SØ"/>
    <n v="19"/>
    <n v="0"/>
    <n v="0"/>
    <n v="0"/>
    <n v="0"/>
    <n v="40"/>
    <n v="0"/>
    <s v="NA"/>
    <n v="100"/>
    <s v="NA"/>
    <n v="127"/>
    <n v="160"/>
    <n v="88"/>
    <n v="170"/>
    <n v="90"/>
    <m/>
    <m/>
    <m/>
    <m/>
    <m/>
    <m/>
    <m/>
    <m/>
    <n v="0"/>
    <n v="0"/>
    <m/>
    <s v="Nei"/>
    <m/>
    <m/>
  </r>
  <r>
    <x v="19"/>
    <x v="2"/>
    <d v="2020-06-25T00:00:00"/>
    <s v="SP1"/>
    <s v="S"/>
    <n v="22"/>
    <n v="0"/>
    <n v="0"/>
    <n v="0"/>
    <n v="0"/>
    <n v="45"/>
    <n v="5"/>
    <s v="NA"/>
    <n v="0"/>
    <s v="under furu"/>
    <n v="25.75"/>
    <n v="17"/>
    <n v="26"/>
    <n v="29"/>
    <n v="31"/>
    <m/>
    <m/>
    <m/>
    <m/>
    <m/>
    <m/>
    <m/>
    <m/>
    <n v="1"/>
    <n v="0"/>
    <m/>
    <m/>
    <m/>
    <m/>
  </r>
  <r>
    <x v="19"/>
    <x v="2"/>
    <d v="2020-06-25T00:00:00"/>
    <s v="SP10"/>
    <s v="SØ"/>
    <n v="7"/>
    <n v="3"/>
    <n v="0"/>
    <n v="0"/>
    <n v="3"/>
    <n v="35"/>
    <n v="10"/>
    <s v="NA"/>
    <n v="0"/>
    <s v="under furu"/>
    <n v="15.75"/>
    <n v="21"/>
    <n v="6"/>
    <n v="19"/>
    <n v="17"/>
    <m/>
    <m/>
    <m/>
    <m/>
    <m/>
    <m/>
    <m/>
    <m/>
    <n v="1"/>
    <n v="0"/>
    <m/>
    <m/>
    <m/>
    <m/>
  </r>
  <r>
    <x v="19"/>
    <x v="2"/>
    <d v="2020-06-25T00:00:00"/>
    <s v="SP11"/>
    <s v="SØ"/>
    <n v="21"/>
    <n v="1"/>
    <n v="0"/>
    <n v="1"/>
    <n v="0"/>
    <n v="50"/>
    <n v="40"/>
    <s v="NA"/>
    <n v="0"/>
    <n v="0"/>
    <n v="14.75"/>
    <n v="10"/>
    <n v="21"/>
    <n v="12"/>
    <n v="16"/>
    <m/>
    <m/>
    <m/>
    <m/>
    <m/>
    <m/>
    <m/>
    <m/>
    <n v="1"/>
    <n v="0"/>
    <m/>
    <m/>
    <m/>
    <m/>
  </r>
  <r>
    <x v="19"/>
    <x v="2"/>
    <d v="2020-06-25T00:00:00"/>
    <s v="SP13"/>
    <s v="SV"/>
    <n v="23"/>
    <n v="0"/>
    <n v="0"/>
    <n v="0"/>
    <n v="0"/>
    <n v="60"/>
    <n v="70"/>
    <s v="NA"/>
    <n v="0"/>
    <n v="0"/>
    <n v="17.25"/>
    <n v="14"/>
    <n v="21"/>
    <n v="16"/>
    <n v="18"/>
    <m/>
    <m/>
    <m/>
    <m/>
    <m/>
    <m/>
    <m/>
    <m/>
    <n v="1"/>
    <n v="0"/>
    <m/>
    <m/>
    <m/>
    <m/>
  </r>
  <r>
    <x v="19"/>
    <x v="2"/>
    <d v="2020-06-25T00:00:00"/>
    <s v="SP14"/>
    <s v="NØ"/>
    <n v="35"/>
    <n v="9"/>
    <n v="6"/>
    <n v="3"/>
    <n v="0"/>
    <n v="60"/>
    <n v="80"/>
    <s v="NA"/>
    <n v="0"/>
    <n v="0"/>
    <n v="12"/>
    <n v="7"/>
    <n v="21"/>
    <n v="17"/>
    <n v="3"/>
    <m/>
    <m/>
    <m/>
    <m/>
    <m/>
    <m/>
    <m/>
    <m/>
    <n v="1"/>
    <n v="0"/>
    <m/>
    <m/>
    <m/>
    <m/>
  </r>
  <r>
    <x v="19"/>
    <x v="2"/>
    <d v="2020-06-25T00:00:00"/>
    <s v="SP15"/>
    <s v="NØ"/>
    <n v="37"/>
    <n v="14"/>
    <n v="1"/>
    <n v="5"/>
    <n v="8"/>
    <n v="90"/>
    <n v="75"/>
    <s v="NA"/>
    <n v="5"/>
    <n v="0"/>
    <n v="24"/>
    <n v="11"/>
    <n v="15"/>
    <n v="38"/>
    <n v="32"/>
    <m/>
    <m/>
    <m/>
    <m/>
    <m/>
    <m/>
    <m/>
    <m/>
    <n v="1"/>
    <n v="0"/>
    <m/>
    <m/>
    <m/>
    <m/>
  </r>
  <r>
    <x v="19"/>
    <x v="2"/>
    <d v="2020-06-25T00:00:00"/>
    <s v="SP16"/>
    <s v="NØ"/>
    <n v="29"/>
    <n v="18"/>
    <n v="1"/>
    <n v="12"/>
    <n v="5"/>
    <n v="80"/>
    <n v="50"/>
    <s v="NA"/>
    <n v="10"/>
    <n v="0"/>
    <n v="28.75"/>
    <n v="31"/>
    <n v="20"/>
    <n v="36"/>
    <n v="28"/>
    <m/>
    <m/>
    <m/>
    <m/>
    <m/>
    <m/>
    <m/>
    <m/>
    <n v="1"/>
    <n v="0"/>
    <m/>
    <m/>
    <m/>
    <m/>
  </r>
  <r>
    <x v="19"/>
    <x v="2"/>
    <d v="2020-06-25T00:00:00"/>
    <s v="SP4"/>
    <s v="V"/>
    <n v="4"/>
    <n v="0"/>
    <n v="0"/>
    <n v="0"/>
    <n v="0"/>
    <n v="80"/>
    <n v="3"/>
    <s v="NA"/>
    <n v="0"/>
    <s v="under furu"/>
    <n v="21.25"/>
    <n v="16"/>
    <n v="15"/>
    <n v="27"/>
    <n v="27"/>
    <m/>
    <m/>
    <m/>
    <m/>
    <m/>
    <m/>
    <m/>
    <m/>
    <n v="1"/>
    <n v="0"/>
    <m/>
    <m/>
    <m/>
    <m/>
  </r>
  <r>
    <x v="19"/>
    <x v="2"/>
    <d v="2020-06-25T00:00:00"/>
    <s v="SP6"/>
    <s v="NØ"/>
    <n v="7"/>
    <n v="0"/>
    <n v="0"/>
    <n v="0"/>
    <n v="0"/>
    <n v="90"/>
    <n v="1"/>
    <s v="NA"/>
    <n v="70"/>
    <n v="0"/>
    <n v="42.75"/>
    <n v="29"/>
    <n v="15"/>
    <n v="20"/>
    <n v="107"/>
    <m/>
    <m/>
    <m/>
    <m/>
    <m/>
    <m/>
    <m/>
    <m/>
    <n v="0"/>
    <n v="0"/>
    <m/>
    <m/>
    <m/>
    <m/>
  </r>
  <r>
    <x v="19"/>
    <x v="2"/>
    <d v="2020-06-25T00:00:00"/>
    <s v="SP9"/>
    <s v="SØ"/>
    <n v="19"/>
    <n v="0"/>
    <n v="0"/>
    <n v="0"/>
    <n v="0"/>
    <n v="25"/>
    <n v="5"/>
    <s v="NA"/>
    <n v="100"/>
    <n v="0"/>
    <n v="125.75"/>
    <n v="60"/>
    <n v="93"/>
    <n v="170"/>
    <n v="180"/>
    <m/>
    <m/>
    <m/>
    <m/>
    <m/>
    <m/>
    <m/>
    <m/>
    <n v="0"/>
    <n v="0"/>
    <m/>
    <m/>
    <m/>
    <m/>
  </r>
  <r>
    <x v="19"/>
    <x v="3"/>
    <d v="2021-06-14T00:00:00"/>
    <s v="SP1"/>
    <s v="S"/>
    <n v="22"/>
    <n v="0"/>
    <n v="0"/>
    <n v="0"/>
    <n v="0"/>
    <n v="55"/>
    <n v="3"/>
    <n v="4"/>
    <n v="0"/>
    <n v="50"/>
    <n v="26"/>
    <n v="12"/>
    <n v="27"/>
    <n v="38"/>
    <n v="27"/>
    <m/>
    <m/>
    <m/>
    <m/>
    <m/>
    <m/>
    <m/>
    <m/>
    <n v="1"/>
    <n v="0"/>
    <m/>
    <m/>
    <m/>
    <s v="ingen"/>
  </r>
  <r>
    <x v="19"/>
    <x v="3"/>
    <d v="2021-06-14T00:00:00"/>
    <s v="SP10"/>
    <s v="SØ"/>
    <n v="7"/>
    <n v="4"/>
    <n v="1"/>
    <n v="2"/>
    <n v="1"/>
    <n v="40"/>
    <n v="10"/>
    <n v="6"/>
    <n v="0"/>
    <n v="50"/>
    <n v="16.5"/>
    <n v="14"/>
    <n v="20"/>
    <n v="12"/>
    <n v="20"/>
    <m/>
    <m/>
    <m/>
    <m/>
    <m/>
    <m/>
    <m/>
    <m/>
    <n v="1"/>
    <n v="0"/>
    <m/>
    <m/>
    <m/>
    <s v="ingen"/>
  </r>
  <r>
    <x v="19"/>
    <x v="3"/>
    <d v="2021-06-14T00:00:00"/>
    <s v="SP11"/>
    <s v="SØ"/>
    <n v="21"/>
    <n v="3"/>
    <n v="2"/>
    <n v="1"/>
    <n v="0"/>
    <n v="70"/>
    <n v="25"/>
    <n v="0"/>
    <n v="0"/>
    <n v="0"/>
    <n v="16.75"/>
    <n v="8"/>
    <n v="20"/>
    <n v="31"/>
    <n v="8"/>
    <m/>
    <m/>
    <m/>
    <m/>
    <m/>
    <m/>
    <m/>
    <m/>
    <n v="1"/>
    <n v="0"/>
    <m/>
    <m/>
    <m/>
    <s v="9 småplanter, 10 vegetative, 14 fertile"/>
  </r>
  <r>
    <x v="19"/>
    <x v="3"/>
    <d v="2021-06-14T00:00:00"/>
    <s v="SP13"/>
    <s v="SV"/>
    <n v="23"/>
    <n v="2"/>
    <n v="1"/>
    <n v="1"/>
    <n v="0"/>
    <n v="75"/>
    <n v="30"/>
    <n v="0"/>
    <n v="0"/>
    <n v="0"/>
    <n v="22.75"/>
    <n v="24"/>
    <n v="11"/>
    <n v="24"/>
    <n v="32"/>
    <m/>
    <m/>
    <m/>
    <m/>
    <m/>
    <m/>
    <m/>
    <m/>
    <n v="1"/>
    <n v="0"/>
    <m/>
    <m/>
    <m/>
    <s v="84 småplanter, 112 vegetative, 25 fertile"/>
  </r>
  <r>
    <x v="19"/>
    <x v="3"/>
    <d v="2021-06-14T00:00:00"/>
    <s v="SP14"/>
    <s v="NØ"/>
    <n v="35"/>
    <n v="9"/>
    <n v="4"/>
    <n v="5"/>
    <n v="0"/>
    <n v="75"/>
    <n v="60"/>
    <n v="0"/>
    <n v="0"/>
    <n v="0"/>
    <n v="19.75"/>
    <n v="20"/>
    <n v="17"/>
    <n v="22"/>
    <n v="20"/>
    <m/>
    <m/>
    <m/>
    <m/>
    <m/>
    <m/>
    <m/>
    <m/>
    <n v="1"/>
    <n v="0"/>
    <m/>
    <m/>
    <m/>
    <s v="86 småplanter, 59 vegetative, 20 fertile"/>
  </r>
  <r>
    <x v="19"/>
    <x v="3"/>
    <d v="2021-06-14T00:00:00"/>
    <s v="SP15"/>
    <s v="NØ"/>
    <n v="37"/>
    <n v="17"/>
    <n v="0"/>
    <n v="6"/>
    <n v="11"/>
    <n v="95"/>
    <n v="80"/>
    <n v="1"/>
    <n v="0"/>
    <n v="0"/>
    <n v="25.5"/>
    <n v="21"/>
    <n v="20"/>
    <n v="30"/>
    <n v="31"/>
    <m/>
    <m/>
    <m/>
    <m/>
    <m/>
    <m/>
    <m/>
    <m/>
    <n v="1"/>
    <n v="0"/>
    <m/>
    <m/>
    <m/>
    <s v="30 småplanter, 37 vegetative, 12 fertile"/>
  </r>
  <r>
    <x v="19"/>
    <x v="3"/>
    <d v="2021-06-14T00:00:00"/>
    <s v="SP16"/>
    <s v="NØ"/>
    <n v="29"/>
    <n v="12"/>
    <n v="1"/>
    <n v="9"/>
    <n v="2"/>
    <n v="75"/>
    <n v="50"/>
    <n v="1"/>
    <n v="1"/>
    <n v="0"/>
    <n v="31"/>
    <n v="41"/>
    <n v="13"/>
    <n v="34"/>
    <n v="36"/>
    <m/>
    <m/>
    <m/>
    <m/>
    <m/>
    <m/>
    <m/>
    <m/>
    <n v="1"/>
    <n v="0"/>
    <m/>
    <m/>
    <m/>
    <s v="ingen"/>
  </r>
  <r>
    <x v="19"/>
    <x v="3"/>
    <d v="2021-06-14T00:00:00"/>
    <s v="SP4"/>
    <s v="V"/>
    <n v="4"/>
    <n v="0"/>
    <n v="0"/>
    <n v="0"/>
    <n v="0"/>
    <n v="80"/>
    <n v="5"/>
    <n v="1"/>
    <n v="0"/>
    <n v="50"/>
    <n v="19.25"/>
    <n v="21"/>
    <n v="16"/>
    <n v="20"/>
    <n v="20"/>
    <m/>
    <m/>
    <m/>
    <m/>
    <m/>
    <m/>
    <m/>
    <m/>
    <n v="1"/>
    <n v="0"/>
    <m/>
    <m/>
    <m/>
    <s v="ingen"/>
  </r>
  <r>
    <x v="19"/>
    <x v="3"/>
    <d v="2021-06-14T00:00:00"/>
    <s v="SP6"/>
    <s v="NØ"/>
    <n v="7"/>
    <n v="0"/>
    <n v="0"/>
    <n v="0"/>
    <n v="0"/>
    <n v="80"/>
    <n v="1"/>
    <n v="32"/>
    <n v="100"/>
    <n v="0"/>
    <n v="47.5"/>
    <n v="65"/>
    <n v="45"/>
    <n v="45"/>
    <n v="35"/>
    <m/>
    <m/>
    <m/>
    <m/>
    <m/>
    <m/>
    <m/>
    <m/>
    <n v="0"/>
    <n v="0"/>
    <m/>
    <m/>
    <m/>
    <s v="ingen"/>
  </r>
  <r>
    <x v="19"/>
    <x v="3"/>
    <d v="2021-06-14T00:00:00"/>
    <s v="SP9"/>
    <s v="SØ"/>
    <n v="19"/>
    <n v="0"/>
    <n v="0"/>
    <n v="0"/>
    <n v="0"/>
    <n v="25"/>
    <n v="1"/>
    <n v="15"/>
    <n v="100"/>
    <n v="50"/>
    <n v="21.5"/>
    <n v="17"/>
    <n v="19"/>
    <n v="24"/>
    <n v="26"/>
    <m/>
    <m/>
    <m/>
    <m/>
    <m/>
    <m/>
    <m/>
    <m/>
    <n v="0"/>
    <n v="0"/>
    <m/>
    <m/>
    <s v="Målt høyde i feltsjikt"/>
    <s v="5 småplanter, 5 vegetative, 3 fertile"/>
  </r>
  <r>
    <x v="19"/>
    <x v="4"/>
    <d v="2022-06-17T00:00:00"/>
    <s v="SP1"/>
    <s v="S"/>
    <n v="22"/>
    <n v="0"/>
    <n v="0"/>
    <n v="0"/>
    <n v="0"/>
    <n v="50"/>
    <n v="5"/>
    <n v="5"/>
    <n v="0"/>
    <n v="100"/>
    <n v="26"/>
    <n v="21"/>
    <n v="24"/>
    <n v="33"/>
    <n v="19"/>
    <m/>
    <m/>
    <m/>
    <m/>
    <m/>
    <m/>
    <m/>
    <m/>
    <n v="1"/>
    <n v="0"/>
    <m/>
    <m/>
    <m/>
    <m/>
  </r>
  <r>
    <x v="19"/>
    <x v="4"/>
    <d v="2022-06-17T00:00:00"/>
    <s v="SP10"/>
    <s v="SØ"/>
    <n v="7"/>
    <n v="5"/>
    <n v="1"/>
    <n v="4"/>
    <n v="0"/>
    <n v="30"/>
    <n v="80"/>
    <n v="4"/>
    <n v="0"/>
    <n v="100"/>
    <n v="14.666666666666666"/>
    <n v="26"/>
    <n v="6"/>
    <n v="12"/>
    <n v="42"/>
    <m/>
    <m/>
    <m/>
    <m/>
    <m/>
    <m/>
    <m/>
    <m/>
    <n v="1"/>
    <n v="0"/>
    <m/>
    <m/>
    <m/>
    <m/>
  </r>
  <r>
    <x v="19"/>
    <x v="4"/>
    <d v="2022-06-17T00:00:00"/>
    <s v="SP11"/>
    <s v="SØ"/>
    <n v="21"/>
    <n v="5"/>
    <n v="2"/>
    <n v="3"/>
    <n v="0"/>
    <n v="75"/>
    <n v="30"/>
    <n v="0"/>
    <n v="0"/>
    <n v="3"/>
    <n v="14.333333333333334"/>
    <n v="7"/>
    <n v="21"/>
    <n v="15"/>
    <n v="30"/>
    <m/>
    <m/>
    <m/>
    <m/>
    <m/>
    <m/>
    <m/>
    <m/>
    <n v="1"/>
    <n v="0"/>
    <m/>
    <m/>
    <m/>
    <m/>
  </r>
  <r>
    <x v="19"/>
    <x v="4"/>
    <d v="2022-06-17T00:00:00"/>
    <s v="SP13"/>
    <s v="SV"/>
    <n v="23"/>
    <n v="9"/>
    <n v="4"/>
    <n v="5"/>
    <n v="0"/>
    <n v="75"/>
    <n v="25"/>
    <n v="0"/>
    <n v="0"/>
    <n v="0"/>
    <n v="21"/>
    <n v="20"/>
    <n v="36"/>
    <n v="7"/>
    <n v="31"/>
    <m/>
    <m/>
    <m/>
    <m/>
    <m/>
    <m/>
    <m/>
    <m/>
    <n v="1"/>
    <n v="0"/>
    <m/>
    <m/>
    <m/>
    <m/>
  </r>
  <r>
    <x v="19"/>
    <x v="4"/>
    <d v="2022-06-17T00:00:00"/>
    <s v="SP14"/>
    <s v="NØ"/>
    <n v="35"/>
    <n v="18"/>
    <n v="3"/>
    <n v="15"/>
    <n v="0"/>
    <n v="50"/>
    <n v="80"/>
    <n v="0"/>
    <n v="0"/>
    <n v="0"/>
    <n v="18"/>
    <n v="16"/>
    <n v="16"/>
    <n v="22"/>
    <n v="5"/>
    <m/>
    <m/>
    <m/>
    <m/>
    <m/>
    <m/>
    <m/>
    <m/>
    <n v="1"/>
    <n v="0"/>
    <m/>
    <m/>
    <m/>
    <m/>
  </r>
  <r>
    <x v="19"/>
    <x v="4"/>
    <d v="2022-06-17T00:00:00"/>
    <s v="SP15"/>
    <s v="NØ"/>
    <n v="37"/>
    <n v="15"/>
    <n v="1"/>
    <n v="7"/>
    <n v="7"/>
    <n v="35"/>
    <n v="80"/>
    <n v="1"/>
    <n v="5"/>
    <n v="0"/>
    <n v="27"/>
    <n v="22"/>
    <n v="30"/>
    <n v="29"/>
    <n v="42"/>
    <m/>
    <m/>
    <m/>
    <m/>
    <m/>
    <m/>
    <m/>
    <m/>
    <n v="1"/>
    <n v="0"/>
    <m/>
    <m/>
    <m/>
    <m/>
  </r>
  <r>
    <x v="19"/>
    <x v="4"/>
    <d v="2022-06-17T00:00:00"/>
    <s v="SP16"/>
    <s v="NØ"/>
    <n v="29"/>
    <n v="13"/>
    <n v="2"/>
    <n v="8"/>
    <n v="3"/>
    <n v="70"/>
    <n v="60"/>
    <n v="1"/>
    <n v="5"/>
    <n v="0"/>
    <n v="33.666666666666664"/>
    <n v="25"/>
    <n v="34"/>
    <n v="42"/>
    <n v="32"/>
    <m/>
    <m/>
    <m/>
    <m/>
    <m/>
    <m/>
    <m/>
    <m/>
    <n v="1"/>
    <n v="0"/>
    <m/>
    <m/>
    <m/>
    <m/>
  </r>
  <r>
    <x v="19"/>
    <x v="4"/>
    <d v="2022-06-17T00:00:00"/>
    <s v="SP4"/>
    <s v="V"/>
    <n v="4"/>
    <n v="0"/>
    <n v="0"/>
    <n v="0"/>
    <n v="0"/>
    <n v="85"/>
    <n v="2"/>
    <n v="1"/>
    <n v="0"/>
    <n v="100"/>
    <n v="16.666666666666668"/>
    <n v="11"/>
    <n v="19"/>
    <n v="20"/>
    <n v="20"/>
    <m/>
    <m/>
    <m/>
    <m/>
    <m/>
    <m/>
    <m/>
    <m/>
    <n v="1"/>
    <n v="0"/>
    <m/>
    <m/>
    <m/>
    <m/>
  </r>
  <r>
    <x v="19"/>
    <x v="4"/>
    <d v="2022-06-17T00:00:00"/>
    <s v="SP6"/>
    <s v="NØ"/>
    <n v="7"/>
    <n v="0"/>
    <n v="0"/>
    <n v="0"/>
    <n v="0"/>
    <n v="60"/>
    <s v="NA"/>
    <n v="17"/>
    <n v="100"/>
    <n v="0"/>
    <n v="24.666666666666668"/>
    <n v="18"/>
    <n v="21"/>
    <n v="35"/>
    <n v="28"/>
    <m/>
    <m/>
    <m/>
    <m/>
    <m/>
    <m/>
    <m/>
    <m/>
    <n v="0"/>
    <n v="0"/>
    <m/>
    <m/>
    <m/>
    <m/>
  </r>
  <r>
    <x v="19"/>
    <x v="4"/>
    <d v="2022-06-17T00:00:00"/>
    <s v="SP9"/>
    <s v="SØ"/>
    <n v="19"/>
    <n v="0"/>
    <n v="0"/>
    <n v="0"/>
    <n v="0"/>
    <n v="40"/>
    <n v="1"/>
    <n v="5"/>
    <n v="100"/>
    <n v="100"/>
    <n v="24.333333333333332"/>
    <n v="29"/>
    <n v="21"/>
    <n v="23"/>
    <n v="36"/>
    <m/>
    <m/>
    <m/>
    <m/>
    <m/>
    <m/>
    <m/>
    <m/>
    <n v="0"/>
    <n v="0"/>
    <m/>
    <m/>
    <m/>
    <m/>
  </r>
  <r>
    <x v="19"/>
    <x v="5"/>
    <d v="2023-06-19T00:00:00"/>
    <s v="SP4"/>
    <s v="V"/>
    <n v="4"/>
    <n v="0"/>
    <n v="0"/>
    <n v="0"/>
    <n v="0"/>
    <n v="50"/>
    <n v="12"/>
    <n v="2"/>
    <n v="0"/>
    <n v="50"/>
    <n v="15"/>
    <n v="17"/>
    <n v="12"/>
    <n v="20"/>
    <n v="11"/>
    <m/>
    <m/>
    <m/>
    <m/>
    <m/>
    <m/>
    <m/>
    <m/>
    <n v="1"/>
    <n v="0"/>
    <m/>
    <s v="Slått "/>
    <m/>
    <m/>
  </r>
  <r>
    <x v="19"/>
    <x v="5"/>
    <d v="2023-06-19T00:00:00"/>
    <s v="SP6"/>
    <s v="NØ"/>
    <n v="7"/>
    <n v="0"/>
    <n v="0"/>
    <n v="0"/>
    <n v="0"/>
    <n v="75"/>
    <n v="0"/>
    <n v="17"/>
    <n v="50"/>
    <n v="0"/>
    <n v="35.5"/>
    <n v="19"/>
    <n v="80"/>
    <n v="24"/>
    <n v="19"/>
    <m/>
    <m/>
    <m/>
    <m/>
    <m/>
    <m/>
    <m/>
    <m/>
    <n v="1"/>
    <n v="0"/>
    <m/>
    <s v="Kappet busker i toppen"/>
    <m/>
    <m/>
  </r>
  <r>
    <x v="19"/>
    <x v="5"/>
    <d v="2023-06-19T00:00:00"/>
    <s v="SP16"/>
    <s v="NØ"/>
    <n v="29"/>
    <n v="18"/>
    <n v="1"/>
    <n v="17"/>
    <n v="0"/>
    <n v="50"/>
    <n v="100"/>
    <n v="6"/>
    <n v="0"/>
    <n v="0"/>
    <n v="17"/>
    <n v="30"/>
    <n v="9"/>
    <n v="12"/>
    <n v="17"/>
    <m/>
    <m/>
    <m/>
    <m/>
    <m/>
    <m/>
    <m/>
    <m/>
    <n v="0"/>
    <n v="0"/>
    <m/>
    <m/>
    <m/>
    <m/>
  </r>
  <r>
    <x v="19"/>
    <x v="5"/>
    <d v="2023-06-19T00:00:00"/>
    <s v="SP14"/>
    <s v="NØ"/>
    <n v="35"/>
    <n v="36"/>
    <n v="9"/>
    <n v="27"/>
    <n v="0"/>
    <n v="40"/>
    <n v="100"/>
    <n v="0"/>
    <n v="0"/>
    <n v="0"/>
    <n v="15"/>
    <n v="10"/>
    <n v="20"/>
    <n v="12"/>
    <n v="18"/>
    <m/>
    <m/>
    <m/>
    <m/>
    <m/>
    <m/>
    <m/>
    <m/>
    <n v="0"/>
    <n v="1"/>
    <m/>
    <m/>
    <s v="i KANT AV STI"/>
    <m/>
  </r>
  <r>
    <x v="19"/>
    <x v="5"/>
    <d v="2023-06-19T00:00:00"/>
    <s v="SP1"/>
    <s v="S"/>
    <n v="22"/>
    <n v="0"/>
    <n v="0"/>
    <n v="0"/>
    <n v="0"/>
    <n v="30"/>
    <n v="3"/>
    <n v="2"/>
    <n v="0"/>
    <n v="50"/>
    <n v="27.25"/>
    <n v="13"/>
    <n v="70"/>
    <n v="8"/>
    <n v="18"/>
    <m/>
    <m/>
    <m/>
    <m/>
    <m/>
    <m/>
    <m/>
    <m/>
    <n v="1"/>
    <n v="0"/>
    <m/>
    <s v="Slått "/>
    <m/>
    <m/>
  </r>
  <r>
    <x v="19"/>
    <x v="5"/>
    <d v="2023-06-19T00:00:00"/>
    <s v="SP13"/>
    <s v="SV"/>
    <n v="23"/>
    <n v="9"/>
    <n v="2"/>
    <n v="6"/>
    <n v="1"/>
    <n v="30"/>
    <n v="75"/>
    <n v="1"/>
    <n v="0"/>
    <n v="0"/>
    <n v="12.5"/>
    <n v="14"/>
    <n v="17"/>
    <n v="10"/>
    <n v="9"/>
    <m/>
    <m/>
    <m/>
    <m/>
    <m/>
    <m/>
    <m/>
    <m/>
    <n v="1"/>
    <n v="0"/>
    <m/>
    <s v="Slått "/>
    <m/>
    <m/>
  </r>
  <r>
    <x v="19"/>
    <x v="5"/>
    <d v="2023-06-19T00:00:00"/>
    <s v="SP15"/>
    <s v="NØ"/>
    <n v="37"/>
    <n v="26"/>
    <n v="2"/>
    <n v="16"/>
    <n v="8"/>
    <n v="60"/>
    <n v="90"/>
    <n v="3"/>
    <n v="5"/>
    <n v="0"/>
    <n v="16.75"/>
    <n v="12"/>
    <n v="12"/>
    <n v="18"/>
    <n v="25"/>
    <m/>
    <m/>
    <m/>
    <m/>
    <m/>
    <m/>
    <m/>
    <m/>
    <n v="0"/>
    <n v="0"/>
    <m/>
    <m/>
    <m/>
    <m/>
  </r>
  <r>
    <x v="19"/>
    <x v="5"/>
    <d v="2023-06-19T00:00:00"/>
    <s v="SP10"/>
    <s v="SØ"/>
    <n v="7"/>
    <n v="4"/>
    <n v="0"/>
    <n v="4"/>
    <n v="0"/>
    <n v="30"/>
    <n v="25"/>
    <n v="5"/>
    <n v="0"/>
    <n v="50"/>
    <n v="11.5"/>
    <n v="15"/>
    <n v="16"/>
    <n v="7"/>
    <n v="8"/>
    <m/>
    <m/>
    <m/>
    <m/>
    <m/>
    <m/>
    <m/>
    <m/>
    <n v="1"/>
    <n v="0"/>
    <m/>
    <s v="Slått"/>
    <m/>
    <m/>
  </r>
  <r>
    <x v="19"/>
    <x v="5"/>
    <d v="2023-06-19T00:00:00"/>
    <s v="SP9"/>
    <s v="SØ"/>
    <n v="19"/>
    <n v="0"/>
    <n v="0"/>
    <n v="0"/>
    <n v="0"/>
    <n v="65"/>
    <n v="0"/>
    <n v="10"/>
    <n v="100"/>
    <n v="50"/>
    <n v="19"/>
    <n v="26"/>
    <n v="22"/>
    <n v="20"/>
    <n v="8"/>
    <m/>
    <m/>
    <m/>
    <m/>
    <m/>
    <m/>
    <m/>
    <m/>
    <n v="0"/>
    <n v="0"/>
    <m/>
    <m/>
    <m/>
    <m/>
  </r>
  <r>
    <x v="19"/>
    <x v="5"/>
    <d v="2023-06-19T00:00:00"/>
    <s v="SP11"/>
    <s v="SØ"/>
    <n v="21"/>
    <n v="4"/>
    <n v="0"/>
    <n v="4"/>
    <n v="0"/>
    <n v="10"/>
    <n v="50"/>
    <n v="0"/>
    <n v="0"/>
    <n v="10"/>
    <n v="9.5"/>
    <n v="6"/>
    <n v="2"/>
    <n v="22"/>
    <n v="8"/>
    <m/>
    <m/>
    <m/>
    <m/>
    <m/>
    <m/>
    <m/>
    <m/>
    <n v="0"/>
    <n v="0"/>
    <m/>
    <m/>
    <s v="Mye dødt"/>
    <m/>
  </r>
  <r>
    <x v="20"/>
    <x v="2"/>
    <d v="2020-06-30T00:00:00"/>
    <s v="ST1"/>
    <s v="NØ"/>
    <n v="1"/>
    <n v="0"/>
    <n v="0"/>
    <n v="0"/>
    <n v="0"/>
    <n v="50"/>
    <n v="40"/>
    <s v="NA"/>
    <n v="0"/>
    <n v="0"/>
    <n v="4.25"/>
    <n v="4"/>
    <n v="4"/>
    <n v="4"/>
    <n v="5"/>
    <m/>
    <m/>
    <m/>
    <m/>
    <m/>
    <m/>
    <m/>
    <m/>
    <n v="0"/>
    <n v="1"/>
    <m/>
    <s v="slitasje fra ferdsel"/>
    <m/>
    <m/>
  </r>
  <r>
    <x v="20"/>
    <x v="2"/>
    <d v="2020-06-30T00:00:00"/>
    <s v="ST10"/>
    <s v="N"/>
    <n v="32"/>
    <n v="0"/>
    <n v="0"/>
    <n v="0"/>
    <n v="0"/>
    <n v="60"/>
    <n v="1"/>
    <s v="NA"/>
    <n v="0"/>
    <n v="0"/>
    <n v="16"/>
    <n v="14"/>
    <n v="4"/>
    <n v="26"/>
    <n v="20"/>
    <m/>
    <m/>
    <m/>
    <m/>
    <m/>
    <m/>
    <m/>
    <m/>
    <n v="0"/>
    <n v="1"/>
    <m/>
    <s v="sti gjennom ruta"/>
    <s v="to spiker i stikant"/>
    <m/>
  </r>
  <r>
    <x v="20"/>
    <x v="2"/>
    <d v="2020-06-30T00:00:00"/>
    <s v="ST2"/>
    <s v="S"/>
    <n v="2"/>
    <n v="0"/>
    <n v="0"/>
    <n v="0"/>
    <n v="0"/>
    <n v="60"/>
    <n v="75"/>
    <s v="NA"/>
    <n v="0"/>
    <n v="0"/>
    <n v="7.5"/>
    <n v="4"/>
    <n v="9"/>
    <n v="9"/>
    <n v="8"/>
    <m/>
    <m/>
    <m/>
    <m/>
    <m/>
    <m/>
    <m/>
    <m/>
    <n v="0"/>
    <n v="1"/>
    <m/>
    <s v="slitasje fra ferdsel"/>
    <m/>
    <m/>
  </r>
  <r>
    <x v="20"/>
    <x v="2"/>
    <d v="2020-06-30T00:00:00"/>
    <s v="ST3"/>
    <s v="S"/>
    <n v="7"/>
    <n v="0"/>
    <n v="0"/>
    <n v="0"/>
    <n v="0"/>
    <n v="70"/>
    <n v="20"/>
    <s v="NA"/>
    <n v="0"/>
    <n v="0"/>
    <n v="19.25"/>
    <n v="16"/>
    <n v="19"/>
    <n v="16"/>
    <n v="26"/>
    <m/>
    <m/>
    <m/>
    <m/>
    <m/>
    <m/>
    <m/>
    <m/>
    <n v="0"/>
    <n v="0"/>
    <m/>
    <m/>
    <m/>
    <m/>
  </r>
  <r>
    <x v="20"/>
    <x v="2"/>
    <d v="2020-06-30T00:00:00"/>
    <s v="ST4"/>
    <s v="SV"/>
    <n v="1"/>
    <n v="7"/>
    <n v="4"/>
    <n v="3"/>
    <n v="0"/>
    <n v="50"/>
    <n v="70"/>
    <s v="NA"/>
    <n v="0"/>
    <n v="0"/>
    <n v="8.5"/>
    <n v="11"/>
    <n v="5"/>
    <n v="9"/>
    <n v="9"/>
    <m/>
    <m/>
    <m/>
    <m/>
    <m/>
    <m/>
    <m/>
    <m/>
    <n v="0"/>
    <n v="1"/>
    <m/>
    <s v="noe slitasje fra ferdsel"/>
    <m/>
    <m/>
  </r>
  <r>
    <x v="20"/>
    <x v="2"/>
    <d v="2020-06-30T00:00:00"/>
    <s v="ST5"/>
    <s v="SV"/>
    <n v="10"/>
    <n v="9"/>
    <n v="5"/>
    <n v="2"/>
    <n v="2"/>
    <n v="50"/>
    <n v="40"/>
    <s v="NA"/>
    <n v="0"/>
    <n v="0"/>
    <n v="5.75"/>
    <n v="8"/>
    <n v="9"/>
    <n v="3"/>
    <n v="3"/>
    <m/>
    <m/>
    <m/>
    <m/>
    <m/>
    <m/>
    <m/>
    <m/>
    <n v="0"/>
    <n v="1"/>
    <m/>
    <s v="noe slitasje fra ferdsel"/>
    <s v="spiker i 2 hjørner"/>
    <m/>
  </r>
  <r>
    <x v="20"/>
    <x v="2"/>
    <d v="2020-06-30T00:00:00"/>
    <s v="ST6"/>
    <s v="SV"/>
    <n v="11"/>
    <n v="95"/>
    <n v="69"/>
    <n v="24"/>
    <n v="2"/>
    <n v="45"/>
    <n v="25"/>
    <s v="NA"/>
    <n v="0"/>
    <n v="0"/>
    <n v="6.25"/>
    <n v="9"/>
    <n v="4"/>
    <n v="5"/>
    <n v="7"/>
    <m/>
    <m/>
    <m/>
    <m/>
    <m/>
    <m/>
    <m/>
    <m/>
    <n v="0"/>
    <n v="1"/>
    <m/>
    <s v="noe slitasje fra ferdsel"/>
    <s v="spiker i 2 hjørner"/>
    <m/>
  </r>
  <r>
    <x v="20"/>
    <x v="2"/>
    <d v="2020-06-30T00:00:00"/>
    <s v="ST7"/>
    <s v="V"/>
    <n v="10"/>
    <n v="84"/>
    <n v="57"/>
    <n v="24"/>
    <n v="3"/>
    <n v="40"/>
    <n v="75"/>
    <s v="NA"/>
    <n v="0"/>
    <n v="0"/>
    <n v="12.25"/>
    <n v="13"/>
    <n v="12"/>
    <n v="8"/>
    <n v="16"/>
    <m/>
    <m/>
    <m/>
    <m/>
    <m/>
    <m/>
    <m/>
    <m/>
    <n v="0"/>
    <n v="0"/>
    <m/>
    <m/>
    <m/>
    <m/>
  </r>
  <r>
    <x v="20"/>
    <x v="2"/>
    <d v="2020-06-30T00:00:00"/>
    <s v="ST8"/>
    <s v="V"/>
    <n v="12"/>
    <n v="33"/>
    <n v="18"/>
    <n v="14"/>
    <n v="1"/>
    <n v="40"/>
    <n v="80"/>
    <s v="NA"/>
    <n v="0"/>
    <n v="0"/>
    <n v="18.75"/>
    <n v="15"/>
    <n v="17"/>
    <n v="20"/>
    <n v="23"/>
    <m/>
    <m/>
    <m/>
    <m/>
    <m/>
    <m/>
    <m/>
    <m/>
    <n v="0"/>
    <n v="0"/>
    <m/>
    <m/>
    <s v="lavmark, mye lav i bunn"/>
    <m/>
  </r>
  <r>
    <x v="20"/>
    <x v="2"/>
    <d v="2020-06-30T00:00:00"/>
    <s v="ST9"/>
    <s v="SØ"/>
    <n v="4"/>
    <n v="0"/>
    <n v="0"/>
    <n v="0"/>
    <n v="0"/>
    <n v="75"/>
    <n v="30"/>
    <s v="NA"/>
    <n v="0"/>
    <n v="0"/>
    <n v="15.75"/>
    <n v="12"/>
    <n v="8"/>
    <n v="22"/>
    <n v="21"/>
    <m/>
    <m/>
    <m/>
    <m/>
    <m/>
    <m/>
    <m/>
    <m/>
    <n v="0"/>
    <n v="0"/>
    <m/>
    <m/>
    <m/>
    <m/>
  </r>
  <r>
    <x v="20"/>
    <x v="3"/>
    <d v="2021-07-01T00:00:00"/>
    <s v="ST1"/>
    <s v="NØ"/>
    <n v="1"/>
    <n v="0"/>
    <n v="0"/>
    <n v="0"/>
    <n v="0"/>
    <n v="50"/>
    <n v="20"/>
    <n v="0"/>
    <n v="0"/>
    <n v="0"/>
    <n v="5"/>
    <n v="7"/>
    <n v="5"/>
    <n v="4"/>
    <n v="4"/>
    <n v="1"/>
    <n v="0.1"/>
    <n v="0"/>
    <n v="0"/>
    <s v="NA"/>
    <s v="NA"/>
    <n v="0"/>
    <n v="0"/>
    <n v="0"/>
    <n v="1"/>
    <m/>
    <m/>
    <s v="Mye tråkk i hele ruta"/>
    <m/>
  </r>
  <r>
    <x v="20"/>
    <x v="3"/>
    <d v="2021-07-01T00:00:00"/>
    <s v="ST10"/>
    <s v="N"/>
    <n v="32"/>
    <n v="0"/>
    <n v="0"/>
    <n v="0"/>
    <n v="0"/>
    <n v="70"/>
    <n v="5"/>
    <n v="0"/>
    <n v="0"/>
    <n v="0"/>
    <n v="9.5"/>
    <n v="19"/>
    <n v="8"/>
    <n v="3"/>
    <n v="8"/>
    <n v="2"/>
    <n v="1"/>
    <n v="0"/>
    <n v="0"/>
    <s v="NA"/>
    <s v="NA"/>
    <n v="0"/>
    <n v="0"/>
    <n v="0"/>
    <n v="1"/>
    <m/>
    <m/>
    <s v="I stien"/>
    <m/>
  </r>
  <r>
    <x v="20"/>
    <x v="3"/>
    <d v="2021-07-01T00:00:00"/>
    <s v="ST2"/>
    <s v="S"/>
    <n v="2"/>
    <n v="0"/>
    <n v="0"/>
    <n v="0"/>
    <n v="0"/>
    <n v="60"/>
    <n v="30"/>
    <n v="0"/>
    <n v="0"/>
    <n v="0"/>
    <n v="5.25"/>
    <n v="7"/>
    <n v="3"/>
    <n v="3"/>
    <n v="8"/>
    <n v="3"/>
    <n v="1"/>
    <n v="0"/>
    <n v="0"/>
    <s v="NA"/>
    <s v="NA"/>
    <n v="0"/>
    <n v="0"/>
    <n v="0"/>
    <n v="1"/>
    <m/>
    <m/>
    <s v="Mye tråkk"/>
    <m/>
  </r>
  <r>
    <x v="20"/>
    <x v="3"/>
    <d v="2021-07-01T00:00:00"/>
    <s v="ST3"/>
    <s v="S"/>
    <n v="7"/>
    <n v="0"/>
    <n v="0"/>
    <n v="0"/>
    <n v="0"/>
    <n v="80"/>
    <n v="5"/>
    <n v="0"/>
    <n v="0"/>
    <n v="0"/>
    <n v="21.5"/>
    <n v="20"/>
    <n v="20"/>
    <n v="25"/>
    <n v="21"/>
    <n v="3"/>
    <n v="5"/>
    <n v="0"/>
    <n v="0"/>
    <s v="NA"/>
    <s v="NA"/>
    <n v="0"/>
    <n v="0"/>
    <n v="0"/>
    <n v="0"/>
    <m/>
    <m/>
    <m/>
    <m/>
  </r>
  <r>
    <x v="20"/>
    <x v="3"/>
    <d v="2021-07-01T00:00:00"/>
    <s v="ST4"/>
    <s v="SV"/>
    <n v="1"/>
    <n v="9"/>
    <n v="5"/>
    <n v="2"/>
    <n v="2"/>
    <n v="70"/>
    <n v="55"/>
    <n v="0"/>
    <n v="0"/>
    <n v="0"/>
    <n v="10.25"/>
    <n v="9"/>
    <n v="9"/>
    <n v="8"/>
    <n v="15"/>
    <n v="2"/>
    <n v="1"/>
    <n v="0"/>
    <n v="0"/>
    <s v="NA"/>
    <s v="NA"/>
    <n v="0"/>
    <n v="0"/>
    <n v="0"/>
    <n v="1"/>
    <m/>
    <m/>
    <s v="En del tråkk"/>
    <m/>
  </r>
  <r>
    <x v="20"/>
    <x v="3"/>
    <d v="2021-07-01T00:00:00"/>
    <s v="ST5"/>
    <s v="SV"/>
    <n v="10"/>
    <n v="14"/>
    <n v="9"/>
    <n v="3"/>
    <n v="2"/>
    <n v="45"/>
    <n v="20"/>
    <n v="0"/>
    <n v="0"/>
    <n v="0"/>
    <n v="9"/>
    <n v="4"/>
    <n v="6"/>
    <n v="19"/>
    <n v="7"/>
    <n v="1"/>
    <n v="1"/>
    <n v="0"/>
    <n v="0"/>
    <s v="NA"/>
    <s v="NA"/>
    <n v="0"/>
    <n v="0"/>
    <n v="0"/>
    <n v="1"/>
    <m/>
    <m/>
    <s v="Noe tråkk"/>
    <m/>
  </r>
  <r>
    <x v="20"/>
    <x v="3"/>
    <d v="2021-07-01T00:00:00"/>
    <s v="ST6"/>
    <s v="SV"/>
    <n v="11"/>
    <n v="146"/>
    <n v="77"/>
    <n v="61"/>
    <n v="8"/>
    <n v="60"/>
    <n v="20"/>
    <n v="0"/>
    <n v="0"/>
    <n v="0"/>
    <n v="7.5"/>
    <n v="2"/>
    <n v="4"/>
    <n v="14"/>
    <n v="10"/>
    <n v="3"/>
    <n v="1"/>
    <n v="0"/>
    <n v="0"/>
    <s v="NA"/>
    <s v="NA"/>
    <n v="0"/>
    <n v="0"/>
    <n v="0"/>
    <n v="0"/>
    <m/>
    <m/>
    <m/>
    <m/>
  </r>
  <r>
    <x v="20"/>
    <x v="3"/>
    <d v="2021-07-01T00:00:00"/>
    <s v="ST7"/>
    <s v="V"/>
    <n v="10"/>
    <n v="134"/>
    <n v="85"/>
    <n v="35"/>
    <n v="14"/>
    <n v="60"/>
    <n v="50"/>
    <n v="0"/>
    <n v="0"/>
    <n v="0"/>
    <n v="14.25"/>
    <n v="11"/>
    <n v="11"/>
    <n v="20"/>
    <n v="15"/>
    <n v="3"/>
    <n v="1"/>
    <n v="0"/>
    <n v="0"/>
    <s v="NA"/>
    <s v="NA"/>
    <n v="1"/>
    <n v="0.1"/>
    <n v="0"/>
    <n v="0"/>
    <m/>
    <m/>
    <m/>
    <m/>
  </r>
  <r>
    <x v="20"/>
    <x v="3"/>
    <d v="2021-07-01T00:00:00"/>
    <s v="ST8"/>
    <s v="V"/>
    <n v="12"/>
    <n v="54"/>
    <n v="30"/>
    <n v="13"/>
    <n v="11"/>
    <n v="45"/>
    <n v="40"/>
    <n v="0"/>
    <n v="0"/>
    <n v="0"/>
    <n v="14.25"/>
    <n v="13"/>
    <n v="14"/>
    <n v="7"/>
    <n v="23"/>
    <n v="1"/>
    <n v="0.1"/>
    <n v="0"/>
    <n v="0"/>
    <s v="NA"/>
    <s v="NA"/>
    <n v="0"/>
    <n v="0"/>
    <n v="0"/>
    <n v="0"/>
    <m/>
    <m/>
    <m/>
    <m/>
  </r>
  <r>
    <x v="20"/>
    <x v="3"/>
    <d v="2021-07-01T00:00:00"/>
    <s v="ST9"/>
    <s v="SØ"/>
    <n v="4"/>
    <n v="0"/>
    <n v="0"/>
    <n v="0"/>
    <n v="0"/>
    <n v="80"/>
    <n v="15"/>
    <n v="0"/>
    <n v="0"/>
    <n v="0"/>
    <n v="18.25"/>
    <n v="20"/>
    <n v="30"/>
    <n v="2"/>
    <n v="21"/>
    <n v="3"/>
    <n v="2"/>
    <n v="0"/>
    <n v="0"/>
    <s v="NA"/>
    <s v="NA"/>
    <n v="0"/>
    <n v="0"/>
    <n v="0"/>
    <n v="1"/>
    <m/>
    <m/>
    <s v="Noe tråkk"/>
    <m/>
  </r>
  <r>
    <x v="20"/>
    <x v="4"/>
    <d v="2022-06-23T00:00:00"/>
    <s v="ST1"/>
    <s v="NØ"/>
    <n v="1"/>
    <n v="0"/>
    <n v="0"/>
    <n v="0"/>
    <n v="0"/>
    <n v="50"/>
    <n v="20"/>
    <n v="0"/>
    <n v="0"/>
    <n v="0"/>
    <n v="3"/>
    <n v="5"/>
    <n v="3"/>
    <n v="2"/>
    <n v="2"/>
    <m/>
    <m/>
    <m/>
    <m/>
    <m/>
    <m/>
    <m/>
    <m/>
    <n v="0"/>
    <n v="0"/>
    <m/>
    <m/>
    <m/>
    <m/>
  </r>
  <r>
    <x v="20"/>
    <x v="4"/>
    <d v="2022-06-23T00:00:00"/>
    <s v="ST10"/>
    <s v="NØ"/>
    <n v="32"/>
    <n v="0"/>
    <n v="0"/>
    <n v="0"/>
    <n v="0"/>
    <n v="67"/>
    <n v="0.1"/>
    <n v="0"/>
    <n v="0"/>
    <n v="0"/>
    <n v="19"/>
    <n v="12"/>
    <n v="16"/>
    <n v="22"/>
    <n v="26"/>
    <m/>
    <m/>
    <m/>
    <m/>
    <m/>
    <m/>
    <m/>
    <m/>
    <n v="0"/>
    <n v="1"/>
    <n v="33"/>
    <s v="1/3 AV RUTA I STI"/>
    <m/>
    <m/>
  </r>
  <r>
    <x v="20"/>
    <x v="4"/>
    <d v="2022-06-23T00:00:00"/>
    <s v="ST2"/>
    <s v="S "/>
    <n v="2"/>
    <n v="0"/>
    <n v="0"/>
    <n v="0"/>
    <n v="0"/>
    <n v="70"/>
    <n v="15"/>
    <n v="0"/>
    <n v="0"/>
    <n v="0"/>
    <n v="10"/>
    <n v="11"/>
    <n v="8"/>
    <n v="15"/>
    <n v="6"/>
    <m/>
    <m/>
    <m/>
    <m/>
    <m/>
    <m/>
    <m/>
    <m/>
    <n v="0"/>
    <n v="0"/>
    <m/>
    <m/>
    <m/>
    <m/>
  </r>
  <r>
    <x v="20"/>
    <x v="4"/>
    <d v="2022-06-23T00:00:00"/>
    <s v="ST3"/>
    <s v="S"/>
    <n v="7"/>
    <n v="1"/>
    <n v="0"/>
    <n v="1"/>
    <n v="0"/>
    <n v="80"/>
    <n v="3"/>
    <n v="0"/>
    <n v="0"/>
    <n v="0"/>
    <n v="27.75"/>
    <n v="33"/>
    <n v="36"/>
    <n v="21"/>
    <n v="21"/>
    <m/>
    <m/>
    <m/>
    <m/>
    <m/>
    <m/>
    <m/>
    <m/>
    <n v="0"/>
    <n v="0"/>
    <m/>
    <m/>
    <m/>
    <m/>
  </r>
  <r>
    <x v="20"/>
    <x v="4"/>
    <d v="2022-06-23T00:00:00"/>
    <s v="ST4"/>
    <s v="SV"/>
    <n v="1"/>
    <n v="11"/>
    <n v="7"/>
    <n v="2"/>
    <n v="2"/>
    <n v="60"/>
    <n v="60"/>
    <n v="0"/>
    <n v="0"/>
    <n v="0"/>
    <n v="17.25"/>
    <n v="9"/>
    <n v="9"/>
    <n v="31"/>
    <n v="20"/>
    <m/>
    <m/>
    <m/>
    <m/>
    <m/>
    <m/>
    <m/>
    <m/>
    <n v="0"/>
    <n v="0"/>
    <m/>
    <m/>
    <m/>
    <m/>
  </r>
  <r>
    <x v="20"/>
    <x v="4"/>
    <d v="2022-06-23T00:00:00"/>
    <s v="ST5"/>
    <s v="S"/>
    <n v="10"/>
    <n v="13"/>
    <n v="6"/>
    <n v="6"/>
    <n v="1"/>
    <n v="55"/>
    <n v="5"/>
    <n v="0"/>
    <n v="0"/>
    <n v="0"/>
    <n v="3.5"/>
    <n v="5"/>
    <n v="3"/>
    <n v="6"/>
    <n v="0"/>
    <m/>
    <m/>
    <m/>
    <m/>
    <m/>
    <m/>
    <m/>
    <m/>
    <n v="0"/>
    <n v="0"/>
    <m/>
    <m/>
    <m/>
    <m/>
  </r>
  <r>
    <x v="20"/>
    <x v="4"/>
    <d v="2022-06-23T00:00:00"/>
    <s v="ST6"/>
    <s v="SV"/>
    <n v="11"/>
    <n v="67"/>
    <n v="22"/>
    <n v="41"/>
    <n v="4"/>
    <n v="60"/>
    <n v="5"/>
    <n v="0"/>
    <n v="0"/>
    <n v="0"/>
    <n v="9"/>
    <n v="7"/>
    <n v="13"/>
    <n v="7"/>
    <n v="9"/>
    <m/>
    <m/>
    <m/>
    <m/>
    <m/>
    <m/>
    <m/>
    <m/>
    <n v="0"/>
    <n v="0"/>
    <m/>
    <m/>
    <m/>
    <m/>
  </r>
  <r>
    <x v="20"/>
    <x v="4"/>
    <d v="2022-06-23T00:00:00"/>
    <s v="ST7"/>
    <s v="V"/>
    <n v="10"/>
    <n v="52"/>
    <n v="19"/>
    <n v="25"/>
    <n v="8"/>
    <n v="75"/>
    <n v="30"/>
    <n v="0"/>
    <n v="0"/>
    <n v="0"/>
    <n v="13.75"/>
    <n v="10"/>
    <n v="18"/>
    <n v="14"/>
    <n v="13"/>
    <m/>
    <m/>
    <m/>
    <m/>
    <m/>
    <m/>
    <m/>
    <m/>
    <n v="0"/>
    <n v="0"/>
    <m/>
    <m/>
    <m/>
    <m/>
  </r>
  <r>
    <x v="20"/>
    <x v="4"/>
    <d v="2022-06-23T00:00:00"/>
    <s v="ST8"/>
    <s v="V"/>
    <n v="12"/>
    <n v="26"/>
    <n v="12"/>
    <n v="7"/>
    <n v="7"/>
    <n v="70"/>
    <n v="20"/>
    <n v="0"/>
    <n v="0"/>
    <n v="0"/>
    <n v="18.5"/>
    <n v="15"/>
    <n v="21"/>
    <n v="20"/>
    <n v="18"/>
    <m/>
    <m/>
    <m/>
    <m/>
    <m/>
    <m/>
    <m/>
    <m/>
    <n v="0"/>
    <n v="0"/>
    <m/>
    <m/>
    <m/>
    <m/>
  </r>
  <r>
    <x v="20"/>
    <x v="4"/>
    <d v="2022-06-23T00:00:00"/>
    <s v="ST9"/>
    <s v="SØ"/>
    <n v="4"/>
    <n v="0"/>
    <n v="0"/>
    <n v="0"/>
    <n v="0"/>
    <n v="80"/>
    <n v="20"/>
    <n v="0"/>
    <n v="0"/>
    <n v="0"/>
    <n v="18"/>
    <n v="15"/>
    <n v="15"/>
    <n v="18"/>
    <n v="24"/>
    <m/>
    <m/>
    <m/>
    <m/>
    <m/>
    <m/>
    <m/>
    <m/>
    <n v="0"/>
    <n v="0"/>
    <m/>
    <m/>
    <m/>
    <m/>
  </r>
  <r>
    <x v="21"/>
    <x v="6"/>
    <d v="2017-06-26T00:00:00"/>
    <s v="SV1"/>
    <s v="N"/>
    <n v="10"/>
    <n v="0"/>
    <n v="0"/>
    <n v="0"/>
    <n v="0"/>
    <n v="100"/>
    <n v="15"/>
    <s v="NA"/>
    <n v="0"/>
    <n v="0"/>
    <n v="24.75"/>
    <n v="22"/>
    <n v="29"/>
    <n v="26"/>
    <n v="22"/>
    <m/>
    <m/>
    <m/>
    <m/>
    <m/>
    <m/>
    <m/>
    <m/>
    <n v="1"/>
    <n v="0"/>
    <n v="100"/>
    <s v="Slått"/>
    <m/>
    <m/>
  </r>
  <r>
    <x v="21"/>
    <x v="6"/>
    <d v="2017-06-26T00:00:00"/>
    <s v="SV10"/>
    <s v="NØ"/>
    <n v="3"/>
    <n v="0"/>
    <n v="0"/>
    <n v="0"/>
    <n v="0"/>
    <n v="50"/>
    <n v="40"/>
    <s v="NA"/>
    <n v="20"/>
    <n v="90"/>
    <n v="18.25"/>
    <n v="3"/>
    <n v="14"/>
    <n v="16"/>
    <n v="40"/>
    <m/>
    <m/>
    <m/>
    <m/>
    <m/>
    <m/>
    <m/>
    <m/>
    <n v="1"/>
    <n v="0"/>
    <n v="100"/>
    <s v="Slått"/>
    <s v="MANGLER KOORDINATFESTING"/>
    <m/>
  </r>
  <r>
    <x v="21"/>
    <x v="6"/>
    <d v="2017-06-26T00:00:00"/>
    <s v="SV11"/>
    <s v="V"/>
    <n v="10"/>
    <n v="3"/>
    <n v="0"/>
    <n v="3"/>
    <n v="0"/>
    <n v="40"/>
    <n v="30"/>
    <s v="NA"/>
    <n v="10"/>
    <n v="0"/>
    <n v="15.25"/>
    <n v="6"/>
    <n v="21"/>
    <n v="26"/>
    <n v="8"/>
    <m/>
    <m/>
    <m/>
    <m/>
    <m/>
    <m/>
    <m/>
    <m/>
    <n v="1"/>
    <n v="0"/>
    <n v="100"/>
    <s v="Slått"/>
    <s v="Utplanting av dragehoder vår 2016, spirt inne vinter 2015/16. Mangler foto."/>
    <m/>
  </r>
  <r>
    <x v="21"/>
    <x v="6"/>
    <d v="2017-06-26T00:00:00"/>
    <s v="SV12"/>
    <s v="S"/>
    <n v="8"/>
    <n v="24"/>
    <n v="11"/>
    <n v="11"/>
    <n v="2"/>
    <n v="95"/>
    <n v="20"/>
    <s v="NA"/>
    <n v="3"/>
    <n v="0"/>
    <n v="14.5"/>
    <n v="17"/>
    <n v="20"/>
    <n v="11"/>
    <n v="10"/>
    <m/>
    <m/>
    <m/>
    <m/>
    <m/>
    <m/>
    <m/>
    <m/>
    <n v="1"/>
    <n v="0"/>
    <n v="100"/>
    <s v="Slått"/>
    <m/>
    <m/>
  </r>
  <r>
    <x v="21"/>
    <x v="6"/>
    <d v="2017-06-26T00:00:00"/>
    <s v="SV13"/>
    <s v="S"/>
    <n v="7"/>
    <n v="10"/>
    <n v="5"/>
    <n v="4"/>
    <n v="1"/>
    <n v="85"/>
    <n v="20"/>
    <s v="NA"/>
    <n v="5"/>
    <n v="0"/>
    <n v="22.25"/>
    <n v="17"/>
    <n v="30"/>
    <n v="20"/>
    <n v="22"/>
    <m/>
    <m/>
    <m/>
    <m/>
    <m/>
    <m/>
    <m/>
    <m/>
    <n v="1"/>
    <n v="0"/>
    <n v="100"/>
    <s v="Slått"/>
    <m/>
    <m/>
  </r>
  <r>
    <x v="21"/>
    <x v="6"/>
    <d v="2017-06-26T00:00:00"/>
    <s v="SV14"/>
    <s v="S"/>
    <n v="9"/>
    <n v="83"/>
    <n v="23"/>
    <n v="50"/>
    <n v="10"/>
    <n v="75"/>
    <n v="30"/>
    <s v="NA"/>
    <n v="12"/>
    <n v="0"/>
    <n v="16.25"/>
    <n v="18"/>
    <n v="15"/>
    <n v="15"/>
    <n v="17"/>
    <m/>
    <m/>
    <m/>
    <m/>
    <m/>
    <m/>
    <m/>
    <m/>
    <n v="1"/>
    <n v="0"/>
    <n v="100"/>
    <s v="Slått"/>
    <s v="Vanskelig å telle nøyaktig"/>
    <m/>
  </r>
  <r>
    <x v="21"/>
    <x v="6"/>
    <d v="2017-06-26T00:00:00"/>
    <s v="SV2"/>
    <s v="Ø"/>
    <n v="8"/>
    <n v="0"/>
    <n v="0"/>
    <n v="0"/>
    <n v="0"/>
    <n v="95"/>
    <n v="10"/>
    <s v="NA"/>
    <n v="0"/>
    <n v="0"/>
    <n v="34.5"/>
    <n v="31"/>
    <n v="30"/>
    <n v="32"/>
    <n v="45"/>
    <m/>
    <m/>
    <m/>
    <m/>
    <m/>
    <m/>
    <m/>
    <m/>
    <n v="1"/>
    <n v="0"/>
    <n v="100"/>
    <s v="Slått"/>
    <m/>
    <m/>
  </r>
  <r>
    <x v="21"/>
    <x v="6"/>
    <d v="2017-06-26T00:00:00"/>
    <s v="SV3"/>
    <s v="S"/>
    <n v="6"/>
    <n v="0"/>
    <n v="0"/>
    <n v="0"/>
    <n v="0"/>
    <n v="30"/>
    <n v="35"/>
    <s v="NA"/>
    <n v="15"/>
    <n v="0"/>
    <n v="13"/>
    <n v="18"/>
    <n v="18"/>
    <n v="9"/>
    <n v="7"/>
    <m/>
    <m/>
    <m/>
    <m/>
    <m/>
    <m/>
    <m/>
    <m/>
    <n v="1"/>
    <n v="0"/>
    <n v="100"/>
    <s v="Slått"/>
    <m/>
    <m/>
  </r>
  <r>
    <x v="21"/>
    <x v="6"/>
    <d v="2017-06-26T00:00:00"/>
    <s v="SV4"/>
    <s v="S"/>
    <n v="17"/>
    <n v="0"/>
    <n v="0"/>
    <n v="0"/>
    <n v="0"/>
    <n v="60"/>
    <n v="70"/>
    <s v="NA"/>
    <n v="0"/>
    <n v="0"/>
    <n v="14"/>
    <n v="21"/>
    <n v="9"/>
    <n v="17"/>
    <n v="9"/>
    <m/>
    <m/>
    <m/>
    <m/>
    <m/>
    <m/>
    <m/>
    <m/>
    <n v="1"/>
    <n v="0"/>
    <n v="100"/>
    <s v="Slått"/>
    <m/>
    <m/>
  </r>
  <r>
    <x v="21"/>
    <x v="6"/>
    <d v="2017-06-26T00:00:00"/>
    <s v="SV5"/>
    <s v="V"/>
    <n v="7"/>
    <n v="0"/>
    <n v="0"/>
    <n v="0"/>
    <n v="0"/>
    <n v="40"/>
    <n v="25"/>
    <s v="NA"/>
    <n v="25"/>
    <n v="0"/>
    <n v="19.5"/>
    <n v="32"/>
    <n v="8"/>
    <n v="28"/>
    <n v="10"/>
    <m/>
    <m/>
    <m/>
    <m/>
    <m/>
    <m/>
    <m/>
    <m/>
    <n v="1"/>
    <n v="0"/>
    <n v="100"/>
    <s v="Slått"/>
    <m/>
    <m/>
  </r>
  <r>
    <x v="21"/>
    <x v="6"/>
    <d v="2017-06-26T00:00:00"/>
    <s v="SV6"/>
    <s v="SV"/>
    <n v="7"/>
    <n v="1"/>
    <n v="1"/>
    <n v="0"/>
    <n v="0"/>
    <n v="35"/>
    <n v="45"/>
    <s v="NA"/>
    <n v="0"/>
    <n v="0"/>
    <n v="16.5"/>
    <n v="11"/>
    <n v="19"/>
    <n v="11"/>
    <n v="25"/>
    <m/>
    <m/>
    <m/>
    <m/>
    <m/>
    <m/>
    <m/>
    <m/>
    <n v="1"/>
    <n v="0"/>
    <n v="100"/>
    <s v="Slått"/>
    <s v="Frøplante. På berg i dagen. Dragehode rett utenfor."/>
    <m/>
  </r>
  <r>
    <x v="21"/>
    <x v="6"/>
    <d v="2017-06-26T00:00:00"/>
    <s v="SV7"/>
    <s v="SV"/>
    <n v="10"/>
    <n v="0"/>
    <n v="0"/>
    <n v="0"/>
    <n v="0"/>
    <n v="80"/>
    <n v="25"/>
    <s v="NA"/>
    <n v="0"/>
    <n v="0"/>
    <n v="15.75"/>
    <n v="15"/>
    <n v="16"/>
    <n v="11"/>
    <n v="21"/>
    <m/>
    <m/>
    <m/>
    <m/>
    <m/>
    <m/>
    <m/>
    <m/>
    <n v="1"/>
    <n v="0"/>
    <n v="100"/>
    <s v="Slått"/>
    <m/>
    <m/>
  </r>
  <r>
    <x v="21"/>
    <x v="6"/>
    <d v="2017-06-26T00:00:00"/>
    <s v="SV8"/>
    <s v="SØ"/>
    <n v="0"/>
    <n v="0"/>
    <n v="0"/>
    <n v="0"/>
    <n v="0"/>
    <n v="80"/>
    <n v="20"/>
    <s v="NA"/>
    <n v="5"/>
    <n v="90"/>
    <n v="19.5"/>
    <n v="22"/>
    <n v="17"/>
    <n v="12"/>
    <n v="27"/>
    <m/>
    <m/>
    <m/>
    <m/>
    <m/>
    <m/>
    <m/>
    <m/>
    <n v="1"/>
    <n v="0"/>
    <n v="100"/>
    <s v="Slått"/>
    <s v="Ved midtpunkt. Kartet litt misvisende"/>
    <m/>
  </r>
  <r>
    <x v="21"/>
    <x v="6"/>
    <d v="2017-06-26T00:00:00"/>
    <s v="SV9"/>
    <s v="NV"/>
    <n v="1"/>
    <n v="0"/>
    <n v="0"/>
    <n v="0"/>
    <n v="0"/>
    <n v="96"/>
    <n v="15"/>
    <s v="NA"/>
    <n v="0"/>
    <n v="50"/>
    <n v="22.5"/>
    <n v="22"/>
    <n v="19"/>
    <n v="30"/>
    <n v="19"/>
    <m/>
    <m/>
    <m/>
    <m/>
    <m/>
    <m/>
    <m/>
    <m/>
    <s v="NA"/>
    <n v="0"/>
    <n v="100"/>
    <s v="Slått"/>
    <s v="1 m fra midtpunkt. Kartet litt misvisende"/>
    <m/>
  </r>
  <r>
    <x v="21"/>
    <x v="0"/>
    <d v="2018-06-21T00:00:00"/>
    <s v="SV1"/>
    <s v="N"/>
    <n v="10"/>
    <n v="0"/>
    <n v="0"/>
    <n v="0"/>
    <n v="0"/>
    <n v="100"/>
    <n v="50"/>
    <s v="NA"/>
    <n v="0"/>
    <s v="NA"/>
    <n v="17.25"/>
    <n v="8"/>
    <n v="21"/>
    <n v="21"/>
    <n v="19"/>
    <m/>
    <m/>
    <m/>
    <m/>
    <m/>
    <m/>
    <m/>
    <m/>
    <n v="1"/>
    <n v="0"/>
    <m/>
    <s v="Slått"/>
    <m/>
    <m/>
  </r>
  <r>
    <x v="21"/>
    <x v="0"/>
    <d v="2018-06-21T00:00:00"/>
    <s v="SV10"/>
    <s v="NØ"/>
    <n v="3"/>
    <n v="0"/>
    <n v="0"/>
    <n v="0"/>
    <n v="0"/>
    <n v="95"/>
    <n v="70"/>
    <s v="NA"/>
    <n v="0"/>
    <s v="NA"/>
    <n v="22.25"/>
    <n v="8"/>
    <n v="24"/>
    <n v="17"/>
    <n v="40"/>
    <m/>
    <m/>
    <m/>
    <m/>
    <m/>
    <m/>
    <m/>
    <m/>
    <n v="1"/>
    <n v="0"/>
    <m/>
    <s v="Slått"/>
    <m/>
    <m/>
  </r>
  <r>
    <x v="21"/>
    <x v="0"/>
    <d v="2018-06-21T00:00:00"/>
    <s v="SV11"/>
    <s v="NV"/>
    <n v="4"/>
    <n v="3"/>
    <n v="2"/>
    <n v="1"/>
    <n v="0"/>
    <n v="65"/>
    <n v="40"/>
    <s v="NA"/>
    <n v="3"/>
    <s v="NA"/>
    <n v="11.5"/>
    <n v="3"/>
    <n v="8"/>
    <n v="17"/>
    <n v="18"/>
    <m/>
    <m/>
    <m/>
    <m/>
    <m/>
    <m/>
    <m/>
    <m/>
    <n v="1"/>
    <n v="0"/>
    <m/>
    <s v="Slått"/>
    <s v="Fertile rett utenfor. I såfeltet til R. Svartor"/>
    <m/>
  </r>
  <r>
    <x v="21"/>
    <x v="0"/>
    <d v="2018-06-21T00:00:00"/>
    <s v="SV12"/>
    <s v="S"/>
    <n v="8"/>
    <n v="26"/>
    <n v="13"/>
    <n v="11"/>
    <n v="2"/>
    <n v="65"/>
    <n v="60"/>
    <s v="NA"/>
    <n v="0"/>
    <s v="NA"/>
    <n v="15"/>
    <n v="8"/>
    <n v="4"/>
    <n v="39"/>
    <n v="9"/>
    <m/>
    <m/>
    <m/>
    <m/>
    <m/>
    <m/>
    <m/>
    <m/>
    <n v="1"/>
    <n v="0"/>
    <m/>
    <s v="Slått"/>
    <m/>
    <m/>
  </r>
  <r>
    <x v="21"/>
    <x v="0"/>
    <d v="2018-06-21T00:00:00"/>
    <s v="SV13"/>
    <s v="S"/>
    <n v="7"/>
    <n v="14"/>
    <n v="3"/>
    <n v="11"/>
    <n v="0"/>
    <n v="65"/>
    <n v="50"/>
    <s v="NA"/>
    <n v="3"/>
    <s v="NA"/>
    <n v="22.25"/>
    <n v="24"/>
    <n v="9"/>
    <n v="11"/>
    <n v="45"/>
    <m/>
    <m/>
    <m/>
    <m/>
    <m/>
    <m/>
    <m/>
    <m/>
    <n v="1"/>
    <n v="0"/>
    <m/>
    <s v="Slått"/>
    <s v="Sjekk krattsoleie fra 2017 - er det denne ruta?"/>
    <m/>
  </r>
  <r>
    <x v="21"/>
    <x v="0"/>
    <d v="2018-06-21T00:00:00"/>
    <s v="SV14"/>
    <s v="S"/>
    <n v="9"/>
    <n v="90"/>
    <n v="26"/>
    <n v="62"/>
    <n v="2"/>
    <n v="50"/>
    <n v="60"/>
    <s v="NA"/>
    <n v="0"/>
    <s v="NA"/>
    <n v="8"/>
    <n v="9"/>
    <n v="8"/>
    <n v="11"/>
    <n v="4"/>
    <m/>
    <m/>
    <m/>
    <m/>
    <m/>
    <m/>
    <m/>
    <m/>
    <n v="1"/>
    <n v="0"/>
    <m/>
    <s v="Slått"/>
    <m/>
    <m/>
  </r>
  <r>
    <x v="21"/>
    <x v="0"/>
    <d v="2018-06-21T00:00:00"/>
    <s v="SV2"/>
    <s v="Ø"/>
    <n v="8"/>
    <n v="0"/>
    <n v="0"/>
    <n v="0"/>
    <n v="0"/>
    <n v="85"/>
    <n v="40"/>
    <s v="NA"/>
    <n v="0"/>
    <s v="NA"/>
    <n v="50"/>
    <n v="41"/>
    <n v="43"/>
    <n v="50"/>
    <n v="66"/>
    <m/>
    <m/>
    <m/>
    <m/>
    <m/>
    <m/>
    <m/>
    <m/>
    <n v="1"/>
    <n v="0"/>
    <m/>
    <s v="Slått"/>
    <m/>
    <m/>
  </r>
  <r>
    <x v="21"/>
    <x v="0"/>
    <d v="2018-06-21T00:00:00"/>
    <s v="SV3"/>
    <s v="S"/>
    <n v="6"/>
    <n v="0"/>
    <n v="0"/>
    <n v="0"/>
    <n v="0"/>
    <n v="30"/>
    <n v="50"/>
    <s v="NA"/>
    <n v="5"/>
    <s v="NA"/>
    <n v="13.5"/>
    <n v="3"/>
    <n v="43"/>
    <n v="3"/>
    <n v="5"/>
    <m/>
    <m/>
    <m/>
    <m/>
    <m/>
    <m/>
    <m/>
    <m/>
    <n v="1"/>
    <n v="0"/>
    <m/>
    <s v="Slått"/>
    <m/>
    <m/>
  </r>
  <r>
    <x v="21"/>
    <x v="0"/>
    <d v="2018-06-21T00:00:00"/>
    <s v="SV4"/>
    <s v="S"/>
    <n v="17"/>
    <n v="0"/>
    <n v="0"/>
    <n v="0"/>
    <n v="0"/>
    <n v="70"/>
    <n v="70"/>
    <s v="NA"/>
    <n v="0"/>
    <s v="NA"/>
    <n v="12.5"/>
    <n v="6"/>
    <n v="4"/>
    <n v="17"/>
    <n v="23"/>
    <m/>
    <m/>
    <m/>
    <m/>
    <m/>
    <m/>
    <m/>
    <m/>
    <n v="1"/>
    <n v="0"/>
    <m/>
    <s v="Slått"/>
    <m/>
    <m/>
  </r>
  <r>
    <x v="21"/>
    <x v="0"/>
    <d v="2018-06-21T00:00:00"/>
    <s v="SV5"/>
    <s v="V"/>
    <n v="7"/>
    <n v="0"/>
    <n v="0"/>
    <n v="0"/>
    <n v="0"/>
    <n v="50"/>
    <n v="50"/>
    <s v="NA"/>
    <n v="25"/>
    <s v="NA"/>
    <n v="15.25"/>
    <n v="29"/>
    <n v="15"/>
    <n v="2"/>
    <n v="15"/>
    <m/>
    <m/>
    <m/>
    <m/>
    <m/>
    <m/>
    <m/>
    <m/>
    <n v="1"/>
    <n v="0"/>
    <m/>
    <s v="Slått"/>
    <m/>
    <m/>
  </r>
  <r>
    <x v="21"/>
    <x v="0"/>
    <d v="2018-06-21T00:00:00"/>
    <s v="SV6"/>
    <s v="SV"/>
    <n v="7"/>
    <n v="0"/>
    <n v="0"/>
    <n v="0"/>
    <n v="0"/>
    <n v="40"/>
    <n v="60"/>
    <s v="NA"/>
    <n v="0"/>
    <s v="NA"/>
    <n v="10.5"/>
    <n v="8"/>
    <n v="6"/>
    <n v="15"/>
    <n v="13"/>
    <m/>
    <m/>
    <m/>
    <m/>
    <m/>
    <m/>
    <m/>
    <m/>
    <n v="1"/>
    <n v="0"/>
    <m/>
    <s v="Slått"/>
    <m/>
    <m/>
  </r>
  <r>
    <x v="21"/>
    <x v="0"/>
    <d v="2018-06-21T00:00:00"/>
    <s v="SV7"/>
    <s v="SV"/>
    <n v="10"/>
    <n v="0"/>
    <n v="0"/>
    <n v="0"/>
    <n v="0"/>
    <n v="60"/>
    <n v="60"/>
    <s v="NA"/>
    <n v="0"/>
    <s v="NA"/>
    <n v="7"/>
    <n v="13"/>
    <n v="9"/>
    <n v="3"/>
    <n v="3"/>
    <m/>
    <m/>
    <m/>
    <m/>
    <m/>
    <m/>
    <m/>
    <m/>
    <n v="1"/>
    <n v="0"/>
    <m/>
    <s v="Slått"/>
    <m/>
    <m/>
  </r>
  <r>
    <x v="21"/>
    <x v="0"/>
    <d v="2018-06-21T00:00:00"/>
    <s v="SV8"/>
    <s v="SØ"/>
    <n v="0"/>
    <n v="0"/>
    <n v="0"/>
    <n v="0"/>
    <n v="0"/>
    <n v="55"/>
    <n v="50"/>
    <s v="NA"/>
    <n v="100"/>
    <s v="NA"/>
    <n v="15.25"/>
    <n v="21"/>
    <n v="15"/>
    <n v="8"/>
    <n v="17"/>
    <m/>
    <m/>
    <m/>
    <m/>
    <m/>
    <m/>
    <m/>
    <m/>
    <n v="1"/>
    <n v="0"/>
    <m/>
    <s v="Slått"/>
    <m/>
    <m/>
  </r>
  <r>
    <x v="21"/>
    <x v="0"/>
    <d v="2018-06-21T00:00:00"/>
    <s v="SV9"/>
    <s v="NV"/>
    <n v="1"/>
    <n v="0"/>
    <n v="0"/>
    <n v="0"/>
    <n v="0"/>
    <n v="100"/>
    <n v="10"/>
    <s v="NA"/>
    <n v="100"/>
    <s v="NA"/>
    <n v="23"/>
    <n v="29"/>
    <n v="17"/>
    <n v="27"/>
    <n v="19"/>
    <m/>
    <m/>
    <m/>
    <m/>
    <m/>
    <m/>
    <m/>
    <m/>
    <n v="1"/>
    <n v="0"/>
    <m/>
    <s v="Slått"/>
    <m/>
    <m/>
  </r>
  <r>
    <x v="21"/>
    <x v="1"/>
    <d v="2019-06-19T00:00:00"/>
    <s v="SV1"/>
    <s v="N"/>
    <n v="10"/>
    <n v="0"/>
    <n v="0"/>
    <n v="0"/>
    <n v="0"/>
    <n v="95"/>
    <n v="30"/>
    <s v="NA"/>
    <n v="0"/>
    <s v="NA"/>
    <n v="19.5"/>
    <n v="12"/>
    <n v="26"/>
    <n v="17"/>
    <n v="23"/>
    <m/>
    <m/>
    <m/>
    <m/>
    <m/>
    <m/>
    <m/>
    <m/>
    <n v="1"/>
    <n v="0"/>
    <m/>
    <s v="Slått"/>
    <s v="Ballblom og primula"/>
    <m/>
  </r>
  <r>
    <x v="21"/>
    <x v="1"/>
    <d v="2019-06-19T00:00:00"/>
    <s v="SV10"/>
    <s v="NØ"/>
    <n v="3"/>
    <n v="0"/>
    <n v="0"/>
    <n v="0"/>
    <n v="0"/>
    <n v="80"/>
    <n v="50"/>
    <s v="NA"/>
    <n v="0"/>
    <s v="NA"/>
    <n v="26.75"/>
    <n v="25"/>
    <n v="15"/>
    <n v="36"/>
    <n v="31"/>
    <m/>
    <m/>
    <m/>
    <m/>
    <m/>
    <m/>
    <m/>
    <m/>
    <n v="1"/>
    <n v="0"/>
    <m/>
    <s v="Slått"/>
    <s v="Primula"/>
    <m/>
  </r>
  <r>
    <x v="21"/>
    <x v="1"/>
    <d v="2019-06-19T00:00:00"/>
    <s v="SV11"/>
    <s v="NV"/>
    <n v="4"/>
    <n v="6"/>
    <n v="0"/>
    <n v="1"/>
    <n v="5"/>
    <n v="60"/>
    <n v="30"/>
    <s v="NA"/>
    <n v="0"/>
    <s v="NA"/>
    <n v="21"/>
    <n v="6"/>
    <n v="13"/>
    <n v="36"/>
    <n v="29"/>
    <m/>
    <m/>
    <m/>
    <m/>
    <m/>
    <m/>
    <m/>
    <m/>
    <n v="1"/>
    <n v="0"/>
    <m/>
    <s v="Slått"/>
    <m/>
    <m/>
  </r>
  <r>
    <x v="21"/>
    <x v="1"/>
    <d v="2019-06-19T00:00:00"/>
    <s v="SV12"/>
    <s v="S"/>
    <n v="8"/>
    <n v="42"/>
    <n v="6"/>
    <n v="26"/>
    <n v="10"/>
    <n v="65"/>
    <n v="50"/>
    <s v="NA"/>
    <n v="0"/>
    <s v="NA"/>
    <n v="16.25"/>
    <n v="8"/>
    <n v="11"/>
    <n v="18"/>
    <n v="28"/>
    <m/>
    <m/>
    <m/>
    <m/>
    <m/>
    <m/>
    <m/>
    <m/>
    <n v="1"/>
    <n v="0"/>
    <m/>
    <s v="Slått"/>
    <s v="Vanskelig å telle nøyaktig"/>
    <m/>
  </r>
  <r>
    <x v="21"/>
    <x v="1"/>
    <d v="2019-06-19T00:00:00"/>
    <s v="SV13"/>
    <s v="S"/>
    <n v="7"/>
    <n v="13"/>
    <n v="0"/>
    <n v="9"/>
    <n v="4"/>
    <n v="70"/>
    <n v="40"/>
    <s v="NA"/>
    <n v="0"/>
    <s v="NA"/>
    <n v="24.5"/>
    <n v="15"/>
    <n v="48"/>
    <n v="4"/>
    <n v="31"/>
    <m/>
    <m/>
    <m/>
    <m/>
    <m/>
    <m/>
    <m/>
    <m/>
    <n v="1"/>
    <n v="0"/>
    <m/>
    <s v="Slått"/>
    <s v="Vanskelig å skille individer"/>
    <m/>
  </r>
  <r>
    <x v="21"/>
    <x v="1"/>
    <d v="2019-06-19T00:00:00"/>
    <s v="SV14"/>
    <s v="S"/>
    <n v="9"/>
    <n v="86"/>
    <n v="8"/>
    <n v="58"/>
    <n v="20"/>
    <n v="55"/>
    <n v="70"/>
    <s v="NA"/>
    <n v="0"/>
    <s v="NA"/>
    <n v="13.25"/>
    <n v="7"/>
    <n v="19"/>
    <n v="21"/>
    <n v="6"/>
    <m/>
    <m/>
    <m/>
    <m/>
    <m/>
    <m/>
    <m/>
    <m/>
    <n v="1"/>
    <n v="0"/>
    <m/>
    <s v="Slått"/>
    <s v="Vanskelig å telle nøyaktig"/>
    <m/>
  </r>
  <r>
    <x v="21"/>
    <x v="1"/>
    <d v="2019-06-19T00:00:00"/>
    <s v="SV2"/>
    <s v="Ø"/>
    <n v="8"/>
    <n v="0"/>
    <n v="0"/>
    <n v="0"/>
    <n v="0"/>
    <n v="80"/>
    <n v="20"/>
    <s v="NA"/>
    <n v="0"/>
    <s v="NA"/>
    <n v="39.5"/>
    <n v="18"/>
    <n v="57"/>
    <n v="48"/>
    <n v="35"/>
    <m/>
    <m/>
    <m/>
    <m/>
    <m/>
    <m/>
    <m/>
    <m/>
    <n v="1"/>
    <n v="0"/>
    <m/>
    <s v="Slått? (utkant av enga)"/>
    <m/>
    <m/>
  </r>
  <r>
    <x v="21"/>
    <x v="1"/>
    <d v="2019-06-19T00:00:00"/>
    <s v="SV3"/>
    <s v="S"/>
    <n v="6"/>
    <n v="0"/>
    <n v="0"/>
    <n v="0"/>
    <n v="0"/>
    <n v="25"/>
    <n v="40"/>
    <s v="NA"/>
    <n v="0"/>
    <s v="NA"/>
    <n v="9.75"/>
    <n v="4"/>
    <n v="20"/>
    <n v="0"/>
    <n v="15"/>
    <m/>
    <m/>
    <m/>
    <m/>
    <m/>
    <m/>
    <m/>
    <m/>
    <n v="1"/>
    <n v="0"/>
    <m/>
    <s v="Slått"/>
    <m/>
    <m/>
  </r>
  <r>
    <x v="21"/>
    <x v="1"/>
    <d v="2019-06-19T00:00:00"/>
    <s v="SV4"/>
    <s v="S"/>
    <n v="17"/>
    <n v="0"/>
    <n v="0"/>
    <n v="0"/>
    <n v="0"/>
    <n v="40"/>
    <n v="80"/>
    <s v="NA"/>
    <n v="0"/>
    <s v="NA"/>
    <n v="8.25"/>
    <n v="7"/>
    <n v="5"/>
    <n v="12"/>
    <n v="9"/>
    <m/>
    <m/>
    <m/>
    <m/>
    <m/>
    <m/>
    <m/>
    <m/>
    <n v="1"/>
    <n v="0"/>
    <m/>
    <s v="Slått"/>
    <m/>
    <m/>
  </r>
  <r>
    <x v="21"/>
    <x v="1"/>
    <d v="2019-06-19T00:00:00"/>
    <s v="SV5"/>
    <s v="V"/>
    <n v="7"/>
    <n v="0"/>
    <n v="0"/>
    <n v="0"/>
    <n v="0"/>
    <n v="50"/>
    <n v="30"/>
    <s v="NA"/>
    <n v="0"/>
    <s v="NA"/>
    <n v="14.75"/>
    <n v="12"/>
    <n v="12"/>
    <n v="24"/>
    <n v="11"/>
    <m/>
    <m/>
    <m/>
    <m/>
    <m/>
    <m/>
    <m/>
    <m/>
    <n v="1"/>
    <n v="0"/>
    <m/>
    <s v="Slått"/>
    <m/>
    <m/>
  </r>
  <r>
    <x v="21"/>
    <x v="1"/>
    <d v="2019-06-19T00:00:00"/>
    <s v="SV6"/>
    <s v="SV"/>
    <n v="7"/>
    <n v="0"/>
    <n v="0"/>
    <n v="0"/>
    <n v="0"/>
    <n v="70"/>
    <n v="70"/>
    <s v="NA"/>
    <n v="0"/>
    <s v="NA"/>
    <n v="11"/>
    <n v="20"/>
    <n v="11"/>
    <n v="8"/>
    <n v="5"/>
    <m/>
    <m/>
    <m/>
    <m/>
    <m/>
    <m/>
    <m/>
    <m/>
    <n v="1"/>
    <n v="0"/>
    <m/>
    <s v="Slått"/>
    <m/>
    <m/>
  </r>
  <r>
    <x v="21"/>
    <x v="1"/>
    <d v="2019-06-19T00:00:00"/>
    <s v="SV7"/>
    <s v="SV"/>
    <n v="10"/>
    <n v="0"/>
    <n v="0"/>
    <n v="0"/>
    <n v="0"/>
    <n v="60"/>
    <n v="80"/>
    <s v="NA"/>
    <n v="0"/>
    <s v="NA"/>
    <n v="17"/>
    <n v="43"/>
    <n v="12"/>
    <n v="8"/>
    <n v="5"/>
    <m/>
    <m/>
    <m/>
    <m/>
    <m/>
    <m/>
    <m/>
    <m/>
    <n v="1"/>
    <n v="0"/>
    <m/>
    <s v="Slått"/>
    <m/>
    <m/>
  </r>
  <r>
    <x v="21"/>
    <x v="1"/>
    <d v="2019-06-19T00:00:00"/>
    <s v="SV8"/>
    <s v="SØ"/>
    <n v="0"/>
    <n v="0"/>
    <n v="0"/>
    <n v="0"/>
    <n v="0"/>
    <n v="40"/>
    <n v="30"/>
    <s v="NA"/>
    <n v="80"/>
    <s v="NA"/>
    <n v="24"/>
    <n v="21"/>
    <n v="29"/>
    <n v="0"/>
    <n v="46"/>
    <m/>
    <m/>
    <m/>
    <m/>
    <m/>
    <m/>
    <m/>
    <m/>
    <n v="1"/>
    <n v="0"/>
    <m/>
    <s v="Slått "/>
    <m/>
    <m/>
  </r>
  <r>
    <x v="21"/>
    <x v="1"/>
    <d v="2019-06-19T00:00:00"/>
    <s v="SV9"/>
    <s v="NV"/>
    <n v="1"/>
    <s v="NA"/>
    <s v="NA"/>
    <s v="NA"/>
    <s v="NA"/>
    <s v="NA"/>
    <s v="NA"/>
    <s v="NA"/>
    <s v="NA"/>
    <s v="NA"/>
    <s v="NA"/>
    <s v="NA"/>
    <s v="NA"/>
    <s v="NA"/>
    <s v="NA"/>
    <m/>
    <m/>
    <m/>
    <m/>
    <m/>
    <m/>
    <m/>
    <m/>
    <n v="1"/>
    <n v="0"/>
    <m/>
    <s v="NA"/>
    <s v="Ikke målt. Se kommentar på transektskjema"/>
    <m/>
  </r>
  <r>
    <x v="21"/>
    <x v="2"/>
    <d v="2020-06-16T00:00:00"/>
    <s v="SV1"/>
    <s v="N"/>
    <n v="10"/>
    <n v="0"/>
    <n v="0"/>
    <n v="0"/>
    <n v="0"/>
    <n v="100"/>
    <n v="0"/>
    <s v="NA"/>
    <n v="0"/>
    <s v="Bjørk 50"/>
    <n v="19.25"/>
    <n v="18"/>
    <n v="21"/>
    <n v="24"/>
    <n v="14"/>
    <m/>
    <m/>
    <m/>
    <m/>
    <m/>
    <m/>
    <m/>
    <m/>
    <n v="1"/>
    <n v="0"/>
    <m/>
    <n v="100"/>
    <m/>
    <m/>
  </r>
  <r>
    <x v="21"/>
    <x v="2"/>
    <d v="2020-06-16T00:00:00"/>
    <s v="SV10"/>
    <s v="NØ"/>
    <n v="3"/>
    <n v="0"/>
    <n v="0"/>
    <n v="0"/>
    <n v="0"/>
    <n v="100"/>
    <n v="20"/>
    <s v="NA"/>
    <n v="0"/>
    <s v="Rogn 50"/>
    <n v="30.75"/>
    <n v="24"/>
    <n v="41"/>
    <n v="25"/>
    <n v="33"/>
    <m/>
    <m/>
    <m/>
    <m/>
    <m/>
    <m/>
    <m/>
    <m/>
    <n v="1"/>
    <n v="0"/>
    <m/>
    <n v="100"/>
    <m/>
    <m/>
  </r>
  <r>
    <x v="21"/>
    <x v="2"/>
    <d v="2020-06-16T00:00:00"/>
    <s v="SV11"/>
    <s v="NV"/>
    <n v="4"/>
    <n v="5"/>
    <n v="0"/>
    <n v="1"/>
    <n v="4"/>
    <n v="50"/>
    <n v="50"/>
    <s v="NA"/>
    <n v="8"/>
    <n v="0"/>
    <n v="13"/>
    <n v="3"/>
    <n v="6"/>
    <n v="28"/>
    <n v="15"/>
    <m/>
    <m/>
    <m/>
    <m/>
    <m/>
    <m/>
    <m/>
    <m/>
    <n v="1"/>
    <n v="0"/>
    <m/>
    <n v="100"/>
    <m/>
    <m/>
  </r>
  <r>
    <x v="21"/>
    <x v="2"/>
    <d v="2020-06-16T00:00:00"/>
    <s v="SV12"/>
    <s v="S"/>
    <n v="8"/>
    <n v="25"/>
    <n v="1"/>
    <n v="14"/>
    <n v="10"/>
    <n v="80"/>
    <n v="60"/>
    <s v="NA"/>
    <n v="2"/>
    <n v="0"/>
    <n v="24"/>
    <n v="17"/>
    <n v="14"/>
    <n v="23"/>
    <n v="42"/>
    <m/>
    <m/>
    <m/>
    <m/>
    <m/>
    <m/>
    <m/>
    <m/>
    <n v="1"/>
    <n v="0"/>
    <m/>
    <n v="100"/>
    <m/>
    <m/>
  </r>
  <r>
    <x v="21"/>
    <x v="2"/>
    <d v="2020-06-16T00:00:00"/>
    <s v="SV13"/>
    <s v="S"/>
    <n v="7"/>
    <n v="8"/>
    <n v="0"/>
    <n v="2"/>
    <n v="6"/>
    <n v="70"/>
    <n v="45"/>
    <s v="NA"/>
    <n v="10"/>
    <n v="0"/>
    <n v="35.75"/>
    <n v="19"/>
    <n v="21"/>
    <n v="55"/>
    <n v="48"/>
    <m/>
    <m/>
    <m/>
    <m/>
    <m/>
    <m/>
    <m/>
    <m/>
    <n v="1"/>
    <n v="0"/>
    <m/>
    <n v="100"/>
    <m/>
    <m/>
  </r>
  <r>
    <x v="21"/>
    <x v="2"/>
    <d v="2020-06-16T00:00:00"/>
    <s v="SV14"/>
    <s v="S"/>
    <n v="9"/>
    <n v="76"/>
    <n v="4"/>
    <n v="32"/>
    <n v="40"/>
    <n v="65"/>
    <n v="40"/>
    <s v="NA"/>
    <n v="2"/>
    <n v="0"/>
    <n v="16.25"/>
    <n v="8"/>
    <n v="24"/>
    <n v="25"/>
    <n v="8"/>
    <m/>
    <m/>
    <m/>
    <m/>
    <m/>
    <m/>
    <m/>
    <m/>
    <n v="1"/>
    <n v="0"/>
    <m/>
    <n v="100"/>
    <m/>
    <m/>
  </r>
  <r>
    <x v="21"/>
    <x v="2"/>
    <d v="2020-06-16T00:00:00"/>
    <s v="SV2"/>
    <s v="Ø"/>
    <n v="8"/>
    <n v="0"/>
    <n v="0"/>
    <n v="0"/>
    <n v="0"/>
    <n v="50"/>
    <n v="10"/>
    <s v="NA"/>
    <n v="0"/>
    <s v="under selje"/>
    <n v="29.75"/>
    <n v="29"/>
    <n v="13"/>
    <n v="16"/>
    <n v="61"/>
    <m/>
    <m/>
    <m/>
    <m/>
    <m/>
    <m/>
    <m/>
    <m/>
    <n v="1"/>
    <n v="0"/>
    <m/>
    <s v="Usikker på om slås"/>
    <s v="Rotet opp, stor tørr flekk. "/>
    <m/>
  </r>
  <r>
    <x v="21"/>
    <x v="2"/>
    <d v="2020-06-16T00:00:00"/>
    <s v="SV3"/>
    <s v="S"/>
    <n v="6"/>
    <n v="0"/>
    <n v="0"/>
    <n v="0"/>
    <n v="0"/>
    <n v="15"/>
    <n v="50"/>
    <s v="NA"/>
    <n v="7"/>
    <n v="0"/>
    <n v="23"/>
    <n v="45"/>
    <n v="2"/>
    <n v="5"/>
    <n v="40"/>
    <m/>
    <m/>
    <m/>
    <m/>
    <m/>
    <m/>
    <m/>
    <m/>
    <n v="1"/>
    <n v="0"/>
    <m/>
    <n v="50"/>
    <m/>
    <m/>
  </r>
  <r>
    <x v="21"/>
    <x v="2"/>
    <d v="2020-06-16T00:00:00"/>
    <s v="SV4"/>
    <s v="S"/>
    <n v="17"/>
    <n v="0"/>
    <n v="0"/>
    <n v="0"/>
    <n v="0"/>
    <n v="30"/>
    <n v="75"/>
    <s v="NA"/>
    <n v="0"/>
    <n v="0"/>
    <n v="9"/>
    <n v="6"/>
    <n v="7"/>
    <n v="13"/>
    <n v="10"/>
    <m/>
    <m/>
    <m/>
    <m/>
    <m/>
    <m/>
    <m/>
    <m/>
    <n v="1"/>
    <n v="0"/>
    <m/>
    <n v="100"/>
    <m/>
    <m/>
  </r>
  <r>
    <x v="21"/>
    <x v="2"/>
    <d v="2020-06-16T00:00:00"/>
    <s v="SV5"/>
    <s v="V"/>
    <n v="7"/>
    <n v="0"/>
    <n v="0"/>
    <n v="0"/>
    <n v="0"/>
    <n v="40"/>
    <n v="30"/>
    <s v="NA"/>
    <n v="9"/>
    <n v="0"/>
    <n v="19"/>
    <n v="27"/>
    <n v="19"/>
    <n v="20"/>
    <n v="10"/>
    <m/>
    <m/>
    <m/>
    <m/>
    <m/>
    <m/>
    <m/>
    <m/>
    <n v="1"/>
    <n v="0"/>
    <m/>
    <n v="50"/>
    <m/>
    <m/>
  </r>
  <r>
    <x v="21"/>
    <x v="2"/>
    <d v="2020-06-16T00:00:00"/>
    <s v="SV6"/>
    <s v="SV"/>
    <n v="7"/>
    <n v="0"/>
    <n v="0"/>
    <n v="0"/>
    <n v="0"/>
    <n v="30"/>
    <n v="50"/>
    <s v="NA"/>
    <n v="0"/>
    <n v="0"/>
    <n v="11.25"/>
    <n v="6"/>
    <n v="10"/>
    <n v="17"/>
    <n v="12"/>
    <m/>
    <m/>
    <m/>
    <m/>
    <m/>
    <m/>
    <m/>
    <m/>
    <n v="1"/>
    <n v="0"/>
    <m/>
    <n v="100"/>
    <m/>
    <m/>
  </r>
  <r>
    <x v="21"/>
    <x v="2"/>
    <d v="2020-06-16T00:00:00"/>
    <s v="SV7"/>
    <s v="SV"/>
    <n v="10"/>
    <n v="0"/>
    <n v="0"/>
    <n v="0"/>
    <n v="0"/>
    <n v="75"/>
    <n v="25"/>
    <s v="NA"/>
    <n v="0"/>
    <n v="0"/>
    <n v="14"/>
    <n v="17"/>
    <n v="10"/>
    <n v="8"/>
    <n v="21"/>
    <m/>
    <m/>
    <m/>
    <m/>
    <m/>
    <m/>
    <m/>
    <m/>
    <n v="1"/>
    <n v="0"/>
    <m/>
    <n v="100"/>
    <m/>
    <m/>
  </r>
  <r>
    <x v="21"/>
    <x v="2"/>
    <d v="2020-06-16T00:00:00"/>
    <s v="SV8"/>
    <s v="SØ"/>
    <n v="0"/>
    <n v="0"/>
    <n v="0"/>
    <n v="0"/>
    <n v="0"/>
    <n v="50"/>
    <n v="20"/>
    <s v="NA"/>
    <n v="30"/>
    <s v="Rogn 60"/>
    <n v="30"/>
    <n v="24"/>
    <n v="26"/>
    <n v="9"/>
    <n v="61"/>
    <m/>
    <m/>
    <m/>
    <m/>
    <m/>
    <m/>
    <m/>
    <m/>
    <n v="1"/>
    <n v="0"/>
    <m/>
    <s v="usikker på om slås"/>
    <m/>
    <m/>
  </r>
  <r>
    <x v="21"/>
    <x v="3"/>
    <d v="2021-06-24T00:00:00"/>
    <s v="SV1"/>
    <s v="N"/>
    <n v="10"/>
    <n v="0"/>
    <n v="0"/>
    <n v="0"/>
    <n v="0"/>
    <n v="100"/>
    <n v="5"/>
    <n v="0"/>
    <n v="0"/>
    <n v="100"/>
    <n v="40.25"/>
    <n v="50"/>
    <n v="32"/>
    <n v="42"/>
    <n v="37"/>
    <m/>
    <m/>
    <m/>
    <m/>
    <m/>
    <m/>
    <m/>
    <m/>
    <n v="1"/>
    <n v="0"/>
    <m/>
    <n v="100"/>
    <m/>
    <m/>
  </r>
  <r>
    <x v="21"/>
    <x v="3"/>
    <d v="2021-06-24T00:00:00"/>
    <s v="SV10"/>
    <s v="NØ"/>
    <n v="3"/>
    <n v="0"/>
    <n v="0"/>
    <n v="0"/>
    <n v="0"/>
    <n v="90"/>
    <n v="50"/>
    <n v="0"/>
    <n v="0"/>
    <n v="100"/>
    <n v="37.75"/>
    <n v="36"/>
    <n v="48"/>
    <n v="18"/>
    <n v="49"/>
    <m/>
    <m/>
    <m/>
    <m/>
    <m/>
    <m/>
    <m/>
    <m/>
    <n v="1"/>
    <n v="0"/>
    <m/>
    <n v="100"/>
    <m/>
    <m/>
  </r>
  <r>
    <x v="21"/>
    <x v="3"/>
    <d v="2021-06-24T00:00:00"/>
    <s v="SV11"/>
    <s v="NV"/>
    <n v="4"/>
    <n v="5"/>
    <n v="0"/>
    <n v="0"/>
    <n v="5"/>
    <n v="75"/>
    <n v="50"/>
    <n v="7"/>
    <n v="0"/>
    <n v="10"/>
    <n v="19.25"/>
    <n v="5"/>
    <n v="23"/>
    <n v="23"/>
    <n v="26"/>
    <m/>
    <m/>
    <m/>
    <m/>
    <m/>
    <m/>
    <m/>
    <m/>
    <n v="1"/>
    <n v="0"/>
    <m/>
    <n v="100"/>
    <m/>
    <m/>
  </r>
  <r>
    <x v="21"/>
    <x v="3"/>
    <d v="2021-06-24T00:00:00"/>
    <s v="SV12"/>
    <s v="S"/>
    <n v="8"/>
    <n v="32"/>
    <n v="9"/>
    <n v="7"/>
    <n v="16"/>
    <n v="90"/>
    <n v="40"/>
    <n v="0"/>
    <n v="0"/>
    <n v="0"/>
    <n v="30"/>
    <n v="12"/>
    <n v="20"/>
    <n v="28"/>
    <n v="60"/>
    <m/>
    <m/>
    <m/>
    <m/>
    <m/>
    <m/>
    <m/>
    <m/>
    <n v="1"/>
    <n v="0"/>
    <m/>
    <n v="100"/>
    <m/>
    <m/>
  </r>
  <r>
    <x v="21"/>
    <x v="3"/>
    <d v="2021-06-24T00:00:00"/>
    <s v="SV13"/>
    <s v="S"/>
    <n v="7"/>
    <n v="6"/>
    <n v="1"/>
    <n v="2"/>
    <n v="3"/>
    <n v="75"/>
    <n v="20"/>
    <n v="8"/>
    <n v="0"/>
    <n v="0"/>
    <n v="36.75"/>
    <n v="60"/>
    <n v="42"/>
    <n v="22"/>
    <n v="23"/>
    <m/>
    <m/>
    <m/>
    <m/>
    <m/>
    <m/>
    <m/>
    <m/>
    <n v="1"/>
    <n v="0"/>
    <m/>
    <n v="100"/>
    <s v="Ett kjempestort individ"/>
    <m/>
  </r>
  <r>
    <x v="21"/>
    <x v="3"/>
    <d v="2021-06-24T00:00:00"/>
    <s v="SV14"/>
    <s v="S"/>
    <n v="9"/>
    <n v="91"/>
    <n v="12"/>
    <n v="57"/>
    <n v="22"/>
    <n v="70"/>
    <n v="15"/>
    <n v="0"/>
    <n v="0"/>
    <n v="0"/>
    <n v="24"/>
    <n v="19"/>
    <n v="30"/>
    <n v="15"/>
    <n v="32"/>
    <m/>
    <m/>
    <m/>
    <m/>
    <m/>
    <m/>
    <m/>
    <m/>
    <n v="1"/>
    <n v="0"/>
    <m/>
    <n v="100"/>
    <m/>
    <m/>
  </r>
  <r>
    <x v="21"/>
    <x v="3"/>
    <d v="2021-06-24T00:00:00"/>
    <s v="SV2"/>
    <s v="Ø"/>
    <n v="8"/>
    <n v="0"/>
    <n v="0"/>
    <n v="0"/>
    <n v="0"/>
    <n v="45"/>
    <n v="5"/>
    <n v="0"/>
    <n v="0"/>
    <n v="50"/>
    <n v="40.5"/>
    <n v="18"/>
    <n v="27"/>
    <n v="65"/>
    <n v="52"/>
    <m/>
    <m/>
    <m/>
    <m/>
    <m/>
    <m/>
    <m/>
    <m/>
    <n v="1"/>
    <n v="0"/>
    <m/>
    <s v="Usikker på om slås"/>
    <m/>
    <m/>
  </r>
  <r>
    <x v="21"/>
    <x v="3"/>
    <d v="2021-06-24T00:00:00"/>
    <s v="SV3"/>
    <s v="S"/>
    <n v="6"/>
    <n v="0"/>
    <n v="0"/>
    <n v="0"/>
    <n v="0"/>
    <n v="25"/>
    <n v="50"/>
    <n v="10"/>
    <n v="0"/>
    <n v="0"/>
    <n v="17"/>
    <n v="3"/>
    <n v="35"/>
    <n v="14"/>
    <n v="16"/>
    <m/>
    <m/>
    <m/>
    <m/>
    <m/>
    <m/>
    <m/>
    <m/>
    <n v="1"/>
    <n v="0"/>
    <m/>
    <n v="50"/>
    <m/>
    <m/>
  </r>
  <r>
    <x v="21"/>
    <x v="3"/>
    <d v="2021-06-24T00:00:00"/>
    <s v="SV4"/>
    <s v="S"/>
    <n v="17"/>
    <n v="0"/>
    <n v="0"/>
    <n v="0"/>
    <n v="0"/>
    <n v="60"/>
    <n v="40"/>
    <n v="0"/>
    <n v="0"/>
    <n v="0"/>
    <n v="26"/>
    <n v="12"/>
    <n v="7"/>
    <n v="27"/>
    <n v="58"/>
    <m/>
    <m/>
    <m/>
    <m/>
    <m/>
    <m/>
    <m/>
    <m/>
    <n v="1"/>
    <n v="0"/>
    <m/>
    <n v="100"/>
    <m/>
    <m/>
  </r>
  <r>
    <x v="21"/>
    <x v="3"/>
    <d v="2021-06-24T00:00:00"/>
    <s v="SV5"/>
    <s v="V"/>
    <n v="7"/>
    <n v="0"/>
    <n v="0"/>
    <n v="0"/>
    <n v="0"/>
    <n v="60"/>
    <n v="50"/>
    <n v="27"/>
    <n v="0"/>
    <n v="0"/>
    <n v="21.25"/>
    <n v="22"/>
    <n v="23"/>
    <n v="20"/>
    <n v="20"/>
    <m/>
    <m/>
    <m/>
    <m/>
    <m/>
    <m/>
    <m/>
    <m/>
    <n v="1"/>
    <n v="0"/>
    <m/>
    <n v="50"/>
    <m/>
    <m/>
  </r>
  <r>
    <x v="21"/>
    <x v="3"/>
    <d v="2021-06-24T00:00:00"/>
    <s v="SV6"/>
    <s v="SV"/>
    <n v="7"/>
    <n v="0"/>
    <n v="0"/>
    <n v="0"/>
    <n v="0"/>
    <n v="40"/>
    <n v="50"/>
    <n v="0"/>
    <n v="0"/>
    <n v="0"/>
    <n v="18.5"/>
    <n v="8"/>
    <n v="10"/>
    <n v="54"/>
    <n v="2"/>
    <m/>
    <m/>
    <m/>
    <m/>
    <m/>
    <m/>
    <m/>
    <m/>
    <n v="1"/>
    <n v="0"/>
    <m/>
    <n v="100"/>
    <m/>
    <m/>
  </r>
  <r>
    <x v="21"/>
    <x v="3"/>
    <d v="2021-06-24T00:00:00"/>
    <s v="SV7"/>
    <s v="SV"/>
    <n v="10"/>
    <n v="2"/>
    <n v="1"/>
    <n v="0"/>
    <n v="1"/>
    <n v="70"/>
    <n v="25"/>
    <n v="0"/>
    <n v="0"/>
    <n v="0"/>
    <n v="16"/>
    <n v="29"/>
    <n v="11"/>
    <n v="8"/>
    <n v="16"/>
    <m/>
    <m/>
    <m/>
    <m/>
    <m/>
    <m/>
    <m/>
    <m/>
    <n v="1"/>
    <n v="0"/>
    <m/>
    <n v="100"/>
    <m/>
    <m/>
  </r>
  <r>
    <x v="21"/>
    <x v="4"/>
    <d v="2022-07-01T00:00:00"/>
    <s v="SV1"/>
    <s v="N"/>
    <n v="10"/>
    <n v="0"/>
    <n v="0"/>
    <n v="0"/>
    <n v="0"/>
    <n v="100"/>
    <n v="5"/>
    <n v="0"/>
    <n v="0"/>
    <n v="5"/>
    <n v="28.666666666666668"/>
    <n v="20"/>
    <n v="33"/>
    <n v="33"/>
    <n v="18"/>
    <m/>
    <m/>
    <m/>
    <m/>
    <m/>
    <m/>
    <m/>
    <m/>
    <n v="1"/>
    <n v="0"/>
    <m/>
    <m/>
    <m/>
    <m/>
  </r>
  <r>
    <x v="21"/>
    <x v="4"/>
    <d v="2022-07-01T00:00:00"/>
    <s v="SV10"/>
    <s v="NØ"/>
    <n v="3"/>
    <n v="0"/>
    <n v="0"/>
    <n v="0"/>
    <n v="0"/>
    <n v="95"/>
    <n v="20"/>
    <n v="0"/>
    <n v="0"/>
    <n v="50"/>
    <n v="28"/>
    <n v="31"/>
    <n v="15"/>
    <n v="38"/>
    <n v="27"/>
    <m/>
    <m/>
    <m/>
    <m/>
    <m/>
    <m/>
    <m/>
    <m/>
    <n v="1"/>
    <n v="0"/>
    <m/>
    <m/>
    <m/>
    <m/>
  </r>
  <r>
    <x v="21"/>
    <x v="4"/>
    <d v="2022-07-01T00:00:00"/>
    <s v="SV11"/>
    <s v="NV"/>
    <n v="4"/>
    <n v="5"/>
    <n v="1"/>
    <n v="2"/>
    <n v="2"/>
    <n v="75"/>
    <n v="60"/>
    <n v="15"/>
    <n v="0"/>
    <n v="0"/>
    <n v="16"/>
    <n v="27"/>
    <n v="19"/>
    <n v="2"/>
    <n v="38"/>
    <m/>
    <m/>
    <m/>
    <m/>
    <m/>
    <m/>
    <m/>
    <m/>
    <n v="1"/>
    <n v="0"/>
    <m/>
    <m/>
    <m/>
    <m/>
  </r>
  <r>
    <x v="21"/>
    <x v="4"/>
    <d v="2022-07-01T00:00:00"/>
    <s v="SV12"/>
    <s v="S"/>
    <n v="8"/>
    <n v="31"/>
    <n v="1"/>
    <n v="8"/>
    <n v="22"/>
    <n v="100"/>
    <n v="50"/>
    <n v="0"/>
    <n v="0"/>
    <n v="0"/>
    <n v="18"/>
    <n v="18"/>
    <n v="16"/>
    <n v="20"/>
    <n v="16"/>
    <m/>
    <m/>
    <m/>
    <m/>
    <m/>
    <m/>
    <m/>
    <m/>
    <n v="1"/>
    <n v="0"/>
    <m/>
    <m/>
    <m/>
    <m/>
  </r>
  <r>
    <x v="21"/>
    <x v="4"/>
    <d v="2022-07-01T00:00:00"/>
    <s v="SV13"/>
    <s v="S"/>
    <n v="7"/>
    <n v="6"/>
    <n v="0"/>
    <n v="2"/>
    <n v="4"/>
    <n v="95"/>
    <n v="75"/>
    <n v="5"/>
    <n v="0"/>
    <n v="0"/>
    <n v="38"/>
    <n v="22"/>
    <n v="61"/>
    <n v="31"/>
    <n v="23"/>
    <m/>
    <m/>
    <m/>
    <m/>
    <m/>
    <m/>
    <m/>
    <m/>
    <n v="1"/>
    <n v="0"/>
    <m/>
    <m/>
    <m/>
    <m/>
  </r>
  <r>
    <x v="21"/>
    <x v="4"/>
    <d v="2022-07-01T00:00:00"/>
    <s v="SV14"/>
    <s v="S"/>
    <n v="9"/>
    <n v="51"/>
    <n v="5"/>
    <n v="10"/>
    <n v="36"/>
    <n v="85"/>
    <n v="40"/>
    <n v="2"/>
    <n v="0"/>
    <n v="0"/>
    <n v="17.333333333333332"/>
    <n v="21"/>
    <n v="18"/>
    <n v="13"/>
    <n v="19"/>
    <m/>
    <m/>
    <m/>
    <m/>
    <m/>
    <m/>
    <m/>
    <m/>
    <n v="1"/>
    <n v="0"/>
    <m/>
    <m/>
    <s v="Usikker på grunnen til at jeg kom til så mange færre i år."/>
    <m/>
  </r>
  <r>
    <x v="21"/>
    <x v="4"/>
    <d v="2022-07-01T00:00:00"/>
    <s v="SV2"/>
    <s v="Ø"/>
    <n v="8"/>
    <n v="0"/>
    <n v="0"/>
    <n v="0"/>
    <n v="0"/>
    <n v="90"/>
    <n v="5"/>
    <n v="0"/>
    <n v="0"/>
    <n v="0"/>
    <n v="48.666666666666664"/>
    <n v="51"/>
    <n v="53"/>
    <n v="42"/>
    <n v="35"/>
    <m/>
    <m/>
    <m/>
    <m/>
    <m/>
    <m/>
    <m/>
    <m/>
    <n v="1"/>
    <n v="0"/>
    <m/>
    <m/>
    <m/>
    <m/>
  </r>
  <r>
    <x v="21"/>
    <x v="4"/>
    <d v="2022-07-01T00:00:00"/>
    <s v="SV3"/>
    <s v="S"/>
    <n v="6"/>
    <n v="0"/>
    <n v="0"/>
    <n v="0"/>
    <n v="0"/>
    <n v="40"/>
    <n v="50"/>
    <n v="10"/>
    <n v="0"/>
    <n v="0"/>
    <n v="16.666666666666668"/>
    <n v="10"/>
    <n v="19"/>
    <n v="21"/>
    <n v="11"/>
    <m/>
    <m/>
    <m/>
    <m/>
    <m/>
    <m/>
    <m/>
    <m/>
    <n v="1"/>
    <n v="0"/>
    <m/>
    <m/>
    <m/>
    <m/>
  </r>
  <r>
    <x v="21"/>
    <x v="4"/>
    <d v="2022-07-01T00:00:00"/>
    <s v="SV4"/>
    <s v="S"/>
    <n v="17"/>
    <n v="0"/>
    <n v="0"/>
    <n v="0"/>
    <n v="0"/>
    <n v="70"/>
    <n v="80"/>
    <n v="0"/>
    <n v="0"/>
    <n v="0"/>
    <n v="16"/>
    <n v="18"/>
    <n v="8"/>
    <n v="22"/>
    <n v="68"/>
    <m/>
    <m/>
    <m/>
    <m/>
    <m/>
    <m/>
    <m/>
    <m/>
    <n v="1"/>
    <n v="0"/>
    <m/>
    <m/>
    <m/>
    <m/>
  </r>
  <r>
    <x v="21"/>
    <x v="4"/>
    <d v="2022-07-01T00:00:00"/>
    <s v="SV6"/>
    <s v="SV"/>
    <n v="7"/>
    <n v="1"/>
    <n v="0"/>
    <n v="0"/>
    <n v="1"/>
    <n v="40"/>
    <n v="60"/>
    <n v="0"/>
    <n v="0"/>
    <n v="0"/>
    <n v="14.666666666666666"/>
    <n v="12"/>
    <n v="12"/>
    <n v="20"/>
    <n v="18"/>
    <m/>
    <m/>
    <m/>
    <m/>
    <m/>
    <m/>
    <m/>
    <m/>
    <n v="1"/>
    <n v="0"/>
    <m/>
    <m/>
    <m/>
    <m/>
  </r>
  <r>
    <x v="22"/>
    <x v="2"/>
    <d v="2020-06-30T00:00:00"/>
    <s v="TE1"/>
    <s v="N"/>
    <n v="5"/>
    <n v="1"/>
    <n v="1"/>
    <n v="0"/>
    <n v="0"/>
    <n v="80"/>
    <n v="0.1"/>
    <s v="NA"/>
    <n v="0"/>
    <n v="0"/>
    <n v="18.75"/>
    <n v="13"/>
    <n v="13"/>
    <n v="24"/>
    <n v="25"/>
    <m/>
    <m/>
    <m/>
    <m/>
    <m/>
    <m/>
    <m/>
    <m/>
    <n v="1"/>
    <n v="0"/>
    <m/>
    <s v="Furu midt i ruta hogget ned"/>
    <m/>
    <n v="0"/>
  </r>
  <r>
    <x v="22"/>
    <x v="2"/>
    <d v="2020-06-30T00:00:00"/>
    <s v="TE10"/>
    <s v="NV"/>
    <n v="13"/>
    <n v="0"/>
    <n v="0"/>
    <n v="0"/>
    <n v="0"/>
    <n v="90"/>
    <n v="60"/>
    <s v="NA"/>
    <n v="0"/>
    <n v="0"/>
    <n v="29.5"/>
    <n v="18"/>
    <n v="42"/>
    <n v="31"/>
    <n v="27"/>
    <m/>
    <m/>
    <m/>
    <m/>
    <m/>
    <m/>
    <m/>
    <m/>
    <n v="0"/>
    <n v="0"/>
    <m/>
    <m/>
    <m/>
    <n v="0"/>
  </r>
  <r>
    <x v="22"/>
    <x v="2"/>
    <d v="2020-06-30T00:00:00"/>
    <s v="TE2"/>
    <s v="NØ"/>
    <n v="1"/>
    <n v="0"/>
    <n v="0"/>
    <n v="0"/>
    <n v="0"/>
    <n v="40"/>
    <n v="65"/>
    <s v="NA"/>
    <n v="0"/>
    <n v="0"/>
    <n v="16.75"/>
    <n v="19"/>
    <n v="12"/>
    <n v="11"/>
    <n v="25"/>
    <m/>
    <m/>
    <m/>
    <m/>
    <m/>
    <m/>
    <m/>
    <m/>
    <n v="0"/>
    <n v="0"/>
    <m/>
    <m/>
    <m/>
    <s v="2 småplanter, 0 vegetative, 0 fertile"/>
  </r>
  <r>
    <x v="22"/>
    <x v="2"/>
    <d v="2020-06-30T00:00:00"/>
    <s v="TE3"/>
    <s v="NØ"/>
    <n v="2"/>
    <n v="6"/>
    <n v="3"/>
    <n v="2"/>
    <n v="1"/>
    <n v="40"/>
    <n v="55"/>
    <s v="NA"/>
    <n v="0"/>
    <n v="0"/>
    <n v="10"/>
    <n v="7"/>
    <n v="5"/>
    <n v="8"/>
    <n v="20"/>
    <m/>
    <m/>
    <m/>
    <m/>
    <m/>
    <m/>
    <m/>
    <m/>
    <n v="0"/>
    <n v="0"/>
    <m/>
    <m/>
    <m/>
    <s v="3 småplanter, 1 vegetativ, 4 fertile"/>
  </r>
  <r>
    <x v="22"/>
    <x v="2"/>
    <d v="2020-06-30T00:00:00"/>
    <s v="TE4"/>
    <s v="NØ"/>
    <n v="5"/>
    <n v="7"/>
    <n v="2"/>
    <n v="4"/>
    <n v="1"/>
    <n v="50"/>
    <n v="85"/>
    <s v="NA"/>
    <n v="0"/>
    <n v="0"/>
    <n v="9.25"/>
    <n v="11"/>
    <n v="2"/>
    <n v="14"/>
    <n v="10"/>
    <m/>
    <m/>
    <m/>
    <m/>
    <m/>
    <m/>
    <m/>
    <m/>
    <n v="0"/>
    <n v="0"/>
    <m/>
    <m/>
    <m/>
    <s v="1 småplanter, 4 vegetative, 9 fertile"/>
  </r>
  <r>
    <x v="22"/>
    <x v="2"/>
    <d v="2020-06-30T00:00:00"/>
    <s v="TE5"/>
    <s v="NØ"/>
    <n v="6"/>
    <n v="5"/>
    <n v="4"/>
    <n v="0"/>
    <n v="1"/>
    <n v="60"/>
    <n v="50"/>
    <s v="NA"/>
    <n v="0"/>
    <n v="0"/>
    <n v="16.75"/>
    <n v="17"/>
    <n v="9"/>
    <n v="17"/>
    <n v="24"/>
    <m/>
    <m/>
    <m/>
    <m/>
    <m/>
    <m/>
    <m/>
    <m/>
    <n v="0"/>
    <n v="0"/>
    <m/>
    <m/>
    <m/>
    <s v="6 småplanter, 5 vegetative, 1 fertile"/>
  </r>
  <r>
    <x v="22"/>
    <x v="2"/>
    <d v="2020-06-30T00:00:00"/>
    <s v="TE6"/>
    <s v="S"/>
    <n v="4"/>
    <n v="13"/>
    <n v="3"/>
    <n v="9"/>
    <n v="1"/>
    <n v="85"/>
    <n v="5"/>
    <s v="NA"/>
    <n v="0"/>
    <n v="0"/>
    <n v="21.25"/>
    <n v="22"/>
    <n v="24"/>
    <n v="14"/>
    <n v="25"/>
    <m/>
    <m/>
    <m/>
    <m/>
    <m/>
    <m/>
    <m/>
    <m/>
    <n v="0"/>
    <n v="0"/>
    <m/>
    <m/>
    <m/>
    <s v="2 småplanter, 16 vegetative, 11 fertile"/>
  </r>
  <r>
    <x v="22"/>
    <x v="2"/>
    <d v="2020-06-30T00:00:00"/>
    <s v="TE7"/>
    <s v="S"/>
    <n v="12"/>
    <n v="0"/>
    <n v="0"/>
    <n v="0"/>
    <n v="0"/>
    <n v="85"/>
    <n v="20"/>
    <s v="NA"/>
    <n v="0"/>
    <n v="0"/>
    <n v="16.5"/>
    <n v="17"/>
    <n v="6"/>
    <n v="13"/>
    <n v="30"/>
    <m/>
    <m/>
    <m/>
    <m/>
    <m/>
    <m/>
    <m/>
    <m/>
    <n v="0"/>
    <n v="0"/>
    <m/>
    <m/>
    <m/>
    <n v="0"/>
  </r>
  <r>
    <x v="22"/>
    <x v="2"/>
    <d v="2020-06-30T00:00:00"/>
    <s v="TE8"/>
    <s v="S"/>
    <n v="20"/>
    <n v="0"/>
    <n v="0"/>
    <n v="0"/>
    <n v="0"/>
    <n v="70"/>
    <n v="8"/>
    <s v="NA"/>
    <n v="0"/>
    <n v="0"/>
    <n v="19"/>
    <n v="13"/>
    <n v="20"/>
    <n v="20"/>
    <n v="23"/>
    <m/>
    <m/>
    <m/>
    <m/>
    <m/>
    <m/>
    <m/>
    <m/>
    <n v="0"/>
    <n v="0"/>
    <m/>
    <m/>
    <m/>
    <n v="0"/>
  </r>
  <r>
    <x v="22"/>
    <x v="2"/>
    <d v="2020-06-30T00:00:00"/>
    <s v="TE9"/>
    <s v="NV"/>
    <n v="9"/>
    <n v="0"/>
    <n v="0"/>
    <n v="0"/>
    <n v="0"/>
    <n v="80"/>
    <n v="25"/>
    <s v="NA"/>
    <n v="0"/>
    <n v="0"/>
    <n v="37"/>
    <n v="22"/>
    <n v="22"/>
    <n v="48"/>
    <n v="56"/>
    <m/>
    <m/>
    <m/>
    <m/>
    <m/>
    <m/>
    <m/>
    <m/>
    <n v="0"/>
    <n v="0"/>
    <m/>
    <s v="Gammel hogst (stubbe på 8.8 m)"/>
    <m/>
    <n v="0"/>
  </r>
  <r>
    <x v="22"/>
    <x v="3"/>
    <d v="2021-06-25T00:00:00"/>
    <s v="TE1"/>
    <s v="N"/>
    <n v="5"/>
    <n v="0"/>
    <n v="0"/>
    <n v="0"/>
    <n v="0"/>
    <n v="75"/>
    <n v="0.1"/>
    <n v="6"/>
    <n v="0"/>
    <n v="0"/>
    <n v="24.5"/>
    <n v="20"/>
    <n v="20"/>
    <n v="32"/>
    <n v="26"/>
    <n v="4"/>
    <n v="7"/>
    <n v="3"/>
    <n v="6"/>
    <s v="NA"/>
    <s v="NA"/>
    <n v="1"/>
    <n v="1"/>
    <n v="0"/>
    <n v="0"/>
    <m/>
    <m/>
    <s v="Har vært ryddet kratt, men det er lenge siden"/>
    <m/>
  </r>
  <r>
    <x v="22"/>
    <x v="3"/>
    <d v="2021-06-25T00:00:00"/>
    <s v="TE10"/>
    <s v="NV"/>
    <n v="13"/>
    <n v="0"/>
    <n v="0"/>
    <n v="0"/>
    <n v="0"/>
    <n v="95"/>
    <n v="2"/>
    <n v="0"/>
    <n v="0"/>
    <n v="0"/>
    <n v="22"/>
    <n v="17"/>
    <n v="26"/>
    <n v="23"/>
    <n v="24"/>
    <n v="2"/>
    <n v="1"/>
    <n v="0"/>
    <n v="0"/>
    <s v="NA"/>
    <s v="NA"/>
    <n v="0"/>
    <n v="0"/>
    <n v="0"/>
    <n v="0"/>
    <m/>
    <m/>
    <m/>
    <m/>
  </r>
  <r>
    <x v="22"/>
    <x v="3"/>
    <d v="2021-06-25T00:00:00"/>
    <s v="TE2"/>
    <s v="NØ"/>
    <n v="1"/>
    <n v="2"/>
    <n v="2"/>
    <n v="0"/>
    <n v="0"/>
    <n v="55"/>
    <n v="40"/>
    <n v="0"/>
    <n v="0"/>
    <n v="0"/>
    <n v="22.666666666666668"/>
    <n v="22"/>
    <n v="25"/>
    <n v="21"/>
    <n v="17"/>
    <n v="2"/>
    <n v="6"/>
    <n v="0"/>
    <n v="0"/>
    <s v="NA"/>
    <s v="NA"/>
    <n v="1"/>
    <n v="1"/>
    <n v="0"/>
    <n v="0"/>
    <m/>
    <m/>
    <m/>
    <m/>
  </r>
  <r>
    <x v="22"/>
    <x v="3"/>
    <d v="2021-06-25T00:00:00"/>
    <s v="TE3"/>
    <s v="NØ"/>
    <n v="2"/>
    <n v="6"/>
    <n v="3"/>
    <n v="1"/>
    <n v="2"/>
    <n v="50"/>
    <n v="70"/>
    <n v="0"/>
    <n v="0"/>
    <n v="0"/>
    <n v="14.333333333333334"/>
    <n v="21"/>
    <n v="8"/>
    <n v="14"/>
    <n v="20"/>
    <n v="3"/>
    <n v="4"/>
    <n v="0"/>
    <n v="0"/>
    <s v="NA"/>
    <s v="NA"/>
    <n v="1"/>
    <n v="1"/>
    <n v="0"/>
    <n v="0"/>
    <m/>
    <m/>
    <m/>
    <m/>
  </r>
  <r>
    <x v="22"/>
    <x v="3"/>
    <d v="2021-06-25T00:00:00"/>
    <s v="TE4"/>
    <s v="NØ"/>
    <n v="5"/>
    <n v="6"/>
    <n v="1"/>
    <n v="0"/>
    <n v="5"/>
    <n v="50"/>
    <n v="65"/>
    <n v="0"/>
    <n v="0"/>
    <n v="0"/>
    <n v="9.3333333333333339"/>
    <n v="2"/>
    <n v="7"/>
    <n v="19"/>
    <n v="12"/>
    <n v="3"/>
    <n v="3"/>
    <n v="0"/>
    <n v="0"/>
    <s v="NA"/>
    <s v="NA"/>
    <n v="1"/>
    <n v="1"/>
    <n v="0"/>
    <n v="0"/>
    <m/>
    <m/>
    <m/>
    <m/>
  </r>
  <r>
    <x v="22"/>
    <x v="3"/>
    <d v="2021-06-25T00:00:00"/>
    <s v="TE5"/>
    <s v="NØ"/>
    <n v="6"/>
    <n v="7"/>
    <n v="6"/>
    <n v="0"/>
    <n v="1"/>
    <n v="55"/>
    <n v="45"/>
    <n v="0"/>
    <n v="0"/>
    <n v="0"/>
    <n v="17"/>
    <n v="11"/>
    <n v="13"/>
    <n v="27"/>
    <n v="7"/>
    <n v="3"/>
    <n v="3"/>
    <n v="0"/>
    <n v="0"/>
    <s v="NA"/>
    <s v="NA"/>
    <n v="1"/>
    <n v="0.1"/>
    <n v="0"/>
    <n v="0"/>
    <m/>
    <m/>
    <m/>
    <m/>
  </r>
  <r>
    <x v="22"/>
    <x v="3"/>
    <d v="2021-06-25T00:00:00"/>
    <s v="TE6"/>
    <s v="S"/>
    <n v="4"/>
    <n v="13"/>
    <n v="1"/>
    <n v="5"/>
    <n v="7"/>
    <n v="80"/>
    <n v="5"/>
    <n v="0"/>
    <n v="0"/>
    <n v="0"/>
    <n v="25"/>
    <n v="24"/>
    <n v="24"/>
    <n v="27"/>
    <n v="21"/>
    <n v="4"/>
    <n v="1"/>
    <n v="0"/>
    <n v="0"/>
    <s v="NA"/>
    <s v="NA"/>
    <n v="1"/>
    <n v="0.1"/>
    <n v="0"/>
    <n v="0"/>
    <m/>
    <m/>
    <s v="Dragehode står helt i kanten av ruta - vanskelig å vite hvilke som er innenfor og utenfor"/>
    <m/>
  </r>
  <r>
    <x v="22"/>
    <x v="3"/>
    <d v="2021-06-25T00:00:00"/>
    <s v="TE7"/>
    <s v="S"/>
    <n v="12"/>
    <n v="0"/>
    <n v="0"/>
    <n v="0"/>
    <n v="0"/>
    <n v="80"/>
    <n v="15"/>
    <n v="0"/>
    <n v="0"/>
    <n v="0"/>
    <n v="9"/>
    <n v="11"/>
    <n v="4"/>
    <n v="12"/>
    <n v="34"/>
    <n v="3"/>
    <n v="3"/>
    <n v="0"/>
    <n v="0"/>
    <s v="NA"/>
    <s v="NA"/>
    <n v="2"/>
    <n v="5"/>
    <n v="0"/>
    <n v="1"/>
    <m/>
    <m/>
    <s v="Mye tråkk i ruta - vanskelig å anslå dekning"/>
    <m/>
  </r>
  <r>
    <x v="22"/>
    <x v="3"/>
    <d v="2021-06-25T00:00:00"/>
    <s v="TE8"/>
    <s v="S"/>
    <n v="20"/>
    <n v="0"/>
    <n v="0"/>
    <n v="0"/>
    <n v="0"/>
    <n v="75"/>
    <n v="2"/>
    <n v="0"/>
    <n v="0"/>
    <n v="0"/>
    <n v="26"/>
    <n v="30"/>
    <n v="24"/>
    <n v="24"/>
    <n v="19"/>
    <n v="2"/>
    <n v="3"/>
    <n v="0"/>
    <n v="0"/>
    <s v="NA"/>
    <s v="NA"/>
    <n v="1"/>
    <n v="1"/>
    <n v="0"/>
    <n v="0"/>
    <m/>
    <m/>
    <m/>
    <m/>
  </r>
  <r>
    <x v="22"/>
    <x v="3"/>
    <d v="2021-06-25T00:00:00"/>
    <s v="TE9"/>
    <s v="NV"/>
    <n v="9"/>
    <n v="0"/>
    <n v="0"/>
    <n v="0"/>
    <n v="0"/>
    <n v="90"/>
    <n v="3"/>
    <n v="1"/>
    <n v="0"/>
    <n v="0"/>
    <n v="15.333333333333334"/>
    <n v="14"/>
    <n v="13"/>
    <n v="19"/>
    <n v="9"/>
    <n v="3"/>
    <n v="3"/>
    <n v="1"/>
    <n v="1"/>
    <s v="NA"/>
    <s v="NA"/>
    <n v="0"/>
    <n v="0"/>
    <n v="0"/>
    <n v="1"/>
    <m/>
    <m/>
    <s v="En del tråkk i ruta"/>
    <m/>
  </r>
  <r>
    <x v="22"/>
    <x v="4"/>
    <d v="2022-06-23T00:00:00"/>
    <s v="TE1"/>
    <s v="N"/>
    <n v="5"/>
    <n v="0"/>
    <n v="0"/>
    <n v="0"/>
    <n v="0"/>
    <n v="80"/>
    <n v="2"/>
    <n v="4"/>
    <n v="0"/>
    <n v="0"/>
    <n v="31.333333333333332"/>
    <n v="42"/>
    <n v="26"/>
    <n v="26"/>
    <n v="17"/>
    <m/>
    <m/>
    <m/>
    <m/>
    <m/>
    <m/>
    <m/>
    <m/>
    <n v="1"/>
    <n v="0"/>
    <m/>
    <m/>
    <m/>
    <m/>
  </r>
  <r>
    <x v="22"/>
    <x v="4"/>
    <d v="2022-06-23T00:00:00"/>
    <s v="TE10"/>
    <s v="NV"/>
    <n v="13"/>
    <n v="0"/>
    <n v="0"/>
    <n v="0"/>
    <n v="0"/>
    <n v="95"/>
    <n v="30"/>
    <n v="0"/>
    <n v="0"/>
    <n v="0"/>
    <n v="27.333333333333332"/>
    <n v="26"/>
    <n v="20"/>
    <n v="36"/>
    <n v="28"/>
    <m/>
    <m/>
    <m/>
    <m/>
    <m/>
    <m/>
    <m/>
    <m/>
    <n v="1"/>
    <n v="0"/>
    <m/>
    <m/>
    <m/>
    <m/>
  </r>
  <r>
    <x v="22"/>
    <x v="4"/>
    <d v="2022-06-23T00:00:00"/>
    <s v="TE2"/>
    <s v="NØ"/>
    <n v="1"/>
    <n v="0"/>
    <n v="0"/>
    <n v="0"/>
    <n v="0"/>
    <n v="60"/>
    <n v="25"/>
    <n v="0"/>
    <n v="0"/>
    <n v="0"/>
    <n v="22.333333333333332"/>
    <n v="22"/>
    <n v="23"/>
    <n v="22"/>
    <n v="23"/>
    <m/>
    <m/>
    <m/>
    <m/>
    <m/>
    <m/>
    <m/>
    <m/>
    <n v="1"/>
    <n v="0"/>
    <m/>
    <m/>
    <m/>
    <m/>
  </r>
  <r>
    <x v="22"/>
    <x v="4"/>
    <d v="2022-06-23T00:00:00"/>
    <s v="TE3"/>
    <s v="NØ"/>
    <n v="2"/>
    <n v="5"/>
    <n v="1"/>
    <n v="3"/>
    <n v="1"/>
    <n v="60"/>
    <n v="40"/>
    <n v="0"/>
    <n v="0"/>
    <n v="0"/>
    <n v="18.333333333333332"/>
    <n v="12"/>
    <n v="16"/>
    <n v="27"/>
    <n v="12"/>
    <m/>
    <m/>
    <m/>
    <m/>
    <m/>
    <m/>
    <m/>
    <m/>
    <n v="1"/>
    <n v="0"/>
    <m/>
    <m/>
    <m/>
    <m/>
  </r>
  <r>
    <x v="22"/>
    <x v="4"/>
    <d v="2022-06-23T00:00:00"/>
    <s v="TE4"/>
    <s v="NØ"/>
    <n v="5"/>
    <n v="6"/>
    <n v="0"/>
    <n v="1"/>
    <n v="5"/>
    <n v="55"/>
    <n v="60"/>
    <n v="0"/>
    <n v="0"/>
    <n v="0"/>
    <n v="16.666666666666668"/>
    <n v="10"/>
    <n v="17"/>
    <n v="23"/>
    <n v="16"/>
    <m/>
    <m/>
    <m/>
    <m/>
    <m/>
    <m/>
    <m/>
    <m/>
    <n v="1"/>
    <n v="0"/>
    <m/>
    <m/>
    <m/>
    <m/>
  </r>
  <r>
    <x v="22"/>
    <x v="4"/>
    <d v="2022-06-23T00:00:00"/>
    <s v="TE5"/>
    <s v="NØ"/>
    <n v="6"/>
    <n v="2"/>
    <n v="0"/>
    <n v="2"/>
    <n v="0"/>
    <n v="70"/>
    <n v="80"/>
    <n v="0"/>
    <n v="0"/>
    <n v="0"/>
    <n v="24.666666666666668"/>
    <n v="22"/>
    <n v="20"/>
    <n v="32"/>
    <n v="15"/>
    <m/>
    <m/>
    <m/>
    <m/>
    <m/>
    <m/>
    <m/>
    <m/>
    <n v="1"/>
    <n v="0"/>
    <m/>
    <m/>
    <m/>
    <m/>
  </r>
  <r>
    <x v="22"/>
    <x v="4"/>
    <d v="2022-06-23T00:00:00"/>
    <s v="TE6"/>
    <s v="S"/>
    <n v="4"/>
    <n v="9"/>
    <n v="0"/>
    <n v="4"/>
    <n v="5"/>
    <n v="95"/>
    <n v="3"/>
    <n v="0"/>
    <n v="0"/>
    <n v="0"/>
    <n v="24.666666666666668"/>
    <n v="16"/>
    <n v="26"/>
    <n v="32"/>
    <n v="23"/>
    <m/>
    <m/>
    <m/>
    <m/>
    <m/>
    <m/>
    <m/>
    <m/>
    <n v="1"/>
    <n v="0"/>
    <m/>
    <m/>
    <m/>
    <m/>
  </r>
  <r>
    <x v="22"/>
    <x v="4"/>
    <d v="2022-06-23T00:00:00"/>
    <s v="TE7"/>
    <s v="S"/>
    <n v="12"/>
    <n v="1"/>
    <n v="0"/>
    <n v="0"/>
    <n v="1"/>
    <n v="80"/>
    <n v="3"/>
    <n v="0"/>
    <n v="0"/>
    <n v="0"/>
    <n v="26.333333333333332"/>
    <n v="17"/>
    <n v="40"/>
    <n v="22"/>
    <n v="12"/>
    <m/>
    <m/>
    <m/>
    <m/>
    <m/>
    <m/>
    <m/>
    <m/>
    <n v="1"/>
    <n v="0"/>
    <m/>
    <m/>
    <m/>
    <m/>
  </r>
  <r>
    <x v="22"/>
    <x v="4"/>
    <d v="2022-07-07T00:00:00"/>
    <s v="TE8"/>
    <s v="S"/>
    <n v="20"/>
    <n v="0"/>
    <n v="0"/>
    <n v="0"/>
    <n v="0"/>
    <n v="75"/>
    <n v="20"/>
    <n v="0"/>
    <n v="0"/>
    <n v="0"/>
    <n v="28.333333333333332"/>
    <n v="30"/>
    <n v="28"/>
    <n v="27"/>
    <n v="42"/>
    <n v="3"/>
    <n v="20"/>
    <n v="0"/>
    <n v="0"/>
    <s v="NA"/>
    <s v="NA"/>
    <n v="1"/>
    <n v="1"/>
    <n v="1"/>
    <n v="0"/>
    <n v="100"/>
    <s v="Slått"/>
    <m/>
    <m/>
  </r>
  <r>
    <x v="22"/>
    <x v="4"/>
    <d v="2022-06-23T00:00:00"/>
    <s v="TE9"/>
    <s v="NV"/>
    <n v="9"/>
    <n v="0"/>
    <n v="0"/>
    <n v="0"/>
    <n v="0"/>
    <n v="95"/>
    <n v="3"/>
    <n v="1"/>
    <n v="0"/>
    <n v="0.1"/>
    <n v="22.333333333333332"/>
    <n v="22"/>
    <n v="25"/>
    <n v="20"/>
    <n v="26"/>
    <m/>
    <m/>
    <m/>
    <m/>
    <m/>
    <m/>
    <m/>
    <m/>
    <n v="1"/>
    <n v="0"/>
    <m/>
    <m/>
    <m/>
    <m/>
  </r>
  <r>
    <x v="23"/>
    <x v="1"/>
    <d v="2019-06-07T00:00:00"/>
    <s v="SU.NV0"/>
    <s v="NV"/>
    <n v="0"/>
    <n v="1"/>
    <n v="0"/>
    <n v="1"/>
    <n v="0"/>
    <n v="80"/>
    <n v="30"/>
    <s v="NA"/>
    <n v="50"/>
    <s v="NA"/>
    <n v="34.25"/>
    <n v="38"/>
    <n v="32"/>
    <n v="51"/>
    <n v="16"/>
    <m/>
    <m/>
    <m/>
    <m/>
    <m/>
    <m/>
    <m/>
    <m/>
    <n v="0"/>
    <n v="0"/>
    <m/>
    <s v="Tidligere beite, nå i tidlig gjengroing"/>
    <m/>
    <m/>
  </r>
  <r>
    <x v="23"/>
    <x v="1"/>
    <d v="2019-06-07T00:00:00"/>
    <s v="SU.NV19"/>
    <s v="NV"/>
    <n v="19"/>
    <n v="0"/>
    <n v="0"/>
    <n v="0"/>
    <n v="0"/>
    <n v="20"/>
    <n v="90"/>
    <s v="NA"/>
    <n v="5"/>
    <s v="NA"/>
    <n v="16.25"/>
    <n v="20"/>
    <n v="11"/>
    <n v="18"/>
    <n v="16"/>
    <m/>
    <m/>
    <m/>
    <m/>
    <m/>
    <m/>
    <m/>
    <m/>
    <n v="0"/>
    <n v="0"/>
    <m/>
    <s v="Tidligere beite, nå i tidlig gjengroing"/>
    <s v="andre siden av veien, like S f rosebusk, ca 5 m fra sprøytet åker"/>
    <m/>
  </r>
  <r>
    <x v="23"/>
    <x v="1"/>
    <d v="2019-06-07T00:00:00"/>
    <s v="SU.NV7"/>
    <s v="NV"/>
    <n v="7"/>
    <n v="0"/>
    <n v="0"/>
    <n v="0"/>
    <n v="0"/>
    <n v="20"/>
    <n v="90"/>
    <s v="NA"/>
    <n v="0"/>
    <s v="NA"/>
    <n v="5.25"/>
    <n v="6"/>
    <n v="7"/>
    <n v="3"/>
    <n v="5"/>
    <m/>
    <m/>
    <m/>
    <m/>
    <m/>
    <m/>
    <m/>
    <m/>
    <n v="0"/>
    <n v="0"/>
    <m/>
    <s v="Tidligere beite, nå i tidlig gjengroing"/>
    <m/>
    <m/>
  </r>
  <r>
    <x v="23"/>
    <x v="1"/>
    <d v="2019-06-07T00:00:00"/>
    <s v="SU.NØ2"/>
    <s v="NØ"/>
    <n v="2"/>
    <n v="1"/>
    <n v="0"/>
    <n v="0"/>
    <n v="1"/>
    <n v="80"/>
    <n v="30"/>
    <s v="NA"/>
    <n v="0"/>
    <s v="NA"/>
    <n v="21.75"/>
    <n v="13"/>
    <n v="5"/>
    <n v="42"/>
    <n v="27"/>
    <m/>
    <m/>
    <m/>
    <m/>
    <m/>
    <m/>
    <m/>
    <m/>
    <n v="0"/>
    <n v="0"/>
    <m/>
    <s v="Tidligere beite, nå i tidlig gjengroing"/>
    <m/>
    <m/>
  </r>
  <r>
    <x v="23"/>
    <x v="1"/>
    <d v="2019-06-07T00:00:00"/>
    <s v="SU.SV20"/>
    <s v="SV"/>
    <n v="20"/>
    <n v="0"/>
    <n v="0"/>
    <n v="0"/>
    <n v="0"/>
    <n v="95"/>
    <n v="10"/>
    <s v="NA"/>
    <n v="10"/>
    <s v="NA"/>
    <n v="51"/>
    <n v="18"/>
    <n v="20"/>
    <n v="66"/>
    <n v="100"/>
    <m/>
    <m/>
    <m/>
    <m/>
    <m/>
    <m/>
    <m/>
    <m/>
    <n v="0"/>
    <n v="0"/>
    <m/>
    <s v="Tidligere beite, nå i tidlig gjengroing"/>
    <m/>
    <m/>
  </r>
  <r>
    <x v="23"/>
    <x v="1"/>
    <d v="2019-06-07T00:00:00"/>
    <s v="SU.SØ0"/>
    <s v="SØ"/>
    <n v="0"/>
    <n v="5"/>
    <n v="0"/>
    <n v="0"/>
    <n v="5"/>
    <n v="60"/>
    <n v="10"/>
    <s v="NA"/>
    <n v="50"/>
    <s v="NA"/>
    <n v="17.75"/>
    <n v="21"/>
    <n v="28"/>
    <n v="17"/>
    <n v="5"/>
    <m/>
    <m/>
    <m/>
    <m/>
    <m/>
    <m/>
    <m/>
    <m/>
    <n v="0"/>
    <n v="0"/>
    <m/>
    <s v="Tidligere beite, nå i tidlig gjengroing"/>
    <m/>
    <m/>
  </r>
  <r>
    <x v="23"/>
    <x v="1"/>
    <d v="2019-06-07T00:00:00"/>
    <s v="SU.SØ5"/>
    <s v="SØ"/>
    <n v="5"/>
    <n v="7"/>
    <n v="0"/>
    <n v="2"/>
    <n v="5"/>
    <n v="80"/>
    <n v="40"/>
    <s v="NA"/>
    <n v="0"/>
    <s v="NA"/>
    <n v="25.5"/>
    <n v="28"/>
    <n v="11"/>
    <n v="41"/>
    <n v="22"/>
    <m/>
    <m/>
    <m/>
    <m/>
    <m/>
    <m/>
    <m/>
    <m/>
    <n v="0"/>
    <n v="0"/>
    <m/>
    <s v="Tidligere beite, nå i tidlig gjengroing"/>
    <m/>
    <m/>
  </r>
  <r>
    <x v="23"/>
    <x v="1"/>
    <d v="2019-06-07T00:00:00"/>
    <s v="SU.V1"/>
    <s v="V"/>
    <n v="1"/>
    <n v="2"/>
    <n v="1"/>
    <n v="0"/>
    <n v="1"/>
    <n v="70"/>
    <n v="40"/>
    <s v="NA"/>
    <n v="20"/>
    <s v="NA"/>
    <n v="26.5"/>
    <n v="4"/>
    <n v="27"/>
    <n v="5"/>
    <n v="70"/>
    <m/>
    <m/>
    <m/>
    <m/>
    <m/>
    <m/>
    <m/>
    <m/>
    <n v="0"/>
    <n v="0"/>
    <m/>
    <s v="Tidligere beite, nå i tidlig gjengroing"/>
    <s v="Ask henger inn"/>
    <m/>
  </r>
  <r>
    <x v="23"/>
    <x v="1"/>
    <d v="2019-06-07T00:00:00"/>
    <s v="SU.V7"/>
    <s v="V"/>
    <n v="7"/>
    <n v="0"/>
    <n v="0"/>
    <n v="0"/>
    <n v="0"/>
    <n v="70"/>
    <n v="50"/>
    <s v="NA"/>
    <n v="0"/>
    <s v="NA"/>
    <n v="32"/>
    <n v="12"/>
    <n v="21"/>
    <n v="24"/>
    <n v="71"/>
    <m/>
    <m/>
    <m/>
    <m/>
    <m/>
    <m/>
    <m/>
    <m/>
    <s v="NA"/>
    <n v="0"/>
    <m/>
    <s v="Tidligere beite, nå i tidlig gjengroing"/>
    <m/>
    <m/>
  </r>
  <r>
    <x v="23"/>
    <x v="1"/>
    <d v="2019-06-07T00:00:00"/>
    <s v="SU.Ø7"/>
    <s v="Ø"/>
    <n v="7"/>
    <n v="0"/>
    <n v="0"/>
    <n v="0"/>
    <n v="0"/>
    <n v="90"/>
    <n v="5"/>
    <s v="NA"/>
    <n v="0"/>
    <s v="NA"/>
    <n v="50.5"/>
    <n v="44"/>
    <n v="28"/>
    <n v="58"/>
    <n v="72"/>
    <m/>
    <m/>
    <m/>
    <m/>
    <m/>
    <m/>
    <m/>
    <m/>
    <n v="0"/>
    <n v="0"/>
    <m/>
    <s v="Tidligere beite, nå i tidlig gjengroing"/>
    <m/>
    <m/>
  </r>
  <r>
    <x v="23"/>
    <x v="2"/>
    <d v="2020-07-08T00:00:00"/>
    <s v="SU.NV0"/>
    <s v="NV"/>
    <n v="0"/>
    <n v="1"/>
    <n v="0"/>
    <n v="0"/>
    <n v="1"/>
    <n v="80"/>
    <n v="50"/>
    <s v="NA"/>
    <n v="80"/>
    <s v="NA"/>
    <n v="32.25"/>
    <n v="21"/>
    <n v="25"/>
    <n v="38"/>
    <n v="45"/>
    <m/>
    <m/>
    <m/>
    <m/>
    <m/>
    <m/>
    <m/>
    <m/>
    <n v="0"/>
    <n v="0"/>
    <m/>
    <s v="Nei"/>
    <m/>
    <m/>
  </r>
  <r>
    <x v="23"/>
    <x v="2"/>
    <d v="2020-07-08T00:00:00"/>
    <s v="SU.NV19"/>
    <s v="NV"/>
    <n v="19"/>
    <n v="0"/>
    <n v="0"/>
    <n v="0"/>
    <n v="0"/>
    <n v="35"/>
    <n v="80"/>
    <s v="NA"/>
    <n v="2"/>
    <s v="NA"/>
    <n v="14.75"/>
    <n v="7"/>
    <n v="15"/>
    <n v="6"/>
    <n v="31"/>
    <m/>
    <m/>
    <m/>
    <m/>
    <m/>
    <m/>
    <m/>
    <m/>
    <n v="0"/>
    <n v="0"/>
    <m/>
    <s v="Nei"/>
    <m/>
    <m/>
  </r>
  <r>
    <x v="23"/>
    <x v="2"/>
    <d v="2020-07-08T00:00:00"/>
    <s v="SU.NV7"/>
    <s v="NV"/>
    <n v="7"/>
    <n v="0"/>
    <n v="0"/>
    <n v="0"/>
    <n v="0"/>
    <n v="15"/>
    <n v="95"/>
    <s v="NA"/>
    <n v="0"/>
    <s v="NA"/>
    <n v="6.25"/>
    <n v="6"/>
    <n v="12"/>
    <n v="4"/>
    <n v="3"/>
    <m/>
    <m/>
    <m/>
    <m/>
    <m/>
    <m/>
    <m/>
    <m/>
    <n v="0"/>
    <n v="0"/>
    <m/>
    <s v="Nei"/>
    <m/>
    <m/>
  </r>
  <r>
    <x v="23"/>
    <x v="2"/>
    <d v="2020-07-08T00:00:00"/>
    <s v="SU.NØ2"/>
    <s v="NØ"/>
    <n v="2"/>
    <n v="5"/>
    <n v="2"/>
    <n v="2"/>
    <n v="1"/>
    <n v="70"/>
    <n v="30"/>
    <s v="NA"/>
    <n v="0"/>
    <s v="NA"/>
    <n v="42.5"/>
    <n v="33"/>
    <n v="35"/>
    <n v="45"/>
    <n v="57"/>
    <m/>
    <m/>
    <m/>
    <m/>
    <m/>
    <m/>
    <m/>
    <m/>
    <n v="0"/>
    <n v="0"/>
    <m/>
    <s v="Nei"/>
    <m/>
    <m/>
  </r>
  <r>
    <x v="23"/>
    <x v="2"/>
    <d v="2020-07-08T00:00:00"/>
    <s v="SU.SV20"/>
    <s v="SV"/>
    <n v="20"/>
    <n v="0"/>
    <n v="0"/>
    <n v="0"/>
    <n v="0"/>
    <n v="60"/>
    <n v="60"/>
    <s v="NA"/>
    <n v="15"/>
    <s v="NA"/>
    <n v="41.5"/>
    <n v="26"/>
    <n v="19"/>
    <n v="80"/>
    <n v="41"/>
    <m/>
    <m/>
    <m/>
    <m/>
    <m/>
    <m/>
    <m/>
    <m/>
    <n v="0"/>
    <n v="0"/>
    <m/>
    <s v="Nei"/>
    <m/>
    <m/>
  </r>
  <r>
    <x v="23"/>
    <x v="2"/>
    <d v="2020-07-08T00:00:00"/>
    <s v="SU.SØ0"/>
    <s v="SØ"/>
    <n v="0"/>
    <n v="7"/>
    <n v="0"/>
    <n v="0"/>
    <n v="7"/>
    <n v="90"/>
    <n v="1"/>
    <s v="NA"/>
    <n v="0"/>
    <s v="NA"/>
    <n v="43.75"/>
    <n v="53"/>
    <n v="55"/>
    <n v="36"/>
    <n v="31"/>
    <m/>
    <m/>
    <m/>
    <m/>
    <m/>
    <m/>
    <m/>
    <m/>
    <n v="0"/>
    <n v="0"/>
    <m/>
    <s v="Nei"/>
    <m/>
    <m/>
  </r>
  <r>
    <x v="23"/>
    <x v="2"/>
    <d v="2020-07-08T00:00:00"/>
    <s v="SU.SØ5"/>
    <s v="SØ"/>
    <n v="5"/>
    <n v="8"/>
    <n v="2"/>
    <n v="1"/>
    <n v="5"/>
    <n v="80"/>
    <n v="25"/>
    <s v="NA"/>
    <n v="0"/>
    <s v="NA"/>
    <n v="33.25"/>
    <n v="52"/>
    <n v="35"/>
    <n v="17"/>
    <n v="29"/>
    <m/>
    <m/>
    <m/>
    <m/>
    <m/>
    <m/>
    <m/>
    <m/>
    <n v="0"/>
    <n v="0"/>
    <m/>
    <s v="Nei"/>
    <m/>
    <m/>
  </r>
  <r>
    <x v="23"/>
    <x v="2"/>
    <d v="2020-07-08T00:00:00"/>
    <s v="SU.V1"/>
    <s v="V"/>
    <n v="1"/>
    <n v="2"/>
    <n v="0"/>
    <n v="0"/>
    <n v="2"/>
    <n v="80"/>
    <n v="40"/>
    <s v="NA"/>
    <n v="1"/>
    <s v="NA"/>
    <n v="26.75"/>
    <n v="14"/>
    <n v="25"/>
    <n v="27"/>
    <n v="41"/>
    <m/>
    <m/>
    <m/>
    <m/>
    <m/>
    <m/>
    <m/>
    <m/>
    <n v="0"/>
    <n v="0"/>
    <m/>
    <s v="Nei"/>
    <m/>
    <m/>
  </r>
  <r>
    <x v="23"/>
    <x v="2"/>
    <d v="2020-07-08T00:00:00"/>
    <s v="SU.V7"/>
    <s v="V"/>
    <n v="7"/>
    <s v="NA"/>
    <s v="NA"/>
    <s v="NA"/>
    <s v="NA"/>
    <s v="NA"/>
    <s v="NA"/>
    <s v="NA"/>
    <s v="NA"/>
    <s v="NA"/>
    <s v="NA"/>
    <s v="NA"/>
    <s v="NA"/>
    <s v="NA"/>
    <s v="NA"/>
    <m/>
    <m/>
    <m/>
    <m/>
    <m/>
    <m/>
    <m/>
    <m/>
    <n v="0"/>
    <n v="0"/>
    <m/>
    <s v="NA"/>
    <s v="Klarte ikke å finne denne!"/>
    <m/>
  </r>
  <r>
    <x v="23"/>
    <x v="2"/>
    <d v="2020-07-08T00:00:00"/>
    <s v="SU.Ø7"/>
    <s v="Ø"/>
    <n v="7"/>
    <n v="0"/>
    <n v="0"/>
    <n v="0"/>
    <n v="0"/>
    <n v="90"/>
    <n v="0"/>
    <s v="NA"/>
    <n v="0"/>
    <s v="NA"/>
    <n v="45"/>
    <n v="35"/>
    <n v="73"/>
    <n v="44"/>
    <n v="28"/>
    <m/>
    <m/>
    <m/>
    <m/>
    <m/>
    <m/>
    <m/>
    <m/>
    <n v="0"/>
    <n v="0"/>
    <m/>
    <s v="Nei"/>
    <m/>
    <m/>
  </r>
  <r>
    <x v="23"/>
    <x v="3"/>
    <d v="2021-06-30T00:00:00"/>
    <s v="SU.NV0"/>
    <s v="NV"/>
    <n v="0"/>
    <n v="2"/>
    <n v="0"/>
    <n v="1"/>
    <n v="1"/>
    <n v="75"/>
    <n v="30"/>
    <n v="5"/>
    <n v="0"/>
    <n v="90"/>
    <n v="23"/>
    <n v="30"/>
    <n v="18"/>
    <n v="36"/>
    <n v="8"/>
    <n v="0"/>
    <n v="0"/>
    <n v="1"/>
    <n v="5"/>
    <s v="NA"/>
    <s v="NA"/>
    <n v="0"/>
    <n v="0"/>
    <n v="0"/>
    <n v="0"/>
    <m/>
    <m/>
    <s v="Foto 12.25x2"/>
    <m/>
  </r>
  <r>
    <x v="23"/>
    <x v="3"/>
    <d v="2021-06-30T00:00:00"/>
    <s v="SU.NV19"/>
    <s v="NV"/>
    <n v="19"/>
    <n v="0"/>
    <n v="0"/>
    <n v="0"/>
    <n v="0"/>
    <n v="50"/>
    <n v="50"/>
    <n v="2"/>
    <n v="1"/>
    <n v="0"/>
    <n v="22.75"/>
    <n v="20"/>
    <n v="22"/>
    <n v="24"/>
    <n v="25"/>
    <n v="0"/>
    <n v="0"/>
    <n v="1"/>
    <n v="2"/>
    <s v="NA"/>
    <s v="NA"/>
    <n v="0"/>
    <n v="0"/>
    <n v="0"/>
    <n v="0"/>
    <m/>
    <m/>
    <s v="Foto 12.37x2"/>
    <m/>
  </r>
  <r>
    <x v="23"/>
    <x v="3"/>
    <d v="2021-06-30T00:00:00"/>
    <s v="SU.NV7"/>
    <s v="NV"/>
    <n v="7"/>
    <n v="0"/>
    <n v="0"/>
    <n v="0"/>
    <n v="0"/>
    <n v="10"/>
    <n v="95"/>
    <n v="0"/>
    <n v="0"/>
    <n v="0"/>
    <n v="4.75"/>
    <n v="0"/>
    <n v="4"/>
    <n v="3"/>
    <n v="12"/>
    <n v="0"/>
    <n v="0"/>
    <n v="0"/>
    <n v="0"/>
    <s v="NA"/>
    <s v="NA"/>
    <n v="0"/>
    <n v="0"/>
    <n v="0"/>
    <n v="0"/>
    <m/>
    <m/>
    <s v="Foto 12.33x2"/>
    <m/>
  </r>
  <r>
    <x v="23"/>
    <x v="3"/>
    <d v="2021-06-30T00:00:00"/>
    <s v="SU.NØ2"/>
    <s v="NØ"/>
    <n v="2"/>
    <n v="17"/>
    <n v="8"/>
    <n v="6"/>
    <n v="3"/>
    <n v="65"/>
    <n v="25"/>
    <n v="0"/>
    <n v="0"/>
    <n v="0"/>
    <n v="34"/>
    <n v="61"/>
    <n v="18"/>
    <n v="30"/>
    <n v="27"/>
    <n v="0"/>
    <n v="0"/>
    <n v="0"/>
    <n v="0"/>
    <s v="NA"/>
    <s v="NA"/>
    <n v="0"/>
    <n v="0"/>
    <n v="0"/>
    <n v="0"/>
    <m/>
    <m/>
    <s v="Foto 13.07x2"/>
    <m/>
  </r>
  <r>
    <x v="23"/>
    <x v="3"/>
    <d v="2021-06-30T00:00:00"/>
    <s v="SU.SV20"/>
    <s v="SV"/>
    <n v="20"/>
    <n v="0"/>
    <n v="0"/>
    <n v="0"/>
    <n v="0"/>
    <n v="75"/>
    <n v="35"/>
    <n v="15"/>
    <n v="0"/>
    <n v="0"/>
    <n v="25.75"/>
    <n v="11"/>
    <n v="34"/>
    <n v="13"/>
    <n v="45"/>
    <n v="1"/>
    <n v="7"/>
    <n v="2"/>
    <n v="15"/>
    <s v="NA"/>
    <s v="NA"/>
    <n v="0"/>
    <n v="0"/>
    <n v="0"/>
    <n v="0"/>
    <m/>
    <m/>
    <s v="Foto 13.03"/>
    <m/>
  </r>
  <r>
    <x v="23"/>
    <x v="3"/>
    <d v="2021-06-30T00:00:00"/>
    <s v="SU.SØ0"/>
    <s v="SØ"/>
    <n v="0"/>
    <n v="32"/>
    <n v="11"/>
    <n v="11"/>
    <n v="10"/>
    <n v="70"/>
    <n v="5"/>
    <n v="0"/>
    <n v="0"/>
    <n v="70"/>
    <n v="21.75"/>
    <n v="20"/>
    <n v="16"/>
    <n v="26"/>
    <n v="25"/>
    <n v="0"/>
    <n v="0"/>
    <n v="0"/>
    <n v="0"/>
    <s v="NA"/>
    <s v="NA"/>
    <n v="0"/>
    <n v="0"/>
    <n v="0"/>
    <n v="0"/>
    <m/>
    <m/>
    <s v="Foto 12.24"/>
    <m/>
  </r>
  <r>
    <x v="23"/>
    <x v="3"/>
    <d v="2021-06-30T00:00:00"/>
    <s v="SU.SØ5"/>
    <s v="SØ"/>
    <n v="5"/>
    <n v="29"/>
    <n v="10"/>
    <n v="7"/>
    <n v="12"/>
    <n v="70"/>
    <n v="70"/>
    <n v="0"/>
    <n v="0"/>
    <n v="0"/>
    <n v="14.25"/>
    <n v="22"/>
    <n v="17"/>
    <n v="8"/>
    <n v="10"/>
    <n v="0"/>
    <n v="0"/>
    <n v="0"/>
    <n v="0"/>
    <s v="NA"/>
    <s v="NA"/>
    <n v="0"/>
    <n v="0"/>
    <n v="0"/>
    <n v="0"/>
    <m/>
    <m/>
    <s v="Foto 12.43"/>
    <m/>
  </r>
  <r>
    <x v="23"/>
    <x v="3"/>
    <d v="2021-06-30T00:00:00"/>
    <s v="SU.V1"/>
    <s v="V"/>
    <n v="1"/>
    <n v="14"/>
    <n v="5"/>
    <n v="2"/>
    <n v="7"/>
    <n v="60"/>
    <n v="40"/>
    <n v="0"/>
    <n v="0"/>
    <n v="25"/>
    <n v="16.25"/>
    <n v="16"/>
    <n v="21"/>
    <n v="11"/>
    <n v="17"/>
    <n v="0"/>
    <n v="0"/>
    <n v="0"/>
    <n v="0"/>
    <s v="NA"/>
    <s v="NA"/>
    <n v="0"/>
    <n v="0"/>
    <n v="0"/>
    <n v="0"/>
    <m/>
    <m/>
    <s v="Foto 13.23"/>
    <m/>
  </r>
  <r>
    <x v="23"/>
    <x v="3"/>
    <d v="2021-06-30T00:00:00"/>
    <s v="SU.V7"/>
    <s v="V"/>
    <n v="7"/>
    <n v="0"/>
    <n v="0"/>
    <n v="0"/>
    <n v="0"/>
    <n v="65"/>
    <n v="30"/>
    <n v="0"/>
    <n v="0"/>
    <n v="0"/>
    <n v="19.75"/>
    <n v="24"/>
    <n v="55"/>
    <n v="0"/>
    <n v="0"/>
    <n v="0"/>
    <n v="0"/>
    <n v="0"/>
    <n v="0"/>
    <s v="NA"/>
    <s v="NA"/>
    <n v="0"/>
    <n v="0"/>
    <n v="0"/>
    <n v="0"/>
    <m/>
    <m/>
    <s v="NB! Lagt ut nye rør; fant ikke i 2020. Foto 13.32."/>
    <m/>
  </r>
  <r>
    <x v="23"/>
    <x v="3"/>
    <d v="2021-06-30T00:00:00"/>
    <s v="SU.Ø7"/>
    <s v="Ø"/>
    <n v="7"/>
    <n v="0"/>
    <n v="0"/>
    <n v="0"/>
    <n v="0"/>
    <n v="80"/>
    <n v="5"/>
    <n v="0"/>
    <n v="0"/>
    <n v="5"/>
    <n v="28.25"/>
    <n v="24"/>
    <n v="20"/>
    <n v="40"/>
    <n v="29"/>
    <n v="0"/>
    <n v="0"/>
    <n v="0"/>
    <n v="0"/>
    <s v="NA"/>
    <s v="NA"/>
    <n v="0"/>
    <n v="0"/>
    <n v="0"/>
    <n v="0"/>
    <m/>
    <m/>
    <s v="Foto 13.40"/>
    <m/>
  </r>
  <r>
    <x v="23"/>
    <x v="4"/>
    <d v="2022-07-01T00:00:00"/>
    <s v="SU.NV0"/>
    <s v="NV"/>
    <n v="0"/>
    <n v="3"/>
    <n v="0"/>
    <n v="0"/>
    <n v="3"/>
    <n v="75"/>
    <n v="85"/>
    <n v="8"/>
    <n v="0"/>
    <n v="85"/>
    <n v="19.5"/>
    <n v="25"/>
    <n v="20"/>
    <n v="18"/>
    <n v="15"/>
    <n v="1"/>
    <n v="30"/>
    <n v="1"/>
    <n v="8"/>
    <s v="NA"/>
    <s v="NA"/>
    <n v="0"/>
    <n v="0"/>
    <n v="0"/>
    <n v="0"/>
    <m/>
    <m/>
    <m/>
    <m/>
  </r>
  <r>
    <x v="23"/>
    <x v="4"/>
    <d v="2022-07-01T00:00:00"/>
    <s v="SU.NV19"/>
    <s v="NV"/>
    <n v="19"/>
    <n v="0"/>
    <n v="0"/>
    <n v="0"/>
    <n v="0"/>
    <n v="35"/>
    <n v="80"/>
    <n v="1"/>
    <n v="0.1"/>
    <n v="0"/>
    <n v="16"/>
    <n v="3"/>
    <n v="26"/>
    <n v="15"/>
    <n v="20"/>
    <n v="2"/>
    <n v="12"/>
    <n v="1"/>
    <n v="1"/>
    <s v="NA"/>
    <s v="NA"/>
    <n v="0"/>
    <n v="0"/>
    <n v="0"/>
    <n v="0"/>
    <m/>
    <m/>
    <m/>
    <m/>
  </r>
  <r>
    <x v="23"/>
    <x v="4"/>
    <d v="2022-07-01T00:00:00"/>
    <s v="SU.NV7"/>
    <s v="NV"/>
    <n v="7"/>
    <n v="0"/>
    <n v="0"/>
    <n v="0"/>
    <n v="0"/>
    <n v="20"/>
    <n v="98"/>
    <n v="0"/>
    <n v="0"/>
    <n v="0"/>
    <n v="11.25"/>
    <n v="6"/>
    <n v="5"/>
    <n v="14"/>
    <n v="20"/>
    <n v="1"/>
    <n v="4"/>
    <n v="0"/>
    <n v="0"/>
    <s v="NA"/>
    <s v="NA"/>
    <n v="0"/>
    <n v="0"/>
    <n v="0"/>
    <n v="0"/>
    <m/>
    <m/>
    <m/>
    <m/>
  </r>
  <r>
    <x v="23"/>
    <x v="4"/>
    <d v="2022-07-01T00:00:00"/>
    <s v="SU.NØ2"/>
    <s v="NØ"/>
    <n v="2"/>
    <n v="19"/>
    <n v="4"/>
    <n v="14"/>
    <n v="1"/>
    <n v="75"/>
    <n v="60"/>
    <n v="0"/>
    <n v="0"/>
    <n v="0"/>
    <n v="26.75"/>
    <n v="25"/>
    <n v="46"/>
    <n v="23"/>
    <n v="13"/>
    <n v="1"/>
    <n v="10"/>
    <n v="0"/>
    <n v="0"/>
    <s v="NA"/>
    <s v="NA"/>
    <n v="0"/>
    <n v="0"/>
    <n v="0"/>
    <n v="0"/>
    <m/>
    <m/>
    <m/>
    <m/>
  </r>
  <r>
    <x v="23"/>
    <x v="4"/>
    <d v="2022-07-01T00:00:00"/>
    <s v="SU.SV20"/>
    <s v="SV"/>
    <n v="20"/>
    <n v="0"/>
    <n v="0"/>
    <n v="0"/>
    <n v="0"/>
    <n v="78"/>
    <n v="40"/>
    <n v="25"/>
    <n v="0"/>
    <n v="0"/>
    <n v="66.25"/>
    <n v="29"/>
    <n v="80"/>
    <n v="87"/>
    <n v="69"/>
    <n v="2"/>
    <s v="NA"/>
    <n v="3"/>
    <n v="25"/>
    <s v="NA"/>
    <s v="NA"/>
    <n v="0"/>
    <n v="0"/>
    <s v="?"/>
    <n v="0"/>
    <s v="?"/>
    <s v="Kanskje kantslått?"/>
    <s v="Estimater for dekning av rødlistearter mangler"/>
    <m/>
  </r>
  <r>
    <x v="23"/>
    <x v="4"/>
    <d v="2022-07-01T00:00:00"/>
    <s v="SU.SØ0"/>
    <s v="SØ"/>
    <n v="0"/>
    <n v="37"/>
    <n v="6"/>
    <n v="22"/>
    <n v="9"/>
    <n v="85"/>
    <n v="15"/>
    <n v="0"/>
    <n v="0"/>
    <n v="25"/>
    <n v="21"/>
    <n v="11"/>
    <n v="15"/>
    <n v="30"/>
    <n v="28"/>
    <n v="1"/>
    <n v="40"/>
    <n v="0"/>
    <n v="0"/>
    <s v="NA"/>
    <s v="NA"/>
    <n v="0"/>
    <n v="0"/>
    <n v="0"/>
    <n v="0"/>
    <m/>
    <m/>
    <m/>
    <m/>
  </r>
  <r>
    <x v="23"/>
    <x v="4"/>
    <d v="2022-07-01T00:00:00"/>
    <s v="SU.SØ5"/>
    <s v="SØ"/>
    <n v="5"/>
    <n v="29"/>
    <n v="10"/>
    <n v="8"/>
    <n v="11"/>
    <n v="80"/>
    <n v="95"/>
    <n v="0"/>
    <n v="0"/>
    <n v="2"/>
    <n v="37"/>
    <n v="37"/>
    <n v="26"/>
    <n v="60"/>
    <n v="25"/>
    <n v="2"/>
    <n v="57"/>
    <n v="0"/>
    <n v="0"/>
    <s v="NA"/>
    <s v="NA"/>
    <n v="0"/>
    <n v="0"/>
    <n v="0"/>
    <n v="0"/>
    <m/>
    <m/>
    <m/>
    <m/>
  </r>
  <r>
    <x v="23"/>
    <x v="4"/>
    <d v="2022-07-01T00:00:00"/>
    <s v="SU.V1"/>
    <s v="V"/>
    <n v="1"/>
    <n v="13"/>
    <n v="2"/>
    <n v="8"/>
    <n v="3"/>
    <n v="82"/>
    <n v="38"/>
    <n v="0"/>
    <n v="0"/>
    <n v="5"/>
    <n v="25.25"/>
    <n v="21"/>
    <n v="18"/>
    <n v="28"/>
    <n v="34"/>
    <n v="2"/>
    <n v="34"/>
    <n v="0"/>
    <n v="0"/>
    <s v="NA"/>
    <s v="NA"/>
    <n v="0"/>
    <n v="0"/>
    <n v="0"/>
    <n v="0"/>
    <m/>
    <m/>
    <s v="NB, plotter var litt ødelagt pga. tråkk"/>
    <m/>
  </r>
  <r>
    <x v="23"/>
    <x v="4"/>
    <d v="2022-07-01T00:00:00"/>
    <s v="SU.V7"/>
    <s v="V"/>
    <n v="7"/>
    <n v="0"/>
    <n v="0"/>
    <n v="0"/>
    <n v="0"/>
    <n v="70"/>
    <n v="60"/>
    <n v="0"/>
    <n v="0"/>
    <n v="0"/>
    <n v="10.5"/>
    <n v="21"/>
    <n v="5"/>
    <n v="15"/>
    <n v="1"/>
    <n v="1"/>
    <n v="15"/>
    <n v="0"/>
    <n v="0"/>
    <s v="NA"/>
    <s v="NA"/>
    <n v="0"/>
    <n v="0"/>
    <n v="0"/>
    <n v="0"/>
    <m/>
    <m/>
    <m/>
    <m/>
  </r>
  <r>
    <x v="23"/>
    <x v="4"/>
    <d v="2022-07-01T00:00:00"/>
    <s v="SU.Ø7"/>
    <s v="Ø"/>
    <n v="7"/>
    <n v="0"/>
    <n v="0"/>
    <n v="0"/>
    <n v="0"/>
    <n v="100"/>
    <n v="15"/>
    <n v="0"/>
    <n v="0"/>
    <n v="45"/>
    <n v="64.25"/>
    <n v="48"/>
    <n v="78"/>
    <n v="43"/>
    <n v="88"/>
    <n v="1"/>
    <n v="14"/>
    <n v="0"/>
    <n v="0"/>
    <s v="NA"/>
    <s v="NA"/>
    <n v="0"/>
    <n v="0"/>
    <n v="0"/>
    <n v="0"/>
    <m/>
    <m/>
    <m/>
    <m/>
  </r>
  <r>
    <x v="24"/>
    <x v="2"/>
    <d v="2020-06-23T00:00:00"/>
    <s v="VE1"/>
    <s v="N"/>
    <n v="1"/>
    <n v="31"/>
    <n v="3"/>
    <n v="14"/>
    <n v="14"/>
    <n v="45"/>
    <n v="85"/>
    <s v="NA"/>
    <n v="0"/>
    <n v="0"/>
    <n v="12.25"/>
    <n v="12"/>
    <n v="3"/>
    <n v="17"/>
    <n v="17"/>
    <m/>
    <m/>
    <m/>
    <m/>
    <m/>
    <m/>
    <m/>
    <m/>
    <n v="1"/>
    <n v="0"/>
    <m/>
    <m/>
    <m/>
    <m/>
  </r>
  <r>
    <x v="24"/>
    <x v="2"/>
    <d v="2020-06-23T00:00:00"/>
    <s v="VE10"/>
    <s v="SV"/>
    <n v="13"/>
    <n v="0"/>
    <n v="0"/>
    <n v="0"/>
    <n v="0"/>
    <n v="10"/>
    <s v="NA"/>
    <s v="NA"/>
    <n v="50"/>
    <n v="0"/>
    <n v="36.75"/>
    <n v="56"/>
    <n v="41"/>
    <n v="20"/>
    <n v="30"/>
    <m/>
    <m/>
    <m/>
    <m/>
    <m/>
    <m/>
    <m/>
    <m/>
    <n v="1"/>
    <n v="0"/>
    <m/>
    <m/>
    <m/>
    <m/>
  </r>
  <r>
    <x v="24"/>
    <x v="2"/>
    <d v="2020-06-23T00:00:00"/>
    <s v="VE2"/>
    <s v="N"/>
    <n v="4"/>
    <n v="3"/>
    <n v="0"/>
    <n v="3"/>
    <n v="0"/>
    <n v="25"/>
    <n v="80"/>
    <s v="NA"/>
    <n v="11"/>
    <n v="0"/>
    <n v="14"/>
    <n v="23"/>
    <n v="16"/>
    <n v="10"/>
    <n v="7"/>
    <m/>
    <m/>
    <m/>
    <m/>
    <m/>
    <m/>
    <m/>
    <m/>
    <n v="1"/>
    <n v="0"/>
    <m/>
    <m/>
    <m/>
    <m/>
  </r>
  <r>
    <x v="24"/>
    <x v="2"/>
    <d v="2020-06-23T00:00:00"/>
    <s v="VE3"/>
    <s v="NØ"/>
    <n v="1"/>
    <n v="4"/>
    <n v="1"/>
    <n v="1"/>
    <n v="2"/>
    <n v="15"/>
    <n v="75"/>
    <s v="NA"/>
    <n v="0"/>
    <n v="0"/>
    <n v="8"/>
    <n v="7"/>
    <n v="15"/>
    <n v="8"/>
    <n v="2"/>
    <m/>
    <m/>
    <m/>
    <m/>
    <m/>
    <m/>
    <m/>
    <m/>
    <n v="1"/>
    <n v="0"/>
    <m/>
    <m/>
    <s v="3 SPIKER, 1 RØR. Lavdekker 30% i bunnsjikt. Småplante står akkurat ved hjørnestolpe"/>
    <m/>
  </r>
  <r>
    <x v="24"/>
    <x v="2"/>
    <d v="2020-06-23T00:00:00"/>
    <s v="VE4"/>
    <s v="NØ"/>
    <n v="4"/>
    <n v="24"/>
    <n v="0"/>
    <n v="14"/>
    <n v="10"/>
    <n v="50"/>
    <n v="60"/>
    <s v="NA"/>
    <n v="0"/>
    <n v="0"/>
    <n v="17.75"/>
    <n v="18"/>
    <n v="14"/>
    <n v="24"/>
    <n v="15"/>
    <m/>
    <m/>
    <m/>
    <m/>
    <m/>
    <m/>
    <m/>
    <m/>
    <n v="1"/>
    <n v="0"/>
    <m/>
    <m/>
    <m/>
    <m/>
  </r>
  <r>
    <x v="24"/>
    <x v="2"/>
    <d v="2020-06-23T00:00:00"/>
    <s v="VE5"/>
    <s v="Ø"/>
    <n v="2"/>
    <n v="10"/>
    <n v="6"/>
    <n v="2"/>
    <n v="2"/>
    <n v="15"/>
    <n v="80"/>
    <s v="NA"/>
    <n v="0"/>
    <n v="0"/>
    <n v="9.25"/>
    <n v="5"/>
    <n v="17"/>
    <n v="7"/>
    <n v="8"/>
    <m/>
    <m/>
    <m/>
    <m/>
    <m/>
    <m/>
    <m/>
    <m/>
    <n v="1"/>
    <n v="0"/>
    <m/>
    <m/>
    <s v="Lav dekker 10 %"/>
    <m/>
  </r>
  <r>
    <x v="24"/>
    <x v="2"/>
    <d v="2020-06-23T00:00:00"/>
    <s v="VE6"/>
    <s v="Ø"/>
    <n v="4"/>
    <n v="0"/>
    <n v="0"/>
    <n v="0"/>
    <n v="0"/>
    <n v="60"/>
    <n v="40"/>
    <s v="NA"/>
    <n v="10"/>
    <n v="0"/>
    <e v="#DIV/0!"/>
    <s v="NA"/>
    <s v="NA"/>
    <s v="NA"/>
    <s v="NA"/>
    <m/>
    <m/>
    <m/>
    <m/>
    <m/>
    <m/>
    <m/>
    <m/>
    <n v="1"/>
    <n v="0"/>
    <m/>
    <m/>
    <m/>
    <m/>
  </r>
  <r>
    <x v="24"/>
    <x v="2"/>
    <d v="2020-06-23T00:00:00"/>
    <s v="VE7"/>
    <s v="Ø"/>
    <n v="7"/>
    <n v="0"/>
    <n v="0"/>
    <n v="0"/>
    <n v="0"/>
    <n v="70"/>
    <n v="50"/>
    <s v="NA"/>
    <n v="0"/>
    <n v="0"/>
    <n v="10"/>
    <n v="0"/>
    <n v="10"/>
    <n v="10"/>
    <n v="20"/>
    <m/>
    <m/>
    <m/>
    <m/>
    <m/>
    <m/>
    <m/>
    <m/>
    <n v="1"/>
    <n v="0"/>
    <m/>
    <m/>
    <m/>
    <m/>
  </r>
  <r>
    <x v="24"/>
    <x v="2"/>
    <d v="2020-06-23T00:00:00"/>
    <s v="VE8"/>
    <s v="SØ"/>
    <n v="6"/>
    <n v="0"/>
    <n v="0"/>
    <n v="0"/>
    <n v="0"/>
    <n v="80"/>
    <n v="70"/>
    <s v="NA"/>
    <n v="0"/>
    <n v="0"/>
    <n v="21"/>
    <n v="20"/>
    <n v="19"/>
    <n v="15"/>
    <n v="30"/>
    <m/>
    <m/>
    <m/>
    <m/>
    <m/>
    <m/>
    <m/>
    <m/>
    <n v="1"/>
    <n v="0"/>
    <m/>
    <m/>
    <m/>
    <m/>
  </r>
  <r>
    <x v="24"/>
    <x v="2"/>
    <d v="2020-06-23T00:00:00"/>
    <s v="VE9"/>
    <s v="SV"/>
    <n v="3"/>
    <n v="0"/>
    <n v="0"/>
    <n v="0"/>
    <n v="0"/>
    <n v="40"/>
    <n v="80"/>
    <s v="NA"/>
    <n v="20"/>
    <n v="0"/>
    <n v="13.75"/>
    <n v="15"/>
    <n v="2"/>
    <n v="31"/>
    <n v="7"/>
    <m/>
    <m/>
    <m/>
    <m/>
    <m/>
    <m/>
    <m/>
    <m/>
    <n v="1"/>
    <n v="0"/>
    <m/>
    <m/>
    <s v="Lav dekker 5 %"/>
    <m/>
  </r>
  <r>
    <x v="24"/>
    <x v="3"/>
    <d v="2021-06-23T00:00:00"/>
    <s v="VE1"/>
    <s v="N"/>
    <n v="1"/>
    <n v="28"/>
    <n v="3"/>
    <n v="8"/>
    <n v="17"/>
    <n v="75"/>
    <n v="50"/>
    <n v="2"/>
    <n v="0"/>
    <n v="0"/>
    <n v="22.25"/>
    <n v="28"/>
    <n v="27"/>
    <n v="21"/>
    <n v="13"/>
    <m/>
    <m/>
    <m/>
    <m/>
    <m/>
    <m/>
    <m/>
    <m/>
    <n v="1"/>
    <n v="0"/>
    <m/>
    <m/>
    <m/>
    <m/>
  </r>
  <r>
    <x v="24"/>
    <x v="3"/>
    <d v="2021-06-23T00:00:00"/>
    <s v="VE10"/>
    <s v="SV"/>
    <n v="13"/>
    <n v="0"/>
    <n v="0"/>
    <n v="0"/>
    <n v="0"/>
    <n v="60"/>
    <n v="80"/>
    <n v="27"/>
    <n v="30"/>
    <n v="0"/>
    <n v="37.75"/>
    <n v="29"/>
    <n v="40"/>
    <n v="20"/>
    <n v="62"/>
    <m/>
    <m/>
    <m/>
    <m/>
    <m/>
    <m/>
    <m/>
    <m/>
    <n v="1"/>
    <n v="0"/>
    <m/>
    <m/>
    <m/>
    <m/>
  </r>
  <r>
    <x v="24"/>
    <x v="3"/>
    <d v="2021-06-23T00:00:00"/>
    <s v="VE2"/>
    <s v="N"/>
    <n v="4"/>
    <n v="3"/>
    <n v="2"/>
    <n v="1"/>
    <n v="0"/>
    <n v="50"/>
    <n v="40"/>
    <n v="6"/>
    <n v="0"/>
    <n v="0"/>
    <n v="25.25"/>
    <n v="17"/>
    <n v="16"/>
    <n v="42"/>
    <n v="26"/>
    <m/>
    <m/>
    <m/>
    <m/>
    <m/>
    <m/>
    <m/>
    <m/>
    <n v="1"/>
    <n v="0"/>
    <m/>
    <m/>
    <m/>
    <m/>
  </r>
  <r>
    <x v="24"/>
    <x v="3"/>
    <d v="2021-06-23T00:00:00"/>
    <s v="VE3"/>
    <s v="NØ"/>
    <n v="1"/>
    <n v="4"/>
    <n v="0"/>
    <n v="2"/>
    <n v="2"/>
    <n v="25"/>
    <n v="80"/>
    <n v="0.1"/>
    <n v="0"/>
    <n v="0"/>
    <n v="10.75"/>
    <n v="13"/>
    <n v="8"/>
    <n v="12"/>
    <n v="10"/>
    <m/>
    <m/>
    <m/>
    <m/>
    <m/>
    <m/>
    <m/>
    <m/>
    <n v="1"/>
    <n v="0"/>
    <m/>
    <m/>
    <s v="Lav dekker 20 %"/>
    <m/>
  </r>
  <r>
    <x v="24"/>
    <x v="3"/>
    <d v="2021-06-23T00:00:00"/>
    <s v="VE4"/>
    <s v="NØ"/>
    <n v="4"/>
    <n v="33"/>
    <n v="13"/>
    <n v="5"/>
    <n v="15"/>
    <n v="40"/>
    <n v="60"/>
    <n v="3"/>
    <n v="0"/>
    <n v="0"/>
    <n v="20.25"/>
    <n v="17"/>
    <n v="28"/>
    <n v="30"/>
    <n v="6"/>
    <m/>
    <m/>
    <m/>
    <m/>
    <m/>
    <m/>
    <m/>
    <m/>
    <n v="1"/>
    <n v="0"/>
    <m/>
    <m/>
    <m/>
    <m/>
  </r>
  <r>
    <x v="24"/>
    <x v="3"/>
    <d v="2021-06-23T00:00:00"/>
    <s v="VE5"/>
    <s v="Ø"/>
    <n v="2"/>
    <n v="11"/>
    <n v="5"/>
    <n v="4"/>
    <n v="2"/>
    <n v="30"/>
    <n v="75"/>
    <n v="0.1"/>
    <n v="0"/>
    <n v="0"/>
    <n v="15.25"/>
    <n v="12"/>
    <n v="13"/>
    <n v="21"/>
    <n v="15"/>
    <m/>
    <m/>
    <m/>
    <m/>
    <m/>
    <m/>
    <m/>
    <m/>
    <n v="1"/>
    <n v="0"/>
    <m/>
    <m/>
    <s v="Lav dekker 10 %"/>
    <m/>
  </r>
  <r>
    <x v="24"/>
    <x v="3"/>
    <d v="2021-06-23T00:00:00"/>
    <s v="VE6"/>
    <s v="Ø"/>
    <n v="4"/>
    <n v="0"/>
    <n v="0"/>
    <n v="0"/>
    <n v="0"/>
    <n v="80"/>
    <n v="50"/>
    <n v="4"/>
    <n v="0"/>
    <n v="0"/>
    <n v="21.75"/>
    <n v="12"/>
    <n v="25"/>
    <n v="33"/>
    <n v="17"/>
    <m/>
    <m/>
    <m/>
    <m/>
    <m/>
    <m/>
    <m/>
    <m/>
    <n v="1"/>
    <n v="0"/>
    <m/>
    <m/>
    <m/>
    <m/>
  </r>
  <r>
    <x v="24"/>
    <x v="3"/>
    <d v="2021-06-23T00:00:00"/>
    <s v="VE7"/>
    <s v="Ø"/>
    <n v="7"/>
    <n v="0"/>
    <n v="0"/>
    <n v="0"/>
    <n v="0"/>
    <n v="70"/>
    <n v="50"/>
    <n v="0"/>
    <n v="0"/>
    <n v="0"/>
    <n v="28.75"/>
    <n v="52"/>
    <n v="23"/>
    <n v="10"/>
    <n v="30"/>
    <m/>
    <m/>
    <m/>
    <m/>
    <m/>
    <m/>
    <m/>
    <m/>
    <n v="1"/>
    <n v="0"/>
    <m/>
    <m/>
    <m/>
    <m/>
  </r>
  <r>
    <x v="24"/>
    <x v="3"/>
    <d v="2021-06-23T00:00:00"/>
    <s v="VE8"/>
    <s v="SØ"/>
    <n v="6"/>
    <n v="0"/>
    <n v="0"/>
    <n v="0"/>
    <n v="0"/>
    <n v="90"/>
    <n v="10"/>
    <n v="2"/>
    <n v="0"/>
    <n v="0"/>
    <n v="21"/>
    <n v="16"/>
    <n v="28"/>
    <n v="15"/>
    <n v="25"/>
    <m/>
    <m/>
    <m/>
    <m/>
    <m/>
    <m/>
    <m/>
    <m/>
    <n v="1"/>
    <n v="0"/>
    <s v="Utplanta individ i 2021"/>
    <m/>
    <m/>
    <m/>
  </r>
  <r>
    <x v="24"/>
    <x v="3"/>
    <d v="2021-06-23T00:00:00"/>
    <s v="VE9"/>
    <s v="SV"/>
    <n v="3"/>
    <n v="0"/>
    <n v="0"/>
    <n v="0"/>
    <n v="0"/>
    <n v="50"/>
    <n v="50"/>
    <n v="0"/>
    <n v="0"/>
    <n v="0"/>
    <n v="13.5"/>
    <n v="10"/>
    <n v="16"/>
    <n v="13"/>
    <n v="15"/>
    <m/>
    <m/>
    <m/>
    <m/>
    <m/>
    <m/>
    <m/>
    <m/>
    <n v="1"/>
    <n v="0"/>
    <m/>
    <m/>
    <s v="Lav dekker 25 %"/>
    <m/>
  </r>
  <r>
    <x v="24"/>
    <x v="4"/>
    <d v="2022-06-24T00:00:00"/>
    <s v="VE1 "/>
    <s v="N"/>
    <n v="1"/>
    <n v="23"/>
    <n v="3"/>
    <n v="4"/>
    <n v="16"/>
    <n v="50"/>
    <n v="90"/>
    <n v="2"/>
    <n v="2"/>
    <n v="0"/>
    <n v="16.25"/>
    <n v="27"/>
    <n v="11"/>
    <n v="17"/>
    <n v="10"/>
    <m/>
    <m/>
    <m/>
    <m/>
    <m/>
    <m/>
    <m/>
    <m/>
    <n v="1"/>
    <n v="0"/>
    <n v="100"/>
    <m/>
    <m/>
    <m/>
  </r>
  <r>
    <x v="24"/>
    <x v="4"/>
    <d v="2022-06-24T00:00:00"/>
    <s v="VE10"/>
    <s v="SV"/>
    <n v="14"/>
    <n v="0"/>
    <n v="0"/>
    <n v="0"/>
    <n v="0"/>
    <n v="75"/>
    <n v="60"/>
    <n v="28"/>
    <n v="60"/>
    <n v="0"/>
    <n v="29"/>
    <n v="4"/>
    <n v="36"/>
    <n v="52"/>
    <n v="24"/>
    <m/>
    <m/>
    <m/>
    <m/>
    <m/>
    <m/>
    <m/>
    <m/>
    <n v="0"/>
    <n v="0"/>
    <m/>
    <m/>
    <m/>
    <m/>
  </r>
  <r>
    <x v="24"/>
    <x v="4"/>
    <d v="2022-06-24T00:00:00"/>
    <s v="VE2"/>
    <s v="N"/>
    <n v="4"/>
    <n v="2"/>
    <n v="0"/>
    <n v="2"/>
    <n v="0"/>
    <n v="60"/>
    <n v="75"/>
    <n v="14"/>
    <n v="0"/>
    <n v="0"/>
    <n v="26.25"/>
    <n v="22"/>
    <n v="19"/>
    <n v="41"/>
    <n v="23"/>
    <m/>
    <m/>
    <m/>
    <m/>
    <m/>
    <m/>
    <m/>
    <m/>
    <n v="1"/>
    <n v="0"/>
    <n v="100"/>
    <m/>
    <m/>
    <m/>
  </r>
  <r>
    <x v="24"/>
    <x v="4"/>
    <d v="2022-06-24T00:00:00"/>
    <s v="VE3"/>
    <s v="NØ"/>
    <n v="1"/>
    <n v="3"/>
    <n v="0"/>
    <n v="1"/>
    <n v="2"/>
    <n v="15"/>
    <n v="90"/>
    <n v="0"/>
    <n v="0"/>
    <n v="0"/>
    <n v="8.5"/>
    <n v="10"/>
    <n v="8"/>
    <n v="12"/>
    <n v="4"/>
    <m/>
    <m/>
    <m/>
    <m/>
    <m/>
    <m/>
    <m/>
    <m/>
    <n v="1"/>
    <n v="0"/>
    <n v="100"/>
    <m/>
    <m/>
    <m/>
  </r>
  <r>
    <x v="24"/>
    <x v="4"/>
    <d v="2022-06-24T00:00:00"/>
    <s v="VE4"/>
    <s v="NØ"/>
    <n v="4"/>
    <n v="50"/>
    <n v="11"/>
    <n v="25"/>
    <n v="14"/>
    <n v="60"/>
    <n v="75"/>
    <n v="3"/>
    <n v="0"/>
    <n v="0"/>
    <n v="19.25"/>
    <n v="20"/>
    <n v="19"/>
    <n v="12"/>
    <n v="26"/>
    <m/>
    <m/>
    <m/>
    <m/>
    <m/>
    <m/>
    <m/>
    <m/>
    <n v="1"/>
    <n v="0"/>
    <n v="100"/>
    <m/>
    <m/>
    <m/>
  </r>
  <r>
    <x v="24"/>
    <x v="4"/>
    <d v="2022-06-24T00:00:00"/>
    <s v="VE5"/>
    <s v="Ø"/>
    <n v="2"/>
    <n v="11"/>
    <n v="2"/>
    <n v="6"/>
    <n v="3"/>
    <n v="25"/>
    <n v="75"/>
    <n v="1"/>
    <n v="0"/>
    <n v="0"/>
    <n v="12.5"/>
    <n v="11"/>
    <n v="9"/>
    <n v="24"/>
    <n v="6"/>
    <m/>
    <m/>
    <m/>
    <m/>
    <m/>
    <m/>
    <m/>
    <m/>
    <n v="1"/>
    <n v="0"/>
    <n v="100"/>
    <m/>
    <m/>
    <m/>
  </r>
  <r>
    <x v="24"/>
    <x v="4"/>
    <d v="2022-06-24T00:00:00"/>
    <s v="VE6"/>
    <s v="Ø"/>
    <n v="4"/>
    <n v="1"/>
    <n v="0"/>
    <n v="1"/>
    <n v="0"/>
    <n v="40"/>
    <n v="80"/>
    <n v="5"/>
    <n v="0"/>
    <n v="0"/>
    <n v="13.75"/>
    <n v="11"/>
    <n v="9"/>
    <n v="3"/>
    <n v="32"/>
    <m/>
    <m/>
    <m/>
    <m/>
    <m/>
    <m/>
    <m/>
    <m/>
    <n v="1"/>
    <n v="0"/>
    <n v="100"/>
    <s v="Utplanta individ i 2021"/>
    <m/>
    <m/>
  </r>
  <r>
    <x v="24"/>
    <x v="4"/>
    <d v="2022-06-24T00:00:00"/>
    <s v="VE7"/>
    <s v="Ø"/>
    <n v="7"/>
    <n v="1"/>
    <n v="0"/>
    <n v="1"/>
    <n v="0"/>
    <n v="50"/>
    <n v="60"/>
    <n v="0"/>
    <n v="0"/>
    <n v="0"/>
    <n v="9.75"/>
    <n v="9"/>
    <n v="11"/>
    <n v="14"/>
    <n v="5"/>
    <m/>
    <m/>
    <m/>
    <m/>
    <m/>
    <m/>
    <m/>
    <m/>
    <n v="1"/>
    <n v="0"/>
    <n v="100"/>
    <s v="Utplanta individ i 2021"/>
    <m/>
    <m/>
  </r>
  <r>
    <x v="24"/>
    <x v="4"/>
    <d v="2022-06-24T00:00:00"/>
    <s v="VE8"/>
    <s v="SØ"/>
    <n v="6"/>
    <n v="1"/>
    <n v="0"/>
    <n v="1"/>
    <n v="0"/>
    <n v="80"/>
    <n v="35"/>
    <n v="4"/>
    <n v="0"/>
    <n v="0"/>
    <n v="20.5"/>
    <n v="31"/>
    <n v="19"/>
    <n v="15"/>
    <n v="17"/>
    <m/>
    <m/>
    <m/>
    <m/>
    <m/>
    <m/>
    <m/>
    <m/>
    <n v="1"/>
    <n v="0"/>
    <n v="100"/>
    <s v="Utplanta individ i 2021"/>
    <m/>
    <m/>
  </r>
  <r>
    <x v="24"/>
    <x v="4"/>
    <d v="2022-06-24T00:00:00"/>
    <s v="VE9"/>
    <s v="SV"/>
    <n v="4"/>
    <n v="0"/>
    <n v="0"/>
    <n v="0"/>
    <n v="0"/>
    <n v="40"/>
    <n v="40"/>
    <n v="10"/>
    <n v="0"/>
    <n v="0"/>
    <n v="19.25"/>
    <n v="21"/>
    <n v="20"/>
    <n v="6"/>
    <n v="30"/>
    <m/>
    <m/>
    <m/>
    <m/>
    <m/>
    <m/>
    <m/>
    <m/>
    <n v="1"/>
    <n v="0"/>
    <n v="100"/>
    <m/>
    <m/>
    <m/>
  </r>
  <r>
    <x v="25"/>
    <x v="2"/>
    <d v="2020-06-26T00:00:00"/>
    <s v="V6"/>
    <s v="SV"/>
    <n v="5"/>
    <n v="11"/>
    <n v="0"/>
    <n v="11"/>
    <n v="0"/>
    <n v="70"/>
    <n v="70"/>
    <s v="NA"/>
    <n v="0"/>
    <n v="0"/>
    <n v="6"/>
    <n v="9"/>
    <n v="5"/>
    <n v="4"/>
    <n v="6"/>
    <m/>
    <m/>
    <m/>
    <m/>
    <m/>
    <m/>
    <m/>
    <m/>
    <n v="1"/>
    <n v="0"/>
    <n v="100"/>
    <s v="Gressklipper"/>
    <s v="Spiker i alle hjørner"/>
    <m/>
  </r>
  <r>
    <x v="25"/>
    <x v="2"/>
    <d v="2020-06-26T00:00:00"/>
    <s v="VI1"/>
    <s v="NØ"/>
    <n v="13"/>
    <n v="0"/>
    <n v="0"/>
    <n v="0"/>
    <n v="0"/>
    <n v="10"/>
    <n v="75"/>
    <s v="NA"/>
    <n v="0"/>
    <n v="0"/>
    <n v="7"/>
    <n v="10"/>
    <n v="0"/>
    <n v="0"/>
    <n v="18"/>
    <m/>
    <m/>
    <m/>
    <m/>
    <m/>
    <m/>
    <m/>
    <m/>
    <n v="0"/>
    <n v="0"/>
    <n v="0"/>
    <m/>
    <s v="Ett rør og to spiker"/>
    <m/>
  </r>
  <r>
    <x v="25"/>
    <x v="2"/>
    <d v="2020-06-26T00:00:00"/>
    <s v="VI10"/>
    <s v="NV"/>
    <n v="7"/>
    <n v="2"/>
    <n v="0"/>
    <n v="1"/>
    <n v="1"/>
    <n v="70"/>
    <n v="70"/>
    <s v="NA"/>
    <n v="0"/>
    <n v="0"/>
    <n v="18"/>
    <n v="15"/>
    <n v="27"/>
    <n v="10"/>
    <n v="20"/>
    <m/>
    <m/>
    <m/>
    <m/>
    <m/>
    <m/>
    <m/>
    <m/>
    <n v="0"/>
    <n v="0"/>
    <n v="0"/>
    <m/>
    <s v="4 rør"/>
    <m/>
  </r>
  <r>
    <x v="25"/>
    <x v="2"/>
    <d v="2020-06-26T00:00:00"/>
    <s v="VI2"/>
    <s v="SØ"/>
    <n v="7"/>
    <n v="0"/>
    <n v="0"/>
    <n v="0"/>
    <n v="0"/>
    <n v="70"/>
    <n v="45"/>
    <s v="NA"/>
    <n v="0"/>
    <s v="i skygge av tre"/>
    <n v="24"/>
    <n v="33"/>
    <n v="11"/>
    <n v="22"/>
    <n v="30"/>
    <m/>
    <m/>
    <m/>
    <m/>
    <m/>
    <m/>
    <m/>
    <m/>
    <n v="0"/>
    <n v="0"/>
    <n v="0"/>
    <m/>
    <s v="4 rør"/>
    <m/>
  </r>
  <r>
    <x v="25"/>
    <x v="2"/>
    <d v="2020-06-26T00:00:00"/>
    <s v="VI3"/>
    <s v="S"/>
    <n v="3"/>
    <n v="0"/>
    <n v="0"/>
    <n v="0"/>
    <n v="0"/>
    <n v="50"/>
    <n v="80"/>
    <s v="NA"/>
    <n v="0"/>
    <n v="0"/>
    <n v="3.5"/>
    <n v="2"/>
    <n v="4"/>
    <n v="5"/>
    <n v="3"/>
    <m/>
    <m/>
    <m/>
    <m/>
    <m/>
    <m/>
    <m/>
    <m/>
    <n v="1"/>
    <n v="0"/>
    <n v="100"/>
    <s v="Gressklipper"/>
    <s v="Spiker i alle hjørner"/>
    <m/>
  </r>
  <r>
    <x v="25"/>
    <x v="2"/>
    <d v="2020-06-26T00:00:00"/>
    <s v="VI4"/>
    <s v="S"/>
    <n v="7"/>
    <n v="0"/>
    <n v="0"/>
    <n v="0"/>
    <n v="0"/>
    <n v="55"/>
    <n v="70"/>
    <s v="NA"/>
    <n v="0"/>
    <n v="0"/>
    <n v="16.75"/>
    <n v="8"/>
    <n v="28"/>
    <n v="27"/>
    <n v="4"/>
    <m/>
    <m/>
    <m/>
    <m/>
    <m/>
    <m/>
    <m/>
    <m/>
    <n v="0.5"/>
    <n v="0"/>
    <n v="50"/>
    <s v="Gressklipper"/>
    <s v="Halve ruta klippet (diagonal). Spiker i plenen, rør i de tre andre"/>
    <m/>
  </r>
  <r>
    <x v="25"/>
    <x v="2"/>
    <d v="2020-06-26T00:00:00"/>
    <s v="VI5"/>
    <s v="SV"/>
    <n v="1"/>
    <n v="20"/>
    <n v="3"/>
    <n v="17"/>
    <n v="0"/>
    <n v="50"/>
    <n v="95"/>
    <s v="NA"/>
    <n v="0"/>
    <n v="0"/>
    <n v="3.75"/>
    <n v="4"/>
    <n v="2"/>
    <n v="3"/>
    <n v="6"/>
    <m/>
    <m/>
    <m/>
    <m/>
    <m/>
    <m/>
    <m/>
    <m/>
    <n v="1"/>
    <n v="0"/>
    <n v="100"/>
    <s v="Gressklipper"/>
    <s v="Spiker i alle hjørner"/>
    <m/>
  </r>
  <r>
    <x v="25"/>
    <x v="2"/>
    <d v="2020-06-26T00:00:00"/>
    <s v="VI7"/>
    <s v="SV"/>
    <n v="12"/>
    <n v="45"/>
    <n v="24"/>
    <n v="21"/>
    <n v="0"/>
    <n v="40"/>
    <n v="50"/>
    <s v="NA"/>
    <n v="0"/>
    <n v="0"/>
    <n v="3.75"/>
    <n v="3"/>
    <n v="3"/>
    <n v="5"/>
    <n v="4"/>
    <m/>
    <m/>
    <m/>
    <m/>
    <m/>
    <m/>
    <m/>
    <m/>
    <n v="1"/>
    <n v="0"/>
    <n v="100"/>
    <s v="Gressklipper"/>
    <s v="Spiker i alle hjørner. Vanskelig å skille småplanter og vegetative pga. klipping og små planter"/>
    <m/>
  </r>
  <r>
    <x v="25"/>
    <x v="2"/>
    <d v="2020-06-26T00:00:00"/>
    <s v="VI8"/>
    <s v="V"/>
    <n v="0"/>
    <n v="25"/>
    <n v="4"/>
    <n v="20"/>
    <n v="1"/>
    <n v="50"/>
    <n v="70"/>
    <s v="NA"/>
    <n v="0"/>
    <n v="0"/>
    <n v="3.25"/>
    <n v="7"/>
    <n v="3"/>
    <n v="3"/>
    <n v="0"/>
    <m/>
    <m/>
    <m/>
    <m/>
    <m/>
    <m/>
    <m/>
    <m/>
    <n v="1"/>
    <n v="0"/>
    <n v="100"/>
    <s v="Gressklipper"/>
    <s v="Spiker i alle hjørner. Mye dragehode utenfor ruta, langs linja."/>
    <m/>
  </r>
  <r>
    <x v="25"/>
    <x v="2"/>
    <d v="2020-06-26T00:00:00"/>
    <s v="VI9"/>
    <s v="V"/>
    <n v="7"/>
    <n v="0"/>
    <n v="0"/>
    <n v="0"/>
    <n v="0"/>
    <n v="25"/>
    <n v="75"/>
    <s v="NA"/>
    <n v="0"/>
    <n v="0"/>
    <n v="14.75"/>
    <n v="0"/>
    <n v="0"/>
    <n v="4"/>
    <n v="55"/>
    <m/>
    <m/>
    <m/>
    <m/>
    <m/>
    <m/>
    <m/>
    <m/>
    <n v="0.8"/>
    <n v="0"/>
    <n v="80"/>
    <s v="Gressklipper"/>
    <s v="I kant, 80 % slått, 20 % uslått. "/>
    <m/>
  </r>
  <r>
    <x v="26"/>
    <x v="0"/>
    <d v="2018-07-18T00:00:00"/>
    <s v="ØR.N2"/>
    <s v="N"/>
    <n v="2"/>
    <n v="0"/>
    <n v="0"/>
    <n v="0"/>
    <n v="0"/>
    <n v="60"/>
    <n v="6"/>
    <s v="NA"/>
    <n v="1"/>
    <s v="NA"/>
    <n v="9.5"/>
    <n v="14"/>
    <n v="3"/>
    <n v="19"/>
    <n v="2"/>
    <m/>
    <m/>
    <m/>
    <m/>
    <m/>
    <m/>
    <m/>
    <m/>
    <n v="1"/>
    <n v="0"/>
    <m/>
    <s v="sterkt beitet"/>
    <m/>
    <m/>
  </r>
  <r>
    <x v="26"/>
    <x v="0"/>
    <d v="2018-07-18T00:00:00"/>
    <s v="ØR.SV6"/>
    <s v="SV"/>
    <n v="6"/>
    <n v="0"/>
    <n v="0"/>
    <n v="0"/>
    <n v="0"/>
    <n v="85"/>
    <n v="60"/>
    <s v="NA"/>
    <n v="0"/>
    <s v="NA"/>
    <n v="7.25"/>
    <n v="7"/>
    <n v="7"/>
    <n v="8"/>
    <n v="7"/>
    <m/>
    <m/>
    <m/>
    <m/>
    <m/>
    <m/>
    <m/>
    <m/>
    <n v="1"/>
    <n v="0"/>
    <m/>
    <s v="sterkt beitet"/>
    <m/>
    <m/>
  </r>
  <r>
    <x v="26"/>
    <x v="0"/>
    <d v="2018-07-18T00:00:00"/>
    <s v="ØR.SØ1"/>
    <s v="SØ"/>
    <n v="1"/>
    <n v="0"/>
    <n v="0"/>
    <n v="0"/>
    <n v="0"/>
    <n v="50"/>
    <n v="60"/>
    <s v="NA"/>
    <n v="0"/>
    <s v="NA"/>
    <n v="13.75"/>
    <n v="29"/>
    <n v="3"/>
    <n v="15"/>
    <n v="8"/>
    <m/>
    <m/>
    <m/>
    <m/>
    <m/>
    <m/>
    <m/>
    <m/>
    <n v="1"/>
    <n v="0"/>
    <m/>
    <s v="sterkt beitet"/>
    <m/>
    <m/>
  </r>
  <r>
    <x v="26"/>
    <x v="0"/>
    <d v="2018-07-18T00:00:00"/>
    <s v="ØR.V0"/>
    <s v="V"/>
    <n v="0"/>
    <n v="0"/>
    <n v="0"/>
    <n v="0"/>
    <n v="0"/>
    <n v="60"/>
    <n v="30"/>
    <s v="NA"/>
    <n v="10"/>
    <s v="NA"/>
    <n v="14"/>
    <n v="29"/>
    <n v="13"/>
    <n v="9"/>
    <n v="5"/>
    <m/>
    <m/>
    <m/>
    <m/>
    <m/>
    <m/>
    <m/>
    <m/>
    <n v="1"/>
    <n v="0"/>
    <m/>
    <s v="sterkt beitet"/>
    <m/>
    <m/>
  </r>
  <r>
    <x v="26"/>
    <x v="0"/>
    <d v="2018-07-18T00:00:00"/>
    <s v="ØR.V4"/>
    <s v="V"/>
    <n v="4"/>
    <n v="0"/>
    <n v="0"/>
    <n v="0"/>
    <n v="0"/>
    <n v="70"/>
    <n v="60"/>
    <s v="NA"/>
    <n v="0"/>
    <s v="NA"/>
    <n v="4.5"/>
    <n v="15"/>
    <n v="3"/>
    <n v="0"/>
    <n v="0"/>
    <m/>
    <m/>
    <m/>
    <m/>
    <m/>
    <m/>
    <m/>
    <m/>
    <n v="1"/>
    <n v="0"/>
    <m/>
    <s v="sterkt beitet"/>
    <m/>
    <m/>
  </r>
  <r>
    <x v="27"/>
    <x v="0"/>
    <d v="2018-07-25T00:00:00"/>
    <s v="ÅS.N1"/>
    <s v="N"/>
    <n v="1"/>
    <n v="3"/>
    <n v="0"/>
    <n v="3"/>
    <n v="0"/>
    <n v="30"/>
    <n v="40"/>
    <s v="NA"/>
    <n v="0"/>
    <s v="NA"/>
    <n v="1.5"/>
    <n v="1"/>
    <n v="0"/>
    <n v="5"/>
    <n v="0"/>
    <m/>
    <m/>
    <m/>
    <m/>
    <m/>
    <m/>
    <m/>
    <m/>
    <n v="0"/>
    <n v="0"/>
    <m/>
    <s v="NA"/>
    <m/>
    <m/>
  </r>
  <r>
    <x v="27"/>
    <x v="0"/>
    <d v="2018-07-25T00:00:00"/>
    <s v="ÅS.NV1"/>
    <s v="NV"/>
    <n v="1"/>
    <n v="5"/>
    <n v="0"/>
    <n v="2"/>
    <n v="3"/>
    <n v="60"/>
    <n v="95"/>
    <s v="NA"/>
    <n v="0"/>
    <s v="NA"/>
    <n v="27.75"/>
    <n v="2"/>
    <n v="3"/>
    <n v="80"/>
    <n v="26"/>
    <m/>
    <m/>
    <m/>
    <m/>
    <m/>
    <m/>
    <m/>
    <m/>
    <n v="0"/>
    <n v="0"/>
    <m/>
    <s v="NA"/>
    <m/>
    <m/>
  </r>
  <r>
    <x v="27"/>
    <x v="0"/>
    <d v="2018-07-25T00:00:00"/>
    <s v="ÅS.NV4"/>
    <s v="NV"/>
    <n v="4"/>
    <n v="0"/>
    <n v="0"/>
    <n v="0"/>
    <n v="0"/>
    <n v="50"/>
    <n v="90"/>
    <s v="NA"/>
    <n v="10"/>
    <s v="NA"/>
    <n v="40.25"/>
    <n v="15"/>
    <n v="33"/>
    <n v="16"/>
    <n v="97"/>
    <m/>
    <m/>
    <m/>
    <m/>
    <m/>
    <m/>
    <m/>
    <m/>
    <n v="0"/>
    <n v="0"/>
    <m/>
    <s v="NA"/>
    <m/>
    <m/>
  </r>
  <r>
    <x v="27"/>
    <x v="0"/>
    <d v="2018-07-25T00:00:00"/>
    <s v="ÅS.NØ0"/>
    <s v="NØ"/>
    <n v="0"/>
    <n v="4"/>
    <n v="0"/>
    <n v="3"/>
    <n v="1"/>
    <n v="10"/>
    <n v="20"/>
    <s v="NA"/>
    <n v="0"/>
    <s v="NA"/>
    <n v="1.5"/>
    <n v="3"/>
    <n v="0"/>
    <n v="0"/>
    <n v="3"/>
    <m/>
    <m/>
    <m/>
    <m/>
    <m/>
    <m/>
    <m/>
    <m/>
    <n v="0"/>
    <n v="0"/>
    <m/>
    <s v="NA"/>
    <m/>
    <m/>
  </r>
  <r>
    <x v="27"/>
    <x v="0"/>
    <d v="2018-07-25T00:00:00"/>
    <s v="ÅS.SV4"/>
    <s v="SV"/>
    <n v="4"/>
    <n v="0"/>
    <n v="0"/>
    <n v="0"/>
    <n v="0"/>
    <n v="40"/>
    <n v="80"/>
    <s v="NA"/>
    <n v="15"/>
    <s v="NA"/>
    <n v="22"/>
    <n v="2"/>
    <n v="9"/>
    <n v="57"/>
    <n v="20"/>
    <m/>
    <m/>
    <m/>
    <m/>
    <m/>
    <m/>
    <m/>
    <m/>
    <n v="0"/>
    <n v="0"/>
    <m/>
    <s v="Elgbeite"/>
    <m/>
    <m/>
  </r>
  <r>
    <x v="27"/>
    <x v="0"/>
    <d v="2018-07-25T00:00:00"/>
    <s v="ÅS.SV6"/>
    <s v="SV"/>
    <n v="6"/>
    <n v="0"/>
    <n v="0"/>
    <n v="0"/>
    <n v="0"/>
    <n v="30"/>
    <n v="60"/>
    <s v="NA"/>
    <n v="20"/>
    <s v="NA"/>
    <n v="3.75"/>
    <n v="2"/>
    <n v="0"/>
    <n v="11"/>
    <n v="2"/>
    <m/>
    <m/>
    <m/>
    <m/>
    <m/>
    <m/>
    <m/>
    <m/>
    <n v="0"/>
    <n v="0"/>
    <m/>
    <s v="NA"/>
    <m/>
    <m/>
  </r>
  <r>
    <x v="27"/>
    <x v="0"/>
    <d v="2018-07-25T00:00:00"/>
    <s v="ÅS.V0"/>
    <s v="V"/>
    <n v="0"/>
    <n v="4"/>
    <n v="0"/>
    <n v="3"/>
    <n v="1"/>
    <n v="20"/>
    <n v="80"/>
    <s v="NA"/>
    <n v="0"/>
    <s v="NA"/>
    <n v="7.5"/>
    <n v="12"/>
    <n v="2"/>
    <n v="1"/>
    <n v="15"/>
    <m/>
    <m/>
    <m/>
    <m/>
    <m/>
    <m/>
    <m/>
    <m/>
    <n v="0"/>
    <n v="0"/>
    <m/>
    <s v="NA"/>
    <m/>
    <m/>
  </r>
  <r>
    <x v="27"/>
    <x v="0"/>
    <d v="2018-07-25T00:00:00"/>
    <s v="ÅS.V1"/>
    <s v="V"/>
    <n v="1"/>
    <n v="1"/>
    <n v="0"/>
    <n v="1"/>
    <n v="0"/>
    <n v="60"/>
    <n v="80"/>
    <s v="NA"/>
    <n v="20"/>
    <s v="NA"/>
    <n v="24.75"/>
    <n v="1"/>
    <n v="85"/>
    <n v="3"/>
    <n v="10"/>
    <m/>
    <m/>
    <m/>
    <m/>
    <m/>
    <m/>
    <m/>
    <m/>
    <n v="0"/>
    <n v="0"/>
    <m/>
    <s v="NA"/>
    <m/>
    <m/>
  </r>
  <r>
    <x v="27"/>
    <x v="0"/>
    <d v="2018-07-25T00:00:00"/>
    <s v="ÅS.V2"/>
    <s v="V"/>
    <n v="2"/>
    <n v="0"/>
    <n v="0"/>
    <n v="0"/>
    <n v="0"/>
    <n v="80"/>
    <n v="50"/>
    <s v="NA"/>
    <n v="5"/>
    <s v="NA"/>
    <n v="8"/>
    <n v="9"/>
    <n v="8"/>
    <n v="13"/>
    <n v="2"/>
    <m/>
    <m/>
    <m/>
    <m/>
    <m/>
    <m/>
    <m/>
    <m/>
    <n v="0"/>
    <n v="0"/>
    <m/>
    <s v="NA"/>
    <m/>
    <m/>
  </r>
  <r>
    <x v="27"/>
    <x v="0"/>
    <d v="2018-07-25T00:00:00"/>
    <s v="ÅS.V4"/>
    <s v="V"/>
    <n v="4"/>
    <n v="0"/>
    <n v="0"/>
    <n v="0"/>
    <n v="0"/>
    <n v="50"/>
    <n v="10"/>
    <s v="NA"/>
    <n v="30"/>
    <s v="NA"/>
    <n v="19"/>
    <n v="33"/>
    <n v="3"/>
    <n v="24"/>
    <n v="16"/>
    <m/>
    <m/>
    <m/>
    <m/>
    <m/>
    <m/>
    <m/>
    <m/>
    <n v="0"/>
    <n v="0"/>
    <m/>
    <s v="NA"/>
    <m/>
    <m/>
  </r>
  <r>
    <x v="27"/>
    <x v="1"/>
    <d v="2019-07-11T00:00:00"/>
    <s v="ÅS.N1"/>
    <s v="N"/>
    <n v="1"/>
    <n v="1"/>
    <n v="0"/>
    <n v="1"/>
    <n v="0"/>
    <n v="30"/>
    <n v="20"/>
    <s v="NA"/>
    <n v="0"/>
    <s v="NA"/>
    <n v="30.5"/>
    <n v="1"/>
    <n v="0"/>
    <n v="61"/>
    <n v="60"/>
    <m/>
    <m/>
    <m/>
    <m/>
    <m/>
    <m/>
    <m/>
    <m/>
    <n v="0"/>
    <n v="0"/>
    <m/>
    <s v="Ingen"/>
    <m/>
    <m/>
  </r>
  <r>
    <x v="27"/>
    <x v="1"/>
    <d v="2019-07-11T00:00:00"/>
    <s v="ÅS.NV1"/>
    <s v="NV"/>
    <n v="1"/>
    <n v="8"/>
    <n v="5"/>
    <n v="2"/>
    <n v="1"/>
    <n v="50"/>
    <n v="60"/>
    <s v="NA"/>
    <n v="0"/>
    <s v="NA"/>
    <n v="60.5"/>
    <n v="27"/>
    <n v="75"/>
    <n v="100"/>
    <n v="40"/>
    <m/>
    <m/>
    <m/>
    <m/>
    <m/>
    <m/>
    <m/>
    <m/>
    <n v="0"/>
    <n v="0"/>
    <m/>
    <s v="Ingen"/>
    <m/>
    <m/>
  </r>
  <r>
    <x v="27"/>
    <x v="1"/>
    <d v="2019-07-11T00:00:00"/>
    <s v="ÅS.NV4"/>
    <s v="NV"/>
    <n v="4"/>
    <n v="1"/>
    <n v="0"/>
    <n v="0"/>
    <n v="1"/>
    <n v="60"/>
    <n v="10"/>
    <s v="NA"/>
    <n v="2"/>
    <s v="NA"/>
    <n v="35"/>
    <n v="1"/>
    <n v="30"/>
    <n v="12"/>
    <n v="97"/>
    <m/>
    <m/>
    <m/>
    <m/>
    <m/>
    <m/>
    <m/>
    <m/>
    <n v="0"/>
    <n v="0"/>
    <m/>
    <s v="Ingen"/>
    <s v="ruta er noe over 2m til høyre for furu (ikke 1.5)"/>
    <m/>
  </r>
  <r>
    <x v="27"/>
    <x v="1"/>
    <d v="2019-07-11T00:00:00"/>
    <s v="ÅS.NØ0"/>
    <s v="NØ"/>
    <n v="0"/>
    <n v="2"/>
    <n v="0"/>
    <n v="0"/>
    <n v="2"/>
    <n v="40"/>
    <n v="15"/>
    <s v="NA"/>
    <n v="0"/>
    <s v="NA"/>
    <n v="28.5"/>
    <n v="57"/>
    <n v="50"/>
    <n v="7"/>
    <n v="0"/>
    <m/>
    <m/>
    <m/>
    <m/>
    <m/>
    <m/>
    <m/>
    <m/>
    <n v="0"/>
    <n v="0"/>
    <m/>
    <s v="Ingen"/>
    <s v="mye naken jord, slitt"/>
    <m/>
  </r>
  <r>
    <x v="27"/>
    <x v="1"/>
    <d v="2019-07-11T00:00:00"/>
    <s v="ÅS.SV4"/>
    <s v="SV"/>
    <n v="4"/>
    <n v="0"/>
    <n v="0"/>
    <n v="0"/>
    <n v="0"/>
    <n v="70"/>
    <n v="10"/>
    <s v="NA"/>
    <n v="20"/>
    <s v="NA"/>
    <n v="26.75"/>
    <n v="17"/>
    <n v="4"/>
    <n v="25"/>
    <n v="61"/>
    <m/>
    <m/>
    <m/>
    <m/>
    <m/>
    <m/>
    <m/>
    <m/>
    <n v="0"/>
    <n v="0"/>
    <m/>
    <s v="Ingen"/>
    <m/>
    <m/>
  </r>
  <r>
    <x v="27"/>
    <x v="1"/>
    <d v="2019-07-11T00:00:00"/>
    <s v="ÅS.SV6"/>
    <s v="SV"/>
    <n v="6"/>
    <n v="0"/>
    <n v="0"/>
    <n v="0"/>
    <n v="0"/>
    <n v="30"/>
    <n v="10"/>
    <s v="NA"/>
    <n v="20"/>
    <s v="NA"/>
    <n v="48"/>
    <n v="10"/>
    <n v="40"/>
    <n v="70"/>
    <n v="72"/>
    <m/>
    <m/>
    <m/>
    <m/>
    <m/>
    <m/>
    <m/>
    <m/>
    <n v="0"/>
    <n v="0"/>
    <m/>
    <s v="Ingen"/>
    <s v="litt langt inne i buskene, knapt habitat. Hassel og geitved henger over"/>
    <m/>
  </r>
  <r>
    <x v="27"/>
    <x v="1"/>
    <d v="2019-07-11T00:00:00"/>
    <s v="ÅS.V0"/>
    <s v="V"/>
    <n v="0"/>
    <n v="12"/>
    <n v="9"/>
    <n v="1"/>
    <n v="2"/>
    <n v="50"/>
    <n v="40"/>
    <s v="NA"/>
    <n v="0"/>
    <s v="NA"/>
    <n v="47.25"/>
    <n v="30"/>
    <n v="72"/>
    <n v="20"/>
    <n v="67"/>
    <m/>
    <m/>
    <m/>
    <m/>
    <m/>
    <m/>
    <m/>
    <m/>
    <n v="0"/>
    <n v="0"/>
    <m/>
    <s v="Ingen"/>
    <s v="mye lav"/>
    <m/>
  </r>
  <r>
    <x v="27"/>
    <x v="1"/>
    <d v="2019-07-11T00:00:00"/>
    <s v="ÅS.V1"/>
    <s v="V"/>
    <n v="1"/>
    <n v="2"/>
    <n v="2"/>
    <n v="0"/>
    <n v="0"/>
    <n v="50"/>
    <n v="60"/>
    <s v="NA"/>
    <n v="0"/>
    <s v="NA"/>
    <n v="44.5"/>
    <n v="7"/>
    <n v="120"/>
    <n v="1"/>
    <n v="50"/>
    <m/>
    <m/>
    <m/>
    <m/>
    <m/>
    <m/>
    <m/>
    <m/>
    <n v="0"/>
    <n v="0"/>
    <m/>
    <s v="Ingen"/>
    <s v="mye lav"/>
    <m/>
  </r>
  <r>
    <x v="27"/>
    <x v="1"/>
    <d v="2019-07-11T00:00:00"/>
    <s v="ÅS.V2"/>
    <s v="V"/>
    <n v="2"/>
    <n v="0"/>
    <n v="0"/>
    <n v="0"/>
    <n v="0"/>
    <n v="50"/>
    <n v="30"/>
    <s v="NA"/>
    <n v="15"/>
    <s v="NA"/>
    <n v="43.5"/>
    <n v="10"/>
    <n v="44"/>
    <n v="100"/>
    <n v="20"/>
    <m/>
    <m/>
    <m/>
    <m/>
    <m/>
    <m/>
    <m/>
    <m/>
    <n v="0"/>
    <n v="0"/>
    <m/>
    <s v="Ingen"/>
    <m/>
    <m/>
  </r>
  <r>
    <x v="27"/>
    <x v="1"/>
    <d v="2019-07-11T00:00:00"/>
    <s v="ÅS.V4"/>
    <s v="V"/>
    <n v="4"/>
    <n v="0"/>
    <n v="0"/>
    <n v="0"/>
    <n v="0"/>
    <n v="50"/>
    <n v="10"/>
    <s v="NA"/>
    <n v="30"/>
    <s v="NA"/>
    <n v="29.5"/>
    <n v="22"/>
    <n v="55"/>
    <n v="17"/>
    <n v="24"/>
    <m/>
    <m/>
    <m/>
    <m/>
    <m/>
    <m/>
    <m/>
    <m/>
    <n v="0"/>
    <n v="0"/>
    <m/>
    <s v="Ingen"/>
    <m/>
    <m/>
  </r>
  <r>
    <x v="27"/>
    <x v="2"/>
    <d v="2020-07-01T00:00:00"/>
    <s v="ÅS.N1"/>
    <s v="N"/>
    <n v="1"/>
    <n v="2"/>
    <n v="1"/>
    <n v="0"/>
    <n v="1"/>
    <n v="25"/>
    <n v="20"/>
    <s v="NA"/>
    <n v="0"/>
    <s v="NA"/>
    <n v="29.75"/>
    <n v="15"/>
    <n v="19"/>
    <n v="49"/>
    <n v="36"/>
    <m/>
    <m/>
    <m/>
    <m/>
    <m/>
    <m/>
    <m/>
    <m/>
    <n v="0"/>
    <n v="0"/>
    <m/>
    <s v="Ingen"/>
    <m/>
    <m/>
  </r>
  <r>
    <x v="27"/>
    <x v="2"/>
    <d v="2020-07-01T00:00:00"/>
    <s v="ÅS.NV1"/>
    <s v="NV"/>
    <n v="1"/>
    <n v="6"/>
    <n v="3"/>
    <n v="2"/>
    <n v="1"/>
    <n v="30"/>
    <n v="15"/>
    <s v="NA"/>
    <n v="0"/>
    <s v="NA"/>
    <n v="23.75"/>
    <n v="13"/>
    <n v="19"/>
    <n v="29"/>
    <n v="34"/>
    <m/>
    <m/>
    <m/>
    <m/>
    <m/>
    <m/>
    <m/>
    <m/>
    <n v="1"/>
    <n v="0"/>
    <m/>
    <s v="Ingen"/>
    <s v="Påvirket av deponert furukvist"/>
    <m/>
  </r>
  <r>
    <x v="27"/>
    <x v="2"/>
    <d v="2020-07-01T00:00:00"/>
    <s v="ÅS.NV4"/>
    <s v="NV"/>
    <n v="4"/>
    <n v="0"/>
    <n v="0"/>
    <n v="0"/>
    <n v="0"/>
    <n v="65"/>
    <n v="50"/>
    <s v="NA"/>
    <n v="0"/>
    <s v="NA"/>
    <n v="53"/>
    <n v="50"/>
    <n v="60"/>
    <n v="68"/>
    <n v="34"/>
    <m/>
    <m/>
    <m/>
    <m/>
    <m/>
    <m/>
    <m/>
    <m/>
    <n v="0"/>
    <n v="0"/>
    <m/>
    <s v="Ingen"/>
    <m/>
    <m/>
  </r>
  <r>
    <x v="27"/>
    <x v="2"/>
    <d v="2020-07-01T00:00:00"/>
    <s v="ÅS.NØ0"/>
    <s v="NØ"/>
    <n v="0"/>
    <n v="7"/>
    <n v="2"/>
    <n v="0"/>
    <n v="5"/>
    <n v="30"/>
    <n v="10"/>
    <s v="NA"/>
    <n v="0"/>
    <s v="NA"/>
    <n v="27.5"/>
    <n v="62"/>
    <n v="0"/>
    <n v="23"/>
    <n v="25"/>
    <m/>
    <m/>
    <m/>
    <m/>
    <m/>
    <m/>
    <m/>
    <m/>
    <n v="0"/>
    <n v="0"/>
    <m/>
    <s v="Ingen"/>
    <m/>
    <m/>
  </r>
  <r>
    <x v="27"/>
    <x v="2"/>
    <d v="2020-07-01T00:00:00"/>
    <s v="ÅS.SV4"/>
    <s v="SV"/>
    <n v="4"/>
    <n v="0"/>
    <n v="0"/>
    <n v="0"/>
    <n v="0"/>
    <n v="60"/>
    <n v="20"/>
    <s v="NA"/>
    <n v="20"/>
    <s v="NA"/>
    <n v="17.5"/>
    <n v="20"/>
    <n v="20"/>
    <n v="18"/>
    <n v="12"/>
    <m/>
    <m/>
    <m/>
    <m/>
    <m/>
    <m/>
    <m/>
    <m/>
    <n v="0"/>
    <n v="0"/>
    <m/>
    <s v="Ingen"/>
    <s v="Busk-/tresjikt utgjøres av arter som henger inn i ruta"/>
    <m/>
  </r>
  <r>
    <x v="27"/>
    <x v="2"/>
    <d v="2020-07-01T00:00:00"/>
    <s v="ÅS.SV6"/>
    <s v="SV"/>
    <n v="6"/>
    <n v="0"/>
    <n v="0"/>
    <n v="0"/>
    <n v="0"/>
    <n v="30"/>
    <n v="25"/>
    <s v="NA"/>
    <n v="80"/>
    <s v="NA"/>
    <n v="11.75"/>
    <n v="5"/>
    <n v="15"/>
    <n v="13"/>
    <n v="14"/>
    <m/>
    <m/>
    <m/>
    <m/>
    <m/>
    <m/>
    <m/>
    <m/>
    <n v="0"/>
    <n v="0"/>
    <m/>
    <s v="Ingen"/>
    <m/>
    <m/>
  </r>
  <r>
    <x v="27"/>
    <x v="2"/>
    <d v="2020-07-01T00:00:00"/>
    <s v="ÅS.V0"/>
    <s v="V"/>
    <n v="0"/>
    <n v="24"/>
    <n v="4"/>
    <n v="13"/>
    <n v="7"/>
    <n v="30"/>
    <n v="35"/>
    <s v="NA"/>
    <n v="0"/>
    <s v="NA"/>
    <n v="11.75"/>
    <n v="12"/>
    <n v="13"/>
    <n v="3"/>
    <n v="19"/>
    <m/>
    <m/>
    <m/>
    <m/>
    <m/>
    <m/>
    <m/>
    <m/>
    <n v="1"/>
    <n v="0"/>
    <m/>
    <s v="Ingen"/>
    <s v="Furugreiner ligger over ruta. Mye strø. "/>
    <m/>
  </r>
  <r>
    <x v="27"/>
    <x v="2"/>
    <d v="2020-07-01T00:00:00"/>
    <s v="ÅS.V1"/>
    <s v="V"/>
    <n v="1"/>
    <n v="3"/>
    <n v="0"/>
    <n v="3"/>
    <n v="0"/>
    <n v="50"/>
    <n v="15"/>
    <s v="NA"/>
    <n v="0"/>
    <s v="NA"/>
    <n v="16.5"/>
    <n v="18"/>
    <n v="20"/>
    <n v="11"/>
    <n v="17"/>
    <m/>
    <m/>
    <m/>
    <m/>
    <m/>
    <m/>
    <m/>
    <m/>
    <n v="1"/>
    <n v="0"/>
    <m/>
    <s v="Ingen"/>
    <s v="Furugreiner ligger over ruta. Mye strø. "/>
    <m/>
  </r>
  <r>
    <x v="27"/>
    <x v="2"/>
    <d v="2020-07-01T00:00:00"/>
    <s v="ÅS.V2"/>
    <s v="V"/>
    <n v="2"/>
    <n v="0"/>
    <n v="0"/>
    <n v="0"/>
    <n v="0"/>
    <n v="10"/>
    <n v="0"/>
    <s v="NA"/>
    <n v="6"/>
    <s v="NA"/>
    <n v="34"/>
    <n v="4"/>
    <n v="0"/>
    <n v="33"/>
    <n v="99"/>
    <m/>
    <m/>
    <m/>
    <m/>
    <m/>
    <m/>
    <m/>
    <m/>
    <n v="1"/>
    <n v="0"/>
    <m/>
    <s v="Ingen"/>
    <s v="Sterkt påvirket av deponert furukvist"/>
    <m/>
  </r>
  <r>
    <x v="27"/>
    <x v="2"/>
    <d v="2020-07-01T00:00:00"/>
    <s v="ÅS.V4"/>
    <s v="V"/>
    <n v="4"/>
    <n v="0"/>
    <n v="0"/>
    <n v="0"/>
    <n v="0"/>
    <n v="30"/>
    <n v="10"/>
    <s v="NA"/>
    <n v="50"/>
    <s v="NA"/>
    <n v="125.5"/>
    <n v="220"/>
    <n v="240"/>
    <n v="20"/>
    <n v="22"/>
    <m/>
    <m/>
    <m/>
    <m/>
    <m/>
    <m/>
    <m/>
    <m/>
    <n v="1"/>
    <n v="0"/>
    <m/>
    <s v="Ingen"/>
    <s v="Påvirket av deponert furukvist"/>
    <m/>
  </r>
  <r>
    <x v="27"/>
    <x v="3"/>
    <d v="2021-06-16T00:00:00"/>
    <s v="ÅS.N1"/>
    <s v="N"/>
    <n v="1"/>
    <n v="2"/>
    <n v="0"/>
    <n v="0"/>
    <n v="2"/>
    <n v="25"/>
    <n v="15"/>
    <n v="1"/>
    <n v="0"/>
    <n v="0"/>
    <n v="8.5"/>
    <n v="11"/>
    <n v="0"/>
    <n v="6"/>
    <n v="17"/>
    <m/>
    <m/>
    <m/>
    <m/>
    <m/>
    <m/>
    <m/>
    <m/>
    <n v="0"/>
    <n v="0"/>
    <m/>
    <s v="Ingen"/>
    <m/>
    <m/>
  </r>
  <r>
    <x v="27"/>
    <x v="3"/>
    <d v="2021-06-16T00:00:00"/>
    <s v="ÅS.NV1"/>
    <s v="NV"/>
    <n v="1"/>
    <n v="12"/>
    <n v="1"/>
    <n v="7"/>
    <n v="4"/>
    <n v="23"/>
    <n v="10"/>
    <n v="1"/>
    <n v="0"/>
    <n v="20"/>
    <n v="19.75"/>
    <n v="11"/>
    <n v="22"/>
    <n v="33"/>
    <n v="13"/>
    <m/>
    <m/>
    <m/>
    <m/>
    <m/>
    <m/>
    <m/>
    <m/>
    <n v="1"/>
    <n v="0"/>
    <m/>
    <s v="Ingen"/>
    <s v="Påvirket av deponert furukvist"/>
    <m/>
  </r>
  <r>
    <x v="27"/>
    <x v="3"/>
    <d v="2021-06-16T00:00:00"/>
    <s v="ÅS.NV4"/>
    <s v="NV"/>
    <n v="4"/>
    <n v="0"/>
    <n v="0"/>
    <n v="0"/>
    <n v="0"/>
    <n v="45"/>
    <n v="5"/>
    <n v="1"/>
    <n v="0"/>
    <n v="90"/>
    <n v="25.5"/>
    <n v="15"/>
    <n v="35"/>
    <n v="40"/>
    <n v="12"/>
    <m/>
    <m/>
    <m/>
    <m/>
    <m/>
    <m/>
    <m/>
    <m/>
    <n v="0"/>
    <n v="0"/>
    <m/>
    <s v="Ingen"/>
    <m/>
    <m/>
  </r>
  <r>
    <x v="27"/>
    <x v="3"/>
    <d v="2021-06-16T00:00:00"/>
    <s v="ÅS.NØ0"/>
    <s v="NØ"/>
    <n v="0"/>
    <n v="12"/>
    <n v="0"/>
    <n v="7"/>
    <n v="5"/>
    <n v="35"/>
    <n v="20"/>
    <n v="0"/>
    <n v="0"/>
    <n v="0"/>
    <n v="13.75"/>
    <n v="11"/>
    <n v="19"/>
    <n v="12"/>
    <n v="13"/>
    <m/>
    <m/>
    <m/>
    <m/>
    <m/>
    <m/>
    <m/>
    <m/>
    <n v="0"/>
    <n v="0"/>
    <m/>
    <s v="Ingen"/>
    <m/>
    <m/>
  </r>
  <r>
    <x v="27"/>
    <x v="3"/>
    <d v="2021-06-16T00:00:00"/>
    <s v="ÅS.SV4"/>
    <s v="SV"/>
    <n v="4"/>
    <n v="0"/>
    <n v="0"/>
    <n v="0"/>
    <n v="0"/>
    <n v="40"/>
    <n v="15"/>
    <n v="4"/>
    <n v="0"/>
    <n v="90"/>
    <n v="30.25"/>
    <n v="35"/>
    <n v="17"/>
    <n v="48"/>
    <n v="21"/>
    <m/>
    <m/>
    <m/>
    <m/>
    <m/>
    <m/>
    <m/>
    <m/>
    <n v="0"/>
    <n v="0"/>
    <m/>
    <s v="Ingen"/>
    <s v="Busk-/tresjikt utgjøres av arter som henger inn i ruta"/>
    <m/>
  </r>
  <r>
    <x v="27"/>
    <x v="3"/>
    <d v="2021-06-16T00:00:00"/>
    <s v="ÅS.SV6"/>
    <s v="SV"/>
    <n v="6"/>
    <n v="0"/>
    <n v="0"/>
    <n v="0"/>
    <n v="0"/>
    <n v="20"/>
    <n v="25"/>
    <n v="1"/>
    <n v="60"/>
    <n v="100"/>
    <s v="NA"/>
    <s v="NA"/>
    <s v="NA"/>
    <s v="NA"/>
    <s v="NA"/>
    <m/>
    <m/>
    <m/>
    <m/>
    <m/>
    <m/>
    <m/>
    <m/>
    <n v="0"/>
    <n v="0"/>
    <m/>
    <s v="Ingen"/>
    <m/>
    <m/>
  </r>
  <r>
    <x v="27"/>
    <x v="3"/>
    <d v="2021-06-16T00:00:00"/>
    <s v="ÅS.V0"/>
    <s v="V"/>
    <n v="0"/>
    <n v="29"/>
    <n v="1"/>
    <n v="17"/>
    <n v="11"/>
    <n v="40"/>
    <n v="15"/>
    <n v="0"/>
    <n v="0"/>
    <n v="0"/>
    <n v="18.25"/>
    <n v="19"/>
    <n v="21"/>
    <n v="22"/>
    <n v="11"/>
    <m/>
    <m/>
    <m/>
    <m/>
    <m/>
    <m/>
    <m/>
    <m/>
    <n v="1"/>
    <n v="0"/>
    <m/>
    <s v="Ingen"/>
    <s v="Furugreiner ligger over ruta. Mye strø. "/>
    <m/>
  </r>
  <r>
    <x v="27"/>
    <x v="3"/>
    <d v="2021-06-16T00:00:00"/>
    <s v="ÅS.V1"/>
    <s v="V"/>
    <n v="1"/>
    <n v="1"/>
    <n v="0"/>
    <n v="0"/>
    <n v="1"/>
    <n v="30"/>
    <n v="4"/>
    <n v="0"/>
    <n v="0"/>
    <n v="0"/>
    <n v="33.25"/>
    <n v="40"/>
    <n v="42"/>
    <n v="29"/>
    <n v="22"/>
    <m/>
    <m/>
    <m/>
    <m/>
    <m/>
    <m/>
    <m/>
    <m/>
    <n v="1"/>
    <n v="0"/>
    <m/>
    <s v="Ingen"/>
    <s v="Furugreiner ligger over ruta. Mye strø. "/>
    <m/>
  </r>
  <r>
    <x v="27"/>
    <x v="3"/>
    <d v="2021-06-16T00:00:00"/>
    <s v="ÅS.V2"/>
    <s v="V"/>
    <n v="2"/>
    <n v="0"/>
    <n v="0"/>
    <n v="0"/>
    <n v="0"/>
    <n v="17"/>
    <n v="0"/>
    <n v="1"/>
    <n v="0"/>
    <n v="60"/>
    <n v="42.25"/>
    <n v="49"/>
    <n v="20"/>
    <n v="45"/>
    <n v="55"/>
    <m/>
    <m/>
    <m/>
    <m/>
    <m/>
    <m/>
    <m/>
    <m/>
    <n v="1"/>
    <n v="0"/>
    <m/>
    <s v="Ingen"/>
    <s v="Sterkt påvirket av deponert furukvist"/>
    <m/>
  </r>
  <r>
    <x v="27"/>
    <x v="3"/>
    <d v="2021-06-16T00:00:00"/>
    <s v="ÅS.V4"/>
    <s v="V"/>
    <n v="4"/>
    <n v="0"/>
    <n v="0"/>
    <n v="0"/>
    <n v="0"/>
    <n v="35"/>
    <n v="3"/>
    <n v="4"/>
    <n v="0"/>
    <n v="90"/>
    <n v="35"/>
    <n v="15"/>
    <n v="10"/>
    <n v="101"/>
    <n v="14"/>
    <m/>
    <m/>
    <m/>
    <m/>
    <m/>
    <m/>
    <m/>
    <m/>
    <n v="1"/>
    <n v="0"/>
    <m/>
    <s v="Ingen"/>
    <s v="Påvirket av deponert furukvist"/>
    <m/>
  </r>
  <r>
    <x v="27"/>
    <x v="4"/>
    <d v="2022-06-28T00:00:00"/>
    <s v="ÅS.N1"/>
    <s v="N"/>
    <n v="1"/>
    <n v="2"/>
    <n v="0"/>
    <n v="1"/>
    <n v="1"/>
    <n v="30"/>
    <n v="30"/>
    <n v="2"/>
    <n v="0"/>
    <n v="0"/>
    <n v="13"/>
    <n v="0"/>
    <n v="21"/>
    <n v="18"/>
    <n v="35"/>
    <m/>
    <m/>
    <m/>
    <m/>
    <m/>
    <m/>
    <m/>
    <m/>
    <n v="1"/>
    <n v="0"/>
    <m/>
    <s v="ryddet skog?"/>
    <m/>
    <m/>
  </r>
  <r>
    <x v="27"/>
    <x v="4"/>
    <d v="2022-06-28T00:00:00"/>
    <s v="ÅS.NV1"/>
    <s v="NV"/>
    <n v="1"/>
    <n v="9"/>
    <n v="0"/>
    <n v="7"/>
    <n v="2"/>
    <n v="60"/>
    <n v="45"/>
    <n v="1"/>
    <n v="0"/>
    <n v="10"/>
    <n v="16"/>
    <n v="23"/>
    <n v="12"/>
    <n v="13"/>
    <n v="23"/>
    <m/>
    <m/>
    <m/>
    <m/>
    <m/>
    <m/>
    <m/>
    <m/>
    <n v="1"/>
    <n v="0"/>
    <m/>
    <s v="ryddet skog?"/>
    <m/>
    <m/>
  </r>
  <r>
    <x v="27"/>
    <x v="4"/>
    <d v="2022-06-28T00:00:00"/>
    <s v="ÅS.NV4"/>
    <s v="NV"/>
    <n v="4"/>
    <n v="1"/>
    <n v="0"/>
    <n v="0"/>
    <n v="1"/>
    <n v="50"/>
    <n v="50"/>
    <n v="7"/>
    <n v="0"/>
    <n v="100"/>
    <n v="17.333333333333332"/>
    <n v="19"/>
    <n v="17"/>
    <n v="16"/>
    <n v="78"/>
    <m/>
    <m/>
    <m/>
    <m/>
    <m/>
    <m/>
    <m/>
    <m/>
    <n v="1"/>
    <n v="0"/>
    <m/>
    <s v="ryddet skog?"/>
    <m/>
    <m/>
  </r>
  <r>
    <x v="27"/>
    <x v="4"/>
    <d v="2022-06-28T00:00:00"/>
    <s v="ÅS.NØ0"/>
    <s v="NØ"/>
    <n v="0"/>
    <n v="9"/>
    <n v="0"/>
    <n v="2"/>
    <n v="7"/>
    <n v="50"/>
    <n v="35"/>
    <n v="0"/>
    <n v="0"/>
    <n v="0"/>
    <n v="28.333333333333332"/>
    <n v="15"/>
    <n v="20"/>
    <n v="50"/>
    <n v="12"/>
    <m/>
    <m/>
    <m/>
    <m/>
    <m/>
    <m/>
    <m/>
    <m/>
    <n v="1"/>
    <n v="1"/>
    <m/>
    <s v="Ryddet skog? Slitasje 20 %"/>
    <m/>
    <m/>
  </r>
  <r>
    <x v="27"/>
    <x v="4"/>
    <d v="2022-06-28T00:00:00"/>
    <s v="ÅS.SV4"/>
    <s v="SV"/>
    <n v="4"/>
    <n v="0"/>
    <n v="0"/>
    <n v="0"/>
    <n v="0"/>
    <n v="30"/>
    <n v="45"/>
    <n v="7"/>
    <n v="0"/>
    <n v="100"/>
    <n v="10.666666666666666"/>
    <n v="9"/>
    <n v="11"/>
    <n v="12"/>
    <n v="11"/>
    <m/>
    <m/>
    <m/>
    <m/>
    <m/>
    <m/>
    <m/>
    <m/>
    <n v="1"/>
    <n v="0"/>
    <m/>
    <s v="ryddet skog?"/>
    <m/>
    <m/>
  </r>
  <r>
    <x v="27"/>
    <x v="4"/>
    <d v="2022-06-28T00:00:00"/>
    <s v="ÅS.SV6"/>
    <s v="SV"/>
    <n v="6"/>
    <n v="0"/>
    <n v="0"/>
    <n v="0"/>
    <n v="0"/>
    <n v="20"/>
    <n v="30"/>
    <n v="5"/>
    <n v="80"/>
    <n v="100"/>
    <n v="17.333333333333332"/>
    <n v="22"/>
    <n v="9"/>
    <n v="21"/>
    <n v="26"/>
    <m/>
    <m/>
    <m/>
    <m/>
    <m/>
    <m/>
    <m/>
    <m/>
    <n v="1"/>
    <n v="0"/>
    <m/>
    <s v="ryddet skog?"/>
    <m/>
    <m/>
  </r>
  <r>
    <x v="27"/>
    <x v="4"/>
    <d v="2022-06-28T00:00:00"/>
    <s v="ÅS.V0"/>
    <s v="V"/>
    <n v="0"/>
    <n v="24"/>
    <n v="2"/>
    <n v="11"/>
    <n v="11"/>
    <n v="45"/>
    <n v="50"/>
    <n v="0"/>
    <n v="0"/>
    <n v="0"/>
    <n v="21"/>
    <n v="12"/>
    <n v="30"/>
    <n v="21"/>
    <n v="9"/>
    <m/>
    <m/>
    <m/>
    <m/>
    <m/>
    <m/>
    <m/>
    <m/>
    <n v="1"/>
    <n v="0"/>
    <m/>
    <s v="ryddet skog?"/>
    <m/>
    <m/>
  </r>
  <r>
    <x v="27"/>
    <x v="4"/>
    <d v="2022-06-28T00:00:00"/>
    <s v="ÅS.V1"/>
    <s v="V"/>
    <n v="1"/>
    <n v="5"/>
    <n v="2"/>
    <n v="3"/>
    <n v="0"/>
    <n v="30"/>
    <n v="40"/>
    <n v="0"/>
    <n v="0"/>
    <n v="40"/>
    <n v="20.333333333333332"/>
    <n v="21"/>
    <n v="15"/>
    <n v="25"/>
    <n v="14"/>
    <m/>
    <m/>
    <m/>
    <m/>
    <m/>
    <m/>
    <m/>
    <m/>
    <n v="1"/>
    <n v="0"/>
    <m/>
    <s v="Ryddet skog, kvisthaug 100 %"/>
    <m/>
    <m/>
  </r>
  <r>
    <x v="27"/>
    <x v="4"/>
    <d v="2022-06-28T00:00:00"/>
    <s v="ÅS.V2"/>
    <s v="V"/>
    <n v="2"/>
    <n v="0"/>
    <n v="0"/>
    <n v="0"/>
    <n v="0"/>
    <n v="15"/>
    <n v="0"/>
    <n v="10"/>
    <n v="0"/>
    <n v="80"/>
    <n v="24.333333333333332"/>
    <n v="12"/>
    <n v="46"/>
    <n v="15"/>
    <n v="7"/>
    <m/>
    <m/>
    <m/>
    <m/>
    <m/>
    <m/>
    <m/>
    <m/>
    <n v="1"/>
    <n v="0"/>
    <m/>
    <s v="Ryddet skog, kvisthaug 100 %"/>
    <m/>
    <m/>
  </r>
  <r>
    <x v="27"/>
    <x v="4"/>
    <d v="2022-06-28T00:00:00"/>
    <s v="ÅS.V4"/>
    <s v="V"/>
    <n v="4"/>
    <n v="0"/>
    <n v="0"/>
    <n v="0"/>
    <n v="0"/>
    <n v="55"/>
    <n v="5"/>
    <n v="23"/>
    <n v="0"/>
    <n v="100"/>
    <n v="36.666666666666664"/>
    <n v="16"/>
    <n v="85"/>
    <n v="9"/>
    <n v="22"/>
    <m/>
    <m/>
    <m/>
    <m/>
    <m/>
    <m/>
    <m/>
    <m/>
    <n v="1"/>
    <n v="0"/>
    <m/>
    <s v="ryddet skog?"/>
    <m/>
    <m/>
  </r>
  <r>
    <x v="7"/>
    <x v="5"/>
    <d v="2023-06-27T00:00:00"/>
    <s v="GR.N0"/>
    <s v="N"/>
    <n v="0"/>
    <n v="30"/>
    <n v="2"/>
    <n v="10"/>
    <n v="18"/>
    <n v="90"/>
    <n v="2"/>
    <n v="6"/>
    <n v="0"/>
    <n v="0"/>
    <n v="37"/>
    <n v="48"/>
    <n v="34"/>
    <n v="20"/>
    <n v="46"/>
    <m/>
    <m/>
    <m/>
    <m/>
    <m/>
    <m/>
    <m/>
    <m/>
    <n v="0"/>
    <n v="0"/>
    <m/>
    <m/>
    <m/>
    <m/>
  </r>
  <r>
    <x v="7"/>
    <x v="5"/>
    <d v="2023-06-27T00:00:00"/>
    <s v="GR.N3"/>
    <s v="N"/>
    <n v="3"/>
    <n v="0"/>
    <n v="0"/>
    <n v="0"/>
    <n v="0"/>
    <n v="80"/>
    <n v="1"/>
    <n v="4"/>
    <n v="0"/>
    <n v="0"/>
    <n v="29.25"/>
    <n v="24"/>
    <n v="24"/>
    <n v="34"/>
    <n v="35"/>
    <m/>
    <m/>
    <m/>
    <m/>
    <m/>
    <m/>
    <m/>
    <m/>
    <n v="0"/>
    <n v="0"/>
    <m/>
    <m/>
    <m/>
    <m/>
  </r>
  <r>
    <x v="7"/>
    <x v="5"/>
    <d v="2023-06-27T00:00:00"/>
    <s v="GR.N7"/>
    <s v="N"/>
    <n v="7"/>
    <n v="2"/>
    <n v="2"/>
    <n v="0"/>
    <n v="0"/>
    <n v="96"/>
    <n v="0"/>
    <n v="1"/>
    <n v="0"/>
    <n v="0"/>
    <n v="29.5"/>
    <n v="20"/>
    <n v="26"/>
    <n v="30"/>
    <n v="42"/>
    <m/>
    <m/>
    <m/>
    <m/>
    <m/>
    <m/>
    <m/>
    <m/>
    <n v="0"/>
    <n v="0"/>
    <m/>
    <m/>
    <m/>
    <m/>
  </r>
  <r>
    <x v="7"/>
    <x v="5"/>
    <d v="2023-06-27T00:00:00"/>
    <s v="GR.NØ3"/>
    <s v="NØ"/>
    <n v="3"/>
    <n v="1"/>
    <n v="0"/>
    <n v="0"/>
    <n v="1"/>
    <n v="85"/>
    <n v="50"/>
    <n v="14"/>
    <n v="0"/>
    <n v="0"/>
    <n v="30.25"/>
    <n v="42"/>
    <n v="30"/>
    <n v="32"/>
    <n v="17"/>
    <m/>
    <m/>
    <m/>
    <m/>
    <m/>
    <m/>
    <m/>
    <m/>
    <n v="0"/>
    <n v="0"/>
    <m/>
    <m/>
    <s v="Sitter litt feil. Flyttet i 2020 eller 202 - litt skjeiv i forhold til transektet"/>
    <m/>
  </r>
  <r>
    <x v="7"/>
    <x v="5"/>
    <d v="2023-06-27T00:00:00"/>
    <s v="GR.S1"/>
    <s v="S"/>
    <n v="1"/>
    <n v="7"/>
    <n v="0"/>
    <n v="1"/>
    <n v="6"/>
    <n v="68"/>
    <n v="3"/>
    <n v="9"/>
    <n v="0"/>
    <n v="0"/>
    <n v="21.25"/>
    <n v="18"/>
    <n v="35"/>
    <n v="17"/>
    <n v="15"/>
    <m/>
    <m/>
    <m/>
    <m/>
    <m/>
    <m/>
    <m/>
    <m/>
    <n v="0"/>
    <n v="0"/>
    <m/>
    <m/>
    <m/>
    <m/>
  </r>
  <r>
    <x v="7"/>
    <x v="5"/>
    <d v="2023-06-27T00:00:00"/>
    <s v="GR.S9"/>
    <s v="S"/>
    <n v="9"/>
    <n v="0"/>
    <n v="0"/>
    <n v="0"/>
    <n v="0"/>
    <n v="45"/>
    <n v="61"/>
    <n v="0"/>
    <n v="0"/>
    <n v="0"/>
    <n v="14.75"/>
    <n v="27"/>
    <n v="7"/>
    <n v="22"/>
    <n v="3"/>
    <m/>
    <m/>
    <m/>
    <m/>
    <m/>
    <m/>
    <m/>
    <m/>
    <n v="0"/>
    <n v="0"/>
    <m/>
    <m/>
    <m/>
    <m/>
  </r>
  <r>
    <x v="7"/>
    <x v="5"/>
    <d v="2023-06-27T00:00:00"/>
    <s v="GR.SV1"/>
    <s v="SV"/>
    <n v="1"/>
    <n v="6"/>
    <n v="0"/>
    <n v="3"/>
    <n v="3"/>
    <n v="87"/>
    <n v="5"/>
    <n v="2"/>
    <n v="0"/>
    <n v="0"/>
    <n v="17.5"/>
    <n v="6"/>
    <n v="28"/>
    <n v="12"/>
    <n v="24"/>
    <m/>
    <m/>
    <m/>
    <m/>
    <m/>
    <m/>
    <m/>
    <m/>
    <n v="0"/>
    <n v="0"/>
    <m/>
    <m/>
    <m/>
    <m/>
  </r>
  <r>
    <x v="7"/>
    <x v="5"/>
    <d v="2023-06-27T00:00:00"/>
    <s v="GR.SØ1"/>
    <s v="SØ"/>
    <n v="1"/>
    <n v="17"/>
    <n v="5"/>
    <n v="4"/>
    <n v="8"/>
    <n v="80"/>
    <n v="25"/>
    <n v="40"/>
    <n v="0"/>
    <n v="0"/>
    <n v="31.75"/>
    <n v="40"/>
    <n v="16"/>
    <n v="21"/>
    <n v="50"/>
    <m/>
    <m/>
    <m/>
    <m/>
    <m/>
    <m/>
    <m/>
    <m/>
    <n v="0"/>
    <n v="0"/>
    <m/>
    <m/>
    <m/>
    <m/>
  </r>
  <r>
    <x v="7"/>
    <x v="5"/>
    <d v="2023-06-27T00:00:00"/>
    <s v="GR.V0"/>
    <s v="V"/>
    <n v="0"/>
    <n v="2"/>
    <n v="0"/>
    <n v="0"/>
    <n v="2"/>
    <n v="84"/>
    <n v="2"/>
    <n v="11"/>
    <n v="0"/>
    <n v="0"/>
    <n v="16"/>
    <n v="29"/>
    <n v="5"/>
    <n v="13"/>
    <n v="17"/>
    <m/>
    <m/>
    <m/>
    <m/>
    <m/>
    <m/>
    <m/>
    <m/>
    <n v="0"/>
    <n v="0"/>
    <m/>
    <m/>
    <m/>
    <m/>
  </r>
  <r>
    <x v="7"/>
    <x v="5"/>
    <d v="2023-06-27T00:00:00"/>
    <s v="GR.V2"/>
    <s v="V"/>
    <n v="2"/>
    <n v="1"/>
    <n v="0"/>
    <n v="0"/>
    <n v="1"/>
    <n v="85"/>
    <n v="1"/>
    <n v="0"/>
    <n v="0"/>
    <n v="50"/>
    <n v="30.5"/>
    <n v="30"/>
    <n v="31"/>
    <n v="29"/>
    <n v="32"/>
    <m/>
    <m/>
    <m/>
    <m/>
    <m/>
    <m/>
    <m/>
    <m/>
    <n v="0"/>
    <n v="0"/>
    <m/>
    <m/>
    <m/>
    <m/>
  </r>
  <r>
    <x v="28"/>
    <x v="5"/>
    <d v="2023-06-29T00:00:00"/>
    <s v="RØ.SV2"/>
    <s v="SV"/>
    <n v="2"/>
    <n v="0"/>
    <n v="0"/>
    <n v="0"/>
    <n v="0"/>
    <n v="30"/>
    <n v="80"/>
    <n v="20"/>
    <n v="0"/>
    <n v="0"/>
    <n v="11.75"/>
    <n v="20"/>
    <n v="15"/>
    <n v="12"/>
    <n v="0"/>
    <m/>
    <m/>
    <m/>
    <m/>
    <m/>
    <m/>
    <m/>
    <m/>
    <n v="0"/>
    <n v="0"/>
    <m/>
    <s v="Ryddet sist i 2016"/>
    <s v="Hogd stor gran på toppen i 2022/2023, stor kvisthaug utenfor forekomstareal"/>
    <m/>
  </r>
  <r>
    <x v="28"/>
    <x v="5"/>
    <d v="2023-06-29T00:00:00"/>
    <s v="RØ.V3"/>
    <s v="V"/>
    <n v="3"/>
    <n v="0"/>
    <n v="0"/>
    <n v="0"/>
    <n v="0"/>
    <n v="35"/>
    <n v="5"/>
    <n v="10"/>
    <n v="5"/>
    <n v="0"/>
    <n v="10"/>
    <n v="0"/>
    <n v="15"/>
    <n v="10"/>
    <n v="15"/>
    <m/>
    <m/>
    <m/>
    <m/>
    <m/>
    <m/>
    <m/>
    <m/>
    <n v="0"/>
    <n v="0"/>
    <m/>
    <s v="Ryddet sist i 2017"/>
    <m/>
    <m/>
  </r>
  <r>
    <x v="28"/>
    <x v="5"/>
    <d v="2023-06-29T00:00:00"/>
    <s v="RØ.V4"/>
    <s v="V"/>
    <n v="4"/>
    <n v="0"/>
    <n v="0"/>
    <n v="0"/>
    <n v="0"/>
    <n v="45"/>
    <n v="2"/>
    <n v="6"/>
    <n v="0"/>
    <n v="0"/>
    <n v="20"/>
    <n v="40"/>
    <n v="5"/>
    <n v="0"/>
    <n v="35"/>
    <m/>
    <m/>
    <m/>
    <m/>
    <m/>
    <m/>
    <m/>
    <m/>
    <n v="0"/>
    <n v="0"/>
    <m/>
    <s v="Ryddet sist i 2018"/>
    <m/>
    <m/>
  </r>
  <r>
    <x v="28"/>
    <x v="5"/>
    <d v="2023-06-29T00:00:00"/>
    <s v="RØ.S6"/>
    <s v="S"/>
    <n v="6"/>
    <n v="14"/>
    <n v="0"/>
    <n v="4"/>
    <n v="10"/>
    <n v="90"/>
    <n v="1"/>
    <n v="14"/>
    <n v="0"/>
    <n v="0"/>
    <n v="18"/>
    <n v="12"/>
    <n v="15"/>
    <n v="25"/>
    <n v="20"/>
    <m/>
    <m/>
    <m/>
    <m/>
    <m/>
    <m/>
    <m/>
    <m/>
    <n v="0"/>
    <n v="0"/>
    <m/>
    <s v="Ryddet sist i 2019"/>
    <m/>
    <m/>
  </r>
  <r>
    <x v="28"/>
    <x v="5"/>
    <d v="2023-06-29T00:00:00"/>
    <s v="RØ.N8"/>
    <s v="N"/>
    <n v="8"/>
    <n v="0"/>
    <n v="0"/>
    <n v="0"/>
    <n v="0"/>
    <n v="50"/>
    <n v="95"/>
    <n v="7"/>
    <n v="0"/>
    <n v="0"/>
    <n v="6"/>
    <n v="9"/>
    <n v="0"/>
    <n v="12"/>
    <n v="3"/>
    <m/>
    <m/>
    <m/>
    <m/>
    <m/>
    <m/>
    <m/>
    <m/>
    <n v="0"/>
    <n v="0"/>
    <m/>
    <s v="Ryddet sist i 2020"/>
    <m/>
    <m/>
  </r>
  <r>
    <x v="28"/>
    <x v="5"/>
    <d v="2023-06-29T00:00:00"/>
    <s v="RØ.NØ10"/>
    <s v="NØ"/>
    <n v="10"/>
    <n v="0"/>
    <n v="0"/>
    <n v="0"/>
    <n v="0"/>
    <n v="70"/>
    <n v="85"/>
    <n v="12"/>
    <n v="0"/>
    <n v="0"/>
    <n v="17.5"/>
    <n v="30"/>
    <n v="25"/>
    <n v="8"/>
    <n v="7"/>
    <m/>
    <m/>
    <m/>
    <m/>
    <m/>
    <m/>
    <m/>
    <m/>
    <n v="0"/>
    <n v="0"/>
    <m/>
    <s v="Ryddet sist i 2021"/>
    <m/>
    <m/>
  </r>
  <r>
    <x v="28"/>
    <x v="5"/>
    <d v="2023-06-29T00:00:00"/>
    <s v="RØ.Ø3"/>
    <s v="Ø"/>
    <n v="3"/>
    <n v="5"/>
    <n v="0"/>
    <n v="5"/>
    <n v="0"/>
    <n v="90"/>
    <n v="5"/>
    <n v="2"/>
    <n v="35"/>
    <n v="80"/>
    <n v="14.25"/>
    <n v="12"/>
    <n v="20"/>
    <n v="15"/>
    <n v="10"/>
    <m/>
    <m/>
    <m/>
    <m/>
    <m/>
    <m/>
    <m/>
    <m/>
    <n v="0"/>
    <n v="0"/>
    <m/>
    <s v="Ryddet sist i 2022"/>
    <m/>
    <m/>
  </r>
  <r>
    <x v="28"/>
    <x v="5"/>
    <d v="2023-06-29T00:00:00"/>
    <s v="RØ.Ø2"/>
    <s v="Ø"/>
    <n v="2"/>
    <n v="17"/>
    <n v="2"/>
    <n v="10"/>
    <n v="5"/>
    <n v="95"/>
    <n v="20"/>
    <n v="1"/>
    <n v="0"/>
    <n v="80"/>
    <n v="23"/>
    <n v="35"/>
    <n v="20"/>
    <n v="27"/>
    <n v="10"/>
    <m/>
    <m/>
    <m/>
    <m/>
    <m/>
    <m/>
    <m/>
    <m/>
    <n v="0"/>
    <n v="0"/>
    <m/>
    <s v="Ryddet sist i 2023"/>
    <m/>
    <m/>
  </r>
  <r>
    <x v="28"/>
    <x v="5"/>
    <d v="2023-06-29T00:00:00"/>
    <s v="RØ.SØ8"/>
    <s v="SØ"/>
    <n v="8"/>
    <n v="4"/>
    <n v="0"/>
    <n v="2"/>
    <n v="2"/>
    <n v="90"/>
    <n v="1"/>
    <n v="5"/>
    <n v="25"/>
    <n v="20"/>
    <n v="18.75"/>
    <n v="25"/>
    <n v="25"/>
    <n v="10"/>
    <n v="15"/>
    <m/>
    <m/>
    <m/>
    <m/>
    <m/>
    <m/>
    <m/>
    <m/>
    <n v="0"/>
    <n v="0"/>
    <m/>
    <s v="Ryddet sist i 2024"/>
    <m/>
    <m/>
  </r>
  <r>
    <x v="28"/>
    <x v="5"/>
    <d v="2023-06-29T00:00:00"/>
    <s v="RØ.SØ5"/>
    <s v="SØ"/>
    <n v="5"/>
    <n v="1"/>
    <n v="0"/>
    <n v="0"/>
    <n v="1"/>
    <n v="80"/>
    <n v="20"/>
    <n v="0"/>
    <n v="0"/>
    <n v="2"/>
    <n v="34.75"/>
    <n v="9"/>
    <n v="25"/>
    <n v="80"/>
    <n v="25"/>
    <m/>
    <m/>
    <m/>
    <m/>
    <m/>
    <m/>
    <m/>
    <m/>
    <n v="0"/>
    <n v="0"/>
    <m/>
    <s v="Ryddet sist i 2025"/>
    <m/>
    <m/>
  </r>
  <r>
    <x v="29"/>
    <x v="5"/>
    <d v="2023-06-22T00:00:00"/>
    <s v="DA.SV7"/>
    <s v="SV"/>
    <n v="7"/>
    <n v="31"/>
    <n v="1"/>
    <n v="15"/>
    <n v="15"/>
    <n v="60"/>
    <n v="70"/>
    <n v="0"/>
    <n v="0"/>
    <n v="0"/>
    <n v="21"/>
    <n v="25"/>
    <n v="30"/>
    <n v="22"/>
    <n v="7"/>
    <m/>
    <m/>
    <m/>
    <m/>
    <m/>
    <m/>
    <m/>
    <m/>
    <m/>
    <m/>
    <m/>
    <m/>
    <m/>
    <m/>
  </r>
  <r>
    <x v="29"/>
    <x v="5"/>
    <d v="2023-06-22T00:00:00"/>
    <s v="DA.SØ3"/>
    <s v="SØ"/>
    <n v="3"/>
    <n v="6"/>
    <n v="1"/>
    <n v="2"/>
    <n v="3"/>
    <n v="85"/>
    <n v="30"/>
    <n v="0"/>
    <n v="0"/>
    <n v="0"/>
    <n v="25"/>
    <n v="33"/>
    <n v="26"/>
    <n v="20"/>
    <n v="21"/>
    <m/>
    <m/>
    <m/>
    <m/>
    <m/>
    <m/>
    <m/>
    <m/>
    <m/>
    <m/>
    <m/>
    <m/>
    <m/>
    <m/>
  </r>
  <r>
    <x v="29"/>
    <x v="5"/>
    <d v="2023-06-22T00:00:00"/>
    <s v="DA.SV6"/>
    <s v="SV"/>
    <n v="6"/>
    <n v="31"/>
    <n v="5"/>
    <n v="9"/>
    <n v="17"/>
    <n v="60"/>
    <n v="80"/>
    <n v="2"/>
    <n v="0"/>
    <n v="0"/>
    <n v="26.5"/>
    <n v="35"/>
    <n v="20"/>
    <n v="20"/>
    <n v="31"/>
    <m/>
    <m/>
    <m/>
    <m/>
    <m/>
    <m/>
    <m/>
    <m/>
    <m/>
    <m/>
    <m/>
    <m/>
    <m/>
    <m/>
  </r>
  <r>
    <x v="29"/>
    <x v="5"/>
    <d v="2023-06-22T00:00:00"/>
    <s v="DA.Ø7"/>
    <s v="Ø"/>
    <n v="7"/>
    <n v="24"/>
    <n v="0"/>
    <n v="3"/>
    <n v="21"/>
    <n v="95"/>
    <n v="15"/>
    <n v="0"/>
    <n v="0"/>
    <n v="0"/>
    <n v="34.25"/>
    <n v="5"/>
    <n v="44"/>
    <n v="50"/>
    <n v="38"/>
    <m/>
    <m/>
    <m/>
    <m/>
    <m/>
    <m/>
    <m/>
    <m/>
    <m/>
    <m/>
    <m/>
    <m/>
    <m/>
    <m/>
  </r>
  <r>
    <x v="29"/>
    <x v="5"/>
    <d v="2023-06-22T00:00:00"/>
    <s v="DA.Ø8"/>
    <s v="Ø"/>
    <n v="8"/>
    <n v="16"/>
    <n v="0"/>
    <n v="5"/>
    <n v="11"/>
    <n v="95"/>
    <n v="20"/>
    <n v="10"/>
    <n v="0"/>
    <n v="0"/>
    <n v="34.5"/>
    <n v="35"/>
    <n v="7"/>
    <n v="44"/>
    <n v="52"/>
    <m/>
    <m/>
    <m/>
    <m/>
    <m/>
    <m/>
    <m/>
    <m/>
    <m/>
    <m/>
    <m/>
    <m/>
    <m/>
    <m/>
  </r>
  <r>
    <x v="29"/>
    <x v="5"/>
    <d v="2023-06-22T00:00:00"/>
    <s v="DA.NV10"/>
    <s v="NV"/>
    <n v="10"/>
    <n v="0"/>
    <n v="0"/>
    <n v="0"/>
    <n v="0"/>
    <n v="20"/>
    <n v="60"/>
    <n v="1"/>
    <n v="0"/>
    <n v="0"/>
    <n v="1"/>
    <n v="0"/>
    <n v="0"/>
    <n v="0"/>
    <n v="4"/>
    <m/>
    <m/>
    <m/>
    <m/>
    <m/>
    <m/>
    <m/>
    <m/>
    <m/>
    <m/>
    <m/>
    <m/>
    <m/>
    <m/>
  </r>
  <r>
    <x v="29"/>
    <x v="5"/>
    <d v="2023-06-22T00:00:00"/>
    <s v="DA.NV2"/>
    <s v="NV"/>
    <n v="2"/>
    <n v="0"/>
    <n v="0"/>
    <n v="0"/>
    <n v="0"/>
    <n v="20"/>
    <n v="50"/>
    <n v="5"/>
    <n v="0"/>
    <n v="0"/>
    <n v="2.5"/>
    <n v="0"/>
    <n v="4"/>
    <n v="3"/>
    <n v="3"/>
    <m/>
    <m/>
    <m/>
    <m/>
    <m/>
    <m/>
    <m/>
    <m/>
    <m/>
    <m/>
    <m/>
    <m/>
    <m/>
    <m/>
  </r>
  <r>
    <x v="29"/>
    <x v="5"/>
    <d v="2023-06-22T00:00:00"/>
    <s v="DA.Ø1"/>
    <s v="Ø"/>
    <n v="1"/>
    <n v="0"/>
    <n v="0"/>
    <n v="0"/>
    <n v="0"/>
    <n v="25"/>
    <n v="55"/>
    <n v="15"/>
    <n v="0"/>
    <n v="0"/>
    <n v="19.75"/>
    <n v="0"/>
    <n v="25"/>
    <n v="24"/>
    <n v="30"/>
    <m/>
    <m/>
    <m/>
    <m/>
    <m/>
    <m/>
    <m/>
    <m/>
    <m/>
    <m/>
    <m/>
    <m/>
    <m/>
    <m/>
  </r>
  <r>
    <x v="29"/>
    <x v="5"/>
    <d v="2023-06-22T00:00:00"/>
    <s v="DA.N6"/>
    <s v="N"/>
    <n v="6"/>
    <n v="0"/>
    <n v="0"/>
    <n v="0"/>
    <n v="0"/>
    <n v="15"/>
    <n v="80"/>
    <n v="5"/>
    <n v="0"/>
    <n v="0"/>
    <n v="15"/>
    <n v="32"/>
    <n v="16"/>
    <n v="10"/>
    <n v="2"/>
    <m/>
    <m/>
    <m/>
    <m/>
    <m/>
    <m/>
    <m/>
    <m/>
    <m/>
    <m/>
    <m/>
    <m/>
    <m/>
    <m/>
  </r>
  <r>
    <x v="29"/>
    <x v="5"/>
    <d v="2023-06-22T00:00:00"/>
    <s v="DA.N7"/>
    <s v="N"/>
    <n v="7"/>
    <n v="0"/>
    <n v="0"/>
    <n v="0"/>
    <n v="0"/>
    <n v="35"/>
    <n v="90"/>
    <n v="1"/>
    <n v="0"/>
    <n v="0"/>
    <n v="11"/>
    <n v="18"/>
    <n v="9"/>
    <n v="17"/>
    <n v="0"/>
    <m/>
    <m/>
    <m/>
    <m/>
    <m/>
    <m/>
    <m/>
    <m/>
    <m/>
    <m/>
    <m/>
    <m/>
    <m/>
    <m/>
  </r>
  <r>
    <x v="30"/>
    <x v="5"/>
    <d v="2023-06-28T00:00:00"/>
    <s v="BR.N4"/>
    <s v="N"/>
    <n v="4"/>
    <n v="0"/>
    <n v="0"/>
    <n v="0"/>
    <n v="0"/>
    <n v="40"/>
    <n v="15"/>
    <n v="5"/>
    <n v="0"/>
    <n v="0"/>
    <n v="4.5"/>
    <n v="3"/>
    <n v="5"/>
    <n v="5"/>
    <n v="5"/>
    <m/>
    <m/>
    <m/>
    <m/>
    <m/>
    <m/>
    <m/>
    <m/>
    <m/>
    <m/>
    <m/>
    <m/>
    <m/>
    <m/>
  </r>
  <r>
    <x v="30"/>
    <x v="5"/>
    <d v="2023-06-28T00:00:00"/>
    <s v="BR.N7"/>
    <s v="N"/>
    <n v="7"/>
    <n v="0"/>
    <n v="0"/>
    <n v="0"/>
    <n v="0"/>
    <n v="60"/>
    <n v="2"/>
    <n v="1"/>
    <n v="0"/>
    <n v="0"/>
    <n v="8"/>
    <n v="5"/>
    <n v="5"/>
    <n v="10"/>
    <n v="12"/>
    <m/>
    <m/>
    <m/>
    <m/>
    <m/>
    <m/>
    <m/>
    <m/>
    <m/>
    <m/>
    <m/>
    <m/>
    <m/>
    <m/>
  </r>
  <r>
    <x v="30"/>
    <x v="5"/>
    <d v="2023-06-28T00:00:00"/>
    <s v="BR.N8"/>
    <s v="N"/>
    <n v="8"/>
    <n v="0"/>
    <n v="0"/>
    <n v="0"/>
    <n v="0"/>
    <n v="75"/>
    <n v="0"/>
    <n v="0"/>
    <n v="0"/>
    <n v="0"/>
    <n v="13.25"/>
    <n v="7"/>
    <n v="10"/>
    <n v="10"/>
    <n v="26"/>
    <m/>
    <m/>
    <m/>
    <m/>
    <m/>
    <m/>
    <m/>
    <m/>
    <m/>
    <m/>
    <m/>
    <m/>
    <m/>
    <m/>
  </r>
  <r>
    <x v="30"/>
    <x v="5"/>
    <d v="2023-06-28T00:00:00"/>
    <s v="BR.NØ7"/>
    <s v="NØ"/>
    <n v="7"/>
    <n v="0"/>
    <n v="0"/>
    <n v="0"/>
    <n v="0"/>
    <n v="100"/>
    <n v="0"/>
    <n v="7"/>
    <n v="5"/>
    <n v="0"/>
    <n v="43"/>
    <n v="32"/>
    <n v="35"/>
    <n v="50"/>
    <n v="55"/>
    <m/>
    <m/>
    <m/>
    <m/>
    <m/>
    <m/>
    <m/>
    <m/>
    <m/>
    <m/>
    <m/>
    <m/>
    <m/>
    <m/>
  </r>
  <r>
    <x v="30"/>
    <x v="5"/>
    <d v="2023-06-28T00:00:00"/>
    <s v="BR.NV3"/>
    <s v="NV"/>
    <n v="3"/>
    <n v="0"/>
    <n v="0"/>
    <n v="0"/>
    <n v="0"/>
    <n v="55"/>
    <n v="10"/>
    <n v="20"/>
    <n v="0"/>
    <n v="0"/>
    <n v="8"/>
    <n v="0"/>
    <n v="10"/>
    <n v="10"/>
    <n v="12"/>
    <m/>
    <m/>
    <m/>
    <m/>
    <m/>
    <m/>
    <m/>
    <m/>
    <m/>
    <m/>
    <m/>
    <m/>
    <m/>
    <m/>
  </r>
  <r>
    <x v="30"/>
    <x v="5"/>
    <d v="2023-06-28T00:00:00"/>
    <s v="BR.NV2"/>
    <s v="NV"/>
    <n v="2"/>
    <n v="1"/>
    <n v="0"/>
    <n v="1"/>
    <n v="0"/>
    <n v="75"/>
    <n v="10"/>
    <n v="2"/>
    <n v="0"/>
    <n v="0"/>
    <n v="4.5"/>
    <n v="5"/>
    <n v="5"/>
    <n v="4"/>
    <n v="4"/>
    <m/>
    <m/>
    <m/>
    <m/>
    <m/>
    <m/>
    <m/>
    <m/>
    <m/>
    <m/>
    <m/>
    <m/>
    <m/>
    <m/>
  </r>
  <r>
    <x v="30"/>
    <x v="5"/>
    <d v="2023-06-28T00:00:00"/>
    <s v="BR.Ø5"/>
    <s v="Ø"/>
    <n v="5"/>
    <n v="19"/>
    <n v="7"/>
    <n v="4"/>
    <n v="8"/>
    <n v="50"/>
    <n v="60"/>
    <n v="2"/>
    <n v="0"/>
    <n v="0"/>
    <n v="13"/>
    <n v="6"/>
    <n v="20"/>
    <n v="6"/>
    <n v="20"/>
    <m/>
    <m/>
    <m/>
    <m/>
    <m/>
    <m/>
    <m/>
    <m/>
    <m/>
    <m/>
    <m/>
    <m/>
    <m/>
    <m/>
  </r>
  <r>
    <x v="30"/>
    <x v="5"/>
    <d v="2023-06-28T00:00:00"/>
    <s v="BR.Ø6"/>
    <s v="Ø"/>
    <n v="6"/>
    <n v="4"/>
    <n v="0"/>
    <n v="0"/>
    <n v="4"/>
    <n v="85"/>
    <n v="55"/>
    <n v="8"/>
    <n v="0"/>
    <n v="0"/>
    <n v="11"/>
    <n v="12"/>
    <n v="10"/>
    <n v="15"/>
    <n v="7"/>
    <m/>
    <m/>
    <m/>
    <m/>
    <m/>
    <m/>
    <m/>
    <m/>
    <m/>
    <m/>
    <m/>
    <m/>
    <m/>
    <m/>
  </r>
  <r>
    <x v="30"/>
    <x v="5"/>
    <d v="2023-06-28T00:00:00"/>
    <s v="BR.SØ0"/>
    <s v="SØ"/>
    <n v="0"/>
    <n v="6"/>
    <n v="0"/>
    <n v="1"/>
    <n v="5"/>
    <n v="50"/>
    <n v="20"/>
    <n v="5"/>
    <n v="0"/>
    <n v="0"/>
    <n v="8"/>
    <n v="15"/>
    <n v="7"/>
    <n v="0"/>
    <n v="10"/>
    <m/>
    <m/>
    <m/>
    <m/>
    <m/>
    <m/>
    <m/>
    <m/>
    <m/>
    <m/>
    <m/>
    <m/>
    <m/>
    <m/>
  </r>
  <r>
    <x v="30"/>
    <x v="5"/>
    <d v="2023-06-28T00:00:00"/>
    <s v="BR.SV3"/>
    <s v="SV"/>
    <n v="3"/>
    <n v="8"/>
    <n v="2"/>
    <n v="4"/>
    <n v="2"/>
    <n v="20"/>
    <n v="80"/>
    <n v="1"/>
    <n v="0"/>
    <n v="0"/>
    <n v="7.5"/>
    <n v="15"/>
    <n v="5"/>
    <n v="0"/>
    <n v="10"/>
    <m/>
    <m/>
    <m/>
    <m/>
    <m/>
    <m/>
    <m/>
    <m/>
    <m/>
    <m/>
    <m/>
    <m/>
    <m/>
    <m/>
  </r>
  <r>
    <x v="3"/>
    <x v="5"/>
    <d v="2023-06-26T00:00:00"/>
    <s v="EK1"/>
    <s v="NV"/>
    <n v="21"/>
    <n v="0"/>
    <n v="0"/>
    <n v="0"/>
    <n v="0"/>
    <n v="35"/>
    <n v="5"/>
    <s v="NA"/>
    <n v="0"/>
    <m/>
    <n v="8.75"/>
    <n v="16"/>
    <n v="17"/>
    <n v="2"/>
    <n v="0"/>
    <m/>
    <m/>
    <m/>
    <m/>
    <m/>
    <m/>
    <m/>
    <m/>
    <n v="0"/>
    <n v="0"/>
    <m/>
    <m/>
    <m/>
    <m/>
  </r>
  <r>
    <x v="3"/>
    <x v="5"/>
    <d v="2023-06-26T00:00:00"/>
    <s v="EK2"/>
    <s v="NV"/>
    <n v="66"/>
    <n v="0"/>
    <n v="0"/>
    <n v="0"/>
    <n v="0"/>
    <n v="10"/>
    <n v="1"/>
    <s v="NA"/>
    <n v="17"/>
    <m/>
    <n v="38.75"/>
    <n v="0"/>
    <n v="15"/>
    <n v="100"/>
    <n v="40"/>
    <m/>
    <m/>
    <m/>
    <m/>
    <m/>
    <m/>
    <m/>
    <m/>
    <n v="0"/>
    <n v="0"/>
    <m/>
    <m/>
    <s v=" Vh3 (100) målt hvor en rose var"/>
    <m/>
  </r>
  <r>
    <x v="3"/>
    <x v="5"/>
    <d v="2023-06-26T00:00:00"/>
    <s v="EK3"/>
    <s v="NV"/>
    <n v="78"/>
    <n v="3"/>
    <n v="0"/>
    <n v="0"/>
    <n v="3"/>
    <n v="15"/>
    <n v="20"/>
    <s v="NA"/>
    <n v="0"/>
    <m/>
    <n v="11.5"/>
    <n v="6"/>
    <n v="13"/>
    <n v="26"/>
    <n v="1"/>
    <m/>
    <m/>
    <m/>
    <m/>
    <m/>
    <m/>
    <m/>
    <m/>
    <n v="0"/>
    <n v="0"/>
    <m/>
    <m/>
    <s v="Fertile plantene var tørre "/>
    <m/>
  </r>
  <r>
    <x v="3"/>
    <x v="5"/>
    <d v="2023-06-26T00:00:00"/>
    <s v="EK4"/>
    <s v="NV"/>
    <n v="104"/>
    <n v="1"/>
    <n v="0"/>
    <n v="0"/>
    <n v="1"/>
    <n v="15"/>
    <n v="20"/>
    <s v="NA"/>
    <n v="0"/>
    <m/>
    <n v="9.5"/>
    <n v="10"/>
    <n v="5"/>
    <n v="3"/>
    <n v="20"/>
    <m/>
    <m/>
    <m/>
    <m/>
    <m/>
    <m/>
    <m/>
    <m/>
    <n v="0"/>
    <n v="0"/>
    <m/>
    <m/>
    <m/>
    <m/>
  </r>
  <r>
    <x v="3"/>
    <x v="5"/>
    <d v="2023-06-26T00:00:00"/>
    <s v="EK5"/>
    <s v="NV"/>
    <n v="156"/>
    <n v="1"/>
    <n v="0"/>
    <n v="1"/>
    <n v="0"/>
    <n v="70"/>
    <n v="80"/>
    <s v="NA"/>
    <n v="3"/>
    <m/>
    <n v="18.25"/>
    <n v="43"/>
    <n v="17"/>
    <n v="8"/>
    <n v="5"/>
    <m/>
    <m/>
    <m/>
    <m/>
    <m/>
    <m/>
    <m/>
    <m/>
    <n v="0"/>
    <n v="0"/>
    <m/>
    <m/>
    <m/>
    <m/>
  </r>
  <r>
    <x v="3"/>
    <x v="5"/>
    <d v="2023-06-26T00:00:00"/>
    <s v="EK6"/>
    <s v="NV"/>
    <n v="224"/>
    <n v="0"/>
    <n v="0"/>
    <n v="0"/>
    <n v="0"/>
    <n v="80"/>
    <n v="20"/>
    <s v="NA"/>
    <n v="75"/>
    <m/>
    <n v="65.25"/>
    <n v="11"/>
    <n v="100"/>
    <n v="50"/>
    <n v="100"/>
    <m/>
    <m/>
    <m/>
    <m/>
    <m/>
    <m/>
    <m/>
    <m/>
    <n v="0"/>
    <n v="0"/>
    <m/>
    <m/>
    <s v="Vh2 målt på furu"/>
    <m/>
  </r>
  <r>
    <x v="3"/>
    <x v="5"/>
    <d v="2023-06-26T00:00:00"/>
    <s v="EK7"/>
    <s v="NV"/>
    <n v="232"/>
    <n v="23"/>
    <n v="0"/>
    <n v="5"/>
    <n v="18"/>
    <n v="40"/>
    <n v="60"/>
    <s v="NA"/>
    <n v="0"/>
    <m/>
    <n v="7.5"/>
    <n v="9"/>
    <n v="16"/>
    <n v="5"/>
    <n v="0"/>
    <m/>
    <m/>
    <m/>
    <m/>
    <m/>
    <m/>
    <m/>
    <m/>
    <n v="0"/>
    <n v="0"/>
    <m/>
    <m/>
    <m/>
    <m/>
  </r>
  <r>
    <x v="3"/>
    <x v="5"/>
    <d v="2023-06-26T00:00:00"/>
    <s v="EK8"/>
    <s v="NV"/>
    <n v="242"/>
    <n v="0"/>
    <n v="0"/>
    <n v="0"/>
    <n v="0"/>
    <n v="40"/>
    <n v="60"/>
    <s v="NA"/>
    <n v="20"/>
    <m/>
    <n v="56.25"/>
    <n v="5"/>
    <n v="60"/>
    <n v="70"/>
    <n v="90"/>
    <m/>
    <m/>
    <m/>
    <m/>
    <m/>
    <m/>
    <m/>
    <m/>
    <n v="0"/>
    <n v="0"/>
    <m/>
    <m/>
    <s v="Vh2, Vh3, og Vh4 målt på Osp"/>
    <m/>
  </r>
  <r>
    <x v="3"/>
    <x v="5"/>
    <d v="2023-06-26T00:00:00"/>
    <s v="EK9"/>
    <s v="NV"/>
    <n v="265"/>
    <n v="0"/>
    <n v="0"/>
    <n v="0"/>
    <n v="0"/>
    <n v="50"/>
    <n v="20"/>
    <s v="NA"/>
    <n v="5"/>
    <m/>
    <n v="28.75"/>
    <n v="36"/>
    <n v="9"/>
    <n v="20"/>
    <n v="50"/>
    <m/>
    <m/>
    <m/>
    <m/>
    <m/>
    <m/>
    <m/>
    <m/>
    <n v="0"/>
    <n v="0"/>
    <m/>
    <m/>
    <m/>
    <m/>
  </r>
  <r>
    <x v="3"/>
    <x v="5"/>
    <d v="2023-06-26T00:00:00"/>
    <s v="EK10"/>
    <s v="NV"/>
    <n v="278"/>
    <n v="20"/>
    <n v="0"/>
    <n v="9"/>
    <n v="11"/>
    <n v="20"/>
    <n v="5"/>
    <s v="NA"/>
    <n v="0"/>
    <m/>
    <n v="5.75"/>
    <n v="0"/>
    <n v="0"/>
    <n v="8"/>
    <n v="15"/>
    <m/>
    <m/>
    <m/>
    <m/>
    <m/>
    <m/>
    <m/>
    <m/>
    <n v="0"/>
    <n v="0"/>
    <m/>
    <m/>
    <m/>
    <m/>
  </r>
  <r>
    <x v="12"/>
    <x v="5"/>
    <d v="2023-06-27T00:00:00"/>
    <s v="HV1"/>
    <s v="NØ"/>
    <n v="5"/>
    <n v="0"/>
    <n v="0"/>
    <n v="0"/>
    <n v="0"/>
    <n v="40"/>
    <n v="80"/>
    <s v="NA"/>
    <n v="0"/>
    <s v=" "/>
    <n v="9.25"/>
    <n v="10"/>
    <n v="15"/>
    <n v="12"/>
    <n v="0"/>
    <s v=" "/>
    <s v=" "/>
    <s v=" "/>
    <s v=" "/>
    <s v=" "/>
    <s v=" "/>
    <s v=" "/>
    <s v=" "/>
    <n v="0"/>
    <n v="0"/>
    <m/>
    <s v=" "/>
    <s v=" "/>
    <m/>
  </r>
  <r>
    <x v="12"/>
    <x v="5"/>
    <d v="2023-06-27T00:00:00"/>
    <s v="HV2"/>
    <s v="Ø"/>
    <n v="3"/>
    <n v="1"/>
    <n v="0"/>
    <n v="0"/>
    <n v="1"/>
    <n v="50"/>
    <n v="80"/>
    <s v="NA"/>
    <n v="0"/>
    <s v=" "/>
    <n v="4"/>
    <n v="2"/>
    <n v="7"/>
    <n v="3"/>
    <n v="4"/>
    <s v=" "/>
    <s v=" "/>
    <s v=" "/>
    <s v=" "/>
    <s v=" "/>
    <s v=" "/>
    <s v=" "/>
    <s v=" "/>
    <n v="0"/>
    <n v="0"/>
    <m/>
    <m/>
    <m/>
    <m/>
  </r>
  <r>
    <x v="12"/>
    <x v="5"/>
    <d v="2023-06-27T00:00:00"/>
    <s v="HV3"/>
    <s v="Ø"/>
    <n v="5"/>
    <n v="2"/>
    <n v="0"/>
    <n v="1"/>
    <n v="1"/>
    <n v="70"/>
    <n v="80"/>
    <s v="NA"/>
    <n v="5"/>
    <s v=" "/>
    <n v="9.5"/>
    <n v="0"/>
    <n v="4"/>
    <n v="8"/>
    <n v="26"/>
    <s v=" "/>
    <s v=" "/>
    <s v=" "/>
    <s v=" "/>
    <s v=" "/>
    <s v=" "/>
    <s v=" "/>
    <s v=" "/>
    <n v="0"/>
    <n v="0"/>
    <m/>
    <s v=" "/>
    <s v=" "/>
    <m/>
  </r>
  <r>
    <x v="12"/>
    <x v="5"/>
    <d v="2023-06-27T00:00:00"/>
    <s v="HV4"/>
    <s v="Ø"/>
    <n v="12"/>
    <n v="0"/>
    <n v="0"/>
    <n v="0"/>
    <n v="0"/>
    <n v="60"/>
    <n v="70"/>
    <s v="NA"/>
    <n v="5"/>
    <n v="60"/>
    <n v="21.25"/>
    <n v="2"/>
    <n v="10"/>
    <n v="45"/>
    <n v="28"/>
    <s v=" "/>
    <s v=" "/>
    <s v=" "/>
    <s v=" "/>
    <s v=" "/>
    <s v=" "/>
    <s v=" "/>
    <s v=" "/>
    <n v="0"/>
    <n v="0"/>
    <m/>
    <s v=" "/>
    <s v=" "/>
    <m/>
  </r>
  <r>
    <x v="12"/>
    <x v="5"/>
    <d v="2023-06-27T00:00:00"/>
    <s v="HV5"/>
    <s v="Ø"/>
    <n v="15"/>
    <n v="0"/>
    <n v="0"/>
    <n v="0"/>
    <n v="0"/>
    <n v="15"/>
    <n v="70"/>
    <s v="NA"/>
    <n v="5"/>
    <n v="35"/>
    <n v="7"/>
    <n v="24"/>
    <n v="2"/>
    <n v="0"/>
    <n v="2"/>
    <s v=" "/>
    <s v=" "/>
    <s v=" "/>
    <s v=" "/>
    <s v=" "/>
    <s v=" "/>
    <s v=" "/>
    <s v=" "/>
    <n v="0"/>
    <n v="0"/>
    <m/>
    <s v=" "/>
    <s v=" "/>
    <m/>
  </r>
  <r>
    <x v="12"/>
    <x v="5"/>
    <d v="2023-06-27T00:00:00"/>
    <s v="HV6"/>
    <s v="SØ"/>
    <n v="5"/>
    <n v="0"/>
    <n v="0"/>
    <n v="0"/>
    <n v="0"/>
    <n v="60"/>
    <n v="90"/>
    <s v="NA"/>
    <n v="30"/>
    <n v="50"/>
    <n v="8.5"/>
    <n v="8"/>
    <n v="11"/>
    <n v="10"/>
    <n v="5"/>
    <s v=" "/>
    <s v=" "/>
    <s v=" "/>
    <s v=" "/>
    <s v=" "/>
    <s v=" "/>
    <s v=" "/>
    <s v=" "/>
    <n v="0"/>
    <n v="0"/>
    <m/>
    <s v=" "/>
    <s v=" "/>
    <m/>
  </r>
  <r>
    <x v="12"/>
    <x v="5"/>
    <d v="2023-06-27T00:00:00"/>
    <s v="HV7"/>
    <s v="S"/>
    <n v="16"/>
    <n v="1"/>
    <n v="0"/>
    <n v="0"/>
    <n v="1"/>
    <n v="30"/>
    <n v="90"/>
    <s v="NA"/>
    <n v="30"/>
    <s v=" "/>
    <n v="104.5"/>
    <n v="38"/>
    <n v="100"/>
    <n v="150"/>
    <n v="130"/>
    <s v=" "/>
    <s v=" "/>
    <s v=" "/>
    <s v=" "/>
    <s v=" "/>
    <s v=" "/>
    <s v=" "/>
    <s v=" "/>
    <n v="0"/>
    <n v="0"/>
    <m/>
    <m/>
    <m/>
    <m/>
  </r>
  <r>
    <x v="12"/>
    <x v="5"/>
    <d v="2023-06-27T00:00:00"/>
    <s v="HV8"/>
    <s v="S"/>
    <n v="17"/>
    <n v="0"/>
    <n v="0"/>
    <n v="0"/>
    <n v="0"/>
    <n v="70"/>
    <n v="20"/>
    <s v="NA"/>
    <n v="30"/>
    <n v="10"/>
    <n v="123"/>
    <n v="92"/>
    <n v="150"/>
    <n v="120"/>
    <n v="130"/>
    <s v=" "/>
    <s v=" "/>
    <s v=" "/>
    <s v=" "/>
    <s v=" "/>
    <s v=" "/>
    <s v=" "/>
    <s v=" "/>
    <n v="0"/>
    <n v="0"/>
    <m/>
    <s v=" "/>
    <m/>
    <m/>
  </r>
  <r>
    <x v="12"/>
    <x v="5"/>
    <d v="2023-06-27T00:00:00"/>
    <s v="HV9"/>
    <s v="SV"/>
    <n v="2"/>
    <n v="0"/>
    <n v="0"/>
    <n v="0"/>
    <n v="0"/>
    <n v="20"/>
    <n v="50"/>
    <s v="NA"/>
    <n v="3"/>
    <s v=" "/>
    <n v="9"/>
    <n v="0"/>
    <n v="16"/>
    <n v="8"/>
    <n v="12"/>
    <s v=" "/>
    <s v=" "/>
    <s v=" "/>
    <s v=" "/>
    <s v=" "/>
    <s v=" "/>
    <s v=" "/>
    <s v=" "/>
    <n v="0"/>
    <n v="0"/>
    <m/>
    <m/>
    <m/>
    <m/>
  </r>
  <r>
    <x v="11"/>
    <x v="5"/>
    <d v="2023-06-27T00:00:00"/>
    <s v="H1"/>
    <s v="NV"/>
    <n v="18"/>
    <n v="26"/>
    <n v="0"/>
    <n v="8"/>
    <n v="18"/>
    <n v="5"/>
    <n v="80"/>
    <s v="NA"/>
    <n v="0"/>
    <s v="NA"/>
    <n v="8.25"/>
    <n v="3"/>
    <n v="4"/>
    <n v="12"/>
    <n v="14"/>
    <s v=" "/>
    <s v=" "/>
    <s v=" "/>
    <s v=" "/>
    <s v=" "/>
    <s v=" "/>
    <s v=" "/>
    <s v=" "/>
    <n v="0"/>
    <n v="0"/>
    <m/>
    <s v=" "/>
    <s v=" "/>
    <m/>
  </r>
  <r>
    <x v="11"/>
    <x v="5"/>
    <d v="2023-06-27T00:00:00"/>
    <s v="H10"/>
    <s v="SØ"/>
    <n v="16"/>
    <n v="0"/>
    <n v="0"/>
    <n v="0"/>
    <n v="0"/>
    <n v="80"/>
    <n v="40"/>
    <s v="NA"/>
    <n v="0"/>
    <s v="NA"/>
    <n v="23.5"/>
    <n v="28"/>
    <n v="14"/>
    <n v="32"/>
    <n v="20"/>
    <s v=" "/>
    <s v=" "/>
    <s v=" "/>
    <s v=" "/>
    <s v=" "/>
    <s v=" "/>
    <s v=" "/>
    <s v=" "/>
    <n v="1"/>
    <n v="0"/>
    <m/>
    <s v="Mispler kuttet"/>
    <m/>
    <m/>
  </r>
  <r>
    <x v="11"/>
    <x v="5"/>
    <d v="2023-06-27T00:00:00"/>
    <s v="H11"/>
    <s v="Ø"/>
    <n v="0"/>
    <n v="0"/>
    <n v="0"/>
    <n v="0"/>
    <n v="0"/>
    <n v="15"/>
    <n v="50"/>
    <s v="NA"/>
    <n v="0"/>
    <s v="NA"/>
    <n v="6.25"/>
    <n v="0"/>
    <n v="0"/>
    <n v="8"/>
    <n v="17"/>
    <s v=" "/>
    <s v=" "/>
    <s v=" "/>
    <s v=" "/>
    <s v=" "/>
    <s v=" "/>
    <s v=" "/>
    <s v=" "/>
    <n v="0"/>
    <n v="0"/>
    <m/>
    <s v=" "/>
    <s v=" "/>
    <m/>
  </r>
  <r>
    <x v="11"/>
    <x v="5"/>
    <d v="2023-06-27T00:00:00"/>
    <s v="H2"/>
    <s v="V"/>
    <n v="30"/>
    <n v="0"/>
    <n v="0"/>
    <n v="0"/>
    <n v="0"/>
    <n v="50"/>
    <n v="70"/>
    <s v="NA"/>
    <n v="30"/>
    <n v="30"/>
    <n v="13"/>
    <n v="47"/>
    <n v="0"/>
    <n v="1"/>
    <n v="4"/>
    <s v=" "/>
    <s v=" "/>
    <s v=" "/>
    <s v=" "/>
    <s v=" "/>
    <s v=" "/>
    <s v=" "/>
    <s v=" "/>
    <n v="0"/>
    <n v="0"/>
    <m/>
    <s v=" "/>
    <m/>
    <m/>
  </r>
  <r>
    <x v="11"/>
    <x v="5"/>
    <d v="2023-06-27T00:00:00"/>
    <s v="H3"/>
    <s v="V"/>
    <n v="28"/>
    <n v="0"/>
    <n v="0"/>
    <n v="0"/>
    <n v="0"/>
    <n v="30"/>
    <n v="40"/>
    <s v="NA"/>
    <n v="0"/>
    <n v="20"/>
    <n v="4"/>
    <n v="8"/>
    <n v="3"/>
    <n v="0"/>
    <n v="5"/>
    <s v=" "/>
    <s v=" "/>
    <s v=" "/>
    <s v=" "/>
    <s v=" "/>
    <s v=" "/>
    <s v=" "/>
    <s v=" "/>
    <n v="1"/>
    <n v="0"/>
    <m/>
    <s v="Rydding av furu og kratt"/>
    <s v=" "/>
    <m/>
  </r>
  <r>
    <x v="11"/>
    <x v="5"/>
    <d v="2023-06-27T00:00:00"/>
    <s v="H4"/>
    <s v="V"/>
    <n v="27"/>
    <n v="0"/>
    <n v="0"/>
    <n v="0"/>
    <n v="0"/>
    <n v="40"/>
    <n v="60"/>
    <s v="NA"/>
    <n v="0"/>
    <n v="40"/>
    <n v="8.5"/>
    <n v="3"/>
    <n v="2"/>
    <n v="21"/>
    <n v="8"/>
    <s v=" "/>
    <s v=" "/>
    <s v=" "/>
    <s v=" "/>
    <s v=" "/>
    <s v=" "/>
    <s v=" "/>
    <s v=" "/>
    <n v="1"/>
    <n v="0"/>
    <m/>
    <s v="Rydding av furu og kratt"/>
    <s v=" "/>
    <m/>
  </r>
  <r>
    <x v="11"/>
    <x v="5"/>
    <d v="2023-06-27T00:00:00"/>
    <s v="H5"/>
    <s v="V"/>
    <n v="26"/>
    <n v="0"/>
    <n v="0"/>
    <n v="0"/>
    <n v="0"/>
    <n v="20"/>
    <n v="70"/>
    <s v="NA"/>
    <n v="2"/>
    <n v="20"/>
    <n v="22.5"/>
    <n v="44"/>
    <n v="27"/>
    <n v="11"/>
    <n v="8"/>
    <s v=" "/>
    <s v=" "/>
    <s v=" "/>
    <s v=" "/>
    <s v=" "/>
    <s v=" "/>
    <s v=" "/>
    <s v=" "/>
    <n v="1"/>
    <n v="0"/>
    <m/>
    <s v="Rydding av furu og kratt"/>
    <s v=" "/>
    <m/>
  </r>
  <r>
    <x v="11"/>
    <x v="5"/>
    <d v="2023-06-27T00:00:00"/>
    <s v="H6"/>
    <s v="NV"/>
    <n v="17"/>
    <n v="26"/>
    <n v="0"/>
    <n v="15"/>
    <n v="11"/>
    <n v="10"/>
    <n v="95"/>
    <s v="NA"/>
    <n v="0"/>
    <s v="NA"/>
    <n v="6"/>
    <n v="5"/>
    <n v="4"/>
    <n v="0"/>
    <n v="15"/>
    <s v=" "/>
    <s v=" "/>
    <s v=" "/>
    <s v=" "/>
    <s v=" "/>
    <s v=" "/>
    <s v=" "/>
    <s v=" "/>
    <n v="0"/>
    <n v="0"/>
    <m/>
    <s v=" "/>
    <s v=" "/>
    <m/>
  </r>
  <r>
    <x v="11"/>
    <x v="5"/>
    <d v="2023-06-27T00:00:00"/>
    <s v="H7"/>
    <s v="NV"/>
    <n v="16"/>
    <n v="5"/>
    <n v="0"/>
    <n v="0"/>
    <n v="5"/>
    <n v="15"/>
    <n v="70"/>
    <s v="NA"/>
    <n v="0"/>
    <s v="NA"/>
    <n v="5.25"/>
    <n v="10"/>
    <n v="8"/>
    <n v="3"/>
    <n v="0"/>
    <s v=" "/>
    <s v=" "/>
    <s v=" "/>
    <s v=" "/>
    <s v=" "/>
    <s v=" "/>
    <s v=" "/>
    <s v=" "/>
    <n v="0"/>
    <n v="0"/>
    <m/>
    <s v=" "/>
    <s v=" "/>
    <m/>
  </r>
  <r>
    <x v="11"/>
    <x v="5"/>
    <d v="2023-06-27T00:00:00"/>
    <s v="H8"/>
    <s v="N"/>
    <n v="29"/>
    <n v="0"/>
    <n v="0"/>
    <n v="0"/>
    <n v="0"/>
    <n v="80"/>
    <n v="80"/>
    <s v="NA"/>
    <n v="0"/>
    <s v="NA"/>
    <n v="3"/>
    <n v="4"/>
    <n v="1"/>
    <n v="2"/>
    <n v="5"/>
    <s v=" "/>
    <s v=" "/>
    <s v=" "/>
    <s v=" "/>
    <s v=" "/>
    <s v=" "/>
    <s v=" "/>
    <s v=" "/>
    <n v="0"/>
    <n v="0"/>
    <m/>
    <m/>
    <s v="1 vegetativ dragehode like utenfor ruta mot S"/>
    <m/>
  </r>
  <r>
    <x v="11"/>
    <x v="5"/>
    <d v="2023-06-27T00:00:00"/>
    <s v="H9"/>
    <s v="S"/>
    <n v="44"/>
    <n v="0"/>
    <n v="0"/>
    <n v="0"/>
    <n v="0"/>
    <n v="50"/>
    <n v="5"/>
    <s v="NA"/>
    <n v="30"/>
    <n v="30"/>
    <n v="30.75"/>
    <n v="50"/>
    <n v="39"/>
    <n v="13"/>
    <n v="21"/>
    <s v=" "/>
    <s v=" "/>
    <s v=" "/>
    <s v=" "/>
    <s v=" "/>
    <s v=" "/>
    <s v=" "/>
    <s v=" "/>
    <n v="1"/>
    <n v="0"/>
    <m/>
    <s v="Mispler kuttet"/>
    <s v=" "/>
    <m/>
  </r>
  <r>
    <x v="31"/>
    <x v="7"/>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E3A766-C39C-4BD7-85ED-E65EA3D62826}"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I36" firstHeaderRow="1" firstDataRow="2" firstDataCol="1"/>
  <pivotFields count="34">
    <pivotField axis="axisRow" showAll="0">
      <items count="33">
        <item x="0"/>
        <item x="1"/>
        <item x="2"/>
        <item x="3"/>
        <item x="4"/>
        <item x="5"/>
        <item x="6"/>
        <item x="7"/>
        <item x="8"/>
        <item x="9"/>
        <item x="10"/>
        <item x="11"/>
        <item x="12"/>
        <item x="13"/>
        <item x="14"/>
        <item x="16"/>
        <item x="17"/>
        <item x="18"/>
        <item x="19"/>
        <item x="20"/>
        <item x="21"/>
        <item x="22"/>
        <item x="23"/>
        <item x="24"/>
        <item x="25"/>
        <item x="26"/>
        <item x="27"/>
        <item x="15"/>
        <item x="31"/>
        <item x="28"/>
        <item x="29"/>
        <item x="30"/>
        <item t="default"/>
      </items>
    </pivotField>
    <pivotField axis="axisCol" showAll="0">
      <items count="9">
        <item x="6"/>
        <item x="0"/>
        <item x="1"/>
        <item x="2"/>
        <item x="3"/>
        <item x="4"/>
        <item h="1" x="7"/>
        <item x="5"/>
        <item t="default"/>
      </items>
    </pivotField>
    <pivotField numFmtId="14"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9"/>
    </i>
    <i>
      <x v="30"/>
    </i>
    <i>
      <x v="31"/>
    </i>
    <i t="grand">
      <x/>
    </i>
  </rowItems>
  <colFields count="1">
    <field x="1"/>
  </colFields>
  <colItems count="8">
    <i>
      <x/>
    </i>
    <i>
      <x v="1"/>
    </i>
    <i>
      <x v="2"/>
    </i>
    <i>
      <x v="3"/>
    </i>
    <i>
      <x v="4"/>
    </i>
    <i>
      <x v="5"/>
    </i>
    <i>
      <x v="7"/>
    </i>
    <i t="grand">
      <x/>
    </i>
  </colItems>
  <dataFields count="1">
    <dataField name="Sum of Ant.DR"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2"/>
  <sheetViews>
    <sheetView tabSelected="1" workbookViewId="0">
      <selection activeCell="B1" sqref="B1"/>
    </sheetView>
  </sheetViews>
  <sheetFormatPr defaultRowHeight="14.4" x14ac:dyDescent="0.3"/>
  <cols>
    <col min="1" max="1" width="9.44140625" bestFit="1" customWidth="1"/>
    <col min="2" max="2" width="9.44140625" customWidth="1"/>
    <col min="3" max="3" width="10.109375" bestFit="1" customWidth="1"/>
    <col min="4" max="4" width="32.109375" bestFit="1" customWidth="1"/>
    <col min="5" max="5" width="10" bestFit="1" customWidth="1"/>
    <col min="6" max="6" width="60.5546875" bestFit="1" customWidth="1"/>
    <col min="7" max="7" width="106.5546875" bestFit="1" customWidth="1"/>
    <col min="8" max="8" width="34.44140625" bestFit="1" customWidth="1"/>
    <col min="9" max="9" width="15.109375" bestFit="1" customWidth="1"/>
    <col min="10" max="10" width="18.5546875" customWidth="1"/>
  </cols>
  <sheetData>
    <row r="1" spans="1:13" x14ac:dyDescent="0.3">
      <c r="A1" s="1" t="s">
        <v>0</v>
      </c>
      <c r="B1" s="1" t="s">
        <v>2688</v>
      </c>
      <c r="C1" s="1" t="s">
        <v>1</v>
      </c>
      <c r="D1" s="1" t="s">
        <v>2</v>
      </c>
      <c r="E1" s="1" t="s">
        <v>3</v>
      </c>
      <c r="F1" s="1" t="s">
        <v>4</v>
      </c>
      <c r="G1" s="1" t="s">
        <v>5</v>
      </c>
      <c r="H1" s="1" t="s">
        <v>6</v>
      </c>
      <c r="I1" s="1" t="s">
        <v>7</v>
      </c>
      <c r="J1" t="s">
        <v>8</v>
      </c>
      <c r="K1" t="s">
        <v>9</v>
      </c>
      <c r="L1" s="1" t="s">
        <v>2475</v>
      </c>
      <c r="M1" s="1" t="s">
        <v>10</v>
      </c>
    </row>
    <row r="2" spans="1:13" x14ac:dyDescent="0.3">
      <c r="A2" s="1" t="s">
        <v>170</v>
      </c>
      <c r="B2" s="1" t="s">
        <v>2691</v>
      </c>
      <c r="C2" s="1" t="s">
        <v>163</v>
      </c>
      <c r="D2" s="1" t="s">
        <v>164</v>
      </c>
      <c r="E2" s="48" t="s">
        <v>21</v>
      </c>
      <c r="F2" s="48" t="s">
        <v>22</v>
      </c>
      <c r="G2" s="1" t="s">
        <v>165</v>
      </c>
      <c r="H2" s="15" t="s">
        <v>166</v>
      </c>
      <c r="I2" s="1"/>
      <c r="J2" s="1" t="s">
        <v>167</v>
      </c>
      <c r="K2" s="1" t="s">
        <v>168</v>
      </c>
      <c r="L2" s="1"/>
      <c r="M2" s="1" t="s">
        <v>169</v>
      </c>
    </row>
    <row r="3" spans="1:13" x14ac:dyDescent="0.3">
      <c r="A3" t="s">
        <v>170</v>
      </c>
      <c r="B3" t="s">
        <v>2691</v>
      </c>
      <c r="C3" t="s">
        <v>175</v>
      </c>
      <c r="D3" s="3" t="s">
        <v>176</v>
      </c>
      <c r="E3" s="11" t="s">
        <v>58</v>
      </c>
      <c r="F3" s="11" t="s">
        <v>59</v>
      </c>
      <c r="G3" t="s">
        <v>177</v>
      </c>
      <c r="H3" s="12" t="s">
        <v>178</v>
      </c>
      <c r="J3" t="s">
        <v>179</v>
      </c>
      <c r="K3" t="s">
        <v>180</v>
      </c>
      <c r="M3" t="s">
        <v>181</v>
      </c>
    </row>
    <row r="4" spans="1:13" x14ac:dyDescent="0.3">
      <c r="A4" t="s">
        <v>170</v>
      </c>
      <c r="B4" t="s">
        <v>2691</v>
      </c>
      <c r="C4" t="s">
        <v>191</v>
      </c>
      <c r="D4" s="1" t="s">
        <v>192</v>
      </c>
      <c r="E4" s="11" t="s">
        <v>14</v>
      </c>
      <c r="F4" s="11" t="s">
        <v>15</v>
      </c>
      <c r="G4" t="s">
        <v>45</v>
      </c>
      <c r="J4" t="s">
        <v>131</v>
      </c>
      <c r="K4" t="s">
        <v>193</v>
      </c>
      <c r="M4" t="s">
        <v>194</v>
      </c>
    </row>
    <row r="5" spans="1:13" x14ac:dyDescent="0.3">
      <c r="A5" t="s">
        <v>170</v>
      </c>
      <c r="B5" t="s">
        <v>2691</v>
      </c>
      <c r="C5" t="s">
        <v>163</v>
      </c>
      <c r="D5" s="1" t="s">
        <v>171</v>
      </c>
      <c r="E5" s="11" t="s">
        <v>21</v>
      </c>
      <c r="F5" s="11" t="s">
        <v>22</v>
      </c>
      <c r="G5" t="s">
        <v>45</v>
      </c>
      <c r="J5" t="s">
        <v>172</v>
      </c>
      <c r="K5" t="s">
        <v>173</v>
      </c>
      <c r="M5" t="s">
        <v>174</v>
      </c>
    </row>
    <row r="6" spans="1:13" x14ac:dyDescent="0.3">
      <c r="A6" t="s">
        <v>170</v>
      </c>
      <c r="B6" t="s">
        <v>2691</v>
      </c>
      <c r="C6" t="s">
        <v>182</v>
      </c>
      <c r="D6" s="1" t="s">
        <v>183</v>
      </c>
      <c r="E6" s="11" t="s">
        <v>21</v>
      </c>
      <c r="F6" s="11" t="s">
        <v>22</v>
      </c>
      <c r="G6" t="s">
        <v>45</v>
      </c>
      <c r="J6" t="s">
        <v>184</v>
      </c>
      <c r="K6" t="s">
        <v>185</v>
      </c>
      <c r="M6" t="s">
        <v>186</v>
      </c>
    </row>
    <row r="7" spans="1:13" x14ac:dyDescent="0.3">
      <c r="A7" t="s">
        <v>11</v>
      </c>
      <c r="B7" t="s">
        <v>2689</v>
      </c>
      <c r="C7" t="s">
        <v>41</v>
      </c>
      <c r="D7" t="s">
        <v>42</v>
      </c>
      <c r="E7" t="s">
        <v>43</v>
      </c>
      <c r="F7" s="11" t="s">
        <v>44</v>
      </c>
      <c r="G7" t="s">
        <v>45</v>
      </c>
      <c r="H7" t="s">
        <v>17</v>
      </c>
      <c r="J7" t="s">
        <v>46</v>
      </c>
      <c r="K7" t="s">
        <v>47</v>
      </c>
      <c r="M7" t="str">
        <f t="shared" ref="M7:M12" si="0">H7</f>
        <v>-</v>
      </c>
    </row>
    <row r="8" spans="1:13" x14ac:dyDescent="0.3">
      <c r="A8" t="s">
        <v>11</v>
      </c>
      <c r="B8" t="s">
        <v>2691</v>
      </c>
      <c r="C8" t="s">
        <v>12</v>
      </c>
      <c r="D8" t="s">
        <v>28</v>
      </c>
      <c r="E8" s="11" t="s">
        <v>29</v>
      </c>
      <c r="F8" s="11" t="s">
        <v>30</v>
      </c>
      <c r="G8" s="11" t="s">
        <v>31</v>
      </c>
      <c r="H8" s="11" t="s">
        <v>32</v>
      </c>
      <c r="I8">
        <v>2016</v>
      </c>
      <c r="J8" t="s">
        <v>33</v>
      </c>
      <c r="K8" t="s">
        <v>34</v>
      </c>
      <c r="M8" t="str">
        <f t="shared" si="0"/>
        <v>Rydding</v>
      </c>
    </row>
    <row r="9" spans="1:13" x14ac:dyDescent="0.3">
      <c r="A9" t="s">
        <v>11</v>
      </c>
      <c r="B9" t="s">
        <v>2691</v>
      </c>
      <c r="C9" t="s">
        <v>12</v>
      </c>
      <c r="D9" t="s">
        <v>13</v>
      </c>
      <c r="E9" t="s">
        <v>14</v>
      </c>
      <c r="F9" s="11" t="s">
        <v>15</v>
      </c>
      <c r="G9" t="s">
        <v>16</v>
      </c>
      <c r="H9" t="s">
        <v>17</v>
      </c>
      <c r="J9" t="s">
        <v>18</v>
      </c>
      <c r="K9" t="s">
        <v>19</v>
      </c>
      <c r="M9" t="str">
        <f t="shared" si="0"/>
        <v>-</v>
      </c>
    </row>
    <row r="10" spans="1:13" ht="28.8" x14ac:dyDescent="0.3">
      <c r="A10" t="s">
        <v>11</v>
      </c>
      <c r="B10" t="s">
        <v>2691</v>
      </c>
      <c r="C10" t="s">
        <v>12</v>
      </c>
      <c r="D10" t="s">
        <v>20</v>
      </c>
      <c r="E10" s="11" t="s">
        <v>21</v>
      </c>
      <c r="F10" s="11" t="s">
        <v>22</v>
      </c>
      <c r="G10" s="11" t="s">
        <v>23</v>
      </c>
      <c r="H10" s="11" t="s">
        <v>24</v>
      </c>
      <c r="I10" s="11" t="s">
        <v>25</v>
      </c>
      <c r="J10" s="12" t="s">
        <v>26</v>
      </c>
      <c r="K10" t="s">
        <v>27</v>
      </c>
      <c r="M10" t="str">
        <f t="shared" si="0"/>
        <v xml:space="preserve">Engslått </v>
      </c>
    </row>
    <row r="11" spans="1:13" x14ac:dyDescent="0.3">
      <c r="A11" t="s">
        <v>11</v>
      </c>
      <c r="B11" t="s">
        <v>2691</v>
      </c>
      <c r="C11" t="s">
        <v>12</v>
      </c>
      <c r="D11" t="s">
        <v>35</v>
      </c>
      <c r="E11" s="11" t="s">
        <v>36</v>
      </c>
      <c r="F11" s="11" t="s">
        <v>37</v>
      </c>
      <c r="G11" s="11" t="s">
        <v>38</v>
      </c>
      <c r="H11" s="11" t="s">
        <v>17</v>
      </c>
      <c r="J11" t="s">
        <v>39</v>
      </c>
      <c r="K11" t="s">
        <v>40</v>
      </c>
      <c r="M11" t="str">
        <f t="shared" si="0"/>
        <v>-</v>
      </c>
    </row>
    <row r="12" spans="1:13" x14ac:dyDescent="0.3">
      <c r="A12" t="s">
        <v>11</v>
      </c>
      <c r="B12" t="s">
        <v>2691</v>
      </c>
      <c r="C12" t="s">
        <v>12</v>
      </c>
      <c r="D12" t="s">
        <v>150</v>
      </c>
      <c r="E12" s="11" t="s">
        <v>14</v>
      </c>
      <c r="F12" s="11" t="s">
        <v>15</v>
      </c>
      <c r="G12" t="s">
        <v>151</v>
      </c>
      <c r="H12" s="12" t="s">
        <v>17</v>
      </c>
      <c r="J12" s="12" t="s">
        <v>152</v>
      </c>
      <c r="K12" t="s">
        <v>153</v>
      </c>
      <c r="M12" t="str">
        <f t="shared" si="0"/>
        <v>-</v>
      </c>
    </row>
    <row r="13" spans="1:13" s="1" customFormat="1" x14ac:dyDescent="0.3">
      <c r="A13" t="s">
        <v>154</v>
      </c>
      <c r="B13" t="s">
        <v>2691</v>
      </c>
      <c r="C13" t="s">
        <v>187</v>
      </c>
      <c r="D13" s="1" t="s">
        <v>188</v>
      </c>
      <c r="E13" s="11" t="s">
        <v>14</v>
      </c>
      <c r="F13" s="11" t="s">
        <v>15</v>
      </c>
      <c r="G13" t="s">
        <v>45</v>
      </c>
      <c r="H13"/>
      <c r="I13"/>
      <c r="J13" t="s">
        <v>131</v>
      </c>
      <c r="K13" t="s">
        <v>189</v>
      </c>
      <c r="L13"/>
      <c r="M13" t="s">
        <v>190</v>
      </c>
    </row>
    <row r="14" spans="1:13" s="1" customFormat="1" x14ac:dyDescent="0.3">
      <c r="A14" s="2" t="s">
        <v>154</v>
      </c>
      <c r="B14" s="2" t="s">
        <v>2691</v>
      </c>
      <c r="C14" s="2" t="s">
        <v>187</v>
      </c>
      <c r="D14" s="3" t="s">
        <v>195</v>
      </c>
      <c r="E14" s="45" t="s">
        <v>14</v>
      </c>
      <c r="F14" s="11" t="s">
        <v>15</v>
      </c>
      <c r="G14" t="s">
        <v>45</v>
      </c>
      <c r="H14"/>
      <c r="I14"/>
      <c r="J14" t="s">
        <v>196</v>
      </c>
      <c r="K14" t="s">
        <v>197</v>
      </c>
      <c r="L14"/>
      <c r="M14" t="s">
        <v>198</v>
      </c>
    </row>
    <row r="15" spans="1:13" x14ac:dyDescent="0.3">
      <c r="A15" t="s">
        <v>154</v>
      </c>
      <c r="B15" t="s">
        <v>2691</v>
      </c>
      <c r="C15" t="s">
        <v>155</v>
      </c>
      <c r="D15" s="1" t="s">
        <v>156</v>
      </c>
      <c r="E15" s="11" t="s">
        <v>58</v>
      </c>
      <c r="F15" s="11" t="s">
        <v>59</v>
      </c>
      <c r="G15" t="s">
        <v>45</v>
      </c>
      <c r="J15" t="s">
        <v>157</v>
      </c>
      <c r="K15" t="s">
        <v>158</v>
      </c>
      <c r="M15" t="s">
        <v>32</v>
      </c>
    </row>
    <row r="16" spans="1:13" x14ac:dyDescent="0.3">
      <c r="A16" s="1" t="s">
        <v>154</v>
      </c>
      <c r="B16" s="1" t="s">
        <v>2691</v>
      </c>
      <c r="C16" s="1" t="s">
        <v>155</v>
      </c>
      <c r="D16" s="50" t="s">
        <v>159</v>
      </c>
      <c r="E16" s="48" t="s">
        <v>21</v>
      </c>
      <c r="F16" s="48" t="s">
        <v>22</v>
      </c>
      <c r="G16" s="1" t="s">
        <v>160</v>
      </c>
      <c r="H16" s="15" t="s">
        <v>32</v>
      </c>
      <c r="I16" s="1">
        <v>2016</v>
      </c>
      <c r="J16" s="1" t="s">
        <v>161</v>
      </c>
      <c r="K16" s="1" t="s">
        <v>162</v>
      </c>
      <c r="L16" s="1"/>
      <c r="M16" s="1" t="s">
        <v>32</v>
      </c>
    </row>
    <row r="17" spans="1:13" x14ac:dyDescent="0.3">
      <c r="A17" s="2" t="s">
        <v>154</v>
      </c>
      <c r="B17" s="2" t="s">
        <v>2691</v>
      </c>
      <c r="C17" s="2" t="s">
        <v>187</v>
      </c>
      <c r="D17" s="47" t="s">
        <v>199</v>
      </c>
      <c r="E17" s="45" t="s">
        <v>14</v>
      </c>
      <c r="F17" s="11" t="s">
        <v>15</v>
      </c>
      <c r="G17" t="s">
        <v>45</v>
      </c>
      <c r="J17" t="s">
        <v>200</v>
      </c>
      <c r="K17" t="s">
        <v>201</v>
      </c>
      <c r="M17" t="s">
        <v>202</v>
      </c>
    </row>
    <row r="18" spans="1:13" x14ac:dyDescent="0.3">
      <c r="A18" s="1" t="s">
        <v>48</v>
      </c>
      <c r="B18" s="1" t="s">
        <v>48</v>
      </c>
      <c r="C18" s="51" t="s">
        <v>48</v>
      </c>
      <c r="D18" s="51" t="s">
        <v>104</v>
      </c>
      <c r="E18" s="51" t="s">
        <v>58</v>
      </c>
      <c r="F18" s="51" t="s">
        <v>59</v>
      </c>
      <c r="G18" s="51" t="s">
        <v>105</v>
      </c>
      <c r="H18" s="48" t="s">
        <v>32</v>
      </c>
      <c r="I18" s="1" t="s">
        <v>106</v>
      </c>
      <c r="J18" s="1" t="s">
        <v>107</v>
      </c>
      <c r="K18" s="1" t="s">
        <v>108</v>
      </c>
      <c r="L18" s="1"/>
      <c r="M18" s="1" t="str">
        <f t="shared" ref="M18:M37" si="1">H18</f>
        <v>Rydding</v>
      </c>
    </row>
    <row r="19" spans="1:13" s="1" customFormat="1" x14ac:dyDescent="0.3">
      <c r="A19" t="s">
        <v>48</v>
      </c>
      <c r="B19" t="s">
        <v>48</v>
      </c>
      <c r="C19" t="s">
        <v>48</v>
      </c>
      <c r="D19" t="s">
        <v>117</v>
      </c>
      <c r="E19" s="11" t="s">
        <v>58</v>
      </c>
      <c r="F19" s="11" t="s">
        <v>59</v>
      </c>
      <c r="G19" s="11" t="s">
        <v>118</v>
      </c>
      <c r="H19" s="12" t="s">
        <v>119</v>
      </c>
      <c r="I19" t="s">
        <v>111</v>
      </c>
      <c r="J19" t="s">
        <v>120</v>
      </c>
      <c r="K19" t="s">
        <v>121</v>
      </c>
      <c r="L19"/>
      <c r="M19" t="str">
        <f t="shared" si="1"/>
        <v>Bekjempelse</v>
      </c>
    </row>
    <row r="20" spans="1:13" x14ac:dyDescent="0.3">
      <c r="A20" t="s">
        <v>48</v>
      </c>
      <c r="B20" t="s">
        <v>2689</v>
      </c>
      <c r="C20" t="s">
        <v>91</v>
      </c>
      <c r="D20" t="s">
        <v>92</v>
      </c>
      <c r="E20" t="s">
        <v>93</v>
      </c>
      <c r="F20" t="s">
        <v>94</v>
      </c>
      <c r="G20" t="s">
        <v>95</v>
      </c>
      <c r="H20" s="11" t="s">
        <v>17</v>
      </c>
      <c r="J20" t="s">
        <v>96</v>
      </c>
      <c r="K20" t="s">
        <v>97</v>
      </c>
      <c r="M20" t="str">
        <f t="shared" si="1"/>
        <v>-</v>
      </c>
    </row>
    <row r="21" spans="1:13" x14ac:dyDescent="0.3">
      <c r="A21" t="s">
        <v>48</v>
      </c>
      <c r="B21" t="s">
        <v>48</v>
      </c>
      <c r="C21" s="20" t="s">
        <v>48</v>
      </c>
      <c r="D21" s="20" t="s">
        <v>109</v>
      </c>
      <c r="E21" s="20" t="s">
        <v>71</v>
      </c>
      <c r="F21" s="20" t="s">
        <v>72</v>
      </c>
      <c r="G21" s="20" t="s">
        <v>110</v>
      </c>
      <c r="H21" s="12" t="s">
        <v>61</v>
      </c>
      <c r="I21" t="s">
        <v>111</v>
      </c>
      <c r="J21" t="s">
        <v>112</v>
      </c>
      <c r="K21" t="s">
        <v>113</v>
      </c>
      <c r="M21" t="str">
        <f t="shared" si="1"/>
        <v>Bekjempelse, rydding</v>
      </c>
    </row>
    <row r="22" spans="1:13" x14ac:dyDescent="0.3">
      <c r="A22" t="s">
        <v>48</v>
      </c>
      <c r="B22" t="s">
        <v>48</v>
      </c>
      <c r="C22" s="20" t="s">
        <v>48</v>
      </c>
      <c r="D22" s="20" t="s">
        <v>114</v>
      </c>
      <c r="E22" s="20" t="s">
        <v>71</v>
      </c>
      <c r="F22" s="20" t="s">
        <v>72</v>
      </c>
      <c r="G22" s="20" t="s">
        <v>115</v>
      </c>
      <c r="H22" s="12" t="s">
        <v>61</v>
      </c>
      <c r="I22" t="s">
        <v>111</v>
      </c>
      <c r="J22" t="s">
        <v>116</v>
      </c>
      <c r="K22" t="s">
        <v>113</v>
      </c>
      <c r="M22" t="str">
        <f t="shared" si="1"/>
        <v>Bekjempelse, rydding</v>
      </c>
    </row>
    <row r="23" spans="1:13" x14ac:dyDescent="0.3">
      <c r="A23" t="s">
        <v>48</v>
      </c>
      <c r="B23" t="s">
        <v>2689</v>
      </c>
      <c r="C23" t="s">
        <v>69</v>
      </c>
      <c r="D23" t="s">
        <v>70</v>
      </c>
      <c r="E23" s="11" t="s">
        <v>71</v>
      </c>
      <c r="F23" s="11" t="s">
        <v>72</v>
      </c>
      <c r="G23" t="s">
        <v>73</v>
      </c>
      <c r="H23" s="11" t="s">
        <v>32</v>
      </c>
      <c r="J23" t="s">
        <v>74</v>
      </c>
      <c r="K23" t="s">
        <v>75</v>
      </c>
      <c r="M23" t="str">
        <f t="shared" si="1"/>
        <v>Rydding</v>
      </c>
    </row>
    <row r="24" spans="1:13" x14ac:dyDescent="0.3">
      <c r="A24" t="s">
        <v>48</v>
      </c>
      <c r="B24" t="s">
        <v>2689</v>
      </c>
      <c r="C24" t="s">
        <v>69</v>
      </c>
      <c r="D24" t="s">
        <v>76</v>
      </c>
      <c r="E24" s="11" t="s">
        <v>58</v>
      </c>
      <c r="F24" s="11" t="s">
        <v>59</v>
      </c>
      <c r="G24" s="2" t="s">
        <v>77</v>
      </c>
      <c r="H24" t="s">
        <v>17</v>
      </c>
      <c r="J24" t="s">
        <v>78</v>
      </c>
      <c r="K24" t="s">
        <v>79</v>
      </c>
      <c r="M24" t="str">
        <f t="shared" si="1"/>
        <v>-</v>
      </c>
    </row>
    <row r="25" spans="1:13" x14ac:dyDescent="0.3">
      <c r="A25" s="1" t="s">
        <v>48</v>
      </c>
      <c r="B25" s="1" t="s">
        <v>2689</v>
      </c>
      <c r="C25" s="1" t="s">
        <v>49</v>
      </c>
      <c r="D25" s="1" t="s">
        <v>57</v>
      </c>
      <c r="E25" s="48" t="s">
        <v>58</v>
      </c>
      <c r="F25" s="48" t="s">
        <v>59</v>
      </c>
      <c r="G25" s="48" t="s">
        <v>60</v>
      </c>
      <c r="H25" s="15" t="s">
        <v>61</v>
      </c>
      <c r="I25" s="1" t="s">
        <v>62</v>
      </c>
      <c r="J25" s="1" t="s">
        <v>63</v>
      </c>
      <c r="K25" s="1"/>
      <c r="L25" s="1"/>
      <c r="M25" s="1" t="str">
        <f t="shared" si="1"/>
        <v>Bekjempelse, rydding</v>
      </c>
    </row>
    <row r="26" spans="1:13" x14ac:dyDescent="0.3">
      <c r="A26" t="s">
        <v>48</v>
      </c>
      <c r="B26" t="s">
        <v>2689</v>
      </c>
      <c r="C26" t="s">
        <v>69</v>
      </c>
      <c r="D26" t="s">
        <v>80</v>
      </c>
      <c r="E26" s="11" t="s">
        <v>81</v>
      </c>
      <c r="F26" s="11" t="s">
        <v>82</v>
      </c>
      <c r="G26" s="11" t="s">
        <v>83</v>
      </c>
      <c r="H26" s="11" t="s">
        <v>17</v>
      </c>
      <c r="J26" t="s">
        <v>84</v>
      </c>
      <c r="K26" t="s">
        <v>85</v>
      </c>
      <c r="M26" t="str">
        <f t="shared" si="1"/>
        <v>-</v>
      </c>
    </row>
    <row r="27" spans="1:13" s="1" customFormat="1" x14ac:dyDescent="0.3">
      <c r="A27" t="s">
        <v>48</v>
      </c>
      <c r="B27" t="s">
        <v>48</v>
      </c>
      <c r="C27" t="s">
        <v>48</v>
      </c>
      <c r="D27" t="s">
        <v>98</v>
      </c>
      <c r="E27" s="11" t="s">
        <v>99</v>
      </c>
      <c r="F27" s="11" t="s">
        <v>100</v>
      </c>
      <c r="G27" s="11" t="s">
        <v>101</v>
      </c>
      <c r="H27" s="11" t="s">
        <v>102</v>
      </c>
      <c r="I27">
        <v>2017</v>
      </c>
      <c r="J27" t="s">
        <v>103</v>
      </c>
      <c r="K27"/>
      <c r="L27"/>
      <c r="M27" t="str">
        <f t="shared" si="1"/>
        <v>Engslått, rydding</v>
      </c>
    </row>
    <row r="28" spans="1:13" x14ac:dyDescent="0.3">
      <c r="A28" t="s">
        <v>48</v>
      </c>
      <c r="B28" t="s">
        <v>2689</v>
      </c>
      <c r="C28" t="s">
        <v>69</v>
      </c>
      <c r="D28" t="s">
        <v>86</v>
      </c>
      <c r="E28" s="11" t="s">
        <v>14</v>
      </c>
      <c r="F28" s="11" t="s">
        <v>87</v>
      </c>
      <c r="G28" s="11" t="s">
        <v>88</v>
      </c>
      <c r="H28" s="11" t="s">
        <v>17</v>
      </c>
      <c r="J28" t="s">
        <v>89</v>
      </c>
      <c r="K28" t="s">
        <v>90</v>
      </c>
      <c r="M28" t="str">
        <f t="shared" si="1"/>
        <v>-</v>
      </c>
    </row>
    <row r="29" spans="1:13" x14ac:dyDescent="0.3">
      <c r="A29" t="s">
        <v>48</v>
      </c>
      <c r="B29" t="s">
        <v>2689</v>
      </c>
      <c r="C29" t="s">
        <v>49</v>
      </c>
      <c r="D29" t="s">
        <v>50</v>
      </c>
      <c r="E29" t="s">
        <v>51</v>
      </c>
      <c r="F29" s="11" t="s">
        <v>52</v>
      </c>
      <c r="G29" t="s">
        <v>53</v>
      </c>
      <c r="H29" s="12" t="s">
        <v>54</v>
      </c>
      <c r="J29" t="s">
        <v>55</v>
      </c>
      <c r="K29" t="s">
        <v>56</v>
      </c>
      <c r="M29" t="str">
        <f t="shared" si="1"/>
        <v>nei, men se Karoline Bredlands mail</v>
      </c>
    </row>
    <row r="30" spans="1:13" x14ac:dyDescent="0.3">
      <c r="A30" t="s">
        <v>48</v>
      </c>
      <c r="B30" t="s">
        <v>2689</v>
      </c>
      <c r="C30" t="s">
        <v>49</v>
      </c>
      <c r="D30" t="s">
        <v>64</v>
      </c>
      <c r="E30" t="s">
        <v>51</v>
      </c>
      <c r="F30" t="s">
        <v>65</v>
      </c>
      <c r="G30" t="s">
        <v>66</v>
      </c>
      <c r="H30" t="s">
        <v>17</v>
      </c>
      <c r="J30" t="s">
        <v>67</v>
      </c>
      <c r="K30" t="s">
        <v>68</v>
      </c>
      <c r="M30" t="str">
        <f t="shared" si="1"/>
        <v>-</v>
      </c>
    </row>
    <row r="31" spans="1:13" x14ac:dyDescent="0.3">
      <c r="A31" t="s">
        <v>122</v>
      </c>
      <c r="B31" t="s">
        <v>2690</v>
      </c>
      <c r="C31" t="s">
        <v>122</v>
      </c>
      <c r="D31" t="s">
        <v>127</v>
      </c>
      <c r="E31" s="11" t="s">
        <v>128</v>
      </c>
      <c r="F31" s="11" t="s">
        <v>87</v>
      </c>
      <c r="H31" s="12" t="s">
        <v>129</v>
      </c>
      <c r="I31" t="s">
        <v>130</v>
      </c>
      <c r="J31" t="s">
        <v>131</v>
      </c>
      <c r="K31" t="s">
        <v>132</v>
      </c>
      <c r="M31" t="str">
        <f t="shared" si="1"/>
        <v>Kantslått</v>
      </c>
    </row>
    <row r="32" spans="1:13" x14ac:dyDescent="0.3">
      <c r="A32" s="1" t="s">
        <v>122</v>
      </c>
      <c r="B32" s="1" t="s">
        <v>2690</v>
      </c>
      <c r="C32" s="1" t="s">
        <v>122</v>
      </c>
      <c r="D32" s="1" t="s">
        <v>139</v>
      </c>
      <c r="E32" s="48" t="s">
        <v>128</v>
      </c>
      <c r="F32" s="48" t="s">
        <v>87</v>
      </c>
      <c r="G32" s="48" t="s">
        <v>140</v>
      </c>
      <c r="H32" s="15" t="s">
        <v>129</v>
      </c>
      <c r="I32" s="1" t="s">
        <v>141</v>
      </c>
      <c r="J32" s="1" t="s">
        <v>142</v>
      </c>
      <c r="K32" s="1" t="s">
        <v>143</v>
      </c>
      <c r="L32" s="1"/>
      <c r="M32" s="1" t="str">
        <f t="shared" si="1"/>
        <v>Kantslått</v>
      </c>
    </row>
    <row r="33" spans="1:13" x14ac:dyDescent="0.3">
      <c r="A33" t="s">
        <v>122</v>
      </c>
      <c r="B33" t="s">
        <v>2690</v>
      </c>
      <c r="C33" t="s">
        <v>122</v>
      </c>
      <c r="D33" t="s">
        <v>133</v>
      </c>
      <c r="E33" t="s">
        <v>134</v>
      </c>
      <c r="F33" s="11" t="s">
        <v>135</v>
      </c>
      <c r="G33" t="s">
        <v>136</v>
      </c>
      <c r="H33" s="12" t="s">
        <v>17</v>
      </c>
      <c r="J33" t="s">
        <v>137</v>
      </c>
      <c r="K33" t="s">
        <v>138</v>
      </c>
      <c r="M33" t="str">
        <f t="shared" si="1"/>
        <v>-</v>
      </c>
    </row>
    <row r="34" spans="1:13" s="1" customFormat="1" x14ac:dyDescent="0.3">
      <c r="A34" t="s">
        <v>122</v>
      </c>
      <c r="B34" t="s">
        <v>2690</v>
      </c>
      <c r="C34" t="s">
        <v>123</v>
      </c>
      <c r="D34" t="s">
        <v>124</v>
      </c>
      <c r="E34" s="11" t="s">
        <v>58</v>
      </c>
      <c r="F34" s="11" t="s">
        <v>59</v>
      </c>
      <c r="G34" t="s">
        <v>105</v>
      </c>
      <c r="H34" s="12" t="s">
        <v>32</v>
      </c>
      <c r="I34">
        <v>2017</v>
      </c>
      <c r="J34" t="s">
        <v>125</v>
      </c>
      <c r="K34" t="s">
        <v>126</v>
      </c>
      <c r="L34"/>
      <c r="M34" t="str">
        <f t="shared" si="1"/>
        <v>Rydding</v>
      </c>
    </row>
    <row r="35" spans="1:13" x14ac:dyDescent="0.3">
      <c r="A35" s="1" t="s">
        <v>122</v>
      </c>
      <c r="B35" s="1" t="s">
        <v>2690</v>
      </c>
      <c r="C35" s="1" t="s">
        <v>122</v>
      </c>
      <c r="D35" s="1" t="s">
        <v>147</v>
      </c>
      <c r="E35" s="48" t="s">
        <v>128</v>
      </c>
      <c r="F35" s="48" t="s">
        <v>87</v>
      </c>
      <c r="G35" s="1" t="s">
        <v>148</v>
      </c>
      <c r="H35" s="15" t="s">
        <v>17</v>
      </c>
      <c r="I35" s="1"/>
      <c r="J35" s="1" t="s">
        <v>17</v>
      </c>
      <c r="K35" s="1"/>
      <c r="L35" s="1"/>
      <c r="M35" s="1" t="str">
        <f t="shared" si="1"/>
        <v>-</v>
      </c>
    </row>
    <row r="36" spans="1:13" s="1" customFormat="1" x14ac:dyDescent="0.3">
      <c r="A36" t="s">
        <v>122</v>
      </c>
      <c r="B36" t="s">
        <v>2690</v>
      </c>
      <c r="C36" t="s">
        <v>122</v>
      </c>
      <c r="D36" t="s">
        <v>149</v>
      </c>
      <c r="E36" s="11" t="s">
        <v>128</v>
      </c>
      <c r="F36" s="11" t="s">
        <v>87</v>
      </c>
      <c r="G36" t="s">
        <v>148</v>
      </c>
      <c r="H36" s="12" t="s">
        <v>17</v>
      </c>
      <c r="I36"/>
      <c r="J36" t="s">
        <v>17</v>
      </c>
      <c r="K36"/>
      <c r="L36"/>
      <c r="M36" t="str">
        <f t="shared" si="1"/>
        <v>-</v>
      </c>
    </row>
    <row r="37" spans="1:13" x14ac:dyDescent="0.3">
      <c r="A37" t="s">
        <v>122</v>
      </c>
      <c r="B37" t="s">
        <v>2690</v>
      </c>
      <c r="C37" t="s">
        <v>122</v>
      </c>
      <c r="D37" t="s">
        <v>144</v>
      </c>
      <c r="E37" s="11" t="s">
        <v>58</v>
      </c>
      <c r="F37" s="11" t="s">
        <v>59</v>
      </c>
      <c r="G37" s="11" t="s">
        <v>45</v>
      </c>
      <c r="H37" s="12" t="s">
        <v>17</v>
      </c>
      <c r="J37" t="s">
        <v>145</v>
      </c>
      <c r="K37" t="s">
        <v>146</v>
      </c>
      <c r="M37" t="str">
        <f t="shared" si="1"/>
        <v>-</v>
      </c>
    </row>
    <row r="38" spans="1:13" s="1" customFormat="1" x14ac:dyDescent="0.3">
      <c r="A38" s="47" t="s">
        <v>203</v>
      </c>
      <c r="B38" s="47" t="s">
        <v>2691</v>
      </c>
      <c r="C38" s="47" t="s">
        <v>204</v>
      </c>
      <c r="D38" s="47" t="s">
        <v>205</v>
      </c>
      <c r="E38" s="49" t="s">
        <v>21</v>
      </c>
      <c r="F38" s="48" t="s">
        <v>22</v>
      </c>
      <c r="G38" s="1" t="s">
        <v>206</v>
      </c>
      <c r="H38" s="1" t="s">
        <v>32</v>
      </c>
      <c r="I38" s="1">
        <v>2016</v>
      </c>
      <c r="J38" s="1" t="s">
        <v>207</v>
      </c>
      <c r="K38" s="1" t="s">
        <v>208</v>
      </c>
      <c r="M38" s="1" t="s">
        <v>32</v>
      </c>
    </row>
    <row r="39" spans="1:13" x14ac:dyDescent="0.3">
      <c r="A39" s="2" t="s">
        <v>203</v>
      </c>
      <c r="B39" s="2" t="s">
        <v>2691</v>
      </c>
      <c r="C39" s="2" t="s">
        <v>219</v>
      </c>
      <c r="D39" s="2" t="s">
        <v>225</v>
      </c>
      <c r="E39" s="45" t="s">
        <v>21</v>
      </c>
      <c r="F39" s="11" t="s">
        <v>22</v>
      </c>
      <c r="G39" t="s">
        <v>221</v>
      </c>
      <c r="H39" t="s">
        <v>32</v>
      </c>
      <c r="J39" t="s">
        <v>226</v>
      </c>
      <c r="K39" t="s">
        <v>223</v>
      </c>
      <c r="M39" t="s">
        <v>227</v>
      </c>
    </row>
    <row r="40" spans="1:13" x14ac:dyDescent="0.3">
      <c r="A40" s="2" t="s">
        <v>203</v>
      </c>
      <c r="B40" s="2" t="s">
        <v>2691</v>
      </c>
      <c r="C40" s="2" t="s">
        <v>204</v>
      </c>
      <c r="D40" s="2" t="s">
        <v>209</v>
      </c>
      <c r="E40" s="45" t="s">
        <v>21</v>
      </c>
      <c r="F40" s="11" t="s">
        <v>22</v>
      </c>
      <c r="G40" t="s">
        <v>210</v>
      </c>
      <c r="H40" t="s">
        <v>32</v>
      </c>
      <c r="I40">
        <v>2016</v>
      </c>
      <c r="J40" t="s">
        <v>211</v>
      </c>
      <c r="K40" t="s">
        <v>212</v>
      </c>
      <c r="M40" t="s">
        <v>32</v>
      </c>
    </row>
    <row r="41" spans="1:13" x14ac:dyDescent="0.3">
      <c r="A41" s="2" t="s">
        <v>203</v>
      </c>
      <c r="B41" s="2" t="s">
        <v>2691</v>
      </c>
      <c r="C41" s="2" t="s">
        <v>219</v>
      </c>
      <c r="D41" s="2" t="s">
        <v>220</v>
      </c>
      <c r="E41" s="45" t="s">
        <v>21</v>
      </c>
      <c r="F41" s="11" t="s">
        <v>22</v>
      </c>
      <c r="G41" t="s">
        <v>221</v>
      </c>
      <c r="H41" t="s">
        <v>32</v>
      </c>
      <c r="J41" t="s">
        <v>222</v>
      </c>
      <c r="K41" t="s">
        <v>223</v>
      </c>
      <c r="M41" t="s">
        <v>224</v>
      </c>
    </row>
    <row r="42" spans="1:13" x14ac:dyDescent="0.3">
      <c r="A42" s="2" t="s">
        <v>203</v>
      </c>
      <c r="B42" s="2" t="s">
        <v>2691</v>
      </c>
      <c r="C42" s="2" t="s">
        <v>213</v>
      </c>
      <c r="D42" s="2" t="s">
        <v>214</v>
      </c>
      <c r="E42" s="45" t="s">
        <v>14</v>
      </c>
      <c r="F42" s="11" t="s">
        <v>15</v>
      </c>
      <c r="G42" t="s">
        <v>215</v>
      </c>
      <c r="J42" t="s">
        <v>216</v>
      </c>
      <c r="K42" t="s">
        <v>217</v>
      </c>
      <c r="M42" t="s">
        <v>218</v>
      </c>
    </row>
  </sheetData>
  <autoFilter ref="A1:M42" xr:uid="{00000000-0001-0000-0000-000000000000}">
    <sortState xmlns:xlrd2="http://schemas.microsoft.com/office/spreadsheetml/2017/richdata2" ref="A2:M42">
      <sortCondition ref="A2:A42"/>
      <sortCondition ref="D2:D42"/>
    </sortState>
  </autoFilter>
  <sortState xmlns:xlrd2="http://schemas.microsoft.com/office/spreadsheetml/2017/richdata2" ref="A2:K26">
    <sortCondition ref="A2:A26"/>
    <sortCondition ref="C2:C26"/>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0"/>
  <sheetViews>
    <sheetView workbookViewId="0">
      <selection activeCell="N30" sqref="N30"/>
    </sheetView>
  </sheetViews>
  <sheetFormatPr defaultRowHeight="14.4" x14ac:dyDescent="0.3"/>
  <cols>
    <col min="1" max="1" width="22.88671875" bestFit="1" customWidth="1"/>
  </cols>
  <sheetData>
    <row r="1" spans="1:2" x14ac:dyDescent="0.3">
      <c r="A1" t="s">
        <v>228</v>
      </c>
    </row>
    <row r="2" spans="1:2" x14ac:dyDescent="0.3">
      <c r="A2" s="1" t="s">
        <v>229</v>
      </c>
      <c r="B2" t="s">
        <v>230</v>
      </c>
    </row>
    <row r="3" spans="1:2" x14ac:dyDescent="0.3">
      <c r="A3" s="1" t="s">
        <v>231</v>
      </c>
      <c r="B3" t="s">
        <v>230</v>
      </c>
    </row>
    <row r="4" spans="1:2" x14ac:dyDescent="0.3">
      <c r="A4" s="1" t="s">
        <v>232</v>
      </c>
      <c r="B4" t="s">
        <v>233</v>
      </c>
    </row>
    <row r="5" spans="1:2" x14ac:dyDescent="0.3">
      <c r="A5" s="1" t="s">
        <v>234</v>
      </c>
      <c r="B5" t="s">
        <v>235</v>
      </c>
    </row>
    <row r="6" spans="1:2" x14ac:dyDescent="0.3">
      <c r="A6" s="1" t="s">
        <v>236</v>
      </c>
      <c r="B6" t="s">
        <v>230</v>
      </c>
    </row>
    <row r="7" spans="1:2" x14ac:dyDescent="0.3">
      <c r="A7" s="1" t="s">
        <v>237</v>
      </c>
      <c r="B7" t="s">
        <v>233</v>
      </c>
    </row>
    <row r="8" spans="1:2" x14ac:dyDescent="0.3">
      <c r="A8" s="1" t="s">
        <v>238</v>
      </c>
      <c r="B8" t="s">
        <v>235</v>
      </c>
    </row>
    <row r="9" spans="1:2" x14ac:dyDescent="0.3">
      <c r="A9" s="1" t="s">
        <v>239</v>
      </c>
      <c r="B9" t="s">
        <v>240</v>
      </c>
    </row>
    <row r="10" spans="1:2" x14ac:dyDescent="0.3">
      <c r="A10" s="1" t="s">
        <v>241</v>
      </c>
      <c r="B10" t="s">
        <v>230</v>
      </c>
    </row>
    <row r="11" spans="1:2" x14ac:dyDescent="0.3">
      <c r="A11" s="1" t="s">
        <v>242</v>
      </c>
      <c r="B11" t="s">
        <v>243</v>
      </c>
    </row>
    <row r="12" spans="1:2" x14ac:dyDescent="0.3">
      <c r="A12" s="1" t="s">
        <v>244</v>
      </c>
      <c r="B12" t="s">
        <v>245</v>
      </c>
    </row>
    <row r="13" spans="1:2" x14ac:dyDescent="0.3">
      <c r="A13" s="1" t="s">
        <v>246</v>
      </c>
      <c r="B13" t="s">
        <v>247</v>
      </c>
    </row>
    <row r="14" spans="1:2" x14ac:dyDescent="0.3">
      <c r="A14" s="1" t="s">
        <v>248</v>
      </c>
      <c r="B14" t="s">
        <v>230</v>
      </c>
    </row>
    <row r="15" spans="1:2" x14ac:dyDescent="0.3">
      <c r="A15" s="1" t="s">
        <v>249</v>
      </c>
      <c r="B15" t="s">
        <v>250</v>
      </c>
    </row>
    <row r="16" spans="1:2" x14ac:dyDescent="0.3">
      <c r="A16" s="1" t="s">
        <v>251</v>
      </c>
      <c r="B16" t="s">
        <v>233</v>
      </c>
    </row>
    <row r="17" spans="1:2" x14ac:dyDescent="0.3">
      <c r="A17" s="1" t="s">
        <v>252</v>
      </c>
      <c r="B17" t="s">
        <v>235</v>
      </c>
    </row>
    <row r="18" spans="1:2" x14ac:dyDescent="0.3">
      <c r="A18" s="1" t="s">
        <v>253</v>
      </c>
      <c r="B18" t="s">
        <v>230</v>
      </c>
    </row>
    <row r="19" spans="1:2" x14ac:dyDescent="0.3">
      <c r="A19" s="1" t="s">
        <v>254</v>
      </c>
      <c r="B19" t="s">
        <v>233</v>
      </c>
    </row>
    <row r="20" spans="1:2" x14ac:dyDescent="0.3">
      <c r="A20" s="1" t="s">
        <v>255</v>
      </c>
      <c r="B20" t="s">
        <v>235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149"/>
  <sheetViews>
    <sheetView workbookViewId="0">
      <pane xSplit="7" ySplit="1" topLeftCell="H2" activePane="bottomRight" state="frozen"/>
      <selection pane="topRight" activeCell="G1" sqref="G1"/>
      <selection pane="bottomLeft" activeCell="A2" sqref="A2"/>
      <selection pane="bottomRight" activeCell="D131" sqref="D131"/>
    </sheetView>
  </sheetViews>
  <sheetFormatPr defaultRowHeight="14.4" x14ac:dyDescent="0.3"/>
  <cols>
    <col min="2" max="2" width="15.88671875" customWidth="1"/>
    <col min="3" max="3" width="18.109375" bestFit="1" customWidth="1"/>
    <col min="4" max="4" width="5" bestFit="1" customWidth="1"/>
    <col min="5" max="5" width="10.109375" bestFit="1" customWidth="1"/>
    <col min="6" max="6" width="10.5546875" customWidth="1"/>
    <col min="7" max="7" width="8.5546875" customWidth="1"/>
    <col min="8" max="8" width="10.109375" bestFit="1" customWidth="1"/>
    <col min="9" max="9" width="40.44140625" bestFit="1" customWidth="1"/>
    <col min="10" max="10" width="41.5546875" customWidth="1"/>
    <col min="11" max="12" width="14.109375" customWidth="1"/>
    <col min="13" max="13" width="38.44140625" customWidth="1"/>
    <col min="14" max="14" width="48.109375" customWidth="1"/>
    <col min="15" max="15" width="13.44140625" bestFit="1" customWidth="1"/>
    <col min="16" max="16" width="17.44140625" bestFit="1" customWidth="1"/>
    <col min="17" max="17" width="19.5546875" bestFit="1" customWidth="1"/>
    <col min="18" max="18" width="20.5546875" bestFit="1" customWidth="1"/>
    <col min="19" max="19" width="10.5546875" bestFit="1" customWidth="1"/>
    <col min="20" max="20" width="12.88671875" bestFit="1" customWidth="1"/>
    <col min="21" max="21" width="13.88671875" bestFit="1" customWidth="1"/>
    <col min="22" max="22" width="20.5546875" customWidth="1"/>
    <col min="23" max="23" width="11" bestFit="1" customWidth="1"/>
    <col min="24" max="24" width="13.109375" bestFit="1" customWidth="1"/>
    <col min="25" max="25" width="22.88671875" bestFit="1" customWidth="1"/>
    <col min="26" max="26" width="18.88671875" bestFit="1" customWidth="1"/>
    <col min="27" max="27" width="16.5546875" bestFit="1" customWidth="1"/>
    <col min="28" max="28" width="11" bestFit="1" customWidth="1"/>
    <col min="29" max="30" width="16.5546875" customWidth="1"/>
  </cols>
  <sheetData>
    <row r="1" spans="1:33" ht="57.6" x14ac:dyDescent="0.3">
      <c r="A1" t="s">
        <v>0</v>
      </c>
      <c r="B1" s="1" t="s">
        <v>1</v>
      </c>
      <c r="C1" s="1" t="s">
        <v>2</v>
      </c>
      <c r="D1" s="1" t="s">
        <v>256</v>
      </c>
      <c r="E1" s="1" t="s">
        <v>257</v>
      </c>
      <c r="F1" s="1" t="s">
        <v>258</v>
      </c>
      <c r="G1" s="15" t="s">
        <v>259</v>
      </c>
      <c r="H1" s="1" t="s">
        <v>3</v>
      </c>
      <c r="I1" s="1" t="s">
        <v>4</v>
      </c>
      <c r="J1" s="1" t="s">
        <v>5</v>
      </c>
      <c r="K1" s="1" t="s">
        <v>260</v>
      </c>
      <c r="L1" s="1" t="s">
        <v>261</v>
      </c>
      <c r="M1" s="1" t="s">
        <v>262</v>
      </c>
      <c r="N1" s="1" t="s">
        <v>263</v>
      </c>
      <c r="O1" s="1" t="s">
        <v>229</v>
      </c>
      <c r="P1" s="1" t="s">
        <v>231</v>
      </c>
      <c r="Q1" s="1" t="s">
        <v>232</v>
      </c>
      <c r="R1" s="1" t="s">
        <v>234</v>
      </c>
      <c r="S1" s="1" t="s">
        <v>236</v>
      </c>
      <c r="T1" s="1" t="s">
        <v>237</v>
      </c>
      <c r="U1" s="1" t="s">
        <v>238</v>
      </c>
      <c r="V1" s="1" t="s">
        <v>239</v>
      </c>
      <c r="W1" s="1" t="s">
        <v>241</v>
      </c>
      <c r="X1" s="1" t="s">
        <v>242</v>
      </c>
      <c r="Y1" s="1" t="s">
        <v>244</v>
      </c>
      <c r="Z1" s="1" t="s">
        <v>246</v>
      </c>
      <c r="AA1" s="1" t="s">
        <v>248</v>
      </c>
      <c r="AB1" s="1" t="s">
        <v>249</v>
      </c>
      <c r="AC1" s="1" t="s">
        <v>251</v>
      </c>
      <c r="AD1" s="1" t="s">
        <v>252</v>
      </c>
      <c r="AE1" s="1" t="s">
        <v>253</v>
      </c>
      <c r="AF1" s="1" t="s">
        <v>254</v>
      </c>
      <c r="AG1" s="1" t="s">
        <v>255</v>
      </c>
    </row>
    <row r="2" spans="1:33" ht="14.55" x14ac:dyDescent="0.3">
      <c r="A2" t="s">
        <v>170</v>
      </c>
      <c r="B2" t="s">
        <v>163</v>
      </c>
      <c r="C2" t="s">
        <v>164</v>
      </c>
      <c r="D2">
        <v>2023</v>
      </c>
      <c r="E2" s="11">
        <v>45099</v>
      </c>
      <c r="F2" t="s">
        <v>461</v>
      </c>
      <c r="G2">
        <v>6</v>
      </c>
      <c r="H2" t="s">
        <v>21</v>
      </c>
      <c r="I2" s="11" t="s">
        <v>22</v>
      </c>
      <c r="J2" s="11" t="s">
        <v>165</v>
      </c>
      <c r="K2" s="16" t="s">
        <v>265</v>
      </c>
      <c r="M2" s="11" t="s">
        <v>462</v>
      </c>
      <c r="O2" s="11" t="s">
        <v>283</v>
      </c>
      <c r="P2" s="11" t="s">
        <v>283</v>
      </c>
      <c r="Q2">
        <v>2</v>
      </c>
      <c r="R2">
        <v>1</v>
      </c>
      <c r="S2" s="2" t="s">
        <v>283</v>
      </c>
      <c r="T2">
        <v>2</v>
      </c>
      <c r="U2">
        <v>2</v>
      </c>
      <c r="V2">
        <v>1</v>
      </c>
      <c r="W2" s="2" t="s">
        <v>45</v>
      </c>
      <c r="X2" s="2" t="s">
        <v>267</v>
      </c>
      <c r="Y2" s="2" t="s">
        <v>267</v>
      </c>
      <c r="Z2" s="2" t="s">
        <v>267</v>
      </c>
      <c r="AA2" s="2" t="s">
        <v>45</v>
      </c>
      <c r="AB2" s="2" t="s">
        <v>267</v>
      </c>
      <c r="AC2" s="2" t="s">
        <v>267</v>
      </c>
      <c r="AD2" s="2" t="s">
        <v>267</v>
      </c>
      <c r="AE2" s="11" t="s">
        <v>45</v>
      </c>
      <c r="AF2" s="11" t="s">
        <v>267</v>
      </c>
      <c r="AG2" s="11" t="s">
        <v>267</v>
      </c>
    </row>
    <row r="3" spans="1:33" x14ac:dyDescent="0.3">
      <c r="A3" t="s">
        <v>170</v>
      </c>
      <c r="B3" t="s">
        <v>175</v>
      </c>
      <c r="C3" t="s">
        <v>176</v>
      </c>
      <c r="D3">
        <v>2023</v>
      </c>
      <c r="E3" s="11">
        <v>45112</v>
      </c>
      <c r="F3" t="s">
        <v>454</v>
      </c>
      <c r="G3">
        <v>1.5</v>
      </c>
      <c r="H3" s="11" t="s">
        <v>58</v>
      </c>
      <c r="I3" s="11" t="s">
        <v>59</v>
      </c>
      <c r="J3" s="11" t="s">
        <v>45</v>
      </c>
      <c r="K3" s="16" t="s">
        <v>265</v>
      </c>
      <c r="M3" s="11" t="s">
        <v>466</v>
      </c>
      <c r="N3" s="11" t="s">
        <v>467</v>
      </c>
      <c r="O3" s="11" t="s">
        <v>45</v>
      </c>
      <c r="P3" s="11" t="s">
        <v>45</v>
      </c>
      <c r="Q3" s="11" t="s">
        <v>267</v>
      </c>
      <c r="R3" s="11" t="s">
        <v>267</v>
      </c>
      <c r="S3" s="2" t="s">
        <v>45</v>
      </c>
      <c r="T3" s="11" t="s">
        <v>267</v>
      </c>
      <c r="U3" s="11" t="s">
        <v>267</v>
      </c>
      <c r="V3" s="11" t="s">
        <v>267</v>
      </c>
      <c r="W3" s="2" t="s">
        <v>45</v>
      </c>
      <c r="X3" s="2" t="s">
        <v>267</v>
      </c>
      <c r="Y3" s="2" t="s">
        <v>267</v>
      </c>
      <c r="Z3" s="2" t="s">
        <v>267</v>
      </c>
      <c r="AA3" s="2" t="s">
        <v>45</v>
      </c>
      <c r="AB3" s="2" t="s">
        <v>267</v>
      </c>
      <c r="AC3" s="2" t="s">
        <v>267</v>
      </c>
      <c r="AD3" s="2" t="s">
        <v>267</v>
      </c>
      <c r="AE3" s="11" t="s">
        <v>45</v>
      </c>
      <c r="AF3" s="11" t="s">
        <v>267</v>
      </c>
      <c r="AG3" s="11" t="s">
        <v>267</v>
      </c>
    </row>
    <row r="4" spans="1:33" x14ac:dyDescent="0.3">
      <c r="A4" t="s">
        <v>170</v>
      </c>
      <c r="B4" t="s">
        <v>191</v>
      </c>
      <c r="C4" t="s">
        <v>192</v>
      </c>
      <c r="D4">
        <v>2023</v>
      </c>
      <c r="E4" s="11">
        <v>45114</v>
      </c>
      <c r="F4" t="s">
        <v>454</v>
      </c>
      <c r="G4">
        <v>2</v>
      </c>
      <c r="H4" t="s">
        <v>14</v>
      </c>
      <c r="I4" s="11" t="s">
        <v>15</v>
      </c>
      <c r="J4" s="11" t="s">
        <v>45</v>
      </c>
      <c r="K4" s="16" t="s">
        <v>265</v>
      </c>
      <c r="M4" s="11" t="s">
        <v>473</v>
      </c>
      <c r="N4" s="11" t="s">
        <v>474</v>
      </c>
      <c r="O4" s="11" t="s">
        <v>45</v>
      </c>
      <c r="P4" s="11" t="s">
        <v>45</v>
      </c>
      <c r="Q4" s="11" t="s">
        <v>267</v>
      </c>
      <c r="R4" s="11" t="s">
        <v>267</v>
      </c>
      <c r="S4" s="2" t="s">
        <v>45</v>
      </c>
      <c r="T4" s="11" t="s">
        <v>267</v>
      </c>
      <c r="U4" s="11" t="s">
        <v>267</v>
      </c>
      <c r="V4" s="11" t="s">
        <v>267</v>
      </c>
      <c r="W4" s="2" t="s">
        <v>45</v>
      </c>
      <c r="X4" s="2" t="s">
        <v>267</v>
      </c>
      <c r="Y4" s="2" t="s">
        <v>267</v>
      </c>
      <c r="Z4" s="2" t="s">
        <v>267</v>
      </c>
      <c r="AA4" s="2" t="s">
        <v>45</v>
      </c>
      <c r="AB4" s="2" t="s">
        <v>267</v>
      </c>
      <c r="AC4" s="2" t="s">
        <v>267</v>
      </c>
      <c r="AD4" s="2" t="s">
        <v>267</v>
      </c>
      <c r="AE4" s="11" t="s">
        <v>45</v>
      </c>
      <c r="AF4" s="11" t="s">
        <v>267</v>
      </c>
      <c r="AG4" s="11" t="s">
        <v>267</v>
      </c>
    </row>
    <row r="5" spans="1:33" x14ac:dyDescent="0.3">
      <c r="A5" t="s">
        <v>170</v>
      </c>
      <c r="B5" t="s">
        <v>163</v>
      </c>
      <c r="C5" t="s">
        <v>171</v>
      </c>
      <c r="D5">
        <v>2023</v>
      </c>
      <c r="E5" s="11">
        <v>45112</v>
      </c>
      <c r="F5" t="s">
        <v>454</v>
      </c>
      <c r="G5">
        <v>1.5</v>
      </c>
      <c r="H5" t="s">
        <v>21</v>
      </c>
      <c r="I5" s="11" t="s">
        <v>22</v>
      </c>
      <c r="J5" s="11" t="s">
        <v>463</v>
      </c>
      <c r="K5" s="16" t="s">
        <v>265</v>
      </c>
      <c r="M5" s="11" t="s">
        <v>464</v>
      </c>
      <c r="N5" s="11" t="s">
        <v>465</v>
      </c>
      <c r="O5" s="11" t="s">
        <v>283</v>
      </c>
      <c r="P5" s="11" t="s">
        <v>283</v>
      </c>
      <c r="Q5">
        <v>1</v>
      </c>
      <c r="R5">
        <v>2</v>
      </c>
      <c r="S5" s="2" t="s">
        <v>45</v>
      </c>
      <c r="T5" s="11" t="s">
        <v>267</v>
      </c>
      <c r="U5" s="11" t="s">
        <v>267</v>
      </c>
      <c r="V5" s="11" t="s">
        <v>267</v>
      </c>
      <c r="W5" s="2" t="s">
        <v>45</v>
      </c>
      <c r="X5" s="2" t="s">
        <v>267</v>
      </c>
      <c r="Y5" s="2" t="s">
        <v>267</v>
      </c>
      <c r="Z5" s="2" t="s">
        <v>267</v>
      </c>
      <c r="AA5" s="2" t="s">
        <v>45</v>
      </c>
      <c r="AB5" s="2" t="s">
        <v>267</v>
      </c>
      <c r="AC5" s="2" t="s">
        <v>267</v>
      </c>
      <c r="AD5" s="2" t="s">
        <v>267</v>
      </c>
      <c r="AE5" s="11" t="s">
        <v>45</v>
      </c>
      <c r="AF5" s="11" t="s">
        <v>267</v>
      </c>
      <c r="AG5" s="11" t="s">
        <v>267</v>
      </c>
    </row>
    <row r="6" spans="1:33" x14ac:dyDescent="0.3">
      <c r="A6" t="s">
        <v>170</v>
      </c>
      <c r="B6" t="s">
        <v>182</v>
      </c>
      <c r="C6" t="s">
        <v>183</v>
      </c>
      <c r="D6">
        <v>2023</v>
      </c>
      <c r="E6" s="11">
        <v>45112</v>
      </c>
      <c r="F6" t="s">
        <v>454</v>
      </c>
      <c r="G6">
        <v>1.5</v>
      </c>
      <c r="H6" t="s">
        <v>21</v>
      </c>
      <c r="I6" s="11" t="s">
        <v>22</v>
      </c>
      <c r="J6" s="11" t="s">
        <v>468</v>
      </c>
      <c r="K6" s="16" t="s">
        <v>265</v>
      </c>
      <c r="M6" s="11" t="s">
        <v>469</v>
      </c>
      <c r="N6" s="11" t="s">
        <v>470</v>
      </c>
      <c r="O6" s="11" t="s">
        <v>45</v>
      </c>
      <c r="P6" s="11" t="s">
        <v>45</v>
      </c>
      <c r="Q6" s="11" t="s">
        <v>267</v>
      </c>
      <c r="R6" s="11" t="s">
        <v>267</v>
      </c>
      <c r="S6" s="2" t="s">
        <v>45</v>
      </c>
      <c r="T6" s="11" t="s">
        <v>267</v>
      </c>
      <c r="U6" s="11" t="s">
        <v>267</v>
      </c>
      <c r="V6" s="11" t="s">
        <v>267</v>
      </c>
      <c r="W6" s="2" t="s">
        <v>45</v>
      </c>
      <c r="X6" s="2" t="s">
        <v>267</v>
      </c>
      <c r="Y6" s="2" t="s">
        <v>267</v>
      </c>
      <c r="Z6" s="2" t="s">
        <v>267</v>
      </c>
      <c r="AA6" s="2" t="s">
        <v>45</v>
      </c>
      <c r="AB6" s="2" t="s">
        <v>267</v>
      </c>
      <c r="AC6" s="2" t="s">
        <v>267</v>
      </c>
      <c r="AD6" s="2" t="s">
        <v>267</v>
      </c>
      <c r="AE6" s="11" t="s">
        <v>45</v>
      </c>
      <c r="AF6" s="11" t="s">
        <v>267</v>
      </c>
      <c r="AG6" s="11" t="s">
        <v>267</v>
      </c>
    </row>
    <row r="7" spans="1:33" ht="14.55" x14ac:dyDescent="0.3">
      <c r="A7" t="s">
        <v>11</v>
      </c>
      <c r="B7" t="s">
        <v>41</v>
      </c>
      <c r="C7" t="s">
        <v>42</v>
      </c>
      <c r="D7">
        <v>2018</v>
      </c>
      <c r="E7" s="11">
        <v>43298</v>
      </c>
      <c r="F7" t="s">
        <v>264</v>
      </c>
      <c r="H7" t="s">
        <v>43</v>
      </c>
      <c r="I7" s="11" t="s">
        <v>44</v>
      </c>
      <c r="K7" s="16" t="s">
        <v>265</v>
      </c>
      <c r="L7" s="16"/>
      <c r="M7" t="s">
        <v>266</v>
      </c>
      <c r="O7" t="s">
        <v>45</v>
      </c>
      <c r="P7" t="s">
        <v>45</v>
      </c>
      <c r="Q7" t="s">
        <v>267</v>
      </c>
      <c r="R7" t="s">
        <v>267</v>
      </c>
      <c r="S7" t="s">
        <v>45</v>
      </c>
      <c r="T7" t="s">
        <v>267</v>
      </c>
      <c r="U7" t="s">
        <v>267</v>
      </c>
      <c r="V7" t="s">
        <v>267</v>
      </c>
      <c r="W7" t="s">
        <v>45</v>
      </c>
      <c r="X7" t="s">
        <v>267</v>
      </c>
      <c r="Y7" t="s">
        <v>267</v>
      </c>
      <c r="Z7" t="s">
        <v>267</v>
      </c>
      <c r="AA7" t="s">
        <v>45</v>
      </c>
      <c r="AB7" t="s">
        <v>267</v>
      </c>
      <c r="AC7" t="s">
        <v>267</v>
      </c>
      <c r="AD7" t="s">
        <v>267</v>
      </c>
      <c r="AE7" t="s">
        <v>45</v>
      </c>
      <c r="AF7" t="s">
        <v>267</v>
      </c>
      <c r="AG7" t="s">
        <v>267</v>
      </c>
    </row>
    <row r="8" spans="1:33" ht="14.55" x14ac:dyDescent="0.3">
      <c r="A8" t="s">
        <v>11</v>
      </c>
      <c r="B8" t="s">
        <v>41</v>
      </c>
      <c r="C8" t="s">
        <v>42</v>
      </c>
      <c r="D8">
        <v>2019</v>
      </c>
      <c r="E8" s="11">
        <v>43647</v>
      </c>
      <c r="F8" t="s">
        <v>268</v>
      </c>
      <c r="H8" t="s">
        <v>43</v>
      </c>
      <c r="I8" s="11" t="s">
        <v>44</v>
      </c>
      <c r="K8" s="16" t="s">
        <v>265</v>
      </c>
      <c r="L8" s="16"/>
      <c r="M8" t="s">
        <v>266</v>
      </c>
      <c r="O8" t="s">
        <v>45</v>
      </c>
      <c r="P8" t="s">
        <v>45</v>
      </c>
      <c r="Q8" t="s">
        <v>267</v>
      </c>
      <c r="R8" t="s">
        <v>267</v>
      </c>
      <c r="S8" t="s">
        <v>45</v>
      </c>
      <c r="T8" t="s">
        <v>267</v>
      </c>
      <c r="U8" t="s">
        <v>267</v>
      </c>
      <c r="V8" t="s">
        <v>267</v>
      </c>
      <c r="W8" t="s">
        <v>45</v>
      </c>
      <c r="X8" t="s">
        <v>267</v>
      </c>
      <c r="Y8" t="s">
        <v>267</v>
      </c>
      <c r="Z8" t="s">
        <v>267</v>
      </c>
      <c r="AA8" t="s">
        <v>45</v>
      </c>
      <c r="AB8" t="s">
        <v>267</v>
      </c>
      <c r="AC8" t="s">
        <v>267</v>
      </c>
      <c r="AD8" t="s">
        <v>267</v>
      </c>
      <c r="AE8" t="s">
        <v>45</v>
      </c>
      <c r="AF8" t="s">
        <v>267</v>
      </c>
      <c r="AG8" t="s">
        <v>267</v>
      </c>
    </row>
    <row r="9" spans="1:33" ht="14.55" x14ac:dyDescent="0.3">
      <c r="A9" t="s">
        <v>11</v>
      </c>
      <c r="B9" t="s">
        <v>41</v>
      </c>
      <c r="C9" t="s">
        <v>42</v>
      </c>
      <c r="D9">
        <v>2020</v>
      </c>
      <c r="E9" s="11">
        <v>44011</v>
      </c>
      <c r="F9" t="s">
        <v>269</v>
      </c>
      <c r="G9">
        <v>3</v>
      </c>
      <c r="H9" t="s">
        <v>43</v>
      </c>
      <c r="I9" s="11" t="s">
        <v>44</v>
      </c>
      <c r="J9" t="s">
        <v>45</v>
      </c>
      <c r="K9" s="16" t="s">
        <v>265</v>
      </c>
      <c r="L9" s="16"/>
      <c r="M9" t="s">
        <v>270</v>
      </c>
      <c r="N9" t="s">
        <v>271</v>
      </c>
      <c r="O9" t="s">
        <v>45</v>
      </c>
      <c r="P9" t="s">
        <v>45</v>
      </c>
      <c r="Q9" t="s">
        <v>267</v>
      </c>
      <c r="R9" t="s">
        <v>267</v>
      </c>
      <c r="S9" t="s">
        <v>45</v>
      </c>
      <c r="T9" t="s">
        <v>267</v>
      </c>
      <c r="U9" t="s">
        <v>267</v>
      </c>
      <c r="V9" t="s">
        <v>267</v>
      </c>
      <c r="W9" t="s">
        <v>45</v>
      </c>
      <c r="X9" t="s">
        <v>267</v>
      </c>
      <c r="Y9" t="s">
        <v>267</v>
      </c>
      <c r="Z9" t="s">
        <v>267</v>
      </c>
      <c r="AA9" t="s">
        <v>45</v>
      </c>
      <c r="AB9" t="s">
        <v>267</v>
      </c>
      <c r="AC9" t="s">
        <v>267</v>
      </c>
      <c r="AD9" t="s">
        <v>267</v>
      </c>
      <c r="AE9" t="s">
        <v>45</v>
      </c>
      <c r="AF9" t="s">
        <v>267</v>
      </c>
      <c r="AG9" t="s">
        <v>267</v>
      </c>
    </row>
    <row r="10" spans="1:33" ht="14.55" x14ac:dyDescent="0.3">
      <c r="A10" t="s">
        <v>11</v>
      </c>
      <c r="B10" t="s">
        <v>41</v>
      </c>
      <c r="C10" t="s">
        <v>42</v>
      </c>
      <c r="D10">
        <v>2021</v>
      </c>
      <c r="E10" s="11">
        <v>44377</v>
      </c>
      <c r="F10" t="s">
        <v>272</v>
      </c>
      <c r="G10">
        <v>3</v>
      </c>
      <c r="H10" t="s">
        <v>43</v>
      </c>
      <c r="I10" s="11" t="s">
        <v>44</v>
      </c>
      <c r="J10" t="s">
        <v>45</v>
      </c>
      <c r="K10" s="16" t="s">
        <v>265</v>
      </c>
      <c r="L10" s="16"/>
      <c r="M10" t="s">
        <v>266</v>
      </c>
      <c r="N10" t="s">
        <v>271</v>
      </c>
      <c r="O10" t="s">
        <v>45</v>
      </c>
      <c r="P10" t="s">
        <v>45</v>
      </c>
      <c r="Q10" t="s">
        <v>267</v>
      </c>
      <c r="R10" t="s">
        <v>267</v>
      </c>
      <c r="S10" t="s">
        <v>45</v>
      </c>
      <c r="T10" t="s">
        <v>267</v>
      </c>
      <c r="U10" t="s">
        <v>267</v>
      </c>
      <c r="V10" t="s">
        <v>267</v>
      </c>
      <c r="W10" t="s">
        <v>45</v>
      </c>
      <c r="X10" t="s">
        <v>267</v>
      </c>
      <c r="Y10" t="s">
        <v>267</v>
      </c>
      <c r="Z10" t="s">
        <v>267</v>
      </c>
      <c r="AA10" t="s">
        <v>45</v>
      </c>
      <c r="AB10" t="s">
        <v>267</v>
      </c>
      <c r="AC10" t="s">
        <v>267</v>
      </c>
      <c r="AD10" t="s">
        <v>267</v>
      </c>
      <c r="AE10" t="s">
        <v>45</v>
      </c>
      <c r="AF10" t="s">
        <v>267</v>
      </c>
      <c r="AG10" t="s">
        <v>267</v>
      </c>
    </row>
    <row r="11" spans="1:33" ht="14.55" x14ac:dyDescent="0.3">
      <c r="A11" t="s">
        <v>11</v>
      </c>
      <c r="B11" t="s">
        <v>41</v>
      </c>
      <c r="C11" t="s">
        <v>42</v>
      </c>
      <c r="D11">
        <v>2022</v>
      </c>
      <c r="E11" s="11">
        <v>44742</v>
      </c>
      <c r="F11" t="s">
        <v>273</v>
      </c>
      <c r="G11" s="15"/>
      <c r="H11" t="s">
        <v>43</v>
      </c>
      <c r="I11" s="11" t="s">
        <v>44</v>
      </c>
      <c r="J11" t="s">
        <v>274</v>
      </c>
      <c r="K11" t="s">
        <v>265</v>
      </c>
      <c r="L11" s="1"/>
      <c r="M11" t="s">
        <v>266</v>
      </c>
      <c r="N11" s="1"/>
      <c r="O11" t="s">
        <v>45</v>
      </c>
      <c r="P11" t="s">
        <v>45</v>
      </c>
      <c r="Q11" t="s">
        <v>267</v>
      </c>
      <c r="R11" t="s">
        <v>267</v>
      </c>
      <c r="S11" t="s">
        <v>45</v>
      </c>
      <c r="T11" t="s">
        <v>267</v>
      </c>
      <c r="U11" t="s">
        <v>267</v>
      </c>
      <c r="V11" t="s">
        <v>267</v>
      </c>
      <c r="W11" t="s">
        <v>45</v>
      </c>
      <c r="X11" t="s">
        <v>267</v>
      </c>
      <c r="Y11" t="s">
        <v>267</v>
      </c>
      <c r="Z11" t="s">
        <v>267</v>
      </c>
      <c r="AA11" t="s">
        <v>45</v>
      </c>
      <c r="AB11" t="s">
        <v>267</v>
      </c>
      <c r="AC11" t="s">
        <v>267</v>
      </c>
      <c r="AD11" t="s">
        <v>267</v>
      </c>
      <c r="AE11" t="s">
        <v>45</v>
      </c>
      <c r="AF11" t="s">
        <v>267</v>
      </c>
      <c r="AG11" t="s">
        <v>267</v>
      </c>
    </row>
    <row r="12" spans="1:33" ht="14.55" x14ac:dyDescent="0.3">
      <c r="A12" t="s">
        <v>11</v>
      </c>
      <c r="B12" t="s">
        <v>41</v>
      </c>
      <c r="C12" t="s">
        <v>42</v>
      </c>
      <c r="D12">
        <v>2023</v>
      </c>
      <c r="E12" s="11">
        <v>45105</v>
      </c>
      <c r="F12" t="s">
        <v>275</v>
      </c>
      <c r="G12">
        <v>1.5</v>
      </c>
      <c r="H12" s="11" t="s">
        <v>43</v>
      </c>
      <c r="I12" s="11" t="s">
        <v>44</v>
      </c>
      <c r="J12" t="s">
        <v>274</v>
      </c>
      <c r="K12" s="16" t="s">
        <v>265</v>
      </c>
      <c r="L12" s="16"/>
      <c r="M12" t="s">
        <v>266</v>
      </c>
      <c r="N12" t="s">
        <v>276</v>
      </c>
      <c r="O12" t="s">
        <v>45</v>
      </c>
      <c r="P12" t="s">
        <v>45</v>
      </c>
      <c r="Q12" t="s">
        <v>267</v>
      </c>
      <c r="R12" t="s">
        <v>267</v>
      </c>
      <c r="S12" t="s">
        <v>45</v>
      </c>
      <c r="T12" t="s">
        <v>267</v>
      </c>
      <c r="U12" t="s">
        <v>267</v>
      </c>
      <c r="V12" t="s">
        <v>267</v>
      </c>
      <c r="W12" t="s">
        <v>45</v>
      </c>
      <c r="X12" t="s">
        <v>267</v>
      </c>
      <c r="Y12" t="s">
        <v>267</v>
      </c>
      <c r="Z12" t="s">
        <v>267</v>
      </c>
      <c r="AA12" t="s">
        <v>45</v>
      </c>
      <c r="AB12" t="s">
        <v>267</v>
      </c>
      <c r="AC12" t="s">
        <v>267</v>
      </c>
      <c r="AD12" t="s">
        <v>267</v>
      </c>
      <c r="AE12" t="s">
        <v>45</v>
      </c>
      <c r="AF12" t="s">
        <v>267</v>
      </c>
      <c r="AG12" t="s">
        <v>267</v>
      </c>
    </row>
    <row r="13" spans="1:33" ht="14.55" x14ac:dyDescent="0.3">
      <c r="A13" t="s">
        <v>11</v>
      </c>
      <c r="B13" t="s">
        <v>12</v>
      </c>
      <c r="C13" t="s">
        <v>28</v>
      </c>
      <c r="D13">
        <v>2018</v>
      </c>
      <c r="E13" s="11">
        <v>43297</v>
      </c>
      <c r="F13" t="s">
        <v>264</v>
      </c>
      <c r="H13" s="11" t="s">
        <v>29</v>
      </c>
      <c r="I13" s="11" t="s">
        <v>30</v>
      </c>
      <c r="K13" s="16" t="s">
        <v>265</v>
      </c>
      <c r="L13" s="16"/>
      <c r="O13" t="s">
        <v>45</v>
      </c>
      <c r="P13" t="s">
        <v>45</v>
      </c>
      <c r="Q13" t="s">
        <v>267</v>
      </c>
      <c r="R13" t="s">
        <v>267</v>
      </c>
      <c r="S13" t="s">
        <v>45</v>
      </c>
      <c r="T13" t="s">
        <v>267</v>
      </c>
      <c r="U13" t="s">
        <v>267</v>
      </c>
      <c r="V13" t="s">
        <v>267</v>
      </c>
      <c r="W13" t="s">
        <v>45</v>
      </c>
      <c r="X13" t="s">
        <v>267</v>
      </c>
      <c r="Y13" t="s">
        <v>267</v>
      </c>
      <c r="Z13" t="s">
        <v>267</v>
      </c>
      <c r="AA13" t="s">
        <v>45</v>
      </c>
      <c r="AB13" t="s">
        <v>267</v>
      </c>
      <c r="AC13" t="s">
        <v>267</v>
      </c>
      <c r="AD13" t="s">
        <v>267</v>
      </c>
      <c r="AE13" t="s">
        <v>45</v>
      </c>
      <c r="AF13" t="s">
        <v>267</v>
      </c>
      <c r="AG13" t="s">
        <v>267</v>
      </c>
    </row>
    <row r="14" spans="1:33" ht="14.55" x14ac:dyDescent="0.3">
      <c r="A14" t="s">
        <v>11</v>
      </c>
      <c r="B14" t="s">
        <v>12</v>
      </c>
      <c r="C14" t="s">
        <v>28</v>
      </c>
      <c r="D14">
        <v>2020</v>
      </c>
      <c r="E14" s="11">
        <v>44083</v>
      </c>
      <c r="F14" t="s">
        <v>269</v>
      </c>
      <c r="G14">
        <v>4</v>
      </c>
      <c r="H14" s="11" t="s">
        <v>29</v>
      </c>
      <c r="I14" s="11" t="s">
        <v>30</v>
      </c>
      <c r="J14" s="11" t="s">
        <v>302</v>
      </c>
      <c r="K14" s="16" t="s">
        <v>265</v>
      </c>
      <c r="L14" s="16"/>
      <c r="M14" s="11" t="s">
        <v>303</v>
      </c>
      <c r="N14" s="11" t="s">
        <v>304</v>
      </c>
      <c r="O14" t="s">
        <v>45</v>
      </c>
      <c r="P14" t="s">
        <v>45</v>
      </c>
      <c r="Q14" t="s">
        <v>267</v>
      </c>
      <c r="R14" t="s">
        <v>267</v>
      </c>
      <c r="S14" t="s">
        <v>45</v>
      </c>
      <c r="T14" t="s">
        <v>267</v>
      </c>
      <c r="U14" t="s">
        <v>267</v>
      </c>
      <c r="V14" t="s">
        <v>267</v>
      </c>
      <c r="W14" t="s">
        <v>45</v>
      </c>
      <c r="X14" t="s">
        <v>267</v>
      </c>
      <c r="Y14" t="s">
        <v>267</v>
      </c>
      <c r="Z14" t="s">
        <v>267</v>
      </c>
      <c r="AA14" t="s">
        <v>45</v>
      </c>
      <c r="AB14" t="s">
        <v>267</v>
      </c>
      <c r="AC14" t="s">
        <v>267</v>
      </c>
      <c r="AD14" t="s">
        <v>267</v>
      </c>
      <c r="AE14" t="s">
        <v>45</v>
      </c>
      <c r="AF14" t="s">
        <v>267</v>
      </c>
      <c r="AG14" t="s">
        <v>267</v>
      </c>
    </row>
    <row r="15" spans="1:33" ht="14.55" x14ac:dyDescent="0.3">
      <c r="A15" t="s">
        <v>11</v>
      </c>
      <c r="B15" t="s">
        <v>12</v>
      </c>
      <c r="C15" t="s">
        <v>28</v>
      </c>
      <c r="D15">
        <v>2021</v>
      </c>
      <c r="E15" s="11">
        <v>44362</v>
      </c>
      <c r="F15" t="s">
        <v>305</v>
      </c>
      <c r="G15">
        <v>4</v>
      </c>
      <c r="H15" s="11" t="s">
        <v>29</v>
      </c>
      <c r="I15" s="11" t="s">
        <v>30</v>
      </c>
      <c r="J15" s="11" t="s">
        <v>31</v>
      </c>
      <c r="K15" s="16" t="s">
        <v>265</v>
      </c>
      <c r="L15" s="16"/>
      <c r="M15" s="11" t="s">
        <v>306</v>
      </c>
      <c r="N15" s="11" t="s">
        <v>307</v>
      </c>
      <c r="O15" t="s">
        <v>283</v>
      </c>
      <c r="P15" t="s">
        <v>283</v>
      </c>
      <c r="Q15">
        <v>2</v>
      </c>
      <c r="R15">
        <v>2</v>
      </c>
      <c r="S15" t="s">
        <v>283</v>
      </c>
      <c r="T15">
        <v>1</v>
      </c>
      <c r="U15">
        <v>1</v>
      </c>
      <c r="V15" t="s">
        <v>267</v>
      </c>
      <c r="W15" t="s">
        <v>45</v>
      </c>
      <c r="X15" t="s">
        <v>267</v>
      </c>
      <c r="Y15" t="s">
        <v>267</v>
      </c>
      <c r="Z15" t="s">
        <v>267</v>
      </c>
      <c r="AA15" t="s">
        <v>45</v>
      </c>
      <c r="AB15" t="s">
        <v>267</v>
      </c>
      <c r="AC15" t="s">
        <v>267</v>
      </c>
      <c r="AD15" t="s">
        <v>267</v>
      </c>
      <c r="AE15" t="s">
        <v>45</v>
      </c>
      <c r="AF15" t="s">
        <v>267</v>
      </c>
      <c r="AG15" t="s">
        <v>267</v>
      </c>
    </row>
    <row r="16" spans="1:33" ht="14.55" x14ac:dyDescent="0.3">
      <c r="A16" t="s">
        <v>11</v>
      </c>
      <c r="B16" t="s">
        <v>12</v>
      </c>
      <c r="C16" t="s">
        <v>28</v>
      </c>
      <c r="D16">
        <v>2022</v>
      </c>
      <c r="E16" s="11">
        <v>44742</v>
      </c>
      <c r="F16" t="s">
        <v>308</v>
      </c>
      <c r="G16">
        <v>4</v>
      </c>
      <c r="H16" s="11" t="s">
        <v>29</v>
      </c>
      <c r="I16" s="11" t="s">
        <v>30</v>
      </c>
      <c r="J16" s="11" t="s">
        <v>309</v>
      </c>
      <c r="K16" s="16" t="s">
        <v>265</v>
      </c>
      <c r="L16" s="16"/>
      <c r="M16" s="11" t="s">
        <v>310</v>
      </c>
      <c r="N16" s="11" t="s">
        <v>307</v>
      </c>
      <c r="O16" t="s">
        <v>283</v>
      </c>
      <c r="P16" t="s">
        <v>283</v>
      </c>
      <c r="Q16">
        <v>1</v>
      </c>
      <c r="R16">
        <v>2</v>
      </c>
      <c r="S16" t="s">
        <v>283</v>
      </c>
      <c r="T16">
        <v>1</v>
      </c>
      <c r="U16">
        <v>1</v>
      </c>
      <c r="V16" t="s">
        <v>267</v>
      </c>
      <c r="W16" t="s">
        <v>45</v>
      </c>
      <c r="X16" t="s">
        <v>267</v>
      </c>
      <c r="Y16" t="s">
        <v>267</v>
      </c>
      <c r="Z16" t="s">
        <v>267</v>
      </c>
      <c r="AA16" t="s">
        <v>45</v>
      </c>
      <c r="AB16" t="s">
        <v>267</v>
      </c>
      <c r="AC16" t="s">
        <v>267</v>
      </c>
      <c r="AD16" t="s">
        <v>267</v>
      </c>
      <c r="AE16" t="s">
        <v>45</v>
      </c>
      <c r="AF16" t="s">
        <v>267</v>
      </c>
      <c r="AG16" t="s">
        <v>267</v>
      </c>
    </row>
    <row r="17" spans="1:33" ht="14.55" x14ac:dyDescent="0.3">
      <c r="A17" t="s">
        <v>11</v>
      </c>
      <c r="B17" t="s">
        <v>12</v>
      </c>
      <c r="C17" t="s">
        <v>28</v>
      </c>
      <c r="D17">
        <v>2023</v>
      </c>
      <c r="E17" s="11">
        <v>44739</v>
      </c>
      <c r="F17" t="s">
        <v>275</v>
      </c>
      <c r="G17">
        <v>2</v>
      </c>
      <c r="H17" s="11" t="s">
        <v>29</v>
      </c>
      <c r="I17" s="11" t="s">
        <v>30</v>
      </c>
      <c r="J17" s="11"/>
      <c r="K17" s="16" t="s">
        <v>265</v>
      </c>
      <c r="L17" s="16"/>
      <c r="M17" s="11"/>
      <c r="N17" s="11" t="s">
        <v>307</v>
      </c>
      <c r="O17" t="s">
        <v>283</v>
      </c>
      <c r="P17" t="s">
        <v>283</v>
      </c>
      <c r="Q17">
        <v>1</v>
      </c>
      <c r="R17">
        <v>2</v>
      </c>
      <c r="S17" t="s">
        <v>283</v>
      </c>
      <c r="T17">
        <v>1</v>
      </c>
      <c r="U17">
        <v>1</v>
      </c>
      <c r="V17" t="s">
        <v>267</v>
      </c>
      <c r="W17" t="s">
        <v>45</v>
      </c>
      <c r="X17" t="s">
        <v>267</v>
      </c>
      <c r="Y17" t="s">
        <v>267</v>
      </c>
      <c r="Z17" t="s">
        <v>267</v>
      </c>
      <c r="AA17" t="s">
        <v>45</v>
      </c>
      <c r="AB17" t="s">
        <v>267</v>
      </c>
      <c r="AC17" t="s">
        <v>267</v>
      </c>
      <c r="AD17" t="s">
        <v>267</v>
      </c>
      <c r="AE17" t="s">
        <v>45</v>
      </c>
      <c r="AF17" t="s">
        <v>267</v>
      </c>
      <c r="AG17" t="s">
        <v>267</v>
      </c>
    </row>
    <row r="18" spans="1:33" ht="14.55" x14ac:dyDescent="0.3">
      <c r="A18" t="s">
        <v>11</v>
      </c>
      <c r="B18" t="s">
        <v>12</v>
      </c>
      <c r="C18" t="s">
        <v>13</v>
      </c>
      <c r="D18">
        <v>2018</v>
      </c>
      <c r="E18" s="11">
        <v>43293</v>
      </c>
      <c r="F18" t="s">
        <v>264</v>
      </c>
      <c r="H18" t="s">
        <v>14</v>
      </c>
      <c r="I18" s="11" t="s">
        <v>15</v>
      </c>
      <c r="K18" s="16" t="s">
        <v>265</v>
      </c>
      <c r="L18" s="16"/>
      <c r="M18" t="s">
        <v>311</v>
      </c>
      <c r="O18" t="s">
        <v>45</v>
      </c>
      <c r="P18" t="s">
        <v>45</v>
      </c>
      <c r="Q18" t="s">
        <v>267</v>
      </c>
      <c r="R18" t="s">
        <v>267</v>
      </c>
      <c r="S18" t="s">
        <v>45</v>
      </c>
      <c r="T18" t="s">
        <v>267</v>
      </c>
      <c r="U18" t="s">
        <v>267</v>
      </c>
      <c r="V18" t="s">
        <v>267</v>
      </c>
      <c r="W18" t="s">
        <v>45</v>
      </c>
      <c r="X18" t="s">
        <v>267</v>
      </c>
      <c r="Y18" t="s">
        <v>267</v>
      </c>
      <c r="Z18" t="s">
        <v>267</v>
      </c>
      <c r="AA18" t="s">
        <v>45</v>
      </c>
      <c r="AB18" t="s">
        <v>267</v>
      </c>
      <c r="AC18" t="s">
        <v>267</v>
      </c>
      <c r="AD18" t="s">
        <v>267</v>
      </c>
      <c r="AE18" t="s">
        <v>45</v>
      </c>
      <c r="AF18" t="s">
        <v>267</v>
      </c>
      <c r="AG18" t="s">
        <v>267</v>
      </c>
    </row>
    <row r="19" spans="1:33" ht="14.55" x14ac:dyDescent="0.3">
      <c r="A19" t="s">
        <v>11</v>
      </c>
      <c r="B19" t="s">
        <v>12</v>
      </c>
      <c r="C19" t="s">
        <v>13</v>
      </c>
      <c r="D19">
        <v>2019</v>
      </c>
      <c r="E19" s="11" t="s">
        <v>267</v>
      </c>
      <c r="F19" t="s">
        <v>268</v>
      </c>
      <c r="H19" t="s">
        <v>14</v>
      </c>
      <c r="I19" s="11" t="s">
        <v>15</v>
      </c>
      <c r="K19" s="16" t="s">
        <v>265</v>
      </c>
      <c r="L19" s="16"/>
      <c r="M19" t="s">
        <v>311</v>
      </c>
      <c r="O19" t="s">
        <v>45</v>
      </c>
      <c r="P19" t="s">
        <v>45</v>
      </c>
      <c r="Q19" t="s">
        <v>267</v>
      </c>
      <c r="R19" t="s">
        <v>267</v>
      </c>
      <c r="S19" t="s">
        <v>45</v>
      </c>
      <c r="T19" t="s">
        <v>267</v>
      </c>
      <c r="U19" t="s">
        <v>267</v>
      </c>
      <c r="V19" t="s">
        <v>267</v>
      </c>
      <c r="W19" t="s">
        <v>45</v>
      </c>
      <c r="X19" t="s">
        <v>267</v>
      </c>
      <c r="Y19" t="s">
        <v>267</v>
      </c>
      <c r="Z19" t="s">
        <v>267</v>
      </c>
      <c r="AA19" t="s">
        <v>45</v>
      </c>
      <c r="AB19" t="s">
        <v>267</v>
      </c>
      <c r="AC19" t="s">
        <v>267</v>
      </c>
      <c r="AD19" t="s">
        <v>267</v>
      </c>
      <c r="AE19" t="s">
        <v>45</v>
      </c>
      <c r="AF19" t="s">
        <v>267</v>
      </c>
      <c r="AG19" t="s">
        <v>267</v>
      </c>
    </row>
    <row r="20" spans="1:33" ht="14.55" x14ac:dyDescent="0.3">
      <c r="A20" t="s">
        <v>11</v>
      </c>
      <c r="B20" t="s">
        <v>12</v>
      </c>
      <c r="C20" t="s">
        <v>13</v>
      </c>
      <c r="D20">
        <v>2020</v>
      </c>
      <c r="E20" s="11">
        <v>44001</v>
      </c>
      <c r="F20" t="s">
        <v>312</v>
      </c>
      <c r="H20" t="s">
        <v>14</v>
      </c>
      <c r="I20" s="11" t="s">
        <v>15</v>
      </c>
      <c r="K20" s="16" t="s">
        <v>265</v>
      </c>
      <c r="L20" s="16"/>
      <c r="M20" t="s">
        <v>311</v>
      </c>
      <c r="O20" t="s">
        <v>45</v>
      </c>
      <c r="P20" t="s">
        <v>45</v>
      </c>
      <c r="Q20" t="s">
        <v>267</v>
      </c>
      <c r="R20" t="s">
        <v>267</v>
      </c>
      <c r="S20" t="s">
        <v>45</v>
      </c>
      <c r="T20" t="s">
        <v>267</v>
      </c>
      <c r="U20" t="s">
        <v>267</v>
      </c>
      <c r="V20" t="s">
        <v>267</v>
      </c>
      <c r="W20" t="s">
        <v>45</v>
      </c>
      <c r="X20" t="s">
        <v>267</v>
      </c>
      <c r="Y20" t="s">
        <v>267</v>
      </c>
      <c r="Z20" t="s">
        <v>267</v>
      </c>
      <c r="AA20" t="s">
        <v>45</v>
      </c>
      <c r="AB20" t="s">
        <v>267</v>
      </c>
      <c r="AC20" t="s">
        <v>267</v>
      </c>
      <c r="AD20" t="s">
        <v>267</v>
      </c>
      <c r="AE20" t="s">
        <v>45</v>
      </c>
      <c r="AF20" t="s">
        <v>267</v>
      </c>
      <c r="AG20" t="s">
        <v>267</v>
      </c>
    </row>
    <row r="21" spans="1:33" ht="14.55" x14ac:dyDescent="0.3">
      <c r="A21" t="s">
        <v>11</v>
      </c>
      <c r="B21" t="s">
        <v>12</v>
      </c>
      <c r="C21" t="s">
        <v>13</v>
      </c>
      <c r="D21">
        <v>2021</v>
      </c>
      <c r="E21" s="11">
        <v>44434</v>
      </c>
      <c r="F21" t="s">
        <v>292</v>
      </c>
      <c r="G21">
        <v>4</v>
      </c>
      <c r="H21" t="s">
        <v>14</v>
      </c>
      <c r="I21" s="11" t="s">
        <v>15</v>
      </c>
      <c r="J21" t="s">
        <v>16</v>
      </c>
      <c r="K21" s="16" t="s">
        <v>265</v>
      </c>
      <c r="L21" s="16"/>
      <c r="M21" t="s">
        <v>311</v>
      </c>
      <c r="O21" t="s">
        <v>283</v>
      </c>
      <c r="P21" t="s">
        <v>283</v>
      </c>
      <c r="Q21">
        <v>1</v>
      </c>
      <c r="R21">
        <v>1</v>
      </c>
      <c r="S21" t="s">
        <v>45</v>
      </c>
      <c r="T21" t="s">
        <v>267</v>
      </c>
      <c r="U21" t="s">
        <v>267</v>
      </c>
      <c r="V21" t="s">
        <v>267</v>
      </c>
      <c r="W21" t="s">
        <v>45</v>
      </c>
      <c r="X21" t="s">
        <v>267</v>
      </c>
      <c r="Y21" t="s">
        <v>267</v>
      </c>
      <c r="Z21" t="s">
        <v>267</v>
      </c>
      <c r="AA21" t="s">
        <v>45</v>
      </c>
      <c r="AB21" t="s">
        <v>267</v>
      </c>
      <c r="AC21" t="s">
        <v>267</v>
      </c>
      <c r="AD21" t="s">
        <v>267</v>
      </c>
      <c r="AE21" t="s">
        <v>283</v>
      </c>
      <c r="AF21">
        <v>1</v>
      </c>
      <c r="AG21">
        <v>2</v>
      </c>
    </row>
    <row r="22" spans="1:33" ht="14.55" x14ac:dyDescent="0.3">
      <c r="A22" t="s">
        <v>11</v>
      </c>
      <c r="B22" t="s">
        <v>12</v>
      </c>
      <c r="C22" t="s">
        <v>13</v>
      </c>
      <c r="D22">
        <v>2022</v>
      </c>
      <c r="E22" s="11">
        <v>44742</v>
      </c>
      <c r="F22" t="s">
        <v>273</v>
      </c>
      <c r="H22" t="s">
        <v>14</v>
      </c>
      <c r="I22" s="11" t="s">
        <v>15</v>
      </c>
      <c r="J22" s="11" t="s">
        <v>313</v>
      </c>
      <c r="K22" s="16" t="s">
        <v>265</v>
      </c>
      <c r="L22" s="16"/>
      <c r="M22" t="s">
        <v>314</v>
      </c>
      <c r="O22" t="s">
        <v>283</v>
      </c>
      <c r="P22" t="s">
        <v>45</v>
      </c>
      <c r="Q22" t="s">
        <v>267</v>
      </c>
      <c r="R22" t="s">
        <v>267</v>
      </c>
      <c r="S22" t="s">
        <v>283</v>
      </c>
      <c r="T22" t="s">
        <v>315</v>
      </c>
      <c r="U22" t="s">
        <v>315</v>
      </c>
      <c r="V22" t="s">
        <v>315</v>
      </c>
      <c r="W22" t="s">
        <v>45</v>
      </c>
      <c r="X22" t="s">
        <v>267</v>
      </c>
      <c r="Y22" t="s">
        <v>267</v>
      </c>
      <c r="Z22" t="s">
        <v>267</v>
      </c>
      <c r="AA22" t="s">
        <v>45</v>
      </c>
      <c r="AB22" t="s">
        <v>267</v>
      </c>
      <c r="AC22" t="s">
        <v>267</v>
      </c>
      <c r="AD22" t="s">
        <v>267</v>
      </c>
      <c r="AE22" t="s">
        <v>45</v>
      </c>
      <c r="AF22" t="s">
        <v>267</v>
      </c>
      <c r="AG22" t="s">
        <v>267</v>
      </c>
    </row>
    <row r="23" spans="1:33" ht="14.55" x14ac:dyDescent="0.3">
      <c r="A23" t="s">
        <v>11</v>
      </c>
      <c r="B23" t="s">
        <v>12</v>
      </c>
      <c r="C23" t="s">
        <v>13</v>
      </c>
      <c r="D23">
        <v>2023</v>
      </c>
      <c r="E23" s="11">
        <v>45104</v>
      </c>
      <c r="F23" t="s">
        <v>275</v>
      </c>
      <c r="G23">
        <v>2</v>
      </c>
      <c r="H23" t="s">
        <v>14</v>
      </c>
      <c r="I23" s="11" t="s">
        <v>15</v>
      </c>
      <c r="J23" s="11" t="s">
        <v>316</v>
      </c>
      <c r="K23" s="16" t="s">
        <v>265</v>
      </c>
      <c r="L23" s="16"/>
      <c r="M23" t="s">
        <v>314</v>
      </c>
      <c r="N23" t="s">
        <v>317</v>
      </c>
      <c r="O23" t="s">
        <v>283</v>
      </c>
      <c r="P23" t="s">
        <v>45</v>
      </c>
      <c r="Q23" t="s">
        <v>267</v>
      </c>
      <c r="R23" t="s">
        <v>267</v>
      </c>
      <c r="S23" t="s">
        <v>283</v>
      </c>
      <c r="T23" t="s">
        <v>315</v>
      </c>
      <c r="U23" t="s">
        <v>315</v>
      </c>
      <c r="V23" t="s">
        <v>315</v>
      </c>
      <c r="W23" t="s">
        <v>45</v>
      </c>
      <c r="X23" t="s">
        <v>267</v>
      </c>
      <c r="Y23" t="s">
        <v>267</v>
      </c>
      <c r="Z23" t="s">
        <v>267</v>
      </c>
      <c r="AA23" t="s">
        <v>45</v>
      </c>
      <c r="AB23" t="s">
        <v>267</v>
      </c>
      <c r="AC23" t="s">
        <v>267</v>
      </c>
      <c r="AD23" t="s">
        <v>267</v>
      </c>
      <c r="AE23" t="s">
        <v>45</v>
      </c>
      <c r="AF23" t="s">
        <v>267</v>
      </c>
      <c r="AG23" t="s">
        <v>267</v>
      </c>
    </row>
    <row r="24" spans="1:33" ht="14.55" x14ac:dyDescent="0.3">
      <c r="A24" t="s">
        <v>11</v>
      </c>
      <c r="B24" t="s">
        <v>12</v>
      </c>
      <c r="C24" t="s">
        <v>20</v>
      </c>
      <c r="D24">
        <v>2018</v>
      </c>
      <c r="E24" s="11">
        <v>43291</v>
      </c>
      <c r="F24" t="s">
        <v>264</v>
      </c>
      <c r="H24" s="11" t="s">
        <v>21</v>
      </c>
      <c r="I24" s="11" t="s">
        <v>22</v>
      </c>
      <c r="K24" s="16" t="s">
        <v>265</v>
      </c>
      <c r="L24" s="16"/>
      <c r="O24" t="s">
        <v>283</v>
      </c>
      <c r="P24" t="s">
        <v>45</v>
      </c>
      <c r="Q24" t="s">
        <v>267</v>
      </c>
      <c r="R24" t="s">
        <v>267</v>
      </c>
      <c r="S24" t="s">
        <v>283</v>
      </c>
      <c r="T24">
        <v>2</v>
      </c>
      <c r="U24">
        <v>2</v>
      </c>
      <c r="V24">
        <v>1</v>
      </c>
      <c r="W24" t="s">
        <v>45</v>
      </c>
      <c r="X24" t="s">
        <v>267</v>
      </c>
      <c r="Y24" t="s">
        <v>267</v>
      </c>
      <c r="Z24" t="s">
        <v>267</v>
      </c>
      <c r="AA24" t="s">
        <v>45</v>
      </c>
      <c r="AB24" t="s">
        <v>267</v>
      </c>
      <c r="AC24" t="s">
        <v>267</v>
      </c>
      <c r="AD24" t="s">
        <v>267</v>
      </c>
      <c r="AE24" t="s">
        <v>45</v>
      </c>
      <c r="AF24" t="s">
        <v>267</v>
      </c>
      <c r="AG24" t="s">
        <v>267</v>
      </c>
    </row>
    <row r="25" spans="1:33" ht="14.55" x14ac:dyDescent="0.3">
      <c r="A25" t="s">
        <v>11</v>
      </c>
      <c r="B25" t="s">
        <v>12</v>
      </c>
      <c r="C25" t="s">
        <v>20</v>
      </c>
      <c r="D25">
        <v>2019</v>
      </c>
      <c r="E25" s="11">
        <v>43629</v>
      </c>
      <c r="F25" t="s">
        <v>318</v>
      </c>
      <c r="H25" s="11" t="s">
        <v>21</v>
      </c>
      <c r="I25" s="11" t="s">
        <v>22</v>
      </c>
      <c r="K25" s="16" t="s">
        <v>265</v>
      </c>
      <c r="L25" s="16"/>
      <c r="O25" t="s">
        <v>283</v>
      </c>
      <c r="P25" t="s">
        <v>45</v>
      </c>
      <c r="Q25" t="s">
        <v>267</v>
      </c>
      <c r="R25" t="s">
        <v>267</v>
      </c>
      <c r="S25" t="s">
        <v>283</v>
      </c>
      <c r="T25">
        <v>2</v>
      </c>
      <c r="U25">
        <v>2</v>
      </c>
      <c r="V25">
        <v>1</v>
      </c>
      <c r="W25" t="s">
        <v>45</v>
      </c>
      <c r="X25" t="s">
        <v>267</v>
      </c>
      <c r="Y25" t="s">
        <v>267</v>
      </c>
      <c r="Z25" t="s">
        <v>267</v>
      </c>
      <c r="AA25" t="s">
        <v>45</v>
      </c>
      <c r="AB25" t="s">
        <v>267</v>
      </c>
      <c r="AC25" t="s">
        <v>267</v>
      </c>
      <c r="AD25" t="s">
        <v>267</v>
      </c>
      <c r="AE25" t="s">
        <v>45</v>
      </c>
      <c r="AF25" t="s">
        <v>267</v>
      </c>
      <c r="AG25" t="s">
        <v>267</v>
      </c>
    </row>
    <row r="26" spans="1:33" ht="14.55" x14ac:dyDescent="0.3">
      <c r="A26" t="s">
        <v>11</v>
      </c>
      <c r="B26" t="s">
        <v>12</v>
      </c>
      <c r="C26" t="s">
        <v>20</v>
      </c>
      <c r="D26">
        <v>2020</v>
      </c>
      <c r="E26" s="11">
        <v>44001</v>
      </c>
      <c r="F26" t="s">
        <v>319</v>
      </c>
      <c r="H26" s="11" t="s">
        <v>21</v>
      </c>
      <c r="I26" s="11" t="s">
        <v>22</v>
      </c>
      <c r="J26" s="11" t="s">
        <v>23</v>
      </c>
      <c r="K26" s="16" t="s">
        <v>265</v>
      </c>
      <c r="L26" s="16"/>
      <c r="M26" s="11" t="s">
        <v>320</v>
      </c>
      <c r="N26" s="11" t="s">
        <v>321</v>
      </c>
      <c r="O26" t="s">
        <v>283</v>
      </c>
      <c r="P26" t="s">
        <v>45</v>
      </c>
      <c r="Q26" t="s">
        <v>267</v>
      </c>
      <c r="R26" t="s">
        <v>267</v>
      </c>
      <c r="S26" t="s">
        <v>283</v>
      </c>
      <c r="T26">
        <v>2</v>
      </c>
      <c r="U26">
        <v>2</v>
      </c>
      <c r="V26">
        <v>1</v>
      </c>
      <c r="W26" t="s">
        <v>45</v>
      </c>
      <c r="X26" t="s">
        <v>267</v>
      </c>
      <c r="Y26" t="s">
        <v>267</v>
      </c>
      <c r="Z26" t="s">
        <v>267</v>
      </c>
      <c r="AA26" t="s">
        <v>45</v>
      </c>
      <c r="AB26" t="s">
        <v>267</v>
      </c>
      <c r="AC26" t="s">
        <v>267</v>
      </c>
      <c r="AD26" t="s">
        <v>267</v>
      </c>
      <c r="AE26" t="s">
        <v>45</v>
      </c>
      <c r="AF26" t="s">
        <v>267</v>
      </c>
      <c r="AG26" t="s">
        <v>267</v>
      </c>
    </row>
    <row r="27" spans="1:33" ht="14.55" x14ac:dyDescent="0.3">
      <c r="A27" t="s">
        <v>11</v>
      </c>
      <c r="B27" t="s">
        <v>12</v>
      </c>
      <c r="C27" t="s">
        <v>20</v>
      </c>
      <c r="D27">
        <v>2021</v>
      </c>
      <c r="E27" s="11">
        <v>44365</v>
      </c>
      <c r="F27" t="s">
        <v>289</v>
      </c>
      <c r="G27">
        <v>3</v>
      </c>
      <c r="H27" s="11" t="s">
        <v>21</v>
      </c>
      <c r="I27" s="11" t="s">
        <v>22</v>
      </c>
      <c r="J27" s="11" t="s">
        <v>322</v>
      </c>
      <c r="K27" s="16" t="s">
        <v>265</v>
      </c>
      <c r="N27" t="s">
        <v>323</v>
      </c>
      <c r="O27" t="s">
        <v>283</v>
      </c>
      <c r="P27" t="s">
        <v>45</v>
      </c>
      <c r="Q27" t="s">
        <v>267</v>
      </c>
      <c r="R27" t="s">
        <v>267</v>
      </c>
      <c r="S27" t="s">
        <v>283</v>
      </c>
      <c r="T27">
        <v>2</v>
      </c>
      <c r="U27">
        <v>2</v>
      </c>
      <c r="V27" t="s">
        <v>267</v>
      </c>
      <c r="W27" t="s">
        <v>45</v>
      </c>
      <c r="X27" t="s">
        <v>267</v>
      </c>
      <c r="Y27" t="s">
        <v>267</v>
      </c>
      <c r="Z27" t="s">
        <v>267</v>
      </c>
      <c r="AA27" t="s">
        <v>45</v>
      </c>
      <c r="AB27" t="s">
        <v>267</v>
      </c>
      <c r="AC27" t="s">
        <v>267</v>
      </c>
      <c r="AD27" t="s">
        <v>267</v>
      </c>
      <c r="AE27" t="s">
        <v>45</v>
      </c>
      <c r="AF27" t="s">
        <v>267</v>
      </c>
      <c r="AG27" t="s">
        <v>267</v>
      </c>
    </row>
    <row r="28" spans="1:33" ht="14.55" x14ac:dyDescent="0.3">
      <c r="A28" t="s">
        <v>11</v>
      </c>
      <c r="B28" t="s">
        <v>12</v>
      </c>
      <c r="C28" t="s">
        <v>20</v>
      </c>
      <c r="D28">
        <v>2022</v>
      </c>
      <c r="E28" s="11">
        <v>44742</v>
      </c>
      <c r="F28" t="s">
        <v>273</v>
      </c>
      <c r="H28" s="11" t="s">
        <v>21</v>
      </c>
      <c r="I28" s="11" t="s">
        <v>22</v>
      </c>
      <c r="J28" s="11" t="s">
        <v>324</v>
      </c>
      <c r="K28" s="16" t="s">
        <v>265</v>
      </c>
      <c r="L28" s="16"/>
      <c r="M28" s="11" t="s">
        <v>320</v>
      </c>
      <c r="O28" t="s">
        <v>283</v>
      </c>
      <c r="P28" t="s">
        <v>45</v>
      </c>
      <c r="Q28" t="s">
        <v>267</v>
      </c>
      <c r="R28" t="s">
        <v>267</v>
      </c>
      <c r="S28" t="s">
        <v>283</v>
      </c>
      <c r="T28" t="s">
        <v>315</v>
      </c>
      <c r="U28" t="s">
        <v>315</v>
      </c>
      <c r="V28" t="s">
        <v>267</v>
      </c>
      <c r="W28" t="s">
        <v>45</v>
      </c>
      <c r="X28" t="s">
        <v>267</v>
      </c>
      <c r="Y28" t="s">
        <v>267</v>
      </c>
      <c r="Z28" t="s">
        <v>267</v>
      </c>
      <c r="AA28" t="s">
        <v>45</v>
      </c>
      <c r="AB28" t="s">
        <v>267</v>
      </c>
      <c r="AC28" t="s">
        <v>267</v>
      </c>
      <c r="AD28" t="s">
        <v>267</v>
      </c>
      <c r="AE28" t="s">
        <v>45</v>
      </c>
      <c r="AF28" t="s">
        <v>267</v>
      </c>
      <c r="AG28" t="s">
        <v>267</v>
      </c>
    </row>
    <row r="29" spans="1:33" ht="14.55" x14ac:dyDescent="0.3">
      <c r="A29" t="s">
        <v>11</v>
      </c>
      <c r="B29" t="s">
        <v>12</v>
      </c>
      <c r="C29" t="s">
        <v>20</v>
      </c>
      <c r="D29">
        <v>2023</v>
      </c>
      <c r="E29" s="11">
        <v>45104</v>
      </c>
      <c r="F29" t="s">
        <v>275</v>
      </c>
      <c r="G29">
        <v>1.5</v>
      </c>
      <c r="H29" s="11" t="s">
        <v>21</v>
      </c>
      <c r="I29" s="11" t="s">
        <v>22</v>
      </c>
      <c r="J29" s="11" t="s">
        <v>324</v>
      </c>
      <c r="K29" s="16" t="s">
        <v>265</v>
      </c>
      <c r="L29" s="16"/>
      <c r="M29" s="11" t="s">
        <v>325</v>
      </c>
      <c r="O29" t="s">
        <v>283</v>
      </c>
      <c r="P29" t="s">
        <v>45</v>
      </c>
      <c r="Q29" t="s">
        <v>267</v>
      </c>
      <c r="R29" t="s">
        <v>267</v>
      </c>
      <c r="S29" t="s">
        <v>283</v>
      </c>
      <c r="T29" t="s">
        <v>315</v>
      </c>
      <c r="U29" t="s">
        <v>315</v>
      </c>
      <c r="V29" t="s">
        <v>267</v>
      </c>
      <c r="W29" t="s">
        <v>45</v>
      </c>
      <c r="X29" t="s">
        <v>267</v>
      </c>
      <c r="Y29" t="s">
        <v>267</v>
      </c>
      <c r="Z29" t="s">
        <v>267</v>
      </c>
      <c r="AA29" t="s">
        <v>45</v>
      </c>
      <c r="AB29" t="s">
        <v>267</v>
      </c>
      <c r="AC29" t="s">
        <v>267</v>
      </c>
      <c r="AD29" t="s">
        <v>267</v>
      </c>
      <c r="AE29" t="s">
        <v>45</v>
      </c>
      <c r="AF29" t="s">
        <v>267</v>
      </c>
      <c r="AG29" t="s">
        <v>267</v>
      </c>
    </row>
    <row r="30" spans="1:33" ht="14.55" x14ac:dyDescent="0.3">
      <c r="A30" t="s">
        <v>11</v>
      </c>
      <c r="B30" t="s">
        <v>12</v>
      </c>
      <c r="C30" t="s">
        <v>35</v>
      </c>
      <c r="D30">
        <v>2018</v>
      </c>
      <c r="E30" s="11">
        <v>43301</v>
      </c>
      <c r="F30" t="s">
        <v>264</v>
      </c>
      <c r="H30" s="11" t="s">
        <v>36</v>
      </c>
      <c r="I30" s="11" t="s">
        <v>37</v>
      </c>
      <c r="K30" s="16" t="s">
        <v>265</v>
      </c>
      <c r="L30" s="16"/>
      <c r="N30" t="s">
        <v>326</v>
      </c>
      <c r="O30" s="11" t="s">
        <v>283</v>
      </c>
      <c r="P30" s="11" t="s">
        <v>45</v>
      </c>
      <c r="Q30" s="11" t="s">
        <v>267</v>
      </c>
      <c r="R30" s="11" t="s">
        <v>267</v>
      </c>
      <c r="S30" s="11" t="s">
        <v>45</v>
      </c>
      <c r="T30" s="11" t="s">
        <v>267</v>
      </c>
      <c r="U30" s="11" t="s">
        <v>267</v>
      </c>
      <c r="V30" s="11" t="s">
        <v>267</v>
      </c>
      <c r="W30" s="11" t="s">
        <v>45</v>
      </c>
      <c r="X30" s="11" t="s">
        <v>267</v>
      </c>
      <c r="Y30" s="11" t="s">
        <v>267</v>
      </c>
      <c r="Z30" s="11" t="s">
        <v>267</v>
      </c>
      <c r="AA30" s="11" t="s">
        <v>45</v>
      </c>
      <c r="AB30" s="11" t="s">
        <v>267</v>
      </c>
      <c r="AC30" s="11" t="s">
        <v>267</v>
      </c>
      <c r="AD30" s="11" t="s">
        <v>267</v>
      </c>
      <c r="AE30" s="11" t="s">
        <v>283</v>
      </c>
      <c r="AF30">
        <v>1</v>
      </c>
      <c r="AG30">
        <v>2</v>
      </c>
    </row>
    <row r="31" spans="1:33" ht="14.55" x14ac:dyDescent="0.3">
      <c r="A31" t="s">
        <v>11</v>
      </c>
      <c r="B31" t="s">
        <v>12</v>
      </c>
      <c r="C31" t="s">
        <v>35</v>
      </c>
      <c r="D31">
        <v>2019</v>
      </c>
      <c r="E31" s="11" t="s">
        <v>267</v>
      </c>
      <c r="F31" t="s">
        <v>2695</v>
      </c>
      <c r="H31" s="11" t="s">
        <v>36</v>
      </c>
      <c r="I31" s="11" t="s">
        <v>37</v>
      </c>
      <c r="K31" s="16" t="s">
        <v>265</v>
      </c>
      <c r="L31" s="16"/>
      <c r="N31" t="s">
        <v>326</v>
      </c>
      <c r="O31" s="11" t="s">
        <v>283</v>
      </c>
      <c r="P31" s="11" t="s">
        <v>45</v>
      </c>
      <c r="Q31" s="11" t="s">
        <v>267</v>
      </c>
      <c r="R31" s="11" t="s">
        <v>267</v>
      </c>
      <c r="S31" s="11" t="s">
        <v>45</v>
      </c>
      <c r="T31" s="11" t="s">
        <v>267</v>
      </c>
      <c r="U31" s="11" t="s">
        <v>267</v>
      </c>
      <c r="V31" s="11" t="s">
        <v>267</v>
      </c>
      <c r="W31" s="11" t="s">
        <v>45</v>
      </c>
      <c r="X31" s="11" t="s">
        <v>267</v>
      </c>
      <c r="Y31" s="11" t="s">
        <v>267</v>
      </c>
      <c r="Z31" s="11" t="s">
        <v>267</v>
      </c>
      <c r="AA31" s="11" t="s">
        <v>45</v>
      </c>
      <c r="AB31" s="11" t="s">
        <v>267</v>
      </c>
      <c r="AC31" s="11" t="s">
        <v>267</v>
      </c>
      <c r="AD31" s="11" t="s">
        <v>267</v>
      </c>
      <c r="AE31" s="11" t="s">
        <v>283</v>
      </c>
      <c r="AF31">
        <v>1</v>
      </c>
      <c r="AG31">
        <v>2</v>
      </c>
    </row>
    <row r="32" spans="1:33" ht="14.55" x14ac:dyDescent="0.3">
      <c r="A32" t="s">
        <v>11</v>
      </c>
      <c r="B32" t="s">
        <v>12</v>
      </c>
      <c r="C32" t="s">
        <v>35</v>
      </c>
      <c r="D32">
        <v>2020</v>
      </c>
      <c r="E32" s="11">
        <v>44083</v>
      </c>
      <c r="F32" t="s">
        <v>327</v>
      </c>
      <c r="G32">
        <v>4</v>
      </c>
      <c r="H32" s="11" t="s">
        <v>36</v>
      </c>
      <c r="I32" s="11" t="s">
        <v>37</v>
      </c>
      <c r="J32" s="11" t="s">
        <v>38</v>
      </c>
      <c r="K32" s="16" t="s">
        <v>265</v>
      </c>
      <c r="L32" s="16"/>
      <c r="M32" s="11" t="s">
        <v>328</v>
      </c>
      <c r="N32" s="11" t="s">
        <v>329</v>
      </c>
      <c r="O32" s="11" t="s">
        <v>283</v>
      </c>
      <c r="P32" s="11" t="s">
        <v>45</v>
      </c>
      <c r="Q32" s="11" t="s">
        <v>267</v>
      </c>
      <c r="R32" s="11" t="s">
        <v>267</v>
      </c>
      <c r="S32" s="11" t="s">
        <v>45</v>
      </c>
      <c r="T32" s="11" t="s">
        <v>267</v>
      </c>
      <c r="U32" s="11" t="s">
        <v>267</v>
      </c>
      <c r="V32" s="11" t="s">
        <v>267</v>
      </c>
      <c r="W32" s="11" t="s">
        <v>45</v>
      </c>
      <c r="X32" s="11" t="s">
        <v>267</v>
      </c>
      <c r="Y32" s="11" t="s">
        <v>267</v>
      </c>
      <c r="Z32" s="11" t="s">
        <v>267</v>
      </c>
      <c r="AA32" s="11" t="s">
        <v>45</v>
      </c>
      <c r="AB32" s="11" t="s">
        <v>267</v>
      </c>
      <c r="AC32" s="11" t="s">
        <v>267</v>
      </c>
      <c r="AD32" s="11" t="s">
        <v>267</v>
      </c>
      <c r="AE32" s="11" t="s">
        <v>283</v>
      </c>
      <c r="AF32">
        <v>1</v>
      </c>
      <c r="AG32">
        <v>2</v>
      </c>
    </row>
    <row r="33" spans="1:33" ht="14.55" x14ac:dyDescent="0.3">
      <c r="A33" t="s">
        <v>11</v>
      </c>
      <c r="B33" t="s">
        <v>12</v>
      </c>
      <c r="C33" t="s">
        <v>35</v>
      </c>
      <c r="D33">
        <v>2021</v>
      </c>
      <c r="E33" s="11">
        <v>44434</v>
      </c>
      <c r="F33" t="s">
        <v>292</v>
      </c>
      <c r="G33">
        <v>4</v>
      </c>
      <c r="H33" s="11" t="s">
        <v>36</v>
      </c>
      <c r="I33" s="11" t="s">
        <v>37</v>
      </c>
      <c r="J33" s="11" t="s">
        <v>38</v>
      </c>
      <c r="K33" s="16" t="s">
        <v>265</v>
      </c>
      <c r="L33" s="16"/>
      <c r="M33" s="11" t="s">
        <v>330</v>
      </c>
      <c r="N33" s="11" t="s">
        <v>331</v>
      </c>
      <c r="O33" s="11" t="s">
        <v>45</v>
      </c>
      <c r="P33" s="11" t="s">
        <v>45</v>
      </c>
      <c r="Q33" s="11" t="s">
        <v>267</v>
      </c>
      <c r="R33" s="11" t="s">
        <v>267</v>
      </c>
      <c r="S33" s="11" t="s">
        <v>45</v>
      </c>
      <c r="T33" s="11" t="s">
        <v>267</v>
      </c>
      <c r="U33" s="11" t="s">
        <v>267</v>
      </c>
      <c r="V33" s="11" t="s">
        <v>267</v>
      </c>
      <c r="W33" s="11" t="s">
        <v>45</v>
      </c>
      <c r="X33" s="11" t="s">
        <v>267</v>
      </c>
      <c r="Y33" s="11" t="s">
        <v>267</v>
      </c>
      <c r="Z33" s="11" t="s">
        <v>267</v>
      </c>
      <c r="AA33" s="11" t="s">
        <v>45</v>
      </c>
      <c r="AB33" s="11" t="s">
        <v>267</v>
      </c>
      <c r="AC33" s="11" t="s">
        <v>267</v>
      </c>
      <c r="AD33" s="11" t="s">
        <v>267</v>
      </c>
      <c r="AE33" s="11" t="s">
        <v>45</v>
      </c>
      <c r="AF33" t="s">
        <v>267</v>
      </c>
      <c r="AG33" t="s">
        <v>267</v>
      </c>
    </row>
    <row r="34" spans="1:33" ht="14.55" x14ac:dyDescent="0.3">
      <c r="A34" t="s">
        <v>11</v>
      </c>
      <c r="B34" t="s">
        <v>12</v>
      </c>
      <c r="C34" t="s">
        <v>35</v>
      </c>
      <c r="D34">
        <v>2022</v>
      </c>
      <c r="E34" s="11">
        <v>44742</v>
      </c>
      <c r="F34" t="s">
        <v>308</v>
      </c>
      <c r="G34">
        <v>4</v>
      </c>
      <c r="H34" s="11" t="s">
        <v>36</v>
      </c>
      <c r="I34" s="11" t="s">
        <v>37</v>
      </c>
      <c r="J34" s="11" t="s">
        <v>38</v>
      </c>
      <c r="K34" s="16" t="s">
        <v>265</v>
      </c>
      <c r="L34" s="16"/>
      <c r="M34" s="11" t="s">
        <v>330</v>
      </c>
      <c r="N34" s="11"/>
      <c r="O34" s="11" t="s">
        <v>45</v>
      </c>
      <c r="P34" s="11" t="s">
        <v>45</v>
      </c>
      <c r="Q34" s="11" t="s">
        <v>267</v>
      </c>
      <c r="R34" s="11" t="s">
        <v>267</v>
      </c>
      <c r="S34" s="11" t="s">
        <v>45</v>
      </c>
      <c r="T34" s="11" t="s">
        <v>267</v>
      </c>
      <c r="U34" s="11" t="s">
        <v>267</v>
      </c>
      <c r="V34" s="11" t="s">
        <v>267</v>
      </c>
      <c r="W34" s="11" t="s">
        <v>45</v>
      </c>
      <c r="X34" s="11" t="s">
        <v>267</v>
      </c>
      <c r="Y34" s="11" t="s">
        <v>267</v>
      </c>
      <c r="Z34" s="11" t="s">
        <v>267</v>
      </c>
      <c r="AA34" s="11" t="s">
        <v>45</v>
      </c>
      <c r="AB34" s="11" t="s">
        <v>267</v>
      </c>
      <c r="AC34" s="11" t="s">
        <v>267</v>
      </c>
      <c r="AD34" s="11" t="s">
        <v>267</v>
      </c>
      <c r="AE34" s="11" t="s">
        <v>45</v>
      </c>
      <c r="AF34" t="s">
        <v>267</v>
      </c>
      <c r="AG34" t="s">
        <v>267</v>
      </c>
    </row>
    <row r="35" spans="1:33" ht="14.55" x14ac:dyDescent="0.3">
      <c r="A35" t="s">
        <v>11</v>
      </c>
      <c r="B35" t="s">
        <v>12</v>
      </c>
      <c r="C35" t="s">
        <v>35</v>
      </c>
      <c r="D35">
        <v>2023</v>
      </c>
      <c r="E35" s="11">
        <v>45104</v>
      </c>
      <c r="F35" t="s">
        <v>275</v>
      </c>
      <c r="G35">
        <v>6</v>
      </c>
      <c r="H35" s="11" t="s">
        <v>36</v>
      </c>
      <c r="I35" s="11" t="s">
        <v>37</v>
      </c>
      <c r="J35" s="11" t="s">
        <v>38</v>
      </c>
      <c r="K35" s="16" t="s">
        <v>265</v>
      </c>
      <c r="L35" s="16"/>
      <c r="M35" s="11" t="s">
        <v>330</v>
      </c>
      <c r="N35" s="11"/>
      <c r="O35" s="11" t="s">
        <v>45</v>
      </c>
      <c r="P35" s="11" t="s">
        <v>45</v>
      </c>
      <c r="Q35" s="11" t="s">
        <v>267</v>
      </c>
      <c r="R35" s="11" t="s">
        <v>267</v>
      </c>
      <c r="S35" s="11" t="s">
        <v>45</v>
      </c>
      <c r="T35" s="11" t="s">
        <v>267</v>
      </c>
      <c r="U35" s="11" t="s">
        <v>267</v>
      </c>
      <c r="V35" s="11" t="s">
        <v>267</v>
      </c>
      <c r="W35" s="11" t="s">
        <v>45</v>
      </c>
      <c r="X35" s="11" t="s">
        <v>267</v>
      </c>
      <c r="Y35" s="11" t="s">
        <v>267</v>
      </c>
      <c r="Z35" s="11" t="s">
        <v>267</v>
      </c>
      <c r="AA35" s="11" t="s">
        <v>45</v>
      </c>
      <c r="AB35" s="11" t="s">
        <v>267</v>
      </c>
      <c r="AC35" s="11" t="s">
        <v>267</v>
      </c>
      <c r="AD35" s="11" t="s">
        <v>267</v>
      </c>
      <c r="AE35" s="11" t="s">
        <v>45</v>
      </c>
      <c r="AF35" t="s">
        <v>267</v>
      </c>
      <c r="AG35" t="s">
        <v>267</v>
      </c>
    </row>
    <row r="36" spans="1:33" ht="14.55" x14ac:dyDescent="0.3">
      <c r="A36" t="s">
        <v>11</v>
      </c>
      <c r="B36" t="s">
        <v>12</v>
      </c>
      <c r="C36" t="s">
        <v>150</v>
      </c>
      <c r="D36">
        <v>2021</v>
      </c>
      <c r="E36" s="11">
        <v>44362</v>
      </c>
      <c r="F36" t="s">
        <v>305</v>
      </c>
      <c r="G36">
        <v>4</v>
      </c>
      <c r="H36" s="11" t="s">
        <v>14</v>
      </c>
      <c r="I36" s="11" t="s">
        <v>15</v>
      </c>
      <c r="J36" t="s">
        <v>151</v>
      </c>
      <c r="K36" s="16" t="s">
        <v>265</v>
      </c>
      <c r="M36" t="s">
        <v>381</v>
      </c>
      <c r="N36" t="s">
        <v>382</v>
      </c>
      <c r="O36" t="s">
        <v>45</v>
      </c>
      <c r="P36" t="s">
        <v>45</v>
      </c>
      <c r="Q36" t="s">
        <v>267</v>
      </c>
      <c r="R36" t="s">
        <v>267</v>
      </c>
      <c r="S36" t="s">
        <v>45</v>
      </c>
      <c r="T36" t="s">
        <v>267</v>
      </c>
      <c r="U36" t="s">
        <v>267</v>
      </c>
      <c r="V36" t="s">
        <v>267</v>
      </c>
      <c r="W36" t="s">
        <v>45</v>
      </c>
      <c r="X36" t="s">
        <v>267</v>
      </c>
      <c r="Y36" t="s">
        <v>267</v>
      </c>
      <c r="Z36" t="s">
        <v>267</v>
      </c>
      <c r="AA36" t="s">
        <v>45</v>
      </c>
      <c r="AB36" t="s">
        <v>267</v>
      </c>
      <c r="AC36" t="s">
        <v>267</v>
      </c>
      <c r="AD36" t="s">
        <v>267</v>
      </c>
      <c r="AE36" t="s">
        <v>45</v>
      </c>
      <c r="AF36" t="s">
        <v>267</v>
      </c>
      <c r="AG36" t="s">
        <v>267</v>
      </c>
    </row>
    <row r="37" spans="1:33" ht="14.55" x14ac:dyDescent="0.3">
      <c r="A37" t="s">
        <v>11</v>
      </c>
      <c r="B37" t="s">
        <v>12</v>
      </c>
      <c r="C37" t="s">
        <v>150</v>
      </c>
      <c r="D37">
        <v>2022</v>
      </c>
      <c r="E37" s="11">
        <v>44742</v>
      </c>
      <c r="F37" t="s">
        <v>308</v>
      </c>
      <c r="G37">
        <v>4</v>
      </c>
      <c r="H37" s="11" t="s">
        <v>14</v>
      </c>
      <c r="I37" s="11" t="s">
        <v>15</v>
      </c>
      <c r="J37" t="s">
        <v>151</v>
      </c>
      <c r="K37" s="16" t="s">
        <v>265</v>
      </c>
      <c r="M37" t="s">
        <v>381</v>
      </c>
      <c r="N37" t="s">
        <v>382</v>
      </c>
      <c r="O37" t="s">
        <v>45</v>
      </c>
      <c r="P37" t="s">
        <v>45</v>
      </c>
      <c r="Q37" t="s">
        <v>267</v>
      </c>
      <c r="R37" t="s">
        <v>267</v>
      </c>
      <c r="S37" t="s">
        <v>45</v>
      </c>
      <c r="T37" t="s">
        <v>267</v>
      </c>
      <c r="U37" t="s">
        <v>267</v>
      </c>
      <c r="V37" t="s">
        <v>267</v>
      </c>
      <c r="W37" t="s">
        <v>45</v>
      </c>
      <c r="X37" t="s">
        <v>267</v>
      </c>
      <c r="Y37" t="s">
        <v>267</v>
      </c>
      <c r="Z37" t="s">
        <v>267</v>
      </c>
      <c r="AA37" t="s">
        <v>45</v>
      </c>
      <c r="AB37" t="s">
        <v>267</v>
      </c>
      <c r="AC37" t="s">
        <v>267</v>
      </c>
      <c r="AD37" t="s">
        <v>267</v>
      </c>
      <c r="AE37" t="s">
        <v>45</v>
      </c>
      <c r="AF37" t="s">
        <v>267</v>
      </c>
      <c r="AG37" t="s">
        <v>267</v>
      </c>
    </row>
    <row r="38" spans="1:33" ht="14.55" x14ac:dyDescent="0.3">
      <c r="A38" t="s">
        <v>11</v>
      </c>
      <c r="B38" t="s">
        <v>12</v>
      </c>
      <c r="C38" t="s">
        <v>150</v>
      </c>
      <c r="D38">
        <v>2023</v>
      </c>
      <c r="E38" s="11">
        <v>45104</v>
      </c>
      <c r="F38" t="s">
        <v>275</v>
      </c>
      <c r="H38" s="11" t="s">
        <v>14</v>
      </c>
      <c r="I38" s="11" t="s">
        <v>15</v>
      </c>
      <c r="J38" s="11" t="s">
        <v>383</v>
      </c>
      <c r="K38" s="16" t="s">
        <v>265</v>
      </c>
      <c r="M38" s="11" t="s">
        <v>381</v>
      </c>
      <c r="N38" t="s">
        <v>384</v>
      </c>
      <c r="O38" s="11" t="s">
        <v>45</v>
      </c>
      <c r="P38" s="11" t="s">
        <v>45</v>
      </c>
    </row>
    <row r="39" spans="1:33" ht="14.55" x14ac:dyDescent="0.3">
      <c r="A39" t="s">
        <v>11</v>
      </c>
      <c r="B39" t="s">
        <v>12</v>
      </c>
      <c r="C39" t="s">
        <v>394</v>
      </c>
      <c r="D39">
        <v>2018</v>
      </c>
      <c r="E39" s="11">
        <v>43299</v>
      </c>
      <c r="F39" t="s">
        <v>264</v>
      </c>
      <c r="H39" t="s">
        <v>99</v>
      </c>
      <c r="I39" s="11" t="s">
        <v>100</v>
      </c>
      <c r="K39" s="16" t="s">
        <v>265</v>
      </c>
      <c r="L39" s="16"/>
      <c r="N39" t="s">
        <v>326</v>
      </c>
    </row>
    <row r="40" spans="1:33" ht="14.55" x14ac:dyDescent="0.3">
      <c r="A40" t="s">
        <v>11</v>
      </c>
      <c r="B40" t="s">
        <v>12</v>
      </c>
      <c r="C40" t="s">
        <v>449</v>
      </c>
      <c r="D40">
        <v>2018</v>
      </c>
      <c r="E40" s="11">
        <v>43299</v>
      </c>
      <c r="F40" t="s">
        <v>264</v>
      </c>
      <c r="H40" t="s">
        <v>99</v>
      </c>
      <c r="I40" s="11" t="s">
        <v>100</v>
      </c>
      <c r="K40" s="16" t="s">
        <v>265</v>
      </c>
      <c r="L40" s="16"/>
      <c r="M40" t="s">
        <v>450</v>
      </c>
    </row>
    <row r="41" spans="1:33" x14ac:dyDescent="0.3">
      <c r="A41" t="s">
        <v>154</v>
      </c>
      <c r="B41" t="s">
        <v>187</v>
      </c>
      <c r="C41" t="s">
        <v>188</v>
      </c>
      <c r="D41">
        <v>2023</v>
      </c>
      <c r="E41" s="11">
        <v>45112</v>
      </c>
      <c r="F41" t="s">
        <v>454</v>
      </c>
      <c r="G41">
        <v>1.5</v>
      </c>
      <c r="H41" t="s">
        <v>14</v>
      </c>
      <c r="I41" s="11" t="s">
        <v>15</v>
      </c>
      <c r="J41" s="11" t="s">
        <v>45</v>
      </c>
      <c r="K41" s="16" t="s">
        <v>265</v>
      </c>
      <c r="M41" s="11" t="s">
        <v>471</v>
      </c>
      <c r="N41" s="11" t="s">
        <v>472</v>
      </c>
      <c r="O41" s="11" t="s">
        <v>45</v>
      </c>
      <c r="P41" s="11" t="s">
        <v>45</v>
      </c>
      <c r="Q41" s="11" t="s">
        <v>267</v>
      </c>
      <c r="R41" s="11" t="s">
        <v>267</v>
      </c>
      <c r="S41" s="2" t="s">
        <v>45</v>
      </c>
      <c r="T41" s="11" t="s">
        <v>267</v>
      </c>
      <c r="U41" s="11" t="s">
        <v>267</v>
      </c>
      <c r="V41" s="11" t="s">
        <v>267</v>
      </c>
      <c r="W41" s="2" t="s">
        <v>45</v>
      </c>
      <c r="X41" s="2" t="s">
        <v>267</v>
      </c>
      <c r="Y41" s="2" t="s">
        <v>267</v>
      </c>
      <c r="Z41" s="2" t="s">
        <v>267</v>
      </c>
      <c r="AA41" s="2" t="s">
        <v>45</v>
      </c>
      <c r="AB41" s="2" t="s">
        <v>267</v>
      </c>
      <c r="AC41" s="2" t="s">
        <v>267</v>
      </c>
      <c r="AD41" s="2" t="s">
        <v>267</v>
      </c>
      <c r="AE41" s="11" t="s">
        <v>45</v>
      </c>
      <c r="AF41" s="11" t="s">
        <v>267</v>
      </c>
      <c r="AG41" s="11" t="s">
        <v>267</v>
      </c>
    </row>
    <row r="42" spans="1:33" ht="15.6" x14ac:dyDescent="0.3">
      <c r="A42" t="s">
        <v>154</v>
      </c>
      <c r="B42" t="s">
        <v>187</v>
      </c>
      <c r="C42" t="s">
        <v>195</v>
      </c>
      <c r="D42">
        <v>2023</v>
      </c>
      <c r="E42" s="11">
        <v>45114</v>
      </c>
      <c r="F42" t="s">
        <v>475</v>
      </c>
      <c r="G42">
        <v>2</v>
      </c>
      <c r="H42" s="11" t="s">
        <v>128</v>
      </c>
      <c r="J42" s="11" t="s">
        <v>45</v>
      </c>
      <c r="K42" s="16" t="s">
        <v>265</v>
      </c>
      <c r="M42" s="11" t="s">
        <v>476</v>
      </c>
      <c r="N42" s="11" t="s">
        <v>477</v>
      </c>
      <c r="O42" s="11" t="s">
        <v>45</v>
      </c>
      <c r="P42" s="11" t="s">
        <v>45</v>
      </c>
      <c r="Q42" s="11" t="s">
        <v>267</v>
      </c>
      <c r="R42" s="11" t="s">
        <v>267</v>
      </c>
      <c r="S42" s="2" t="s">
        <v>45</v>
      </c>
      <c r="T42" s="11" t="s">
        <v>267</v>
      </c>
      <c r="U42" s="11" t="s">
        <v>267</v>
      </c>
      <c r="V42" s="11" t="s">
        <v>267</v>
      </c>
      <c r="W42" s="2" t="s">
        <v>45</v>
      </c>
      <c r="X42" s="2" t="s">
        <v>267</v>
      </c>
      <c r="Y42" s="2" t="s">
        <v>267</v>
      </c>
      <c r="Z42" s="2" t="s">
        <v>267</v>
      </c>
      <c r="AA42" s="2" t="s">
        <v>45</v>
      </c>
      <c r="AB42" s="2" t="s">
        <v>267</v>
      </c>
      <c r="AC42" s="2" t="s">
        <v>267</v>
      </c>
      <c r="AD42" s="2" t="s">
        <v>267</v>
      </c>
      <c r="AE42" s="11" t="s">
        <v>45</v>
      </c>
      <c r="AF42" s="11" t="s">
        <v>267</v>
      </c>
      <c r="AG42" s="11" t="s">
        <v>267</v>
      </c>
    </row>
    <row r="43" spans="1:33" x14ac:dyDescent="0.3">
      <c r="A43" t="s">
        <v>154</v>
      </c>
      <c r="B43" t="s">
        <v>155</v>
      </c>
      <c r="C43" t="s">
        <v>156</v>
      </c>
      <c r="D43">
        <v>2023</v>
      </c>
      <c r="E43" s="11">
        <v>45106</v>
      </c>
      <c r="F43" t="s">
        <v>454</v>
      </c>
      <c r="G43">
        <v>1.5</v>
      </c>
      <c r="H43" s="11" t="s">
        <v>58</v>
      </c>
      <c r="I43" s="11" t="s">
        <v>59</v>
      </c>
      <c r="J43" s="11" t="s">
        <v>45</v>
      </c>
      <c r="K43" s="16" t="s">
        <v>265</v>
      </c>
      <c r="M43" s="11" t="s">
        <v>455</v>
      </c>
      <c r="N43" s="11" t="s">
        <v>456</v>
      </c>
      <c r="O43" s="11" t="s">
        <v>45</v>
      </c>
      <c r="P43" s="11" t="s">
        <v>45</v>
      </c>
      <c r="Q43" s="11" t="s">
        <v>267</v>
      </c>
      <c r="R43" s="11" t="s">
        <v>267</v>
      </c>
      <c r="S43" s="2" t="s">
        <v>45</v>
      </c>
      <c r="T43" s="11" t="s">
        <v>267</v>
      </c>
      <c r="U43" s="11" t="s">
        <v>267</v>
      </c>
      <c r="V43" s="11" t="s">
        <v>267</v>
      </c>
      <c r="W43" s="2" t="s">
        <v>45</v>
      </c>
      <c r="X43" s="2" t="s">
        <v>267</v>
      </c>
      <c r="Y43" s="2" t="s">
        <v>267</v>
      </c>
      <c r="Z43" s="2" t="s">
        <v>267</v>
      </c>
      <c r="AA43" s="2" t="s">
        <v>45</v>
      </c>
      <c r="AB43" s="2" t="s">
        <v>267</v>
      </c>
      <c r="AC43" s="2" t="s">
        <v>267</v>
      </c>
      <c r="AD43" s="2" t="s">
        <v>267</v>
      </c>
      <c r="AE43" s="11" t="s">
        <v>45</v>
      </c>
      <c r="AF43" s="11" t="s">
        <v>267</v>
      </c>
      <c r="AG43" s="11" t="s">
        <v>267</v>
      </c>
    </row>
    <row r="44" spans="1:33" x14ac:dyDescent="0.3">
      <c r="A44" t="s">
        <v>154</v>
      </c>
      <c r="B44" t="s">
        <v>155</v>
      </c>
      <c r="C44" t="s">
        <v>159</v>
      </c>
      <c r="D44">
        <v>2023</v>
      </c>
      <c r="E44" s="11">
        <v>45106</v>
      </c>
      <c r="F44" t="s">
        <v>457</v>
      </c>
      <c r="G44">
        <v>4</v>
      </c>
      <c r="H44" t="s">
        <v>21</v>
      </c>
      <c r="I44" s="11" t="s">
        <v>22</v>
      </c>
      <c r="J44" s="11" t="s">
        <v>458</v>
      </c>
      <c r="K44" s="16" t="s">
        <v>265</v>
      </c>
      <c r="M44" s="11" t="s">
        <v>459</v>
      </c>
      <c r="N44" s="11" t="s">
        <v>460</v>
      </c>
      <c r="O44" s="11" t="s">
        <v>283</v>
      </c>
      <c r="P44" s="11" t="s">
        <v>283</v>
      </c>
      <c r="Q44">
        <v>1</v>
      </c>
      <c r="R44">
        <v>2</v>
      </c>
      <c r="S44" s="2" t="s">
        <v>45</v>
      </c>
      <c r="T44" s="11" t="s">
        <v>267</v>
      </c>
      <c r="U44" s="11" t="s">
        <v>267</v>
      </c>
      <c r="V44" s="11" t="s">
        <v>267</v>
      </c>
      <c r="W44" s="2" t="s">
        <v>45</v>
      </c>
      <c r="X44" s="2" t="s">
        <v>267</v>
      </c>
      <c r="Y44" s="2" t="s">
        <v>267</v>
      </c>
      <c r="Z44" s="2" t="s">
        <v>267</v>
      </c>
      <c r="AA44" s="2" t="s">
        <v>45</v>
      </c>
      <c r="AB44" s="2" t="s">
        <v>267</v>
      </c>
      <c r="AC44" s="2" t="s">
        <v>267</v>
      </c>
      <c r="AD44" s="2" t="s">
        <v>267</v>
      </c>
      <c r="AE44" s="11" t="s">
        <v>45</v>
      </c>
      <c r="AF44" s="11" t="s">
        <v>267</v>
      </c>
      <c r="AG44" s="11" t="s">
        <v>267</v>
      </c>
    </row>
    <row r="45" spans="1:33" ht="14.55" x14ac:dyDescent="0.3">
      <c r="A45" t="s">
        <v>154</v>
      </c>
      <c r="B45" t="s">
        <v>187</v>
      </c>
      <c r="C45" t="s">
        <v>199</v>
      </c>
      <c r="D45">
        <v>2023</v>
      </c>
      <c r="E45" s="11">
        <v>45114</v>
      </c>
      <c r="F45" t="s">
        <v>475</v>
      </c>
      <c r="G45">
        <v>2</v>
      </c>
      <c r="H45" s="11" t="s">
        <v>128</v>
      </c>
      <c r="J45" s="11" t="s">
        <v>45</v>
      </c>
      <c r="K45" s="16" t="s">
        <v>265</v>
      </c>
      <c r="M45" s="11" t="s">
        <v>478</v>
      </c>
      <c r="N45" s="11" t="s">
        <v>479</v>
      </c>
      <c r="O45" s="11" t="s">
        <v>45</v>
      </c>
      <c r="P45" s="11" t="s">
        <v>45</v>
      </c>
      <c r="Q45" s="11" t="s">
        <v>267</v>
      </c>
      <c r="R45" s="11" t="s">
        <v>267</v>
      </c>
      <c r="S45" s="2" t="s">
        <v>45</v>
      </c>
      <c r="T45" s="11" t="s">
        <v>267</v>
      </c>
      <c r="U45" s="11" t="s">
        <v>267</v>
      </c>
      <c r="V45" s="11" t="s">
        <v>267</v>
      </c>
      <c r="W45" s="2" t="s">
        <v>45</v>
      </c>
      <c r="X45" s="2" t="s">
        <v>267</v>
      </c>
      <c r="Y45" s="2" t="s">
        <v>267</v>
      </c>
      <c r="Z45" s="2" t="s">
        <v>267</v>
      </c>
      <c r="AA45" s="2" t="s">
        <v>45</v>
      </c>
      <c r="AB45" s="2" t="s">
        <v>267</v>
      </c>
      <c r="AC45" s="2" t="s">
        <v>267</v>
      </c>
      <c r="AD45" s="2" t="s">
        <v>267</v>
      </c>
      <c r="AE45" s="11" t="s">
        <v>45</v>
      </c>
      <c r="AF45" s="11" t="s">
        <v>267</v>
      </c>
      <c r="AG45" s="11" t="s">
        <v>267</v>
      </c>
    </row>
    <row r="46" spans="1:33" ht="14.55" x14ac:dyDescent="0.3">
      <c r="A46" t="s">
        <v>48</v>
      </c>
      <c r="B46" t="s">
        <v>48</v>
      </c>
      <c r="C46" t="s">
        <v>104</v>
      </c>
      <c r="D46">
        <v>2017</v>
      </c>
      <c r="E46" s="11">
        <v>42898</v>
      </c>
      <c r="F46" t="s">
        <v>292</v>
      </c>
      <c r="G46">
        <v>10</v>
      </c>
      <c r="H46" s="11" t="s">
        <v>58</v>
      </c>
      <c r="I46" s="11" t="s">
        <v>59</v>
      </c>
      <c r="J46" s="11" t="s">
        <v>293</v>
      </c>
      <c r="K46" s="16" t="s">
        <v>277</v>
      </c>
      <c r="L46" s="16">
        <v>40</v>
      </c>
      <c r="M46" s="11" t="s">
        <v>294</v>
      </c>
      <c r="N46" t="s">
        <v>295</v>
      </c>
      <c r="O46" t="s">
        <v>283</v>
      </c>
      <c r="P46" t="s">
        <v>283</v>
      </c>
      <c r="Q46">
        <v>1</v>
      </c>
      <c r="R46">
        <v>1</v>
      </c>
      <c r="S46" t="s">
        <v>45</v>
      </c>
      <c r="T46" t="s">
        <v>267</v>
      </c>
      <c r="U46" t="s">
        <v>267</v>
      </c>
      <c r="V46" t="s">
        <v>267</v>
      </c>
      <c r="W46" t="s">
        <v>45</v>
      </c>
      <c r="X46" t="s">
        <v>267</v>
      </c>
      <c r="Y46" t="s">
        <v>267</v>
      </c>
      <c r="Z46" t="s">
        <v>267</v>
      </c>
      <c r="AA46" t="s">
        <v>284</v>
      </c>
      <c r="AB46" t="s">
        <v>267</v>
      </c>
      <c r="AC46" t="s">
        <v>267</v>
      </c>
      <c r="AD46" t="s">
        <v>267</v>
      </c>
      <c r="AE46" t="s">
        <v>45</v>
      </c>
      <c r="AF46" t="s">
        <v>267</v>
      </c>
      <c r="AG46" t="s">
        <v>267</v>
      </c>
    </row>
    <row r="47" spans="1:33" ht="14.55" x14ac:dyDescent="0.3">
      <c r="A47" t="s">
        <v>48</v>
      </c>
      <c r="B47" t="s">
        <v>48</v>
      </c>
      <c r="C47" t="s">
        <v>104</v>
      </c>
      <c r="D47">
        <v>2018</v>
      </c>
      <c r="E47" s="11">
        <v>43272</v>
      </c>
      <c r="F47" t="s">
        <v>296</v>
      </c>
      <c r="H47" s="11" t="s">
        <v>58</v>
      </c>
      <c r="I47" s="11" t="s">
        <v>59</v>
      </c>
      <c r="J47" s="11" t="s">
        <v>105</v>
      </c>
      <c r="K47" s="16" t="s">
        <v>277</v>
      </c>
      <c r="L47" s="16">
        <v>40</v>
      </c>
      <c r="M47" s="11" t="s">
        <v>294</v>
      </c>
      <c r="O47" t="s">
        <v>283</v>
      </c>
      <c r="P47" t="s">
        <v>283</v>
      </c>
      <c r="Q47">
        <v>1</v>
      </c>
      <c r="R47">
        <v>1</v>
      </c>
      <c r="S47" t="s">
        <v>45</v>
      </c>
      <c r="T47" t="s">
        <v>267</v>
      </c>
      <c r="U47" t="s">
        <v>267</v>
      </c>
      <c r="V47" t="s">
        <v>267</v>
      </c>
      <c r="W47" t="s">
        <v>45</v>
      </c>
      <c r="X47" t="s">
        <v>267</v>
      </c>
      <c r="Y47" t="s">
        <v>267</v>
      </c>
      <c r="Z47" t="s">
        <v>267</v>
      </c>
      <c r="AA47" t="s">
        <v>284</v>
      </c>
      <c r="AB47" t="s">
        <v>267</v>
      </c>
      <c r="AC47" t="s">
        <v>267</v>
      </c>
      <c r="AD47" t="s">
        <v>267</v>
      </c>
      <c r="AE47" t="s">
        <v>45</v>
      </c>
      <c r="AF47" t="s">
        <v>267</v>
      </c>
      <c r="AG47" t="s">
        <v>267</v>
      </c>
    </row>
    <row r="48" spans="1:33" ht="14.55" x14ac:dyDescent="0.3">
      <c r="A48" t="s">
        <v>48</v>
      </c>
      <c r="B48" t="s">
        <v>48</v>
      </c>
      <c r="C48" t="s">
        <v>104</v>
      </c>
      <c r="D48">
        <v>2019</v>
      </c>
      <c r="E48" s="11">
        <v>43636</v>
      </c>
      <c r="F48" t="s">
        <v>296</v>
      </c>
      <c r="H48" s="11" t="s">
        <v>58</v>
      </c>
      <c r="I48" s="11" t="s">
        <v>59</v>
      </c>
      <c r="J48" s="11" t="s">
        <v>105</v>
      </c>
      <c r="K48" s="16" t="s">
        <v>277</v>
      </c>
      <c r="L48" s="16">
        <v>40</v>
      </c>
      <c r="M48" s="11" t="s">
        <v>294</v>
      </c>
      <c r="O48" t="s">
        <v>283</v>
      </c>
      <c r="P48" t="s">
        <v>283</v>
      </c>
      <c r="Q48">
        <v>1</v>
      </c>
      <c r="R48">
        <v>1</v>
      </c>
      <c r="S48" t="s">
        <v>45</v>
      </c>
      <c r="T48" t="s">
        <v>267</v>
      </c>
      <c r="U48" t="s">
        <v>267</v>
      </c>
      <c r="V48" t="s">
        <v>267</v>
      </c>
      <c r="W48" t="s">
        <v>45</v>
      </c>
      <c r="X48" t="s">
        <v>267</v>
      </c>
      <c r="Y48" t="s">
        <v>267</v>
      </c>
      <c r="Z48" t="s">
        <v>267</v>
      </c>
      <c r="AA48" t="s">
        <v>284</v>
      </c>
      <c r="AB48" t="s">
        <v>267</v>
      </c>
      <c r="AC48" t="s">
        <v>267</v>
      </c>
      <c r="AD48" t="s">
        <v>267</v>
      </c>
      <c r="AE48" t="s">
        <v>45</v>
      </c>
      <c r="AF48" t="s">
        <v>267</v>
      </c>
      <c r="AG48" t="s">
        <v>267</v>
      </c>
    </row>
    <row r="49" spans="1:33" ht="14.55" x14ac:dyDescent="0.3">
      <c r="A49" t="s">
        <v>48</v>
      </c>
      <c r="B49" s="16" t="s">
        <v>48</v>
      </c>
      <c r="C49" s="16" t="s">
        <v>104</v>
      </c>
      <c r="D49" s="16">
        <v>2020</v>
      </c>
      <c r="E49" s="18">
        <v>43999</v>
      </c>
      <c r="F49" s="16" t="s">
        <v>296</v>
      </c>
      <c r="G49" s="16" t="s">
        <v>297</v>
      </c>
      <c r="H49" s="16" t="s">
        <v>58</v>
      </c>
      <c r="I49" s="16" t="s">
        <v>59</v>
      </c>
      <c r="J49" s="20" t="s">
        <v>105</v>
      </c>
      <c r="K49" s="16" t="s">
        <v>277</v>
      </c>
      <c r="L49" s="16">
        <v>40</v>
      </c>
      <c r="M49" s="20" t="s">
        <v>294</v>
      </c>
      <c r="N49" s="20" t="s">
        <v>298</v>
      </c>
      <c r="O49" s="16" t="s">
        <v>283</v>
      </c>
      <c r="P49" t="s">
        <v>283</v>
      </c>
      <c r="Q49">
        <v>1</v>
      </c>
      <c r="R49">
        <v>1</v>
      </c>
      <c r="S49" t="s">
        <v>45</v>
      </c>
      <c r="T49" t="s">
        <v>267</v>
      </c>
      <c r="U49" t="s">
        <v>267</v>
      </c>
      <c r="V49" t="s">
        <v>267</v>
      </c>
      <c r="W49" t="s">
        <v>45</v>
      </c>
      <c r="X49" t="s">
        <v>267</v>
      </c>
      <c r="Y49" t="s">
        <v>267</v>
      </c>
      <c r="Z49" t="s">
        <v>267</v>
      </c>
      <c r="AA49" t="s">
        <v>284</v>
      </c>
      <c r="AB49" t="s">
        <v>267</v>
      </c>
      <c r="AC49" t="s">
        <v>267</v>
      </c>
      <c r="AD49" t="s">
        <v>267</v>
      </c>
    </row>
    <row r="50" spans="1:33" ht="14.55" x14ac:dyDescent="0.3">
      <c r="A50" t="s">
        <v>48</v>
      </c>
      <c r="B50" s="16" t="s">
        <v>48</v>
      </c>
      <c r="C50" s="16" t="s">
        <v>104</v>
      </c>
      <c r="D50" s="16">
        <v>2021</v>
      </c>
      <c r="E50" s="18">
        <v>44363</v>
      </c>
      <c r="F50" s="16" t="s">
        <v>296</v>
      </c>
      <c r="G50" s="16">
        <v>4</v>
      </c>
      <c r="H50" s="16" t="s">
        <v>58</v>
      </c>
      <c r="I50" s="16" t="s">
        <v>59</v>
      </c>
      <c r="J50" s="20" t="s">
        <v>299</v>
      </c>
      <c r="K50" s="16" t="s">
        <v>277</v>
      </c>
      <c r="L50" s="16">
        <v>40</v>
      </c>
      <c r="M50" s="20" t="s">
        <v>294</v>
      </c>
      <c r="N50" s="20" t="s">
        <v>300</v>
      </c>
      <c r="O50" s="16" t="s">
        <v>283</v>
      </c>
      <c r="P50" t="s">
        <v>283</v>
      </c>
      <c r="Q50">
        <v>1</v>
      </c>
      <c r="R50">
        <v>1</v>
      </c>
      <c r="S50" t="s">
        <v>45</v>
      </c>
      <c r="T50" t="s">
        <v>267</v>
      </c>
      <c r="U50" t="s">
        <v>267</v>
      </c>
      <c r="V50" t="s">
        <v>267</v>
      </c>
      <c r="W50" t="s">
        <v>45</v>
      </c>
      <c r="X50" t="s">
        <v>267</v>
      </c>
      <c r="Y50" t="s">
        <v>267</v>
      </c>
      <c r="Z50" t="s">
        <v>267</v>
      </c>
      <c r="AA50" t="s">
        <v>284</v>
      </c>
      <c r="AB50" t="s">
        <v>267</v>
      </c>
      <c r="AC50" t="s">
        <v>267</v>
      </c>
      <c r="AD50" t="s">
        <v>267</v>
      </c>
      <c r="AE50" s="11" t="s">
        <v>45</v>
      </c>
      <c r="AF50" s="11" t="s">
        <v>267</v>
      </c>
      <c r="AG50" s="11" t="s">
        <v>267</v>
      </c>
    </row>
    <row r="51" spans="1:33" ht="14.55" x14ac:dyDescent="0.3">
      <c r="A51" t="s">
        <v>48</v>
      </c>
      <c r="B51" s="16" t="s">
        <v>48</v>
      </c>
      <c r="C51" s="16" t="s">
        <v>104</v>
      </c>
      <c r="D51" s="16">
        <v>2022</v>
      </c>
      <c r="E51" s="18">
        <v>44728</v>
      </c>
      <c r="F51" s="16" t="s">
        <v>296</v>
      </c>
      <c r="G51" s="16">
        <v>4</v>
      </c>
      <c r="H51" s="16" t="s">
        <v>58</v>
      </c>
      <c r="I51" s="16" t="s">
        <v>59</v>
      </c>
      <c r="J51" s="20" t="s">
        <v>301</v>
      </c>
      <c r="K51" s="16" t="s">
        <v>277</v>
      </c>
      <c r="L51" s="16">
        <v>40</v>
      </c>
      <c r="M51" s="20" t="s">
        <v>294</v>
      </c>
      <c r="N51" s="20" t="s">
        <v>300</v>
      </c>
      <c r="O51" s="16" t="s">
        <v>283</v>
      </c>
      <c r="P51" t="s">
        <v>283</v>
      </c>
      <c r="Q51">
        <v>1</v>
      </c>
      <c r="R51">
        <v>1</v>
      </c>
      <c r="S51" t="s">
        <v>45</v>
      </c>
      <c r="T51" t="s">
        <v>267</v>
      </c>
      <c r="U51" t="s">
        <v>267</v>
      </c>
      <c r="V51" t="s">
        <v>267</v>
      </c>
      <c r="W51" t="s">
        <v>45</v>
      </c>
      <c r="X51" t="s">
        <v>267</v>
      </c>
      <c r="Y51" t="s">
        <v>267</v>
      </c>
      <c r="Z51" t="s">
        <v>267</v>
      </c>
      <c r="AA51" t="s">
        <v>284</v>
      </c>
      <c r="AB51" t="s">
        <v>267</v>
      </c>
      <c r="AC51" t="s">
        <v>267</v>
      </c>
      <c r="AD51" t="s">
        <v>267</v>
      </c>
      <c r="AE51" s="11" t="s">
        <v>45</v>
      </c>
      <c r="AF51" s="11" t="s">
        <v>267</v>
      </c>
      <c r="AG51" s="11" t="s">
        <v>267</v>
      </c>
    </row>
    <row r="52" spans="1:33" x14ac:dyDescent="0.3">
      <c r="A52" t="s">
        <v>48</v>
      </c>
      <c r="B52" s="16" t="s">
        <v>48</v>
      </c>
      <c r="C52" s="16" t="s">
        <v>104</v>
      </c>
      <c r="D52" s="16">
        <v>2023</v>
      </c>
      <c r="E52" s="11">
        <v>45103</v>
      </c>
      <c r="F52" s="16" t="s">
        <v>296</v>
      </c>
      <c r="G52" s="16"/>
      <c r="H52" s="16" t="s">
        <v>58</v>
      </c>
      <c r="I52" s="16" t="s">
        <v>59</v>
      </c>
      <c r="J52" s="20" t="s">
        <v>301</v>
      </c>
      <c r="K52" s="16" t="s">
        <v>277</v>
      </c>
      <c r="L52" s="16">
        <v>40</v>
      </c>
      <c r="M52" s="20" t="s">
        <v>294</v>
      </c>
      <c r="N52" s="20" t="s">
        <v>300</v>
      </c>
      <c r="O52" s="16" t="s">
        <v>283</v>
      </c>
      <c r="P52" t="s">
        <v>283</v>
      </c>
      <c r="Q52">
        <v>1</v>
      </c>
      <c r="R52">
        <v>1</v>
      </c>
      <c r="S52" t="s">
        <v>45</v>
      </c>
      <c r="T52" t="s">
        <v>267</v>
      </c>
      <c r="U52" t="s">
        <v>267</v>
      </c>
      <c r="V52" t="s">
        <v>267</v>
      </c>
      <c r="W52" t="s">
        <v>45</v>
      </c>
      <c r="X52" t="s">
        <v>267</v>
      </c>
      <c r="Y52" t="s">
        <v>267</v>
      </c>
      <c r="Z52" t="s">
        <v>267</v>
      </c>
      <c r="AA52" t="s">
        <v>284</v>
      </c>
      <c r="AB52" t="s">
        <v>267</v>
      </c>
      <c r="AC52" t="s">
        <v>267</v>
      </c>
      <c r="AD52" t="s">
        <v>267</v>
      </c>
      <c r="AE52" s="11" t="s">
        <v>45</v>
      </c>
      <c r="AF52" s="11" t="s">
        <v>267</v>
      </c>
      <c r="AG52" s="11" t="s">
        <v>267</v>
      </c>
    </row>
    <row r="53" spans="1:33" x14ac:dyDescent="0.3">
      <c r="A53" t="s">
        <v>48</v>
      </c>
      <c r="B53" t="s">
        <v>48</v>
      </c>
      <c r="C53" t="s">
        <v>117</v>
      </c>
      <c r="D53">
        <v>2020</v>
      </c>
      <c r="E53" s="11">
        <v>44021</v>
      </c>
      <c r="F53" t="s">
        <v>338</v>
      </c>
      <c r="G53">
        <v>4</v>
      </c>
      <c r="H53" s="11" t="s">
        <v>58</v>
      </c>
      <c r="I53" s="11" t="s">
        <v>59</v>
      </c>
      <c r="J53" s="11" t="s">
        <v>339</v>
      </c>
      <c r="K53" s="16" t="s">
        <v>265</v>
      </c>
      <c r="L53" s="16"/>
      <c r="M53" s="11" t="s">
        <v>340</v>
      </c>
      <c r="N53" s="2" t="s">
        <v>341</v>
      </c>
      <c r="O53" s="2" t="s">
        <v>283</v>
      </c>
      <c r="P53" s="2" t="s">
        <v>283</v>
      </c>
      <c r="Q53" s="2">
        <v>1</v>
      </c>
      <c r="R53">
        <v>1</v>
      </c>
      <c r="S53" s="2" t="s">
        <v>45</v>
      </c>
      <c r="T53" s="2" t="s">
        <v>267</v>
      </c>
      <c r="U53" s="2" t="s">
        <v>267</v>
      </c>
      <c r="V53" s="2" t="s">
        <v>267</v>
      </c>
      <c r="W53" s="2" t="s">
        <v>45</v>
      </c>
      <c r="X53" s="2" t="s">
        <v>267</v>
      </c>
      <c r="Y53" s="2" t="s">
        <v>267</v>
      </c>
      <c r="Z53" s="2" t="s">
        <v>267</v>
      </c>
      <c r="AA53" s="2" t="s">
        <v>45</v>
      </c>
      <c r="AB53" s="2" t="s">
        <v>267</v>
      </c>
      <c r="AC53" s="2" t="s">
        <v>267</v>
      </c>
      <c r="AD53" s="2" t="s">
        <v>267</v>
      </c>
      <c r="AE53" s="11" t="s">
        <v>45</v>
      </c>
      <c r="AF53" s="2" t="s">
        <v>267</v>
      </c>
      <c r="AG53" s="2" t="s">
        <v>267</v>
      </c>
    </row>
    <row r="54" spans="1:33" x14ac:dyDescent="0.3">
      <c r="A54" t="s">
        <v>48</v>
      </c>
      <c r="B54" t="s">
        <v>48</v>
      </c>
      <c r="C54" t="s">
        <v>117</v>
      </c>
      <c r="D54">
        <v>2021</v>
      </c>
      <c r="E54" s="11">
        <v>44369</v>
      </c>
      <c r="F54" t="s">
        <v>338</v>
      </c>
      <c r="G54">
        <v>5</v>
      </c>
      <c r="H54" s="11" t="s">
        <v>58</v>
      </c>
      <c r="I54" s="11" t="s">
        <v>59</v>
      </c>
      <c r="J54" s="11" t="s">
        <v>342</v>
      </c>
      <c r="K54" s="16" t="s">
        <v>265</v>
      </c>
      <c r="L54" s="16"/>
      <c r="M54" s="11" t="s">
        <v>340</v>
      </c>
      <c r="N54" s="2" t="s">
        <v>343</v>
      </c>
      <c r="O54" s="2" t="s">
        <v>283</v>
      </c>
      <c r="P54" s="2" t="s">
        <v>283</v>
      </c>
      <c r="Q54" s="2">
        <v>1</v>
      </c>
      <c r="R54">
        <v>1</v>
      </c>
      <c r="S54" s="2" t="s">
        <v>45</v>
      </c>
      <c r="T54" s="2" t="s">
        <v>267</v>
      </c>
      <c r="U54" s="2" t="s">
        <v>267</v>
      </c>
      <c r="V54" s="2" t="s">
        <v>267</v>
      </c>
      <c r="W54" s="2" t="s">
        <v>45</v>
      </c>
      <c r="X54" s="2" t="s">
        <v>267</v>
      </c>
      <c r="Y54" s="2" t="s">
        <v>267</v>
      </c>
      <c r="Z54" s="2" t="s">
        <v>267</v>
      </c>
      <c r="AA54" s="2" t="s">
        <v>45</v>
      </c>
      <c r="AB54" s="2" t="s">
        <v>267</v>
      </c>
      <c r="AC54" s="2" t="s">
        <v>267</v>
      </c>
      <c r="AD54" s="2" t="s">
        <v>267</v>
      </c>
      <c r="AE54" s="11" t="s">
        <v>45</v>
      </c>
      <c r="AF54" s="2" t="s">
        <v>267</v>
      </c>
      <c r="AG54" s="2" t="s">
        <v>267</v>
      </c>
    </row>
    <row r="55" spans="1:33" x14ac:dyDescent="0.3">
      <c r="A55" t="s">
        <v>48</v>
      </c>
      <c r="B55" t="s">
        <v>48</v>
      </c>
      <c r="C55" t="s">
        <v>117</v>
      </c>
      <c r="D55">
        <v>2022</v>
      </c>
      <c r="E55" s="11">
        <v>44735</v>
      </c>
      <c r="F55" t="s">
        <v>344</v>
      </c>
      <c r="H55" s="11" t="s">
        <v>58</v>
      </c>
      <c r="I55" s="11" t="s">
        <v>59</v>
      </c>
      <c r="J55" s="11" t="s">
        <v>342</v>
      </c>
      <c r="K55" s="16" t="s">
        <v>265</v>
      </c>
      <c r="L55" s="16"/>
      <c r="M55" s="11" t="s">
        <v>340</v>
      </c>
      <c r="N55" s="3" t="s">
        <v>345</v>
      </c>
      <c r="O55" s="2" t="s">
        <v>283</v>
      </c>
      <c r="P55" s="2" t="s">
        <v>283</v>
      </c>
      <c r="Q55" s="2">
        <v>1</v>
      </c>
      <c r="R55">
        <v>1</v>
      </c>
      <c r="S55" s="2" t="s">
        <v>45</v>
      </c>
      <c r="T55" s="2" t="s">
        <v>267</v>
      </c>
      <c r="U55" s="2" t="s">
        <v>267</v>
      </c>
      <c r="V55" s="2" t="s">
        <v>267</v>
      </c>
      <c r="W55" s="2" t="s">
        <v>45</v>
      </c>
      <c r="X55" s="2" t="s">
        <v>267</v>
      </c>
      <c r="Y55" s="2" t="s">
        <v>267</v>
      </c>
      <c r="Z55" s="2" t="s">
        <v>267</v>
      </c>
      <c r="AA55" s="2" t="s">
        <v>45</v>
      </c>
      <c r="AB55" s="2" t="s">
        <v>267</v>
      </c>
      <c r="AC55" s="2" t="s">
        <v>267</v>
      </c>
      <c r="AD55" s="2" t="s">
        <v>267</v>
      </c>
      <c r="AE55" s="11" t="s">
        <v>45</v>
      </c>
      <c r="AF55" s="2" t="s">
        <v>267</v>
      </c>
      <c r="AG55" s="2" t="s">
        <v>267</v>
      </c>
    </row>
    <row r="56" spans="1:33" x14ac:dyDescent="0.3">
      <c r="A56" t="s">
        <v>48</v>
      </c>
      <c r="B56" t="s">
        <v>91</v>
      </c>
      <c r="C56" t="s">
        <v>92</v>
      </c>
      <c r="D56">
        <v>2017</v>
      </c>
      <c r="E56" s="11">
        <v>43267</v>
      </c>
      <c r="F56" t="s">
        <v>346</v>
      </c>
      <c r="G56">
        <v>8</v>
      </c>
      <c r="H56" t="s">
        <v>93</v>
      </c>
      <c r="I56" t="s">
        <v>94</v>
      </c>
      <c r="J56" t="s">
        <v>267</v>
      </c>
      <c r="K56" s="16" t="s">
        <v>265</v>
      </c>
      <c r="L56" s="16"/>
      <c r="M56" t="s">
        <v>347</v>
      </c>
      <c r="O56" t="s">
        <v>283</v>
      </c>
      <c r="P56" t="s">
        <v>283</v>
      </c>
      <c r="Q56">
        <v>1</v>
      </c>
      <c r="R56">
        <v>1</v>
      </c>
      <c r="S56" t="s">
        <v>45</v>
      </c>
      <c r="T56" t="s">
        <v>267</v>
      </c>
      <c r="U56" t="s">
        <v>267</v>
      </c>
      <c r="V56" t="s">
        <v>267</v>
      </c>
      <c r="W56" t="s">
        <v>45</v>
      </c>
      <c r="X56" t="s">
        <v>267</v>
      </c>
      <c r="Y56" t="s">
        <v>267</v>
      </c>
      <c r="Z56" t="s">
        <v>267</v>
      </c>
      <c r="AA56" t="s">
        <v>45</v>
      </c>
      <c r="AB56" t="s">
        <v>267</v>
      </c>
      <c r="AC56" t="s">
        <v>267</v>
      </c>
      <c r="AD56" t="s">
        <v>267</v>
      </c>
      <c r="AE56" t="s">
        <v>45</v>
      </c>
      <c r="AF56" t="s">
        <v>267</v>
      </c>
      <c r="AG56" t="s">
        <v>267</v>
      </c>
    </row>
    <row r="57" spans="1:33" x14ac:dyDescent="0.3">
      <c r="A57" t="s">
        <v>48</v>
      </c>
      <c r="B57" t="s">
        <v>91</v>
      </c>
      <c r="C57" t="s">
        <v>92</v>
      </c>
      <c r="D57">
        <v>2018</v>
      </c>
      <c r="E57" s="11">
        <v>43265</v>
      </c>
      <c r="F57" t="s">
        <v>338</v>
      </c>
      <c r="H57" t="s">
        <v>93</v>
      </c>
      <c r="I57" t="s">
        <v>94</v>
      </c>
      <c r="J57" t="s">
        <v>348</v>
      </c>
      <c r="K57" s="16" t="s">
        <v>265</v>
      </c>
      <c r="L57" s="16"/>
      <c r="M57" t="s">
        <v>347</v>
      </c>
      <c r="N57" t="s">
        <v>349</v>
      </c>
      <c r="O57" t="s">
        <v>283</v>
      </c>
      <c r="P57" t="s">
        <v>283</v>
      </c>
      <c r="Q57">
        <v>1</v>
      </c>
      <c r="R57">
        <v>1</v>
      </c>
      <c r="S57" t="s">
        <v>45</v>
      </c>
      <c r="T57" t="s">
        <v>267</v>
      </c>
      <c r="U57" t="s">
        <v>267</v>
      </c>
      <c r="V57" t="s">
        <v>267</v>
      </c>
      <c r="W57" t="s">
        <v>45</v>
      </c>
      <c r="X57" t="s">
        <v>267</v>
      </c>
      <c r="Y57" t="s">
        <v>267</v>
      </c>
      <c r="Z57" t="s">
        <v>267</v>
      </c>
      <c r="AA57" t="s">
        <v>45</v>
      </c>
      <c r="AB57" t="s">
        <v>267</v>
      </c>
      <c r="AC57" t="s">
        <v>267</v>
      </c>
      <c r="AD57" t="s">
        <v>267</v>
      </c>
      <c r="AE57" t="s">
        <v>45</v>
      </c>
      <c r="AF57" t="s">
        <v>267</v>
      </c>
      <c r="AG57" t="s">
        <v>267</v>
      </c>
    </row>
    <row r="58" spans="1:33" x14ac:dyDescent="0.3">
      <c r="A58" t="s">
        <v>48</v>
      </c>
      <c r="B58" t="s">
        <v>91</v>
      </c>
      <c r="C58" t="s">
        <v>92</v>
      </c>
      <c r="D58">
        <v>2019</v>
      </c>
      <c r="E58" s="11">
        <v>43619</v>
      </c>
      <c r="F58" t="s">
        <v>338</v>
      </c>
      <c r="H58" t="s">
        <v>93</v>
      </c>
      <c r="I58" t="s">
        <v>94</v>
      </c>
      <c r="J58" t="s">
        <v>350</v>
      </c>
      <c r="K58" s="16" t="s">
        <v>265</v>
      </c>
      <c r="L58" s="16"/>
      <c r="M58" t="s">
        <v>347</v>
      </c>
      <c r="N58" t="s">
        <v>351</v>
      </c>
      <c r="O58" t="s">
        <v>283</v>
      </c>
      <c r="P58" t="s">
        <v>283</v>
      </c>
      <c r="Q58">
        <v>1</v>
      </c>
      <c r="R58">
        <v>1</v>
      </c>
      <c r="S58" t="s">
        <v>45</v>
      </c>
      <c r="T58" t="s">
        <v>267</v>
      </c>
      <c r="U58" t="s">
        <v>267</v>
      </c>
      <c r="V58" t="s">
        <v>267</v>
      </c>
      <c r="W58" t="s">
        <v>45</v>
      </c>
      <c r="X58" t="s">
        <v>267</v>
      </c>
      <c r="Y58" t="s">
        <v>267</v>
      </c>
      <c r="Z58" t="s">
        <v>267</v>
      </c>
      <c r="AA58" t="s">
        <v>45</v>
      </c>
      <c r="AB58" t="s">
        <v>267</v>
      </c>
      <c r="AC58" t="s">
        <v>267</v>
      </c>
      <c r="AD58" t="s">
        <v>267</v>
      </c>
      <c r="AE58" t="s">
        <v>45</v>
      </c>
      <c r="AF58" t="s">
        <v>267</v>
      </c>
      <c r="AG58" t="s">
        <v>267</v>
      </c>
    </row>
    <row r="59" spans="1:33" x14ac:dyDescent="0.3">
      <c r="A59" t="s">
        <v>48</v>
      </c>
      <c r="B59" t="s">
        <v>91</v>
      </c>
      <c r="C59" t="s">
        <v>92</v>
      </c>
      <c r="D59">
        <v>2020</v>
      </c>
      <c r="E59" s="11">
        <v>44005</v>
      </c>
      <c r="F59" t="s">
        <v>338</v>
      </c>
      <c r="G59">
        <v>4</v>
      </c>
      <c r="H59" t="s">
        <v>93</v>
      </c>
      <c r="I59" t="s">
        <v>94</v>
      </c>
      <c r="J59" t="s">
        <v>95</v>
      </c>
      <c r="K59" s="16" t="s">
        <v>265</v>
      </c>
      <c r="L59" s="16"/>
      <c r="M59" t="s">
        <v>347</v>
      </c>
      <c r="N59" t="s">
        <v>352</v>
      </c>
      <c r="O59" t="s">
        <v>283</v>
      </c>
      <c r="P59" t="s">
        <v>283</v>
      </c>
      <c r="Q59">
        <v>1</v>
      </c>
      <c r="R59">
        <v>1</v>
      </c>
      <c r="S59" t="s">
        <v>45</v>
      </c>
      <c r="T59" t="s">
        <v>267</v>
      </c>
      <c r="U59" t="s">
        <v>267</v>
      </c>
      <c r="V59" t="s">
        <v>267</v>
      </c>
      <c r="W59" t="s">
        <v>45</v>
      </c>
      <c r="X59" t="s">
        <v>267</v>
      </c>
      <c r="Y59" t="s">
        <v>267</v>
      </c>
      <c r="Z59" t="s">
        <v>267</v>
      </c>
      <c r="AA59" t="s">
        <v>45</v>
      </c>
      <c r="AB59" t="s">
        <v>267</v>
      </c>
      <c r="AC59" t="s">
        <v>267</v>
      </c>
      <c r="AD59" t="s">
        <v>267</v>
      </c>
      <c r="AE59" t="s">
        <v>45</v>
      </c>
      <c r="AF59" t="s">
        <v>267</v>
      </c>
      <c r="AG59" t="s">
        <v>267</v>
      </c>
    </row>
    <row r="60" spans="1:33" x14ac:dyDescent="0.3">
      <c r="A60" t="s">
        <v>48</v>
      </c>
      <c r="B60" t="s">
        <v>91</v>
      </c>
      <c r="C60" t="s">
        <v>92</v>
      </c>
      <c r="D60">
        <v>2021</v>
      </c>
      <c r="E60" s="11">
        <v>44365</v>
      </c>
      <c r="F60" t="s">
        <v>338</v>
      </c>
      <c r="G60">
        <v>5</v>
      </c>
      <c r="H60" t="s">
        <v>93</v>
      </c>
      <c r="I60" t="s">
        <v>94</v>
      </c>
      <c r="J60" t="s">
        <v>95</v>
      </c>
      <c r="K60" s="16" t="s">
        <v>265</v>
      </c>
      <c r="L60" s="16"/>
      <c r="M60" t="s">
        <v>347</v>
      </c>
      <c r="N60" t="s">
        <v>353</v>
      </c>
      <c r="O60" t="s">
        <v>283</v>
      </c>
      <c r="P60" t="s">
        <v>283</v>
      </c>
      <c r="Q60">
        <v>1</v>
      </c>
      <c r="R60">
        <v>1</v>
      </c>
      <c r="S60" t="s">
        <v>45</v>
      </c>
      <c r="T60" t="s">
        <v>267</v>
      </c>
      <c r="U60" t="s">
        <v>267</v>
      </c>
      <c r="V60" t="s">
        <v>267</v>
      </c>
      <c r="W60" t="s">
        <v>45</v>
      </c>
      <c r="X60" t="s">
        <v>267</v>
      </c>
      <c r="Y60" t="s">
        <v>267</v>
      </c>
      <c r="Z60" t="s">
        <v>267</v>
      </c>
      <c r="AA60" t="s">
        <v>45</v>
      </c>
      <c r="AB60" t="s">
        <v>267</v>
      </c>
      <c r="AC60" t="s">
        <v>267</v>
      </c>
      <c r="AD60" t="s">
        <v>267</v>
      </c>
      <c r="AE60" t="s">
        <v>45</v>
      </c>
      <c r="AF60" t="s">
        <v>267</v>
      </c>
      <c r="AG60" t="s">
        <v>267</v>
      </c>
    </row>
    <row r="61" spans="1:33" x14ac:dyDescent="0.3">
      <c r="A61" t="s">
        <v>48</v>
      </c>
      <c r="B61" t="s">
        <v>91</v>
      </c>
      <c r="C61" t="s">
        <v>92</v>
      </c>
      <c r="D61">
        <v>2022</v>
      </c>
      <c r="E61" s="11">
        <v>44736</v>
      </c>
      <c r="F61" t="s">
        <v>338</v>
      </c>
      <c r="H61" t="s">
        <v>93</v>
      </c>
      <c r="I61" t="s">
        <v>94</v>
      </c>
      <c r="J61" s="11" t="s">
        <v>348</v>
      </c>
      <c r="K61" s="16" t="s">
        <v>265</v>
      </c>
      <c r="L61" s="16"/>
      <c r="M61" t="s">
        <v>347</v>
      </c>
      <c r="N61" s="24" t="s">
        <v>354</v>
      </c>
      <c r="O61" t="s">
        <v>283</v>
      </c>
      <c r="P61" t="s">
        <v>283</v>
      </c>
      <c r="Q61">
        <v>1</v>
      </c>
      <c r="R61">
        <v>1</v>
      </c>
      <c r="S61" t="s">
        <v>45</v>
      </c>
      <c r="T61" t="s">
        <v>267</v>
      </c>
      <c r="U61" t="s">
        <v>267</v>
      </c>
      <c r="V61" t="s">
        <v>267</v>
      </c>
      <c r="W61" t="s">
        <v>45</v>
      </c>
      <c r="X61" t="s">
        <v>267</v>
      </c>
      <c r="Y61" t="s">
        <v>267</v>
      </c>
      <c r="Z61" t="s">
        <v>267</v>
      </c>
      <c r="AA61" t="s">
        <v>45</v>
      </c>
      <c r="AB61" t="s">
        <v>267</v>
      </c>
      <c r="AC61" t="s">
        <v>267</v>
      </c>
      <c r="AD61" t="s">
        <v>267</v>
      </c>
      <c r="AE61" t="s">
        <v>45</v>
      </c>
      <c r="AF61" t="s">
        <v>267</v>
      </c>
      <c r="AG61" t="s">
        <v>267</v>
      </c>
    </row>
    <row r="62" spans="1:33" x14ac:dyDescent="0.3">
      <c r="A62" t="s">
        <v>48</v>
      </c>
      <c r="B62" t="s">
        <v>48</v>
      </c>
      <c r="C62" t="s">
        <v>109</v>
      </c>
      <c r="D62">
        <v>2018</v>
      </c>
      <c r="E62" s="11">
        <v>43258</v>
      </c>
      <c r="F62" t="s">
        <v>359</v>
      </c>
      <c r="G62">
        <v>25</v>
      </c>
      <c r="H62" s="11" t="s">
        <v>71</v>
      </c>
      <c r="I62" s="11" t="s">
        <v>72</v>
      </c>
      <c r="J62" t="s">
        <v>360</v>
      </c>
      <c r="K62" s="16" t="s">
        <v>265</v>
      </c>
      <c r="L62" s="16"/>
      <c r="M62" t="s">
        <v>361</v>
      </c>
      <c r="N62" t="s">
        <v>362</v>
      </c>
      <c r="O62" t="s">
        <v>283</v>
      </c>
      <c r="P62" t="s">
        <v>283</v>
      </c>
      <c r="Q62">
        <v>1</v>
      </c>
      <c r="R62">
        <v>1</v>
      </c>
      <c r="S62" t="s">
        <v>45</v>
      </c>
      <c r="T62" t="s">
        <v>267</v>
      </c>
      <c r="U62" t="s">
        <v>267</v>
      </c>
      <c r="V62" t="s">
        <v>267</v>
      </c>
      <c r="W62" t="s">
        <v>283</v>
      </c>
      <c r="X62" t="s">
        <v>363</v>
      </c>
      <c r="Y62" t="s">
        <v>267</v>
      </c>
      <c r="Z62" t="s">
        <v>267</v>
      </c>
      <c r="AA62" t="s">
        <v>284</v>
      </c>
      <c r="AB62" t="s">
        <v>267</v>
      </c>
      <c r="AC62" t="s">
        <v>267</v>
      </c>
      <c r="AD62" t="s">
        <v>267</v>
      </c>
    </row>
    <row r="63" spans="1:33" x14ac:dyDescent="0.3">
      <c r="A63" t="s">
        <v>48</v>
      </c>
      <c r="B63" t="s">
        <v>48</v>
      </c>
      <c r="C63" t="s">
        <v>109</v>
      </c>
      <c r="D63">
        <v>2019</v>
      </c>
      <c r="E63" s="11">
        <v>43635</v>
      </c>
      <c r="F63" t="s">
        <v>296</v>
      </c>
      <c r="H63" s="11" t="s">
        <v>71</v>
      </c>
      <c r="I63" s="11" t="s">
        <v>72</v>
      </c>
      <c r="J63" t="s">
        <v>364</v>
      </c>
      <c r="K63" s="16" t="s">
        <v>265</v>
      </c>
      <c r="L63" s="16"/>
      <c r="M63" t="s">
        <v>361</v>
      </c>
      <c r="O63" t="s">
        <v>283</v>
      </c>
      <c r="P63" t="s">
        <v>283</v>
      </c>
      <c r="Q63">
        <v>1</v>
      </c>
      <c r="R63">
        <v>1</v>
      </c>
      <c r="S63" t="s">
        <v>45</v>
      </c>
      <c r="T63" t="s">
        <v>267</v>
      </c>
      <c r="U63" t="s">
        <v>267</v>
      </c>
      <c r="V63" t="s">
        <v>267</v>
      </c>
      <c r="W63" t="s">
        <v>45</v>
      </c>
      <c r="X63" t="s">
        <v>267</v>
      </c>
      <c r="Y63" t="s">
        <v>267</v>
      </c>
      <c r="Z63" t="s">
        <v>267</v>
      </c>
      <c r="AA63" t="s">
        <v>284</v>
      </c>
      <c r="AB63" t="s">
        <v>267</v>
      </c>
      <c r="AC63" t="s">
        <v>267</v>
      </c>
      <c r="AD63" t="s">
        <v>267</v>
      </c>
    </row>
    <row r="64" spans="1:33" x14ac:dyDescent="0.3">
      <c r="A64" t="s">
        <v>48</v>
      </c>
      <c r="B64" s="16" t="s">
        <v>48</v>
      </c>
      <c r="C64" s="16" t="s">
        <v>109</v>
      </c>
      <c r="D64" s="16">
        <v>2020</v>
      </c>
      <c r="E64" s="18">
        <v>43999</v>
      </c>
      <c r="F64" s="16" t="s">
        <v>296</v>
      </c>
      <c r="G64" s="16" t="s">
        <v>297</v>
      </c>
      <c r="H64" s="16" t="s">
        <v>71</v>
      </c>
      <c r="I64" s="16" t="s">
        <v>72</v>
      </c>
      <c r="J64" s="20" t="s">
        <v>110</v>
      </c>
      <c r="K64" s="16" t="s">
        <v>265</v>
      </c>
      <c r="L64" s="16"/>
      <c r="M64" s="20" t="s">
        <v>361</v>
      </c>
      <c r="N64" s="20" t="s">
        <v>365</v>
      </c>
      <c r="O64" s="12" t="s">
        <v>283</v>
      </c>
      <c r="P64" s="12" t="s">
        <v>283</v>
      </c>
      <c r="Q64">
        <v>1</v>
      </c>
      <c r="R64">
        <v>1</v>
      </c>
      <c r="S64" t="s">
        <v>45</v>
      </c>
      <c r="T64" t="s">
        <v>267</v>
      </c>
      <c r="U64" t="s">
        <v>267</v>
      </c>
      <c r="V64" t="s">
        <v>267</v>
      </c>
      <c r="W64" t="s">
        <v>45</v>
      </c>
      <c r="X64" t="s">
        <v>267</v>
      </c>
      <c r="Y64" t="s">
        <v>267</v>
      </c>
      <c r="Z64" t="s">
        <v>267</v>
      </c>
      <c r="AA64" t="s">
        <v>284</v>
      </c>
      <c r="AB64" t="s">
        <v>267</v>
      </c>
      <c r="AC64" t="s">
        <v>267</v>
      </c>
      <c r="AD64" t="s">
        <v>267</v>
      </c>
    </row>
    <row r="65" spans="1:33" x14ac:dyDescent="0.3">
      <c r="A65" t="s">
        <v>48</v>
      </c>
      <c r="B65" s="16" t="s">
        <v>48</v>
      </c>
      <c r="C65" s="16" t="s">
        <v>109</v>
      </c>
      <c r="D65" s="16">
        <v>2021</v>
      </c>
      <c r="E65" s="18">
        <v>44371</v>
      </c>
      <c r="F65" s="16" t="s">
        <v>296</v>
      </c>
      <c r="G65" s="16" t="s">
        <v>297</v>
      </c>
      <c r="H65" s="16" t="s">
        <v>71</v>
      </c>
      <c r="I65" s="16" t="s">
        <v>72</v>
      </c>
      <c r="J65" s="20" t="s">
        <v>110</v>
      </c>
      <c r="K65" s="16" t="s">
        <v>265</v>
      </c>
      <c r="L65" s="16"/>
      <c r="M65" s="20" t="s">
        <v>361</v>
      </c>
      <c r="N65" s="20" t="s">
        <v>365</v>
      </c>
      <c r="O65" s="12" t="s">
        <v>283</v>
      </c>
      <c r="P65" s="12" t="s">
        <v>283</v>
      </c>
      <c r="Q65">
        <v>1</v>
      </c>
      <c r="R65">
        <v>1</v>
      </c>
      <c r="S65" t="s">
        <v>45</v>
      </c>
      <c r="T65" t="s">
        <v>267</v>
      </c>
      <c r="U65" t="s">
        <v>267</v>
      </c>
      <c r="V65" t="s">
        <v>267</v>
      </c>
      <c r="W65" t="s">
        <v>45</v>
      </c>
      <c r="X65" t="s">
        <v>267</v>
      </c>
      <c r="Y65" t="s">
        <v>267</v>
      </c>
      <c r="Z65" t="s">
        <v>267</v>
      </c>
      <c r="AA65" t="s">
        <v>284</v>
      </c>
      <c r="AB65" t="s">
        <v>267</v>
      </c>
      <c r="AC65" t="s">
        <v>267</v>
      </c>
      <c r="AD65" t="s">
        <v>267</v>
      </c>
      <c r="AE65" s="11" t="s">
        <v>45</v>
      </c>
      <c r="AF65" s="11" t="s">
        <v>267</v>
      </c>
      <c r="AG65" s="11" t="s">
        <v>267</v>
      </c>
    </row>
    <row r="66" spans="1:33" x14ac:dyDescent="0.3">
      <c r="A66" t="s">
        <v>48</v>
      </c>
      <c r="B66" s="16" t="s">
        <v>48</v>
      </c>
      <c r="C66" s="16" t="s">
        <v>109</v>
      </c>
      <c r="D66" s="16">
        <v>2022</v>
      </c>
      <c r="E66" s="18">
        <v>44732</v>
      </c>
      <c r="F66" s="16" t="s">
        <v>296</v>
      </c>
      <c r="G66" s="16" t="s">
        <v>297</v>
      </c>
      <c r="H66" s="16" t="s">
        <v>71</v>
      </c>
      <c r="I66" s="16" t="s">
        <v>72</v>
      </c>
      <c r="J66" s="20" t="s">
        <v>366</v>
      </c>
      <c r="K66" s="16" t="s">
        <v>265</v>
      </c>
      <c r="L66" s="16"/>
      <c r="M66" s="20" t="s">
        <v>361</v>
      </c>
      <c r="N66" s="20" t="s">
        <v>367</v>
      </c>
      <c r="O66" s="12" t="s">
        <v>283</v>
      </c>
      <c r="P66" s="12" t="s">
        <v>283</v>
      </c>
      <c r="Q66">
        <v>1</v>
      </c>
      <c r="R66">
        <v>1</v>
      </c>
      <c r="S66" t="s">
        <v>45</v>
      </c>
      <c r="T66" t="s">
        <v>267</v>
      </c>
      <c r="U66" t="s">
        <v>267</v>
      </c>
      <c r="V66" t="s">
        <v>267</v>
      </c>
      <c r="W66" t="s">
        <v>45</v>
      </c>
      <c r="X66" t="s">
        <v>267</v>
      </c>
      <c r="Y66" t="s">
        <v>267</v>
      </c>
      <c r="Z66" t="s">
        <v>267</v>
      </c>
      <c r="AA66" t="s">
        <v>284</v>
      </c>
      <c r="AB66" t="s">
        <v>267</v>
      </c>
      <c r="AC66" t="s">
        <v>267</v>
      </c>
      <c r="AD66" t="s">
        <v>267</v>
      </c>
      <c r="AE66" s="11" t="s">
        <v>45</v>
      </c>
      <c r="AF66" s="11" t="s">
        <v>267</v>
      </c>
      <c r="AG66" s="11" t="s">
        <v>267</v>
      </c>
    </row>
    <row r="67" spans="1:33" x14ac:dyDescent="0.3">
      <c r="A67" t="s">
        <v>48</v>
      </c>
      <c r="B67" s="16" t="s">
        <v>48</v>
      </c>
      <c r="C67" s="16" t="s">
        <v>109</v>
      </c>
      <c r="D67" s="16">
        <v>2023</v>
      </c>
      <c r="E67" s="18">
        <v>45104</v>
      </c>
      <c r="F67" s="16" t="s">
        <v>296</v>
      </c>
      <c r="G67" s="16" t="s">
        <v>297</v>
      </c>
      <c r="H67" s="16" t="s">
        <v>71</v>
      </c>
      <c r="I67" s="16" t="s">
        <v>72</v>
      </c>
      <c r="J67" s="20"/>
      <c r="K67" s="16" t="s">
        <v>265</v>
      </c>
      <c r="L67" s="16"/>
      <c r="M67" s="20" t="s">
        <v>361</v>
      </c>
      <c r="N67" s="20"/>
      <c r="O67" s="12" t="s">
        <v>283</v>
      </c>
      <c r="P67" s="12" t="s">
        <v>283</v>
      </c>
      <c r="Q67">
        <v>1</v>
      </c>
      <c r="R67">
        <v>1</v>
      </c>
      <c r="S67" t="s">
        <v>45</v>
      </c>
      <c r="T67" t="s">
        <v>267</v>
      </c>
      <c r="U67" t="s">
        <v>267</v>
      </c>
      <c r="V67" t="s">
        <v>267</v>
      </c>
      <c r="W67" t="s">
        <v>45</v>
      </c>
      <c r="X67" t="s">
        <v>267</v>
      </c>
      <c r="Y67" t="s">
        <v>267</v>
      </c>
      <c r="Z67" t="s">
        <v>267</v>
      </c>
      <c r="AA67" t="s">
        <v>284</v>
      </c>
      <c r="AB67" t="s">
        <v>267</v>
      </c>
      <c r="AC67" t="s">
        <v>267</v>
      </c>
      <c r="AD67" t="s">
        <v>267</v>
      </c>
      <c r="AE67" s="11" t="s">
        <v>45</v>
      </c>
      <c r="AF67" s="11" t="s">
        <v>267</v>
      </c>
      <c r="AG67" s="11" t="s">
        <v>267</v>
      </c>
    </row>
    <row r="68" spans="1:33" x14ac:dyDescent="0.3">
      <c r="A68" t="s">
        <v>48</v>
      </c>
      <c r="B68" s="16" t="s">
        <v>48</v>
      </c>
      <c r="C68" s="16" t="s">
        <v>114</v>
      </c>
      <c r="D68" s="16">
        <v>2020</v>
      </c>
      <c r="E68" s="18">
        <v>44000</v>
      </c>
      <c r="F68" s="16" t="s">
        <v>296</v>
      </c>
      <c r="G68" s="16" t="s">
        <v>297</v>
      </c>
      <c r="H68" s="16" t="s">
        <v>71</v>
      </c>
      <c r="I68" s="16" t="s">
        <v>72</v>
      </c>
      <c r="J68" s="20" t="s">
        <v>115</v>
      </c>
      <c r="K68" s="16" t="s">
        <v>265</v>
      </c>
      <c r="L68" s="16"/>
      <c r="M68" s="20" t="s">
        <v>368</v>
      </c>
      <c r="N68" s="20" t="s">
        <v>369</v>
      </c>
      <c r="O68" s="12" t="s">
        <v>283</v>
      </c>
      <c r="P68" s="12" t="s">
        <v>283</v>
      </c>
      <c r="Q68">
        <v>1</v>
      </c>
      <c r="R68">
        <v>1</v>
      </c>
      <c r="S68" t="s">
        <v>45</v>
      </c>
      <c r="T68" t="s">
        <v>267</v>
      </c>
      <c r="U68" t="s">
        <v>267</v>
      </c>
      <c r="V68" t="s">
        <v>267</v>
      </c>
      <c r="W68" t="s">
        <v>45</v>
      </c>
      <c r="X68" t="s">
        <v>267</v>
      </c>
      <c r="Y68" t="s">
        <v>267</v>
      </c>
      <c r="Z68" t="s">
        <v>267</v>
      </c>
      <c r="AA68" t="s">
        <v>284</v>
      </c>
      <c r="AB68" t="s">
        <v>267</v>
      </c>
      <c r="AC68" t="s">
        <v>267</v>
      </c>
      <c r="AD68" t="s">
        <v>267</v>
      </c>
    </row>
    <row r="69" spans="1:33" x14ac:dyDescent="0.3">
      <c r="A69" t="s">
        <v>48</v>
      </c>
      <c r="B69" s="16" t="s">
        <v>48</v>
      </c>
      <c r="C69" s="16" t="s">
        <v>114</v>
      </c>
      <c r="D69" s="16">
        <v>2021</v>
      </c>
      <c r="E69" s="18">
        <v>44364</v>
      </c>
      <c r="F69" s="16" t="s">
        <v>296</v>
      </c>
      <c r="G69" s="16" t="s">
        <v>297</v>
      </c>
      <c r="H69" s="16" t="s">
        <v>71</v>
      </c>
      <c r="I69" s="16" t="s">
        <v>72</v>
      </c>
      <c r="J69" s="20" t="s">
        <v>370</v>
      </c>
      <c r="K69" s="16" t="s">
        <v>265</v>
      </c>
      <c r="L69" s="16"/>
      <c r="M69" s="20" t="s">
        <v>368</v>
      </c>
      <c r="N69" s="20" t="s">
        <v>369</v>
      </c>
      <c r="O69" s="12" t="s">
        <v>283</v>
      </c>
      <c r="P69" s="12" t="s">
        <v>283</v>
      </c>
      <c r="Q69">
        <v>1</v>
      </c>
      <c r="R69">
        <v>1</v>
      </c>
      <c r="S69" t="s">
        <v>45</v>
      </c>
      <c r="T69" t="s">
        <v>267</v>
      </c>
      <c r="U69" t="s">
        <v>267</v>
      </c>
      <c r="V69" t="s">
        <v>267</v>
      </c>
      <c r="W69" t="s">
        <v>45</v>
      </c>
      <c r="X69" t="s">
        <v>267</v>
      </c>
      <c r="Y69" t="s">
        <v>267</v>
      </c>
      <c r="Z69" t="s">
        <v>267</v>
      </c>
      <c r="AA69" t="s">
        <v>284</v>
      </c>
      <c r="AB69" t="s">
        <v>267</v>
      </c>
      <c r="AC69" t="s">
        <v>267</v>
      </c>
      <c r="AD69" t="s">
        <v>267</v>
      </c>
      <c r="AE69" s="11" t="s">
        <v>45</v>
      </c>
      <c r="AF69" s="11" t="s">
        <v>267</v>
      </c>
      <c r="AG69" s="11" t="s">
        <v>267</v>
      </c>
    </row>
    <row r="70" spans="1:33" x14ac:dyDescent="0.3">
      <c r="A70" t="s">
        <v>48</v>
      </c>
      <c r="B70" s="16" t="s">
        <v>48</v>
      </c>
      <c r="C70" s="16" t="s">
        <v>114</v>
      </c>
      <c r="D70" s="16">
        <v>2022</v>
      </c>
      <c r="E70" s="18">
        <v>44726</v>
      </c>
      <c r="F70" s="16" t="s">
        <v>296</v>
      </c>
      <c r="G70" s="16" t="s">
        <v>297</v>
      </c>
      <c r="H70" s="16" t="s">
        <v>71</v>
      </c>
      <c r="I70" s="16" t="s">
        <v>72</v>
      </c>
      <c r="J70" s="20" t="s">
        <v>370</v>
      </c>
      <c r="K70" s="16" t="s">
        <v>265</v>
      </c>
      <c r="L70" s="16"/>
      <c r="M70" s="20" t="s">
        <v>368</v>
      </c>
      <c r="N70" s="20" t="s">
        <v>371</v>
      </c>
      <c r="O70" s="12" t="s">
        <v>283</v>
      </c>
      <c r="P70" s="12" t="s">
        <v>283</v>
      </c>
      <c r="Q70">
        <v>1</v>
      </c>
      <c r="R70">
        <v>1</v>
      </c>
      <c r="S70" t="s">
        <v>45</v>
      </c>
      <c r="T70" t="s">
        <v>267</v>
      </c>
      <c r="U70" t="s">
        <v>267</v>
      </c>
      <c r="V70" t="s">
        <v>267</v>
      </c>
      <c r="W70" t="s">
        <v>45</v>
      </c>
      <c r="X70" t="s">
        <v>267</v>
      </c>
      <c r="Y70" t="s">
        <v>267</v>
      </c>
      <c r="Z70" t="s">
        <v>267</v>
      </c>
      <c r="AA70" t="s">
        <v>284</v>
      </c>
      <c r="AB70" t="s">
        <v>267</v>
      </c>
      <c r="AC70" t="s">
        <v>267</v>
      </c>
      <c r="AD70" t="s">
        <v>267</v>
      </c>
      <c r="AE70" s="11" t="s">
        <v>45</v>
      </c>
      <c r="AF70" s="11" t="s">
        <v>267</v>
      </c>
      <c r="AG70" s="11" t="s">
        <v>267</v>
      </c>
    </row>
    <row r="71" spans="1:33" x14ac:dyDescent="0.3">
      <c r="A71" t="s">
        <v>48</v>
      </c>
      <c r="B71" s="16" t="s">
        <v>48</v>
      </c>
      <c r="C71" s="16" t="s">
        <v>114</v>
      </c>
      <c r="D71" s="16">
        <v>2023</v>
      </c>
      <c r="E71" s="18">
        <v>45104</v>
      </c>
      <c r="F71" s="16" t="s">
        <v>296</v>
      </c>
      <c r="G71" s="16" t="s">
        <v>297</v>
      </c>
      <c r="H71" s="16" t="s">
        <v>71</v>
      </c>
      <c r="I71" s="16" t="s">
        <v>72</v>
      </c>
      <c r="J71" s="20" t="s">
        <v>370</v>
      </c>
      <c r="K71" s="16" t="s">
        <v>265</v>
      </c>
      <c r="L71" s="16"/>
      <c r="M71" s="20" t="s">
        <v>368</v>
      </c>
      <c r="N71" s="20" t="s">
        <v>371</v>
      </c>
      <c r="O71" s="12" t="s">
        <v>283</v>
      </c>
      <c r="P71" s="12" t="s">
        <v>283</v>
      </c>
      <c r="Q71">
        <v>1</v>
      </c>
      <c r="R71">
        <v>1</v>
      </c>
      <c r="S71" t="s">
        <v>45</v>
      </c>
      <c r="T71" t="s">
        <v>267</v>
      </c>
      <c r="U71" t="s">
        <v>267</v>
      </c>
      <c r="V71" t="s">
        <v>267</v>
      </c>
      <c r="W71" t="s">
        <v>45</v>
      </c>
      <c r="X71" t="s">
        <v>267</v>
      </c>
      <c r="Y71" t="s">
        <v>267</v>
      </c>
      <c r="Z71" t="s">
        <v>267</v>
      </c>
      <c r="AA71" t="s">
        <v>284</v>
      </c>
      <c r="AB71" t="s">
        <v>267</v>
      </c>
      <c r="AC71" t="s">
        <v>267</v>
      </c>
      <c r="AD71" t="s">
        <v>267</v>
      </c>
      <c r="AE71" s="11" t="s">
        <v>45</v>
      </c>
      <c r="AF71" s="11" t="s">
        <v>267</v>
      </c>
      <c r="AG71" s="11" t="s">
        <v>267</v>
      </c>
    </row>
    <row r="72" spans="1:33" x14ac:dyDescent="0.3">
      <c r="A72" t="s">
        <v>48</v>
      </c>
      <c r="B72" t="s">
        <v>69</v>
      </c>
      <c r="C72" t="s">
        <v>70</v>
      </c>
      <c r="D72">
        <v>2018</v>
      </c>
      <c r="E72" s="11">
        <v>43269</v>
      </c>
      <c r="F72" t="s">
        <v>292</v>
      </c>
      <c r="H72" s="11" t="s">
        <v>71</v>
      </c>
      <c r="I72" s="11" t="s">
        <v>72</v>
      </c>
      <c r="J72" t="s">
        <v>73</v>
      </c>
      <c r="K72" s="16" t="s">
        <v>265</v>
      </c>
      <c r="L72" s="16"/>
      <c r="M72" t="s">
        <v>376</v>
      </c>
      <c r="N72" t="s">
        <v>377</v>
      </c>
      <c r="O72" t="s">
        <v>283</v>
      </c>
      <c r="P72" t="s">
        <v>283</v>
      </c>
      <c r="Q72">
        <v>1</v>
      </c>
      <c r="R72">
        <v>1</v>
      </c>
      <c r="S72" t="s">
        <v>45</v>
      </c>
      <c r="T72" t="s">
        <v>267</v>
      </c>
      <c r="U72" t="s">
        <v>267</v>
      </c>
      <c r="V72" t="s">
        <v>267</v>
      </c>
      <c r="W72" t="s">
        <v>45</v>
      </c>
      <c r="X72" t="s">
        <v>267</v>
      </c>
      <c r="Y72" t="s">
        <v>267</v>
      </c>
      <c r="Z72" t="s">
        <v>267</v>
      </c>
      <c r="AA72" t="s">
        <v>45</v>
      </c>
      <c r="AB72" t="s">
        <v>267</v>
      </c>
      <c r="AC72" t="s">
        <v>267</v>
      </c>
      <c r="AD72" t="s">
        <v>267</v>
      </c>
      <c r="AE72" t="s">
        <v>45</v>
      </c>
      <c r="AF72" t="s">
        <v>267</v>
      </c>
      <c r="AG72" t="s">
        <v>267</v>
      </c>
    </row>
    <row r="73" spans="1:33" x14ac:dyDescent="0.3">
      <c r="A73" t="s">
        <v>48</v>
      </c>
      <c r="B73" t="s">
        <v>69</v>
      </c>
      <c r="C73" t="s">
        <v>70</v>
      </c>
      <c r="D73">
        <v>2019</v>
      </c>
      <c r="E73" s="11">
        <v>43636</v>
      </c>
      <c r="F73" t="s">
        <v>378</v>
      </c>
      <c r="G73">
        <v>4</v>
      </c>
      <c r="H73" s="11" t="s">
        <v>71</v>
      </c>
      <c r="I73" s="11" t="s">
        <v>72</v>
      </c>
      <c r="J73" t="s">
        <v>73</v>
      </c>
      <c r="K73" s="16" t="s">
        <v>265</v>
      </c>
      <c r="L73" s="16"/>
      <c r="M73" t="s">
        <v>376</v>
      </c>
      <c r="N73" t="s">
        <v>377</v>
      </c>
      <c r="O73" t="s">
        <v>283</v>
      </c>
      <c r="P73" t="s">
        <v>283</v>
      </c>
      <c r="Q73">
        <v>1</v>
      </c>
      <c r="R73">
        <v>1</v>
      </c>
      <c r="S73" t="s">
        <v>45</v>
      </c>
      <c r="T73" t="s">
        <v>267</v>
      </c>
      <c r="U73" t="s">
        <v>267</v>
      </c>
      <c r="V73" t="s">
        <v>267</v>
      </c>
      <c r="W73" t="s">
        <v>45</v>
      </c>
      <c r="X73" t="s">
        <v>267</v>
      </c>
      <c r="Y73" t="s">
        <v>267</v>
      </c>
      <c r="Z73" t="s">
        <v>267</v>
      </c>
      <c r="AA73" t="s">
        <v>45</v>
      </c>
      <c r="AB73" t="s">
        <v>267</v>
      </c>
      <c r="AC73" t="s">
        <v>267</v>
      </c>
      <c r="AD73" t="s">
        <v>267</v>
      </c>
      <c r="AE73" t="s">
        <v>45</v>
      </c>
      <c r="AF73" t="s">
        <v>267</v>
      </c>
      <c r="AG73" t="s">
        <v>267</v>
      </c>
    </row>
    <row r="74" spans="1:33" x14ac:dyDescent="0.3">
      <c r="A74" t="s">
        <v>48</v>
      </c>
      <c r="B74" t="s">
        <v>69</v>
      </c>
      <c r="C74" t="s">
        <v>70</v>
      </c>
      <c r="D74">
        <v>2020</v>
      </c>
      <c r="E74" s="11">
        <v>43999</v>
      </c>
      <c r="F74" t="s">
        <v>378</v>
      </c>
      <c r="G74">
        <v>3</v>
      </c>
      <c r="H74" s="11" t="s">
        <v>71</v>
      </c>
      <c r="I74" s="11" t="s">
        <v>72</v>
      </c>
      <c r="J74" t="s">
        <v>73</v>
      </c>
      <c r="K74" s="16" t="s">
        <v>265</v>
      </c>
      <c r="L74" s="16"/>
      <c r="M74" t="s">
        <v>376</v>
      </c>
      <c r="N74" t="s">
        <v>379</v>
      </c>
      <c r="O74" t="s">
        <v>283</v>
      </c>
      <c r="P74" t="s">
        <v>283</v>
      </c>
      <c r="Q74">
        <v>1</v>
      </c>
      <c r="R74">
        <v>1</v>
      </c>
      <c r="S74" t="s">
        <v>45</v>
      </c>
      <c r="T74" t="s">
        <v>267</v>
      </c>
      <c r="U74" t="s">
        <v>267</v>
      </c>
      <c r="V74" t="s">
        <v>267</v>
      </c>
      <c r="W74" t="s">
        <v>45</v>
      </c>
      <c r="X74" t="s">
        <v>267</v>
      </c>
      <c r="Y74" t="s">
        <v>267</v>
      </c>
      <c r="Z74" t="s">
        <v>267</v>
      </c>
      <c r="AA74" t="s">
        <v>45</v>
      </c>
      <c r="AB74" t="s">
        <v>267</v>
      </c>
      <c r="AC74" t="s">
        <v>267</v>
      </c>
      <c r="AD74" t="s">
        <v>267</v>
      </c>
      <c r="AE74" t="s">
        <v>45</v>
      </c>
      <c r="AF74" t="s">
        <v>267</v>
      </c>
      <c r="AG74" t="s">
        <v>267</v>
      </c>
    </row>
    <row r="75" spans="1:33" x14ac:dyDescent="0.3">
      <c r="A75" t="s">
        <v>48</v>
      </c>
      <c r="B75" t="s">
        <v>69</v>
      </c>
      <c r="C75" t="s">
        <v>70</v>
      </c>
      <c r="D75">
        <v>2021</v>
      </c>
      <c r="E75" s="11">
        <v>44361</v>
      </c>
      <c r="F75" t="s">
        <v>305</v>
      </c>
      <c r="G75">
        <v>6</v>
      </c>
      <c r="H75" s="11" t="s">
        <v>71</v>
      </c>
      <c r="I75" s="11" t="s">
        <v>72</v>
      </c>
      <c r="J75" t="s">
        <v>73</v>
      </c>
      <c r="K75" s="16" t="s">
        <v>265</v>
      </c>
      <c r="L75" s="16"/>
      <c r="M75" t="s">
        <v>376</v>
      </c>
      <c r="N75" t="s">
        <v>380</v>
      </c>
      <c r="O75" t="s">
        <v>283</v>
      </c>
      <c r="P75" t="s">
        <v>283</v>
      </c>
      <c r="Q75">
        <v>1</v>
      </c>
      <c r="R75">
        <v>1</v>
      </c>
      <c r="S75" t="s">
        <v>45</v>
      </c>
      <c r="T75" t="s">
        <v>267</v>
      </c>
      <c r="U75" t="s">
        <v>267</v>
      </c>
      <c r="V75" t="s">
        <v>267</v>
      </c>
      <c r="W75" t="s">
        <v>45</v>
      </c>
      <c r="X75" t="s">
        <v>267</v>
      </c>
      <c r="Y75" t="s">
        <v>267</v>
      </c>
      <c r="Z75" t="s">
        <v>267</v>
      </c>
      <c r="AA75" t="s">
        <v>45</v>
      </c>
      <c r="AB75" t="s">
        <v>267</v>
      </c>
      <c r="AC75" t="s">
        <v>267</v>
      </c>
      <c r="AD75" t="s">
        <v>267</v>
      </c>
      <c r="AE75" t="s">
        <v>45</v>
      </c>
      <c r="AF75" t="s">
        <v>267</v>
      </c>
      <c r="AG75" t="s">
        <v>267</v>
      </c>
    </row>
    <row r="76" spans="1:33" x14ac:dyDescent="0.3">
      <c r="A76" t="s">
        <v>48</v>
      </c>
      <c r="B76" t="s">
        <v>69</v>
      </c>
      <c r="C76" t="s">
        <v>70</v>
      </c>
      <c r="D76">
        <v>2022</v>
      </c>
      <c r="E76" s="11">
        <v>44736</v>
      </c>
      <c r="F76" t="s">
        <v>305</v>
      </c>
      <c r="G76">
        <v>4</v>
      </c>
      <c r="H76" s="11" t="s">
        <v>71</v>
      </c>
      <c r="I76" s="11" t="s">
        <v>72</v>
      </c>
      <c r="J76" t="s">
        <v>73</v>
      </c>
      <c r="K76" s="16" t="s">
        <v>265</v>
      </c>
      <c r="L76" s="16"/>
      <c r="M76" t="s">
        <v>376</v>
      </c>
      <c r="N76" t="s">
        <v>377</v>
      </c>
      <c r="O76" t="s">
        <v>283</v>
      </c>
      <c r="P76" t="s">
        <v>283</v>
      </c>
      <c r="Q76">
        <v>1</v>
      </c>
      <c r="R76">
        <v>1</v>
      </c>
      <c r="S76" t="s">
        <v>45</v>
      </c>
      <c r="T76" t="s">
        <v>267</v>
      </c>
      <c r="U76" t="s">
        <v>267</v>
      </c>
      <c r="V76" t="s">
        <v>267</v>
      </c>
      <c r="W76" t="s">
        <v>45</v>
      </c>
      <c r="X76" t="s">
        <v>267</v>
      </c>
      <c r="Y76" t="s">
        <v>267</v>
      </c>
      <c r="Z76" t="s">
        <v>267</v>
      </c>
      <c r="AA76" t="s">
        <v>45</v>
      </c>
      <c r="AB76" t="s">
        <v>267</v>
      </c>
      <c r="AC76" t="s">
        <v>267</v>
      </c>
      <c r="AD76" t="s">
        <v>267</v>
      </c>
      <c r="AE76" t="s">
        <v>45</v>
      </c>
      <c r="AF76" t="s">
        <v>267</v>
      </c>
      <c r="AG76" t="s">
        <v>267</v>
      </c>
    </row>
    <row r="77" spans="1:33" x14ac:dyDescent="0.3">
      <c r="A77" t="s">
        <v>48</v>
      </c>
      <c r="B77" t="s">
        <v>69</v>
      </c>
      <c r="C77" t="s">
        <v>76</v>
      </c>
      <c r="D77">
        <v>2018</v>
      </c>
      <c r="E77" s="11">
        <v>43263</v>
      </c>
      <c r="F77" t="s">
        <v>385</v>
      </c>
      <c r="H77" s="11" t="s">
        <v>58</v>
      </c>
      <c r="I77" s="11" t="s">
        <v>59</v>
      </c>
      <c r="J77" t="s">
        <v>386</v>
      </c>
      <c r="K77" s="16" t="s">
        <v>265</v>
      </c>
      <c r="L77" s="16"/>
      <c r="M77" t="s">
        <v>387</v>
      </c>
      <c r="N77" s="2" t="s">
        <v>388</v>
      </c>
      <c r="O77" s="2" t="s">
        <v>283</v>
      </c>
      <c r="P77" s="2" t="s">
        <v>283</v>
      </c>
      <c r="Q77" s="2">
        <v>1</v>
      </c>
      <c r="R77">
        <v>1</v>
      </c>
      <c r="S77" s="2" t="s">
        <v>283</v>
      </c>
      <c r="T77">
        <v>1</v>
      </c>
      <c r="U77" s="2">
        <v>2</v>
      </c>
      <c r="V77" t="s">
        <v>284</v>
      </c>
      <c r="W77" t="s">
        <v>45</v>
      </c>
      <c r="X77" t="s">
        <v>267</v>
      </c>
      <c r="Y77" t="s">
        <v>267</v>
      </c>
      <c r="Z77" t="s">
        <v>267</v>
      </c>
      <c r="AA77" t="s">
        <v>45</v>
      </c>
      <c r="AB77" t="s">
        <v>267</v>
      </c>
      <c r="AC77" t="s">
        <v>267</v>
      </c>
      <c r="AD77" t="s">
        <v>267</v>
      </c>
      <c r="AE77" t="s">
        <v>45</v>
      </c>
      <c r="AF77" t="s">
        <v>267</v>
      </c>
      <c r="AG77" t="s">
        <v>267</v>
      </c>
    </row>
    <row r="78" spans="1:33" x14ac:dyDescent="0.3">
      <c r="A78" t="s">
        <v>48</v>
      </c>
      <c r="B78" t="s">
        <v>69</v>
      </c>
      <c r="C78" t="s">
        <v>76</v>
      </c>
      <c r="D78">
        <v>2019</v>
      </c>
      <c r="E78" s="11">
        <v>43621</v>
      </c>
      <c r="F78" t="s">
        <v>338</v>
      </c>
      <c r="H78" s="11" t="s">
        <v>58</v>
      </c>
      <c r="I78" s="11" t="s">
        <v>59</v>
      </c>
      <c r="J78" s="2" t="s">
        <v>389</v>
      </c>
      <c r="K78" s="16" t="s">
        <v>265</v>
      </c>
      <c r="L78" s="16"/>
      <c r="M78" t="s">
        <v>387</v>
      </c>
      <c r="N78" s="2" t="s">
        <v>390</v>
      </c>
      <c r="O78" s="2" t="s">
        <v>283</v>
      </c>
      <c r="P78" s="2" t="s">
        <v>283</v>
      </c>
      <c r="Q78" s="2">
        <v>1</v>
      </c>
      <c r="R78">
        <v>1</v>
      </c>
      <c r="S78" s="2" t="s">
        <v>283</v>
      </c>
      <c r="T78">
        <v>1</v>
      </c>
      <c r="U78" s="2">
        <v>2</v>
      </c>
      <c r="V78" t="s">
        <v>284</v>
      </c>
      <c r="W78" t="s">
        <v>45</v>
      </c>
      <c r="X78" t="s">
        <v>267</v>
      </c>
      <c r="Y78" t="s">
        <v>267</v>
      </c>
      <c r="Z78" t="s">
        <v>267</v>
      </c>
      <c r="AA78" t="s">
        <v>45</v>
      </c>
      <c r="AB78" t="s">
        <v>267</v>
      </c>
      <c r="AC78" t="s">
        <v>267</v>
      </c>
      <c r="AD78" t="s">
        <v>267</v>
      </c>
      <c r="AE78" t="s">
        <v>45</v>
      </c>
      <c r="AF78" t="s">
        <v>267</v>
      </c>
      <c r="AG78" t="s">
        <v>267</v>
      </c>
    </row>
    <row r="79" spans="1:33" x14ac:dyDescent="0.3">
      <c r="A79" t="s">
        <v>48</v>
      </c>
      <c r="B79" t="s">
        <v>69</v>
      </c>
      <c r="C79" t="s">
        <v>76</v>
      </c>
      <c r="D79">
        <v>2020</v>
      </c>
      <c r="E79" s="11">
        <v>44007</v>
      </c>
      <c r="F79" t="s">
        <v>338</v>
      </c>
      <c r="G79">
        <v>4</v>
      </c>
      <c r="H79" s="11" t="s">
        <v>58</v>
      </c>
      <c r="I79" s="11" t="s">
        <v>59</v>
      </c>
      <c r="J79" s="2" t="s">
        <v>77</v>
      </c>
      <c r="K79" s="16" t="s">
        <v>265</v>
      </c>
      <c r="L79" s="16"/>
      <c r="M79" t="s">
        <v>387</v>
      </c>
      <c r="N79" s="2" t="s">
        <v>391</v>
      </c>
      <c r="O79" s="2" t="s">
        <v>283</v>
      </c>
      <c r="P79" s="2" t="s">
        <v>283</v>
      </c>
      <c r="Q79" s="2">
        <v>1</v>
      </c>
      <c r="R79">
        <v>1</v>
      </c>
      <c r="S79" s="2" t="s">
        <v>283</v>
      </c>
      <c r="T79">
        <v>1</v>
      </c>
      <c r="U79" s="2">
        <v>2</v>
      </c>
      <c r="V79" t="s">
        <v>284</v>
      </c>
      <c r="W79" t="s">
        <v>45</v>
      </c>
      <c r="X79" t="s">
        <v>267</v>
      </c>
      <c r="Y79" t="s">
        <v>267</v>
      </c>
      <c r="Z79" t="s">
        <v>267</v>
      </c>
      <c r="AA79" t="s">
        <v>45</v>
      </c>
      <c r="AB79" t="s">
        <v>267</v>
      </c>
      <c r="AC79" t="s">
        <v>267</v>
      </c>
      <c r="AD79" t="s">
        <v>267</v>
      </c>
      <c r="AE79" t="s">
        <v>45</v>
      </c>
      <c r="AF79" t="s">
        <v>267</v>
      </c>
      <c r="AG79" t="s">
        <v>267</v>
      </c>
    </row>
    <row r="80" spans="1:33" x14ac:dyDescent="0.3">
      <c r="A80" t="s">
        <v>48</v>
      </c>
      <c r="B80" t="s">
        <v>69</v>
      </c>
      <c r="C80" t="s">
        <v>76</v>
      </c>
      <c r="D80">
        <v>2021</v>
      </c>
      <c r="E80" s="11">
        <v>44368</v>
      </c>
      <c r="F80" t="s">
        <v>338</v>
      </c>
      <c r="G80">
        <v>5</v>
      </c>
      <c r="H80" s="11" t="s">
        <v>58</v>
      </c>
      <c r="I80" s="11" t="s">
        <v>59</v>
      </c>
      <c r="J80" s="2" t="s">
        <v>392</v>
      </c>
      <c r="K80" s="16" t="s">
        <v>265</v>
      </c>
      <c r="L80" s="16"/>
      <c r="M80" t="s">
        <v>387</v>
      </c>
      <c r="N80" s="2" t="s">
        <v>393</v>
      </c>
      <c r="O80" s="2" t="s">
        <v>283</v>
      </c>
      <c r="P80" s="2" t="s">
        <v>283</v>
      </c>
      <c r="Q80" s="2">
        <v>1</v>
      </c>
      <c r="R80">
        <v>1</v>
      </c>
      <c r="S80" s="2" t="s">
        <v>283</v>
      </c>
      <c r="T80">
        <v>1</v>
      </c>
      <c r="U80" s="2">
        <v>2</v>
      </c>
      <c r="V80" t="s">
        <v>284</v>
      </c>
      <c r="W80" t="s">
        <v>45</v>
      </c>
      <c r="X80" t="s">
        <v>267</v>
      </c>
      <c r="Y80" t="s">
        <v>267</v>
      </c>
      <c r="Z80" t="s">
        <v>267</v>
      </c>
      <c r="AA80" t="s">
        <v>45</v>
      </c>
      <c r="AB80" t="s">
        <v>267</v>
      </c>
      <c r="AC80" t="s">
        <v>267</v>
      </c>
      <c r="AD80" t="s">
        <v>267</v>
      </c>
      <c r="AE80" t="s">
        <v>45</v>
      </c>
      <c r="AF80" t="s">
        <v>267</v>
      </c>
      <c r="AG80" t="s">
        <v>267</v>
      </c>
    </row>
    <row r="81" spans="1:33" x14ac:dyDescent="0.3">
      <c r="A81" t="s">
        <v>48</v>
      </c>
      <c r="B81" t="s">
        <v>69</v>
      </c>
      <c r="C81" t="s">
        <v>76</v>
      </c>
      <c r="D81">
        <v>2022</v>
      </c>
      <c r="E81" s="11">
        <v>44749</v>
      </c>
      <c r="F81" t="s">
        <v>273</v>
      </c>
      <c r="H81" s="11" t="s">
        <v>58</v>
      </c>
      <c r="I81" s="11" t="s">
        <v>59</v>
      </c>
      <c r="J81" s="2" t="s">
        <v>392</v>
      </c>
      <c r="K81" s="16" t="s">
        <v>265</v>
      </c>
      <c r="L81" s="16"/>
      <c r="M81" t="s">
        <v>387</v>
      </c>
      <c r="N81" s="2" t="s">
        <v>393</v>
      </c>
      <c r="O81" s="2" t="s">
        <v>283</v>
      </c>
      <c r="P81" s="2" t="s">
        <v>283</v>
      </c>
      <c r="Q81" s="2">
        <v>1</v>
      </c>
      <c r="R81">
        <v>1</v>
      </c>
      <c r="S81" s="2" t="s">
        <v>283</v>
      </c>
      <c r="T81">
        <v>1</v>
      </c>
      <c r="U81" s="2">
        <v>2</v>
      </c>
      <c r="V81" t="s">
        <v>284</v>
      </c>
      <c r="W81" t="s">
        <v>45</v>
      </c>
      <c r="X81" t="s">
        <v>267</v>
      </c>
      <c r="Y81" t="s">
        <v>267</v>
      </c>
      <c r="Z81" t="s">
        <v>267</v>
      </c>
      <c r="AA81" t="s">
        <v>45</v>
      </c>
      <c r="AB81" t="s">
        <v>267</v>
      </c>
      <c r="AC81" t="s">
        <v>267</v>
      </c>
      <c r="AD81" t="s">
        <v>267</v>
      </c>
      <c r="AE81" t="s">
        <v>45</v>
      </c>
      <c r="AF81" t="s">
        <v>267</v>
      </c>
      <c r="AG81" t="s">
        <v>267</v>
      </c>
    </row>
    <row r="82" spans="1:33" x14ac:dyDescent="0.3">
      <c r="A82" t="s">
        <v>48</v>
      </c>
      <c r="B82" t="s">
        <v>49</v>
      </c>
      <c r="C82" t="s">
        <v>57</v>
      </c>
      <c r="D82">
        <v>2017</v>
      </c>
      <c r="E82" s="11">
        <v>42888</v>
      </c>
      <c r="F82" t="s">
        <v>400</v>
      </c>
      <c r="G82">
        <v>20</v>
      </c>
      <c r="H82" s="11" t="s">
        <v>58</v>
      </c>
      <c r="I82" s="11" t="s">
        <v>59</v>
      </c>
      <c r="J82" s="11" t="s">
        <v>401</v>
      </c>
      <c r="K82" s="16" t="s">
        <v>265</v>
      </c>
      <c r="L82" s="16"/>
      <c r="M82" s="11" t="s">
        <v>402</v>
      </c>
      <c r="N82" t="s">
        <v>403</v>
      </c>
      <c r="O82" s="11" t="s">
        <v>283</v>
      </c>
      <c r="P82" s="11" t="s">
        <v>283</v>
      </c>
      <c r="Q82">
        <v>1</v>
      </c>
      <c r="R82">
        <v>1</v>
      </c>
      <c r="S82" t="s">
        <v>283</v>
      </c>
      <c r="T82">
        <v>2</v>
      </c>
      <c r="U82">
        <v>1</v>
      </c>
      <c r="V82">
        <v>1</v>
      </c>
      <c r="W82" t="s">
        <v>45</v>
      </c>
      <c r="X82" t="s">
        <v>267</v>
      </c>
      <c r="Y82" t="s">
        <v>267</v>
      </c>
      <c r="Z82" t="s">
        <v>267</v>
      </c>
      <c r="AA82" t="s">
        <v>283</v>
      </c>
      <c r="AB82" t="s">
        <v>404</v>
      </c>
      <c r="AC82">
        <v>1</v>
      </c>
      <c r="AD82">
        <v>1</v>
      </c>
      <c r="AE82" t="s">
        <v>45</v>
      </c>
      <c r="AF82" t="s">
        <v>267</v>
      </c>
      <c r="AG82" t="s">
        <v>267</v>
      </c>
    </row>
    <row r="83" spans="1:33" x14ac:dyDescent="0.3">
      <c r="A83" t="s">
        <v>48</v>
      </c>
      <c r="B83" t="s">
        <v>49</v>
      </c>
      <c r="C83" t="s">
        <v>57</v>
      </c>
      <c r="D83">
        <v>2018</v>
      </c>
      <c r="E83" s="11">
        <v>43271</v>
      </c>
      <c r="F83" t="s">
        <v>378</v>
      </c>
      <c r="G83">
        <v>6</v>
      </c>
      <c r="H83" s="11" t="s">
        <v>58</v>
      </c>
      <c r="I83" s="11" t="s">
        <v>59</v>
      </c>
      <c r="J83" s="11" t="s">
        <v>60</v>
      </c>
      <c r="K83" s="16" t="s">
        <v>265</v>
      </c>
      <c r="L83" s="16"/>
      <c r="M83" s="11" t="s">
        <v>402</v>
      </c>
      <c r="N83" t="s">
        <v>405</v>
      </c>
      <c r="O83" s="11" t="s">
        <v>283</v>
      </c>
      <c r="P83" s="11" t="s">
        <v>283</v>
      </c>
      <c r="Q83">
        <v>1</v>
      </c>
      <c r="R83">
        <v>1</v>
      </c>
      <c r="S83" t="s">
        <v>283</v>
      </c>
      <c r="T83">
        <v>2</v>
      </c>
      <c r="U83">
        <v>1</v>
      </c>
      <c r="V83">
        <v>1</v>
      </c>
      <c r="W83" t="s">
        <v>45</v>
      </c>
      <c r="X83" t="s">
        <v>267</v>
      </c>
      <c r="Y83" t="s">
        <v>267</v>
      </c>
      <c r="Z83" t="s">
        <v>267</v>
      </c>
      <c r="AA83" t="s">
        <v>283</v>
      </c>
      <c r="AB83" t="s">
        <v>404</v>
      </c>
      <c r="AC83">
        <v>1</v>
      </c>
      <c r="AD83">
        <v>1</v>
      </c>
      <c r="AE83" t="s">
        <v>45</v>
      </c>
      <c r="AF83" t="s">
        <v>267</v>
      </c>
      <c r="AG83" t="s">
        <v>267</v>
      </c>
    </row>
    <row r="84" spans="1:33" x14ac:dyDescent="0.3">
      <c r="A84" t="s">
        <v>48</v>
      </c>
      <c r="B84" t="s">
        <v>49</v>
      </c>
      <c r="C84" t="s">
        <v>57</v>
      </c>
      <c r="D84">
        <v>2019</v>
      </c>
      <c r="E84" s="11">
        <v>43634</v>
      </c>
      <c r="F84" t="s">
        <v>378</v>
      </c>
      <c r="G84">
        <v>6</v>
      </c>
      <c r="H84" s="11" t="s">
        <v>58</v>
      </c>
      <c r="I84" s="11" t="s">
        <v>59</v>
      </c>
      <c r="J84" s="11" t="s">
        <v>60</v>
      </c>
      <c r="K84" s="16" t="s">
        <v>265</v>
      </c>
      <c r="L84" s="16"/>
      <c r="M84" s="11" t="s">
        <v>402</v>
      </c>
      <c r="O84" s="11" t="s">
        <v>283</v>
      </c>
      <c r="P84" s="11" t="s">
        <v>283</v>
      </c>
      <c r="Q84">
        <v>1</v>
      </c>
      <c r="R84">
        <v>1</v>
      </c>
      <c r="S84" t="s">
        <v>283</v>
      </c>
      <c r="T84">
        <v>2</v>
      </c>
      <c r="U84">
        <v>1</v>
      </c>
      <c r="V84">
        <v>1</v>
      </c>
      <c r="W84" t="s">
        <v>45</v>
      </c>
      <c r="X84" t="s">
        <v>267</v>
      </c>
      <c r="Y84" t="s">
        <v>267</v>
      </c>
      <c r="Z84" t="s">
        <v>267</v>
      </c>
      <c r="AA84" t="s">
        <v>283</v>
      </c>
      <c r="AB84" t="s">
        <v>404</v>
      </c>
      <c r="AC84">
        <v>1</v>
      </c>
      <c r="AD84">
        <v>1</v>
      </c>
      <c r="AE84" t="s">
        <v>45</v>
      </c>
      <c r="AF84" t="s">
        <v>267</v>
      </c>
      <c r="AG84" t="s">
        <v>267</v>
      </c>
    </row>
    <row r="85" spans="1:33" x14ac:dyDescent="0.3">
      <c r="A85" t="s">
        <v>48</v>
      </c>
      <c r="B85" t="s">
        <v>49</v>
      </c>
      <c r="C85" t="s">
        <v>57</v>
      </c>
      <c r="D85">
        <v>2020</v>
      </c>
      <c r="E85" s="11">
        <v>44007</v>
      </c>
      <c r="F85" t="s">
        <v>406</v>
      </c>
      <c r="G85">
        <v>6</v>
      </c>
      <c r="H85" s="11" t="s">
        <v>58</v>
      </c>
      <c r="I85" s="11" t="s">
        <v>59</v>
      </c>
      <c r="J85" s="11" t="s">
        <v>60</v>
      </c>
      <c r="K85" s="16" t="s">
        <v>265</v>
      </c>
      <c r="L85" s="16"/>
      <c r="M85" s="11" t="s">
        <v>402</v>
      </c>
      <c r="N85" s="11" t="s">
        <v>407</v>
      </c>
      <c r="O85" s="11" t="s">
        <v>283</v>
      </c>
      <c r="P85" s="11" t="s">
        <v>283</v>
      </c>
      <c r="Q85">
        <v>1</v>
      </c>
      <c r="R85">
        <v>1</v>
      </c>
      <c r="S85" t="s">
        <v>283</v>
      </c>
      <c r="T85">
        <v>2</v>
      </c>
      <c r="U85">
        <v>1</v>
      </c>
      <c r="V85">
        <v>1</v>
      </c>
      <c r="W85" t="s">
        <v>45</v>
      </c>
      <c r="X85" t="s">
        <v>267</v>
      </c>
      <c r="Y85" t="s">
        <v>267</v>
      </c>
      <c r="Z85" t="s">
        <v>267</v>
      </c>
      <c r="AA85" t="s">
        <v>283</v>
      </c>
      <c r="AB85" t="s">
        <v>404</v>
      </c>
      <c r="AC85">
        <v>1</v>
      </c>
      <c r="AD85">
        <v>1</v>
      </c>
      <c r="AE85" t="s">
        <v>45</v>
      </c>
      <c r="AF85" t="s">
        <v>267</v>
      </c>
      <c r="AG85" t="s">
        <v>267</v>
      </c>
    </row>
    <row r="86" spans="1:33" x14ac:dyDescent="0.3">
      <c r="A86" t="s">
        <v>48</v>
      </c>
      <c r="B86" t="s">
        <v>49</v>
      </c>
      <c r="C86" t="s">
        <v>57</v>
      </c>
      <c r="D86">
        <v>2021</v>
      </c>
      <c r="E86" s="11">
        <v>44361</v>
      </c>
      <c r="F86" t="s">
        <v>305</v>
      </c>
      <c r="G86">
        <v>5</v>
      </c>
      <c r="H86" s="11" t="s">
        <v>58</v>
      </c>
      <c r="I86" s="11" t="s">
        <v>59</v>
      </c>
      <c r="J86" s="11" t="s">
        <v>60</v>
      </c>
      <c r="K86" s="16" t="s">
        <v>265</v>
      </c>
      <c r="L86" s="16"/>
      <c r="M86" s="11" t="s">
        <v>402</v>
      </c>
      <c r="N86" t="s">
        <v>408</v>
      </c>
      <c r="O86" s="11" t="s">
        <v>283</v>
      </c>
      <c r="P86" s="11" t="s">
        <v>283</v>
      </c>
      <c r="Q86">
        <v>1</v>
      </c>
      <c r="R86">
        <v>1</v>
      </c>
      <c r="S86" t="s">
        <v>283</v>
      </c>
      <c r="T86">
        <v>2</v>
      </c>
      <c r="U86">
        <v>1</v>
      </c>
      <c r="V86">
        <v>1</v>
      </c>
      <c r="W86" t="s">
        <v>45</v>
      </c>
      <c r="X86" t="s">
        <v>267</v>
      </c>
      <c r="Y86" t="s">
        <v>267</v>
      </c>
      <c r="Z86" t="s">
        <v>267</v>
      </c>
      <c r="AA86" t="s">
        <v>283</v>
      </c>
      <c r="AB86" t="s">
        <v>404</v>
      </c>
      <c r="AC86">
        <v>1</v>
      </c>
      <c r="AD86">
        <v>1</v>
      </c>
      <c r="AE86" t="s">
        <v>45</v>
      </c>
      <c r="AF86" t="s">
        <v>267</v>
      </c>
      <c r="AG86" t="s">
        <v>267</v>
      </c>
    </row>
    <row r="87" spans="1:33" x14ac:dyDescent="0.3">
      <c r="A87" t="s">
        <v>48</v>
      </c>
      <c r="B87" t="s">
        <v>49</v>
      </c>
      <c r="C87" t="s">
        <v>57</v>
      </c>
      <c r="D87">
        <v>2022</v>
      </c>
      <c r="E87" s="11">
        <v>44729</v>
      </c>
      <c r="F87" t="s">
        <v>409</v>
      </c>
      <c r="G87">
        <v>8</v>
      </c>
      <c r="H87" s="11" t="s">
        <v>58</v>
      </c>
      <c r="I87" s="11" t="s">
        <v>59</v>
      </c>
      <c r="J87" s="11" t="s">
        <v>60</v>
      </c>
      <c r="K87" s="16" t="s">
        <v>265</v>
      </c>
      <c r="L87" s="16"/>
      <c r="M87" s="11" t="s">
        <v>402</v>
      </c>
      <c r="O87" s="11" t="s">
        <v>283</v>
      </c>
      <c r="P87" s="11" t="s">
        <v>283</v>
      </c>
      <c r="Q87">
        <v>1</v>
      </c>
      <c r="R87">
        <v>1</v>
      </c>
      <c r="S87" t="s">
        <v>283</v>
      </c>
      <c r="T87">
        <v>2</v>
      </c>
      <c r="U87">
        <v>1</v>
      </c>
      <c r="V87">
        <v>1</v>
      </c>
      <c r="W87" t="s">
        <v>45</v>
      </c>
      <c r="X87" t="s">
        <v>267</v>
      </c>
      <c r="Y87" t="s">
        <v>267</v>
      </c>
      <c r="Z87" t="s">
        <v>267</v>
      </c>
      <c r="AA87" t="s">
        <v>283</v>
      </c>
      <c r="AB87" t="s">
        <v>404</v>
      </c>
      <c r="AC87">
        <v>1</v>
      </c>
      <c r="AD87">
        <v>1</v>
      </c>
      <c r="AE87" t="s">
        <v>45</v>
      </c>
      <c r="AF87" t="s">
        <v>267</v>
      </c>
      <c r="AG87" t="s">
        <v>267</v>
      </c>
    </row>
    <row r="88" spans="1:33" x14ac:dyDescent="0.3">
      <c r="A88" t="s">
        <v>48</v>
      </c>
      <c r="B88" t="s">
        <v>49</v>
      </c>
      <c r="C88" t="s">
        <v>57</v>
      </c>
      <c r="D88">
        <v>2023</v>
      </c>
      <c r="E88" s="11">
        <v>45096</v>
      </c>
      <c r="F88" t="s">
        <v>2687</v>
      </c>
      <c r="G88">
        <v>8</v>
      </c>
      <c r="H88" s="11" t="s">
        <v>58</v>
      </c>
      <c r="I88" s="11" t="s">
        <v>59</v>
      </c>
      <c r="J88" s="11" t="s">
        <v>60</v>
      </c>
      <c r="K88" s="16" t="s">
        <v>265</v>
      </c>
      <c r="L88" s="16"/>
      <c r="M88" s="11" t="s">
        <v>402</v>
      </c>
      <c r="O88" s="11" t="s">
        <v>283</v>
      </c>
      <c r="P88" s="11" t="s">
        <v>283</v>
      </c>
      <c r="Q88">
        <v>1</v>
      </c>
      <c r="R88">
        <v>1</v>
      </c>
      <c r="S88" t="s">
        <v>283</v>
      </c>
      <c r="T88">
        <v>2</v>
      </c>
      <c r="U88">
        <v>1</v>
      </c>
      <c r="V88">
        <v>1</v>
      </c>
      <c r="W88" t="s">
        <v>45</v>
      </c>
      <c r="X88" t="s">
        <v>267</v>
      </c>
      <c r="Y88" t="s">
        <v>267</v>
      </c>
      <c r="Z88" t="s">
        <v>267</v>
      </c>
      <c r="AA88" t="s">
        <v>283</v>
      </c>
      <c r="AB88" t="s">
        <v>404</v>
      </c>
      <c r="AC88">
        <v>1</v>
      </c>
      <c r="AD88">
        <v>1</v>
      </c>
      <c r="AE88" t="s">
        <v>45</v>
      </c>
      <c r="AF88" t="s">
        <v>267</v>
      </c>
      <c r="AG88" t="s">
        <v>267</v>
      </c>
    </row>
    <row r="89" spans="1:33" x14ac:dyDescent="0.3">
      <c r="A89" t="s">
        <v>48</v>
      </c>
      <c r="B89" t="s">
        <v>69</v>
      </c>
      <c r="C89" t="s">
        <v>80</v>
      </c>
      <c r="D89">
        <v>2020</v>
      </c>
      <c r="E89" s="11">
        <v>44012</v>
      </c>
      <c r="F89" t="s">
        <v>410</v>
      </c>
      <c r="G89">
        <v>6</v>
      </c>
      <c r="H89" s="11" t="s">
        <v>81</v>
      </c>
      <c r="I89" s="11" t="s">
        <v>82</v>
      </c>
      <c r="J89" s="11" t="s">
        <v>411</v>
      </c>
      <c r="K89" s="16" t="s">
        <v>265</v>
      </c>
      <c r="L89" s="16"/>
      <c r="M89" s="11" t="s">
        <v>412</v>
      </c>
      <c r="N89" t="s">
        <v>413</v>
      </c>
      <c r="O89" s="11" t="s">
        <v>45</v>
      </c>
      <c r="P89" s="11" t="s">
        <v>45</v>
      </c>
      <c r="Q89" s="11" t="s">
        <v>267</v>
      </c>
      <c r="R89" s="11" t="s">
        <v>267</v>
      </c>
      <c r="S89" s="11" t="s">
        <v>45</v>
      </c>
      <c r="T89" s="11" t="s">
        <v>267</v>
      </c>
      <c r="U89" s="11" t="s">
        <v>267</v>
      </c>
      <c r="V89" s="11" t="s">
        <v>267</v>
      </c>
      <c r="W89" s="11" t="s">
        <v>45</v>
      </c>
      <c r="X89" s="11" t="s">
        <v>267</v>
      </c>
      <c r="Y89" s="11" t="s">
        <v>267</v>
      </c>
      <c r="Z89" s="11" t="s">
        <v>267</v>
      </c>
      <c r="AA89" s="11" t="s">
        <v>45</v>
      </c>
      <c r="AB89" s="11" t="s">
        <v>267</v>
      </c>
      <c r="AC89" s="11" t="s">
        <v>267</v>
      </c>
      <c r="AD89" s="11" t="s">
        <v>267</v>
      </c>
      <c r="AE89" s="11" t="s">
        <v>45</v>
      </c>
      <c r="AF89" s="11" t="s">
        <v>267</v>
      </c>
      <c r="AG89" s="11" t="s">
        <v>267</v>
      </c>
    </row>
    <row r="90" spans="1:33" x14ac:dyDescent="0.3">
      <c r="A90" t="s">
        <v>48</v>
      </c>
      <c r="B90" t="s">
        <v>69</v>
      </c>
      <c r="C90" t="s">
        <v>80</v>
      </c>
      <c r="D90">
        <v>2021</v>
      </c>
      <c r="E90" s="11">
        <v>44378</v>
      </c>
      <c r="F90" t="s">
        <v>338</v>
      </c>
      <c r="G90">
        <v>4.5</v>
      </c>
      <c r="H90" s="11" t="s">
        <v>81</v>
      </c>
      <c r="I90" s="11" t="s">
        <v>82</v>
      </c>
      <c r="J90" s="11" t="s">
        <v>414</v>
      </c>
      <c r="K90" s="16" t="s">
        <v>265</v>
      </c>
      <c r="L90" s="16"/>
      <c r="M90" s="11" t="s">
        <v>412</v>
      </c>
      <c r="N90" t="s">
        <v>413</v>
      </c>
      <c r="O90" s="11" t="s">
        <v>45</v>
      </c>
      <c r="P90" s="11" t="s">
        <v>45</v>
      </c>
      <c r="Q90" s="11" t="s">
        <v>267</v>
      </c>
      <c r="R90" s="11" t="s">
        <v>267</v>
      </c>
      <c r="S90" s="11" t="s">
        <v>45</v>
      </c>
      <c r="T90" s="11" t="s">
        <v>267</v>
      </c>
      <c r="U90" s="11" t="s">
        <v>267</v>
      </c>
      <c r="V90" s="11" t="s">
        <v>267</v>
      </c>
      <c r="W90" s="11" t="s">
        <v>45</v>
      </c>
      <c r="X90" s="11" t="s">
        <v>267</v>
      </c>
      <c r="Y90" s="11" t="s">
        <v>267</v>
      </c>
      <c r="Z90" s="11" t="s">
        <v>267</v>
      </c>
      <c r="AA90" s="11" t="s">
        <v>45</v>
      </c>
      <c r="AB90" s="11" t="s">
        <v>267</v>
      </c>
      <c r="AC90" s="11" t="s">
        <v>267</v>
      </c>
      <c r="AD90" s="11" t="s">
        <v>267</v>
      </c>
      <c r="AE90" s="11" t="s">
        <v>45</v>
      </c>
      <c r="AF90" s="11" t="s">
        <v>267</v>
      </c>
      <c r="AG90" s="11" t="s">
        <v>267</v>
      </c>
    </row>
    <row r="91" spans="1:33" x14ac:dyDescent="0.3">
      <c r="A91" t="s">
        <v>48</v>
      </c>
      <c r="B91" t="s">
        <v>69</v>
      </c>
      <c r="C91" t="s">
        <v>80</v>
      </c>
      <c r="D91">
        <v>2022</v>
      </c>
      <c r="E91" s="11">
        <v>44735</v>
      </c>
      <c r="F91" t="s">
        <v>415</v>
      </c>
      <c r="G91">
        <v>4</v>
      </c>
      <c r="H91" s="11" t="s">
        <v>81</v>
      </c>
      <c r="I91" s="11" t="s">
        <v>82</v>
      </c>
      <c r="J91" s="35" t="s">
        <v>416</v>
      </c>
      <c r="K91" s="16" t="s">
        <v>265</v>
      </c>
      <c r="L91" s="16"/>
      <c r="M91" s="11" t="s">
        <v>412</v>
      </c>
      <c r="N91" s="3" t="s">
        <v>417</v>
      </c>
      <c r="O91" s="35" t="s">
        <v>45</v>
      </c>
      <c r="P91" s="35" t="s">
        <v>45</v>
      </c>
      <c r="Q91" s="35" t="s">
        <v>267</v>
      </c>
      <c r="R91" s="35" t="s">
        <v>267</v>
      </c>
      <c r="S91" s="35" t="s">
        <v>45</v>
      </c>
      <c r="T91" s="35" t="s">
        <v>267</v>
      </c>
      <c r="U91" s="35" t="s">
        <v>267</v>
      </c>
      <c r="V91" s="35" t="s">
        <v>267</v>
      </c>
      <c r="W91" s="35" t="s">
        <v>45</v>
      </c>
      <c r="X91" s="35" t="s">
        <v>267</v>
      </c>
      <c r="Y91" s="35" t="s">
        <v>267</v>
      </c>
      <c r="Z91" s="35" t="s">
        <v>267</v>
      </c>
      <c r="AA91" s="35" t="s">
        <v>45</v>
      </c>
      <c r="AB91" s="35" t="s">
        <v>267</v>
      </c>
      <c r="AC91" s="35" t="s">
        <v>267</v>
      </c>
      <c r="AD91" s="35" t="s">
        <v>267</v>
      </c>
      <c r="AE91" s="35" t="s">
        <v>45</v>
      </c>
      <c r="AF91" s="35" t="s">
        <v>267</v>
      </c>
      <c r="AG91" s="35" t="s">
        <v>267</v>
      </c>
    </row>
    <row r="92" spans="1:33" x14ac:dyDescent="0.3">
      <c r="A92" t="s">
        <v>48</v>
      </c>
      <c r="B92" t="s">
        <v>69</v>
      </c>
      <c r="C92" t="s">
        <v>80</v>
      </c>
      <c r="D92">
        <v>2023</v>
      </c>
      <c r="E92" s="11">
        <v>45096</v>
      </c>
      <c r="F92" t="s">
        <v>2687</v>
      </c>
      <c r="G92">
        <v>4</v>
      </c>
      <c r="H92" s="11" t="s">
        <v>81</v>
      </c>
      <c r="I92" s="11" t="s">
        <v>82</v>
      </c>
      <c r="J92" s="35" t="s">
        <v>416</v>
      </c>
      <c r="K92" s="16" t="s">
        <v>265</v>
      </c>
      <c r="L92" s="16"/>
      <c r="M92" s="11" t="s">
        <v>412</v>
      </c>
      <c r="N92" s="3" t="s">
        <v>417</v>
      </c>
      <c r="O92" s="35" t="s">
        <v>45</v>
      </c>
      <c r="P92" s="35" t="s">
        <v>45</v>
      </c>
      <c r="Q92" s="35" t="s">
        <v>267</v>
      </c>
      <c r="R92" s="35" t="s">
        <v>267</v>
      </c>
      <c r="S92" s="35" t="s">
        <v>45</v>
      </c>
      <c r="T92" s="35" t="s">
        <v>267</v>
      </c>
      <c r="U92" s="35" t="s">
        <v>267</v>
      </c>
      <c r="V92" s="35" t="s">
        <v>267</v>
      </c>
      <c r="W92" s="35" t="s">
        <v>45</v>
      </c>
      <c r="X92" s="35" t="s">
        <v>267</v>
      </c>
      <c r="Y92" s="35" t="s">
        <v>267</v>
      </c>
      <c r="Z92" s="35" t="s">
        <v>267</v>
      </c>
      <c r="AA92" s="35" t="s">
        <v>45</v>
      </c>
      <c r="AB92" s="35" t="s">
        <v>267</v>
      </c>
      <c r="AC92" s="35" t="s">
        <v>267</v>
      </c>
      <c r="AD92" s="35" t="s">
        <v>267</v>
      </c>
      <c r="AE92" s="35" t="s">
        <v>45</v>
      </c>
      <c r="AF92" s="35" t="s">
        <v>267</v>
      </c>
      <c r="AG92" s="35" t="s">
        <v>267</v>
      </c>
    </row>
    <row r="93" spans="1:33" x14ac:dyDescent="0.3">
      <c r="A93" t="s">
        <v>48</v>
      </c>
      <c r="B93" t="s">
        <v>48</v>
      </c>
      <c r="C93" t="s">
        <v>98</v>
      </c>
      <c r="D93">
        <v>2017</v>
      </c>
      <c r="E93" s="11">
        <v>42912</v>
      </c>
      <c r="F93" t="s">
        <v>272</v>
      </c>
      <c r="G93">
        <v>14</v>
      </c>
      <c r="H93" s="11" t="s">
        <v>99</v>
      </c>
      <c r="I93" s="11" t="s">
        <v>100</v>
      </c>
      <c r="J93" s="11" t="s">
        <v>101</v>
      </c>
      <c r="K93" s="16" t="s">
        <v>265</v>
      </c>
      <c r="L93" s="16"/>
      <c r="M93" t="s">
        <v>418</v>
      </c>
      <c r="O93" s="11" t="s">
        <v>283</v>
      </c>
      <c r="P93" s="11" t="s">
        <v>45</v>
      </c>
      <c r="Q93" s="11" t="s">
        <v>267</v>
      </c>
      <c r="R93" s="11" t="s">
        <v>267</v>
      </c>
      <c r="S93" s="11" t="s">
        <v>283</v>
      </c>
      <c r="T93">
        <v>2</v>
      </c>
      <c r="U93">
        <v>2</v>
      </c>
      <c r="V93">
        <v>1</v>
      </c>
      <c r="W93" t="s">
        <v>45</v>
      </c>
      <c r="X93" t="s">
        <v>267</v>
      </c>
      <c r="Y93" t="s">
        <v>267</v>
      </c>
      <c r="Z93" t="s">
        <v>267</v>
      </c>
      <c r="AA93" t="s">
        <v>45</v>
      </c>
      <c r="AB93" t="s">
        <v>267</v>
      </c>
      <c r="AC93" t="s">
        <v>267</v>
      </c>
      <c r="AD93" t="s">
        <v>267</v>
      </c>
      <c r="AE93" t="s">
        <v>45</v>
      </c>
      <c r="AF93" t="s">
        <v>267</v>
      </c>
      <c r="AG93" t="s">
        <v>267</v>
      </c>
    </row>
    <row r="94" spans="1:33" x14ac:dyDescent="0.3">
      <c r="A94" t="s">
        <v>48</v>
      </c>
      <c r="B94" t="s">
        <v>48</v>
      </c>
      <c r="C94" t="s">
        <v>98</v>
      </c>
      <c r="D94">
        <v>2018</v>
      </c>
      <c r="E94" s="11">
        <v>43272</v>
      </c>
      <c r="F94" t="s">
        <v>378</v>
      </c>
      <c r="G94">
        <v>5</v>
      </c>
      <c r="H94" s="11" t="s">
        <v>99</v>
      </c>
      <c r="I94" s="11" t="s">
        <v>100</v>
      </c>
      <c r="J94" s="11" t="s">
        <v>101</v>
      </c>
      <c r="K94" s="16" t="s">
        <v>265</v>
      </c>
      <c r="L94" s="16"/>
      <c r="M94" t="s">
        <v>418</v>
      </c>
      <c r="N94" t="s">
        <v>419</v>
      </c>
      <c r="O94" s="11" t="s">
        <v>283</v>
      </c>
      <c r="P94" s="11" t="s">
        <v>45</v>
      </c>
      <c r="Q94" s="11" t="s">
        <v>267</v>
      </c>
      <c r="R94" s="11" t="s">
        <v>267</v>
      </c>
      <c r="S94" s="11" t="s">
        <v>283</v>
      </c>
      <c r="T94">
        <v>2</v>
      </c>
      <c r="U94">
        <v>2</v>
      </c>
      <c r="V94">
        <v>1</v>
      </c>
      <c r="W94" t="s">
        <v>45</v>
      </c>
      <c r="X94" t="s">
        <v>267</v>
      </c>
      <c r="Y94" t="s">
        <v>267</v>
      </c>
      <c r="Z94" t="s">
        <v>267</v>
      </c>
      <c r="AA94" t="s">
        <v>45</v>
      </c>
      <c r="AB94" t="s">
        <v>267</v>
      </c>
      <c r="AC94" t="s">
        <v>267</v>
      </c>
      <c r="AD94" t="s">
        <v>267</v>
      </c>
      <c r="AE94" t="s">
        <v>45</v>
      </c>
      <c r="AF94" t="s">
        <v>267</v>
      </c>
      <c r="AG94" t="s">
        <v>267</v>
      </c>
    </row>
    <row r="95" spans="1:33" x14ac:dyDescent="0.3">
      <c r="A95" t="s">
        <v>48</v>
      </c>
      <c r="B95" t="s">
        <v>48</v>
      </c>
      <c r="C95" t="s">
        <v>98</v>
      </c>
      <c r="D95">
        <v>2019</v>
      </c>
      <c r="E95" s="11">
        <v>43635</v>
      </c>
      <c r="F95" t="s">
        <v>378</v>
      </c>
      <c r="G95">
        <v>4</v>
      </c>
      <c r="H95" s="11" t="s">
        <v>99</v>
      </c>
      <c r="I95" s="11" t="s">
        <v>100</v>
      </c>
      <c r="J95" s="11" t="s">
        <v>101</v>
      </c>
      <c r="K95" s="16" t="s">
        <v>265</v>
      </c>
      <c r="L95" s="16"/>
      <c r="M95" t="s">
        <v>418</v>
      </c>
      <c r="N95" t="s">
        <v>420</v>
      </c>
      <c r="O95" s="11" t="s">
        <v>283</v>
      </c>
      <c r="P95" s="11" t="s">
        <v>45</v>
      </c>
      <c r="Q95" s="11" t="s">
        <v>267</v>
      </c>
      <c r="R95" s="11" t="s">
        <v>267</v>
      </c>
      <c r="S95" s="11" t="s">
        <v>283</v>
      </c>
      <c r="T95">
        <v>2</v>
      </c>
      <c r="U95">
        <v>2</v>
      </c>
      <c r="V95">
        <v>1</v>
      </c>
      <c r="W95" t="s">
        <v>45</v>
      </c>
      <c r="X95" t="s">
        <v>267</v>
      </c>
      <c r="Y95" t="s">
        <v>267</v>
      </c>
      <c r="Z95" t="s">
        <v>267</v>
      </c>
      <c r="AA95" t="s">
        <v>45</v>
      </c>
      <c r="AB95" t="s">
        <v>267</v>
      </c>
      <c r="AC95" t="s">
        <v>267</v>
      </c>
      <c r="AD95" t="s">
        <v>267</v>
      </c>
      <c r="AE95" t="s">
        <v>45</v>
      </c>
      <c r="AF95" t="s">
        <v>267</v>
      </c>
      <c r="AG95" t="s">
        <v>267</v>
      </c>
    </row>
    <row r="96" spans="1:33" x14ac:dyDescent="0.3">
      <c r="A96" t="s">
        <v>48</v>
      </c>
      <c r="B96" t="s">
        <v>48</v>
      </c>
      <c r="C96" t="s">
        <v>98</v>
      </c>
      <c r="D96">
        <v>2020</v>
      </c>
      <c r="E96" s="11">
        <v>43998</v>
      </c>
      <c r="F96" t="s">
        <v>378</v>
      </c>
      <c r="G96">
        <v>4</v>
      </c>
      <c r="H96" s="11" t="s">
        <v>99</v>
      </c>
      <c r="I96" s="11" t="s">
        <v>100</v>
      </c>
      <c r="J96" s="11" t="s">
        <v>101</v>
      </c>
      <c r="K96" s="16" t="s">
        <v>265</v>
      </c>
      <c r="L96" s="16"/>
      <c r="M96" t="s">
        <v>418</v>
      </c>
      <c r="N96" t="s">
        <v>420</v>
      </c>
      <c r="O96" s="11" t="s">
        <v>283</v>
      </c>
      <c r="P96" s="11" t="s">
        <v>45</v>
      </c>
      <c r="Q96" s="11" t="s">
        <v>267</v>
      </c>
      <c r="R96" s="11" t="s">
        <v>267</v>
      </c>
      <c r="S96" s="11" t="s">
        <v>283</v>
      </c>
      <c r="T96">
        <v>2</v>
      </c>
      <c r="U96">
        <v>2</v>
      </c>
      <c r="V96">
        <v>1</v>
      </c>
      <c r="W96" t="s">
        <v>45</v>
      </c>
      <c r="X96" t="s">
        <v>267</v>
      </c>
      <c r="Y96" t="s">
        <v>267</v>
      </c>
      <c r="Z96" t="s">
        <v>267</v>
      </c>
      <c r="AA96" t="s">
        <v>45</v>
      </c>
      <c r="AB96" t="s">
        <v>267</v>
      </c>
      <c r="AC96" t="s">
        <v>267</v>
      </c>
      <c r="AD96" t="s">
        <v>267</v>
      </c>
      <c r="AE96" t="s">
        <v>45</v>
      </c>
      <c r="AF96" t="s">
        <v>267</v>
      </c>
      <c r="AG96" t="s">
        <v>267</v>
      </c>
    </row>
    <row r="97" spans="1:33" x14ac:dyDescent="0.3">
      <c r="A97" t="s">
        <v>48</v>
      </c>
      <c r="B97" t="s">
        <v>48</v>
      </c>
      <c r="C97" t="s">
        <v>98</v>
      </c>
      <c r="D97">
        <v>2021</v>
      </c>
      <c r="E97" s="11">
        <v>44371</v>
      </c>
      <c r="F97" t="s">
        <v>378</v>
      </c>
      <c r="G97">
        <v>4.5</v>
      </c>
      <c r="H97" s="11" t="s">
        <v>99</v>
      </c>
      <c r="I97" s="11" t="s">
        <v>100</v>
      </c>
      <c r="J97" s="11" t="s">
        <v>421</v>
      </c>
      <c r="K97" s="16" t="s">
        <v>265</v>
      </c>
      <c r="L97" s="16"/>
      <c r="M97" t="s">
        <v>418</v>
      </c>
      <c r="N97" t="s">
        <v>422</v>
      </c>
      <c r="O97" s="11" t="s">
        <v>283</v>
      </c>
      <c r="P97" s="11" t="s">
        <v>45</v>
      </c>
      <c r="Q97" s="11" t="s">
        <v>267</v>
      </c>
      <c r="R97" s="11" t="s">
        <v>267</v>
      </c>
      <c r="S97" s="11" t="s">
        <v>283</v>
      </c>
      <c r="T97">
        <v>2</v>
      </c>
      <c r="U97">
        <v>2</v>
      </c>
      <c r="V97">
        <v>1</v>
      </c>
      <c r="W97" t="s">
        <v>45</v>
      </c>
      <c r="X97" t="s">
        <v>267</v>
      </c>
      <c r="Y97" t="s">
        <v>267</v>
      </c>
      <c r="Z97" t="s">
        <v>267</v>
      </c>
      <c r="AA97" t="s">
        <v>45</v>
      </c>
      <c r="AB97" t="s">
        <v>267</v>
      </c>
      <c r="AC97" t="s">
        <v>267</v>
      </c>
      <c r="AD97" t="s">
        <v>267</v>
      </c>
      <c r="AE97" t="s">
        <v>45</v>
      </c>
      <c r="AF97" t="s">
        <v>267</v>
      </c>
      <c r="AG97" t="s">
        <v>267</v>
      </c>
    </row>
    <row r="98" spans="1:33" x14ac:dyDescent="0.3">
      <c r="A98" t="s">
        <v>48</v>
      </c>
      <c r="B98" t="s">
        <v>48</v>
      </c>
      <c r="C98" t="s">
        <v>98</v>
      </c>
      <c r="D98">
        <v>2022</v>
      </c>
      <c r="E98" s="11">
        <v>44743</v>
      </c>
      <c r="F98" t="s">
        <v>308</v>
      </c>
      <c r="G98">
        <v>4.5</v>
      </c>
      <c r="H98" s="11" t="s">
        <v>99</v>
      </c>
      <c r="I98" s="11" t="s">
        <v>100</v>
      </c>
      <c r="J98" s="11" t="s">
        <v>423</v>
      </c>
      <c r="K98" s="16" t="s">
        <v>265</v>
      </c>
      <c r="L98" s="16"/>
      <c r="M98" t="s">
        <v>418</v>
      </c>
      <c r="N98" t="s">
        <v>424</v>
      </c>
      <c r="O98" s="11" t="s">
        <v>283</v>
      </c>
      <c r="P98" s="11" t="s">
        <v>45</v>
      </c>
      <c r="Q98" s="11" t="s">
        <v>267</v>
      </c>
      <c r="R98" s="11" t="s">
        <v>267</v>
      </c>
      <c r="S98" s="11" t="s">
        <v>283</v>
      </c>
      <c r="T98">
        <v>2</v>
      </c>
      <c r="U98">
        <v>2</v>
      </c>
      <c r="V98">
        <v>1</v>
      </c>
      <c r="W98" t="s">
        <v>45</v>
      </c>
      <c r="X98" t="s">
        <v>267</v>
      </c>
      <c r="Y98" t="s">
        <v>267</v>
      </c>
      <c r="Z98" t="s">
        <v>267</v>
      </c>
      <c r="AA98" t="s">
        <v>45</v>
      </c>
      <c r="AB98" t="s">
        <v>267</v>
      </c>
      <c r="AC98" t="s">
        <v>267</v>
      </c>
      <c r="AD98" t="s">
        <v>267</v>
      </c>
      <c r="AE98" t="s">
        <v>45</v>
      </c>
      <c r="AF98" t="s">
        <v>267</v>
      </c>
      <c r="AG98" t="s">
        <v>267</v>
      </c>
    </row>
    <row r="99" spans="1:33" x14ac:dyDescent="0.3">
      <c r="A99" s="13" t="s">
        <v>48</v>
      </c>
      <c r="B99" s="13" t="s">
        <v>69</v>
      </c>
      <c r="C99" s="13" t="s">
        <v>86</v>
      </c>
      <c r="D99" s="13">
        <v>2020</v>
      </c>
      <c r="E99" s="31">
        <v>44012</v>
      </c>
      <c r="F99" s="13" t="s">
        <v>410</v>
      </c>
      <c r="G99" s="13">
        <v>6</v>
      </c>
      <c r="H99" t="s">
        <v>14</v>
      </c>
      <c r="I99" s="11" t="s">
        <v>15</v>
      </c>
      <c r="J99" s="31" t="s">
        <v>425</v>
      </c>
      <c r="K99" s="30" t="s">
        <v>265</v>
      </c>
      <c r="L99" s="30"/>
      <c r="M99" s="31" t="s">
        <v>426</v>
      </c>
      <c r="N99" s="31" t="s">
        <v>427</v>
      </c>
      <c r="O99" s="31" t="s">
        <v>45</v>
      </c>
      <c r="P99" s="31" t="s">
        <v>45</v>
      </c>
      <c r="Q99" s="31" t="s">
        <v>267</v>
      </c>
      <c r="R99" s="31" t="s">
        <v>267</v>
      </c>
      <c r="S99" s="31" t="s">
        <v>45</v>
      </c>
      <c r="T99" s="31" t="s">
        <v>267</v>
      </c>
      <c r="U99" s="31" t="s">
        <v>267</v>
      </c>
      <c r="V99" s="31" t="s">
        <v>267</v>
      </c>
      <c r="W99" s="31" t="s">
        <v>45</v>
      </c>
      <c r="X99" s="31" t="s">
        <v>267</v>
      </c>
      <c r="Y99" s="31" t="s">
        <v>267</v>
      </c>
      <c r="Z99" s="31" t="s">
        <v>267</v>
      </c>
      <c r="AA99" s="31" t="s">
        <v>45</v>
      </c>
      <c r="AB99" s="31" t="s">
        <v>267</v>
      </c>
      <c r="AC99" s="31" t="s">
        <v>267</v>
      </c>
      <c r="AD99" s="31" t="s">
        <v>267</v>
      </c>
      <c r="AE99" s="31" t="s">
        <v>45</v>
      </c>
      <c r="AF99" s="31" t="s">
        <v>267</v>
      </c>
      <c r="AG99" s="31" t="s">
        <v>267</v>
      </c>
    </row>
    <row r="100" spans="1:33" x14ac:dyDescent="0.3">
      <c r="A100" s="13" t="s">
        <v>48</v>
      </c>
      <c r="B100" s="13" t="s">
        <v>69</v>
      </c>
      <c r="C100" s="13" t="s">
        <v>86</v>
      </c>
      <c r="D100" s="13">
        <v>2021</v>
      </c>
      <c r="E100" s="31">
        <v>44373</v>
      </c>
      <c r="F100" s="13" t="s">
        <v>338</v>
      </c>
      <c r="G100" s="13">
        <v>4</v>
      </c>
      <c r="H100" t="s">
        <v>14</v>
      </c>
      <c r="I100" s="11" t="s">
        <v>15</v>
      </c>
      <c r="J100" s="31" t="s">
        <v>428</v>
      </c>
      <c r="K100" s="30" t="s">
        <v>265</v>
      </c>
      <c r="L100" s="30"/>
      <c r="M100" s="31" t="s">
        <v>426</v>
      </c>
      <c r="N100" s="31" t="s">
        <v>429</v>
      </c>
      <c r="O100" s="31" t="s">
        <v>45</v>
      </c>
      <c r="P100" s="31" t="s">
        <v>45</v>
      </c>
      <c r="Q100" s="31" t="s">
        <v>267</v>
      </c>
      <c r="R100" s="31" t="s">
        <v>267</v>
      </c>
      <c r="S100" s="31" t="s">
        <v>45</v>
      </c>
      <c r="T100" s="31" t="s">
        <v>267</v>
      </c>
      <c r="U100" s="31" t="s">
        <v>267</v>
      </c>
      <c r="V100" s="31" t="s">
        <v>267</v>
      </c>
      <c r="W100" s="31" t="s">
        <v>45</v>
      </c>
      <c r="X100" s="31" t="s">
        <v>267</v>
      </c>
      <c r="Y100" s="31" t="s">
        <v>267</v>
      </c>
      <c r="Z100" s="31" t="s">
        <v>267</v>
      </c>
      <c r="AA100" s="31" t="s">
        <v>283</v>
      </c>
      <c r="AB100" s="31" t="s">
        <v>430</v>
      </c>
      <c r="AC100" s="40">
        <v>1</v>
      </c>
      <c r="AD100" s="40">
        <v>1</v>
      </c>
      <c r="AE100" s="31" t="s">
        <v>45</v>
      </c>
      <c r="AF100" s="31" t="s">
        <v>267</v>
      </c>
      <c r="AG100" s="31" t="s">
        <v>267</v>
      </c>
    </row>
    <row r="101" spans="1:33" x14ac:dyDescent="0.3">
      <c r="A101" s="13" t="s">
        <v>48</v>
      </c>
      <c r="B101" s="13" t="s">
        <v>69</v>
      </c>
      <c r="C101" s="13" t="s">
        <v>86</v>
      </c>
      <c r="D101" s="13">
        <v>2022</v>
      </c>
      <c r="E101" s="31">
        <v>44735</v>
      </c>
      <c r="F101" s="13" t="s">
        <v>415</v>
      </c>
      <c r="G101" s="13">
        <v>5</v>
      </c>
      <c r="H101" t="s">
        <v>14</v>
      </c>
      <c r="I101" s="11" t="s">
        <v>15</v>
      </c>
      <c r="J101" s="41" t="s">
        <v>431</v>
      </c>
      <c r="K101" s="30" t="s">
        <v>265</v>
      </c>
      <c r="L101" s="30"/>
      <c r="M101" s="31" t="s">
        <v>432</v>
      </c>
      <c r="N101" s="31" t="s">
        <v>427</v>
      </c>
      <c r="O101" s="41" t="s">
        <v>283</v>
      </c>
      <c r="P101" s="41" t="s">
        <v>45</v>
      </c>
      <c r="Q101" s="41" t="s">
        <v>267</v>
      </c>
      <c r="R101" s="41" t="s">
        <v>267</v>
      </c>
      <c r="S101" s="41" t="s">
        <v>283</v>
      </c>
      <c r="T101" s="42">
        <v>1</v>
      </c>
      <c r="U101" s="42">
        <v>1</v>
      </c>
      <c r="V101" s="42">
        <v>1</v>
      </c>
      <c r="W101" s="41" t="s">
        <v>45</v>
      </c>
      <c r="X101" s="41" t="s">
        <v>267</v>
      </c>
      <c r="Y101" s="41" t="s">
        <v>267</v>
      </c>
      <c r="Z101" s="41" t="s">
        <v>267</v>
      </c>
      <c r="AA101" s="41" t="s">
        <v>45</v>
      </c>
      <c r="AB101" s="41" t="s">
        <v>267</v>
      </c>
      <c r="AC101" s="41" t="s">
        <v>267</v>
      </c>
      <c r="AD101" s="41" t="s">
        <v>267</v>
      </c>
      <c r="AE101" s="41" t="s">
        <v>45</v>
      </c>
      <c r="AF101" s="41" t="s">
        <v>267</v>
      </c>
      <c r="AG101" s="41" t="s">
        <v>267</v>
      </c>
    </row>
    <row r="102" spans="1:33" x14ac:dyDescent="0.3">
      <c r="A102" t="s">
        <v>48</v>
      </c>
      <c r="B102" t="s">
        <v>49</v>
      </c>
      <c r="C102" t="s">
        <v>50</v>
      </c>
      <c r="D102">
        <v>2020</v>
      </c>
      <c r="E102" s="11">
        <v>44005</v>
      </c>
      <c r="F102" t="s">
        <v>378</v>
      </c>
      <c r="G102">
        <v>5</v>
      </c>
      <c r="H102" t="s">
        <v>51</v>
      </c>
      <c r="I102" s="11" t="s">
        <v>52</v>
      </c>
      <c r="J102" t="s">
        <v>53</v>
      </c>
      <c r="K102" s="16" t="s">
        <v>265</v>
      </c>
      <c r="L102" s="16"/>
      <c r="M102" t="s">
        <v>440</v>
      </c>
      <c r="N102" t="s">
        <v>441</v>
      </c>
      <c r="O102" t="s">
        <v>283</v>
      </c>
      <c r="P102" t="s">
        <v>283</v>
      </c>
      <c r="Q102">
        <v>1</v>
      </c>
      <c r="R102" s="2">
        <v>1</v>
      </c>
      <c r="S102" s="2" t="s">
        <v>283</v>
      </c>
      <c r="T102" s="2">
        <v>2</v>
      </c>
      <c r="U102" s="2">
        <v>2</v>
      </c>
      <c r="V102" s="2">
        <v>1</v>
      </c>
      <c r="W102" s="2" t="s">
        <v>45</v>
      </c>
      <c r="X102" s="2" t="s">
        <v>267</v>
      </c>
      <c r="Y102" s="2" t="s">
        <v>267</v>
      </c>
      <c r="Z102" s="2" t="s">
        <v>267</v>
      </c>
      <c r="AA102" s="2" t="s">
        <v>283</v>
      </c>
      <c r="AB102" s="2" t="s">
        <v>442</v>
      </c>
      <c r="AC102" s="2">
        <v>2</v>
      </c>
      <c r="AD102" s="2">
        <v>1</v>
      </c>
      <c r="AE102" s="11" t="s">
        <v>45</v>
      </c>
      <c r="AF102" s="11" t="s">
        <v>267</v>
      </c>
      <c r="AG102" s="11" t="s">
        <v>267</v>
      </c>
    </row>
    <row r="103" spans="1:33" x14ac:dyDescent="0.3">
      <c r="A103" t="s">
        <v>48</v>
      </c>
      <c r="B103" t="s">
        <v>49</v>
      </c>
      <c r="C103" t="s">
        <v>50</v>
      </c>
      <c r="D103">
        <v>2021</v>
      </c>
      <c r="E103" s="11">
        <v>44370</v>
      </c>
      <c r="F103" t="s">
        <v>378</v>
      </c>
      <c r="G103">
        <v>4</v>
      </c>
      <c r="H103" t="s">
        <v>51</v>
      </c>
      <c r="I103" s="11" t="s">
        <v>52</v>
      </c>
      <c r="J103" t="s">
        <v>53</v>
      </c>
      <c r="K103" s="16" t="s">
        <v>265</v>
      </c>
      <c r="L103" s="16"/>
      <c r="M103" t="s">
        <v>440</v>
      </c>
      <c r="N103" t="s">
        <v>443</v>
      </c>
      <c r="O103" t="s">
        <v>283</v>
      </c>
      <c r="P103" t="s">
        <v>283</v>
      </c>
      <c r="Q103">
        <v>1</v>
      </c>
      <c r="R103" s="2">
        <v>1</v>
      </c>
      <c r="S103" s="2" t="s">
        <v>283</v>
      </c>
      <c r="T103" s="2">
        <v>2</v>
      </c>
      <c r="U103" s="2">
        <v>2</v>
      </c>
      <c r="V103" s="2">
        <v>1</v>
      </c>
      <c r="W103" s="2" t="s">
        <v>45</v>
      </c>
      <c r="X103" s="2" t="s">
        <v>267</v>
      </c>
      <c r="Y103" s="2" t="s">
        <v>267</v>
      </c>
      <c r="Z103" s="2" t="s">
        <v>267</v>
      </c>
      <c r="AA103" s="2" t="s">
        <v>283</v>
      </c>
      <c r="AB103" s="2" t="s">
        <v>442</v>
      </c>
      <c r="AC103" s="2">
        <v>2</v>
      </c>
      <c r="AD103" s="2">
        <v>1</v>
      </c>
      <c r="AE103" s="11" t="s">
        <v>45</v>
      </c>
      <c r="AF103" s="11" t="s">
        <v>267</v>
      </c>
      <c r="AG103" s="11" t="s">
        <v>267</v>
      </c>
    </row>
    <row r="104" spans="1:33" x14ac:dyDescent="0.3">
      <c r="A104" t="s">
        <v>48</v>
      </c>
      <c r="B104" t="s">
        <v>49</v>
      </c>
      <c r="C104" t="s">
        <v>50</v>
      </c>
      <c r="D104">
        <v>2022</v>
      </c>
      <c r="E104" s="11">
        <v>44736</v>
      </c>
      <c r="F104" t="s">
        <v>305</v>
      </c>
      <c r="G104">
        <v>6</v>
      </c>
      <c r="H104" t="s">
        <v>51</v>
      </c>
      <c r="I104" s="11" t="s">
        <v>52</v>
      </c>
      <c r="J104" t="s">
        <v>53</v>
      </c>
      <c r="K104" s="16" t="s">
        <v>265</v>
      </c>
      <c r="L104" s="16"/>
      <c r="M104" t="s">
        <v>440</v>
      </c>
      <c r="N104" t="s">
        <v>443</v>
      </c>
      <c r="O104" t="s">
        <v>283</v>
      </c>
      <c r="P104" t="s">
        <v>283</v>
      </c>
      <c r="Q104">
        <v>1</v>
      </c>
      <c r="R104" s="2">
        <v>1</v>
      </c>
      <c r="S104" s="2" t="s">
        <v>283</v>
      </c>
      <c r="T104" s="2">
        <v>2</v>
      </c>
      <c r="U104" s="2">
        <v>2</v>
      </c>
      <c r="V104" s="2">
        <v>1</v>
      </c>
      <c r="W104" s="2" t="s">
        <v>45</v>
      </c>
      <c r="X104" s="2" t="s">
        <v>267</v>
      </c>
      <c r="Y104" s="2" t="s">
        <v>267</v>
      </c>
      <c r="Z104" s="2" t="s">
        <v>267</v>
      </c>
      <c r="AA104" s="2" t="s">
        <v>283</v>
      </c>
      <c r="AB104" s="2" t="s">
        <v>442</v>
      </c>
      <c r="AC104" s="2">
        <v>2</v>
      </c>
      <c r="AD104" s="2">
        <v>1</v>
      </c>
      <c r="AE104" s="11" t="s">
        <v>45</v>
      </c>
      <c r="AF104" s="11" t="s">
        <v>267</v>
      </c>
      <c r="AG104" s="11" t="s">
        <v>267</v>
      </c>
    </row>
    <row r="105" spans="1:33" x14ac:dyDescent="0.3">
      <c r="A105" t="s">
        <v>48</v>
      </c>
      <c r="B105" t="s">
        <v>49</v>
      </c>
      <c r="C105" t="s">
        <v>64</v>
      </c>
      <c r="D105">
        <v>2019</v>
      </c>
      <c r="E105" s="11">
        <v>43615</v>
      </c>
      <c r="F105" t="s">
        <v>318</v>
      </c>
      <c r="H105" s="11" t="s">
        <v>444</v>
      </c>
      <c r="I105" s="11" t="s">
        <v>445</v>
      </c>
      <c r="J105" s="11" t="s">
        <v>446</v>
      </c>
      <c r="K105" s="16" t="s">
        <v>265</v>
      </c>
      <c r="L105" s="16"/>
      <c r="N105" t="s">
        <v>447</v>
      </c>
      <c r="O105" s="11" t="s">
        <v>283</v>
      </c>
      <c r="P105" s="11" t="s">
        <v>45</v>
      </c>
      <c r="Q105" s="11" t="s">
        <v>267</v>
      </c>
      <c r="R105" s="2" t="s">
        <v>267</v>
      </c>
      <c r="S105" s="2" t="s">
        <v>283</v>
      </c>
      <c r="T105" s="2">
        <v>3</v>
      </c>
      <c r="U105" s="2">
        <v>2</v>
      </c>
      <c r="V105" s="2">
        <v>1</v>
      </c>
      <c r="W105" s="2" t="s">
        <v>45</v>
      </c>
      <c r="X105" s="2" t="s">
        <v>267</v>
      </c>
      <c r="Y105" s="2" t="s">
        <v>267</v>
      </c>
      <c r="Z105" s="2" t="s">
        <v>267</v>
      </c>
      <c r="AA105" s="2" t="s">
        <v>45</v>
      </c>
      <c r="AB105" s="2" t="s">
        <v>267</v>
      </c>
      <c r="AC105" s="2" t="s">
        <v>267</v>
      </c>
      <c r="AD105" s="2" t="s">
        <v>267</v>
      </c>
      <c r="AE105" s="11" t="s">
        <v>45</v>
      </c>
      <c r="AF105" s="11" t="s">
        <v>267</v>
      </c>
      <c r="AG105" s="11" t="s">
        <v>267</v>
      </c>
    </row>
    <row r="106" spans="1:33" s="13" customFormat="1" x14ac:dyDescent="0.3">
      <c r="A106" t="s">
        <v>48</v>
      </c>
      <c r="B106" t="s">
        <v>49</v>
      </c>
      <c r="C106" t="s">
        <v>64</v>
      </c>
      <c r="D106">
        <v>2020</v>
      </c>
      <c r="E106" s="11">
        <v>44008</v>
      </c>
      <c r="F106" t="s">
        <v>406</v>
      </c>
      <c r="G106">
        <v>6</v>
      </c>
      <c r="H106" t="s">
        <v>51</v>
      </c>
      <c r="I106" t="s">
        <v>65</v>
      </c>
      <c r="J106" t="s">
        <v>66</v>
      </c>
      <c r="K106" s="16" t="s">
        <v>265</v>
      </c>
      <c r="L106" s="16"/>
      <c r="M106" t="s">
        <v>448</v>
      </c>
      <c r="N106"/>
      <c r="O106" s="11" t="s">
        <v>283</v>
      </c>
      <c r="P106" s="11" t="s">
        <v>45</v>
      </c>
      <c r="Q106" s="11" t="s">
        <v>267</v>
      </c>
      <c r="R106" s="2" t="s">
        <v>267</v>
      </c>
      <c r="S106" s="2" t="s">
        <v>283</v>
      </c>
      <c r="T106" s="2">
        <v>3</v>
      </c>
      <c r="U106" s="2">
        <v>2</v>
      </c>
      <c r="V106" s="2">
        <v>1</v>
      </c>
      <c r="W106" s="2" t="s">
        <v>45</v>
      </c>
      <c r="X106" s="2" t="s">
        <v>267</v>
      </c>
      <c r="Y106" s="2" t="s">
        <v>267</v>
      </c>
      <c r="Z106" s="2" t="s">
        <v>267</v>
      </c>
      <c r="AA106" s="2" t="s">
        <v>45</v>
      </c>
      <c r="AB106" s="2" t="s">
        <v>267</v>
      </c>
      <c r="AC106" s="2" t="s">
        <v>267</v>
      </c>
      <c r="AD106" s="2" t="s">
        <v>267</v>
      </c>
      <c r="AE106" s="11" t="s">
        <v>45</v>
      </c>
      <c r="AF106" s="11" t="s">
        <v>267</v>
      </c>
      <c r="AG106" s="11" t="s">
        <v>267</v>
      </c>
    </row>
    <row r="107" spans="1:33" s="13" customFormat="1" x14ac:dyDescent="0.3">
      <c r="A107" t="s">
        <v>355</v>
      </c>
      <c r="B107" t="s">
        <v>91</v>
      </c>
      <c r="C107" t="s">
        <v>92</v>
      </c>
      <c r="D107">
        <v>2023</v>
      </c>
      <c r="E107" s="11">
        <v>45100</v>
      </c>
      <c r="F107" t="s">
        <v>356</v>
      </c>
      <c r="G107"/>
      <c r="H107" t="s">
        <v>93</v>
      </c>
      <c r="I107" t="s">
        <v>94</v>
      </c>
      <c r="J107" t="s">
        <v>357</v>
      </c>
      <c r="K107" s="16" t="s">
        <v>265</v>
      </c>
      <c r="L107"/>
      <c r="M107" t="s">
        <v>347</v>
      </c>
      <c r="N107" t="s">
        <v>358</v>
      </c>
      <c r="O107" s="11" t="s">
        <v>45</v>
      </c>
      <c r="P107" s="11" t="s">
        <v>45</v>
      </c>
      <c r="Q107"/>
      <c r="R107"/>
      <c r="S107"/>
      <c r="T107"/>
      <c r="U107"/>
      <c r="V107"/>
      <c r="W107"/>
      <c r="X107"/>
      <c r="Y107"/>
      <c r="Z107"/>
      <c r="AA107"/>
      <c r="AB107"/>
      <c r="AC107"/>
      <c r="AD107"/>
      <c r="AE107"/>
      <c r="AF107"/>
      <c r="AG107"/>
    </row>
    <row r="108" spans="1:33" s="13" customFormat="1" x14ac:dyDescent="0.3">
      <c r="A108" t="s">
        <v>122</v>
      </c>
      <c r="B108" t="s">
        <v>122</v>
      </c>
      <c r="C108" t="s">
        <v>127</v>
      </c>
      <c r="D108">
        <v>2019</v>
      </c>
      <c r="E108" s="11">
        <v>43627</v>
      </c>
      <c r="F108" t="s">
        <v>2694</v>
      </c>
      <c r="G108">
        <v>2</v>
      </c>
      <c r="H108" s="11" t="s">
        <v>128</v>
      </c>
      <c r="I108" s="11" t="s">
        <v>87</v>
      </c>
      <c r="J108"/>
      <c r="K108" s="56" t="s">
        <v>277</v>
      </c>
      <c r="L108" s="56">
        <v>4</v>
      </c>
      <c r="M108"/>
      <c r="N108" t="s">
        <v>278</v>
      </c>
      <c r="O108" t="s">
        <v>45</v>
      </c>
      <c r="P108" t="s">
        <v>45</v>
      </c>
      <c r="Q108" t="s">
        <v>267</v>
      </c>
      <c r="R108" t="s">
        <v>267</v>
      </c>
      <c r="S108" t="s">
        <v>45</v>
      </c>
      <c r="T108" t="s">
        <v>267</v>
      </c>
      <c r="U108" t="s">
        <v>267</v>
      </c>
      <c r="V108" t="s">
        <v>267</v>
      </c>
      <c r="W108" t="s">
        <v>45</v>
      </c>
      <c r="X108" t="s">
        <v>267</v>
      </c>
      <c r="Y108" t="s">
        <v>267</v>
      </c>
      <c r="Z108" t="s">
        <v>267</v>
      </c>
      <c r="AA108" t="s">
        <v>45</v>
      </c>
      <c r="AB108" t="s">
        <v>267</v>
      </c>
      <c r="AC108" t="s">
        <v>267</v>
      </c>
      <c r="AD108" t="s">
        <v>267</v>
      </c>
      <c r="AE108" t="s">
        <v>45</v>
      </c>
      <c r="AF108" t="s">
        <v>267</v>
      </c>
      <c r="AG108" t="s">
        <v>267</v>
      </c>
    </row>
    <row r="109" spans="1:33" s="13" customFormat="1" x14ac:dyDescent="0.3">
      <c r="A109" t="s">
        <v>122</v>
      </c>
      <c r="B109" t="s">
        <v>122</v>
      </c>
      <c r="C109" t="s">
        <v>127</v>
      </c>
      <c r="D109">
        <v>2020</v>
      </c>
      <c r="E109" s="11">
        <v>44011</v>
      </c>
      <c r="F109" t="s">
        <v>269</v>
      </c>
      <c r="G109">
        <v>2</v>
      </c>
      <c r="H109" s="11" t="s">
        <v>128</v>
      </c>
      <c r="I109" s="11" t="s">
        <v>87</v>
      </c>
      <c r="J109"/>
      <c r="K109" s="16" t="s">
        <v>277</v>
      </c>
      <c r="L109" s="16">
        <v>4</v>
      </c>
      <c r="M109"/>
      <c r="N109" t="s">
        <v>278</v>
      </c>
      <c r="O109" t="s">
        <v>45</v>
      </c>
      <c r="P109" t="s">
        <v>45</v>
      </c>
      <c r="Q109" t="s">
        <v>267</v>
      </c>
      <c r="R109" t="s">
        <v>267</v>
      </c>
      <c r="S109" t="s">
        <v>45</v>
      </c>
      <c r="T109" t="s">
        <v>267</v>
      </c>
      <c r="U109" t="s">
        <v>267</v>
      </c>
      <c r="V109" t="s">
        <v>267</v>
      </c>
      <c r="W109" t="s">
        <v>45</v>
      </c>
      <c r="X109" t="s">
        <v>267</v>
      </c>
      <c r="Y109" t="s">
        <v>267</v>
      </c>
      <c r="Z109" t="s">
        <v>267</v>
      </c>
      <c r="AA109" t="s">
        <v>45</v>
      </c>
      <c r="AB109" t="s">
        <v>267</v>
      </c>
      <c r="AC109" t="s">
        <v>267</v>
      </c>
      <c r="AD109" t="s">
        <v>267</v>
      </c>
      <c r="AE109" t="s">
        <v>45</v>
      </c>
      <c r="AF109" t="s">
        <v>267</v>
      </c>
      <c r="AG109" t="s">
        <v>267</v>
      </c>
    </row>
    <row r="110" spans="1:33" x14ac:dyDescent="0.3">
      <c r="A110" t="s">
        <v>122</v>
      </c>
      <c r="B110" t="s">
        <v>122</v>
      </c>
      <c r="C110" t="s">
        <v>127</v>
      </c>
      <c r="D110">
        <v>2021</v>
      </c>
      <c r="E110" s="11">
        <v>44365</v>
      </c>
      <c r="F110" t="s">
        <v>279</v>
      </c>
      <c r="G110">
        <v>2</v>
      </c>
      <c r="H110" s="11" t="s">
        <v>128</v>
      </c>
      <c r="I110" s="11" t="s">
        <v>87</v>
      </c>
      <c r="K110" s="16" t="s">
        <v>277</v>
      </c>
      <c r="L110" s="16">
        <v>4</v>
      </c>
      <c r="N110" t="s">
        <v>280</v>
      </c>
      <c r="O110" t="s">
        <v>45</v>
      </c>
      <c r="P110" t="s">
        <v>45</v>
      </c>
      <c r="Q110" t="s">
        <v>267</v>
      </c>
      <c r="R110" t="s">
        <v>267</v>
      </c>
      <c r="S110" t="s">
        <v>45</v>
      </c>
      <c r="T110" t="s">
        <v>267</v>
      </c>
      <c r="U110" t="s">
        <v>267</v>
      </c>
      <c r="V110" t="s">
        <v>267</v>
      </c>
      <c r="W110" t="s">
        <v>45</v>
      </c>
      <c r="X110" t="s">
        <v>267</v>
      </c>
      <c r="Y110" t="s">
        <v>267</v>
      </c>
      <c r="Z110" t="s">
        <v>267</v>
      </c>
      <c r="AA110" t="s">
        <v>45</v>
      </c>
      <c r="AB110" t="s">
        <v>267</v>
      </c>
      <c r="AC110" t="s">
        <v>267</v>
      </c>
      <c r="AD110" t="s">
        <v>267</v>
      </c>
      <c r="AE110" t="s">
        <v>45</v>
      </c>
      <c r="AF110" t="s">
        <v>267</v>
      </c>
      <c r="AG110" t="s">
        <v>267</v>
      </c>
    </row>
    <row r="111" spans="1:33" x14ac:dyDescent="0.3">
      <c r="A111" t="s">
        <v>122</v>
      </c>
      <c r="B111" t="s">
        <v>122</v>
      </c>
      <c r="C111" t="s">
        <v>127</v>
      </c>
      <c r="D111">
        <v>2022</v>
      </c>
      <c r="E111" s="11">
        <v>44740</v>
      </c>
      <c r="F111" t="s">
        <v>281</v>
      </c>
      <c r="G111">
        <v>3</v>
      </c>
      <c r="H111" s="11" t="s">
        <v>128</v>
      </c>
      <c r="I111" s="11" t="s">
        <v>87</v>
      </c>
      <c r="J111" s="11" t="s">
        <v>282</v>
      </c>
      <c r="K111" s="16" t="s">
        <v>277</v>
      </c>
      <c r="L111" s="16">
        <v>4</v>
      </c>
      <c r="O111" t="s">
        <v>283</v>
      </c>
      <c r="P111" t="s">
        <v>45</v>
      </c>
      <c r="Q111" t="s">
        <v>267</v>
      </c>
      <c r="R111" t="s">
        <v>267</v>
      </c>
      <c r="S111" t="s">
        <v>283</v>
      </c>
      <c r="T111">
        <v>1</v>
      </c>
      <c r="U111">
        <v>2</v>
      </c>
      <c r="V111" t="s">
        <v>284</v>
      </c>
      <c r="W111" t="s">
        <v>283</v>
      </c>
      <c r="X111" t="s">
        <v>267</v>
      </c>
      <c r="Y111" t="s">
        <v>267</v>
      </c>
      <c r="Z111" t="s">
        <v>267</v>
      </c>
      <c r="AA111" t="s">
        <v>45</v>
      </c>
      <c r="AB111" t="s">
        <v>267</v>
      </c>
      <c r="AC111" t="s">
        <v>267</v>
      </c>
      <c r="AD111" t="s">
        <v>267</v>
      </c>
      <c r="AE111" t="s">
        <v>45</v>
      </c>
      <c r="AF111" t="s">
        <v>267</v>
      </c>
      <c r="AG111" t="s">
        <v>267</v>
      </c>
    </row>
    <row r="112" spans="1:33" x14ac:dyDescent="0.3">
      <c r="A112" t="s">
        <v>122</v>
      </c>
      <c r="B112" t="s">
        <v>122</v>
      </c>
      <c r="C112" t="s">
        <v>139</v>
      </c>
      <c r="D112">
        <v>2019</v>
      </c>
      <c r="E112" s="11">
        <v>43657</v>
      </c>
      <c r="F112" t="s">
        <v>268</v>
      </c>
      <c r="H112" s="11" t="s">
        <v>128</v>
      </c>
      <c r="I112" s="11" t="s">
        <v>87</v>
      </c>
      <c r="J112" t="s">
        <v>148</v>
      </c>
      <c r="K112" s="16" t="s">
        <v>265</v>
      </c>
      <c r="L112" s="16"/>
      <c r="M112" t="s">
        <v>285</v>
      </c>
      <c r="N112" t="s">
        <v>286</v>
      </c>
      <c r="O112" t="s">
        <v>283</v>
      </c>
      <c r="P112" t="s">
        <v>283</v>
      </c>
      <c r="Q112">
        <v>1</v>
      </c>
      <c r="R112">
        <v>1</v>
      </c>
      <c r="S112" t="s">
        <v>45</v>
      </c>
      <c r="T112" t="s">
        <v>267</v>
      </c>
      <c r="U112" t="s">
        <v>267</v>
      </c>
      <c r="V112" t="s">
        <v>267</v>
      </c>
      <c r="W112" t="s">
        <v>45</v>
      </c>
      <c r="X112" t="s">
        <v>267</v>
      </c>
      <c r="Y112" t="s">
        <v>267</v>
      </c>
      <c r="Z112" t="s">
        <v>267</v>
      </c>
      <c r="AA112" t="s">
        <v>45</v>
      </c>
      <c r="AB112" t="s">
        <v>267</v>
      </c>
      <c r="AC112" t="s">
        <v>267</v>
      </c>
      <c r="AD112" t="s">
        <v>267</v>
      </c>
      <c r="AE112" t="s">
        <v>45</v>
      </c>
      <c r="AF112" t="s">
        <v>267</v>
      </c>
      <c r="AG112" t="s">
        <v>267</v>
      </c>
    </row>
    <row r="113" spans="1:33" x14ac:dyDescent="0.3">
      <c r="A113" t="s">
        <v>122</v>
      </c>
      <c r="B113" t="s">
        <v>122</v>
      </c>
      <c r="C113" t="s">
        <v>139</v>
      </c>
      <c r="D113">
        <v>2020</v>
      </c>
      <c r="E113" s="11">
        <v>44013</v>
      </c>
      <c r="F113" t="s">
        <v>287</v>
      </c>
      <c r="G113">
        <v>4</v>
      </c>
      <c r="H113" s="11" t="s">
        <v>128</v>
      </c>
      <c r="I113" s="11" t="s">
        <v>87</v>
      </c>
      <c r="J113" s="11" t="s">
        <v>140</v>
      </c>
      <c r="K113" s="16" t="s">
        <v>265</v>
      </c>
      <c r="L113" s="16"/>
      <c r="M113" s="11" t="s">
        <v>285</v>
      </c>
      <c r="N113" s="11" t="s">
        <v>288</v>
      </c>
      <c r="O113" t="s">
        <v>283</v>
      </c>
      <c r="P113" t="s">
        <v>283</v>
      </c>
      <c r="Q113">
        <v>1</v>
      </c>
      <c r="R113">
        <v>1</v>
      </c>
      <c r="S113" t="s">
        <v>45</v>
      </c>
      <c r="T113" t="s">
        <v>267</v>
      </c>
      <c r="U113" t="s">
        <v>267</v>
      </c>
      <c r="V113" t="s">
        <v>267</v>
      </c>
      <c r="W113" t="s">
        <v>45</v>
      </c>
      <c r="X113" t="s">
        <v>267</v>
      </c>
      <c r="Y113" t="s">
        <v>267</v>
      </c>
      <c r="Z113" t="s">
        <v>267</v>
      </c>
      <c r="AA113" t="s">
        <v>45</v>
      </c>
      <c r="AB113" t="s">
        <v>267</v>
      </c>
      <c r="AC113" t="s">
        <v>267</v>
      </c>
      <c r="AD113" t="s">
        <v>267</v>
      </c>
      <c r="AE113" t="s">
        <v>45</v>
      </c>
      <c r="AF113" t="s">
        <v>267</v>
      </c>
      <c r="AG113" t="s">
        <v>267</v>
      </c>
    </row>
    <row r="114" spans="1:33" x14ac:dyDescent="0.3">
      <c r="A114" t="s">
        <v>122</v>
      </c>
      <c r="B114" t="s">
        <v>122</v>
      </c>
      <c r="C114" t="s">
        <v>139</v>
      </c>
      <c r="D114">
        <v>2021</v>
      </c>
      <c r="E114" s="11">
        <v>44363</v>
      </c>
      <c r="F114" t="s">
        <v>289</v>
      </c>
      <c r="G114">
        <v>4</v>
      </c>
      <c r="H114" s="11" t="s">
        <v>128</v>
      </c>
      <c r="I114" s="11" t="s">
        <v>87</v>
      </c>
      <c r="J114" s="11" t="s">
        <v>140</v>
      </c>
      <c r="K114" s="16" t="s">
        <v>265</v>
      </c>
      <c r="L114" s="16"/>
      <c r="M114" s="11" t="s">
        <v>285</v>
      </c>
      <c r="N114" s="11" t="s">
        <v>288</v>
      </c>
      <c r="O114" t="s">
        <v>283</v>
      </c>
      <c r="P114" t="s">
        <v>283</v>
      </c>
      <c r="Q114">
        <v>1</v>
      </c>
      <c r="R114">
        <v>1</v>
      </c>
      <c r="S114" t="s">
        <v>45</v>
      </c>
      <c r="T114" t="s">
        <v>267</v>
      </c>
      <c r="U114" t="s">
        <v>267</v>
      </c>
      <c r="V114" t="s">
        <v>267</v>
      </c>
      <c r="W114" t="s">
        <v>45</v>
      </c>
      <c r="X114" t="s">
        <v>267</v>
      </c>
      <c r="Y114" t="s">
        <v>267</v>
      </c>
      <c r="Z114" t="s">
        <v>267</v>
      </c>
      <c r="AA114" t="s">
        <v>45</v>
      </c>
      <c r="AB114" t="s">
        <v>267</v>
      </c>
      <c r="AC114" t="s">
        <v>267</v>
      </c>
      <c r="AD114" t="s">
        <v>267</v>
      </c>
      <c r="AE114" t="s">
        <v>45</v>
      </c>
      <c r="AF114" t="s">
        <v>267</v>
      </c>
      <c r="AG114" t="s">
        <v>267</v>
      </c>
    </row>
    <row r="115" spans="1:33" x14ac:dyDescent="0.3">
      <c r="A115" t="s">
        <v>122</v>
      </c>
      <c r="B115" t="s">
        <v>122</v>
      </c>
      <c r="C115" t="s">
        <v>139</v>
      </c>
      <c r="D115">
        <v>2022</v>
      </c>
      <c r="E115" s="11">
        <v>44740</v>
      </c>
      <c r="F115" t="s">
        <v>281</v>
      </c>
      <c r="G115">
        <v>4</v>
      </c>
      <c r="H115" s="11" t="s">
        <v>128</v>
      </c>
      <c r="I115" s="11" t="s">
        <v>87</v>
      </c>
      <c r="J115" t="s">
        <v>140</v>
      </c>
      <c r="K115" s="16" t="s">
        <v>265</v>
      </c>
      <c r="L115" s="16"/>
      <c r="M115" t="s">
        <v>285</v>
      </c>
      <c r="N115" t="s">
        <v>286</v>
      </c>
      <c r="O115" t="s">
        <v>283</v>
      </c>
      <c r="P115" t="s">
        <v>283</v>
      </c>
      <c r="Q115">
        <v>1</v>
      </c>
      <c r="R115">
        <v>1</v>
      </c>
      <c r="S115" t="s">
        <v>45</v>
      </c>
      <c r="T115" t="s">
        <v>267</v>
      </c>
      <c r="U115" t="s">
        <v>267</v>
      </c>
      <c r="V115" t="s">
        <v>267</v>
      </c>
      <c r="W115" t="s">
        <v>45</v>
      </c>
      <c r="X115" t="s">
        <v>267</v>
      </c>
      <c r="Y115" t="s">
        <v>267</v>
      </c>
      <c r="Z115" t="s">
        <v>267</v>
      </c>
      <c r="AA115" t="s">
        <v>45</v>
      </c>
      <c r="AB115" t="s">
        <v>267</v>
      </c>
      <c r="AC115" t="s">
        <v>267</v>
      </c>
      <c r="AD115" t="s">
        <v>267</v>
      </c>
      <c r="AE115" t="s">
        <v>45</v>
      </c>
      <c r="AF115" t="s">
        <v>267</v>
      </c>
      <c r="AG115" t="s">
        <v>267</v>
      </c>
    </row>
    <row r="116" spans="1:33" x14ac:dyDescent="0.3">
      <c r="A116" t="s">
        <v>122</v>
      </c>
      <c r="B116" t="s">
        <v>122</v>
      </c>
      <c r="C116" t="s">
        <v>139</v>
      </c>
      <c r="D116">
        <v>2023</v>
      </c>
      <c r="E116" s="11">
        <v>45105</v>
      </c>
      <c r="F116" t="s">
        <v>275</v>
      </c>
      <c r="H116" s="11" t="s">
        <v>128</v>
      </c>
      <c r="I116" s="11" t="s">
        <v>87</v>
      </c>
      <c r="J116" t="s">
        <v>140</v>
      </c>
      <c r="K116" s="16" t="s">
        <v>265</v>
      </c>
      <c r="M116" t="s">
        <v>290</v>
      </c>
      <c r="N116" t="s">
        <v>291</v>
      </c>
      <c r="O116" s="11" t="s">
        <v>283</v>
      </c>
      <c r="P116" s="11" t="s">
        <v>283</v>
      </c>
    </row>
    <row r="117" spans="1:33" x14ac:dyDescent="0.3">
      <c r="A117" t="s">
        <v>122</v>
      </c>
      <c r="B117" t="s">
        <v>122</v>
      </c>
      <c r="C117" t="s">
        <v>133</v>
      </c>
      <c r="D117">
        <v>2018</v>
      </c>
      <c r="E117" s="11">
        <v>43308</v>
      </c>
      <c r="F117" t="s">
        <v>264</v>
      </c>
      <c r="H117" t="s">
        <v>134</v>
      </c>
      <c r="I117" s="11" t="s">
        <v>135</v>
      </c>
      <c r="K117" s="16" t="s">
        <v>265</v>
      </c>
      <c r="L117" s="16"/>
      <c r="M117" t="s">
        <v>332</v>
      </c>
      <c r="O117" t="s">
        <v>283</v>
      </c>
      <c r="P117" t="s">
        <v>45</v>
      </c>
      <c r="Q117" t="s">
        <v>267</v>
      </c>
      <c r="R117" t="s">
        <v>267</v>
      </c>
      <c r="S117" t="s">
        <v>283</v>
      </c>
      <c r="T117">
        <v>2</v>
      </c>
      <c r="U117">
        <v>2</v>
      </c>
      <c r="V117" t="s">
        <v>284</v>
      </c>
      <c r="W117" t="s">
        <v>45</v>
      </c>
      <c r="X117" t="s">
        <v>267</v>
      </c>
      <c r="Y117" t="s">
        <v>267</v>
      </c>
      <c r="Z117" t="s">
        <v>267</v>
      </c>
      <c r="AA117" t="s">
        <v>45</v>
      </c>
      <c r="AB117" t="s">
        <v>267</v>
      </c>
      <c r="AC117" t="s">
        <v>267</v>
      </c>
      <c r="AD117" t="s">
        <v>267</v>
      </c>
      <c r="AE117" s="11" t="s">
        <v>45</v>
      </c>
      <c r="AF117" t="s">
        <v>267</v>
      </c>
      <c r="AG117" t="s">
        <v>267</v>
      </c>
    </row>
    <row r="118" spans="1:33" x14ac:dyDescent="0.3">
      <c r="A118" t="s">
        <v>122</v>
      </c>
      <c r="B118" t="s">
        <v>122</v>
      </c>
      <c r="C118" t="s">
        <v>133</v>
      </c>
      <c r="D118">
        <v>2019</v>
      </c>
      <c r="E118" s="11">
        <v>43656</v>
      </c>
      <c r="F118" t="s">
        <v>268</v>
      </c>
      <c r="H118" t="s">
        <v>134</v>
      </c>
      <c r="I118" s="11" t="s">
        <v>135</v>
      </c>
      <c r="J118" t="s">
        <v>333</v>
      </c>
      <c r="K118" s="16" t="s">
        <v>265</v>
      </c>
      <c r="L118" s="16"/>
      <c r="M118" t="s">
        <v>332</v>
      </c>
      <c r="O118" t="s">
        <v>283</v>
      </c>
      <c r="P118" t="s">
        <v>45</v>
      </c>
      <c r="Q118" t="s">
        <v>267</v>
      </c>
      <c r="R118" t="s">
        <v>267</v>
      </c>
      <c r="S118" t="s">
        <v>283</v>
      </c>
      <c r="T118">
        <v>2</v>
      </c>
      <c r="U118">
        <v>2</v>
      </c>
      <c r="V118" t="s">
        <v>284</v>
      </c>
      <c r="W118" t="s">
        <v>45</v>
      </c>
      <c r="X118" t="s">
        <v>267</v>
      </c>
      <c r="Y118" t="s">
        <v>267</v>
      </c>
      <c r="Z118" t="s">
        <v>267</v>
      </c>
      <c r="AA118" t="s">
        <v>45</v>
      </c>
      <c r="AB118" t="s">
        <v>267</v>
      </c>
      <c r="AC118" t="s">
        <v>267</v>
      </c>
      <c r="AD118" t="s">
        <v>267</v>
      </c>
      <c r="AE118" s="11" t="s">
        <v>45</v>
      </c>
      <c r="AF118" t="s">
        <v>267</v>
      </c>
      <c r="AG118" t="s">
        <v>267</v>
      </c>
    </row>
    <row r="119" spans="1:33" s="32" customFormat="1" x14ac:dyDescent="0.3">
      <c r="A119" t="s">
        <v>122</v>
      </c>
      <c r="B119" t="s">
        <v>122</v>
      </c>
      <c r="C119" t="s">
        <v>133</v>
      </c>
      <c r="D119">
        <v>2020</v>
      </c>
      <c r="E119" s="11">
        <v>44011</v>
      </c>
      <c r="F119" t="s">
        <v>269</v>
      </c>
      <c r="G119">
        <v>3</v>
      </c>
      <c r="H119" t="s">
        <v>134</v>
      </c>
      <c r="I119" s="11" t="s">
        <v>135</v>
      </c>
      <c r="J119"/>
      <c r="K119" s="16" t="s">
        <v>265</v>
      </c>
      <c r="L119" s="16"/>
      <c r="M119" t="s">
        <v>332</v>
      </c>
      <c r="N119"/>
      <c r="O119" t="s">
        <v>283</v>
      </c>
      <c r="P119" t="s">
        <v>45</v>
      </c>
      <c r="Q119" t="s">
        <v>267</v>
      </c>
      <c r="R119" t="s">
        <v>267</v>
      </c>
      <c r="S119" t="s">
        <v>283</v>
      </c>
      <c r="T119">
        <v>2</v>
      </c>
      <c r="U119">
        <v>2</v>
      </c>
      <c r="V119" t="s">
        <v>284</v>
      </c>
      <c r="W119" t="s">
        <v>45</v>
      </c>
      <c r="X119" t="s">
        <v>267</v>
      </c>
      <c r="Y119" t="s">
        <v>267</v>
      </c>
      <c r="Z119" t="s">
        <v>267</v>
      </c>
      <c r="AA119" t="s">
        <v>45</v>
      </c>
      <c r="AB119" t="s">
        <v>267</v>
      </c>
      <c r="AC119" t="s">
        <v>267</v>
      </c>
      <c r="AD119" t="s">
        <v>267</v>
      </c>
      <c r="AE119" s="11" t="s">
        <v>45</v>
      </c>
      <c r="AF119" t="s">
        <v>267</v>
      </c>
      <c r="AG119" t="s">
        <v>267</v>
      </c>
    </row>
    <row r="120" spans="1:33" x14ac:dyDescent="0.3">
      <c r="A120" t="s">
        <v>122</v>
      </c>
      <c r="B120" t="s">
        <v>122</v>
      </c>
      <c r="C120" t="s">
        <v>133</v>
      </c>
      <c r="D120">
        <v>2021</v>
      </c>
      <c r="E120" s="11">
        <v>44365</v>
      </c>
      <c r="F120" t="s">
        <v>279</v>
      </c>
      <c r="G120">
        <v>4</v>
      </c>
      <c r="H120" t="s">
        <v>134</v>
      </c>
      <c r="I120" s="11" t="s">
        <v>135</v>
      </c>
      <c r="K120" s="16" t="s">
        <v>265</v>
      </c>
      <c r="L120" s="16"/>
      <c r="M120" t="s">
        <v>334</v>
      </c>
      <c r="O120" t="s">
        <v>283</v>
      </c>
      <c r="P120" t="s">
        <v>45</v>
      </c>
      <c r="Q120" t="s">
        <v>267</v>
      </c>
      <c r="R120" t="s">
        <v>267</v>
      </c>
      <c r="S120" t="s">
        <v>283</v>
      </c>
      <c r="T120">
        <v>2</v>
      </c>
      <c r="U120">
        <v>2</v>
      </c>
      <c r="V120" t="s">
        <v>284</v>
      </c>
      <c r="W120" t="s">
        <v>45</v>
      </c>
      <c r="X120" t="s">
        <v>267</v>
      </c>
      <c r="Y120" t="s">
        <v>267</v>
      </c>
      <c r="Z120" t="s">
        <v>267</v>
      </c>
      <c r="AA120" t="s">
        <v>45</v>
      </c>
      <c r="AB120" t="s">
        <v>267</v>
      </c>
      <c r="AC120" t="s">
        <v>267</v>
      </c>
      <c r="AD120" t="s">
        <v>267</v>
      </c>
      <c r="AE120" s="11" t="s">
        <v>45</v>
      </c>
      <c r="AF120" t="s">
        <v>267</v>
      </c>
      <c r="AG120" t="s">
        <v>267</v>
      </c>
    </row>
    <row r="121" spans="1:33" x14ac:dyDescent="0.3">
      <c r="A121" t="s">
        <v>122</v>
      </c>
      <c r="B121" t="s">
        <v>122</v>
      </c>
      <c r="C121" t="s">
        <v>133</v>
      </c>
      <c r="D121">
        <v>2022</v>
      </c>
      <c r="E121" s="11">
        <v>44739</v>
      </c>
      <c r="F121" t="s">
        <v>281</v>
      </c>
      <c r="G121">
        <v>4</v>
      </c>
      <c r="H121" t="s">
        <v>134</v>
      </c>
      <c r="I121" s="11" t="s">
        <v>135</v>
      </c>
      <c r="J121" t="s">
        <v>335</v>
      </c>
      <c r="K121" s="16" t="s">
        <v>265</v>
      </c>
      <c r="L121" s="16"/>
      <c r="M121" t="s">
        <v>334</v>
      </c>
      <c r="N121" t="s">
        <v>336</v>
      </c>
      <c r="O121" t="s">
        <v>283</v>
      </c>
      <c r="P121" t="s">
        <v>45</v>
      </c>
      <c r="Q121" t="s">
        <v>267</v>
      </c>
      <c r="R121" t="s">
        <v>267</v>
      </c>
      <c r="S121" t="s">
        <v>283</v>
      </c>
      <c r="T121">
        <v>2</v>
      </c>
      <c r="U121">
        <v>2</v>
      </c>
      <c r="V121" t="s">
        <v>284</v>
      </c>
      <c r="W121" t="s">
        <v>45</v>
      </c>
      <c r="X121" t="s">
        <v>267</v>
      </c>
      <c r="Y121" t="s">
        <v>267</v>
      </c>
      <c r="Z121" t="s">
        <v>267</v>
      </c>
      <c r="AA121" t="s">
        <v>45</v>
      </c>
      <c r="AB121" t="s">
        <v>267</v>
      </c>
      <c r="AC121" t="s">
        <v>267</v>
      </c>
      <c r="AD121" t="s">
        <v>267</v>
      </c>
      <c r="AE121" s="11" t="s">
        <v>45</v>
      </c>
      <c r="AF121" t="s">
        <v>267</v>
      </c>
      <c r="AG121" t="s">
        <v>267</v>
      </c>
    </row>
    <row r="122" spans="1:33" x14ac:dyDescent="0.3">
      <c r="A122" t="s">
        <v>122</v>
      </c>
      <c r="B122" t="s">
        <v>122</v>
      </c>
      <c r="C122" t="s">
        <v>133</v>
      </c>
      <c r="D122">
        <v>2023</v>
      </c>
      <c r="E122" s="11">
        <v>45105</v>
      </c>
      <c r="F122" t="s">
        <v>275</v>
      </c>
      <c r="G122">
        <v>2</v>
      </c>
      <c r="H122" t="s">
        <v>134</v>
      </c>
      <c r="I122" s="11" t="s">
        <v>135</v>
      </c>
      <c r="J122" t="s">
        <v>337</v>
      </c>
      <c r="K122" s="16" t="s">
        <v>265</v>
      </c>
      <c r="L122" s="16"/>
      <c r="M122" t="s">
        <v>334</v>
      </c>
      <c r="N122" t="s">
        <v>336</v>
      </c>
      <c r="O122" t="s">
        <v>283</v>
      </c>
      <c r="P122" t="s">
        <v>45</v>
      </c>
      <c r="Q122" t="s">
        <v>267</v>
      </c>
      <c r="R122" t="s">
        <v>267</v>
      </c>
      <c r="S122" t="s">
        <v>283</v>
      </c>
      <c r="T122">
        <v>2</v>
      </c>
      <c r="U122">
        <v>2</v>
      </c>
      <c r="V122" t="s">
        <v>284</v>
      </c>
      <c r="W122" t="s">
        <v>45</v>
      </c>
      <c r="X122" t="s">
        <v>267</v>
      </c>
      <c r="Y122" t="s">
        <v>267</v>
      </c>
      <c r="Z122" t="s">
        <v>267</v>
      </c>
      <c r="AA122" t="s">
        <v>45</v>
      </c>
      <c r="AB122" t="s">
        <v>267</v>
      </c>
      <c r="AC122" t="s">
        <v>267</v>
      </c>
      <c r="AD122" t="s">
        <v>267</v>
      </c>
      <c r="AE122" s="11" t="s">
        <v>45</v>
      </c>
      <c r="AF122" t="s">
        <v>267</v>
      </c>
      <c r="AG122" t="s">
        <v>267</v>
      </c>
    </row>
    <row r="123" spans="1:33" x14ac:dyDescent="0.3">
      <c r="A123" t="s">
        <v>122</v>
      </c>
      <c r="B123" t="s">
        <v>123</v>
      </c>
      <c r="C123" t="s">
        <v>124</v>
      </c>
      <c r="D123">
        <v>2018</v>
      </c>
      <c r="E123" s="11">
        <v>43288</v>
      </c>
      <c r="F123" t="s">
        <v>264</v>
      </c>
      <c r="H123" s="11" t="s">
        <v>58</v>
      </c>
      <c r="I123" s="11" t="s">
        <v>59</v>
      </c>
      <c r="K123" s="16" t="s">
        <v>265</v>
      </c>
      <c r="L123" s="16"/>
      <c r="M123" t="s">
        <v>372</v>
      </c>
      <c r="O123" t="s">
        <v>283</v>
      </c>
      <c r="P123" t="s">
        <v>283</v>
      </c>
      <c r="Q123">
        <v>1</v>
      </c>
      <c r="R123">
        <v>1</v>
      </c>
      <c r="S123" t="s">
        <v>45</v>
      </c>
      <c r="T123" t="s">
        <v>267</v>
      </c>
      <c r="U123" t="s">
        <v>267</v>
      </c>
      <c r="V123" t="s">
        <v>267</v>
      </c>
      <c r="W123" t="s">
        <v>45</v>
      </c>
      <c r="X123" t="s">
        <v>267</v>
      </c>
      <c r="Y123" t="s">
        <v>267</v>
      </c>
      <c r="Z123" t="s">
        <v>267</v>
      </c>
      <c r="AA123" t="s">
        <v>45</v>
      </c>
      <c r="AB123" t="s">
        <v>267</v>
      </c>
      <c r="AC123" t="s">
        <v>267</v>
      </c>
      <c r="AD123" t="s">
        <v>267</v>
      </c>
      <c r="AE123" t="s">
        <v>45</v>
      </c>
      <c r="AF123" t="s">
        <v>267</v>
      </c>
      <c r="AG123" t="s">
        <v>267</v>
      </c>
    </row>
    <row r="124" spans="1:33" x14ac:dyDescent="0.3">
      <c r="A124" t="s">
        <v>122</v>
      </c>
      <c r="B124" t="s">
        <v>123</v>
      </c>
      <c r="C124" t="s">
        <v>124</v>
      </c>
      <c r="D124">
        <v>2019</v>
      </c>
      <c r="E124" s="11">
        <v>43628</v>
      </c>
      <c r="F124" t="s">
        <v>318</v>
      </c>
      <c r="H124" s="11" t="s">
        <v>58</v>
      </c>
      <c r="I124" s="11" t="s">
        <v>59</v>
      </c>
      <c r="J124" s="11" t="s">
        <v>373</v>
      </c>
      <c r="K124" s="16" t="s">
        <v>265</v>
      </c>
      <c r="L124" s="16"/>
      <c r="M124" t="s">
        <v>372</v>
      </c>
      <c r="N124" t="s">
        <v>374</v>
      </c>
      <c r="O124" t="s">
        <v>283</v>
      </c>
      <c r="P124" t="s">
        <v>283</v>
      </c>
      <c r="Q124">
        <v>1</v>
      </c>
      <c r="R124">
        <v>1</v>
      </c>
      <c r="S124" t="s">
        <v>45</v>
      </c>
      <c r="T124" t="s">
        <v>267</v>
      </c>
      <c r="U124" t="s">
        <v>267</v>
      </c>
      <c r="V124" t="s">
        <v>267</v>
      </c>
      <c r="W124" t="s">
        <v>45</v>
      </c>
      <c r="X124" t="s">
        <v>267</v>
      </c>
      <c r="Y124" t="s">
        <v>267</v>
      </c>
      <c r="Z124" t="s">
        <v>267</v>
      </c>
      <c r="AA124" t="s">
        <v>45</v>
      </c>
      <c r="AB124" t="s">
        <v>267</v>
      </c>
      <c r="AC124" t="s">
        <v>267</v>
      </c>
      <c r="AD124" t="s">
        <v>267</v>
      </c>
      <c r="AE124" t="s">
        <v>45</v>
      </c>
      <c r="AF124" t="s">
        <v>267</v>
      </c>
      <c r="AG124" t="s">
        <v>267</v>
      </c>
    </row>
    <row r="125" spans="1:33" x14ac:dyDescent="0.3">
      <c r="A125" t="s">
        <v>122</v>
      </c>
      <c r="B125" t="s">
        <v>123</v>
      </c>
      <c r="C125" t="s">
        <v>124</v>
      </c>
      <c r="D125">
        <v>2020</v>
      </c>
      <c r="E125" s="11">
        <v>44013</v>
      </c>
      <c r="F125" t="s">
        <v>287</v>
      </c>
      <c r="G125">
        <v>5</v>
      </c>
      <c r="H125" s="11" t="s">
        <v>58</v>
      </c>
      <c r="I125" s="11" t="s">
        <v>59</v>
      </c>
      <c r="J125" t="s">
        <v>105</v>
      </c>
      <c r="K125" s="16" t="s">
        <v>265</v>
      </c>
      <c r="L125" s="16"/>
      <c r="M125" t="s">
        <v>372</v>
      </c>
      <c r="N125" t="s">
        <v>105</v>
      </c>
      <c r="O125" t="s">
        <v>283</v>
      </c>
      <c r="P125" t="s">
        <v>283</v>
      </c>
      <c r="Q125">
        <v>1</v>
      </c>
      <c r="R125">
        <v>1</v>
      </c>
      <c r="S125" t="s">
        <v>45</v>
      </c>
      <c r="T125" t="s">
        <v>267</v>
      </c>
      <c r="U125" t="s">
        <v>267</v>
      </c>
      <c r="V125" t="s">
        <v>267</v>
      </c>
      <c r="W125" t="s">
        <v>45</v>
      </c>
      <c r="X125" t="s">
        <v>267</v>
      </c>
      <c r="Y125" t="s">
        <v>267</v>
      </c>
      <c r="Z125" t="s">
        <v>267</v>
      </c>
      <c r="AA125" t="s">
        <v>45</v>
      </c>
      <c r="AB125" t="s">
        <v>267</v>
      </c>
      <c r="AC125" t="s">
        <v>267</v>
      </c>
      <c r="AD125" t="s">
        <v>267</v>
      </c>
      <c r="AE125" t="s">
        <v>45</v>
      </c>
      <c r="AF125" t="s">
        <v>267</v>
      </c>
      <c r="AG125" t="s">
        <v>267</v>
      </c>
    </row>
    <row r="126" spans="1:33" x14ac:dyDescent="0.3">
      <c r="A126" t="s">
        <v>122</v>
      </c>
      <c r="B126" t="s">
        <v>123</v>
      </c>
      <c r="C126" t="s">
        <v>124</v>
      </c>
      <c r="D126">
        <v>2021</v>
      </c>
      <c r="E126" s="11">
        <v>44363</v>
      </c>
      <c r="F126" t="s">
        <v>289</v>
      </c>
      <c r="G126">
        <v>7</v>
      </c>
      <c r="H126" s="11" t="s">
        <v>58</v>
      </c>
      <c r="I126" s="11" t="s">
        <v>59</v>
      </c>
      <c r="J126" t="s">
        <v>105</v>
      </c>
      <c r="K126" s="16" t="s">
        <v>265</v>
      </c>
      <c r="L126" s="16"/>
      <c r="M126" t="s">
        <v>372</v>
      </c>
      <c r="N126" t="s">
        <v>105</v>
      </c>
      <c r="O126" t="s">
        <v>283</v>
      </c>
      <c r="P126" t="s">
        <v>283</v>
      </c>
      <c r="Q126">
        <v>1</v>
      </c>
      <c r="R126">
        <v>1</v>
      </c>
      <c r="S126" t="s">
        <v>45</v>
      </c>
      <c r="T126" t="s">
        <v>267</v>
      </c>
      <c r="U126" t="s">
        <v>267</v>
      </c>
      <c r="V126" t="s">
        <v>267</v>
      </c>
      <c r="W126" t="s">
        <v>45</v>
      </c>
      <c r="X126" t="s">
        <v>267</v>
      </c>
      <c r="Y126" t="s">
        <v>267</v>
      </c>
      <c r="Z126" t="s">
        <v>267</v>
      </c>
      <c r="AA126" t="s">
        <v>45</v>
      </c>
      <c r="AB126" t="s">
        <v>267</v>
      </c>
      <c r="AC126" t="s">
        <v>267</v>
      </c>
      <c r="AD126" t="s">
        <v>267</v>
      </c>
      <c r="AE126" t="s">
        <v>45</v>
      </c>
      <c r="AF126" t="s">
        <v>267</v>
      </c>
      <c r="AG126" t="s">
        <v>267</v>
      </c>
    </row>
    <row r="127" spans="1:33" x14ac:dyDescent="0.3">
      <c r="A127" t="s">
        <v>122</v>
      </c>
      <c r="B127" t="s">
        <v>123</v>
      </c>
      <c r="C127" t="s">
        <v>124</v>
      </c>
      <c r="D127">
        <v>2022</v>
      </c>
      <c r="E127" s="11">
        <v>44739</v>
      </c>
      <c r="F127" t="s">
        <v>281</v>
      </c>
      <c r="G127">
        <v>8</v>
      </c>
      <c r="H127" s="11" t="s">
        <v>58</v>
      </c>
      <c r="I127" s="11" t="s">
        <v>59</v>
      </c>
      <c r="J127" t="s">
        <v>105</v>
      </c>
      <c r="K127" s="16" t="s">
        <v>265</v>
      </c>
      <c r="L127" s="16"/>
      <c r="M127" t="s">
        <v>372</v>
      </c>
      <c r="N127" t="s">
        <v>105</v>
      </c>
      <c r="O127" t="s">
        <v>283</v>
      </c>
      <c r="P127" t="s">
        <v>283</v>
      </c>
      <c r="Q127">
        <v>1</v>
      </c>
      <c r="R127">
        <v>1</v>
      </c>
      <c r="S127" t="s">
        <v>45</v>
      </c>
      <c r="T127" t="s">
        <v>267</v>
      </c>
      <c r="U127" t="s">
        <v>267</v>
      </c>
      <c r="V127" t="s">
        <v>267</v>
      </c>
      <c r="W127" t="s">
        <v>45</v>
      </c>
      <c r="X127" t="s">
        <v>267</v>
      </c>
      <c r="Y127" t="s">
        <v>267</v>
      </c>
      <c r="Z127" t="s">
        <v>267</v>
      </c>
      <c r="AA127" t="s">
        <v>45</v>
      </c>
      <c r="AB127" t="s">
        <v>267</v>
      </c>
      <c r="AC127" t="s">
        <v>267</v>
      </c>
      <c r="AD127" t="s">
        <v>267</v>
      </c>
      <c r="AE127" t="s">
        <v>45</v>
      </c>
      <c r="AF127" t="s">
        <v>267</v>
      </c>
      <c r="AG127" t="s">
        <v>267</v>
      </c>
    </row>
    <row r="128" spans="1:33" x14ac:dyDescent="0.3">
      <c r="A128" t="s">
        <v>122</v>
      </c>
      <c r="B128" t="s">
        <v>123</v>
      </c>
      <c r="C128" t="s">
        <v>124</v>
      </c>
      <c r="D128">
        <v>2023</v>
      </c>
      <c r="E128" s="11">
        <v>45105</v>
      </c>
      <c r="F128" t="s">
        <v>275</v>
      </c>
      <c r="G128">
        <v>3</v>
      </c>
      <c r="H128" s="11" t="s">
        <v>58</v>
      </c>
      <c r="I128" s="11" t="s">
        <v>59</v>
      </c>
      <c r="J128" t="s">
        <v>105</v>
      </c>
      <c r="K128" s="16" t="s">
        <v>265</v>
      </c>
      <c r="L128" s="16"/>
      <c r="M128" t="s">
        <v>372</v>
      </c>
      <c r="N128" t="s">
        <v>375</v>
      </c>
      <c r="O128" t="s">
        <v>283</v>
      </c>
      <c r="P128" t="s">
        <v>283</v>
      </c>
      <c r="Q128">
        <v>1</v>
      </c>
      <c r="R128">
        <v>1</v>
      </c>
      <c r="S128" t="s">
        <v>45</v>
      </c>
      <c r="T128" t="s">
        <v>267</v>
      </c>
      <c r="U128" t="s">
        <v>267</v>
      </c>
      <c r="V128" t="s">
        <v>267</v>
      </c>
      <c r="W128" t="s">
        <v>45</v>
      </c>
      <c r="X128" t="s">
        <v>267</v>
      </c>
      <c r="Y128" t="s">
        <v>267</v>
      </c>
      <c r="Z128" t="s">
        <v>267</v>
      </c>
      <c r="AA128" t="s">
        <v>45</v>
      </c>
      <c r="AB128" t="s">
        <v>267</v>
      </c>
      <c r="AC128" t="s">
        <v>267</v>
      </c>
      <c r="AD128" t="s">
        <v>267</v>
      </c>
      <c r="AE128" t="s">
        <v>45</v>
      </c>
      <c r="AF128" t="s">
        <v>267</v>
      </c>
      <c r="AG128" t="s">
        <v>267</v>
      </c>
    </row>
    <row r="129" spans="1:33" x14ac:dyDescent="0.3">
      <c r="A129" t="s">
        <v>122</v>
      </c>
      <c r="B129" t="s">
        <v>122</v>
      </c>
      <c r="C129" t="s">
        <v>147</v>
      </c>
      <c r="D129">
        <v>2019</v>
      </c>
      <c r="E129" s="11">
        <v>43627</v>
      </c>
      <c r="F129" t="s">
        <v>318</v>
      </c>
      <c r="H129" s="11" t="s">
        <v>128</v>
      </c>
      <c r="I129" s="11" t="s">
        <v>87</v>
      </c>
      <c r="J129" t="s">
        <v>148</v>
      </c>
      <c r="K129" s="16" t="s">
        <v>265</v>
      </c>
      <c r="L129" s="16"/>
      <c r="M129" t="s">
        <v>395</v>
      </c>
      <c r="N129" t="s">
        <v>396</v>
      </c>
      <c r="O129" t="s">
        <v>45</v>
      </c>
      <c r="P129" t="s">
        <v>45</v>
      </c>
      <c r="Q129" t="s">
        <v>267</v>
      </c>
      <c r="R129" t="s">
        <v>267</v>
      </c>
      <c r="S129" t="s">
        <v>45</v>
      </c>
      <c r="T129" t="s">
        <v>267</v>
      </c>
      <c r="U129" t="s">
        <v>267</v>
      </c>
      <c r="V129" t="s">
        <v>267</v>
      </c>
      <c r="W129" t="s">
        <v>45</v>
      </c>
      <c r="X129" t="s">
        <v>267</v>
      </c>
      <c r="Y129" t="s">
        <v>267</v>
      </c>
      <c r="Z129" t="s">
        <v>267</v>
      </c>
      <c r="AA129" t="s">
        <v>45</v>
      </c>
      <c r="AB129" t="s">
        <v>267</v>
      </c>
      <c r="AC129" t="s">
        <v>267</v>
      </c>
      <c r="AD129" t="s">
        <v>267</v>
      </c>
      <c r="AE129" t="s">
        <v>45</v>
      </c>
      <c r="AF129" t="s">
        <v>267</v>
      </c>
      <c r="AG129" t="s">
        <v>267</v>
      </c>
    </row>
    <row r="130" spans="1:33" x14ac:dyDescent="0.3">
      <c r="A130" t="s">
        <v>122</v>
      </c>
      <c r="B130" t="s">
        <v>122</v>
      </c>
      <c r="C130" t="s">
        <v>147</v>
      </c>
      <c r="D130">
        <v>2020</v>
      </c>
      <c r="E130" s="11">
        <v>44020</v>
      </c>
      <c r="F130" t="s">
        <v>287</v>
      </c>
      <c r="G130">
        <v>4</v>
      </c>
      <c r="H130" s="11" t="s">
        <v>128</v>
      </c>
      <c r="I130" s="11" t="s">
        <v>87</v>
      </c>
      <c r="J130" t="s">
        <v>148</v>
      </c>
      <c r="K130" s="16" t="s">
        <v>265</v>
      </c>
      <c r="L130" s="16"/>
      <c r="M130" t="s">
        <v>395</v>
      </c>
      <c r="N130" t="s">
        <v>397</v>
      </c>
      <c r="O130" t="s">
        <v>45</v>
      </c>
      <c r="P130" t="s">
        <v>45</v>
      </c>
      <c r="Q130" t="s">
        <v>267</v>
      </c>
      <c r="R130" t="s">
        <v>267</v>
      </c>
      <c r="S130" t="s">
        <v>45</v>
      </c>
      <c r="T130" t="s">
        <v>267</v>
      </c>
      <c r="U130" t="s">
        <v>267</v>
      </c>
      <c r="V130" t="s">
        <v>267</v>
      </c>
      <c r="W130" t="s">
        <v>45</v>
      </c>
      <c r="X130" t="s">
        <v>267</v>
      </c>
      <c r="Y130" t="s">
        <v>267</v>
      </c>
      <c r="Z130" t="s">
        <v>267</v>
      </c>
      <c r="AA130" t="s">
        <v>45</v>
      </c>
      <c r="AB130" t="s">
        <v>267</v>
      </c>
      <c r="AC130" t="s">
        <v>267</v>
      </c>
      <c r="AD130" t="s">
        <v>267</v>
      </c>
      <c r="AE130" t="s">
        <v>45</v>
      </c>
      <c r="AF130" t="s">
        <v>267</v>
      </c>
      <c r="AG130" t="s">
        <v>267</v>
      </c>
    </row>
    <row r="131" spans="1:33" x14ac:dyDescent="0.3">
      <c r="A131" t="s">
        <v>122</v>
      </c>
      <c r="B131" t="s">
        <v>122</v>
      </c>
      <c r="C131" t="s">
        <v>147</v>
      </c>
      <c r="D131">
        <v>2021</v>
      </c>
      <c r="E131" s="11">
        <v>44377</v>
      </c>
      <c r="F131" t="s">
        <v>272</v>
      </c>
      <c r="G131">
        <v>2</v>
      </c>
      <c r="H131" s="11" t="s">
        <v>128</v>
      </c>
      <c r="I131" s="11" t="s">
        <v>87</v>
      </c>
      <c r="J131" t="s">
        <v>148</v>
      </c>
      <c r="K131" s="16" t="s">
        <v>265</v>
      </c>
      <c r="L131" s="16"/>
      <c r="M131" t="s">
        <v>395</v>
      </c>
      <c r="N131" s="2" t="s">
        <v>398</v>
      </c>
      <c r="O131" t="s">
        <v>45</v>
      </c>
      <c r="P131" t="s">
        <v>45</v>
      </c>
      <c r="Q131" t="s">
        <v>267</v>
      </c>
      <c r="R131" t="s">
        <v>267</v>
      </c>
      <c r="S131" t="s">
        <v>45</v>
      </c>
      <c r="T131" t="s">
        <v>267</v>
      </c>
      <c r="U131" t="s">
        <v>267</v>
      </c>
      <c r="V131" t="s">
        <v>267</v>
      </c>
      <c r="W131" t="s">
        <v>45</v>
      </c>
      <c r="X131" t="s">
        <v>267</v>
      </c>
      <c r="Y131" t="s">
        <v>267</v>
      </c>
      <c r="Z131" t="s">
        <v>267</v>
      </c>
      <c r="AA131" t="s">
        <v>45</v>
      </c>
      <c r="AB131" t="s">
        <v>267</v>
      </c>
      <c r="AC131" t="s">
        <v>267</v>
      </c>
      <c r="AD131" t="s">
        <v>267</v>
      </c>
      <c r="AE131" t="s">
        <v>45</v>
      </c>
      <c r="AF131" t="s">
        <v>267</v>
      </c>
      <c r="AG131" t="s">
        <v>267</v>
      </c>
    </row>
    <row r="132" spans="1:33" x14ac:dyDescent="0.3">
      <c r="A132" t="s">
        <v>122</v>
      </c>
      <c r="B132" t="s">
        <v>122</v>
      </c>
      <c r="C132" t="s">
        <v>147</v>
      </c>
      <c r="D132">
        <v>2022</v>
      </c>
      <c r="E132" s="11">
        <v>44743</v>
      </c>
      <c r="F132" t="s">
        <v>273</v>
      </c>
      <c r="H132" s="11" t="s">
        <v>128</v>
      </c>
      <c r="I132" s="11" t="s">
        <v>87</v>
      </c>
      <c r="J132" t="s">
        <v>148</v>
      </c>
      <c r="K132" s="16" t="s">
        <v>265</v>
      </c>
      <c r="L132" s="16"/>
      <c r="M132" t="s">
        <v>395</v>
      </c>
      <c r="N132" s="3"/>
      <c r="O132" t="s">
        <v>45</v>
      </c>
      <c r="P132" t="s">
        <v>45</v>
      </c>
      <c r="Q132" t="s">
        <v>267</v>
      </c>
      <c r="R132" t="s">
        <v>267</v>
      </c>
      <c r="S132" t="s">
        <v>45</v>
      </c>
      <c r="T132" t="s">
        <v>267</v>
      </c>
      <c r="U132" t="s">
        <v>267</v>
      </c>
      <c r="V132" t="s">
        <v>267</v>
      </c>
      <c r="W132" t="s">
        <v>45</v>
      </c>
      <c r="X132" t="s">
        <v>267</v>
      </c>
      <c r="Y132" t="s">
        <v>267</v>
      </c>
      <c r="Z132" t="s">
        <v>267</v>
      </c>
      <c r="AA132" t="s">
        <v>45</v>
      </c>
      <c r="AB132" t="s">
        <v>267</v>
      </c>
      <c r="AC132" t="s">
        <v>267</v>
      </c>
      <c r="AD132" t="s">
        <v>267</v>
      </c>
      <c r="AE132" t="s">
        <v>45</v>
      </c>
      <c r="AF132" t="s">
        <v>267</v>
      </c>
      <c r="AG132" t="s">
        <v>267</v>
      </c>
    </row>
    <row r="133" spans="1:33" x14ac:dyDescent="0.3">
      <c r="A133" t="s">
        <v>122</v>
      </c>
      <c r="B133" t="s">
        <v>122</v>
      </c>
      <c r="C133" t="s">
        <v>147</v>
      </c>
      <c r="D133">
        <v>2023</v>
      </c>
      <c r="E133" s="11">
        <v>45105</v>
      </c>
      <c r="F133" t="s">
        <v>275</v>
      </c>
      <c r="G133">
        <v>6</v>
      </c>
      <c r="H133" s="11" t="s">
        <v>128</v>
      </c>
      <c r="I133" s="11" t="s">
        <v>87</v>
      </c>
      <c r="J133" t="s">
        <v>148</v>
      </c>
      <c r="K133" s="16" t="s">
        <v>265</v>
      </c>
      <c r="L133" s="16"/>
      <c r="M133" t="s">
        <v>395</v>
      </c>
      <c r="N133" s="2" t="s">
        <v>399</v>
      </c>
      <c r="O133" t="s">
        <v>45</v>
      </c>
      <c r="P133" t="s">
        <v>45</v>
      </c>
      <c r="Q133" t="s">
        <v>267</v>
      </c>
      <c r="R133" t="s">
        <v>267</v>
      </c>
      <c r="S133" t="s">
        <v>45</v>
      </c>
      <c r="T133" t="s">
        <v>267</v>
      </c>
      <c r="U133" t="s">
        <v>267</v>
      </c>
      <c r="V133" t="s">
        <v>267</v>
      </c>
      <c r="W133" t="s">
        <v>45</v>
      </c>
      <c r="X133" t="s">
        <v>267</v>
      </c>
      <c r="Y133" t="s">
        <v>267</v>
      </c>
      <c r="Z133" t="s">
        <v>267</v>
      </c>
      <c r="AA133" t="s">
        <v>45</v>
      </c>
      <c r="AB133" t="s">
        <v>267</v>
      </c>
      <c r="AC133" t="s">
        <v>267</v>
      </c>
      <c r="AD133" t="s">
        <v>267</v>
      </c>
      <c r="AE133" t="s">
        <v>45</v>
      </c>
      <c r="AF133" t="s">
        <v>267</v>
      </c>
      <c r="AG133" t="s">
        <v>267</v>
      </c>
    </row>
    <row r="134" spans="1:33" x14ac:dyDescent="0.3">
      <c r="A134" t="s">
        <v>122</v>
      </c>
      <c r="B134" t="s">
        <v>122</v>
      </c>
      <c r="C134" t="s">
        <v>149</v>
      </c>
      <c r="D134">
        <v>2019</v>
      </c>
      <c r="E134" s="11">
        <v>43623</v>
      </c>
      <c r="F134" t="s">
        <v>318</v>
      </c>
      <c r="H134" s="11" t="s">
        <v>128</v>
      </c>
      <c r="I134" s="11" t="s">
        <v>87</v>
      </c>
      <c r="J134" t="s">
        <v>148</v>
      </c>
      <c r="K134" s="16" t="s">
        <v>265</v>
      </c>
      <c r="L134" s="16"/>
      <c r="M134" t="s">
        <v>433</v>
      </c>
      <c r="N134" t="s">
        <v>396</v>
      </c>
      <c r="O134" s="11" t="s">
        <v>45</v>
      </c>
      <c r="P134" s="11" t="s">
        <v>45</v>
      </c>
      <c r="Q134" s="11" t="s">
        <v>267</v>
      </c>
      <c r="R134" s="11" t="s">
        <v>267</v>
      </c>
      <c r="S134" s="11" t="s">
        <v>45</v>
      </c>
      <c r="T134" s="11" t="s">
        <v>267</v>
      </c>
      <c r="U134" s="11" t="s">
        <v>267</v>
      </c>
      <c r="V134" s="11" t="s">
        <v>267</v>
      </c>
      <c r="W134" s="11" t="s">
        <v>45</v>
      </c>
      <c r="X134" s="11" t="s">
        <v>267</v>
      </c>
      <c r="Y134" s="11" t="s">
        <v>267</v>
      </c>
      <c r="Z134" s="11" t="s">
        <v>267</v>
      </c>
      <c r="AA134" s="11" t="s">
        <v>45</v>
      </c>
      <c r="AB134" s="11" t="s">
        <v>267</v>
      </c>
      <c r="AC134" s="11" t="s">
        <v>267</v>
      </c>
      <c r="AD134" s="11" t="s">
        <v>267</v>
      </c>
      <c r="AE134" s="11" t="s">
        <v>45</v>
      </c>
      <c r="AF134" s="11" t="s">
        <v>267</v>
      </c>
      <c r="AG134" s="11" t="s">
        <v>267</v>
      </c>
    </row>
    <row r="135" spans="1:33" x14ac:dyDescent="0.3">
      <c r="A135" t="s">
        <v>122</v>
      </c>
      <c r="B135" t="s">
        <v>122</v>
      </c>
      <c r="C135" t="s">
        <v>149</v>
      </c>
      <c r="D135">
        <v>2020</v>
      </c>
      <c r="E135" s="11">
        <v>44020</v>
      </c>
      <c r="F135" t="s">
        <v>287</v>
      </c>
      <c r="G135">
        <v>5</v>
      </c>
      <c r="H135" s="11" t="s">
        <v>128</v>
      </c>
      <c r="I135" s="11" t="s">
        <v>87</v>
      </c>
      <c r="J135" t="s">
        <v>148</v>
      </c>
      <c r="K135" s="16" t="s">
        <v>265</v>
      </c>
      <c r="L135" s="16"/>
      <c r="M135" t="s">
        <v>433</v>
      </c>
      <c r="N135" s="2" t="s">
        <v>434</v>
      </c>
      <c r="O135" s="11" t="s">
        <v>45</v>
      </c>
      <c r="P135" s="11" t="s">
        <v>45</v>
      </c>
      <c r="Q135" s="11" t="s">
        <v>267</v>
      </c>
      <c r="R135" s="11" t="s">
        <v>267</v>
      </c>
      <c r="S135" s="11" t="s">
        <v>45</v>
      </c>
      <c r="T135" s="11" t="s">
        <v>267</v>
      </c>
      <c r="U135" s="11" t="s">
        <v>267</v>
      </c>
      <c r="V135" s="11" t="s">
        <v>267</v>
      </c>
      <c r="W135" s="11" t="s">
        <v>45</v>
      </c>
      <c r="X135" s="11" t="s">
        <v>267</v>
      </c>
      <c r="Y135" s="11" t="s">
        <v>267</v>
      </c>
      <c r="Z135" s="11" t="s">
        <v>267</v>
      </c>
      <c r="AA135" s="11" t="s">
        <v>45</v>
      </c>
      <c r="AB135" s="11" t="s">
        <v>267</v>
      </c>
      <c r="AC135" s="11" t="s">
        <v>267</v>
      </c>
      <c r="AD135" s="11" t="s">
        <v>267</v>
      </c>
      <c r="AE135" s="11" t="s">
        <v>45</v>
      </c>
      <c r="AF135" s="11" t="s">
        <v>267</v>
      </c>
      <c r="AG135" s="11" t="s">
        <v>267</v>
      </c>
    </row>
    <row r="136" spans="1:33" x14ac:dyDescent="0.3">
      <c r="A136" t="s">
        <v>122</v>
      </c>
      <c r="B136" t="s">
        <v>122</v>
      </c>
      <c r="C136" t="s">
        <v>149</v>
      </c>
      <c r="D136">
        <v>2021</v>
      </c>
      <c r="E136" s="11">
        <v>44377</v>
      </c>
      <c r="F136" t="s">
        <v>272</v>
      </c>
      <c r="G136">
        <v>2</v>
      </c>
      <c r="H136" s="11" t="s">
        <v>128</v>
      </c>
      <c r="I136" s="11" t="s">
        <v>87</v>
      </c>
      <c r="J136" t="s">
        <v>148</v>
      </c>
      <c r="K136" s="16" t="s">
        <v>265</v>
      </c>
      <c r="L136" s="16"/>
      <c r="M136" t="s">
        <v>433</v>
      </c>
      <c r="N136" s="3" t="s">
        <v>435</v>
      </c>
      <c r="O136" s="11" t="s">
        <v>45</v>
      </c>
      <c r="P136" s="11" t="s">
        <v>45</v>
      </c>
      <c r="Q136" s="11" t="s">
        <v>267</v>
      </c>
      <c r="R136" s="11" t="s">
        <v>267</v>
      </c>
      <c r="S136" s="11" t="s">
        <v>45</v>
      </c>
      <c r="T136" s="11" t="s">
        <v>267</v>
      </c>
      <c r="U136" s="11" t="s">
        <v>267</v>
      </c>
      <c r="V136" s="11" t="s">
        <v>267</v>
      </c>
      <c r="W136" s="11" t="s">
        <v>45</v>
      </c>
      <c r="X136" s="11" t="s">
        <v>267</v>
      </c>
      <c r="Y136" s="11" t="s">
        <v>267</v>
      </c>
      <c r="Z136" s="11" t="s">
        <v>267</v>
      </c>
      <c r="AA136" s="11" t="s">
        <v>45</v>
      </c>
      <c r="AB136" s="11" t="s">
        <v>267</v>
      </c>
      <c r="AC136" s="11" t="s">
        <v>267</v>
      </c>
      <c r="AD136" s="11" t="s">
        <v>267</v>
      </c>
      <c r="AE136" s="11" t="s">
        <v>45</v>
      </c>
      <c r="AF136" s="11" t="s">
        <v>267</v>
      </c>
      <c r="AG136" s="11" t="s">
        <v>267</v>
      </c>
    </row>
    <row r="137" spans="1:33" x14ac:dyDescent="0.3">
      <c r="A137" t="s">
        <v>122</v>
      </c>
      <c r="B137" t="s">
        <v>122</v>
      </c>
      <c r="C137" t="s">
        <v>149</v>
      </c>
      <c r="D137">
        <v>2022</v>
      </c>
      <c r="E137" s="11">
        <v>44742</v>
      </c>
      <c r="F137" t="s">
        <v>273</v>
      </c>
      <c r="H137" s="11" t="s">
        <v>128</v>
      </c>
      <c r="I137" s="11" t="s">
        <v>87</v>
      </c>
      <c r="J137" t="s">
        <v>148</v>
      </c>
      <c r="K137" s="16" t="s">
        <v>265</v>
      </c>
      <c r="L137" s="16"/>
      <c r="M137" t="s">
        <v>433</v>
      </c>
      <c r="N137" s="11"/>
      <c r="O137" s="11" t="s">
        <v>45</v>
      </c>
      <c r="P137" s="11" t="s">
        <v>45</v>
      </c>
      <c r="Q137" s="11" t="s">
        <v>267</v>
      </c>
      <c r="R137" s="11" t="s">
        <v>267</v>
      </c>
      <c r="S137" s="11" t="s">
        <v>45</v>
      </c>
      <c r="T137" s="11" t="s">
        <v>267</v>
      </c>
      <c r="U137" s="11" t="s">
        <v>267</v>
      </c>
      <c r="V137" s="11" t="s">
        <v>267</v>
      </c>
      <c r="W137" s="11" t="s">
        <v>45</v>
      </c>
      <c r="X137" s="11" t="s">
        <v>267</v>
      </c>
      <c r="Y137" s="11" t="s">
        <v>267</v>
      </c>
      <c r="Z137" s="11" t="s">
        <v>267</v>
      </c>
      <c r="AA137" s="11" t="s">
        <v>45</v>
      </c>
      <c r="AB137" s="11" t="s">
        <v>267</v>
      </c>
      <c r="AC137" s="11" t="s">
        <v>267</v>
      </c>
      <c r="AD137" s="11" t="s">
        <v>267</v>
      </c>
      <c r="AE137" s="11" t="s">
        <v>45</v>
      </c>
      <c r="AF137" s="11" t="s">
        <v>267</v>
      </c>
      <c r="AG137" s="11" t="s">
        <v>267</v>
      </c>
    </row>
    <row r="138" spans="1:33" x14ac:dyDescent="0.3">
      <c r="A138" t="s">
        <v>122</v>
      </c>
      <c r="B138" t="s">
        <v>122</v>
      </c>
      <c r="C138" t="s">
        <v>149</v>
      </c>
      <c r="D138">
        <v>2023</v>
      </c>
      <c r="E138" s="11">
        <v>45105</v>
      </c>
      <c r="F138" t="s">
        <v>275</v>
      </c>
      <c r="G138">
        <v>2</v>
      </c>
      <c r="H138" s="11" t="s">
        <v>436</v>
      </c>
      <c r="I138" s="11" t="s">
        <v>437</v>
      </c>
      <c r="J138" t="s">
        <v>438</v>
      </c>
      <c r="K138" s="16" t="s">
        <v>265</v>
      </c>
      <c r="L138" s="16"/>
      <c r="M138" t="s">
        <v>433</v>
      </c>
      <c r="N138" s="11" t="s">
        <v>439</v>
      </c>
      <c r="O138" s="11" t="s">
        <v>45</v>
      </c>
      <c r="P138" s="11" t="s">
        <v>45</v>
      </c>
      <c r="Q138" s="11" t="s">
        <v>267</v>
      </c>
      <c r="R138" s="11" t="s">
        <v>267</v>
      </c>
      <c r="S138" s="11" t="s">
        <v>45</v>
      </c>
      <c r="T138" s="11" t="s">
        <v>267</v>
      </c>
      <c r="U138" s="11" t="s">
        <v>267</v>
      </c>
      <c r="V138" s="11" t="s">
        <v>267</v>
      </c>
      <c r="W138" s="11" t="s">
        <v>45</v>
      </c>
      <c r="X138" s="11" t="s">
        <v>267</v>
      </c>
      <c r="Y138" s="11" t="s">
        <v>267</v>
      </c>
      <c r="Z138" s="11" t="s">
        <v>267</v>
      </c>
      <c r="AA138" s="11" t="s">
        <v>45</v>
      </c>
      <c r="AB138" s="11" t="s">
        <v>267</v>
      </c>
      <c r="AC138" s="11" t="s">
        <v>267</v>
      </c>
      <c r="AD138" s="11" t="s">
        <v>267</v>
      </c>
      <c r="AE138" s="11" t="s">
        <v>45</v>
      </c>
      <c r="AF138" s="11" t="s">
        <v>267</v>
      </c>
      <c r="AG138" s="11" t="s">
        <v>267</v>
      </c>
    </row>
    <row r="139" spans="1:33" x14ac:dyDescent="0.3">
      <c r="A139" t="s">
        <v>122</v>
      </c>
      <c r="B139" t="s">
        <v>122</v>
      </c>
      <c r="C139" t="s">
        <v>144</v>
      </c>
      <c r="D139">
        <v>2018</v>
      </c>
      <c r="E139" s="11">
        <v>43306</v>
      </c>
      <c r="F139" t="s">
        <v>264</v>
      </c>
      <c r="H139" s="11" t="s">
        <v>58</v>
      </c>
      <c r="I139" s="11" t="s">
        <v>59</v>
      </c>
      <c r="K139" s="16" t="s">
        <v>265</v>
      </c>
      <c r="L139" s="16"/>
      <c r="M139" t="s">
        <v>311</v>
      </c>
      <c r="O139" s="11" t="s">
        <v>283</v>
      </c>
      <c r="P139" s="11" t="s">
        <v>283</v>
      </c>
      <c r="Q139">
        <v>1</v>
      </c>
      <c r="R139">
        <v>1</v>
      </c>
      <c r="S139" s="2" t="s">
        <v>45</v>
      </c>
      <c r="T139" t="s">
        <v>267</v>
      </c>
      <c r="U139" t="s">
        <v>267</v>
      </c>
      <c r="V139" t="s">
        <v>267</v>
      </c>
      <c r="W139" s="2" t="s">
        <v>45</v>
      </c>
      <c r="X139" s="2" t="s">
        <v>267</v>
      </c>
      <c r="Y139" s="2" t="s">
        <v>267</v>
      </c>
      <c r="Z139" s="2" t="s">
        <v>267</v>
      </c>
      <c r="AA139" s="2" t="s">
        <v>45</v>
      </c>
      <c r="AB139" s="2" t="s">
        <v>267</v>
      </c>
      <c r="AC139" s="2" t="s">
        <v>267</v>
      </c>
      <c r="AD139" s="2" t="s">
        <v>267</v>
      </c>
      <c r="AE139" s="11" t="s">
        <v>45</v>
      </c>
      <c r="AF139" s="11" t="s">
        <v>267</v>
      </c>
      <c r="AG139" s="11" t="s">
        <v>267</v>
      </c>
    </row>
    <row r="140" spans="1:33" x14ac:dyDescent="0.3">
      <c r="A140" t="s">
        <v>122</v>
      </c>
      <c r="B140" t="s">
        <v>122</v>
      </c>
      <c r="C140" t="s">
        <v>144</v>
      </c>
      <c r="D140">
        <v>2019</v>
      </c>
      <c r="E140" s="11" t="s">
        <v>267</v>
      </c>
      <c r="F140" t="s">
        <v>268</v>
      </c>
      <c r="H140" s="11" t="s">
        <v>58</v>
      </c>
      <c r="I140" s="11" t="s">
        <v>59</v>
      </c>
      <c r="K140" s="16" t="s">
        <v>265</v>
      </c>
      <c r="L140" s="16"/>
      <c r="M140" t="s">
        <v>311</v>
      </c>
      <c r="O140" s="11" t="s">
        <v>283</v>
      </c>
      <c r="P140" s="11" t="s">
        <v>283</v>
      </c>
      <c r="Q140">
        <v>1</v>
      </c>
      <c r="R140">
        <v>1</v>
      </c>
      <c r="S140" s="2" t="s">
        <v>45</v>
      </c>
      <c r="T140" t="s">
        <v>267</v>
      </c>
      <c r="U140" t="s">
        <v>267</v>
      </c>
      <c r="V140" t="s">
        <v>267</v>
      </c>
      <c r="W140" s="2" t="s">
        <v>45</v>
      </c>
      <c r="X140" s="2" t="s">
        <v>267</v>
      </c>
      <c r="Y140" s="2" t="s">
        <v>267</v>
      </c>
      <c r="Z140" s="2" t="s">
        <v>267</v>
      </c>
      <c r="AA140" s="2" t="s">
        <v>45</v>
      </c>
      <c r="AB140" s="2" t="s">
        <v>267</v>
      </c>
      <c r="AC140" s="2" t="s">
        <v>267</v>
      </c>
      <c r="AD140" s="2" t="s">
        <v>267</v>
      </c>
      <c r="AE140" s="11" t="s">
        <v>45</v>
      </c>
      <c r="AF140" s="11" t="s">
        <v>267</v>
      </c>
      <c r="AG140" s="11" t="s">
        <v>267</v>
      </c>
    </row>
    <row r="141" spans="1:33" x14ac:dyDescent="0.3">
      <c r="A141" t="s">
        <v>122</v>
      </c>
      <c r="B141" t="s">
        <v>122</v>
      </c>
      <c r="C141" t="s">
        <v>144</v>
      </c>
      <c r="D141">
        <v>2020</v>
      </c>
      <c r="E141" s="11">
        <v>44013</v>
      </c>
      <c r="F141" t="s">
        <v>287</v>
      </c>
      <c r="G141">
        <v>6</v>
      </c>
      <c r="H141" s="11" t="s">
        <v>58</v>
      </c>
      <c r="I141" s="11" t="s">
        <v>59</v>
      </c>
      <c r="J141" s="11" t="s">
        <v>45</v>
      </c>
      <c r="K141" s="16" t="s">
        <v>265</v>
      </c>
      <c r="L141" s="16"/>
      <c r="M141" s="11" t="s">
        <v>314</v>
      </c>
      <c r="N141" s="11" t="s">
        <v>451</v>
      </c>
      <c r="O141" s="11" t="s">
        <v>283</v>
      </c>
      <c r="P141" s="11" t="s">
        <v>283</v>
      </c>
      <c r="Q141">
        <v>1</v>
      </c>
      <c r="R141">
        <v>1</v>
      </c>
      <c r="S141" s="2" t="s">
        <v>45</v>
      </c>
      <c r="T141" t="s">
        <v>267</v>
      </c>
      <c r="U141" t="s">
        <v>267</v>
      </c>
      <c r="V141" t="s">
        <v>267</v>
      </c>
      <c r="W141" s="2" t="s">
        <v>45</v>
      </c>
      <c r="X141" s="2" t="s">
        <v>267</v>
      </c>
      <c r="Y141" s="2" t="s">
        <v>267</v>
      </c>
      <c r="Z141" s="2" t="s">
        <v>267</v>
      </c>
      <c r="AA141" s="2" t="s">
        <v>45</v>
      </c>
      <c r="AB141" s="2" t="s">
        <v>267</v>
      </c>
      <c r="AC141" s="2" t="s">
        <v>267</v>
      </c>
      <c r="AD141" s="2" t="s">
        <v>267</v>
      </c>
      <c r="AE141" s="11" t="s">
        <v>45</v>
      </c>
      <c r="AF141" s="11" t="s">
        <v>267</v>
      </c>
      <c r="AG141" s="11" t="s">
        <v>267</v>
      </c>
    </row>
    <row r="142" spans="1:33" x14ac:dyDescent="0.3">
      <c r="A142" t="s">
        <v>122</v>
      </c>
      <c r="B142" t="s">
        <v>122</v>
      </c>
      <c r="C142" t="s">
        <v>144</v>
      </c>
      <c r="D142">
        <v>2021</v>
      </c>
      <c r="E142" s="11">
        <v>44363</v>
      </c>
      <c r="F142" t="s">
        <v>289</v>
      </c>
      <c r="G142">
        <v>3</v>
      </c>
      <c r="H142" s="11" t="s">
        <v>58</v>
      </c>
      <c r="I142" s="11" t="s">
        <v>59</v>
      </c>
      <c r="K142" s="16" t="s">
        <v>265</v>
      </c>
      <c r="L142" s="16"/>
      <c r="M142" t="s">
        <v>311</v>
      </c>
      <c r="O142" s="11" t="s">
        <v>283</v>
      </c>
      <c r="P142" s="11" t="s">
        <v>283</v>
      </c>
      <c r="Q142">
        <v>1</v>
      </c>
      <c r="R142">
        <v>1</v>
      </c>
      <c r="S142" s="2" t="s">
        <v>45</v>
      </c>
      <c r="T142" t="s">
        <v>267</v>
      </c>
      <c r="U142" t="s">
        <v>267</v>
      </c>
      <c r="V142" t="s">
        <v>267</v>
      </c>
      <c r="W142" s="2" t="s">
        <v>45</v>
      </c>
      <c r="X142" s="2" t="s">
        <v>267</v>
      </c>
      <c r="Y142" s="2" t="s">
        <v>267</v>
      </c>
      <c r="Z142" s="2" t="s">
        <v>267</v>
      </c>
      <c r="AA142" s="2" t="s">
        <v>45</v>
      </c>
      <c r="AB142" s="2" t="s">
        <v>267</v>
      </c>
      <c r="AC142" s="2" t="s">
        <v>267</v>
      </c>
      <c r="AD142" s="2" t="s">
        <v>267</v>
      </c>
      <c r="AE142" s="11" t="s">
        <v>45</v>
      </c>
      <c r="AF142" s="11" t="s">
        <v>267</v>
      </c>
      <c r="AG142" s="11" t="s">
        <v>267</v>
      </c>
    </row>
    <row r="143" spans="1:33" x14ac:dyDescent="0.3">
      <c r="A143" t="s">
        <v>122</v>
      </c>
      <c r="B143" t="s">
        <v>122</v>
      </c>
      <c r="C143" t="s">
        <v>144</v>
      </c>
      <c r="D143">
        <v>2022</v>
      </c>
      <c r="E143" s="11">
        <v>44740</v>
      </c>
      <c r="F143" t="s">
        <v>281</v>
      </c>
      <c r="G143">
        <v>3.5</v>
      </c>
      <c r="H143" s="11" t="s">
        <v>58</v>
      </c>
      <c r="I143" s="11" t="s">
        <v>59</v>
      </c>
      <c r="J143" s="11" t="s">
        <v>452</v>
      </c>
      <c r="K143" s="16" t="s">
        <v>265</v>
      </c>
      <c r="L143" s="16"/>
      <c r="M143" s="11" t="s">
        <v>314</v>
      </c>
      <c r="O143" s="11" t="s">
        <v>283</v>
      </c>
      <c r="P143" s="11" t="s">
        <v>283</v>
      </c>
      <c r="Q143">
        <v>1</v>
      </c>
      <c r="R143">
        <v>1</v>
      </c>
      <c r="S143" s="2" t="s">
        <v>45</v>
      </c>
      <c r="T143" t="s">
        <v>267</v>
      </c>
      <c r="U143" t="s">
        <v>267</v>
      </c>
      <c r="V143" t="s">
        <v>267</v>
      </c>
      <c r="W143" s="2" t="s">
        <v>45</v>
      </c>
      <c r="X143" s="2" t="s">
        <v>267</v>
      </c>
      <c r="Y143" s="2" t="s">
        <v>267</v>
      </c>
      <c r="Z143" s="2" t="s">
        <v>267</v>
      </c>
      <c r="AA143" s="2" t="s">
        <v>45</v>
      </c>
      <c r="AB143" s="2" t="s">
        <v>267</v>
      </c>
      <c r="AC143" s="2" t="s">
        <v>267</v>
      </c>
      <c r="AD143" s="2" t="s">
        <v>267</v>
      </c>
      <c r="AE143" s="11" t="s">
        <v>45</v>
      </c>
      <c r="AF143" s="11" t="s">
        <v>267</v>
      </c>
      <c r="AG143" s="11" t="s">
        <v>267</v>
      </c>
    </row>
    <row r="144" spans="1:33" x14ac:dyDescent="0.3">
      <c r="A144" t="s">
        <v>122</v>
      </c>
      <c r="B144" t="s">
        <v>122</v>
      </c>
      <c r="C144" t="s">
        <v>144</v>
      </c>
      <c r="D144">
        <v>2023</v>
      </c>
      <c r="E144" s="11">
        <v>45105</v>
      </c>
      <c r="F144" t="s">
        <v>275</v>
      </c>
      <c r="G144">
        <v>1.5</v>
      </c>
      <c r="H144" s="11" t="s">
        <v>58</v>
      </c>
      <c r="I144" s="11" t="s">
        <v>59</v>
      </c>
      <c r="J144" s="11"/>
      <c r="K144" s="16" t="s">
        <v>265</v>
      </c>
      <c r="L144" s="16"/>
      <c r="M144" s="11" t="s">
        <v>314</v>
      </c>
      <c r="N144" s="11" t="s">
        <v>453</v>
      </c>
      <c r="O144" s="11" t="s">
        <v>283</v>
      </c>
      <c r="P144" s="11" t="s">
        <v>283</v>
      </c>
      <c r="Q144">
        <v>1</v>
      </c>
      <c r="R144">
        <v>1</v>
      </c>
      <c r="S144" s="2" t="s">
        <v>45</v>
      </c>
      <c r="T144" t="s">
        <v>267</v>
      </c>
      <c r="U144" t="s">
        <v>267</v>
      </c>
      <c r="V144" t="s">
        <v>267</v>
      </c>
      <c r="W144" s="2" t="s">
        <v>45</v>
      </c>
      <c r="X144" s="2" t="s">
        <v>267</v>
      </c>
      <c r="Y144" s="2" t="s">
        <v>267</v>
      </c>
      <c r="Z144" s="2" t="s">
        <v>267</v>
      </c>
      <c r="AA144" s="2" t="s">
        <v>45</v>
      </c>
      <c r="AB144" s="2" t="s">
        <v>267</v>
      </c>
      <c r="AC144" s="2" t="s">
        <v>267</v>
      </c>
      <c r="AD144" s="2" t="s">
        <v>267</v>
      </c>
      <c r="AE144" s="11" t="s">
        <v>45</v>
      </c>
      <c r="AF144" s="11" t="s">
        <v>267</v>
      </c>
      <c r="AG144" s="11" t="s">
        <v>267</v>
      </c>
    </row>
    <row r="145" spans="1:33" x14ac:dyDescent="0.3">
      <c r="A145" t="s">
        <v>203</v>
      </c>
      <c r="B145" t="s">
        <v>204</v>
      </c>
      <c r="C145" t="s">
        <v>205</v>
      </c>
      <c r="D145">
        <v>2023</v>
      </c>
      <c r="E145" s="11">
        <v>45105</v>
      </c>
      <c r="F145" t="s">
        <v>457</v>
      </c>
      <c r="G145">
        <v>4</v>
      </c>
      <c r="H145" s="11" t="s">
        <v>128</v>
      </c>
      <c r="J145" s="11" t="s">
        <v>480</v>
      </c>
      <c r="K145" s="16" t="s">
        <v>265</v>
      </c>
      <c r="M145" s="11" t="s">
        <v>481</v>
      </c>
      <c r="N145" s="11" t="s">
        <v>482</v>
      </c>
      <c r="O145" s="11" t="s">
        <v>283</v>
      </c>
      <c r="P145" s="11" t="s">
        <v>283</v>
      </c>
      <c r="Q145">
        <v>1</v>
      </c>
      <c r="R145">
        <v>1</v>
      </c>
      <c r="S145" s="2" t="s">
        <v>45</v>
      </c>
      <c r="T145" s="11" t="s">
        <v>267</v>
      </c>
      <c r="U145" s="11" t="s">
        <v>267</v>
      </c>
      <c r="V145" s="11" t="s">
        <v>267</v>
      </c>
      <c r="W145" s="2" t="s">
        <v>45</v>
      </c>
      <c r="X145" s="2" t="s">
        <v>267</v>
      </c>
      <c r="Y145" s="2" t="s">
        <v>267</v>
      </c>
      <c r="Z145" s="2" t="s">
        <v>267</v>
      </c>
      <c r="AA145" s="2" t="s">
        <v>45</v>
      </c>
      <c r="AB145" s="2" t="s">
        <v>267</v>
      </c>
      <c r="AC145" s="2" t="s">
        <v>267</v>
      </c>
      <c r="AD145" s="2" t="s">
        <v>267</v>
      </c>
      <c r="AE145" s="11" t="s">
        <v>45</v>
      </c>
      <c r="AF145" s="11" t="s">
        <v>267</v>
      </c>
      <c r="AG145" s="11" t="s">
        <v>267</v>
      </c>
    </row>
    <row r="146" spans="1:33" x14ac:dyDescent="0.3">
      <c r="A146" t="s">
        <v>203</v>
      </c>
      <c r="B146" t="s">
        <v>204</v>
      </c>
      <c r="C146" t="s">
        <v>209</v>
      </c>
      <c r="D146">
        <v>2023</v>
      </c>
      <c r="E146" s="11">
        <v>45112</v>
      </c>
      <c r="F146" t="s">
        <v>475</v>
      </c>
      <c r="G146">
        <v>1.5</v>
      </c>
      <c r="H146" s="11" t="s">
        <v>128</v>
      </c>
      <c r="J146" s="11" t="s">
        <v>480</v>
      </c>
      <c r="K146" s="16" t="s">
        <v>265</v>
      </c>
      <c r="M146" s="11" t="s">
        <v>483</v>
      </c>
      <c r="N146" s="11" t="s">
        <v>482</v>
      </c>
      <c r="O146" s="11" t="s">
        <v>283</v>
      </c>
      <c r="P146" s="11" t="s">
        <v>283</v>
      </c>
      <c r="Q146">
        <v>1</v>
      </c>
      <c r="R146">
        <v>1</v>
      </c>
      <c r="S146" s="2" t="s">
        <v>45</v>
      </c>
      <c r="T146" s="11" t="s">
        <v>267</v>
      </c>
      <c r="U146" s="11" t="s">
        <v>267</v>
      </c>
      <c r="V146" s="11" t="s">
        <v>267</v>
      </c>
      <c r="W146" s="2" t="s">
        <v>45</v>
      </c>
      <c r="X146" s="2" t="s">
        <v>267</v>
      </c>
      <c r="Y146" s="2" t="s">
        <v>267</v>
      </c>
      <c r="Z146" s="2" t="s">
        <v>267</v>
      </c>
      <c r="AA146" s="2" t="s">
        <v>45</v>
      </c>
      <c r="AB146" s="2" t="s">
        <v>267</v>
      </c>
      <c r="AC146" s="2" t="s">
        <v>267</v>
      </c>
      <c r="AD146" s="2" t="s">
        <v>267</v>
      </c>
      <c r="AE146" s="11" t="s">
        <v>45</v>
      </c>
      <c r="AF146" s="11" t="s">
        <v>267</v>
      </c>
      <c r="AG146" s="11" t="s">
        <v>267</v>
      </c>
    </row>
    <row r="147" spans="1:33" ht="15.6" x14ac:dyDescent="0.3">
      <c r="A147" t="s">
        <v>203</v>
      </c>
      <c r="B147" t="s">
        <v>219</v>
      </c>
      <c r="C147" t="s">
        <v>220</v>
      </c>
      <c r="D147">
        <v>2023</v>
      </c>
      <c r="E147" s="11">
        <v>45116</v>
      </c>
      <c r="F147" t="s">
        <v>475</v>
      </c>
      <c r="G147">
        <v>1.5</v>
      </c>
      <c r="H147" s="11" t="s">
        <v>128</v>
      </c>
      <c r="J147" s="11" t="s">
        <v>480</v>
      </c>
      <c r="K147" s="16" t="s">
        <v>265</v>
      </c>
      <c r="M147" s="11" t="s">
        <v>486</v>
      </c>
      <c r="N147" s="11" t="s">
        <v>487</v>
      </c>
      <c r="O147" s="11" t="s">
        <v>283</v>
      </c>
      <c r="P147" s="11" t="s">
        <v>283</v>
      </c>
      <c r="Q147">
        <v>1</v>
      </c>
      <c r="R147">
        <v>1</v>
      </c>
      <c r="S147" s="2" t="s">
        <v>45</v>
      </c>
      <c r="T147" s="11" t="s">
        <v>267</v>
      </c>
      <c r="U147" s="11" t="s">
        <v>267</v>
      </c>
      <c r="V147" s="11" t="s">
        <v>267</v>
      </c>
      <c r="W147" s="2" t="s">
        <v>45</v>
      </c>
      <c r="X147" s="2" t="s">
        <v>267</v>
      </c>
      <c r="Y147" s="2" t="s">
        <v>267</v>
      </c>
      <c r="Z147" s="2" t="s">
        <v>267</v>
      </c>
      <c r="AA147" s="2" t="s">
        <v>45</v>
      </c>
      <c r="AB147" s="2" t="s">
        <v>267</v>
      </c>
      <c r="AC147" s="2" t="s">
        <v>267</v>
      </c>
      <c r="AD147" s="2" t="s">
        <v>267</v>
      </c>
      <c r="AE147" s="11" t="s">
        <v>45</v>
      </c>
      <c r="AF147" s="11" t="s">
        <v>267</v>
      </c>
      <c r="AG147" s="11" t="s">
        <v>267</v>
      </c>
    </row>
    <row r="148" spans="1:33" ht="15.6" x14ac:dyDescent="0.3">
      <c r="A148" t="s">
        <v>203</v>
      </c>
      <c r="B148" t="s">
        <v>213</v>
      </c>
      <c r="C148" t="s">
        <v>214</v>
      </c>
      <c r="D148">
        <v>2023</v>
      </c>
      <c r="E148" s="11">
        <v>45116</v>
      </c>
      <c r="F148" t="s">
        <v>475</v>
      </c>
      <c r="G148">
        <v>2</v>
      </c>
      <c r="H148" s="11" t="s">
        <v>128</v>
      </c>
      <c r="J148" s="11" t="s">
        <v>45</v>
      </c>
      <c r="K148" s="16" t="s">
        <v>265</v>
      </c>
      <c r="M148" s="11" t="s">
        <v>484</v>
      </c>
      <c r="N148" s="11" t="s">
        <v>485</v>
      </c>
      <c r="O148" s="11" t="s">
        <v>45</v>
      </c>
      <c r="P148" s="11" t="s">
        <v>45</v>
      </c>
      <c r="Q148" s="11" t="s">
        <v>267</v>
      </c>
      <c r="R148" s="11" t="s">
        <v>267</v>
      </c>
      <c r="S148" s="2" t="s">
        <v>45</v>
      </c>
      <c r="T148" s="11" t="s">
        <v>267</v>
      </c>
      <c r="U148" s="11" t="s">
        <v>267</v>
      </c>
      <c r="V148" s="11" t="s">
        <v>267</v>
      </c>
      <c r="W148" s="2" t="s">
        <v>45</v>
      </c>
      <c r="X148" s="2" t="s">
        <v>267</v>
      </c>
      <c r="Y148" s="2" t="s">
        <v>267</v>
      </c>
      <c r="Z148" s="2" t="s">
        <v>267</v>
      </c>
      <c r="AA148" s="2" t="s">
        <v>45</v>
      </c>
      <c r="AB148" s="2" t="s">
        <v>267</v>
      </c>
      <c r="AC148" s="2" t="s">
        <v>267</v>
      </c>
      <c r="AD148" s="2" t="s">
        <v>267</v>
      </c>
      <c r="AE148" s="11" t="s">
        <v>45</v>
      </c>
      <c r="AF148" s="11" t="s">
        <v>267</v>
      </c>
      <c r="AG148" s="11" t="s">
        <v>267</v>
      </c>
    </row>
    <row r="149" spans="1:33" s="13" customFormat="1" ht="15.6" x14ac:dyDescent="0.3">
      <c r="A149" t="s">
        <v>488</v>
      </c>
      <c r="B149" t="s">
        <v>219</v>
      </c>
      <c r="C149" t="s">
        <v>225</v>
      </c>
      <c r="D149">
        <v>2023</v>
      </c>
      <c r="E149" s="11">
        <v>45116</v>
      </c>
      <c r="F149" t="s">
        <v>475</v>
      </c>
      <c r="G149">
        <v>2</v>
      </c>
      <c r="H149" s="11" t="s">
        <v>128</v>
      </c>
      <c r="I149"/>
      <c r="J149" s="11" t="s">
        <v>480</v>
      </c>
      <c r="K149" s="16" t="s">
        <v>265</v>
      </c>
      <c r="L149"/>
      <c r="M149" s="11" t="s">
        <v>489</v>
      </c>
      <c r="N149" s="11" t="s">
        <v>482</v>
      </c>
      <c r="O149" s="11" t="s">
        <v>283</v>
      </c>
      <c r="P149" s="11" t="s">
        <v>283</v>
      </c>
      <c r="Q149">
        <v>1</v>
      </c>
      <c r="R149">
        <v>1</v>
      </c>
      <c r="S149" s="2" t="s">
        <v>45</v>
      </c>
      <c r="T149" s="11" t="s">
        <v>267</v>
      </c>
      <c r="U149" s="11" t="s">
        <v>267</v>
      </c>
      <c r="V149" s="11" t="s">
        <v>267</v>
      </c>
      <c r="W149" s="2" t="s">
        <v>45</v>
      </c>
      <c r="X149" s="2" t="s">
        <v>267</v>
      </c>
      <c r="Y149" s="2" t="s">
        <v>267</v>
      </c>
      <c r="Z149" s="2" t="s">
        <v>267</v>
      </c>
      <c r="AA149" s="2" t="s">
        <v>45</v>
      </c>
      <c r="AB149" s="2" t="s">
        <v>267</v>
      </c>
      <c r="AC149" s="2" t="s">
        <v>267</v>
      </c>
      <c r="AD149" s="2" t="s">
        <v>267</v>
      </c>
      <c r="AE149" s="11" t="s">
        <v>45</v>
      </c>
      <c r="AF149" s="11" t="s">
        <v>267</v>
      </c>
      <c r="AG149" s="11" t="s">
        <v>267</v>
      </c>
    </row>
  </sheetData>
  <autoFilter ref="A1:AG149" xr:uid="{00000000-0001-0000-0300-000000000000}">
    <sortState xmlns:xlrd2="http://schemas.microsoft.com/office/spreadsheetml/2017/richdata2" ref="A2:AG149">
      <sortCondition ref="A2:A149"/>
      <sortCondition ref="C2:C149"/>
      <sortCondition ref="D2:D149"/>
    </sortState>
  </autoFilter>
  <sortState xmlns:xlrd2="http://schemas.microsoft.com/office/spreadsheetml/2017/richdata2" ref="A3:AG109">
    <sortCondition ref="C3:C109"/>
    <sortCondition descending="1" ref="E3:E109"/>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I1100"/>
  <sheetViews>
    <sheetView zoomScaleNormal="100" workbookViewId="0">
      <pane ySplit="1" topLeftCell="A730" activePane="bottomLeft" state="frozen"/>
      <selection pane="bottomLeft" activeCell="A748" sqref="A748"/>
    </sheetView>
  </sheetViews>
  <sheetFormatPr defaultRowHeight="14.4" x14ac:dyDescent="0.3"/>
  <cols>
    <col min="1" max="1" width="32.109375" bestFit="1" customWidth="1"/>
    <col min="2" max="2" width="5" customWidth="1"/>
    <col min="3" max="3" width="10.5546875" customWidth="1"/>
    <col min="6" max="6" width="15.88671875" customWidth="1"/>
    <col min="7" max="7" width="43.5546875" customWidth="1"/>
    <col min="8" max="8" width="35.88671875" style="10" customWidth="1"/>
    <col min="9" max="9" width="49.88671875" customWidth="1"/>
  </cols>
  <sheetData>
    <row r="1" spans="1:9" x14ac:dyDescent="0.3">
      <c r="A1" s="1" t="s">
        <v>2</v>
      </c>
      <c r="B1" s="1" t="s">
        <v>256</v>
      </c>
      <c r="C1" s="1" t="s">
        <v>257</v>
      </c>
      <c r="D1" s="1" t="s">
        <v>490</v>
      </c>
      <c r="E1" s="1" t="s">
        <v>491</v>
      </c>
      <c r="F1" s="1" t="s">
        <v>492</v>
      </c>
      <c r="G1" s="1" t="s">
        <v>493</v>
      </c>
      <c r="H1" s="25" t="s">
        <v>494</v>
      </c>
      <c r="I1" s="1" t="s">
        <v>263</v>
      </c>
    </row>
    <row r="2" spans="1:9" ht="14.55" hidden="1" x14ac:dyDescent="0.3">
      <c r="A2" t="s">
        <v>42</v>
      </c>
      <c r="B2">
        <v>2018</v>
      </c>
      <c r="C2" s="11">
        <v>43298</v>
      </c>
      <c r="D2" t="s">
        <v>495</v>
      </c>
      <c r="E2">
        <v>5</v>
      </c>
      <c r="F2">
        <v>2</v>
      </c>
      <c r="G2" t="s">
        <v>496</v>
      </c>
      <c r="H2" s="10" t="s">
        <v>497</v>
      </c>
    </row>
    <row r="3" spans="1:9" ht="14.55" hidden="1" x14ac:dyDescent="0.3">
      <c r="A3" t="s">
        <v>42</v>
      </c>
      <c r="B3">
        <v>2019</v>
      </c>
      <c r="C3" s="11">
        <v>43647</v>
      </c>
      <c r="D3" t="s">
        <v>495</v>
      </c>
      <c r="E3">
        <v>5</v>
      </c>
      <c r="F3" t="s">
        <v>267</v>
      </c>
      <c r="G3" t="s">
        <v>496</v>
      </c>
    </row>
    <row r="4" spans="1:9" ht="14.55" hidden="1" x14ac:dyDescent="0.3">
      <c r="A4" t="s">
        <v>42</v>
      </c>
      <c r="B4">
        <v>2020</v>
      </c>
      <c r="C4" s="11">
        <v>44011</v>
      </c>
      <c r="D4" t="s">
        <v>495</v>
      </c>
      <c r="E4">
        <v>4</v>
      </c>
      <c r="F4">
        <v>2</v>
      </c>
      <c r="G4" t="s">
        <v>496</v>
      </c>
      <c r="H4" s="10" t="s">
        <v>497</v>
      </c>
      <c r="I4" t="s">
        <v>498</v>
      </c>
    </row>
    <row r="5" spans="1:9" ht="14.55" hidden="1" x14ac:dyDescent="0.3">
      <c r="A5" t="s">
        <v>42</v>
      </c>
      <c r="B5">
        <v>2021</v>
      </c>
      <c r="C5" s="11">
        <v>44377</v>
      </c>
      <c r="D5" t="s">
        <v>495</v>
      </c>
      <c r="E5">
        <v>4</v>
      </c>
      <c r="F5">
        <v>2</v>
      </c>
      <c r="G5" t="s">
        <v>499</v>
      </c>
      <c r="H5" s="10">
        <v>0.1</v>
      </c>
    </row>
    <row r="6" spans="1:9" ht="14.55" hidden="1" x14ac:dyDescent="0.3">
      <c r="A6" t="s">
        <v>42</v>
      </c>
      <c r="B6">
        <v>2022</v>
      </c>
      <c r="C6" s="11">
        <v>44742</v>
      </c>
      <c r="D6" t="s">
        <v>495</v>
      </c>
      <c r="E6">
        <v>4</v>
      </c>
      <c r="F6">
        <v>2</v>
      </c>
      <c r="G6" t="s">
        <v>496</v>
      </c>
      <c r="H6" s="10" t="s">
        <v>497</v>
      </c>
    </row>
    <row r="7" spans="1:9" ht="14.55" hidden="1" x14ac:dyDescent="0.3">
      <c r="A7" t="s">
        <v>42</v>
      </c>
      <c r="B7">
        <v>2023</v>
      </c>
      <c r="C7" s="11">
        <v>45105</v>
      </c>
      <c r="D7" t="s">
        <v>495</v>
      </c>
      <c r="E7">
        <v>4</v>
      </c>
      <c r="F7">
        <v>2</v>
      </c>
      <c r="G7" t="s">
        <v>496</v>
      </c>
      <c r="H7" s="10" t="s">
        <v>497</v>
      </c>
    </row>
    <row r="8" spans="1:9" ht="14.55" hidden="1" x14ac:dyDescent="0.3">
      <c r="A8" t="s">
        <v>42</v>
      </c>
      <c r="B8">
        <v>2018</v>
      </c>
      <c r="C8" s="11">
        <v>43298</v>
      </c>
      <c r="D8" t="s">
        <v>500</v>
      </c>
      <c r="E8">
        <v>6</v>
      </c>
      <c r="F8">
        <v>1</v>
      </c>
      <c r="H8" s="10">
        <v>0</v>
      </c>
    </row>
    <row r="9" spans="1:9" ht="14.55" hidden="1" x14ac:dyDescent="0.3">
      <c r="A9" t="s">
        <v>42</v>
      </c>
      <c r="B9">
        <v>2019</v>
      </c>
      <c r="C9" s="11">
        <v>43647</v>
      </c>
      <c r="D9" t="s">
        <v>500</v>
      </c>
      <c r="E9">
        <v>6</v>
      </c>
      <c r="F9" t="s">
        <v>267</v>
      </c>
    </row>
    <row r="10" spans="1:9" ht="14.55" hidden="1" x14ac:dyDescent="0.3">
      <c r="A10" t="s">
        <v>42</v>
      </c>
      <c r="B10">
        <v>2020</v>
      </c>
      <c r="C10" s="11">
        <v>44011</v>
      </c>
      <c r="D10" t="s">
        <v>500</v>
      </c>
      <c r="E10">
        <v>4</v>
      </c>
      <c r="F10">
        <v>1</v>
      </c>
      <c r="G10" t="s">
        <v>501</v>
      </c>
      <c r="H10" s="10">
        <v>0</v>
      </c>
    </row>
    <row r="11" spans="1:9" ht="14.55" hidden="1" x14ac:dyDescent="0.3">
      <c r="A11" t="s">
        <v>42</v>
      </c>
      <c r="B11">
        <v>2021</v>
      </c>
      <c r="C11" s="11">
        <v>44377</v>
      </c>
      <c r="D11" t="s">
        <v>500</v>
      </c>
      <c r="E11">
        <v>4</v>
      </c>
      <c r="F11">
        <v>1</v>
      </c>
      <c r="G11" t="s">
        <v>502</v>
      </c>
      <c r="H11" s="10">
        <v>0</v>
      </c>
    </row>
    <row r="12" spans="1:9" ht="14.55" hidden="1" x14ac:dyDescent="0.3">
      <c r="A12" t="s">
        <v>42</v>
      </c>
      <c r="B12">
        <v>2022</v>
      </c>
      <c r="C12" s="11">
        <v>44742</v>
      </c>
      <c r="D12" t="s">
        <v>500</v>
      </c>
      <c r="E12">
        <v>4</v>
      </c>
      <c r="F12">
        <v>2</v>
      </c>
      <c r="G12" s="2" t="s">
        <v>503</v>
      </c>
      <c r="H12" s="10" t="s">
        <v>504</v>
      </c>
    </row>
    <row r="13" spans="1:9" ht="14.55" hidden="1" x14ac:dyDescent="0.3">
      <c r="A13" t="s">
        <v>42</v>
      </c>
      <c r="B13">
        <v>2023</v>
      </c>
      <c r="C13" s="11">
        <v>45105</v>
      </c>
      <c r="D13" t="s">
        <v>500</v>
      </c>
      <c r="E13" s="3">
        <v>5</v>
      </c>
      <c r="F13">
        <v>1</v>
      </c>
      <c r="G13" s="2" t="s">
        <v>505</v>
      </c>
      <c r="H13" s="10">
        <v>0</v>
      </c>
    </row>
    <row r="14" spans="1:9" ht="14.55" hidden="1" x14ac:dyDescent="0.3">
      <c r="A14" t="s">
        <v>42</v>
      </c>
      <c r="B14">
        <v>2018</v>
      </c>
      <c r="C14" s="11">
        <v>43298</v>
      </c>
      <c r="D14" t="s">
        <v>506</v>
      </c>
      <c r="E14">
        <v>9</v>
      </c>
      <c r="F14">
        <v>6</v>
      </c>
      <c r="H14" s="10" t="s">
        <v>507</v>
      </c>
    </row>
    <row r="15" spans="1:9" ht="14.55" hidden="1" x14ac:dyDescent="0.3">
      <c r="A15" t="s">
        <v>42</v>
      </c>
      <c r="B15">
        <v>2019</v>
      </c>
      <c r="C15" s="11">
        <v>43647</v>
      </c>
      <c r="D15" t="s">
        <v>506</v>
      </c>
      <c r="E15">
        <v>9</v>
      </c>
      <c r="F15" t="s">
        <v>267</v>
      </c>
    </row>
    <row r="16" spans="1:9" ht="14.55" hidden="1" x14ac:dyDescent="0.3">
      <c r="A16" t="s">
        <v>42</v>
      </c>
      <c r="B16">
        <v>2020</v>
      </c>
      <c r="C16" s="11">
        <v>44011</v>
      </c>
      <c r="D16" t="s">
        <v>506</v>
      </c>
      <c r="E16">
        <v>9</v>
      </c>
      <c r="F16">
        <v>6</v>
      </c>
      <c r="G16" t="s">
        <v>508</v>
      </c>
      <c r="H16" s="10" t="s">
        <v>507</v>
      </c>
    </row>
    <row r="17" spans="1:9" ht="14.55" hidden="1" x14ac:dyDescent="0.3">
      <c r="A17" t="s">
        <v>42</v>
      </c>
      <c r="B17">
        <v>2021</v>
      </c>
      <c r="C17" s="11">
        <v>44377</v>
      </c>
      <c r="D17" t="s">
        <v>506</v>
      </c>
      <c r="E17">
        <v>9</v>
      </c>
      <c r="F17">
        <v>6</v>
      </c>
      <c r="G17" t="s">
        <v>508</v>
      </c>
      <c r="H17" s="10" t="s">
        <v>507</v>
      </c>
    </row>
    <row r="18" spans="1:9" ht="14.55" hidden="1" x14ac:dyDescent="0.3">
      <c r="A18" t="s">
        <v>42</v>
      </c>
      <c r="B18">
        <v>2022</v>
      </c>
      <c r="C18" s="11">
        <v>44742</v>
      </c>
      <c r="D18" t="s">
        <v>506</v>
      </c>
      <c r="E18">
        <v>9</v>
      </c>
      <c r="F18">
        <v>6</v>
      </c>
      <c r="G18" t="s">
        <v>508</v>
      </c>
      <c r="H18" s="10" t="s">
        <v>507</v>
      </c>
    </row>
    <row r="19" spans="1:9" ht="14.55" hidden="1" x14ac:dyDescent="0.3">
      <c r="A19" t="s">
        <v>42</v>
      </c>
      <c r="B19">
        <v>2023</v>
      </c>
      <c r="C19" s="11">
        <v>45105</v>
      </c>
      <c r="D19" t="s">
        <v>506</v>
      </c>
      <c r="E19">
        <v>9</v>
      </c>
      <c r="F19">
        <v>6</v>
      </c>
      <c r="G19" t="s">
        <v>509</v>
      </c>
      <c r="H19" s="10" t="s">
        <v>507</v>
      </c>
    </row>
    <row r="20" spans="1:9" ht="14.55" hidden="1" x14ac:dyDescent="0.3">
      <c r="A20" t="s">
        <v>42</v>
      </c>
      <c r="B20">
        <v>2018</v>
      </c>
      <c r="C20" s="11">
        <v>43298</v>
      </c>
      <c r="D20" t="s">
        <v>510</v>
      </c>
      <c r="E20">
        <v>3</v>
      </c>
      <c r="F20">
        <v>0</v>
      </c>
      <c r="I20" t="s">
        <v>511</v>
      </c>
    </row>
    <row r="21" spans="1:9" ht="14.55" hidden="1" x14ac:dyDescent="0.3">
      <c r="A21" t="s">
        <v>42</v>
      </c>
      <c r="B21">
        <v>2019</v>
      </c>
      <c r="C21" s="11">
        <v>43647</v>
      </c>
      <c r="D21" t="s">
        <v>510</v>
      </c>
      <c r="E21">
        <v>3</v>
      </c>
      <c r="F21" t="s">
        <v>267</v>
      </c>
    </row>
    <row r="22" spans="1:9" ht="14.55" hidden="1" x14ac:dyDescent="0.3">
      <c r="A22" t="s">
        <v>42</v>
      </c>
      <c r="B22">
        <v>2020</v>
      </c>
      <c r="C22" s="11">
        <v>44011</v>
      </c>
      <c r="D22" t="s">
        <v>510</v>
      </c>
      <c r="E22">
        <v>2</v>
      </c>
      <c r="F22">
        <v>0</v>
      </c>
      <c r="G22" t="s">
        <v>512</v>
      </c>
      <c r="H22" s="10" t="s">
        <v>513</v>
      </c>
      <c r="I22" t="s">
        <v>498</v>
      </c>
    </row>
    <row r="23" spans="1:9" ht="14.55" hidden="1" x14ac:dyDescent="0.3">
      <c r="A23" t="s">
        <v>42</v>
      </c>
      <c r="B23">
        <v>2021</v>
      </c>
      <c r="C23" s="11">
        <v>44377</v>
      </c>
      <c r="D23" t="s">
        <v>510</v>
      </c>
      <c r="E23">
        <v>2</v>
      </c>
      <c r="F23">
        <v>0</v>
      </c>
      <c r="G23" t="s">
        <v>512</v>
      </c>
      <c r="H23" s="10" t="s">
        <v>513</v>
      </c>
    </row>
    <row r="24" spans="1:9" ht="14.55" hidden="1" x14ac:dyDescent="0.3">
      <c r="A24" t="s">
        <v>42</v>
      </c>
      <c r="B24">
        <v>2022</v>
      </c>
      <c r="C24" s="11">
        <v>44742</v>
      </c>
      <c r="D24" t="s">
        <v>510</v>
      </c>
      <c r="E24">
        <v>2</v>
      </c>
      <c r="F24">
        <v>0</v>
      </c>
      <c r="G24" t="s">
        <v>512</v>
      </c>
      <c r="H24" s="10" t="s">
        <v>513</v>
      </c>
    </row>
    <row r="25" spans="1:9" ht="14.55" hidden="1" x14ac:dyDescent="0.3">
      <c r="A25" t="s">
        <v>42</v>
      </c>
      <c r="B25">
        <v>2023</v>
      </c>
      <c r="C25" s="11">
        <v>45105</v>
      </c>
      <c r="D25" t="s">
        <v>510</v>
      </c>
      <c r="E25">
        <v>2</v>
      </c>
      <c r="F25">
        <v>0</v>
      </c>
      <c r="G25" t="s">
        <v>512</v>
      </c>
    </row>
    <row r="26" spans="1:9" ht="14.55" hidden="1" x14ac:dyDescent="0.3">
      <c r="A26" t="s">
        <v>42</v>
      </c>
      <c r="B26">
        <v>2018</v>
      </c>
      <c r="C26" s="11">
        <v>43298</v>
      </c>
      <c r="D26" t="s">
        <v>514</v>
      </c>
      <c r="E26">
        <v>85</v>
      </c>
      <c r="F26">
        <v>5</v>
      </c>
      <c r="H26" s="10" t="s">
        <v>515</v>
      </c>
    </row>
    <row r="27" spans="1:9" ht="14.55" hidden="1" x14ac:dyDescent="0.3">
      <c r="A27" t="s">
        <v>42</v>
      </c>
      <c r="B27">
        <v>2019</v>
      </c>
      <c r="C27" s="11">
        <v>43647</v>
      </c>
      <c r="D27" t="s">
        <v>514</v>
      </c>
      <c r="E27">
        <v>85</v>
      </c>
      <c r="F27" t="s">
        <v>267</v>
      </c>
    </row>
    <row r="28" spans="1:9" ht="14.55" hidden="1" x14ac:dyDescent="0.3">
      <c r="A28" t="s">
        <v>42</v>
      </c>
      <c r="B28">
        <v>2020</v>
      </c>
      <c r="C28" s="11">
        <v>44011</v>
      </c>
      <c r="D28" t="s">
        <v>514</v>
      </c>
      <c r="F28">
        <v>5</v>
      </c>
      <c r="H28" s="10" t="s">
        <v>516</v>
      </c>
      <c r="I28" t="s">
        <v>517</v>
      </c>
    </row>
    <row r="29" spans="1:9" ht="14.55" hidden="1" x14ac:dyDescent="0.3">
      <c r="A29" t="s">
        <v>42</v>
      </c>
      <c r="B29">
        <v>2021</v>
      </c>
      <c r="C29" s="11">
        <v>44377</v>
      </c>
      <c r="D29" t="s">
        <v>514</v>
      </c>
      <c r="E29" s="3">
        <v>2</v>
      </c>
      <c r="F29">
        <v>1</v>
      </c>
      <c r="G29" t="s">
        <v>518</v>
      </c>
      <c r="H29" s="10">
        <v>0</v>
      </c>
      <c r="I29" s="3" t="s">
        <v>519</v>
      </c>
    </row>
    <row r="30" spans="1:9" ht="14.55" hidden="1" x14ac:dyDescent="0.3">
      <c r="A30" t="s">
        <v>42</v>
      </c>
      <c r="B30">
        <v>2022</v>
      </c>
      <c r="C30" s="11">
        <v>44742</v>
      </c>
      <c r="D30" t="s">
        <v>514</v>
      </c>
      <c r="E30" s="2">
        <v>2</v>
      </c>
      <c r="F30">
        <v>1</v>
      </c>
      <c r="G30" t="s">
        <v>518</v>
      </c>
      <c r="H30" s="10">
        <v>0</v>
      </c>
    </row>
    <row r="31" spans="1:9" ht="14.55" hidden="1" x14ac:dyDescent="0.3">
      <c r="A31" t="s">
        <v>42</v>
      </c>
      <c r="B31">
        <v>2023</v>
      </c>
      <c r="C31" s="11">
        <v>45105</v>
      </c>
      <c r="D31" t="s">
        <v>514</v>
      </c>
      <c r="E31" s="2">
        <v>2</v>
      </c>
      <c r="F31">
        <v>0</v>
      </c>
      <c r="G31" t="s">
        <v>518</v>
      </c>
    </row>
    <row r="32" spans="1:9" ht="14.55" hidden="1" x14ac:dyDescent="0.3">
      <c r="A32" t="s">
        <v>42</v>
      </c>
      <c r="B32">
        <v>2018</v>
      </c>
      <c r="C32" s="11">
        <v>43298</v>
      </c>
      <c r="D32" t="s">
        <v>520</v>
      </c>
      <c r="E32">
        <v>8</v>
      </c>
      <c r="F32">
        <v>0</v>
      </c>
      <c r="I32" t="s">
        <v>511</v>
      </c>
    </row>
    <row r="33" spans="1:9" ht="14.55" hidden="1" x14ac:dyDescent="0.3">
      <c r="A33" t="s">
        <v>42</v>
      </c>
      <c r="B33">
        <v>2019</v>
      </c>
      <c r="C33" s="11">
        <v>43647</v>
      </c>
      <c r="D33" t="s">
        <v>520</v>
      </c>
      <c r="E33">
        <v>8</v>
      </c>
      <c r="F33" t="s">
        <v>267</v>
      </c>
    </row>
    <row r="34" spans="1:9" ht="14.55" hidden="1" x14ac:dyDescent="0.3">
      <c r="A34" t="s">
        <v>42</v>
      </c>
      <c r="B34">
        <v>2020</v>
      </c>
      <c r="C34" s="11">
        <v>44011</v>
      </c>
      <c r="D34" t="s">
        <v>520</v>
      </c>
      <c r="E34">
        <v>2</v>
      </c>
      <c r="F34">
        <v>0</v>
      </c>
      <c r="G34" t="s">
        <v>521</v>
      </c>
      <c r="H34" s="10" t="s">
        <v>513</v>
      </c>
      <c r="I34" t="s">
        <v>498</v>
      </c>
    </row>
    <row r="35" spans="1:9" ht="14.55" hidden="1" x14ac:dyDescent="0.3">
      <c r="A35" t="s">
        <v>42</v>
      </c>
      <c r="B35">
        <v>2021</v>
      </c>
      <c r="C35" s="11">
        <v>44377</v>
      </c>
      <c r="D35" t="s">
        <v>520</v>
      </c>
      <c r="E35">
        <v>2</v>
      </c>
      <c r="F35">
        <v>0</v>
      </c>
      <c r="G35" t="s">
        <v>521</v>
      </c>
      <c r="H35" s="10" t="s">
        <v>513</v>
      </c>
    </row>
    <row r="36" spans="1:9" ht="14.55" hidden="1" x14ac:dyDescent="0.3">
      <c r="A36" t="s">
        <v>42</v>
      </c>
      <c r="B36">
        <v>2022</v>
      </c>
      <c r="C36" s="11">
        <v>44742</v>
      </c>
      <c r="D36" t="s">
        <v>520</v>
      </c>
      <c r="E36">
        <v>2</v>
      </c>
      <c r="F36">
        <v>0</v>
      </c>
      <c r="G36" t="s">
        <v>521</v>
      </c>
      <c r="H36" s="10" t="s">
        <v>513</v>
      </c>
    </row>
    <row r="37" spans="1:9" ht="14.55" hidden="1" x14ac:dyDescent="0.3">
      <c r="A37" t="s">
        <v>42</v>
      </c>
      <c r="B37">
        <v>2023</v>
      </c>
      <c r="C37" s="11">
        <v>45105</v>
      </c>
      <c r="D37" t="s">
        <v>520</v>
      </c>
      <c r="E37">
        <v>2</v>
      </c>
      <c r="F37">
        <v>0</v>
      </c>
      <c r="G37" t="s">
        <v>521</v>
      </c>
    </row>
    <row r="38" spans="1:9" ht="14.55" hidden="1" x14ac:dyDescent="0.3">
      <c r="A38" t="s">
        <v>42</v>
      </c>
      <c r="B38">
        <v>2018</v>
      </c>
      <c r="C38" s="11">
        <v>43298</v>
      </c>
      <c r="D38" t="s">
        <v>522</v>
      </c>
      <c r="E38">
        <v>12</v>
      </c>
      <c r="F38">
        <v>2</v>
      </c>
      <c r="G38" t="s">
        <v>523</v>
      </c>
      <c r="H38" s="10" t="s">
        <v>497</v>
      </c>
    </row>
    <row r="39" spans="1:9" ht="14.55" hidden="1" x14ac:dyDescent="0.3">
      <c r="A39" t="s">
        <v>42</v>
      </c>
      <c r="B39">
        <v>2019</v>
      </c>
      <c r="C39" s="11">
        <v>43647</v>
      </c>
      <c r="D39" t="s">
        <v>522</v>
      </c>
      <c r="E39">
        <v>12</v>
      </c>
      <c r="F39" t="s">
        <v>267</v>
      </c>
      <c r="G39" t="s">
        <v>523</v>
      </c>
    </row>
    <row r="40" spans="1:9" ht="14.55" hidden="1" x14ac:dyDescent="0.3">
      <c r="A40" t="s">
        <v>42</v>
      </c>
      <c r="B40">
        <v>2020</v>
      </c>
      <c r="C40" s="11">
        <v>44011</v>
      </c>
      <c r="D40" t="s">
        <v>522</v>
      </c>
      <c r="E40">
        <v>12</v>
      </c>
      <c r="F40">
        <v>2</v>
      </c>
      <c r="G40" t="s">
        <v>523</v>
      </c>
      <c r="H40" s="10" t="s">
        <v>497</v>
      </c>
    </row>
    <row r="41" spans="1:9" ht="14.55" hidden="1" x14ac:dyDescent="0.3">
      <c r="A41" t="s">
        <v>42</v>
      </c>
      <c r="B41">
        <v>2021</v>
      </c>
      <c r="C41" s="11">
        <v>44377</v>
      </c>
      <c r="D41" t="s">
        <v>522</v>
      </c>
      <c r="E41">
        <v>12</v>
      </c>
      <c r="F41">
        <v>2</v>
      </c>
      <c r="G41" t="s">
        <v>523</v>
      </c>
      <c r="H41" s="10">
        <v>0.1</v>
      </c>
    </row>
    <row r="42" spans="1:9" ht="14.55" hidden="1" x14ac:dyDescent="0.3">
      <c r="A42" t="s">
        <v>42</v>
      </c>
      <c r="B42">
        <v>2022</v>
      </c>
      <c r="C42" s="11">
        <v>44742</v>
      </c>
      <c r="D42" t="s">
        <v>522</v>
      </c>
      <c r="E42">
        <v>12</v>
      </c>
      <c r="F42">
        <v>2</v>
      </c>
      <c r="G42" t="s">
        <v>523</v>
      </c>
      <c r="H42" s="10" t="s">
        <v>497</v>
      </c>
    </row>
    <row r="43" spans="1:9" ht="14.55" hidden="1" x14ac:dyDescent="0.3">
      <c r="A43" t="s">
        <v>42</v>
      </c>
      <c r="B43">
        <v>2023</v>
      </c>
      <c r="C43" s="11">
        <v>45105</v>
      </c>
      <c r="D43" t="s">
        <v>522</v>
      </c>
      <c r="E43">
        <v>12</v>
      </c>
      <c r="F43">
        <v>2</v>
      </c>
      <c r="G43" t="s">
        <v>523</v>
      </c>
      <c r="H43" s="10" t="s">
        <v>497</v>
      </c>
    </row>
    <row r="44" spans="1:9" ht="14.55" hidden="1" x14ac:dyDescent="0.3">
      <c r="A44" t="s">
        <v>42</v>
      </c>
      <c r="B44">
        <v>2018</v>
      </c>
      <c r="C44" s="11">
        <v>43298</v>
      </c>
      <c r="D44" t="s">
        <v>524</v>
      </c>
      <c r="E44">
        <v>9</v>
      </c>
      <c r="F44">
        <v>0</v>
      </c>
      <c r="I44" t="s">
        <v>511</v>
      </c>
    </row>
    <row r="45" spans="1:9" ht="14.55" hidden="1" x14ac:dyDescent="0.3">
      <c r="A45" t="s">
        <v>42</v>
      </c>
      <c r="B45">
        <v>2019</v>
      </c>
      <c r="C45" s="11">
        <v>43647</v>
      </c>
      <c r="D45" t="s">
        <v>524</v>
      </c>
      <c r="E45">
        <v>9</v>
      </c>
      <c r="F45" t="s">
        <v>267</v>
      </c>
    </row>
    <row r="46" spans="1:9" ht="14.55" hidden="1" x14ac:dyDescent="0.3">
      <c r="A46" t="s">
        <v>42</v>
      </c>
      <c r="B46">
        <v>2020</v>
      </c>
      <c r="C46" s="11">
        <v>44011</v>
      </c>
      <c r="D46" t="s">
        <v>524</v>
      </c>
      <c r="E46">
        <v>9</v>
      </c>
      <c r="F46">
        <v>2</v>
      </c>
      <c r="H46" s="10" t="s">
        <v>525</v>
      </c>
    </row>
    <row r="47" spans="1:9" ht="14.55" hidden="1" x14ac:dyDescent="0.3">
      <c r="A47" t="s">
        <v>42</v>
      </c>
      <c r="B47">
        <v>2021</v>
      </c>
      <c r="C47" s="11">
        <v>44377</v>
      </c>
      <c r="D47" t="s">
        <v>524</v>
      </c>
      <c r="E47">
        <v>9</v>
      </c>
      <c r="F47">
        <v>5</v>
      </c>
      <c r="G47" t="s">
        <v>526</v>
      </c>
      <c r="H47" s="10" t="s">
        <v>516</v>
      </c>
    </row>
    <row r="48" spans="1:9" ht="14.55" hidden="1" x14ac:dyDescent="0.3">
      <c r="A48" t="s">
        <v>42</v>
      </c>
      <c r="B48">
        <v>2022</v>
      </c>
      <c r="C48" s="11">
        <v>44742</v>
      </c>
      <c r="D48" t="s">
        <v>524</v>
      </c>
      <c r="E48">
        <v>9</v>
      </c>
      <c r="F48">
        <v>5</v>
      </c>
      <c r="G48" t="s">
        <v>527</v>
      </c>
      <c r="H48" s="10" t="s">
        <v>528</v>
      </c>
    </row>
    <row r="49" spans="1:8" ht="14.55" hidden="1" x14ac:dyDescent="0.3">
      <c r="A49" t="s">
        <v>42</v>
      </c>
      <c r="B49">
        <v>2023</v>
      </c>
      <c r="C49" s="11">
        <v>45105</v>
      </c>
      <c r="D49" t="s">
        <v>524</v>
      </c>
      <c r="E49" s="3">
        <v>8</v>
      </c>
      <c r="F49">
        <v>6</v>
      </c>
      <c r="G49" t="s">
        <v>529</v>
      </c>
      <c r="H49" s="10" t="s">
        <v>530</v>
      </c>
    </row>
    <row r="50" spans="1:8" x14ac:dyDescent="0.3">
      <c r="A50" t="s">
        <v>127</v>
      </c>
      <c r="B50">
        <v>2019</v>
      </c>
      <c r="C50" s="11">
        <v>43627</v>
      </c>
      <c r="D50" t="s">
        <v>514</v>
      </c>
      <c r="E50">
        <v>20</v>
      </c>
      <c r="F50">
        <v>3</v>
      </c>
      <c r="G50" t="s">
        <v>531</v>
      </c>
      <c r="H50" s="10" t="s">
        <v>532</v>
      </c>
    </row>
    <row r="51" spans="1:8" x14ac:dyDescent="0.3">
      <c r="A51" t="s">
        <v>127</v>
      </c>
      <c r="B51">
        <v>2020</v>
      </c>
      <c r="C51" s="11">
        <v>44011</v>
      </c>
      <c r="D51" t="s">
        <v>514</v>
      </c>
      <c r="E51">
        <v>20</v>
      </c>
      <c r="F51">
        <v>3</v>
      </c>
      <c r="G51" t="s">
        <v>531</v>
      </c>
      <c r="H51" s="10" t="s">
        <v>532</v>
      </c>
    </row>
    <row r="52" spans="1:8" x14ac:dyDescent="0.3">
      <c r="A52" t="s">
        <v>127</v>
      </c>
      <c r="B52">
        <v>2021</v>
      </c>
      <c r="C52" s="11">
        <v>44365</v>
      </c>
      <c r="D52" t="s">
        <v>514</v>
      </c>
      <c r="E52">
        <v>20</v>
      </c>
      <c r="F52">
        <v>3</v>
      </c>
      <c r="G52" t="s">
        <v>531</v>
      </c>
      <c r="H52" s="10" t="s">
        <v>532</v>
      </c>
    </row>
    <row r="53" spans="1:8" x14ac:dyDescent="0.3">
      <c r="A53" t="s">
        <v>127</v>
      </c>
      <c r="B53">
        <v>2022</v>
      </c>
      <c r="C53" s="11">
        <v>44740</v>
      </c>
      <c r="D53" t="s">
        <v>514</v>
      </c>
      <c r="E53">
        <v>20</v>
      </c>
      <c r="F53">
        <v>5</v>
      </c>
      <c r="G53" t="s">
        <v>531</v>
      </c>
      <c r="H53" s="10" t="s">
        <v>533</v>
      </c>
    </row>
    <row r="54" spans="1:8" ht="14.55" hidden="1" x14ac:dyDescent="0.3">
      <c r="A54" t="s">
        <v>205</v>
      </c>
      <c r="B54">
        <v>2023</v>
      </c>
      <c r="C54" s="11">
        <v>45105</v>
      </c>
      <c r="D54" t="s">
        <v>495</v>
      </c>
      <c r="E54">
        <v>9</v>
      </c>
      <c r="F54">
        <v>3</v>
      </c>
      <c r="G54" t="s">
        <v>534</v>
      </c>
      <c r="H54" s="10" t="s">
        <v>535</v>
      </c>
    </row>
    <row r="55" spans="1:8" ht="14.55" hidden="1" x14ac:dyDescent="0.3">
      <c r="A55" t="s">
        <v>205</v>
      </c>
      <c r="B55">
        <v>2023</v>
      </c>
      <c r="C55" s="11">
        <v>45105</v>
      </c>
      <c r="D55" t="s">
        <v>500</v>
      </c>
      <c r="E55">
        <v>7</v>
      </c>
      <c r="F55">
        <v>3</v>
      </c>
      <c r="G55" t="s">
        <v>536</v>
      </c>
      <c r="H55" s="10" t="s">
        <v>535</v>
      </c>
    </row>
    <row r="56" spans="1:8" ht="14.55" hidden="1" x14ac:dyDescent="0.3">
      <c r="A56" t="s">
        <v>205</v>
      </c>
      <c r="B56">
        <v>2023</v>
      </c>
      <c r="C56" s="11">
        <v>45105</v>
      </c>
      <c r="D56" t="s">
        <v>506</v>
      </c>
      <c r="E56">
        <v>9</v>
      </c>
      <c r="F56">
        <v>7</v>
      </c>
      <c r="G56" t="s">
        <v>537</v>
      </c>
      <c r="H56" s="10" t="s">
        <v>538</v>
      </c>
    </row>
    <row r="57" spans="1:8" ht="14.55" hidden="1" x14ac:dyDescent="0.3">
      <c r="A57" t="s">
        <v>205</v>
      </c>
      <c r="B57">
        <v>2023</v>
      </c>
      <c r="C57" s="11">
        <v>45105</v>
      </c>
      <c r="D57" t="s">
        <v>510</v>
      </c>
      <c r="E57">
        <v>5</v>
      </c>
      <c r="F57">
        <v>5</v>
      </c>
      <c r="G57" t="s">
        <v>539</v>
      </c>
      <c r="H57" s="10" t="s">
        <v>516</v>
      </c>
    </row>
    <row r="58" spans="1:8" ht="14.55" hidden="1" x14ac:dyDescent="0.3">
      <c r="A58" t="s">
        <v>205</v>
      </c>
      <c r="B58">
        <v>2023</v>
      </c>
      <c r="C58" s="11">
        <v>45105</v>
      </c>
      <c r="D58" t="s">
        <v>514</v>
      </c>
      <c r="E58">
        <v>7</v>
      </c>
      <c r="F58">
        <v>7</v>
      </c>
      <c r="G58" t="s">
        <v>540</v>
      </c>
      <c r="H58" s="10" t="s">
        <v>538</v>
      </c>
    </row>
    <row r="59" spans="1:8" ht="14.55" hidden="1" x14ac:dyDescent="0.3">
      <c r="A59" t="s">
        <v>205</v>
      </c>
      <c r="B59">
        <v>2023</v>
      </c>
      <c r="C59" s="11">
        <v>45105</v>
      </c>
      <c r="D59" t="s">
        <v>520</v>
      </c>
      <c r="E59">
        <v>6</v>
      </c>
      <c r="F59">
        <v>6</v>
      </c>
      <c r="G59" t="s">
        <v>541</v>
      </c>
      <c r="H59" s="10" t="s">
        <v>507</v>
      </c>
    </row>
    <row r="60" spans="1:8" ht="14.55" hidden="1" x14ac:dyDescent="0.3">
      <c r="A60" t="s">
        <v>205</v>
      </c>
      <c r="B60">
        <v>2023</v>
      </c>
      <c r="C60" s="11">
        <v>45105</v>
      </c>
      <c r="D60" t="s">
        <v>522</v>
      </c>
      <c r="E60">
        <v>6</v>
      </c>
      <c r="F60">
        <v>5</v>
      </c>
      <c r="G60" t="s">
        <v>542</v>
      </c>
      <c r="H60" s="10" t="s">
        <v>516</v>
      </c>
    </row>
    <row r="61" spans="1:8" ht="14.55" hidden="1" x14ac:dyDescent="0.3">
      <c r="A61" t="s">
        <v>205</v>
      </c>
      <c r="B61">
        <v>2023</v>
      </c>
      <c r="C61" s="11">
        <v>45105</v>
      </c>
      <c r="D61" t="s">
        <v>524</v>
      </c>
      <c r="E61">
        <v>8</v>
      </c>
      <c r="F61">
        <v>8</v>
      </c>
      <c r="G61" t="s">
        <v>543</v>
      </c>
      <c r="H61" s="10" t="s">
        <v>544</v>
      </c>
    </row>
    <row r="62" spans="1:8" ht="14.55" hidden="1" x14ac:dyDescent="0.3">
      <c r="A62" t="s">
        <v>139</v>
      </c>
      <c r="B62">
        <v>2019</v>
      </c>
      <c r="C62" s="11">
        <v>43657</v>
      </c>
      <c r="D62" t="s">
        <v>495</v>
      </c>
      <c r="E62">
        <v>17</v>
      </c>
      <c r="F62">
        <v>0</v>
      </c>
      <c r="G62" t="s">
        <v>545</v>
      </c>
    </row>
    <row r="63" spans="1:8" ht="14.55" hidden="1" x14ac:dyDescent="0.3">
      <c r="A63" t="s">
        <v>139</v>
      </c>
      <c r="B63">
        <v>2020</v>
      </c>
      <c r="C63" s="11">
        <v>44013</v>
      </c>
      <c r="D63" t="s">
        <v>495</v>
      </c>
      <c r="E63">
        <v>17</v>
      </c>
      <c r="F63">
        <v>0</v>
      </c>
      <c r="G63" t="s">
        <v>545</v>
      </c>
      <c r="H63" s="10" t="s">
        <v>513</v>
      </c>
    </row>
    <row r="64" spans="1:8" ht="14.55" hidden="1" x14ac:dyDescent="0.3">
      <c r="A64" t="s">
        <v>139</v>
      </c>
      <c r="B64">
        <v>2021</v>
      </c>
      <c r="C64" s="11">
        <v>44363</v>
      </c>
      <c r="D64" t="s">
        <v>495</v>
      </c>
      <c r="E64">
        <v>17</v>
      </c>
      <c r="F64">
        <v>0</v>
      </c>
      <c r="G64" t="s">
        <v>545</v>
      </c>
    </row>
    <row r="65" spans="1:8" ht="14.55" hidden="1" x14ac:dyDescent="0.3">
      <c r="A65" t="s">
        <v>139</v>
      </c>
      <c r="B65">
        <v>2022</v>
      </c>
      <c r="C65" s="11">
        <v>44740</v>
      </c>
      <c r="D65" t="s">
        <v>495</v>
      </c>
      <c r="E65">
        <v>17</v>
      </c>
      <c r="F65">
        <v>0</v>
      </c>
      <c r="G65" t="s">
        <v>545</v>
      </c>
    </row>
    <row r="66" spans="1:8" ht="14.55" hidden="1" x14ac:dyDescent="0.3">
      <c r="A66" t="s">
        <v>139</v>
      </c>
      <c r="B66">
        <v>2023</v>
      </c>
      <c r="C66" s="11">
        <v>44740</v>
      </c>
      <c r="D66" t="s">
        <v>495</v>
      </c>
      <c r="E66">
        <v>17</v>
      </c>
      <c r="F66">
        <v>0</v>
      </c>
      <c r="G66" t="s">
        <v>545</v>
      </c>
    </row>
    <row r="67" spans="1:8" ht="14.55" hidden="1" x14ac:dyDescent="0.3">
      <c r="A67" t="s">
        <v>139</v>
      </c>
      <c r="B67">
        <v>2019</v>
      </c>
      <c r="C67" s="11">
        <v>43657</v>
      </c>
      <c r="D67" t="s">
        <v>500</v>
      </c>
      <c r="E67">
        <v>4</v>
      </c>
      <c r="F67">
        <v>0</v>
      </c>
      <c r="G67" t="s">
        <v>546</v>
      </c>
    </row>
    <row r="68" spans="1:8" ht="14.55" hidden="1" x14ac:dyDescent="0.3">
      <c r="A68" t="s">
        <v>139</v>
      </c>
      <c r="B68">
        <v>2020</v>
      </c>
      <c r="C68" s="11">
        <v>44013</v>
      </c>
      <c r="D68" t="s">
        <v>500</v>
      </c>
      <c r="E68">
        <v>4</v>
      </c>
      <c r="F68">
        <v>0</v>
      </c>
      <c r="G68" t="s">
        <v>547</v>
      </c>
      <c r="H68" s="10" t="s">
        <v>513</v>
      </c>
    </row>
    <row r="69" spans="1:8" ht="14.55" hidden="1" x14ac:dyDescent="0.3">
      <c r="A69" t="s">
        <v>139</v>
      </c>
      <c r="B69">
        <v>2021</v>
      </c>
      <c r="C69" s="11">
        <v>44363</v>
      </c>
      <c r="D69" t="s">
        <v>500</v>
      </c>
      <c r="E69">
        <v>4</v>
      </c>
      <c r="F69">
        <v>0</v>
      </c>
      <c r="G69" t="s">
        <v>547</v>
      </c>
    </row>
    <row r="70" spans="1:8" ht="14.55" hidden="1" x14ac:dyDescent="0.3">
      <c r="A70" t="s">
        <v>139</v>
      </c>
      <c r="B70">
        <v>2022</v>
      </c>
      <c r="C70" s="11">
        <v>44740</v>
      </c>
      <c r="D70" t="s">
        <v>500</v>
      </c>
      <c r="E70">
        <v>4</v>
      </c>
      <c r="F70">
        <v>0</v>
      </c>
      <c r="G70" t="s">
        <v>547</v>
      </c>
    </row>
    <row r="71" spans="1:8" ht="14.55" hidden="1" x14ac:dyDescent="0.3">
      <c r="A71" t="s">
        <v>139</v>
      </c>
      <c r="B71">
        <v>2023</v>
      </c>
      <c r="C71" s="11">
        <v>44740</v>
      </c>
      <c r="D71" t="s">
        <v>500</v>
      </c>
      <c r="E71">
        <v>4</v>
      </c>
      <c r="F71">
        <v>0</v>
      </c>
      <c r="G71" t="s">
        <v>547</v>
      </c>
    </row>
    <row r="72" spans="1:8" ht="14.55" hidden="1" x14ac:dyDescent="0.3">
      <c r="A72" t="s">
        <v>139</v>
      </c>
      <c r="B72">
        <v>2019</v>
      </c>
      <c r="C72" s="11">
        <v>43657</v>
      </c>
      <c r="D72" t="s">
        <v>506</v>
      </c>
      <c r="E72">
        <v>11</v>
      </c>
      <c r="F72">
        <v>2</v>
      </c>
      <c r="G72" t="s">
        <v>548</v>
      </c>
      <c r="H72" s="10" t="s">
        <v>549</v>
      </c>
    </row>
    <row r="73" spans="1:8" ht="14.55" hidden="1" x14ac:dyDescent="0.3">
      <c r="A73" t="s">
        <v>139</v>
      </c>
      <c r="B73">
        <v>2020</v>
      </c>
      <c r="C73" s="11">
        <v>44013</v>
      </c>
      <c r="D73" t="s">
        <v>506</v>
      </c>
      <c r="E73">
        <v>11</v>
      </c>
      <c r="F73">
        <v>2</v>
      </c>
      <c r="G73" t="s">
        <v>550</v>
      </c>
      <c r="H73" s="10" t="s">
        <v>549</v>
      </c>
    </row>
    <row r="74" spans="1:8" ht="14.55" hidden="1" x14ac:dyDescent="0.3">
      <c r="A74" t="s">
        <v>139</v>
      </c>
      <c r="B74">
        <v>2021</v>
      </c>
      <c r="C74" s="11">
        <v>44363</v>
      </c>
      <c r="D74" t="s">
        <v>506</v>
      </c>
      <c r="E74">
        <v>11</v>
      </c>
      <c r="F74">
        <v>1</v>
      </c>
      <c r="G74" t="s">
        <v>550</v>
      </c>
      <c r="H74" s="10">
        <v>7</v>
      </c>
    </row>
    <row r="75" spans="1:8" ht="14.55" hidden="1" x14ac:dyDescent="0.3">
      <c r="A75" t="s">
        <v>139</v>
      </c>
      <c r="B75">
        <v>2022</v>
      </c>
      <c r="C75" s="11">
        <v>44740</v>
      </c>
      <c r="D75" t="s">
        <v>506</v>
      </c>
      <c r="E75">
        <v>11</v>
      </c>
      <c r="F75">
        <v>1</v>
      </c>
      <c r="G75" t="s">
        <v>550</v>
      </c>
      <c r="H75" s="10">
        <v>7</v>
      </c>
    </row>
    <row r="76" spans="1:8" ht="14.55" hidden="1" x14ac:dyDescent="0.3">
      <c r="A76" t="s">
        <v>139</v>
      </c>
      <c r="B76">
        <v>2023</v>
      </c>
      <c r="C76" s="11">
        <v>44740</v>
      </c>
      <c r="D76" t="s">
        <v>506</v>
      </c>
      <c r="E76">
        <v>11</v>
      </c>
      <c r="F76">
        <v>2</v>
      </c>
      <c r="G76" t="s">
        <v>550</v>
      </c>
      <c r="H76" s="10" t="s">
        <v>549</v>
      </c>
    </row>
    <row r="77" spans="1:8" ht="14.55" hidden="1" x14ac:dyDescent="0.3">
      <c r="A77" t="s">
        <v>139</v>
      </c>
      <c r="B77">
        <v>2019</v>
      </c>
      <c r="C77" s="11">
        <v>43657</v>
      </c>
      <c r="D77" t="s">
        <v>510</v>
      </c>
      <c r="E77">
        <v>26</v>
      </c>
      <c r="F77">
        <v>11</v>
      </c>
      <c r="G77" t="s">
        <v>551</v>
      </c>
      <c r="H77" s="10" t="s">
        <v>552</v>
      </c>
    </row>
    <row r="78" spans="1:8" ht="14.55" hidden="1" x14ac:dyDescent="0.3">
      <c r="A78" t="s">
        <v>139</v>
      </c>
      <c r="B78">
        <v>2020</v>
      </c>
      <c r="C78" s="11">
        <v>44013</v>
      </c>
      <c r="D78" t="s">
        <v>510</v>
      </c>
      <c r="E78">
        <v>26</v>
      </c>
      <c r="F78">
        <v>11</v>
      </c>
      <c r="G78" t="s">
        <v>551</v>
      </c>
      <c r="H78" s="10" t="s">
        <v>552</v>
      </c>
    </row>
    <row r="79" spans="1:8" ht="14.55" hidden="1" x14ac:dyDescent="0.3">
      <c r="A79" t="s">
        <v>139</v>
      </c>
      <c r="B79">
        <v>2021</v>
      </c>
      <c r="C79" s="11">
        <v>44363</v>
      </c>
      <c r="D79" t="s">
        <v>510</v>
      </c>
      <c r="E79">
        <v>26</v>
      </c>
      <c r="F79">
        <v>11</v>
      </c>
      <c r="G79" t="s">
        <v>553</v>
      </c>
      <c r="H79" s="10" t="s">
        <v>554</v>
      </c>
    </row>
    <row r="80" spans="1:8" ht="14.55" hidden="1" x14ac:dyDescent="0.3">
      <c r="A80" t="s">
        <v>139</v>
      </c>
      <c r="B80">
        <v>2022</v>
      </c>
      <c r="C80" s="11">
        <v>44740</v>
      </c>
      <c r="D80" t="s">
        <v>510</v>
      </c>
      <c r="E80">
        <v>26</v>
      </c>
      <c r="F80">
        <v>15</v>
      </c>
      <c r="G80" t="s">
        <v>553</v>
      </c>
      <c r="H80" s="10" t="s">
        <v>555</v>
      </c>
    </row>
    <row r="81" spans="1:8" ht="14.55" hidden="1" x14ac:dyDescent="0.3">
      <c r="A81" t="s">
        <v>139</v>
      </c>
      <c r="B81">
        <v>2023</v>
      </c>
      <c r="C81" s="11">
        <v>44740</v>
      </c>
      <c r="D81" t="s">
        <v>510</v>
      </c>
      <c r="E81">
        <v>26</v>
      </c>
      <c r="F81">
        <v>13</v>
      </c>
      <c r="G81" t="s">
        <v>553</v>
      </c>
      <c r="H81" s="10" t="s">
        <v>556</v>
      </c>
    </row>
    <row r="82" spans="1:8" ht="14.55" hidden="1" x14ac:dyDescent="0.3">
      <c r="A82" t="s">
        <v>139</v>
      </c>
      <c r="B82">
        <v>2019</v>
      </c>
      <c r="C82" s="11">
        <v>43657</v>
      </c>
      <c r="D82" t="s">
        <v>514</v>
      </c>
      <c r="E82">
        <v>5</v>
      </c>
      <c r="F82">
        <v>0</v>
      </c>
      <c r="G82" t="s">
        <v>557</v>
      </c>
    </row>
    <row r="83" spans="1:8" ht="14.55" hidden="1" x14ac:dyDescent="0.3">
      <c r="A83" t="s">
        <v>139</v>
      </c>
      <c r="B83">
        <v>2020</v>
      </c>
      <c r="C83" s="11">
        <v>44013</v>
      </c>
      <c r="D83" t="s">
        <v>514</v>
      </c>
      <c r="E83">
        <v>5</v>
      </c>
      <c r="F83">
        <v>0</v>
      </c>
      <c r="G83" t="s">
        <v>557</v>
      </c>
      <c r="H83" s="10" t="s">
        <v>513</v>
      </c>
    </row>
    <row r="84" spans="1:8" ht="14.55" hidden="1" x14ac:dyDescent="0.3">
      <c r="A84" t="s">
        <v>139</v>
      </c>
      <c r="B84">
        <v>2021</v>
      </c>
      <c r="C84" s="11">
        <v>44363</v>
      </c>
      <c r="D84" t="s">
        <v>514</v>
      </c>
      <c r="E84">
        <v>5</v>
      </c>
      <c r="F84">
        <v>0</v>
      </c>
      <c r="G84" t="s">
        <v>557</v>
      </c>
    </row>
    <row r="85" spans="1:8" ht="14.55" hidden="1" x14ac:dyDescent="0.3">
      <c r="A85" t="s">
        <v>139</v>
      </c>
      <c r="B85">
        <v>2022</v>
      </c>
      <c r="C85" s="11">
        <v>44740</v>
      </c>
      <c r="D85" t="s">
        <v>514</v>
      </c>
      <c r="E85">
        <v>5</v>
      </c>
      <c r="F85">
        <v>0</v>
      </c>
      <c r="G85" t="s">
        <v>557</v>
      </c>
    </row>
    <row r="86" spans="1:8" ht="14.55" hidden="1" x14ac:dyDescent="0.3">
      <c r="A86" t="s">
        <v>139</v>
      </c>
      <c r="B86">
        <v>2023</v>
      </c>
      <c r="C86" s="11">
        <v>44740</v>
      </c>
      <c r="D86" t="s">
        <v>514</v>
      </c>
      <c r="E86">
        <v>5</v>
      </c>
      <c r="F86">
        <v>0</v>
      </c>
      <c r="G86" t="s">
        <v>557</v>
      </c>
    </row>
    <row r="87" spans="1:8" ht="14.55" hidden="1" x14ac:dyDescent="0.3">
      <c r="A87" t="s">
        <v>139</v>
      </c>
      <c r="B87">
        <v>2019</v>
      </c>
      <c r="C87" s="11">
        <v>43657</v>
      </c>
      <c r="D87" t="s">
        <v>520</v>
      </c>
      <c r="E87">
        <v>7</v>
      </c>
      <c r="F87">
        <v>0</v>
      </c>
      <c r="G87" t="s">
        <v>558</v>
      </c>
    </row>
    <row r="88" spans="1:8" ht="14.55" hidden="1" x14ac:dyDescent="0.3">
      <c r="A88" t="s">
        <v>139</v>
      </c>
      <c r="B88">
        <v>2020</v>
      </c>
      <c r="C88" s="11">
        <v>44013</v>
      </c>
      <c r="D88" t="s">
        <v>520</v>
      </c>
      <c r="E88">
        <v>7</v>
      </c>
      <c r="F88">
        <v>0</v>
      </c>
      <c r="G88" t="s">
        <v>559</v>
      </c>
      <c r="H88" s="10" t="s">
        <v>513</v>
      </c>
    </row>
    <row r="89" spans="1:8" ht="14.55" hidden="1" x14ac:dyDescent="0.3">
      <c r="A89" t="s">
        <v>139</v>
      </c>
      <c r="B89">
        <v>2021</v>
      </c>
      <c r="C89" s="11">
        <v>44363</v>
      </c>
      <c r="D89" t="s">
        <v>520</v>
      </c>
      <c r="E89">
        <v>7</v>
      </c>
      <c r="F89">
        <v>0</v>
      </c>
      <c r="G89" t="s">
        <v>559</v>
      </c>
    </row>
    <row r="90" spans="1:8" ht="14.55" hidden="1" x14ac:dyDescent="0.3">
      <c r="A90" t="s">
        <v>139</v>
      </c>
      <c r="B90">
        <v>2022</v>
      </c>
      <c r="C90" s="11">
        <v>44740</v>
      </c>
      <c r="D90" t="s">
        <v>520</v>
      </c>
      <c r="E90">
        <v>7</v>
      </c>
      <c r="F90">
        <v>0</v>
      </c>
      <c r="G90" t="s">
        <v>559</v>
      </c>
    </row>
    <row r="91" spans="1:8" ht="14.55" hidden="1" x14ac:dyDescent="0.3">
      <c r="A91" t="s">
        <v>139</v>
      </c>
      <c r="B91">
        <v>2023</v>
      </c>
      <c r="C91" s="11">
        <v>44740</v>
      </c>
      <c r="D91" t="s">
        <v>520</v>
      </c>
      <c r="E91">
        <v>7</v>
      </c>
      <c r="F91">
        <v>0</v>
      </c>
      <c r="G91" t="s">
        <v>559</v>
      </c>
    </row>
    <row r="92" spans="1:8" ht="14.55" hidden="1" x14ac:dyDescent="0.3">
      <c r="A92" t="s">
        <v>139</v>
      </c>
      <c r="B92">
        <v>2019</v>
      </c>
      <c r="C92" s="11">
        <v>43657</v>
      </c>
      <c r="D92" t="s">
        <v>522</v>
      </c>
      <c r="E92">
        <v>2</v>
      </c>
      <c r="F92">
        <v>0</v>
      </c>
      <c r="G92" t="s">
        <v>560</v>
      </c>
    </row>
    <row r="93" spans="1:8" ht="14.55" hidden="1" x14ac:dyDescent="0.3">
      <c r="A93" t="s">
        <v>139</v>
      </c>
      <c r="B93">
        <v>2020</v>
      </c>
      <c r="C93" s="11">
        <v>44013</v>
      </c>
      <c r="D93" t="s">
        <v>522</v>
      </c>
      <c r="E93">
        <v>2</v>
      </c>
      <c r="F93">
        <v>0</v>
      </c>
      <c r="G93" t="s">
        <v>561</v>
      </c>
      <c r="H93" s="10" t="s">
        <v>513</v>
      </c>
    </row>
    <row r="94" spans="1:8" ht="14.55" hidden="1" x14ac:dyDescent="0.3">
      <c r="A94" t="s">
        <v>139</v>
      </c>
      <c r="B94">
        <v>2021</v>
      </c>
      <c r="C94" s="11">
        <v>44363</v>
      </c>
      <c r="D94" t="s">
        <v>522</v>
      </c>
      <c r="E94">
        <v>2</v>
      </c>
      <c r="F94">
        <v>0</v>
      </c>
      <c r="G94" t="s">
        <v>561</v>
      </c>
    </row>
    <row r="95" spans="1:8" ht="14.55" hidden="1" x14ac:dyDescent="0.3">
      <c r="A95" t="s">
        <v>139</v>
      </c>
      <c r="B95">
        <v>2022</v>
      </c>
      <c r="C95" s="11">
        <v>44740</v>
      </c>
      <c r="D95" t="s">
        <v>522</v>
      </c>
      <c r="E95">
        <v>2</v>
      </c>
      <c r="F95">
        <v>0</v>
      </c>
      <c r="G95" t="s">
        <v>561</v>
      </c>
    </row>
    <row r="96" spans="1:8" ht="14.55" hidden="1" x14ac:dyDescent="0.3">
      <c r="A96" t="s">
        <v>139</v>
      </c>
      <c r="B96">
        <v>2023</v>
      </c>
      <c r="C96" s="11">
        <v>44740</v>
      </c>
      <c r="D96" t="s">
        <v>522</v>
      </c>
      <c r="E96">
        <v>2</v>
      </c>
      <c r="F96">
        <v>0</v>
      </c>
      <c r="G96" t="s">
        <v>561</v>
      </c>
    </row>
    <row r="97" spans="1:8" ht="14.55" hidden="1" x14ac:dyDescent="0.3">
      <c r="A97" t="s">
        <v>139</v>
      </c>
      <c r="B97">
        <v>2019</v>
      </c>
      <c r="C97" s="11">
        <v>43657</v>
      </c>
      <c r="D97" t="s">
        <v>524</v>
      </c>
      <c r="E97">
        <v>6</v>
      </c>
      <c r="F97">
        <v>0</v>
      </c>
      <c r="G97" t="s">
        <v>562</v>
      </c>
    </row>
    <row r="98" spans="1:8" ht="14.55" hidden="1" x14ac:dyDescent="0.3">
      <c r="A98" t="s">
        <v>139</v>
      </c>
      <c r="B98">
        <v>2020</v>
      </c>
      <c r="C98" s="11">
        <v>44013</v>
      </c>
      <c r="D98" t="s">
        <v>524</v>
      </c>
      <c r="E98">
        <v>6</v>
      </c>
      <c r="F98">
        <v>0</v>
      </c>
      <c r="G98" t="s">
        <v>563</v>
      </c>
      <c r="H98" s="10" t="s">
        <v>513</v>
      </c>
    </row>
    <row r="99" spans="1:8" ht="14.55" hidden="1" x14ac:dyDescent="0.3">
      <c r="A99" t="s">
        <v>139</v>
      </c>
      <c r="B99">
        <v>2021</v>
      </c>
      <c r="C99" s="11">
        <v>44363</v>
      </c>
      <c r="D99" t="s">
        <v>524</v>
      </c>
      <c r="E99">
        <v>6</v>
      </c>
      <c r="F99">
        <v>0</v>
      </c>
      <c r="G99" t="s">
        <v>563</v>
      </c>
    </row>
    <row r="100" spans="1:8" ht="14.55" hidden="1" x14ac:dyDescent="0.3">
      <c r="A100" t="s">
        <v>139</v>
      </c>
      <c r="B100">
        <v>2022</v>
      </c>
      <c r="C100" s="11">
        <v>44740</v>
      </c>
      <c r="D100" t="s">
        <v>524</v>
      </c>
      <c r="E100">
        <v>6</v>
      </c>
      <c r="F100">
        <v>0</v>
      </c>
      <c r="G100" t="s">
        <v>563</v>
      </c>
    </row>
    <row r="101" spans="1:8" ht="14.55" hidden="1" x14ac:dyDescent="0.3">
      <c r="A101" t="s">
        <v>139</v>
      </c>
      <c r="B101">
        <v>2023</v>
      </c>
      <c r="C101" s="11">
        <v>44740</v>
      </c>
      <c r="D101" t="s">
        <v>524</v>
      </c>
      <c r="E101">
        <v>6</v>
      </c>
      <c r="F101">
        <v>0</v>
      </c>
      <c r="G101" t="s">
        <v>563</v>
      </c>
    </row>
    <row r="102" spans="1:8" ht="14.55" hidden="1" x14ac:dyDescent="0.3">
      <c r="A102" t="s">
        <v>225</v>
      </c>
      <c r="B102">
        <v>2023</v>
      </c>
      <c r="C102" s="11">
        <v>45116</v>
      </c>
      <c r="D102" t="s">
        <v>495</v>
      </c>
      <c r="E102">
        <v>8</v>
      </c>
      <c r="F102">
        <v>0</v>
      </c>
      <c r="G102" t="s">
        <v>564</v>
      </c>
      <c r="H102" s="10" t="s">
        <v>350</v>
      </c>
    </row>
    <row r="103" spans="1:8" ht="14.55" hidden="1" x14ac:dyDescent="0.3">
      <c r="A103" t="s">
        <v>225</v>
      </c>
      <c r="B103">
        <v>2023</v>
      </c>
      <c r="C103" s="11">
        <v>45116</v>
      </c>
      <c r="D103" t="s">
        <v>500</v>
      </c>
      <c r="E103">
        <v>5</v>
      </c>
      <c r="F103">
        <v>3</v>
      </c>
      <c r="G103" t="s">
        <v>565</v>
      </c>
      <c r="H103" s="10" t="s">
        <v>566</v>
      </c>
    </row>
    <row r="104" spans="1:8" ht="14.55" hidden="1" x14ac:dyDescent="0.3">
      <c r="A104" t="s">
        <v>225</v>
      </c>
      <c r="B104">
        <v>2023</v>
      </c>
      <c r="C104" s="11">
        <v>45116</v>
      </c>
      <c r="D104" t="s">
        <v>506</v>
      </c>
      <c r="E104">
        <v>9</v>
      </c>
      <c r="F104">
        <v>0</v>
      </c>
      <c r="G104" t="s">
        <v>567</v>
      </c>
      <c r="H104" s="10" t="s">
        <v>350</v>
      </c>
    </row>
    <row r="105" spans="1:8" ht="14.55" hidden="1" x14ac:dyDescent="0.3">
      <c r="A105" t="s">
        <v>225</v>
      </c>
      <c r="B105">
        <v>2023</v>
      </c>
      <c r="C105" s="11">
        <v>45116</v>
      </c>
      <c r="D105" t="s">
        <v>510</v>
      </c>
      <c r="E105">
        <v>16</v>
      </c>
      <c r="F105">
        <v>10</v>
      </c>
      <c r="G105" t="s">
        <v>568</v>
      </c>
      <c r="H105" s="10" t="s">
        <v>569</v>
      </c>
    </row>
    <row r="106" spans="1:8" ht="14.55" hidden="1" x14ac:dyDescent="0.3">
      <c r="A106" t="s">
        <v>225</v>
      </c>
      <c r="B106">
        <v>2023</v>
      </c>
      <c r="C106" s="11">
        <v>45116</v>
      </c>
      <c r="D106" t="s">
        <v>514</v>
      </c>
      <c r="E106">
        <v>14</v>
      </c>
      <c r="F106">
        <v>13</v>
      </c>
      <c r="G106" t="s">
        <v>570</v>
      </c>
      <c r="H106" s="10" t="s">
        <v>571</v>
      </c>
    </row>
    <row r="107" spans="1:8" ht="14.55" hidden="1" x14ac:dyDescent="0.3">
      <c r="A107" t="s">
        <v>225</v>
      </c>
      <c r="B107">
        <v>2023</v>
      </c>
      <c r="C107" s="11">
        <v>45116</v>
      </c>
      <c r="D107" t="s">
        <v>520</v>
      </c>
      <c r="E107">
        <v>17</v>
      </c>
      <c r="F107">
        <v>14</v>
      </c>
      <c r="G107" t="s">
        <v>572</v>
      </c>
      <c r="H107" s="10" t="s">
        <v>573</v>
      </c>
    </row>
    <row r="108" spans="1:8" ht="14.55" hidden="1" x14ac:dyDescent="0.3">
      <c r="A108" t="s">
        <v>225</v>
      </c>
      <c r="B108">
        <v>2023</v>
      </c>
      <c r="C108" s="11">
        <v>45116</v>
      </c>
      <c r="D108" t="s">
        <v>522</v>
      </c>
      <c r="E108">
        <v>5</v>
      </c>
      <c r="F108">
        <v>3</v>
      </c>
      <c r="G108" t="s">
        <v>574</v>
      </c>
      <c r="H108" s="10" t="s">
        <v>575</v>
      </c>
    </row>
    <row r="109" spans="1:8" ht="14.55" hidden="1" x14ac:dyDescent="0.3">
      <c r="A109" t="s">
        <v>225</v>
      </c>
      <c r="B109">
        <v>2023</v>
      </c>
      <c r="C109" s="11">
        <v>45116</v>
      </c>
      <c r="D109" t="s">
        <v>524</v>
      </c>
      <c r="E109">
        <v>10</v>
      </c>
      <c r="F109">
        <v>4</v>
      </c>
      <c r="G109" t="s">
        <v>576</v>
      </c>
      <c r="H109" s="10" t="s">
        <v>577</v>
      </c>
    </row>
    <row r="110" spans="1:8" ht="14.55" hidden="1" x14ac:dyDescent="0.3">
      <c r="A110" t="s">
        <v>164</v>
      </c>
      <c r="B110">
        <v>2023</v>
      </c>
      <c r="C110" s="11">
        <v>45099</v>
      </c>
      <c r="D110" t="s">
        <v>495</v>
      </c>
      <c r="E110">
        <v>16</v>
      </c>
      <c r="F110">
        <v>3</v>
      </c>
      <c r="G110" t="s">
        <v>578</v>
      </c>
      <c r="H110" s="10" t="s">
        <v>579</v>
      </c>
    </row>
    <row r="111" spans="1:8" ht="14.55" hidden="1" x14ac:dyDescent="0.3">
      <c r="A111" t="s">
        <v>164</v>
      </c>
      <c r="B111">
        <v>2023</v>
      </c>
      <c r="C111" s="11">
        <v>45099</v>
      </c>
      <c r="D111" t="s">
        <v>500</v>
      </c>
      <c r="E111">
        <v>16</v>
      </c>
      <c r="F111">
        <v>6</v>
      </c>
      <c r="G111" t="s">
        <v>580</v>
      </c>
      <c r="H111" s="10" t="s">
        <v>581</v>
      </c>
    </row>
    <row r="112" spans="1:8" ht="14.55" hidden="1" x14ac:dyDescent="0.3">
      <c r="A112" t="s">
        <v>164</v>
      </c>
      <c r="B112">
        <v>2023</v>
      </c>
      <c r="C112" s="11">
        <v>45099</v>
      </c>
      <c r="D112" t="s">
        <v>506</v>
      </c>
      <c r="E112">
        <v>12</v>
      </c>
      <c r="F112">
        <v>2</v>
      </c>
      <c r="G112" t="s">
        <v>582</v>
      </c>
      <c r="H112" s="10" t="s">
        <v>583</v>
      </c>
    </row>
    <row r="113" spans="1:8" ht="14.55" hidden="1" x14ac:dyDescent="0.3">
      <c r="A113" t="s">
        <v>164</v>
      </c>
      <c r="B113">
        <v>2023</v>
      </c>
      <c r="C113" s="11">
        <v>45099</v>
      </c>
      <c r="D113" t="s">
        <v>510</v>
      </c>
      <c r="E113">
        <v>21</v>
      </c>
      <c r="F113">
        <v>16</v>
      </c>
      <c r="G113" t="s">
        <v>584</v>
      </c>
      <c r="H113" s="10" t="s">
        <v>585</v>
      </c>
    </row>
    <row r="114" spans="1:8" ht="14.55" hidden="1" x14ac:dyDescent="0.3">
      <c r="A114" t="s">
        <v>164</v>
      </c>
      <c r="B114">
        <v>2023</v>
      </c>
      <c r="C114" s="11">
        <v>45099</v>
      </c>
      <c r="D114" t="s">
        <v>514</v>
      </c>
      <c r="E114">
        <v>11</v>
      </c>
      <c r="F114">
        <v>6</v>
      </c>
      <c r="G114" t="s">
        <v>586</v>
      </c>
      <c r="H114" s="10" t="s">
        <v>587</v>
      </c>
    </row>
    <row r="115" spans="1:8" ht="14.55" hidden="1" x14ac:dyDescent="0.3">
      <c r="A115" t="s">
        <v>164</v>
      </c>
      <c r="B115">
        <v>2023</v>
      </c>
      <c r="C115" s="11">
        <v>45099</v>
      </c>
      <c r="D115" t="s">
        <v>520</v>
      </c>
      <c r="E115">
        <v>16</v>
      </c>
      <c r="F115">
        <v>12</v>
      </c>
      <c r="G115" t="s">
        <v>588</v>
      </c>
      <c r="H115" s="10" t="s">
        <v>589</v>
      </c>
    </row>
    <row r="116" spans="1:8" ht="14.55" hidden="1" x14ac:dyDescent="0.3">
      <c r="A116" t="s">
        <v>164</v>
      </c>
      <c r="B116">
        <v>2023</v>
      </c>
      <c r="C116" s="11">
        <v>45099</v>
      </c>
      <c r="D116" t="s">
        <v>522</v>
      </c>
      <c r="E116">
        <v>12</v>
      </c>
      <c r="F116">
        <v>1</v>
      </c>
      <c r="G116" t="s">
        <v>590</v>
      </c>
      <c r="H116" s="10">
        <v>3</v>
      </c>
    </row>
    <row r="117" spans="1:8" ht="14.55" hidden="1" x14ac:dyDescent="0.3">
      <c r="A117" t="s">
        <v>164</v>
      </c>
      <c r="B117">
        <v>2023</v>
      </c>
      <c r="C117" s="11">
        <v>45099</v>
      </c>
      <c r="D117" t="s">
        <v>524</v>
      </c>
      <c r="E117">
        <v>13</v>
      </c>
      <c r="F117">
        <v>10</v>
      </c>
      <c r="G117" t="s">
        <v>591</v>
      </c>
      <c r="H117" s="10" t="s">
        <v>592</v>
      </c>
    </row>
    <row r="118" spans="1:8" ht="14.55" hidden="1" x14ac:dyDescent="0.3">
      <c r="A118" t="s">
        <v>104</v>
      </c>
      <c r="B118">
        <v>2017</v>
      </c>
      <c r="C118" s="11">
        <v>42898</v>
      </c>
      <c r="D118" t="s">
        <v>500</v>
      </c>
      <c r="E118">
        <v>281</v>
      </c>
      <c r="F118" t="s">
        <v>267</v>
      </c>
      <c r="G118" t="s">
        <v>593</v>
      </c>
      <c r="H118" s="10" t="s">
        <v>267</v>
      </c>
    </row>
    <row r="119" spans="1:8" ht="14.55" hidden="1" x14ac:dyDescent="0.3">
      <c r="A119" t="s">
        <v>104</v>
      </c>
      <c r="B119">
        <v>2018</v>
      </c>
      <c r="C119" s="11">
        <v>43272</v>
      </c>
      <c r="D119" t="s">
        <v>500</v>
      </c>
      <c r="E119">
        <v>281</v>
      </c>
      <c r="F119">
        <v>47</v>
      </c>
      <c r="G119" t="s">
        <v>593</v>
      </c>
      <c r="H119" s="10" t="s">
        <v>594</v>
      </c>
    </row>
    <row r="120" spans="1:8" ht="14.55" hidden="1" x14ac:dyDescent="0.3">
      <c r="A120" t="s">
        <v>104</v>
      </c>
      <c r="B120">
        <v>2019</v>
      </c>
      <c r="C120" s="11">
        <v>43636</v>
      </c>
      <c r="D120" t="s">
        <v>500</v>
      </c>
      <c r="E120">
        <v>281</v>
      </c>
      <c r="F120">
        <v>46</v>
      </c>
      <c r="G120" t="s">
        <v>593</v>
      </c>
      <c r="H120" s="10" t="s">
        <v>595</v>
      </c>
    </row>
    <row r="121" spans="1:8" ht="14.55" hidden="1" x14ac:dyDescent="0.3">
      <c r="A121" s="20" t="s">
        <v>104</v>
      </c>
      <c r="B121" s="16">
        <v>2020</v>
      </c>
      <c r="C121" s="18">
        <v>43999</v>
      </c>
      <c r="D121" s="16" t="s">
        <v>500</v>
      </c>
      <c r="E121" s="16">
        <v>281</v>
      </c>
      <c r="F121" s="16">
        <v>46</v>
      </c>
      <c r="G121" s="20" t="s">
        <v>593</v>
      </c>
      <c r="H121" s="26" t="s">
        <v>596</v>
      </c>
    </row>
    <row r="122" spans="1:8" ht="14.55" hidden="1" x14ac:dyDescent="0.3">
      <c r="A122" s="20" t="s">
        <v>104</v>
      </c>
      <c r="B122" s="16">
        <v>2021</v>
      </c>
      <c r="C122" s="18">
        <v>44363</v>
      </c>
      <c r="D122" s="16" t="s">
        <v>500</v>
      </c>
      <c r="E122" s="16">
        <v>281</v>
      </c>
      <c r="F122" s="16">
        <v>46</v>
      </c>
      <c r="G122" s="20" t="s">
        <v>593</v>
      </c>
      <c r="H122" s="26" t="s">
        <v>597</v>
      </c>
    </row>
    <row r="123" spans="1:8" ht="14.55" hidden="1" x14ac:dyDescent="0.3">
      <c r="A123" s="20" t="s">
        <v>104</v>
      </c>
      <c r="B123" s="16">
        <v>2022</v>
      </c>
      <c r="C123" s="18">
        <v>44728</v>
      </c>
      <c r="D123" s="16" t="s">
        <v>500</v>
      </c>
      <c r="E123" s="16">
        <v>281</v>
      </c>
      <c r="F123" s="16">
        <v>46</v>
      </c>
      <c r="G123" s="20" t="s">
        <v>593</v>
      </c>
      <c r="H123" s="26" t="s">
        <v>598</v>
      </c>
    </row>
    <row r="124" spans="1:8" ht="14.55" hidden="1" x14ac:dyDescent="0.3">
      <c r="A124" t="s">
        <v>104</v>
      </c>
      <c r="B124">
        <v>2023</v>
      </c>
      <c r="C124" s="11">
        <v>45103</v>
      </c>
      <c r="D124" t="s">
        <v>500</v>
      </c>
      <c r="E124">
        <v>281</v>
      </c>
      <c r="F124">
        <v>55</v>
      </c>
      <c r="G124" s="20" t="s">
        <v>593</v>
      </c>
      <c r="H124" s="10" t="s">
        <v>599</v>
      </c>
    </row>
    <row r="125" spans="1:8" ht="14.55" hidden="1" x14ac:dyDescent="0.3">
      <c r="A125" t="s">
        <v>209</v>
      </c>
      <c r="B125">
        <v>2023</v>
      </c>
      <c r="C125" s="11">
        <v>45112</v>
      </c>
      <c r="D125" t="s">
        <v>495</v>
      </c>
      <c r="E125">
        <v>10</v>
      </c>
      <c r="F125">
        <v>0</v>
      </c>
      <c r="G125" t="s">
        <v>600</v>
      </c>
      <c r="H125" s="10" t="s">
        <v>350</v>
      </c>
    </row>
    <row r="126" spans="1:8" ht="14.55" hidden="1" x14ac:dyDescent="0.3">
      <c r="A126" t="s">
        <v>209</v>
      </c>
      <c r="B126">
        <v>2023</v>
      </c>
      <c r="C126" s="11">
        <v>45112</v>
      </c>
      <c r="D126" t="s">
        <v>500</v>
      </c>
      <c r="E126">
        <v>9</v>
      </c>
      <c r="F126">
        <v>3</v>
      </c>
      <c r="G126" t="s">
        <v>601</v>
      </c>
      <c r="H126" s="10" t="s">
        <v>602</v>
      </c>
    </row>
    <row r="127" spans="1:8" ht="14.55" hidden="1" x14ac:dyDescent="0.3">
      <c r="A127" t="s">
        <v>209</v>
      </c>
      <c r="B127">
        <v>2023</v>
      </c>
      <c r="C127" s="11">
        <v>45112</v>
      </c>
      <c r="D127" t="s">
        <v>506</v>
      </c>
      <c r="E127">
        <v>12</v>
      </c>
      <c r="F127">
        <v>0</v>
      </c>
      <c r="G127" t="s">
        <v>603</v>
      </c>
      <c r="H127" s="10" t="s">
        <v>350</v>
      </c>
    </row>
    <row r="128" spans="1:8" ht="14.55" hidden="1" x14ac:dyDescent="0.3">
      <c r="A128" t="s">
        <v>209</v>
      </c>
      <c r="B128">
        <v>2023</v>
      </c>
      <c r="C128" s="11">
        <v>45112</v>
      </c>
      <c r="D128" t="s">
        <v>510</v>
      </c>
      <c r="E128">
        <v>4</v>
      </c>
      <c r="F128">
        <v>4</v>
      </c>
      <c r="G128" t="s">
        <v>574</v>
      </c>
      <c r="H128" s="10" t="s">
        <v>604</v>
      </c>
    </row>
    <row r="129" spans="1:9" ht="14.55" hidden="1" x14ac:dyDescent="0.3">
      <c r="A129" t="s">
        <v>209</v>
      </c>
      <c r="B129">
        <v>2023</v>
      </c>
      <c r="C129" s="11">
        <v>45112</v>
      </c>
      <c r="D129" t="s">
        <v>514</v>
      </c>
      <c r="E129">
        <v>7</v>
      </c>
      <c r="F129">
        <v>6</v>
      </c>
      <c r="G129" t="s">
        <v>574</v>
      </c>
      <c r="H129" s="10" t="s">
        <v>605</v>
      </c>
    </row>
    <row r="130" spans="1:9" ht="14.55" hidden="1" x14ac:dyDescent="0.3">
      <c r="A130" t="s">
        <v>209</v>
      </c>
      <c r="B130">
        <v>2023</v>
      </c>
      <c r="C130" s="11">
        <v>45112</v>
      </c>
      <c r="D130" t="s">
        <v>520</v>
      </c>
      <c r="E130">
        <v>7</v>
      </c>
      <c r="F130">
        <v>3</v>
      </c>
      <c r="G130" t="s">
        <v>606</v>
      </c>
      <c r="H130" s="10" t="s">
        <v>535</v>
      </c>
    </row>
    <row r="131" spans="1:9" ht="14.55" hidden="1" x14ac:dyDescent="0.3">
      <c r="A131" t="s">
        <v>209</v>
      </c>
      <c r="B131">
        <v>2023</v>
      </c>
      <c r="C131" s="11">
        <v>45112</v>
      </c>
      <c r="D131" t="s">
        <v>522</v>
      </c>
      <c r="E131">
        <v>7</v>
      </c>
      <c r="F131">
        <v>1</v>
      </c>
      <c r="G131" t="s">
        <v>568</v>
      </c>
      <c r="H131" s="10">
        <v>1</v>
      </c>
    </row>
    <row r="132" spans="1:9" ht="14.55" hidden="1" x14ac:dyDescent="0.3">
      <c r="A132" t="s">
        <v>209</v>
      </c>
      <c r="B132">
        <v>2023</v>
      </c>
      <c r="C132" s="11">
        <v>45112</v>
      </c>
      <c r="D132" t="s">
        <v>524</v>
      </c>
      <c r="E132">
        <v>9</v>
      </c>
      <c r="F132">
        <v>3</v>
      </c>
      <c r="G132" t="s">
        <v>607</v>
      </c>
      <c r="H132" s="10" t="s">
        <v>535</v>
      </c>
    </row>
    <row r="133" spans="1:9" ht="14.55" hidden="1" x14ac:dyDescent="0.3">
      <c r="A133" t="s">
        <v>28</v>
      </c>
      <c r="B133">
        <v>2018</v>
      </c>
      <c r="C133" s="11">
        <v>43297</v>
      </c>
      <c r="D133" t="s">
        <v>495</v>
      </c>
      <c r="E133">
        <v>13</v>
      </c>
      <c r="F133">
        <v>5</v>
      </c>
      <c r="H133" s="10" t="s">
        <v>608</v>
      </c>
    </row>
    <row r="134" spans="1:9" ht="14.55" hidden="1" x14ac:dyDescent="0.3">
      <c r="A134" t="s">
        <v>28</v>
      </c>
      <c r="B134">
        <v>2020</v>
      </c>
      <c r="C134" s="11">
        <v>44083</v>
      </c>
      <c r="D134" t="s">
        <v>495</v>
      </c>
      <c r="E134">
        <v>7</v>
      </c>
      <c r="F134">
        <v>0</v>
      </c>
      <c r="G134" t="s">
        <v>609</v>
      </c>
    </row>
    <row r="135" spans="1:9" ht="14.55" hidden="1" x14ac:dyDescent="0.3">
      <c r="A135" t="s">
        <v>28</v>
      </c>
      <c r="B135">
        <v>2021</v>
      </c>
      <c r="C135" s="11">
        <v>44362</v>
      </c>
      <c r="D135" t="s">
        <v>495</v>
      </c>
      <c r="E135">
        <v>7</v>
      </c>
      <c r="F135">
        <v>0</v>
      </c>
      <c r="G135" t="s">
        <v>609</v>
      </c>
    </row>
    <row r="136" spans="1:9" ht="14.55" hidden="1" x14ac:dyDescent="0.3">
      <c r="A136" t="s">
        <v>28</v>
      </c>
      <c r="B136">
        <v>2022</v>
      </c>
      <c r="C136" s="11">
        <v>44742</v>
      </c>
      <c r="D136" t="s">
        <v>495</v>
      </c>
      <c r="E136">
        <v>7</v>
      </c>
      <c r="F136">
        <v>0</v>
      </c>
      <c r="G136" t="s">
        <v>609</v>
      </c>
    </row>
    <row r="137" spans="1:9" ht="14.55" hidden="1" x14ac:dyDescent="0.3">
      <c r="A137" t="s">
        <v>28</v>
      </c>
      <c r="B137">
        <v>2023</v>
      </c>
      <c r="C137" s="11">
        <v>45104</v>
      </c>
      <c r="D137" t="s">
        <v>495</v>
      </c>
      <c r="E137">
        <v>7</v>
      </c>
      <c r="F137">
        <v>0</v>
      </c>
      <c r="G137" t="s">
        <v>610</v>
      </c>
    </row>
    <row r="138" spans="1:9" ht="14.55" hidden="1" x14ac:dyDescent="0.3">
      <c r="A138" t="s">
        <v>28</v>
      </c>
      <c r="B138">
        <v>2018</v>
      </c>
      <c r="C138" s="11">
        <v>43297</v>
      </c>
      <c r="D138" t="s">
        <v>500</v>
      </c>
      <c r="E138">
        <v>6</v>
      </c>
      <c r="F138">
        <v>0</v>
      </c>
    </row>
    <row r="139" spans="1:9" ht="14.55" hidden="1" x14ac:dyDescent="0.3">
      <c r="A139" t="s">
        <v>28</v>
      </c>
      <c r="B139">
        <v>2020</v>
      </c>
      <c r="C139" s="11">
        <v>44083</v>
      </c>
      <c r="D139" t="s">
        <v>500</v>
      </c>
      <c r="E139">
        <v>2</v>
      </c>
      <c r="F139">
        <v>2</v>
      </c>
      <c r="G139" t="s">
        <v>611</v>
      </c>
      <c r="H139" s="10" t="s">
        <v>497</v>
      </c>
    </row>
    <row r="140" spans="1:9" ht="14.55" hidden="1" x14ac:dyDescent="0.3">
      <c r="A140" t="s">
        <v>28</v>
      </c>
      <c r="B140">
        <v>2021</v>
      </c>
      <c r="C140" s="11">
        <v>44362</v>
      </c>
      <c r="D140" t="s">
        <v>500</v>
      </c>
      <c r="E140">
        <v>2</v>
      </c>
      <c r="F140">
        <v>2</v>
      </c>
      <c r="G140" t="s">
        <v>611</v>
      </c>
      <c r="H140" s="10" t="s">
        <v>497</v>
      </c>
    </row>
    <row r="141" spans="1:9" ht="14.55" hidden="1" x14ac:dyDescent="0.3">
      <c r="A141" t="s">
        <v>28</v>
      </c>
      <c r="B141">
        <v>2022</v>
      </c>
      <c r="C141" s="11">
        <v>44742</v>
      </c>
      <c r="D141" t="s">
        <v>500</v>
      </c>
      <c r="E141">
        <v>2</v>
      </c>
      <c r="F141">
        <v>2</v>
      </c>
      <c r="G141" t="s">
        <v>611</v>
      </c>
      <c r="H141" s="10" t="s">
        <v>497</v>
      </c>
    </row>
    <row r="142" spans="1:9" ht="14.55" hidden="1" x14ac:dyDescent="0.3">
      <c r="A142" t="s">
        <v>28</v>
      </c>
      <c r="B142">
        <v>2023</v>
      </c>
      <c r="C142" s="11">
        <v>45104</v>
      </c>
      <c r="D142" t="s">
        <v>500</v>
      </c>
      <c r="E142">
        <v>2</v>
      </c>
      <c r="F142">
        <v>2</v>
      </c>
      <c r="G142" t="s">
        <v>611</v>
      </c>
      <c r="H142" s="10" t="s">
        <v>497</v>
      </c>
    </row>
    <row r="143" spans="1:9" ht="14.55" hidden="1" x14ac:dyDescent="0.3">
      <c r="A143" t="s">
        <v>28</v>
      </c>
      <c r="B143">
        <v>2018</v>
      </c>
      <c r="C143" s="11">
        <v>43297</v>
      </c>
      <c r="D143" t="s">
        <v>506</v>
      </c>
      <c r="E143">
        <v>14</v>
      </c>
      <c r="F143">
        <v>0</v>
      </c>
      <c r="I143" t="s">
        <v>511</v>
      </c>
    </row>
    <row r="144" spans="1:9" ht="14.55" hidden="1" x14ac:dyDescent="0.3">
      <c r="A144" t="s">
        <v>28</v>
      </c>
      <c r="B144">
        <v>2020</v>
      </c>
      <c r="C144" s="11">
        <v>44083</v>
      </c>
      <c r="D144" t="s">
        <v>506</v>
      </c>
      <c r="E144">
        <v>7</v>
      </c>
      <c r="F144">
        <v>2</v>
      </c>
      <c r="G144" t="s">
        <v>612</v>
      </c>
      <c r="H144" s="10" t="s">
        <v>613</v>
      </c>
    </row>
    <row r="145" spans="1:8" ht="14.55" hidden="1" x14ac:dyDescent="0.3">
      <c r="A145" t="s">
        <v>28</v>
      </c>
      <c r="B145">
        <v>2021</v>
      </c>
      <c r="C145" s="11">
        <v>44362</v>
      </c>
      <c r="D145" t="s">
        <v>506</v>
      </c>
      <c r="E145">
        <v>7</v>
      </c>
      <c r="F145">
        <v>1</v>
      </c>
      <c r="G145" t="s">
        <v>612</v>
      </c>
      <c r="H145" s="10">
        <v>3</v>
      </c>
    </row>
    <row r="146" spans="1:8" ht="14.55" hidden="1" x14ac:dyDescent="0.3">
      <c r="A146" t="s">
        <v>28</v>
      </c>
      <c r="B146">
        <v>2022</v>
      </c>
      <c r="C146" s="11">
        <v>44742</v>
      </c>
      <c r="D146" t="s">
        <v>506</v>
      </c>
      <c r="E146">
        <v>7</v>
      </c>
      <c r="F146">
        <v>4</v>
      </c>
      <c r="G146" t="s">
        <v>612</v>
      </c>
      <c r="H146" s="10" t="s">
        <v>577</v>
      </c>
    </row>
    <row r="147" spans="1:8" ht="14.55" hidden="1" x14ac:dyDescent="0.3">
      <c r="A147" t="s">
        <v>28</v>
      </c>
      <c r="B147">
        <v>2023</v>
      </c>
      <c r="C147" s="11">
        <v>45104</v>
      </c>
      <c r="D147" t="s">
        <v>506</v>
      </c>
      <c r="E147">
        <v>7</v>
      </c>
      <c r="F147">
        <v>2</v>
      </c>
      <c r="G147" t="s">
        <v>612</v>
      </c>
      <c r="H147" s="10" t="s">
        <v>614</v>
      </c>
    </row>
    <row r="148" spans="1:8" ht="14.55" hidden="1" x14ac:dyDescent="0.3">
      <c r="A148" t="s">
        <v>28</v>
      </c>
      <c r="B148">
        <v>2018</v>
      </c>
      <c r="C148" s="11">
        <v>43297</v>
      </c>
      <c r="D148" t="s">
        <v>510</v>
      </c>
      <c r="E148">
        <v>8</v>
      </c>
      <c r="F148">
        <v>2</v>
      </c>
      <c r="H148" s="10" t="s">
        <v>497</v>
      </c>
    </row>
    <row r="149" spans="1:8" ht="14.55" hidden="1" x14ac:dyDescent="0.3">
      <c r="A149" t="s">
        <v>28</v>
      </c>
      <c r="B149">
        <v>2020</v>
      </c>
      <c r="C149" s="11">
        <v>44083</v>
      </c>
      <c r="D149" t="s">
        <v>510</v>
      </c>
      <c r="E149">
        <v>13</v>
      </c>
      <c r="F149">
        <v>7</v>
      </c>
      <c r="G149" t="s">
        <v>615</v>
      </c>
      <c r="H149" s="10" t="s">
        <v>616</v>
      </c>
    </row>
    <row r="150" spans="1:8" ht="14.55" hidden="1" x14ac:dyDescent="0.3">
      <c r="A150" t="s">
        <v>28</v>
      </c>
      <c r="B150">
        <v>2021</v>
      </c>
      <c r="C150" s="11">
        <v>44362</v>
      </c>
      <c r="D150" t="s">
        <v>510</v>
      </c>
      <c r="E150">
        <v>13</v>
      </c>
      <c r="F150">
        <v>7</v>
      </c>
      <c r="G150" t="s">
        <v>615</v>
      </c>
      <c r="H150" s="10" t="s">
        <v>617</v>
      </c>
    </row>
    <row r="151" spans="1:8" ht="14.55" hidden="1" x14ac:dyDescent="0.3">
      <c r="A151" t="s">
        <v>28</v>
      </c>
      <c r="B151">
        <v>2022</v>
      </c>
      <c r="C151" s="11">
        <v>44742</v>
      </c>
      <c r="D151" t="s">
        <v>510</v>
      </c>
      <c r="E151">
        <v>13</v>
      </c>
      <c r="F151">
        <v>9</v>
      </c>
      <c r="G151" t="s">
        <v>615</v>
      </c>
      <c r="H151" s="10" t="s">
        <v>618</v>
      </c>
    </row>
    <row r="152" spans="1:8" ht="14.55" hidden="1" x14ac:dyDescent="0.3">
      <c r="A152" t="s">
        <v>28</v>
      </c>
      <c r="B152">
        <v>2023</v>
      </c>
      <c r="C152" s="11">
        <v>45104</v>
      </c>
      <c r="D152" t="s">
        <v>510</v>
      </c>
      <c r="E152">
        <v>13</v>
      </c>
      <c r="F152">
        <v>8</v>
      </c>
      <c r="G152" t="s">
        <v>615</v>
      </c>
      <c r="H152" s="10" t="s">
        <v>619</v>
      </c>
    </row>
    <row r="153" spans="1:8" ht="14.55" hidden="1" x14ac:dyDescent="0.3">
      <c r="A153" t="s">
        <v>28</v>
      </c>
      <c r="B153">
        <v>2018</v>
      </c>
      <c r="C153" s="11">
        <v>43297</v>
      </c>
      <c r="D153" t="s">
        <v>514</v>
      </c>
      <c r="E153">
        <v>10</v>
      </c>
      <c r="F153">
        <v>1</v>
      </c>
      <c r="G153" t="s">
        <v>620</v>
      </c>
      <c r="H153" s="10">
        <v>1</v>
      </c>
    </row>
    <row r="154" spans="1:8" ht="14.55" hidden="1" x14ac:dyDescent="0.3">
      <c r="A154" t="s">
        <v>28</v>
      </c>
      <c r="B154">
        <v>2020</v>
      </c>
      <c r="C154" s="11">
        <v>44083</v>
      </c>
      <c r="D154" t="s">
        <v>514</v>
      </c>
      <c r="E154">
        <v>9</v>
      </c>
      <c r="F154">
        <v>3</v>
      </c>
      <c r="G154" t="s">
        <v>621</v>
      </c>
      <c r="H154" s="10" t="s">
        <v>535</v>
      </c>
    </row>
    <row r="155" spans="1:8" ht="14.55" hidden="1" x14ac:dyDescent="0.3">
      <c r="A155" t="s">
        <v>28</v>
      </c>
      <c r="B155">
        <v>2021</v>
      </c>
      <c r="C155" s="11">
        <v>44362</v>
      </c>
      <c r="D155" t="s">
        <v>514</v>
      </c>
      <c r="E155">
        <v>9</v>
      </c>
      <c r="F155">
        <v>3</v>
      </c>
      <c r="G155" t="s">
        <v>621</v>
      </c>
      <c r="H155" s="10" t="s">
        <v>535</v>
      </c>
    </row>
    <row r="156" spans="1:8" ht="14.55" hidden="1" x14ac:dyDescent="0.3">
      <c r="A156" t="s">
        <v>28</v>
      </c>
      <c r="B156">
        <v>2022</v>
      </c>
      <c r="C156" s="11">
        <v>44742</v>
      </c>
      <c r="D156" t="s">
        <v>514</v>
      </c>
      <c r="E156">
        <v>9</v>
      </c>
      <c r="F156">
        <v>5</v>
      </c>
      <c r="G156" t="s">
        <v>621</v>
      </c>
      <c r="H156" s="10" t="s">
        <v>622</v>
      </c>
    </row>
    <row r="157" spans="1:8" ht="14.55" hidden="1" x14ac:dyDescent="0.3">
      <c r="A157" t="s">
        <v>28</v>
      </c>
      <c r="B157">
        <v>2023</v>
      </c>
      <c r="C157" s="11">
        <v>45104</v>
      </c>
      <c r="D157" t="s">
        <v>514</v>
      </c>
      <c r="E157">
        <v>9</v>
      </c>
      <c r="F157">
        <v>4</v>
      </c>
      <c r="G157" t="s">
        <v>621</v>
      </c>
      <c r="H157" s="10" t="s">
        <v>623</v>
      </c>
    </row>
    <row r="158" spans="1:8" ht="14.55" hidden="1" x14ac:dyDescent="0.3">
      <c r="A158" t="s">
        <v>28</v>
      </c>
      <c r="B158">
        <v>2018</v>
      </c>
      <c r="C158" s="11">
        <v>43297</v>
      </c>
      <c r="D158" t="s">
        <v>520</v>
      </c>
      <c r="E158">
        <v>5</v>
      </c>
      <c r="F158">
        <v>0</v>
      </c>
    </row>
    <row r="159" spans="1:8" ht="14.55" hidden="1" x14ac:dyDescent="0.3">
      <c r="A159" t="s">
        <v>28</v>
      </c>
      <c r="B159">
        <v>2020</v>
      </c>
      <c r="C159" s="11">
        <v>44083</v>
      </c>
      <c r="D159" t="s">
        <v>520</v>
      </c>
      <c r="E159">
        <v>5</v>
      </c>
      <c r="F159">
        <v>1</v>
      </c>
      <c r="G159" t="s">
        <v>624</v>
      </c>
      <c r="H159" s="10">
        <v>0</v>
      </c>
    </row>
    <row r="160" spans="1:8" ht="14.55" hidden="1" x14ac:dyDescent="0.3">
      <c r="A160" t="s">
        <v>28</v>
      </c>
      <c r="B160">
        <v>2021</v>
      </c>
      <c r="C160" s="11">
        <v>44362</v>
      </c>
      <c r="D160" t="s">
        <v>520</v>
      </c>
      <c r="E160">
        <v>5</v>
      </c>
      <c r="F160">
        <v>2</v>
      </c>
      <c r="G160" t="s">
        <v>624</v>
      </c>
      <c r="H160" s="10" t="s">
        <v>497</v>
      </c>
    </row>
    <row r="161" spans="1:8" ht="14.55" hidden="1" x14ac:dyDescent="0.3">
      <c r="A161" t="s">
        <v>28</v>
      </c>
      <c r="B161">
        <v>2022</v>
      </c>
      <c r="C161" s="11">
        <v>44742</v>
      </c>
      <c r="D161" t="s">
        <v>520</v>
      </c>
      <c r="E161">
        <v>5</v>
      </c>
      <c r="F161">
        <v>2</v>
      </c>
      <c r="G161" t="s">
        <v>624</v>
      </c>
      <c r="H161" s="10" t="s">
        <v>497</v>
      </c>
    </row>
    <row r="162" spans="1:8" ht="14.55" hidden="1" x14ac:dyDescent="0.3">
      <c r="A162" t="s">
        <v>28</v>
      </c>
      <c r="B162">
        <v>2023</v>
      </c>
      <c r="C162" s="11">
        <v>45104</v>
      </c>
      <c r="D162" t="s">
        <v>520</v>
      </c>
      <c r="E162">
        <v>5</v>
      </c>
      <c r="F162">
        <v>3</v>
      </c>
      <c r="G162" t="s">
        <v>625</v>
      </c>
      <c r="H162" s="10" t="s">
        <v>535</v>
      </c>
    </row>
    <row r="163" spans="1:8" ht="14.55" hidden="1" x14ac:dyDescent="0.3">
      <c r="A163" t="s">
        <v>28</v>
      </c>
      <c r="B163">
        <v>2018</v>
      </c>
      <c r="C163" s="11">
        <v>43297</v>
      </c>
      <c r="D163" t="s">
        <v>522</v>
      </c>
      <c r="E163">
        <v>2</v>
      </c>
      <c r="F163">
        <v>0</v>
      </c>
    </row>
    <row r="164" spans="1:8" ht="14.55" hidden="1" x14ac:dyDescent="0.3">
      <c r="A164" t="s">
        <v>28</v>
      </c>
      <c r="B164">
        <v>2020</v>
      </c>
      <c r="C164" s="11">
        <v>44083</v>
      </c>
      <c r="D164" t="s">
        <v>522</v>
      </c>
      <c r="E164">
        <v>3</v>
      </c>
      <c r="F164">
        <v>2</v>
      </c>
      <c r="G164" t="s">
        <v>626</v>
      </c>
      <c r="H164" s="10" t="s">
        <v>497</v>
      </c>
    </row>
    <row r="165" spans="1:8" ht="14.55" hidden="1" x14ac:dyDescent="0.3">
      <c r="A165" t="s">
        <v>28</v>
      </c>
      <c r="B165">
        <v>2021</v>
      </c>
      <c r="C165" s="11">
        <v>44362</v>
      </c>
      <c r="D165" t="s">
        <v>522</v>
      </c>
      <c r="E165">
        <v>3</v>
      </c>
      <c r="F165">
        <v>2</v>
      </c>
      <c r="G165" t="s">
        <v>627</v>
      </c>
      <c r="H165" s="10" t="s">
        <v>497</v>
      </c>
    </row>
    <row r="166" spans="1:8" ht="14.55" hidden="1" x14ac:dyDescent="0.3">
      <c r="A166" t="s">
        <v>28</v>
      </c>
      <c r="B166">
        <v>2022</v>
      </c>
      <c r="C166" s="11">
        <v>44742</v>
      </c>
      <c r="D166" t="s">
        <v>522</v>
      </c>
      <c r="E166">
        <v>3</v>
      </c>
      <c r="F166">
        <v>2</v>
      </c>
      <c r="G166" t="s">
        <v>627</v>
      </c>
      <c r="H166" s="10" t="s">
        <v>497</v>
      </c>
    </row>
    <row r="167" spans="1:8" ht="14.55" hidden="1" x14ac:dyDescent="0.3">
      <c r="A167" t="s">
        <v>28</v>
      </c>
      <c r="B167">
        <v>2023</v>
      </c>
      <c r="C167" s="11">
        <v>45104</v>
      </c>
      <c r="D167" t="s">
        <v>522</v>
      </c>
      <c r="E167">
        <v>3</v>
      </c>
      <c r="F167">
        <v>2</v>
      </c>
      <c r="G167" t="s">
        <v>627</v>
      </c>
      <c r="H167" s="10" t="s">
        <v>497</v>
      </c>
    </row>
    <row r="168" spans="1:8" ht="14.55" hidden="1" x14ac:dyDescent="0.3">
      <c r="A168" t="s">
        <v>28</v>
      </c>
      <c r="B168">
        <v>2018</v>
      </c>
      <c r="C168" s="11">
        <v>43297</v>
      </c>
      <c r="D168" t="s">
        <v>524</v>
      </c>
      <c r="E168">
        <v>4</v>
      </c>
      <c r="F168">
        <v>0</v>
      </c>
    </row>
    <row r="169" spans="1:8" ht="14.55" hidden="1" x14ac:dyDescent="0.3">
      <c r="A169" t="s">
        <v>28</v>
      </c>
      <c r="B169">
        <v>2020</v>
      </c>
      <c r="C169" s="11">
        <v>44083</v>
      </c>
      <c r="D169" t="s">
        <v>524</v>
      </c>
      <c r="E169">
        <v>3</v>
      </c>
      <c r="F169">
        <v>2</v>
      </c>
      <c r="G169" t="s">
        <v>628</v>
      </c>
      <c r="H169" s="10" t="s">
        <v>497</v>
      </c>
    </row>
    <row r="170" spans="1:8" ht="14.55" hidden="1" x14ac:dyDescent="0.3">
      <c r="A170" t="s">
        <v>28</v>
      </c>
      <c r="B170">
        <v>2021</v>
      </c>
      <c r="C170" s="11">
        <v>44362</v>
      </c>
      <c r="D170" t="s">
        <v>524</v>
      </c>
      <c r="E170">
        <v>3</v>
      </c>
      <c r="F170">
        <v>1</v>
      </c>
      <c r="G170" t="s">
        <v>628</v>
      </c>
      <c r="H170" s="10">
        <v>0</v>
      </c>
    </row>
    <row r="171" spans="1:8" ht="14.55" hidden="1" x14ac:dyDescent="0.3">
      <c r="A171" t="s">
        <v>28</v>
      </c>
      <c r="B171">
        <v>2022</v>
      </c>
      <c r="C171" s="11">
        <v>44742</v>
      </c>
      <c r="D171" t="s">
        <v>524</v>
      </c>
      <c r="E171">
        <v>3</v>
      </c>
      <c r="F171">
        <v>2</v>
      </c>
      <c r="G171" t="s">
        <v>628</v>
      </c>
      <c r="H171" s="10" t="s">
        <v>497</v>
      </c>
    </row>
    <row r="172" spans="1:8" ht="14.55" hidden="1" x14ac:dyDescent="0.3">
      <c r="A172" t="s">
        <v>28</v>
      </c>
      <c r="B172">
        <v>2023</v>
      </c>
      <c r="C172" s="11">
        <v>45104</v>
      </c>
      <c r="D172" t="s">
        <v>524</v>
      </c>
      <c r="E172" s="3">
        <v>5</v>
      </c>
      <c r="F172">
        <v>2</v>
      </c>
      <c r="G172" t="s">
        <v>629</v>
      </c>
      <c r="H172" s="10" t="s">
        <v>497</v>
      </c>
    </row>
    <row r="173" spans="1:8" ht="14.55" hidden="1" x14ac:dyDescent="0.3">
      <c r="A173" t="s">
        <v>13</v>
      </c>
      <c r="B173">
        <v>2018</v>
      </c>
      <c r="C173" s="11">
        <v>43293</v>
      </c>
      <c r="D173" t="s">
        <v>495</v>
      </c>
      <c r="E173">
        <v>8</v>
      </c>
      <c r="F173">
        <v>0</v>
      </c>
      <c r="G173" t="s">
        <v>630</v>
      </c>
    </row>
    <row r="174" spans="1:8" ht="14.55" hidden="1" x14ac:dyDescent="0.3">
      <c r="A174" t="s">
        <v>13</v>
      </c>
      <c r="B174">
        <v>2019</v>
      </c>
      <c r="C174" t="s">
        <v>267</v>
      </c>
      <c r="D174" t="s">
        <v>495</v>
      </c>
      <c r="E174">
        <v>8</v>
      </c>
      <c r="F174" t="s">
        <v>267</v>
      </c>
      <c r="G174" t="s">
        <v>630</v>
      </c>
      <c r="H174" s="10" t="s">
        <v>267</v>
      </c>
    </row>
    <row r="175" spans="1:8" ht="14.55" hidden="1" x14ac:dyDescent="0.3">
      <c r="A175" t="s">
        <v>13</v>
      </c>
      <c r="B175">
        <v>2020</v>
      </c>
      <c r="C175" s="11">
        <v>44001</v>
      </c>
      <c r="D175" t="s">
        <v>495</v>
      </c>
      <c r="E175">
        <v>8</v>
      </c>
      <c r="F175">
        <v>0</v>
      </c>
      <c r="G175" t="s">
        <v>630</v>
      </c>
      <c r="H175" s="10" t="s">
        <v>513</v>
      </c>
    </row>
    <row r="176" spans="1:8" ht="14.55" hidden="1" x14ac:dyDescent="0.3">
      <c r="A176" t="s">
        <v>13</v>
      </c>
      <c r="B176">
        <v>2021</v>
      </c>
      <c r="C176" s="11">
        <v>44434</v>
      </c>
      <c r="D176" t="s">
        <v>495</v>
      </c>
      <c r="E176">
        <v>8</v>
      </c>
      <c r="F176">
        <v>0</v>
      </c>
      <c r="G176" t="s">
        <v>631</v>
      </c>
    </row>
    <row r="177" spans="1:8" ht="14.55" hidden="1" x14ac:dyDescent="0.3">
      <c r="A177" t="s">
        <v>13</v>
      </c>
      <c r="B177">
        <v>2022</v>
      </c>
      <c r="C177" s="11">
        <v>44742</v>
      </c>
      <c r="D177" t="s">
        <v>495</v>
      </c>
      <c r="E177">
        <v>8</v>
      </c>
      <c r="F177">
        <v>0</v>
      </c>
      <c r="G177" t="s">
        <v>631</v>
      </c>
      <c r="H177" s="10" t="s">
        <v>513</v>
      </c>
    </row>
    <row r="178" spans="1:8" ht="14.55" hidden="1" x14ac:dyDescent="0.3">
      <c r="A178" t="s">
        <v>13</v>
      </c>
      <c r="B178">
        <v>2023</v>
      </c>
      <c r="C178" s="11">
        <v>45104</v>
      </c>
      <c r="D178" t="s">
        <v>495</v>
      </c>
      <c r="E178" s="3">
        <v>13</v>
      </c>
      <c r="F178">
        <v>0</v>
      </c>
      <c r="G178" t="s">
        <v>632</v>
      </c>
    </row>
    <row r="179" spans="1:8" ht="14.55" hidden="1" x14ac:dyDescent="0.3">
      <c r="A179" t="s">
        <v>13</v>
      </c>
      <c r="B179">
        <v>2018</v>
      </c>
      <c r="C179" s="11">
        <v>43293</v>
      </c>
      <c r="D179" t="s">
        <v>500</v>
      </c>
      <c r="E179">
        <v>5</v>
      </c>
      <c r="F179">
        <v>0</v>
      </c>
    </row>
    <row r="180" spans="1:8" ht="14.55" hidden="1" x14ac:dyDescent="0.3">
      <c r="A180" t="s">
        <v>13</v>
      </c>
      <c r="B180">
        <v>2019</v>
      </c>
      <c r="C180" t="s">
        <v>267</v>
      </c>
      <c r="D180" t="s">
        <v>500</v>
      </c>
      <c r="E180">
        <v>5</v>
      </c>
      <c r="F180" t="s">
        <v>267</v>
      </c>
      <c r="H180" s="10" t="s">
        <v>267</v>
      </c>
    </row>
    <row r="181" spans="1:8" ht="14.55" hidden="1" x14ac:dyDescent="0.3">
      <c r="A181" t="s">
        <v>13</v>
      </c>
      <c r="B181">
        <v>2020</v>
      </c>
      <c r="C181" s="11">
        <v>44001</v>
      </c>
      <c r="D181" t="s">
        <v>500</v>
      </c>
      <c r="E181">
        <v>5</v>
      </c>
      <c r="F181">
        <v>0</v>
      </c>
      <c r="H181" s="10" t="s">
        <v>513</v>
      </c>
    </row>
    <row r="182" spans="1:8" ht="14.55" hidden="1" x14ac:dyDescent="0.3">
      <c r="A182" t="s">
        <v>13</v>
      </c>
      <c r="B182">
        <v>2021</v>
      </c>
      <c r="C182" s="11">
        <v>44434</v>
      </c>
      <c r="D182" t="s">
        <v>500</v>
      </c>
      <c r="E182">
        <v>5</v>
      </c>
      <c r="F182">
        <v>0</v>
      </c>
    </row>
    <row r="183" spans="1:8" ht="14.55" hidden="1" x14ac:dyDescent="0.3">
      <c r="A183" t="s">
        <v>13</v>
      </c>
      <c r="B183">
        <v>2022</v>
      </c>
      <c r="C183" s="11">
        <v>44742</v>
      </c>
      <c r="D183" t="s">
        <v>500</v>
      </c>
      <c r="E183">
        <v>5</v>
      </c>
      <c r="F183">
        <v>0</v>
      </c>
      <c r="H183" s="10" t="s">
        <v>513</v>
      </c>
    </row>
    <row r="184" spans="1:8" ht="14.55" hidden="1" x14ac:dyDescent="0.3">
      <c r="A184" t="s">
        <v>13</v>
      </c>
      <c r="B184">
        <v>2023</v>
      </c>
      <c r="C184" s="11">
        <v>45104</v>
      </c>
      <c r="D184" t="s">
        <v>500</v>
      </c>
      <c r="E184">
        <v>5</v>
      </c>
      <c r="F184">
        <v>0</v>
      </c>
      <c r="G184" s="3" t="s">
        <v>633</v>
      </c>
    </row>
    <row r="185" spans="1:8" ht="14.55" hidden="1" x14ac:dyDescent="0.3">
      <c r="A185" t="s">
        <v>13</v>
      </c>
      <c r="B185">
        <v>2018</v>
      </c>
      <c r="C185" s="11">
        <v>43293</v>
      </c>
      <c r="D185" t="s">
        <v>506</v>
      </c>
      <c r="E185">
        <v>6</v>
      </c>
      <c r="F185">
        <v>0</v>
      </c>
      <c r="G185" t="s">
        <v>634</v>
      </c>
    </row>
    <row r="186" spans="1:8" ht="14.55" hidden="1" x14ac:dyDescent="0.3">
      <c r="A186" t="s">
        <v>13</v>
      </c>
      <c r="B186">
        <v>2019</v>
      </c>
      <c r="C186" t="s">
        <v>267</v>
      </c>
      <c r="D186" t="s">
        <v>506</v>
      </c>
      <c r="E186">
        <v>6</v>
      </c>
      <c r="F186" t="s">
        <v>267</v>
      </c>
      <c r="G186" t="s">
        <v>634</v>
      </c>
      <c r="H186" s="10" t="s">
        <v>267</v>
      </c>
    </row>
    <row r="187" spans="1:8" ht="14.55" hidden="1" x14ac:dyDescent="0.3">
      <c r="A187" t="s">
        <v>13</v>
      </c>
      <c r="B187">
        <v>2020</v>
      </c>
      <c r="C187" s="11">
        <v>44001</v>
      </c>
      <c r="D187" t="s">
        <v>506</v>
      </c>
      <c r="E187">
        <v>6</v>
      </c>
      <c r="F187">
        <v>0</v>
      </c>
      <c r="G187" t="s">
        <v>634</v>
      </c>
      <c r="H187" s="10" t="s">
        <v>513</v>
      </c>
    </row>
    <row r="188" spans="1:8" ht="14.55" hidden="1" x14ac:dyDescent="0.3">
      <c r="A188" t="s">
        <v>13</v>
      </c>
      <c r="B188">
        <v>2021</v>
      </c>
      <c r="C188" s="11">
        <v>44434</v>
      </c>
      <c r="D188" t="s">
        <v>506</v>
      </c>
      <c r="E188">
        <v>6</v>
      </c>
      <c r="F188">
        <v>1</v>
      </c>
      <c r="G188" t="s">
        <v>634</v>
      </c>
      <c r="H188" s="10">
        <v>0</v>
      </c>
    </row>
    <row r="189" spans="1:8" ht="14.55" hidden="1" x14ac:dyDescent="0.3">
      <c r="A189" t="s">
        <v>13</v>
      </c>
      <c r="B189">
        <v>2022</v>
      </c>
      <c r="C189" s="11">
        <v>44742</v>
      </c>
      <c r="D189" t="s">
        <v>506</v>
      </c>
      <c r="E189">
        <v>6</v>
      </c>
      <c r="F189">
        <v>1</v>
      </c>
      <c r="G189" t="s">
        <v>634</v>
      </c>
      <c r="H189" s="10">
        <v>0</v>
      </c>
    </row>
    <row r="190" spans="1:8" ht="14.55" hidden="1" x14ac:dyDescent="0.3">
      <c r="A190" t="s">
        <v>13</v>
      </c>
      <c r="B190">
        <v>2023</v>
      </c>
      <c r="C190" s="11">
        <v>45104</v>
      </c>
      <c r="D190" t="s">
        <v>506</v>
      </c>
      <c r="E190">
        <v>6</v>
      </c>
      <c r="F190">
        <v>1</v>
      </c>
      <c r="G190" t="s">
        <v>635</v>
      </c>
      <c r="H190" s="10">
        <v>0</v>
      </c>
    </row>
    <row r="191" spans="1:8" ht="14.55" hidden="1" x14ac:dyDescent="0.3">
      <c r="A191" t="s">
        <v>13</v>
      </c>
      <c r="B191">
        <v>2018</v>
      </c>
      <c r="C191" s="11">
        <v>43293</v>
      </c>
      <c r="D191" t="s">
        <v>510</v>
      </c>
      <c r="E191">
        <v>6</v>
      </c>
      <c r="F191">
        <v>2</v>
      </c>
      <c r="G191" t="s">
        <v>636</v>
      </c>
      <c r="H191" s="10" t="s">
        <v>637</v>
      </c>
    </row>
    <row r="192" spans="1:8" ht="14.55" hidden="1" x14ac:dyDescent="0.3">
      <c r="A192" t="s">
        <v>13</v>
      </c>
      <c r="B192">
        <v>2019</v>
      </c>
      <c r="C192" t="s">
        <v>267</v>
      </c>
      <c r="D192" t="s">
        <v>510</v>
      </c>
      <c r="E192">
        <v>6</v>
      </c>
      <c r="F192" t="s">
        <v>267</v>
      </c>
      <c r="G192" t="s">
        <v>636</v>
      </c>
      <c r="H192" s="10" t="s">
        <v>267</v>
      </c>
    </row>
    <row r="193" spans="1:8" ht="14.55" hidden="1" x14ac:dyDescent="0.3">
      <c r="A193" t="s">
        <v>13</v>
      </c>
      <c r="B193">
        <v>2020</v>
      </c>
      <c r="C193" s="11">
        <v>44001</v>
      </c>
      <c r="D193" t="s">
        <v>510</v>
      </c>
      <c r="E193">
        <v>6</v>
      </c>
      <c r="F193">
        <v>3</v>
      </c>
      <c r="G193" t="s">
        <v>636</v>
      </c>
      <c r="H193" s="10" t="s">
        <v>575</v>
      </c>
    </row>
    <row r="194" spans="1:8" ht="14.55" hidden="1" x14ac:dyDescent="0.3">
      <c r="A194" t="s">
        <v>13</v>
      </c>
      <c r="B194">
        <v>2021</v>
      </c>
      <c r="C194" s="11">
        <v>44434</v>
      </c>
      <c r="D194" t="s">
        <v>510</v>
      </c>
      <c r="E194">
        <v>6</v>
      </c>
      <c r="F194">
        <v>3</v>
      </c>
      <c r="G194" t="s">
        <v>636</v>
      </c>
      <c r="H194" s="10" t="s">
        <v>575</v>
      </c>
    </row>
    <row r="195" spans="1:8" ht="14.55" hidden="1" x14ac:dyDescent="0.3">
      <c r="A195" t="s">
        <v>13</v>
      </c>
      <c r="B195">
        <v>2022</v>
      </c>
      <c r="C195" s="11">
        <v>44742</v>
      </c>
      <c r="D195" t="s">
        <v>510</v>
      </c>
      <c r="E195">
        <v>6</v>
      </c>
      <c r="F195">
        <v>4</v>
      </c>
      <c r="G195" t="s">
        <v>636</v>
      </c>
      <c r="H195" s="10" t="s">
        <v>604</v>
      </c>
    </row>
    <row r="196" spans="1:8" ht="14.55" hidden="1" x14ac:dyDescent="0.3">
      <c r="A196" t="s">
        <v>13</v>
      </c>
      <c r="B196">
        <v>2023</v>
      </c>
      <c r="C196" s="11">
        <v>45104</v>
      </c>
      <c r="D196" t="s">
        <v>510</v>
      </c>
      <c r="E196">
        <v>6</v>
      </c>
      <c r="F196" t="s">
        <v>267</v>
      </c>
      <c r="G196" t="s">
        <v>638</v>
      </c>
      <c r="H196" s="10" t="s">
        <v>267</v>
      </c>
    </row>
    <row r="197" spans="1:8" ht="14.55" hidden="1" x14ac:dyDescent="0.3">
      <c r="A197" t="s">
        <v>13</v>
      </c>
      <c r="B197">
        <v>2018</v>
      </c>
      <c r="C197" s="11">
        <v>43293</v>
      </c>
      <c r="D197" t="s">
        <v>514</v>
      </c>
      <c r="E197">
        <v>14</v>
      </c>
      <c r="F197">
        <v>0</v>
      </c>
    </row>
    <row r="198" spans="1:8" ht="14.55" hidden="1" x14ac:dyDescent="0.3">
      <c r="A198" t="s">
        <v>13</v>
      </c>
      <c r="B198">
        <v>2019</v>
      </c>
      <c r="C198" t="s">
        <v>267</v>
      </c>
      <c r="D198" t="s">
        <v>514</v>
      </c>
      <c r="E198">
        <v>14</v>
      </c>
      <c r="F198" t="s">
        <v>267</v>
      </c>
      <c r="H198" s="10" t="s">
        <v>267</v>
      </c>
    </row>
    <row r="199" spans="1:8" ht="14.55" hidden="1" x14ac:dyDescent="0.3">
      <c r="A199" t="s">
        <v>13</v>
      </c>
      <c r="B199">
        <v>2020</v>
      </c>
      <c r="C199" s="11">
        <v>44001</v>
      </c>
      <c r="D199" t="s">
        <v>514</v>
      </c>
      <c r="E199">
        <v>14</v>
      </c>
      <c r="F199">
        <v>0</v>
      </c>
      <c r="H199" s="10" t="s">
        <v>513</v>
      </c>
    </row>
    <row r="200" spans="1:8" ht="14.55" hidden="1" x14ac:dyDescent="0.3">
      <c r="A200" t="s">
        <v>13</v>
      </c>
      <c r="B200">
        <v>2021</v>
      </c>
      <c r="C200" s="11">
        <v>44434</v>
      </c>
      <c r="D200" t="s">
        <v>514</v>
      </c>
      <c r="E200">
        <v>14</v>
      </c>
      <c r="F200">
        <v>0</v>
      </c>
      <c r="G200" t="s">
        <v>639</v>
      </c>
    </row>
    <row r="201" spans="1:8" ht="14.55" hidden="1" x14ac:dyDescent="0.3">
      <c r="A201" t="s">
        <v>13</v>
      </c>
      <c r="B201">
        <v>2022</v>
      </c>
      <c r="C201" s="11">
        <v>44742</v>
      </c>
      <c r="D201" t="s">
        <v>514</v>
      </c>
      <c r="E201">
        <v>14</v>
      </c>
      <c r="F201">
        <v>1</v>
      </c>
      <c r="G201" t="s">
        <v>639</v>
      </c>
      <c r="H201" s="10">
        <v>0</v>
      </c>
    </row>
    <row r="202" spans="1:8" ht="14.55" hidden="1" x14ac:dyDescent="0.3">
      <c r="A202" t="s">
        <v>13</v>
      </c>
      <c r="B202">
        <v>2023</v>
      </c>
      <c r="C202" s="11">
        <v>45104</v>
      </c>
      <c r="D202" t="s">
        <v>514</v>
      </c>
      <c r="E202">
        <v>14</v>
      </c>
      <c r="F202">
        <v>3</v>
      </c>
      <c r="G202" t="s">
        <v>640</v>
      </c>
      <c r="H202" s="10" t="s">
        <v>641</v>
      </c>
    </row>
    <row r="203" spans="1:8" ht="14.55" hidden="1" x14ac:dyDescent="0.3">
      <c r="A203" t="s">
        <v>13</v>
      </c>
      <c r="B203">
        <v>2018</v>
      </c>
      <c r="C203" s="11">
        <v>43293</v>
      </c>
      <c r="D203" t="s">
        <v>520</v>
      </c>
      <c r="E203">
        <v>7</v>
      </c>
      <c r="F203">
        <v>4</v>
      </c>
      <c r="G203" t="s">
        <v>642</v>
      </c>
      <c r="H203" s="10" t="s">
        <v>643</v>
      </c>
    </row>
    <row r="204" spans="1:8" ht="14.55" hidden="1" x14ac:dyDescent="0.3">
      <c r="A204" t="s">
        <v>13</v>
      </c>
      <c r="B204">
        <v>2019</v>
      </c>
      <c r="C204" t="s">
        <v>267</v>
      </c>
      <c r="D204" t="s">
        <v>520</v>
      </c>
      <c r="E204">
        <v>7</v>
      </c>
      <c r="F204" t="s">
        <v>267</v>
      </c>
      <c r="G204" t="s">
        <v>642</v>
      </c>
      <c r="H204" s="10" t="s">
        <v>267</v>
      </c>
    </row>
    <row r="205" spans="1:8" ht="14.55" hidden="1" x14ac:dyDescent="0.3">
      <c r="A205" t="s">
        <v>13</v>
      </c>
      <c r="B205">
        <v>2020</v>
      </c>
      <c r="C205" s="11">
        <v>44001</v>
      </c>
      <c r="D205" t="s">
        <v>520</v>
      </c>
      <c r="E205">
        <v>7</v>
      </c>
      <c r="F205">
        <v>5</v>
      </c>
      <c r="G205" t="s">
        <v>642</v>
      </c>
      <c r="H205" s="10" t="s">
        <v>516</v>
      </c>
    </row>
    <row r="206" spans="1:8" ht="14.55" hidden="1" x14ac:dyDescent="0.3">
      <c r="A206" t="s">
        <v>13</v>
      </c>
      <c r="B206">
        <v>2021</v>
      </c>
      <c r="C206" s="11">
        <v>44434</v>
      </c>
      <c r="D206" t="s">
        <v>520</v>
      </c>
      <c r="E206">
        <v>7</v>
      </c>
      <c r="F206">
        <v>6</v>
      </c>
      <c r="G206" t="s">
        <v>642</v>
      </c>
      <c r="H206" s="10" t="s">
        <v>507</v>
      </c>
    </row>
    <row r="207" spans="1:8" ht="14.55" hidden="1" x14ac:dyDescent="0.3">
      <c r="A207" t="s">
        <v>13</v>
      </c>
      <c r="B207">
        <v>2022</v>
      </c>
      <c r="C207" s="11">
        <v>44742</v>
      </c>
      <c r="D207" t="s">
        <v>520</v>
      </c>
      <c r="E207">
        <v>7</v>
      </c>
      <c r="F207">
        <v>6</v>
      </c>
      <c r="G207" t="s">
        <v>642</v>
      </c>
      <c r="H207" s="10" t="s">
        <v>507</v>
      </c>
    </row>
    <row r="208" spans="1:8" ht="14.55" hidden="1" x14ac:dyDescent="0.3">
      <c r="A208" t="s">
        <v>13</v>
      </c>
      <c r="B208">
        <v>2023</v>
      </c>
      <c r="C208" s="11">
        <v>45104</v>
      </c>
      <c r="D208" t="s">
        <v>520</v>
      </c>
      <c r="E208">
        <v>7</v>
      </c>
      <c r="F208">
        <v>5</v>
      </c>
      <c r="G208" t="s">
        <v>642</v>
      </c>
      <c r="H208" s="10" t="s">
        <v>516</v>
      </c>
    </row>
    <row r="209" spans="1:8" ht="14.55" hidden="1" x14ac:dyDescent="0.3">
      <c r="A209" t="s">
        <v>13</v>
      </c>
      <c r="B209">
        <v>2018</v>
      </c>
      <c r="C209" s="11">
        <v>43293</v>
      </c>
      <c r="D209" t="s">
        <v>522</v>
      </c>
      <c r="E209">
        <v>8</v>
      </c>
      <c r="F209">
        <v>0</v>
      </c>
      <c r="G209" t="s">
        <v>644</v>
      </c>
    </row>
    <row r="210" spans="1:8" ht="14.55" hidden="1" x14ac:dyDescent="0.3">
      <c r="A210" t="s">
        <v>13</v>
      </c>
      <c r="B210">
        <v>2019</v>
      </c>
      <c r="C210" t="s">
        <v>267</v>
      </c>
      <c r="D210" t="s">
        <v>522</v>
      </c>
      <c r="E210">
        <v>8</v>
      </c>
      <c r="F210" t="s">
        <v>267</v>
      </c>
      <c r="G210" t="s">
        <v>644</v>
      </c>
      <c r="H210" s="10" t="s">
        <v>267</v>
      </c>
    </row>
    <row r="211" spans="1:8" ht="14.55" hidden="1" x14ac:dyDescent="0.3">
      <c r="A211" t="s">
        <v>13</v>
      </c>
      <c r="B211">
        <v>2020</v>
      </c>
      <c r="C211" s="11">
        <v>44001</v>
      </c>
      <c r="D211" t="s">
        <v>522</v>
      </c>
      <c r="E211">
        <v>8</v>
      </c>
      <c r="F211">
        <v>0</v>
      </c>
      <c r="G211" t="s">
        <v>644</v>
      </c>
      <c r="H211" s="10" t="s">
        <v>513</v>
      </c>
    </row>
    <row r="212" spans="1:8" ht="14.55" hidden="1" x14ac:dyDescent="0.3">
      <c r="A212" t="s">
        <v>13</v>
      </c>
      <c r="B212">
        <v>2021</v>
      </c>
      <c r="C212" s="11">
        <v>44434</v>
      </c>
      <c r="D212" t="s">
        <v>522</v>
      </c>
      <c r="E212">
        <v>8</v>
      </c>
      <c r="F212">
        <v>0</v>
      </c>
      <c r="G212" t="s">
        <v>644</v>
      </c>
    </row>
    <row r="213" spans="1:8" ht="14.55" hidden="1" x14ac:dyDescent="0.3">
      <c r="A213" t="s">
        <v>13</v>
      </c>
      <c r="B213">
        <v>2022</v>
      </c>
      <c r="C213" s="11">
        <v>44742</v>
      </c>
      <c r="D213" t="s">
        <v>522</v>
      </c>
      <c r="E213">
        <v>8</v>
      </c>
      <c r="F213">
        <v>1</v>
      </c>
      <c r="G213" t="s">
        <v>644</v>
      </c>
      <c r="H213" s="10">
        <v>0</v>
      </c>
    </row>
    <row r="214" spans="1:8" ht="14.55" hidden="1" x14ac:dyDescent="0.3">
      <c r="A214" t="s">
        <v>13</v>
      </c>
      <c r="B214">
        <v>2023</v>
      </c>
      <c r="C214" s="11">
        <v>45104</v>
      </c>
      <c r="D214" t="s">
        <v>522</v>
      </c>
      <c r="E214">
        <v>8</v>
      </c>
      <c r="F214">
        <v>1</v>
      </c>
      <c r="G214" t="s">
        <v>644</v>
      </c>
      <c r="H214" s="10">
        <v>0</v>
      </c>
    </row>
    <row r="215" spans="1:8" ht="14.55" hidden="1" x14ac:dyDescent="0.3">
      <c r="A215" t="s">
        <v>13</v>
      </c>
      <c r="B215">
        <v>2018</v>
      </c>
      <c r="C215" s="11">
        <v>43293</v>
      </c>
      <c r="D215" t="s">
        <v>524</v>
      </c>
      <c r="E215">
        <v>9</v>
      </c>
      <c r="F215">
        <v>1</v>
      </c>
      <c r="G215" t="s">
        <v>645</v>
      </c>
      <c r="H215" s="10">
        <v>0</v>
      </c>
    </row>
    <row r="216" spans="1:8" ht="14.55" hidden="1" x14ac:dyDescent="0.3">
      <c r="A216" t="s">
        <v>13</v>
      </c>
      <c r="B216">
        <v>2019</v>
      </c>
      <c r="C216" t="s">
        <v>267</v>
      </c>
      <c r="D216" t="s">
        <v>524</v>
      </c>
      <c r="E216">
        <v>9</v>
      </c>
      <c r="F216" t="s">
        <v>267</v>
      </c>
      <c r="G216" t="s">
        <v>645</v>
      </c>
      <c r="H216" s="10" t="s">
        <v>267</v>
      </c>
    </row>
    <row r="217" spans="1:8" ht="14.55" hidden="1" x14ac:dyDescent="0.3">
      <c r="A217" t="s">
        <v>13</v>
      </c>
      <c r="B217">
        <v>2020</v>
      </c>
      <c r="C217" s="11">
        <v>44001</v>
      </c>
      <c r="D217" t="s">
        <v>524</v>
      </c>
      <c r="E217">
        <v>9</v>
      </c>
      <c r="F217">
        <v>1</v>
      </c>
      <c r="G217" t="s">
        <v>645</v>
      </c>
      <c r="H217" s="10">
        <v>0</v>
      </c>
    </row>
    <row r="218" spans="1:8" ht="14.55" hidden="1" x14ac:dyDescent="0.3">
      <c r="A218" t="s">
        <v>13</v>
      </c>
      <c r="B218">
        <v>2021</v>
      </c>
      <c r="C218" s="11">
        <v>44434</v>
      </c>
      <c r="D218" t="s">
        <v>524</v>
      </c>
      <c r="E218">
        <v>9</v>
      </c>
      <c r="F218">
        <v>1</v>
      </c>
      <c r="G218" t="s">
        <v>645</v>
      </c>
      <c r="H218" s="10">
        <v>0</v>
      </c>
    </row>
    <row r="219" spans="1:8" ht="14.55" hidden="1" x14ac:dyDescent="0.3">
      <c r="A219" t="s">
        <v>13</v>
      </c>
      <c r="B219">
        <v>2022</v>
      </c>
      <c r="C219" s="11">
        <v>44742</v>
      </c>
      <c r="D219" t="s">
        <v>524</v>
      </c>
      <c r="E219">
        <v>9</v>
      </c>
      <c r="F219">
        <v>3</v>
      </c>
      <c r="G219" t="s">
        <v>645</v>
      </c>
      <c r="H219" s="10" t="s">
        <v>535</v>
      </c>
    </row>
    <row r="220" spans="1:8" ht="14.55" hidden="1" x14ac:dyDescent="0.3">
      <c r="A220" t="s">
        <v>13</v>
      </c>
      <c r="B220">
        <v>2023</v>
      </c>
      <c r="C220" s="11">
        <v>45104</v>
      </c>
      <c r="D220" t="s">
        <v>524</v>
      </c>
      <c r="E220">
        <v>9</v>
      </c>
      <c r="F220">
        <v>1</v>
      </c>
      <c r="G220" t="s">
        <v>645</v>
      </c>
      <c r="H220" s="10">
        <v>0</v>
      </c>
    </row>
    <row r="221" spans="1:8" ht="14.55" hidden="1" x14ac:dyDescent="0.3">
      <c r="A221" t="s">
        <v>20</v>
      </c>
      <c r="B221">
        <v>2018</v>
      </c>
      <c r="C221" s="11">
        <v>43291</v>
      </c>
      <c r="D221" t="s">
        <v>495</v>
      </c>
      <c r="E221">
        <v>6</v>
      </c>
      <c r="F221">
        <v>3</v>
      </c>
      <c r="G221" t="s">
        <v>646</v>
      </c>
      <c r="H221" s="10" t="s">
        <v>535</v>
      </c>
    </row>
    <row r="222" spans="1:8" ht="14.55" hidden="1" x14ac:dyDescent="0.3">
      <c r="A222" t="s">
        <v>20</v>
      </c>
      <c r="B222">
        <v>2019</v>
      </c>
      <c r="C222" s="11">
        <v>43629</v>
      </c>
      <c r="D222" t="s">
        <v>495</v>
      </c>
      <c r="E222">
        <v>6</v>
      </c>
      <c r="F222" t="s">
        <v>267</v>
      </c>
      <c r="G222" t="s">
        <v>646</v>
      </c>
      <c r="H222" s="10" t="s">
        <v>267</v>
      </c>
    </row>
    <row r="223" spans="1:8" ht="14.55" hidden="1" x14ac:dyDescent="0.3">
      <c r="A223" t="s">
        <v>20</v>
      </c>
      <c r="B223">
        <v>2020</v>
      </c>
      <c r="C223" s="11">
        <v>44001</v>
      </c>
      <c r="D223" t="s">
        <v>495</v>
      </c>
      <c r="E223">
        <v>6</v>
      </c>
      <c r="F223">
        <v>2</v>
      </c>
      <c r="G223" t="s">
        <v>646</v>
      </c>
      <c r="H223" s="10" t="s">
        <v>497</v>
      </c>
    </row>
    <row r="224" spans="1:8" ht="14.55" hidden="1" x14ac:dyDescent="0.3">
      <c r="A224" t="s">
        <v>20</v>
      </c>
      <c r="B224">
        <v>2021</v>
      </c>
      <c r="C224" s="11">
        <v>44365</v>
      </c>
      <c r="D224" t="s">
        <v>495</v>
      </c>
      <c r="E224">
        <v>6</v>
      </c>
      <c r="F224">
        <v>2</v>
      </c>
      <c r="G224" t="s">
        <v>646</v>
      </c>
      <c r="H224" s="10" t="s">
        <v>497</v>
      </c>
    </row>
    <row r="225" spans="1:9" ht="14.55" hidden="1" x14ac:dyDescent="0.3">
      <c r="A225" t="s">
        <v>20</v>
      </c>
      <c r="B225">
        <v>2022</v>
      </c>
      <c r="C225" s="11">
        <v>44742</v>
      </c>
      <c r="D225" t="s">
        <v>495</v>
      </c>
      <c r="E225">
        <v>6</v>
      </c>
      <c r="F225">
        <v>3</v>
      </c>
      <c r="G225" t="s">
        <v>646</v>
      </c>
      <c r="H225" t="s">
        <v>535</v>
      </c>
    </row>
    <row r="226" spans="1:9" ht="14.55" hidden="1" x14ac:dyDescent="0.3">
      <c r="A226" t="s">
        <v>20</v>
      </c>
      <c r="B226">
        <v>2023</v>
      </c>
      <c r="C226" s="11">
        <v>45104</v>
      </c>
      <c r="D226" t="s">
        <v>495</v>
      </c>
      <c r="E226">
        <v>6</v>
      </c>
      <c r="F226">
        <v>3</v>
      </c>
      <c r="G226" t="s">
        <v>646</v>
      </c>
      <c r="H226" t="s">
        <v>535</v>
      </c>
    </row>
    <row r="227" spans="1:9" ht="14.55" hidden="1" x14ac:dyDescent="0.3">
      <c r="A227" t="s">
        <v>20</v>
      </c>
      <c r="B227">
        <v>2018</v>
      </c>
      <c r="C227" s="11">
        <v>43291</v>
      </c>
      <c r="D227" t="s">
        <v>500</v>
      </c>
      <c r="E227">
        <v>18</v>
      </c>
      <c r="F227">
        <v>1</v>
      </c>
      <c r="G227" t="s">
        <v>647</v>
      </c>
      <c r="H227" s="10">
        <v>0</v>
      </c>
    </row>
    <row r="228" spans="1:9" ht="14.55" hidden="1" x14ac:dyDescent="0.3">
      <c r="A228" t="s">
        <v>20</v>
      </c>
      <c r="B228">
        <v>2019</v>
      </c>
      <c r="C228" s="11">
        <v>43629</v>
      </c>
      <c r="D228" t="s">
        <v>500</v>
      </c>
      <c r="E228">
        <v>18</v>
      </c>
      <c r="F228" t="s">
        <v>267</v>
      </c>
      <c r="G228" t="s">
        <v>647</v>
      </c>
      <c r="H228" s="10" t="s">
        <v>267</v>
      </c>
    </row>
    <row r="229" spans="1:9" ht="14.55" hidden="1" x14ac:dyDescent="0.3">
      <c r="A229" t="s">
        <v>20</v>
      </c>
      <c r="B229">
        <v>2020</v>
      </c>
      <c r="C229" s="11">
        <v>44001</v>
      </c>
      <c r="D229" t="s">
        <v>500</v>
      </c>
      <c r="E229">
        <v>18</v>
      </c>
      <c r="F229">
        <v>1</v>
      </c>
      <c r="G229" t="s">
        <v>647</v>
      </c>
      <c r="H229" s="10">
        <v>0</v>
      </c>
      <c r="I229" t="s">
        <v>648</v>
      </c>
    </row>
    <row r="230" spans="1:9" ht="14.55" hidden="1" x14ac:dyDescent="0.3">
      <c r="A230" t="s">
        <v>20</v>
      </c>
      <c r="B230">
        <v>2021</v>
      </c>
      <c r="C230" s="11">
        <v>44434</v>
      </c>
      <c r="D230" t="s">
        <v>500</v>
      </c>
      <c r="E230">
        <v>18</v>
      </c>
      <c r="F230">
        <v>0</v>
      </c>
      <c r="G230" t="s">
        <v>647</v>
      </c>
      <c r="I230" t="s">
        <v>649</v>
      </c>
    </row>
    <row r="231" spans="1:9" ht="14.55" hidden="1" x14ac:dyDescent="0.3">
      <c r="A231" t="s">
        <v>20</v>
      </c>
      <c r="B231">
        <v>2022</v>
      </c>
      <c r="C231" s="11">
        <v>44742</v>
      </c>
      <c r="D231" t="s">
        <v>500</v>
      </c>
      <c r="E231">
        <v>18</v>
      </c>
      <c r="F231">
        <v>4</v>
      </c>
      <c r="G231" t="s">
        <v>647</v>
      </c>
      <c r="H231" t="s">
        <v>650</v>
      </c>
    </row>
    <row r="232" spans="1:9" ht="14.55" hidden="1" x14ac:dyDescent="0.3">
      <c r="A232" t="s">
        <v>20</v>
      </c>
      <c r="B232">
        <v>2023</v>
      </c>
      <c r="C232" s="11">
        <v>45104</v>
      </c>
      <c r="D232" t="s">
        <v>500</v>
      </c>
      <c r="E232">
        <v>18</v>
      </c>
      <c r="F232">
        <v>3</v>
      </c>
      <c r="G232" t="s">
        <v>647</v>
      </c>
      <c r="H232" t="s">
        <v>651</v>
      </c>
    </row>
    <row r="233" spans="1:9" ht="14.55" hidden="1" x14ac:dyDescent="0.3">
      <c r="A233" t="s">
        <v>20</v>
      </c>
      <c r="B233">
        <v>2018</v>
      </c>
      <c r="C233" s="11">
        <v>43291</v>
      </c>
      <c r="D233" t="s">
        <v>506</v>
      </c>
      <c r="E233">
        <v>5</v>
      </c>
      <c r="F233">
        <v>2</v>
      </c>
      <c r="G233" t="s">
        <v>652</v>
      </c>
      <c r="H233" s="10" t="s">
        <v>497</v>
      </c>
    </row>
    <row r="234" spans="1:9" ht="14.55" hidden="1" x14ac:dyDescent="0.3">
      <c r="A234" t="s">
        <v>20</v>
      </c>
      <c r="B234">
        <v>2019</v>
      </c>
      <c r="C234" s="11">
        <v>43629</v>
      </c>
      <c r="D234" t="s">
        <v>506</v>
      </c>
      <c r="E234">
        <v>5</v>
      </c>
      <c r="F234" t="s">
        <v>267</v>
      </c>
      <c r="G234" t="s">
        <v>652</v>
      </c>
      <c r="H234" s="10" t="s">
        <v>267</v>
      </c>
    </row>
    <row r="235" spans="1:9" ht="14.55" hidden="1" x14ac:dyDescent="0.3">
      <c r="A235" t="s">
        <v>20</v>
      </c>
      <c r="B235">
        <v>2020</v>
      </c>
      <c r="C235" s="11">
        <v>44001</v>
      </c>
      <c r="D235" t="s">
        <v>506</v>
      </c>
      <c r="E235">
        <v>5</v>
      </c>
      <c r="F235">
        <v>2</v>
      </c>
      <c r="G235" t="s">
        <v>652</v>
      </c>
      <c r="H235" s="10" t="s">
        <v>497</v>
      </c>
    </row>
    <row r="236" spans="1:9" ht="14.55" hidden="1" x14ac:dyDescent="0.3">
      <c r="A236" t="s">
        <v>20</v>
      </c>
      <c r="B236">
        <v>2021</v>
      </c>
      <c r="C236" s="11">
        <v>44365</v>
      </c>
      <c r="D236" t="s">
        <v>506</v>
      </c>
      <c r="E236">
        <v>5</v>
      </c>
      <c r="F236">
        <v>2</v>
      </c>
      <c r="G236" t="s">
        <v>652</v>
      </c>
      <c r="H236" s="10" t="s">
        <v>497</v>
      </c>
    </row>
    <row r="237" spans="1:9" ht="14.55" hidden="1" x14ac:dyDescent="0.3">
      <c r="A237" t="s">
        <v>20</v>
      </c>
      <c r="B237">
        <v>2022</v>
      </c>
      <c r="C237" s="11">
        <v>44742</v>
      </c>
      <c r="D237" t="s">
        <v>506</v>
      </c>
      <c r="E237">
        <v>5</v>
      </c>
      <c r="F237">
        <v>2</v>
      </c>
      <c r="G237" t="s">
        <v>653</v>
      </c>
      <c r="H237" t="s">
        <v>497</v>
      </c>
    </row>
    <row r="238" spans="1:9" ht="14.55" hidden="1" x14ac:dyDescent="0.3">
      <c r="A238" t="s">
        <v>20</v>
      </c>
      <c r="B238">
        <v>2023</v>
      </c>
      <c r="C238" s="11">
        <v>45104</v>
      </c>
      <c r="D238" t="s">
        <v>506</v>
      </c>
      <c r="E238">
        <v>5</v>
      </c>
      <c r="F238">
        <v>2</v>
      </c>
      <c r="G238" t="s">
        <v>653</v>
      </c>
      <c r="H238" t="s">
        <v>497</v>
      </c>
    </row>
    <row r="239" spans="1:9" ht="14.55" hidden="1" x14ac:dyDescent="0.3">
      <c r="A239" t="s">
        <v>20</v>
      </c>
      <c r="B239">
        <v>2018</v>
      </c>
      <c r="C239" s="11">
        <v>43291</v>
      </c>
      <c r="D239" t="s">
        <v>510</v>
      </c>
      <c r="E239">
        <v>8</v>
      </c>
      <c r="F239">
        <v>1</v>
      </c>
      <c r="G239" t="s">
        <v>654</v>
      </c>
      <c r="H239" s="10">
        <v>2</v>
      </c>
    </row>
    <row r="240" spans="1:9" ht="14.55" hidden="1" x14ac:dyDescent="0.3">
      <c r="A240" t="s">
        <v>20</v>
      </c>
      <c r="B240">
        <v>2019</v>
      </c>
      <c r="C240" s="11">
        <v>43629</v>
      </c>
      <c r="D240" t="s">
        <v>510</v>
      </c>
      <c r="E240">
        <v>8</v>
      </c>
      <c r="F240" t="s">
        <v>267</v>
      </c>
      <c r="G240" t="s">
        <v>654</v>
      </c>
      <c r="H240" s="10" t="s">
        <v>267</v>
      </c>
    </row>
    <row r="241" spans="1:8" ht="14.55" hidden="1" x14ac:dyDescent="0.3">
      <c r="A241" t="s">
        <v>20</v>
      </c>
      <c r="B241">
        <v>2020</v>
      </c>
      <c r="C241" s="11">
        <v>44001</v>
      </c>
      <c r="D241" t="s">
        <v>510</v>
      </c>
      <c r="E241">
        <v>8</v>
      </c>
      <c r="F241">
        <v>1</v>
      </c>
      <c r="G241" t="s">
        <v>654</v>
      </c>
      <c r="H241" s="10">
        <v>0</v>
      </c>
    </row>
    <row r="242" spans="1:8" ht="14.55" hidden="1" x14ac:dyDescent="0.3">
      <c r="A242" t="s">
        <v>20</v>
      </c>
      <c r="B242">
        <v>2021</v>
      </c>
      <c r="C242" s="11">
        <v>44365</v>
      </c>
      <c r="D242" t="s">
        <v>510</v>
      </c>
      <c r="E242">
        <v>8</v>
      </c>
      <c r="F242">
        <v>1</v>
      </c>
      <c r="G242" t="s">
        <v>654</v>
      </c>
      <c r="H242" s="10">
        <v>0</v>
      </c>
    </row>
    <row r="243" spans="1:8" ht="14.55" hidden="1" x14ac:dyDescent="0.3">
      <c r="A243" t="s">
        <v>20</v>
      </c>
      <c r="B243">
        <v>2022</v>
      </c>
      <c r="C243" s="11">
        <v>44742</v>
      </c>
      <c r="D243" t="s">
        <v>510</v>
      </c>
      <c r="E243">
        <v>8</v>
      </c>
      <c r="F243">
        <v>1</v>
      </c>
      <c r="G243" t="s">
        <v>654</v>
      </c>
      <c r="H243" s="10">
        <v>0</v>
      </c>
    </row>
    <row r="244" spans="1:8" ht="14.55" hidden="1" x14ac:dyDescent="0.3">
      <c r="A244" t="s">
        <v>20</v>
      </c>
      <c r="B244">
        <v>2023</v>
      </c>
      <c r="C244" s="11">
        <v>45104</v>
      </c>
      <c r="D244" t="s">
        <v>510</v>
      </c>
      <c r="E244">
        <v>8</v>
      </c>
      <c r="F244">
        <v>1</v>
      </c>
      <c r="G244" t="s">
        <v>654</v>
      </c>
      <c r="H244" s="10">
        <v>0</v>
      </c>
    </row>
    <row r="245" spans="1:8" ht="14.55" hidden="1" x14ac:dyDescent="0.3">
      <c r="A245" t="s">
        <v>20</v>
      </c>
      <c r="B245">
        <v>2018</v>
      </c>
      <c r="C245" s="11">
        <v>43291</v>
      </c>
      <c r="D245" t="s">
        <v>514</v>
      </c>
      <c r="E245">
        <v>5</v>
      </c>
      <c r="F245">
        <v>2</v>
      </c>
      <c r="G245" t="s">
        <v>634</v>
      </c>
      <c r="H245" s="10" t="s">
        <v>497</v>
      </c>
    </row>
    <row r="246" spans="1:8" ht="14.55" hidden="1" x14ac:dyDescent="0.3">
      <c r="A246" t="s">
        <v>20</v>
      </c>
      <c r="B246">
        <v>2019</v>
      </c>
      <c r="C246" s="11">
        <v>43629</v>
      </c>
      <c r="D246" t="s">
        <v>514</v>
      </c>
      <c r="E246">
        <v>5</v>
      </c>
      <c r="F246" t="s">
        <v>267</v>
      </c>
      <c r="G246" t="s">
        <v>634</v>
      </c>
      <c r="H246" s="10" t="s">
        <v>267</v>
      </c>
    </row>
    <row r="247" spans="1:8" ht="14.55" hidden="1" x14ac:dyDescent="0.3">
      <c r="A247" t="s">
        <v>20</v>
      </c>
      <c r="B247">
        <v>2020</v>
      </c>
      <c r="C247" s="11">
        <v>44001</v>
      </c>
      <c r="D247" t="s">
        <v>514</v>
      </c>
      <c r="E247">
        <v>5</v>
      </c>
      <c r="F247">
        <v>1</v>
      </c>
      <c r="G247" t="s">
        <v>634</v>
      </c>
      <c r="H247" s="10">
        <v>0</v>
      </c>
    </row>
    <row r="248" spans="1:8" ht="14.55" hidden="1" x14ac:dyDescent="0.3">
      <c r="A248" t="s">
        <v>20</v>
      </c>
      <c r="B248">
        <v>2021</v>
      </c>
      <c r="C248" s="11">
        <v>44365</v>
      </c>
      <c r="D248" t="s">
        <v>514</v>
      </c>
      <c r="E248">
        <v>5</v>
      </c>
      <c r="F248">
        <v>1</v>
      </c>
      <c r="G248" t="s">
        <v>634</v>
      </c>
      <c r="H248" s="10">
        <v>0</v>
      </c>
    </row>
    <row r="249" spans="1:8" ht="14.55" hidden="1" x14ac:dyDescent="0.3">
      <c r="A249" t="s">
        <v>20</v>
      </c>
      <c r="B249">
        <v>2022</v>
      </c>
      <c r="C249" s="11">
        <v>44742</v>
      </c>
      <c r="D249" t="s">
        <v>514</v>
      </c>
      <c r="E249">
        <v>5</v>
      </c>
      <c r="F249">
        <v>1</v>
      </c>
      <c r="G249" t="s">
        <v>634</v>
      </c>
      <c r="H249" s="10">
        <v>0</v>
      </c>
    </row>
    <row r="250" spans="1:8" ht="14.55" hidden="1" x14ac:dyDescent="0.3">
      <c r="A250" t="s">
        <v>20</v>
      </c>
      <c r="B250">
        <v>2023</v>
      </c>
      <c r="C250" s="11">
        <v>45104</v>
      </c>
      <c r="D250" t="s">
        <v>514</v>
      </c>
      <c r="E250">
        <v>5</v>
      </c>
      <c r="F250">
        <v>1</v>
      </c>
      <c r="G250" t="s">
        <v>634</v>
      </c>
      <c r="H250" s="10">
        <v>0</v>
      </c>
    </row>
    <row r="251" spans="1:8" ht="14.55" hidden="1" x14ac:dyDescent="0.3">
      <c r="A251" t="s">
        <v>20</v>
      </c>
      <c r="B251">
        <v>2018</v>
      </c>
      <c r="C251" s="11">
        <v>43291</v>
      </c>
      <c r="D251" t="s">
        <v>520</v>
      </c>
      <c r="E251">
        <v>15</v>
      </c>
      <c r="F251">
        <v>4</v>
      </c>
      <c r="G251" t="s">
        <v>655</v>
      </c>
      <c r="H251" s="10" t="s">
        <v>656</v>
      </c>
    </row>
    <row r="252" spans="1:8" ht="14.55" hidden="1" x14ac:dyDescent="0.3">
      <c r="A252" t="s">
        <v>20</v>
      </c>
      <c r="B252">
        <v>2019</v>
      </c>
      <c r="C252" s="11">
        <v>43629</v>
      </c>
      <c r="D252" t="s">
        <v>520</v>
      </c>
      <c r="E252">
        <v>15</v>
      </c>
      <c r="F252" t="s">
        <v>267</v>
      </c>
      <c r="G252" t="s">
        <v>655</v>
      </c>
      <c r="H252" s="10" t="s">
        <v>267</v>
      </c>
    </row>
    <row r="253" spans="1:8" ht="14.55" hidden="1" x14ac:dyDescent="0.3">
      <c r="A253" t="s">
        <v>20</v>
      </c>
      <c r="B253">
        <v>2020</v>
      </c>
      <c r="C253" s="11">
        <v>44001</v>
      </c>
      <c r="D253" t="s">
        <v>520</v>
      </c>
      <c r="E253">
        <v>15</v>
      </c>
      <c r="F253">
        <v>3</v>
      </c>
      <c r="G253" t="s">
        <v>655</v>
      </c>
      <c r="H253" s="10" t="s">
        <v>651</v>
      </c>
    </row>
    <row r="254" spans="1:8" ht="14.55" hidden="1" x14ac:dyDescent="0.3">
      <c r="A254" t="s">
        <v>20</v>
      </c>
      <c r="B254">
        <v>2021</v>
      </c>
      <c r="C254" s="11">
        <v>44365</v>
      </c>
      <c r="D254" t="s">
        <v>520</v>
      </c>
      <c r="E254">
        <v>15</v>
      </c>
      <c r="F254">
        <v>2</v>
      </c>
      <c r="G254" t="s">
        <v>655</v>
      </c>
      <c r="H254" s="10" t="s">
        <v>657</v>
      </c>
    </row>
    <row r="255" spans="1:8" ht="14.55" hidden="1" x14ac:dyDescent="0.3">
      <c r="A255" t="s">
        <v>20</v>
      </c>
      <c r="B255">
        <v>2022</v>
      </c>
      <c r="C255" s="11">
        <v>44742</v>
      </c>
      <c r="D255" t="s">
        <v>520</v>
      </c>
      <c r="E255">
        <v>15</v>
      </c>
      <c r="F255">
        <v>2</v>
      </c>
      <c r="G255" t="s">
        <v>655</v>
      </c>
      <c r="H255" t="s">
        <v>657</v>
      </c>
    </row>
    <row r="256" spans="1:8" ht="14.55" hidden="1" x14ac:dyDescent="0.3">
      <c r="A256" t="s">
        <v>20</v>
      </c>
      <c r="B256">
        <v>2023</v>
      </c>
      <c r="C256" s="11">
        <v>45104</v>
      </c>
      <c r="D256" t="s">
        <v>520</v>
      </c>
      <c r="E256">
        <v>15</v>
      </c>
      <c r="F256">
        <v>2</v>
      </c>
      <c r="G256" t="s">
        <v>655</v>
      </c>
      <c r="H256" t="s">
        <v>658</v>
      </c>
    </row>
    <row r="257" spans="1:9" ht="14.55" hidden="1" x14ac:dyDescent="0.3">
      <c r="A257" t="s">
        <v>20</v>
      </c>
      <c r="B257">
        <v>2018</v>
      </c>
      <c r="C257" s="11">
        <v>43291</v>
      </c>
      <c r="D257" t="s">
        <v>522</v>
      </c>
      <c r="E257">
        <v>8</v>
      </c>
      <c r="F257">
        <v>0</v>
      </c>
      <c r="G257" t="s">
        <v>659</v>
      </c>
    </row>
    <row r="258" spans="1:9" ht="14.55" hidden="1" x14ac:dyDescent="0.3">
      <c r="A258" t="s">
        <v>20</v>
      </c>
      <c r="B258">
        <v>2019</v>
      </c>
      <c r="C258" s="11">
        <v>43629</v>
      </c>
      <c r="D258" t="s">
        <v>522</v>
      </c>
      <c r="E258">
        <v>8</v>
      </c>
      <c r="F258" t="s">
        <v>267</v>
      </c>
      <c r="G258" t="s">
        <v>659</v>
      </c>
      <c r="H258" s="10" t="s">
        <v>267</v>
      </c>
    </row>
    <row r="259" spans="1:9" ht="14.55" hidden="1" x14ac:dyDescent="0.3">
      <c r="A259" t="s">
        <v>20</v>
      </c>
      <c r="B259">
        <v>2020</v>
      </c>
      <c r="C259" s="11">
        <v>44001</v>
      </c>
      <c r="D259" t="s">
        <v>522</v>
      </c>
      <c r="E259">
        <v>8</v>
      </c>
      <c r="F259">
        <v>1</v>
      </c>
      <c r="G259" t="s">
        <v>659</v>
      </c>
      <c r="H259" s="10">
        <v>1</v>
      </c>
    </row>
    <row r="260" spans="1:9" ht="14.55" hidden="1" x14ac:dyDescent="0.3">
      <c r="A260" t="s">
        <v>20</v>
      </c>
      <c r="B260">
        <v>2021</v>
      </c>
      <c r="C260" s="11">
        <v>44434</v>
      </c>
      <c r="D260" t="s">
        <v>522</v>
      </c>
      <c r="E260">
        <v>8</v>
      </c>
      <c r="F260">
        <v>0</v>
      </c>
      <c r="G260" t="s">
        <v>659</v>
      </c>
      <c r="I260" t="s">
        <v>649</v>
      </c>
    </row>
    <row r="261" spans="1:9" ht="14.55" hidden="1" x14ac:dyDescent="0.3">
      <c r="A261" t="s">
        <v>20</v>
      </c>
      <c r="B261">
        <v>2022</v>
      </c>
      <c r="C261" s="11">
        <v>44742</v>
      </c>
      <c r="D261" t="s">
        <v>522</v>
      </c>
      <c r="E261">
        <v>8</v>
      </c>
      <c r="F261">
        <v>2</v>
      </c>
      <c r="G261" t="s">
        <v>659</v>
      </c>
      <c r="H261" t="s">
        <v>497</v>
      </c>
    </row>
    <row r="262" spans="1:9" ht="14.55" hidden="1" x14ac:dyDescent="0.3">
      <c r="A262" t="s">
        <v>20</v>
      </c>
      <c r="B262">
        <v>2023</v>
      </c>
      <c r="C262" s="11">
        <v>45104</v>
      </c>
      <c r="D262" t="s">
        <v>522</v>
      </c>
      <c r="E262">
        <v>8</v>
      </c>
      <c r="F262">
        <v>0</v>
      </c>
      <c r="G262" t="s">
        <v>660</v>
      </c>
      <c r="H262"/>
    </row>
    <row r="263" spans="1:9" ht="14.55" hidden="1" x14ac:dyDescent="0.3">
      <c r="A263" t="s">
        <v>20</v>
      </c>
      <c r="B263">
        <v>2018</v>
      </c>
      <c r="C263" s="11">
        <v>43291</v>
      </c>
      <c r="D263" t="s">
        <v>524</v>
      </c>
      <c r="E263">
        <v>5</v>
      </c>
      <c r="F263">
        <v>2</v>
      </c>
      <c r="G263" t="s">
        <v>661</v>
      </c>
      <c r="H263" s="10" t="s">
        <v>504</v>
      </c>
    </row>
    <row r="264" spans="1:9" ht="14.55" hidden="1" x14ac:dyDescent="0.3">
      <c r="A264" t="s">
        <v>20</v>
      </c>
      <c r="B264">
        <v>2019</v>
      </c>
      <c r="C264" s="11">
        <v>43629</v>
      </c>
      <c r="D264" t="s">
        <v>524</v>
      </c>
      <c r="E264">
        <v>5</v>
      </c>
      <c r="F264" t="s">
        <v>267</v>
      </c>
      <c r="G264" t="s">
        <v>661</v>
      </c>
      <c r="H264" s="10" t="s">
        <v>267</v>
      </c>
    </row>
    <row r="265" spans="1:9" ht="14.55" hidden="1" x14ac:dyDescent="0.3">
      <c r="A265" t="s">
        <v>20</v>
      </c>
      <c r="B265">
        <v>2020</v>
      </c>
      <c r="C265" s="11">
        <v>44001</v>
      </c>
      <c r="D265" t="s">
        <v>524</v>
      </c>
      <c r="E265">
        <v>5</v>
      </c>
      <c r="F265">
        <v>2</v>
      </c>
      <c r="G265" t="s">
        <v>661</v>
      </c>
      <c r="H265" s="10" t="s">
        <v>504</v>
      </c>
    </row>
    <row r="266" spans="1:9" ht="14.55" hidden="1" x14ac:dyDescent="0.3">
      <c r="A266" t="s">
        <v>20</v>
      </c>
      <c r="B266">
        <v>2021</v>
      </c>
      <c r="C266" s="11">
        <v>44365</v>
      </c>
      <c r="D266" t="s">
        <v>524</v>
      </c>
      <c r="E266">
        <v>5</v>
      </c>
      <c r="F266">
        <v>2</v>
      </c>
      <c r="G266" t="s">
        <v>661</v>
      </c>
      <c r="H266" s="10" t="s">
        <v>504</v>
      </c>
    </row>
    <row r="267" spans="1:9" ht="14.55" hidden="1" x14ac:dyDescent="0.3">
      <c r="A267" t="s">
        <v>20</v>
      </c>
      <c r="B267">
        <v>2022</v>
      </c>
      <c r="C267" s="11">
        <v>44742</v>
      </c>
      <c r="D267" t="s">
        <v>524</v>
      </c>
      <c r="E267">
        <v>5</v>
      </c>
      <c r="F267">
        <v>3</v>
      </c>
      <c r="G267" t="s">
        <v>661</v>
      </c>
      <c r="H267" t="s">
        <v>662</v>
      </c>
    </row>
    <row r="268" spans="1:9" ht="14.55" hidden="1" x14ac:dyDescent="0.3">
      <c r="A268" t="s">
        <v>20</v>
      </c>
      <c r="B268">
        <v>2023</v>
      </c>
      <c r="C268" s="11">
        <v>45104</v>
      </c>
      <c r="D268" t="s">
        <v>524</v>
      </c>
      <c r="E268">
        <v>5</v>
      </c>
      <c r="F268">
        <v>4</v>
      </c>
      <c r="G268" t="s">
        <v>661</v>
      </c>
      <c r="H268" t="s">
        <v>663</v>
      </c>
    </row>
    <row r="269" spans="1:9" ht="14.55" hidden="1" x14ac:dyDescent="0.3">
      <c r="A269" t="s">
        <v>35</v>
      </c>
      <c r="B269">
        <v>2018</v>
      </c>
      <c r="C269" s="11">
        <v>43301</v>
      </c>
      <c r="D269" t="s">
        <v>495</v>
      </c>
      <c r="E269">
        <v>8</v>
      </c>
      <c r="F269">
        <v>1</v>
      </c>
      <c r="G269" t="s">
        <v>664</v>
      </c>
      <c r="H269" s="10">
        <v>1</v>
      </c>
    </row>
    <row r="270" spans="1:9" ht="14.55" hidden="1" x14ac:dyDescent="0.3">
      <c r="A270" t="s">
        <v>35</v>
      </c>
      <c r="B270">
        <v>2019</v>
      </c>
      <c r="C270" t="s">
        <v>267</v>
      </c>
      <c r="D270" t="s">
        <v>495</v>
      </c>
      <c r="E270">
        <v>8</v>
      </c>
      <c r="F270" t="s">
        <v>267</v>
      </c>
      <c r="G270" t="s">
        <v>664</v>
      </c>
      <c r="H270" s="10" t="s">
        <v>267</v>
      </c>
    </row>
    <row r="271" spans="1:9" ht="14.55" hidden="1" x14ac:dyDescent="0.3">
      <c r="A271" t="s">
        <v>35</v>
      </c>
      <c r="B271">
        <v>2020</v>
      </c>
      <c r="C271" s="11">
        <v>44083</v>
      </c>
      <c r="D271" t="s">
        <v>495</v>
      </c>
      <c r="E271">
        <v>8</v>
      </c>
      <c r="F271">
        <v>2</v>
      </c>
      <c r="G271" t="s">
        <v>665</v>
      </c>
      <c r="H271" s="10" t="s">
        <v>497</v>
      </c>
    </row>
    <row r="272" spans="1:9" ht="14.55" hidden="1" x14ac:dyDescent="0.3">
      <c r="A272" t="s">
        <v>35</v>
      </c>
      <c r="B272">
        <v>2021</v>
      </c>
      <c r="C272" s="11">
        <v>44434</v>
      </c>
      <c r="D272" t="s">
        <v>495</v>
      </c>
      <c r="E272">
        <v>8</v>
      </c>
      <c r="F272">
        <v>2</v>
      </c>
      <c r="G272" t="s">
        <v>665</v>
      </c>
      <c r="H272" s="10" t="s">
        <v>497</v>
      </c>
    </row>
    <row r="273" spans="1:9" ht="14.55" hidden="1" x14ac:dyDescent="0.3">
      <c r="A273" t="s">
        <v>35</v>
      </c>
      <c r="B273">
        <v>2022</v>
      </c>
      <c r="C273" s="11">
        <v>44742</v>
      </c>
      <c r="D273" t="s">
        <v>495</v>
      </c>
      <c r="E273">
        <v>8</v>
      </c>
      <c r="F273">
        <v>2</v>
      </c>
      <c r="G273" t="s">
        <v>665</v>
      </c>
      <c r="H273" s="10" t="s">
        <v>497</v>
      </c>
    </row>
    <row r="274" spans="1:9" ht="14.55" hidden="1" x14ac:dyDescent="0.3">
      <c r="A274" t="s">
        <v>35</v>
      </c>
      <c r="B274">
        <v>2023</v>
      </c>
      <c r="C274" s="11">
        <v>45104</v>
      </c>
      <c r="D274" t="s">
        <v>495</v>
      </c>
      <c r="E274">
        <v>8</v>
      </c>
      <c r="F274">
        <v>2</v>
      </c>
      <c r="G274" t="s">
        <v>665</v>
      </c>
      <c r="H274" s="10" t="s">
        <v>666</v>
      </c>
    </row>
    <row r="275" spans="1:9" ht="14.55" hidden="1" x14ac:dyDescent="0.3">
      <c r="A275" t="s">
        <v>35</v>
      </c>
      <c r="B275">
        <v>2018</v>
      </c>
      <c r="C275" s="11">
        <v>43301</v>
      </c>
      <c r="D275" t="s">
        <v>500</v>
      </c>
      <c r="E275">
        <v>5</v>
      </c>
      <c r="F275">
        <v>0</v>
      </c>
      <c r="G275" t="s">
        <v>667</v>
      </c>
    </row>
    <row r="276" spans="1:9" ht="14.55" hidden="1" x14ac:dyDescent="0.3">
      <c r="A276" t="s">
        <v>35</v>
      </c>
      <c r="B276">
        <v>2019</v>
      </c>
      <c r="C276" t="s">
        <v>267</v>
      </c>
      <c r="D276" t="s">
        <v>500</v>
      </c>
      <c r="E276">
        <v>5</v>
      </c>
      <c r="F276" t="s">
        <v>267</v>
      </c>
      <c r="G276" t="s">
        <v>667</v>
      </c>
      <c r="H276" s="10" t="s">
        <v>267</v>
      </c>
    </row>
    <row r="277" spans="1:9" ht="14.55" hidden="1" x14ac:dyDescent="0.3">
      <c r="A277" t="s">
        <v>35</v>
      </c>
      <c r="B277">
        <v>2020</v>
      </c>
      <c r="C277" s="11">
        <v>44083</v>
      </c>
      <c r="D277" t="s">
        <v>500</v>
      </c>
      <c r="E277">
        <v>5</v>
      </c>
      <c r="F277">
        <v>1</v>
      </c>
      <c r="H277" s="10">
        <v>0</v>
      </c>
    </row>
    <row r="278" spans="1:9" ht="14.55" hidden="1" x14ac:dyDescent="0.3">
      <c r="A278" t="s">
        <v>35</v>
      </c>
      <c r="B278">
        <v>2021</v>
      </c>
      <c r="C278" s="11">
        <v>44434</v>
      </c>
      <c r="D278" t="s">
        <v>500</v>
      </c>
      <c r="E278">
        <v>5</v>
      </c>
      <c r="F278">
        <v>1</v>
      </c>
      <c r="H278" s="10">
        <v>0</v>
      </c>
    </row>
    <row r="279" spans="1:9" ht="14.55" hidden="1" x14ac:dyDescent="0.3">
      <c r="A279" t="s">
        <v>35</v>
      </c>
      <c r="B279">
        <v>2022</v>
      </c>
      <c r="C279" s="11">
        <v>44742</v>
      </c>
      <c r="D279" t="s">
        <v>500</v>
      </c>
      <c r="E279">
        <v>5</v>
      </c>
      <c r="F279">
        <v>1</v>
      </c>
      <c r="H279" s="10">
        <v>0</v>
      </c>
    </row>
    <row r="280" spans="1:9" ht="14.55" hidden="1" x14ac:dyDescent="0.3">
      <c r="A280" t="s">
        <v>35</v>
      </c>
      <c r="B280">
        <v>2023</v>
      </c>
      <c r="C280" s="11">
        <v>45104</v>
      </c>
      <c r="D280" t="s">
        <v>500</v>
      </c>
      <c r="E280">
        <v>5</v>
      </c>
      <c r="F280">
        <v>1</v>
      </c>
      <c r="G280" s="3" t="s">
        <v>668</v>
      </c>
      <c r="H280" s="10">
        <v>0</v>
      </c>
    </row>
    <row r="281" spans="1:9" ht="14.55" hidden="1" x14ac:dyDescent="0.3">
      <c r="A281" t="s">
        <v>35</v>
      </c>
      <c r="B281">
        <v>2018</v>
      </c>
      <c r="C281" s="11">
        <v>43301</v>
      </c>
      <c r="D281" t="s">
        <v>506</v>
      </c>
      <c r="E281">
        <v>5</v>
      </c>
      <c r="F281">
        <v>0</v>
      </c>
      <c r="G281" t="s">
        <v>669</v>
      </c>
    </row>
    <row r="282" spans="1:9" ht="14.55" hidden="1" x14ac:dyDescent="0.3">
      <c r="A282" t="s">
        <v>35</v>
      </c>
      <c r="B282">
        <v>2019</v>
      </c>
      <c r="C282" t="s">
        <v>267</v>
      </c>
      <c r="D282" t="s">
        <v>506</v>
      </c>
      <c r="E282">
        <v>5</v>
      </c>
      <c r="F282" t="s">
        <v>267</v>
      </c>
      <c r="G282" t="s">
        <v>669</v>
      </c>
      <c r="H282" s="10" t="s">
        <v>267</v>
      </c>
    </row>
    <row r="283" spans="1:9" ht="14.55" hidden="1" x14ac:dyDescent="0.3">
      <c r="A283" t="s">
        <v>35</v>
      </c>
      <c r="B283">
        <v>2020</v>
      </c>
      <c r="C283" s="11">
        <v>44083</v>
      </c>
      <c r="D283" t="s">
        <v>506</v>
      </c>
      <c r="E283">
        <v>4</v>
      </c>
      <c r="F283">
        <v>3</v>
      </c>
      <c r="G283" t="s">
        <v>670</v>
      </c>
      <c r="H283" s="10" t="s">
        <v>566</v>
      </c>
      <c r="I283" t="s">
        <v>671</v>
      </c>
    </row>
    <row r="284" spans="1:9" ht="14.55" hidden="1" x14ac:dyDescent="0.3">
      <c r="A284" t="s">
        <v>35</v>
      </c>
      <c r="B284">
        <v>2021</v>
      </c>
      <c r="C284" s="11">
        <v>44434</v>
      </c>
      <c r="D284" t="s">
        <v>506</v>
      </c>
      <c r="E284">
        <v>4</v>
      </c>
      <c r="F284">
        <v>4</v>
      </c>
      <c r="G284" t="s">
        <v>670</v>
      </c>
      <c r="H284" s="10" t="s">
        <v>604</v>
      </c>
    </row>
    <row r="285" spans="1:9" ht="14.55" hidden="1" x14ac:dyDescent="0.3">
      <c r="A285" t="s">
        <v>35</v>
      </c>
      <c r="B285">
        <v>2022</v>
      </c>
      <c r="C285" s="11">
        <v>44742</v>
      </c>
      <c r="D285" t="s">
        <v>506</v>
      </c>
      <c r="E285">
        <v>4</v>
      </c>
      <c r="F285">
        <v>4</v>
      </c>
      <c r="G285" t="s">
        <v>670</v>
      </c>
      <c r="H285" s="10" t="s">
        <v>604</v>
      </c>
    </row>
    <row r="286" spans="1:9" ht="14.55" hidden="1" x14ac:dyDescent="0.3">
      <c r="A286" t="s">
        <v>35</v>
      </c>
      <c r="B286">
        <v>2023</v>
      </c>
      <c r="C286" s="11">
        <v>45104</v>
      </c>
      <c r="D286" t="s">
        <v>506</v>
      </c>
      <c r="E286" s="3">
        <v>10</v>
      </c>
      <c r="F286">
        <v>4</v>
      </c>
      <c r="G286" s="3" t="s">
        <v>672</v>
      </c>
      <c r="H286" s="10" t="s">
        <v>604</v>
      </c>
    </row>
    <row r="287" spans="1:9" ht="14.55" hidden="1" x14ac:dyDescent="0.3">
      <c r="A287" t="s">
        <v>35</v>
      </c>
      <c r="B287">
        <v>2018</v>
      </c>
      <c r="C287" s="11">
        <v>43301</v>
      </c>
      <c r="D287" t="s">
        <v>510</v>
      </c>
      <c r="E287">
        <v>10</v>
      </c>
      <c r="F287">
        <v>3</v>
      </c>
      <c r="H287" s="10" t="s">
        <v>651</v>
      </c>
    </row>
    <row r="288" spans="1:9" ht="14.55" hidden="1" x14ac:dyDescent="0.3">
      <c r="A288" t="s">
        <v>35</v>
      </c>
      <c r="B288">
        <v>2019</v>
      </c>
      <c r="C288" t="s">
        <v>267</v>
      </c>
      <c r="D288" t="s">
        <v>510</v>
      </c>
      <c r="E288">
        <v>10</v>
      </c>
      <c r="F288" t="s">
        <v>267</v>
      </c>
      <c r="H288" s="10" t="s">
        <v>267</v>
      </c>
    </row>
    <row r="289" spans="1:8" ht="14.55" hidden="1" x14ac:dyDescent="0.3">
      <c r="A289" t="s">
        <v>35</v>
      </c>
      <c r="B289">
        <v>2020</v>
      </c>
      <c r="C289" s="11">
        <v>44083</v>
      </c>
      <c r="D289" t="s">
        <v>510</v>
      </c>
      <c r="E289">
        <v>10</v>
      </c>
      <c r="F289">
        <v>4</v>
      </c>
      <c r="G289" t="s">
        <v>673</v>
      </c>
      <c r="H289" s="10" t="s">
        <v>604</v>
      </c>
    </row>
    <row r="290" spans="1:8" ht="14.55" hidden="1" x14ac:dyDescent="0.3">
      <c r="A290" t="s">
        <v>35</v>
      </c>
      <c r="B290">
        <v>2021</v>
      </c>
      <c r="C290" s="11">
        <v>44434</v>
      </c>
      <c r="D290" t="s">
        <v>510</v>
      </c>
      <c r="E290">
        <v>10</v>
      </c>
      <c r="F290">
        <v>5</v>
      </c>
      <c r="G290" t="s">
        <v>673</v>
      </c>
      <c r="H290" s="10" t="s">
        <v>674</v>
      </c>
    </row>
    <row r="291" spans="1:8" ht="14.55" hidden="1" x14ac:dyDescent="0.3">
      <c r="A291" t="s">
        <v>35</v>
      </c>
      <c r="B291">
        <v>2022</v>
      </c>
      <c r="C291" s="11">
        <v>44742</v>
      </c>
      <c r="D291" t="s">
        <v>510</v>
      </c>
      <c r="E291">
        <v>10</v>
      </c>
      <c r="F291">
        <v>4</v>
      </c>
      <c r="G291" t="s">
        <v>673</v>
      </c>
      <c r="H291" s="10" t="s">
        <v>663</v>
      </c>
    </row>
    <row r="292" spans="1:8" ht="14.55" hidden="1" x14ac:dyDescent="0.3">
      <c r="A292" t="s">
        <v>35</v>
      </c>
      <c r="B292">
        <v>2023</v>
      </c>
      <c r="C292" s="11">
        <v>45104</v>
      </c>
      <c r="D292" t="s">
        <v>510</v>
      </c>
      <c r="E292">
        <v>10</v>
      </c>
      <c r="F292">
        <v>6</v>
      </c>
      <c r="G292" t="s">
        <v>675</v>
      </c>
      <c r="H292" s="10" t="s">
        <v>530</v>
      </c>
    </row>
    <row r="293" spans="1:8" ht="14.55" hidden="1" x14ac:dyDescent="0.3">
      <c r="A293" t="s">
        <v>35</v>
      </c>
      <c r="B293">
        <v>2018</v>
      </c>
      <c r="C293" s="11">
        <v>43301</v>
      </c>
      <c r="D293" t="s">
        <v>514</v>
      </c>
      <c r="E293">
        <v>3</v>
      </c>
      <c r="F293">
        <v>3</v>
      </c>
      <c r="G293" t="s">
        <v>676</v>
      </c>
      <c r="H293" s="10" t="s">
        <v>535</v>
      </c>
    </row>
    <row r="294" spans="1:8" ht="14.55" hidden="1" x14ac:dyDescent="0.3">
      <c r="A294" t="s">
        <v>35</v>
      </c>
      <c r="B294">
        <v>2019</v>
      </c>
      <c r="C294" t="s">
        <v>267</v>
      </c>
      <c r="D294" t="s">
        <v>514</v>
      </c>
      <c r="E294">
        <v>3</v>
      </c>
      <c r="F294" t="s">
        <v>267</v>
      </c>
      <c r="G294" t="s">
        <v>676</v>
      </c>
      <c r="H294" s="10" t="s">
        <v>267</v>
      </c>
    </row>
    <row r="295" spans="1:8" ht="14.55" hidden="1" x14ac:dyDescent="0.3">
      <c r="A295" t="s">
        <v>35</v>
      </c>
      <c r="B295">
        <v>2020</v>
      </c>
      <c r="C295" s="11">
        <v>44083</v>
      </c>
      <c r="D295" t="s">
        <v>514</v>
      </c>
      <c r="E295">
        <v>3</v>
      </c>
      <c r="F295">
        <v>3</v>
      </c>
      <c r="G295" t="s">
        <v>677</v>
      </c>
      <c r="H295" s="10" t="s">
        <v>535</v>
      </c>
    </row>
    <row r="296" spans="1:8" ht="14.55" hidden="1" x14ac:dyDescent="0.3">
      <c r="A296" t="s">
        <v>35</v>
      </c>
      <c r="B296">
        <v>2021</v>
      </c>
      <c r="C296" s="11">
        <v>44434</v>
      </c>
      <c r="D296" t="s">
        <v>514</v>
      </c>
      <c r="E296">
        <v>3</v>
      </c>
      <c r="F296">
        <v>3</v>
      </c>
      <c r="G296" t="s">
        <v>677</v>
      </c>
      <c r="H296" s="10" t="s">
        <v>535</v>
      </c>
    </row>
    <row r="297" spans="1:8" ht="14.55" hidden="1" x14ac:dyDescent="0.3">
      <c r="A297" t="s">
        <v>35</v>
      </c>
      <c r="B297">
        <v>2022</v>
      </c>
      <c r="C297" s="11">
        <v>44742</v>
      </c>
      <c r="D297" t="s">
        <v>514</v>
      </c>
      <c r="E297">
        <v>3</v>
      </c>
      <c r="F297">
        <v>3</v>
      </c>
      <c r="G297" t="s">
        <v>677</v>
      </c>
      <c r="H297" s="10" t="s">
        <v>535</v>
      </c>
    </row>
    <row r="298" spans="1:8" ht="14.55" hidden="1" x14ac:dyDescent="0.3">
      <c r="A298" t="s">
        <v>35</v>
      </c>
      <c r="B298">
        <v>2023</v>
      </c>
      <c r="C298" s="11">
        <v>45104</v>
      </c>
      <c r="D298" t="s">
        <v>514</v>
      </c>
      <c r="E298">
        <v>3</v>
      </c>
      <c r="F298">
        <v>3</v>
      </c>
      <c r="G298" s="3" t="s">
        <v>678</v>
      </c>
      <c r="H298" s="10" t="s">
        <v>535</v>
      </c>
    </row>
    <row r="299" spans="1:8" ht="14.55" hidden="1" x14ac:dyDescent="0.3">
      <c r="A299" t="s">
        <v>35</v>
      </c>
      <c r="B299">
        <v>2018</v>
      </c>
      <c r="C299" s="11">
        <v>43301</v>
      </c>
      <c r="D299" t="s">
        <v>520</v>
      </c>
      <c r="E299">
        <v>9</v>
      </c>
      <c r="F299">
        <v>3</v>
      </c>
      <c r="G299" t="s">
        <v>679</v>
      </c>
      <c r="H299" s="10" t="s">
        <v>575</v>
      </c>
    </row>
    <row r="300" spans="1:8" ht="14.55" hidden="1" x14ac:dyDescent="0.3">
      <c r="A300" t="s">
        <v>35</v>
      </c>
      <c r="B300">
        <v>2019</v>
      </c>
      <c r="C300" t="s">
        <v>267</v>
      </c>
      <c r="D300" t="s">
        <v>520</v>
      </c>
      <c r="E300">
        <v>9</v>
      </c>
      <c r="F300" t="s">
        <v>267</v>
      </c>
      <c r="G300" t="s">
        <v>679</v>
      </c>
      <c r="H300" s="10" t="s">
        <v>267</v>
      </c>
    </row>
    <row r="301" spans="1:8" ht="14.55" hidden="1" x14ac:dyDescent="0.3">
      <c r="A301" t="s">
        <v>35</v>
      </c>
      <c r="B301">
        <v>2020</v>
      </c>
      <c r="C301" s="11">
        <v>44083</v>
      </c>
      <c r="D301" t="s">
        <v>520</v>
      </c>
      <c r="E301">
        <v>9</v>
      </c>
      <c r="F301">
        <v>4</v>
      </c>
      <c r="G301" t="s">
        <v>680</v>
      </c>
      <c r="H301" s="10" t="s">
        <v>604</v>
      </c>
    </row>
    <row r="302" spans="1:8" ht="14.55" hidden="1" x14ac:dyDescent="0.3">
      <c r="A302" t="s">
        <v>35</v>
      </c>
      <c r="B302">
        <v>2021</v>
      </c>
      <c r="C302" s="11">
        <v>44434</v>
      </c>
      <c r="D302" t="s">
        <v>520</v>
      </c>
      <c r="E302">
        <v>9</v>
      </c>
      <c r="F302">
        <v>5</v>
      </c>
      <c r="G302" t="s">
        <v>680</v>
      </c>
      <c r="H302" s="10" t="s">
        <v>516</v>
      </c>
    </row>
    <row r="303" spans="1:8" ht="14.55" hidden="1" x14ac:dyDescent="0.3">
      <c r="A303" t="s">
        <v>35</v>
      </c>
      <c r="B303">
        <v>2022</v>
      </c>
      <c r="C303" s="11">
        <v>44742</v>
      </c>
      <c r="D303" t="s">
        <v>520</v>
      </c>
      <c r="E303">
        <v>9</v>
      </c>
      <c r="F303">
        <v>7</v>
      </c>
      <c r="G303" t="s">
        <v>680</v>
      </c>
      <c r="H303" s="10" t="s">
        <v>538</v>
      </c>
    </row>
    <row r="304" spans="1:8" ht="14.55" hidden="1" x14ac:dyDescent="0.3">
      <c r="A304" t="s">
        <v>35</v>
      </c>
      <c r="B304">
        <v>2023</v>
      </c>
      <c r="C304" s="11">
        <v>45104</v>
      </c>
      <c r="D304" t="s">
        <v>520</v>
      </c>
      <c r="E304">
        <v>9</v>
      </c>
      <c r="F304">
        <v>5</v>
      </c>
      <c r="G304" t="s">
        <v>680</v>
      </c>
      <c r="H304" s="10" t="s">
        <v>681</v>
      </c>
    </row>
    <row r="305" spans="1:8" ht="14.55" hidden="1" x14ac:dyDescent="0.3">
      <c r="A305" t="s">
        <v>35</v>
      </c>
      <c r="B305">
        <v>2018</v>
      </c>
      <c r="C305" s="11">
        <v>43301</v>
      </c>
      <c r="D305" t="s">
        <v>522</v>
      </c>
      <c r="E305">
        <v>3</v>
      </c>
      <c r="F305">
        <v>1</v>
      </c>
      <c r="H305" s="10">
        <v>0</v>
      </c>
    </row>
    <row r="306" spans="1:8" ht="14.55" hidden="1" x14ac:dyDescent="0.3">
      <c r="A306" t="s">
        <v>35</v>
      </c>
      <c r="B306">
        <v>2019</v>
      </c>
      <c r="C306" t="s">
        <v>267</v>
      </c>
      <c r="D306" t="s">
        <v>522</v>
      </c>
      <c r="E306">
        <v>3</v>
      </c>
      <c r="F306" t="s">
        <v>267</v>
      </c>
      <c r="H306" s="10" t="s">
        <v>267</v>
      </c>
    </row>
    <row r="307" spans="1:8" ht="14.55" hidden="1" x14ac:dyDescent="0.3">
      <c r="A307" t="s">
        <v>35</v>
      </c>
      <c r="B307">
        <v>2020</v>
      </c>
      <c r="C307" s="11">
        <v>44083</v>
      </c>
      <c r="D307" t="s">
        <v>522</v>
      </c>
      <c r="E307">
        <v>3</v>
      </c>
      <c r="F307">
        <v>3</v>
      </c>
      <c r="G307" t="s">
        <v>682</v>
      </c>
      <c r="H307" s="10" t="s">
        <v>535</v>
      </c>
    </row>
    <row r="308" spans="1:8" ht="14.55" hidden="1" x14ac:dyDescent="0.3">
      <c r="A308" t="s">
        <v>35</v>
      </c>
      <c r="B308">
        <v>2021</v>
      </c>
      <c r="C308" s="11">
        <v>44434</v>
      </c>
      <c r="D308" t="s">
        <v>522</v>
      </c>
      <c r="E308">
        <v>3</v>
      </c>
      <c r="F308">
        <v>3</v>
      </c>
      <c r="G308" t="s">
        <v>682</v>
      </c>
      <c r="H308" s="10" t="s">
        <v>535</v>
      </c>
    </row>
    <row r="309" spans="1:8" ht="14.55" hidden="1" x14ac:dyDescent="0.3">
      <c r="A309" t="s">
        <v>35</v>
      </c>
      <c r="B309">
        <v>2022</v>
      </c>
      <c r="C309" s="11">
        <v>44742</v>
      </c>
      <c r="D309" t="s">
        <v>522</v>
      </c>
      <c r="E309">
        <v>3</v>
      </c>
      <c r="F309">
        <v>3</v>
      </c>
      <c r="G309" t="s">
        <v>682</v>
      </c>
      <c r="H309" s="10" t="s">
        <v>535</v>
      </c>
    </row>
    <row r="310" spans="1:8" ht="14.55" hidden="1" x14ac:dyDescent="0.3">
      <c r="A310" t="s">
        <v>35</v>
      </c>
      <c r="B310">
        <v>2023</v>
      </c>
      <c r="C310" s="11">
        <v>45104</v>
      </c>
      <c r="D310" t="s">
        <v>522</v>
      </c>
      <c r="E310">
        <v>3</v>
      </c>
      <c r="F310">
        <v>3</v>
      </c>
      <c r="G310" t="s">
        <v>682</v>
      </c>
      <c r="H310" s="10" t="s">
        <v>535</v>
      </c>
    </row>
    <row r="311" spans="1:8" ht="14.55" hidden="1" x14ac:dyDescent="0.3">
      <c r="A311" t="s">
        <v>35</v>
      </c>
      <c r="B311">
        <v>2018</v>
      </c>
      <c r="C311" s="11">
        <v>43301</v>
      </c>
      <c r="D311" t="s">
        <v>524</v>
      </c>
      <c r="E311">
        <v>9</v>
      </c>
      <c r="F311">
        <v>1</v>
      </c>
      <c r="H311" s="10">
        <v>6</v>
      </c>
    </row>
    <row r="312" spans="1:8" ht="14.55" hidden="1" x14ac:dyDescent="0.3">
      <c r="A312" t="s">
        <v>35</v>
      </c>
      <c r="B312">
        <v>2019</v>
      </c>
      <c r="C312" t="s">
        <v>267</v>
      </c>
      <c r="D312" t="s">
        <v>524</v>
      </c>
      <c r="E312">
        <v>9</v>
      </c>
      <c r="F312" t="s">
        <v>267</v>
      </c>
      <c r="H312" s="10" t="s">
        <v>267</v>
      </c>
    </row>
    <row r="313" spans="1:8" ht="14.55" hidden="1" x14ac:dyDescent="0.3">
      <c r="A313" t="s">
        <v>35</v>
      </c>
      <c r="B313">
        <v>2020</v>
      </c>
      <c r="C313" s="11">
        <v>44083</v>
      </c>
      <c r="D313" t="s">
        <v>524</v>
      </c>
      <c r="E313">
        <v>10</v>
      </c>
      <c r="F313">
        <v>2</v>
      </c>
      <c r="G313" t="s">
        <v>683</v>
      </c>
      <c r="H313" s="10" t="s">
        <v>497</v>
      </c>
    </row>
    <row r="314" spans="1:8" ht="14.55" hidden="1" x14ac:dyDescent="0.3">
      <c r="A314" t="s">
        <v>35</v>
      </c>
      <c r="B314">
        <v>2021</v>
      </c>
      <c r="C314" s="11">
        <v>44434</v>
      </c>
      <c r="D314" t="s">
        <v>524</v>
      </c>
      <c r="E314">
        <v>10</v>
      </c>
      <c r="F314">
        <v>6</v>
      </c>
      <c r="G314" t="s">
        <v>683</v>
      </c>
      <c r="H314" s="10" t="s">
        <v>530</v>
      </c>
    </row>
    <row r="315" spans="1:8" ht="14.55" hidden="1" x14ac:dyDescent="0.3">
      <c r="A315" t="s">
        <v>35</v>
      </c>
      <c r="B315">
        <v>2022</v>
      </c>
      <c r="C315" s="11">
        <v>44742</v>
      </c>
      <c r="D315" t="s">
        <v>524</v>
      </c>
      <c r="E315">
        <v>10</v>
      </c>
      <c r="F315">
        <v>4</v>
      </c>
      <c r="G315" t="s">
        <v>683</v>
      </c>
      <c r="H315" s="10" t="s">
        <v>684</v>
      </c>
    </row>
    <row r="316" spans="1:8" ht="14.55" hidden="1" x14ac:dyDescent="0.3">
      <c r="A316" t="s">
        <v>35</v>
      </c>
      <c r="B316">
        <v>2023</v>
      </c>
      <c r="C316" s="11">
        <v>45104</v>
      </c>
      <c r="D316" t="s">
        <v>524</v>
      </c>
      <c r="E316">
        <v>10</v>
      </c>
      <c r="F316">
        <v>8</v>
      </c>
      <c r="G316" s="3" t="s">
        <v>685</v>
      </c>
      <c r="H316" s="10" t="s">
        <v>686</v>
      </c>
    </row>
    <row r="317" spans="1:8" ht="14.55" hidden="1" x14ac:dyDescent="0.3">
      <c r="A317" t="s">
        <v>133</v>
      </c>
      <c r="B317">
        <v>2018</v>
      </c>
      <c r="C317" s="11">
        <v>43308</v>
      </c>
      <c r="D317" t="s">
        <v>495</v>
      </c>
      <c r="E317">
        <v>10</v>
      </c>
      <c r="F317">
        <v>0</v>
      </c>
      <c r="G317" t="s">
        <v>687</v>
      </c>
    </row>
    <row r="318" spans="1:8" ht="14.55" hidden="1" x14ac:dyDescent="0.3">
      <c r="A318" t="s">
        <v>133</v>
      </c>
      <c r="B318">
        <v>2019</v>
      </c>
      <c r="C318" s="11">
        <v>43656</v>
      </c>
      <c r="D318" t="s">
        <v>495</v>
      </c>
      <c r="E318">
        <v>10</v>
      </c>
      <c r="F318" t="s">
        <v>267</v>
      </c>
      <c r="G318" t="s">
        <v>687</v>
      </c>
      <c r="H318" s="10" t="s">
        <v>267</v>
      </c>
    </row>
    <row r="319" spans="1:8" ht="14.55" hidden="1" x14ac:dyDescent="0.3">
      <c r="A319" t="s">
        <v>133</v>
      </c>
      <c r="B319">
        <v>2020</v>
      </c>
      <c r="C319" s="11">
        <v>44011</v>
      </c>
      <c r="D319" t="s">
        <v>495</v>
      </c>
      <c r="E319">
        <v>10</v>
      </c>
      <c r="F319">
        <v>0</v>
      </c>
      <c r="G319" t="s">
        <v>687</v>
      </c>
      <c r="H319" s="10" t="s">
        <v>513</v>
      </c>
    </row>
    <row r="320" spans="1:8" ht="14.55" hidden="1" x14ac:dyDescent="0.3">
      <c r="A320" t="s">
        <v>133</v>
      </c>
      <c r="B320">
        <v>2021</v>
      </c>
      <c r="C320" s="11">
        <v>44365</v>
      </c>
      <c r="D320" t="s">
        <v>495</v>
      </c>
      <c r="E320">
        <v>10</v>
      </c>
      <c r="F320">
        <v>0</v>
      </c>
      <c r="G320" t="s">
        <v>687</v>
      </c>
    </row>
    <row r="321" spans="1:9" ht="14.55" hidden="1" x14ac:dyDescent="0.3">
      <c r="A321" t="s">
        <v>133</v>
      </c>
      <c r="B321">
        <v>2022</v>
      </c>
      <c r="C321" s="11">
        <v>44739</v>
      </c>
      <c r="D321" t="s">
        <v>495</v>
      </c>
      <c r="E321" s="3">
        <v>9</v>
      </c>
      <c r="F321">
        <v>0</v>
      </c>
      <c r="G321" t="s">
        <v>688</v>
      </c>
    </row>
    <row r="322" spans="1:9" ht="14.55" hidden="1" x14ac:dyDescent="0.3">
      <c r="A322" t="s">
        <v>133</v>
      </c>
      <c r="B322">
        <v>2023</v>
      </c>
      <c r="C322" s="11">
        <v>45105</v>
      </c>
      <c r="D322" t="s">
        <v>495</v>
      </c>
      <c r="E322" s="3">
        <v>9</v>
      </c>
      <c r="F322">
        <v>0</v>
      </c>
      <c r="G322" t="s">
        <v>688</v>
      </c>
    </row>
    <row r="323" spans="1:9" ht="14.55" hidden="1" x14ac:dyDescent="0.3">
      <c r="A323" t="s">
        <v>133</v>
      </c>
      <c r="B323">
        <v>2018</v>
      </c>
      <c r="C323" s="11">
        <v>43308</v>
      </c>
      <c r="D323" t="s">
        <v>500</v>
      </c>
      <c r="E323">
        <v>11</v>
      </c>
      <c r="F323">
        <v>0</v>
      </c>
      <c r="G323" t="s">
        <v>332</v>
      </c>
      <c r="H323" s="10">
        <v>0</v>
      </c>
    </row>
    <row r="324" spans="1:9" ht="14.55" hidden="1" x14ac:dyDescent="0.3">
      <c r="A324" t="s">
        <v>133</v>
      </c>
      <c r="B324">
        <v>2019</v>
      </c>
      <c r="C324" s="11">
        <v>43656</v>
      </c>
      <c r="D324" t="s">
        <v>500</v>
      </c>
      <c r="E324">
        <v>11</v>
      </c>
      <c r="F324" t="s">
        <v>267</v>
      </c>
      <c r="G324" t="s">
        <v>332</v>
      </c>
      <c r="H324" s="10" t="s">
        <v>267</v>
      </c>
    </row>
    <row r="325" spans="1:9" ht="14.55" hidden="1" x14ac:dyDescent="0.3">
      <c r="A325" t="s">
        <v>133</v>
      </c>
      <c r="B325">
        <v>2020</v>
      </c>
      <c r="C325" s="11">
        <v>44011</v>
      </c>
      <c r="D325" t="s">
        <v>500</v>
      </c>
      <c r="E325">
        <v>14</v>
      </c>
      <c r="F325">
        <v>1</v>
      </c>
      <c r="G325" t="s">
        <v>689</v>
      </c>
      <c r="H325" s="10">
        <v>1</v>
      </c>
    </row>
    <row r="326" spans="1:9" ht="14.55" hidden="1" x14ac:dyDescent="0.3">
      <c r="A326" t="s">
        <v>133</v>
      </c>
      <c r="B326">
        <v>2021</v>
      </c>
      <c r="C326" s="11">
        <v>44365</v>
      </c>
      <c r="D326" t="s">
        <v>500</v>
      </c>
      <c r="E326">
        <v>14</v>
      </c>
      <c r="F326">
        <v>0</v>
      </c>
      <c r="G326" t="s">
        <v>690</v>
      </c>
    </row>
    <row r="327" spans="1:9" ht="14.55" hidden="1" x14ac:dyDescent="0.3">
      <c r="A327" t="s">
        <v>133</v>
      </c>
      <c r="B327">
        <v>2022</v>
      </c>
      <c r="C327" s="11">
        <v>44739</v>
      </c>
      <c r="D327" t="s">
        <v>500</v>
      </c>
      <c r="E327">
        <v>14</v>
      </c>
      <c r="F327">
        <v>2</v>
      </c>
      <c r="G327" t="s">
        <v>690</v>
      </c>
      <c r="H327" s="10" t="s">
        <v>691</v>
      </c>
    </row>
    <row r="328" spans="1:9" ht="14.55" hidden="1" x14ac:dyDescent="0.3">
      <c r="A328" t="s">
        <v>133</v>
      </c>
      <c r="B328">
        <v>2023</v>
      </c>
      <c r="C328" s="11">
        <v>45105</v>
      </c>
      <c r="D328" t="s">
        <v>500</v>
      </c>
      <c r="E328" s="3">
        <v>11</v>
      </c>
      <c r="F328">
        <v>0</v>
      </c>
      <c r="G328" s="3" t="s">
        <v>692</v>
      </c>
    </row>
    <row r="329" spans="1:9" ht="14.55" hidden="1" x14ac:dyDescent="0.3">
      <c r="A329" t="s">
        <v>133</v>
      </c>
      <c r="B329">
        <v>2018</v>
      </c>
      <c r="C329" s="11">
        <v>43308</v>
      </c>
      <c r="D329" t="s">
        <v>506</v>
      </c>
      <c r="E329">
        <v>10</v>
      </c>
      <c r="F329">
        <v>0</v>
      </c>
      <c r="I329" t="s">
        <v>511</v>
      </c>
    </row>
    <row r="330" spans="1:9" ht="14.55" hidden="1" x14ac:dyDescent="0.3">
      <c r="A330" t="s">
        <v>133</v>
      </c>
      <c r="B330">
        <v>2019</v>
      </c>
      <c r="C330" s="11">
        <v>43656</v>
      </c>
      <c r="D330" t="s">
        <v>506</v>
      </c>
      <c r="E330">
        <v>10</v>
      </c>
      <c r="F330" t="s">
        <v>267</v>
      </c>
      <c r="H330" s="10" t="s">
        <v>267</v>
      </c>
    </row>
    <row r="331" spans="1:9" ht="14.55" hidden="1" x14ac:dyDescent="0.3">
      <c r="A331" t="s">
        <v>133</v>
      </c>
      <c r="B331">
        <v>2020</v>
      </c>
      <c r="C331" s="11">
        <v>44011</v>
      </c>
      <c r="D331" t="s">
        <v>506</v>
      </c>
      <c r="E331">
        <v>10</v>
      </c>
      <c r="F331">
        <v>0</v>
      </c>
      <c r="G331" t="s">
        <v>693</v>
      </c>
      <c r="H331" s="10" t="s">
        <v>513</v>
      </c>
    </row>
    <row r="332" spans="1:9" ht="14.55" hidden="1" x14ac:dyDescent="0.3">
      <c r="A332" t="s">
        <v>133</v>
      </c>
      <c r="B332">
        <v>2021</v>
      </c>
      <c r="C332" s="11">
        <v>44365</v>
      </c>
      <c r="D332" t="s">
        <v>506</v>
      </c>
      <c r="E332">
        <v>10</v>
      </c>
      <c r="F332">
        <v>0</v>
      </c>
      <c r="G332" t="s">
        <v>693</v>
      </c>
    </row>
    <row r="333" spans="1:9" ht="14.55" hidden="1" x14ac:dyDescent="0.3">
      <c r="A333" t="s">
        <v>133</v>
      </c>
      <c r="B333">
        <v>2022</v>
      </c>
      <c r="C333" s="11">
        <v>44739</v>
      </c>
      <c r="D333" t="s">
        <v>506</v>
      </c>
      <c r="E333">
        <v>10</v>
      </c>
      <c r="F333">
        <v>0</v>
      </c>
      <c r="G333" t="s">
        <v>693</v>
      </c>
    </row>
    <row r="334" spans="1:9" ht="14.55" hidden="1" x14ac:dyDescent="0.3">
      <c r="A334" t="s">
        <v>133</v>
      </c>
      <c r="B334">
        <v>2023</v>
      </c>
      <c r="C334" s="11">
        <v>45105</v>
      </c>
      <c r="D334" t="s">
        <v>506</v>
      </c>
      <c r="E334" s="3">
        <v>9</v>
      </c>
      <c r="F334">
        <v>0</v>
      </c>
      <c r="G334" s="3" t="s">
        <v>694</v>
      </c>
    </row>
    <row r="335" spans="1:9" ht="14.55" hidden="1" x14ac:dyDescent="0.3">
      <c r="A335" t="s">
        <v>133</v>
      </c>
      <c r="B335">
        <v>2018</v>
      </c>
      <c r="C335" s="11">
        <v>43308</v>
      </c>
      <c r="D335" t="s">
        <v>510</v>
      </c>
      <c r="E335">
        <v>6</v>
      </c>
      <c r="F335">
        <v>1</v>
      </c>
      <c r="G335" t="s">
        <v>695</v>
      </c>
      <c r="H335" s="10">
        <v>0</v>
      </c>
    </row>
    <row r="336" spans="1:9" ht="14.55" hidden="1" x14ac:dyDescent="0.3">
      <c r="A336" t="s">
        <v>133</v>
      </c>
      <c r="B336">
        <v>2019</v>
      </c>
      <c r="C336" s="11">
        <v>43656</v>
      </c>
      <c r="D336" t="s">
        <v>510</v>
      </c>
      <c r="E336">
        <v>6</v>
      </c>
      <c r="F336" t="s">
        <v>267</v>
      </c>
      <c r="G336" t="s">
        <v>695</v>
      </c>
      <c r="H336" s="10" t="s">
        <v>267</v>
      </c>
    </row>
    <row r="337" spans="1:9" ht="14.55" hidden="1" x14ac:dyDescent="0.3">
      <c r="A337" t="s">
        <v>133</v>
      </c>
      <c r="B337">
        <v>2020</v>
      </c>
      <c r="C337" s="11">
        <v>44011</v>
      </c>
      <c r="D337" t="s">
        <v>510</v>
      </c>
      <c r="E337">
        <v>6</v>
      </c>
      <c r="F337">
        <v>2</v>
      </c>
      <c r="G337" t="s">
        <v>695</v>
      </c>
      <c r="H337" s="10" t="s">
        <v>497</v>
      </c>
    </row>
    <row r="338" spans="1:9" ht="14.55" hidden="1" x14ac:dyDescent="0.3">
      <c r="A338" t="s">
        <v>133</v>
      </c>
      <c r="B338">
        <v>2021</v>
      </c>
      <c r="C338" s="11">
        <v>44365</v>
      </c>
      <c r="D338" t="s">
        <v>510</v>
      </c>
      <c r="E338">
        <v>6</v>
      </c>
      <c r="F338">
        <v>2</v>
      </c>
      <c r="G338" t="s">
        <v>695</v>
      </c>
      <c r="H338" s="10" t="s">
        <v>497</v>
      </c>
    </row>
    <row r="339" spans="1:9" ht="14.55" hidden="1" x14ac:dyDescent="0.3">
      <c r="A339" t="s">
        <v>133</v>
      </c>
      <c r="B339">
        <v>2022</v>
      </c>
      <c r="C339" s="11">
        <v>44739</v>
      </c>
      <c r="D339" t="s">
        <v>510</v>
      </c>
      <c r="E339">
        <v>6</v>
      </c>
      <c r="F339">
        <v>4</v>
      </c>
      <c r="G339" t="s">
        <v>695</v>
      </c>
      <c r="H339" s="10" t="s">
        <v>604</v>
      </c>
    </row>
    <row r="340" spans="1:9" ht="14.55" hidden="1" x14ac:dyDescent="0.3">
      <c r="A340" t="s">
        <v>133</v>
      </c>
      <c r="B340">
        <v>2023</v>
      </c>
      <c r="C340" s="11">
        <v>45105</v>
      </c>
      <c r="D340" t="s">
        <v>510</v>
      </c>
      <c r="E340">
        <v>6</v>
      </c>
      <c r="F340">
        <v>2</v>
      </c>
      <c r="G340" t="s">
        <v>696</v>
      </c>
      <c r="H340" s="10" t="s">
        <v>497</v>
      </c>
    </row>
    <row r="341" spans="1:9" ht="14.55" hidden="1" x14ac:dyDescent="0.3">
      <c r="A341" t="s">
        <v>133</v>
      </c>
      <c r="B341">
        <v>2018</v>
      </c>
      <c r="C341" s="11">
        <v>43308</v>
      </c>
      <c r="D341" t="s">
        <v>514</v>
      </c>
      <c r="E341">
        <v>6</v>
      </c>
      <c r="F341">
        <v>4</v>
      </c>
      <c r="G341" t="s">
        <v>697</v>
      </c>
      <c r="H341" s="10" t="s">
        <v>643</v>
      </c>
    </row>
    <row r="342" spans="1:9" ht="14.55" hidden="1" x14ac:dyDescent="0.3">
      <c r="A342" t="s">
        <v>133</v>
      </c>
      <c r="B342">
        <v>2019</v>
      </c>
      <c r="C342" s="11">
        <v>43656</v>
      </c>
      <c r="D342" t="s">
        <v>514</v>
      </c>
      <c r="E342">
        <v>6</v>
      </c>
      <c r="F342" t="s">
        <v>267</v>
      </c>
      <c r="G342" t="s">
        <v>697</v>
      </c>
      <c r="H342" s="10" t="s">
        <v>267</v>
      </c>
    </row>
    <row r="343" spans="1:9" ht="14.55" hidden="1" x14ac:dyDescent="0.3">
      <c r="A343" t="s">
        <v>133</v>
      </c>
      <c r="B343">
        <v>2020</v>
      </c>
      <c r="C343" s="11">
        <v>44011</v>
      </c>
      <c r="D343" t="s">
        <v>514</v>
      </c>
      <c r="E343">
        <v>6</v>
      </c>
      <c r="F343">
        <v>5</v>
      </c>
      <c r="G343" t="s">
        <v>697</v>
      </c>
      <c r="H343" s="10" t="s">
        <v>516</v>
      </c>
    </row>
    <row r="344" spans="1:9" ht="14.55" hidden="1" x14ac:dyDescent="0.3">
      <c r="A344" t="s">
        <v>133</v>
      </c>
      <c r="B344">
        <v>2021</v>
      </c>
      <c r="C344" s="11">
        <v>44365</v>
      </c>
      <c r="D344" t="s">
        <v>514</v>
      </c>
      <c r="E344">
        <v>6</v>
      </c>
      <c r="F344">
        <v>5</v>
      </c>
      <c r="G344" t="s">
        <v>697</v>
      </c>
      <c r="H344" s="10" t="s">
        <v>516</v>
      </c>
    </row>
    <row r="345" spans="1:9" ht="14.55" hidden="1" x14ac:dyDescent="0.3">
      <c r="A345" t="s">
        <v>133</v>
      </c>
      <c r="B345">
        <v>2022</v>
      </c>
      <c r="C345" s="11">
        <v>44739</v>
      </c>
      <c r="D345" t="s">
        <v>514</v>
      </c>
      <c r="E345">
        <v>6</v>
      </c>
      <c r="F345">
        <v>5</v>
      </c>
      <c r="G345" t="s">
        <v>697</v>
      </c>
      <c r="H345" s="10" t="s">
        <v>516</v>
      </c>
    </row>
    <row r="346" spans="1:9" ht="14.55" hidden="1" x14ac:dyDescent="0.3">
      <c r="A346" t="s">
        <v>133</v>
      </c>
      <c r="B346">
        <v>2023</v>
      </c>
      <c r="C346" s="11">
        <v>45105</v>
      </c>
      <c r="D346" t="s">
        <v>514</v>
      </c>
      <c r="E346">
        <v>6</v>
      </c>
      <c r="F346">
        <v>4</v>
      </c>
      <c r="G346" t="s">
        <v>697</v>
      </c>
      <c r="H346" s="10" t="s">
        <v>643</v>
      </c>
    </row>
    <row r="347" spans="1:9" ht="14.55" hidden="1" x14ac:dyDescent="0.3">
      <c r="A347" t="s">
        <v>133</v>
      </c>
      <c r="B347">
        <v>2018</v>
      </c>
      <c r="C347" s="11">
        <v>43308</v>
      </c>
      <c r="D347" t="s">
        <v>520</v>
      </c>
      <c r="E347">
        <v>6</v>
      </c>
      <c r="F347">
        <v>0</v>
      </c>
      <c r="I347" t="s">
        <v>511</v>
      </c>
    </row>
    <row r="348" spans="1:9" ht="14.55" hidden="1" x14ac:dyDescent="0.3">
      <c r="A348" t="s">
        <v>133</v>
      </c>
      <c r="B348">
        <v>2019</v>
      </c>
      <c r="C348" s="11">
        <v>43656</v>
      </c>
      <c r="D348" t="s">
        <v>520</v>
      </c>
      <c r="E348">
        <v>6</v>
      </c>
      <c r="F348" t="s">
        <v>267</v>
      </c>
      <c r="H348" s="10" t="s">
        <v>267</v>
      </c>
    </row>
    <row r="349" spans="1:9" ht="14.55" hidden="1" x14ac:dyDescent="0.3">
      <c r="A349" t="s">
        <v>133</v>
      </c>
      <c r="B349">
        <v>2020</v>
      </c>
      <c r="C349" s="11">
        <v>44011</v>
      </c>
      <c r="D349" t="s">
        <v>520</v>
      </c>
      <c r="E349">
        <v>9</v>
      </c>
      <c r="F349">
        <v>0</v>
      </c>
      <c r="G349" t="s">
        <v>698</v>
      </c>
      <c r="H349" s="10" t="s">
        <v>513</v>
      </c>
    </row>
    <row r="350" spans="1:9" ht="14.55" hidden="1" x14ac:dyDescent="0.3">
      <c r="A350" t="s">
        <v>133</v>
      </c>
      <c r="B350">
        <v>2021</v>
      </c>
      <c r="C350" s="11">
        <v>44365</v>
      </c>
      <c r="D350" t="s">
        <v>520</v>
      </c>
      <c r="E350">
        <v>9</v>
      </c>
      <c r="F350">
        <v>0</v>
      </c>
      <c r="G350" t="s">
        <v>698</v>
      </c>
    </row>
    <row r="351" spans="1:9" ht="14.55" hidden="1" x14ac:dyDescent="0.3">
      <c r="A351" t="s">
        <v>133</v>
      </c>
      <c r="B351">
        <v>2022</v>
      </c>
      <c r="C351" s="11">
        <v>44739</v>
      </c>
      <c r="D351" t="s">
        <v>520</v>
      </c>
      <c r="E351">
        <v>9</v>
      </c>
      <c r="F351">
        <v>0</v>
      </c>
      <c r="G351" t="s">
        <v>699</v>
      </c>
    </row>
    <row r="352" spans="1:9" ht="14.55" hidden="1" x14ac:dyDescent="0.3">
      <c r="A352" t="s">
        <v>133</v>
      </c>
      <c r="B352">
        <v>2023</v>
      </c>
      <c r="C352" s="11">
        <v>45105</v>
      </c>
      <c r="D352" t="s">
        <v>520</v>
      </c>
      <c r="E352">
        <v>9</v>
      </c>
      <c r="F352">
        <v>0</v>
      </c>
      <c r="G352" t="s">
        <v>699</v>
      </c>
    </row>
    <row r="353" spans="1:9" ht="14.55" hidden="1" x14ac:dyDescent="0.3">
      <c r="A353" t="s">
        <v>133</v>
      </c>
      <c r="B353">
        <v>2018</v>
      </c>
      <c r="C353" s="11">
        <v>43308</v>
      </c>
      <c r="D353" t="s">
        <v>522</v>
      </c>
      <c r="E353">
        <v>9</v>
      </c>
      <c r="F353">
        <v>2</v>
      </c>
      <c r="G353" t="s">
        <v>700</v>
      </c>
      <c r="H353" s="10" t="s">
        <v>701</v>
      </c>
    </row>
    <row r="354" spans="1:9" ht="14.55" hidden="1" x14ac:dyDescent="0.3">
      <c r="A354" t="s">
        <v>133</v>
      </c>
      <c r="B354">
        <v>2019</v>
      </c>
      <c r="C354" s="11">
        <v>43656</v>
      </c>
      <c r="D354" t="s">
        <v>522</v>
      </c>
      <c r="E354">
        <v>9</v>
      </c>
      <c r="F354" t="s">
        <v>267</v>
      </c>
      <c r="G354" t="s">
        <v>700</v>
      </c>
      <c r="H354" s="10" t="s">
        <v>267</v>
      </c>
    </row>
    <row r="355" spans="1:9" ht="14.55" hidden="1" x14ac:dyDescent="0.3">
      <c r="A355" t="s">
        <v>133</v>
      </c>
      <c r="B355">
        <v>2020</v>
      </c>
      <c r="C355" s="11">
        <v>44011</v>
      </c>
      <c r="D355" t="s">
        <v>522</v>
      </c>
      <c r="E355">
        <v>9</v>
      </c>
      <c r="F355">
        <v>4</v>
      </c>
      <c r="G355" t="s">
        <v>700</v>
      </c>
      <c r="H355" s="10" t="s">
        <v>702</v>
      </c>
    </row>
    <row r="356" spans="1:9" ht="14.55" hidden="1" x14ac:dyDescent="0.3">
      <c r="A356" t="s">
        <v>133</v>
      </c>
      <c r="B356">
        <v>2021</v>
      </c>
      <c r="C356" s="11">
        <v>44365</v>
      </c>
      <c r="D356" t="s">
        <v>522</v>
      </c>
      <c r="E356">
        <v>9</v>
      </c>
      <c r="F356">
        <v>5</v>
      </c>
      <c r="G356" t="s">
        <v>703</v>
      </c>
      <c r="H356" s="10" t="s">
        <v>704</v>
      </c>
    </row>
    <row r="357" spans="1:9" ht="14.55" hidden="1" x14ac:dyDescent="0.3">
      <c r="A357" t="s">
        <v>133</v>
      </c>
      <c r="B357">
        <v>2022</v>
      </c>
      <c r="C357" s="11">
        <v>44739</v>
      </c>
      <c r="D357" t="s">
        <v>522</v>
      </c>
      <c r="E357">
        <v>9</v>
      </c>
      <c r="F357">
        <v>6</v>
      </c>
      <c r="G357" t="s">
        <v>703</v>
      </c>
      <c r="H357" s="10" t="s">
        <v>507</v>
      </c>
    </row>
    <row r="358" spans="1:9" ht="14.55" hidden="1" x14ac:dyDescent="0.3">
      <c r="A358" t="s">
        <v>133</v>
      </c>
      <c r="B358">
        <v>2023</v>
      </c>
      <c r="C358" s="11">
        <v>45105</v>
      </c>
      <c r="D358" t="s">
        <v>522</v>
      </c>
      <c r="E358">
        <v>9</v>
      </c>
      <c r="F358">
        <v>5</v>
      </c>
      <c r="G358" t="s">
        <v>705</v>
      </c>
      <c r="H358" s="10" t="s">
        <v>704</v>
      </c>
    </row>
    <row r="359" spans="1:9" ht="14.55" hidden="1" x14ac:dyDescent="0.3">
      <c r="A359" t="s">
        <v>133</v>
      </c>
      <c r="B359">
        <v>2018</v>
      </c>
      <c r="C359" s="11">
        <v>43308</v>
      </c>
      <c r="D359" t="s">
        <v>524</v>
      </c>
      <c r="E359">
        <v>5</v>
      </c>
      <c r="F359">
        <v>0</v>
      </c>
      <c r="I359" t="s">
        <v>511</v>
      </c>
    </row>
    <row r="360" spans="1:9" ht="14.55" hidden="1" x14ac:dyDescent="0.3">
      <c r="A360" t="s">
        <v>133</v>
      </c>
      <c r="B360">
        <v>2019</v>
      </c>
      <c r="C360" s="11">
        <v>43656</v>
      </c>
      <c r="D360" t="s">
        <v>524</v>
      </c>
      <c r="E360">
        <v>5</v>
      </c>
      <c r="F360" t="s">
        <v>267</v>
      </c>
      <c r="H360" s="10" t="s">
        <v>267</v>
      </c>
    </row>
    <row r="361" spans="1:9" ht="14.55" hidden="1" x14ac:dyDescent="0.3">
      <c r="A361" t="s">
        <v>133</v>
      </c>
      <c r="B361">
        <v>2020</v>
      </c>
      <c r="C361" s="11">
        <v>44011</v>
      </c>
      <c r="D361" t="s">
        <v>524</v>
      </c>
      <c r="E361">
        <v>8</v>
      </c>
      <c r="F361">
        <v>0</v>
      </c>
      <c r="G361" t="s">
        <v>706</v>
      </c>
      <c r="H361" s="10" t="s">
        <v>513</v>
      </c>
    </row>
    <row r="362" spans="1:9" ht="14.55" hidden="1" x14ac:dyDescent="0.3">
      <c r="A362" t="s">
        <v>133</v>
      </c>
      <c r="B362">
        <v>2021</v>
      </c>
      <c r="C362" s="11">
        <v>44365</v>
      </c>
      <c r="D362" t="s">
        <v>524</v>
      </c>
      <c r="E362">
        <v>8</v>
      </c>
      <c r="F362">
        <v>0</v>
      </c>
      <c r="G362" t="s">
        <v>706</v>
      </c>
    </row>
    <row r="363" spans="1:9" ht="14.55" hidden="1" x14ac:dyDescent="0.3">
      <c r="A363" t="s">
        <v>133</v>
      </c>
      <c r="B363">
        <v>2022</v>
      </c>
      <c r="C363" s="11">
        <v>44739</v>
      </c>
      <c r="D363" t="s">
        <v>524</v>
      </c>
      <c r="E363">
        <v>8</v>
      </c>
      <c r="F363">
        <v>0</v>
      </c>
      <c r="G363" t="s">
        <v>706</v>
      </c>
    </row>
    <row r="364" spans="1:9" ht="14.55" hidden="1" x14ac:dyDescent="0.3">
      <c r="A364" t="s">
        <v>133</v>
      </c>
      <c r="B364">
        <v>2023</v>
      </c>
      <c r="C364" s="11">
        <v>45105</v>
      </c>
      <c r="D364" t="s">
        <v>524</v>
      </c>
      <c r="E364">
        <v>8</v>
      </c>
      <c r="F364">
        <v>0</v>
      </c>
      <c r="G364" t="s">
        <v>706</v>
      </c>
    </row>
    <row r="365" spans="1:9" ht="14.55" hidden="1" x14ac:dyDescent="0.3">
      <c r="A365" t="s">
        <v>117</v>
      </c>
      <c r="B365">
        <v>2021</v>
      </c>
      <c r="C365" s="11">
        <v>44369</v>
      </c>
      <c r="D365" t="s">
        <v>495</v>
      </c>
      <c r="E365">
        <v>13</v>
      </c>
      <c r="F365">
        <v>8</v>
      </c>
      <c r="G365" t="s">
        <v>707</v>
      </c>
      <c r="H365" s="10" t="s">
        <v>708</v>
      </c>
    </row>
    <row r="366" spans="1:9" ht="14.55" hidden="1" x14ac:dyDescent="0.3">
      <c r="A366" t="s">
        <v>117</v>
      </c>
      <c r="B366">
        <v>2022</v>
      </c>
      <c r="C366" s="11">
        <v>44735</v>
      </c>
      <c r="D366" t="s">
        <v>495</v>
      </c>
      <c r="E366">
        <v>13</v>
      </c>
      <c r="F366">
        <v>8</v>
      </c>
      <c r="G366" t="s">
        <v>707</v>
      </c>
      <c r="H366" s="10" t="s">
        <v>708</v>
      </c>
    </row>
    <row r="367" spans="1:9" ht="14.55" hidden="1" x14ac:dyDescent="0.3">
      <c r="A367" t="s">
        <v>117</v>
      </c>
      <c r="B367">
        <v>2021</v>
      </c>
      <c r="C367" s="11">
        <v>44369</v>
      </c>
      <c r="D367" t="s">
        <v>500</v>
      </c>
      <c r="E367">
        <v>5</v>
      </c>
      <c r="F367">
        <v>4</v>
      </c>
      <c r="G367" t="s">
        <v>709</v>
      </c>
      <c r="H367" s="10" t="s">
        <v>604</v>
      </c>
    </row>
    <row r="368" spans="1:9" ht="14.55" hidden="1" x14ac:dyDescent="0.3">
      <c r="A368" t="s">
        <v>117</v>
      </c>
      <c r="B368">
        <v>2022</v>
      </c>
      <c r="C368" s="11">
        <v>44735</v>
      </c>
      <c r="D368" t="s">
        <v>500</v>
      </c>
      <c r="E368">
        <v>5</v>
      </c>
      <c r="F368">
        <v>4</v>
      </c>
      <c r="G368" t="s">
        <v>709</v>
      </c>
      <c r="H368" s="10" t="s">
        <v>604</v>
      </c>
    </row>
    <row r="369" spans="1:9" ht="14.55" hidden="1" x14ac:dyDescent="0.3">
      <c r="A369" t="s">
        <v>117</v>
      </c>
      <c r="B369">
        <v>2021</v>
      </c>
      <c r="C369" s="11">
        <v>44369</v>
      </c>
      <c r="D369" t="s">
        <v>506</v>
      </c>
      <c r="E369">
        <v>40</v>
      </c>
      <c r="F369">
        <v>9</v>
      </c>
      <c r="G369" t="s">
        <v>710</v>
      </c>
      <c r="H369" s="10" t="s">
        <v>711</v>
      </c>
    </row>
    <row r="370" spans="1:9" ht="14.55" hidden="1" x14ac:dyDescent="0.3">
      <c r="A370" t="s">
        <v>117</v>
      </c>
      <c r="B370">
        <v>2022</v>
      </c>
      <c r="C370" s="11">
        <v>44735</v>
      </c>
      <c r="D370" t="s">
        <v>506</v>
      </c>
      <c r="E370">
        <v>40</v>
      </c>
      <c r="F370">
        <v>10</v>
      </c>
      <c r="G370" t="s">
        <v>710</v>
      </c>
      <c r="H370" s="10" t="s">
        <v>712</v>
      </c>
    </row>
    <row r="371" spans="1:9" ht="14.55" hidden="1" x14ac:dyDescent="0.3">
      <c r="A371" t="s">
        <v>117</v>
      </c>
      <c r="B371">
        <v>2021</v>
      </c>
      <c r="C371" s="11">
        <v>44369</v>
      </c>
      <c r="D371" t="s">
        <v>510</v>
      </c>
      <c r="E371">
        <v>23</v>
      </c>
      <c r="F371">
        <v>4</v>
      </c>
      <c r="G371" t="s">
        <v>713</v>
      </c>
      <c r="H371" s="10" t="s">
        <v>604</v>
      </c>
    </row>
    <row r="372" spans="1:9" ht="14.55" hidden="1" x14ac:dyDescent="0.3">
      <c r="A372" t="s">
        <v>117</v>
      </c>
      <c r="B372">
        <v>2022</v>
      </c>
      <c r="C372" s="11">
        <v>44735</v>
      </c>
      <c r="D372" t="s">
        <v>510</v>
      </c>
      <c r="E372">
        <v>23</v>
      </c>
      <c r="F372">
        <v>5</v>
      </c>
      <c r="G372" t="s">
        <v>713</v>
      </c>
      <c r="H372" s="10" t="s">
        <v>516</v>
      </c>
    </row>
    <row r="373" spans="1:9" ht="14.55" hidden="1" x14ac:dyDescent="0.3">
      <c r="A373" t="s">
        <v>117</v>
      </c>
      <c r="B373">
        <v>2021</v>
      </c>
      <c r="C373" s="11">
        <v>44369</v>
      </c>
      <c r="D373" t="s">
        <v>514</v>
      </c>
      <c r="E373">
        <v>24</v>
      </c>
      <c r="F373">
        <v>4</v>
      </c>
      <c r="G373" t="s">
        <v>714</v>
      </c>
      <c r="H373" s="10" t="s">
        <v>715</v>
      </c>
    </row>
    <row r="374" spans="1:9" ht="14.55" hidden="1" x14ac:dyDescent="0.3">
      <c r="A374" t="s">
        <v>117</v>
      </c>
      <c r="B374">
        <v>2022</v>
      </c>
      <c r="C374" s="11">
        <v>44735</v>
      </c>
      <c r="D374" t="s">
        <v>514</v>
      </c>
      <c r="E374">
        <v>24</v>
      </c>
      <c r="F374">
        <v>5</v>
      </c>
      <c r="G374" t="s">
        <v>714</v>
      </c>
      <c r="H374" s="10" t="s">
        <v>716</v>
      </c>
    </row>
    <row r="375" spans="1:9" ht="14.55" hidden="1" x14ac:dyDescent="0.3">
      <c r="A375" t="s">
        <v>117</v>
      </c>
      <c r="B375">
        <v>2021</v>
      </c>
      <c r="C375" s="11">
        <v>44369</v>
      </c>
      <c r="D375" t="s">
        <v>520</v>
      </c>
      <c r="E375">
        <v>28</v>
      </c>
      <c r="F375">
        <v>3</v>
      </c>
      <c r="G375" t="s">
        <v>717</v>
      </c>
      <c r="H375" s="10" t="s">
        <v>535</v>
      </c>
    </row>
    <row r="376" spans="1:9" ht="14.55" hidden="1" x14ac:dyDescent="0.3">
      <c r="A376" t="s">
        <v>117</v>
      </c>
      <c r="B376">
        <v>2022</v>
      </c>
      <c r="C376" s="11">
        <v>44735</v>
      </c>
      <c r="D376" t="s">
        <v>520</v>
      </c>
      <c r="E376">
        <v>28</v>
      </c>
      <c r="F376">
        <v>1</v>
      </c>
      <c r="G376" t="s">
        <v>717</v>
      </c>
      <c r="H376" s="10">
        <v>0</v>
      </c>
    </row>
    <row r="377" spans="1:9" ht="14.55" hidden="1" x14ac:dyDescent="0.3">
      <c r="A377" t="s">
        <v>117</v>
      </c>
      <c r="B377">
        <v>2021</v>
      </c>
      <c r="C377" s="11">
        <v>44369</v>
      </c>
      <c r="D377" t="s">
        <v>522</v>
      </c>
      <c r="E377">
        <v>20</v>
      </c>
      <c r="F377">
        <v>5</v>
      </c>
      <c r="G377" t="s">
        <v>718</v>
      </c>
      <c r="H377" s="10" t="s">
        <v>516</v>
      </c>
    </row>
    <row r="378" spans="1:9" ht="14.55" hidden="1" x14ac:dyDescent="0.3">
      <c r="A378" t="s">
        <v>117</v>
      </c>
      <c r="B378">
        <v>2022</v>
      </c>
      <c r="C378" s="11">
        <v>44735</v>
      </c>
      <c r="D378" t="s">
        <v>522</v>
      </c>
      <c r="E378">
        <v>20</v>
      </c>
      <c r="F378">
        <v>5</v>
      </c>
      <c r="G378" t="s">
        <v>718</v>
      </c>
      <c r="H378" s="10" t="s">
        <v>516</v>
      </c>
    </row>
    <row r="379" spans="1:9" ht="14.55" hidden="1" x14ac:dyDescent="0.3">
      <c r="A379" t="s">
        <v>117</v>
      </c>
      <c r="B379">
        <v>2021</v>
      </c>
      <c r="C379" s="11">
        <v>44369</v>
      </c>
      <c r="D379" t="s">
        <v>524</v>
      </c>
      <c r="E379" s="3">
        <v>34</v>
      </c>
      <c r="F379">
        <v>1</v>
      </c>
      <c r="G379" t="s">
        <v>719</v>
      </c>
      <c r="H379" s="10">
        <v>2</v>
      </c>
      <c r="I379" s="3" t="s">
        <v>720</v>
      </c>
    </row>
    <row r="380" spans="1:9" ht="14.55" hidden="1" x14ac:dyDescent="0.3">
      <c r="A380" t="s">
        <v>117</v>
      </c>
      <c r="B380">
        <v>2022</v>
      </c>
      <c r="C380" s="11">
        <v>44735</v>
      </c>
      <c r="D380" t="s">
        <v>524</v>
      </c>
      <c r="E380" s="2">
        <v>34</v>
      </c>
      <c r="F380">
        <v>1</v>
      </c>
      <c r="G380" t="s">
        <v>719</v>
      </c>
      <c r="H380" s="10">
        <v>1</v>
      </c>
    </row>
    <row r="381" spans="1:9" ht="14.55" hidden="1" x14ac:dyDescent="0.3">
      <c r="A381" t="s">
        <v>721</v>
      </c>
      <c r="B381">
        <v>2020</v>
      </c>
      <c r="C381" s="11">
        <v>44021</v>
      </c>
      <c r="D381" t="s">
        <v>495</v>
      </c>
      <c r="E381">
        <v>13</v>
      </c>
      <c r="F381">
        <v>6</v>
      </c>
      <c r="G381" t="s">
        <v>707</v>
      </c>
      <c r="H381" s="10" t="s">
        <v>722</v>
      </c>
    </row>
    <row r="382" spans="1:9" ht="14.55" hidden="1" x14ac:dyDescent="0.3">
      <c r="A382" t="s">
        <v>721</v>
      </c>
      <c r="B382">
        <v>2020</v>
      </c>
      <c r="C382" s="11">
        <v>44021</v>
      </c>
      <c r="D382" t="s">
        <v>500</v>
      </c>
      <c r="E382">
        <v>5</v>
      </c>
      <c r="F382">
        <v>5</v>
      </c>
      <c r="G382" t="s">
        <v>709</v>
      </c>
      <c r="H382" s="10" t="s">
        <v>516</v>
      </c>
    </row>
    <row r="383" spans="1:9" ht="14.55" hidden="1" x14ac:dyDescent="0.3">
      <c r="A383" t="s">
        <v>721</v>
      </c>
      <c r="B383">
        <v>2020</v>
      </c>
      <c r="C383" s="11">
        <v>44021</v>
      </c>
      <c r="D383" t="s">
        <v>506</v>
      </c>
      <c r="E383">
        <v>40</v>
      </c>
      <c r="F383">
        <v>9</v>
      </c>
      <c r="G383" t="s">
        <v>710</v>
      </c>
      <c r="H383" s="10" t="s">
        <v>711</v>
      </c>
    </row>
    <row r="384" spans="1:9" ht="14.55" hidden="1" x14ac:dyDescent="0.3">
      <c r="A384" t="s">
        <v>721</v>
      </c>
      <c r="B384">
        <v>2020</v>
      </c>
      <c r="C384" s="11">
        <v>44021</v>
      </c>
      <c r="D384" t="s">
        <v>510</v>
      </c>
      <c r="E384">
        <v>23</v>
      </c>
      <c r="F384">
        <v>4</v>
      </c>
      <c r="G384" t="s">
        <v>713</v>
      </c>
      <c r="H384" s="10" t="s">
        <v>604</v>
      </c>
    </row>
    <row r="385" spans="1:9" ht="14.55" hidden="1" x14ac:dyDescent="0.3">
      <c r="A385" t="s">
        <v>721</v>
      </c>
      <c r="B385">
        <v>2020</v>
      </c>
      <c r="C385" s="11">
        <v>44021</v>
      </c>
      <c r="D385" t="s">
        <v>514</v>
      </c>
      <c r="E385">
        <v>24</v>
      </c>
      <c r="F385">
        <v>3</v>
      </c>
      <c r="G385" t="s">
        <v>714</v>
      </c>
      <c r="H385" s="10" t="s">
        <v>535</v>
      </c>
      <c r="I385" t="s">
        <v>723</v>
      </c>
    </row>
    <row r="386" spans="1:9" ht="14.55" hidden="1" x14ac:dyDescent="0.3">
      <c r="A386" t="s">
        <v>721</v>
      </c>
      <c r="B386">
        <v>2020</v>
      </c>
      <c r="C386" s="11">
        <v>44021</v>
      </c>
      <c r="D386" t="s">
        <v>520</v>
      </c>
      <c r="E386">
        <v>28</v>
      </c>
      <c r="F386">
        <v>0</v>
      </c>
      <c r="G386" t="s">
        <v>717</v>
      </c>
      <c r="H386" s="10" t="s">
        <v>513</v>
      </c>
    </row>
    <row r="387" spans="1:9" ht="14.55" hidden="1" x14ac:dyDescent="0.3">
      <c r="A387" t="s">
        <v>721</v>
      </c>
      <c r="B387">
        <v>2020</v>
      </c>
      <c r="C387" s="11">
        <v>44021</v>
      </c>
      <c r="D387" t="s">
        <v>522</v>
      </c>
      <c r="E387">
        <v>20</v>
      </c>
      <c r="F387">
        <v>4</v>
      </c>
      <c r="G387" t="s">
        <v>718</v>
      </c>
      <c r="H387" s="10" t="s">
        <v>604</v>
      </c>
      <c r="I387" t="s">
        <v>723</v>
      </c>
    </row>
    <row r="388" spans="1:9" ht="14.55" hidden="1" x14ac:dyDescent="0.3">
      <c r="A388" t="s">
        <v>721</v>
      </c>
      <c r="B388">
        <v>2020</v>
      </c>
      <c r="C388" s="11">
        <v>44021</v>
      </c>
      <c r="D388" t="s">
        <v>524</v>
      </c>
      <c r="E388">
        <v>31</v>
      </c>
      <c r="F388">
        <v>0</v>
      </c>
      <c r="G388" t="s">
        <v>719</v>
      </c>
      <c r="H388" s="10" t="s">
        <v>513</v>
      </c>
    </row>
    <row r="389" spans="1:9" ht="14.55" hidden="1" x14ac:dyDescent="0.3">
      <c r="A389" t="s">
        <v>92</v>
      </c>
      <c r="B389">
        <v>2017</v>
      </c>
      <c r="C389" s="11">
        <v>42902</v>
      </c>
      <c r="D389" t="s">
        <v>495</v>
      </c>
      <c r="E389" s="3">
        <v>17</v>
      </c>
      <c r="F389" t="s">
        <v>267</v>
      </c>
      <c r="G389" t="s">
        <v>724</v>
      </c>
      <c r="H389" s="10" t="s">
        <v>267</v>
      </c>
    </row>
    <row r="390" spans="1:9" ht="14.55" hidden="1" x14ac:dyDescent="0.3">
      <c r="A390" t="s">
        <v>92</v>
      </c>
      <c r="B390">
        <v>2018</v>
      </c>
      <c r="C390" s="11">
        <v>43265</v>
      </c>
      <c r="D390" t="s">
        <v>495</v>
      </c>
      <c r="E390" s="3">
        <v>17</v>
      </c>
      <c r="F390">
        <v>2</v>
      </c>
      <c r="G390" t="s">
        <v>724</v>
      </c>
      <c r="H390" s="10" t="s">
        <v>725</v>
      </c>
    </row>
    <row r="391" spans="1:9" ht="14.55" hidden="1" x14ac:dyDescent="0.3">
      <c r="A391" t="s">
        <v>92</v>
      </c>
      <c r="B391">
        <v>2019</v>
      </c>
      <c r="C391" s="11">
        <v>43619</v>
      </c>
      <c r="D391" t="s">
        <v>495</v>
      </c>
      <c r="E391" s="3">
        <v>17</v>
      </c>
      <c r="F391">
        <v>2</v>
      </c>
      <c r="G391" t="s">
        <v>724</v>
      </c>
      <c r="H391" s="10" t="s">
        <v>725</v>
      </c>
    </row>
    <row r="392" spans="1:9" ht="14.55" hidden="1" x14ac:dyDescent="0.3">
      <c r="A392" t="s">
        <v>92</v>
      </c>
      <c r="B392">
        <v>2020</v>
      </c>
      <c r="C392" s="11">
        <v>44005</v>
      </c>
      <c r="D392" t="s">
        <v>495</v>
      </c>
      <c r="E392" s="3">
        <v>17</v>
      </c>
      <c r="F392">
        <v>2</v>
      </c>
      <c r="G392" t="s">
        <v>726</v>
      </c>
      <c r="H392" s="10" t="s">
        <v>725</v>
      </c>
    </row>
    <row r="393" spans="1:9" ht="14.55" hidden="1" x14ac:dyDescent="0.3">
      <c r="A393" t="s">
        <v>92</v>
      </c>
      <c r="B393">
        <v>2021</v>
      </c>
      <c r="C393" s="11">
        <v>44365</v>
      </c>
      <c r="D393" t="s">
        <v>495</v>
      </c>
      <c r="E393" s="3">
        <v>17</v>
      </c>
      <c r="F393">
        <v>2</v>
      </c>
      <c r="G393" t="s">
        <v>726</v>
      </c>
      <c r="H393" s="10" t="s">
        <v>725</v>
      </c>
      <c r="I393" s="3" t="s">
        <v>727</v>
      </c>
    </row>
    <row r="394" spans="1:9" ht="14.55" hidden="1" x14ac:dyDescent="0.3">
      <c r="A394" t="s">
        <v>92</v>
      </c>
      <c r="B394">
        <v>2022</v>
      </c>
      <c r="C394" s="11">
        <v>44736</v>
      </c>
      <c r="D394" t="s">
        <v>495</v>
      </c>
      <c r="E394" s="2">
        <v>17</v>
      </c>
      <c r="F394">
        <v>2</v>
      </c>
      <c r="G394" t="s">
        <v>726</v>
      </c>
      <c r="H394" s="10" t="s">
        <v>725</v>
      </c>
      <c r="I394" s="3"/>
    </row>
    <row r="395" spans="1:9" ht="14.55" hidden="1" x14ac:dyDescent="0.3">
      <c r="A395" t="s">
        <v>92</v>
      </c>
      <c r="B395">
        <v>2023</v>
      </c>
      <c r="C395" s="11">
        <v>45100</v>
      </c>
      <c r="D395" t="s">
        <v>495</v>
      </c>
      <c r="E395">
        <v>17</v>
      </c>
      <c r="F395">
        <v>2</v>
      </c>
      <c r="G395" t="s">
        <v>726</v>
      </c>
      <c r="H395" s="10" t="s">
        <v>725</v>
      </c>
    </row>
    <row r="396" spans="1:9" ht="14.55" hidden="1" x14ac:dyDescent="0.3">
      <c r="A396" t="s">
        <v>92</v>
      </c>
      <c r="B396">
        <v>2017</v>
      </c>
      <c r="C396" s="11">
        <v>42902</v>
      </c>
      <c r="D396" t="s">
        <v>500</v>
      </c>
      <c r="E396" s="3">
        <v>17</v>
      </c>
      <c r="F396" t="s">
        <v>267</v>
      </c>
      <c r="G396" t="s">
        <v>728</v>
      </c>
      <c r="H396" s="10" t="s">
        <v>267</v>
      </c>
    </row>
    <row r="397" spans="1:9" ht="14.55" hidden="1" x14ac:dyDescent="0.3">
      <c r="A397" t="s">
        <v>92</v>
      </c>
      <c r="B397">
        <v>2018</v>
      </c>
      <c r="C397" s="11">
        <v>43265</v>
      </c>
      <c r="D397" t="s">
        <v>500</v>
      </c>
      <c r="E397" s="3">
        <v>17</v>
      </c>
      <c r="F397">
        <v>0</v>
      </c>
      <c r="G397" t="s">
        <v>728</v>
      </c>
      <c r="H397" s="10" t="s">
        <v>513</v>
      </c>
    </row>
    <row r="398" spans="1:9" ht="14.55" hidden="1" x14ac:dyDescent="0.3">
      <c r="A398" t="s">
        <v>92</v>
      </c>
      <c r="B398">
        <v>2019</v>
      </c>
      <c r="C398" s="11">
        <v>43619</v>
      </c>
      <c r="D398" t="s">
        <v>500</v>
      </c>
      <c r="E398" s="3">
        <v>17</v>
      </c>
      <c r="F398">
        <v>0</v>
      </c>
      <c r="G398" t="s">
        <v>728</v>
      </c>
      <c r="H398" s="10" t="s">
        <v>513</v>
      </c>
    </row>
    <row r="399" spans="1:9" ht="14.55" hidden="1" x14ac:dyDescent="0.3">
      <c r="A399" t="s">
        <v>92</v>
      </c>
      <c r="B399">
        <v>2020</v>
      </c>
      <c r="C399" s="11">
        <v>44005</v>
      </c>
      <c r="D399" t="s">
        <v>500</v>
      </c>
      <c r="E399" s="3">
        <v>17</v>
      </c>
      <c r="F399">
        <v>0</v>
      </c>
      <c r="G399" t="s">
        <v>728</v>
      </c>
      <c r="H399" s="10" t="s">
        <v>513</v>
      </c>
    </row>
    <row r="400" spans="1:9" ht="14.55" hidden="1" x14ac:dyDescent="0.3">
      <c r="A400" t="s">
        <v>92</v>
      </c>
      <c r="B400">
        <v>2021</v>
      </c>
      <c r="C400" s="11">
        <v>44365</v>
      </c>
      <c r="D400" t="s">
        <v>500</v>
      </c>
      <c r="E400" s="3">
        <v>17</v>
      </c>
      <c r="F400">
        <v>0</v>
      </c>
      <c r="G400" t="s">
        <v>728</v>
      </c>
      <c r="H400" s="10" t="s">
        <v>513</v>
      </c>
      <c r="I400" s="3" t="s">
        <v>729</v>
      </c>
    </row>
    <row r="401" spans="1:9" ht="14.55" hidden="1" x14ac:dyDescent="0.3">
      <c r="A401" t="s">
        <v>92</v>
      </c>
      <c r="B401">
        <v>2022</v>
      </c>
      <c r="C401" s="11">
        <v>44736</v>
      </c>
      <c r="D401" t="s">
        <v>500</v>
      </c>
      <c r="E401" s="2">
        <v>17</v>
      </c>
      <c r="F401">
        <v>0</v>
      </c>
      <c r="G401" t="s">
        <v>730</v>
      </c>
      <c r="H401" s="10" t="s">
        <v>513</v>
      </c>
      <c r="I401" s="3"/>
    </row>
    <row r="402" spans="1:9" ht="14.55" hidden="1" x14ac:dyDescent="0.3">
      <c r="A402" t="s">
        <v>92</v>
      </c>
      <c r="B402">
        <v>2023</v>
      </c>
      <c r="C402" s="11">
        <v>45100</v>
      </c>
      <c r="D402" t="s">
        <v>500</v>
      </c>
      <c r="E402">
        <v>17</v>
      </c>
      <c r="F402">
        <v>0</v>
      </c>
      <c r="G402" t="s">
        <v>731</v>
      </c>
    </row>
    <row r="403" spans="1:9" ht="14.55" hidden="1" x14ac:dyDescent="0.3">
      <c r="A403" t="s">
        <v>92</v>
      </c>
      <c r="B403">
        <v>2017</v>
      </c>
      <c r="C403" s="11">
        <v>42902</v>
      </c>
      <c r="D403" t="s">
        <v>506</v>
      </c>
      <c r="E403">
        <v>14</v>
      </c>
      <c r="F403" t="s">
        <v>267</v>
      </c>
      <c r="G403" t="s">
        <v>732</v>
      </c>
      <c r="H403" s="10" t="s">
        <v>267</v>
      </c>
    </row>
    <row r="404" spans="1:9" ht="14.55" hidden="1" x14ac:dyDescent="0.3">
      <c r="A404" t="s">
        <v>92</v>
      </c>
      <c r="B404">
        <v>2018</v>
      </c>
      <c r="C404" s="11">
        <v>43265</v>
      </c>
      <c r="D404" t="s">
        <v>506</v>
      </c>
      <c r="E404">
        <v>14</v>
      </c>
      <c r="F404">
        <v>1</v>
      </c>
      <c r="G404" t="s">
        <v>732</v>
      </c>
      <c r="H404" s="10">
        <v>3</v>
      </c>
    </row>
    <row r="405" spans="1:9" ht="14.55" hidden="1" x14ac:dyDescent="0.3">
      <c r="A405" t="s">
        <v>92</v>
      </c>
      <c r="B405">
        <v>2019</v>
      </c>
      <c r="C405" s="11">
        <v>43619</v>
      </c>
      <c r="D405" t="s">
        <v>506</v>
      </c>
      <c r="E405">
        <v>14</v>
      </c>
      <c r="F405">
        <v>2</v>
      </c>
      <c r="G405" t="s">
        <v>732</v>
      </c>
      <c r="H405" s="10" t="s">
        <v>733</v>
      </c>
    </row>
    <row r="406" spans="1:9" ht="14.55" hidden="1" x14ac:dyDescent="0.3">
      <c r="A406" t="s">
        <v>92</v>
      </c>
      <c r="B406">
        <v>2020</v>
      </c>
      <c r="C406" s="11">
        <v>44005</v>
      </c>
      <c r="D406" t="s">
        <v>506</v>
      </c>
      <c r="E406">
        <v>14</v>
      </c>
      <c r="F406">
        <v>2</v>
      </c>
      <c r="G406" t="s">
        <v>734</v>
      </c>
      <c r="H406" s="10" t="s">
        <v>733</v>
      </c>
    </row>
    <row r="407" spans="1:9" ht="14.55" hidden="1" x14ac:dyDescent="0.3">
      <c r="A407" t="s">
        <v>92</v>
      </c>
      <c r="B407">
        <v>2021</v>
      </c>
      <c r="C407" s="11">
        <v>44365</v>
      </c>
      <c r="D407" t="s">
        <v>506</v>
      </c>
      <c r="E407">
        <v>14</v>
      </c>
      <c r="F407">
        <v>2</v>
      </c>
      <c r="G407" t="s">
        <v>734</v>
      </c>
      <c r="H407" s="10" t="s">
        <v>733</v>
      </c>
      <c r="I407" s="3" t="s">
        <v>735</v>
      </c>
    </row>
    <row r="408" spans="1:9" ht="14.55" hidden="1" x14ac:dyDescent="0.3">
      <c r="A408" t="s">
        <v>92</v>
      </c>
      <c r="B408">
        <v>2022</v>
      </c>
      <c r="C408" s="11">
        <v>44736</v>
      </c>
      <c r="D408" t="s">
        <v>506</v>
      </c>
      <c r="E408" s="2">
        <v>14</v>
      </c>
      <c r="F408">
        <v>2</v>
      </c>
      <c r="G408" t="s">
        <v>734</v>
      </c>
      <c r="H408" s="10" t="s">
        <v>733</v>
      </c>
      <c r="I408" s="3"/>
    </row>
    <row r="409" spans="1:9" ht="14.55" hidden="1" x14ac:dyDescent="0.3">
      <c r="A409" t="s">
        <v>92</v>
      </c>
      <c r="B409">
        <v>2023</v>
      </c>
      <c r="C409" s="11">
        <v>45100</v>
      </c>
      <c r="D409" t="s">
        <v>506</v>
      </c>
      <c r="E409">
        <v>14</v>
      </c>
      <c r="F409">
        <v>3</v>
      </c>
      <c r="G409" t="s">
        <v>734</v>
      </c>
      <c r="H409" s="10" t="s">
        <v>736</v>
      </c>
    </row>
    <row r="410" spans="1:9" ht="14.55" hidden="1" x14ac:dyDescent="0.3">
      <c r="A410" t="s">
        <v>92</v>
      </c>
      <c r="B410">
        <v>2017</v>
      </c>
      <c r="C410" s="11">
        <v>42902</v>
      </c>
      <c r="D410" t="s">
        <v>510</v>
      </c>
      <c r="E410" s="3">
        <v>83</v>
      </c>
      <c r="F410" t="s">
        <v>267</v>
      </c>
      <c r="G410" t="s">
        <v>737</v>
      </c>
      <c r="H410" s="10" t="s">
        <v>267</v>
      </c>
    </row>
    <row r="411" spans="1:9" ht="14.55" hidden="1" x14ac:dyDescent="0.3">
      <c r="A411" t="s">
        <v>92</v>
      </c>
      <c r="B411">
        <v>2018</v>
      </c>
      <c r="C411" s="11">
        <v>43265</v>
      </c>
      <c r="D411" t="s">
        <v>510</v>
      </c>
      <c r="E411" s="3">
        <v>83</v>
      </c>
      <c r="F411">
        <v>4</v>
      </c>
      <c r="G411" t="s">
        <v>737</v>
      </c>
      <c r="H411" s="10" t="s">
        <v>738</v>
      </c>
    </row>
    <row r="412" spans="1:9" ht="14.55" hidden="1" x14ac:dyDescent="0.3">
      <c r="A412" t="s">
        <v>92</v>
      </c>
      <c r="B412">
        <v>2019</v>
      </c>
      <c r="C412" s="11">
        <v>43619</v>
      </c>
      <c r="D412" t="s">
        <v>510</v>
      </c>
      <c r="E412" s="3">
        <v>83</v>
      </c>
      <c r="F412">
        <v>4</v>
      </c>
      <c r="G412" t="s">
        <v>737</v>
      </c>
      <c r="H412" s="10" t="s">
        <v>738</v>
      </c>
    </row>
    <row r="413" spans="1:9" ht="14.55" hidden="1" x14ac:dyDescent="0.3">
      <c r="A413" t="s">
        <v>92</v>
      </c>
      <c r="B413">
        <v>2020</v>
      </c>
      <c r="C413" s="11">
        <v>44005</v>
      </c>
      <c r="D413" t="s">
        <v>510</v>
      </c>
      <c r="E413" s="3">
        <v>83</v>
      </c>
      <c r="F413">
        <v>3</v>
      </c>
      <c r="G413" t="s">
        <v>737</v>
      </c>
      <c r="H413" s="10" t="s">
        <v>739</v>
      </c>
    </row>
    <row r="414" spans="1:9" ht="14.55" hidden="1" x14ac:dyDescent="0.3">
      <c r="A414" t="s">
        <v>92</v>
      </c>
      <c r="B414">
        <v>2021</v>
      </c>
      <c r="C414" s="11">
        <v>44365</v>
      </c>
      <c r="D414" t="s">
        <v>510</v>
      </c>
      <c r="E414" s="3">
        <v>83</v>
      </c>
      <c r="F414">
        <v>4</v>
      </c>
      <c r="G414" t="s">
        <v>740</v>
      </c>
      <c r="H414" s="10" t="s">
        <v>738</v>
      </c>
      <c r="I414" s="3" t="s">
        <v>741</v>
      </c>
    </row>
    <row r="415" spans="1:9" ht="14.55" hidden="1" x14ac:dyDescent="0.3">
      <c r="A415" t="s">
        <v>92</v>
      </c>
      <c r="B415">
        <v>2022</v>
      </c>
      <c r="C415" s="11">
        <v>44736</v>
      </c>
      <c r="D415" t="s">
        <v>510</v>
      </c>
      <c r="E415" s="2">
        <v>83</v>
      </c>
      <c r="F415">
        <v>4</v>
      </c>
      <c r="G415" t="s">
        <v>740</v>
      </c>
      <c r="H415" s="10" t="s">
        <v>738</v>
      </c>
      <c r="I415" s="3"/>
    </row>
    <row r="416" spans="1:9" ht="14.55" hidden="1" x14ac:dyDescent="0.3">
      <c r="A416" t="s">
        <v>92</v>
      </c>
      <c r="B416">
        <v>2023</v>
      </c>
      <c r="C416" s="11">
        <v>45100</v>
      </c>
      <c r="D416" t="s">
        <v>510</v>
      </c>
      <c r="E416">
        <v>83</v>
      </c>
      <c r="F416">
        <v>5</v>
      </c>
      <c r="G416" t="s">
        <v>742</v>
      </c>
      <c r="H416" s="10" t="s">
        <v>743</v>
      </c>
    </row>
    <row r="417" spans="1:9" ht="14.55" hidden="1" x14ac:dyDescent="0.3">
      <c r="A417" t="s">
        <v>92</v>
      </c>
      <c r="B417">
        <v>2017</v>
      </c>
      <c r="C417" s="11">
        <v>42902</v>
      </c>
      <c r="D417" t="s">
        <v>514</v>
      </c>
      <c r="E417">
        <v>21</v>
      </c>
      <c r="F417" t="s">
        <v>267</v>
      </c>
      <c r="G417" t="s">
        <v>744</v>
      </c>
      <c r="H417" s="10" t="s">
        <v>267</v>
      </c>
    </row>
    <row r="418" spans="1:9" ht="14.55" hidden="1" x14ac:dyDescent="0.3">
      <c r="A418" t="s">
        <v>92</v>
      </c>
      <c r="B418">
        <v>2018</v>
      </c>
      <c r="C418" s="11">
        <v>43265</v>
      </c>
      <c r="D418" t="s">
        <v>514</v>
      </c>
      <c r="E418">
        <v>21</v>
      </c>
      <c r="F418">
        <v>0</v>
      </c>
      <c r="G418" t="s">
        <v>744</v>
      </c>
      <c r="H418" s="10" t="s">
        <v>513</v>
      </c>
    </row>
    <row r="419" spans="1:9" ht="14.55" hidden="1" x14ac:dyDescent="0.3">
      <c r="A419" t="s">
        <v>92</v>
      </c>
      <c r="B419">
        <v>2019</v>
      </c>
      <c r="C419" s="11">
        <v>43619</v>
      </c>
      <c r="D419" t="s">
        <v>514</v>
      </c>
      <c r="E419">
        <v>21</v>
      </c>
      <c r="F419">
        <v>1</v>
      </c>
      <c r="G419" t="s">
        <v>744</v>
      </c>
      <c r="H419" s="10">
        <v>0</v>
      </c>
    </row>
    <row r="420" spans="1:9" ht="14.55" hidden="1" x14ac:dyDescent="0.3">
      <c r="A420" t="s">
        <v>92</v>
      </c>
      <c r="B420">
        <v>2020</v>
      </c>
      <c r="C420" s="11">
        <v>44005</v>
      </c>
      <c r="D420" t="s">
        <v>514</v>
      </c>
      <c r="E420">
        <v>21</v>
      </c>
      <c r="F420">
        <v>1</v>
      </c>
      <c r="G420" t="s">
        <v>744</v>
      </c>
      <c r="H420" s="10">
        <v>0</v>
      </c>
    </row>
    <row r="421" spans="1:9" ht="14.55" hidden="1" x14ac:dyDescent="0.3">
      <c r="A421" t="s">
        <v>92</v>
      </c>
      <c r="B421">
        <v>2021</v>
      </c>
      <c r="C421" s="11">
        <v>44365</v>
      </c>
      <c r="D421" t="s">
        <v>514</v>
      </c>
      <c r="E421">
        <v>21</v>
      </c>
      <c r="F421">
        <v>1</v>
      </c>
      <c r="G421" t="s">
        <v>744</v>
      </c>
      <c r="H421" s="10">
        <v>0</v>
      </c>
      <c r="I421" s="1"/>
    </row>
    <row r="422" spans="1:9" ht="14.55" hidden="1" x14ac:dyDescent="0.3">
      <c r="A422" t="s">
        <v>92</v>
      </c>
      <c r="B422">
        <v>2022</v>
      </c>
      <c r="C422" s="11">
        <v>44736</v>
      </c>
      <c r="D422" t="s">
        <v>514</v>
      </c>
      <c r="E422" s="2">
        <v>21</v>
      </c>
      <c r="F422">
        <v>1</v>
      </c>
      <c r="G422" t="s">
        <v>744</v>
      </c>
      <c r="H422" s="10">
        <v>0</v>
      </c>
      <c r="I422" s="3"/>
    </row>
    <row r="423" spans="1:9" ht="14.55" hidden="1" x14ac:dyDescent="0.3">
      <c r="A423" t="s">
        <v>92</v>
      </c>
      <c r="B423">
        <v>2023</v>
      </c>
      <c r="C423" s="11">
        <v>45100</v>
      </c>
      <c r="D423" t="s">
        <v>514</v>
      </c>
      <c r="E423">
        <v>21</v>
      </c>
      <c r="F423">
        <v>1</v>
      </c>
      <c r="G423" t="s">
        <v>744</v>
      </c>
      <c r="H423" s="10">
        <v>0</v>
      </c>
    </row>
    <row r="424" spans="1:9" ht="14.55" hidden="1" x14ac:dyDescent="0.3">
      <c r="A424" t="s">
        <v>92</v>
      </c>
      <c r="B424">
        <v>2017</v>
      </c>
      <c r="C424" s="11">
        <v>42902</v>
      </c>
      <c r="D424" t="s">
        <v>520</v>
      </c>
      <c r="E424">
        <v>12</v>
      </c>
      <c r="F424" t="s">
        <v>267</v>
      </c>
      <c r="G424" t="s">
        <v>745</v>
      </c>
      <c r="H424" s="10" t="s">
        <v>267</v>
      </c>
    </row>
    <row r="425" spans="1:9" ht="14.55" hidden="1" x14ac:dyDescent="0.3">
      <c r="A425" t="s">
        <v>92</v>
      </c>
      <c r="B425">
        <v>2018</v>
      </c>
      <c r="C425" s="11">
        <v>43265</v>
      </c>
      <c r="D425" t="s">
        <v>520</v>
      </c>
      <c r="E425">
        <v>12</v>
      </c>
      <c r="F425">
        <v>4</v>
      </c>
      <c r="G425" t="s">
        <v>745</v>
      </c>
      <c r="H425" s="10" t="s">
        <v>746</v>
      </c>
    </row>
    <row r="426" spans="1:9" ht="14.55" hidden="1" x14ac:dyDescent="0.3">
      <c r="A426" t="s">
        <v>92</v>
      </c>
      <c r="B426">
        <v>2019</v>
      </c>
      <c r="C426" s="11">
        <v>43619</v>
      </c>
      <c r="D426" t="s">
        <v>520</v>
      </c>
      <c r="E426">
        <v>12</v>
      </c>
      <c r="F426">
        <v>3</v>
      </c>
      <c r="G426" t="s">
        <v>745</v>
      </c>
      <c r="H426" s="10" t="s">
        <v>747</v>
      </c>
    </row>
    <row r="427" spans="1:9" ht="14.55" hidden="1" x14ac:dyDescent="0.3">
      <c r="A427" t="s">
        <v>92</v>
      </c>
      <c r="B427">
        <v>2020</v>
      </c>
      <c r="C427" s="11">
        <v>44005</v>
      </c>
      <c r="D427" t="s">
        <v>520</v>
      </c>
      <c r="E427">
        <v>12</v>
      </c>
      <c r="F427">
        <v>4</v>
      </c>
      <c r="G427" t="s">
        <v>745</v>
      </c>
      <c r="H427" s="10" t="s">
        <v>746</v>
      </c>
    </row>
    <row r="428" spans="1:9" ht="14.55" hidden="1" x14ac:dyDescent="0.3">
      <c r="A428" t="s">
        <v>92</v>
      </c>
      <c r="B428">
        <v>2021</v>
      </c>
      <c r="C428" s="11">
        <v>44365</v>
      </c>
      <c r="D428" t="s">
        <v>520</v>
      </c>
      <c r="E428">
        <v>12</v>
      </c>
      <c r="F428">
        <v>3</v>
      </c>
      <c r="G428" t="s">
        <v>745</v>
      </c>
      <c r="H428" s="10" t="s">
        <v>748</v>
      </c>
      <c r="I428" s="1"/>
    </row>
    <row r="429" spans="1:9" ht="14.55" hidden="1" x14ac:dyDescent="0.3">
      <c r="A429" t="s">
        <v>92</v>
      </c>
      <c r="B429">
        <v>2022</v>
      </c>
      <c r="C429" s="11">
        <v>44736</v>
      </c>
      <c r="D429" t="s">
        <v>520</v>
      </c>
      <c r="E429" s="2">
        <v>12</v>
      </c>
      <c r="F429">
        <v>4</v>
      </c>
      <c r="G429" t="s">
        <v>745</v>
      </c>
      <c r="H429" s="10" t="s">
        <v>746</v>
      </c>
      <c r="I429" s="3"/>
    </row>
    <row r="430" spans="1:9" ht="14.55" hidden="1" x14ac:dyDescent="0.3">
      <c r="A430" t="s">
        <v>92</v>
      </c>
      <c r="B430">
        <v>2023</v>
      </c>
      <c r="C430" s="11">
        <v>45100</v>
      </c>
      <c r="D430" t="s">
        <v>520</v>
      </c>
      <c r="E430">
        <v>12</v>
      </c>
      <c r="F430">
        <v>5</v>
      </c>
      <c r="G430" t="s">
        <v>745</v>
      </c>
      <c r="H430" s="10" t="s">
        <v>749</v>
      </c>
    </row>
    <row r="431" spans="1:9" ht="14.55" hidden="1" x14ac:dyDescent="0.3">
      <c r="A431" t="s">
        <v>92</v>
      </c>
      <c r="B431">
        <v>2017</v>
      </c>
      <c r="C431" s="11">
        <v>42902</v>
      </c>
      <c r="D431" t="s">
        <v>522</v>
      </c>
      <c r="E431">
        <v>19</v>
      </c>
      <c r="F431" t="s">
        <v>267</v>
      </c>
      <c r="G431" t="s">
        <v>750</v>
      </c>
      <c r="H431" s="10" t="s">
        <v>267</v>
      </c>
    </row>
    <row r="432" spans="1:9" ht="14.55" hidden="1" x14ac:dyDescent="0.3">
      <c r="A432" t="s">
        <v>92</v>
      </c>
      <c r="B432">
        <v>2018</v>
      </c>
      <c r="C432" s="11">
        <v>43265</v>
      </c>
      <c r="D432" t="s">
        <v>522</v>
      </c>
      <c r="E432">
        <v>19</v>
      </c>
      <c r="F432">
        <v>1</v>
      </c>
      <c r="G432" t="s">
        <v>750</v>
      </c>
      <c r="H432" s="10">
        <v>1</v>
      </c>
    </row>
    <row r="433" spans="1:9" ht="14.55" hidden="1" x14ac:dyDescent="0.3">
      <c r="A433" t="s">
        <v>92</v>
      </c>
      <c r="B433">
        <v>2019</v>
      </c>
      <c r="C433" s="11">
        <v>43619</v>
      </c>
      <c r="D433" t="s">
        <v>522</v>
      </c>
      <c r="E433">
        <v>19</v>
      </c>
      <c r="F433">
        <v>2</v>
      </c>
      <c r="G433" t="s">
        <v>750</v>
      </c>
      <c r="H433" s="10" t="s">
        <v>751</v>
      </c>
    </row>
    <row r="434" spans="1:9" ht="14.55" hidden="1" x14ac:dyDescent="0.3">
      <c r="A434" t="s">
        <v>92</v>
      </c>
      <c r="B434">
        <v>2020</v>
      </c>
      <c r="C434" s="11">
        <v>44005</v>
      </c>
      <c r="D434" t="s">
        <v>522</v>
      </c>
      <c r="E434">
        <v>19</v>
      </c>
      <c r="F434">
        <v>2</v>
      </c>
      <c r="G434" t="s">
        <v>750</v>
      </c>
      <c r="H434" s="10" t="s">
        <v>751</v>
      </c>
    </row>
    <row r="435" spans="1:9" ht="14.55" hidden="1" x14ac:dyDescent="0.3">
      <c r="A435" t="s">
        <v>92</v>
      </c>
      <c r="B435">
        <v>2021</v>
      </c>
      <c r="C435" s="11">
        <v>44365</v>
      </c>
      <c r="D435" t="s">
        <v>522</v>
      </c>
      <c r="E435">
        <v>19</v>
      </c>
      <c r="F435">
        <v>2</v>
      </c>
      <c r="G435" t="s">
        <v>750</v>
      </c>
      <c r="H435" s="10" t="s">
        <v>751</v>
      </c>
      <c r="I435" s="1"/>
    </row>
    <row r="436" spans="1:9" ht="14.55" hidden="1" x14ac:dyDescent="0.3">
      <c r="A436" t="s">
        <v>92</v>
      </c>
      <c r="B436">
        <v>2022</v>
      </c>
      <c r="C436" s="11">
        <v>44736</v>
      </c>
      <c r="D436" t="s">
        <v>522</v>
      </c>
      <c r="E436" s="2">
        <v>19</v>
      </c>
      <c r="F436">
        <v>2</v>
      </c>
      <c r="G436" t="s">
        <v>750</v>
      </c>
      <c r="H436" s="10" t="s">
        <v>751</v>
      </c>
      <c r="I436" s="3"/>
    </row>
    <row r="437" spans="1:9" ht="14.55" hidden="1" x14ac:dyDescent="0.3">
      <c r="A437" t="s">
        <v>92</v>
      </c>
      <c r="B437">
        <v>2023</v>
      </c>
      <c r="C437" s="11">
        <v>45100</v>
      </c>
      <c r="D437" t="s">
        <v>522</v>
      </c>
      <c r="E437">
        <v>19</v>
      </c>
      <c r="F437">
        <v>2</v>
      </c>
      <c r="G437" t="s">
        <v>750</v>
      </c>
      <c r="H437" s="10" t="s">
        <v>751</v>
      </c>
    </row>
    <row r="438" spans="1:9" ht="14.55" hidden="1" x14ac:dyDescent="0.3">
      <c r="A438" t="s">
        <v>92</v>
      </c>
      <c r="B438">
        <v>2017</v>
      </c>
      <c r="C438" s="11">
        <v>42902</v>
      </c>
      <c r="D438" t="s">
        <v>524</v>
      </c>
      <c r="E438" s="3">
        <v>12</v>
      </c>
      <c r="F438" t="s">
        <v>267</v>
      </c>
      <c r="G438" t="s">
        <v>752</v>
      </c>
      <c r="H438" s="10" t="s">
        <v>267</v>
      </c>
    </row>
    <row r="439" spans="1:9" ht="14.55" hidden="1" x14ac:dyDescent="0.3">
      <c r="A439" t="s">
        <v>92</v>
      </c>
      <c r="B439">
        <v>2018</v>
      </c>
      <c r="C439" s="11">
        <v>43265</v>
      </c>
      <c r="D439" t="s">
        <v>524</v>
      </c>
      <c r="E439" s="3">
        <v>12</v>
      </c>
      <c r="F439">
        <v>1</v>
      </c>
      <c r="G439" t="s">
        <v>752</v>
      </c>
      <c r="H439" s="10">
        <v>7</v>
      </c>
    </row>
    <row r="440" spans="1:9" ht="14.55" hidden="1" x14ac:dyDescent="0.3">
      <c r="A440" t="s">
        <v>92</v>
      </c>
      <c r="B440">
        <v>2019</v>
      </c>
      <c r="C440" s="11">
        <v>43619</v>
      </c>
      <c r="D440" t="s">
        <v>524</v>
      </c>
      <c r="E440" s="3">
        <v>12</v>
      </c>
      <c r="F440">
        <v>1</v>
      </c>
      <c r="G440" t="s">
        <v>752</v>
      </c>
      <c r="H440" s="10">
        <v>7</v>
      </c>
    </row>
    <row r="441" spans="1:9" ht="14.55" hidden="1" x14ac:dyDescent="0.3">
      <c r="A441" t="s">
        <v>92</v>
      </c>
      <c r="B441">
        <v>2020</v>
      </c>
      <c r="C441" s="11">
        <v>44005</v>
      </c>
      <c r="D441" t="s">
        <v>524</v>
      </c>
      <c r="E441" s="3">
        <v>12</v>
      </c>
      <c r="F441">
        <v>1</v>
      </c>
      <c r="G441" t="s">
        <v>753</v>
      </c>
      <c r="H441" s="10">
        <v>7</v>
      </c>
    </row>
    <row r="442" spans="1:9" ht="14.55" hidden="1" x14ac:dyDescent="0.3">
      <c r="A442" t="s">
        <v>92</v>
      </c>
      <c r="B442">
        <v>2021</v>
      </c>
      <c r="C442" s="11">
        <v>44365</v>
      </c>
      <c r="D442" t="s">
        <v>524</v>
      </c>
      <c r="E442" s="3">
        <v>12</v>
      </c>
      <c r="F442">
        <v>1</v>
      </c>
      <c r="G442" t="s">
        <v>753</v>
      </c>
      <c r="H442" s="10">
        <v>7</v>
      </c>
      <c r="I442" s="1"/>
    </row>
    <row r="443" spans="1:9" ht="14.55" hidden="1" x14ac:dyDescent="0.3">
      <c r="A443" t="s">
        <v>92</v>
      </c>
      <c r="B443">
        <v>2022</v>
      </c>
      <c r="C443" s="11">
        <v>44736</v>
      </c>
      <c r="D443" t="s">
        <v>524</v>
      </c>
      <c r="E443" s="2">
        <v>12</v>
      </c>
      <c r="F443">
        <v>1</v>
      </c>
      <c r="G443" t="s">
        <v>753</v>
      </c>
      <c r="H443" s="10">
        <v>7</v>
      </c>
      <c r="I443" s="3"/>
    </row>
    <row r="444" spans="1:9" ht="14.55" hidden="1" x14ac:dyDescent="0.3">
      <c r="A444" t="s">
        <v>92</v>
      </c>
      <c r="B444">
        <v>2023</v>
      </c>
      <c r="C444" s="11">
        <v>45100</v>
      </c>
      <c r="D444" t="s">
        <v>524</v>
      </c>
      <c r="E444">
        <v>12</v>
      </c>
      <c r="F444">
        <v>1</v>
      </c>
      <c r="G444" t="s">
        <v>753</v>
      </c>
      <c r="H444" s="10">
        <v>7</v>
      </c>
    </row>
    <row r="445" spans="1:9" ht="14.55" hidden="1" x14ac:dyDescent="0.3">
      <c r="A445" t="s">
        <v>109</v>
      </c>
      <c r="B445">
        <v>2018</v>
      </c>
      <c r="C445" s="11">
        <v>43258</v>
      </c>
      <c r="D445" t="s">
        <v>495</v>
      </c>
      <c r="E445">
        <v>34</v>
      </c>
      <c r="F445">
        <v>0</v>
      </c>
      <c r="G445" t="s">
        <v>754</v>
      </c>
    </row>
    <row r="446" spans="1:9" ht="14.55" hidden="1" x14ac:dyDescent="0.3">
      <c r="A446" t="s">
        <v>109</v>
      </c>
      <c r="B446">
        <v>2019</v>
      </c>
      <c r="C446" s="11">
        <v>43635</v>
      </c>
      <c r="D446" t="s">
        <v>495</v>
      </c>
      <c r="E446">
        <v>34</v>
      </c>
      <c r="F446">
        <v>0</v>
      </c>
      <c r="G446" t="s">
        <v>754</v>
      </c>
    </row>
    <row r="447" spans="1:9" ht="14.55" hidden="1" x14ac:dyDescent="0.3">
      <c r="A447" s="16" t="s">
        <v>109</v>
      </c>
      <c r="B447" s="16">
        <v>2020</v>
      </c>
      <c r="C447" s="18">
        <v>43999</v>
      </c>
      <c r="D447" s="16" t="s">
        <v>495</v>
      </c>
      <c r="E447" s="16">
        <v>34</v>
      </c>
      <c r="F447" s="16">
        <v>0</v>
      </c>
      <c r="G447" s="16" t="s">
        <v>754</v>
      </c>
      <c r="H447" s="27" t="s">
        <v>297</v>
      </c>
    </row>
    <row r="448" spans="1:9" ht="14.55" hidden="1" x14ac:dyDescent="0.3">
      <c r="A448" s="20" t="s">
        <v>109</v>
      </c>
      <c r="B448" s="20">
        <v>2021</v>
      </c>
      <c r="C448" s="37">
        <v>44371</v>
      </c>
      <c r="D448" s="20" t="s">
        <v>495</v>
      </c>
      <c r="E448" s="20">
        <v>34</v>
      </c>
      <c r="F448" s="20">
        <v>0</v>
      </c>
      <c r="G448" s="20" t="s">
        <v>754</v>
      </c>
      <c r="H448" s="26" t="s">
        <v>297</v>
      </c>
    </row>
    <row r="449" spans="1:8" ht="14.55" hidden="1" x14ac:dyDescent="0.3">
      <c r="A449" s="20" t="s">
        <v>109</v>
      </c>
      <c r="B449" s="20">
        <v>2022</v>
      </c>
      <c r="C449" s="37">
        <v>44732</v>
      </c>
      <c r="D449" s="20" t="s">
        <v>495</v>
      </c>
      <c r="E449" s="20">
        <v>34</v>
      </c>
      <c r="F449" s="20">
        <v>0</v>
      </c>
      <c r="G449" s="20" t="s">
        <v>754</v>
      </c>
      <c r="H449" s="26" t="s">
        <v>297</v>
      </c>
    </row>
    <row r="450" spans="1:8" ht="14.55" hidden="1" x14ac:dyDescent="0.3">
      <c r="A450" s="20" t="s">
        <v>109</v>
      </c>
      <c r="B450" s="20">
        <v>2023</v>
      </c>
      <c r="C450" s="37">
        <v>45104</v>
      </c>
      <c r="D450" s="20" t="s">
        <v>495</v>
      </c>
      <c r="E450" s="20">
        <v>34</v>
      </c>
      <c r="F450" s="20">
        <v>0</v>
      </c>
      <c r="G450" s="20" t="s">
        <v>754</v>
      </c>
      <c r="H450" s="26" t="s">
        <v>297</v>
      </c>
    </row>
    <row r="451" spans="1:8" ht="14.55" hidden="1" x14ac:dyDescent="0.3">
      <c r="A451" t="s">
        <v>109</v>
      </c>
      <c r="B451">
        <v>2018</v>
      </c>
      <c r="C451" s="11">
        <v>43258</v>
      </c>
      <c r="D451" t="s">
        <v>500</v>
      </c>
      <c r="E451">
        <v>31</v>
      </c>
      <c r="F451">
        <v>3</v>
      </c>
      <c r="G451" t="s">
        <v>755</v>
      </c>
      <c r="H451" s="10" t="s">
        <v>756</v>
      </c>
    </row>
    <row r="452" spans="1:8" ht="14.55" hidden="1" x14ac:dyDescent="0.3">
      <c r="A452" t="s">
        <v>109</v>
      </c>
      <c r="B452">
        <v>2019</v>
      </c>
      <c r="C452" s="11">
        <v>43635</v>
      </c>
      <c r="D452" t="s">
        <v>500</v>
      </c>
      <c r="E452">
        <v>31</v>
      </c>
      <c r="F452">
        <v>5</v>
      </c>
      <c r="G452" t="s">
        <v>755</v>
      </c>
      <c r="H452" s="10" t="s">
        <v>757</v>
      </c>
    </row>
    <row r="453" spans="1:8" ht="14.55" hidden="1" x14ac:dyDescent="0.3">
      <c r="A453" s="20" t="s">
        <v>109</v>
      </c>
      <c r="B453" s="20">
        <v>2020</v>
      </c>
      <c r="C453" s="37">
        <v>43999</v>
      </c>
      <c r="D453" s="20" t="s">
        <v>500</v>
      </c>
      <c r="E453" s="20">
        <v>31</v>
      </c>
      <c r="F453" s="20">
        <v>5</v>
      </c>
      <c r="G453" s="20" t="s">
        <v>755</v>
      </c>
      <c r="H453" s="26" t="s">
        <v>757</v>
      </c>
    </row>
    <row r="454" spans="1:8" ht="14.55" hidden="1" x14ac:dyDescent="0.3">
      <c r="A454" s="20" t="s">
        <v>109</v>
      </c>
      <c r="B454" s="20">
        <v>2021</v>
      </c>
      <c r="C454" s="37">
        <v>44371</v>
      </c>
      <c r="D454" s="20" t="s">
        <v>500</v>
      </c>
      <c r="E454" s="20">
        <v>31</v>
      </c>
      <c r="F454" s="20">
        <v>5</v>
      </c>
      <c r="G454" s="20" t="s">
        <v>755</v>
      </c>
      <c r="H454" s="26" t="s">
        <v>757</v>
      </c>
    </row>
    <row r="455" spans="1:8" ht="14.55" hidden="1" x14ac:dyDescent="0.3">
      <c r="A455" s="20" t="s">
        <v>109</v>
      </c>
      <c r="B455" s="20">
        <v>2022</v>
      </c>
      <c r="C455" s="37">
        <v>44732</v>
      </c>
      <c r="D455" s="20" t="s">
        <v>500</v>
      </c>
      <c r="E455" s="20">
        <v>31</v>
      </c>
      <c r="F455" s="20">
        <v>5</v>
      </c>
      <c r="G455" s="20" t="s">
        <v>755</v>
      </c>
      <c r="H455" s="26" t="s">
        <v>757</v>
      </c>
    </row>
    <row r="456" spans="1:8" ht="14.55" hidden="1" x14ac:dyDescent="0.3">
      <c r="A456" s="20" t="s">
        <v>109</v>
      </c>
      <c r="B456" s="20">
        <v>2023</v>
      </c>
      <c r="C456" s="37">
        <v>45104</v>
      </c>
      <c r="D456" s="20" t="s">
        <v>500</v>
      </c>
      <c r="E456" s="20">
        <v>31</v>
      </c>
      <c r="F456" s="20">
        <v>5</v>
      </c>
      <c r="G456" s="20" t="s">
        <v>755</v>
      </c>
      <c r="H456" s="26" t="s">
        <v>757</v>
      </c>
    </row>
    <row r="457" spans="1:8" ht="14.55" hidden="1" x14ac:dyDescent="0.3">
      <c r="A457" t="s">
        <v>109</v>
      </c>
      <c r="B457">
        <v>2018</v>
      </c>
      <c r="C457" s="11">
        <v>43258</v>
      </c>
      <c r="D457" t="s">
        <v>506</v>
      </c>
      <c r="E457">
        <v>60</v>
      </c>
      <c r="F457">
        <v>0</v>
      </c>
      <c r="G457" t="s">
        <v>758</v>
      </c>
    </row>
    <row r="458" spans="1:8" ht="14.55" hidden="1" x14ac:dyDescent="0.3">
      <c r="A458" t="s">
        <v>109</v>
      </c>
      <c r="B458">
        <v>2019</v>
      </c>
      <c r="C458" s="11">
        <v>43635</v>
      </c>
      <c r="D458" t="s">
        <v>506</v>
      </c>
      <c r="E458">
        <v>60</v>
      </c>
      <c r="F458">
        <v>0</v>
      </c>
      <c r="G458" t="s">
        <v>758</v>
      </c>
    </row>
    <row r="459" spans="1:8" ht="14.55" hidden="1" x14ac:dyDescent="0.3">
      <c r="A459" s="20" t="s">
        <v>109</v>
      </c>
      <c r="B459" s="20">
        <v>2020</v>
      </c>
      <c r="C459" s="37">
        <v>43999</v>
      </c>
      <c r="D459" s="20" t="s">
        <v>506</v>
      </c>
      <c r="E459" s="20">
        <v>60</v>
      </c>
      <c r="F459" s="20">
        <v>0</v>
      </c>
      <c r="G459" s="20" t="s">
        <v>758</v>
      </c>
    </row>
    <row r="460" spans="1:8" ht="14.55" hidden="1" x14ac:dyDescent="0.3">
      <c r="A460" s="20" t="s">
        <v>109</v>
      </c>
      <c r="B460" s="20">
        <v>2021</v>
      </c>
      <c r="C460" s="37">
        <v>44371</v>
      </c>
      <c r="D460" s="20" t="s">
        <v>506</v>
      </c>
      <c r="E460" s="20">
        <v>60</v>
      </c>
      <c r="F460" s="20">
        <v>0</v>
      </c>
      <c r="G460" s="20" t="s">
        <v>758</v>
      </c>
    </row>
    <row r="461" spans="1:8" ht="14.55" hidden="1" x14ac:dyDescent="0.3">
      <c r="A461" s="20" t="s">
        <v>109</v>
      </c>
      <c r="B461" s="20">
        <v>2022</v>
      </c>
      <c r="C461" s="37">
        <v>44732</v>
      </c>
      <c r="D461" s="20" t="s">
        <v>506</v>
      </c>
      <c r="E461" s="20">
        <v>60</v>
      </c>
      <c r="F461" s="20">
        <v>0</v>
      </c>
      <c r="G461" s="20" t="s">
        <v>758</v>
      </c>
    </row>
    <row r="462" spans="1:8" ht="14.55" hidden="1" x14ac:dyDescent="0.3">
      <c r="A462" s="20" t="s">
        <v>109</v>
      </c>
      <c r="B462" s="20">
        <v>2023</v>
      </c>
      <c r="C462" s="37">
        <v>45104</v>
      </c>
      <c r="D462" s="20" t="s">
        <v>506</v>
      </c>
      <c r="E462" s="20">
        <v>60</v>
      </c>
      <c r="F462" s="20">
        <v>0</v>
      </c>
      <c r="G462" s="20" t="s">
        <v>758</v>
      </c>
    </row>
    <row r="463" spans="1:8" ht="14.55" hidden="1" x14ac:dyDescent="0.3">
      <c r="A463" t="s">
        <v>109</v>
      </c>
      <c r="B463">
        <v>2018</v>
      </c>
      <c r="C463" s="11">
        <v>43258</v>
      </c>
      <c r="D463" t="s">
        <v>510</v>
      </c>
      <c r="E463">
        <v>63</v>
      </c>
      <c r="F463">
        <v>0</v>
      </c>
      <c r="G463" t="s">
        <v>759</v>
      </c>
    </row>
    <row r="464" spans="1:8" ht="14.55" hidden="1" x14ac:dyDescent="0.3">
      <c r="A464" t="s">
        <v>109</v>
      </c>
      <c r="B464">
        <v>2019</v>
      </c>
      <c r="C464" s="11">
        <v>43635</v>
      </c>
      <c r="D464" t="s">
        <v>510</v>
      </c>
      <c r="E464">
        <v>63</v>
      </c>
      <c r="F464">
        <v>0</v>
      </c>
      <c r="G464" t="s">
        <v>759</v>
      </c>
    </row>
    <row r="465" spans="1:8" ht="14.55" hidden="1" x14ac:dyDescent="0.3">
      <c r="A465" s="20" t="s">
        <v>109</v>
      </c>
      <c r="B465" s="20">
        <v>2020</v>
      </c>
      <c r="C465" s="37">
        <v>43999</v>
      </c>
      <c r="D465" s="20" t="s">
        <v>510</v>
      </c>
      <c r="E465" s="20">
        <v>63</v>
      </c>
      <c r="F465" s="20">
        <v>0</v>
      </c>
      <c r="G465" s="20" t="s">
        <v>759</v>
      </c>
      <c r="H465" s="26" t="s">
        <v>297</v>
      </c>
    </row>
    <row r="466" spans="1:8" ht="14.55" hidden="1" x14ac:dyDescent="0.3">
      <c r="A466" s="20" t="s">
        <v>109</v>
      </c>
      <c r="B466" s="20">
        <v>2021</v>
      </c>
      <c r="C466" s="37">
        <v>44371</v>
      </c>
      <c r="D466" s="20" t="s">
        <v>510</v>
      </c>
      <c r="E466" s="20">
        <v>63</v>
      </c>
      <c r="F466" s="20">
        <v>0</v>
      </c>
      <c r="G466" s="20" t="s">
        <v>759</v>
      </c>
      <c r="H466" s="26" t="s">
        <v>297</v>
      </c>
    </row>
    <row r="467" spans="1:8" ht="14.55" hidden="1" x14ac:dyDescent="0.3">
      <c r="A467" s="20" t="s">
        <v>109</v>
      </c>
      <c r="B467" s="20">
        <v>2022</v>
      </c>
      <c r="C467" s="37">
        <v>44732</v>
      </c>
      <c r="D467" s="20" t="s">
        <v>510</v>
      </c>
      <c r="E467" s="20">
        <v>63</v>
      </c>
      <c r="F467" s="20">
        <v>0</v>
      </c>
      <c r="G467" s="20" t="s">
        <v>759</v>
      </c>
      <c r="H467" s="26" t="s">
        <v>297</v>
      </c>
    </row>
    <row r="468" spans="1:8" ht="14.55" hidden="1" x14ac:dyDescent="0.3">
      <c r="A468" s="20" t="s">
        <v>109</v>
      </c>
      <c r="B468" s="20">
        <v>2023</v>
      </c>
      <c r="C468" s="37">
        <v>45104</v>
      </c>
      <c r="D468" s="20" t="s">
        <v>510</v>
      </c>
      <c r="E468" s="20">
        <v>63</v>
      </c>
      <c r="F468" s="20">
        <v>0</v>
      </c>
      <c r="G468" s="20" t="s">
        <v>759</v>
      </c>
      <c r="H468" s="26" t="s">
        <v>297</v>
      </c>
    </row>
    <row r="469" spans="1:8" ht="14.55" hidden="1" x14ac:dyDescent="0.3">
      <c r="A469" t="s">
        <v>109</v>
      </c>
      <c r="B469">
        <v>2018</v>
      </c>
      <c r="C469" s="11">
        <v>43258</v>
      </c>
      <c r="D469" t="s">
        <v>514</v>
      </c>
      <c r="E469">
        <v>46</v>
      </c>
      <c r="F469">
        <v>0</v>
      </c>
      <c r="G469" t="s">
        <v>760</v>
      </c>
    </row>
    <row r="470" spans="1:8" ht="14.55" hidden="1" x14ac:dyDescent="0.3">
      <c r="A470" t="s">
        <v>109</v>
      </c>
      <c r="B470">
        <v>2019</v>
      </c>
      <c r="C470" s="11">
        <v>43635</v>
      </c>
      <c r="D470" t="s">
        <v>514</v>
      </c>
      <c r="E470">
        <v>46</v>
      </c>
      <c r="F470">
        <v>0</v>
      </c>
      <c r="G470" t="s">
        <v>760</v>
      </c>
    </row>
    <row r="471" spans="1:8" ht="14.55" hidden="1" x14ac:dyDescent="0.3">
      <c r="A471" s="20" t="s">
        <v>109</v>
      </c>
      <c r="B471" s="20">
        <v>2020</v>
      </c>
      <c r="C471" s="37">
        <v>43999</v>
      </c>
      <c r="D471" s="20" t="s">
        <v>514</v>
      </c>
      <c r="E471" s="20">
        <v>46</v>
      </c>
      <c r="F471" s="20">
        <v>0</v>
      </c>
      <c r="G471" s="20" t="s">
        <v>760</v>
      </c>
      <c r="H471" s="26" t="s">
        <v>297</v>
      </c>
    </row>
    <row r="472" spans="1:8" ht="14.55" hidden="1" x14ac:dyDescent="0.3">
      <c r="A472" s="20" t="s">
        <v>109</v>
      </c>
      <c r="B472" s="20">
        <v>2021</v>
      </c>
      <c r="C472" s="37">
        <v>44371</v>
      </c>
      <c r="D472" s="20" t="s">
        <v>514</v>
      </c>
      <c r="E472" s="20">
        <v>46</v>
      </c>
      <c r="F472" s="20">
        <v>0</v>
      </c>
      <c r="G472" s="20" t="s">
        <v>760</v>
      </c>
      <c r="H472" s="26" t="s">
        <v>297</v>
      </c>
    </row>
    <row r="473" spans="1:8" ht="14.55" hidden="1" x14ac:dyDescent="0.3">
      <c r="A473" s="20" t="s">
        <v>109</v>
      </c>
      <c r="B473" s="20">
        <v>2022</v>
      </c>
      <c r="C473" s="37">
        <v>44732</v>
      </c>
      <c r="D473" s="20" t="s">
        <v>514</v>
      </c>
      <c r="E473" s="20">
        <v>46</v>
      </c>
      <c r="F473" s="20">
        <v>0</v>
      </c>
      <c r="G473" s="20" t="s">
        <v>760</v>
      </c>
      <c r="H473" s="26" t="s">
        <v>297</v>
      </c>
    </row>
    <row r="474" spans="1:8" ht="14.55" hidden="1" x14ac:dyDescent="0.3">
      <c r="A474" s="20" t="s">
        <v>109</v>
      </c>
      <c r="B474" s="20">
        <v>2023</v>
      </c>
      <c r="C474" s="37">
        <v>45104</v>
      </c>
      <c r="D474" s="20" t="s">
        <v>514</v>
      </c>
      <c r="E474" s="20">
        <v>46</v>
      </c>
      <c r="F474" s="20">
        <v>0</v>
      </c>
      <c r="G474" s="20" t="s">
        <v>760</v>
      </c>
      <c r="H474" s="26" t="s">
        <v>297</v>
      </c>
    </row>
    <row r="475" spans="1:8" ht="14.55" hidden="1" x14ac:dyDescent="0.3">
      <c r="A475" t="s">
        <v>109</v>
      </c>
      <c r="B475">
        <v>2018</v>
      </c>
      <c r="C475" s="11">
        <v>43258</v>
      </c>
      <c r="D475" t="s">
        <v>520</v>
      </c>
      <c r="E475">
        <v>48</v>
      </c>
      <c r="F475">
        <v>0</v>
      </c>
      <c r="G475" t="s">
        <v>761</v>
      </c>
    </row>
    <row r="476" spans="1:8" ht="14.55" hidden="1" x14ac:dyDescent="0.3">
      <c r="A476" t="s">
        <v>109</v>
      </c>
      <c r="B476">
        <v>2019</v>
      </c>
      <c r="C476" s="11">
        <v>43635</v>
      </c>
      <c r="D476" t="s">
        <v>520</v>
      </c>
      <c r="E476">
        <v>48</v>
      </c>
      <c r="F476">
        <v>0</v>
      </c>
      <c r="G476" t="s">
        <v>761</v>
      </c>
    </row>
    <row r="477" spans="1:8" ht="14.55" hidden="1" x14ac:dyDescent="0.3">
      <c r="A477" s="20" t="s">
        <v>109</v>
      </c>
      <c r="B477" s="20">
        <v>2020</v>
      </c>
      <c r="C477" s="37">
        <v>43999</v>
      </c>
      <c r="D477" s="20" t="s">
        <v>520</v>
      </c>
      <c r="E477" s="20">
        <v>48</v>
      </c>
      <c r="F477" s="20">
        <v>0</v>
      </c>
      <c r="G477" s="20" t="s">
        <v>761</v>
      </c>
    </row>
    <row r="478" spans="1:8" ht="14.55" hidden="1" x14ac:dyDescent="0.3">
      <c r="A478" s="20" t="s">
        <v>109</v>
      </c>
      <c r="B478" s="20">
        <v>2021</v>
      </c>
      <c r="C478" s="37">
        <v>44371</v>
      </c>
      <c r="D478" s="20" t="s">
        <v>520</v>
      </c>
      <c r="E478" s="20">
        <v>48</v>
      </c>
      <c r="F478" s="20">
        <v>0</v>
      </c>
      <c r="G478" s="20" t="s">
        <v>761</v>
      </c>
    </row>
    <row r="479" spans="1:8" ht="14.55" hidden="1" x14ac:dyDescent="0.3">
      <c r="A479" s="20" t="s">
        <v>109</v>
      </c>
      <c r="B479" s="20">
        <v>2022</v>
      </c>
      <c r="C479" s="37">
        <v>44732</v>
      </c>
      <c r="D479" s="20" t="s">
        <v>520</v>
      </c>
      <c r="E479" s="20">
        <v>48</v>
      </c>
      <c r="F479" s="20">
        <v>0</v>
      </c>
      <c r="G479" s="20" t="s">
        <v>761</v>
      </c>
    </row>
    <row r="480" spans="1:8" ht="14.55" hidden="1" x14ac:dyDescent="0.3">
      <c r="A480" s="20" t="s">
        <v>109</v>
      </c>
      <c r="B480" s="20">
        <v>2023</v>
      </c>
      <c r="C480" s="37">
        <v>45104</v>
      </c>
      <c r="D480" s="20" t="s">
        <v>520</v>
      </c>
      <c r="E480" s="20">
        <v>48</v>
      </c>
      <c r="F480" s="20">
        <v>0</v>
      </c>
      <c r="G480" s="20" t="s">
        <v>761</v>
      </c>
    </row>
    <row r="481" spans="1:8" ht="14.55" hidden="1" x14ac:dyDescent="0.3">
      <c r="A481" t="s">
        <v>109</v>
      </c>
      <c r="B481">
        <v>2018</v>
      </c>
      <c r="C481" s="11">
        <v>43258</v>
      </c>
      <c r="D481" t="s">
        <v>522</v>
      </c>
      <c r="E481">
        <v>37</v>
      </c>
      <c r="F481">
        <v>3</v>
      </c>
      <c r="G481" t="s">
        <v>762</v>
      </c>
      <c r="H481" s="10" t="s">
        <v>763</v>
      </c>
    </row>
    <row r="482" spans="1:8" ht="14.55" hidden="1" x14ac:dyDescent="0.3">
      <c r="A482" t="s">
        <v>109</v>
      </c>
      <c r="B482">
        <v>2019</v>
      </c>
      <c r="C482" s="11">
        <v>43635</v>
      </c>
      <c r="D482" t="s">
        <v>522</v>
      </c>
      <c r="E482">
        <v>37</v>
      </c>
      <c r="F482">
        <v>1</v>
      </c>
      <c r="G482" t="s">
        <v>762</v>
      </c>
      <c r="H482" s="10">
        <v>28</v>
      </c>
    </row>
    <row r="483" spans="1:8" ht="14.55" hidden="1" x14ac:dyDescent="0.3">
      <c r="A483" s="20" t="s">
        <v>109</v>
      </c>
      <c r="B483" s="20">
        <v>2020</v>
      </c>
      <c r="C483" s="37">
        <v>43999</v>
      </c>
      <c r="D483" s="20" t="s">
        <v>522</v>
      </c>
      <c r="E483" s="20">
        <v>37</v>
      </c>
      <c r="F483" s="20">
        <v>0</v>
      </c>
      <c r="G483" s="20" t="s">
        <v>762</v>
      </c>
      <c r="H483" s="26" t="s">
        <v>297</v>
      </c>
    </row>
    <row r="484" spans="1:8" ht="14.55" hidden="1" x14ac:dyDescent="0.3">
      <c r="A484" s="20" t="s">
        <v>109</v>
      </c>
      <c r="B484" s="20">
        <v>2021</v>
      </c>
      <c r="C484" s="37">
        <v>44371</v>
      </c>
      <c r="D484" s="20" t="s">
        <v>522</v>
      </c>
      <c r="E484" s="20">
        <v>37</v>
      </c>
      <c r="F484" s="20">
        <v>0</v>
      </c>
      <c r="G484" s="20" t="s">
        <v>762</v>
      </c>
      <c r="H484" s="26" t="s">
        <v>297</v>
      </c>
    </row>
    <row r="485" spans="1:8" ht="14.55" hidden="1" x14ac:dyDescent="0.3">
      <c r="A485" s="20" t="s">
        <v>109</v>
      </c>
      <c r="B485" s="20">
        <v>2022</v>
      </c>
      <c r="C485" s="37">
        <v>44732</v>
      </c>
      <c r="D485" s="20" t="s">
        <v>522</v>
      </c>
      <c r="E485" s="20">
        <v>37</v>
      </c>
      <c r="F485" s="20">
        <v>2</v>
      </c>
      <c r="G485" s="20" t="s">
        <v>762</v>
      </c>
      <c r="H485" s="26" t="s">
        <v>764</v>
      </c>
    </row>
    <row r="486" spans="1:8" ht="14.55" hidden="1" x14ac:dyDescent="0.3">
      <c r="A486" s="20" t="s">
        <v>109</v>
      </c>
      <c r="B486" s="20">
        <v>2023</v>
      </c>
      <c r="C486" s="37">
        <v>45104</v>
      </c>
      <c r="D486" s="20" t="s">
        <v>522</v>
      </c>
      <c r="E486" s="20">
        <v>37</v>
      </c>
      <c r="F486" s="20">
        <v>0</v>
      </c>
      <c r="G486" s="20" t="s">
        <v>762</v>
      </c>
      <c r="H486" s="26" t="s">
        <v>297</v>
      </c>
    </row>
    <row r="487" spans="1:8" ht="14.55" hidden="1" x14ac:dyDescent="0.3">
      <c r="A487" t="s">
        <v>109</v>
      </c>
      <c r="B487">
        <v>2018</v>
      </c>
      <c r="C487" s="11">
        <v>43258</v>
      </c>
      <c r="D487" t="s">
        <v>524</v>
      </c>
      <c r="E487">
        <v>96</v>
      </c>
      <c r="F487">
        <v>0</v>
      </c>
      <c r="G487" t="s">
        <v>765</v>
      </c>
    </row>
    <row r="488" spans="1:8" ht="14.55" hidden="1" x14ac:dyDescent="0.3">
      <c r="A488" t="s">
        <v>109</v>
      </c>
      <c r="B488">
        <v>2019</v>
      </c>
      <c r="C488" s="11">
        <v>43635</v>
      </c>
      <c r="D488" t="s">
        <v>524</v>
      </c>
      <c r="E488">
        <v>96</v>
      </c>
      <c r="F488">
        <v>0</v>
      </c>
      <c r="G488" t="s">
        <v>765</v>
      </c>
    </row>
    <row r="489" spans="1:8" ht="14.55" hidden="1" x14ac:dyDescent="0.3">
      <c r="A489" s="20" t="s">
        <v>109</v>
      </c>
      <c r="B489" s="20">
        <v>2020</v>
      </c>
      <c r="C489" s="37">
        <v>43999</v>
      </c>
      <c r="D489" s="20" t="s">
        <v>524</v>
      </c>
      <c r="E489" s="20">
        <v>96</v>
      </c>
      <c r="F489" s="20">
        <v>0</v>
      </c>
      <c r="G489" s="20" t="s">
        <v>765</v>
      </c>
      <c r="H489" s="26" t="s">
        <v>297</v>
      </c>
    </row>
    <row r="490" spans="1:8" ht="14.55" hidden="1" x14ac:dyDescent="0.3">
      <c r="A490" s="20" t="s">
        <v>109</v>
      </c>
      <c r="B490" s="20">
        <v>2021</v>
      </c>
      <c r="C490" s="37">
        <v>44371</v>
      </c>
      <c r="D490" s="20" t="s">
        <v>524</v>
      </c>
      <c r="E490" s="20">
        <v>96</v>
      </c>
      <c r="F490" s="20">
        <v>0</v>
      </c>
      <c r="G490" s="20" t="s">
        <v>765</v>
      </c>
      <c r="H490" s="26" t="s">
        <v>297</v>
      </c>
    </row>
    <row r="491" spans="1:8" ht="14.55" hidden="1" x14ac:dyDescent="0.3">
      <c r="A491" s="20" t="s">
        <v>109</v>
      </c>
      <c r="B491" s="20">
        <v>2022</v>
      </c>
      <c r="C491" s="37">
        <v>44732</v>
      </c>
      <c r="D491" s="20" t="s">
        <v>524</v>
      </c>
      <c r="E491" s="20">
        <v>96</v>
      </c>
      <c r="F491" s="20">
        <v>0</v>
      </c>
      <c r="G491" s="20" t="s">
        <v>765</v>
      </c>
      <c r="H491" s="26" t="s">
        <v>297</v>
      </c>
    </row>
    <row r="492" spans="1:8" ht="14.55" hidden="1" x14ac:dyDescent="0.3">
      <c r="A492" s="20" t="s">
        <v>109</v>
      </c>
      <c r="B492" s="20">
        <v>2023</v>
      </c>
      <c r="C492" s="37">
        <v>45104</v>
      </c>
      <c r="D492" s="20" t="s">
        <v>524</v>
      </c>
      <c r="E492" s="20">
        <v>96</v>
      </c>
      <c r="F492" s="20">
        <v>0</v>
      </c>
      <c r="G492" s="20" t="s">
        <v>765</v>
      </c>
      <c r="H492" s="26" t="s">
        <v>297</v>
      </c>
    </row>
    <row r="493" spans="1:8" ht="14.55" hidden="1" x14ac:dyDescent="0.3">
      <c r="A493" s="20" t="s">
        <v>114</v>
      </c>
      <c r="B493" s="20">
        <v>2020</v>
      </c>
      <c r="C493" s="37">
        <v>44000</v>
      </c>
      <c r="D493" s="20" t="s">
        <v>495</v>
      </c>
      <c r="E493" s="20">
        <v>20</v>
      </c>
      <c r="F493" s="20">
        <v>0</v>
      </c>
      <c r="G493" s="20" t="s">
        <v>766</v>
      </c>
      <c r="H493" s="26" t="s">
        <v>297</v>
      </c>
    </row>
    <row r="494" spans="1:8" ht="14.55" hidden="1" x14ac:dyDescent="0.3">
      <c r="A494" s="20" t="s">
        <v>114</v>
      </c>
      <c r="B494" s="20">
        <v>2021</v>
      </c>
      <c r="C494" s="37">
        <v>44364</v>
      </c>
      <c r="D494" s="20" t="s">
        <v>495</v>
      </c>
      <c r="E494" s="20">
        <v>20</v>
      </c>
      <c r="F494" s="20">
        <v>0</v>
      </c>
      <c r="G494" s="20" t="s">
        <v>766</v>
      </c>
      <c r="H494" s="26" t="s">
        <v>297</v>
      </c>
    </row>
    <row r="495" spans="1:8" ht="14.55" hidden="1" x14ac:dyDescent="0.3">
      <c r="A495" s="20" t="s">
        <v>114</v>
      </c>
      <c r="B495" s="20">
        <v>2022</v>
      </c>
      <c r="C495" s="37">
        <v>44726</v>
      </c>
      <c r="D495" s="20" t="s">
        <v>495</v>
      </c>
      <c r="E495" s="20">
        <v>20</v>
      </c>
      <c r="F495" s="20">
        <v>0</v>
      </c>
      <c r="G495" s="20" t="s">
        <v>766</v>
      </c>
      <c r="H495" s="26" t="s">
        <v>297</v>
      </c>
    </row>
    <row r="496" spans="1:8" ht="14.55" hidden="1" x14ac:dyDescent="0.3">
      <c r="A496" s="20" t="s">
        <v>114</v>
      </c>
      <c r="B496" s="20">
        <v>2023</v>
      </c>
      <c r="C496" s="37">
        <v>45104</v>
      </c>
      <c r="D496" s="20" t="s">
        <v>495</v>
      </c>
      <c r="E496" s="20">
        <v>20</v>
      </c>
      <c r="F496" s="20">
        <v>0</v>
      </c>
      <c r="G496" s="20" t="s">
        <v>766</v>
      </c>
      <c r="H496" s="26" t="s">
        <v>297</v>
      </c>
    </row>
    <row r="497" spans="1:8" ht="14.55" hidden="1" x14ac:dyDescent="0.3">
      <c r="A497" s="20" t="s">
        <v>114</v>
      </c>
      <c r="B497" s="20">
        <v>2020</v>
      </c>
      <c r="C497" s="37">
        <v>44000</v>
      </c>
      <c r="D497" s="20" t="s">
        <v>500</v>
      </c>
      <c r="E497" s="20">
        <v>30</v>
      </c>
      <c r="F497" s="20">
        <v>1</v>
      </c>
      <c r="G497" s="20" t="s">
        <v>767</v>
      </c>
      <c r="H497" s="26">
        <v>5</v>
      </c>
    </row>
    <row r="498" spans="1:8" ht="14.55" hidden="1" x14ac:dyDescent="0.3">
      <c r="A498" s="20" t="s">
        <v>114</v>
      </c>
      <c r="B498" s="20">
        <v>2021</v>
      </c>
      <c r="C498" s="37">
        <v>44364</v>
      </c>
      <c r="D498" s="20" t="s">
        <v>500</v>
      </c>
      <c r="E498" s="20">
        <v>30</v>
      </c>
      <c r="F498" s="20">
        <v>1</v>
      </c>
      <c r="G498" s="20" t="s">
        <v>767</v>
      </c>
      <c r="H498" s="26">
        <v>5</v>
      </c>
    </row>
    <row r="499" spans="1:8" ht="14.55" hidden="1" x14ac:dyDescent="0.3">
      <c r="A499" s="20" t="s">
        <v>114</v>
      </c>
      <c r="B499" s="20">
        <v>2022</v>
      </c>
      <c r="C499" s="37">
        <v>44726</v>
      </c>
      <c r="D499" s="20" t="s">
        <v>500</v>
      </c>
      <c r="E499" s="20">
        <v>30</v>
      </c>
      <c r="F499" s="20">
        <v>1</v>
      </c>
      <c r="G499" s="20" t="s">
        <v>767</v>
      </c>
      <c r="H499" s="26">
        <v>5</v>
      </c>
    </row>
    <row r="500" spans="1:8" ht="14.55" hidden="1" x14ac:dyDescent="0.3">
      <c r="A500" s="20" t="s">
        <v>114</v>
      </c>
      <c r="B500" s="20">
        <v>2023</v>
      </c>
      <c r="C500" s="37">
        <v>45104</v>
      </c>
      <c r="D500" s="20" t="s">
        <v>500</v>
      </c>
      <c r="E500" s="20">
        <v>30</v>
      </c>
      <c r="F500" s="20">
        <v>1</v>
      </c>
      <c r="G500" s="20" t="s">
        <v>767</v>
      </c>
      <c r="H500" s="26">
        <v>5</v>
      </c>
    </row>
    <row r="501" spans="1:8" ht="14.55" hidden="1" x14ac:dyDescent="0.3">
      <c r="A501" s="20" t="s">
        <v>114</v>
      </c>
      <c r="B501" s="20">
        <v>2020</v>
      </c>
      <c r="C501" s="37">
        <v>44000</v>
      </c>
      <c r="D501" s="20" t="s">
        <v>506</v>
      </c>
      <c r="E501" s="20">
        <v>20</v>
      </c>
      <c r="F501" s="20">
        <v>0</v>
      </c>
      <c r="G501" s="20" t="s">
        <v>768</v>
      </c>
      <c r="H501" s="26" t="s">
        <v>297</v>
      </c>
    </row>
    <row r="502" spans="1:8" ht="14.55" hidden="1" x14ac:dyDescent="0.3">
      <c r="A502" s="20" t="s">
        <v>114</v>
      </c>
      <c r="B502" s="20">
        <v>2021</v>
      </c>
      <c r="C502" s="37">
        <v>44364</v>
      </c>
      <c r="D502" s="20" t="s">
        <v>506</v>
      </c>
      <c r="E502" s="20">
        <v>20</v>
      </c>
      <c r="F502" s="20">
        <v>0</v>
      </c>
      <c r="G502" s="20" t="s">
        <v>768</v>
      </c>
      <c r="H502" s="26" t="s">
        <v>297</v>
      </c>
    </row>
    <row r="503" spans="1:8" ht="14.55" hidden="1" x14ac:dyDescent="0.3">
      <c r="A503" s="20" t="s">
        <v>114</v>
      </c>
      <c r="B503" s="20">
        <v>2022</v>
      </c>
      <c r="C503" s="37">
        <v>44726</v>
      </c>
      <c r="D503" s="20" t="s">
        <v>506</v>
      </c>
      <c r="E503" s="20">
        <v>20</v>
      </c>
      <c r="F503" s="20">
        <v>0</v>
      </c>
      <c r="G503" s="20" t="s">
        <v>768</v>
      </c>
      <c r="H503" s="26" t="s">
        <v>297</v>
      </c>
    </row>
    <row r="504" spans="1:8" ht="14.55" hidden="1" x14ac:dyDescent="0.3">
      <c r="A504" s="20" t="s">
        <v>114</v>
      </c>
      <c r="B504" s="20">
        <v>2023</v>
      </c>
      <c r="C504" s="37">
        <v>45104</v>
      </c>
      <c r="D504" s="20" t="s">
        <v>506</v>
      </c>
      <c r="E504" s="20">
        <v>20</v>
      </c>
      <c r="F504" s="20">
        <v>0</v>
      </c>
      <c r="G504" s="20" t="s">
        <v>768</v>
      </c>
      <c r="H504" s="26" t="s">
        <v>297</v>
      </c>
    </row>
    <row r="505" spans="1:8" ht="14.55" hidden="1" x14ac:dyDescent="0.3">
      <c r="A505" s="20" t="s">
        <v>114</v>
      </c>
      <c r="B505" s="20">
        <v>2020</v>
      </c>
      <c r="C505" s="37">
        <v>44000</v>
      </c>
      <c r="D505" s="20" t="s">
        <v>510</v>
      </c>
      <c r="E505" s="20">
        <v>19</v>
      </c>
      <c r="F505" s="20">
        <v>2</v>
      </c>
      <c r="G505" s="20" t="s">
        <v>769</v>
      </c>
      <c r="H505" s="26" t="s">
        <v>770</v>
      </c>
    </row>
    <row r="506" spans="1:8" ht="14.55" hidden="1" x14ac:dyDescent="0.3">
      <c r="A506" s="20" t="s">
        <v>114</v>
      </c>
      <c r="B506" s="20">
        <v>2021</v>
      </c>
      <c r="C506" s="37">
        <v>44364</v>
      </c>
      <c r="D506" s="20" t="s">
        <v>510</v>
      </c>
      <c r="E506" s="20">
        <v>19</v>
      </c>
      <c r="F506" s="20">
        <v>2</v>
      </c>
      <c r="G506" s="20" t="s">
        <v>769</v>
      </c>
      <c r="H506" s="26" t="s">
        <v>770</v>
      </c>
    </row>
    <row r="507" spans="1:8" ht="14.55" hidden="1" x14ac:dyDescent="0.3">
      <c r="A507" s="20" t="s">
        <v>114</v>
      </c>
      <c r="B507" s="20">
        <v>2022</v>
      </c>
      <c r="C507" s="37">
        <v>44726</v>
      </c>
      <c r="D507" s="20" t="s">
        <v>510</v>
      </c>
      <c r="E507" s="20">
        <v>19</v>
      </c>
      <c r="F507" s="20">
        <v>2</v>
      </c>
      <c r="G507" s="20" t="s">
        <v>769</v>
      </c>
      <c r="H507" s="26" t="s">
        <v>770</v>
      </c>
    </row>
    <row r="508" spans="1:8" ht="14.55" hidden="1" x14ac:dyDescent="0.3">
      <c r="A508" s="20" t="s">
        <v>114</v>
      </c>
      <c r="B508" s="20">
        <v>2023</v>
      </c>
      <c r="C508" s="37">
        <v>45104</v>
      </c>
      <c r="D508" s="20" t="s">
        <v>510</v>
      </c>
      <c r="E508" s="20">
        <v>19</v>
      </c>
      <c r="F508" s="20">
        <v>1</v>
      </c>
      <c r="G508" s="20" t="s">
        <v>769</v>
      </c>
      <c r="H508" s="26">
        <v>16</v>
      </c>
    </row>
    <row r="509" spans="1:8" ht="14.55" hidden="1" x14ac:dyDescent="0.3">
      <c r="A509" s="20" t="s">
        <v>114</v>
      </c>
      <c r="B509" s="20">
        <v>2020</v>
      </c>
      <c r="C509" s="37">
        <v>44000</v>
      </c>
      <c r="D509" s="20" t="s">
        <v>514</v>
      </c>
      <c r="E509" s="20">
        <v>13</v>
      </c>
      <c r="F509" s="20">
        <v>0</v>
      </c>
      <c r="G509" s="20" t="s">
        <v>771</v>
      </c>
      <c r="H509" s="26" t="s">
        <v>297</v>
      </c>
    </row>
    <row r="510" spans="1:8" ht="14.55" hidden="1" x14ac:dyDescent="0.3">
      <c r="A510" s="20" t="s">
        <v>114</v>
      </c>
      <c r="B510" s="20">
        <v>2021</v>
      </c>
      <c r="C510" s="37">
        <v>44364</v>
      </c>
      <c r="D510" s="20" t="s">
        <v>514</v>
      </c>
      <c r="E510" s="20">
        <v>13</v>
      </c>
      <c r="F510" s="20">
        <v>0</v>
      </c>
      <c r="G510" s="20" t="s">
        <v>771</v>
      </c>
      <c r="H510" s="26" t="s">
        <v>297</v>
      </c>
    </row>
    <row r="511" spans="1:8" ht="14.55" hidden="1" x14ac:dyDescent="0.3">
      <c r="A511" s="20" t="s">
        <v>114</v>
      </c>
      <c r="B511" s="20">
        <v>2022</v>
      </c>
      <c r="C511" s="37">
        <v>44726</v>
      </c>
      <c r="D511" s="20" t="s">
        <v>514</v>
      </c>
      <c r="E511" s="20">
        <v>13</v>
      </c>
      <c r="F511" s="20">
        <v>0</v>
      </c>
      <c r="G511" s="20" t="s">
        <v>771</v>
      </c>
      <c r="H511" s="26" t="s">
        <v>297</v>
      </c>
    </row>
    <row r="512" spans="1:8" ht="14.55" hidden="1" x14ac:dyDescent="0.3">
      <c r="A512" s="20" t="s">
        <v>114</v>
      </c>
      <c r="B512" s="20">
        <v>2023</v>
      </c>
      <c r="C512" s="37">
        <v>45104</v>
      </c>
      <c r="D512" s="20" t="s">
        <v>514</v>
      </c>
      <c r="E512" s="20">
        <v>13</v>
      </c>
      <c r="F512" s="20">
        <v>0</v>
      </c>
      <c r="G512" s="20" t="s">
        <v>771</v>
      </c>
      <c r="H512" s="26" t="s">
        <v>297</v>
      </c>
    </row>
    <row r="513" spans="1:8" ht="14.55" hidden="1" x14ac:dyDescent="0.3">
      <c r="A513" s="20" t="s">
        <v>114</v>
      </c>
      <c r="B513" s="20">
        <v>2020</v>
      </c>
      <c r="C513" s="37">
        <v>44000</v>
      </c>
      <c r="D513" s="20" t="s">
        <v>520</v>
      </c>
      <c r="E513" s="20">
        <v>15</v>
      </c>
      <c r="F513" s="20">
        <v>0</v>
      </c>
      <c r="G513" s="20" t="s">
        <v>772</v>
      </c>
      <c r="H513" s="26" t="s">
        <v>297</v>
      </c>
    </row>
    <row r="514" spans="1:8" ht="14.55" hidden="1" x14ac:dyDescent="0.3">
      <c r="A514" s="20" t="s">
        <v>114</v>
      </c>
      <c r="B514" s="20">
        <v>2021</v>
      </c>
      <c r="C514" s="37">
        <v>44364</v>
      </c>
      <c r="D514" s="20" t="s">
        <v>520</v>
      </c>
      <c r="E514" s="20">
        <v>15</v>
      </c>
      <c r="F514" s="20">
        <v>0</v>
      </c>
      <c r="G514" s="20" t="s">
        <v>772</v>
      </c>
      <c r="H514" s="26" t="s">
        <v>297</v>
      </c>
    </row>
    <row r="515" spans="1:8" ht="14.55" hidden="1" x14ac:dyDescent="0.3">
      <c r="A515" s="20" t="s">
        <v>114</v>
      </c>
      <c r="B515" s="20">
        <v>2022</v>
      </c>
      <c r="C515" s="37">
        <v>44726</v>
      </c>
      <c r="D515" s="20" t="s">
        <v>520</v>
      </c>
      <c r="E515" s="20">
        <v>15</v>
      </c>
      <c r="F515" s="20">
        <v>0</v>
      </c>
      <c r="G515" s="20" t="s">
        <v>772</v>
      </c>
      <c r="H515" s="26" t="s">
        <v>297</v>
      </c>
    </row>
    <row r="516" spans="1:8" ht="14.55" hidden="1" x14ac:dyDescent="0.3">
      <c r="A516" s="20" t="s">
        <v>114</v>
      </c>
      <c r="B516" s="20">
        <v>2023</v>
      </c>
      <c r="C516" s="37">
        <v>45104</v>
      </c>
      <c r="D516" s="20" t="s">
        <v>520</v>
      </c>
      <c r="E516" s="20">
        <v>15</v>
      </c>
      <c r="F516" s="20">
        <v>0</v>
      </c>
      <c r="G516" s="20" t="s">
        <v>772</v>
      </c>
      <c r="H516" s="26" t="s">
        <v>297</v>
      </c>
    </row>
    <row r="517" spans="1:8" ht="14.55" hidden="1" x14ac:dyDescent="0.3">
      <c r="A517" s="20" t="s">
        <v>114</v>
      </c>
      <c r="B517" s="20">
        <v>2020</v>
      </c>
      <c r="C517" s="37">
        <v>44000</v>
      </c>
      <c r="D517" s="20" t="s">
        <v>522</v>
      </c>
      <c r="E517" s="20">
        <v>30</v>
      </c>
      <c r="F517" s="20">
        <v>0</v>
      </c>
      <c r="G517" s="20" t="s">
        <v>773</v>
      </c>
      <c r="H517" s="26" t="s">
        <v>297</v>
      </c>
    </row>
    <row r="518" spans="1:8" ht="14.55" hidden="1" x14ac:dyDescent="0.3">
      <c r="A518" s="20" t="s">
        <v>114</v>
      </c>
      <c r="B518" s="20">
        <v>2021</v>
      </c>
      <c r="C518" s="37">
        <v>44364</v>
      </c>
      <c r="D518" s="20" t="s">
        <v>522</v>
      </c>
      <c r="E518" s="20">
        <v>30</v>
      </c>
      <c r="F518" s="20">
        <v>0</v>
      </c>
      <c r="G518" s="20" t="s">
        <v>773</v>
      </c>
      <c r="H518" s="26" t="s">
        <v>297</v>
      </c>
    </row>
    <row r="519" spans="1:8" ht="14.55" hidden="1" x14ac:dyDescent="0.3">
      <c r="A519" s="20" t="s">
        <v>114</v>
      </c>
      <c r="B519" s="20">
        <v>2022</v>
      </c>
      <c r="C519" s="37">
        <v>44726</v>
      </c>
      <c r="D519" s="20" t="s">
        <v>522</v>
      </c>
      <c r="E519" s="20">
        <v>30</v>
      </c>
      <c r="F519" s="20">
        <v>0</v>
      </c>
      <c r="G519" s="20" t="s">
        <v>773</v>
      </c>
      <c r="H519" s="26" t="s">
        <v>297</v>
      </c>
    </row>
    <row r="520" spans="1:8" ht="14.55" hidden="1" x14ac:dyDescent="0.3">
      <c r="A520" s="20" t="s">
        <v>114</v>
      </c>
      <c r="B520" s="20">
        <v>2023</v>
      </c>
      <c r="C520" s="37">
        <v>45104</v>
      </c>
      <c r="D520" s="20" t="s">
        <v>522</v>
      </c>
      <c r="E520" s="20">
        <v>30</v>
      </c>
      <c r="F520" s="20">
        <v>0</v>
      </c>
      <c r="G520" s="20" t="s">
        <v>773</v>
      </c>
      <c r="H520" s="26" t="s">
        <v>297</v>
      </c>
    </row>
    <row r="521" spans="1:8" ht="14.55" hidden="1" x14ac:dyDescent="0.3">
      <c r="A521" s="20" t="s">
        <v>114</v>
      </c>
      <c r="B521" s="20">
        <v>2020</v>
      </c>
      <c r="C521" s="37">
        <v>44000</v>
      </c>
      <c r="D521" s="20" t="s">
        <v>524</v>
      </c>
      <c r="E521" s="20">
        <v>16</v>
      </c>
      <c r="F521" s="20">
        <v>2</v>
      </c>
      <c r="G521" s="20" t="s">
        <v>774</v>
      </c>
      <c r="H521" s="26" t="s">
        <v>775</v>
      </c>
    </row>
    <row r="522" spans="1:8" ht="14.55" hidden="1" x14ac:dyDescent="0.3">
      <c r="A522" s="20" t="s">
        <v>114</v>
      </c>
      <c r="B522" s="20">
        <v>2021</v>
      </c>
      <c r="C522" s="37">
        <v>44364</v>
      </c>
      <c r="D522" s="20" t="s">
        <v>524</v>
      </c>
      <c r="E522" s="20">
        <v>16</v>
      </c>
      <c r="F522" s="20">
        <v>2</v>
      </c>
      <c r="G522" s="20" t="s">
        <v>774</v>
      </c>
      <c r="H522" s="26" t="s">
        <v>775</v>
      </c>
    </row>
    <row r="523" spans="1:8" ht="14.55" hidden="1" x14ac:dyDescent="0.3">
      <c r="A523" s="20" t="s">
        <v>114</v>
      </c>
      <c r="B523" s="20">
        <v>2022</v>
      </c>
      <c r="C523" s="37">
        <v>44726</v>
      </c>
      <c r="D523" s="20" t="s">
        <v>524</v>
      </c>
      <c r="E523" s="20">
        <v>16</v>
      </c>
      <c r="F523" s="20">
        <v>2</v>
      </c>
      <c r="G523" s="20" t="s">
        <v>774</v>
      </c>
      <c r="H523" s="26" t="s">
        <v>775</v>
      </c>
    </row>
    <row r="524" spans="1:8" ht="14.55" hidden="1" x14ac:dyDescent="0.3">
      <c r="A524" s="20" t="s">
        <v>114</v>
      </c>
      <c r="B524" s="20">
        <v>2023</v>
      </c>
      <c r="C524" s="37">
        <v>45104</v>
      </c>
      <c r="D524" s="20" t="s">
        <v>524</v>
      </c>
      <c r="E524" s="20">
        <v>16</v>
      </c>
      <c r="F524" s="20">
        <v>3</v>
      </c>
      <c r="G524" s="20" t="s">
        <v>774</v>
      </c>
      <c r="H524" s="26" t="s">
        <v>776</v>
      </c>
    </row>
    <row r="525" spans="1:8" ht="14.55" hidden="1" x14ac:dyDescent="0.3">
      <c r="A525" t="s">
        <v>124</v>
      </c>
      <c r="B525">
        <v>2018</v>
      </c>
      <c r="C525" s="11">
        <v>43288</v>
      </c>
      <c r="D525" t="s">
        <v>495</v>
      </c>
      <c r="E525">
        <v>14</v>
      </c>
      <c r="F525">
        <v>2</v>
      </c>
      <c r="G525" t="s">
        <v>777</v>
      </c>
      <c r="H525" s="10" t="s">
        <v>725</v>
      </c>
    </row>
    <row r="526" spans="1:8" ht="14.55" hidden="1" x14ac:dyDescent="0.3">
      <c r="A526" t="s">
        <v>124</v>
      </c>
      <c r="B526">
        <v>2019</v>
      </c>
      <c r="C526" s="11">
        <v>43628</v>
      </c>
      <c r="D526" t="s">
        <v>495</v>
      </c>
      <c r="E526">
        <v>14</v>
      </c>
      <c r="F526" t="s">
        <v>267</v>
      </c>
      <c r="G526" t="s">
        <v>777</v>
      </c>
      <c r="H526" s="10" t="s">
        <v>267</v>
      </c>
    </row>
    <row r="527" spans="1:8" ht="14.55" hidden="1" x14ac:dyDescent="0.3">
      <c r="A527" t="s">
        <v>124</v>
      </c>
      <c r="B527">
        <v>2020</v>
      </c>
      <c r="C527" s="11">
        <v>44013</v>
      </c>
      <c r="D527" t="s">
        <v>495</v>
      </c>
      <c r="E527">
        <v>14</v>
      </c>
      <c r="F527">
        <v>2</v>
      </c>
      <c r="G527" t="s">
        <v>777</v>
      </c>
      <c r="H527" s="10" t="s">
        <v>725</v>
      </c>
    </row>
    <row r="528" spans="1:8" ht="14.55" hidden="1" x14ac:dyDescent="0.3">
      <c r="A528" t="s">
        <v>124</v>
      </c>
      <c r="B528">
        <v>2021</v>
      </c>
      <c r="C528" s="11">
        <v>44363</v>
      </c>
      <c r="D528" t="s">
        <v>495</v>
      </c>
      <c r="E528">
        <v>14</v>
      </c>
      <c r="F528">
        <v>4</v>
      </c>
      <c r="G528" t="s">
        <v>777</v>
      </c>
      <c r="H528" s="10" t="s">
        <v>778</v>
      </c>
    </row>
    <row r="529" spans="1:9" ht="14.55" hidden="1" x14ac:dyDescent="0.3">
      <c r="A529" t="s">
        <v>124</v>
      </c>
      <c r="B529">
        <v>2022</v>
      </c>
      <c r="C529" s="11">
        <v>44739</v>
      </c>
      <c r="D529" t="s">
        <v>495</v>
      </c>
      <c r="E529">
        <v>14</v>
      </c>
      <c r="F529">
        <v>5</v>
      </c>
      <c r="G529" t="s">
        <v>777</v>
      </c>
      <c r="H529" s="10" t="s">
        <v>779</v>
      </c>
    </row>
    <row r="530" spans="1:9" ht="14.55" hidden="1" x14ac:dyDescent="0.3">
      <c r="A530" t="s">
        <v>124</v>
      </c>
      <c r="B530">
        <v>2023</v>
      </c>
      <c r="C530" s="11">
        <v>45105</v>
      </c>
      <c r="D530" t="s">
        <v>495</v>
      </c>
      <c r="E530" s="3">
        <v>10</v>
      </c>
      <c r="F530">
        <v>5</v>
      </c>
      <c r="G530" s="3" t="s">
        <v>780</v>
      </c>
      <c r="H530" s="10" t="s">
        <v>779</v>
      </c>
    </row>
    <row r="531" spans="1:9" ht="14.55" hidden="1" x14ac:dyDescent="0.3">
      <c r="A531" t="s">
        <v>124</v>
      </c>
      <c r="B531">
        <v>2018</v>
      </c>
      <c r="C531" s="11">
        <v>43288</v>
      </c>
      <c r="D531" t="s">
        <v>500</v>
      </c>
      <c r="E531">
        <v>16</v>
      </c>
      <c r="F531">
        <v>4</v>
      </c>
      <c r="G531" t="s">
        <v>781</v>
      </c>
      <c r="H531" s="10" t="s">
        <v>643</v>
      </c>
    </row>
    <row r="532" spans="1:9" ht="14.55" hidden="1" x14ac:dyDescent="0.3">
      <c r="A532" t="s">
        <v>124</v>
      </c>
      <c r="B532">
        <v>2019</v>
      </c>
      <c r="C532" s="11">
        <v>43628</v>
      </c>
      <c r="D532" t="s">
        <v>500</v>
      </c>
      <c r="E532">
        <v>16</v>
      </c>
      <c r="F532" t="s">
        <v>267</v>
      </c>
      <c r="G532" t="s">
        <v>781</v>
      </c>
      <c r="H532" s="10" t="s">
        <v>267</v>
      </c>
    </row>
    <row r="533" spans="1:9" ht="14.55" hidden="1" x14ac:dyDescent="0.3">
      <c r="A533" t="s">
        <v>124</v>
      </c>
      <c r="B533">
        <v>2020</v>
      </c>
      <c r="C533" s="11">
        <v>44013</v>
      </c>
      <c r="D533" t="s">
        <v>500</v>
      </c>
      <c r="E533">
        <v>16</v>
      </c>
      <c r="F533">
        <v>5</v>
      </c>
      <c r="G533" t="s">
        <v>782</v>
      </c>
      <c r="H533" s="10" t="s">
        <v>704</v>
      </c>
    </row>
    <row r="534" spans="1:9" ht="14.55" hidden="1" x14ac:dyDescent="0.3">
      <c r="A534" t="s">
        <v>124</v>
      </c>
      <c r="B534">
        <v>2021</v>
      </c>
      <c r="C534" s="11">
        <v>44363</v>
      </c>
      <c r="D534" t="s">
        <v>500</v>
      </c>
      <c r="E534">
        <v>16</v>
      </c>
      <c r="F534">
        <v>6</v>
      </c>
      <c r="G534" t="s">
        <v>782</v>
      </c>
      <c r="H534" s="10" t="s">
        <v>605</v>
      </c>
    </row>
    <row r="535" spans="1:9" ht="14.55" hidden="1" x14ac:dyDescent="0.3">
      <c r="A535" t="s">
        <v>124</v>
      </c>
      <c r="B535">
        <v>2022</v>
      </c>
      <c r="C535" s="11">
        <v>44739</v>
      </c>
      <c r="D535" t="s">
        <v>500</v>
      </c>
      <c r="E535">
        <v>16</v>
      </c>
      <c r="F535">
        <v>7</v>
      </c>
      <c r="G535" t="s">
        <v>782</v>
      </c>
      <c r="H535" s="10" t="s">
        <v>783</v>
      </c>
    </row>
    <row r="536" spans="1:9" ht="14.55" hidden="1" x14ac:dyDescent="0.3">
      <c r="A536" t="s">
        <v>124</v>
      </c>
      <c r="B536">
        <v>2023</v>
      </c>
      <c r="C536" s="11">
        <v>45105</v>
      </c>
      <c r="D536" t="s">
        <v>500</v>
      </c>
      <c r="E536">
        <v>16</v>
      </c>
      <c r="F536">
        <v>9</v>
      </c>
      <c r="G536" t="s">
        <v>784</v>
      </c>
      <c r="H536" s="10" t="s">
        <v>785</v>
      </c>
    </row>
    <row r="537" spans="1:9" ht="14.55" hidden="1" x14ac:dyDescent="0.3">
      <c r="A537" t="s">
        <v>124</v>
      </c>
      <c r="B537">
        <v>2018</v>
      </c>
      <c r="C537" s="11">
        <v>43288</v>
      </c>
      <c r="D537" t="s">
        <v>506</v>
      </c>
      <c r="E537">
        <v>13</v>
      </c>
      <c r="F537">
        <v>4</v>
      </c>
      <c r="G537" t="s">
        <v>786</v>
      </c>
      <c r="H537" s="10" t="s">
        <v>604</v>
      </c>
    </row>
    <row r="538" spans="1:9" ht="14.55" hidden="1" x14ac:dyDescent="0.3">
      <c r="A538" t="s">
        <v>124</v>
      </c>
      <c r="B538">
        <v>2019</v>
      </c>
      <c r="C538" s="11">
        <v>43628</v>
      </c>
      <c r="D538" t="s">
        <v>506</v>
      </c>
      <c r="E538">
        <v>13</v>
      </c>
      <c r="F538" t="s">
        <v>267</v>
      </c>
      <c r="G538" t="s">
        <v>786</v>
      </c>
      <c r="H538" s="10" t="s">
        <v>267</v>
      </c>
    </row>
    <row r="539" spans="1:9" ht="14.55" hidden="1" x14ac:dyDescent="0.3">
      <c r="A539" t="s">
        <v>124</v>
      </c>
      <c r="B539">
        <v>2020</v>
      </c>
      <c r="C539" s="11">
        <v>44013</v>
      </c>
      <c r="D539" t="s">
        <v>506</v>
      </c>
      <c r="E539">
        <v>13</v>
      </c>
      <c r="F539">
        <v>0</v>
      </c>
      <c r="G539" t="s">
        <v>786</v>
      </c>
      <c r="H539" s="10" t="s">
        <v>513</v>
      </c>
    </row>
    <row r="540" spans="1:9" ht="14.55" hidden="1" x14ac:dyDescent="0.3">
      <c r="A540" t="s">
        <v>124</v>
      </c>
      <c r="B540">
        <v>2021</v>
      </c>
      <c r="C540" s="11">
        <v>44363</v>
      </c>
      <c r="D540" t="s">
        <v>506</v>
      </c>
      <c r="E540">
        <v>13</v>
      </c>
      <c r="F540">
        <v>0</v>
      </c>
      <c r="G540" t="s">
        <v>786</v>
      </c>
    </row>
    <row r="541" spans="1:9" ht="14.55" hidden="1" x14ac:dyDescent="0.3">
      <c r="A541" t="s">
        <v>124</v>
      </c>
      <c r="B541">
        <v>2022</v>
      </c>
      <c r="C541" s="11">
        <v>44739</v>
      </c>
      <c r="D541" t="s">
        <v>506</v>
      </c>
      <c r="E541">
        <v>13</v>
      </c>
      <c r="F541">
        <v>0</v>
      </c>
      <c r="G541" t="s">
        <v>786</v>
      </c>
    </row>
    <row r="542" spans="1:9" ht="14.55" hidden="1" x14ac:dyDescent="0.3">
      <c r="A542" t="s">
        <v>124</v>
      </c>
      <c r="B542">
        <v>2023</v>
      </c>
      <c r="C542" s="11">
        <v>45105</v>
      </c>
      <c r="D542" t="s">
        <v>506</v>
      </c>
      <c r="E542">
        <v>13</v>
      </c>
      <c r="F542">
        <v>2</v>
      </c>
      <c r="G542" t="s">
        <v>787</v>
      </c>
      <c r="H542" s="10" t="s">
        <v>788</v>
      </c>
    </row>
    <row r="543" spans="1:9" ht="14.55" hidden="1" x14ac:dyDescent="0.3">
      <c r="A543" t="s">
        <v>124</v>
      </c>
      <c r="B543">
        <v>2018</v>
      </c>
      <c r="C543" s="11">
        <v>43288</v>
      </c>
      <c r="D543" t="s">
        <v>510</v>
      </c>
      <c r="E543">
        <v>54</v>
      </c>
      <c r="F543">
        <v>0</v>
      </c>
      <c r="I543" t="s">
        <v>511</v>
      </c>
    </row>
    <row r="544" spans="1:9" ht="14.55" hidden="1" x14ac:dyDescent="0.3">
      <c r="A544" t="s">
        <v>124</v>
      </c>
      <c r="B544">
        <v>2019</v>
      </c>
      <c r="C544" s="11">
        <v>43628</v>
      </c>
      <c r="D544" t="s">
        <v>510</v>
      </c>
      <c r="E544">
        <v>54</v>
      </c>
      <c r="F544" t="s">
        <v>267</v>
      </c>
      <c r="H544" s="10" t="s">
        <v>267</v>
      </c>
      <c r="I544" t="s">
        <v>511</v>
      </c>
    </row>
    <row r="545" spans="1:8" ht="14.55" hidden="1" x14ac:dyDescent="0.3">
      <c r="A545" t="s">
        <v>124</v>
      </c>
      <c r="B545">
        <v>2020</v>
      </c>
      <c r="C545" s="11">
        <v>44013</v>
      </c>
      <c r="D545" t="s">
        <v>510</v>
      </c>
      <c r="E545">
        <v>52</v>
      </c>
      <c r="F545">
        <v>0</v>
      </c>
      <c r="G545" t="s">
        <v>789</v>
      </c>
      <c r="H545" s="10" t="s">
        <v>513</v>
      </c>
    </row>
    <row r="546" spans="1:8" ht="14.55" hidden="1" x14ac:dyDescent="0.3">
      <c r="A546" t="s">
        <v>124</v>
      </c>
      <c r="B546">
        <v>2021</v>
      </c>
      <c r="C546" s="11">
        <v>44363</v>
      </c>
      <c r="D546" t="s">
        <v>510</v>
      </c>
      <c r="E546">
        <v>52</v>
      </c>
      <c r="F546">
        <v>0</v>
      </c>
      <c r="G546" t="s">
        <v>789</v>
      </c>
    </row>
    <row r="547" spans="1:8" ht="14.55" hidden="1" x14ac:dyDescent="0.3">
      <c r="A547" t="s">
        <v>124</v>
      </c>
      <c r="B547">
        <v>2022</v>
      </c>
      <c r="C547" s="11">
        <v>44739</v>
      </c>
      <c r="D547" t="s">
        <v>510</v>
      </c>
      <c r="E547">
        <v>52</v>
      </c>
      <c r="F547">
        <v>0</v>
      </c>
      <c r="G547" t="s">
        <v>789</v>
      </c>
    </row>
    <row r="548" spans="1:8" ht="14.55" hidden="1" x14ac:dyDescent="0.3">
      <c r="A548" t="s">
        <v>124</v>
      </c>
      <c r="B548">
        <v>2023</v>
      </c>
      <c r="C548" s="11">
        <v>45105</v>
      </c>
      <c r="D548" t="s">
        <v>510</v>
      </c>
      <c r="E548" s="3">
        <v>51</v>
      </c>
      <c r="F548">
        <v>0</v>
      </c>
      <c r="G548" t="s">
        <v>790</v>
      </c>
    </row>
    <row r="549" spans="1:8" ht="14.55" hidden="1" x14ac:dyDescent="0.3">
      <c r="A549" t="s">
        <v>124</v>
      </c>
      <c r="B549">
        <v>2018</v>
      </c>
      <c r="C549" s="11">
        <v>43288</v>
      </c>
      <c r="D549" t="s">
        <v>514</v>
      </c>
      <c r="E549">
        <v>13</v>
      </c>
      <c r="F549">
        <v>0</v>
      </c>
      <c r="G549" t="s">
        <v>791</v>
      </c>
    </row>
    <row r="550" spans="1:8" ht="14.55" hidden="1" x14ac:dyDescent="0.3">
      <c r="A550" t="s">
        <v>124</v>
      </c>
      <c r="B550">
        <v>2019</v>
      </c>
      <c r="C550" s="11">
        <v>43628</v>
      </c>
      <c r="D550" t="s">
        <v>514</v>
      </c>
      <c r="E550">
        <v>13</v>
      </c>
      <c r="F550" t="s">
        <v>267</v>
      </c>
      <c r="G550" t="s">
        <v>791</v>
      </c>
      <c r="H550" s="10" t="s">
        <v>267</v>
      </c>
    </row>
    <row r="551" spans="1:8" ht="14.55" hidden="1" x14ac:dyDescent="0.3">
      <c r="A551" t="s">
        <v>124</v>
      </c>
      <c r="B551">
        <v>2020</v>
      </c>
      <c r="C551" s="11">
        <v>44013</v>
      </c>
      <c r="D551" t="s">
        <v>514</v>
      </c>
      <c r="E551">
        <v>13</v>
      </c>
      <c r="F551">
        <v>0</v>
      </c>
      <c r="G551" t="s">
        <v>792</v>
      </c>
      <c r="H551" s="10" t="s">
        <v>513</v>
      </c>
    </row>
    <row r="552" spans="1:8" ht="14.55" hidden="1" x14ac:dyDescent="0.3">
      <c r="A552" t="s">
        <v>124</v>
      </c>
      <c r="B552">
        <v>2021</v>
      </c>
      <c r="C552" s="11">
        <v>44363</v>
      </c>
      <c r="D552" t="s">
        <v>514</v>
      </c>
      <c r="E552">
        <v>13</v>
      </c>
      <c r="F552">
        <v>0</v>
      </c>
      <c r="G552" t="s">
        <v>792</v>
      </c>
    </row>
    <row r="553" spans="1:8" ht="14.55" hidden="1" x14ac:dyDescent="0.3">
      <c r="A553" t="s">
        <v>124</v>
      </c>
      <c r="B553">
        <v>2022</v>
      </c>
      <c r="C553" s="11">
        <v>44739</v>
      </c>
      <c r="D553" t="s">
        <v>514</v>
      </c>
      <c r="E553">
        <v>13</v>
      </c>
      <c r="F553">
        <v>2</v>
      </c>
      <c r="G553" t="s">
        <v>792</v>
      </c>
      <c r="H553" s="10" t="s">
        <v>793</v>
      </c>
    </row>
    <row r="554" spans="1:8" ht="14.55" hidden="1" x14ac:dyDescent="0.3">
      <c r="A554" t="s">
        <v>124</v>
      </c>
      <c r="B554">
        <v>2023</v>
      </c>
      <c r="C554" s="11">
        <v>45105</v>
      </c>
      <c r="D554" t="s">
        <v>514</v>
      </c>
      <c r="E554" s="3">
        <v>15</v>
      </c>
      <c r="F554">
        <v>1</v>
      </c>
      <c r="G554" t="s">
        <v>794</v>
      </c>
      <c r="H554" s="10">
        <v>1</v>
      </c>
    </row>
    <row r="555" spans="1:8" ht="14.55" hidden="1" x14ac:dyDescent="0.3">
      <c r="A555" t="s">
        <v>124</v>
      </c>
      <c r="B555">
        <v>2018</v>
      </c>
      <c r="C555" s="11">
        <v>43288</v>
      </c>
      <c r="D555" t="s">
        <v>520</v>
      </c>
      <c r="E555">
        <v>10</v>
      </c>
      <c r="F555">
        <v>0</v>
      </c>
      <c r="G555" t="s">
        <v>795</v>
      </c>
    </row>
    <row r="556" spans="1:8" ht="14.55" hidden="1" x14ac:dyDescent="0.3">
      <c r="A556" t="s">
        <v>124</v>
      </c>
      <c r="B556">
        <v>2019</v>
      </c>
      <c r="C556" s="11">
        <v>43628</v>
      </c>
      <c r="D556" t="s">
        <v>520</v>
      </c>
      <c r="E556">
        <v>10</v>
      </c>
      <c r="F556" t="s">
        <v>267</v>
      </c>
      <c r="G556" t="s">
        <v>795</v>
      </c>
      <c r="H556" s="10" t="s">
        <v>267</v>
      </c>
    </row>
    <row r="557" spans="1:8" ht="14.55" hidden="1" x14ac:dyDescent="0.3">
      <c r="A557" t="s">
        <v>124</v>
      </c>
      <c r="B557">
        <v>2020</v>
      </c>
      <c r="C557" s="11">
        <v>44013</v>
      </c>
      <c r="D557" t="s">
        <v>520</v>
      </c>
      <c r="E557">
        <v>10</v>
      </c>
      <c r="F557">
        <v>0</v>
      </c>
      <c r="G557" t="s">
        <v>795</v>
      </c>
      <c r="H557" s="10" t="s">
        <v>513</v>
      </c>
    </row>
    <row r="558" spans="1:8" ht="14.55" hidden="1" x14ac:dyDescent="0.3">
      <c r="A558" t="s">
        <v>124</v>
      </c>
      <c r="B558">
        <v>2021</v>
      </c>
      <c r="C558" s="11">
        <v>44363</v>
      </c>
      <c r="D558" t="s">
        <v>520</v>
      </c>
      <c r="E558">
        <v>10</v>
      </c>
      <c r="F558">
        <v>1</v>
      </c>
      <c r="G558" t="s">
        <v>795</v>
      </c>
      <c r="H558" s="10">
        <v>0</v>
      </c>
    </row>
    <row r="559" spans="1:8" ht="14.55" hidden="1" x14ac:dyDescent="0.3">
      <c r="A559" t="s">
        <v>124</v>
      </c>
      <c r="B559">
        <v>2022</v>
      </c>
      <c r="C559" s="11">
        <v>44739</v>
      </c>
      <c r="D559" t="s">
        <v>520</v>
      </c>
      <c r="E559">
        <v>10</v>
      </c>
      <c r="F559">
        <v>1</v>
      </c>
      <c r="G559" t="s">
        <v>795</v>
      </c>
      <c r="H559" s="10">
        <v>0</v>
      </c>
    </row>
    <row r="560" spans="1:8" ht="14.55" hidden="1" x14ac:dyDescent="0.3">
      <c r="A560" t="s">
        <v>124</v>
      </c>
      <c r="B560">
        <v>2023</v>
      </c>
      <c r="C560" s="11">
        <v>45105</v>
      </c>
      <c r="D560" t="s">
        <v>520</v>
      </c>
      <c r="E560" s="3">
        <v>18</v>
      </c>
      <c r="F560">
        <v>0</v>
      </c>
      <c r="G560" s="3" t="s">
        <v>796</v>
      </c>
    </row>
    <row r="561" spans="1:8" ht="14.55" hidden="1" x14ac:dyDescent="0.3">
      <c r="A561" t="s">
        <v>124</v>
      </c>
      <c r="B561">
        <v>2018</v>
      </c>
      <c r="C561" s="11">
        <v>43288</v>
      </c>
      <c r="D561" t="s">
        <v>522</v>
      </c>
      <c r="E561">
        <v>9</v>
      </c>
      <c r="F561">
        <v>0</v>
      </c>
      <c r="G561" t="s">
        <v>797</v>
      </c>
    </row>
    <row r="562" spans="1:8" ht="14.55" hidden="1" x14ac:dyDescent="0.3">
      <c r="A562" t="s">
        <v>124</v>
      </c>
      <c r="B562">
        <v>2019</v>
      </c>
      <c r="C562" s="11">
        <v>43628</v>
      </c>
      <c r="D562" t="s">
        <v>522</v>
      </c>
      <c r="E562">
        <v>9</v>
      </c>
      <c r="F562" t="s">
        <v>267</v>
      </c>
      <c r="G562" t="s">
        <v>797</v>
      </c>
      <c r="H562" s="10" t="s">
        <v>267</v>
      </c>
    </row>
    <row r="563" spans="1:8" ht="14.55" hidden="1" x14ac:dyDescent="0.3">
      <c r="A563" t="s">
        <v>124</v>
      </c>
      <c r="B563">
        <v>2020</v>
      </c>
      <c r="C563" s="11">
        <v>44013</v>
      </c>
      <c r="D563" t="s">
        <v>522</v>
      </c>
      <c r="E563">
        <v>9</v>
      </c>
      <c r="F563">
        <v>3</v>
      </c>
      <c r="G563" t="s">
        <v>797</v>
      </c>
      <c r="H563" s="10" t="s">
        <v>575</v>
      </c>
    </row>
    <row r="564" spans="1:8" ht="14.55" hidden="1" x14ac:dyDescent="0.3">
      <c r="A564" t="s">
        <v>124</v>
      </c>
      <c r="B564">
        <v>2021</v>
      </c>
      <c r="C564" s="11">
        <v>44363</v>
      </c>
      <c r="D564" t="s">
        <v>522</v>
      </c>
      <c r="E564">
        <v>9</v>
      </c>
      <c r="F564">
        <v>4</v>
      </c>
      <c r="G564" t="s">
        <v>797</v>
      </c>
      <c r="H564" s="10" t="s">
        <v>604</v>
      </c>
    </row>
    <row r="565" spans="1:8" ht="14.55" hidden="1" x14ac:dyDescent="0.3">
      <c r="A565" t="s">
        <v>124</v>
      </c>
      <c r="B565">
        <v>2022</v>
      </c>
      <c r="C565" s="11">
        <v>44739</v>
      </c>
      <c r="D565" t="s">
        <v>522</v>
      </c>
      <c r="E565">
        <v>9</v>
      </c>
      <c r="F565">
        <v>4</v>
      </c>
      <c r="G565" t="s">
        <v>797</v>
      </c>
      <c r="H565" s="10" t="s">
        <v>604</v>
      </c>
    </row>
    <row r="566" spans="1:8" ht="14.55" hidden="1" x14ac:dyDescent="0.3">
      <c r="A566" t="s">
        <v>124</v>
      </c>
      <c r="B566">
        <v>2023</v>
      </c>
      <c r="C566" s="11">
        <v>45105</v>
      </c>
      <c r="D566" t="s">
        <v>522</v>
      </c>
      <c r="E566">
        <v>9</v>
      </c>
      <c r="F566">
        <v>5</v>
      </c>
      <c r="G566" t="s">
        <v>798</v>
      </c>
      <c r="H566" s="10" t="s">
        <v>516</v>
      </c>
    </row>
    <row r="567" spans="1:8" ht="14.55" hidden="1" x14ac:dyDescent="0.3">
      <c r="A567" t="s">
        <v>124</v>
      </c>
      <c r="B567">
        <v>2018</v>
      </c>
      <c r="C567" s="11">
        <v>43288</v>
      </c>
      <c r="D567" t="s">
        <v>524</v>
      </c>
      <c r="E567">
        <v>14</v>
      </c>
      <c r="F567">
        <v>0</v>
      </c>
      <c r="G567" t="s">
        <v>799</v>
      </c>
    </row>
    <row r="568" spans="1:8" ht="14.55" hidden="1" x14ac:dyDescent="0.3">
      <c r="A568" t="s">
        <v>124</v>
      </c>
      <c r="B568">
        <v>2019</v>
      </c>
      <c r="C568" s="11">
        <v>43628</v>
      </c>
      <c r="D568" t="s">
        <v>524</v>
      </c>
      <c r="E568">
        <v>14</v>
      </c>
      <c r="F568" t="s">
        <v>267</v>
      </c>
      <c r="G568" t="s">
        <v>799</v>
      </c>
      <c r="H568" s="10" t="s">
        <v>267</v>
      </c>
    </row>
    <row r="569" spans="1:8" ht="14.55" hidden="1" x14ac:dyDescent="0.3">
      <c r="A569" t="s">
        <v>124</v>
      </c>
      <c r="B569">
        <v>2020</v>
      </c>
      <c r="C569" s="11">
        <v>44013</v>
      </c>
      <c r="D569" t="s">
        <v>524</v>
      </c>
      <c r="E569">
        <v>14</v>
      </c>
      <c r="F569">
        <v>0</v>
      </c>
      <c r="G569" t="s">
        <v>799</v>
      </c>
      <c r="H569" s="10" t="s">
        <v>513</v>
      </c>
    </row>
    <row r="570" spans="1:8" ht="14.55" hidden="1" x14ac:dyDescent="0.3">
      <c r="A570" t="s">
        <v>124</v>
      </c>
      <c r="B570">
        <v>2021</v>
      </c>
      <c r="C570" s="11">
        <v>44363</v>
      </c>
      <c r="D570" t="s">
        <v>524</v>
      </c>
      <c r="E570">
        <v>14</v>
      </c>
      <c r="F570">
        <v>2</v>
      </c>
      <c r="G570" t="s">
        <v>799</v>
      </c>
      <c r="H570" s="10" t="s">
        <v>497</v>
      </c>
    </row>
    <row r="571" spans="1:8" ht="14.55" hidden="1" x14ac:dyDescent="0.3">
      <c r="A571" t="s">
        <v>124</v>
      </c>
      <c r="B571">
        <v>2022</v>
      </c>
      <c r="C571" s="11">
        <v>44739</v>
      </c>
      <c r="D571" t="s">
        <v>524</v>
      </c>
      <c r="E571">
        <v>14</v>
      </c>
      <c r="F571">
        <v>1</v>
      </c>
      <c r="G571" t="s">
        <v>799</v>
      </c>
      <c r="H571" s="10">
        <v>0</v>
      </c>
    </row>
    <row r="572" spans="1:8" ht="14.55" hidden="1" x14ac:dyDescent="0.3">
      <c r="A572" t="s">
        <v>124</v>
      </c>
      <c r="B572">
        <v>2023</v>
      </c>
      <c r="C572" s="11">
        <v>45105</v>
      </c>
      <c r="D572" t="s">
        <v>524</v>
      </c>
      <c r="E572">
        <v>14</v>
      </c>
      <c r="F572">
        <v>1</v>
      </c>
      <c r="G572" t="s">
        <v>800</v>
      </c>
      <c r="H572" s="10">
        <v>2</v>
      </c>
    </row>
    <row r="573" spans="1:8" ht="14.55" hidden="1" x14ac:dyDescent="0.3">
      <c r="A573" t="s">
        <v>188</v>
      </c>
      <c r="B573">
        <v>2023</v>
      </c>
      <c r="C573" s="11">
        <v>45112</v>
      </c>
      <c r="D573" t="s">
        <v>495</v>
      </c>
      <c r="E573">
        <v>6</v>
      </c>
      <c r="F573">
        <v>3</v>
      </c>
      <c r="G573" t="s">
        <v>801</v>
      </c>
      <c r="H573" s="10" t="s">
        <v>535</v>
      </c>
    </row>
    <row r="574" spans="1:8" ht="14.55" hidden="1" x14ac:dyDescent="0.3">
      <c r="A574" t="s">
        <v>188</v>
      </c>
      <c r="B574">
        <v>2023</v>
      </c>
      <c r="C574" s="11">
        <v>45112</v>
      </c>
      <c r="D574" t="s">
        <v>500</v>
      </c>
      <c r="E574">
        <v>10</v>
      </c>
      <c r="F574">
        <v>3</v>
      </c>
      <c r="G574" t="s">
        <v>802</v>
      </c>
      <c r="H574" s="10" t="s">
        <v>535</v>
      </c>
    </row>
    <row r="575" spans="1:8" ht="14.55" hidden="1" x14ac:dyDescent="0.3">
      <c r="A575" t="s">
        <v>188</v>
      </c>
      <c r="B575">
        <v>2023</v>
      </c>
      <c r="C575" s="11">
        <v>45112</v>
      </c>
      <c r="D575" t="s">
        <v>506</v>
      </c>
      <c r="E575">
        <v>5</v>
      </c>
      <c r="F575">
        <v>3</v>
      </c>
      <c r="G575" t="s">
        <v>803</v>
      </c>
      <c r="H575" s="10" t="s">
        <v>535</v>
      </c>
    </row>
    <row r="576" spans="1:8" ht="14.55" hidden="1" x14ac:dyDescent="0.3">
      <c r="A576" t="s">
        <v>188</v>
      </c>
      <c r="B576">
        <v>2023</v>
      </c>
      <c r="C576" s="11">
        <v>45112</v>
      </c>
      <c r="D576" t="s">
        <v>510</v>
      </c>
      <c r="E576">
        <v>4</v>
      </c>
      <c r="F576">
        <v>3</v>
      </c>
      <c r="G576" t="s">
        <v>804</v>
      </c>
      <c r="H576" s="10" t="s">
        <v>535</v>
      </c>
    </row>
    <row r="577" spans="1:8" ht="14.55" hidden="1" x14ac:dyDescent="0.3">
      <c r="A577" t="s">
        <v>188</v>
      </c>
      <c r="B577">
        <v>2023</v>
      </c>
      <c r="C577" s="11">
        <v>45112</v>
      </c>
      <c r="D577" t="s">
        <v>514</v>
      </c>
      <c r="E577">
        <v>3</v>
      </c>
      <c r="F577">
        <v>3</v>
      </c>
      <c r="G577" t="s">
        <v>805</v>
      </c>
      <c r="H577" s="10" t="s">
        <v>535</v>
      </c>
    </row>
    <row r="578" spans="1:8" ht="14.55" hidden="1" x14ac:dyDescent="0.3">
      <c r="A578" t="s">
        <v>188</v>
      </c>
      <c r="B578">
        <v>2023</v>
      </c>
      <c r="C578" s="11">
        <v>45112</v>
      </c>
      <c r="D578" t="s">
        <v>520</v>
      </c>
      <c r="E578">
        <v>8</v>
      </c>
      <c r="F578">
        <v>4</v>
      </c>
      <c r="G578" t="s">
        <v>806</v>
      </c>
      <c r="H578" s="10" t="s">
        <v>604</v>
      </c>
    </row>
    <row r="579" spans="1:8" ht="14.55" hidden="1" x14ac:dyDescent="0.3">
      <c r="A579" t="s">
        <v>188</v>
      </c>
      <c r="B579">
        <v>2023</v>
      </c>
      <c r="C579" s="11">
        <v>45112</v>
      </c>
      <c r="D579" t="s">
        <v>522</v>
      </c>
      <c r="E579">
        <v>6</v>
      </c>
      <c r="F579">
        <v>5</v>
      </c>
      <c r="G579" t="s">
        <v>807</v>
      </c>
      <c r="H579" s="10" t="s">
        <v>808</v>
      </c>
    </row>
    <row r="580" spans="1:8" ht="14.55" hidden="1" x14ac:dyDescent="0.3">
      <c r="A580" t="s">
        <v>188</v>
      </c>
      <c r="B580">
        <v>2023</v>
      </c>
      <c r="C580" s="11">
        <v>45112</v>
      </c>
      <c r="D580" t="s">
        <v>524</v>
      </c>
      <c r="E580">
        <v>4</v>
      </c>
      <c r="F580">
        <v>4</v>
      </c>
      <c r="G580" t="s">
        <v>809</v>
      </c>
      <c r="H580" s="10" t="s">
        <v>604</v>
      </c>
    </row>
    <row r="581" spans="1:8" ht="14.55" hidden="1" x14ac:dyDescent="0.3">
      <c r="A581" t="s">
        <v>70</v>
      </c>
      <c r="B581">
        <v>2018</v>
      </c>
      <c r="C581" s="11">
        <v>43269</v>
      </c>
      <c r="D581" t="s">
        <v>495</v>
      </c>
      <c r="E581">
        <v>16</v>
      </c>
      <c r="F581">
        <v>2</v>
      </c>
      <c r="G581" t="s">
        <v>810</v>
      </c>
      <c r="H581" s="10" t="s">
        <v>497</v>
      </c>
    </row>
    <row r="582" spans="1:8" ht="14.55" hidden="1" x14ac:dyDescent="0.3">
      <c r="A582" t="s">
        <v>70</v>
      </c>
      <c r="B582">
        <v>2019</v>
      </c>
      <c r="C582" s="11">
        <v>43636</v>
      </c>
      <c r="D582" t="s">
        <v>495</v>
      </c>
      <c r="E582">
        <v>16</v>
      </c>
      <c r="F582">
        <v>2</v>
      </c>
      <c r="G582" t="s">
        <v>810</v>
      </c>
      <c r="H582" s="10" t="s">
        <v>497</v>
      </c>
    </row>
    <row r="583" spans="1:8" ht="14.55" hidden="1" x14ac:dyDescent="0.3">
      <c r="A583" t="s">
        <v>70</v>
      </c>
      <c r="B583">
        <v>2020</v>
      </c>
      <c r="C583" s="11">
        <v>43999</v>
      </c>
      <c r="D583" t="s">
        <v>495</v>
      </c>
      <c r="E583">
        <v>16</v>
      </c>
      <c r="F583">
        <v>3</v>
      </c>
      <c r="G583" t="s">
        <v>810</v>
      </c>
      <c r="H583" s="10" t="s">
        <v>535</v>
      </c>
    </row>
    <row r="584" spans="1:8" ht="14.55" hidden="1" x14ac:dyDescent="0.3">
      <c r="A584" t="s">
        <v>70</v>
      </c>
      <c r="B584">
        <v>2021</v>
      </c>
      <c r="C584" s="11">
        <v>44361</v>
      </c>
      <c r="D584" t="s">
        <v>495</v>
      </c>
      <c r="E584">
        <v>16</v>
      </c>
      <c r="F584">
        <v>3</v>
      </c>
      <c r="G584" t="s">
        <v>810</v>
      </c>
      <c r="H584" s="10" t="s">
        <v>535</v>
      </c>
    </row>
    <row r="585" spans="1:8" ht="14.55" hidden="1" x14ac:dyDescent="0.3">
      <c r="A585" t="s">
        <v>70</v>
      </c>
      <c r="B585">
        <v>2022</v>
      </c>
      <c r="C585" s="11">
        <v>44736</v>
      </c>
      <c r="D585" t="s">
        <v>495</v>
      </c>
      <c r="E585">
        <v>16</v>
      </c>
      <c r="F585">
        <v>3</v>
      </c>
      <c r="G585" t="s">
        <v>810</v>
      </c>
      <c r="H585" s="10" t="s">
        <v>535</v>
      </c>
    </row>
    <row r="586" spans="1:8" ht="14.55" hidden="1" x14ac:dyDescent="0.3">
      <c r="A586" t="s">
        <v>70</v>
      </c>
      <c r="B586">
        <v>2018</v>
      </c>
      <c r="C586" s="11">
        <v>43269</v>
      </c>
      <c r="D586" t="s">
        <v>500</v>
      </c>
      <c r="E586">
        <v>11</v>
      </c>
      <c r="F586">
        <v>4</v>
      </c>
      <c r="G586" t="s">
        <v>811</v>
      </c>
      <c r="H586" s="10" t="s">
        <v>604</v>
      </c>
    </row>
    <row r="587" spans="1:8" ht="14.55" hidden="1" x14ac:dyDescent="0.3">
      <c r="A587" t="s">
        <v>70</v>
      </c>
      <c r="B587">
        <v>2019</v>
      </c>
      <c r="C587" s="11">
        <v>43636</v>
      </c>
      <c r="D587" t="s">
        <v>500</v>
      </c>
      <c r="E587">
        <v>11</v>
      </c>
      <c r="F587">
        <v>4</v>
      </c>
      <c r="G587" t="s">
        <v>811</v>
      </c>
      <c r="H587" s="10" t="s">
        <v>604</v>
      </c>
    </row>
    <row r="588" spans="1:8" ht="14.55" hidden="1" x14ac:dyDescent="0.3">
      <c r="A588" t="s">
        <v>70</v>
      </c>
      <c r="B588">
        <v>2020</v>
      </c>
      <c r="C588" s="11">
        <v>43999</v>
      </c>
      <c r="D588" t="s">
        <v>500</v>
      </c>
      <c r="E588">
        <v>11</v>
      </c>
      <c r="F588">
        <v>4</v>
      </c>
      <c r="G588" t="s">
        <v>811</v>
      </c>
      <c r="H588" s="10" t="s">
        <v>604</v>
      </c>
    </row>
    <row r="589" spans="1:8" ht="14.55" hidden="1" x14ac:dyDescent="0.3">
      <c r="A589" t="s">
        <v>70</v>
      </c>
      <c r="B589">
        <v>2021</v>
      </c>
      <c r="C589" s="11">
        <v>44361</v>
      </c>
      <c r="D589" t="s">
        <v>500</v>
      </c>
      <c r="E589">
        <v>11</v>
      </c>
      <c r="F589">
        <v>4</v>
      </c>
      <c r="G589" t="s">
        <v>811</v>
      </c>
      <c r="H589" s="10" t="s">
        <v>604</v>
      </c>
    </row>
    <row r="590" spans="1:8" ht="14.55" hidden="1" x14ac:dyDescent="0.3">
      <c r="A590" t="s">
        <v>70</v>
      </c>
      <c r="B590">
        <v>2022</v>
      </c>
      <c r="C590" s="11">
        <v>44736</v>
      </c>
      <c r="D590" t="s">
        <v>500</v>
      </c>
      <c r="E590">
        <v>11</v>
      </c>
      <c r="F590">
        <v>3</v>
      </c>
      <c r="G590" t="s">
        <v>811</v>
      </c>
      <c r="H590" s="10" t="s">
        <v>535</v>
      </c>
    </row>
    <row r="591" spans="1:8" ht="14.55" hidden="1" x14ac:dyDescent="0.3">
      <c r="A591" t="s">
        <v>70</v>
      </c>
      <c r="B591">
        <v>2018</v>
      </c>
      <c r="C591" s="11">
        <v>43269</v>
      </c>
      <c r="D591" t="s">
        <v>506</v>
      </c>
      <c r="E591">
        <v>13</v>
      </c>
      <c r="F591">
        <v>4</v>
      </c>
      <c r="G591" t="s">
        <v>812</v>
      </c>
      <c r="H591" s="10" t="s">
        <v>604</v>
      </c>
    </row>
    <row r="592" spans="1:8" ht="14.55" hidden="1" x14ac:dyDescent="0.3">
      <c r="A592" t="s">
        <v>70</v>
      </c>
      <c r="B592">
        <v>2019</v>
      </c>
      <c r="C592" s="11">
        <v>43636</v>
      </c>
      <c r="D592" t="s">
        <v>506</v>
      </c>
      <c r="E592">
        <v>13</v>
      </c>
      <c r="F592">
        <v>4</v>
      </c>
      <c r="G592" t="s">
        <v>812</v>
      </c>
      <c r="H592" s="10" t="s">
        <v>604</v>
      </c>
    </row>
    <row r="593" spans="1:8" ht="14.55" hidden="1" x14ac:dyDescent="0.3">
      <c r="A593" t="s">
        <v>70</v>
      </c>
      <c r="B593">
        <v>2020</v>
      </c>
      <c r="C593" s="11">
        <v>43999</v>
      </c>
      <c r="D593" t="s">
        <v>506</v>
      </c>
      <c r="E593">
        <v>13</v>
      </c>
      <c r="F593">
        <v>4</v>
      </c>
      <c r="G593" t="s">
        <v>812</v>
      </c>
      <c r="H593" s="10" t="s">
        <v>604</v>
      </c>
    </row>
    <row r="594" spans="1:8" ht="14.55" hidden="1" x14ac:dyDescent="0.3">
      <c r="A594" t="s">
        <v>70</v>
      </c>
      <c r="B594">
        <v>2021</v>
      </c>
      <c r="C594" s="11">
        <v>44361</v>
      </c>
      <c r="D594" t="s">
        <v>506</v>
      </c>
      <c r="E594">
        <v>13</v>
      </c>
      <c r="F594">
        <v>4</v>
      </c>
      <c r="G594" t="s">
        <v>812</v>
      </c>
      <c r="H594" s="10" t="s">
        <v>604</v>
      </c>
    </row>
    <row r="595" spans="1:8" ht="14.55" hidden="1" x14ac:dyDescent="0.3">
      <c r="A595" t="s">
        <v>70</v>
      </c>
      <c r="B595">
        <v>2022</v>
      </c>
      <c r="C595" s="11">
        <v>44736</v>
      </c>
      <c r="D595" t="s">
        <v>506</v>
      </c>
      <c r="E595">
        <v>13</v>
      </c>
      <c r="F595">
        <v>4</v>
      </c>
      <c r="G595" t="s">
        <v>812</v>
      </c>
      <c r="H595" s="10" t="s">
        <v>604</v>
      </c>
    </row>
    <row r="596" spans="1:8" ht="14.55" hidden="1" x14ac:dyDescent="0.3">
      <c r="A596" t="s">
        <v>70</v>
      </c>
      <c r="B596">
        <v>2018</v>
      </c>
      <c r="C596" s="11">
        <v>43269</v>
      </c>
      <c r="D596" t="s">
        <v>510</v>
      </c>
      <c r="E596">
        <v>21</v>
      </c>
      <c r="F596">
        <v>3</v>
      </c>
      <c r="G596" t="s">
        <v>813</v>
      </c>
      <c r="H596" s="10" t="s">
        <v>535</v>
      </c>
    </row>
    <row r="597" spans="1:8" ht="14.55" hidden="1" x14ac:dyDescent="0.3">
      <c r="A597" t="s">
        <v>70</v>
      </c>
      <c r="B597">
        <v>2019</v>
      </c>
      <c r="C597" s="11">
        <v>43636</v>
      </c>
      <c r="D597" t="s">
        <v>510</v>
      </c>
      <c r="E597">
        <v>21</v>
      </c>
      <c r="F597">
        <v>3</v>
      </c>
      <c r="G597" t="s">
        <v>813</v>
      </c>
      <c r="H597" s="10" t="s">
        <v>535</v>
      </c>
    </row>
    <row r="598" spans="1:8" ht="14.55" hidden="1" x14ac:dyDescent="0.3">
      <c r="A598" t="s">
        <v>70</v>
      </c>
      <c r="B598">
        <v>2020</v>
      </c>
      <c r="C598" s="11">
        <v>43999</v>
      </c>
      <c r="D598" t="s">
        <v>510</v>
      </c>
      <c r="E598">
        <v>21</v>
      </c>
      <c r="F598">
        <v>3</v>
      </c>
      <c r="G598" t="s">
        <v>813</v>
      </c>
      <c r="H598" s="10" t="s">
        <v>535</v>
      </c>
    </row>
    <row r="599" spans="1:8" ht="14.55" hidden="1" x14ac:dyDescent="0.3">
      <c r="A599" t="s">
        <v>70</v>
      </c>
      <c r="B599">
        <v>2021</v>
      </c>
      <c r="C599" s="11">
        <v>44361</v>
      </c>
      <c r="D599" t="s">
        <v>510</v>
      </c>
      <c r="E599">
        <v>21</v>
      </c>
      <c r="F599">
        <v>4</v>
      </c>
      <c r="G599" t="s">
        <v>813</v>
      </c>
      <c r="H599" s="10" t="s">
        <v>604</v>
      </c>
    </row>
    <row r="600" spans="1:8" ht="14.55" hidden="1" x14ac:dyDescent="0.3">
      <c r="A600" t="s">
        <v>70</v>
      </c>
      <c r="B600">
        <v>2022</v>
      </c>
      <c r="C600" s="11">
        <v>44736</v>
      </c>
      <c r="D600" t="s">
        <v>510</v>
      </c>
      <c r="E600">
        <v>21</v>
      </c>
      <c r="F600">
        <v>3</v>
      </c>
      <c r="G600" t="s">
        <v>813</v>
      </c>
      <c r="H600" s="10" t="s">
        <v>535</v>
      </c>
    </row>
    <row r="601" spans="1:8" ht="14.55" hidden="1" x14ac:dyDescent="0.3">
      <c r="A601" t="s">
        <v>70</v>
      </c>
      <c r="B601">
        <v>2018</v>
      </c>
      <c r="C601" s="11">
        <v>43269</v>
      </c>
      <c r="D601" t="s">
        <v>514</v>
      </c>
      <c r="E601">
        <v>11</v>
      </c>
      <c r="F601">
        <v>5</v>
      </c>
      <c r="G601" t="s">
        <v>814</v>
      </c>
      <c r="H601" s="10" t="s">
        <v>516</v>
      </c>
    </row>
    <row r="602" spans="1:8" ht="14.55" hidden="1" x14ac:dyDescent="0.3">
      <c r="A602" t="s">
        <v>70</v>
      </c>
      <c r="B602">
        <v>2019</v>
      </c>
      <c r="C602" s="11">
        <v>43636</v>
      </c>
      <c r="D602" t="s">
        <v>514</v>
      </c>
      <c r="E602">
        <v>11</v>
      </c>
      <c r="F602">
        <v>5</v>
      </c>
      <c r="G602" t="s">
        <v>815</v>
      </c>
      <c r="H602" s="10" t="s">
        <v>516</v>
      </c>
    </row>
    <row r="603" spans="1:8" ht="14.55" hidden="1" x14ac:dyDescent="0.3">
      <c r="A603" t="s">
        <v>70</v>
      </c>
      <c r="B603">
        <v>2020</v>
      </c>
      <c r="C603" s="11">
        <v>43999</v>
      </c>
      <c r="D603" t="s">
        <v>514</v>
      </c>
      <c r="E603">
        <v>11</v>
      </c>
      <c r="F603">
        <v>5</v>
      </c>
      <c r="G603" t="s">
        <v>815</v>
      </c>
      <c r="H603" s="10" t="s">
        <v>516</v>
      </c>
    </row>
    <row r="604" spans="1:8" ht="14.55" hidden="1" x14ac:dyDescent="0.3">
      <c r="A604" t="s">
        <v>70</v>
      </c>
      <c r="B604">
        <v>2021</v>
      </c>
      <c r="C604" s="11">
        <v>44361</v>
      </c>
      <c r="D604" t="s">
        <v>514</v>
      </c>
      <c r="E604">
        <v>11</v>
      </c>
      <c r="F604">
        <v>5</v>
      </c>
      <c r="G604" t="s">
        <v>815</v>
      </c>
      <c r="H604" s="10" t="s">
        <v>516</v>
      </c>
    </row>
    <row r="605" spans="1:8" ht="14.55" hidden="1" x14ac:dyDescent="0.3">
      <c r="A605" t="s">
        <v>70</v>
      </c>
      <c r="B605">
        <v>2022</v>
      </c>
      <c r="C605" s="11">
        <v>44736</v>
      </c>
      <c r="D605" t="s">
        <v>514</v>
      </c>
      <c r="E605">
        <v>11</v>
      </c>
      <c r="F605">
        <v>4</v>
      </c>
      <c r="G605" s="3" t="s">
        <v>816</v>
      </c>
      <c r="H605" s="10" t="s">
        <v>604</v>
      </c>
    </row>
    <row r="606" spans="1:8" ht="14.55" hidden="1" x14ac:dyDescent="0.3">
      <c r="A606" t="s">
        <v>70</v>
      </c>
      <c r="B606">
        <v>2018</v>
      </c>
      <c r="C606" s="11">
        <v>43269</v>
      </c>
      <c r="D606" t="s">
        <v>520</v>
      </c>
      <c r="E606">
        <v>10</v>
      </c>
      <c r="F606">
        <v>3</v>
      </c>
      <c r="G606" t="s">
        <v>817</v>
      </c>
      <c r="H606" s="10" t="s">
        <v>535</v>
      </c>
    </row>
    <row r="607" spans="1:8" ht="14.55" hidden="1" x14ac:dyDescent="0.3">
      <c r="A607" t="s">
        <v>70</v>
      </c>
      <c r="B607">
        <v>2019</v>
      </c>
      <c r="C607" s="11">
        <v>43636</v>
      </c>
      <c r="D607" t="s">
        <v>520</v>
      </c>
      <c r="E607">
        <v>10</v>
      </c>
      <c r="F607">
        <v>3</v>
      </c>
      <c r="G607" t="s">
        <v>817</v>
      </c>
      <c r="H607" s="10" t="s">
        <v>535</v>
      </c>
    </row>
    <row r="608" spans="1:8" ht="14.55" hidden="1" x14ac:dyDescent="0.3">
      <c r="A608" t="s">
        <v>70</v>
      </c>
      <c r="B608">
        <v>2020</v>
      </c>
      <c r="C608" s="11">
        <v>43999</v>
      </c>
      <c r="D608" t="s">
        <v>520</v>
      </c>
      <c r="E608">
        <v>10</v>
      </c>
      <c r="F608">
        <v>3</v>
      </c>
      <c r="G608" t="s">
        <v>817</v>
      </c>
      <c r="H608" s="10" t="s">
        <v>535</v>
      </c>
    </row>
    <row r="609" spans="1:8" ht="14.55" hidden="1" x14ac:dyDescent="0.3">
      <c r="A609" t="s">
        <v>70</v>
      </c>
      <c r="B609">
        <v>2021</v>
      </c>
      <c r="C609" s="11">
        <v>44361</v>
      </c>
      <c r="D609" t="s">
        <v>520</v>
      </c>
      <c r="E609">
        <v>10</v>
      </c>
      <c r="F609">
        <v>4</v>
      </c>
      <c r="G609" t="s">
        <v>817</v>
      </c>
      <c r="H609" s="10" t="s">
        <v>604</v>
      </c>
    </row>
    <row r="610" spans="1:8" ht="14.55" hidden="1" x14ac:dyDescent="0.3">
      <c r="A610" t="s">
        <v>70</v>
      </c>
      <c r="B610">
        <v>2022</v>
      </c>
      <c r="C610" s="11">
        <v>44736</v>
      </c>
      <c r="D610" t="s">
        <v>520</v>
      </c>
      <c r="E610">
        <v>10</v>
      </c>
      <c r="F610">
        <v>4</v>
      </c>
      <c r="G610" t="s">
        <v>817</v>
      </c>
      <c r="H610" s="10" t="s">
        <v>604</v>
      </c>
    </row>
    <row r="611" spans="1:8" ht="14.55" hidden="1" x14ac:dyDescent="0.3">
      <c r="A611" t="s">
        <v>70</v>
      </c>
      <c r="B611">
        <v>2018</v>
      </c>
      <c r="C611" s="11">
        <v>43269</v>
      </c>
      <c r="D611" t="s">
        <v>522</v>
      </c>
      <c r="E611">
        <v>13</v>
      </c>
      <c r="F611">
        <v>8</v>
      </c>
      <c r="G611" t="s">
        <v>818</v>
      </c>
      <c r="H611" s="10" t="s">
        <v>819</v>
      </c>
    </row>
    <row r="612" spans="1:8" ht="14.55" hidden="1" x14ac:dyDescent="0.3">
      <c r="A612" t="s">
        <v>70</v>
      </c>
      <c r="B612">
        <v>2019</v>
      </c>
      <c r="C612" s="11">
        <v>43636</v>
      </c>
      <c r="D612" t="s">
        <v>522</v>
      </c>
      <c r="E612">
        <v>13</v>
      </c>
      <c r="F612">
        <v>8</v>
      </c>
      <c r="G612" t="s">
        <v>818</v>
      </c>
      <c r="H612" s="10" t="s">
        <v>819</v>
      </c>
    </row>
    <row r="613" spans="1:8" ht="14.55" hidden="1" x14ac:dyDescent="0.3">
      <c r="A613" t="s">
        <v>70</v>
      </c>
      <c r="B613">
        <v>2020</v>
      </c>
      <c r="C613" s="11">
        <v>43999</v>
      </c>
      <c r="D613" t="s">
        <v>522</v>
      </c>
      <c r="E613">
        <v>13</v>
      </c>
      <c r="F613">
        <v>5</v>
      </c>
      <c r="G613" t="s">
        <v>818</v>
      </c>
      <c r="H613" s="10" t="s">
        <v>681</v>
      </c>
    </row>
    <row r="614" spans="1:8" ht="14.55" hidden="1" x14ac:dyDescent="0.3">
      <c r="A614" t="s">
        <v>70</v>
      </c>
      <c r="B614">
        <v>2021</v>
      </c>
      <c r="C614" s="11">
        <v>44361</v>
      </c>
      <c r="D614" t="s">
        <v>522</v>
      </c>
      <c r="E614">
        <v>13</v>
      </c>
      <c r="F614">
        <v>7</v>
      </c>
      <c r="G614" t="s">
        <v>818</v>
      </c>
      <c r="H614" s="10" t="s">
        <v>820</v>
      </c>
    </row>
    <row r="615" spans="1:8" ht="14.55" hidden="1" x14ac:dyDescent="0.3">
      <c r="A615" t="s">
        <v>70</v>
      </c>
      <c r="B615">
        <v>2022</v>
      </c>
      <c r="C615" s="11">
        <v>44736</v>
      </c>
      <c r="D615" t="s">
        <v>522</v>
      </c>
      <c r="E615">
        <v>13</v>
      </c>
      <c r="F615">
        <v>8</v>
      </c>
      <c r="G615" t="s">
        <v>818</v>
      </c>
      <c r="H615" s="10" t="s">
        <v>544</v>
      </c>
    </row>
    <row r="616" spans="1:8" ht="14.55" hidden="1" x14ac:dyDescent="0.3">
      <c r="A616" t="s">
        <v>70</v>
      </c>
      <c r="B616">
        <v>2018</v>
      </c>
      <c r="C616" s="11">
        <v>43269</v>
      </c>
      <c r="D616" t="s">
        <v>524</v>
      </c>
      <c r="E616">
        <v>26</v>
      </c>
      <c r="F616">
        <v>3</v>
      </c>
      <c r="G616" t="s">
        <v>821</v>
      </c>
      <c r="H616" s="10" t="s">
        <v>535</v>
      </c>
    </row>
    <row r="617" spans="1:8" ht="14.55" hidden="1" x14ac:dyDescent="0.3">
      <c r="A617" t="s">
        <v>70</v>
      </c>
      <c r="B617">
        <v>2019</v>
      </c>
      <c r="C617" s="11">
        <v>43636</v>
      </c>
      <c r="D617" t="s">
        <v>524</v>
      </c>
      <c r="E617">
        <v>26</v>
      </c>
      <c r="F617">
        <v>3</v>
      </c>
      <c r="G617" t="s">
        <v>821</v>
      </c>
      <c r="H617" s="10" t="s">
        <v>535</v>
      </c>
    </row>
    <row r="618" spans="1:8" ht="14.55" hidden="1" x14ac:dyDescent="0.3">
      <c r="A618" t="s">
        <v>70</v>
      </c>
      <c r="B618">
        <v>2020</v>
      </c>
      <c r="C618" s="11">
        <v>43999</v>
      </c>
      <c r="D618" t="s">
        <v>524</v>
      </c>
      <c r="E618">
        <v>26</v>
      </c>
      <c r="F618">
        <v>3</v>
      </c>
      <c r="G618" t="s">
        <v>821</v>
      </c>
      <c r="H618" s="10" t="s">
        <v>535</v>
      </c>
    </row>
    <row r="619" spans="1:8" ht="14.55" hidden="1" x14ac:dyDescent="0.3">
      <c r="A619" t="s">
        <v>70</v>
      </c>
      <c r="B619">
        <v>2021</v>
      </c>
      <c r="C619" s="11">
        <v>44361</v>
      </c>
      <c r="D619" t="s">
        <v>524</v>
      </c>
      <c r="E619">
        <v>26</v>
      </c>
      <c r="F619">
        <v>3</v>
      </c>
      <c r="G619" t="s">
        <v>821</v>
      </c>
      <c r="H619" s="10" t="s">
        <v>535</v>
      </c>
    </row>
    <row r="620" spans="1:8" ht="14.55" hidden="1" x14ac:dyDescent="0.3">
      <c r="A620" t="s">
        <v>70</v>
      </c>
      <c r="B620">
        <v>2022</v>
      </c>
      <c r="C620" s="11">
        <v>44736</v>
      </c>
      <c r="D620" t="s">
        <v>524</v>
      </c>
      <c r="E620">
        <v>26</v>
      </c>
      <c r="F620">
        <v>3</v>
      </c>
      <c r="G620" t="s">
        <v>821</v>
      </c>
      <c r="H620" s="10" t="s">
        <v>535</v>
      </c>
    </row>
    <row r="621" spans="1:8" ht="14.55" hidden="1" x14ac:dyDescent="0.3">
      <c r="A621" t="s">
        <v>195</v>
      </c>
      <c r="B621">
        <v>2023</v>
      </c>
      <c r="C621" s="11">
        <v>45114</v>
      </c>
      <c r="D621" t="s">
        <v>495</v>
      </c>
      <c r="E621">
        <v>7</v>
      </c>
      <c r="F621">
        <v>1</v>
      </c>
      <c r="G621" t="s">
        <v>822</v>
      </c>
      <c r="H621" s="10">
        <v>3</v>
      </c>
    </row>
    <row r="622" spans="1:8" ht="14.55" hidden="1" x14ac:dyDescent="0.3">
      <c r="A622" t="s">
        <v>195</v>
      </c>
      <c r="B622">
        <v>2023</v>
      </c>
      <c r="C622" s="11">
        <v>45114</v>
      </c>
      <c r="D622" t="s">
        <v>500</v>
      </c>
      <c r="E622">
        <v>8</v>
      </c>
      <c r="F622">
        <v>0</v>
      </c>
      <c r="G622" t="s">
        <v>823</v>
      </c>
      <c r="H622" s="10" t="s">
        <v>350</v>
      </c>
    </row>
    <row r="623" spans="1:8" ht="14.55" hidden="1" x14ac:dyDescent="0.3">
      <c r="A623" t="s">
        <v>195</v>
      </c>
      <c r="B623">
        <v>2023</v>
      </c>
      <c r="C623" s="11">
        <v>45114</v>
      </c>
      <c r="D623" t="s">
        <v>506</v>
      </c>
      <c r="E623">
        <v>5</v>
      </c>
      <c r="F623">
        <v>2</v>
      </c>
      <c r="G623" t="s">
        <v>824</v>
      </c>
      <c r="H623" s="10" t="s">
        <v>825</v>
      </c>
    </row>
    <row r="624" spans="1:8" ht="14.55" hidden="1" x14ac:dyDescent="0.3">
      <c r="A624" t="s">
        <v>195</v>
      </c>
      <c r="B624">
        <v>2023</v>
      </c>
      <c r="C624" s="11">
        <v>45114</v>
      </c>
      <c r="D624" t="s">
        <v>510</v>
      </c>
      <c r="E624">
        <v>3</v>
      </c>
      <c r="F624">
        <v>0</v>
      </c>
      <c r="G624" t="s">
        <v>826</v>
      </c>
      <c r="H624" s="10" t="s">
        <v>350</v>
      </c>
    </row>
    <row r="625" spans="1:8" ht="14.55" hidden="1" x14ac:dyDescent="0.3">
      <c r="A625" t="s">
        <v>195</v>
      </c>
      <c r="B625">
        <v>2023</v>
      </c>
      <c r="C625" s="11">
        <v>45114</v>
      </c>
      <c r="D625" t="s">
        <v>514</v>
      </c>
      <c r="E625">
        <v>6</v>
      </c>
      <c r="F625">
        <v>0</v>
      </c>
      <c r="G625" t="s">
        <v>827</v>
      </c>
      <c r="H625" s="10" t="s">
        <v>350</v>
      </c>
    </row>
    <row r="626" spans="1:8" ht="14.55" hidden="1" x14ac:dyDescent="0.3">
      <c r="A626" t="s">
        <v>195</v>
      </c>
      <c r="B626">
        <v>2023</v>
      </c>
      <c r="C626" s="11">
        <v>45114</v>
      </c>
      <c r="D626" t="s">
        <v>520</v>
      </c>
      <c r="E626">
        <v>5</v>
      </c>
      <c r="F626">
        <v>0</v>
      </c>
      <c r="G626" t="s">
        <v>828</v>
      </c>
      <c r="H626" s="10" t="s">
        <v>350</v>
      </c>
    </row>
    <row r="627" spans="1:8" ht="14.55" hidden="1" x14ac:dyDescent="0.3">
      <c r="A627" t="s">
        <v>195</v>
      </c>
      <c r="B627">
        <v>2023</v>
      </c>
      <c r="C627" s="11">
        <v>45114</v>
      </c>
      <c r="D627" t="s">
        <v>522</v>
      </c>
      <c r="E627">
        <v>6</v>
      </c>
      <c r="F627">
        <v>0</v>
      </c>
      <c r="G627" t="s">
        <v>829</v>
      </c>
      <c r="H627" s="10" t="s">
        <v>350</v>
      </c>
    </row>
    <row r="628" spans="1:8" ht="14.55" hidden="1" x14ac:dyDescent="0.3">
      <c r="A628" t="s">
        <v>195</v>
      </c>
      <c r="B628">
        <v>2023</v>
      </c>
      <c r="C628" s="11">
        <v>45114</v>
      </c>
      <c r="D628" t="s">
        <v>524</v>
      </c>
      <c r="E628">
        <v>9</v>
      </c>
      <c r="F628">
        <v>1</v>
      </c>
      <c r="G628" t="s">
        <v>830</v>
      </c>
      <c r="H628" s="10">
        <v>5</v>
      </c>
    </row>
    <row r="629" spans="1:8" ht="14.55" hidden="1" x14ac:dyDescent="0.3">
      <c r="A629" t="s">
        <v>156</v>
      </c>
      <c r="B629">
        <v>2023</v>
      </c>
      <c r="C629" s="11">
        <v>45106</v>
      </c>
      <c r="D629" t="s">
        <v>495</v>
      </c>
      <c r="E629">
        <v>5</v>
      </c>
      <c r="F629">
        <v>4</v>
      </c>
      <c r="G629" t="s">
        <v>831</v>
      </c>
      <c r="H629" s="10" t="s">
        <v>604</v>
      </c>
    </row>
    <row r="630" spans="1:8" ht="14.55" hidden="1" x14ac:dyDescent="0.3">
      <c r="A630" t="s">
        <v>156</v>
      </c>
      <c r="B630">
        <v>2023</v>
      </c>
      <c r="C630" s="11">
        <v>45106</v>
      </c>
      <c r="D630" t="s">
        <v>500</v>
      </c>
      <c r="E630">
        <v>8</v>
      </c>
      <c r="F630">
        <v>3</v>
      </c>
      <c r="G630" t="s">
        <v>832</v>
      </c>
      <c r="H630" s="10" t="s">
        <v>535</v>
      </c>
    </row>
    <row r="631" spans="1:8" ht="14.55" hidden="1" x14ac:dyDescent="0.3">
      <c r="A631" t="s">
        <v>156</v>
      </c>
      <c r="B631">
        <v>2023</v>
      </c>
      <c r="C631" s="11">
        <v>45106</v>
      </c>
      <c r="D631" t="s">
        <v>506</v>
      </c>
      <c r="E631">
        <v>5</v>
      </c>
      <c r="F631">
        <v>2</v>
      </c>
      <c r="G631" t="s">
        <v>833</v>
      </c>
      <c r="H631" s="10" t="s">
        <v>751</v>
      </c>
    </row>
    <row r="632" spans="1:8" ht="14.55" hidden="1" x14ac:dyDescent="0.3">
      <c r="A632" t="s">
        <v>156</v>
      </c>
      <c r="B632">
        <v>2023</v>
      </c>
      <c r="C632" s="11">
        <v>45106</v>
      </c>
      <c r="D632" t="s">
        <v>510</v>
      </c>
      <c r="E632">
        <v>4</v>
      </c>
      <c r="F632">
        <v>3</v>
      </c>
      <c r="G632" t="s">
        <v>834</v>
      </c>
      <c r="H632" s="10" t="s">
        <v>535</v>
      </c>
    </row>
    <row r="633" spans="1:8" ht="14.55" hidden="1" x14ac:dyDescent="0.3">
      <c r="A633" t="s">
        <v>156</v>
      </c>
      <c r="B633">
        <v>2023</v>
      </c>
      <c r="C633" s="11">
        <v>45106</v>
      </c>
      <c r="D633" t="s">
        <v>514</v>
      </c>
      <c r="E633">
        <v>5</v>
      </c>
      <c r="F633">
        <v>3</v>
      </c>
      <c r="G633" t="s">
        <v>835</v>
      </c>
      <c r="H633" s="10" t="s">
        <v>535</v>
      </c>
    </row>
    <row r="634" spans="1:8" ht="14.55" hidden="1" x14ac:dyDescent="0.3">
      <c r="A634" t="s">
        <v>156</v>
      </c>
      <c r="B634">
        <v>2023</v>
      </c>
      <c r="C634" s="11">
        <v>45106</v>
      </c>
      <c r="D634" t="s">
        <v>520</v>
      </c>
      <c r="E634">
        <v>6</v>
      </c>
      <c r="F634">
        <v>1</v>
      </c>
      <c r="G634" t="s">
        <v>836</v>
      </c>
      <c r="H634" s="10">
        <v>0</v>
      </c>
    </row>
    <row r="635" spans="1:8" ht="14.55" hidden="1" x14ac:dyDescent="0.3">
      <c r="A635" t="s">
        <v>156</v>
      </c>
      <c r="B635">
        <v>2023</v>
      </c>
      <c r="C635" s="11">
        <v>45106</v>
      </c>
      <c r="D635" t="s">
        <v>522</v>
      </c>
      <c r="E635">
        <v>6</v>
      </c>
      <c r="F635">
        <v>4</v>
      </c>
      <c r="G635" t="s">
        <v>837</v>
      </c>
      <c r="H635" s="10" t="s">
        <v>715</v>
      </c>
    </row>
    <row r="636" spans="1:8" ht="14.55" hidden="1" x14ac:dyDescent="0.3">
      <c r="A636" t="s">
        <v>156</v>
      </c>
      <c r="B636">
        <v>2023</v>
      </c>
      <c r="C636" s="11">
        <v>45106</v>
      </c>
      <c r="D636" t="s">
        <v>524</v>
      </c>
      <c r="E636">
        <v>6</v>
      </c>
      <c r="F636">
        <v>1</v>
      </c>
      <c r="G636" t="s">
        <v>838</v>
      </c>
      <c r="H636" s="10">
        <v>0</v>
      </c>
    </row>
    <row r="637" spans="1:8" ht="14.55" hidden="1" x14ac:dyDescent="0.3">
      <c r="A637" t="s">
        <v>150</v>
      </c>
      <c r="B637">
        <v>2021</v>
      </c>
      <c r="C637" s="11">
        <v>44362</v>
      </c>
      <c r="D637" t="s">
        <v>495</v>
      </c>
      <c r="E637">
        <v>12</v>
      </c>
      <c r="F637">
        <v>8</v>
      </c>
      <c r="G637" t="s">
        <v>839</v>
      </c>
      <c r="H637" s="10" t="s">
        <v>840</v>
      </c>
    </row>
    <row r="638" spans="1:8" ht="14.55" hidden="1" x14ac:dyDescent="0.3">
      <c r="A638" t="s">
        <v>150</v>
      </c>
      <c r="B638">
        <v>2022</v>
      </c>
      <c r="C638" s="11">
        <v>44742</v>
      </c>
      <c r="D638" t="s">
        <v>495</v>
      </c>
      <c r="E638">
        <v>12</v>
      </c>
      <c r="F638">
        <v>10</v>
      </c>
      <c r="G638" t="s">
        <v>839</v>
      </c>
      <c r="H638" s="10" t="s">
        <v>841</v>
      </c>
    </row>
    <row r="639" spans="1:8" ht="14.55" hidden="1" x14ac:dyDescent="0.3">
      <c r="A639" t="s">
        <v>150</v>
      </c>
      <c r="B639">
        <v>2023</v>
      </c>
      <c r="C639" s="11">
        <v>45104</v>
      </c>
      <c r="D639" t="s">
        <v>495</v>
      </c>
      <c r="E639">
        <v>12</v>
      </c>
      <c r="F639">
        <v>10</v>
      </c>
      <c r="G639" t="s">
        <v>839</v>
      </c>
      <c r="H639" s="10" t="s">
        <v>842</v>
      </c>
    </row>
    <row r="640" spans="1:8" ht="14.55" hidden="1" x14ac:dyDescent="0.3">
      <c r="A640" t="s">
        <v>150</v>
      </c>
      <c r="B640">
        <v>2021</v>
      </c>
      <c r="C640" s="11">
        <v>44362</v>
      </c>
      <c r="D640" t="s">
        <v>500</v>
      </c>
      <c r="E640">
        <v>24</v>
      </c>
      <c r="F640">
        <v>0</v>
      </c>
      <c r="G640" t="s">
        <v>843</v>
      </c>
    </row>
    <row r="641" spans="1:8" ht="14.55" hidden="1" x14ac:dyDescent="0.3">
      <c r="A641" t="s">
        <v>150</v>
      </c>
      <c r="B641">
        <v>2022</v>
      </c>
      <c r="C641" s="11">
        <v>44742</v>
      </c>
      <c r="D641" t="s">
        <v>500</v>
      </c>
      <c r="E641">
        <v>24</v>
      </c>
      <c r="F641">
        <v>3</v>
      </c>
      <c r="G641" t="s">
        <v>843</v>
      </c>
      <c r="H641" s="10" t="s">
        <v>776</v>
      </c>
    </row>
    <row r="642" spans="1:8" ht="14.55" hidden="1" x14ac:dyDescent="0.3">
      <c r="A642" t="s">
        <v>150</v>
      </c>
      <c r="B642">
        <v>2023</v>
      </c>
      <c r="C642" s="11">
        <v>45104</v>
      </c>
      <c r="D642" t="s">
        <v>500</v>
      </c>
      <c r="E642">
        <v>24</v>
      </c>
      <c r="F642">
        <v>3</v>
      </c>
      <c r="G642" t="s">
        <v>843</v>
      </c>
      <c r="H642" s="10" t="s">
        <v>776</v>
      </c>
    </row>
    <row r="643" spans="1:8" ht="14.55" hidden="1" x14ac:dyDescent="0.3">
      <c r="A643" t="s">
        <v>150</v>
      </c>
      <c r="B643">
        <v>2021</v>
      </c>
      <c r="C643" s="11">
        <v>44362</v>
      </c>
      <c r="D643" t="s">
        <v>506</v>
      </c>
      <c r="E643">
        <v>8</v>
      </c>
      <c r="F643">
        <v>3</v>
      </c>
      <c r="G643" t="s">
        <v>844</v>
      </c>
      <c r="H643" s="10" t="s">
        <v>845</v>
      </c>
    </row>
    <row r="644" spans="1:8" ht="14.55" hidden="1" x14ac:dyDescent="0.3">
      <c r="A644" t="s">
        <v>150</v>
      </c>
      <c r="B644">
        <v>2022</v>
      </c>
      <c r="C644" s="11">
        <v>44742</v>
      </c>
      <c r="D644" t="s">
        <v>506</v>
      </c>
      <c r="E644">
        <v>8</v>
      </c>
      <c r="F644">
        <v>4</v>
      </c>
      <c r="G644" t="s">
        <v>844</v>
      </c>
      <c r="H644" s="10" t="s">
        <v>846</v>
      </c>
    </row>
    <row r="645" spans="1:8" ht="14.55" hidden="1" x14ac:dyDescent="0.3">
      <c r="A645" t="s">
        <v>150</v>
      </c>
      <c r="B645">
        <v>2023</v>
      </c>
      <c r="C645" s="11">
        <v>45104</v>
      </c>
      <c r="D645" t="s">
        <v>506</v>
      </c>
      <c r="E645">
        <v>8</v>
      </c>
      <c r="F645">
        <v>4</v>
      </c>
      <c r="G645" t="s">
        <v>844</v>
      </c>
      <c r="H645" s="10" t="s">
        <v>846</v>
      </c>
    </row>
    <row r="646" spans="1:8" ht="14.55" hidden="1" x14ac:dyDescent="0.3">
      <c r="A646" t="s">
        <v>150</v>
      </c>
      <c r="B646">
        <v>2021</v>
      </c>
      <c r="C646" s="11">
        <v>44362</v>
      </c>
      <c r="D646" t="s">
        <v>510</v>
      </c>
      <c r="E646">
        <v>10</v>
      </c>
      <c r="F646">
        <v>1</v>
      </c>
      <c r="G646" t="s">
        <v>847</v>
      </c>
      <c r="H646" s="10">
        <v>3</v>
      </c>
    </row>
    <row r="647" spans="1:8" ht="14.55" hidden="1" x14ac:dyDescent="0.3">
      <c r="A647" t="s">
        <v>150</v>
      </c>
      <c r="B647">
        <v>2022</v>
      </c>
      <c r="C647" s="11">
        <v>44742</v>
      </c>
      <c r="D647" t="s">
        <v>510</v>
      </c>
      <c r="E647">
        <v>10</v>
      </c>
      <c r="F647">
        <v>3</v>
      </c>
      <c r="G647" t="s">
        <v>848</v>
      </c>
      <c r="H647" s="10" t="s">
        <v>575</v>
      </c>
    </row>
    <row r="648" spans="1:8" ht="14.55" hidden="1" x14ac:dyDescent="0.3">
      <c r="A648" t="s">
        <v>150</v>
      </c>
      <c r="B648">
        <v>2023</v>
      </c>
      <c r="C648" s="11">
        <v>45104</v>
      </c>
      <c r="D648" t="s">
        <v>510</v>
      </c>
      <c r="E648">
        <v>10</v>
      </c>
      <c r="F648">
        <v>4</v>
      </c>
      <c r="G648" t="s">
        <v>847</v>
      </c>
      <c r="H648" s="10" t="s">
        <v>643</v>
      </c>
    </row>
    <row r="649" spans="1:8" ht="14.55" hidden="1" x14ac:dyDescent="0.3">
      <c r="A649" t="s">
        <v>150</v>
      </c>
      <c r="B649">
        <v>2021</v>
      </c>
      <c r="C649" s="11">
        <v>44362</v>
      </c>
      <c r="D649" t="s">
        <v>514</v>
      </c>
      <c r="E649">
        <v>7</v>
      </c>
      <c r="F649">
        <v>0</v>
      </c>
      <c r="G649" t="s">
        <v>849</v>
      </c>
    </row>
    <row r="650" spans="1:8" ht="14.55" hidden="1" x14ac:dyDescent="0.3">
      <c r="A650" t="s">
        <v>150</v>
      </c>
      <c r="B650">
        <v>2022</v>
      </c>
      <c r="C650" s="11">
        <v>44742</v>
      </c>
      <c r="D650" t="s">
        <v>514</v>
      </c>
      <c r="E650">
        <v>7</v>
      </c>
      <c r="F650">
        <v>1</v>
      </c>
      <c r="G650" t="s">
        <v>849</v>
      </c>
      <c r="H650" s="10">
        <v>2</v>
      </c>
    </row>
    <row r="651" spans="1:8" ht="14.55" hidden="1" x14ac:dyDescent="0.3">
      <c r="A651" t="s">
        <v>150</v>
      </c>
      <c r="B651">
        <v>2023</v>
      </c>
      <c r="C651" s="11">
        <v>45104</v>
      </c>
      <c r="D651" t="s">
        <v>514</v>
      </c>
      <c r="E651">
        <v>7</v>
      </c>
      <c r="F651">
        <v>0</v>
      </c>
      <c r="G651" t="s">
        <v>849</v>
      </c>
    </row>
    <row r="652" spans="1:8" ht="14.55" hidden="1" x14ac:dyDescent="0.3">
      <c r="A652" t="s">
        <v>150</v>
      </c>
      <c r="B652">
        <v>2021</v>
      </c>
      <c r="C652" s="11">
        <v>44362</v>
      </c>
      <c r="D652" t="s">
        <v>520</v>
      </c>
      <c r="E652">
        <v>19</v>
      </c>
      <c r="F652">
        <v>8</v>
      </c>
      <c r="G652" t="s">
        <v>850</v>
      </c>
      <c r="H652" s="10" t="s">
        <v>851</v>
      </c>
    </row>
    <row r="653" spans="1:8" ht="14.55" hidden="1" x14ac:dyDescent="0.3">
      <c r="A653" t="s">
        <v>150</v>
      </c>
      <c r="B653">
        <v>2022</v>
      </c>
      <c r="C653" s="11">
        <v>44742</v>
      </c>
      <c r="D653" t="s">
        <v>520</v>
      </c>
      <c r="E653">
        <v>19</v>
      </c>
      <c r="F653">
        <v>13</v>
      </c>
      <c r="G653" t="s">
        <v>850</v>
      </c>
      <c r="H653" s="10" t="s">
        <v>852</v>
      </c>
    </row>
    <row r="654" spans="1:8" ht="14.55" hidden="1" x14ac:dyDescent="0.3">
      <c r="A654" t="s">
        <v>150</v>
      </c>
      <c r="B654">
        <v>2023</v>
      </c>
      <c r="C654" s="11">
        <v>45104</v>
      </c>
      <c r="D654" t="s">
        <v>520</v>
      </c>
      <c r="E654">
        <v>19</v>
      </c>
      <c r="F654">
        <v>10</v>
      </c>
      <c r="G654" t="s">
        <v>850</v>
      </c>
      <c r="H654" s="10" t="s">
        <v>853</v>
      </c>
    </row>
    <row r="655" spans="1:8" ht="14.55" hidden="1" x14ac:dyDescent="0.3">
      <c r="A655" t="s">
        <v>150</v>
      </c>
      <c r="B655">
        <v>2021</v>
      </c>
      <c r="C655" s="11">
        <v>44362</v>
      </c>
      <c r="D655" t="s">
        <v>522</v>
      </c>
      <c r="E655">
        <v>9</v>
      </c>
      <c r="F655">
        <v>0</v>
      </c>
      <c r="G655" t="s">
        <v>854</v>
      </c>
    </row>
    <row r="656" spans="1:8" ht="14.55" hidden="1" x14ac:dyDescent="0.3">
      <c r="A656" t="s">
        <v>150</v>
      </c>
      <c r="B656">
        <v>2022</v>
      </c>
      <c r="C656" s="11">
        <v>44742</v>
      </c>
      <c r="D656" t="s">
        <v>522</v>
      </c>
      <c r="E656">
        <v>9</v>
      </c>
      <c r="F656">
        <v>0</v>
      </c>
      <c r="G656" t="s">
        <v>854</v>
      </c>
    </row>
    <row r="657" spans="1:9" ht="14.55" hidden="1" x14ac:dyDescent="0.3">
      <c r="A657" t="s">
        <v>150</v>
      </c>
      <c r="B657">
        <v>2023</v>
      </c>
      <c r="C657" s="11">
        <v>45104</v>
      </c>
      <c r="D657" t="s">
        <v>522</v>
      </c>
      <c r="E657" s="3">
        <v>11</v>
      </c>
      <c r="F657">
        <v>0</v>
      </c>
      <c r="G657" t="s">
        <v>854</v>
      </c>
      <c r="I657" t="s">
        <v>855</v>
      </c>
    </row>
    <row r="658" spans="1:9" ht="14.55" hidden="1" x14ac:dyDescent="0.3">
      <c r="A658" t="s">
        <v>150</v>
      </c>
      <c r="B658">
        <v>2021</v>
      </c>
      <c r="C658" s="11">
        <v>44362</v>
      </c>
      <c r="D658" t="s">
        <v>524</v>
      </c>
      <c r="E658">
        <v>6</v>
      </c>
      <c r="F658">
        <v>4</v>
      </c>
      <c r="G658" t="s">
        <v>856</v>
      </c>
      <c r="H658" s="10" t="s">
        <v>643</v>
      </c>
    </row>
    <row r="659" spans="1:9" ht="14.55" hidden="1" x14ac:dyDescent="0.3">
      <c r="A659" t="s">
        <v>150</v>
      </c>
      <c r="B659">
        <v>2022</v>
      </c>
      <c r="C659" s="11">
        <v>44742</v>
      </c>
      <c r="D659" t="s">
        <v>524</v>
      </c>
      <c r="E659">
        <v>6</v>
      </c>
      <c r="F659">
        <v>4</v>
      </c>
      <c r="G659" t="s">
        <v>856</v>
      </c>
      <c r="H659" s="10" t="s">
        <v>643</v>
      </c>
    </row>
    <row r="660" spans="1:9" ht="14.55" hidden="1" x14ac:dyDescent="0.3">
      <c r="A660" t="s">
        <v>150</v>
      </c>
      <c r="B660">
        <v>2023</v>
      </c>
      <c r="C660" s="11">
        <v>45104</v>
      </c>
      <c r="D660" t="s">
        <v>524</v>
      </c>
      <c r="E660">
        <v>6</v>
      </c>
      <c r="F660">
        <v>4</v>
      </c>
      <c r="G660" t="s">
        <v>856</v>
      </c>
      <c r="H660" s="10" t="s">
        <v>643</v>
      </c>
    </row>
    <row r="661" spans="1:9" ht="14.55" hidden="1" x14ac:dyDescent="0.3">
      <c r="A661" t="s">
        <v>76</v>
      </c>
      <c r="B661">
        <v>2018</v>
      </c>
      <c r="C661" s="11">
        <v>43263</v>
      </c>
      <c r="D661" t="s">
        <v>495</v>
      </c>
      <c r="E661">
        <v>13</v>
      </c>
      <c r="F661">
        <v>10</v>
      </c>
      <c r="G661" t="s">
        <v>857</v>
      </c>
      <c r="H661" s="10" t="s">
        <v>842</v>
      </c>
    </row>
    <row r="662" spans="1:9" ht="14.55" hidden="1" x14ac:dyDescent="0.3">
      <c r="A662" t="s">
        <v>76</v>
      </c>
      <c r="B662">
        <v>2019</v>
      </c>
      <c r="C662" s="11">
        <v>43621</v>
      </c>
      <c r="D662" t="s">
        <v>495</v>
      </c>
      <c r="E662">
        <v>13</v>
      </c>
      <c r="F662">
        <v>12</v>
      </c>
      <c r="G662" t="s">
        <v>857</v>
      </c>
      <c r="H662" s="10" t="s">
        <v>858</v>
      </c>
    </row>
    <row r="663" spans="1:9" ht="14.55" hidden="1" x14ac:dyDescent="0.3">
      <c r="A663" t="s">
        <v>76</v>
      </c>
      <c r="B663">
        <v>2020</v>
      </c>
      <c r="C663" s="11">
        <v>44007</v>
      </c>
      <c r="D663" t="s">
        <v>495</v>
      </c>
      <c r="E663">
        <v>13</v>
      </c>
      <c r="F663">
        <v>12</v>
      </c>
      <c r="G663" t="s">
        <v>857</v>
      </c>
      <c r="H663" s="10" t="s">
        <v>858</v>
      </c>
    </row>
    <row r="664" spans="1:9" ht="14.55" hidden="1" x14ac:dyDescent="0.3">
      <c r="A664" t="s">
        <v>76</v>
      </c>
      <c r="B664">
        <v>2018</v>
      </c>
      <c r="C664" s="11">
        <v>43263</v>
      </c>
      <c r="D664" t="s">
        <v>500</v>
      </c>
      <c r="E664">
        <v>12</v>
      </c>
      <c r="F664">
        <v>8</v>
      </c>
      <c r="G664" t="s">
        <v>859</v>
      </c>
      <c r="H664" s="10" t="s">
        <v>860</v>
      </c>
    </row>
    <row r="665" spans="1:9" ht="14.55" hidden="1" x14ac:dyDescent="0.3">
      <c r="A665" t="s">
        <v>76</v>
      </c>
      <c r="B665">
        <v>2019</v>
      </c>
      <c r="C665" s="11">
        <v>43621</v>
      </c>
      <c r="D665" t="s">
        <v>500</v>
      </c>
      <c r="E665">
        <v>12</v>
      </c>
      <c r="F665">
        <v>9</v>
      </c>
      <c r="G665" t="s">
        <v>859</v>
      </c>
      <c r="H665" s="10" t="s">
        <v>861</v>
      </c>
    </row>
    <row r="666" spans="1:9" ht="14.55" hidden="1" x14ac:dyDescent="0.3">
      <c r="A666" t="s">
        <v>76</v>
      </c>
      <c r="B666">
        <v>2020</v>
      </c>
      <c r="C666" s="11">
        <v>44007</v>
      </c>
      <c r="D666" t="s">
        <v>500</v>
      </c>
      <c r="E666">
        <v>12</v>
      </c>
      <c r="F666">
        <v>10</v>
      </c>
      <c r="G666" t="s">
        <v>862</v>
      </c>
      <c r="H666" s="10" t="s">
        <v>863</v>
      </c>
    </row>
    <row r="667" spans="1:9" ht="14.55" hidden="1" x14ac:dyDescent="0.3">
      <c r="A667" t="s">
        <v>76</v>
      </c>
      <c r="B667">
        <v>2018</v>
      </c>
      <c r="C667" s="11">
        <v>43263</v>
      </c>
      <c r="D667" t="s">
        <v>506</v>
      </c>
      <c r="E667">
        <v>23</v>
      </c>
      <c r="F667">
        <v>10</v>
      </c>
      <c r="G667" t="s">
        <v>864</v>
      </c>
      <c r="H667" s="10" t="s">
        <v>865</v>
      </c>
    </row>
    <row r="668" spans="1:9" ht="14.55" hidden="1" x14ac:dyDescent="0.3">
      <c r="A668" t="s">
        <v>76</v>
      </c>
      <c r="B668">
        <v>2019</v>
      </c>
      <c r="C668" s="11">
        <v>43621</v>
      </c>
      <c r="D668" t="s">
        <v>506</v>
      </c>
      <c r="E668">
        <v>23</v>
      </c>
      <c r="F668">
        <v>11</v>
      </c>
      <c r="G668" t="s">
        <v>864</v>
      </c>
      <c r="H668" s="10" t="s">
        <v>866</v>
      </c>
    </row>
    <row r="669" spans="1:9" ht="14.55" hidden="1" x14ac:dyDescent="0.3">
      <c r="A669" t="s">
        <v>76</v>
      </c>
      <c r="B669">
        <v>2020</v>
      </c>
      <c r="C669" s="11">
        <v>44007</v>
      </c>
      <c r="D669" t="s">
        <v>506</v>
      </c>
      <c r="E669">
        <v>23</v>
      </c>
      <c r="F669">
        <v>11</v>
      </c>
      <c r="G669" t="s">
        <v>864</v>
      </c>
      <c r="H669" s="10" t="s">
        <v>867</v>
      </c>
    </row>
    <row r="670" spans="1:9" ht="14.55" hidden="1" x14ac:dyDescent="0.3">
      <c r="A670" t="s">
        <v>76</v>
      </c>
      <c r="B670">
        <v>2018</v>
      </c>
      <c r="C670" s="11">
        <v>43263</v>
      </c>
      <c r="D670" t="s">
        <v>510</v>
      </c>
      <c r="E670">
        <v>20</v>
      </c>
      <c r="F670">
        <v>5</v>
      </c>
      <c r="G670" t="s">
        <v>868</v>
      </c>
      <c r="H670" s="10" t="s">
        <v>869</v>
      </c>
    </row>
    <row r="671" spans="1:9" ht="14.55" hidden="1" x14ac:dyDescent="0.3">
      <c r="A671" t="s">
        <v>76</v>
      </c>
      <c r="B671">
        <v>2019</v>
      </c>
      <c r="C671" s="11">
        <v>43621</v>
      </c>
      <c r="D671" t="s">
        <v>510</v>
      </c>
      <c r="E671">
        <v>20</v>
      </c>
      <c r="F671">
        <v>10</v>
      </c>
      <c r="G671" t="s">
        <v>868</v>
      </c>
      <c r="H671" s="10" t="s">
        <v>870</v>
      </c>
    </row>
    <row r="672" spans="1:9" ht="14.55" hidden="1" x14ac:dyDescent="0.3">
      <c r="A672" t="s">
        <v>76</v>
      </c>
      <c r="B672">
        <v>2020</v>
      </c>
      <c r="C672" s="11">
        <v>44007</v>
      </c>
      <c r="D672" t="s">
        <v>510</v>
      </c>
      <c r="E672">
        <v>20</v>
      </c>
      <c r="F672">
        <v>6</v>
      </c>
      <c r="G672" t="s">
        <v>868</v>
      </c>
      <c r="H672" s="10" t="s">
        <v>871</v>
      </c>
    </row>
    <row r="673" spans="1:8" ht="14.55" hidden="1" x14ac:dyDescent="0.3">
      <c r="A673" t="s">
        <v>76</v>
      </c>
      <c r="B673">
        <v>2018</v>
      </c>
      <c r="C673" s="11">
        <v>43263</v>
      </c>
      <c r="D673" t="s">
        <v>514</v>
      </c>
      <c r="E673">
        <v>48</v>
      </c>
      <c r="F673">
        <v>0</v>
      </c>
      <c r="G673" t="s">
        <v>872</v>
      </c>
      <c r="H673" s="10" t="s">
        <v>513</v>
      </c>
    </row>
    <row r="674" spans="1:8" ht="14.55" hidden="1" x14ac:dyDescent="0.3">
      <c r="A674" t="s">
        <v>76</v>
      </c>
      <c r="B674">
        <v>2019</v>
      </c>
      <c r="C674" s="11">
        <v>43621</v>
      </c>
      <c r="D674" t="s">
        <v>514</v>
      </c>
      <c r="E674">
        <v>48</v>
      </c>
      <c r="F674">
        <v>0</v>
      </c>
      <c r="G674" t="s">
        <v>872</v>
      </c>
    </row>
    <row r="675" spans="1:8" ht="14.55" hidden="1" x14ac:dyDescent="0.3">
      <c r="A675" t="s">
        <v>76</v>
      </c>
      <c r="B675">
        <v>2020</v>
      </c>
      <c r="C675" s="11">
        <v>44007</v>
      </c>
      <c r="D675" t="s">
        <v>514</v>
      </c>
      <c r="E675">
        <v>48</v>
      </c>
      <c r="F675">
        <v>0</v>
      </c>
      <c r="G675" t="s">
        <v>872</v>
      </c>
      <c r="H675" s="10" t="s">
        <v>513</v>
      </c>
    </row>
    <row r="676" spans="1:8" ht="14.55" hidden="1" x14ac:dyDescent="0.3">
      <c r="A676" t="s">
        <v>76</v>
      </c>
      <c r="B676">
        <v>2018</v>
      </c>
      <c r="C676" s="11">
        <v>43263</v>
      </c>
      <c r="D676" t="s">
        <v>520</v>
      </c>
      <c r="E676">
        <v>14</v>
      </c>
      <c r="F676">
        <v>2</v>
      </c>
      <c r="G676" t="s">
        <v>873</v>
      </c>
      <c r="H676" s="10" t="s">
        <v>874</v>
      </c>
    </row>
    <row r="677" spans="1:8" ht="14.55" hidden="1" x14ac:dyDescent="0.3">
      <c r="A677" t="s">
        <v>76</v>
      </c>
      <c r="B677">
        <v>2019</v>
      </c>
      <c r="C677" s="11">
        <v>43621</v>
      </c>
      <c r="D677" t="s">
        <v>520</v>
      </c>
      <c r="E677">
        <v>14</v>
      </c>
      <c r="F677">
        <v>1</v>
      </c>
      <c r="G677" t="s">
        <v>873</v>
      </c>
      <c r="H677" s="10">
        <v>3</v>
      </c>
    </row>
    <row r="678" spans="1:8" ht="14.55" hidden="1" x14ac:dyDescent="0.3">
      <c r="A678" t="s">
        <v>76</v>
      </c>
      <c r="B678">
        <v>2020</v>
      </c>
      <c r="C678" s="11">
        <v>44007</v>
      </c>
      <c r="D678" t="s">
        <v>520</v>
      </c>
      <c r="E678">
        <v>14</v>
      </c>
      <c r="F678">
        <v>3</v>
      </c>
      <c r="G678" t="s">
        <v>873</v>
      </c>
      <c r="H678" s="10" t="s">
        <v>875</v>
      </c>
    </row>
    <row r="679" spans="1:8" ht="14.55" hidden="1" x14ac:dyDescent="0.3">
      <c r="A679" t="s">
        <v>76</v>
      </c>
      <c r="B679">
        <v>2018</v>
      </c>
      <c r="C679" s="11">
        <v>43263</v>
      </c>
      <c r="D679" t="s">
        <v>522</v>
      </c>
      <c r="E679">
        <v>18</v>
      </c>
      <c r="F679">
        <v>15</v>
      </c>
      <c r="G679" t="s">
        <v>876</v>
      </c>
      <c r="H679" s="10" t="s">
        <v>877</v>
      </c>
    </row>
    <row r="680" spans="1:8" ht="14.55" hidden="1" x14ac:dyDescent="0.3">
      <c r="A680" t="s">
        <v>76</v>
      </c>
      <c r="B680">
        <v>2019</v>
      </c>
      <c r="C680" s="11">
        <v>43621</v>
      </c>
      <c r="D680" t="s">
        <v>522</v>
      </c>
      <c r="E680">
        <v>18</v>
      </c>
      <c r="F680">
        <v>16</v>
      </c>
      <c r="G680" t="s">
        <v>876</v>
      </c>
      <c r="H680" s="10" t="s">
        <v>878</v>
      </c>
    </row>
    <row r="681" spans="1:8" ht="14.55" hidden="1" x14ac:dyDescent="0.3">
      <c r="A681" t="s">
        <v>76</v>
      </c>
      <c r="B681">
        <v>2020</v>
      </c>
      <c r="C681" s="11">
        <v>44007</v>
      </c>
      <c r="D681" t="s">
        <v>522</v>
      </c>
      <c r="E681">
        <v>18</v>
      </c>
      <c r="F681">
        <v>15</v>
      </c>
      <c r="G681" t="s">
        <v>876</v>
      </c>
      <c r="H681" s="10" t="s">
        <v>877</v>
      </c>
    </row>
    <row r="682" spans="1:8" ht="14.55" hidden="1" x14ac:dyDescent="0.3">
      <c r="A682" t="s">
        <v>76</v>
      </c>
      <c r="B682">
        <v>2018</v>
      </c>
      <c r="C682" s="11">
        <v>43263</v>
      </c>
      <c r="D682" t="s">
        <v>524</v>
      </c>
      <c r="E682">
        <v>15</v>
      </c>
      <c r="F682">
        <v>3</v>
      </c>
      <c r="G682" t="s">
        <v>879</v>
      </c>
      <c r="H682" s="10" t="s">
        <v>880</v>
      </c>
    </row>
    <row r="683" spans="1:8" ht="14.55" hidden="1" x14ac:dyDescent="0.3">
      <c r="A683" t="s">
        <v>76</v>
      </c>
      <c r="B683">
        <v>2019</v>
      </c>
      <c r="C683" s="11">
        <v>43621</v>
      </c>
      <c r="D683" t="s">
        <v>524</v>
      </c>
      <c r="E683">
        <v>15</v>
      </c>
      <c r="F683">
        <v>4</v>
      </c>
      <c r="G683" t="s">
        <v>879</v>
      </c>
      <c r="H683" s="10" t="s">
        <v>881</v>
      </c>
    </row>
    <row r="684" spans="1:8" ht="14.55" hidden="1" x14ac:dyDescent="0.3">
      <c r="A684" t="s">
        <v>76</v>
      </c>
      <c r="B684">
        <v>2020</v>
      </c>
      <c r="C684" s="11">
        <v>44007</v>
      </c>
      <c r="D684" t="s">
        <v>524</v>
      </c>
      <c r="E684">
        <v>15</v>
      </c>
      <c r="F684">
        <v>4</v>
      </c>
      <c r="G684" t="s">
        <v>879</v>
      </c>
      <c r="H684" s="10" t="s">
        <v>881</v>
      </c>
    </row>
    <row r="685" spans="1:8" ht="14.55" hidden="1" x14ac:dyDescent="0.3">
      <c r="A685" t="s">
        <v>882</v>
      </c>
      <c r="B685">
        <v>2021</v>
      </c>
      <c r="C685" s="11">
        <v>44368</v>
      </c>
      <c r="D685" t="s">
        <v>495</v>
      </c>
      <c r="E685">
        <v>13</v>
      </c>
      <c r="F685">
        <v>12</v>
      </c>
      <c r="G685" t="s">
        <v>857</v>
      </c>
      <c r="H685" s="10" t="s">
        <v>858</v>
      </c>
    </row>
    <row r="686" spans="1:8" ht="14.55" hidden="1" x14ac:dyDescent="0.3">
      <c r="A686" t="s">
        <v>882</v>
      </c>
      <c r="B686">
        <v>2022</v>
      </c>
      <c r="C686" s="11">
        <v>44749</v>
      </c>
      <c r="D686" t="s">
        <v>495</v>
      </c>
      <c r="E686">
        <v>13</v>
      </c>
      <c r="F686">
        <v>12</v>
      </c>
      <c r="G686" t="s">
        <v>857</v>
      </c>
      <c r="H686" s="10" t="s">
        <v>858</v>
      </c>
    </row>
    <row r="687" spans="1:8" ht="14.55" hidden="1" x14ac:dyDescent="0.3">
      <c r="A687" t="s">
        <v>882</v>
      </c>
      <c r="B687">
        <v>2021</v>
      </c>
      <c r="C687" s="11">
        <v>44375</v>
      </c>
      <c r="D687" t="s">
        <v>500</v>
      </c>
      <c r="E687">
        <v>12</v>
      </c>
      <c r="F687">
        <v>11</v>
      </c>
      <c r="G687" t="s">
        <v>883</v>
      </c>
      <c r="H687" s="10" t="s">
        <v>884</v>
      </c>
    </row>
    <row r="688" spans="1:8" ht="14.55" hidden="1" x14ac:dyDescent="0.3">
      <c r="A688" t="s">
        <v>882</v>
      </c>
      <c r="B688">
        <v>2022</v>
      </c>
      <c r="C688" s="11">
        <v>44749</v>
      </c>
      <c r="D688" t="s">
        <v>500</v>
      </c>
      <c r="E688">
        <v>12</v>
      </c>
      <c r="F688">
        <v>10</v>
      </c>
      <c r="G688" s="2" t="s">
        <v>885</v>
      </c>
      <c r="H688" s="10" t="s">
        <v>712</v>
      </c>
    </row>
    <row r="689" spans="1:9" ht="14.55" hidden="1" x14ac:dyDescent="0.3">
      <c r="A689" t="s">
        <v>882</v>
      </c>
      <c r="B689">
        <v>2021</v>
      </c>
      <c r="C689" s="11">
        <v>44369</v>
      </c>
      <c r="D689" t="s">
        <v>506</v>
      </c>
      <c r="E689">
        <v>23</v>
      </c>
      <c r="F689">
        <v>9</v>
      </c>
      <c r="G689" t="s">
        <v>864</v>
      </c>
      <c r="H689" s="10" t="s">
        <v>886</v>
      </c>
    </row>
    <row r="690" spans="1:9" ht="14.55" hidden="1" x14ac:dyDescent="0.3">
      <c r="A690" t="s">
        <v>882</v>
      </c>
      <c r="B690">
        <v>2022</v>
      </c>
      <c r="C690" s="11">
        <v>44749</v>
      </c>
      <c r="D690" t="s">
        <v>506</v>
      </c>
      <c r="E690">
        <v>23</v>
      </c>
      <c r="F690">
        <v>9</v>
      </c>
      <c r="G690" t="s">
        <v>864</v>
      </c>
      <c r="H690" s="10" t="s">
        <v>887</v>
      </c>
    </row>
    <row r="691" spans="1:9" ht="14.55" hidden="1" x14ac:dyDescent="0.3">
      <c r="A691" t="s">
        <v>882</v>
      </c>
      <c r="B691">
        <v>2021</v>
      </c>
      <c r="C691" s="11">
        <v>44372</v>
      </c>
      <c r="D691" t="s">
        <v>510</v>
      </c>
      <c r="E691">
        <v>20</v>
      </c>
      <c r="F691">
        <v>7</v>
      </c>
      <c r="G691" t="s">
        <v>868</v>
      </c>
      <c r="H691" s="10" t="s">
        <v>888</v>
      </c>
    </row>
    <row r="692" spans="1:9" ht="14.55" hidden="1" x14ac:dyDescent="0.3">
      <c r="A692" t="s">
        <v>882</v>
      </c>
      <c r="B692">
        <v>2022</v>
      </c>
      <c r="C692" s="11">
        <v>44749</v>
      </c>
      <c r="D692" t="s">
        <v>510</v>
      </c>
      <c r="E692" s="2">
        <v>20</v>
      </c>
      <c r="F692">
        <v>8</v>
      </c>
      <c r="G692" t="s">
        <v>868</v>
      </c>
      <c r="H692" s="10" t="s">
        <v>889</v>
      </c>
    </row>
    <row r="693" spans="1:9" ht="14.55" hidden="1" x14ac:dyDescent="0.3">
      <c r="A693" t="s">
        <v>882</v>
      </c>
      <c r="B693">
        <v>2021</v>
      </c>
      <c r="C693" s="11">
        <v>44373</v>
      </c>
      <c r="D693" t="s">
        <v>514</v>
      </c>
      <c r="E693">
        <v>48</v>
      </c>
      <c r="F693">
        <v>1</v>
      </c>
      <c r="G693" t="s">
        <v>872</v>
      </c>
      <c r="H693" s="10">
        <v>1</v>
      </c>
    </row>
    <row r="694" spans="1:9" ht="14.55" hidden="1" x14ac:dyDescent="0.3">
      <c r="A694" t="s">
        <v>882</v>
      </c>
      <c r="B694">
        <v>2022</v>
      </c>
      <c r="C694" s="11">
        <v>44749</v>
      </c>
      <c r="D694" t="s">
        <v>514</v>
      </c>
      <c r="E694" s="2">
        <v>48</v>
      </c>
      <c r="F694">
        <v>0</v>
      </c>
      <c r="G694" t="s">
        <v>872</v>
      </c>
      <c r="H694" s="10" t="s">
        <v>513</v>
      </c>
    </row>
    <row r="695" spans="1:9" ht="14.55" hidden="1" x14ac:dyDescent="0.3">
      <c r="A695" t="s">
        <v>882</v>
      </c>
      <c r="B695">
        <v>2021</v>
      </c>
      <c r="C695" s="11">
        <v>44371</v>
      </c>
      <c r="D695" t="s">
        <v>520</v>
      </c>
      <c r="E695" s="3">
        <v>12</v>
      </c>
      <c r="F695">
        <v>3</v>
      </c>
      <c r="G695" t="s">
        <v>873</v>
      </c>
      <c r="H695" s="10" t="s">
        <v>875</v>
      </c>
      <c r="I695" s="3" t="s">
        <v>735</v>
      </c>
    </row>
    <row r="696" spans="1:9" ht="14.55" hidden="1" x14ac:dyDescent="0.3">
      <c r="A696" t="s">
        <v>882</v>
      </c>
      <c r="B696">
        <v>2022</v>
      </c>
      <c r="C696" s="11">
        <v>44749</v>
      </c>
      <c r="D696" t="s">
        <v>520</v>
      </c>
      <c r="E696" s="2">
        <v>12</v>
      </c>
      <c r="F696">
        <v>3</v>
      </c>
      <c r="G696" t="s">
        <v>873</v>
      </c>
      <c r="H696" s="10" t="s">
        <v>875</v>
      </c>
    </row>
    <row r="697" spans="1:9" ht="14.55" hidden="1" x14ac:dyDescent="0.3">
      <c r="A697" t="s">
        <v>882</v>
      </c>
      <c r="B697">
        <v>2021</v>
      </c>
      <c r="C697" s="11">
        <v>44374</v>
      </c>
      <c r="D697" t="s">
        <v>522</v>
      </c>
      <c r="E697" s="3">
        <v>17</v>
      </c>
      <c r="F697">
        <v>15</v>
      </c>
      <c r="G697" t="s">
        <v>876</v>
      </c>
      <c r="H697" s="10" t="s">
        <v>877</v>
      </c>
      <c r="I697" s="3" t="s">
        <v>890</v>
      </c>
    </row>
    <row r="698" spans="1:9" ht="14.55" hidden="1" x14ac:dyDescent="0.3">
      <c r="A698" t="s">
        <v>882</v>
      </c>
      <c r="B698">
        <v>2022</v>
      </c>
      <c r="C698" s="11">
        <v>44749</v>
      </c>
      <c r="D698" t="s">
        <v>522</v>
      </c>
      <c r="E698" s="2">
        <v>17</v>
      </c>
      <c r="F698">
        <v>16</v>
      </c>
      <c r="G698" t="s">
        <v>876</v>
      </c>
      <c r="H698" s="10" t="s">
        <v>891</v>
      </c>
    </row>
    <row r="699" spans="1:9" ht="14.55" hidden="1" x14ac:dyDescent="0.3">
      <c r="A699" t="s">
        <v>882</v>
      </c>
      <c r="B699">
        <v>2021</v>
      </c>
      <c r="C699" s="11">
        <v>44370</v>
      </c>
      <c r="D699" t="s">
        <v>524</v>
      </c>
      <c r="E699">
        <v>15</v>
      </c>
      <c r="F699">
        <v>4</v>
      </c>
      <c r="G699" t="s">
        <v>879</v>
      </c>
      <c r="H699" s="10" t="s">
        <v>881</v>
      </c>
      <c r="I699" s="3" t="s">
        <v>892</v>
      </c>
    </row>
    <row r="700" spans="1:9" ht="14.55" hidden="1" x14ac:dyDescent="0.3">
      <c r="A700" t="s">
        <v>882</v>
      </c>
      <c r="B700">
        <v>2022</v>
      </c>
      <c r="C700" s="11">
        <v>44749</v>
      </c>
      <c r="D700" t="s">
        <v>524</v>
      </c>
      <c r="E700">
        <v>15</v>
      </c>
      <c r="F700">
        <v>5</v>
      </c>
      <c r="G700" t="s">
        <v>879</v>
      </c>
      <c r="H700" s="10" t="s">
        <v>779</v>
      </c>
      <c r="I700" s="3" t="s">
        <v>892</v>
      </c>
    </row>
    <row r="701" spans="1:9" ht="14.55" hidden="1" x14ac:dyDescent="0.3">
      <c r="A701" t="s">
        <v>394</v>
      </c>
      <c r="B701">
        <v>2018</v>
      </c>
      <c r="C701" s="11">
        <v>43293</v>
      </c>
      <c r="D701" t="s">
        <v>495</v>
      </c>
      <c r="E701">
        <v>10</v>
      </c>
      <c r="F701">
        <v>0</v>
      </c>
      <c r="G701" t="s">
        <v>893</v>
      </c>
    </row>
    <row r="702" spans="1:9" ht="14.55" hidden="1" x14ac:dyDescent="0.3">
      <c r="A702" t="s">
        <v>394</v>
      </c>
      <c r="B702">
        <v>2018</v>
      </c>
      <c r="C702" s="11">
        <v>43293</v>
      </c>
      <c r="D702" t="s">
        <v>500</v>
      </c>
      <c r="E702">
        <v>11</v>
      </c>
      <c r="F702">
        <v>2</v>
      </c>
      <c r="H702" s="10" t="s">
        <v>894</v>
      </c>
    </row>
    <row r="703" spans="1:9" ht="14.55" hidden="1" x14ac:dyDescent="0.3">
      <c r="A703" t="s">
        <v>394</v>
      </c>
      <c r="B703">
        <v>2018</v>
      </c>
      <c r="C703" s="11">
        <v>43293</v>
      </c>
      <c r="D703" t="s">
        <v>506</v>
      </c>
      <c r="E703">
        <v>6</v>
      </c>
      <c r="F703">
        <v>0</v>
      </c>
      <c r="I703" t="s">
        <v>511</v>
      </c>
    </row>
    <row r="704" spans="1:9" ht="14.55" hidden="1" x14ac:dyDescent="0.3">
      <c r="A704" t="s">
        <v>394</v>
      </c>
      <c r="B704">
        <v>2018</v>
      </c>
      <c r="C704" s="11">
        <v>43293</v>
      </c>
      <c r="D704" t="s">
        <v>510</v>
      </c>
      <c r="E704">
        <v>3</v>
      </c>
      <c r="F704">
        <v>1</v>
      </c>
      <c r="G704" t="s">
        <v>895</v>
      </c>
      <c r="H704" s="10">
        <v>1</v>
      </c>
    </row>
    <row r="705" spans="1:9" ht="14.55" hidden="1" x14ac:dyDescent="0.3">
      <c r="A705" t="s">
        <v>394</v>
      </c>
      <c r="B705">
        <v>2018</v>
      </c>
      <c r="C705" s="11">
        <v>43293</v>
      </c>
      <c r="D705" t="s">
        <v>514</v>
      </c>
      <c r="E705">
        <v>2</v>
      </c>
      <c r="F705">
        <v>0</v>
      </c>
      <c r="G705" t="s">
        <v>896</v>
      </c>
    </row>
    <row r="706" spans="1:9" ht="14.55" hidden="1" x14ac:dyDescent="0.3">
      <c r="A706" t="s">
        <v>394</v>
      </c>
      <c r="B706">
        <v>2018</v>
      </c>
      <c r="C706" s="11">
        <v>43293</v>
      </c>
      <c r="D706" t="s">
        <v>520</v>
      </c>
      <c r="E706">
        <v>6</v>
      </c>
      <c r="F706">
        <v>0</v>
      </c>
    </row>
    <row r="707" spans="1:9" ht="14.55" hidden="1" x14ac:dyDescent="0.3">
      <c r="A707" t="s">
        <v>394</v>
      </c>
      <c r="B707">
        <v>2018</v>
      </c>
      <c r="C707" s="11">
        <v>43293</v>
      </c>
      <c r="D707" t="s">
        <v>522</v>
      </c>
      <c r="E707">
        <v>3</v>
      </c>
      <c r="F707">
        <v>0</v>
      </c>
    </row>
    <row r="708" spans="1:9" ht="14.55" hidden="1" x14ac:dyDescent="0.3">
      <c r="A708" t="s">
        <v>394</v>
      </c>
      <c r="B708">
        <v>2018</v>
      </c>
      <c r="C708" s="11">
        <v>43293</v>
      </c>
      <c r="D708" t="s">
        <v>524</v>
      </c>
      <c r="E708">
        <v>8</v>
      </c>
      <c r="F708">
        <v>0</v>
      </c>
    </row>
    <row r="709" spans="1:9" ht="12" hidden="1" customHeight="1" x14ac:dyDescent="0.3">
      <c r="A709" t="s">
        <v>147</v>
      </c>
      <c r="B709">
        <v>2019</v>
      </c>
      <c r="C709" s="11">
        <v>43627</v>
      </c>
      <c r="D709" t="s">
        <v>495</v>
      </c>
      <c r="E709" t="s">
        <v>267</v>
      </c>
      <c r="F709">
        <v>0</v>
      </c>
    </row>
    <row r="710" spans="1:9" ht="14.55" hidden="1" x14ac:dyDescent="0.3">
      <c r="A710" t="s">
        <v>147</v>
      </c>
      <c r="B710">
        <v>2020</v>
      </c>
      <c r="C710" s="11">
        <v>44020</v>
      </c>
      <c r="D710" t="s">
        <v>495</v>
      </c>
      <c r="E710">
        <v>2</v>
      </c>
      <c r="F710">
        <v>0</v>
      </c>
      <c r="G710" t="s">
        <v>897</v>
      </c>
      <c r="H710" s="10" t="s">
        <v>513</v>
      </c>
    </row>
    <row r="711" spans="1:9" ht="14.55" hidden="1" x14ac:dyDescent="0.3">
      <c r="A711" t="s">
        <v>147</v>
      </c>
      <c r="B711">
        <v>2021</v>
      </c>
      <c r="C711" s="11">
        <v>44377</v>
      </c>
      <c r="D711" t="s">
        <v>495</v>
      </c>
      <c r="E711">
        <v>2</v>
      </c>
      <c r="F711">
        <v>1</v>
      </c>
      <c r="G711" t="s">
        <v>897</v>
      </c>
      <c r="H711" s="10">
        <v>1</v>
      </c>
    </row>
    <row r="712" spans="1:9" ht="14.55" hidden="1" x14ac:dyDescent="0.3">
      <c r="A712" t="s">
        <v>147</v>
      </c>
      <c r="B712">
        <v>2022</v>
      </c>
      <c r="C712" s="11">
        <v>44743</v>
      </c>
      <c r="D712" t="s">
        <v>495</v>
      </c>
      <c r="E712">
        <v>2</v>
      </c>
      <c r="F712">
        <v>1</v>
      </c>
      <c r="G712" t="s">
        <v>897</v>
      </c>
      <c r="H712" s="10">
        <v>1</v>
      </c>
      <c r="I712" s="3"/>
    </row>
    <row r="713" spans="1:9" ht="14.55" hidden="1" x14ac:dyDescent="0.3">
      <c r="A713" t="s">
        <v>147</v>
      </c>
      <c r="B713">
        <v>2023</v>
      </c>
      <c r="C713" s="11">
        <v>45105</v>
      </c>
      <c r="D713" t="s">
        <v>495</v>
      </c>
      <c r="E713">
        <v>2</v>
      </c>
      <c r="F713">
        <v>1</v>
      </c>
      <c r="G713" t="s">
        <v>897</v>
      </c>
      <c r="H713" s="10">
        <v>1</v>
      </c>
      <c r="I713" s="3"/>
    </row>
    <row r="714" spans="1:9" ht="14.55" hidden="1" x14ac:dyDescent="0.3">
      <c r="A714" t="s">
        <v>147</v>
      </c>
      <c r="B714">
        <v>2019</v>
      </c>
      <c r="C714" s="11">
        <v>43627</v>
      </c>
      <c r="D714" t="s">
        <v>500</v>
      </c>
      <c r="E714" t="s">
        <v>267</v>
      </c>
      <c r="F714">
        <v>0</v>
      </c>
    </row>
    <row r="715" spans="1:9" ht="14.55" hidden="1" x14ac:dyDescent="0.3">
      <c r="A715" t="s">
        <v>147</v>
      </c>
      <c r="B715">
        <v>2020</v>
      </c>
      <c r="C715" s="11">
        <v>44020</v>
      </c>
      <c r="D715" t="s">
        <v>500</v>
      </c>
      <c r="E715">
        <v>1</v>
      </c>
      <c r="F715">
        <v>0</v>
      </c>
      <c r="G715" t="s">
        <v>898</v>
      </c>
      <c r="H715" s="10" t="s">
        <v>513</v>
      </c>
    </row>
    <row r="716" spans="1:9" ht="14.55" hidden="1" x14ac:dyDescent="0.3">
      <c r="A716" t="s">
        <v>147</v>
      </c>
      <c r="B716">
        <v>2021</v>
      </c>
      <c r="C716" s="11">
        <v>44377</v>
      </c>
      <c r="D716" t="s">
        <v>500</v>
      </c>
      <c r="E716" s="3">
        <v>2</v>
      </c>
      <c r="F716">
        <v>1</v>
      </c>
      <c r="G716" t="s">
        <v>898</v>
      </c>
      <c r="H716" s="10">
        <v>1</v>
      </c>
      <c r="I716" s="3" t="s">
        <v>899</v>
      </c>
    </row>
    <row r="717" spans="1:9" ht="14.55" hidden="1" x14ac:dyDescent="0.3">
      <c r="A717" t="s">
        <v>147</v>
      </c>
      <c r="B717">
        <v>2022</v>
      </c>
      <c r="C717" s="11">
        <v>44743</v>
      </c>
      <c r="D717" t="s">
        <v>500</v>
      </c>
      <c r="E717" s="2">
        <v>2</v>
      </c>
      <c r="F717">
        <v>1</v>
      </c>
      <c r="G717" t="s">
        <v>898</v>
      </c>
      <c r="H717" s="10">
        <v>1</v>
      </c>
      <c r="I717" s="3"/>
    </row>
    <row r="718" spans="1:9" ht="14.55" hidden="1" x14ac:dyDescent="0.3">
      <c r="A718" t="s">
        <v>147</v>
      </c>
      <c r="B718">
        <v>2023</v>
      </c>
      <c r="C718" s="11">
        <v>45105</v>
      </c>
      <c r="D718" t="s">
        <v>500</v>
      </c>
      <c r="E718" s="2">
        <v>2</v>
      </c>
      <c r="F718">
        <v>2</v>
      </c>
      <c r="G718" t="s">
        <v>898</v>
      </c>
      <c r="H718" s="10" t="s">
        <v>497</v>
      </c>
      <c r="I718" s="3"/>
    </row>
    <row r="719" spans="1:9" ht="14.55" hidden="1" x14ac:dyDescent="0.3">
      <c r="A719" t="s">
        <v>147</v>
      </c>
      <c r="B719">
        <v>2019</v>
      </c>
      <c r="C719" s="11">
        <v>43627</v>
      </c>
      <c r="D719" t="s">
        <v>506</v>
      </c>
      <c r="E719">
        <v>20</v>
      </c>
      <c r="F719">
        <v>14</v>
      </c>
      <c r="H719" s="10" t="s">
        <v>900</v>
      </c>
    </row>
    <row r="720" spans="1:9" ht="14.55" hidden="1" x14ac:dyDescent="0.3">
      <c r="A720" t="s">
        <v>147</v>
      </c>
      <c r="B720">
        <v>2020</v>
      </c>
      <c r="C720" s="11">
        <v>44020</v>
      </c>
      <c r="D720" t="s">
        <v>506</v>
      </c>
      <c r="E720">
        <v>20</v>
      </c>
      <c r="F720">
        <v>17</v>
      </c>
      <c r="G720" t="s">
        <v>901</v>
      </c>
      <c r="H720" s="10" t="s">
        <v>902</v>
      </c>
    </row>
    <row r="721" spans="1:9" ht="14.55" hidden="1" x14ac:dyDescent="0.3">
      <c r="A721" t="s">
        <v>147</v>
      </c>
      <c r="B721">
        <v>2021</v>
      </c>
      <c r="C721" s="11">
        <v>44377</v>
      </c>
      <c r="D721" t="s">
        <v>506</v>
      </c>
      <c r="E721">
        <v>20</v>
      </c>
      <c r="F721">
        <v>17</v>
      </c>
      <c r="G721" t="s">
        <v>901</v>
      </c>
      <c r="H721" s="10" t="s">
        <v>903</v>
      </c>
    </row>
    <row r="722" spans="1:9" ht="14.55" hidden="1" x14ac:dyDescent="0.3">
      <c r="A722" t="s">
        <v>147</v>
      </c>
      <c r="B722">
        <v>2022</v>
      </c>
      <c r="C722" s="11">
        <v>44743</v>
      </c>
      <c r="D722" t="s">
        <v>506</v>
      </c>
      <c r="E722">
        <v>20</v>
      </c>
      <c r="F722">
        <v>18</v>
      </c>
      <c r="G722" t="s">
        <v>901</v>
      </c>
      <c r="H722" s="10" t="s">
        <v>904</v>
      </c>
      <c r="I722" s="3"/>
    </row>
    <row r="723" spans="1:9" ht="14.55" hidden="1" x14ac:dyDescent="0.3">
      <c r="A723" t="s">
        <v>147</v>
      </c>
      <c r="B723">
        <v>2023</v>
      </c>
      <c r="C723" s="11">
        <v>45105</v>
      </c>
      <c r="D723" t="s">
        <v>506</v>
      </c>
      <c r="E723">
        <v>20</v>
      </c>
      <c r="F723">
        <v>18</v>
      </c>
      <c r="G723" t="s">
        <v>901</v>
      </c>
      <c r="H723" s="10" t="s">
        <v>904</v>
      </c>
      <c r="I723" s="3"/>
    </row>
    <row r="724" spans="1:9" ht="14.55" hidden="1" x14ac:dyDescent="0.3">
      <c r="A724" t="s">
        <v>147</v>
      </c>
      <c r="B724">
        <v>2019</v>
      </c>
      <c r="C724" s="11">
        <v>43627</v>
      </c>
      <c r="D724" t="s">
        <v>510</v>
      </c>
      <c r="E724">
        <v>11</v>
      </c>
      <c r="F724">
        <v>1</v>
      </c>
      <c r="H724" s="10">
        <v>9</v>
      </c>
    </row>
    <row r="725" spans="1:9" ht="14.55" hidden="1" x14ac:dyDescent="0.3">
      <c r="A725" t="s">
        <v>147</v>
      </c>
      <c r="B725">
        <v>2020</v>
      </c>
      <c r="C725" s="11">
        <v>44020</v>
      </c>
      <c r="D725" t="s">
        <v>510</v>
      </c>
      <c r="E725">
        <v>11</v>
      </c>
      <c r="F725">
        <v>3</v>
      </c>
      <c r="G725" t="s">
        <v>905</v>
      </c>
      <c r="H725" s="10" t="s">
        <v>906</v>
      </c>
    </row>
    <row r="726" spans="1:9" ht="14.55" hidden="1" x14ac:dyDescent="0.3">
      <c r="A726" t="s">
        <v>147</v>
      </c>
      <c r="B726">
        <v>2021</v>
      </c>
      <c r="C726" s="11">
        <v>44377</v>
      </c>
      <c r="D726" t="s">
        <v>510</v>
      </c>
      <c r="E726">
        <v>11</v>
      </c>
      <c r="F726">
        <v>6</v>
      </c>
      <c r="G726" t="s">
        <v>905</v>
      </c>
      <c r="H726" s="10" t="s">
        <v>907</v>
      </c>
    </row>
    <row r="727" spans="1:9" ht="14.55" hidden="1" x14ac:dyDescent="0.3">
      <c r="A727" t="s">
        <v>147</v>
      </c>
      <c r="B727">
        <v>2022</v>
      </c>
      <c r="C727" s="11">
        <v>44743</v>
      </c>
      <c r="D727" t="s">
        <v>510</v>
      </c>
      <c r="E727">
        <v>11</v>
      </c>
      <c r="F727">
        <v>6</v>
      </c>
      <c r="G727" t="s">
        <v>905</v>
      </c>
      <c r="H727" s="10" t="s">
        <v>908</v>
      </c>
      <c r="I727" s="3"/>
    </row>
    <row r="728" spans="1:9" ht="14.55" hidden="1" x14ac:dyDescent="0.3">
      <c r="A728" t="s">
        <v>147</v>
      </c>
      <c r="B728">
        <v>2023</v>
      </c>
      <c r="C728" s="11">
        <v>45105</v>
      </c>
      <c r="D728" t="s">
        <v>510</v>
      </c>
      <c r="E728">
        <v>11</v>
      </c>
      <c r="F728">
        <v>5</v>
      </c>
      <c r="G728" t="s">
        <v>905</v>
      </c>
      <c r="H728" s="10" t="s">
        <v>909</v>
      </c>
      <c r="I728" s="3"/>
    </row>
    <row r="729" spans="1:9" ht="14.55" hidden="1" x14ac:dyDescent="0.3">
      <c r="A729" t="s">
        <v>147</v>
      </c>
      <c r="B729">
        <v>2019</v>
      </c>
      <c r="C729" s="11">
        <v>43627</v>
      </c>
      <c r="D729" t="s">
        <v>514</v>
      </c>
      <c r="E729">
        <v>21</v>
      </c>
      <c r="F729">
        <v>2</v>
      </c>
      <c r="H729" s="10" t="s">
        <v>910</v>
      </c>
    </row>
    <row r="730" spans="1:9" ht="14.55" hidden="1" x14ac:dyDescent="0.3">
      <c r="A730" t="s">
        <v>147</v>
      </c>
      <c r="B730">
        <v>2020</v>
      </c>
      <c r="C730" s="11">
        <v>44020</v>
      </c>
      <c r="D730" t="s">
        <v>514</v>
      </c>
      <c r="E730">
        <v>21</v>
      </c>
      <c r="F730">
        <v>3</v>
      </c>
      <c r="G730" t="s">
        <v>911</v>
      </c>
      <c r="H730" s="10" t="s">
        <v>906</v>
      </c>
    </row>
    <row r="731" spans="1:9" ht="14.55" hidden="1" x14ac:dyDescent="0.3">
      <c r="A731" t="s">
        <v>147</v>
      </c>
      <c r="B731">
        <v>2021</v>
      </c>
      <c r="C731" s="11">
        <v>44377</v>
      </c>
      <c r="D731" t="s">
        <v>514</v>
      </c>
      <c r="E731">
        <v>21</v>
      </c>
      <c r="F731">
        <v>5</v>
      </c>
      <c r="G731" t="s">
        <v>911</v>
      </c>
      <c r="H731" s="10" t="s">
        <v>912</v>
      </c>
    </row>
    <row r="732" spans="1:9" ht="14.55" hidden="1" x14ac:dyDescent="0.3">
      <c r="A732" t="s">
        <v>147</v>
      </c>
      <c r="B732">
        <v>2022</v>
      </c>
      <c r="C732" s="11">
        <v>44743</v>
      </c>
      <c r="D732" t="s">
        <v>514</v>
      </c>
      <c r="E732">
        <v>21</v>
      </c>
      <c r="F732">
        <v>5</v>
      </c>
      <c r="G732" t="s">
        <v>911</v>
      </c>
      <c r="H732" s="10" t="s">
        <v>913</v>
      </c>
      <c r="I732" s="3"/>
    </row>
    <row r="733" spans="1:9" ht="14.55" hidden="1" x14ac:dyDescent="0.3">
      <c r="A733" t="s">
        <v>147</v>
      </c>
      <c r="B733">
        <v>2023</v>
      </c>
      <c r="C733" s="11">
        <v>45105</v>
      </c>
      <c r="D733" t="s">
        <v>514</v>
      </c>
      <c r="E733">
        <v>21</v>
      </c>
      <c r="F733">
        <v>6</v>
      </c>
      <c r="G733" t="s">
        <v>911</v>
      </c>
      <c r="H733" s="10" t="s">
        <v>914</v>
      </c>
      <c r="I733" s="3"/>
    </row>
    <row r="734" spans="1:9" ht="14.55" hidden="1" x14ac:dyDescent="0.3">
      <c r="A734" t="s">
        <v>147</v>
      </c>
      <c r="B734">
        <v>2019</v>
      </c>
      <c r="C734" s="11">
        <v>43627</v>
      </c>
      <c r="D734" t="s">
        <v>520</v>
      </c>
      <c r="E734">
        <v>7</v>
      </c>
      <c r="F734">
        <v>0</v>
      </c>
    </row>
    <row r="735" spans="1:9" ht="14.55" hidden="1" x14ac:dyDescent="0.3">
      <c r="A735" t="s">
        <v>147</v>
      </c>
      <c r="B735">
        <v>2020</v>
      </c>
      <c r="C735" s="11">
        <v>44020</v>
      </c>
      <c r="D735" t="s">
        <v>520</v>
      </c>
      <c r="E735">
        <v>7</v>
      </c>
      <c r="F735">
        <v>0</v>
      </c>
      <c r="G735" t="s">
        <v>915</v>
      </c>
      <c r="H735" s="10" t="s">
        <v>513</v>
      </c>
    </row>
    <row r="736" spans="1:9" ht="14.55" hidden="1" x14ac:dyDescent="0.3">
      <c r="A736" t="s">
        <v>147</v>
      </c>
      <c r="B736">
        <v>2021</v>
      </c>
      <c r="C736" s="11">
        <v>44377</v>
      </c>
      <c r="D736" t="s">
        <v>520</v>
      </c>
      <c r="E736">
        <v>7</v>
      </c>
      <c r="F736">
        <v>0</v>
      </c>
      <c r="G736" t="s">
        <v>915</v>
      </c>
      <c r="H736" s="10" t="s">
        <v>513</v>
      </c>
    </row>
    <row r="737" spans="1:9" ht="14.55" hidden="1" x14ac:dyDescent="0.3">
      <c r="A737" t="s">
        <v>147</v>
      </c>
      <c r="B737">
        <v>2022</v>
      </c>
      <c r="C737" s="11">
        <v>44743</v>
      </c>
      <c r="D737" t="s">
        <v>520</v>
      </c>
      <c r="E737">
        <v>7</v>
      </c>
      <c r="F737">
        <v>1</v>
      </c>
      <c r="G737" t="s">
        <v>915</v>
      </c>
      <c r="H737" s="10">
        <v>3</v>
      </c>
      <c r="I737" s="3"/>
    </row>
    <row r="738" spans="1:9" ht="14.55" hidden="1" x14ac:dyDescent="0.3">
      <c r="A738" t="s">
        <v>147</v>
      </c>
      <c r="B738">
        <v>2023</v>
      </c>
      <c r="C738" s="11">
        <v>45105</v>
      </c>
      <c r="D738" t="s">
        <v>520</v>
      </c>
      <c r="E738">
        <v>7</v>
      </c>
      <c r="F738">
        <v>0</v>
      </c>
      <c r="G738" t="s">
        <v>915</v>
      </c>
      <c r="I738" s="3"/>
    </row>
    <row r="739" spans="1:9" ht="14.55" hidden="1" x14ac:dyDescent="0.3">
      <c r="A739" t="s">
        <v>147</v>
      </c>
      <c r="B739">
        <v>2019</v>
      </c>
      <c r="C739" s="11">
        <v>43627</v>
      </c>
      <c r="D739" t="s">
        <v>522</v>
      </c>
      <c r="E739">
        <v>4</v>
      </c>
      <c r="F739">
        <v>0</v>
      </c>
    </row>
    <row r="740" spans="1:9" ht="14.55" hidden="1" x14ac:dyDescent="0.3">
      <c r="A740" t="s">
        <v>147</v>
      </c>
      <c r="B740">
        <v>2020</v>
      </c>
      <c r="C740" s="11">
        <v>44020</v>
      </c>
      <c r="D740" t="s">
        <v>522</v>
      </c>
      <c r="E740">
        <v>4</v>
      </c>
      <c r="F740">
        <v>0</v>
      </c>
      <c r="G740" t="s">
        <v>916</v>
      </c>
      <c r="H740" s="10" t="s">
        <v>513</v>
      </c>
    </row>
    <row r="741" spans="1:9" ht="14.55" hidden="1" x14ac:dyDescent="0.3">
      <c r="A741" t="s">
        <v>147</v>
      </c>
      <c r="B741">
        <v>2021</v>
      </c>
      <c r="C741" s="11">
        <v>44377</v>
      </c>
      <c r="D741" t="s">
        <v>522</v>
      </c>
      <c r="E741">
        <v>4</v>
      </c>
      <c r="F741">
        <v>1</v>
      </c>
      <c r="G741" t="s">
        <v>916</v>
      </c>
      <c r="H741" s="10">
        <v>1</v>
      </c>
    </row>
    <row r="742" spans="1:9" ht="14.55" hidden="1" x14ac:dyDescent="0.3">
      <c r="A742" t="s">
        <v>147</v>
      </c>
      <c r="B742">
        <v>2022</v>
      </c>
      <c r="C742" s="11">
        <v>44743</v>
      </c>
      <c r="D742" t="s">
        <v>522</v>
      </c>
      <c r="E742">
        <v>4</v>
      </c>
      <c r="F742">
        <v>2</v>
      </c>
      <c r="G742" t="s">
        <v>916</v>
      </c>
      <c r="H742" s="10" t="s">
        <v>497</v>
      </c>
      <c r="I742" s="3"/>
    </row>
    <row r="743" spans="1:9" ht="14.55" hidden="1" x14ac:dyDescent="0.3">
      <c r="A743" t="s">
        <v>147</v>
      </c>
      <c r="B743">
        <v>2023</v>
      </c>
      <c r="C743" s="11">
        <v>45105</v>
      </c>
      <c r="D743" t="s">
        <v>522</v>
      </c>
      <c r="E743">
        <v>4</v>
      </c>
      <c r="F743">
        <v>1</v>
      </c>
      <c r="G743" t="s">
        <v>916</v>
      </c>
      <c r="H743" s="10">
        <v>1</v>
      </c>
      <c r="I743" s="3"/>
    </row>
    <row r="744" spans="1:9" ht="14.55" hidden="1" x14ac:dyDescent="0.3">
      <c r="A744" t="s">
        <v>147</v>
      </c>
      <c r="B744">
        <v>2019</v>
      </c>
      <c r="C744" s="11">
        <v>43627</v>
      </c>
      <c r="D744" t="s">
        <v>524</v>
      </c>
      <c r="E744">
        <v>8</v>
      </c>
      <c r="F744">
        <v>0</v>
      </c>
    </row>
    <row r="745" spans="1:9" ht="14.55" hidden="1" x14ac:dyDescent="0.3">
      <c r="A745" t="s">
        <v>147</v>
      </c>
      <c r="B745">
        <v>2020</v>
      </c>
      <c r="C745" s="11">
        <v>44020</v>
      </c>
      <c r="D745" t="s">
        <v>524</v>
      </c>
      <c r="E745">
        <v>8</v>
      </c>
      <c r="F745">
        <v>0</v>
      </c>
      <c r="G745" t="s">
        <v>917</v>
      </c>
      <c r="H745" s="10" t="s">
        <v>513</v>
      </c>
    </row>
    <row r="746" spans="1:9" ht="14.55" hidden="1" x14ac:dyDescent="0.3">
      <c r="A746" t="s">
        <v>147</v>
      </c>
      <c r="B746">
        <v>2021</v>
      </c>
      <c r="C746" s="11">
        <v>44377</v>
      </c>
      <c r="D746" t="s">
        <v>524</v>
      </c>
      <c r="E746">
        <v>8</v>
      </c>
      <c r="F746">
        <v>1</v>
      </c>
      <c r="G746" t="s">
        <v>917</v>
      </c>
      <c r="H746" s="10">
        <v>2</v>
      </c>
    </row>
    <row r="747" spans="1:9" ht="14.55" hidden="1" x14ac:dyDescent="0.3">
      <c r="A747" t="s">
        <v>147</v>
      </c>
      <c r="B747">
        <v>2022</v>
      </c>
      <c r="C747" s="11">
        <v>44743</v>
      </c>
      <c r="D747" t="s">
        <v>524</v>
      </c>
      <c r="E747">
        <v>8</v>
      </c>
      <c r="F747">
        <v>1</v>
      </c>
      <c r="G747" t="s">
        <v>917</v>
      </c>
      <c r="H747" s="10">
        <v>3</v>
      </c>
      <c r="I747" s="3"/>
    </row>
    <row r="748" spans="1:9" ht="14.55" hidden="1" x14ac:dyDescent="0.3">
      <c r="A748" t="s">
        <v>147</v>
      </c>
      <c r="B748">
        <v>2023</v>
      </c>
      <c r="C748" s="11">
        <v>45105</v>
      </c>
      <c r="D748" t="s">
        <v>524</v>
      </c>
      <c r="E748">
        <v>8</v>
      </c>
      <c r="F748">
        <v>2</v>
      </c>
      <c r="G748" t="s">
        <v>917</v>
      </c>
      <c r="H748" s="10" t="s">
        <v>793</v>
      </c>
      <c r="I748" s="3"/>
    </row>
    <row r="749" spans="1:9" ht="14.55" hidden="1" x14ac:dyDescent="0.3">
      <c r="A749" t="s">
        <v>220</v>
      </c>
      <c r="B749">
        <v>2023</v>
      </c>
      <c r="C749" s="11">
        <v>45116</v>
      </c>
      <c r="D749" t="s">
        <v>495</v>
      </c>
      <c r="E749">
        <v>3</v>
      </c>
      <c r="F749">
        <v>1</v>
      </c>
      <c r="G749" t="s">
        <v>918</v>
      </c>
      <c r="H749" s="10">
        <v>0</v>
      </c>
    </row>
    <row r="750" spans="1:9" ht="14.55" hidden="1" x14ac:dyDescent="0.3">
      <c r="A750" t="s">
        <v>220</v>
      </c>
      <c r="B750">
        <v>2023</v>
      </c>
      <c r="C750" s="11">
        <v>45116</v>
      </c>
      <c r="D750" t="s">
        <v>500</v>
      </c>
      <c r="E750">
        <v>5</v>
      </c>
      <c r="F750">
        <v>4</v>
      </c>
      <c r="G750" t="s">
        <v>919</v>
      </c>
      <c r="H750" s="10" t="s">
        <v>663</v>
      </c>
    </row>
    <row r="751" spans="1:9" ht="14.55" hidden="1" x14ac:dyDescent="0.3">
      <c r="A751" t="s">
        <v>220</v>
      </c>
      <c r="B751">
        <v>2023</v>
      </c>
      <c r="C751" s="11">
        <v>45116</v>
      </c>
      <c r="D751" t="s">
        <v>506</v>
      </c>
      <c r="E751">
        <v>4</v>
      </c>
      <c r="F751">
        <v>3</v>
      </c>
      <c r="G751" t="s">
        <v>920</v>
      </c>
      <c r="H751" s="10" t="s">
        <v>535</v>
      </c>
    </row>
    <row r="752" spans="1:9" ht="14.55" hidden="1" x14ac:dyDescent="0.3">
      <c r="A752" t="s">
        <v>220</v>
      </c>
      <c r="B752">
        <v>2023</v>
      </c>
      <c r="C752" s="11">
        <v>45116</v>
      </c>
      <c r="D752" t="s">
        <v>510</v>
      </c>
      <c r="E752">
        <v>11</v>
      </c>
      <c r="F752">
        <v>7</v>
      </c>
      <c r="G752" t="s">
        <v>921</v>
      </c>
      <c r="H752" s="10" t="s">
        <v>922</v>
      </c>
    </row>
    <row r="753" spans="1:9" s="12" customFormat="1" ht="14.55" hidden="1" x14ac:dyDescent="0.3">
      <c r="A753" t="s">
        <v>220</v>
      </c>
      <c r="B753">
        <v>2023</v>
      </c>
      <c r="C753" s="11">
        <v>45116</v>
      </c>
      <c r="D753" t="s">
        <v>514</v>
      </c>
      <c r="E753">
        <v>5</v>
      </c>
      <c r="F753">
        <v>4</v>
      </c>
      <c r="G753" t="s">
        <v>923</v>
      </c>
      <c r="H753" s="10" t="s">
        <v>924</v>
      </c>
      <c r="I753"/>
    </row>
    <row r="754" spans="1:9" ht="14.55" hidden="1" x14ac:dyDescent="0.3">
      <c r="A754" t="s">
        <v>220</v>
      </c>
      <c r="B754">
        <v>2023</v>
      </c>
      <c r="C754" s="11">
        <v>45116</v>
      </c>
      <c r="D754" t="s">
        <v>520</v>
      </c>
      <c r="E754">
        <v>5</v>
      </c>
      <c r="F754">
        <v>2</v>
      </c>
      <c r="G754" t="s">
        <v>925</v>
      </c>
      <c r="H754" s="10" t="s">
        <v>793</v>
      </c>
    </row>
    <row r="755" spans="1:9" ht="14.55" hidden="1" x14ac:dyDescent="0.3">
      <c r="A755" t="s">
        <v>220</v>
      </c>
      <c r="B755">
        <v>2023</v>
      </c>
      <c r="C755" s="11">
        <v>45116</v>
      </c>
      <c r="D755" t="s">
        <v>522</v>
      </c>
      <c r="E755">
        <v>5</v>
      </c>
      <c r="F755">
        <v>4</v>
      </c>
      <c r="G755" t="s">
        <v>926</v>
      </c>
      <c r="H755" s="10" t="s">
        <v>604</v>
      </c>
    </row>
    <row r="756" spans="1:9" ht="14.55" hidden="1" x14ac:dyDescent="0.3">
      <c r="A756" t="s">
        <v>220</v>
      </c>
      <c r="B756">
        <v>2023</v>
      </c>
      <c r="C756" s="11">
        <v>45116</v>
      </c>
      <c r="D756" t="s">
        <v>524</v>
      </c>
      <c r="E756">
        <v>5</v>
      </c>
      <c r="F756">
        <v>2</v>
      </c>
      <c r="G756" t="s">
        <v>927</v>
      </c>
      <c r="H756" s="10" t="s">
        <v>874</v>
      </c>
    </row>
    <row r="757" spans="1:9" hidden="1" x14ac:dyDescent="0.3">
      <c r="A757" t="s">
        <v>159</v>
      </c>
      <c r="B757">
        <v>2023</v>
      </c>
      <c r="C757" s="11">
        <v>45106</v>
      </c>
      <c r="D757" t="s">
        <v>495</v>
      </c>
      <c r="E757">
        <v>13</v>
      </c>
      <c r="F757">
        <v>0</v>
      </c>
      <c r="G757" t="s">
        <v>928</v>
      </c>
      <c r="H757" s="10" t="s">
        <v>350</v>
      </c>
    </row>
    <row r="758" spans="1:9" hidden="1" x14ac:dyDescent="0.3">
      <c r="A758" t="s">
        <v>159</v>
      </c>
      <c r="B758">
        <v>2023</v>
      </c>
      <c r="C758" s="11">
        <v>45106</v>
      </c>
      <c r="D758" t="s">
        <v>500</v>
      </c>
      <c r="E758">
        <v>6</v>
      </c>
      <c r="F758">
        <v>0</v>
      </c>
      <c r="G758" t="s">
        <v>929</v>
      </c>
      <c r="H758" s="10" t="s">
        <v>350</v>
      </c>
    </row>
    <row r="759" spans="1:9" hidden="1" x14ac:dyDescent="0.3">
      <c r="A759" t="s">
        <v>159</v>
      </c>
      <c r="B759">
        <v>2023</v>
      </c>
      <c r="C759" s="11">
        <v>45106</v>
      </c>
      <c r="D759" t="s">
        <v>506</v>
      </c>
      <c r="E759">
        <v>13</v>
      </c>
      <c r="F759">
        <v>0</v>
      </c>
      <c r="G759" t="s">
        <v>930</v>
      </c>
      <c r="H759" s="10" t="s">
        <v>350</v>
      </c>
    </row>
    <row r="760" spans="1:9" hidden="1" x14ac:dyDescent="0.3">
      <c r="A760" t="s">
        <v>159</v>
      </c>
      <c r="B760">
        <v>2023</v>
      </c>
      <c r="C760" s="11">
        <v>45106</v>
      </c>
      <c r="D760" t="s">
        <v>510</v>
      </c>
      <c r="E760">
        <v>10</v>
      </c>
      <c r="F760">
        <v>6</v>
      </c>
      <c r="G760" t="s">
        <v>931</v>
      </c>
      <c r="H760" s="10" t="s">
        <v>605</v>
      </c>
    </row>
    <row r="761" spans="1:9" hidden="1" x14ac:dyDescent="0.3">
      <c r="A761" t="s">
        <v>159</v>
      </c>
      <c r="B761">
        <v>2023</v>
      </c>
      <c r="C761" s="11">
        <v>45106</v>
      </c>
      <c r="D761" t="s">
        <v>514</v>
      </c>
      <c r="E761">
        <v>8</v>
      </c>
      <c r="F761">
        <v>0</v>
      </c>
      <c r="G761" t="s">
        <v>932</v>
      </c>
      <c r="H761" s="10" t="s">
        <v>350</v>
      </c>
    </row>
    <row r="762" spans="1:9" hidden="1" x14ac:dyDescent="0.3">
      <c r="A762" t="s">
        <v>159</v>
      </c>
      <c r="B762">
        <v>2023</v>
      </c>
      <c r="C762" s="11">
        <v>45106</v>
      </c>
      <c r="D762" t="s">
        <v>520</v>
      </c>
      <c r="E762">
        <v>9</v>
      </c>
      <c r="F762">
        <v>7</v>
      </c>
      <c r="G762" t="s">
        <v>933</v>
      </c>
      <c r="H762" s="10" t="s">
        <v>934</v>
      </c>
    </row>
    <row r="763" spans="1:9" hidden="1" x14ac:dyDescent="0.3">
      <c r="A763" t="s">
        <v>159</v>
      </c>
      <c r="B763">
        <v>2023</v>
      </c>
      <c r="C763" s="11">
        <v>45106</v>
      </c>
      <c r="D763" t="s">
        <v>522</v>
      </c>
      <c r="E763">
        <v>6</v>
      </c>
      <c r="F763">
        <v>0</v>
      </c>
      <c r="G763" t="s">
        <v>935</v>
      </c>
      <c r="H763" s="10" t="s">
        <v>350</v>
      </c>
    </row>
    <row r="764" spans="1:9" ht="8.5500000000000007" hidden="1" customHeight="1" x14ac:dyDescent="0.3">
      <c r="A764" t="s">
        <v>159</v>
      </c>
      <c r="B764">
        <v>2023</v>
      </c>
      <c r="C764" s="11">
        <v>45106</v>
      </c>
      <c r="D764" t="s">
        <v>524</v>
      </c>
      <c r="E764">
        <v>4</v>
      </c>
      <c r="F764">
        <v>2</v>
      </c>
      <c r="G764" t="s">
        <v>936</v>
      </c>
      <c r="H764" s="10" t="s">
        <v>793</v>
      </c>
    </row>
    <row r="765" spans="1:9" hidden="1" x14ac:dyDescent="0.3">
      <c r="A765" t="s">
        <v>176</v>
      </c>
      <c r="B765">
        <v>2023</v>
      </c>
      <c r="C765" s="11">
        <v>45112</v>
      </c>
      <c r="D765" t="s">
        <v>495</v>
      </c>
      <c r="E765">
        <v>7</v>
      </c>
      <c r="F765">
        <v>3</v>
      </c>
      <c r="G765" t="s">
        <v>937</v>
      </c>
      <c r="H765" s="10" t="s">
        <v>938</v>
      </c>
    </row>
    <row r="766" spans="1:9" hidden="1" x14ac:dyDescent="0.3">
      <c r="A766" t="s">
        <v>176</v>
      </c>
      <c r="B766">
        <v>2023</v>
      </c>
      <c r="C766" s="11">
        <v>45112</v>
      </c>
      <c r="D766" t="s">
        <v>500</v>
      </c>
      <c r="E766">
        <v>9</v>
      </c>
      <c r="F766">
        <v>0</v>
      </c>
      <c r="G766" t="s">
        <v>939</v>
      </c>
      <c r="H766" s="10" t="s">
        <v>350</v>
      </c>
    </row>
    <row r="767" spans="1:9" hidden="1" x14ac:dyDescent="0.3">
      <c r="A767" t="s">
        <v>176</v>
      </c>
      <c r="B767">
        <v>2023</v>
      </c>
      <c r="C767" s="11">
        <v>45112</v>
      </c>
      <c r="D767" t="s">
        <v>506</v>
      </c>
      <c r="E767">
        <v>11</v>
      </c>
      <c r="F767">
        <v>8</v>
      </c>
      <c r="G767" t="s">
        <v>940</v>
      </c>
      <c r="H767" s="10" t="s">
        <v>941</v>
      </c>
    </row>
    <row r="768" spans="1:9" hidden="1" x14ac:dyDescent="0.3">
      <c r="A768" t="s">
        <v>176</v>
      </c>
      <c r="B768">
        <v>2023</v>
      </c>
      <c r="C768" s="11">
        <v>45112</v>
      </c>
      <c r="D768" t="s">
        <v>510</v>
      </c>
      <c r="E768">
        <v>5</v>
      </c>
      <c r="F768">
        <v>2</v>
      </c>
      <c r="G768" t="s">
        <v>942</v>
      </c>
      <c r="H768" s="10" t="s">
        <v>874</v>
      </c>
    </row>
    <row r="769" spans="1:8" hidden="1" x14ac:dyDescent="0.3">
      <c r="A769" t="s">
        <v>176</v>
      </c>
      <c r="B769">
        <v>2023</v>
      </c>
      <c r="C769" s="11">
        <v>45112</v>
      </c>
      <c r="D769" t="s">
        <v>514</v>
      </c>
      <c r="E769">
        <v>7</v>
      </c>
      <c r="F769">
        <v>4</v>
      </c>
      <c r="G769" t="s">
        <v>943</v>
      </c>
      <c r="H769" s="10" t="s">
        <v>778</v>
      </c>
    </row>
    <row r="770" spans="1:8" hidden="1" x14ac:dyDescent="0.3">
      <c r="A770" t="s">
        <v>176</v>
      </c>
      <c r="B770">
        <v>2023</v>
      </c>
      <c r="C770" s="11">
        <v>45112</v>
      </c>
      <c r="D770" t="s">
        <v>520</v>
      </c>
      <c r="E770">
        <v>6</v>
      </c>
      <c r="F770">
        <v>2</v>
      </c>
      <c r="G770" t="s">
        <v>944</v>
      </c>
      <c r="H770" s="10" t="s">
        <v>725</v>
      </c>
    </row>
    <row r="771" spans="1:8" hidden="1" x14ac:dyDescent="0.3">
      <c r="A771" t="s">
        <v>176</v>
      </c>
      <c r="B771">
        <v>2023</v>
      </c>
      <c r="C771" s="11">
        <v>45112</v>
      </c>
      <c r="D771" t="s">
        <v>522</v>
      </c>
      <c r="E771">
        <v>10</v>
      </c>
      <c r="F771">
        <v>6</v>
      </c>
      <c r="G771" t="s">
        <v>945</v>
      </c>
      <c r="H771" s="10" t="s">
        <v>946</v>
      </c>
    </row>
    <row r="772" spans="1:8" hidden="1" x14ac:dyDescent="0.3">
      <c r="A772" t="s">
        <v>176</v>
      </c>
      <c r="B772">
        <v>2023</v>
      </c>
      <c r="C772" s="11">
        <v>45112</v>
      </c>
      <c r="D772" t="s">
        <v>524</v>
      </c>
      <c r="E772">
        <v>8</v>
      </c>
      <c r="F772">
        <v>5</v>
      </c>
      <c r="G772" t="s">
        <v>947</v>
      </c>
      <c r="H772" s="10" t="s">
        <v>704</v>
      </c>
    </row>
    <row r="773" spans="1:8" hidden="1" x14ac:dyDescent="0.3">
      <c r="A773" t="s">
        <v>57</v>
      </c>
      <c r="B773">
        <v>2017</v>
      </c>
      <c r="C773" s="11">
        <v>42888</v>
      </c>
      <c r="D773" t="s">
        <v>495</v>
      </c>
      <c r="E773">
        <v>43</v>
      </c>
      <c r="F773">
        <v>0</v>
      </c>
      <c r="G773" t="s">
        <v>948</v>
      </c>
    </row>
    <row r="774" spans="1:8" hidden="1" x14ac:dyDescent="0.3">
      <c r="A774" t="s">
        <v>57</v>
      </c>
      <c r="B774">
        <v>2018</v>
      </c>
      <c r="C774" s="11">
        <v>43271</v>
      </c>
      <c r="D774" t="s">
        <v>495</v>
      </c>
      <c r="E774">
        <v>43</v>
      </c>
      <c r="F774">
        <v>1</v>
      </c>
      <c r="G774" t="s">
        <v>948</v>
      </c>
      <c r="H774" s="10">
        <v>21</v>
      </c>
    </row>
    <row r="775" spans="1:8" hidden="1" x14ac:dyDescent="0.3">
      <c r="A775" t="s">
        <v>57</v>
      </c>
      <c r="B775">
        <v>2019</v>
      </c>
      <c r="C775" s="11">
        <v>43634</v>
      </c>
      <c r="D775" t="s">
        <v>495</v>
      </c>
      <c r="E775">
        <v>43</v>
      </c>
      <c r="F775">
        <v>0</v>
      </c>
      <c r="G775" t="s">
        <v>948</v>
      </c>
    </row>
    <row r="776" spans="1:8" hidden="1" x14ac:dyDescent="0.3">
      <c r="A776" t="s">
        <v>57</v>
      </c>
      <c r="B776">
        <v>2020</v>
      </c>
      <c r="C776" s="11">
        <v>44007</v>
      </c>
      <c r="D776" t="s">
        <v>495</v>
      </c>
      <c r="E776">
        <v>43</v>
      </c>
      <c r="F776">
        <v>0</v>
      </c>
      <c r="G776" t="s">
        <v>948</v>
      </c>
      <c r="H776" s="10" t="s">
        <v>513</v>
      </c>
    </row>
    <row r="777" spans="1:8" hidden="1" x14ac:dyDescent="0.3">
      <c r="A777" t="s">
        <v>57</v>
      </c>
      <c r="B777">
        <v>2021</v>
      </c>
      <c r="C777" s="11">
        <v>44361</v>
      </c>
      <c r="D777" t="s">
        <v>495</v>
      </c>
      <c r="E777">
        <v>43</v>
      </c>
      <c r="F777">
        <v>0</v>
      </c>
      <c r="G777" t="s">
        <v>948</v>
      </c>
      <c r="H777" s="10" t="s">
        <v>513</v>
      </c>
    </row>
    <row r="778" spans="1:8" hidden="1" x14ac:dyDescent="0.3">
      <c r="A778" t="s">
        <v>57</v>
      </c>
      <c r="B778">
        <v>2022</v>
      </c>
      <c r="C778" s="11">
        <v>44729</v>
      </c>
      <c r="D778" t="s">
        <v>495</v>
      </c>
      <c r="E778">
        <v>43</v>
      </c>
      <c r="F778">
        <v>0</v>
      </c>
      <c r="G778" t="s">
        <v>948</v>
      </c>
    </row>
    <row r="779" spans="1:8" hidden="1" x14ac:dyDescent="0.3">
      <c r="A779" t="s">
        <v>57</v>
      </c>
      <c r="B779">
        <v>2023</v>
      </c>
      <c r="C779" s="11">
        <v>45096</v>
      </c>
      <c r="D779" t="s">
        <v>495</v>
      </c>
      <c r="E779">
        <v>43</v>
      </c>
      <c r="F779">
        <v>0</v>
      </c>
      <c r="G779" t="s">
        <v>949</v>
      </c>
    </row>
    <row r="780" spans="1:8" hidden="1" x14ac:dyDescent="0.3">
      <c r="A780" t="s">
        <v>57</v>
      </c>
      <c r="B780">
        <v>2017</v>
      </c>
      <c r="C780" s="11">
        <v>42888</v>
      </c>
      <c r="D780" t="s">
        <v>500</v>
      </c>
      <c r="E780">
        <v>47</v>
      </c>
      <c r="F780">
        <v>0</v>
      </c>
      <c r="G780" t="s">
        <v>950</v>
      </c>
    </row>
    <row r="781" spans="1:8" hidden="1" x14ac:dyDescent="0.3">
      <c r="A781" t="s">
        <v>57</v>
      </c>
      <c r="B781">
        <v>2018</v>
      </c>
      <c r="C781" s="11">
        <v>43271</v>
      </c>
      <c r="D781" t="s">
        <v>500</v>
      </c>
      <c r="E781">
        <v>47</v>
      </c>
      <c r="F781">
        <v>0</v>
      </c>
      <c r="G781" t="s">
        <v>950</v>
      </c>
    </row>
    <row r="782" spans="1:8" hidden="1" x14ac:dyDescent="0.3">
      <c r="A782" t="s">
        <v>57</v>
      </c>
      <c r="B782">
        <v>2019</v>
      </c>
      <c r="C782" s="11">
        <v>43634</v>
      </c>
      <c r="D782" t="s">
        <v>500</v>
      </c>
      <c r="E782">
        <v>47</v>
      </c>
      <c r="F782">
        <v>0</v>
      </c>
      <c r="G782" t="s">
        <v>951</v>
      </c>
    </row>
    <row r="783" spans="1:8" hidden="1" x14ac:dyDescent="0.3">
      <c r="A783" t="s">
        <v>57</v>
      </c>
      <c r="B783">
        <v>2020</v>
      </c>
      <c r="C783" s="11">
        <v>44007</v>
      </c>
      <c r="D783" t="s">
        <v>500</v>
      </c>
      <c r="E783">
        <v>47</v>
      </c>
      <c r="F783">
        <v>0</v>
      </c>
      <c r="G783" t="s">
        <v>951</v>
      </c>
    </row>
    <row r="784" spans="1:8" hidden="1" x14ac:dyDescent="0.3">
      <c r="A784" t="s">
        <v>57</v>
      </c>
      <c r="B784">
        <v>2021</v>
      </c>
      <c r="C784" s="11">
        <v>44361</v>
      </c>
      <c r="D784" t="s">
        <v>500</v>
      </c>
      <c r="E784">
        <v>47</v>
      </c>
      <c r="F784">
        <v>0</v>
      </c>
      <c r="G784" t="s">
        <v>951</v>
      </c>
    </row>
    <row r="785" spans="1:8" hidden="1" x14ac:dyDescent="0.3">
      <c r="A785" t="s">
        <v>57</v>
      </c>
      <c r="B785">
        <v>2022</v>
      </c>
      <c r="C785" s="11">
        <v>44729</v>
      </c>
      <c r="D785" t="s">
        <v>500</v>
      </c>
      <c r="E785">
        <v>47</v>
      </c>
      <c r="F785">
        <v>0</v>
      </c>
      <c r="G785" s="2" t="s">
        <v>952</v>
      </c>
    </row>
    <row r="786" spans="1:8" hidden="1" x14ac:dyDescent="0.3">
      <c r="A786" t="s">
        <v>57</v>
      </c>
      <c r="B786">
        <v>2023</v>
      </c>
      <c r="C786" s="11">
        <v>45096</v>
      </c>
      <c r="D786" t="s">
        <v>500</v>
      </c>
      <c r="E786">
        <v>47</v>
      </c>
      <c r="F786">
        <v>2</v>
      </c>
      <c r="G786" s="2" t="s">
        <v>952</v>
      </c>
      <c r="H786" s="10" t="s">
        <v>953</v>
      </c>
    </row>
    <row r="787" spans="1:8" hidden="1" x14ac:dyDescent="0.3">
      <c r="A787" t="s">
        <v>57</v>
      </c>
      <c r="B787">
        <v>2017</v>
      </c>
      <c r="C787" s="11">
        <v>42888</v>
      </c>
      <c r="D787" t="s">
        <v>506</v>
      </c>
      <c r="E787">
        <v>88</v>
      </c>
      <c r="F787">
        <v>13</v>
      </c>
      <c r="G787" t="s">
        <v>954</v>
      </c>
      <c r="H787" s="10" t="s">
        <v>955</v>
      </c>
    </row>
    <row r="788" spans="1:8" hidden="1" x14ac:dyDescent="0.3">
      <c r="A788" t="s">
        <v>57</v>
      </c>
      <c r="B788">
        <v>2018</v>
      </c>
      <c r="C788" s="11">
        <v>43271</v>
      </c>
      <c r="D788" t="s">
        <v>506</v>
      </c>
      <c r="E788">
        <v>88</v>
      </c>
      <c r="F788">
        <v>14</v>
      </c>
      <c r="G788" t="s">
        <v>954</v>
      </c>
      <c r="H788" s="10" t="s">
        <v>956</v>
      </c>
    </row>
    <row r="789" spans="1:8" hidden="1" x14ac:dyDescent="0.3">
      <c r="A789" t="s">
        <v>57</v>
      </c>
      <c r="B789">
        <v>2019</v>
      </c>
      <c r="C789" s="11">
        <v>43634</v>
      </c>
      <c r="D789" t="s">
        <v>506</v>
      </c>
      <c r="E789">
        <v>88</v>
      </c>
      <c r="F789">
        <v>16</v>
      </c>
      <c r="G789" t="s">
        <v>954</v>
      </c>
      <c r="H789" s="10" t="s">
        <v>957</v>
      </c>
    </row>
    <row r="790" spans="1:8" hidden="1" x14ac:dyDescent="0.3">
      <c r="A790" t="s">
        <v>57</v>
      </c>
      <c r="B790">
        <v>2020</v>
      </c>
      <c r="C790" s="11">
        <v>44007</v>
      </c>
      <c r="D790" t="s">
        <v>506</v>
      </c>
      <c r="E790">
        <v>88</v>
      </c>
      <c r="F790">
        <v>15</v>
      </c>
      <c r="G790" t="s">
        <v>954</v>
      </c>
      <c r="H790" s="10" t="s">
        <v>958</v>
      </c>
    </row>
    <row r="791" spans="1:8" hidden="1" x14ac:dyDescent="0.3">
      <c r="A791" t="s">
        <v>57</v>
      </c>
      <c r="B791">
        <v>2021</v>
      </c>
      <c r="C791" s="11">
        <v>44361</v>
      </c>
      <c r="D791" t="s">
        <v>506</v>
      </c>
      <c r="E791">
        <v>88</v>
      </c>
      <c r="F791">
        <v>15</v>
      </c>
      <c r="G791" t="s">
        <v>954</v>
      </c>
      <c r="H791" s="10" t="s">
        <v>959</v>
      </c>
    </row>
    <row r="792" spans="1:8" hidden="1" x14ac:dyDescent="0.3">
      <c r="A792" t="s">
        <v>57</v>
      </c>
      <c r="B792">
        <v>2022</v>
      </c>
      <c r="C792" s="11">
        <v>44729</v>
      </c>
      <c r="D792" t="s">
        <v>506</v>
      </c>
      <c r="E792">
        <v>88</v>
      </c>
      <c r="F792">
        <v>17</v>
      </c>
      <c r="G792" t="s">
        <v>954</v>
      </c>
      <c r="H792" s="10" t="s">
        <v>960</v>
      </c>
    </row>
    <row r="793" spans="1:8" hidden="1" x14ac:dyDescent="0.3">
      <c r="A793" t="s">
        <v>57</v>
      </c>
      <c r="B793">
        <v>2023</v>
      </c>
      <c r="C793" s="11">
        <v>45096</v>
      </c>
      <c r="D793" t="s">
        <v>506</v>
      </c>
      <c r="E793">
        <v>88</v>
      </c>
      <c r="F793">
        <v>20</v>
      </c>
      <c r="G793" t="s">
        <v>954</v>
      </c>
      <c r="H793" s="43" t="s">
        <v>961</v>
      </c>
    </row>
    <row r="794" spans="1:8" hidden="1" x14ac:dyDescent="0.3">
      <c r="A794" t="s">
        <v>57</v>
      </c>
      <c r="B794">
        <v>2017</v>
      </c>
      <c r="C794" s="11">
        <v>42888</v>
      </c>
      <c r="D794" t="s">
        <v>510</v>
      </c>
      <c r="E794">
        <v>57</v>
      </c>
      <c r="F794">
        <v>1</v>
      </c>
      <c r="G794" t="s">
        <v>962</v>
      </c>
      <c r="H794" s="10">
        <v>57</v>
      </c>
    </row>
    <row r="795" spans="1:8" hidden="1" x14ac:dyDescent="0.3">
      <c r="A795" t="s">
        <v>57</v>
      </c>
      <c r="B795">
        <v>2018</v>
      </c>
      <c r="C795" s="11">
        <v>43271</v>
      </c>
      <c r="D795" t="s">
        <v>510</v>
      </c>
      <c r="E795">
        <v>57</v>
      </c>
      <c r="F795">
        <v>0</v>
      </c>
      <c r="G795" t="s">
        <v>962</v>
      </c>
    </row>
    <row r="796" spans="1:8" hidden="1" x14ac:dyDescent="0.3">
      <c r="A796" t="s">
        <v>57</v>
      </c>
      <c r="B796">
        <v>2019</v>
      </c>
      <c r="C796" s="11">
        <v>43636</v>
      </c>
      <c r="D796" t="s">
        <v>510</v>
      </c>
      <c r="E796">
        <v>57</v>
      </c>
      <c r="F796">
        <v>1</v>
      </c>
      <c r="G796" t="s">
        <v>962</v>
      </c>
      <c r="H796" s="10">
        <v>46</v>
      </c>
    </row>
    <row r="797" spans="1:8" hidden="1" x14ac:dyDescent="0.3">
      <c r="A797" t="s">
        <v>57</v>
      </c>
      <c r="B797">
        <v>2020</v>
      </c>
      <c r="C797" s="11">
        <v>44007</v>
      </c>
      <c r="D797" t="s">
        <v>510</v>
      </c>
      <c r="E797">
        <v>57</v>
      </c>
      <c r="F797">
        <v>1</v>
      </c>
      <c r="G797" t="s">
        <v>962</v>
      </c>
      <c r="H797" s="10">
        <v>14</v>
      </c>
    </row>
    <row r="798" spans="1:8" hidden="1" x14ac:dyDescent="0.3">
      <c r="A798" t="s">
        <v>57</v>
      </c>
      <c r="B798">
        <v>2021</v>
      </c>
      <c r="C798" s="11">
        <v>44361</v>
      </c>
      <c r="D798" t="s">
        <v>510</v>
      </c>
      <c r="E798">
        <v>57</v>
      </c>
      <c r="F798">
        <v>1</v>
      </c>
      <c r="G798" t="s">
        <v>962</v>
      </c>
      <c r="H798" s="10">
        <v>41</v>
      </c>
    </row>
    <row r="799" spans="1:8" hidden="1" x14ac:dyDescent="0.3">
      <c r="A799" t="s">
        <v>57</v>
      </c>
      <c r="B799">
        <v>2022</v>
      </c>
      <c r="C799" s="11">
        <v>44729</v>
      </c>
      <c r="D799" t="s">
        <v>510</v>
      </c>
      <c r="E799">
        <v>57</v>
      </c>
      <c r="F799">
        <v>2</v>
      </c>
      <c r="G799" t="s">
        <v>963</v>
      </c>
      <c r="H799" s="10" t="s">
        <v>964</v>
      </c>
    </row>
    <row r="800" spans="1:8" hidden="1" x14ac:dyDescent="0.3">
      <c r="A800" t="s">
        <v>57</v>
      </c>
      <c r="B800">
        <v>2023</v>
      </c>
      <c r="C800" s="11">
        <v>45096</v>
      </c>
      <c r="D800" t="s">
        <v>510</v>
      </c>
      <c r="E800">
        <v>57</v>
      </c>
      <c r="F800">
        <v>3</v>
      </c>
      <c r="G800" t="s">
        <v>963</v>
      </c>
      <c r="H800" s="10" t="s">
        <v>965</v>
      </c>
    </row>
    <row r="801" spans="1:8" hidden="1" x14ac:dyDescent="0.3">
      <c r="A801" t="s">
        <v>57</v>
      </c>
      <c r="B801">
        <v>2017</v>
      </c>
      <c r="C801" s="11">
        <v>42888</v>
      </c>
      <c r="D801" t="s">
        <v>514</v>
      </c>
      <c r="E801">
        <v>85</v>
      </c>
      <c r="F801">
        <v>16</v>
      </c>
      <c r="G801" t="s">
        <v>966</v>
      </c>
      <c r="H801" s="10" t="s">
        <v>967</v>
      </c>
    </row>
    <row r="802" spans="1:8" hidden="1" x14ac:dyDescent="0.3">
      <c r="A802" t="s">
        <v>57</v>
      </c>
      <c r="B802">
        <v>2018</v>
      </c>
      <c r="C802" s="11">
        <v>43271</v>
      </c>
      <c r="D802" t="s">
        <v>514</v>
      </c>
      <c r="E802">
        <v>85</v>
      </c>
      <c r="F802">
        <v>5</v>
      </c>
      <c r="G802" t="s">
        <v>966</v>
      </c>
      <c r="H802" s="10" t="s">
        <v>515</v>
      </c>
    </row>
    <row r="803" spans="1:8" hidden="1" x14ac:dyDescent="0.3">
      <c r="A803" t="s">
        <v>57</v>
      </c>
      <c r="B803">
        <v>2019</v>
      </c>
      <c r="C803" s="11">
        <v>43634</v>
      </c>
      <c r="D803" t="s">
        <v>514</v>
      </c>
      <c r="E803">
        <v>85</v>
      </c>
      <c r="F803">
        <v>5</v>
      </c>
      <c r="G803" t="s">
        <v>966</v>
      </c>
      <c r="H803" s="10" t="s">
        <v>968</v>
      </c>
    </row>
    <row r="804" spans="1:8" hidden="1" x14ac:dyDescent="0.3">
      <c r="A804" t="s">
        <v>57</v>
      </c>
      <c r="B804">
        <v>2020</v>
      </c>
      <c r="C804" s="11">
        <v>44007</v>
      </c>
      <c r="D804" t="s">
        <v>514</v>
      </c>
      <c r="E804">
        <v>85</v>
      </c>
      <c r="F804">
        <v>9</v>
      </c>
      <c r="G804" t="s">
        <v>966</v>
      </c>
      <c r="H804" s="10" t="s">
        <v>969</v>
      </c>
    </row>
    <row r="805" spans="1:8" hidden="1" x14ac:dyDescent="0.3">
      <c r="A805" t="s">
        <v>57</v>
      </c>
      <c r="B805">
        <v>2021</v>
      </c>
      <c r="C805" s="11">
        <v>44361</v>
      </c>
      <c r="D805" t="s">
        <v>514</v>
      </c>
      <c r="E805">
        <v>85</v>
      </c>
      <c r="F805">
        <v>11</v>
      </c>
      <c r="G805" t="s">
        <v>966</v>
      </c>
      <c r="H805" s="10" t="s">
        <v>970</v>
      </c>
    </row>
    <row r="806" spans="1:8" hidden="1" x14ac:dyDescent="0.3">
      <c r="A806" t="s">
        <v>57</v>
      </c>
      <c r="B806">
        <v>2022</v>
      </c>
      <c r="C806" s="11">
        <v>44729</v>
      </c>
      <c r="D806" t="s">
        <v>514</v>
      </c>
      <c r="E806">
        <v>85</v>
      </c>
      <c r="F806">
        <v>19</v>
      </c>
      <c r="G806" t="s">
        <v>966</v>
      </c>
      <c r="H806" s="10" t="s">
        <v>971</v>
      </c>
    </row>
    <row r="807" spans="1:8" hidden="1" x14ac:dyDescent="0.3">
      <c r="A807" t="s">
        <v>57</v>
      </c>
      <c r="B807">
        <v>2023</v>
      </c>
      <c r="C807" s="11">
        <v>45096</v>
      </c>
      <c r="D807" t="s">
        <v>514</v>
      </c>
      <c r="E807">
        <v>85</v>
      </c>
      <c r="F807">
        <v>18</v>
      </c>
      <c r="G807" t="s">
        <v>966</v>
      </c>
      <c r="H807" s="10" t="s">
        <v>972</v>
      </c>
    </row>
    <row r="808" spans="1:8" hidden="1" x14ac:dyDescent="0.3">
      <c r="A808" t="s">
        <v>57</v>
      </c>
      <c r="B808">
        <v>2017</v>
      </c>
      <c r="C808" s="11">
        <v>42888</v>
      </c>
      <c r="D808" t="s">
        <v>520</v>
      </c>
      <c r="E808">
        <v>36</v>
      </c>
      <c r="F808">
        <v>10</v>
      </c>
      <c r="G808" t="s">
        <v>973</v>
      </c>
      <c r="H808" s="10" t="s">
        <v>974</v>
      </c>
    </row>
    <row r="809" spans="1:8" hidden="1" x14ac:dyDescent="0.3">
      <c r="A809" t="s">
        <v>57</v>
      </c>
      <c r="B809">
        <v>2018</v>
      </c>
      <c r="C809" s="11">
        <v>43271</v>
      </c>
      <c r="D809" t="s">
        <v>520</v>
      </c>
      <c r="E809">
        <v>36</v>
      </c>
      <c r="F809">
        <v>8</v>
      </c>
      <c r="G809" t="s">
        <v>973</v>
      </c>
      <c r="H809" s="10" t="s">
        <v>975</v>
      </c>
    </row>
    <row r="810" spans="1:8" hidden="1" x14ac:dyDescent="0.3">
      <c r="A810" t="s">
        <v>57</v>
      </c>
      <c r="B810">
        <v>2019</v>
      </c>
      <c r="C810" s="11">
        <v>43636</v>
      </c>
      <c r="D810" t="s">
        <v>520</v>
      </c>
      <c r="E810">
        <v>36</v>
      </c>
      <c r="F810">
        <v>8</v>
      </c>
      <c r="G810" t="s">
        <v>973</v>
      </c>
      <c r="H810" s="10" t="s">
        <v>976</v>
      </c>
    </row>
    <row r="811" spans="1:8" hidden="1" x14ac:dyDescent="0.3">
      <c r="A811" t="s">
        <v>57</v>
      </c>
      <c r="B811">
        <v>2020</v>
      </c>
      <c r="C811" s="11">
        <v>44007</v>
      </c>
      <c r="D811" t="s">
        <v>520</v>
      </c>
      <c r="E811">
        <v>36</v>
      </c>
      <c r="F811">
        <v>9</v>
      </c>
      <c r="G811" t="s">
        <v>973</v>
      </c>
      <c r="H811" s="10" t="s">
        <v>977</v>
      </c>
    </row>
    <row r="812" spans="1:8" hidden="1" x14ac:dyDescent="0.3">
      <c r="A812" t="s">
        <v>57</v>
      </c>
      <c r="B812">
        <v>2021</v>
      </c>
      <c r="C812" s="11">
        <v>44361</v>
      </c>
      <c r="D812" t="s">
        <v>520</v>
      </c>
      <c r="E812">
        <v>36</v>
      </c>
      <c r="F812">
        <v>4</v>
      </c>
      <c r="G812" t="s">
        <v>973</v>
      </c>
      <c r="H812" s="10" t="s">
        <v>978</v>
      </c>
    </row>
    <row r="813" spans="1:8" hidden="1" x14ac:dyDescent="0.3">
      <c r="A813" t="s">
        <v>57</v>
      </c>
      <c r="B813">
        <v>2022</v>
      </c>
      <c r="C813" s="11">
        <v>44729</v>
      </c>
      <c r="D813" t="s">
        <v>520</v>
      </c>
      <c r="E813">
        <v>36</v>
      </c>
      <c r="F813">
        <v>9</v>
      </c>
      <c r="G813" t="s">
        <v>973</v>
      </c>
      <c r="H813" s="10" t="s">
        <v>979</v>
      </c>
    </row>
    <row r="814" spans="1:8" hidden="1" x14ac:dyDescent="0.3">
      <c r="A814" t="s">
        <v>57</v>
      </c>
      <c r="B814">
        <v>2023</v>
      </c>
      <c r="C814" s="11">
        <v>45096</v>
      </c>
      <c r="D814" t="s">
        <v>520</v>
      </c>
      <c r="E814">
        <v>36</v>
      </c>
      <c r="F814">
        <v>9</v>
      </c>
      <c r="G814" t="s">
        <v>973</v>
      </c>
      <c r="H814" s="43" t="s">
        <v>980</v>
      </c>
    </row>
    <row r="815" spans="1:8" hidden="1" x14ac:dyDescent="0.3">
      <c r="A815" t="s">
        <v>57</v>
      </c>
      <c r="B815">
        <v>2017</v>
      </c>
      <c r="C815" s="11">
        <v>42888</v>
      </c>
      <c r="D815" t="s">
        <v>522</v>
      </c>
      <c r="E815">
        <v>10</v>
      </c>
      <c r="F815">
        <v>0</v>
      </c>
      <c r="G815" t="s">
        <v>981</v>
      </c>
    </row>
    <row r="816" spans="1:8" hidden="1" x14ac:dyDescent="0.3">
      <c r="A816" t="s">
        <v>57</v>
      </c>
      <c r="B816">
        <v>2018</v>
      </c>
      <c r="C816" s="11">
        <v>43271</v>
      </c>
      <c r="D816" t="s">
        <v>522</v>
      </c>
      <c r="E816">
        <v>10</v>
      </c>
      <c r="F816">
        <v>0</v>
      </c>
      <c r="G816" t="s">
        <v>981</v>
      </c>
    </row>
    <row r="817" spans="1:8" hidden="1" x14ac:dyDescent="0.3">
      <c r="A817" t="s">
        <v>57</v>
      </c>
      <c r="B817">
        <v>2019</v>
      </c>
      <c r="C817" s="11">
        <v>43634</v>
      </c>
      <c r="D817" t="s">
        <v>522</v>
      </c>
      <c r="E817">
        <v>10</v>
      </c>
      <c r="F817">
        <v>0</v>
      </c>
      <c r="G817" t="s">
        <v>981</v>
      </c>
    </row>
    <row r="818" spans="1:8" hidden="1" x14ac:dyDescent="0.3">
      <c r="A818" t="s">
        <v>57</v>
      </c>
      <c r="B818">
        <v>2020</v>
      </c>
      <c r="C818" s="11">
        <v>44007</v>
      </c>
      <c r="D818" t="s">
        <v>522</v>
      </c>
      <c r="E818">
        <v>10</v>
      </c>
      <c r="F818">
        <v>0</v>
      </c>
      <c r="G818" t="s">
        <v>981</v>
      </c>
    </row>
    <row r="819" spans="1:8" hidden="1" x14ac:dyDescent="0.3">
      <c r="A819" t="s">
        <v>57</v>
      </c>
      <c r="B819">
        <v>2021</v>
      </c>
      <c r="C819" s="11">
        <v>44361</v>
      </c>
      <c r="D819" t="s">
        <v>522</v>
      </c>
      <c r="E819">
        <v>10</v>
      </c>
      <c r="F819">
        <v>0</v>
      </c>
      <c r="G819" t="s">
        <v>981</v>
      </c>
    </row>
    <row r="820" spans="1:8" hidden="1" x14ac:dyDescent="0.3">
      <c r="A820" t="s">
        <v>57</v>
      </c>
      <c r="B820">
        <v>2022</v>
      </c>
      <c r="C820" s="11">
        <v>44729</v>
      </c>
      <c r="D820" t="s">
        <v>522</v>
      </c>
      <c r="E820">
        <v>10</v>
      </c>
      <c r="F820">
        <v>0</v>
      </c>
      <c r="G820" t="s">
        <v>981</v>
      </c>
    </row>
    <row r="821" spans="1:8" hidden="1" x14ac:dyDescent="0.3">
      <c r="A821" t="s">
        <v>57</v>
      </c>
      <c r="B821">
        <v>2023</v>
      </c>
      <c r="C821" s="11">
        <v>45096</v>
      </c>
      <c r="D821" t="s">
        <v>522</v>
      </c>
      <c r="E821">
        <v>10</v>
      </c>
      <c r="F821">
        <v>0</v>
      </c>
      <c r="G821" t="s">
        <v>981</v>
      </c>
    </row>
    <row r="822" spans="1:8" hidden="1" x14ac:dyDescent="0.3">
      <c r="A822" t="s">
        <v>57</v>
      </c>
      <c r="B822">
        <v>2017</v>
      </c>
      <c r="C822" s="11">
        <v>42888</v>
      </c>
      <c r="D822" t="s">
        <v>524</v>
      </c>
      <c r="E822">
        <v>42</v>
      </c>
      <c r="F822">
        <v>10</v>
      </c>
      <c r="G822" t="s">
        <v>982</v>
      </c>
      <c r="H822" s="10" t="s">
        <v>983</v>
      </c>
    </row>
    <row r="823" spans="1:8" hidden="1" x14ac:dyDescent="0.3">
      <c r="A823" t="s">
        <v>57</v>
      </c>
      <c r="B823">
        <v>2018</v>
      </c>
      <c r="C823" s="11">
        <v>43271</v>
      </c>
      <c r="D823" t="s">
        <v>524</v>
      </c>
      <c r="E823">
        <v>42</v>
      </c>
      <c r="F823">
        <v>9</v>
      </c>
      <c r="G823" t="s">
        <v>982</v>
      </c>
      <c r="H823" s="10" t="s">
        <v>984</v>
      </c>
    </row>
    <row r="824" spans="1:8" hidden="1" x14ac:dyDescent="0.3">
      <c r="A824" t="s">
        <v>57</v>
      </c>
      <c r="B824">
        <v>2019</v>
      </c>
      <c r="C824" s="11">
        <v>43634</v>
      </c>
      <c r="D824" t="s">
        <v>524</v>
      </c>
      <c r="E824">
        <v>42</v>
      </c>
      <c r="F824">
        <v>8</v>
      </c>
      <c r="G824" t="s">
        <v>982</v>
      </c>
      <c r="H824" s="10" t="s">
        <v>985</v>
      </c>
    </row>
    <row r="825" spans="1:8" hidden="1" x14ac:dyDescent="0.3">
      <c r="A825" t="s">
        <v>57</v>
      </c>
      <c r="B825">
        <v>2020</v>
      </c>
      <c r="C825" s="11">
        <v>44007</v>
      </c>
      <c r="D825" t="s">
        <v>524</v>
      </c>
      <c r="E825">
        <v>42</v>
      </c>
      <c r="F825">
        <v>8</v>
      </c>
      <c r="G825" t="s">
        <v>982</v>
      </c>
      <c r="H825" s="10" t="s">
        <v>986</v>
      </c>
    </row>
    <row r="826" spans="1:8" hidden="1" x14ac:dyDescent="0.3">
      <c r="A826" t="s">
        <v>57</v>
      </c>
      <c r="B826">
        <v>2021</v>
      </c>
      <c r="C826" s="11">
        <v>44361</v>
      </c>
      <c r="D826" t="s">
        <v>524</v>
      </c>
      <c r="E826">
        <v>42</v>
      </c>
      <c r="F826">
        <v>7</v>
      </c>
      <c r="G826" t="s">
        <v>982</v>
      </c>
      <c r="H826" s="10" t="s">
        <v>987</v>
      </c>
    </row>
    <row r="827" spans="1:8" hidden="1" x14ac:dyDescent="0.3">
      <c r="A827" t="s">
        <v>57</v>
      </c>
      <c r="B827">
        <v>2022</v>
      </c>
      <c r="C827" s="11">
        <v>44729</v>
      </c>
      <c r="D827" t="s">
        <v>524</v>
      </c>
      <c r="E827">
        <v>42</v>
      </c>
      <c r="F827">
        <v>9</v>
      </c>
      <c r="G827" t="s">
        <v>982</v>
      </c>
      <c r="H827" s="10" t="s">
        <v>988</v>
      </c>
    </row>
    <row r="828" spans="1:8" hidden="1" x14ac:dyDescent="0.3">
      <c r="A828" t="s">
        <v>57</v>
      </c>
      <c r="B828">
        <v>2023</v>
      </c>
      <c r="C828" s="11">
        <v>45096</v>
      </c>
      <c r="D828" t="s">
        <v>524</v>
      </c>
      <c r="E828">
        <v>42</v>
      </c>
      <c r="F828">
        <v>6</v>
      </c>
      <c r="G828" t="s">
        <v>982</v>
      </c>
      <c r="H828" s="10" t="s">
        <v>989</v>
      </c>
    </row>
    <row r="829" spans="1:8" hidden="1" x14ac:dyDescent="0.3">
      <c r="A829" t="s">
        <v>192</v>
      </c>
      <c r="B829">
        <v>2023</v>
      </c>
      <c r="C829" s="11">
        <v>45114</v>
      </c>
      <c r="D829" t="s">
        <v>495</v>
      </c>
      <c r="E829">
        <v>6</v>
      </c>
      <c r="F829">
        <v>0</v>
      </c>
      <c r="G829" t="s">
        <v>990</v>
      </c>
      <c r="H829" s="10" t="s">
        <v>350</v>
      </c>
    </row>
    <row r="830" spans="1:8" hidden="1" x14ac:dyDescent="0.3">
      <c r="A830" t="s">
        <v>192</v>
      </c>
      <c r="B830">
        <v>2023</v>
      </c>
      <c r="C830" s="11">
        <v>45114</v>
      </c>
      <c r="D830" t="s">
        <v>500</v>
      </c>
      <c r="E830">
        <v>10</v>
      </c>
      <c r="F830">
        <v>1</v>
      </c>
      <c r="G830" t="s">
        <v>991</v>
      </c>
      <c r="H830" s="10">
        <v>6</v>
      </c>
    </row>
    <row r="831" spans="1:8" hidden="1" x14ac:dyDescent="0.3">
      <c r="A831" t="s">
        <v>192</v>
      </c>
      <c r="B831">
        <v>2023</v>
      </c>
      <c r="C831" s="11">
        <v>45114</v>
      </c>
      <c r="D831" t="s">
        <v>506</v>
      </c>
      <c r="E831">
        <v>9</v>
      </c>
      <c r="F831">
        <v>4</v>
      </c>
      <c r="G831" t="s">
        <v>992</v>
      </c>
      <c r="H831" s="10" t="s">
        <v>993</v>
      </c>
    </row>
    <row r="832" spans="1:8" hidden="1" x14ac:dyDescent="0.3">
      <c r="A832" t="s">
        <v>192</v>
      </c>
      <c r="B832">
        <v>2023</v>
      </c>
      <c r="C832" s="11">
        <v>45114</v>
      </c>
      <c r="D832" t="s">
        <v>510</v>
      </c>
      <c r="E832">
        <v>6</v>
      </c>
      <c r="F832">
        <v>2</v>
      </c>
      <c r="G832" t="s">
        <v>994</v>
      </c>
      <c r="H832" s="10" t="s">
        <v>497</v>
      </c>
    </row>
    <row r="833" spans="1:8" hidden="1" x14ac:dyDescent="0.3">
      <c r="A833" t="s">
        <v>192</v>
      </c>
      <c r="B833">
        <v>2023</v>
      </c>
      <c r="C833" s="11">
        <v>45114</v>
      </c>
      <c r="D833" t="s">
        <v>514</v>
      </c>
      <c r="E833">
        <v>12</v>
      </c>
      <c r="F833">
        <v>0</v>
      </c>
      <c r="G833" t="s">
        <v>995</v>
      </c>
      <c r="H833" s="10" t="s">
        <v>350</v>
      </c>
    </row>
    <row r="834" spans="1:8" hidden="1" x14ac:dyDescent="0.3">
      <c r="A834" t="s">
        <v>192</v>
      </c>
      <c r="B834">
        <v>2023</v>
      </c>
      <c r="C834" s="11">
        <v>45114</v>
      </c>
      <c r="D834" t="s">
        <v>520</v>
      </c>
      <c r="E834">
        <v>7</v>
      </c>
      <c r="F834">
        <v>1</v>
      </c>
      <c r="G834" t="s">
        <v>996</v>
      </c>
      <c r="H834" s="10">
        <v>0</v>
      </c>
    </row>
    <row r="835" spans="1:8" hidden="1" x14ac:dyDescent="0.3">
      <c r="A835" t="s">
        <v>192</v>
      </c>
      <c r="B835">
        <v>2023</v>
      </c>
      <c r="C835" s="11">
        <v>45114</v>
      </c>
      <c r="D835" t="s">
        <v>522</v>
      </c>
      <c r="E835">
        <v>10</v>
      </c>
      <c r="F835">
        <v>5</v>
      </c>
      <c r="G835" t="s">
        <v>997</v>
      </c>
      <c r="H835" s="10" t="s">
        <v>779</v>
      </c>
    </row>
    <row r="836" spans="1:8" hidden="1" x14ac:dyDescent="0.3">
      <c r="A836" t="s">
        <v>192</v>
      </c>
      <c r="B836">
        <v>2023</v>
      </c>
      <c r="C836" s="11">
        <v>45114</v>
      </c>
      <c r="D836" t="s">
        <v>524</v>
      </c>
      <c r="E836">
        <v>10</v>
      </c>
      <c r="F836">
        <v>3</v>
      </c>
      <c r="G836" t="s">
        <v>998</v>
      </c>
      <c r="H836" s="10" t="s">
        <v>566</v>
      </c>
    </row>
    <row r="837" spans="1:8" hidden="1" x14ac:dyDescent="0.3">
      <c r="A837" t="s">
        <v>199</v>
      </c>
      <c r="B837">
        <v>2023</v>
      </c>
      <c r="C837" s="11">
        <v>45114</v>
      </c>
      <c r="D837" t="s">
        <v>495</v>
      </c>
      <c r="E837">
        <v>5</v>
      </c>
      <c r="F837">
        <v>0</v>
      </c>
      <c r="G837" t="s">
        <v>999</v>
      </c>
      <c r="H837" s="10" t="s">
        <v>350</v>
      </c>
    </row>
    <row r="838" spans="1:8" hidden="1" x14ac:dyDescent="0.3">
      <c r="A838" t="s">
        <v>199</v>
      </c>
      <c r="B838">
        <v>2023</v>
      </c>
      <c r="C838" s="11">
        <v>45114</v>
      </c>
      <c r="D838" t="s">
        <v>500</v>
      </c>
      <c r="E838">
        <v>10</v>
      </c>
      <c r="F838">
        <v>0</v>
      </c>
      <c r="G838" t="s">
        <v>1000</v>
      </c>
      <c r="H838" s="10" t="s">
        <v>350</v>
      </c>
    </row>
    <row r="839" spans="1:8" hidden="1" x14ac:dyDescent="0.3">
      <c r="A839" t="s">
        <v>199</v>
      </c>
      <c r="B839">
        <v>2023</v>
      </c>
      <c r="C839" s="11">
        <v>45114</v>
      </c>
      <c r="D839" t="s">
        <v>506</v>
      </c>
      <c r="E839">
        <v>8</v>
      </c>
      <c r="F839">
        <v>0</v>
      </c>
      <c r="G839" t="s">
        <v>1001</v>
      </c>
      <c r="H839" s="10" t="s">
        <v>350</v>
      </c>
    </row>
    <row r="840" spans="1:8" hidden="1" x14ac:dyDescent="0.3">
      <c r="A840" t="s">
        <v>199</v>
      </c>
      <c r="B840">
        <v>2023</v>
      </c>
      <c r="C840" s="11">
        <v>45114</v>
      </c>
      <c r="D840" t="s">
        <v>510</v>
      </c>
      <c r="E840">
        <v>14</v>
      </c>
      <c r="F840">
        <v>1</v>
      </c>
      <c r="G840" t="s">
        <v>1002</v>
      </c>
      <c r="H840" s="10">
        <v>9</v>
      </c>
    </row>
    <row r="841" spans="1:8" hidden="1" x14ac:dyDescent="0.3">
      <c r="A841" t="s">
        <v>199</v>
      </c>
      <c r="B841">
        <v>2023</v>
      </c>
      <c r="C841" s="11">
        <v>45114</v>
      </c>
      <c r="D841" t="s">
        <v>514</v>
      </c>
      <c r="E841">
        <v>12</v>
      </c>
      <c r="F841">
        <v>1</v>
      </c>
      <c r="G841" t="s">
        <v>1003</v>
      </c>
      <c r="H841" s="10">
        <v>9</v>
      </c>
    </row>
    <row r="842" spans="1:8" hidden="1" x14ac:dyDescent="0.3">
      <c r="A842" t="s">
        <v>199</v>
      </c>
      <c r="B842">
        <v>2023</v>
      </c>
      <c r="C842" s="11">
        <v>45114</v>
      </c>
      <c r="D842" t="s">
        <v>520</v>
      </c>
      <c r="E842">
        <v>10</v>
      </c>
      <c r="F842">
        <v>0</v>
      </c>
      <c r="G842" t="s">
        <v>1004</v>
      </c>
      <c r="H842" s="10" t="s">
        <v>350</v>
      </c>
    </row>
    <row r="843" spans="1:8" hidden="1" x14ac:dyDescent="0.3">
      <c r="A843" t="s">
        <v>199</v>
      </c>
      <c r="B843">
        <v>2023</v>
      </c>
      <c r="C843" s="11">
        <v>45114</v>
      </c>
      <c r="D843" t="s">
        <v>522</v>
      </c>
      <c r="E843">
        <v>9</v>
      </c>
      <c r="F843">
        <v>0</v>
      </c>
      <c r="G843" t="s">
        <v>1005</v>
      </c>
      <c r="H843" s="10" t="s">
        <v>350</v>
      </c>
    </row>
    <row r="844" spans="1:8" hidden="1" x14ac:dyDescent="0.3">
      <c r="A844" t="s">
        <v>199</v>
      </c>
      <c r="B844">
        <v>2023</v>
      </c>
      <c r="C844" s="11">
        <v>45114</v>
      </c>
      <c r="D844" t="s">
        <v>524</v>
      </c>
      <c r="E844">
        <v>8</v>
      </c>
      <c r="F844">
        <v>1</v>
      </c>
      <c r="G844" t="s">
        <v>1006</v>
      </c>
      <c r="H844" s="10">
        <v>2</v>
      </c>
    </row>
    <row r="845" spans="1:8" hidden="1" x14ac:dyDescent="0.3">
      <c r="A845" t="s">
        <v>171</v>
      </c>
      <c r="B845">
        <v>2023</v>
      </c>
      <c r="C845" s="11">
        <v>45112</v>
      </c>
      <c r="D845" t="s">
        <v>495</v>
      </c>
      <c r="E845">
        <v>5</v>
      </c>
      <c r="F845">
        <v>4</v>
      </c>
      <c r="G845" t="s">
        <v>1007</v>
      </c>
      <c r="H845" s="10" t="s">
        <v>604</v>
      </c>
    </row>
    <row r="846" spans="1:8" hidden="1" x14ac:dyDescent="0.3">
      <c r="A846" t="s">
        <v>171</v>
      </c>
      <c r="B846">
        <v>2023</v>
      </c>
      <c r="C846" s="11">
        <v>45112</v>
      </c>
      <c r="D846" t="s">
        <v>500</v>
      </c>
      <c r="E846">
        <v>7</v>
      </c>
      <c r="F846">
        <v>3</v>
      </c>
      <c r="G846" t="s">
        <v>1008</v>
      </c>
      <c r="H846" s="10" t="s">
        <v>662</v>
      </c>
    </row>
    <row r="847" spans="1:8" hidden="1" x14ac:dyDescent="0.3">
      <c r="A847" t="s">
        <v>171</v>
      </c>
      <c r="B847">
        <v>2023</v>
      </c>
      <c r="C847" s="11">
        <v>45112</v>
      </c>
      <c r="D847" t="s">
        <v>506</v>
      </c>
      <c r="E847">
        <v>8</v>
      </c>
      <c r="F847">
        <v>5</v>
      </c>
      <c r="G847" t="s">
        <v>1009</v>
      </c>
      <c r="H847" s="10" t="s">
        <v>528</v>
      </c>
    </row>
    <row r="848" spans="1:8" hidden="1" x14ac:dyDescent="0.3">
      <c r="A848" t="s">
        <v>171</v>
      </c>
      <c r="B848">
        <v>2023</v>
      </c>
      <c r="C848" s="11">
        <v>45112</v>
      </c>
      <c r="D848" t="s">
        <v>510</v>
      </c>
      <c r="E848">
        <v>10</v>
      </c>
      <c r="F848">
        <v>2</v>
      </c>
      <c r="G848" t="s">
        <v>1010</v>
      </c>
      <c r="H848" s="10" t="s">
        <v>497</v>
      </c>
    </row>
    <row r="849" spans="1:9" hidden="1" x14ac:dyDescent="0.3">
      <c r="A849" t="s">
        <v>171</v>
      </c>
      <c r="B849">
        <v>2023</v>
      </c>
      <c r="C849" s="11">
        <v>45112</v>
      </c>
      <c r="D849" t="s">
        <v>514</v>
      </c>
      <c r="E849">
        <v>10</v>
      </c>
      <c r="F849">
        <v>5</v>
      </c>
      <c r="G849" t="s">
        <v>1011</v>
      </c>
      <c r="H849" s="10" t="s">
        <v>681</v>
      </c>
    </row>
    <row r="850" spans="1:9" hidden="1" x14ac:dyDescent="0.3">
      <c r="A850" t="s">
        <v>171</v>
      </c>
      <c r="B850">
        <v>2023</v>
      </c>
      <c r="C850" s="11">
        <v>45112</v>
      </c>
      <c r="D850" t="s">
        <v>520</v>
      </c>
      <c r="E850">
        <v>9</v>
      </c>
      <c r="F850">
        <v>2</v>
      </c>
      <c r="G850" t="s">
        <v>1012</v>
      </c>
      <c r="H850" s="10" t="s">
        <v>497</v>
      </c>
    </row>
    <row r="851" spans="1:9" hidden="1" x14ac:dyDescent="0.3">
      <c r="A851" t="s">
        <v>171</v>
      </c>
      <c r="B851">
        <v>2023</v>
      </c>
      <c r="C851" s="11">
        <v>45112</v>
      </c>
      <c r="D851" t="s">
        <v>522</v>
      </c>
      <c r="E851">
        <v>7</v>
      </c>
      <c r="F851">
        <v>4</v>
      </c>
      <c r="G851" t="s">
        <v>1013</v>
      </c>
      <c r="H851" s="10" t="s">
        <v>604</v>
      </c>
    </row>
    <row r="852" spans="1:9" hidden="1" x14ac:dyDescent="0.3">
      <c r="A852" t="s">
        <v>171</v>
      </c>
      <c r="B852">
        <v>2023</v>
      </c>
      <c r="C852" s="11">
        <v>45112</v>
      </c>
      <c r="D852" t="s">
        <v>524</v>
      </c>
      <c r="E852">
        <v>11</v>
      </c>
      <c r="F852">
        <v>4</v>
      </c>
      <c r="G852" t="s">
        <v>1014</v>
      </c>
      <c r="H852" s="10" t="s">
        <v>604</v>
      </c>
    </row>
    <row r="853" spans="1:9" hidden="1" x14ac:dyDescent="0.3">
      <c r="A853" t="s">
        <v>80</v>
      </c>
      <c r="B853">
        <v>2020</v>
      </c>
      <c r="C853" s="11">
        <v>44012</v>
      </c>
      <c r="D853" t="s">
        <v>495</v>
      </c>
      <c r="E853">
        <v>35</v>
      </c>
      <c r="F853">
        <v>12</v>
      </c>
      <c r="G853" t="s">
        <v>1015</v>
      </c>
      <c r="H853" s="10" t="s">
        <v>1016</v>
      </c>
    </row>
    <row r="854" spans="1:9" hidden="1" x14ac:dyDescent="0.3">
      <c r="A854" t="s">
        <v>80</v>
      </c>
      <c r="B854">
        <v>2021</v>
      </c>
      <c r="C854" s="11">
        <v>44378</v>
      </c>
      <c r="D854" t="s">
        <v>495</v>
      </c>
      <c r="E854">
        <v>35</v>
      </c>
      <c r="F854">
        <v>14</v>
      </c>
      <c r="G854" t="s">
        <v>1015</v>
      </c>
      <c r="H854" s="10" t="s">
        <v>1017</v>
      </c>
    </row>
    <row r="855" spans="1:9" hidden="1" x14ac:dyDescent="0.3">
      <c r="A855" t="s">
        <v>80</v>
      </c>
      <c r="B855">
        <v>2022</v>
      </c>
      <c r="C855" s="11">
        <v>44735</v>
      </c>
      <c r="D855" t="s">
        <v>495</v>
      </c>
      <c r="E855">
        <v>35</v>
      </c>
      <c r="F855">
        <v>12</v>
      </c>
      <c r="G855" t="s">
        <v>1015</v>
      </c>
      <c r="H855" s="10" t="s">
        <v>1018</v>
      </c>
    </row>
    <row r="856" spans="1:9" hidden="1" x14ac:dyDescent="0.3">
      <c r="A856" t="s">
        <v>80</v>
      </c>
      <c r="B856">
        <v>2023</v>
      </c>
      <c r="C856" s="11">
        <v>45096</v>
      </c>
      <c r="D856" t="s">
        <v>495</v>
      </c>
      <c r="E856">
        <v>35</v>
      </c>
      <c r="F856">
        <v>8</v>
      </c>
      <c r="G856" t="s">
        <v>1015</v>
      </c>
      <c r="H856" s="43" t="s">
        <v>1019</v>
      </c>
    </row>
    <row r="857" spans="1:9" hidden="1" x14ac:dyDescent="0.3">
      <c r="A857" t="s">
        <v>80</v>
      </c>
      <c r="B857">
        <v>2020</v>
      </c>
      <c r="C857" s="11">
        <v>44012</v>
      </c>
      <c r="D857" t="s">
        <v>500</v>
      </c>
      <c r="E857">
        <v>11</v>
      </c>
      <c r="F857">
        <v>8</v>
      </c>
      <c r="G857" t="s">
        <v>1020</v>
      </c>
      <c r="H857" s="10" t="s">
        <v>1021</v>
      </c>
    </row>
    <row r="858" spans="1:9" hidden="1" x14ac:dyDescent="0.3">
      <c r="A858" t="s">
        <v>80</v>
      </c>
      <c r="B858">
        <v>2021</v>
      </c>
      <c r="C858" s="11">
        <v>44378</v>
      </c>
      <c r="D858" t="s">
        <v>500</v>
      </c>
      <c r="E858" s="3">
        <v>12</v>
      </c>
      <c r="F858">
        <v>8</v>
      </c>
      <c r="G858" t="s">
        <v>1020</v>
      </c>
      <c r="H858" s="10" t="s">
        <v>1021</v>
      </c>
      <c r="I858" s="3" t="s">
        <v>1022</v>
      </c>
    </row>
    <row r="859" spans="1:9" hidden="1" x14ac:dyDescent="0.3">
      <c r="A859" t="s">
        <v>80</v>
      </c>
      <c r="B859">
        <v>2022</v>
      </c>
      <c r="C859" s="11">
        <v>44735</v>
      </c>
      <c r="D859" t="s">
        <v>500</v>
      </c>
      <c r="E859" s="2">
        <v>12</v>
      </c>
      <c r="F859">
        <v>8</v>
      </c>
      <c r="G859" t="s">
        <v>1020</v>
      </c>
      <c r="H859" s="10" t="s">
        <v>1021</v>
      </c>
      <c r="I859" s="3"/>
    </row>
    <row r="860" spans="1:9" hidden="1" x14ac:dyDescent="0.3">
      <c r="A860" t="s">
        <v>80</v>
      </c>
      <c r="B860">
        <v>2023</v>
      </c>
      <c r="C860" s="11">
        <v>45096</v>
      </c>
      <c r="D860" t="s">
        <v>500</v>
      </c>
      <c r="E860" s="2">
        <v>12</v>
      </c>
      <c r="F860">
        <v>6</v>
      </c>
      <c r="G860" t="s">
        <v>1020</v>
      </c>
      <c r="H860" s="10" t="s">
        <v>946</v>
      </c>
    </row>
    <row r="861" spans="1:9" hidden="1" x14ac:dyDescent="0.3">
      <c r="A861" t="s">
        <v>80</v>
      </c>
      <c r="B861">
        <v>2020</v>
      </c>
      <c r="C861" s="11">
        <v>44012</v>
      </c>
      <c r="D861" t="s">
        <v>506</v>
      </c>
      <c r="E861">
        <v>16</v>
      </c>
      <c r="F861">
        <v>0</v>
      </c>
      <c r="G861" t="s">
        <v>1023</v>
      </c>
      <c r="H861" s="10" t="s">
        <v>513</v>
      </c>
    </row>
    <row r="862" spans="1:9" hidden="1" x14ac:dyDescent="0.3">
      <c r="A862" t="s">
        <v>80</v>
      </c>
      <c r="B862">
        <v>2021</v>
      </c>
      <c r="C862" s="11">
        <v>44378</v>
      </c>
      <c r="D862" t="s">
        <v>506</v>
      </c>
      <c r="E862">
        <v>16</v>
      </c>
      <c r="F862">
        <v>0</v>
      </c>
      <c r="G862" t="s">
        <v>1023</v>
      </c>
      <c r="H862" s="10" t="s">
        <v>513</v>
      </c>
    </row>
    <row r="863" spans="1:9" hidden="1" x14ac:dyDescent="0.3">
      <c r="A863" t="s">
        <v>80</v>
      </c>
      <c r="B863">
        <v>2022</v>
      </c>
      <c r="C863" s="11">
        <v>44735</v>
      </c>
      <c r="D863" t="s">
        <v>506</v>
      </c>
      <c r="E863">
        <v>16</v>
      </c>
      <c r="F863">
        <v>0</v>
      </c>
      <c r="G863" t="s">
        <v>1023</v>
      </c>
    </row>
    <row r="864" spans="1:9" hidden="1" x14ac:dyDescent="0.3">
      <c r="A864" t="s">
        <v>80</v>
      </c>
      <c r="B864">
        <v>2023</v>
      </c>
      <c r="C864" s="11">
        <v>45096</v>
      </c>
      <c r="D864" t="s">
        <v>506</v>
      </c>
      <c r="E864">
        <v>16</v>
      </c>
      <c r="F864">
        <v>0</v>
      </c>
      <c r="G864" t="s">
        <v>1023</v>
      </c>
    </row>
    <row r="865" spans="1:9" hidden="1" x14ac:dyDescent="0.3">
      <c r="A865" t="s">
        <v>80</v>
      </c>
      <c r="B865">
        <v>2020</v>
      </c>
      <c r="C865" s="11">
        <v>44012</v>
      </c>
      <c r="D865" t="s">
        <v>510</v>
      </c>
      <c r="E865">
        <v>24</v>
      </c>
      <c r="F865">
        <v>10</v>
      </c>
      <c r="G865" t="s">
        <v>1024</v>
      </c>
      <c r="H865" s="10" t="s">
        <v>1025</v>
      </c>
    </row>
    <row r="866" spans="1:9" hidden="1" x14ac:dyDescent="0.3">
      <c r="A866" t="s">
        <v>80</v>
      </c>
      <c r="B866">
        <v>2021</v>
      </c>
      <c r="C866" s="11">
        <v>44378</v>
      </c>
      <c r="D866" t="s">
        <v>510</v>
      </c>
      <c r="E866" s="3">
        <v>25</v>
      </c>
      <c r="F866">
        <v>14</v>
      </c>
      <c r="G866" t="s">
        <v>1024</v>
      </c>
      <c r="H866" s="10" t="s">
        <v>1026</v>
      </c>
      <c r="I866" s="3" t="s">
        <v>1027</v>
      </c>
    </row>
    <row r="867" spans="1:9" hidden="1" x14ac:dyDescent="0.3">
      <c r="A867" t="s">
        <v>80</v>
      </c>
      <c r="B867">
        <v>2022</v>
      </c>
      <c r="C867" s="11">
        <v>44735</v>
      </c>
      <c r="D867" t="s">
        <v>510</v>
      </c>
      <c r="E867" s="2">
        <v>25</v>
      </c>
      <c r="F867">
        <v>15</v>
      </c>
      <c r="G867" t="s">
        <v>1024</v>
      </c>
      <c r="H867" s="10" t="s">
        <v>1028</v>
      </c>
      <c r="I867" s="3"/>
    </row>
    <row r="868" spans="1:9" hidden="1" x14ac:dyDescent="0.3">
      <c r="A868" t="s">
        <v>80</v>
      </c>
      <c r="B868">
        <v>2023</v>
      </c>
      <c r="C868" s="11">
        <v>45096</v>
      </c>
      <c r="D868" t="s">
        <v>510</v>
      </c>
      <c r="E868" s="2">
        <v>25</v>
      </c>
      <c r="F868">
        <v>10</v>
      </c>
      <c r="G868" t="s">
        <v>1024</v>
      </c>
      <c r="H868" s="10" t="s">
        <v>1029</v>
      </c>
    </row>
    <row r="869" spans="1:9" hidden="1" x14ac:dyDescent="0.3">
      <c r="A869" t="s">
        <v>80</v>
      </c>
      <c r="B869">
        <v>2020</v>
      </c>
      <c r="C869" s="11">
        <v>44012</v>
      </c>
      <c r="D869" t="s">
        <v>514</v>
      </c>
      <c r="E869">
        <v>29</v>
      </c>
      <c r="F869">
        <v>16</v>
      </c>
      <c r="G869" t="s">
        <v>1030</v>
      </c>
      <c r="H869" s="10" t="s">
        <v>1031</v>
      </c>
    </row>
    <row r="870" spans="1:9" hidden="1" x14ac:dyDescent="0.3">
      <c r="A870" t="s">
        <v>80</v>
      </c>
      <c r="B870">
        <v>2021</v>
      </c>
      <c r="C870" s="11">
        <v>44378</v>
      </c>
      <c r="D870" t="s">
        <v>514</v>
      </c>
      <c r="E870">
        <v>29</v>
      </c>
      <c r="F870">
        <v>22</v>
      </c>
      <c r="G870" t="s">
        <v>1030</v>
      </c>
      <c r="H870" s="10" t="s">
        <v>1032</v>
      </c>
    </row>
    <row r="871" spans="1:9" hidden="1" x14ac:dyDescent="0.3">
      <c r="A871" t="s">
        <v>80</v>
      </c>
      <c r="B871">
        <v>2022</v>
      </c>
      <c r="C871" s="11">
        <v>44735</v>
      </c>
      <c r="D871" t="s">
        <v>514</v>
      </c>
      <c r="E871">
        <v>29</v>
      </c>
      <c r="F871">
        <v>21</v>
      </c>
      <c r="G871" t="s">
        <v>1030</v>
      </c>
      <c r="H871" s="10" t="s">
        <v>1033</v>
      </c>
    </row>
    <row r="872" spans="1:9" hidden="1" x14ac:dyDescent="0.3">
      <c r="A872" t="s">
        <v>80</v>
      </c>
      <c r="B872">
        <v>2023</v>
      </c>
      <c r="C872" s="11">
        <v>45096</v>
      </c>
      <c r="D872" t="s">
        <v>514</v>
      </c>
      <c r="E872">
        <v>29</v>
      </c>
      <c r="F872">
        <v>22</v>
      </c>
      <c r="G872" t="s">
        <v>1030</v>
      </c>
      <c r="H872" s="10" t="s">
        <v>1032</v>
      </c>
    </row>
    <row r="873" spans="1:9" hidden="1" x14ac:dyDescent="0.3">
      <c r="A873" t="s">
        <v>80</v>
      </c>
      <c r="B873">
        <v>2020</v>
      </c>
      <c r="C873" s="11">
        <v>44012</v>
      </c>
      <c r="D873" t="s">
        <v>520</v>
      </c>
      <c r="E873">
        <v>19</v>
      </c>
      <c r="F873">
        <v>3</v>
      </c>
      <c r="G873" t="s">
        <v>1034</v>
      </c>
      <c r="H873" s="10" t="s">
        <v>1035</v>
      </c>
    </row>
    <row r="874" spans="1:9" hidden="1" x14ac:dyDescent="0.3">
      <c r="A874" t="s">
        <v>80</v>
      </c>
      <c r="B874">
        <v>2021</v>
      </c>
      <c r="C874" s="11">
        <v>44378</v>
      </c>
      <c r="D874" t="s">
        <v>520</v>
      </c>
      <c r="E874">
        <v>19</v>
      </c>
      <c r="F874">
        <v>3</v>
      </c>
      <c r="G874" t="s">
        <v>1034</v>
      </c>
      <c r="H874" s="10" t="s">
        <v>1036</v>
      </c>
    </row>
    <row r="875" spans="1:9" hidden="1" x14ac:dyDescent="0.3">
      <c r="A875" t="s">
        <v>80</v>
      </c>
      <c r="B875">
        <v>2022</v>
      </c>
      <c r="C875" s="11">
        <v>44735</v>
      </c>
      <c r="D875" t="s">
        <v>520</v>
      </c>
      <c r="E875">
        <v>19</v>
      </c>
      <c r="F875">
        <v>4</v>
      </c>
      <c r="G875" t="s">
        <v>1034</v>
      </c>
      <c r="H875" s="10" t="s">
        <v>1037</v>
      </c>
    </row>
    <row r="876" spans="1:9" hidden="1" x14ac:dyDescent="0.3">
      <c r="A876" t="s">
        <v>80</v>
      </c>
      <c r="B876">
        <v>2023</v>
      </c>
      <c r="C876" s="11">
        <v>45096</v>
      </c>
      <c r="D876" t="s">
        <v>520</v>
      </c>
      <c r="E876">
        <v>19</v>
      </c>
      <c r="F876">
        <v>0</v>
      </c>
      <c r="G876" t="s">
        <v>1034</v>
      </c>
    </row>
    <row r="877" spans="1:9" hidden="1" x14ac:dyDescent="0.3">
      <c r="A877" t="s">
        <v>80</v>
      </c>
      <c r="B877">
        <v>2020</v>
      </c>
      <c r="C877" s="11">
        <v>44012</v>
      </c>
      <c r="D877" t="s">
        <v>522</v>
      </c>
      <c r="E877">
        <v>21</v>
      </c>
      <c r="F877">
        <v>19</v>
      </c>
      <c r="G877" t="s">
        <v>1038</v>
      </c>
      <c r="H877" s="10" t="s">
        <v>1039</v>
      </c>
    </row>
    <row r="878" spans="1:9" hidden="1" x14ac:dyDescent="0.3">
      <c r="A878" t="s">
        <v>80</v>
      </c>
      <c r="B878">
        <v>2021</v>
      </c>
      <c r="C878" s="11">
        <v>44378</v>
      </c>
      <c r="D878" t="s">
        <v>522</v>
      </c>
      <c r="E878">
        <v>21</v>
      </c>
      <c r="F878">
        <v>18</v>
      </c>
      <c r="G878" t="s">
        <v>1038</v>
      </c>
      <c r="H878" s="10" t="s">
        <v>1040</v>
      </c>
    </row>
    <row r="879" spans="1:9" hidden="1" x14ac:dyDescent="0.3">
      <c r="A879" t="s">
        <v>80</v>
      </c>
      <c r="B879">
        <v>2022</v>
      </c>
      <c r="C879" s="11">
        <v>44735</v>
      </c>
      <c r="D879" t="s">
        <v>522</v>
      </c>
      <c r="E879">
        <v>21</v>
      </c>
      <c r="F879">
        <v>17</v>
      </c>
      <c r="G879" t="s">
        <v>1038</v>
      </c>
      <c r="H879" s="10" t="s">
        <v>1041</v>
      </c>
    </row>
    <row r="880" spans="1:9" hidden="1" x14ac:dyDescent="0.3">
      <c r="A880" t="s">
        <v>80</v>
      </c>
      <c r="B880">
        <v>2023</v>
      </c>
      <c r="C880" s="11">
        <v>45096</v>
      </c>
      <c r="D880" t="s">
        <v>522</v>
      </c>
      <c r="E880">
        <v>21</v>
      </c>
      <c r="F880">
        <v>15</v>
      </c>
      <c r="G880" t="s">
        <v>1038</v>
      </c>
      <c r="H880" s="43" t="s">
        <v>1042</v>
      </c>
    </row>
    <row r="881" spans="1:8" hidden="1" x14ac:dyDescent="0.3">
      <c r="A881" t="s">
        <v>80</v>
      </c>
      <c r="B881">
        <v>2020</v>
      </c>
      <c r="C881" s="11">
        <v>44012</v>
      </c>
      <c r="D881" t="s">
        <v>524</v>
      </c>
      <c r="E881">
        <v>12</v>
      </c>
      <c r="F881">
        <v>1</v>
      </c>
      <c r="G881" t="s">
        <v>1043</v>
      </c>
      <c r="H881" s="28">
        <v>8</v>
      </c>
    </row>
    <row r="882" spans="1:8" hidden="1" x14ac:dyDescent="0.3">
      <c r="A882" t="s">
        <v>80</v>
      </c>
      <c r="B882">
        <v>2021</v>
      </c>
      <c r="C882" s="11">
        <v>44378</v>
      </c>
      <c r="D882" t="s">
        <v>524</v>
      </c>
      <c r="E882">
        <v>12</v>
      </c>
      <c r="F882">
        <v>0</v>
      </c>
      <c r="G882" t="s">
        <v>1043</v>
      </c>
      <c r="H882" s="10" t="s">
        <v>513</v>
      </c>
    </row>
    <row r="883" spans="1:8" hidden="1" x14ac:dyDescent="0.3">
      <c r="A883" t="s">
        <v>80</v>
      </c>
      <c r="B883">
        <v>2022</v>
      </c>
      <c r="C883" s="11">
        <v>44735</v>
      </c>
      <c r="D883" t="s">
        <v>524</v>
      </c>
      <c r="E883">
        <v>12</v>
      </c>
      <c r="F883">
        <v>0</v>
      </c>
      <c r="G883" t="s">
        <v>1043</v>
      </c>
    </row>
    <row r="884" spans="1:8" hidden="1" x14ac:dyDescent="0.3">
      <c r="A884" t="s">
        <v>80</v>
      </c>
      <c r="B884">
        <v>2023</v>
      </c>
      <c r="C884" s="11">
        <v>45096</v>
      </c>
      <c r="D884" t="s">
        <v>524</v>
      </c>
      <c r="E884">
        <v>12</v>
      </c>
      <c r="F884">
        <v>0</v>
      </c>
      <c r="G884" t="s">
        <v>1043</v>
      </c>
    </row>
    <row r="885" spans="1:8" hidden="1" x14ac:dyDescent="0.3">
      <c r="A885" t="s">
        <v>98</v>
      </c>
      <c r="B885">
        <v>2017</v>
      </c>
      <c r="C885" s="11">
        <v>42912</v>
      </c>
      <c r="D885" t="s">
        <v>495</v>
      </c>
      <c r="E885">
        <v>23</v>
      </c>
      <c r="F885">
        <v>0</v>
      </c>
      <c r="G885" t="s">
        <v>1044</v>
      </c>
    </row>
    <row r="886" spans="1:8" hidden="1" x14ac:dyDescent="0.3">
      <c r="A886" t="s">
        <v>98</v>
      </c>
      <c r="B886">
        <v>2018</v>
      </c>
      <c r="C886" s="11">
        <v>43272</v>
      </c>
      <c r="D886" t="s">
        <v>495</v>
      </c>
      <c r="E886">
        <v>23</v>
      </c>
      <c r="F886">
        <v>0</v>
      </c>
      <c r="G886" t="s">
        <v>1044</v>
      </c>
    </row>
    <row r="887" spans="1:8" hidden="1" x14ac:dyDescent="0.3">
      <c r="A887" t="s">
        <v>98</v>
      </c>
      <c r="B887">
        <v>2019</v>
      </c>
      <c r="C887" s="11">
        <v>43635</v>
      </c>
      <c r="D887" t="s">
        <v>495</v>
      </c>
      <c r="E887">
        <v>23</v>
      </c>
      <c r="F887">
        <v>1</v>
      </c>
      <c r="G887" t="s">
        <v>1044</v>
      </c>
      <c r="H887" s="10">
        <v>19</v>
      </c>
    </row>
    <row r="888" spans="1:8" hidden="1" x14ac:dyDescent="0.3">
      <c r="A888" t="s">
        <v>98</v>
      </c>
      <c r="B888">
        <v>2020</v>
      </c>
      <c r="C888" s="11">
        <v>43998</v>
      </c>
      <c r="D888" t="s">
        <v>495</v>
      </c>
      <c r="E888">
        <v>23</v>
      </c>
      <c r="F888">
        <v>1</v>
      </c>
      <c r="G888" t="s">
        <v>1044</v>
      </c>
      <c r="H888" s="10">
        <v>19</v>
      </c>
    </row>
    <row r="889" spans="1:8" hidden="1" x14ac:dyDescent="0.3">
      <c r="A889" t="s">
        <v>98</v>
      </c>
      <c r="B889">
        <v>2021</v>
      </c>
      <c r="C889" s="11">
        <v>44371</v>
      </c>
      <c r="D889" t="s">
        <v>495</v>
      </c>
      <c r="E889">
        <v>23</v>
      </c>
      <c r="F889">
        <v>3</v>
      </c>
      <c r="G889" t="s">
        <v>1044</v>
      </c>
      <c r="H889" s="10" t="s">
        <v>1045</v>
      </c>
    </row>
    <row r="890" spans="1:8" hidden="1" x14ac:dyDescent="0.3">
      <c r="A890" t="s">
        <v>98</v>
      </c>
      <c r="B890">
        <v>2022</v>
      </c>
      <c r="C890" s="11">
        <v>44743</v>
      </c>
      <c r="D890" t="s">
        <v>495</v>
      </c>
      <c r="E890">
        <v>23</v>
      </c>
      <c r="F890">
        <v>2</v>
      </c>
      <c r="G890" t="s">
        <v>1044</v>
      </c>
      <c r="H890" s="10" t="s">
        <v>1046</v>
      </c>
    </row>
    <row r="891" spans="1:8" hidden="1" x14ac:dyDescent="0.3">
      <c r="A891" t="s">
        <v>98</v>
      </c>
      <c r="B891">
        <v>2017</v>
      </c>
      <c r="C891" s="11">
        <v>42912</v>
      </c>
      <c r="D891" t="s">
        <v>500</v>
      </c>
      <c r="E891">
        <v>16</v>
      </c>
      <c r="F891">
        <v>1</v>
      </c>
      <c r="G891" t="s">
        <v>1047</v>
      </c>
      <c r="H891" s="10">
        <v>4</v>
      </c>
    </row>
    <row r="892" spans="1:8" hidden="1" x14ac:dyDescent="0.3">
      <c r="A892" t="s">
        <v>98</v>
      </c>
      <c r="B892">
        <v>2018</v>
      </c>
      <c r="C892" s="11">
        <v>43272</v>
      </c>
      <c r="D892" t="s">
        <v>500</v>
      </c>
      <c r="E892">
        <v>16</v>
      </c>
      <c r="F892">
        <v>1</v>
      </c>
      <c r="G892" t="s">
        <v>1047</v>
      </c>
      <c r="H892" s="10">
        <v>4</v>
      </c>
    </row>
    <row r="893" spans="1:8" hidden="1" x14ac:dyDescent="0.3">
      <c r="A893" t="s">
        <v>98</v>
      </c>
      <c r="B893">
        <v>2019</v>
      </c>
      <c r="C893" s="11">
        <v>43635</v>
      </c>
      <c r="D893" t="s">
        <v>500</v>
      </c>
      <c r="E893">
        <v>16</v>
      </c>
      <c r="F893">
        <v>1</v>
      </c>
      <c r="G893" t="s">
        <v>1047</v>
      </c>
      <c r="H893" s="10">
        <v>4</v>
      </c>
    </row>
    <row r="894" spans="1:8" hidden="1" x14ac:dyDescent="0.3">
      <c r="A894" t="s">
        <v>98</v>
      </c>
      <c r="B894">
        <v>2020</v>
      </c>
      <c r="C894" s="11">
        <v>43998</v>
      </c>
      <c r="D894" t="s">
        <v>500</v>
      </c>
      <c r="E894">
        <v>16</v>
      </c>
      <c r="F894">
        <v>1</v>
      </c>
      <c r="G894" t="s">
        <v>1047</v>
      </c>
      <c r="H894" s="10">
        <v>11</v>
      </c>
    </row>
    <row r="895" spans="1:8" hidden="1" x14ac:dyDescent="0.3">
      <c r="A895" t="s">
        <v>98</v>
      </c>
      <c r="B895">
        <v>2021</v>
      </c>
      <c r="C895" s="11">
        <v>44371</v>
      </c>
      <c r="D895" t="s">
        <v>500</v>
      </c>
      <c r="E895">
        <v>16</v>
      </c>
      <c r="F895" t="s">
        <v>267</v>
      </c>
      <c r="G895" t="s">
        <v>1047</v>
      </c>
    </row>
    <row r="896" spans="1:8" hidden="1" x14ac:dyDescent="0.3">
      <c r="A896" t="s">
        <v>98</v>
      </c>
      <c r="B896">
        <v>2022</v>
      </c>
      <c r="C896" s="11">
        <v>44743</v>
      </c>
      <c r="D896" t="s">
        <v>500</v>
      </c>
      <c r="E896">
        <v>16</v>
      </c>
      <c r="F896">
        <v>1</v>
      </c>
      <c r="G896" t="s">
        <v>1048</v>
      </c>
      <c r="H896" s="10">
        <v>11</v>
      </c>
    </row>
    <row r="897" spans="1:8" hidden="1" x14ac:dyDescent="0.3">
      <c r="A897" t="s">
        <v>98</v>
      </c>
      <c r="B897">
        <v>2017</v>
      </c>
      <c r="C897" s="11">
        <v>42912</v>
      </c>
      <c r="D897" t="s">
        <v>506</v>
      </c>
      <c r="E897">
        <v>14</v>
      </c>
      <c r="F897">
        <v>0</v>
      </c>
      <c r="G897" t="s">
        <v>1049</v>
      </c>
    </row>
    <row r="898" spans="1:8" hidden="1" x14ac:dyDescent="0.3">
      <c r="A898" t="s">
        <v>98</v>
      </c>
      <c r="B898">
        <v>2018</v>
      </c>
      <c r="C898" s="11">
        <v>43272</v>
      </c>
      <c r="D898" t="s">
        <v>506</v>
      </c>
      <c r="E898">
        <v>14</v>
      </c>
      <c r="F898">
        <v>0</v>
      </c>
      <c r="G898" t="s">
        <v>1049</v>
      </c>
    </row>
    <row r="899" spans="1:8" hidden="1" x14ac:dyDescent="0.3">
      <c r="A899" t="s">
        <v>98</v>
      </c>
      <c r="B899">
        <v>2019</v>
      </c>
      <c r="C899" s="11">
        <v>43635</v>
      </c>
      <c r="D899" t="s">
        <v>506</v>
      </c>
      <c r="E899">
        <v>14</v>
      </c>
      <c r="F899">
        <v>0</v>
      </c>
      <c r="G899" t="s">
        <v>1049</v>
      </c>
    </row>
    <row r="900" spans="1:8" hidden="1" x14ac:dyDescent="0.3">
      <c r="A900" t="s">
        <v>98</v>
      </c>
      <c r="B900">
        <v>2020</v>
      </c>
      <c r="C900" s="11">
        <v>43998</v>
      </c>
      <c r="D900" t="s">
        <v>506</v>
      </c>
      <c r="E900">
        <v>14</v>
      </c>
      <c r="F900">
        <v>0</v>
      </c>
      <c r="G900" t="s">
        <v>1049</v>
      </c>
    </row>
    <row r="901" spans="1:8" hidden="1" x14ac:dyDescent="0.3">
      <c r="A901" t="s">
        <v>98</v>
      </c>
      <c r="B901">
        <v>2021</v>
      </c>
      <c r="C901" s="11">
        <v>44371</v>
      </c>
      <c r="D901" t="s">
        <v>506</v>
      </c>
      <c r="E901">
        <v>14</v>
      </c>
      <c r="F901">
        <v>0</v>
      </c>
      <c r="G901" t="s">
        <v>1049</v>
      </c>
    </row>
    <row r="902" spans="1:8" hidden="1" x14ac:dyDescent="0.3">
      <c r="A902" t="s">
        <v>98</v>
      </c>
      <c r="B902">
        <v>2022</v>
      </c>
      <c r="C902" s="11">
        <v>44743</v>
      </c>
      <c r="D902" t="s">
        <v>506</v>
      </c>
      <c r="E902">
        <v>14</v>
      </c>
      <c r="F902">
        <v>0</v>
      </c>
      <c r="G902" t="s">
        <v>1049</v>
      </c>
    </row>
    <row r="903" spans="1:8" hidden="1" x14ac:dyDescent="0.3">
      <c r="A903" t="s">
        <v>98</v>
      </c>
      <c r="B903">
        <v>2017</v>
      </c>
      <c r="C903" s="11">
        <v>42912</v>
      </c>
      <c r="D903" t="s">
        <v>510</v>
      </c>
      <c r="E903">
        <v>21</v>
      </c>
      <c r="F903">
        <v>4</v>
      </c>
      <c r="G903" t="s">
        <v>1050</v>
      </c>
      <c r="H903" s="10" t="s">
        <v>1051</v>
      </c>
    </row>
    <row r="904" spans="1:8" hidden="1" x14ac:dyDescent="0.3">
      <c r="A904" t="s">
        <v>98</v>
      </c>
      <c r="B904">
        <v>2018</v>
      </c>
      <c r="C904" s="11">
        <v>43272</v>
      </c>
      <c r="D904" t="s">
        <v>510</v>
      </c>
      <c r="E904">
        <v>21</v>
      </c>
      <c r="F904">
        <v>4</v>
      </c>
      <c r="G904" t="s">
        <v>1050</v>
      </c>
      <c r="H904" s="10" t="s">
        <v>1052</v>
      </c>
    </row>
    <row r="905" spans="1:8" hidden="1" x14ac:dyDescent="0.3">
      <c r="A905" t="s">
        <v>98</v>
      </c>
      <c r="B905">
        <v>2019</v>
      </c>
      <c r="C905" s="11">
        <v>43635</v>
      </c>
      <c r="D905" t="s">
        <v>510</v>
      </c>
      <c r="E905">
        <v>21</v>
      </c>
      <c r="F905">
        <v>4</v>
      </c>
      <c r="G905" t="s">
        <v>1050</v>
      </c>
      <c r="H905" s="10" t="s">
        <v>1052</v>
      </c>
    </row>
    <row r="906" spans="1:8" hidden="1" x14ac:dyDescent="0.3">
      <c r="A906" t="s">
        <v>98</v>
      </c>
      <c r="B906">
        <v>2020</v>
      </c>
      <c r="C906" s="11">
        <v>43998</v>
      </c>
      <c r="D906" t="s">
        <v>510</v>
      </c>
      <c r="E906">
        <v>21</v>
      </c>
      <c r="F906">
        <v>4</v>
      </c>
      <c r="G906" t="s">
        <v>1050</v>
      </c>
      <c r="H906" s="10" t="s">
        <v>1052</v>
      </c>
    </row>
    <row r="907" spans="1:8" hidden="1" x14ac:dyDescent="0.3">
      <c r="A907" t="s">
        <v>98</v>
      </c>
      <c r="B907">
        <v>2021</v>
      </c>
      <c r="C907" s="11">
        <v>44371</v>
      </c>
      <c r="D907" t="s">
        <v>510</v>
      </c>
      <c r="E907">
        <v>21</v>
      </c>
      <c r="F907">
        <v>4</v>
      </c>
      <c r="G907" t="s">
        <v>1050</v>
      </c>
      <c r="H907" s="10" t="s">
        <v>1052</v>
      </c>
    </row>
    <row r="908" spans="1:8" hidden="1" x14ac:dyDescent="0.3">
      <c r="A908" t="s">
        <v>98</v>
      </c>
      <c r="B908">
        <v>2022</v>
      </c>
      <c r="C908" s="11">
        <v>44743</v>
      </c>
      <c r="D908" t="s">
        <v>510</v>
      </c>
      <c r="E908">
        <v>21</v>
      </c>
      <c r="F908">
        <v>4</v>
      </c>
      <c r="G908" t="s">
        <v>1050</v>
      </c>
      <c r="H908" s="10" t="s">
        <v>1052</v>
      </c>
    </row>
    <row r="909" spans="1:8" hidden="1" x14ac:dyDescent="0.3">
      <c r="A909" t="s">
        <v>98</v>
      </c>
      <c r="B909">
        <v>2017</v>
      </c>
      <c r="C909" s="11">
        <v>42912</v>
      </c>
      <c r="D909" t="s">
        <v>514</v>
      </c>
      <c r="E909">
        <v>17</v>
      </c>
      <c r="F909">
        <v>2</v>
      </c>
      <c r="G909" t="s">
        <v>667</v>
      </c>
      <c r="H909" s="10" t="s">
        <v>1053</v>
      </c>
    </row>
    <row r="910" spans="1:8" hidden="1" x14ac:dyDescent="0.3">
      <c r="A910" t="s">
        <v>98</v>
      </c>
      <c r="B910">
        <v>2018</v>
      </c>
      <c r="C910" s="11">
        <v>43272</v>
      </c>
      <c r="D910" t="s">
        <v>514</v>
      </c>
      <c r="E910">
        <v>17</v>
      </c>
      <c r="F910">
        <v>4</v>
      </c>
      <c r="G910" t="s">
        <v>667</v>
      </c>
      <c r="H910" s="10" t="s">
        <v>1054</v>
      </c>
    </row>
    <row r="911" spans="1:8" hidden="1" x14ac:dyDescent="0.3">
      <c r="A911" t="s">
        <v>98</v>
      </c>
      <c r="B911">
        <v>2019</v>
      </c>
      <c r="C911" s="11">
        <v>43635</v>
      </c>
      <c r="D911" t="s">
        <v>514</v>
      </c>
      <c r="E911">
        <v>17</v>
      </c>
      <c r="F911">
        <v>4</v>
      </c>
      <c r="G911" t="s">
        <v>667</v>
      </c>
      <c r="H911" s="10" t="s">
        <v>1054</v>
      </c>
    </row>
    <row r="912" spans="1:8" hidden="1" x14ac:dyDescent="0.3">
      <c r="A912" t="s">
        <v>98</v>
      </c>
      <c r="B912">
        <v>2020</v>
      </c>
      <c r="C912" s="11">
        <v>43998</v>
      </c>
      <c r="D912" t="s">
        <v>514</v>
      </c>
      <c r="E912">
        <v>17</v>
      </c>
      <c r="F912">
        <v>5</v>
      </c>
      <c r="G912" t="s">
        <v>667</v>
      </c>
      <c r="H912" s="10" t="s">
        <v>1055</v>
      </c>
    </row>
    <row r="913" spans="1:8" hidden="1" x14ac:dyDescent="0.3">
      <c r="A913" t="s">
        <v>98</v>
      </c>
      <c r="B913">
        <v>2021</v>
      </c>
      <c r="C913" s="11">
        <v>44371</v>
      </c>
      <c r="D913" t="s">
        <v>514</v>
      </c>
      <c r="E913">
        <v>17</v>
      </c>
      <c r="F913">
        <v>5</v>
      </c>
      <c r="G913" t="s">
        <v>667</v>
      </c>
      <c r="H913" s="10" t="s">
        <v>1056</v>
      </c>
    </row>
    <row r="914" spans="1:8" hidden="1" x14ac:dyDescent="0.3">
      <c r="A914" t="s">
        <v>98</v>
      </c>
      <c r="B914">
        <v>2022</v>
      </c>
      <c r="C914" s="11">
        <v>44743</v>
      </c>
      <c r="D914" t="s">
        <v>514</v>
      </c>
      <c r="E914">
        <v>17</v>
      </c>
      <c r="F914">
        <v>8</v>
      </c>
      <c r="G914" t="s">
        <v>667</v>
      </c>
      <c r="H914" s="10" t="s">
        <v>1021</v>
      </c>
    </row>
    <row r="915" spans="1:8" hidden="1" x14ac:dyDescent="0.3">
      <c r="A915" t="s">
        <v>98</v>
      </c>
      <c r="B915">
        <v>2017</v>
      </c>
      <c r="C915" s="11">
        <v>42912</v>
      </c>
      <c r="D915" t="s">
        <v>520</v>
      </c>
      <c r="E915">
        <v>9.5</v>
      </c>
      <c r="F915">
        <v>0</v>
      </c>
      <c r="G915" t="s">
        <v>1057</v>
      </c>
    </row>
    <row r="916" spans="1:8" hidden="1" x14ac:dyDescent="0.3">
      <c r="A916" t="s">
        <v>98</v>
      </c>
      <c r="B916">
        <v>2018</v>
      </c>
      <c r="C916" s="11">
        <v>43272</v>
      </c>
      <c r="D916" t="s">
        <v>520</v>
      </c>
      <c r="E916">
        <v>9.5</v>
      </c>
      <c r="F916">
        <v>0</v>
      </c>
      <c r="G916" t="s">
        <v>1057</v>
      </c>
    </row>
    <row r="917" spans="1:8" hidden="1" x14ac:dyDescent="0.3">
      <c r="A917" t="s">
        <v>98</v>
      </c>
      <c r="B917">
        <v>2019</v>
      </c>
      <c r="C917" s="11">
        <v>43635</v>
      </c>
      <c r="D917" t="s">
        <v>520</v>
      </c>
      <c r="E917">
        <v>9.5</v>
      </c>
      <c r="F917">
        <v>0</v>
      </c>
      <c r="G917" t="s">
        <v>1057</v>
      </c>
    </row>
    <row r="918" spans="1:8" hidden="1" x14ac:dyDescent="0.3">
      <c r="A918" t="s">
        <v>98</v>
      </c>
      <c r="B918">
        <v>2020</v>
      </c>
      <c r="C918" s="11">
        <v>43998</v>
      </c>
      <c r="D918" t="s">
        <v>520</v>
      </c>
      <c r="E918">
        <v>9.5</v>
      </c>
      <c r="F918">
        <v>0</v>
      </c>
      <c r="G918" t="s">
        <v>1057</v>
      </c>
    </row>
    <row r="919" spans="1:8" hidden="1" x14ac:dyDescent="0.3">
      <c r="A919" t="s">
        <v>98</v>
      </c>
      <c r="B919">
        <v>2021</v>
      </c>
      <c r="C919" s="11">
        <v>44371</v>
      </c>
      <c r="D919" t="s">
        <v>520</v>
      </c>
      <c r="E919">
        <v>9.5</v>
      </c>
      <c r="F919">
        <v>0</v>
      </c>
      <c r="G919" t="s">
        <v>1057</v>
      </c>
    </row>
    <row r="920" spans="1:8" hidden="1" x14ac:dyDescent="0.3">
      <c r="A920" t="s">
        <v>98</v>
      </c>
      <c r="B920">
        <v>2022</v>
      </c>
      <c r="C920" s="11">
        <v>44743</v>
      </c>
      <c r="D920" t="s">
        <v>520</v>
      </c>
      <c r="E920">
        <v>9.5</v>
      </c>
      <c r="F920">
        <v>0</v>
      </c>
      <c r="G920" t="s">
        <v>1057</v>
      </c>
    </row>
    <row r="921" spans="1:8" hidden="1" x14ac:dyDescent="0.3">
      <c r="A921" t="s">
        <v>98</v>
      </c>
      <c r="B921">
        <v>2017</v>
      </c>
      <c r="C921" s="11">
        <v>42912</v>
      </c>
      <c r="D921" t="s">
        <v>522</v>
      </c>
      <c r="E921">
        <v>15</v>
      </c>
      <c r="F921">
        <v>1</v>
      </c>
      <c r="G921" t="s">
        <v>1058</v>
      </c>
      <c r="H921" s="10">
        <v>10</v>
      </c>
    </row>
    <row r="922" spans="1:8" hidden="1" x14ac:dyDescent="0.3">
      <c r="A922" t="s">
        <v>98</v>
      </c>
      <c r="B922">
        <v>2018</v>
      </c>
      <c r="C922" s="11">
        <v>43272</v>
      </c>
      <c r="D922" t="s">
        <v>522</v>
      </c>
      <c r="E922">
        <v>15</v>
      </c>
      <c r="F922">
        <v>1</v>
      </c>
      <c r="G922" t="s">
        <v>1058</v>
      </c>
      <c r="H922" s="10">
        <v>4</v>
      </c>
    </row>
    <row r="923" spans="1:8" hidden="1" x14ac:dyDescent="0.3">
      <c r="A923" t="s">
        <v>98</v>
      </c>
      <c r="B923">
        <v>2019</v>
      </c>
      <c r="C923" s="11">
        <v>43635</v>
      </c>
      <c r="D923" t="s">
        <v>522</v>
      </c>
      <c r="E923">
        <v>15</v>
      </c>
      <c r="F923">
        <v>1</v>
      </c>
      <c r="G923" t="s">
        <v>1058</v>
      </c>
      <c r="H923" s="10">
        <v>4</v>
      </c>
    </row>
    <row r="924" spans="1:8" hidden="1" x14ac:dyDescent="0.3">
      <c r="A924" t="s">
        <v>98</v>
      </c>
      <c r="B924">
        <v>2020</v>
      </c>
      <c r="C924" s="11">
        <v>43998</v>
      </c>
      <c r="D924" t="s">
        <v>522</v>
      </c>
      <c r="E924">
        <v>15</v>
      </c>
      <c r="F924">
        <v>1</v>
      </c>
      <c r="G924" t="s">
        <v>1058</v>
      </c>
      <c r="H924" s="44">
        <v>4</v>
      </c>
    </row>
    <row r="925" spans="1:8" hidden="1" x14ac:dyDescent="0.3">
      <c r="A925" t="s">
        <v>98</v>
      </c>
      <c r="B925">
        <v>2021</v>
      </c>
      <c r="C925" s="11">
        <v>44371</v>
      </c>
      <c r="D925" t="s">
        <v>522</v>
      </c>
      <c r="E925">
        <v>15</v>
      </c>
      <c r="F925">
        <v>0</v>
      </c>
      <c r="G925" t="s">
        <v>1058</v>
      </c>
    </row>
    <row r="926" spans="1:8" hidden="1" x14ac:dyDescent="0.3">
      <c r="A926" t="s">
        <v>98</v>
      </c>
      <c r="B926">
        <v>2022</v>
      </c>
      <c r="C926" s="11">
        <v>44743</v>
      </c>
      <c r="D926" t="s">
        <v>522</v>
      </c>
      <c r="E926">
        <v>15</v>
      </c>
      <c r="F926">
        <v>1</v>
      </c>
      <c r="G926" t="s">
        <v>1058</v>
      </c>
      <c r="H926" s="10">
        <v>3</v>
      </c>
    </row>
    <row r="927" spans="1:8" hidden="1" x14ac:dyDescent="0.3">
      <c r="A927" t="s">
        <v>98</v>
      </c>
      <c r="B927">
        <v>2017</v>
      </c>
      <c r="C927" s="11">
        <v>42912</v>
      </c>
      <c r="D927" t="s">
        <v>524</v>
      </c>
      <c r="E927">
        <v>9.5</v>
      </c>
      <c r="F927">
        <v>0</v>
      </c>
      <c r="G927" t="s">
        <v>1059</v>
      </c>
    </row>
    <row r="928" spans="1:8" hidden="1" x14ac:dyDescent="0.3">
      <c r="A928" t="s">
        <v>98</v>
      </c>
      <c r="B928">
        <v>2018</v>
      </c>
      <c r="C928" s="11">
        <v>43272</v>
      </c>
      <c r="D928" t="s">
        <v>524</v>
      </c>
      <c r="E928">
        <v>9.5</v>
      </c>
      <c r="F928">
        <v>0</v>
      </c>
      <c r="G928" t="s">
        <v>1059</v>
      </c>
    </row>
    <row r="929" spans="1:8" hidden="1" x14ac:dyDescent="0.3">
      <c r="A929" t="s">
        <v>98</v>
      </c>
      <c r="B929">
        <v>2019</v>
      </c>
      <c r="C929" s="11">
        <v>43635</v>
      </c>
      <c r="D929" t="s">
        <v>524</v>
      </c>
      <c r="E929">
        <v>9.5</v>
      </c>
      <c r="F929">
        <v>0</v>
      </c>
      <c r="G929" t="s">
        <v>1059</v>
      </c>
    </row>
    <row r="930" spans="1:8" hidden="1" x14ac:dyDescent="0.3">
      <c r="A930" t="s">
        <v>98</v>
      </c>
      <c r="B930">
        <v>2020</v>
      </c>
      <c r="C930" s="11">
        <v>43998</v>
      </c>
      <c r="D930" t="s">
        <v>524</v>
      </c>
      <c r="E930">
        <v>9.5</v>
      </c>
      <c r="F930">
        <v>0</v>
      </c>
      <c r="G930" t="s">
        <v>1059</v>
      </c>
      <c r="H930" s="44"/>
    </row>
    <row r="931" spans="1:8" hidden="1" x14ac:dyDescent="0.3">
      <c r="A931" t="s">
        <v>98</v>
      </c>
      <c r="B931">
        <v>2021</v>
      </c>
      <c r="C931" s="11">
        <v>44371</v>
      </c>
      <c r="D931" t="s">
        <v>524</v>
      </c>
      <c r="E931">
        <v>9.5</v>
      </c>
      <c r="F931">
        <v>0</v>
      </c>
      <c r="G931" t="s">
        <v>1059</v>
      </c>
    </row>
    <row r="932" spans="1:8" hidden="1" x14ac:dyDescent="0.3">
      <c r="A932" t="s">
        <v>98</v>
      </c>
      <c r="B932">
        <v>2022</v>
      </c>
      <c r="C932" s="11">
        <v>44743</v>
      </c>
      <c r="D932" t="s">
        <v>524</v>
      </c>
      <c r="E932">
        <v>9.5</v>
      </c>
      <c r="F932">
        <v>0</v>
      </c>
      <c r="G932" t="s">
        <v>1059</v>
      </c>
    </row>
    <row r="933" spans="1:8" hidden="1" x14ac:dyDescent="0.3">
      <c r="A933" t="s">
        <v>183</v>
      </c>
      <c r="B933">
        <v>2023</v>
      </c>
      <c r="C933" s="11">
        <v>45112</v>
      </c>
      <c r="D933" t="s">
        <v>495</v>
      </c>
      <c r="E933">
        <v>6</v>
      </c>
      <c r="F933">
        <v>5</v>
      </c>
      <c r="G933" t="s">
        <v>1060</v>
      </c>
      <c r="H933" s="10" t="s">
        <v>516</v>
      </c>
    </row>
    <row r="934" spans="1:8" hidden="1" x14ac:dyDescent="0.3">
      <c r="A934" t="s">
        <v>183</v>
      </c>
      <c r="B934">
        <v>2023</v>
      </c>
      <c r="C934" s="11">
        <v>45112</v>
      </c>
      <c r="D934" t="s">
        <v>500</v>
      </c>
      <c r="E934">
        <v>7</v>
      </c>
      <c r="F934">
        <v>3</v>
      </c>
      <c r="G934" t="s">
        <v>1061</v>
      </c>
      <c r="H934" s="10" t="s">
        <v>1062</v>
      </c>
    </row>
    <row r="935" spans="1:8" hidden="1" x14ac:dyDescent="0.3">
      <c r="A935" t="s">
        <v>183</v>
      </c>
      <c r="B935">
        <v>2023</v>
      </c>
      <c r="C935" s="11">
        <v>45112</v>
      </c>
      <c r="D935" t="s">
        <v>506</v>
      </c>
      <c r="E935">
        <v>10</v>
      </c>
      <c r="F935">
        <v>6</v>
      </c>
      <c r="G935" t="s">
        <v>1063</v>
      </c>
      <c r="H935" s="10" t="s">
        <v>507</v>
      </c>
    </row>
    <row r="936" spans="1:8" hidden="1" x14ac:dyDescent="0.3">
      <c r="A936" t="s">
        <v>183</v>
      </c>
      <c r="B936">
        <v>2023</v>
      </c>
      <c r="C936" s="11">
        <v>45112</v>
      </c>
      <c r="D936" t="s">
        <v>510</v>
      </c>
      <c r="E936">
        <v>3</v>
      </c>
      <c r="F936">
        <v>3</v>
      </c>
      <c r="G936" t="s">
        <v>1064</v>
      </c>
      <c r="H936" s="10" t="s">
        <v>535</v>
      </c>
    </row>
    <row r="937" spans="1:8" hidden="1" x14ac:dyDescent="0.3">
      <c r="A937" t="s">
        <v>183</v>
      </c>
      <c r="B937">
        <v>2023</v>
      </c>
      <c r="C937" s="11">
        <v>45112</v>
      </c>
      <c r="D937" t="s">
        <v>514</v>
      </c>
      <c r="E937">
        <v>6</v>
      </c>
      <c r="F937">
        <v>4</v>
      </c>
      <c r="G937" t="s">
        <v>1065</v>
      </c>
      <c r="H937" s="10" t="s">
        <v>684</v>
      </c>
    </row>
    <row r="938" spans="1:8" hidden="1" x14ac:dyDescent="0.3">
      <c r="A938" t="s">
        <v>183</v>
      </c>
      <c r="B938">
        <v>2023</v>
      </c>
      <c r="C938" s="11">
        <v>45112</v>
      </c>
      <c r="D938" t="s">
        <v>520</v>
      </c>
      <c r="E938">
        <v>5</v>
      </c>
      <c r="F938">
        <v>4</v>
      </c>
      <c r="G938" t="s">
        <v>1066</v>
      </c>
      <c r="H938" s="10" t="s">
        <v>604</v>
      </c>
    </row>
    <row r="939" spans="1:8" hidden="1" x14ac:dyDescent="0.3">
      <c r="A939" t="s">
        <v>183</v>
      </c>
      <c r="B939">
        <v>2023</v>
      </c>
      <c r="C939" s="11">
        <v>45112</v>
      </c>
      <c r="D939" t="s">
        <v>522</v>
      </c>
      <c r="E939">
        <v>12</v>
      </c>
      <c r="F939">
        <v>11</v>
      </c>
      <c r="G939" t="s">
        <v>1067</v>
      </c>
      <c r="H939" s="10" t="s">
        <v>884</v>
      </c>
    </row>
    <row r="940" spans="1:8" hidden="1" x14ac:dyDescent="0.3">
      <c r="A940" t="s">
        <v>183</v>
      </c>
      <c r="B940">
        <v>2023</v>
      </c>
      <c r="C940" s="11">
        <v>45112</v>
      </c>
      <c r="D940" t="s">
        <v>524</v>
      </c>
      <c r="E940">
        <v>16</v>
      </c>
      <c r="F940">
        <v>9</v>
      </c>
      <c r="G940" t="s">
        <v>1068</v>
      </c>
      <c r="H940" s="10" t="s">
        <v>1069</v>
      </c>
    </row>
    <row r="941" spans="1:8" hidden="1" x14ac:dyDescent="0.3">
      <c r="A941" t="s">
        <v>214</v>
      </c>
      <c r="B941">
        <v>2023</v>
      </c>
      <c r="C941" s="11">
        <v>45116</v>
      </c>
      <c r="D941" t="s">
        <v>495</v>
      </c>
      <c r="E941">
        <v>10</v>
      </c>
      <c r="F941">
        <v>0</v>
      </c>
      <c r="G941" t="s">
        <v>1070</v>
      </c>
      <c r="H941" s="10" t="s">
        <v>350</v>
      </c>
    </row>
    <row r="942" spans="1:8" hidden="1" x14ac:dyDescent="0.3">
      <c r="A942" t="s">
        <v>214</v>
      </c>
      <c r="B942">
        <v>2023</v>
      </c>
      <c r="C942" s="11">
        <v>45116</v>
      </c>
      <c r="D942" t="s">
        <v>500</v>
      </c>
      <c r="E942">
        <v>7</v>
      </c>
      <c r="F942">
        <v>1</v>
      </c>
      <c r="G942" t="s">
        <v>944</v>
      </c>
      <c r="H942" s="10">
        <v>2</v>
      </c>
    </row>
    <row r="943" spans="1:8" hidden="1" x14ac:dyDescent="0.3">
      <c r="A943" t="s">
        <v>214</v>
      </c>
      <c r="B943">
        <v>2023</v>
      </c>
      <c r="C943" s="11">
        <v>45116</v>
      </c>
      <c r="D943" t="s">
        <v>506</v>
      </c>
      <c r="E943">
        <v>6</v>
      </c>
      <c r="F943">
        <v>0</v>
      </c>
      <c r="G943" t="s">
        <v>1071</v>
      </c>
      <c r="H943" s="10" t="s">
        <v>350</v>
      </c>
    </row>
    <row r="944" spans="1:8" hidden="1" x14ac:dyDescent="0.3">
      <c r="A944" t="s">
        <v>214</v>
      </c>
      <c r="B944">
        <v>2023</v>
      </c>
      <c r="C944" s="11">
        <v>45116</v>
      </c>
      <c r="D944" t="s">
        <v>510</v>
      </c>
      <c r="E944">
        <v>7</v>
      </c>
      <c r="F944">
        <v>2</v>
      </c>
      <c r="G944" t="s">
        <v>1072</v>
      </c>
      <c r="H944" s="10" t="s">
        <v>725</v>
      </c>
    </row>
    <row r="945" spans="1:9" hidden="1" x14ac:dyDescent="0.3">
      <c r="A945" t="s">
        <v>214</v>
      </c>
      <c r="B945">
        <v>2023</v>
      </c>
      <c r="C945" s="11">
        <v>45116</v>
      </c>
      <c r="D945" t="s">
        <v>514</v>
      </c>
      <c r="E945">
        <v>11</v>
      </c>
      <c r="F945">
        <v>3</v>
      </c>
      <c r="G945" t="s">
        <v>1073</v>
      </c>
      <c r="H945" s="10" t="s">
        <v>776</v>
      </c>
    </row>
    <row r="946" spans="1:9" hidden="1" x14ac:dyDescent="0.3">
      <c r="A946" t="s">
        <v>214</v>
      </c>
      <c r="B946">
        <v>2023</v>
      </c>
      <c r="C946" s="11">
        <v>45116</v>
      </c>
      <c r="D946" t="s">
        <v>520</v>
      </c>
      <c r="E946">
        <v>4</v>
      </c>
      <c r="F946">
        <v>0</v>
      </c>
      <c r="G946" t="s">
        <v>1074</v>
      </c>
      <c r="H946" s="10" t="s">
        <v>350</v>
      </c>
    </row>
    <row r="947" spans="1:9" hidden="1" x14ac:dyDescent="0.3">
      <c r="A947" t="s">
        <v>214</v>
      </c>
      <c r="B947">
        <v>2023</v>
      </c>
      <c r="C947" s="11">
        <v>45116</v>
      </c>
      <c r="D947" t="s">
        <v>522</v>
      </c>
      <c r="E947">
        <v>6</v>
      </c>
      <c r="F947">
        <v>0</v>
      </c>
      <c r="G947" t="s">
        <v>1075</v>
      </c>
      <c r="H947" s="10" t="s">
        <v>350</v>
      </c>
    </row>
    <row r="948" spans="1:9" hidden="1" x14ac:dyDescent="0.3">
      <c r="A948" t="s">
        <v>214</v>
      </c>
      <c r="B948">
        <v>2023</v>
      </c>
      <c r="C948" s="11">
        <v>45116</v>
      </c>
      <c r="D948" t="s">
        <v>524</v>
      </c>
      <c r="E948">
        <v>6</v>
      </c>
      <c r="F948">
        <v>0</v>
      </c>
      <c r="G948" t="s">
        <v>1076</v>
      </c>
      <c r="H948" s="10" t="s">
        <v>350</v>
      </c>
    </row>
    <row r="949" spans="1:9" hidden="1" x14ac:dyDescent="0.3">
      <c r="A949" t="s">
        <v>86</v>
      </c>
      <c r="B949">
        <v>2020</v>
      </c>
      <c r="C949" s="11">
        <v>44012</v>
      </c>
      <c r="D949" t="s">
        <v>495</v>
      </c>
      <c r="E949">
        <v>16</v>
      </c>
      <c r="F949">
        <v>0</v>
      </c>
      <c r="G949" t="s">
        <v>1077</v>
      </c>
      <c r="H949" s="10" t="s">
        <v>513</v>
      </c>
    </row>
    <row r="950" spans="1:9" hidden="1" x14ac:dyDescent="0.3">
      <c r="A950" t="s">
        <v>86</v>
      </c>
      <c r="B950">
        <v>2021</v>
      </c>
      <c r="C950" s="11">
        <v>44372</v>
      </c>
      <c r="D950" t="s">
        <v>495</v>
      </c>
      <c r="E950">
        <v>16</v>
      </c>
      <c r="F950">
        <v>0</v>
      </c>
      <c r="G950" t="s">
        <v>1077</v>
      </c>
      <c r="H950" s="10" t="s">
        <v>513</v>
      </c>
      <c r="I950" s="1"/>
    </row>
    <row r="951" spans="1:9" hidden="1" x14ac:dyDescent="0.3">
      <c r="A951" t="s">
        <v>86</v>
      </c>
      <c r="B951">
        <v>2022</v>
      </c>
      <c r="C951" s="11">
        <v>44735</v>
      </c>
      <c r="D951" t="s">
        <v>495</v>
      </c>
      <c r="E951">
        <v>16</v>
      </c>
      <c r="F951">
        <v>0</v>
      </c>
      <c r="G951" t="s">
        <v>1077</v>
      </c>
    </row>
    <row r="952" spans="1:9" hidden="1" x14ac:dyDescent="0.3">
      <c r="A952" t="s">
        <v>86</v>
      </c>
      <c r="B952">
        <v>2020</v>
      </c>
      <c r="C952" s="11">
        <v>44012</v>
      </c>
      <c r="D952" t="s">
        <v>500</v>
      </c>
      <c r="E952">
        <v>15</v>
      </c>
      <c r="F952">
        <v>0</v>
      </c>
      <c r="G952" t="s">
        <v>1078</v>
      </c>
      <c r="H952" s="10" t="s">
        <v>513</v>
      </c>
    </row>
    <row r="953" spans="1:9" hidden="1" x14ac:dyDescent="0.3">
      <c r="A953" t="s">
        <v>86</v>
      </c>
      <c r="B953">
        <v>2021</v>
      </c>
      <c r="C953" s="11">
        <v>44372</v>
      </c>
      <c r="D953" t="s">
        <v>500</v>
      </c>
      <c r="E953">
        <v>15</v>
      </c>
      <c r="F953">
        <v>0</v>
      </c>
      <c r="G953" t="s">
        <v>1078</v>
      </c>
      <c r="H953" s="10" t="s">
        <v>513</v>
      </c>
      <c r="I953" s="1"/>
    </row>
    <row r="954" spans="1:9" hidden="1" x14ac:dyDescent="0.3">
      <c r="A954" t="s">
        <v>86</v>
      </c>
      <c r="B954">
        <v>2022</v>
      </c>
      <c r="C954" s="11">
        <v>44735</v>
      </c>
      <c r="D954" t="s">
        <v>500</v>
      </c>
      <c r="E954">
        <v>15</v>
      </c>
      <c r="F954">
        <v>0</v>
      </c>
      <c r="G954" t="s">
        <v>1078</v>
      </c>
    </row>
    <row r="955" spans="1:9" hidden="1" x14ac:dyDescent="0.3">
      <c r="A955" t="s">
        <v>86</v>
      </c>
      <c r="B955">
        <v>2020</v>
      </c>
      <c r="C955" s="11">
        <v>44012</v>
      </c>
      <c r="D955" t="s">
        <v>506</v>
      </c>
      <c r="E955">
        <v>9</v>
      </c>
      <c r="F955">
        <v>3</v>
      </c>
      <c r="G955" t="s">
        <v>601</v>
      </c>
      <c r="H955" s="10" t="s">
        <v>1079</v>
      </c>
    </row>
    <row r="956" spans="1:9" hidden="1" x14ac:dyDescent="0.3">
      <c r="A956" t="s">
        <v>86</v>
      </c>
      <c r="B956">
        <v>2021</v>
      </c>
      <c r="C956" s="11">
        <v>44372</v>
      </c>
      <c r="D956" t="s">
        <v>506</v>
      </c>
      <c r="E956">
        <v>9</v>
      </c>
      <c r="F956">
        <v>6</v>
      </c>
      <c r="G956" t="s">
        <v>601</v>
      </c>
      <c r="H956" s="10" t="s">
        <v>1080</v>
      </c>
      <c r="I956" s="1"/>
    </row>
    <row r="957" spans="1:9" hidden="1" x14ac:dyDescent="0.3">
      <c r="A957" t="s">
        <v>86</v>
      </c>
      <c r="B957">
        <v>2022</v>
      </c>
      <c r="C957" s="11">
        <v>44735</v>
      </c>
      <c r="D957" t="s">
        <v>506</v>
      </c>
      <c r="E957">
        <v>9</v>
      </c>
      <c r="F957">
        <v>5</v>
      </c>
      <c r="G957" t="s">
        <v>601</v>
      </c>
      <c r="H957" s="10" t="s">
        <v>1081</v>
      </c>
    </row>
    <row r="958" spans="1:9" hidden="1" x14ac:dyDescent="0.3">
      <c r="A958" t="s">
        <v>86</v>
      </c>
      <c r="B958">
        <v>2020</v>
      </c>
      <c r="C958" s="11">
        <v>44012</v>
      </c>
      <c r="D958" t="s">
        <v>510</v>
      </c>
      <c r="E958">
        <v>30</v>
      </c>
      <c r="F958">
        <v>3</v>
      </c>
      <c r="G958" t="s">
        <v>1082</v>
      </c>
      <c r="H958" s="10" t="s">
        <v>1083</v>
      </c>
    </row>
    <row r="959" spans="1:9" hidden="1" x14ac:dyDescent="0.3">
      <c r="A959" t="s">
        <v>86</v>
      </c>
      <c r="B959">
        <v>2021</v>
      </c>
      <c r="C959" s="11">
        <v>44372</v>
      </c>
      <c r="D959" t="s">
        <v>510</v>
      </c>
      <c r="E959">
        <v>30</v>
      </c>
      <c r="F959">
        <v>3</v>
      </c>
      <c r="G959" t="s">
        <v>1082</v>
      </c>
      <c r="H959" s="10" t="s">
        <v>1083</v>
      </c>
      <c r="I959" s="1"/>
    </row>
    <row r="960" spans="1:9" hidden="1" x14ac:dyDescent="0.3">
      <c r="A960" t="s">
        <v>86</v>
      </c>
      <c r="B960">
        <v>2022</v>
      </c>
      <c r="C960" s="11">
        <v>44735</v>
      </c>
      <c r="D960" t="s">
        <v>510</v>
      </c>
      <c r="E960">
        <v>30</v>
      </c>
      <c r="F960">
        <v>2</v>
      </c>
      <c r="G960" t="s">
        <v>1082</v>
      </c>
      <c r="H960" s="10" t="s">
        <v>1084</v>
      </c>
    </row>
    <row r="961" spans="1:9" hidden="1" x14ac:dyDescent="0.3">
      <c r="A961" t="s">
        <v>86</v>
      </c>
      <c r="B961">
        <v>2020</v>
      </c>
      <c r="C961" s="11">
        <v>44012</v>
      </c>
      <c r="D961" t="s">
        <v>514</v>
      </c>
      <c r="E961">
        <v>3</v>
      </c>
      <c r="F961">
        <v>0</v>
      </c>
      <c r="G961" t="s">
        <v>1085</v>
      </c>
      <c r="H961" s="10" t="s">
        <v>513</v>
      </c>
    </row>
    <row r="962" spans="1:9" hidden="1" x14ac:dyDescent="0.3">
      <c r="A962" t="s">
        <v>86</v>
      </c>
      <c r="B962">
        <v>2021</v>
      </c>
      <c r="C962" s="11">
        <v>44372</v>
      </c>
      <c r="D962" t="s">
        <v>514</v>
      </c>
      <c r="E962">
        <v>3</v>
      </c>
      <c r="F962">
        <v>0</v>
      </c>
      <c r="G962" t="s">
        <v>1085</v>
      </c>
      <c r="H962" s="10" t="s">
        <v>513</v>
      </c>
      <c r="I962" s="1"/>
    </row>
    <row r="963" spans="1:9" hidden="1" x14ac:dyDescent="0.3">
      <c r="A963" t="s">
        <v>86</v>
      </c>
      <c r="B963">
        <v>2022</v>
      </c>
      <c r="C963" s="11">
        <v>44735</v>
      </c>
      <c r="D963" t="s">
        <v>514</v>
      </c>
      <c r="E963">
        <v>3</v>
      </c>
      <c r="F963">
        <v>0</v>
      </c>
      <c r="G963" t="s">
        <v>1085</v>
      </c>
    </row>
    <row r="964" spans="1:9" hidden="1" x14ac:dyDescent="0.3">
      <c r="A964" t="s">
        <v>86</v>
      </c>
      <c r="B964">
        <v>2020</v>
      </c>
      <c r="C964" s="11">
        <v>44012</v>
      </c>
      <c r="D964" t="s">
        <v>520</v>
      </c>
      <c r="E964">
        <v>10</v>
      </c>
      <c r="F964">
        <v>0</v>
      </c>
      <c r="G964" t="s">
        <v>1086</v>
      </c>
      <c r="H964" s="10" t="s">
        <v>513</v>
      </c>
    </row>
    <row r="965" spans="1:9" hidden="1" x14ac:dyDescent="0.3">
      <c r="A965" t="s">
        <v>86</v>
      </c>
      <c r="B965">
        <v>2021</v>
      </c>
      <c r="C965" s="11">
        <v>44372</v>
      </c>
      <c r="D965" t="s">
        <v>520</v>
      </c>
      <c r="E965">
        <v>10</v>
      </c>
      <c r="F965">
        <v>0</v>
      </c>
      <c r="G965" t="s">
        <v>1086</v>
      </c>
      <c r="H965" s="10" t="s">
        <v>513</v>
      </c>
      <c r="I965" s="1"/>
    </row>
    <row r="966" spans="1:9" hidden="1" x14ac:dyDescent="0.3">
      <c r="A966" t="s">
        <v>86</v>
      </c>
      <c r="B966">
        <v>2022</v>
      </c>
      <c r="C966" s="11">
        <v>44735</v>
      </c>
      <c r="D966" t="s">
        <v>520</v>
      </c>
      <c r="E966">
        <v>10</v>
      </c>
      <c r="F966">
        <v>0</v>
      </c>
      <c r="G966" t="s">
        <v>1086</v>
      </c>
    </row>
    <row r="967" spans="1:9" hidden="1" x14ac:dyDescent="0.3">
      <c r="A967" t="s">
        <v>86</v>
      </c>
      <c r="B967">
        <v>2020</v>
      </c>
      <c r="C967" s="11">
        <v>44012</v>
      </c>
      <c r="D967" t="s">
        <v>522</v>
      </c>
      <c r="E967">
        <v>3</v>
      </c>
      <c r="F967">
        <v>0</v>
      </c>
      <c r="G967" t="s">
        <v>1087</v>
      </c>
      <c r="H967" s="10" t="s">
        <v>513</v>
      </c>
    </row>
    <row r="968" spans="1:9" hidden="1" x14ac:dyDescent="0.3">
      <c r="A968" t="s">
        <v>86</v>
      </c>
      <c r="B968">
        <v>2021</v>
      </c>
      <c r="C968" s="11">
        <v>44372</v>
      </c>
      <c r="D968" t="s">
        <v>522</v>
      </c>
      <c r="E968">
        <v>3</v>
      </c>
      <c r="F968">
        <v>0</v>
      </c>
      <c r="G968" t="s">
        <v>1087</v>
      </c>
      <c r="H968" s="10" t="s">
        <v>513</v>
      </c>
      <c r="I968" s="1"/>
    </row>
    <row r="969" spans="1:9" hidden="1" x14ac:dyDescent="0.3">
      <c r="A969" t="s">
        <v>86</v>
      </c>
      <c r="B969">
        <v>2022</v>
      </c>
      <c r="C969" s="11">
        <v>44735</v>
      </c>
      <c r="D969" t="s">
        <v>522</v>
      </c>
      <c r="E969">
        <v>3</v>
      </c>
      <c r="F969">
        <v>0</v>
      </c>
      <c r="G969" t="s">
        <v>1087</v>
      </c>
    </row>
    <row r="970" spans="1:9" hidden="1" x14ac:dyDescent="0.3">
      <c r="A970" t="s">
        <v>86</v>
      </c>
      <c r="B970">
        <v>2020</v>
      </c>
      <c r="C970" s="11">
        <v>44012</v>
      </c>
      <c r="D970" t="s">
        <v>524</v>
      </c>
      <c r="E970">
        <v>12.5</v>
      </c>
      <c r="F970">
        <v>1</v>
      </c>
      <c r="G970" t="s">
        <v>1088</v>
      </c>
      <c r="H970" s="28">
        <v>7</v>
      </c>
    </row>
    <row r="971" spans="1:9" hidden="1" x14ac:dyDescent="0.3">
      <c r="A971" t="s">
        <v>86</v>
      </c>
      <c r="B971">
        <v>2021</v>
      </c>
      <c r="C971" s="11">
        <v>44372</v>
      </c>
      <c r="D971" t="s">
        <v>524</v>
      </c>
      <c r="E971">
        <v>12.5</v>
      </c>
      <c r="F971">
        <v>0</v>
      </c>
      <c r="G971" t="s">
        <v>1088</v>
      </c>
      <c r="H971" s="10" t="s">
        <v>513</v>
      </c>
      <c r="I971" t="s">
        <v>1089</v>
      </c>
    </row>
    <row r="972" spans="1:9" hidden="1" x14ac:dyDescent="0.3">
      <c r="A972" t="s">
        <v>86</v>
      </c>
      <c r="B972">
        <v>2022</v>
      </c>
      <c r="C972" s="11">
        <v>44735</v>
      </c>
      <c r="D972" t="s">
        <v>524</v>
      </c>
      <c r="E972">
        <v>12.5</v>
      </c>
      <c r="F972">
        <v>0</v>
      </c>
      <c r="G972" t="s">
        <v>1088</v>
      </c>
    </row>
    <row r="973" spans="1:9" hidden="1" x14ac:dyDescent="0.3">
      <c r="A973" t="s">
        <v>149</v>
      </c>
      <c r="B973">
        <v>2019</v>
      </c>
      <c r="C973" s="11">
        <v>43623</v>
      </c>
      <c r="D973" t="s">
        <v>495</v>
      </c>
      <c r="E973">
        <v>7</v>
      </c>
      <c r="F973">
        <v>3</v>
      </c>
      <c r="G973" t="s">
        <v>1090</v>
      </c>
      <c r="H973" s="10" t="s">
        <v>1091</v>
      </c>
    </row>
    <row r="974" spans="1:9" hidden="1" x14ac:dyDescent="0.3">
      <c r="A974" t="s">
        <v>149</v>
      </c>
      <c r="B974">
        <v>2020</v>
      </c>
      <c r="C974" s="11">
        <v>44020</v>
      </c>
      <c r="D974" t="s">
        <v>495</v>
      </c>
      <c r="E974">
        <v>7</v>
      </c>
      <c r="F974">
        <v>3</v>
      </c>
      <c r="G974" t="s">
        <v>1092</v>
      </c>
      <c r="H974" s="10" t="s">
        <v>1091</v>
      </c>
      <c r="I974" t="s">
        <v>1093</v>
      </c>
    </row>
    <row r="975" spans="1:9" hidden="1" x14ac:dyDescent="0.3">
      <c r="A975" t="s">
        <v>149</v>
      </c>
      <c r="B975">
        <v>2021</v>
      </c>
      <c r="C975" s="11">
        <v>44377</v>
      </c>
      <c r="D975" t="s">
        <v>495</v>
      </c>
      <c r="E975" s="3">
        <v>10</v>
      </c>
      <c r="F975">
        <v>1</v>
      </c>
      <c r="G975" t="s">
        <v>1092</v>
      </c>
      <c r="H975" s="10">
        <v>1</v>
      </c>
      <c r="I975" s="3" t="s">
        <v>1094</v>
      </c>
    </row>
    <row r="976" spans="1:9" hidden="1" x14ac:dyDescent="0.3">
      <c r="A976" t="s">
        <v>149</v>
      </c>
      <c r="B976">
        <v>2022</v>
      </c>
      <c r="C976" s="11">
        <v>44743</v>
      </c>
      <c r="D976" t="s">
        <v>495</v>
      </c>
      <c r="E976" s="2">
        <v>10</v>
      </c>
      <c r="F976">
        <v>3</v>
      </c>
      <c r="G976" t="s">
        <v>1092</v>
      </c>
      <c r="H976" s="10" t="s">
        <v>651</v>
      </c>
    </row>
    <row r="977" spans="1:9" hidden="1" x14ac:dyDescent="0.3">
      <c r="A977" t="s">
        <v>149</v>
      </c>
      <c r="B977">
        <v>2023</v>
      </c>
      <c r="C977" s="11">
        <v>45105</v>
      </c>
      <c r="D977" t="s">
        <v>495</v>
      </c>
      <c r="E977" s="2">
        <v>10</v>
      </c>
      <c r="F977">
        <v>2</v>
      </c>
      <c r="G977" t="s">
        <v>1095</v>
      </c>
      <c r="H977" s="10" t="s">
        <v>497</v>
      </c>
    </row>
    <row r="978" spans="1:9" hidden="1" x14ac:dyDescent="0.3">
      <c r="A978" t="s">
        <v>149</v>
      </c>
      <c r="B978">
        <v>2019</v>
      </c>
      <c r="C978" s="11">
        <v>43623</v>
      </c>
      <c r="D978" t="s">
        <v>500</v>
      </c>
      <c r="E978">
        <v>20</v>
      </c>
      <c r="F978">
        <v>0</v>
      </c>
      <c r="H978" s="10">
        <v>0</v>
      </c>
    </row>
    <row r="979" spans="1:9" hidden="1" x14ac:dyDescent="0.3">
      <c r="A979" t="s">
        <v>149</v>
      </c>
      <c r="B979">
        <v>2020</v>
      </c>
      <c r="C979" s="11">
        <v>44020</v>
      </c>
      <c r="D979" t="s">
        <v>500</v>
      </c>
      <c r="E979">
        <v>20</v>
      </c>
      <c r="F979">
        <v>1</v>
      </c>
      <c r="G979" t="s">
        <v>1096</v>
      </c>
      <c r="H979" s="10">
        <v>0</v>
      </c>
      <c r="I979" t="s">
        <v>1097</v>
      </c>
    </row>
    <row r="980" spans="1:9" hidden="1" x14ac:dyDescent="0.3">
      <c r="A980" t="s">
        <v>149</v>
      </c>
      <c r="B980">
        <v>2021</v>
      </c>
      <c r="C980" s="11">
        <v>44377</v>
      </c>
      <c r="D980" t="s">
        <v>500</v>
      </c>
      <c r="E980">
        <v>20</v>
      </c>
      <c r="F980">
        <v>2</v>
      </c>
      <c r="G980" t="s">
        <v>1096</v>
      </c>
      <c r="H980" s="10" t="s">
        <v>614</v>
      </c>
      <c r="I980" t="s">
        <v>1097</v>
      </c>
    </row>
    <row r="981" spans="1:9" hidden="1" x14ac:dyDescent="0.3">
      <c r="A981" t="s">
        <v>149</v>
      </c>
      <c r="B981">
        <v>2022</v>
      </c>
      <c r="C981" s="11">
        <v>44743</v>
      </c>
      <c r="D981" t="s">
        <v>500</v>
      </c>
      <c r="E981">
        <v>20</v>
      </c>
      <c r="F981">
        <v>2</v>
      </c>
      <c r="G981" t="s">
        <v>1096</v>
      </c>
      <c r="H981" s="10" t="s">
        <v>614</v>
      </c>
    </row>
    <row r="982" spans="1:9" hidden="1" x14ac:dyDescent="0.3">
      <c r="A982" t="s">
        <v>149</v>
      </c>
      <c r="B982">
        <v>2023</v>
      </c>
      <c r="C982" s="11">
        <v>45105</v>
      </c>
      <c r="D982" t="s">
        <v>500</v>
      </c>
      <c r="E982">
        <v>20</v>
      </c>
      <c r="F982">
        <v>2</v>
      </c>
      <c r="G982" t="s">
        <v>1098</v>
      </c>
      <c r="H982" s="10" t="s">
        <v>614</v>
      </c>
    </row>
    <row r="983" spans="1:9" hidden="1" x14ac:dyDescent="0.3">
      <c r="A983" t="s">
        <v>149</v>
      </c>
      <c r="B983">
        <v>2019</v>
      </c>
      <c r="C983" s="11">
        <v>43623</v>
      </c>
      <c r="D983" t="s">
        <v>506</v>
      </c>
      <c r="E983">
        <v>6</v>
      </c>
      <c r="F983">
        <v>4</v>
      </c>
      <c r="H983" s="10" t="s">
        <v>702</v>
      </c>
    </row>
    <row r="984" spans="1:9" hidden="1" x14ac:dyDescent="0.3">
      <c r="A984" t="s">
        <v>149</v>
      </c>
      <c r="B984">
        <v>2020</v>
      </c>
      <c r="C984" s="11">
        <v>44020</v>
      </c>
      <c r="D984" t="s">
        <v>506</v>
      </c>
      <c r="E984">
        <v>6</v>
      </c>
      <c r="F984">
        <v>4</v>
      </c>
      <c r="G984" t="s">
        <v>1099</v>
      </c>
      <c r="H984" s="10" t="s">
        <v>702</v>
      </c>
    </row>
    <row r="985" spans="1:9" hidden="1" x14ac:dyDescent="0.3">
      <c r="A985" t="s">
        <v>149</v>
      </c>
      <c r="B985">
        <v>2021</v>
      </c>
      <c r="C985" s="11">
        <v>44377</v>
      </c>
      <c r="D985" t="s">
        <v>506</v>
      </c>
      <c r="E985">
        <v>6</v>
      </c>
      <c r="F985">
        <v>4</v>
      </c>
      <c r="G985" t="s">
        <v>1099</v>
      </c>
      <c r="H985" s="10" t="s">
        <v>604</v>
      </c>
    </row>
    <row r="986" spans="1:9" hidden="1" x14ac:dyDescent="0.3">
      <c r="A986" t="s">
        <v>149</v>
      </c>
      <c r="B986">
        <v>2022</v>
      </c>
      <c r="C986" s="11">
        <v>44743</v>
      </c>
      <c r="D986" t="s">
        <v>506</v>
      </c>
      <c r="E986">
        <v>6</v>
      </c>
      <c r="F986">
        <v>4</v>
      </c>
      <c r="G986" t="s">
        <v>1099</v>
      </c>
      <c r="H986" s="10" t="s">
        <v>604</v>
      </c>
    </row>
    <row r="987" spans="1:9" hidden="1" x14ac:dyDescent="0.3">
      <c r="A987" t="s">
        <v>149</v>
      </c>
      <c r="B987">
        <v>2023</v>
      </c>
      <c r="C987" s="11">
        <v>45105</v>
      </c>
      <c r="D987" t="s">
        <v>506</v>
      </c>
      <c r="E987">
        <v>6</v>
      </c>
      <c r="F987">
        <v>6</v>
      </c>
      <c r="G987" t="s">
        <v>1099</v>
      </c>
      <c r="H987" s="10" t="s">
        <v>507</v>
      </c>
    </row>
    <row r="988" spans="1:9" hidden="1" x14ac:dyDescent="0.3">
      <c r="A988" t="s">
        <v>149</v>
      </c>
      <c r="B988">
        <v>2019</v>
      </c>
      <c r="C988" s="11">
        <v>43623</v>
      </c>
      <c r="D988" t="s">
        <v>510</v>
      </c>
      <c r="E988" t="s">
        <v>267</v>
      </c>
      <c r="F988">
        <v>0</v>
      </c>
    </row>
    <row r="989" spans="1:9" hidden="1" x14ac:dyDescent="0.3">
      <c r="A989" t="s">
        <v>149</v>
      </c>
      <c r="B989">
        <v>2020</v>
      </c>
      <c r="C989" s="11">
        <v>44020</v>
      </c>
      <c r="D989" t="s">
        <v>510</v>
      </c>
      <c r="E989">
        <v>33</v>
      </c>
      <c r="F989">
        <v>1</v>
      </c>
      <c r="G989" t="s">
        <v>1100</v>
      </c>
      <c r="H989" s="10">
        <v>0</v>
      </c>
    </row>
    <row r="990" spans="1:9" hidden="1" x14ac:dyDescent="0.3">
      <c r="A990" t="s">
        <v>149</v>
      </c>
      <c r="B990">
        <v>2021</v>
      </c>
      <c r="C990" s="11">
        <v>44377</v>
      </c>
      <c r="D990" t="s">
        <v>510</v>
      </c>
      <c r="E990">
        <v>33</v>
      </c>
      <c r="F990">
        <v>1</v>
      </c>
      <c r="G990" t="s">
        <v>1100</v>
      </c>
      <c r="H990" s="10">
        <v>0</v>
      </c>
    </row>
    <row r="991" spans="1:9" hidden="1" x14ac:dyDescent="0.3">
      <c r="A991" t="s">
        <v>149</v>
      </c>
      <c r="B991">
        <v>2022</v>
      </c>
      <c r="C991" s="11">
        <v>44743</v>
      </c>
      <c r="D991" t="s">
        <v>510</v>
      </c>
      <c r="E991">
        <v>33</v>
      </c>
      <c r="F991">
        <v>2</v>
      </c>
      <c r="G991" t="s">
        <v>1100</v>
      </c>
      <c r="H991" s="10" t="s">
        <v>497</v>
      </c>
    </row>
    <row r="992" spans="1:9" hidden="1" x14ac:dyDescent="0.3">
      <c r="A992" t="s">
        <v>149</v>
      </c>
      <c r="B992">
        <v>2023</v>
      </c>
      <c r="C992" s="11">
        <v>45105</v>
      </c>
      <c r="D992" t="s">
        <v>510</v>
      </c>
      <c r="E992" s="3">
        <v>26</v>
      </c>
      <c r="F992">
        <v>2</v>
      </c>
      <c r="G992" t="s">
        <v>1101</v>
      </c>
      <c r="H992" s="10" t="s">
        <v>497</v>
      </c>
    </row>
    <row r="993" spans="1:8" hidden="1" x14ac:dyDescent="0.3">
      <c r="A993" t="s">
        <v>149</v>
      </c>
      <c r="B993">
        <v>2019</v>
      </c>
      <c r="C993" s="11">
        <v>43623</v>
      </c>
      <c r="D993" t="s">
        <v>514</v>
      </c>
      <c r="E993">
        <v>23</v>
      </c>
      <c r="F993">
        <v>0</v>
      </c>
      <c r="G993" t="s">
        <v>1102</v>
      </c>
    </row>
    <row r="994" spans="1:8" hidden="1" x14ac:dyDescent="0.3">
      <c r="A994" t="s">
        <v>149</v>
      </c>
      <c r="B994">
        <v>2020</v>
      </c>
      <c r="C994" s="11">
        <v>44020</v>
      </c>
      <c r="D994" t="s">
        <v>514</v>
      </c>
      <c r="E994">
        <v>23</v>
      </c>
      <c r="F994">
        <v>1</v>
      </c>
      <c r="G994" t="s">
        <v>1103</v>
      </c>
      <c r="H994" s="10">
        <v>0</v>
      </c>
    </row>
    <row r="995" spans="1:8" hidden="1" x14ac:dyDescent="0.3">
      <c r="A995" t="s">
        <v>149</v>
      </c>
      <c r="B995">
        <v>2021</v>
      </c>
      <c r="C995" s="11">
        <v>44377</v>
      </c>
      <c r="D995" t="s">
        <v>514</v>
      </c>
      <c r="E995">
        <v>23</v>
      </c>
      <c r="F995">
        <v>1</v>
      </c>
      <c r="G995" t="s">
        <v>1103</v>
      </c>
      <c r="H995" s="10">
        <v>0</v>
      </c>
    </row>
    <row r="996" spans="1:8" hidden="1" x14ac:dyDescent="0.3">
      <c r="A996" t="s">
        <v>149</v>
      </c>
      <c r="B996">
        <v>2022</v>
      </c>
      <c r="C996" s="11">
        <v>44743</v>
      </c>
      <c r="D996" t="s">
        <v>514</v>
      </c>
      <c r="E996">
        <v>23</v>
      </c>
      <c r="F996">
        <v>1</v>
      </c>
      <c r="G996" t="s">
        <v>1103</v>
      </c>
      <c r="H996" s="10">
        <v>0</v>
      </c>
    </row>
    <row r="997" spans="1:8" hidden="1" x14ac:dyDescent="0.3">
      <c r="A997" t="s">
        <v>149</v>
      </c>
      <c r="B997">
        <v>2023</v>
      </c>
      <c r="C997" s="11">
        <v>45105</v>
      </c>
      <c r="D997" t="s">
        <v>514</v>
      </c>
      <c r="E997" s="3">
        <v>21</v>
      </c>
      <c r="F997">
        <v>2</v>
      </c>
      <c r="G997" t="s">
        <v>1103</v>
      </c>
      <c r="H997" s="10" t="s">
        <v>497</v>
      </c>
    </row>
    <row r="998" spans="1:8" hidden="1" x14ac:dyDescent="0.3">
      <c r="A998" t="s">
        <v>149</v>
      </c>
      <c r="B998">
        <v>2019</v>
      </c>
      <c r="C998" s="11">
        <v>43623</v>
      </c>
      <c r="D998" t="s">
        <v>520</v>
      </c>
      <c r="E998">
        <v>10</v>
      </c>
      <c r="F998">
        <v>4</v>
      </c>
      <c r="H998" s="10" t="s">
        <v>1104</v>
      </c>
    </row>
    <row r="999" spans="1:8" hidden="1" x14ac:dyDescent="0.3">
      <c r="A999" t="s">
        <v>149</v>
      </c>
      <c r="B999">
        <v>2020</v>
      </c>
      <c r="C999" s="11">
        <v>44020</v>
      </c>
      <c r="D999" t="s">
        <v>520</v>
      </c>
      <c r="E999">
        <v>10</v>
      </c>
      <c r="F999">
        <v>4</v>
      </c>
      <c r="G999" t="s">
        <v>1105</v>
      </c>
      <c r="H999" s="10" t="s">
        <v>1104</v>
      </c>
    </row>
    <row r="1000" spans="1:8" hidden="1" x14ac:dyDescent="0.3">
      <c r="A1000" t="s">
        <v>149</v>
      </c>
      <c r="B1000">
        <v>2021</v>
      </c>
      <c r="C1000" s="11">
        <v>44377</v>
      </c>
      <c r="D1000" t="s">
        <v>520</v>
      </c>
      <c r="E1000">
        <v>10</v>
      </c>
      <c r="F1000">
        <v>5</v>
      </c>
      <c r="G1000" t="s">
        <v>1105</v>
      </c>
      <c r="H1000" s="10" t="s">
        <v>1106</v>
      </c>
    </row>
    <row r="1001" spans="1:8" hidden="1" x14ac:dyDescent="0.3">
      <c r="A1001" t="s">
        <v>149</v>
      </c>
      <c r="B1001">
        <v>2022</v>
      </c>
      <c r="C1001" s="11">
        <v>44743</v>
      </c>
      <c r="D1001" t="s">
        <v>520</v>
      </c>
      <c r="E1001">
        <v>10</v>
      </c>
      <c r="F1001">
        <v>5</v>
      </c>
      <c r="G1001" t="s">
        <v>1105</v>
      </c>
      <c r="H1001" s="10" t="s">
        <v>1106</v>
      </c>
    </row>
    <row r="1002" spans="1:8" hidden="1" x14ac:dyDescent="0.3">
      <c r="A1002" t="s">
        <v>149</v>
      </c>
      <c r="B1002">
        <v>2023</v>
      </c>
      <c r="C1002" s="11">
        <v>45105</v>
      </c>
      <c r="D1002" t="s">
        <v>520</v>
      </c>
      <c r="E1002">
        <v>10</v>
      </c>
      <c r="F1002">
        <v>5</v>
      </c>
      <c r="G1002" s="3" t="s">
        <v>1107</v>
      </c>
      <c r="H1002" s="10" t="s">
        <v>1106</v>
      </c>
    </row>
    <row r="1003" spans="1:8" hidden="1" x14ac:dyDescent="0.3">
      <c r="A1003" t="s">
        <v>149</v>
      </c>
      <c r="B1003">
        <v>2019</v>
      </c>
      <c r="C1003" s="11">
        <v>43623</v>
      </c>
      <c r="D1003" t="s">
        <v>522</v>
      </c>
      <c r="E1003">
        <v>14</v>
      </c>
      <c r="F1003">
        <v>2</v>
      </c>
      <c r="G1003" t="s">
        <v>1108</v>
      </c>
      <c r="H1003" s="10" t="s">
        <v>497</v>
      </c>
    </row>
    <row r="1004" spans="1:8" hidden="1" x14ac:dyDescent="0.3">
      <c r="A1004" t="s">
        <v>149</v>
      </c>
      <c r="B1004">
        <v>2020</v>
      </c>
      <c r="C1004" s="11">
        <v>44020</v>
      </c>
      <c r="D1004" t="s">
        <v>522</v>
      </c>
      <c r="E1004">
        <v>14</v>
      </c>
      <c r="F1004">
        <v>2</v>
      </c>
      <c r="G1004" t="s">
        <v>1108</v>
      </c>
      <c r="H1004" s="10" t="s">
        <v>497</v>
      </c>
    </row>
    <row r="1005" spans="1:8" hidden="1" x14ac:dyDescent="0.3">
      <c r="A1005" t="s">
        <v>149</v>
      </c>
      <c r="B1005">
        <v>2021</v>
      </c>
      <c r="C1005" s="11">
        <v>44377</v>
      </c>
      <c r="D1005" t="s">
        <v>522</v>
      </c>
      <c r="E1005">
        <v>14</v>
      </c>
      <c r="F1005">
        <v>2</v>
      </c>
      <c r="G1005" t="s">
        <v>1108</v>
      </c>
      <c r="H1005" s="10" t="s">
        <v>497</v>
      </c>
    </row>
    <row r="1006" spans="1:8" hidden="1" x14ac:dyDescent="0.3">
      <c r="A1006" t="s">
        <v>149</v>
      </c>
      <c r="B1006">
        <v>2022</v>
      </c>
      <c r="C1006" s="11">
        <v>44743</v>
      </c>
      <c r="D1006" t="s">
        <v>522</v>
      </c>
      <c r="E1006">
        <v>14</v>
      </c>
      <c r="F1006">
        <v>2</v>
      </c>
      <c r="G1006" t="s">
        <v>1108</v>
      </c>
      <c r="H1006" s="10" t="s">
        <v>497</v>
      </c>
    </row>
    <row r="1007" spans="1:8" hidden="1" x14ac:dyDescent="0.3">
      <c r="A1007" t="s">
        <v>149</v>
      </c>
      <c r="B1007">
        <v>2023</v>
      </c>
      <c r="C1007" s="11">
        <v>45105</v>
      </c>
      <c r="D1007" t="s">
        <v>522</v>
      </c>
      <c r="E1007">
        <v>14</v>
      </c>
      <c r="F1007">
        <v>5</v>
      </c>
      <c r="G1007" t="s">
        <v>1108</v>
      </c>
      <c r="H1007" s="10" t="s">
        <v>1109</v>
      </c>
    </row>
    <row r="1008" spans="1:8" hidden="1" x14ac:dyDescent="0.3">
      <c r="A1008" t="s">
        <v>149</v>
      </c>
      <c r="B1008">
        <v>2019</v>
      </c>
      <c r="C1008" s="11">
        <v>43623</v>
      </c>
      <c r="D1008" t="s">
        <v>524</v>
      </c>
      <c r="E1008">
        <v>8</v>
      </c>
      <c r="F1008">
        <v>3</v>
      </c>
      <c r="H1008" s="10" t="s">
        <v>535</v>
      </c>
    </row>
    <row r="1009" spans="1:8" hidden="1" x14ac:dyDescent="0.3">
      <c r="A1009" t="s">
        <v>149</v>
      </c>
      <c r="B1009">
        <v>2020</v>
      </c>
      <c r="C1009" s="11">
        <v>44020</v>
      </c>
      <c r="D1009" t="s">
        <v>524</v>
      </c>
      <c r="E1009">
        <v>8</v>
      </c>
      <c r="F1009">
        <v>3</v>
      </c>
      <c r="G1009" t="s">
        <v>1110</v>
      </c>
      <c r="H1009" s="10" t="s">
        <v>566</v>
      </c>
    </row>
    <row r="1010" spans="1:8" hidden="1" x14ac:dyDescent="0.3">
      <c r="A1010" t="s">
        <v>149</v>
      </c>
      <c r="B1010">
        <v>2021</v>
      </c>
      <c r="C1010" s="11">
        <v>44377</v>
      </c>
      <c r="D1010" t="s">
        <v>524</v>
      </c>
      <c r="E1010">
        <v>8</v>
      </c>
      <c r="F1010">
        <v>3</v>
      </c>
      <c r="G1010" t="s">
        <v>1110</v>
      </c>
      <c r="H1010" s="10" t="s">
        <v>662</v>
      </c>
    </row>
    <row r="1011" spans="1:8" hidden="1" x14ac:dyDescent="0.3">
      <c r="A1011" t="s">
        <v>149</v>
      </c>
      <c r="B1011">
        <v>2022</v>
      </c>
      <c r="C1011" s="11">
        <v>44743</v>
      </c>
      <c r="D1011" t="s">
        <v>524</v>
      </c>
      <c r="E1011">
        <v>8</v>
      </c>
      <c r="F1011">
        <v>4</v>
      </c>
      <c r="G1011" t="s">
        <v>1110</v>
      </c>
      <c r="H1011" s="10" t="s">
        <v>663</v>
      </c>
    </row>
    <row r="1012" spans="1:8" hidden="1" x14ac:dyDescent="0.3">
      <c r="A1012" t="s">
        <v>149</v>
      </c>
      <c r="B1012">
        <v>2023</v>
      </c>
      <c r="C1012" s="11">
        <v>45105</v>
      </c>
      <c r="D1012" t="s">
        <v>524</v>
      </c>
      <c r="E1012">
        <v>8</v>
      </c>
      <c r="F1012">
        <v>5</v>
      </c>
      <c r="G1012" t="s">
        <v>1110</v>
      </c>
      <c r="H1012" s="10" t="s">
        <v>516</v>
      </c>
    </row>
    <row r="1013" spans="1:8" hidden="1" x14ac:dyDescent="0.3">
      <c r="A1013" t="s">
        <v>50</v>
      </c>
      <c r="B1013">
        <v>2020</v>
      </c>
      <c r="C1013" s="11">
        <v>44005</v>
      </c>
      <c r="D1013" t="s">
        <v>495</v>
      </c>
      <c r="E1013">
        <v>6</v>
      </c>
      <c r="F1013">
        <v>4</v>
      </c>
      <c r="G1013" t="s">
        <v>1111</v>
      </c>
      <c r="H1013" s="10" t="s">
        <v>663</v>
      </c>
    </row>
    <row r="1014" spans="1:8" hidden="1" x14ac:dyDescent="0.3">
      <c r="A1014" t="s">
        <v>50</v>
      </c>
      <c r="B1014">
        <v>2021</v>
      </c>
      <c r="C1014" s="11">
        <v>44370</v>
      </c>
      <c r="D1014" t="s">
        <v>495</v>
      </c>
      <c r="E1014">
        <v>6</v>
      </c>
      <c r="F1014">
        <v>4</v>
      </c>
      <c r="G1014" t="s">
        <v>1111</v>
      </c>
      <c r="H1014" s="10" t="s">
        <v>663</v>
      </c>
    </row>
    <row r="1015" spans="1:8" hidden="1" x14ac:dyDescent="0.3">
      <c r="A1015" t="s">
        <v>50</v>
      </c>
      <c r="B1015">
        <v>2022</v>
      </c>
      <c r="C1015" s="11">
        <v>44736</v>
      </c>
      <c r="D1015" t="s">
        <v>495</v>
      </c>
      <c r="E1015">
        <v>6</v>
      </c>
      <c r="F1015">
        <v>5</v>
      </c>
      <c r="G1015" t="s">
        <v>1111</v>
      </c>
      <c r="H1015" s="10" t="s">
        <v>674</v>
      </c>
    </row>
    <row r="1016" spans="1:8" hidden="1" x14ac:dyDescent="0.3">
      <c r="A1016" t="s">
        <v>50</v>
      </c>
      <c r="B1016">
        <v>2020</v>
      </c>
      <c r="C1016" s="11">
        <v>44005</v>
      </c>
      <c r="D1016" t="s">
        <v>500</v>
      </c>
      <c r="E1016">
        <v>2.5</v>
      </c>
      <c r="F1016">
        <v>2</v>
      </c>
      <c r="G1016" t="s">
        <v>1112</v>
      </c>
      <c r="H1016" s="10" t="s">
        <v>497</v>
      </c>
    </row>
    <row r="1017" spans="1:8" hidden="1" x14ac:dyDescent="0.3">
      <c r="A1017" t="s">
        <v>50</v>
      </c>
      <c r="B1017">
        <v>2021</v>
      </c>
      <c r="C1017" s="11">
        <v>44370</v>
      </c>
      <c r="D1017" t="s">
        <v>500</v>
      </c>
      <c r="E1017">
        <v>2.5</v>
      </c>
      <c r="F1017">
        <v>2</v>
      </c>
      <c r="G1017" t="s">
        <v>1112</v>
      </c>
      <c r="H1017" s="10" t="s">
        <v>497</v>
      </c>
    </row>
    <row r="1018" spans="1:8" hidden="1" x14ac:dyDescent="0.3">
      <c r="A1018" t="s">
        <v>50</v>
      </c>
      <c r="B1018">
        <v>2022</v>
      </c>
      <c r="C1018" s="11">
        <v>44736</v>
      </c>
      <c r="D1018" t="s">
        <v>500</v>
      </c>
      <c r="E1018">
        <v>2.5</v>
      </c>
      <c r="F1018">
        <v>3</v>
      </c>
      <c r="G1018" t="s">
        <v>1112</v>
      </c>
      <c r="H1018" s="10" t="s">
        <v>535</v>
      </c>
    </row>
    <row r="1019" spans="1:8" hidden="1" x14ac:dyDescent="0.3">
      <c r="A1019" t="s">
        <v>50</v>
      </c>
      <c r="B1019">
        <v>2020</v>
      </c>
      <c r="C1019" s="11">
        <v>44005</v>
      </c>
      <c r="D1019" t="s">
        <v>506</v>
      </c>
      <c r="E1019">
        <v>8</v>
      </c>
      <c r="F1019">
        <v>5</v>
      </c>
      <c r="G1019" t="s">
        <v>1113</v>
      </c>
      <c r="H1019" s="10" t="s">
        <v>704</v>
      </c>
    </row>
    <row r="1020" spans="1:8" hidden="1" x14ac:dyDescent="0.3">
      <c r="A1020" t="s">
        <v>50</v>
      </c>
      <c r="B1020">
        <v>2021</v>
      </c>
      <c r="C1020" s="11">
        <v>44370</v>
      </c>
      <c r="D1020" t="s">
        <v>506</v>
      </c>
      <c r="E1020">
        <v>8</v>
      </c>
      <c r="F1020">
        <v>5</v>
      </c>
      <c r="G1020" t="s">
        <v>1113</v>
      </c>
      <c r="H1020" s="10" t="s">
        <v>704</v>
      </c>
    </row>
    <row r="1021" spans="1:8" hidden="1" x14ac:dyDescent="0.3">
      <c r="A1021" t="s">
        <v>50</v>
      </c>
      <c r="B1021">
        <v>2022</v>
      </c>
      <c r="C1021" s="11">
        <v>44736</v>
      </c>
      <c r="D1021" t="s">
        <v>506</v>
      </c>
      <c r="E1021">
        <v>8</v>
      </c>
      <c r="F1021">
        <v>4</v>
      </c>
      <c r="G1021" t="s">
        <v>1113</v>
      </c>
      <c r="H1021" s="10" t="s">
        <v>643</v>
      </c>
    </row>
    <row r="1022" spans="1:8" hidden="1" x14ac:dyDescent="0.3">
      <c r="A1022" t="s">
        <v>50</v>
      </c>
      <c r="B1022">
        <v>2020</v>
      </c>
      <c r="C1022" s="11">
        <v>44005</v>
      </c>
      <c r="D1022" t="s">
        <v>510</v>
      </c>
      <c r="E1022">
        <v>14</v>
      </c>
      <c r="F1022">
        <v>0</v>
      </c>
      <c r="G1022" t="s">
        <v>1114</v>
      </c>
      <c r="H1022" s="10" t="s">
        <v>513</v>
      </c>
    </row>
    <row r="1023" spans="1:8" hidden="1" x14ac:dyDescent="0.3">
      <c r="A1023" t="s">
        <v>50</v>
      </c>
      <c r="B1023">
        <v>2021</v>
      </c>
      <c r="C1023" s="11">
        <v>44370</v>
      </c>
      <c r="D1023" t="s">
        <v>510</v>
      </c>
      <c r="E1023">
        <v>14</v>
      </c>
      <c r="F1023">
        <v>0</v>
      </c>
      <c r="G1023" t="s">
        <v>1114</v>
      </c>
    </row>
    <row r="1024" spans="1:8" hidden="1" x14ac:dyDescent="0.3">
      <c r="A1024" t="s">
        <v>50</v>
      </c>
      <c r="B1024">
        <v>2022</v>
      </c>
      <c r="C1024" s="11">
        <v>44736</v>
      </c>
      <c r="D1024" t="s">
        <v>510</v>
      </c>
      <c r="E1024">
        <v>14</v>
      </c>
      <c r="F1024">
        <v>0</v>
      </c>
      <c r="G1024" t="s">
        <v>1114</v>
      </c>
    </row>
    <row r="1025" spans="1:9" hidden="1" x14ac:dyDescent="0.3">
      <c r="A1025" t="s">
        <v>50</v>
      </c>
      <c r="B1025">
        <v>2020</v>
      </c>
      <c r="C1025" s="11">
        <v>44005</v>
      </c>
      <c r="D1025" t="s">
        <v>514</v>
      </c>
      <c r="E1025">
        <v>17.5</v>
      </c>
      <c r="F1025">
        <v>1</v>
      </c>
      <c r="G1025" t="s">
        <v>1115</v>
      </c>
      <c r="H1025" s="10">
        <v>0</v>
      </c>
    </row>
    <row r="1026" spans="1:9" hidden="1" x14ac:dyDescent="0.3">
      <c r="A1026" t="s">
        <v>50</v>
      </c>
      <c r="B1026">
        <v>2021</v>
      </c>
      <c r="C1026" s="11">
        <v>44370</v>
      </c>
      <c r="D1026" t="s">
        <v>514</v>
      </c>
      <c r="E1026">
        <v>17.5</v>
      </c>
      <c r="F1026">
        <v>0</v>
      </c>
      <c r="G1026" t="s">
        <v>1115</v>
      </c>
    </row>
    <row r="1027" spans="1:9" hidden="1" x14ac:dyDescent="0.3">
      <c r="A1027" t="s">
        <v>50</v>
      </c>
      <c r="B1027">
        <v>2022</v>
      </c>
      <c r="C1027" s="11">
        <v>44736</v>
      </c>
      <c r="D1027" t="s">
        <v>514</v>
      </c>
      <c r="E1027">
        <v>17.5</v>
      </c>
      <c r="F1027">
        <v>2</v>
      </c>
      <c r="G1027" t="s">
        <v>1115</v>
      </c>
      <c r="H1027" s="10" t="s">
        <v>497</v>
      </c>
    </row>
    <row r="1028" spans="1:9" hidden="1" x14ac:dyDescent="0.3">
      <c r="A1028" t="s">
        <v>50</v>
      </c>
      <c r="B1028">
        <v>2020</v>
      </c>
      <c r="C1028" s="11">
        <v>44005</v>
      </c>
      <c r="D1028" t="s">
        <v>520</v>
      </c>
      <c r="E1028">
        <v>9</v>
      </c>
      <c r="F1028">
        <v>0</v>
      </c>
      <c r="G1028" t="s">
        <v>1116</v>
      </c>
      <c r="H1028" s="10" t="s">
        <v>513</v>
      </c>
    </row>
    <row r="1029" spans="1:9" hidden="1" x14ac:dyDescent="0.3">
      <c r="A1029" t="s">
        <v>50</v>
      </c>
      <c r="B1029">
        <v>2021</v>
      </c>
      <c r="C1029" s="11">
        <v>44370</v>
      </c>
      <c r="D1029" t="s">
        <v>520</v>
      </c>
      <c r="E1029">
        <v>9</v>
      </c>
      <c r="F1029">
        <v>0</v>
      </c>
      <c r="G1029" t="s">
        <v>1116</v>
      </c>
      <c r="I1029" t="s">
        <v>1117</v>
      </c>
    </row>
    <row r="1030" spans="1:9" hidden="1" x14ac:dyDescent="0.3">
      <c r="A1030" t="s">
        <v>50</v>
      </c>
      <c r="B1030">
        <v>2022</v>
      </c>
      <c r="C1030" s="11">
        <v>44736</v>
      </c>
      <c r="D1030" t="s">
        <v>520</v>
      </c>
      <c r="E1030">
        <v>9</v>
      </c>
      <c r="F1030">
        <v>1</v>
      </c>
      <c r="G1030" t="s">
        <v>1116</v>
      </c>
      <c r="H1030" s="10">
        <v>6</v>
      </c>
      <c r="I1030" t="s">
        <v>1117</v>
      </c>
    </row>
    <row r="1031" spans="1:9" hidden="1" x14ac:dyDescent="0.3">
      <c r="A1031" t="s">
        <v>50</v>
      </c>
      <c r="B1031">
        <v>2020</v>
      </c>
      <c r="C1031" s="11">
        <v>44005</v>
      </c>
      <c r="D1031" t="s">
        <v>522</v>
      </c>
      <c r="E1031">
        <v>4</v>
      </c>
      <c r="F1031">
        <v>3</v>
      </c>
      <c r="G1031" t="s">
        <v>1118</v>
      </c>
      <c r="H1031" s="10" t="s">
        <v>535</v>
      </c>
    </row>
    <row r="1032" spans="1:9" hidden="1" x14ac:dyDescent="0.3">
      <c r="A1032" t="s">
        <v>50</v>
      </c>
      <c r="B1032">
        <v>2021</v>
      </c>
      <c r="C1032" s="11">
        <v>44370</v>
      </c>
      <c r="D1032" t="s">
        <v>522</v>
      </c>
      <c r="E1032">
        <v>4</v>
      </c>
      <c r="F1032">
        <v>3</v>
      </c>
      <c r="G1032" t="s">
        <v>1118</v>
      </c>
      <c r="H1032" s="10" t="s">
        <v>535</v>
      </c>
    </row>
    <row r="1033" spans="1:9" hidden="1" x14ac:dyDescent="0.3">
      <c r="A1033" t="s">
        <v>50</v>
      </c>
      <c r="B1033">
        <v>2022</v>
      </c>
      <c r="C1033" s="11">
        <v>44736</v>
      </c>
      <c r="D1033" t="s">
        <v>522</v>
      </c>
      <c r="E1033">
        <v>4</v>
      </c>
      <c r="F1033">
        <v>3</v>
      </c>
      <c r="G1033" t="s">
        <v>1118</v>
      </c>
      <c r="H1033" s="10" t="s">
        <v>535</v>
      </c>
    </row>
    <row r="1034" spans="1:9" hidden="1" x14ac:dyDescent="0.3">
      <c r="A1034" t="s">
        <v>50</v>
      </c>
      <c r="B1034">
        <v>2020</v>
      </c>
      <c r="C1034" s="11">
        <v>44005</v>
      </c>
      <c r="D1034" t="s">
        <v>524</v>
      </c>
      <c r="E1034">
        <v>8</v>
      </c>
      <c r="F1034">
        <v>3</v>
      </c>
      <c r="G1034" t="s">
        <v>1119</v>
      </c>
      <c r="H1034" s="10" t="s">
        <v>575</v>
      </c>
    </row>
    <row r="1035" spans="1:9" hidden="1" x14ac:dyDescent="0.3">
      <c r="A1035" t="s">
        <v>50</v>
      </c>
      <c r="B1035">
        <v>2021</v>
      </c>
      <c r="C1035" s="11">
        <v>44370</v>
      </c>
      <c r="D1035" t="s">
        <v>524</v>
      </c>
      <c r="E1035">
        <v>8</v>
      </c>
      <c r="F1035">
        <v>2</v>
      </c>
      <c r="G1035" t="s">
        <v>1119</v>
      </c>
      <c r="H1035" s="10" t="s">
        <v>751</v>
      </c>
    </row>
    <row r="1036" spans="1:9" hidden="1" x14ac:dyDescent="0.3">
      <c r="A1036" t="s">
        <v>50</v>
      </c>
      <c r="B1036">
        <v>2022</v>
      </c>
      <c r="C1036" s="11">
        <v>44736</v>
      </c>
      <c r="D1036" t="s">
        <v>524</v>
      </c>
      <c r="E1036">
        <v>8</v>
      </c>
      <c r="F1036">
        <v>5</v>
      </c>
      <c r="G1036" t="s">
        <v>1119</v>
      </c>
      <c r="H1036" s="10" t="s">
        <v>1120</v>
      </c>
      <c r="I1036" t="s">
        <v>1121</v>
      </c>
    </row>
    <row r="1037" spans="1:9" hidden="1" x14ac:dyDescent="0.3">
      <c r="A1037" t="s">
        <v>64</v>
      </c>
      <c r="B1037">
        <v>2020</v>
      </c>
      <c r="C1037" s="11">
        <v>44008</v>
      </c>
      <c r="D1037" t="s">
        <v>495</v>
      </c>
      <c r="E1037">
        <v>8</v>
      </c>
      <c r="F1037">
        <v>1</v>
      </c>
      <c r="G1037" t="s">
        <v>1122</v>
      </c>
      <c r="H1037" s="10">
        <v>0</v>
      </c>
    </row>
    <row r="1038" spans="1:9" hidden="1" x14ac:dyDescent="0.3">
      <c r="A1038" t="s">
        <v>64</v>
      </c>
      <c r="B1038">
        <v>2020</v>
      </c>
      <c r="C1038" s="11">
        <v>44008</v>
      </c>
      <c r="D1038" t="s">
        <v>500</v>
      </c>
      <c r="E1038">
        <v>10</v>
      </c>
      <c r="F1038">
        <v>4</v>
      </c>
      <c r="G1038" t="s">
        <v>1123</v>
      </c>
      <c r="H1038" s="10" t="s">
        <v>1124</v>
      </c>
    </row>
    <row r="1039" spans="1:9" hidden="1" x14ac:dyDescent="0.3">
      <c r="A1039" t="s">
        <v>64</v>
      </c>
      <c r="B1039">
        <v>2020</v>
      </c>
      <c r="C1039" s="11">
        <v>44008</v>
      </c>
      <c r="D1039" t="s">
        <v>506</v>
      </c>
      <c r="E1039">
        <v>15</v>
      </c>
      <c r="F1039">
        <v>1</v>
      </c>
      <c r="G1039" t="s">
        <v>1125</v>
      </c>
      <c r="H1039" s="10">
        <v>0</v>
      </c>
    </row>
    <row r="1040" spans="1:9" hidden="1" x14ac:dyDescent="0.3">
      <c r="A1040" t="s">
        <v>64</v>
      </c>
      <c r="B1040">
        <v>2020</v>
      </c>
      <c r="C1040" s="11">
        <v>44008</v>
      </c>
      <c r="D1040" t="s">
        <v>510</v>
      </c>
      <c r="E1040">
        <v>13</v>
      </c>
      <c r="F1040">
        <v>2</v>
      </c>
      <c r="G1040" t="s">
        <v>1126</v>
      </c>
      <c r="H1040" s="10" t="s">
        <v>497</v>
      </c>
    </row>
    <row r="1041" spans="1:9" hidden="1" x14ac:dyDescent="0.3">
      <c r="A1041" t="s">
        <v>64</v>
      </c>
      <c r="B1041">
        <v>2020</v>
      </c>
      <c r="C1041" s="11">
        <v>44008</v>
      </c>
      <c r="D1041" t="s">
        <v>514</v>
      </c>
      <c r="E1041">
        <v>18</v>
      </c>
      <c r="F1041">
        <v>15</v>
      </c>
      <c r="G1041" t="s">
        <v>1127</v>
      </c>
      <c r="H1041" s="10" t="s">
        <v>1128</v>
      </c>
    </row>
    <row r="1042" spans="1:9" hidden="1" x14ac:dyDescent="0.3">
      <c r="A1042" t="s">
        <v>64</v>
      </c>
      <c r="B1042">
        <v>2020</v>
      </c>
      <c r="C1042" s="11">
        <v>44008</v>
      </c>
      <c r="D1042" t="s">
        <v>520</v>
      </c>
      <c r="E1042">
        <v>9</v>
      </c>
      <c r="F1042">
        <v>1</v>
      </c>
      <c r="G1042" t="s">
        <v>1129</v>
      </c>
      <c r="H1042" s="10">
        <v>0</v>
      </c>
    </row>
    <row r="1043" spans="1:9" hidden="1" x14ac:dyDescent="0.3">
      <c r="A1043" t="s">
        <v>64</v>
      </c>
      <c r="B1043">
        <v>2020</v>
      </c>
      <c r="C1043" s="11">
        <v>44008</v>
      </c>
      <c r="D1043" t="s">
        <v>522</v>
      </c>
      <c r="E1043">
        <v>10</v>
      </c>
      <c r="F1043">
        <v>3</v>
      </c>
      <c r="G1043" t="s">
        <v>1123</v>
      </c>
      <c r="H1043" s="10" t="s">
        <v>535</v>
      </c>
    </row>
    <row r="1044" spans="1:9" hidden="1" x14ac:dyDescent="0.3">
      <c r="A1044" t="s">
        <v>64</v>
      </c>
      <c r="B1044">
        <v>2020</v>
      </c>
      <c r="C1044" s="11">
        <v>44008</v>
      </c>
      <c r="D1044" t="s">
        <v>524</v>
      </c>
      <c r="E1044">
        <v>10</v>
      </c>
      <c r="F1044">
        <v>1</v>
      </c>
      <c r="G1044" t="s">
        <v>1130</v>
      </c>
      <c r="H1044" s="10">
        <v>0</v>
      </c>
    </row>
    <row r="1045" spans="1:9" hidden="1" x14ac:dyDescent="0.3">
      <c r="A1045" t="s">
        <v>449</v>
      </c>
      <c r="B1045">
        <v>2018</v>
      </c>
      <c r="C1045" s="11">
        <v>43299</v>
      </c>
      <c r="D1045" t="s">
        <v>495</v>
      </c>
      <c r="E1045">
        <v>5</v>
      </c>
      <c r="F1045">
        <v>0</v>
      </c>
      <c r="G1045" t="s">
        <v>1131</v>
      </c>
    </row>
    <row r="1046" spans="1:9" hidden="1" x14ac:dyDescent="0.3">
      <c r="A1046" t="s">
        <v>449</v>
      </c>
      <c r="B1046">
        <v>2018</v>
      </c>
      <c r="C1046" s="11">
        <v>43299</v>
      </c>
      <c r="D1046" t="s">
        <v>500</v>
      </c>
      <c r="E1046">
        <v>8</v>
      </c>
      <c r="F1046">
        <v>0</v>
      </c>
      <c r="I1046" t="s">
        <v>511</v>
      </c>
    </row>
    <row r="1047" spans="1:9" hidden="1" x14ac:dyDescent="0.3">
      <c r="A1047" t="s">
        <v>449</v>
      </c>
      <c r="B1047">
        <v>2018</v>
      </c>
      <c r="C1047" s="11">
        <v>43299</v>
      </c>
      <c r="D1047" t="s">
        <v>506</v>
      </c>
      <c r="E1047">
        <v>9</v>
      </c>
      <c r="F1047">
        <v>0</v>
      </c>
      <c r="I1047" t="s">
        <v>511</v>
      </c>
    </row>
    <row r="1048" spans="1:9" hidden="1" x14ac:dyDescent="0.3">
      <c r="A1048" t="s">
        <v>449</v>
      </c>
      <c r="B1048">
        <v>2018</v>
      </c>
      <c r="C1048" s="11">
        <v>43299</v>
      </c>
      <c r="D1048" t="s">
        <v>510</v>
      </c>
      <c r="E1048">
        <v>2</v>
      </c>
      <c r="F1048">
        <v>0</v>
      </c>
      <c r="I1048" t="s">
        <v>511</v>
      </c>
    </row>
    <row r="1049" spans="1:9" hidden="1" x14ac:dyDescent="0.3">
      <c r="A1049" t="s">
        <v>449</v>
      </c>
      <c r="B1049">
        <v>2018</v>
      </c>
      <c r="C1049" s="11">
        <v>43299</v>
      </c>
      <c r="D1049" t="s">
        <v>514</v>
      </c>
      <c r="E1049">
        <v>9</v>
      </c>
      <c r="F1049">
        <v>0</v>
      </c>
      <c r="G1049" t="s">
        <v>1132</v>
      </c>
    </row>
    <row r="1050" spans="1:9" hidden="1" x14ac:dyDescent="0.3">
      <c r="A1050" t="s">
        <v>449</v>
      </c>
      <c r="B1050">
        <v>2018</v>
      </c>
      <c r="C1050" s="11">
        <v>43299</v>
      </c>
      <c r="D1050" t="s">
        <v>520</v>
      </c>
      <c r="E1050">
        <v>5</v>
      </c>
      <c r="F1050">
        <v>0</v>
      </c>
      <c r="G1050" t="s">
        <v>667</v>
      </c>
    </row>
    <row r="1051" spans="1:9" hidden="1" x14ac:dyDescent="0.3">
      <c r="A1051" t="s">
        <v>449</v>
      </c>
      <c r="B1051">
        <v>2018</v>
      </c>
      <c r="C1051" s="11">
        <v>43299</v>
      </c>
      <c r="D1051" t="s">
        <v>522</v>
      </c>
      <c r="E1051">
        <v>7</v>
      </c>
      <c r="F1051">
        <v>0</v>
      </c>
      <c r="G1051" t="s">
        <v>1133</v>
      </c>
    </row>
    <row r="1052" spans="1:9" hidden="1" x14ac:dyDescent="0.3">
      <c r="A1052" t="s">
        <v>449</v>
      </c>
      <c r="B1052">
        <v>2018</v>
      </c>
      <c r="C1052" s="11">
        <v>43299</v>
      </c>
      <c r="D1052" t="s">
        <v>524</v>
      </c>
      <c r="E1052">
        <v>2</v>
      </c>
      <c r="F1052">
        <v>0</v>
      </c>
      <c r="I1052" t="s">
        <v>511</v>
      </c>
    </row>
    <row r="1053" spans="1:9" hidden="1" x14ac:dyDescent="0.3">
      <c r="A1053" t="s">
        <v>144</v>
      </c>
      <c r="B1053">
        <v>2018</v>
      </c>
      <c r="C1053" s="11">
        <v>43306</v>
      </c>
      <c r="D1053" t="s">
        <v>495</v>
      </c>
      <c r="E1053">
        <v>7</v>
      </c>
      <c r="F1053">
        <v>0</v>
      </c>
      <c r="G1053" t="s">
        <v>1134</v>
      </c>
      <c r="H1053" s="10" t="s">
        <v>267</v>
      </c>
    </row>
    <row r="1054" spans="1:9" hidden="1" x14ac:dyDescent="0.3">
      <c r="A1054" t="s">
        <v>144</v>
      </c>
      <c r="B1054">
        <v>2019</v>
      </c>
      <c r="C1054" s="11">
        <v>43657</v>
      </c>
      <c r="D1054" t="s">
        <v>495</v>
      </c>
      <c r="E1054">
        <v>7</v>
      </c>
      <c r="F1054" t="s">
        <v>267</v>
      </c>
      <c r="G1054" t="s">
        <v>1134</v>
      </c>
      <c r="H1054" s="10" t="s">
        <v>267</v>
      </c>
    </row>
    <row r="1055" spans="1:9" hidden="1" x14ac:dyDescent="0.3">
      <c r="A1055" t="s">
        <v>144</v>
      </c>
      <c r="B1055">
        <v>2020</v>
      </c>
      <c r="C1055" s="11">
        <v>44013</v>
      </c>
      <c r="D1055" t="s">
        <v>495</v>
      </c>
      <c r="E1055">
        <v>7</v>
      </c>
      <c r="F1055">
        <v>3</v>
      </c>
      <c r="G1055" t="s">
        <v>1134</v>
      </c>
      <c r="H1055" s="10" t="s">
        <v>535</v>
      </c>
    </row>
    <row r="1056" spans="1:9" hidden="1" x14ac:dyDescent="0.3">
      <c r="A1056" t="s">
        <v>144</v>
      </c>
      <c r="B1056">
        <v>2021</v>
      </c>
      <c r="C1056" s="11">
        <v>44363</v>
      </c>
      <c r="D1056" t="s">
        <v>495</v>
      </c>
      <c r="E1056">
        <v>7</v>
      </c>
      <c r="F1056">
        <v>3</v>
      </c>
      <c r="G1056" t="s">
        <v>1134</v>
      </c>
      <c r="H1056" s="10" t="s">
        <v>535</v>
      </c>
    </row>
    <row r="1057" spans="1:9" hidden="1" x14ac:dyDescent="0.3">
      <c r="A1057" t="s">
        <v>144</v>
      </c>
      <c r="B1057">
        <v>2022</v>
      </c>
      <c r="C1057" s="11">
        <v>44740</v>
      </c>
      <c r="D1057" t="s">
        <v>495</v>
      </c>
      <c r="E1057">
        <v>7</v>
      </c>
      <c r="F1057">
        <v>3</v>
      </c>
      <c r="G1057" t="s">
        <v>1134</v>
      </c>
      <c r="H1057" s="10" t="s">
        <v>535</v>
      </c>
    </row>
    <row r="1058" spans="1:9" hidden="1" x14ac:dyDescent="0.3">
      <c r="A1058" t="s">
        <v>144</v>
      </c>
      <c r="B1058">
        <v>2023</v>
      </c>
      <c r="C1058" s="11">
        <v>45105</v>
      </c>
      <c r="D1058" t="s">
        <v>495</v>
      </c>
      <c r="E1058">
        <v>7</v>
      </c>
      <c r="F1058">
        <v>2</v>
      </c>
      <c r="G1058" t="s">
        <v>1134</v>
      </c>
      <c r="H1058" s="10" t="s">
        <v>497</v>
      </c>
    </row>
    <row r="1059" spans="1:9" hidden="1" x14ac:dyDescent="0.3">
      <c r="A1059" s="12" t="s">
        <v>144</v>
      </c>
      <c r="B1059" s="12">
        <v>2018</v>
      </c>
      <c r="C1059" s="17">
        <v>43306</v>
      </c>
      <c r="D1059" s="12" t="s">
        <v>500</v>
      </c>
      <c r="E1059" s="12">
        <v>6</v>
      </c>
      <c r="F1059" s="12">
        <v>0</v>
      </c>
      <c r="G1059" s="12" t="s">
        <v>1135</v>
      </c>
      <c r="H1059" s="10" t="s">
        <v>267</v>
      </c>
      <c r="I1059" s="12"/>
    </row>
    <row r="1060" spans="1:9" hidden="1" x14ac:dyDescent="0.3">
      <c r="A1060" t="s">
        <v>144</v>
      </c>
      <c r="B1060">
        <v>2019</v>
      </c>
      <c r="C1060" s="11">
        <v>43657</v>
      </c>
      <c r="D1060" t="s">
        <v>500</v>
      </c>
      <c r="E1060">
        <v>6</v>
      </c>
      <c r="F1060" t="s">
        <v>267</v>
      </c>
      <c r="G1060" t="s">
        <v>1135</v>
      </c>
      <c r="H1060" s="10" t="s">
        <v>267</v>
      </c>
    </row>
    <row r="1061" spans="1:9" hidden="1" x14ac:dyDescent="0.3">
      <c r="A1061" t="s">
        <v>144</v>
      </c>
      <c r="B1061">
        <v>2020</v>
      </c>
      <c r="C1061" s="11">
        <v>44013</v>
      </c>
      <c r="D1061" t="s">
        <v>500</v>
      </c>
      <c r="E1061">
        <v>6</v>
      </c>
      <c r="F1061">
        <v>4</v>
      </c>
      <c r="G1061" t="s">
        <v>1135</v>
      </c>
      <c r="H1061" s="10" t="s">
        <v>604</v>
      </c>
    </row>
    <row r="1062" spans="1:9" hidden="1" x14ac:dyDescent="0.3">
      <c r="A1062" t="s">
        <v>144</v>
      </c>
      <c r="B1062">
        <v>2021</v>
      </c>
      <c r="C1062" s="11">
        <v>44363</v>
      </c>
      <c r="D1062" t="s">
        <v>500</v>
      </c>
      <c r="E1062">
        <v>6</v>
      </c>
      <c r="F1062">
        <v>4</v>
      </c>
      <c r="G1062" t="s">
        <v>1136</v>
      </c>
      <c r="H1062" s="10" t="s">
        <v>604</v>
      </c>
    </row>
    <row r="1063" spans="1:9" hidden="1" x14ac:dyDescent="0.3">
      <c r="A1063" t="s">
        <v>144</v>
      </c>
      <c r="B1063">
        <v>2022</v>
      </c>
      <c r="C1063" s="11">
        <v>44740</v>
      </c>
      <c r="D1063" t="s">
        <v>500</v>
      </c>
      <c r="E1063">
        <v>6</v>
      </c>
      <c r="F1063">
        <v>5</v>
      </c>
      <c r="G1063" s="3" t="s">
        <v>1136</v>
      </c>
      <c r="H1063" s="10" t="s">
        <v>516</v>
      </c>
    </row>
    <row r="1064" spans="1:9" hidden="1" x14ac:dyDescent="0.3">
      <c r="A1064" t="s">
        <v>144</v>
      </c>
      <c r="B1064">
        <v>2023</v>
      </c>
      <c r="C1064" s="11">
        <v>45105</v>
      </c>
      <c r="D1064" t="s">
        <v>500</v>
      </c>
      <c r="E1064">
        <v>6</v>
      </c>
      <c r="F1064">
        <v>4</v>
      </c>
      <c r="G1064" s="3" t="s">
        <v>1136</v>
      </c>
      <c r="H1064" s="10" t="s">
        <v>604</v>
      </c>
    </row>
    <row r="1065" spans="1:9" hidden="1" x14ac:dyDescent="0.3">
      <c r="A1065" t="s">
        <v>144</v>
      </c>
      <c r="B1065">
        <v>2018</v>
      </c>
      <c r="C1065" s="11">
        <v>43306</v>
      </c>
      <c r="D1065" t="s">
        <v>506</v>
      </c>
      <c r="E1065">
        <v>3</v>
      </c>
      <c r="F1065">
        <v>0</v>
      </c>
      <c r="G1065" t="s">
        <v>1137</v>
      </c>
      <c r="H1065" s="10" t="s">
        <v>267</v>
      </c>
    </row>
    <row r="1066" spans="1:9" hidden="1" x14ac:dyDescent="0.3">
      <c r="A1066" t="s">
        <v>144</v>
      </c>
      <c r="B1066">
        <v>2019</v>
      </c>
      <c r="C1066" s="11">
        <v>43657</v>
      </c>
      <c r="D1066" t="s">
        <v>506</v>
      </c>
      <c r="E1066">
        <v>3</v>
      </c>
      <c r="F1066" t="s">
        <v>267</v>
      </c>
      <c r="G1066" t="s">
        <v>1137</v>
      </c>
      <c r="H1066" s="10" t="s">
        <v>267</v>
      </c>
    </row>
    <row r="1067" spans="1:9" hidden="1" x14ac:dyDescent="0.3">
      <c r="A1067" t="s">
        <v>144</v>
      </c>
      <c r="B1067">
        <v>2020</v>
      </c>
      <c r="C1067" s="11">
        <v>44013</v>
      </c>
      <c r="D1067" t="s">
        <v>506</v>
      </c>
      <c r="E1067">
        <v>3</v>
      </c>
      <c r="F1067">
        <v>1</v>
      </c>
      <c r="G1067" t="s">
        <v>1137</v>
      </c>
      <c r="H1067" s="10">
        <v>0</v>
      </c>
    </row>
    <row r="1068" spans="1:9" hidden="1" x14ac:dyDescent="0.3">
      <c r="A1068" t="s">
        <v>144</v>
      </c>
      <c r="B1068">
        <v>2021</v>
      </c>
      <c r="C1068" s="11">
        <v>44363</v>
      </c>
      <c r="D1068" t="s">
        <v>506</v>
      </c>
      <c r="E1068">
        <v>3</v>
      </c>
      <c r="F1068">
        <v>2</v>
      </c>
      <c r="G1068" t="s">
        <v>1138</v>
      </c>
      <c r="H1068" s="10" t="s">
        <v>497</v>
      </c>
    </row>
    <row r="1069" spans="1:9" hidden="1" x14ac:dyDescent="0.3">
      <c r="A1069" t="s">
        <v>144</v>
      </c>
      <c r="B1069">
        <v>2022</v>
      </c>
      <c r="C1069" s="11">
        <v>44740</v>
      </c>
      <c r="D1069" t="s">
        <v>506</v>
      </c>
      <c r="E1069">
        <v>3</v>
      </c>
      <c r="F1069">
        <v>1</v>
      </c>
      <c r="G1069" t="s">
        <v>1138</v>
      </c>
      <c r="H1069" s="10">
        <v>0</v>
      </c>
    </row>
    <row r="1070" spans="1:9" hidden="1" x14ac:dyDescent="0.3">
      <c r="A1070" t="s">
        <v>144</v>
      </c>
      <c r="B1070">
        <v>2023</v>
      </c>
      <c r="C1070" s="11">
        <v>45105</v>
      </c>
      <c r="D1070" t="s">
        <v>506</v>
      </c>
      <c r="E1070">
        <v>3</v>
      </c>
      <c r="F1070">
        <v>1</v>
      </c>
      <c r="G1070" t="s">
        <v>1138</v>
      </c>
      <c r="H1070" s="10">
        <v>0</v>
      </c>
    </row>
    <row r="1071" spans="1:9" hidden="1" x14ac:dyDescent="0.3">
      <c r="A1071" t="s">
        <v>144</v>
      </c>
      <c r="B1071">
        <v>2018</v>
      </c>
      <c r="C1071" s="11">
        <v>43306</v>
      </c>
      <c r="D1071" t="s">
        <v>510</v>
      </c>
      <c r="E1071">
        <v>8</v>
      </c>
      <c r="F1071">
        <v>0</v>
      </c>
      <c r="H1071" s="10" t="s">
        <v>267</v>
      </c>
      <c r="I1071" t="s">
        <v>511</v>
      </c>
    </row>
    <row r="1072" spans="1:9" hidden="1" x14ac:dyDescent="0.3">
      <c r="A1072" t="s">
        <v>144</v>
      </c>
      <c r="B1072">
        <v>2019</v>
      </c>
      <c r="C1072" s="11">
        <v>43657</v>
      </c>
      <c r="D1072" t="s">
        <v>510</v>
      </c>
      <c r="E1072">
        <v>8</v>
      </c>
      <c r="F1072" t="s">
        <v>267</v>
      </c>
      <c r="H1072" s="10" t="s">
        <v>267</v>
      </c>
      <c r="I1072" t="s">
        <v>511</v>
      </c>
    </row>
    <row r="1073" spans="1:9" hidden="1" x14ac:dyDescent="0.3">
      <c r="A1073" t="s">
        <v>144</v>
      </c>
      <c r="B1073">
        <v>2020</v>
      </c>
      <c r="C1073" s="11">
        <v>44013</v>
      </c>
      <c r="D1073" t="s">
        <v>510</v>
      </c>
      <c r="E1073">
        <v>8</v>
      </c>
      <c r="F1073">
        <v>1</v>
      </c>
      <c r="G1073" t="s">
        <v>1139</v>
      </c>
      <c r="H1073" s="10">
        <v>0</v>
      </c>
    </row>
    <row r="1074" spans="1:9" hidden="1" x14ac:dyDescent="0.3">
      <c r="A1074" t="s">
        <v>144</v>
      </c>
      <c r="B1074">
        <v>2021</v>
      </c>
      <c r="C1074" s="11">
        <v>44363</v>
      </c>
      <c r="D1074" t="s">
        <v>510</v>
      </c>
      <c r="E1074">
        <v>8</v>
      </c>
      <c r="F1074">
        <v>1</v>
      </c>
      <c r="G1074" t="s">
        <v>1139</v>
      </c>
      <c r="H1074" s="10">
        <v>0</v>
      </c>
    </row>
    <row r="1075" spans="1:9" hidden="1" x14ac:dyDescent="0.3">
      <c r="A1075" t="s">
        <v>144</v>
      </c>
      <c r="B1075">
        <v>2022</v>
      </c>
      <c r="C1075" s="11">
        <v>44740</v>
      </c>
      <c r="D1075" t="s">
        <v>510</v>
      </c>
      <c r="E1075">
        <v>8</v>
      </c>
      <c r="F1075">
        <v>2</v>
      </c>
      <c r="G1075" t="s">
        <v>1139</v>
      </c>
      <c r="H1075" s="10" t="s">
        <v>497</v>
      </c>
    </row>
    <row r="1076" spans="1:9" hidden="1" x14ac:dyDescent="0.3">
      <c r="A1076" t="s">
        <v>144</v>
      </c>
      <c r="B1076">
        <v>2023</v>
      </c>
      <c r="C1076" s="11">
        <v>45105</v>
      </c>
      <c r="D1076" t="s">
        <v>510</v>
      </c>
      <c r="E1076">
        <v>8</v>
      </c>
      <c r="F1076">
        <v>1</v>
      </c>
      <c r="G1076" t="s">
        <v>1139</v>
      </c>
      <c r="H1076" s="10">
        <v>0</v>
      </c>
    </row>
    <row r="1077" spans="1:9" hidden="1" x14ac:dyDescent="0.3">
      <c r="A1077" t="s">
        <v>144</v>
      </c>
      <c r="B1077">
        <v>2018</v>
      </c>
      <c r="C1077" s="11">
        <v>43306</v>
      </c>
      <c r="D1077" t="s">
        <v>514</v>
      </c>
      <c r="E1077">
        <v>7</v>
      </c>
      <c r="F1077">
        <v>0</v>
      </c>
      <c r="G1077" t="s">
        <v>1140</v>
      </c>
      <c r="H1077" s="10" t="s">
        <v>267</v>
      </c>
    </row>
    <row r="1078" spans="1:9" hidden="1" x14ac:dyDescent="0.3">
      <c r="A1078" t="s">
        <v>144</v>
      </c>
      <c r="B1078">
        <v>2019</v>
      </c>
      <c r="C1078" s="11">
        <v>43657</v>
      </c>
      <c r="D1078" t="s">
        <v>514</v>
      </c>
      <c r="E1078">
        <v>7</v>
      </c>
      <c r="F1078" t="s">
        <v>267</v>
      </c>
      <c r="G1078" t="s">
        <v>1140</v>
      </c>
      <c r="H1078" s="10" t="s">
        <v>267</v>
      </c>
    </row>
    <row r="1079" spans="1:9" hidden="1" x14ac:dyDescent="0.3">
      <c r="A1079" t="s">
        <v>144</v>
      </c>
      <c r="B1079">
        <v>2020</v>
      </c>
      <c r="C1079" s="11">
        <v>44013</v>
      </c>
      <c r="D1079" t="s">
        <v>514</v>
      </c>
      <c r="E1079">
        <v>7</v>
      </c>
      <c r="F1079">
        <v>2</v>
      </c>
      <c r="G1079" t="s">
        <v>1141</v>
      </c>
      <c r="H1079" s="10" t="s">
        <v>497</v>
      </c>
    </row>
    <row r="1080" spans="1:9" hidden="1" x14ac:dyDescent="0.3">
      <c r="A1080" t="s">
        <v>144</v>
      </c>
      <c r="B1080">
        <v>2021</v>
      </c>
      <c r="C1080" s="11">
        <v>44363</v>
      </c>
      <c r="D1080" t="s">
        <v>514</v>
      </c>
      <c r="E1080">
        <v>7</v>
      </c>
      <c r="F1080">
        <v>1</v>
      </c>
      <c r="G1080" t="s">
        <v>1141</v>
      </c>
      <c r="H1080" s="10">
        <v>0</v>
      </c>
    </row>
    <row r="1081" spans="1:9" hidden="1" x14ac:dyDescent="0.3">
      <c r="A1081" t="s">
        <v>144</v>
      </c>
      <c r="B1081">
        <v>2022</v>
      </c>
      <c r="C1081" s="11">
        <v>44740</v>
      </c>
      <c r="D1081" t="s">
        <v>514</v>
      </c>
      <c r="E1081">
        <v>7</v>
      </c>
      <c r="F1081">
        <v>2</v>
      </c>
      <c r="G1081" t="s">
        <v>1141</v>
      </c>
      <c r="H1081" s="10" t="s">
        <v>497</v>
      </c>
    </row>
    <row r="1082" spans="1:9" hidden="1" x14ac:dyDescent="0.3">
      <c r="A1082" t="s">
        <v>144</v>
      </c>
      <c r="B1082">
        <v>2023</v>
      </c>
      <c r="C1082" s="11">
        <v>45105</v>
      </c>
      <c r="D1082" t="s">
        <v>514</v>
      </c>
      <c r="E1082">
        <v>7</v>
      </c>
      <c r="F1082">
        <v>2</v>
      </c>
      <c r="G1082" t="s">
        <v>1141</v>
      </c>
      <c r="H1082" s="10" t="s">
        <v>497</v>
      </c>
    </row>
    <row r="1083" spans="1:9" hidden="1" x14ac:dyDescent="0.3">
      <c r="A1083" t="s">
        <v>144</v>
      </c>
      <c r="B1083">
        <v>2018</v>
      </c>
      <c r="C1083" s="11">
        <v>43306</v>
      </c>
      <c r="D1083" t="s">
        <v>520</v>
      </c>
      <c r="E1083">
        <v>4</v>
      </c>
      <c r="F1083">
        <v>0</v>
      </c>
      <c r="H1083" s="10" t="s">
        <v>267</v>
      </c>
      <c r="I1083" t="s">
        <v>511</v>
      </c>
    </row>
    <row r="1084" spans="1:9" hidden="1" x14ac:dyDescent="0.3">
      <c r="A1084" t="s">
        <v>144</v>
      </c>
      <c r="B1084">
        <v>2019</v>
      </c>
      <c r="C1084" s="11">
        <v>43657</v>
      </c>
      <c r="D1084" t="s">
        <v>520</v>
      </c>
      <c r="E1084">
        <v>4</v>
      </c>
      <c r="F1084" t="s">
        <v>267</v>
      </c>
      <c r="H1084" s="10" t="s">
        <v>267</v>
      </c>
      <c r="I1084" t="s">
        <v>511</v>
      </c>
    </row>
    <row r="1085" spans="1:9" hidden="1" x14ac:dyDescent="0.3">
      <c r="A1085" t="s">
        <v>144</v>
      </c>
      <c r="B1085">
        <v>2020</v>
      </c>
      <c r="C1085" s="11">
        <v>44013</v>
      </c>
      <c r="D1085" t="s">
        <v>520</v>
      </c>
      <c r="E1085">
        <v>4</v>
      </c>
      <c r="F1085">
        <v>1</v>
      </c>
      <c r="G1085" t="s">
        <v>1142</v>
      </c>
      <c r="H1085" s="10">
        <v>0</v>
      </c>
    </row>
    <row r="1086" spans="1:9" hidden="1" x14ac:dyDescent="0.3">
      <c r="A1086" t="s">
        <v>144</v>
      </c>
      <c r="B1086">
        <v>2021</v>
      </c>
      <c r="C1086" s="11">
        <v>44363</v>
      </c>
      <c r="D1086" t="s">
        <v>520</v>
      </c>
      <c r="E1086">
        <v>4</v>
      </c>
      <c r="F1086">
        <v>1</v>
      </c>
      <c r="G1086" t="s">
        <v>1142</v>
      </c>
      <c r="H1086" s="10">
        <v>0</v>
      </c>
    </row>
    <row r="1087" spans="1:9" hidden="1" x14ac:dyDescent="0.3">
      <c r="A1087" t="s">
        <v>144</v>
      </c>
      <c r="B1087">
        <v>2022</v>
      </c>
      <c r="C1087" s="11">
        <v>44740</v>
      </c>
      <c r="D1087" t="s">
        <v>520</v>
      </c>
      <c r="E1087">
        <v>4</v>
      </c>
      <c r="F1087">
        <v>1</v>
      </c>
      <c r="G1087" t="s">
        <v>1142</v>
      </c>
      <c r="H1087" s="10">
        <v>0</v>
      </c>
    </row>
    <row r="1088" spans="1:9" hidden="1" x14ac:dyDescent="0.3">
      <c r="A1088" t="s">
        <v>144</v>
      </c>
      <c r="B1088">
        <v>2023</v>
      </c>
      <c r="C1088" s="11">
        <v>45105</v>
      </c>
      <c r="D1088" t="s">
        <v>520</v>
      </c>
      <c r="E1088">
        <v>4</v>
      </c>
      <c r="F1088">
        <v>1</v>
      </c>
      <c r="G1088" t="s">
        <v>1142</v>
      </c>
      <c r="H1088" s="10">
        <v>0</v>
      </c>
    </row>
    <row r="1089" spans="1:9" hidden="1" x14ac:dyDescent="0.3">
      <c r="A1089" t="s">
        <v>144</v>
      </c>
      <c r="B1089">
        <v>2018</v>
      </c>
      <c r="C1089" s="11">
        <v>43306</v>
      </c>
      <c r="D1089" t="s">
        <v>522</v>
      </c>
      <c r="E1089">
        <v>5</v>
      </c>
      <c r="F1089">
        <v>0</v>
      </c>
      <c r="G1089" t="s">
        <v>1113</v>
      </c>
      <c r="H1089" s="10" t="s">
        <v>267</v>
      </c>
    </row>
    <row r="1090" spans="1:9" hidden="1" x14ac:dyDescent="0.3">
      <c r="A1090" t="s">
        <v>144</v>
      </c>
      <c r="B1090">
        <v>2019</v>
      </c>
      <c r="C1090" s="11">
        <v>43657</v>
      </c>
      <c r="D1090" t="s">
        <v>522</v>
      </c>
      <c r="E1090">
        <v>5</v>
      </c>
      <c r="F1090" t="s">
        <v>267</v>
      </c>
      <c r="G1090" t="s">
        <v>1113</v>
      </c>
      <c r="H1090" s="10" t="s">
        <v>267</v>
      </c>
    </row>
    <row r="1091" spans="1:9" hidden="1" x14ac:dyDescent="0.3">
      <c r="A1091" t="s">
        <v>144</v>
      </c>
      <c r="B1091">
        <v>2020</v>
      </c>
      <c r="C1091" s="11">
        <v>44013</v>
      </c>
      <c r="D1091" t="s">
        <v>522</v>
      </c>
      <c r="E1091">
        <v>5</v>
      </c>
      <c r="F1091">
        <v>2</v>
      </c>
      <c r="G1091" t="s">
        <v>1143</v>
      </c>
      <c r="H1091" s="10" t="s">
        <v>497</v>
      </c>
    </row>
    <row r="1092" spans="1:9" hidden="1" x14ac:dyDescent="0.3">
      <c r="A1092" t="s">
        <v>144</v>
      </c>
      <c r="B1092">
        <v>2021</v>
      </c>
      <c r="C1092" s="11">
        <v>44363</v>
      </c>
      <c r="D1092" t="s">
        <v>522</v>
      </c>
      <c r="E1092">
        <v>5</v>
      </c>
      <c r="F1092">
        <v>2</v>
      </c>
      <c r="G1092" t="s">
        <v>1143</v>
      </c>
      <c r="H1092" s="10" t="s">
        <v>497</v>
      </c>
    </row>
    <row r="1093" spans="1:9" hidden="1" x14ac:dyDescent="0.3">
      <c r="A1093" t="s">
        <v>144</v>
      </c>
      <c r="B1093">
        <v>2022</v>
      </c>
      <c r="C1093" s="11">
        <v>44740</v>
      </c>
      <c r="D1093" t="s">
        <v>522</v>
      </c>
      <c r="E1093">
        <v>5</v>
      </c>
      <c r="F1093">
        <v>2</v>
      </c>
      <c r="G1093" t="s">
        <v>1143</v>
      </c>
      <c r="H1093" s="10" t="s">
        <v>497</v>
      </c>
    </row>
    <row r="1094" spans="1:9" hidden="1" x14ac:dyDescent="0.3">
      <c r="A1094" t="s">
        <v>144</v>
      </c>
      <c r="B1094">
        <v>2023</v>
      </c>
      <c r="C1094" s="11">
        <v>45105</v>
      </c>
      <c r="D1094" t="s">
        <v>522</v>
      </c>
      <c r="E1094">
        <v>5</v>
      </c>
      <c r="F1094">
        <v>2</v>
      </c>
      <c r="G1094" t="s">
        <v>1143</v>
      </c>
      <c r="H1094" s="10" t="s">
        <v>497</v>
      </c>
    </row>
    <row r="1095" spans="1:9" hidden="1" x14ac:dyDescent="0.3">
      <c r="A1095" t="s">
        <v>144</v>
      </c>
      <c r="B1095">
        <v>2018</v>
      </c>
      <c r="C1095" s="11">
        <v>43306</v>
      </c>
      <c r="D1095" t="s">
        <v>524</v>
      </c>
      <c r="E1095">
        <v>3</v>
      </c>
      <c r="F1095">
        <v>0</v>
      </c>
      <c r="H1095" s="10" t="s">
        <v>267</v>
      </c>
      <c r="I1095" t="s">
        <v>511</v>
      </c>
    </row>
    <row r="1096" spans="1:9" hidden="1" x14ac:dyDescent="0.3">
      <c r="A1096" t="s">
        <v>144</v>
      </c>
      <c r="B1096">
        <v>2019</v>
      </c>
      <c r="C1096" s="11">
        <v>43657</v>
      </c>
      <c r="D1096" t="s">
        <v>524</v>
      </c>
      <c r="E1096">
        <v>3</v>
      </c>
      <c r="F1096" t="s">
        <v>267</v>
      </c>
      <c r="H1096" s="10" t="s">
        <v>267</v>
      </c>
      <c r="I1096" t="s">
        <v>511</v>
      </c>
    </row>
    <row r="1097" spans="1:9" hidden="1" x14ac:dyDescent="0.3">
      <c r="A1097" t="s">
        <v>144</v>
      </c>
      <c r="B1097">
        <v>2020</v>
      </c>
      <c r="C1097" s="11">
        <v>44013</v>
      </c>
      <c r="D1097" t="s">
        <v>524</v>
      </c>
      <c r="E1097">
        <v>3</v>
      </c>
      <c r="F1097">
        <v>1</v>
      </c>
      <c r="G1097" t="s">
        <v>1144</v>
      </c>
      <c r="H1097" s="10">
        <v>0</v>
      </c>
    </row>
    <row r="1098" spans="1:9" hidden="1" x14ac:dyDescent="0.3">
      <c r="A1098" t="s">
        <v>144</v>
      </c>
      <c r="B1098">
        <v>2021</v>
      </c>
      <c r="C1098" s="11">
        <v>44363</v>
      </c>
      <c r="D1098" t="s">
        <v>524</v>
      </c>
      <c r="E1098">
        <v>3</v>
      </c>
      <c r="F1098">
        <v>1</v>
      </c>
      <c r="G1098" t="s">
        <v>1144</v>
      </c>
      <c r="H1098" s="10">
        <v>0</v>
      </c>
    </row>
    <row r="1099" spans="1:9" hidden="1" x14ac:dyDescent="0.3">
      <c r="A1099" t="s">
        <v>144</v>
      </c>
      <c r="B1099">
        <v>2022</v>
      </c>
      <c r="C1099" s="11">
        <v>44740</v>
      </c>
      <c r="D1099" t="s">
        <v>524</v>
      </c>
      <c r="E1099">
        <v>3</v>
      </c>
      <c r="F1099">
        <v>1</v>
      </c>
      <c r="G1099" t="s">
        <v>1144</v>
      </c>
      <c r="H1099" s="10">
        <v>0</v>
      </c>
    </row>
    <row r="1100" spans="1:9" hidden="1" x14ac:dyDescent="0.3">
      <c r="A1100" t="s">
        <v>144</v>
      </c>
      <c r="B1100">
        <v>2023</v>
      </c>
      <c r="C1100" s="11">
        <v>45105</v>
      </c>
      <c r="D1100" t="s">
        <v>524</v>
      </c>
      <c r="E1100">
        <v>3</v>
      </c>
      <c r="F1100">
        <v>1</v>
      </c>
      <c r="G1100" t="s">
        <v>1144</v>
      </c>
      <c r="H1100" s="10">
        <v>0</v>
      </c>
    </row>
  </sheetData>
  <autoFilter ref="A1:I1100" xr:uid="{00000000-0009-0000-0000-000004000000}">
    <filterColumn colId="0">
      <filters>
        <filter val="Auren"/>
      </filters>
    </filterColumn>
    <sortState xmlns:xlrd2="http://schemas.microsoft.com/office/spreadsheetml/2017/richdata2" ref="A2:I1100">
      <sortCondition ref="A2:A1100"/>
      <sortCondition ref="D2:D1100"/>
      <sortCondition ref="B2:B1100"/>
    </sortState>
  </autoFilter>
  <sortState xmlns:xlrd2="http://schemas.microsoft.com/office/spreadsheetml/2017/richdata2" ref="A2:I760">
    <sortCondition ref="A2:A760"/>
    <sortCondition ref="B2:B760"/>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2:AH1293"/>
  <sheetViews>
    <sheetView workbookViewId="0">
      <pane xSplit="3" ySplit="2" topLeftCell="D614" activePane="bottomRight" state="frozen"/>
      <selection pane="topRight" activeCell="D1" sqref="D1"/>
      <selection pane="bottomLeft" activeCell="A3" sqref="A3"/>
      <selection pane="bottomRight" activeCell="A845" sqref="A844:A845"/>
    </sheetView>
  </sheetViews>
  <sheetFormatPr defaultRowHeight="14.4" x14ac:dyDescent="0.3"/>
  <cols>
    <col min="1" max="1" width="18.109375" bestFit="1" customWidth="1"/>
    <col min="2" max="2" width="5" bestFit="1" customWidth="1"/>
    <col min="3" max="3" width="11.5546875" customWidth="1"/>
    <col min="7" max="7" width="8.88671875" customWidth="1"/>
    <col min="8" max="8" width="11.109375" customWidth="1"/>
    <col min="9" max="9" width="11.44140625" customWidth="1"/>
    <col min="10" max="10" width="11.5546875" customWidth="1"/>
    <col min="11" max="11" width="8.109375" customWidth="1"/>
    <col min="12" max="13" width="9.44140625" customWidth="1"/>
    <col min="14" max="14" width="8.88671875" customWidth="1"/>
    <col min="15" max="15" width="7.5546875" customWidth="1"/>
    <col min="16" max="31" width="8.88671875" customWidth="1"/>
    <col min="32" max="32" width="15.5546875" customWidth="1"/>
    <col min="33" max="33" width="38" customWidth="1"/>
    <col min="34" max="34" width="51" bestFit="1" customWidth="1"/>
  </cols>
  <sheetData>
    <row r="2" spans="1:34" x14ac:dyDescent="0.3">
      <c r="A2" s="1" t="s">
        <v>2</v>
      </c>
      <c r="B2" s="1" t="s">
        <v>256</v>
      </c>
      <c r="C2" s="1" t="s">
        <v>257</v>
      </c>
      <c r="D2" s="1" t="s">
        <v>1145</v>
      </c>
      <c r="E2" s="1" t="s">
        <v>1146</v>
      </c>
      <c r="F2" s="1" t="s">
        <v>1147</v>
      </c>
      <c r="G2" s="1" t="s">
        <v>1148</v>
      </c>
      <c r="H2" s="1" t="s">
        <v>1149</v>
      </c>
      <c r="I2" s="1" t="s">
        <v>1150</v>
      </c>
      <c r="J2" s="1" t="s">
        <v>1151</v>
      </c>
      <c r="K2" s="1" t="s">
        <v>1152</v>
      </c>
      <c r="L2" s="1" t="s">
        <v>1153</v>
      </c>
      <c r="M2" s="1" t="s">
        <v>1154</v>
      </c>
      <c r="N2" s="1" t="s">
        <v>1155</v>
      </c>
      <c r="O2" s="1" t="s">
        <v>1156</v>
      </c>
      <c r="P2" s="1" t="s">
        <v>1157</v>
      </c>
      <c r="Q2" s="1" t="s">
        <v>1158</v>
      </c>
      <c r="R2" s="1" t="s">
        <v>1159</v>
      </c>
      <c r="S2" s="1" t="s">
        <v>1160</v>
      </c>
      <c r="T2" s="1" t="s">
        <v>1161</v>
      </c>
      <c r="U2" s="1" t="s">
        <v>1162</v>
      </c>
      <c r="V2" s="1" t="s">
        <v>1163</v>
      </c>
      <c r="W2" s="1" t="s">
        <v>1164</v>
      </c>
      <c r="X2" s="1" t="s">
        <v>1165</v>
      </c>
      <c r="Y2" s="1" t="s">
        <v>1166</v>
      </c>
      <c r="Z2" s="1" t="s">
        <v>1167</v>
      </c>
      <c r="AA2" s="1" t="s">
        <v>1168</v>
      </c>
      <c r="AB2" s="1" t="s">
        <v>1169</v>
      </c>
      <c r="AC2" s="14" t="s">
        <v>1170</v>
      </c>
      <c r="AD2" s="14" t="s">
        <v>1171</v>
      </c>
      <c r="AE2" s="1" t="s">
        <v>5</v>
      </c>
      <c r="AF2" s="1" t="s">
        <v>1172</v>
      </c>
      <c r="AG2" s="1" t="s">
        <v>263</v>
      </c>
      <c r="AH2" s="1" t="s">
        <v>1173</v>
      </c>
    </row>
    <row r="3" spans="1:34" ht="14.55" x14ac:dyDescent="0.3">
      <c r="A3" t="s">
        <v>42</v>
      </c>
      <c r="B3">
        <v>2018</v>
      </c>
      <c r="C3" s="11">
        <v>43298</v>
      </c>
      <c r="D3" t="s">
        <v>1174</v>
      </c>
      <c r="E3" t="s">
        <v>500</v>
      </c>
      <c r="F3">
        <v>3</v>
      </c>
      <c r="G3">
        <f t="shared" ref="G3:G66" si="0">SUM(H3:J3)</f>
        <v>0</v>
      </c>
      <c r="H3">
        <v>0</v>
      </c>
      <c r="I3">
        <v>0</v>
      </c>
      <c r="J3">
        <v>0</v>
      </c>
      <c r="K3">
        <v>90</v>
      </c>
      <c r="L3">
        <v>50</v>
      </c>
      <c r="M3" t="s">
        <v>267</v>
      </c>
      <c r="N3">
        <v>0</v>
      </c>
      <c r="O3" t="s">
        <v>267</v>
      </c>
      <c r="P3" s="9">
        <f t="shared" ref="P3:P34" si="1">AVERAGE(Q3:T3)</f>
        <v>4.25</v>
      </c>
      <c r="Q3">
        <v>2</v>
      </c>
      <c r="R3">
        <v>3</v>
      </c>
      <c r="S3">
        <v>4</v>
      </c>
      <c r="T3">
        <v>8</v>
      </c>
      <c r="AC3" s="13">
        <v>0</v>
      </c>
      <c r="AD3" s="13">
        <v>1</v>
      </c>
      <c r="AF3" t="s">
        <v>1175</v>
      </c>
    </row>
    <row r="4" spans="1:34" ht="14.55" x14ac:dyDescent="0.3">
      <c r="A4" t="s">
        <v>42</v>
      </c>
      <c r="B4">
        <v>2018</v>
      </c>
      <c r="C4" s="11">
        <v>43298</v>
      </c>
      <c r="D4" t="s">
        <v>1176</v>
      </c>
      <c r="E4" t="s">
        <v>506</v>
      </c>
      <c r="F4">
        <v>1</v>
      </c>
      <c r="G4">
        <f t="shared" si="0"/>
        <v>14</v>
      </c>
      <c r="H4">
        <v>0</v>
      </c>
      <c r="I4">
        <v>3</v>
      </c>
      <c r="J4">
        <v>11</v>
      </c>
      <c r="K4">
        <v>80</v>
      </c>
      <c r="L4">
        <v>80</v>
      </c>
      <c r="M4" t="s">
        <v>267</v>
      </c>
      <c r="N4">
        <v>0</v>
      </c>
      <c r="O4" t="s">
        <v>267</v>
      </c>
      <c r="P4" s="9">
        <f t="shared" si="1"/>
        <v>22.75</v>
      </c>
      <c r="Q4">
        <v>16</v>
      </c>
      <c r="R4">
        <v>37</v>
      </c>
      <c r="S4">
        <v>18</v>
      </c>
      <c r="T4">
        <v>20</v>
      </c>
      <c r="AC4" s="13">
        <v>0</v>
      </c>
      <c r="AD4" s="13">
        <v>0</v>
      </c>
      <c r="AF4">
        <v>0</v>
      </c>
    </row>
    <row r="5" spans="1:34" ht="14.55" x14ac:dyDescent="0.3">
      <c r="A5" t="s">
        <v>42</v>
      </c>
      <c r="B5">
        <v>2018</v>
      </c>
      <c r="C5" s="11">
        <v>43298</v>
      </c>
      <c r="D5" t="s">
        <v>1177</v>
      </c>
      <c r="E5" t="s">
        <v>506</v>
      </c>
      <c r="F5">
        <v>5</v>
      </c>
      <c r="G5">
        <f t="shared" si="0"/>
        <v>3</v>
      </c>
      <c r="H5">
        <v>0</v>
      </c>
      <c r="I5">
        <v>1</v>
      </c>
      <c r="J5">
        <v>2</v>
      </c>
      <c r="K5">
        <v>70</v>
      </c>
      <c r="L5">
        <v>60</v>
      </c>
      <c r="M5" t="s">
        <v>267</v>
      </c>
      <c r="N5">
        <v>0</v>
      </c>
      <c r="O5" t="s">
        <v>267</v>
      </c>
      <c r="P5" s="9">
        <f t="shared" si="1"/>
        <v>2.75</v>
      </c>
      <c r="Q5">
        <v>0</v>
      </c>
      <c r="R5">
        <v>3</v>
      </c>
      <c r="S5">
        <v>4</v>
      </c>
      <c r="T5">
        <v>4</v>
      </c>
      <c r="AC5" s="13">
        <v>0</v>
      </c>
      <c r="AD5" s="13">
        <v>0</v>
      </c>
      <c r="AF5">
        <v>0</v>
      </c>
    </row>
    <row r="6" spans="1:34" ht="14.55" x14ac:dyDescent="0.3">
      <c r="A6" t="s">
        <v>42</v>
      </c>
      <c r="B6">
        <v>2018</v>
      </c>
      <c r="C6" s="11">
        <v>43298</v>
      </c>
      <c r="D6" t="s">
        <v>1178</v>
      </c>
      <c r="E6" t="s">
        <v>522</v>
      </c>
      <c r="F6">
        <v>0</v>
      </c>
      <c r="G6">
        <f t="shared" si="0"/>
        <v>4</v>
      </c>
      <c r="H6">
        <v>0</v>
      </c>
      <c r="I6">
        <v>0</v>
      </c>
      <c r="J6">
        <v>4</v>
      </c>
      <c r="K6">
        <v>90</v>
      </c>
      <c r="L6">
        <v>20</v>
      </c>
      <c r="M6" t="s">
        <v>267</v>
      </c>
      <c r="N6">
        <v>0</v>
      </c>
      <c r="O6" t="s">
        <v>267</v>
      </c>
      <c r="P6" s="9">
        <f t="shared" si="1"/>
        <v>17.75</v>
      </c>
      <c r="Q6">
        <v>12</v>
      </c>
      <c r="R6">
        <v>6</v>
      </c>
      <c r="S6">
        <v>9</v>
      </c>
      <c r="T6">
        <v>44</v>
      </c>
      <c r="AC6" s="13">
        <v>0</v>
      </c>
      <c r="AD6" s="13">
        <v>0</v>
      </c>
      <c r="AF6">
        <v>0</v>
      </c>
    </row>
    <row r="7" spans="1:34" ht="14.55" x14ac:dyDescent="0.3">
      <c r="A7" t="s">
        <v>42</v>
      </c>
      <c r="B7">
        <v>2018</v>
      </c>
      <c r="C7" s="11">
        <v>43298</v>
      </c>
      <c r="D7" t="s">
        <v>1179</v>
      </c>
      <c r="E7" t="s">
        <v>522</v>
      </c>
      <c r="F7">
        <v>1</v>
      </c>
      <c r="G7">
        <f t="shared" si="0"/>
        <v>7</v>
      </c>
      <c r="H7">
        <v>0</v>
      </c>
      <c r="I7">
        <v>4</v>
      </c>
      <c r="J7">
        <v>3</v>
      </c>
      <c r="K7">
        <v>90</v>
      </c>
      <c r="L7">
        <v>50</v>
      </c>
      <c r="M7" t="s">
        <v>267</v>
      </c>
      <c r="N7">
        <v>0</v>
      </c>
      <c r="O7" t="s">
        <v>267</v>
      </c>
      <c r="P7" s="9">
        <f t="shared" si="1"/>
        <v>9.25</v>
      </c>
      <c r="Q7">
        <v>0</v>
      </c>
      <c r="R7">
        <v>4</v>
      </c>
      <c r="S7">
        <v>9</v>
      </c>
      <c r="T7">
        <v>24</v>
      </c>
      <c r="AC7" s="13">
        <v>0</v>
      </c>
      <c r="AD7" s="13">
        <v>0</v>
      </c>
      <c r="AF7">
        <v>0</v>
      </c>
    </row>
    <row r="8" spans="1:34" ht="14.55" x14ac:dyDescent="0.3">
      <c r="A8" t="s">
        <v>42</v>
      </c>
      <c r="B8">
        <v>2018</v>
      </c>
      <c r="C8" s="11">
        <v>43298</v>
      </c>
      <c r="D8" t="s">
        <v>1180</v>
      </c>
      <c r="E8" t="s">
        <v>522</v>
      </c>
      <c r="F8">
        <v>11</v>
      </c>
      <c r="G8">
        <f t="shared" si="0"/>
        <v>0</v>
      </c>
      <c r="H8">
        <v>0</v>
      </c>
      <c r="I8">
        <v>0</v>
      </c>
      <c r="J8">
        <v>0</v>
      </c>
      <c r="K8">
        <v>90</v>
      </c>
      <c r="L8">
        <v>70</v>
      </c>
      <c r="M8" t="s">
        <v>267</v>
      </c>
      <c r="N8">
        <v>70</v>
      </c>
      <c r="O8" t="s">
        <v>267</v>
      </c>
      <c r="P8" s="9">
        <f t="shared" si="1"/>
        <v>32.25</v>
      </c>
      <c r="Q8">
        <v>16</v>
      </c>
      <c r="R8">
        <v>25</v>
      </c>
      <c r="S8">
        <v>85</v>
      </c>
      <c r="T8">
        <v>3</v>
      </c>
      <c r="AC8" s="13">
        <v>0</v>
      </c>
      <c r="AD8" s="13">
        <v>0</v>
      </c>
      <c r="AF8">
        <v>0</v>
      </c>
    </row>
    <row r="9" spans="1:34" ht="14.55" x14ac:dyDescent="0.3">
      <c r="A9" t="s">
        <v>42</v>
      </c>
      <c r="B9">
        <v>2018</v>
      </c>
      <c r="C9" s="11">
        <v>43298</v>
      </c>
      <c r="D9" t="s">
        <v>1181</v>
      </c>
      <c r="E9" t="s">
        <v>522</v>
      </c>
      <c r="F9">
        <v>3</v>
      </c>
      <c r="G9">
        <f t="shared" si="0"/>
        <v>0</v>
      </c>
      <c r="H9">
        <v>0</v>
      </c>
      <c r="I9">
        <v>0</v>
      </c>
      <c r="J9">
        <v>0</v>
      </c>
      <c r="K9">
        <v>50</v>
      </c>
      <c r="L9">
        <v>40</v>
      </c>
      <c r="M9" t="s">
        <v>267</v>
      </c>
      <c r="N9">
        <v>0</v>
      </c>
      <c r="O9" t="s">
        <v>267</v>
      </c>
      <c r="P9" s="9">
        <f t="shared" si="1"/>
        <v>5.5</v>
      </c>
      <c r="Q9">
        <v>1</v>
      </c>
      <c r="R9">
        <v>1</v>
      </c>
      <c r="S9">
        <v>18</v>
      </c>
      <c r="T9">
        <v>2</v>
      </c>
      <c r="AC9" s="13">
        <v>0</v>
      </c>
      <c r="AD9" s="13">
        <v>1</v>
      </c>
      <c r="AF9" t="s">
        <v>1182</v>
      </c>
    </row>
    <row r="10" spans="1:34" ht="14.55" x14ac:dyDescent="0.3">
      <c r="A10" t="s">
        <v>42</v>
      </c>
      <c r="B10">
        <v>2018</v>
      </c>
      <c r="C10" s="11">
        <v>43298</v>
      </c>
      <c r="D10" t="s">
        <v>1183</v>
      </c>
      <c r="E10" t="s">
        <v>522</v>
      </c>
      <c r="F10">
        <v>6</v>
      </c>
      <c r="G10">
        <f t="shared" si="0"/>
        <v>0</v>
      </c>
      <c r="H10">
        <v>0</v>
      </c>
      <c r="I10">
        <v>0</v>
      </c>
      <c r="J10">
        <v>0</v>
      </c>
      <c r="K10">
        <v>60</v>
      </c>
      <c r="L10">
        <v>60</v>
      </c>
      <c r="M10" t="s">
        <v>267</v>
      </c>
      <c r="N10">
        <v>1</v>
      </c>
      <c r="O10" t="s">
        <v>267</v>
      </c>
      <c r="P10" s="9">
        <f t="shared" si="1"/>
        <v>13.25</v>
      </c>
      <c r="Q10">
        <v>29</v>
      </c>
      <c r="R10">
        <v>7</v>
      </c>
      <c r="S10">
        <v>7</v>
      </c>
      <c r="T10">
        <v>10</v>
      </c>
      <c r="AC10" s="13">
        <v>0</v>
      </c>
      <c r="AD10" s="13">
        <v>1</v>
      </c>
      <c r="AF10" t="s">
        <v>1182</v>
      </c>
    </row>
    <row r="11" spans="1:34" ht="14.55" x14ac:dyDescent="0.3">
      <c r="A11" t="s">
        <v>42</v>
      </c>
      <c r="B11">
        <v>2018</v>
      </c>
      <c r="C11" s="11">
        <v>43298</v>
      </c>
      <c r="D11" t="s">
        <v>1184</v>
      </c>
      <c r="E11" t="s">
        <v>522</v>
      </c>
      <c r="F11">
        <v>9</v>
      </c>
      <c r="G11">
        <f t="shared" si="0"/>
        <v>0</v>
      </c>
      <c r="H11">
        <v>0</v>
      </c>
      <c r="I11">
        <v>0</v>
      </c>
      <c r="J11">
        <v>0</v>
      </c>
      <c r="K11">
        <v>95</v>
      </c>
      <c r="L11">
        <v>80</v>
      </c>
      <c r="M11" t="s">
        <v>267</v>
      </c>
      <c r="N11">
        <v>0</v>
      </c>
      <c r="O11" t="s">
        <v>267</v>
      </c>
      <c r="P11" s="9">
        <f t="shared" si="1"/>
        <v>21.5</v>
      </c>
      <c r="Q11">
        <v>27</v>
      </c>
      <c r="R11">
        <v>6</v>
      </c>
      <c r="S11">
        <v>38</v>
      </c>
      <c r="T11">
        <v>15</v>
      </c>
      <c r="AC11" s="13">
        <v>0</v>
      </c>
      <c r="AD11" s="13">
        <v>0</v>
      </c>
      <c r="AF11">
        <v>0</v>
      </c>
    </row>
    <row r="12" spans="1:34" ht="14.55" x14ac:dyDescent="0.3">
      <c r="A12" t="s">
        <v>42</v>
      </c>
      <c r="B12">
        <v>2018</v>
      </c>
      <c r="C12" s="11">
        <v>43298</v>
      </c>
      <c r="D12" t="s">
        <v>1185</v>
      </c>
      <c r="E12" t="s">
        <v>524</v>
      </c>
      <c r="F12">
        <v>2</v>
      </c>
      <c r="G12">
        <f t="shared" si="0"/>
        <v>6</v>
      </c>
      <c r="H12">
        <v>0</v>
      </c>
      <c r="I12">
        <v>1</v>
      </c>
      <c r="J12">
        <v>5</v>
      </c>
      <c r="K12">
        <v>20</v>
      </c>
      <c r="L12">
        <v>50</v>
      </c>
      <c r="M12" t="s">
        <v>267</v>
      </c>
      <c r="N12">
        <v>30</v>
      </c>
      <c r="O12" t="s">
        <v>267</v>
      </c>
      <c r="P12" s="9">
        <f t="shared" si="1"/>
        <v>24.25</v>
      </c>
      <c r="Q12">
        <v>30</v>
      </c>
      <c r="R12">
        <v>16</v>
      </c>
      <c r="S12">
        <v>50</v>
      </c>
      <c r="T12">
        <v>1</v>
      </c>
      <c r="AC12" s="13">
        <v>0</v>
      </c>
      <c r="AD12" s="13">
        <v>0</v>
      </c>
      <c r="AF12" t="s">
        <v>1186</v>
      </c>
    </row>
    <row r="13" spans="1:34" ht="14.55" x14ac:dyDescent="0.3">
      <c r="A13" t="s">
        <v>42</v>
      </c>
      <c r="B13">
        <v>2019</v>
      </c>
      <c r="C13" s="11">
        <v>43647</v>
      </c>
      <c r="D13" t="s">
        <v>1174</v>
      </c>
      <c r="E13" t="s">
        <v>500</v>
      </c>
      <c r="F13">
        <v>3</v>
      </c>
      <c r="G13">
        <f t="shared" si="0"/>
        <v>0</v>
      </c>
      <c r="H13">
        <v>0</v>
      </c>
      <c r="I13">
        <v>0</v>
      </c>
      <c r="J13">
        <v>0</v>
      </c>
      <c r="K13">
        <v>60</v>
      </c>
      <c r="L13">
        <v>60</v>
      </c>
      <c r="M13" t="s">
        <v>267</v>
      </c>
      <c r="N13">
        <v>15</v>
      </c>
      <c r="O13" t="s">
        <v>267</v>
      </c>
      <c r="P13" s="9">
        <f t="shared" si="1"/>
        <v>60.5</v>
      </c>
      <c r="Q13" s="8">
        <v>33</v>
      </c>
      <c r="R13" s="8">
        <v>99</v>
      </c>
      <c r="S13" s="8">
        <v>25</v>
      </c>
      <c r="T13" s="8">
        <v>85</v>
      </c>
      <c r="AC13" s="13">
        <v>0</v>
      </c>
      <c r="AD13" s="13">
        <v>1</v>
      </c>
      <c r="AF13" t="s">
        <v>1187</v>
      </c>
      <c r="AG13" t="s">
        <v>1188</v>
      </c>
    </row>
    <row r="14" spans="1:34" ht="14.55" x14ac:dyDescent="0.3">
      <c r="A14" t="s">
        <v>42</v>
      </c>
      <c r="B14">
        <v>2019</v>
      </c>
      <c r="C14" s="11">
        <v>43647</v>
      </c>
      <c r="D14" t="s">
        <v>1176</v>
      </c>
      <c r="E14" t="s">
        <v>506</v>
      </c>
      <c r="F14">
        <v>1</v>
      </c>
      <c r="G14">
        <f t="shared" si="0"/>
        <v>8</v>
      </c>
      <c r="H14">
        <v>0</v>
      </c>
      <c r="I14">
        <v>0</v>
      </c>
      <c r="J14">
        <v>8</v>
      </c>
      <c r="K14">
        <v>90</v>
      </c>
      <c r="L14">
        <v>50</v>
      </c>
      <c r="M14" t="s">
        <v>267</v>
      </c>
      <c r="N14">
        <v>0</v>
      </c>
      <c r="O14" t="s">
        <v>267</v>
      </c>
      <c r="P14" s="9">
        <f t="shared" si="1"/>
        <v>51.5</v>
      </c>
      <c r="Q14" s="8">
        <v>46</v>
      </c>
      <c r="R14" s="8">
        <v>69</v>
      </c>
      <c r="S14" s="8">
        <v>56</v>
      </c>
      <c r="T14" s="8">
        <v>35</v>
      </c>
      <c r="AC14" s="13">
        <v>0</v>
      </c>
      <c r="AD14" s="13">
        <v>1</v>
      </c>
      <c r="AF14" t="s">
        <v>1187</v>
      </c>
      <c r="AG14" t="s">
        <v>1189</v>
      </c>
    </row>
    <row r="15" spans="1:34" ht="14.55" x14ac:dyDescent="0.3">
      <c r="A15" t="s">
        <v>42</v>
      </c>
      <c r="B15">
        <v>2019</v>
      </c>
      <c r="C15" s="11">
        <v>43647</v>
      </c>
      <c r="D15" t="s">
        <v>1177</v>
      </c>
      <c r="E15" t="s">
        <v>506</v>
      </c>
      <c r="F15">
        <v>5</v>
      </c>
      <c r="G15">
        <f t="shared" si="0"/>
        <v>1</v>
      </c>
      <c r="H15">
        <v>0</v>
      </c>
      <c r="I15">
        <v>0</v>
      </c>
      <c r="J15">
        <v>1</v>
      </c>
      <c r="K15">
        <v>60</v>
      </c>
      <c r="L15">
        <v>30</v>
      </c>
      <c r="M15" t="s">
        <v>267</v>
      </c>
      <c r="N15">
        <v>0</v>
      </c>
      <c r="O15" t="s">
        <v>267</v>
      </c>
      <c r="P15" s="9">
        <f t="shared" si="1"/>
        <v>32.25</v>
      </c>
      <c r="Q15" s="8">
        <v>80</v>
      </c>
      <c r="R15" s="8">
        <v>43</v>
      </c>
      <c r="S15" s="8">
        <v>4</v>
      </c>
      <c r="T15" s="8">
        <v>2</v>
      </c>
      <c r="AC15" s="13">
        <v>0</v>
      </c>
      <c r="AD15" s="13">
        <v>1</v>
      </c>
      <c r="AF15" t="s">
        <v>1187</v>
      </c>
      <c r="AG15" t="s">
        <v>1190</v>
      </c>
    </row>
    <row r="16" spans="1:34" ht="14.55" x14ac:dyDescent="0.3">
      <c r="A16" t="s">
        <v>42</v>
      </c>
      <c r="B16">
        <v>2019</v>
      </c>
      <c r="C16" s="11">
        <v>43647</v>
      </c>
      <c r="D16" t="s">
        <v>1178</v>
      </c>
      <c r="E16" t="s">
        <v>522</v>
      </c>
      <c r="F16">
        <v>0</v>
      </c>
      <c r="G16">
        <f t="shared" si="0"/>
        <v>5</v>
      </c>
      <c r="H16">
        <v>0</v>
      </c>
      <c r="I16">
        <v>0</v>
      </c>
      <c r="J16">
        <v>5</v>
      </c>
      <c r="K16">
        <v>100</v>
      </c>
      <c r="L16">
        <v>20</v>
      </c>
      <c r="M16" t="s">
        <v>267</v>
      </c>
      <c r="N16">
        <v>0</v>
      </c>
      <c r="O16" t="s">
        <v>267</v>
      </c>
      <c r="P16" s="9">
        <f t="shared" si="1"/>
        <v>88.75</v>
      </c>
      <c r="Q16" s="8">
        <v>130</v>
      </c>
      <c r="R16" s="8">
        <v>60</v>
      </c>
      <c r="S16" s="8">
        <v>120</v>
      </c>
      <c r="T16" s="8">
        <v>45</v>
      </c>
      <c r="AC16" s="13">
        <v>0</v>
      </c>
      <c r="AD16" s="13">
        <v>1</v>
      </c>
      <c r="AF16" t="s">
        <v>1191</v>
      </c>
      <c r="AG16" t="s">
        <v>1192</v>
      </c>
    </row>
    <row r="17" spans="1:33" ht="14.55" x14ac:dyDescent="0.3">
      <c r="A17" t="s">
        <v>42</v>
      </c>
      <c r="B17">
        <v>2019</v>
      </c>
      <c r="C17" s="11">
        <v>43647</v>
      </c>
      <c r="D17" t="s">
        <v>1179</v>
      </c>
      <c r="E17" t="s">
        <v>522</v>
      </c>
      <c r="F17">
        <v>1</v>
      </c>
      <c r="G17">
        <f t="shared" si="0"/>
        <v>2</v>
      </c>
      <c r="H17">
        <v>0</v>
      </c>
      <c r="I17">
        <v>0</v>
      </c>
      <c r="J17">
        <v>2</v>
      </c>
      <c r="K17">
        <v>90</v>
      </c>
      <c r="L17">
        <v>50</v>
      </c>
      <c r="M17" t="s">
        <v>267</v>
      </c>
      <c r="N17">
        <v>0</v>
      </c>
      <c r="O17" t="s">
        <v>267</v>
      </c>
      <c r="P17" s="9">
        <f t="shared" si="1"/>
        <v>37.75</v>
      </c>
      <c r="Q17" s="8">
        <v>16</v>
      </c>
      <c r="R17" s="8">
        <v>2</v>
      </c>
      <c r="S17" s="8">
        <v>13</v>
      </c>
      <c r="T17" s="8">
        <v>120</v>
      </c>
      <c r="AC17" s="13">
        <v>0</v>
      </c>
      <c r="AD17" s="13">
        <v>1</v>
      </c>
      <c r="AF17" t="s">
        <v>1193</v>
      </c>
    </row>
    <row r="18" spans="1:33" ht="14.55" x14ac:dyDescent="0.3">
      <c r="A18" t="s">
        <v>42</v>
      </c>
      <c r="B18">
        <v>2019</v>
      </c>
      <c r="C18" s="11">
        <v>43647</v>
      </c>
      <c r="D18" t="s">
        <v>1180</v>
      </c>
      <c r="E18" t="s">
        <v>522</v>
      </c>
      <c r="F18">
        <v>11</v>
      </c>
      <c r="G18">
        <f t="shared" si="0"/>
        <v>0</v>
      </c>
      <c r="H18">
        <v>0</v>
      </c>
      <c r="I18">
        <v>0</v>
      </c>
      <c r="J18">
        <v>0</v>
      </c>
      <c r="K18">
        <v>80</v>
      </c>
      <c r="L18">
        <v>30</v>
      </c>
      <c r="M18" t="s">
        <v>267</v>
      </c>
      <c r="N18">
        <v>40</v>
      </c>
      <c r="O18" t="s">
        <v>267</v>
      </c>
      <c r="P18" s="9">
        <f t="shared" si="1"/>
        <v>140</v>
      </c>
      <c r="Q18" s="8">
        <v>120</v>
      </c>
      <c r="R18" s="8">
        <v>150</v>
      </c>
      <c r="S18" s="8">
        <v>160</v>
      </c>
      <c r="T18" s="8">
        <v>130</v>
      </c>
      <c r="AC18" s="13">
        <v>0</v>
      </c>
      <c r="AD18" s="13">
        <v>0</v>
      </c>
      <c r="AF18" t="s">
        <v>1194</v>
      </c>
      <c r="AG18" t="s">
        <v>1195</v>
      </c>
    </row>
    <row r="19" spans="1:33" ht="14.55" x14ac:dyDescent="0.3">
      <c r="A19" t="s">
        <v>42</v>
      </c>
      <c r="B19">
        <v>2019</v>
      </c>
      <c r="C19" s="11">
        <v>43647</v>
      </c>
      <c r="D19" t="s">
        <v>1181</v>
      </c>
      <c r="E19" t="s">
        <v>522</v>
      </c>
      <c r="F19">
        <v>3</v>
      </c>
      <c r="G19">
        <f t="shared" si="0"/>
        <v>0</v>
      </c>
      <c r="H19">
        <v>0</v>
      </c>
      <c r="I19">
        <v>0</v>
      </c>
      <c r="J19">
        <v>0</v>
      </c>
      <c r="K19">
        <v>40</v>
      </c>
      <c r="L19">
        <v>40</v>
      </c>
      <c r="M19" t="s">
        <v>267</v>
      </c>
      <c r="N19">
        <v>0</v>
      </c>
      <c r="O19" t="s">
        <v>267</v>
      </c>
      <c r="P19" s="9">
        <f t="shared" si="1"/>
        <v>33.75</v>
      </c>
      <c r="Q19" s="8">
        <v>13</v>
      </c>
      <c r="R19" s="8">
        <v>60</v>
      </c>
      <c r="S19" s="8">
        <v>13</v>
      </c>
      <c r="T19" s="8">
        <v>49</v>
      </c>
      <c r="AC19" s="13">
        <v>0</v>
      </c>
      <c r="AD19" s="13">
        <v>1</v>
      </c>
      <c r="AF19" t="s">
        <v>1196</v>
      </c>
      <c r="AG19" t="s">
        <v>1197</v>
      </c>
    </row>
    <row r="20" spans="1:33" ht="14.55" x14ac:dyDescent="0.3">
      <c r="A20" t="s">
        <v>42</v>
      </c>
      <c r="B20">
        <v>2019</v>
      </c>
      <c r="C20" s="11">
        <v>43647</v>
      </c>
      <c r="D20" t="s">
        <v>1183</v>
      </c>
      <c r="E20" t="s">
        <v>522</v>
      </c>
      <c r="F20">
        <v>6</v>
      </c>
      <c r="G20">
        <f t="shared" si="0"/>
        <v>0</v>
      </c>
      <c r="H20">
        <v>0</v>
      </c>
      <c r="I20">
        <v>0</v>
      </c>
      <c r="J20">
        <v>0</v>
      </c>
      <c r="K20">
        <v>30</v>
      </c>
      <c r="L20">
        <v>60</v>
      </c>
      <c r="M20" t="s">
        <v>267</v>
      </c>
      <c r="N20">
        <v>0</v>
      </c>
      <c r="O20" t="s">
        <v>267</v>
      </c>
      <c r="P20" s="9">
        <f t="shared" si="1"/>
        <v>15.25</v>
      </c>
      <c r="Q20" s="8">
        <v>12</v>
      </c>
      <c r="R20" s="8">
        <v>15</v>
      </c>
      <c r="S20" s="8">
        <v>2</v>
      </c>
      <c r="T20" s="8">
        <v>32</v>
      </c>
      <c r="AC20" s="13">
        <v>0</v>
      </c>
      <c r="AD20" s="13">
        <v>1</v>
      </c>
      <c r="AF20" t="s">
        <v>1193</v>
      </c>
      <c r="AG20" t="s">
        <v>1198</v>
      </c>
    </row>
    <row r="21" spans="1:33" ht="14.55" x14ac:dyDescent="0.3">
      <c r="A21" t="s">
        <v>42</v>
      </c>
      <c r="B21">
        <v>2019</v>
      </c>
      <c r="C21" s="11">
        <v>43647</v>
      </c>
      <c r="D21" t="s">
        <v>1184</v>
      </c>
      <c r="E21" t="s">
        <v>522</v>
      </c>
      <c r="F21">
        <v>9</v>
      </c>
      <c r="G21">
        <f t="shared" si="0"/>
        <v>0</v>
      </c>
      <c r="H21">
        <v>0</v>
      </c>
      <c r="I21">
        <v>0</v>
      </c>
      <c r="J21">
        <v>0</v>
      </c>
      <c r="K21">
        <v>80</v>
      </c>
      <c r="L21">
        <v>30</v>
      </c>
      <c r="M21" t="s">
        <v>267</v>
      </c>
      <c r="N21">
        <v>20</v>
      </c>
      <c r="O21" t="s">
        <v>267</v>
      </c>
      <c r="P21" s="9">
        <f t="shared" si="1"/>
        <v>127.5</v>
      </c>
      <c r="Q21" s="8">
        <v>130</v>
      </c>
      <c r="R21" s="8">
        <v>120</v>
      </c>
      <c r="S21" s="8">
        <v>120</v>
      </c>
      <c r="T21" s="8">
        <v>140</v>
      </c>
      <c r="AC21" s="13">
        <v>0</v>
      </c>
      <c r="AD21" s="13">
        <v>0</v>
      </c>
      <c r="AF21" t="s">
        <v>1199</v>
      </c>
      <c r="AG21" t="s">
        <v>1200</v>
      </c>
    </row>
    <row r="22" spans="1:33" ht="14.55" x14ac:dyDescent="0.3">
      <c r="A22" t="s">
        <v>42</v>
      </c>
      <c r="B22">
        <v>2019</v>
      </c>
      <c r="C22" s="11">
        <v>43647</v>
      </c>
      <c r="D22" t="s">
        <v>1185</v>
      </c>
      <c r="E22" t="s">
        <v>524</v>
      </c>
      <c r="F22">
        <v>2</v>
      </c>
      <c r="G22">
        <f t="shared" si="0"/>
        <v>1</v>
      </c>
      <c r="H22">
        <v>0</v>
      </c>
      <c r="I22">
        <v>0</v>
      </c>
      <c r="J22">
        <v>1</v>
      </c>
      <c r="K22">
        <v>80</v>
      </c>
      <c r="L22">
        <v>40</v>
      </c>
      <c r="M22" t="s">
        <v>267</v>
      </c>
      <c r="N22">
        <v>40</v>
      </c>
      <c r="O22" t="s">
        <v>267</v>
      </c>
      <c r="P22" s="9">
        <f t="shared" si="1"/>
        <v>23.5</v>
      </c>
      <c r="Q22" s="8">
        <v>34</v>
      </c>
      <c r="R22" s="8">
        <v>24</v>
      </c>
      <c r="S22" s="8">
        <v>35</v>
      </c>
      <c r="T22" s="8">
        <v>1</v>
      </c>
      <c r="AC22" s="13">
        <v>0</v>
      </c>
      <c r="AD22" s="13">
        <v>1</v>
      </c>
      <c r="AF22" t="s">
        <v>1187</v>
      </c>
      <c r="AG22" t="s">
        <v>1201</v>
      </c>
    </row>
    <row r="23" spans="1:33" ht="14.55" x14ac:dyDescent="0.3">
      <c r="A23" t="s">
        <v>42</v>
      </c>
      <c r="B23">
        <v>2020</v>
      </c>
      <c r="C23" s="11">
        <v>44011</v>
      </c>
      <c r="D23" t="s">
        <v>1174</v>
      </c>
      <c r="E23" t="s">
        <v>500</v>
      </c>
      <c r="F23">
        <v>3</v>
      </c>
      <c r="G23">
        <f t="shared" si="0"/>
        <v>0</v>
      </c>
      <c r="H23">
        <v>0</v>
      </c>
      <c r="I23">
        <v>0</v>
      </c>
      <c r="J23">
        <v>0</v>
      </c>
      <c r="K23">
        <v>60</v>
      </c>
      <c r="L23">
        <v>25</v>
      </c>
      <c r="M23" t="s">
        <v>267</v>
      </c>
      <c r="N23">
        <v>5</v>
      </c>
      <c r="O23">
        <v>0</v>
      </c>
      <c r="P23" s="9">
        <f t="shared" si="1"/>
        <v>41</v>
      </c>
      <c r="Q23">
        <v>58</v>
      </c>
      <c r="R23">
        <v>10</v>
      </c>
      <c r="S23">
        <v>31</v>
      </c>
      <c r="T23">
        <v>65</v>
      </c>
      <c r="AC23" s="13">
        <v>0</v>
      </c>
      <c r="AD23" s="13">
        <v>1</v>
      </c>
      <c r="AG23" t="s">
        <v>1202</v>
      </c>
    </row>
    <row r="24" spans="1:33" ht="14.55" x14ac:dyDescent="0.3">
      <c r="A24" t="s">
        <v>42</v>
      </c>
      <c r="B24">
        <v>2020</v>
      </c>
      <c r="C24" s="11">
        <v>44011</v>
      </c>
      <c r="D24" t="s">
        <v>1178</v>
      </c>
      <c r="E24" t="s">
        <v>522</v>
      </c>
      <c r="F24">
        <v>0</v>
      </c>
      <c r="G24">
        <f t="shared" si="0"/>
        <v>9</v>
      </c>
      <c r="H24">
        <v>0</v>
      </c>
      <c r="I24">
        <v>1</v>
      </c>
      <c r="J24">
        <v>8</v>
      </c>
      <c r="K24">
        <v>80</v>
      </c>
      <c r="L24">
        <v>7</v>
      </c>
      <c r="M24" t="s">
        <v>267</v>
      </c>
      <c r="N24">
        <v>0</v>
      </c>
      <c r="O24">
        <v>0</v>
      </c>
      <c r="P24" s="9">
        <f t="shared" si="1"/>
        <v>42.25</v>
      </c>
      <c r="Q24">
        <v>19</v>
      </c>
      <c r="R24">
        <v>60</v>
      </c>
      <c r="S24">
        <v>45</v>
      </c>
      <c r="T24">
        <v>45</v>
      </c>
      <c r="AC24" s="13">
        <v>0</v>
      </c>
      <c r="AD24" s="13">
        <v>0</v>
      </c>
      <c r="AG24" t="s">
        <v>1203</v>
      </c>
    </row>
    <row r="25" spans="1:33" ht="14.55" x14ac:dyDescent="0.3">
      <c r="A25" t="s">
        <v>42</v>
      </c>
      <c r="B25">
        <v>2020</v>
      </c>
      <c r="C25" s="11">
        <v>44011</v>
      </c>
      <c r="D25" t="s">
        <v>1179</v>
      </c>
      <c r="E25" t="s">
        <v>522</v>
      </c>
      <c r="F25">
        <v>1</v>
      </c>
      <c r="G25">
        <f t="shared" si="0"/>
        <v>5</v>
      </c>
      <c r="H25">
        <v>0</v>
      </c>
      <c r="I25">
        <v>0</v>
      </c>
      <c r="J25">
        <v>5</v>
      </c>
      <c r="K25">
        <v>90</v>
      </c>
      <c r="L25">
        <v>20</v>
      </c>
      <c r="M25" t="s">
        <v>267</v>
      </c>
      <c r="N25">
        <v>0</v>
      </c>
      <c r="O25">
        <v>0</v>
      </c>
      <c r="P25" s="9">
        <f t="shared" si="1"/>
        <v>34</v>
      </c>
      <c r="Q25">
        <v>32</v>
      </c>
      <c r="R25">
        <v>27</v>
      </c>
      <c r="S25">
        <v>42</v>
      </c>
      <c r="T25">
        <v>35</v>
      </c>
      <c r="AC25" s="13">
        <v>0</v>
      </c>
      <c r="AD25" s="13">
        <v>0</v>
      </c>
    </row>
    <row r="26" spans="1:33" ht="14.55" x14ac:dyDescent="0.3">
      <c r="A26" t="s">
        <v>42</v>
      </c>
      <c r="B26">
        <v>2020</v>
      </c>
      <c r="C26" s="11">
        <v>44011</v>
      </c>
      <c r="D26" t="s">
        <v>1180</v>
      </c>
      <c r="E26" t="s">
        <v>522</v>
      </c>
      <c r="F26">
        <v>11</v>
      </c>
      <c r="G26">
        <f t="shared" si="0"/>
        <v>0</v>
      </c>
      <c r="H26">
        <v>0</v>
      </c>
      <c r="I26">
        <v>0</v>
      </c>
      <c r="J26">
        <v>0</v>
      </c>
      <c r="K26">
        <v>90</v>
      </c>
      <c r="L26">
        <v>25</v>
      </c>
      <c r="M26" t="s">
        <v>267</v>
      </c>
      <c r="N26">
        <v>20</v>
      </c>
      <c r="O26">
        <v>0</v>
      </c>
      <c r="P26" s="9">
        <f t="shared" si="1"/>
        <v>58.25</v>
      </c>
      <c r="Q26">
        <v>41</v>
      </c>
      <c r="R26">
        <v>88</v>
      </c>
      <c r="S26">
        <v>43</v>
      </c>
      <c r="T26">
        <v>61</v>
      </c>
      <c r="AC26" s="13">
        <v>0</v>
      </c>
      <c r="AD26" s="13">
        <v>0</v>
      </c>
      <c r="AG26" t="s">
        <v>1204</v>
      </c>
    </row>
    <row r="27" spans="1:33" ht="14.55" x14ac:dyDescent="0.3">
      <c r="A27" t="s">
        <v>42</v>
      </c>
      <c r="B27">
        <v>2020</v>
      </c>
      <c r="C27" s="11">
        <v>44011</v>
      </c>
      <c r="D27" t="s">
        <v>1181</v>
      </c>
      <c r="E27" t="s">
        <v>522</v>
      </c>
      <c r="F27">
        <v>3</v>
      </c>
      <c r="G27">
        <f t="shared" si="0"/>
        <v>0</v>
      </c>
      <c r="H27">
        <v>0</v>
      </c>
      <c r="I27">
        <v>0</v>
      </c>
      <c r="J27">
        <v>0</v>
      </c>
      <c r="K27">
        <v>50</v>
      </c>
      <c r="L27">
        <v>30</v>
      </c>
      <c r="M27" t="s">
        <v>267</v>
      </c>
      <c r="N27">
        <v>0</v>
      </c>
      <c r="O27">
        <v>0</v>
      </c>
      <c r="P27" s="9">
        <f t="shared" si="1"/>
        <v>29.5</v>
      </c>
      <c r="Q27">
        <v>43</v>
      </c>
      <c r="R27">
        <v>13</v>
      </c>
      <c r="S27">
        <v>28</v>
      </c>
      <c r="T27">
        <v>34</v>
      </c>
      <c r="AC27" s="13">
        <v>0</v>
      </c>
      <c r="AD27" s="13">
        <v>1</v>
      </c>
      <c r="AG27" t="s">
        <v>1205</v>
      </c>
    </row>
    <row r="28" spans="1:33" ht="14.55" x14ac:dyDescent="0.3">
      <c r="A28" t="s">
        <v>42</v>
      </c>
      <c r="B28">
        <v>2020</v>
      </c>
      <c r="C28" s="11">
        <v>44011</v>
      </c>
      <c r="D28" t="s">
        <v>1183</v>
      </c>
      <c r="E28" t="s">
        <v>522</v>
      </c>
      <c r="F28">
        <v>6</v>
      </c>
      <c r="G28">
        <f t="shared" si="0"/>
        <v>0</v>
      </c>
      <c r="H28">
        <v>0</v>
      </c>
      <c r="I28">
        <v>0</v>
      </c>
      <c r="J28">
        <v>0</v>
      </c>
      <c r="K28">
        <v>40</v>
      </c>
      <c r="L28">
        <v>40</v>
      </c>
      <c r="M28" t="s">
        <v>267</v>
      </c>
      <c r="N28">
        <v>0</v>
      </c>
      <c r="O28">
        <v>0</v>
      </c>
      <c r="P28" s="9">
        <f t="shared" si="1"/>
        <v>11</v>
      </c>
      <c r="Q28">
        <v>17</v>
      </c>
      <c r="R28">
        <v>6</v>
      </c>
      <c r="S28">
        <v>9</v>
      </c>
      <c r="T28">
        <v>12</v>
      </c>
      <c r="AC28" s="13">
        <v>0</v>
      </c>
      <c r="AD28" s="13">
        <v>1</v>
      </c>
      <c r="AG28" t="s">
        <v>1202</v>
      </c>
    </row>
    <row r="29" spans="1:33" ht="14.55" x14ac:dyDescent="0.3">
      <c r="A29" t="s">
        <v>42</v>
      </c>
      <c r="B29">
        <v>2020</v>
      </c>
      <c r="C29" s="11">
        <v>44011</v>
      </c>
      <c r="D29" t="s">
        <v>1184</v>
      </c>
      <c r="E29" t="s">
        <v>522</v>
      </c>
      <c r="F29">
        <v>9</v>
      </c>
      <c r="G29">
        <f t="shared" si="0"/>
        <v>0</v>
      </c>
      <c r="H29">
        <v>0</v>
      </c>
      <c r="I29">
        <v>0</v>
      </c>
      <c r="J29">
        <v>0</v>
      </c>
      <c r="K29">
        <v>90</v>
      </c>
      <c r="L29">
        <v>5</v>
      </c>
      <c r="M29" t="s">
        <v>267</v>
      </c>
      <c r="N29">
        <v>5</v>
      </c>
      <c r="O29">
        <v>0</v>
      </c>
      <c r="P29" s="9">
        <f t="shared" si="1"/>
        <v>50</v>
      </c>
      <c r="Q29">
        <v>72</v>
      </c>
      <c r="R29">
        <v>21</v>
      </c>
      <c r="S29">
        <v>91</v>
      </c>
      <c r="T29">
        <v>16</v>
      </c>
      <c r="AC29" s="13">
        <v>0</v>
      </c>
      <c r="AD29" s="13">
        <v>0</v>
      </c>
      <c r="AG29" t="s">
        <v>1206</v>
      </c>
    </row>
    <row r="30" spans="1:33" ht="14.55" x14ac:dyDescent="0.3">
      <c r="A30" t="s">
        <v>42</v>
      </c>
      <c r="B30">
        <v>2020</v>
      </c>
      <c r="C30" s="11">
        <v>44011</v>
      </c>
      <c r="D30" t="s">
        <v>1185</v>
      </c>
      <c r="E30" t="s">
        <v>524</v>
      </c>
      <c r="F30">
        <v>2</v>
      </c>
      <c r="G30">
        <f t="shared" si="0"/>
        <v>6</v>
      </c>
      <c r="H30">
        <v>0</v>
      </c>
      <c r="I30">
        <v>0</v>
      </c>
      <c r="J30">
        <v>6</v>
      </c>
      <c r="K30">
        <v>50</v>
      </c>
      <c r="L30">
        <v>50</v>
      </c>
      <c r="M30" t="s">
        <v>267</v>
      </c>
      <c r="N30">
        <v>30</v>
      </c>
      <c r="O30">
        <v>0</v>
      </c>
      <c r="P30" s="9">
        <f t="shared" si="1"/>
        <v>65</v>
      </c>
      <c r="Q30">
        <v>24</v>
      </c>
      <c r="R30">
        <v>57</v>
      </c>
      <c r="S30">
        <v>54</v>
      </c>
      <c r="T30">
        <v>125</v>
      </c>
      <c r="AC30" s="13">
        <v>0</v>
      </c>
      <c r="AD30" s="13">
        <v>0</v>
      </c>
      <c r="AG30" t="s">
        <v>1207</v>
      </c>
    </row>
    <row r="31" spans="1:33" ht="14.55" x14ac:dyDescent="0.3">
      <c r="A31" t="s">
        <v>42</v>
      </c>
      <c r="B31">
        <v>2021</v>
      </c>
      <c r="C31" s="11">
        <v>44377</v>
      </c>
      <c r="D31" t="s">
        <v>1174</v>
      </c>
      <c r="E31" t="s">
        <v>500</v>
      </c>
      <c r="F31">
        <v>3</v>
      </c>
      <c r="G31">
        <f t="shared" si="0"/>
        <v>0</v>
      </c>
      <c r="H31">
        <v>0</v>
      </c>
      <c r="I31">
        <v>0</v>
      </c>
      <c r="J31">
        <v>0</v>
      </c>
      <c r="K31">
        <v>85</v>
      </c>
      <c r="L31">
        <v>5</v>
      </c>
      <c r="M31">
        <v>0</v>
      </c>
      <c r="N31">
        <v>3</v>
      </c>
      <c r="O31">
        <v>0</v>
      </c>
      <c r="P31">
        <f t="shared" si="1"/>
        <v>27</v>
      </c>
      <c r="Q31" s="23">
        <v>4</v>
      </c>
      <c r="R31" s="23">
        <v>28</v>
      </c>
      <c r="S31" s="23">
        <v>26</v>
      </c>
      <c r="T31" s="23">
        <v>50</v>
      </c>
      <c r="U31" s="2">
        <v>0</v>
      </c>
      <c r="V31" s="2">
        <v>0</v>
      </c>
      <c r="W31" s="2">
        <v>0</v>
      </c>
      <c r="X31" s="2">
        <v>0</v>
      </c>
      <c r="Y31" s="2" t="s">
        <v>267</v>
      </c>
      <c r="Z31" s="2" t="s">
        <v>267</v>
      </c>
      <c r="AA31" s="2">
        <v>1</v>
      </c>
      <c r="AB31" s="2">
        <v>1</v>
      </c>
      <c r="AC31" s="13">
        <v>0</v>
      </c>
      <c r="AD31" s="13">
        <v>1</v>
      </c>
      <c r="AG31" t="s">
        <v>1208</v>
      </c>
    </row>
    <row r="32" spans="1:33" ht="14.55" x14ac:dyDescent="0.3">
      <c r="A32" t="s">
        <v>42</v>
      </c>
      <c r="B32">
        <v>2021</v>
      </c>
      <c r="C32" s="11">
        <v>44377</v>
      </c>
      <c r="D32" t="s">
        <v>1176</v>
      </c>
      <c r="E32" t="s">
        <v>506</v>
      </c>
      <c r="F32">
        <v>1</v>
      </c>
      <c r="G32">
        <f t="shared" si="0"/>
        <v>23</v>
      </c>
      <c r="H32">
        <v>1</v>
      </c>
      <c r="I32">
        <v>10</v>
      </c>
      <c r="J32">
        <v>12</v>
      </c>
      <c r="K32">
        <v>80</v>
      </c>
      <c r="L32">
        <v>40</v>
      </c>
      <c r="M32">
        <v>0</v>
      </c>
      <c r="N32">
        <v>0</v>
      </c>
      <c r="O32">
        <v>0</v>
      </c>
      <c r="P32">
        <f t="shared" si="1"/>
        <v>23.25</v>
      </c>
      <c r="Q32" s="23">
        <v>45</v>
      </c>
      <c r="R32" s="23">
        <v>23</v>
      </c>
      <c r="S32" s="23">
        <v>9</v>
      </c>
      <c r="T32" s="23">
        <v>16</v>
      </c>
      <c r="U32" s="2">
        <v>1</v>
      </c>
      <c r="V32" s="2">
        <v>2</v>
      </c>
      <c r="W32" s="2">
        <v>0</v>
      </c>
      <c r="X32" s="2">
        <v>0</v>
      </c>
      <c r="Y32" s="2" t="s">
        <v>267</v>
      </c>
      <c r="Z32" s="2" t="s">
        <v>267</v>
      </c>
      <c r="AA32" s="2">
        <v>1</v>
      </c>
      <c r="AB32" s="2">
        <v>0.1</v>
      </c>
      <c r="AC32" s="13">
        <v>0</v>
      </c>
      <c r="AD32" s="13">
        <v>0</v>
      </c>
      <c r="AG32" t="s">
        <v>1209</v>
      </c>
    </row>
    <row r="33" spans="1:33" ht="14.55" x14ac:dyDescent="0.3">
      <c r="A33" t="s">
        <v>42</v>
      </c>
      <c r="B33">
        <v>2021</v>
      </c>
      <c r="C33" s="11">
        <v>44377</v>
      </c>
      <c r="D33" t="s">
        <v>1177</v>
      </c>
      <c r="E33" t="s">
        <v>506</v>
      </c>
      <c r="F33">
        <v>5</v>
      </c>
      <c r="G33">
        <f t="shared" si="0"/>
        <v>7</v>
      </c>
      <c r="H33">
        <v>0</v>
      </c>
      <c r="I33">
        <v>2</v>
      </c>
      <c r="J33">
        <v>5</v>
      </c>
      <c r="K33">
        <v>85</v>
      </c>
      <c r="L33">
        <v>10</v>
      </c>
      <c r="M33">
        <v>0</v>
      </c>
      <c r="N33">
        <v>0</v>
      </c>
      <c r="O33">
        <v>0</v>
      </c>
      <c r="P33">
        <f t="shared" si="1"/>
        <v>16.25</v>
      </c>
      <c r="Q33" s="23">
        <v>13</v>
      </c>
      <c r="R33" s="23">
        <v>6</v>
      </c>
      <c r="S33" s="23">
        <v>22</v>
      </c>
      <c r="T33" s="23">
        <v>24</v>
      </c>
      <c r="U33" s="2">
        <v>1</v>
      </c>
      <c r="V33" s="2">
        <v>1</v>
      </c>
      <c r="W33" s="2">
        <v>0</v>
      </c>
      <c r="X33" s="2">
        <v>0</v>
      </c>
      <c r="Y33" s="2" t="s">
        <v>267</v>
      </c>
      <c r="Z33" s="2" t="s">
        <v>267</v>
      </c>
      <c r="AA33">
        <v>1</v>
      </c>
      <c r="AB33">
        <v>0.1</v>
      </c>
      <c r="AC33" s="13">
        <v>0</v>
      </c>
      <c r="AD33" s="13">
        <v>0</v>
      </c>
      <c r="AG33" t="s">
        <v>1210</v>
      </c>
    </row>
    <row r="34" spans="1:33" ht="14.55" x14ac:dyDescent="0.3">
      <c r="A34" t="s">
        <v>42</v>
      </c>
      <c r="B34">
        <v>2021</v>
      </c>
      <c r="C34" s="11">
        <v>44377</v>
      </c>
      <c r="D34" t="s">
        <v>1178</v>
      </c>
      <c r="E34" t="s">
        <v>522</v>
      </c>
      <c r="F34">
        <v>0</v>
      </c>
      <c r="G34">
        <f t="shared" si="0"/>
        <v>15</v>
      </c>
      <c r="H34">
        <v>0</v>
      </c>
      <c r="I34">
        <v>8</v>
      </c>
      <c r="J34">
        <v>7</v>
      </c>
      <c r="K34">
        <v>100</v>
      </c>
      <c r="L34">
        <v>2</v>
      </c>
      <c r="M34">
        <v>0</v>
      </c>
      <c r="N34">
        <v>0</v>
      </c>
      <c r="O34">
        <v>0</v>
      </c>
      <c r="P34">
        <f t="shared" si="1"/>
        <v>38.5</v>
      </c>
      <c r="Q34" s="23">
        <v>22</v>
      </c>
      <c r="R34" s="23">
        <v>50</v>
      </c>
      <c r="S34" s="23">
        <v>32</v>
      </c>
      <c r="T34" s="23">
        <v>50</v>
      </c>
      <c r="U34" s="2">
        <v>1</v>
      </c>
      <c r="V34" s="2">
        <v>2</v>
      </c>
      <c r="W34" s="2">
        <v>0</v>
      </c>
      <c r="X34" s="2">
        <v>0</v>
      </c>
      <c r="Y34" s="2" t="s">
        <v>267</v>
      </c>
      <c r="Z34" s="2" t="s">
        <v>267</v>
      </c>
      <c r="AA34" s="2">
        <v>1</v>
      </c>
      <c r="AB34" s="2">
        <v>0.1</v>
      </c>
      <c r="AC34" s="13">
        <v>0</v>
      </c>
      <c r="AD34" s="13">
        <v>0</v>
      </c>
      <c r="AG34" t="s">
        <v>1211</v>
      </c>
    </row>
    <row r="35" spans="1:33" ht="14.55" x14ac:dyDescent="0.3">
      <c r="A35" t="s">
        <v>42</v>
      </c>
      <c r="B35">
        <v>2021</v>
      </c>
      <c r="C35" s="11">
        <v>44377</v>
      </c>
      <c r="D35" t="s">
        <v>1179</v>
      </c>
      <c r="E35" t="s">
        <v>522</v>
      </c>
      <c r="F35">
        <v>1</v>
      </c>
      <c r="G35">
        <f t="shared" si="0"/>
        <v>10</v>
      </c>
      <c r="H35">
        <v>0</v>
      </c>
      <c r="I35">
        <v>5</v>
      </c>
      <c r="J35">
        <v>5</v>
      </c>
      <c r="K35">
        <v>98</v>
      </c>
      <c r="L35">
        <v>20</v>
      </c>
      <c r="M35">
        <v>0</v>
      </c>
      <c r="N35">
        <v>0</v>
      </c>
      <c r="O35">
        <v>0</v>
      </c>
      <c r="P35">
        <f t="shared" ref="P35:P66" si="2">AVERAGE(Q35:T35)</f>
        <v>17.75</v>
      </c>
      <c r="Q35" s="23">
        <v>27</v>
      </c>
      <c r="R35" s="23">
        <v>33</v>
      </c>
      <c r="S35" s="23">
        <v>2</v>
      </c>
      <c r="T35" s="23">
        <v>9</v>
      </c>
      <c r="U35" s="2">
        <v>1</v>
      </c>
      <c r="V35" s="2">
        <v>1</v>
      </c>
      <c r="W35" s="2">
        <v>0</v>
      </c>
      <c r="X35" s="2">
        <v>0</v>
      </c>
      <c r="Y35" s="2" t="s">
        <v>267</v>
      </c>
      <c r="Z35" s="2" t="s">
        <v>267</v>
      </c>
      <c r="AA35" s="2">
        <v>1</v>
      </c>
      <c r="AB35" s="2">
        <v>0.1</v>
      </c>
      <c r="AC35" s="13">
        <v>0</v>
      </c>
      <c r="AD35" s="13">
        <v>1</v>
      </c>
      <c r="AG35" t="s">
        <v>1212</v>
      </c>
    </row>
    <row r="36" spans="1:33" ht="14.55" x14ac:dyDescent="0.3">
      <c r="A36" t="s">
        <v>42</v>
      </c>
      <c r="B36">
        <v>2021</v>
      </c>
      <c r="C36" s="11">
        <v>44377</v>
      </c>
      <c r="D36" t="s">
        <v>1180</v>
      </c>
      <c r="E36" t="s">
        <v>522</v>
      </c>
      <c r="F36">
        <v>11</v>
      </c>
      <c r="G36">
        <f t="shared" si="0"/>
        <v>0</v>
      </c>
      <c r="H36">
        <v>0</v>
      </c>
      <c r="I36">
        <v>0</v>
      </c>
      <c r="J36">
        <v>0</v>
      </c>
      <c r="K36">
        <v>80</v>
      </c>
      <c r="L36">
        <v>5</v>
      </c>
      <c r="M36">
        <v>10</v>
      </c>
      <c r="N36">
        <v>15</v>
      </c>
      <c r="O36">
        <v>15</v>
      </c>
      <c r="P36">
        <f t="shared" si="2"/>
        <v>48</v>
      </c>
      <c r="Q36" s="23">
        <v>47</v>
      </c>
      <c r="R36" s="23">
        <v>52</v>
      </c>
      <c r="S36" s="23">
        <v>34</v>
      </c>
      <c r="T36" s="23">
        <v>59</v>
      </c>
      <c r="U36" s="2">
        <v>1</v>
      </c>
      <c r="V36" s="2">
        <v>2</v>
      </c>
      <c r="W36" s="2">
        <v>1</v>
      </c>
      <c r="X36" s="2">
        <v>10</v>
      </c>
      <c r="Y36" s="2" t="s">
        <v>267</v>
      </c>
      <c r="Z36" s="2" t="s">
        <v>267</v>
      </c>
      <c r="AA36" s="2">
        <v>1</v>
      </c>
      <c r="AB36" s="2">
        <v>0.1</v>
      </c>
      <c r="AC36" s="13">
        <v>0</v>
      </c>
      <c r="AD36" s="13">
        <v>0</v>
      </c>
      <c r="AG36" t="s">
        <v>1213</v>
      </c>
    </row>
    <row r="37" spans="1:33" ht="14.55" x14ac:dyDescent="0.3">
      <c r="A37" t="s">
        <v>42</v>
      </c>
      <c r="B37">
        <v>2021</v>
      </c>
      <c r="C37" s="11">
        <v>44377</v>
      </c>
      <c r="D37" t="s">
        <v>1181</v>
      </c>
      <c r="E37" t="s">
        <v>522</v>
      </c>
      <c r="F37">
        <v>3</v>
      </c>
      <c r="G37">
        <f t="shared" si="0"/>
        <v>0</v>
      </c>
      <c r="H37">
        <v>0</v>
      </c>
      <c r="I37">
        <v>0</v>
      </c>
      <c r="J37">
        <v>0</v>
      </c>
      <c r="K37">
        <v>65</v>
      </c>
      <c r="L37">
        <v>5</v>
      </c>
      <c r="M37">
        <v>0</v>
      </c>
      <c r="N37">
        <v>0</v>
      </c>
      <c r="O37">
        <v>0</v>
      </c>
      <c r="P37">
        <f t="shared" si="2"/>
        <v>18</v>
      </c>
      <c r="Q37" s="23">
        <v>25</v>
      </c>
      <c r="R37" s="23">
        <v>6</v>
      </c>
      <c r="S37" s="23">
        <v>14</v>
      </c>
      <c r="T37" s="23">
        <v>27</v>
      </c>
      <c r="U37" s="2">
        <v>1</v>
      </c>
      <c r="V37" s="2">
        <v>1</v>
      </c>
      <c r="W37" s="2">
        <v>0</v>
      </c>
      <c r="X37" s="2">
        <v>0</v>
      </c>
      <c r="Y37" s="2" t="s">
        <v>267</v>
      </c>
      <c r="Z37" s="2" t="s">
        <v>267</v>
      </c>
      <c r="AA37" s="2">
        <v>0</v>
      </c>
      <c r="AB37" s="2">
        <v>0</v>
      </c>
      <c r="AC37" s="13">
        <v>0</v>
      </c>
      <c r="AD37" s="13">
        <v>1</v>
      </c>
      <c r="AG37" t="s">
        <v>1214</v>
      </c>
    </row>
    <row r="38" spans="1:33" ht="14.55" x14ac:dyDescent="0.3">
      <c r="A38" t="s">
        <v>42</v>
      </c>
      <c r="B38">
        <v>2021</v>
      </c>
      <c r="C38" s="11">
        <v>44377</v>
      </c>
      <c r="D38" t="s">
        <v>1183</v>
      </c>
      <c r="E38" t="s">
        <v>522</v>
      </c>
      <c r="F38">
        <v>6</v>
      </c>
      <c r="G38">
        <f t="shared" si="0"/>
        <v>0</v>
      </c>
      <c r="H38">
        <v>0</v>
      </c>
      <c r="I38">
        <v>0</v>
      </c>
      <c r="J38">
        <v>0</v>
      </c>
      <c r="K38">
        <v>75</v>
      </c>
      <c r="L38">
        <v>20</v>
      </c>
      <c r="M38">
        <v>1</v>
      </c>
      <c r="N38">
        <v>0</v>
      </c>
      <c r="O38">
        <v>0</v>
      </c>
      <c r="P38">
        <f t="shared" si="2"/>
        <v>18</v>
      </c>
      <c r="Q38" s="23">
        <v>17</v>
      </c>
      <c r="R38" s="23">
        <v>7</v>
      </c>
      <c r="S38" s="23">
        <v>16</v>
      </c>
      <c r="T38" s="23">
        <v>32</v>
      </c>
      <c r="U38" s="2">
        <v>0</v>
      </c>
      <c r="V38" s="2">
        <v>0</v>
      </c>
      <c r="W38" s="2">
        <v>1</v>
      </c>
      <c r="X38" s="2">
        <v>1</v>
      </c>
      <c r="Y38" s="2" t="s">
        <v>267</v>
      </c>
      <c r="Z38" s="2" t="s">
        <v>267</v>
      </c>
      <c r="AA38" s="2">
        <v>0</v>
      </c>
      <c r="AB38" s="2">
        <v>0</v>
      </c>
      <c r="AC38" s="13">
        <v>0</v>
      </c>
      <c r="AD38" s="13">
        <v>0</v>
      </c>
      <c r="AG38" t="s">
        <v>1215</v>
      </c>
    </row>
    <row r="39" spans="1:33" ht="14.55" x14ac:dyDescent="0.3">
      <c r="A39" t="s">
        <v>42</v>
      </c>
      <c r="B39">
        <v>2021</v>
      </c>
      <c r="C39" s="11">
        <v>44377</v>
      </c>
      <c r="D39" t="s">
        <v>1184</v>
      </c>
      <c r="E39" t="s">
        <v>522</v>
      </c>
      <c r="F39">
        <v>9</v>
      </c>
      <c r="G39">
        <f t="shared" si="0"/>
        <v>0</v>
      </c>
      <c r="H39">
        <v>0</v>
      </c>
      <c r="I39">
        <v>0</v>
      </c>
      <c r="J39">
        <v>0</v>
      </c>
      <c r="K39">
        <v>100</v>
      </c>
      <c r="L39">
        <v>0</v>
      </c>
      <c r="M39">
        <v>3</v>
      </c>
      <c r="N39">
        <v>0</v>
      </c>
      <c r="O39">
        <v>10</v>
      </c>
      <c r="P39">
        <f t="shared" si="2"/>
        <v>60.25</v>
      </c>
      <c r="Q39" s="23">
        <v>57</v>
      </c>
      <c r="R39" s="23">
        <v>82</v>
      </c>
      <c r="S39" s="23">
        <v>54</v>
      </c>
      <c r="T39" s="23">
        <v>48</v>
      </c>
      <c r="U39" s="2">
        <v>1</v>
      </c>
      <c r="V39" s="2">
        <v>2</v>
      </c>
      <c r="W39" s="2">
        <v>1</v>
      </c>
      <c r="X39" s="2">
        <v>3</v>
      </c>
      <c r="Y39" s="2" t="s">
        <v>267</v>
      </c>
      <c r="Z39" s="2" t="s">
        <v>267</v>
      </c>
      <c r="AA39" s="2">
        <v>0</v>
      </c>
      <c r="AB39" s="2">
        <v>0</v>
      </c>
      <c r="AC39" s="13">
        <v>0</v>
      </c>
      <c r="AD39" s="13">
        <v>0</v>
      </c>
      <c r="AG39" t="s">
        <v>1216</v>
      </c>
    </row>
    <row r="40" spans="1:33" ht="14.55" x14ac:dyDescent="0.3">
      <c r="A40" t="s">
        <v>42</v>
      </c>
      <c r="B40">
        <v>2021</v>
      </c>
      <c r="C40" s="11">
        <v>44377</v>
      </c>
      <c r="D40" t="s">
        <v>1185</v>
      </c>
      <c r="E40" t="s">
        <v>524</v>
      </c>
      <c r="F40">
        <v>2</v>
      </c>
      <c r="G40">
        <f t="shared" si="0"/>
        <v>5</v>
      </c>
      <c r="H40">
        <v>0</v>
      </c>
      <c r="I40">
        <v>3</v>
      </c>
      <c r="J40">
        <v>2</v>
      </c>
      <c r="K40">
        <v>60</v>
      </c>
      <c r="L40">
        <v>25</v>
      </c>
      <c r="M40">
        <v>0</v>
      </c>
      <c r="N40">
        <v>20</v>
      </c>
      <c r="O40">
        <v>0</v>
      </c>
      <c r="P40">
        <f t="shared" si="2"/>
        <v>34.5</v>
      </c>
      <c r="Q40" s="23">
        <v>27</v>
      </c>
      <c r="R40" s="23">
        <v>58</v>
      </c>
      <c r="S40" s="23">
        <v>32</v>
      </c>
      <c r="T40" s="23">
        <v>21</v>
      </c>
      <c r="U40" s="2">
        <v>1</v>
      </c>
      <c r="V40" s="2">
        <v>3</v>
      </c>
      <c r="W40" s="2">
        <v>0</v>
      </c>
      <c r="X40" s="2">
        <v>0</v>
      </c>
      <c r="Y40" s="2" t="s">
        <v>267</v>
      </c>
      <c r="Z40" s="2" t="s">
        <v>267</v>
      </c>
      <c r="AA40" s="2">
        <v>1</v>
      </c>
      <c r="AB40" s="2">
        <v>0.1</v>
      </c>
      <c r="AC40" s="13">
        <v>0</v>
      </c>
      <c r="AD40" s="13">
        <v>0</v>
      </c>
      <c r="AG40" t="s">
        <v>1217</v>
      </c>
    </row>
    <row r="41" spans="1:33" ht="14.55" x14ac:dyDescent="0.3">
      <c r="A41" t="s">
        <v>42</v>
      </c>
      <c r="B41">
        <v>2022</v>
      </c>
      <c r="C41" s="11">
        <v>44742</v>
      </c>
      <c r="D41" t="s">
        <v>1174</v>
      </c>
      <c r="E41" t="s">
        <v>500</v>
      </c>
      <c r="F41">
        <v>3</v>
      </c>
      <c r="G41">
        <f t="shared" si="0"/>
        <v>1</v>
      </c>
      <c r="H41">
        <v>1</v>
      </c>
      <c r="I41">
        <v>0</v>
      </c>
      <c r="J41">
        <v>0</v>
      </c>
      <c r="K41">
        <v>65</v>
      </c>
      <c r="L41">
        <v>30</v>
      </c>
      <c r="M41">
        <v>1</v>
      </c>
      <c r="N41">
        <v>0</v>
      </c>
      <c r="O41">
        <v>0</v>
      </c>
      <c r="P41">
        <f t="shared" si="2"/>
        <v>45</v>
      </c>
      <c r="Q41" s="23">
        <v>34</v>
      </c>
      <c r="R41" s="23">
        <v>6</v>
      </c>
      <c r="S41" s="23">
        <v>58</v>
      </c>
      <c r="T41" s="23">
        <v>82</v>
      </c>
      <c r="U41" s="2">
        <v>0</v>
      </c>
      <c r="V41" s="2">
        <v>0</v>
      </c>
      <c r="W41" s="2">
        <v>1</v>
      </c>
      <c r="X41" s="2">
        <v>1</v>
      </c>
      <c r="Y41" s="2" t="s">
        <v>267</v>
      </c>
      <c r="Z41" s="2" t="s">
        <v>267</v>
      </c>
      <c r="AA41" s="2">
        <v>1</v>
      </c>
      <c r="AB41" s="2">
        <v>1</v>
      </c>
      <c r="AC41" s="13">
        <v>0</v>
      </c>
      <c r="AD41" s="13">
        <v>1</v>
      </c>
      <c r="AG41" t="s">
        <v>1218</v>
      </c>
    </row>
    <row r="42" spans="1:33" ht="14.55" x14ac:dyDescent="0.3">
      <c r="A42" t="s">
        <v>42</v>
      </c>
      <c r="B42">
        <v>2022</v>
      </c>
      <c r="C42" s="11">
        <v>44742</v>
      </c>
      <c r="D42" t="s">
        <v>1176</v>
      </c>
      <c r="E42" t="s">
        <v>506</v>
      </c>
      <c r="F42">
        <v>1</v>
      </c>
      <c r="G42">
        <f t="shared" si="0"/>
        <v>21</v>
      </c>
      <c r="H42">
        <v>0</v>
      </c>
      <c r="I42">
        <v>7</v>
      </c>
      <c r="J42">
        <v>14</v>
      </c>
      <c r="K42">
        <v>85</v>
      </c>
      <c r="L42">
        <v>20</v>
      </c>
      <c r="M42">
        <v>0</v>
      </c>
      <c r="N42">
        <v>0</v>
      </c>
      <c r="O42">
        <v>0</v>
      </c>
      <c r="P42">
        <f t="shared" si="2"/>
        <v>42.5</v>
      </c>
      <c r="Q42" s="23">
        <v>35</v>
      </c>
      <c r="R42" s="23">
        <v>51</v>
      </c>
      <c r="S42" s="23">
        <v>29</v>
      </c>
      <c r="T42" s="23">
        <v>55</v>
      </c>
      <c r="U42" s="2">
        <v>1</v>
      </c>
      <c r="V42" s="2">
        <v>10</v>
      </c>
      <c r="W42" s="2">
        <v>0</v>
      </c>
      <c r="X42" s="2">
        <v>0</v>
      </c>
      <c r="Y42" s="2" t="s">
        <v>267</v>
      </c>
      <c r="Z42" s="2" t="s">
        <v>267</v>
      </c>
      <c r="AA42" s="2">
        <v>1</v>
      </c>
      <c r="AB42" s="2">
        <v>1</v>
      </c>
      <c r="AC42" s="13">
        <v>0</v>
      </c>
      <c r="AD42" s="13">
        <v>0</v>
      </c>
      <c r="AG42" t="s">
        <v>1219</v>
      </c>
    </row>
    <row r="43" spans="1:33" ht="14.55" x14ac:dyDescent="0.3">
      <c r="A43" t="s">
        <v>42</v>
      </c>
      <c r="B43">
        <v>2022</v>
      </c>
      <c r="C43" s="11">
        <v>44742</v>
      </c>
      <c r="D43" t="s">
        <v>1177</v>
      </c>
      <c r="E43" t="s">
        <v>506</v>
      </c>
      <c r="F43">
        <v>5</v>
      </c>
      <c r="G43">
        <f t="shared" si="0"/>
        <v>10</v>
      </c>
      <c r="H43">
        <v>0</v>
      </c>
      <c r="I43">
        <v>3</v>
      </c>
      <c r="J43">
        <v>7</v>
      </c>
      <c r="K43">
        <v>90</v>
      </c>
      <c r="L43">
        <v>10</v>
      </c>
      <c r="M43">
        <v>0</v>
      </c>
      <c r="N43">
        <v>0</v>
      </c>
      <c r="O43">
        <v>0</v>
      </c>
      <c r="P43">
        <f t="shared" si="2"/>
        <v>14.75</v>
      </c>
      <c r="Q43" s="23">
        <v>15</v>
      </c>
      <c r="R43" s="23">
        <v>3</v>
      </c>
      <c r="S43" s="23">
        <v>18</v>
      </c>
      <c r="T43" s="23">
        <v>23</v>
      </c>
      <c r="U43" s="2">
        <v>1</v>
      </c>
      <c r="V43" s="2">
        <v>4</v>
      </c>
      <c r="W43" s="2">
        <v>0</v>
      </c>
      <c r="X43" s="2">
        <v>0</v>
      </c>
      <c r="Y43" s="2" t="s">
        <v>267</v>
      </c>
      <c r="Z43" s="2" t="s">
        <v>267</v>
      </c>
      <c r="AA43" s="2">
        <v>1</v>
      </c>
      <c r="AB43" s="2">
        <v>1</v>
      </c>
      <c r="AC43" s="13">
        <v>0</v>
      </c>
      <c r="AD43" s="13">
        <v>0</v>
      </c>
      <c r="AG43" t="s">
        <v>1220</v>
      </c>
    </row>
    <row r="44" spans="1:33" ht="14.55" x14ac:dyDescent="0.3">
      <c r="A44" t="s">
        <v>42</v>
      </c>
      <c r="B44">
        <v>2022</v>
      </c>
      <c r="C44" s="11">
        <v>44742</v>
      </c>
      <c r="D44" t="s">
        <v>1178</v>
      </c>
      <c r="E44" t="s">
        <v>522</v>
      </c>
      <c r="F44">
        <v>0</v>
      </c>
      <c r="G44">
        <f t="shared" si="0"/>
        <v>12</v>
      </c>
      <c r="H44">
        <v>0</v>
      </c>
      <c r="I44">
        <v>2</v>
      </c>
      <c r="J44">
        <v>10</v>
      </c>
      <c r="K44">
        <v>95</v>
      </c>
      <c r="L44">
        <v>10</v>
      </c>
      <c r="M44">
        <v>0</v>
      </c>
      <c r="N44">
        <v>0</v>
      </c>
      <c r="O44">
        <v>0</v>
      </c>
      <c r="P44">
        <f t="shared" si="2"/>
        <v>46.75</v>
      </c>
      <c r="Q44" s="23">
        <v>54</v>
      </c>
      <c r="R44" s="23">
        <v>36</v>
      </c>
      <c r="S44" s="23">
        <v>60</v>
      </c>
      <c r="T44" s="23">
        <v>37</v>
      </c>
      <c r="U44" s="2">
        <v>1</v>
      </c>
      <c r="V44" s="2">
        <v>10</v>
      </c>
      <c r="W44" s="2">
        <v>0</v>
      </c>
      <c r="X44" s="2">
        <v>0</v>
      </c>
      <c r="Y44" s="2" t="s">
        <v>267</v>
      </c>
      <c r="Z44" s="2" t="s">
        <v>267</v>
      </c>
      <c r="AA44" s="2">
        <v>0</v>
      </c>
      <c r="AB44" s="2">
        <v>0</v>
      </c>
      <c r="AC44" s="13">
        <v>0</v>
      </c>
      <c r="AD44" s="13">
        <v>0</v>
      </c>
    </row>
    <row r="45" spans="1:33" ht="14.55" x14ac:dyDescent="0.3">
      <c r="A45" t="s">
        <v>42</v>
      </c>
      <c r="B45">
        <v>2022</v>
      </c>
      <c r="C45" s="11">
        <v>44742</v>
      </c>
      <c r="D45" t="s">
        <v>1179</v>
      </c>
      <c r="E45" t="s">
        <v>522</v>
      </c>
      <c r="F45">
        <v>1</v>
      </c>
      <c r="G45">
        <f t="shared" si="0"/>
        <v>10</v>
      </c>
      <c r="H45">
        <v>0</v>
      </c>
      <c r="I45">
        <v>4</v>
      </c>
      <c r="J45">
        <v>6</v>
      </c>
      <c r="K45">
        <v>90</v>
      </c>
      <c r="L45">
        <v>10</v>
      </c>
      <c r="M45">
        <v>0</v>
      </c>
      <c r="N45">
        <v>0</v>
      </c>
      <c r="O45">
        <v>0</v>
      </c>
      <c r="P45">
        <f t="shared" si="2"/>
        <v>19.25</v>
      </c>
      <c r="Q45" s="23">
        <v>31</v>
      </c>
      <c r="R45" s="23">
        <v>20</v>
      </c>
      <c r="S45" s="23">
        <v>3</v>
      </c>
      <c r="T45" s="23">
        <v>23</v>
      </c>
      <c r="U45" s="2">
        <v>1</v>
      </c>
      <c r="V45" s="2">
        <v>6</v>
      </c>
      <c r="W45" s="2">
        <v>0</v>
      </c>
      <c r="X45" s="2">
        <v>0</v>
      </c>
      <c r="Y45" s="2" t="s">
        <v>267</v>
      </c>
      <c r="Z45" s="2" t="s">
        <v>267</v>
      </c>
      <c r="AA45" s="2">
        <v>1</v>
      </c>
      <c r="AB45" s="2">
        <v>1</v>
      </c>
      <c r="AC45" s="13">
        <v>0</v>
      </c>
      <c r="AD45" s="13">
        <v>0</v>
      </c>
    </row>
    <row r="46" spans="1:33" ht="14.55" x14ac:dyDescent="0.3">
      <c r="A46" t="s">
        <v>42</v>
      </c>
      <c r="B46">
        <v>2022</v>
      </c>
      <c r="C46" s="11">
        <v>44742</v>
      </c>
      <c r="D46" t="s">
        <v>1180</v>
      </c>
      <c r="E46" t="s">
        <v>522</v>
      </c>
      <c r="F46">
        <v>11</v>
      </c>
      <c r="G46">
        <f t="shared" si="0"/>
        <v>0</v>
      </c>
      <c r="H46">
        <v>0</v>
      </c>
      <c r="I46">
        <v>0</v>
      </c>
      <c r="J46">
        <v>0</v>
      </c>
      <c r="K46">
        <v>70</v>
      </c>
      <c r="L46">
        <v>20</v>
      </c>
      <c r="M46">
        <v>2</v>
      </c>
      <c r="N46">
        <v>15</v>
      </c>
      <c r="O46">
        <v>0</v>
      </c>
      <c r="P46">
        <f t="shared" si="2"/>
        <v>25.25</v>
      </c>
      <c r="Q46" s="23">
        <v>35</v>
      </c>
      <c r="R46" s="23">
        <v>17</v>
      </c>
      <c r="S46" s="23">
        <v>17</v>
      </c>
      <c r="T46" s="23">
        <v>32</v>
      </c>
      <c r="U46" s="2">
        <v>1</v>
      </c>
      <c r="V46" s="2">
        <v>5</v>
      </c>
      <c r="W46" s="2">
        <v>1</v>
      </c>
      <c r="X46" s="2">
        <v>2</v>
      </c>
      <c r="Y46" s="2" t="s">
        <v>267</v>
      </c>
      <c r="Z46" s="2" t="s">
        <v>267</v>
      </c>
      <c r="AA46" s="2">
        <v>0</v>
      </c>
      <c r="AB46" s="2">
        <v>0</v>
      </c>
      <c r="AC46" s="13">
        <v>0</v>
      </c>
      <c r="AD46" s="13">
        <v>0</v>
      </c>
    </row>
    <row r="47" spans="1:33" ht="14.55" x14ac:dyDescent="0.3">
      <c r="A47" t="s">
        <v>42</v>
      </c>
      <c r="B47">
        <v>2022</v>
      </c>
      <c r="C47" s="11">
        <v>44742</v>
      </c>
      <c r="D47" t="s">
        <v>1181</v>
      </c>
      <c r="E47" t="s">
        <v>522</v>
      </c>
      <c r="F47">
        <v>3</v>
      </c>
      <c r="G47">
        <f t="shared" si="0"/>
        <v>0</v>
      </c>
      <c r="H47">
        <v>0</v>
      </c>
      <c r="I47">
        <v>0</v>
      </c>
      <c r="J47">
        <v>0</v>
      </c>
      <c r="K47">
        <v>55</v>
      </c>
      <c r="L47">
        <v>2</v>
      </c>
      <c r="M47">
        <v>0</v>
      </c>
      <c r="N47">
        <v>0</v>
      </c>
      <c r="O47">
        <v>0</v>
      </c>
      <c r="P47">
        <f t="shared" si="2"/>
        <v>18</v>
      </c>
      <c r="Q47" s="23">
        <v>12</v>
      </c>
      <c r="R47" s="23">
        <v>10</v>
      </c>
      <c r="S47" s="23">
        <v>7</v>
      </c>
      <c r="T47" s="23">
        <v>43</v>
      </c>
      <c r="U47" s="2">
        <v>0</v>
      </c>
      <c r="V47" s="2">
        <v>0</v>
      </c>
      <c r="W47" s="2">
        <v>0</v>
      </c>
      <c r="X47" s="2">
        <v>0</v>
      </c>
      <c r="Y47" s="2" t="s">
        <v>267</v>
      </c>
      <c r="Z47" s="2" t="s">
        <v>267</v>
      </c>
      <c r="AA47" s="2">
        <v>0</v>
      </c>
      <c r="AB47" s="2">
        <v>0</v>
      </c>
      <c r="AC47" s="13">
        <v>0</v>
      </c>
      <c r="AD47" s="13">
        <v>1</v>
      </c>
      <c r="AG47" t="s">
        <v>1221</v>
      </c>
    </row>
    <row r="48" spans="1:33" ht="14.55" x14ac:dyDescent="0.3">
      <c r="A48" t="s">
        <v>42</v>
      </c>
      <c r="B48">
        <v>2022</v>
      </c>
      <c r="C48" s="11">
        <v>44742</v>
      </c>
      <c r="D48" t="s">
        <v>1183</v>
      </c>
      <c r="E48" t="s">
        <v>522</v>
      </c>
      <c r="F48">
        <v>6</v>
      </c>
      <c r="G48">
        <f t="shared" si="0"/>
        <v>0</v>
      </c>
      <c r="H48">
        <v>0</v>
      </c>
      <c r="I48">
        <v>0</v>
      </c>
      <c r="J48">
        <v>0</v>
      </c>
      <c r="K48">
        <v>65</v>
      </c>
      <c r="L48">
        <v>25</v>
      </c>
      <c r="M48">
        <v>2</v>
      </c>
      <c r="N48">
        <v>0</v>
      </c>
      <c r="O48">
        <v>0</v>
      </c>
      <c r="P48">
        <f t="shared" si="2"/>
        <v>6.25</v>
      </c>
      <c r="Q48" s="23">
        <v>6</v>
      </c>
      <c r="R48" s="23">
        <v>13</v>
      </c>
      <c r="S48" s="23">
        <v>3</v>
      </c>
      <c r="T48" s="23">
        <v>3</v>
      </c>
      <c r="U48" s="2">
        <v>0</v>
      </c>
      <c r="V48" s="2">
        <v>0</v>
      </c>
      <c r="W48" s="2">
        <v>2</v>
      </c>
      <c r="X48" s="2">
        <v>2</v>
      </c>
      <c r="Y48" s="2" t="s">
        <v>267</v>
      </c>
      <c r="Z48" s="2" t="s">
        <v>267</v>
      </c>
      <c r="AA48" s="2">
        <v>0</v>
      </c>
      <c r="AB48" s="2">
        <v>0</v>
      </c>
      <c r="AC48" s="13">
        <v>0</v>
      </c>
      <c r="AD48" s="13">
        <v>1</v>
      </c>
      <c r="AG48" t="s">
        <v>1222</v>
      </c>
    </row>
    <row r="49" spans="1:33" ht="14.55" x14ac:dyDescent="0.3">
      <c r="A49" t="s">
        <v>42</v>
      </c>
      <c r="B49">
        <v>2022</v>
      </c>
      <c r="C49" s="11">
        <v>44742</v>
      </c>
      <c r="D49" t="s">
        <v>1184</v>
      </c>
      <c r="E49" t="s">
        <v>522</v>
      </c>
      <c r="F49">
        <v>9</v>
      </c>
      <c r="G49">
        <f t="shared" si="0"/>
        <v>0</v>
      </c>
      <c r="H49">
        <v>0</v>
      </c>
      <c r="I49">
        <v>0</v>
      </c>
      <c r="J49">
        <v>0</v>
      </c>
      <c r="K49">
        <v>95</v>
      </c>
      <c r="L49">
        <v>1</v>
      </c>
      <c r="M49">
        <v>0</v>
      </c>
      <c r="N49">
        <v>0</v>
      </c>
      <c r="O49">
        <v>15</v>
      </c>
      <c r="P49">
        <f t="shared" si="2"/>
        <v>58.5</v>
      </c>
      <c r="Q49" s="23">
        <v>45</v>
      </c>
      <c r="R49" s="23">
        <v>62</v>
      </c>
      <c r="S49" s="23">
        <v>73</v>
      </c>
      <c r="T49" s="23">
        <v>54</v>
      </c>
      <c r="U49" s="2">
        <v>0</v>
      </c>
      <c r="V49" s="2">
        <v>0</v>
      </c>
      <c r="W49" s="2">
        <v>0</v>
      </c>
      <c r="X49" s="2">
        <v>0</v>
      </c>
      <c r="Y49" s="2" t="s">
        <v>267</v>
      </c>
      <c r="Z49" s="2" t="s">
        <v>267</v>
      </c>
      <c r="AA49" s="2">
        <v>1</v>
      </c>
      <c r="AB49" s="2">
        <v>0.1</v>
      </c>
      <c r="AC49" s="13">
        <v>0</v>
      </c>
      <c r="AD49" s="13">
        <v>0</v>
      </c>
    </row>
    <row r="50" spans="1:33" ht="14.55" x14ac:dyDescent="0.3">
      <c r="A50" t="s">
        <v>42</v>
      </c>
      <c r="B50">
        <v>2022</v>
      </c>
      <c r="C50" s="11">
        <v>44742</v>
      </c>
      <c r="D50" t="s">
        <v>1185</v>
      </c>
      <c r="E50" t="s">
        <v>524</v>
      </c>
      <c r="F50">
        <v>2</v>
      </c>
      <c r="G50">
        <f t="shared" si="0"/>
        <v>5</v>
      </c>
      <c r="H50">
        <v>0</v>
      </c>
      <c r="I50">
        <v>2</v>
      </c>
      <c r="J50">
        <v>3</v>
      </c>
      <c r="K50">
        <v>50</v>
      </c>
      <c r="L50">
        <v>80</v>
      </c>
      <c r="M50">
        <v>20</v>
      </c>
      <c r="N50">
        <v>25</v>
      </c>
      <c r="O50">
        <v>0</v>
      </c>
      <c r="P50">
        <f t="shared" si="2"/>
        <v>54</v>
      </c>
      <c r="Q50" s="23">
        <v>57</v>
      </c>
      <c r="R50" s="23">
        <v>60</v>
      </c>
      <c r="S50" s="23">
        <v>66</v>
      </c>
      <c r="T50" s="23">
        <v>33</v>
      </c>
      <c r="U50" s="2">
        <v>1</v>
      </c>
      <c r="V50" s="2">
        <v>18</v>
      </c>
      <c r="W50" s="2">
        <v>1</v>
      </c>
      <c r="X50" s="2">
        <v>20</v>
      </c>
      <c r="Y50" s="2" t="s">
        <v>267</v>
      </c>
      <c r="Z50" s="2" t="s">
        <v>267</v>
      </c>
      <c r="AA50" s="2">
        <v>1</v>
      </c>
      <c r="AB50" s="2">
        <v>0.1</v>
      </c>
      <c r="AC50" s="13">
        <v>0</v>
      </c>
      <c r="AD50" s="13">
        <v>0</v>
      </c>
      <c r="AG50" s="3" t="s">
        <v>1223</v>
      </c>
    </row>
    <row r="51" spans="1:33" ht="14.55" hidden="1" x14ac:dyDescent="0.3">
      <c r="A51" t="s">
        <v>127</v>
      </c>
      <c r="B51">
        <v>2019</v>
      </c>
      <c r="C51" s="11">
        <v>43627</v>
      </c>
      <c r="D51" t="s">
        <v>1224</v>
      </c>
      <c r="E51" t="s">
        <v>514</v>
      </c>
      <c r="F51">
        <v>0</v>
      </c>
      <c r="G51">
        <f t="shared" si="0"/>
        <v>1</v>
      </c>
      <c r="H51">
        <v>0</v>
      </c>
      <c r="I51">
        <v>0</v>
      </c>
      <c r="J51">
        <v>1</v>
      </c>
      <c r="K51">
        <v>60</v>
      </c>
      <c r="L51">
        <v>1</v>
      </c>
      <c r="M51" t="s">
        <v>267</v>
      </c>
      <c r="N51">
        <v>70</v>
      </c>
      <c r="O51" t="s">
        <v>267</v>
      </c>
      <c r="P51" s="9">
        <f t="shared" si="2"/>
        <v>13.75</v>
      </c>
      <c r="Q51" s="8">
        <v>6</v>
      </c>
      <c r="R51" s="8">
        <v>11</v>
      </c>
      <c r="S51" s="8">
        <v>10</v>
      </c>
      <c r="T51" s="8">
        <v>28</v>
      </c>
      <c r="AC51" s="13">
        <v>0</v>
      </c>
      <c r="AD51" s="13">
        <v>0</v>
      </c>
      <c r="AF51" t="s">
        <v>1225</v>
      </c>
    </row>
    <row r="52" spans="1:33" ht="14.55" hidden="1" x14ac:dyDescent="0.3">
      <c r="A52" t="s">
        <v>127</v>
      </c>
      <c r="B52">
        <v>2019</v>
      </c>
      <c r="C52" s="11">
        <v>43627</v>
      </c>
      <c r="D52" t="s">
        <v>1226</v>
      </c>
      <c r="E52" t="s">
        <v>514</v>
      </c>
      <c r="F52">
        <v>4</v>
      </c>
      <c r="G52">
        <f t="shared" si="0"/>
        <v>2</v>
      </c>
      <c r="H52">
        <v>0</v>
      </c>
      <c r="I52">
        <v>1</v>
      </c>
      <c r="J52">
        <v>1</v>
      </c>
      <c r="K52">
        <v>80</v>
      </c>
      <c r="L52">
        <v>2</v>
      </c>
      <c r="M52" t="s">
        <v>267</v>
      </c>
      <c r="N52">
        <v>40</v>
      </c>
      <c r="O52" t="s">
        <v>267</v>
      </c>
      <c r="P52" s="9">
        <f t="shared" si="2"/>
        <v>28</v>
      </c>
      <c r="Q52" s="8">
        <v>43</v>
      </c>
      <c r="R52" s="8">
        <v>5</v>
      </c>
      <c r="S52" s="8">
        <v>31</v>
      </c>
      <c r="T52" s="8">
        <v>33</v>
      </c>
      <c r="AC52" s="13">
        <v>0</v>
      </c>
      <c r="AD52" s="13">
        <v>0</v>
      </c>
      <c r="AF52" t="s">
        <v>1227</v>
      </c>
    </row>
    <row r="53" spans="1:33" ht="14.55" hidden="1" x14ac:dyDescent="0.3">
      <c r="A53" t="s">
        <v>127</v>
      </c>
      <c r="B53">
        <v>2019</v>
      </c>
      <c r="C53" s="11">
        <v>43627</v>
      </c>
      <c r="D53" t="s">
        <v>1228</v>
      </c>
      <c r="E53" t="s">
        <v>514</v>
      </c>
      <c r="F53">
        <v>7</v>
      </c>
      <c r="G53">
        <f t="shared" si="0"/>
        <v>1</v>
      </c>
      <c r="H53">
        <v>0</v>
      </c>
      <c r="I53">
        <v>0</v>
      </c>
      <c r="J53">
        <v>1</v>
      </c>
      <c r="K53">
        <v>60</v>
      </c>
      <c r="L53">
        <v>1</v>
      </c>
      <c r="M53" t="s">
        <v>267</v>
      </c>
      <c r="N53">
        <v>10</v>
      </c>
      <c r="O53" t="s">
        <v>267</v>
      </c>
      <c r="P53" s="9">
        <f t="shared" si="2"/>
        <v>29.25</v>
      </c>
      <c r="Q53" s="8">
        <v>31</v>
      </c>
      <c r="R53" s="8">
        <v>43</v>
      </c>
      <c r="S53" s="8">
        <v>23</v>
      </c>
      <c r="T53" s="8">
        <v>20</v>
      </c>
      <c r="AC53" s="13">
        <v>0</v>
      </c>
      <c r="AD53" s="13">
        <v>0</v>
      </c>
      <c r="AF53" t="s">
        <v>1229</v>
      </c>
    </row>
    <row r="54" spans="1:33" ht="14.55" hidden="1" x14ac:dyDescent="0.3">
      <c r="A54" t="s">
        <v>127</v>
      </c>
      <c r="B54">
        <v>2019</v>
      </c>
      <c r="C54" s="11">
        <v>43627</v>
      </c>
      <c r="D54" t="s">
        <v>1230</v>
      </c>
      <c r="E54" t="s">
        <v>514</v>
      </c>
      <c r="F54">
        <v>2</v>
      </c>
      <c r="G54">
        <f t="shared" si="0"/>
        <v>0</v>
      </c>
      <c r="H54">
        <v>0</v>
      </c>
      <c r="I54">
        <v>0</v>
      </c>
      <c r="J54">
        <v>0</v>
      </c>
      <c r="K54">
        <v>60</v>
      </c>
      <c r="L54">
        <v>3</v>
      </c>
      <c r="M54" t="s">
        <v>267</v>
      </c>
      <c r="N54">
        <v>60</v>
      </c>
      <c r="O54" t="s">
        <v>267</v>
      </c>
      <c r="P54" s="9">
        <f t="shared" si="2"/>
        <v>9.75</v>
      </c>
      <c r="Q54" s="8">
        <v>0</v>
      </c>
      <c r="R54" s="8">
        <v>10</v>
      </c>
      <c r="S54" s="8">
        <v>9</v>
      </c>
      <c r="T54" s="8">
        <v>20</v>
      </c>
      <c r="AC54" s="13">
        <v>0</v>
      </c>
      <c r="AD54" s="13">
        <v>0</v>
      </c>
      <c r="AF54" t="s">
        <v>1231</v>
      </c>
    </row>
    <row r="55" spans="1:33" ht="14.55" hidden="1" x14ac:dyDescent="0.3">
      <c r="A55" t="s">
        <v>127</v>
      </c>
      <c r="B55">
        <v>2019</v>
      </c>
      <c r="C55" s="11">
        <v>43627</v>
      </c>
      <c r="D55" t="s">
        <v>1232</v>
      </c>
      <c r="E55" t="s">
        <v>514</v>
      </c>
      <c r="F55">
        <v>6</v>
      </c>
      <c r="G55">
        <f t="shared" si="0"/>
        <v>0</v>
      </c>
      <c r="H55">
        <v>0</v>
      </c>
      <c r="I55">
        <v>0</v>
      </c>
      <c r="J55">
        <v>0</v>
      </c>
      <c r="K55">
        <v>80</v>
      </c>
      <c r="L55">
        <v>1</v>
      </c>
      <c r="M55" t="s">
        <v>267</v>
      </c>
      <c r="N55">
        <v>20</v>
      </c>
      <c r="O55" t="s">
        <v>267</v>
      </c>
      <c r="P55" s="9">
        <f t="shared" si="2"/>
        <v>28.5</v>
      </c>
      <c r="Q55" s="8">
        <v>23</v>
      </c>
      <c r="R55" s="8">
        <v>35</v>
      </c>
      <c r="S55" s="8">
        <v>30</v>
      </c>
      <c r="T55" s="8">
        <v>26</v>
      </c>
      <c r="AC55" s="13">
        <v>0</v>
      </c>
      <c r="AD55" s="13">
        <v>0</v>
      </c>
      <c r="AF55" t="s">
        <v>1187</v>
      </c>
    </row>
    <row r="56" spans="1:33" ht="14.55" hidden="1" x14ac:dyDescent="0.3">
      <c r="A56" t="s">
        <v>127</v>
      </c>
      <c r="B56">
        <v>2019</v>
      </c>
      <c r="C56" s="11">
        <v>43627</v>
      </c>
      <c r="D56" t="s">
        <v>1233</v>
      </c>
      <c r="E56" t="s">
        <v>514</v>
      </c>
      <c r="F56">
        <v>8</v>
      </c>
      <c r="G56">
        <f t="shared" si="0"/>
        <v>0</v>
      </c>
      <c r="H56">
        <v>0</v>
      </c>
      <c r="I56">
        <v>0</v>
      </c>
      <c r="J56">
        <v>0</v>
      </c>
      <c r="K56">
        <v>60</v>
      </c>
      <c r="L56">
        <v>20</v>
      </c>
      <c r="M56" t="s">
        <v>267</v>
      </c>
      <c r="N56">
        <v>30</v>
      </c>
      <c r="O56" t="s">
        <v>267</v>
      </c>
      <c r="P56" s="9">
        <f t="shared" si="2"/>
        <v>27.5</v>
      </c>
      <c r="Q56" s="8">
        <v>18</v>
      </c>
      <c r="R56" s="8">
        <v>0</v>
      </c>
      <c r="S56" s="8">
        <v>29</v>
      </c>
      <c r="T56" s="8">
        <v>63</v>
      </c>
      <c r="AC56" s="13">
        <v>0</v>
      </c>
      <c r="AD56" s="13">
        <v>0</v>
      </c>
      <c r="AF56" t="s">
        <v>1187</v>
      </c>
    </row>
    <row r="57" spans="1:33" ht="14.55" hidden="1" x14ac:dyDescent="0.3">
      <c r="A57" t="s">
        <v>127</v>
      </c>
      <c r="B57">
        <v>2019</v>
      </c>
      <c r="C57" s="11">
        <v>43627</v>
      </c>
      <c r="D57" t="s">
        <v>1234</v>
      </c>
      <c r="E57" t="s">
        <v>514</v>
      </c>
      <c r="F57">
        <v>11</v>
      </c>
      <c r="G57">
        <f t="shared" si="0"/>
        <v>0</v>
      </c>
      <c r="H57">
        <v>0</v>
      </c>
      <c r="I57">
        <v>0</v>
      </c>
      <c r="J57">
        <v>0</v>
      </c>
      <c r="K57">
        <v>20</v>
      </c>
      <c r="L57">
        <v>0</v>
      </c>
      <c r="M57" t="s">
        <v>267</v>
      </c>
      <c r="N57">
        <v>90</v>
      </c>
      <c r="O57" t="s">
        <v>267</v>
      </c>
      <c r="P57" s="9">
        <f t="shared" si="2"/>
        <v>90.5</v>
      </c>
      <c r="Q57" s="8">
        <v>140</v>
      </c>
      <c r="R57" s="8">
        <v>150</v>
      </c>
      <c r="S57" s="8">
        <v>32</v>
      </c>
      <c r="T57" s="8">
        <v>40</v>
      </c>
      <c r="AC57" s="13">
        <v>0</v>
      </c>
      <c r="AD57" s="13">
        <v>0</v>
      </c>
      <c r="AF57" t="s">
        <v>1187</v>
      </c>
    </row>
    <row r="58" spans="1:33" ht="14.55" hidden="1" x14ac:dyDescent="0.3">
      <c r="A58" t="s">
        <v>127</v>
      </c>
      <c r="B58">
        <v>2019</v>
      </c>
      <c r="C58" s="11">
        <v>43627</v>
      </c>
      <c r="D58" t="s">
        <v>1235</v>
      </c>
      <c r="E58" t="s">
        <v>514</v>
      </c>
      <c r="F58">
        <v>17</v>
      </c>
      <c r="G58">
        <f t="shared" si="0"/>
        <v>0</v>
      </c>
      <c r="H58">
        <v>0</v>
      </c>
      <c r="I58">
        <v>0</v>
      </c>
      <c r="J58">
        <v>0</v>
      </c>
      <c r="K58">
        <v>40</v>
      </c>
      <c r="L58">
        <v>1</v>
      </c>
      <c r="M58" t="s">
        <v>267</v>
      </c>
      <c r="N58">
        <v>50</v>
      </c>
      <c r="O58" t="s">
        <v>267</v>
      </c>
      <c r="P58" s="9">
        <f t="shared" si="2"/>
        <v>50.75</v>
      </c>
      <c r="Q58" s="8">
        <v>24</v>
      </c>
      <c r="R58" s="8">
        <v>29</v>
      </c>
      <c r="S58" s="8">
        <v>66</v>
      </c>
      <c r="T58" s="8">
        <v>84</v>
      </c>
      <c r="AC58" s="13">
        <v>0</v>
      </c>
      <c r="AD58" s="13">
        <v>0</v>
      </c>
      <c r="AF58" t="s">
        <v>1236</v>
      </c>
    </row>
    <row r="59" spans="1:33" ht="14.55" hidden="1" x14ac:dyDescent="0.3">
      <c r="A59" t="s">
        <v>127</v>
      </c>
      <c r="B59">
        <v>2020</v>
      </c>
      <c r="C59" s="11">
        <v>44011</v>
      </c>
      <c r="D59" t="s">
        <v>1224</v>
      </c>
      <c r="E59" t="s">
        <v>514</v>
      </c>
      <c r="F59">
        <v>0</v>
      </c>
      <c r="G59">
        <f t="shared" si="0"/>
        <v>1</v>
      </c>
      <c r="H59">
        <v>0</v>
      </c>
      <c r="I59">
        <v>0</v>
      </c>
      <c r="J59">
        <v>1</v>
      </c>
      <c r="K59">
        <v>40</v>
      </c>
      <c r="L59">
        <v>40</v>
      </c>
      <c r="M59" t="s">
        <v>267</v>
      </c>
      <c r="N59">
        <v>1</v>
      </c>
      <c r="O59">
        <v>0</v>
      </c>
      <c r="P59" s="9">
        <f t="shared" si="2"/>
        <v>35.5</v>
      </c>
      <c r="Q59" s="8">
        <v>30</v>
      </c>
      <c r="R59" s="8">
        <v>40</v>
      </c>
      <c r="S59" s="8">
        <v>33</v>
      </c>
      <c r="T59" s="8">
        <v>39</v>
      </c>
      <c r="AC59" s="13">
        <v>0</v>
      </c>
      <c r="AD59" s="13">
        <v>0</v>
      </c>
    </row>
    <row r="60" spans="1:33" ht="14.55" hidden="1" x14ac:dyDescent="0.3">
      <c r="A60" t="s">
        <v>127</v>
      </c>
      <c r="B60">
        <v>2020</v>
      </c>
      <c r="C60" s="11">
        <v>44011</v>
      </c>
      <c r="D60" t="s">
        <v>1226</v>
      </c>
      <c r="E60" t="s">
        <v>514</v>
      </c>
      <c r="F60">
        <v>4</v>
      </c>
      <c r="G60">
        <f t="shared" si="0"/>
        <v>7</v>
      </c>
      <c r="H60">
        <v>0</v>
      </c>
      <c r="I60">
        <v>2</v>
      </c>
      <c r="J60">
        <v>5</v>
      </c>
      <c r="K60">
        <v>70</v>
      </c>
      <c r="L60">
        <v>0</v>
      </c>
      <c r="M60" t="s">
        <v>267</v>
      </c>
      <c r="N60">
        <v>0</v>
      </c>
      <c r="O60">
        <v>0</v>
      </c>
      <c r="P60" s="9">
        <f t="shared" si="2"/>
        <v>24.25</v>
      </c>
      <c r="Q60" s="8">
        <v>25</v>
      </c>
      <c r="R60" s="8">
        <v>32</v>
      </c>
      <c r="S60" s="8">
        <v>13</v>
      </c>
      <c r="T60" s="8">
        <v>27</v>
      </c>
      <c r="AC60" s="13">
        <v>0</v>
      </c>
      <c r="AD60" s="13">
        <v>0</v>
      </c>
    </row>
    <row r="61" spans="1:33" ht="14.55" hidden="1" x14ac:dyDescent="0.3">
      <c r="A61" t="s">
        <v>127</v>
      </c>
      <c r="B61">
        <v>2020</v>
      </c>
      <c r="C61" s="11">
        <v>44011</v>
      </c>
      <c r="D61" t="s">
        <v>1228</v>
      </c>
      <c r="E61" t="s">
        <v>514</v>
      </c>
      <c r="F61">
        <v>7</v>
      </c>
      <c r="G61">
        <f t="shared" si="0"/>
        <v>1</v>
      </c>
      <c r="H61">
        <v>0</v>
      </c>
      <c r="I61">
        <v>0</v>
      </c>
      <c r="J61">
        <v>1</v>
      </c>
      <c r="K61">
        <v>40</v>
      </c>
      <c r="L61">
        <v>5</v>
      </c>
      <c r="M61" t="s">
        <v>267</v>
      </c>
      <c r="N61">
        <v>3</v>
      </c>
      <c r="O61">
        <v>0</v>
      </c>
      <c r="P61" s="9">
        <f t="shared" si="2"/>
        <v>27.75</v>
      </c>
      <c r="Q61" s="8">
        <v>38</v>
      </c>
      <c r="R61" s="8">
        <v>26</v>
      </c>
      <c r="S61" s="8">
        <v>24</v>
      </c>
      <c r="T61" s="8">
        <v>23</v>
      </c>
      <c r="AC61" s="13">
        <v>0</v>
      </c>
      <c r="AD61" s="13">
        <v>0</v>
      </c>
    </row>
    <row r="62" spans="1:33" ht="14.55" hidden="1" x14ac:dyDescent="0.3">
      <c r="A62" t="s">
        <v>127</v>
      </c>
      <c r="B62">
        <v>2020</v>
      </c>
      <c r="C62" s="11">
        <v>44011</v>
      </c>
      <c r="D62" t="s">
        <v>1230</v>
      </c>
      <c r="E62" t="s">
        <v>514</v>
      </c>
      <c r="F62">
        <v>2</v>
      </c>
      <c r="G62">
        <f t="shared" si="0"/>
        <v>0</v>
      </c>
      <c r="H62">
        <v>0</v>
      </c>
      <c r="I62">
        <v>0</v>
      </c>
      <c r="J62">
        <v>0</v>
      </c>
      <c r="K62">
        <v>45</v>
      </c>
      <c r="L62">
        <v>0</v>
      </c>
      <c r="M62" t="s">
        <v>267</v>
      </c>
      <c r="N62">
        <v>7</v>
      </c>
      <c r="O62">
        <v>0</v>
      </c>
      <c r="P62" s="9">
        <f t="shared" si="2"/>
        <v>31.5</v>
      </c>
      <c r="Q62" s="8">
        <v>22</v>
      </c>
      <c r="R62" s="8">
        <v>21</v>
      </c>
      <c r="S62" s="8">
        <v>43</v>
      </c>
      <c r="T62" s="8">
        <v>40</v>
      </c>
      <c r="AC62" s="13">
        <v>0</v>
      </c>
      <c r="AD62" s="13">
        <v>0</v>
      </c>
    </row>
    <row r="63" spans="1:33" ht="14.55" hidden="1" x14ac:dyDescent="0.3">
      <c r="A63" t="s">
        <v>127</v>
      </c>
      <c r="B63">
        <v>2020</v>
      </c>
      <c r="C63" s="11">
        <v>44011</v>
      </c>
      <c r="D63" t="s">
        <v>1232</v>
      </c>
      <c r="E63" t="s">
        <v>514</v>
      </c>
      <c r="F63">
        <v>6</v>
      </c>
      <c r="G63">
        <f t="shared" si="0"/>
        <v>0</v>
      </c>
      <c r="H63">
        <v>0</v>
      </c>
      <c r="I63">
        <v>0</v>
      </c>
      <c r="J63">
        <v>0</v>
      </c>
      <c r="K63">
        <v>55</v>
      </c>
      <c r="L63">
        <v>3</v>
      </c>
      <c r="M63" t="s">
        <v>267</v>
      </c>
      <c r="N63">
        <v>0</v>
      </c>
      <c r="O63">
        <v>0</v>
      </c>
      <c r="P63" s="9">
        <f t="shared" si="2"/>
        <v>33</v>
      </c>
      <c r="Q63" s="8">
        <v>36</v>
      </c>
      <c r="R63" s="8">
        <v>29</v>
      </c>
      <c r="S63" s="8">
        <v>24</v>
      </c>
      <c r="T63" s="8">
        <v>43</v>
      </c>
      <c r="AC63" s="13">
        <v>0</v>
      </c>
      <c r="AD63" s="13">
        <v>0</v>
      </c>
    </row>
    <row r="64" spans="1:33" ht="14.55" hidden="1" x14ac:dyDescent="0.3">
      <c r="A64" t="s">
        <v>127</v>
      </c>
      <c r="B64">
        <v>2020</v>
      </c>
      <c r="C64" s="11">
        <v>44011</v>
      </c>
      <c r="D64" t="s">
        <v>1233</v>
      </c>
      <c r="E64" t="s">
        <v>514</v>
      </c>
      <c r="F64">
        <v>8</v>
      </c>
      <c r="G64">
        <f t="shared" si="0"/>
        <v>0</v>
      </c>
      <c r="H64">
        <v>0</v>
      </c>
      <c r="I64">
        <v>0</v>
      </c>
      <c r="J64">
        <v>0</v>
      </c>
      <c r="K64">
        <v>20</v>
      </c>
      <c r="L64">
        <v>40</v>
      </c>
      <c r="M64" t="s">
        <v>267</v>
      </c>
      <c r="N64">
        <v>2</v>
      </c>
      <c r="O64">
        <v>0</v>
      </c>
      <c r="P64" s="9">
        <f t="shared" si="2"/>
        <v>29.25</v>
      </c>
      <c r="Q64" s="8">
        <v>29</v>
      </c>
      <c r="R64" s="8">
        <v>31</v>
      </c>
      <c r="S64" s="8">
        <v>44</v>
      </c>
      <c r="T64" s="8">
        <v>13</v>
      </c>
      <c r="AC64" s="13">
        <v>0</v>
      </c>
      <c r="AD64" s="13">
        <v>0</v>
      </c>
    </row>
    <row r="65" spans="1:33" ht="14.55" hidden="1" x14ac:dyDescent="0.3">
      <c r="A65" t="s">
        <v>127</v>
      </c>
      <c r="B65">
        <v>2020</v>
      </c>
      <c r="C65" s="11">
        <v>44011</v>
      </c>
      <c r="D65" t="s">
        <v>1234</v>
      </c>
      <c r="E65" t="s">
        <v>514</v>
      </c>
      <c r="F65">
        <v>11</v>
      </c>
      <c r="G65">
        <f t="shared" si="0"/>
        <v>0</v>
      </c>
      <c r="H65">
        <v>0</v>
      </c>
      <c r="I65">
        <v>0</v>
      </c>
      <c r="J65">
        <v>0</v>
      </c>
      <c r="K65" t="s">
        <v>267</v>
      </c>
      <c r="L65">
        <v>0</v>
      </c>
      <c r="M65" t="s">
        <v>267</v>
      </c>
      <c r="N65">
        <v>100</v>
      </c>
      <c r="O65">
        <v>0</v>
      </c>
      <c r="P65" s="9">
        <f t="shared" si="2"/>
        <v>143.25</v>
      </c>
      <c r="Q65" s="8">
        <v>47</v>
      </c>
      <c r="R65" s="8">
        <v>26</v>
      </c>
      <c r="S65" s="8">
        <v>250</v>
      </c>
      <c r="T65" s="8">
        <v>250</v>
      </c>
      <c r="AC65" s="13">
        <v>0</v>
      </c>
      <c r="AD65" s="13">
        <v>0</v>
      </c>
    </row>
    <row r="66" spans="1:33" ht="14.55" hidden="1" x14ac:dyDescent="0.3">
      <c r="A66" t="s">
        <v>127</v>
      </c>
      <c r="B66">
        <v>2020</v>
      </c>
      <c r="C66" s="11">
        <v>44011</v>
      </c>
      <c r="D66" t="s">
        <v>1235</v>
      </c>
      <c r="E66" t="s">
        <v>514</v>
      </c>
      <c r="F66">
        <v>17</v>
      </c>
      <c r="G66">
        <f t="shared" si="0"/>
        <v>0</v>
      </c>
      <c r="H66">
        <v>0</v>
      </c>
      <c r="I66">
        <v>0</v>
      </c>
      <c r="J66">
        <v>0</v>
      </c>
      <c r="K66">
        <v>25</v>
      </c>
      <c r="L66">
        <v>2</v>
      </c>
      <c r="M66" t="s">
        <v>267</v>
      </c>
      <c r="N66">
        <v>4</v>
      </c>
      <c r="O66">
        <v>0</v>
      </c>
      <c r="P66" s="9">
        <f t="shared" si="2"/>
        <v>44.5</v>
      </c>
      <c r="Q66" s="8">
        <v>45</v>
      </c>
      <c r="R66" s="8">
        <v>65</v>
      </c>
      <c r="S66" s="8">
        <v>43</v>
      </c>
      <c r="T66" s="8">
        <v>25</v>
      </c>
      <c r="AC66" s="13">
        <v>0</v>
      </c>
      <c r="AD66" s="13">
        <v>0</v>
      </c>
    </row>
    <row r="67" spans="1:33" ht="14.55" hidden="1" x14ac:dyDescent="0.3">
      <c r="A67" t="s">
        <v>127</v>
      </c>
      <c r="B67">
        <v>2021</v>
      </c>
      <c r="C67" s="11">
        <v>44365</v>
      </c>
      <c r="D67" t="s">
        <v>1224</v>
      </c>
      <c r="E67" t="s">
        <v>514</v>
      </c>
      <c r="F67">
        <v>0</v>
      </c>
      <c r="G67">
        <f t="shared" ref="G67:G130" si="3">SUM(H67:J67)</f>
        <v>1</v>
      </c>
      <c r="H67">
        <v>0</v>
      </c>
      <c r="I67">
        <v>0</v>
      </c>
      <c r="J67">
        <v>1</v>
      </c>
      <c r="K67">
        <v>55</v>
      </c>
      <c r="L67">
        <v>1</v>
      </c>
      <c r="M67">
        <v>2</v>
      </c>
      <c r="N67">
        <v>2</v>
      </c>
      <c r="O67">
        <v>80</v>
      </c>
      <c r="P67" s="9">
        <f t="shared" ref="P67:P98" si="4">AVERAGE(Q67:T67)</f>
        <v>20.75</v>
      </c>
      <c r="Q67" s="8">
        <v>24</v>
      </c>
      <c r="R67" s="8">
        <v>14</v>
      </c>
      <c r="S67" s="8">
        <v>21</v>
      </c>
      <c r="T67" s="8">
        <v>24</v>
      </c>
      <c r="AC67">
        <v>0</v>
      </c>
      <c r="AD67">
        <v>0</v>
      </c>
      <c r="AF67" t="s">
        <v>1237</v>
      </c>
    </row>
    <row r="68" spans="1:33" ht="14.55" hidden="1" x14ac:dyDescent="0.3">
      <c r="A68" t="s">
        <v>127</v>
      </c>
      <c r="B68">
        <v>2021</v>
      </c>
      <c r="C68" s="11">
        <v>44365</v>
      </c>
      <c r="D68" t="s">
        <v>1226</v>
      </c>
      <c r="E68" t="s">
        <v>514</v>
      </c>
      <c r="F68">
        <v>4</v>
      </c>
      <c r="G68">
        <f t="shared" si="3"/>
        <v>9</v>
      </c>
      <c r="H68">
        <v>0</v>
      </c>
      <c r="I68">
        <v>3</v>
      </c>
      <c r="J68">
        <v>6</v>
      </c>
      <c r="K68">
        <v>60</v>
      </c>
      <c r="L68">
        <v>1</v>
      </c>
      <c r="M68">
        <v>1</v>
      </c>
      <c r="N68">
        <v>0</v>
      </c>
      <c r="O68">
        <v>70</v>
      </c>
      <c r="P68" s="9">
        <f t="shared" si="4"/>
        <v>20.25</v>
      </c>
      <c r="Q68" s="8">
        <v>13</v>
      </c>
      <c r="R68" s="8">
        <v>17</v>
      </c>
      <c r="S68" s="8">
        <v>25</v>
      </c>
      <c r="T68" s="8">
        <v>26</v>
      </c>
      <c r="AC68">
        <v>0</v>
      </c>
      <c r="AD68">
        <v>0</v>
      </c>
      <c r="AF68" t="s">
        <v>1237</v>
      </c>
    </row>
    <row r="69" spans="1:33" ht="14.55" hidden="1" x14ac:dyDescent="0.3">
      <c r="A69" t="s">
        <v>127</v>
      </c>
      <c r="B69">
        <v>2021</v>
      </c>
      <c r="C69" s="11">
        <v>44365</v>
      </c>
      <c r="D69" t="s">
        <v>1228</v>
      </c>
      <c r="E69" t="s">
        <v>514</v>
      </c>
      <c r="F69">
        <v>7</v>
      </c>
      <c r="G69">
        <f t="shared" si="3"/>
        <v>1</v>
      </c>
      <c r="H69">
        <v>0</v>
      </c>
      <c r="I69">
        <v>0</v>
      </c>
      <c r="J69">
        <v>1</v>
      </c>
      <c r="K69">
        <v>50</v>
      </c>
      <c r="L69">
        <v>7</v>
      </c>
      <c r="M69">
        <v>20</v>
      </c>
      <c r="N69">
        <v>0</v>
      </c>
      <c r="O69">
        <v>0</v>
      </c>
      <c r="P69" s="9">
        <f t="shared" si="4"/>
        <v>30.5</v>
      </c>
      <c r="Q69" s="8">
        <v>23</v>
      </c>
      <c r="R69" s="8">
        <v>26</v>
      </c>
      <c r="S69" s="8">
        <v>63</v>
      </c>
      <c r="T69" s="8">
        <v>10</v>
      </c>
      <c r="AC69">
        <v>0</v>
      </c>
      <c r="AD69">
        <v>0</v>
      </c>
    </row>
    <row r="70" spans="1:33" ht="14.55" hidden="1" x14ac:dyDescent="0.3">
      <c r="A70" t="s">
        <v>127</v>
      </c>
      <c r="B70">
        <v>2021</v>
      </c>
      <c r="C70" s="11">
        <v>44365</v>
      </c>
      <c r="D70" t="s">
        <v>1230</v>
      </c>
      <c r="E70" t="s">
        <v>514</v>
      </c>
      <c r="F70">
        <v>2</v>
      </c>
      <c r="G70">
        <f t="shared" si="3"/>
        <v>0</v>
      </c>
      <c r="H70">
        <v>0</v>
      </c>
      <c r="I70">
        <v>0</v>
      </c>
      <c r="J70">
        <v>0</v>
      </c>
      <c r="K70">
        <v>40</v>
      </c>
      <c r="L70">
        <v>1</v>
      </c>
      <c r="M70">
        <v>1</v>
      </c>
      <c r="N70">
        <v>4</v>
      </c>
      <c r="O70">
        <v>80</v>
      </c>
      <c r="P70" s="9">
        <f t="shared" si="4"/>
        <v>20.5</v>
      </c>
      <c r="Q70" s="8">
        <v>25</v>
      </c>
      <c r="R70" s="8">
        <v>26</v>
      </c>
      <c r="S70" s="8">
        <v>11</v>
      </c>
      <c r="T70" s="8">
        <v>20</v>
      </c>
      <c r="AC70">
        <v>0</v>
      </c>
      <c r="AD70">
        <v>0</v>
      </c>
      <c r="AF70" t="s">
        <v>1237</v>
      </c>
    </row>
    <row r="71" spans="1:33" ht="14.55" hidden="1" x14ac:dyDescent="0.3">
      <c r="A71" t="s">
        <v>127</v>
      </c>
      <c r="B71">
        <v>2021</v>
      </c>
      <c r="C71" s="11">
        <v>44365</v>
      </c>
      <c r="D71" t="s">
        <v>1232</v>
      </c>
      <c r="E71" t="s">
        <v>514</v>
      </c>
      <c r="F71">
        <v>6</v>
      </c>
      <c r="G71">
        <f t="shared" si="3"/>
        <v>0</v>
      </c>
      <c r="H71">
        <v>0</v>
      </c>
      <c r="I71">
        <v>0</v>
      </c>
      <c r="J71">
        <v>0</v>
      </c>
      <c r="K71">
        <v>70</v>
      </c>
      <c r="L71">
        <v>4</v>
      </c>
      <c r="M71">
        <v>25</v>
      </c>
      <c r="N71">
        <v>0</v>
      </c>
      <c r="O71">
        <v>0</v>
      </c>
      <c r="P71" s="9">
        <f t="shared" si="4"/>
        <v>31.25</v>
      </c>
      <c r="Q71" s="8">
        <v>60</v>
      </c>
      <c r="R71" s="8">
        <v>17</v>
      </c>
      <c r="S71" s="8">
        <v>23</v>
      </c>
      <c r="T71" s="8">
        <v>25</v>
      </c>
      <c r="AC71">
        <v>0</v>
      </c>
      <c r="AD71">
        <v>0</v>
      </c>
    </row>
    <row r="72" spans="1:33" ht="14.55" hidden="1" x14ac:dyDescent="0.3">
      <c r="A72" t="s">
        <v>127</v>
      </c>
      <c r="B72">
        <v>2021</v>
      </c>
      <c r="C72" s="11">
        <v>44365</v>
      </c>
      <c r="D72" t="s">
        <v>1233</v>
      </c>
      <c r="E72" t="s">
        <v>514</v>
      </c>
      <c r="F72">
        <v>8</v>
      </c>
      <c r="G72">
        <f t="shared" si="3"/>
        <v>0</v>
      </c>
      <c r="H72">
        <v>0</v>
      </c>
      <c r="I72">
        <v>0</v>
      </c>
      <c r="J72">
        <v>0</v>
      </c>
      <c r="K72">
        <v>25</v>
      </c>
      <c r="L72">
        <v>15</v>
      </c>
      <c r="M72">
        <v>10</v>
      </c>
      <c r="N72">
        <v>0</v>
      </c>
      <c r="O72">
        <v>0</v>
      </c>
      <c r="P72" s="9">
        <f t="shared" si="4"/>
        <v>27</v>
      </c>
      <c r="Q72" s="8">
        <v>0</v>
      </c>
      <c r="R72" s="8">
        <v>38</v>
      </c>
      <c r="S72" s="8">
        <v>27</v>
      </c>
      <c r="T72" s="8">
        <v>43</v>
      </c>
      <c r="AC72">
        <v>0</v>
      </c>
      <c r="AD72">
        <v>0</v>
      </c>
    </row>
    <row r="73" spans="1:33" ht="14.55" hidden="1" x14ac:dyDescent="0.3">
      <c r="A73" t="s">
        <v>127</v>
      </c>
      <c r="B73">
        <v>2021</v>
      </c>
      <c r="C73" s="11">
        <v>44365</v>
      </c>
      <c r="D73" t="s">
        <v>1234</v>
      </c>
      <c r="E73" t="s">
        <v>514</v>
      </c>
      <c r="F73">
        <v>11</v>
      </c>
      <c r="G73">
        <f t="shared" si="3"/>
        <v>0</v>
      </c>
      <c r="H73">
        <v>0</v>
      </c>
      <c r="I73">
        <v>0</v>
      </c>
      <c r="J73">
        <v>0</v>
      </c>
      <c r="K73">
        <v>20</v>
      </c>
      <c r="L73">
        <v>0</v>
      </c>
      <c r="M73" t="s">
        <v>267</v>
      </c>
      <c r="N73">
        <v>25</v>
      </c>
      <c r="O73">
        <v>0</v>
      </c>
      <c r="P73" s="9">
        <f t="shared" si="4"/>
        <v>79.75</v>
      </c>
      <c r="Q73" s="8">
        <v>21</v>
      </c>
      <c r="R73" s="8">
        <v>40</v>
      </c>
      <c r="S73" s="8">
        <v>112</v>
      </c>
      <c r="T73" s="8">
        <v>146</v>
      </c>
      <c r="AC73">
        <v>0</v>
      </c>
      <c r="AD73">
        <v>0</v>
      </c>
    </row>
    <row r="74" spans="1:33" ht="14.55" hidden="1" x14ac:dyDescent="0.3">
      <c r="A74" t="s">
        <v>127</v>
      </c>
      <c r="B74">
        <v>2021</v>
      </c>
      <c r="C74" s="11">
        <v>44365</v>
      </c>
      <c r="D74" t="s">
        <v>1235</v>
      </c>
      <c r="E74" t="s">
        <v>514</v>
      </c>
      <c r="F74">
        <v>17</v>
      </c>
      <c r="G74">
        <f t="shared" si="3"/>
        <v>0</v>
      </c>
      <c r="H74">
        <v>0</v>
      </c>
      <c r="I74">
        <v>0</v>
      </c>
      <c r="J74">
        <v>0</v>
      </c>
      <c r="K74">
        <v>25</v>
      </c>
      <c r="L74">
        <v>4</v>
      </c>
      <c r="M74">
        <v>26</v>
      </c>
      <c r="N74">
        <v>0</v>
      </c>
      <c r="O74">
        <v>0</v>
      </c>
      <c r="P74" s="9">
        <f t="shared" si="4"/>
        <v>17.75</v>
      </c>
      <c r="Q74" s="8">
        <v>15</v>
      </c>
      <c r="R74" s="8">
        <v>0</v>
      </c>
      <c r="S74" s="8">
        <v>25</v>
      </c>
      <c r="T74" s="8">
        <v>31</v>
      </c>
      <c r="AC74">
        <v>0</v>
      </c>
      <c r="AD74">
        <v>0</v>
      </c>
    </row>
    <row r="75" spans="1:33" ht="14.55" hidden="1" x14ac:dyDescent="0.3">
      <c r="A75" t="s">
        <v>127</v>
      </c>
      <c r="B75">
        <v>2022</v>
      </c>
      <c r="C75" s="11">
        <v>44740</v>
      </c>
      <c r="D75" t="s">
        <v>1224</v>
      </c>
      <c r="E75" t="s">
        <v>514</v>
      </c>
      <c r="F75">
        <v>0</v>
      </c>
      <c r="G75">
        <f t="shared" si="3"/>
        <v>1</v>
      </c>
      <c r="H75">
        <v>0</v>
      </c>
      <c r="I75">
        <v>0</v>
      </c>
      <c r="J75">
        <v>1</v>
      </c>
      <c r="K75">
        <v>50</v>
      </c>
      <c r="L75">
        <v>1</v>
      </c>
      <c r="M75">
        <v>1</v>
      </c>
      <c r="N75">
        <v>0</v>
      </c>
      <c r="O75">
        <v>100</v>
      </c>
      <c r="P75" s="9">
        <f t="shared" si="4"/>
        <v>17.5</v>
      </c>
      <c r="Q75" s="8">
        <v>10</v>
      </c>
      <c r="R75" s="8">
        <v>14</v>
      </c>
      <c r="S75" s="8">
        <v>29</v>
      </c>
      <c r="T75" s="8">
        <v>17</v>
      </c>
      <c r="AC75">
        <v>0</v>
      </c>
      <c r="AD75">
        <v>0</v>
      </c>
      <c r="AF75" t="s">
        <v>1238</v>
      </c>
    </row>
    <row r="76" spans="1:33" ht="14.55" hidden="1" x14ac:dyDescent="0.3">
      <c r="A76" t="s">
        <v>127</v>
      </c>
      <c r="B76">
        <v>2022</v>
      </c>
      <c r="C76" s="11">
        <v>44740</v>
      </c>
      <c r="D76" t="s">
        <v>1226</v>
      </c>
      <c r="E76" t="s">
        <v>514</v>
      </c>
      <c r="F76">
        <v>4</v>
      </c>
      <c r="G76">
        <f t="shared" si="3"/>
        <v>5</v>
      </c>
      <c r="H76">
        <v>0</v>
      </c>
      <c r="I76">
        <v>2</v>
      </c>
      <c r="J76">
        <v>3</v>
      </c>
      <c r="K76">
        <v>80</v>
      </c>
      <c r="L76">
        <v>0</v>
      </c>
      <c r="M76">
        <v>0</v>
      </c>
      <c r="N76">
        <v>0</v>
      </c>
      <c r="O76">
        <v>100</v>
      </c>
      <c r="P76" s="9">
        <f t="shared" si="4"/>
        <v>22</v>
      </c>
      <c r="Q76" s="8">
        <v>36</v>
      </c>
      <c r="R76" s="8">
        <v>34</v>
      </c>
      <c r="S76" s="8">
        <v>8</v>
      </c>
      <c r="T76" s="8">
        <v>10</v>
      </c>
      <c r="AC76">
        <v>1</v>
      </c>
      <c r="AD76">
        <v>0</v>
      </c>
      <c r="AF76" t="s">
        <v>1239</v>
      </c>
      <c r="AG76" t="s">
        <v>1240</v>
      </c>
    </row>
    <row r="77" spans="1:33" ht="14.55" hidden="1" x14ac:dyDescent="0.3">
      <c r="A77" t="s">
        <v>127</v>
      </c>
      <c r="B77">
        <v>2022</v>
      </c>
      <c r="C77" s="11">
        <v>44740</v>
      </c>
      <c r="D77" t="s">
        <v>1228</v>
      </c>
      <c r="E77" t="s">
        <v>514</v>
      </c>
      <c r="F77">
        <v>7</v>
      </c>
      <c r="G77">
        <f t="shared" si="3"/>
        <v>1</v>
      </c>
      <c r="H77">
        <v>0</v>
      </c>
      <c r="I77">
        <v>0</v>
      </c>
      <c r="J77">
        <v>1</v>
      </c>
      <c r="K77">
        <v>80</v>
      </c>
      <c r="L77">
        <v>10</v>
      </c>
      <c r="M77">
        <v>25</v>
      </c>
      <c r="N77">
        <v>0</v>
      </c>
      <c r="O77">
        <v>0</v>
      </c>
      <c r="P77" s="9">
        <f t="shared" si="4"/>
        <v>28.75</v>
      </c>
      <c r="Q77" s="8">
        <v>11</v>
      </c>
      <c r="R77" s="8">
        <v>33</v>
      </c>
      <c r="S77" s="8">
        <v>23</v>
      </c>
      <c r="T77" s="8">
        <v>48</v>
      </c>
      <c r="AC77">
        <v>1</v>
      </c>
      <c r="AD77">
        <v>0</v>
      </c>
      <c r="AF77" t="s">
        <v>1241</v>
      </c>
    </row>
    <row r="78" spans="1:33" ht="14.55" hidden="1" x14ac:dyDescent="0.3">
      <c r="A78" t="s">
        <v>127</v>
      </c>
      <c r="B78">
        <v>2022</v>
      </c>
      <c r="C78" s="11">
        <v>44740</v>
      </c>
      <c r="D78" t="s">
        <v>1230</v>
      </c>
      <c r="E78" t="s">
        <v>514</v>
      </c>
      <c r="F78">
        <v>2</v>
      </c>
      <c r="G78">
        <f t="shared" si="3"/>
        <v>0</v>
      </c>
      <c r="H78">
        <v>0</v>
      </c>
      <c r="I78">
        <v>0</v>
      </c>
      <c r="J78">
        <v>0</v>
      </c>
      <c r="K78">
        <v>40</v>
      </c>
      <c r="L78">
        <v>0</v>
      </c>
      <c r="M78">
        <v>8</v>
      </c>
      <c r="N78">
        <v>0</v>
      </c>
      <c r="O78">
        <v>100</v>
      </c>
      <c r="P78" s="9">
        <f t="shared" si="4"/>
        <v>26.25</v>
      </c>
      <c r="Q78" s="8">
        <v>36</v>
      </c>
      <c r="R78" s="8">
        <v>21</v>
      </c>
      <c r="S78" s="8">
        <v>22</v>
      </c>
      <c r="T78" s="8">
        <v>26</v>
      </c>
      <c r="AC78">
        <v>0</v>
      </c>
      <c r="AD78">
        <v>0</v>
      </c>
    </row>
    <row r="79" spans="1:33" ht="14.55" hidden="1" x14ac:dyDescent="0.3">
      <c r="A79" t="s">
        <v>127</v>
      </c>
      <c r="B79">
        <v>2022</v>
      </c>
      <c r="C79" s="11">
        <v>44740</v>
      </c>
      <c r="D79" t="s">
        <v>1232</v>
      </c>
      <c r="E79" t="s">
        <v>514</v>
      </c>
      <c r="F79">
        <v>6</v>
      </c>
      <c r="G79">
        <f t="shared" si="3"/>
        <v>0</v>
      </c>
      <c r="H79">
        <v>0</v>
      </c>
      <c r="I79">
        <v>0</v>
      </c>
      <c r="J79">
        <v>0</v>
      </c>
      <c r="K79">
        <v>70</v>
      </c>
      <c r="L79">
        <v>0</v>
      </c>
      <c r="M79">
        <v>35</v>
      </c>
      <c r="N79">
        <v>0</v>
      </c>
      <c r="O79">
        <v>0</v>
      </c>
      <c r="P79" s="9">
        <f t="shared" si="4"/>
        <v>30.75</v>
      </c>
      <c r="Q79" s="8">
        <v>52</v>
      </c>
      <c r="R79" s="8">
        <v>25</v>
      </c>
      <c r="S79" s="8">
        <v>18</v>
      </c>
      <c r="T79" s="8">
        <v>28</v>
      </c>
      <c r="AC79">
        <v>1</v>
      </c>
      <c r="AD79">
        <v>0</v>
      </c>
      <c r="AF79" t="s">
        <v>1242</v>
      </c>
    </row>
    <row r="80" spans="1:33" ht="14.55" hidden="1" x14ac:dyDescent="0.3">
      <c r="A80" t="s">
        <v>127</v>
      </c>
      <c r="B80">
        <v>2022</v>
      </c>
      <c r="C80" s="11">
        <v>44740</v>
      </c>
      <c r="D80" t="s">
        <v>1233</v>
      </c>
      <c r="E80" t="s">
        <v>514</v>
      </c>
      <c r="F80">
        <v>8</v>
      </c>
      <c r="G80">
        <f t="shared" si="3"/>
        <v>0</v>
      </c>
      <c r="H80">
        <v>0</v>
      </c>
      <c r="I80">
        <v>0</v>
      </c>
      <c r="J80">
        <v>0</v>
      </c>
      <c r="K80">
        <v>70</v>
      </c>
      <c r="L80">
        <v>25</v>
      </c>
      <c r="M80">
        <v>12</v>
      </c>
      <c r="N80">
        <v>0</v>
      </c>
      <c r="O80">
        <v>0</v>
      </c>
      <c r="P80" s="9">
        <f t="shared" si="4"/>
        <v>23</v>
      </c>
      <c r="Q80" s="8">
        <v>24</v>
      </c>
      <c r="R80" s="8">
        <v>21</v>
      </c>
      <c r="S80" s="8">
        <v>22</v>
      </c>
      <c r="T80" s="8">
        <v>25</v>
      </c>
      <c r="AC80">
        <v>1</v>
      </c>
      <c r="AD80">
        <v>0</v>
      </c>
      <c r="AF80" t="s">
        <v>1242</v>
      </c>
    </row>
    <row r="81" spans="1:33" ht="14.55" hidden="1" x14ac:dyDescent="0.3">
      <c r="A81" t="s">
        <v>127</v>
      </c>
      <c r="B81">
        <v>2022</v>
      </c>
      <c r="C81" s="11">
        <v>44740</v>
      </c>
      <c r="D81" t="s">
        <v>1234</v>
      </c>
      <c r="E81" t="s">
        <v>514</v>
      </c>
      <c r="F81">
        <v>11</v>
      </c>
      <c r="G81">
        <f t="shared" si="3"/>
        <v>0</v>
      </c>
      <c r="H81">
        <v>0</v>
      </c>
      <c r="I81">
        <v>0</v>
      </c>
      <c r="J81">
        <v>0</v>
      </c>
      <c r="K81">
        <v>10</v>
      </c>
      <c r="L81">
        <v>0</v>
      </c>
      <c r="M81">
        <v>3</v>
      </c>
      <c r="N81">
        <v>75</v>
      </c>
      <c r="O81">
        <v>0</v>
      </c>
      <c r="P81" s="9">
        <f t="shared" si="4"/>
        <v>124.25</v>
      </c>
      <c r="Q81" s="8">
        <v>22</v>
      </c>
      <c r="R81" s="8">
        <v>250</v>
      </c>
      <c r="S81" s="8">
        <v>130</v>
      </c>
      <c r="T81" s="8">
        <v>95</v>
      </c>
      <c r="AC81">
        <v>1</v>
      </c>
      <c r="AD81">
        <v>0</v>
      </c>
      <c r="AF81" t="s">
        <v>1242</v>
      </c>
    </row>
    <row r="82" spans="1:33" ht="14.55" hidden="1" x14ac:dyDescent="0.3">
      <c r="A82" t="s">
        <v>127</v>
      </c>
      <c r="B82">
        <v>2022</v>
      </c>
      <c r="C82" s="11">
        <v>44740</v>
      </c>
      <c r="D82" t="s">
        <v>1235</v>
      </c>
      <c r="E82" t="s">
        <v>514</v>
      </c>
      <c r="F82">
        <v>17</v>
      </c>
      <c r="G82">
        <f t="shared" si="3"/>
        <v>0</v>
      </c>
      <c r="H82">
        <v>0</v>
      </c>
      <c r="I82">
        <v>0</v>
      </c>
      <c r="J82">
        <v>0</v>
      </c>
      <c r="K82">
        <v>25</v>
      </c>
      <c r="L82">
        <v>0</v>
      </c>
      <c r="M82">
        <v>15</v>
      </c>
      <c r="N82">
        <v>0</v>
      </c>
      <c r="O82">
        <v>0</v>
      </c>
      <c r="P82" s="9">
        <f t="shared" si="4"/>
        <v>23.75</v>
      </c>
      <c r="Q82" s="8">
        <v>20</v>
      </c>
      <c r="R82" s="8">
        <v>34</v>
      </c>
      <c r="S82" s="8">
        <v>41</v>
      </c>
      <c r="T82" s="8">
        <v>0</v>
      </c>
      <c r="AC82">
        <v>1</v>
      </c>
      <c r="AD82">
        <v>0</v>
      </c>
      <c r="AF82" t="s">
        <v>1242</v>
      </c>
    </row>
    <row r="83" spans="1:33" ht="14.55" hidden="1" x14ac:dyDescent="0.3">
      <c r="A83" t="s">
        <v>139</v>
      </c>
      <c r="B83">
        <v>2019</v>
      </c>
      <c r="C83" s="11">
        <v>43657</v>
      </c>
      <c r="D83" t="s">
        <v>1243</v>
      </c>
      <c r="E83" t="s">
        <v>506</v>
      </c>
      <c r="F83">
        <v>8</v>
      </c>
      <c r="G83">
        <f t="shared" si="3"/>
        <v>1</v>
      </c>
      <c r="H83">
        <v>0</v>
      </c>
      <c r="I83">
        <v>0</v>
      </c>
      <c r="J83">
        <v>1</v>
      </c>
      <c r="K83">
        <v>50</v>
      </c>
      <c r="L83">
        <v>10</v>
      </c>
      <c r="M83" t="s">
        <v>267</v>
      </c>
      <c r="N83">
        <v>20</v>
      </c>
      <c r="O83" t="s">
        <v>267</v>
      </c>
      <c r="P83" s="9">
        <f t="shared" si="4"/>
        <v>22.25</v>
      </c>
      <c r="Q83" s="8">
        <v>36</v>
      </c>
      <c r="R83" s="8">
        <v>20</v>
      </c>
      <c r="S83" s="8">
        <v>19</v>
      </c>
      <c r="T83" s="8">
        <v>14</v>
      </c>
      <c r="AC83" s="13">
        <v>0</v>
      </c>
      <c r="AD83" s="13">
        <v>0</v>
      </c>
      <c r="AF83" t="s">
        <v>350</v>
      </c>
    </row>
    <row r="84" spans="1:33" ht="14.55" hidden="1" x14ac:dyDescent="0.3">
      <c r="A84" t="s">
        <v>139</v>
      </c>
      <c r="B84">
        <v>2019</v>
      </c>
      <c r="C84" s="11">
        <v>43657</v>
      </c>
      <c r="D84" t="s">
        <v>1244</v>
      </c>
      <c r="E84" t="s">
        <v>510</v>
      </c>
      <c r="F84">
        <v>14</v>
      </c>
      <c r="G84">
        <f t="shared" si="3"/>
        <v>2</v>
      </c>
      <c r="H84">
        <v>0</v>
      </c>
      <c r="I84">
        <v>1</v>
      </c>
      <c r="J84">
        <v>1</v>
      </c>
      <c r="K84">
        <v>80</v>
      </c>
      <c r="L84">
        <v>60</v>
      </c>
      <c r="M84" t="s">
        <v>267</v>
      </c>
      <c r="N84">
        <v>50</v>
      </c>
      <c r="O84" t="s">
        <v>267</v>
      </c>
      <c r="P84" s="9">
        <f t="shared" si="4"/>
        <v>71</v>
      </c>
      <c r="Q84" s="8">
        <v>48</v>
      </c>
      <c r="R84" s="8">
        <v>64</v>
      </c>
      <c r="S84" s="8">
        <v>100</v>
      </c>
      <c r="T84" s="8">
        <v>72</v>
      </c>
      <c r="AC84" s="13">
        <v>0</v>
      </c>
      <c r="AD84" s="13">
        <v>0</v>
      </c>
      <c r="AF84" t="s">
        <v>350</v>
      </c>
    </row>
    <row r="85" spans="1:33" ht="14.55" hidden="1" x14ac:dyDescent="0.3">
      <c r="A85" t="s">
        <v>139</v>
      </c>
      <c r="B85">
        <v>2019</v>
      </c>
      <c r="C85" s="11">
        <v>43657</v>
      </c>
      <c r="D85" t="s">
        <v>1245</v>
      </c>
      <c r="E85" t="s">
        <v>510</v>
      </c>
      <c r="F85">
        <v>20</v>
      </c>
      <c r="G85">
        <f t="shared" si="3"/>
        <v>1</v>
      </c>
      <c r="H85">
        <v>0</v>
      </c>
      <c r="I85">
        <v>1</v>
      </c>
      <c r="J85">
        <v>0</v>
      </c>
      <c r="K85">
        <v>60</v>
      </c>
      <c r="L85">
        <v>5</v>
      </c>
      <c r="M85" t="s">
        <v>267</v>
      </c>
      <c r="N85">
        <v>20</v>
      </c>
      <c r="O85" t="s">
        <v>267</v>
      </c>
      <c r="P85" s="9">
        <f t="shared" si="4"/>
        <v>45.5</v>
      </c>
      <c r="Q85" s="8">
        <v>38</v>
      </c>
      <c r="R85" s="8">
        <v>44</v>
      </c>
      <c r="S85" s="8">
        <v>38</v>
      </c>
      <c r="T85" s="8">
        <v>62</v>
      </c>
      <c r="AC85" s="13">
        <v>0</v>
      </c>
      <c r="AD85" s="13">
        <v>0</v>
      </c>
      <c r="AF85" t="s">
        <v>350</v>
      </c>
    </row>
    <row r="86" spans="1:33" ht="14.55" hidden="1" x14ac:dyDescent="0.3">
      <c r="A86" t="s">
        <v>139</v>
      </c>
      <c r="B86">
        <v>2019</v>
      </c>
      <c r="C86" s="11">
        <v>43657</v>
      </c>
      <c r="D86" t="s">
        <v>1246</v>
      </c>
      <c r="E86" t="s">
        <v>510</v>
      </c>
      <c r="F86">
        <v>22</v>
      </c>
      <c r="G86">
        <f t="shared" si="3"/>
        <v>0</v>
      </c>
      <c r="H86">
        <v>0</v>
      </c>
      <c r="I86">
        <v>0</v>
      </c>
      <c r="J86">
        <v>0</v>
      </c>
      <c r="K86">
        <v>40</v>
      </c>
      <c r="L86">
        <v>40</v>
      </c>
      <c r="M86" t="s">
        <v>267</v>
      </c>
      <c r="N86">
        <v>0</v>
      </c>
      <c r="O86" t="s">
        <v>267</v>
      </c>
      <c r="P86" s="9">
        <f t="shared" si="4"/>
        <v>41.75</v>
      </c>
      <c r="Q86" s="8">
        <v>1</v>
      </c>
      <c r="R86" s="8">
        <v>58</v>
      </c>
      <c r="S86" s="8">
        <v>58</v>
      </c>
      <c r="T86" s="8">
        <v>50</v>
      </c>
      <c r="AC86" s="13">
        <v>0</v>
      </c>
      <c r="AD86" s="13">
        <v>0</v>
      </c>
      <c r="AF86" t="s">
        <v>350</v>
      </c>
    </row>
    <row r="87" spans="1:33" ht="14.55" hidden="1" x14ac:dyDescent="0.3">
      <c r="A87" t="s">
        <v>139</v>
      </c>
      <c r="B87">
        <v>2019</v>
      </c>
      <c r="C87" s="11">
        <v>43657</v>
      </c>
      <c r="D87" t="s">
        <v>1247</v>
      </c>
      <c r="E87" t="s">
        <v>510</v>
      </c>
      <c r="F87">
        <v>24</v>
      </c>
      <c r="G87">
        <f t="shared" si="3"/>
        <v>9</v>
      </c>
      <c r="H87">
        <v>0</v>
      </c>
      <c r="I87">
        <v>3</v>
      </c>
      <c r="J87">
        <v>6</v>
      </c>
      <c r="K87">
        <v>70</v>
      </c>
      <c r="L87">
        <v>40</v>
      </c>
      <c r="M87" t="s">
        <v>267</v>
      </c>
      <c r="N87">
        <v>0</v>
      </c>
      <c r="O87" t="s">
        <v>267</v>
      </c>
      <c r="P87" s="9">
        <f t="shared" si="4"/>
        <v>38.5</v>
      </c>
      <c r="Q87" s="8">
        <v>34</v>
      </c>
      <c r="R87" s="8">
        <v>44</v>
      </c>
      <c r="S87" s="8">
        <v>27</v>
      </c>
      <c r="T87" s="8">
        <v>49</v>
      </c>
      <c r="AC87" s="13">
        <v>0</v>
      </c>
      <c r="AD87" s="13">
        <v>0</v>
      </c>
      <c r="AF87" t="s">
        <v>350</v>
      </c>
    </row>
    <row r="88" spans="1:33" ht="14.55" hidden="1" x14ac:dyDescent="0.3">
      <c r="A88" t="s">
        <v>139</v>
      </c>
      <c r="B88">
        <v>2019</v>
      </c>
      <c r="C88" s="11">
        <v>43657</v>
      </c>
      <c r="D88" t="s">
        <v>1248</v>
      </c>
      <c r="E88" t="s">
        <v>510</v>
      </c>
      <c r="F88">
        <v>25</v>
      </c>
      <c r="G88">
        <f t="shared" si="3"/>
        <v>14</v>
      </c>
      <c r="H88">
        <v>1</v>
      </c>
      <c r="I88">
        <v>4</v>
      </c>
      <c r="J88">
        <v>9</v>
      </c>
      <c r="K88">
        <v>50</v>
      </c>
      <c r="L88">
        <v>90</v>
      </c>
      <c r="M88" t="s">
        <v>267</v>
      </c>
      <c r="N88">
        <v>0</v>
      </c>
      <c r="O88" t="s">
        <v>267</v>
      </c>
      <c r="P88" s="9">
        <f t="shared" si="4"/>
        <v>38.75</v>
      </c>
      <c r="Q88" s="8">
        <v>42</v>
      </c>
      <c r="R88" s="8">
        <v>46</v>
      </c>
      <c r="S88" s="8">
        <v>24</v>
      </c>
      <c r="T88" s="8">
        <v>43</v>
      </c>
      <c r="AC88" s="13">
        <v>0</v>
      </c>
      <c r="AD88" s="13">
        <v>0</v>
      </c>
      <c r="AF88" t="s">
        <v>1249</v>
      </c>
    </row>
    <row r="89" spans="1:33" ht="14.55" hidden="1" x14ac:dyDescent="0.3">
      <c r="A89" t="s">
        <v>139</v>
      </c>
      <c r="B89">
        <v>2019</v>
      </c>
      <c r="C89" s="11">
        <v>43657</v>
      </c>
      <c r="D89" t="s">
        <v>1250</v>
      </c>
      <c r="E89" t="s">
        <v>520</v>
      </c>
      <c r="F89">
        <v>3</v>
      </c>
      <c r="G89">
        <f t="shared" si="3"/>
        <v>0</v>
      </c>
      <c r="H89">
        <v>0</v>
      </c>
      <c r="I89">
        <v>0</v>
      </c>
      <c r="J89">
        <v>0</v>
      </c>
      <c r="K89">
        <v>25</v>
      </c>
      <c r="L89">
        <v>80</v>
      </c>
      <c r="M89" t="s">
        <v>267</v>
      </c>
      <c r="N89">
        <v>0</v>
      </c>
      <c r="O89" t="s">
        <v>267</v>
      </c>
      <c r="P89" s="9">
        <f t="shared" si="4"/>
        <v>11.75</v>
      </c>
      <c r="Q89" s="8">
        <v>2</v>
      </c>
      <c r="R89" s="8">
        <v>2</v>
      </c>
      <c r="S89" s="8">
        <v>39</v>
      </c>
      <c r="T89" s="8">
        <v>4</v>
      </c>
      <c r="AC89" s="13">
        <v>0</v>
      </c>
      <c r="AD89" s="13">
        <v>0</v>
      </c>
      <c r="AF89" t="s">
        <v>350</v>
      </c>
    </row>
    <row r="90" spans="1:33" ht="14.55" hidden="1" x14ac:dyDescent="0.3">
      <c r="A90" t="s">
        <v>139</v>
      </c>
      <c r="B90">
        <v>2019</v>
      </c>
      <c r="C90" s="11">
        <v>43657</v>
      </c>
      <c r="D90" t="s">
        <v>1251</v>
      </c>
      <c r="E90" t="s">
        <v>520</v>
      </c>
      <c r="F90">
        <v>5</v>
      </c>
      <c r="G90">
        <f t="shared" si="3"/>
        <v>0</v>
      </c>
      <c r="H90">
        <v>0</v>
      </c>
      <c r="I90">
        <v>0</v>
      </c>
      <c r="J90">
        <v>0</v>
      </c>
      <c r="K90">
        <v>40</v>
      </c>
      <c r="L90">
        <v>90</v>
      </c>
      <c r="M90" t="s">
        <v>267</v>
      </c>
      <c r="N90">
        <v>30</v>
      </c>
      <c r="O90" t="s">
        <v>267</v>
      </c>
      <c r="P90" s="9">
        <f t="shared" si="4"/>
        <v>29.5</v>
      </c>
      <c r="Q90" s="8">
        <v>24</v>
      </c>
      <c r="R90" s="8">
        <v>43</v>
      </c>
      <c r="S90" s="8">
        <v>49</v>
      </c>
      <c r="T90" s="8">
        <v>2</v>
      </c>
      <c r="AC90" s="13">
        <v>0</v>
      </c>
      <c r="AD90" s="13">
        <v>0</v>
      </c>
      <c r="AF90" t="s">
        <v>350</v>
      </c>
      <c r="AG90" t="s">
        <v>1252</v>
      </c>
    </row>
    <row r="91" spans="1:33" ht="14.55" hidden="1" x14ac:dyDescent="0.3">
      <c r="A91" t="s">
        <v>139</v>
      </c>
      <c r="B91">
        <v>2019</v>
      </c>
      <c r="C91" s="11">
        <v>43657</v>
      </c>
      <c r="D91" t="s">
        <v>1253</v>
      </c>
      <c r="E91" t="s">
        <v>522</v>
      </c>
      <c r="F91">
        <v>1</v>
      </c>
      <c r="G91">
        <f t="shared" si="3"/>
        <v>0</v>
      </c>
      <c r="H91">
        <v>0</v>
      </c>
      <c r="I91">
        <v>0</v>
      </c>
      <c r="J91">
        <v>0</v>
      </c>
      <c r="K91">
        <v>60</v>
      </c>
      <c r="L91">
        <v>5</v>
      </c>
      <c r="M91" t="s">
        <v>267</v>
      </c>
      <c r="N91">
        <v>20</v>
      </c>
      <c r="O91" t="s">
        <v>267</v>
      </c>
      <c r="P91" s="9">
        <f t="shared" si="4"/>
        <v>35.25</v>
      </c>
      <c r="Q91" s="8">
        <v>36</v>
      </c>
      <c r="R91" s="8">
        <v>27</v>
      </c>
      <c r="S91" s="8">
        <v>38</v>
      </c>
      <c r="T91" s="8">
        <v>40</v>
      </c>
      <c r="AC91" s="13">
        <v>0</v>
      </c>
      <c r="AD91" s="13">
        <v>0</v>
      </c>
      <c r="AF91" t="s">
        <v>350</v>
      </c>
    </row>
    <row r="92" spans="1:33" ht="14.55" hidden="1" x14ac:dyDescent="0.3">
      <c r="A92" t="s">
        <v>139</v>
      </c>
      <c r="B92">
        <v>2020</v>
      </c>
      <c r="C92" s="11">
        <v>44013</v>
      </c>
      <c r="D92" t="s">
        <v>1254</v>
      </c>
      <c r="E92" t="s">
        <v>495</v>
      </c>
      <c r="F92">
        <v>5</v>
      </c>
      <c r="G92">
        <f t="shared" si="3"/>
        <v>0</v>
      </c>
      <c r="H92">
        <v>0</v>
      </c>
      <c r="I92">
        <v>0</v>
      </c>
      <c r="J92">
        <v>0</v>
      </c>
      <c r="K92">
        <v>60</v>
      </c>
      <c r="L92">
        <v>60</v>
      </c>
      <c r="M92" t="s">
        <v>267</v>
      </c>
      <c r="N92">
        <v>4</v>
      </c>
      <c r="O92" t="s">
        <v>267</v>
      </c>
      <c r="P92" s="9">
        <f t="shared" si="4"/>
        <v>17.25</v>
      </c>
      <c r="Q92" s="8">
        <v>16</v>
      </c>
      <c r="R92" s="8">
        <v>13</v>
      </c>
      <c r="S92" s="8">
        <v>15</v>
      </c>
      <c r="T92" s="8">
        <v>25</v>
      </c>
      <c r="AC92" s="13">
        <v>0</v>
      </c>
      <c r="AD92" s="13">
        <v>0</v>
      </c>
      <c r="AE92" t="s">
        <v>45</v>
      </c>
      <c r="AG92" t="s">
        <v>1255</v>
      </c>
    </row>
    <row r="93" spans="1:33" ht="14.55" hidden="1" x14ac:dyDescent="0.3">
      <c r="A93" t="s">
        <v>139</v>
      </c>
      <c r="B93">
        <v>2020</v>
      </c>
      <c r="C93" s="11">
        <v>44013</v>
      </c>
      <c r="D93" t="s">
        <v>1243</v>
      </c>
      <c r="E93" t="s">
        <v>506</v>
      </c>
      <c r="F93">
        <v>8</v>
      </c>
      <c r="G93">
        <f t="shared" si="3"/>
        <v>1</v>
      </c>
      <c r="H93">
        <v>1</v>
      </c>
      <c r="I93">
        <v>0</v>
      </c>
      <c r="J93">
        <v>0</v>
      </c>
      <c r="K93">
        <v>65</v>
      </c>
      <c r="L93">
        <v>10</v>
      </c>
      <c r="M93" t="s">
        <v>267</v>
      </c>
      <c r="N93">
        <v>10</v>
      </c>
      <c r="O93" t="s">
        <v>267</v>
      </c>
      <c r="P93" s="9">
        <f t="shared" si="4"/>
        <v>18</v>
      </c>
      <c r="Q93" s="8">
        <v>31</v>
      </c>
      <c r="R93" s="8">
        <v>13</v>
      </c>
      <c r="S93" s="8">
        <v>10</v>
      </c>
      <c r="T93" s="8">
        <v>18</v>
      </c>
      <c r="AC93" s="13">
        <v>0</v>
      </c>
      <c r="AD93" s="13">
        <v>0</v>
      </c>
      <c r="AE93" t="s">
        <v>45</v>
      </c>
      <c r="AG93" t="s">
        <v>1256</v>
      </c>
    </row>
    <row r="94" spans="1:33" ht="14.55" hidden="1" x14ac:dyDescent="0.3">
      <c r="A94" t="s">
        <v>139</v>
      </c>
      <c r="B94">
        <v>2020</v>
      </c>
      <c r="C94" s="11">
        <v>44013</v>
      </c>
      <c r="D94" t="s">
        <v>1244</v>
      </c>
      <c r="E94" t="s">
        <v>510</v>
      </c>
      <c r="F94">
        <v>14</v>
      </c>
      <c r="G94">
        <f t="shared" si="3"/>
        <v>0</v>
      </c>
      <c r="H94">
        <v>0</v>
      </c>
      <c r="I94">
        <v>0</v>
      </c>
      <c r="J94">
        <v>0</v>
      </c>
      <c r="K94">
        <v>40</v>
      </c>
      <c r="L94">
        <v>60</v>
      </c>
      <c r="M94" t="s">
        <v>267</v>
      </c>
      <c r="N94">
        <v>25</v>
      </c>
      <c r="O94" t="s">
        <v>267</v>
      </c>
      <c r="P94" s="9">
        <f t="shared" si="4"/>
        <v>65.75</v>
      </c>
      <c r="Q94" s="8">
        <v>11</v>
      </c>
      <c r="R94" s="8">
        <v>31</v>
      </c>
      <c r="S94" s="8">
        <v>178</v>
      </c>
      <c r="T94" s="8">
        <v>43</v>
      </c>
      <c r="AC94" s="13">
        <v>0</v>
      </c>
      <c r="AD94" s="13">
        <v>0</v>
      </c>
      <c r="AE94" t="s">
        <v>45</v>
      </c>
    </row>
    <row r="95" spans="1:33" ht="14.55" hidden="1" x14ac:dyDescent="0.3">
      <c r="A95" t="s">
        <v>139</v>
      </c>
      <c r="B95">
        <v>2020</v>
      </c>
      <c r="C95" s="11">
        <v>44013</v>
      </c>
      <c r="D95" t="s">
        <v>1245</v>
      </c>
      <c r="E95" t="s">
        <v>510</v>
      </c>
      <c r="F95">
        <v>20</v>
      </c>
      <c r="G95">
        <f t="shared" si="3"/>
        <v>1</v>
      </c>
      <c r="H95">
        <v>0</v>
      </c>
      <c r="I95">
        <v>0</v>
      </c>
      <c r="J95">
        <v>1</v>
      </c>
      <c r="K95">
        <v>12</v>
      </c>
      <c r="L95">
        <v>15</v>
      </c>
      <c r="M95" t="s">
        <v>267</v>
      </c>
      <c r="N95">
        <v>15</v>
      </c>
      <c r="O95" t="s">
        <v>267</v>
      </c>
      <c r="P95" s="9">
        <f t="shared" si="4"/>
        <v>41</v>
      </c>
      <c r="Q95" s="8">
        <v>39</v>
      </c>
      <c r="R95" s="8">
        <v>41</v>
      </c>
      <c r="S95" s="8">
        <v>35</v>
      </c>
      <c r="T95" s="8">
        <v>49</v>
      </c>
      <c r="AC95" s="13">
        <v>0</v>
      </c>
      <c r="AD95" s="13">
        <v>0</v>
      </c>
      <c r="AE95" t="s">
        <v>45</v>
      </c>
    </row>
    <row r="96" spans="1:33" ht="14.55" hidden="1" x14ac:dyDescent="0.3">
      <c r="A96" t="s">
        <v>139</v>
      </c>
      <c r="B96">
        <v>2020</v>
      </c>
      <c r="C96" s="11">
        <v>44013</v>
      </c>
      <c r="D96" t="s">
        <v>1246</v>
      </c>
      <c r="E96" t="s">
        <v>510</v>
      </c>
      <c r="F96">
        <v>22</v>
      </c>
      <c r="G96">
        <f t="shared" si="3"/>
        <v>1</v>
      </c>
      <c r="H96">
        <v>0</v>
      </c>
      <c r="I96">
        <v>1</v>
      </c>
      <c r="J96">
        <v>0</v>
      </c>
      <c r="K96">
        <v>65</v>
      </c>
      <c r="L96">
        <v>2</v>
      </c>
      <c r="M96" t="s">
        <v>267</v>
      </c>
      <c r="N96">
        <v>2</v>
      </c>
      <c r="O96" t="s">
        <v>267</v>
      </c>
      <c r="P96" s="9">
        <f t="shared" si="4"/>
        <v>36.5</v>
      </c>
      <c r="Q96" s="8">
        <v>22</v>
      </c>
      <c r="R96" s="8">
        <v>44</v>
      </c>
      <c r="S96" s="8">
        <v>40</v>
      </c>
      <c r="T96" s="8">
        <v>40</v>
      </c>
      <c r="AC96" s="13">
        <v>0</v>
      </c>
      <c r="AD96" s="13">
        <v>0</v>
      </c>
      <c r="AE96" t="s">
        <v>45</v>
      </c>
    </row>
    <row r="97" spans="1:33" ht="14.55" hidden="1" x14ac:dyDescent="0.3">
      <c r="A97" t="s">
        <v>139</v>
      </c>
      <c r="B97">
        <v>2020</v>
      </c>
      <c r="C97" s="11">
        <v>44013</v>
      </c>
      <c r="D97" t="s">
        <v>1247</v>
      </c>
      <c r="E97" t="s">
        <v>510</v>
      </c>
      <c r="F97">
        <v>24</v>
      </c>
      <c r="G97">
        <f t="shared" si="3"/>
        <v>7</v>
      </c>
      <c r="H97">
        <v>0</v>
      </c>
      <c r="I97" s="2">
        <v>4</v>
      </c>
      <c r="J97" s="2">
        <v>3</v>
      </c>
      <c r="K97">
        <v>60</v>
      </c>
      <c r="L97">
        <v>30</v>
      </c>
      <c r="M97" t="s">
        <v>267</v>
      </c>
      <c r="N97">
        <v>0</v>
      </c>
      <c r="O97" t="s">
        <v>267</v>
      </c>
      <c r="P97" s="9">
        <f t="shared" si="4"/>
        <v>16</v>
      </c>
      <c r="Q97" s="8">
        <v>17</v>
      </c>
      <c r="R97" s="8">
        <v>19</v>
      </c>
      <c r="S97" s="8">
        <v>14</v>
      </c>
      <c r="T97" s="8">
        <v>14</v>
      </c>
      <c r="AC97" s="13">
        <v>1</v>
      </c>
      <c r="AD97" s="13">
        <v>0</v>
      </c>
      <c r="AE97" t="s">
        <v>1257</v>
      </c>
    </row>
    <row r="98" spans="1:33" ht="14.55" hidden="1" x14ac:dyDescent="0.3">
      <c r="A98" t="s">
        <v>139</v>
      </c>
      <c r="B98">
        <v>2020</v>
      </c>
      <c r="C98" s="11">
        <v>44013</v>
      </c>
      <c r="D98" t="s">
        <v>1248</v>
      </c>
      <c r="E98" t="s">
        <v>510</v>
      </c>
      <c r="F98">
        <v>25</v>
      </c>
      <c r="G98">
        <f t="shared" si="3"/>
        <v>17</v>
      </c>
      <c r="H98" s="2">
        <v>0</v>
      </c>
      <c r="I98" s="2">
        <v>5</v>
      </c>
      <c r="J98" s="2">
        <v>12</v>
      </c>
      <c r="K98" s="2">
        <v>50</v>
      </c>
      <c r="L98" s="2">
        <v>50</v>
      </c>
      <c r="M98" t="s">
        <v>267</v>
      </c>
      <c r="N98" s="2">
        <v>0</v>
      </c>
      <c r="O98" t="s">
        <v>267</v>
      </c>
      <c r="P98" s="9">
        <f t="shared" si="4"/>
        <v>9.5</v>
      </c>
      <c r="Q98" s="8">
        <v>6</v>
      </c>
      <c r="R98" s="8">
        <v>9</v>
      </c>
      <c r="S98" s="8">
        <v>15</v>
      </c>
      <c r="T98" s="8">
        <v>8</v>
      </c>
      <c r="AC98" s="13">
        <v>0</v>
      </c>
      <c r="AD98" s="13">
        <v>0</v>
      </c>
      <c r="AE98" t="s">
        <v>45</v>
      </c>
    </row>
    <row r="99" spans="1:33" ht="14.55" hidden="1" x14ac:dyDescent="0.3">
      <c r="A99" t="s">
        <v>139</v>
      </c>
      <c r="B99">
        <v>2020</v>
      </c>
      <c r="C99" s="11">
        <v>44013</v>
      </c>
      <c r="D99" t="s">
        <v>1250</v>
      </c>
      <c r="E99" t="s">
        <v>520</v>
      </c>
      <c r="F99">
        <v>3</v>
      </c>
      <c r="G99">
        <f t="shared" si="3"/>
        <v>0</v>
      </c>
      <c r="H99">
        <v>0</v>
      </c>
      <c r="I99">
        <v>0</v>
      </c>
      <c r="J99">
        <v>0</v>
      </c>
      <c r="K99">
        <v>15</v>
      </c>
      <c r="L99">
        <v>80</v>
      </c>
      <c r="M99" t="s">
        <v>267</v>
      </c>
      <c r="N99">
        <v>0</v>
      </c>
      <c r="O99" t="s">
        <v>267</v>
      </c>
      <c r="P99" s="9">
        <f t="shared" ref="P99:P111" si="5">AVERAGE(Q99:T99)</f>
        <v>2.75</v>
      </c>
      <c r="Q99" s="8">
        <v>4</v>
      </c>
      <c r="R99" s="8">
        <v>0</v>
      </c>
      <c r="S99" s="8">
        <v>0</v>
      </c>
      <c r="T99" s="8">
        <v>7</v>
      </c>
      <c r="AC99" s="13">
        <v>1</v>
      </c>
      <c r="AD99" s="13">
        <v>0</v>
      </c>
      <c r="AE99" t="s">
        <v>1258</v>
      </c>
    </row>
    <row r="100" spans="1:33" ht="14.55" hidden="1" x14ac:dyDescent="0.3">
      <c r="A100" t="s">
        <v>139</v>
      </c>
      <c r="B100">
        <v>2020</v>
      </c>
      <c r="C100" s="11">
        <v>44013</v>
      </c>
      <c r="D100" t="s">
        <v>1251</v>
      </c>
      <c r="E100" t="s">
        <v>520</v>
      </c>
      <c r="F100">
        <v>5</v>
      </c>
      <c r="G100">
        <f t="shared" si="3"/>
        <v>0</v>
      </c>
      <c r="H100">
        <v>0</v>
      </c>
      <c r="I100">
        <v>0</v>
      </c>
      <c r="J100">
        <v>0</v>
      </c>
      <c r="K100">
        <v>25</v>
      </c>
      <c r="L100">
        <v>90</v>
      </c>
      <c r="M100" t="s">
        <v>267</v>
      </c>
      <c r="N100">
        <v>20</v>
      </c>
      <c r="O100" t="s">
        <v>267</v>
      </c>
      <c r="P100" s="9">
        <f t="shared" si="5"/>
        <v>15.5</v>
      </c>
      <c r="Q100" s="8">
        <v>19</v>
      </c>
      <c r="R100" s="8">
        <v>14</v>
      </c>
      <c r="S100" s="8">
        <v>22</v>
      </c>
      <c r="T100" s="8">
        <v>7</v>
      </c>
      <c r="AC100" s="13">
        <v>1</v>
      </c>
      <c r="AD100" s="13">
        <v>0</v>
      </c>
      <c r="AE100" t="s">
        <v>1258</v>
      </c>
    </row>
    <row r="101" spans="1:33" ht="14.55" hidden="1" x14ac:dyDescent="0.3">
      <c r="A101" t="s">
        <v>139</v>
      </c>
      <c r="B101">
        <v>2020</v>
      </c>
      <c r="C101" s="11">
        <v>44013</v>
      </c>
      <c r="D101" t="s">
        <v>1253</v>
      </c>
      <c r="E101" t="s">
        <v>522</v>
      </c>
      <c r="F101">
        <v>1</v>
      </c>
      <c r="G101">
        <f t="shared" si="3"/>
        <v>0</v>
      </c>
      <c r="H101">
        <v>0</v>
      </c>
      <c r="I101">
        <v>0</v>
      </c>
      <c r="J101">
        <v>0</v>
      </c>
      <c r="K101">
        <v>60</v>
      </c>
      <c r="L101">
        <v>5</v>
      </c>
      <c r="M101" t="s">
        <v>267</v>
      </c>
      <c r="N101">
        <v>3</v>
      </c>
      <c r="O101" t="s">
        <v>267</v>
      </c>
      <c r="P101" s="9">
        <f t="shared" si="5"/>
        <v>22.5</v>
      </c>
      <c r="Q101" s="8">
        <v>34</v>
      </c>
      <c r="R101" s="8">
        <v>17</v>
      </c>
      <c r="S101" s="8">
        <v>19</v>
      </c>
      <c r="T101" s="8">
        <v>20</v>
      </c>
      <c r="AC101" s="13">
        <v>0</v>
      </c>
      <c r="AD101" s="13">
        <v>0</v>
      </c>
      <c r="AE101" t="s">
        <v>45</v>
      </c>
    </row>
    <row r="102" spans="1:33" ht="14.55" hidden="1" x14ac:dyDescent="0.3">
      <c r="A102" t="s">
        <v>139</v>
      </c>
      <c r="B102">
        <v>2021</v>
      </c>
      <c r="C102" s="11">
        <v>44363</v>
      </c>
      <c r="D102" t="s">
        <v>1254</v>
      </c>
      <c r="E102" t="s">
        <v>495</v>
      </c>
      <c r="F102">
        <v>5</v>
      </c>
      <c r="G102">
        <f t="shared" si="3"/>
        <v>0</v>
      </c>
      <c r="H102">
        <v>0</v>
      </c>
      <c r="I102">
        <v>0</v>
      </c>
      <c r="J102">
        <v>0</v>
      </c>
      <c r="K102">
        <v>60</v>
      </c>
      <c r="L102">
        <v>70</v>
      </c>
      <c r="M102">
        <v>5</v>
      </c>
      <c r="N102">
        <v>0</v>
      </c>
      <c r="O102">
        <v>80</v>
      </c>
      <c r="P102" s="9">
        <f t="shared" si="5"/>
        <v>16.25</v>
      </c>
      <c r="Q102" s="8">
        <v>11</v>
      </c>
      <c r="R102" s="8">
        <v>12</v>
      </c>
      <c r="S102" s="8">
        <v>31</v>
      </c>
      <c r="T102" s="8">
        <v>11</v>
      </c>
      <c r="AC102">
        <v>0</v>
      </c>
      <c r="AD102">
        <v>0</v>
      </c>
      <c r="AE102" t="s">
        <v>45</v>
      </c>
      <c r="AG102" t="s">
        <v>1255</v>
      </c>
    </row>
    <row r="103" spans="1:33" ht="14.55" hidden="1" x14ac:dyDescent="0.3">
      <c r="A103" t="s">
        <v>139</v>
      </c>
      <c r="B103">
        <v>2021</v>
      </c>
      <c r="C103" s="11">
        <v>44363</v>
      </c>
      <c r="D103" t="s">
        <v>1243</v>
      </c>
      <c r="E103" t="s">
        <v>506</v>
      </c>
      <c r="F103">
        <v>8</v>
      </c>
      <c r="G103">
        <f t="shared" si="3"/>
        <v>0</v>
      </c>
      <c r="H103">
        <v>0</v>
      </c>
      <c r="I103">
        <v>0</v>
      </c>
      <c r="J103">
        <v>0</v>
      </c>
      <c r="K103">
        <v>65</v>
      </c>
      <c r="L103">
        <v>5</v>
      </c>
      <c r="M103">
        <v>7</v>
      </c>
      <c r="N103">
        <v>0</v>
      </c>
      <c r="O103">
        <v>30</v>
      </c>
      <c r="P103" s="9">
        <f t="shared" si="5"/>
        <v>16</v>
      </c>
      <c r="Q103" s="8">
        <v>13</v>
      </c>
      <c r="R103" s="8">
        <v>14</v>
      </c>
      <c r="S103" s="8">
        <v>25</v>
      </c>
      <c r="T103" s="8">
        <v>12</v>
      </c>
      <c r="AC103">
        <v>0</v>
      </c>
      <c r="AD103">
        <v>0</v>
      </c>
      <c r="AE103" t="s">
        <v>45</v>
      </c>
      <c r="AG103" t="s">
        <v>1256</v>
      </c>
    </row>
    <row r="104" spans="1:33" ht="14.55" hidden="1" x14ac:dyDescent="0.3">
      <c r="A104" t="s">
        <v>139</v>
      </c>
      <c r="B104">
        <v>2021</v>
      </c>
      <c r="C104" s="11">
        <v>44363</v>
      </c>
      <c r="D104" t="s">
        <v>1244</v>
      </c>
      <c r="E104" t="s">
        <v>510</v>
      </c>
      <c r="F104">
        <v>14</v>
      </c>
      <c r="G104">
        <f t="shared" si="3"/>
        <v>0</v>
      </c>
      <c r="H104">
        <v>0</v>
      </c>
      <c r="I104">
        <v>0</v>
      </c>
      <c r="J104">
        <v>0</v>
      </c>
      <c r="K104">
        <v>30</v>
      </c>
      <c r="L104">
        <v>80</v>
      </c>
      <c r="M104">
        <v>22</v>
      </c>
      <c r="N104">
        <v>0</v>
      </c>
      <c r="O104">
        <v>20</v>
      </c>
      <c r="P104" s="9">
        <f t="shared" si="5"/>
        <v>18.5</v>
      </c>
      <c r="Q104" s="8">
        <v>13</v>
      </c>
      <c r="R104" s="8">
        <v>14</v>
      </c>
      <c r="S104" s="8">
        <v>26</v>
      </c>
      <c r="T104" s="8">
        <v>21</v>
      </c>
      <c r="AC104">
        <v>0</v>
      </c>
      <c r="AD104">
        <v>0</v>
      </c>
      <c r="AE104" t="s">
        <v>45</v>
      </c>
    </row>
    <row r="105" spans="1:33" ht="14.55" hidden="1" x14ac:dyDescent="0.3">
      <c r="A105" t="s">
        <v>139</v>
      </c>
      <c r="B105">
        <v>2021</v>
      </c>
      <c r="C105" s="11">
        <v>44363</v>
      </c>
      <c r="D105" t="s">
        <v>1245</v>
      </c>
      <c r="E105" t="s">
        <v>510</v>
      </c>
      <c r="F105">
        <v>20</v>
      </c>
      <c r="G105">
        <f t="shared" si="3"/>
        <v>2</v>
      </c>
      <c r="H105">
        <v>0</v>
      </c>
      <c r="I105">
        <v>1</v>
      </c>
      <c r="J105">
        <v>1</v>
      </c>
      <c r="K105">
        <v>50</v>
      </c>
      <c r="L105">
        <v>1</v>
      </c>
      <c r="M105">
        <v>40</v>
      </c>
      <c r="N105">
        <v>1</v>
      </c>
      <c r="O105">
        <v>100</v>
      </c>
      <c r="P105" s="9">
        <f t="shared" si="5"/>
        <v>32</v>
      </c>
      <c r="Q105" s="8">
        <v>40</v>
      </c>
      <c r="R105" s="8">
        <v>26</v>
      </c>
      <c r="S105" s="8">
        <v>29</v>
      </c>
      <c r="T105" s="8">
        <v>33</v>
      </c>
      <c r="AC105">
        <v>0</v>
      </c>
      <c r="AD105">
        <v>0</v>
      </c>
      <c r="AE105" t="s">
        <v>45</v>
      </c>
    </row>
    <row r="106" spans="1:33" ht="14.55" hidden="1" x14ac:dyDescent="0.3">
      <c r="A106" t="s">
        <v>139</v>
      </c>
      <c r="B106">
        <v>2021</v>
      </c>
      <c r="C106" s="11">
        <v>44363</v>
      </c>
      <c r="D106" t="s">
        <v>1246</v>
      </c>
      <c r="E106" t="s">
        <v>510</v>
      </c>
      <c r="F106">
        <v>22</v>
      </c>
      <c r="G106">
        <f t="shared" si="3"/>
        <v>0</v>
      </c>
      <c r="H106">
        <v>0</v>
      </c>
      <c r="I106">
        <v>0</v>
      </c>
      <c r="J106">
        <v>0</v>
      </c>
      <c r="K106">
        <v>70</v>
      </c>
      <c r="L106">
        <v>1</v>
      </c>
      <c r="M106">
        <v>0</v>
      </c>
      <c r="N106">
        <v>0</v>
      </c>
      <c r="O106">
        <v>0</v>
      </c>
      <c r="P106" s="9">
        <f t="shared" si="5"/>
        <v>20.75</v>
      </c>
      <c r="Q106" s="8">
        <v>42</v>
      </c>
      <c r="R106" s="8">
        <v>14</v>
      </c>
      <c r="S106" s="8">
        <v>12</v>
      </c>
      <c r="T106" s="8">
        <v>15</v>
      </c>
      <c r="AC106">
        <v>0</v>
      </c>
      <c r="AD106">
        <v>0</v>
      </c>
      <c r="AE106" t="s">
        <v>45</v>
      </c>
    </row>
    <row r="107" spans="1:33" ht="14.55" hidden="1" x14ac:dyDescent="0.3">
      <c r="A107" t="s">
        <v>139</v>
      </c>
      <c r="B107">
        <v>2021</v>
      </c>
      <c r="C107" s="11">
        <v>44363</v>
      </c>
      <c r="D107" t="s">
        <v>1247</v>
      </c>
      <c r="E107" t="s">
        <v>510</v>
      </c>
      <c r="F107">
        <v>24</v>
      </c>
      <c r="G107">
        <f t="shared" si="3"/>
        <v>8</v>
      </c>
      <c r="H107">
        <v>0</v>
      </c>
      <c r="I107" s="2">
        <v>1</v>
      </c>
      <c r="J107" s="2">
        <v>7</v>
      </c>
      <c r="K107">
        <v>55</v>
      </c>
      <c r="L107">
        <v>40</v>
      </c>
      <c r="M107">
        <v>0</v>
      </c>
      <c r="N107">
        <v>0</v>
      </c>
      <c r="O107">
        <v>0</v>
      </c>
      <c r="P107" s="9">
        <f t="shared" si="5"/>
        <v>20.5</v>
      </c>
      <c r="Q107" s="8">
        <v>20</v>
      </c>
      <c r="R107" s="8">
        <v>22</v>
      </c>
      <c r="S107" s="8">
        <v>17</v>
      </c>
      <c r="T107" s="8">
        <v>23</v>
      </c>
      <c r="AC107">
        <v>1</v>
      </c>
      <c r="AD107">
        <v>0</v>
      </c>
      <c r="AE107" t="s">
        <v>1257</v>
      </c>
    </row>
    <row r="108" spans="1:33" ht="14.55" hidden="1" x14ac:dyDescent="0.3">
      <c r="A108" t="s">
        <v>139</v>
      </c>
      <c r="B108">
        <v>2021</v>
      </c>
      <c r="C108" s="11">
        <v>44363</v>
      </c>
      <c r="D108" t="s">
        <v>1248</v>
      </c>
      <c r="E108" t="s">
        <v>510</v>
      </c>
      <c r="F108">
        <v>25</v>
      </c>
      <c r="G108">
        <f t="shared" si="3"/>
        <v>17</v>
      </c>
      <c r="H108" s="2">
        <v>0</v>
      </c>
      <c r="I108" s="2">
        <v>5</v>
      </c>
      <c r="J108" s="2">
        <v>12</v>
      </c>
      <c r="K108" s="2">
        <v>40</v>
      </c>
      <c r="L108" s="2">
        <v>50</v>
      </c>
      <c r="M108">
        <v>0</v>
      </c>
      <c r="N108" s="2">
        <v>0</v>
      </c>
      <c r="O108">
        <v>0</v>
      </c>
      <c r="P108" s="9">
        <f t="shared" si="5"/>
        <v>16</v>
      </c>
      <c r="Q108" s="8">
        <v>25</v>
      </c>
      <c r="R108" s="8">
        <v>21</v>
      </c>
      <c r="S108" s="8">
        <v>11</v>
      </c>
      <c r="T108" s="8">
        <v>7</v>
      </c>
      <c r="AC108">
        <v>0</v>
      </c>
      <c r="AD108">
        <v>0</v>
      </c>
      <c r="AE108" t="s">
        <v>45</v>
      </c>
    </row>
    <row r="109" spans="1:33" ht="14.55" hidden="1" x14ac:dyDescent="0.3">
      <c r="A109" t="s">
        <v>139</v>
      </c>
      <c r="B109">
        <v>2021</v>
      </c>
      <c r="C109" s="11">
        <v>44363</v>
      </c>
      <c r="D109" t="s">
        <v>1250</v>
      </c>
      <c r="E109" t="s">
        <v>520</v>
      </c>
      <c r="F109">
        <v>3</v>
      </c>
      <c r="G109">
        <f t="shared" si="3"/>
        <v>0</v>
      </c>
      <c r="H109">
        <v>0</v>
      </c>
      <c r="I109">
        <v>0</v>
      </c>
      <c r="J109">
        <v>0</v>
      </c>
      <c r="K109">
        <v>20</v>
      </c>
      <c r="L109">
        <v>90</v>
      </c>
      <c r="M109">
        <v>4</v>
      </c>
      <c r="N109">
        <v>0</v>
      </c>
      <c r="O109">
        <v>0</v>
      </c>
      <c r="P109" s="9">
        <f t="shared" si="5"/>
        <v>17</v>
      </c>
      <c r="Q109" s="8">
        <v>21</v>
      </c>
      <c r="R109" s="8">
        <v>14</v>
      </c>
      <c r="S109" s="8">
        <v>22</v>
      </c>
      <c r="T109" s="8">
        <v>11</v>
      </c>
      <c r="AC109">
        <v>1</v>
      </c>
      <c r="AD109">
        <v>0</v>
      </c>
      <c r="AE109" t="s">
        <v>1258</v>
      </c>
    </row>
    <row r="110" spans="1:33" ht="14.55" hidden="1" x14ac:dyDescent="0.3">
      <c r="A110" t="s">
        <v>139</v>
      </c>
      <c r="B110">
        <v>2021</v>
      </c>
      <c r="C110" s="11">
        <v>44363</v>
      </c>
      <c r="D110" t="s">
        <v>1251</v>
      </c>
      <c r="E110" t="s">
        <v>520</v>
      </c>
      <c r="F110">
        <v>5</v>
      </c>
      <c r="G110">
        <f t="shared" si="3"/>
        <v>0</v>
      </c>
      <c r="H110">
        <v>0</v>
      </c>
      <c r="I110">
        <v>0</v>
      </c>
      <c r="J110">
        <v>0</v>
      </c>
      <c r="K110">
        <v>40</v>
      </c>
      <c r="L110">
        <v>90</v>
      </c>
      <c r="M110">
        <v>4</v>
      </c>
      <c r="N110">
        <v>25</v>
      </c>
      <c r="O110">
        <v>0</v>
      </c>
      <c r="P110" s="9">
        <f t="shared" si="5"/>
        <v>31.5</v>
      </c>
      <c r="Q110" s="8">
        <v>62</v>
      </c>
      <c r="R110" s="8">
        <v>15</v>
      </c>
      <c r="S110" s="8">
        <v>29</v>
      </c>
      <c r="T110" s="8">
        <v>20</v>
      </c>
      <c r="AC110">
        <v>1</v>
      </c>
      <c r="AD110">
        <v>0</v>
      </c>
      <c r="AE110" t="s">
        <v>1258</v>
      </c>
    </row>
    <row r="111" spans="1:33" ht="14.55" hidden="1" x14ac:dyDescent="0.3">
      <c r="A111" t="s">
        <v>139</v>
      </c>
      <c r="B111">
        <v>2021</v>
      </c>
      <c r="C111" s="11">
        <v>44363</v>
      </c>
      <c r="D111" t="s">
        <v>1253</v>
      </c>
      <c r="E111" t="s">
        <v>522</v>
      </c>
      <c r="F111">
        <v>1</v>
      </c>
      <c r="G111">
        <f t="shared" si="3"/>
        <v>0</v>
      </c>
      <c r="H111">
        <v>0</v>
      </c>
      <c r="I111">
        <v>0</v>
      </c>
      <c r="J111">
        <v>0</v>
      </c>
      <c r="K111">
        <v>50</v>
      </c>
      <c r="L111">
        <v>1</v>
      </c>
      <c r="M111">
        <v>4</v>
      </c>
      <c r="N111">
        <v>0</v>
      </c>
      <c r="O111">
        <v>100</v>
      </c>
      <c r="P111" s="9">
        <f t="shared" si="5"/>
        <v>22</v>
      </c>
      <c r="Q111" s="8">
        <v>20</v>
      </c>
      <c r="R111" s="8">
        <v>17</v>
      </c>
      <c r="S111" s="8">
        <v>25</v>
      </c>
      <c r="T111" s="8">
        <v>26</v>
      </c>
      <c r="AC111">
        <v>0</v>
      </c>
      <c r="AD111">
        <v>0</v>
      </c>
      <c r="AE111" t="s">
        <v>45</v>
      </c>
    </row>
    <row r="112" spans="1:33" ht="14.55" hidden="1" x14ac:dyDescent="0.3">
      <c r="A112" t="s">
        <v>139</v>
      </c>
      <c r="B112">
        <v>2022</v>
      </c>
      <c r="C112" s="11">
        <v>44740</v>
      </c>
      <c r="D112" t="s">
        <v>1254</v>
      </c>
      <c r="E112" t="s">
        <v>495</v>
      </c>
      <c r="F112">
        <v>5</v>
      </c>
      <c r="G112">
        <f t="shared" si="3"/>
        <v>0</v>
      </c>
      <c r="H112">
        <v>0</v>
      </c>
      <c r="I112">
        <v>0</v>
      </c>
      <c r="J112">
        <v>0</v>
      </c>
      <c r="K112">
        <v>80</v>
      </c>
      <c r="L112">
        <v>60</v>
      </c>
      <c r="M112">
        <v>14</v>
      </c>
      <c r="N112">
        <v>0</v>
      </c>
      <c r="O112">
        <v>80</v>
      </c>
      <c r="P112">
        <f t="shared" ref="P112:P121" si="6">AVERAGE(Q112:S112)</f>
        <v>11.666666666666666</v>
      </c>
      <c r="Q112" s="8">
        <v>8</v>
      </c>
      <c r="R112" s="8">
        <v>18</v>
      </c>
      <c r="S112" s="8">
        <v>9</v>
      </c>
      <c r="T112" s="8">
        <v>5</v>
      </c>
      <c r="AC112">
        <v>0</v>
      </c>
      <c r="AD112">
        <v>1</v>
      </c>
      <c r="AE112">
        <v>10</v>
      </c>
      <c r="AG112" t="s">
        <v>1259</v>
      </c>
    </row>
    <row r="113" spans="1:33" ht="14.55" hidden="1" x14ac:dyDescent="0.3">
      <c r="A113" t="s">
        <v>139</v>
      </c>
      <c r="B113">
        <v>2022</v>
      </c>
      <c r="C113" s="11">
        <v>44740</v>
      </c>
      <c r="D113" t="s">
        <v>1243</v>
      </c>
      <c r="E113" t="s">
        <v>506</v>
      </c>
      <c r="F113">
        <v>8</v>
      </c>
      <c r="G113">
        <f t="shared" si="3"/>
        <v>0</v>
      </c>
      <c r="H113">
        <v>0</v>
      </c>
      <c r="I113">
        <v>0</v>
      </c>
      <c r="J113">
        <v>0</v>
      </c>
      <c r="K113">
        <v>70</v>
      </c>
      <c r="L113">
        <v>20</v>
      </c>
      <c r="M113">
        <v>17</v>
      </c>
      <c r="N113">
        <v>0</v>
      </c>
      <c r="O113">
        <v>70</v>
      </c>
      <c r="P113">
        <f t="shared" si="6"/>
        <v>10</v>
      </c>
      <c r="Q113" s="8">
        <v>20</v>
      </c>
      <c r="R113" s="8">
        <v>8</v>
      </c>
      <c r="S113" s="8">
        <v>2</v>
      </c>
      <c r="T113" s="8">
        <v>17</v>
      </c>
      <c r="AC113">
        <v>0</v>
      </c>
      <c r="AD113">
        <v>0</v>
      </c>
      <c r="AG113" t="s">
        <v>1259</v>
      </c>
    </row>
    <row r="114" spans="1:33" ht="14.55" hidden="1" x14ac:dyDescent="0.3">
      <c r="A114" t="s">
        <v>139</v>
      </c>
      <c r="B114">
        <v>2022</v>
      </c>
      <c r="C114" s="11">
        <v>44740</v>
      </c>
      <c r="D114" t="s">
        <v>1244</v>
      </c>
      <c r="E114" t="s">
        <v>510</v>
      </c>
      <c r="F114">
        <v>14</v>
      </c>
      <c r="G114">
        <f t="shared" si="3"/>
        <v>0</v>
      </c>
      <c r="H114">
        <v>0</v>
      </c>
      <c r="I114">
        <v>0</v>
      </c>
      <c r="J114">
        <v>0</v>
      </c>
      <c r="K114">
        <v>50</v>
      </c>
      <c r="L114">
        <v>85</v>
      </c>
      <c r="M114">
        <v>26</v>
      </c>
      <c r="N114">
        <v>0</v>
      </c>
      <c r="O114">
        <v>25</v>
      </c>
      <c r="P114">
        <f t="shared" si="6"/>
        <v>15</v>
      </c>
      <c r="Q114" s="8">
        <v>9</v>
      </c>
      <c r="R114" s="8">
        <v>25</v>
      </c>
      <c r="S114" s="8">
        <v>11</v>
      </c>
      <c r="T114" s="8">
        <v>10</v>
      </c>
      <c r="AC114">
        <v>0</v>
      </c>
      <c r="AD114">
        <v>0</v>
      </c>
    </row>
    <row r="115" spans="1:33" ht="14.55" hidden="1" x14ac:dyDescent="0.3">
      <c r="A115" t="s">
        <v>139</v>
      </c>
      <c r="B115">
        <v>2022</v>
      </c>
      <c r="C115" s="11">
        <v>44740</v>
      </c>
      <c r="D115" t="s">
        <v>1245</v>
      </c>
      <c r="E115" t="s">
        <v>510</v>
      </c>
      <c r="F115">
        <v>20</v>
      </c>
      <c r="G115">
        <f t="shared" si="3"/>
        <v>2</v>
      </c>
      <c r="H115">
        <v>1</v>
      </c>
      <c r="I115">
        <v>1</v>
      </c>
      <c r="J115">
        <v>0</v>
      </c>
      <c r="K115">
        <v>40</v>
      </c>
      <c r="L115">
        <v>2</v>
      </c>
      <c r="M115">
        <v>35</v>
      </c>
      <c r="N115">
        <v>0</v>
      </c>
      <c r="O115">
        <v>100</v>
      </c>
      <c r="P115">
        <f t="shared" si="6"/>
        <v>19</v>
      </c>
      <c r="Q115" s="8">
        <v>15</v>
      </c>
      <c r="R115" s="8">
        <v>4</v>
      </c>
      <c r="S115" s="8">
        <v>38</v>
      </c>
      <c r="T115" s="8">
        <v>15</v>
      </c>
      <c r="AC115">
        <v>0</v>
      </c>
      <c r="AD115">
        <v>0</v>
      </c>
    </row>
    <row r="116" spans="1:33" ht="14.55" hidden="1" x14ac:dyDescent="0.3">
      <c r="A116" t="s">
        <v>139</v>
      </c>
      <c r="B116">
        <v>2022</v>
      </c>
      <c r="C116" s="11">
        <v>44740</v>
      </c>
      <c r="D116" t="s">
        <v>1246</v>
      </c>
      <c r="E116" t="s">
        <v>510</v>
      </c>
      <c r="F116">
        <v>22</v>
      </c>
      <c r="G116">
        <f t="shared" si="3"/>
        <v>4</v>
      </c>
      <c r="H116">
        <v>3</v>
      </c>
      <c r="I116">
        <v>1</v>
      </c>
      <c r="J116">
        <v>0</v>
      </c>
      <c r="K116">
        <v>75</v>
      </c>
      <c r="L116">
        <v>5</v>
      </c>
      <c r="M116">
        <v>0</v>
      </c>
      <c r="N116">
        <v>0</v>
      </c>
      <c r="O116">
        <v>10</v>
      </c>
      <c r="P116">
        <f t="shared" si="6"/>
        <v>21</v>
      </c>
      <c r="Q116" s="8">
        <v>37</v>
      </c>
      <c r="R116" s="8">
        <v>16</v>
      </c>
      <c r="S116" s="8">
        <v>10</v>
      </c>
      <c r="T116" s="8">
        <v>17</v>
      </c>
      <c r="AC116">
        <v>0</v>
      </c>
      <c r="AD116">
        <v>0</v>
      </c>
    </row>
    <row r="117" spans="1:33" ht="14.55" hidden="1" x14ac:dyDescent="0.3">
      <c r="A117" t="s">
        <v>139</v>
      </c>
      <c r="B117">
        <v>2022</v>
      </c>
      <c r="C117" s="11">
        <v>44740</v>
      </c>
      <c r="D117" t="s">
        <v>1247</v>
      </c>
      <c r="E117" t="s">
        <v>510</v>
      </c>
      <c r="F117">
        <v>24</v>
      </c>
      <c r="G117">
        <f t="shared" si="3"/>
        <v>10</v>
      </c>
      <c r="H117">
        <v>0</v>
      </c>
      <c r="I117">
        <v>3</v>
      </c>
      <c r="J117">
        <v>7</v>
      </c>
      <c r="K117">
        <v>60</v>
      </c>
      <c r="L117">
        <v>70</v>
      </c>
      <c r="M117">
        <v>0</v>
      </c>
      <c r="N117">
        <v>0</v>
      </c>
      <c r="O117">
        <v>0</v>
      </c>
      <c r="P117">
        <f t="shared" si="6"/>
        <v>13.666666666666666</v>
      </c>
      <c r="Q117" s="8">
        <v>4</v>
      </c>
      <c r="R117" s="8">
        <v>23</v>
      </c>
      <c r="S117" s="8">
        <v>14</v>
      </c>
      <c r="T117" s="8">
        <v>26</v>
      </c>
      <c r="AC117">
        <v>0</v>
      </c>
      <c r="AD117">
        <v>0</v>
      </c>
    </row>
    <row r="118" spans="1:33" ht="14.55" hidden="1" x14ac:dyDescent="0.3">
      <c r="A118" t="s">
        <v>139</v>
      </c>
      <c r="B118">
        <v>2022</v>
      </c>
      <c r="C118" s="11">
        <v>44740</v>
      </c>
      <c r="D118" t="s">
        <v>1248</v>
      </c>
      <c r="E118" t="s">
        <v>510</v>
      </c>
      <c r="F118">
        <v>25</v>
      </c>
      <c r="G118">
        <f t="shared" si="3"/>
        <v>21</v>
      </c>
      <c r="H118">
        <v>2</v>
      </c>
      <c r="I118">
        <v>5</v>
      </c>
      <c r="J118">
        <v>14</v>
      </c>
      <c r="K118">
        <v>30</v>
      </c>
      <c r="L118">
        <v>85</v>
      </c>
      <c r="M118">
        <v>0.1</v>
      </c>
      <c r="N118">
        <v>0</v>
      </c>
      <c r="O118">
        <v>0</v>
      </c>
      <c r="P118">
        <f t="shared" si="6"/>
        <v>20.666666666666668</v>
      </c>
      <c r="Q118" s="8">
        <v>18</v>
      </c>
      <c r="R118" s="8">
        <v>8</v>
      </c>
      <c r="S118" s="8">
        <v>36</v>
      </c>
      <c r="T118" s="8">
        <v>16</v>
      </c>
      <c r="AC118">
        <v>0</v>
      </c>
      <c r="AD118">
        <v>0</v>
      </c>
    </row>
    <row r="119" spans="1:33" ht="14.55" hidden="1" x14ac:dyDescent="0.3">
      <c r="A119" t="s">
        <v>139</v>
      </c>
      <c r="B119">
        <v>2022</v>
      </c>
      <c r="C119" s="11">
        <v>44740</v>
      </c>
      <c r="D119" t="s">
        <v>1250</v>
      </c>
      <c r="E119" t="s">
        <v>520</v>
      </c>
      <c r="F119">
        <v>3</v>
      </c>
      <c r="G119">
        <f t="shared" si="3"/>
        <v>0</v>
      </c>
      <c r="H119">
        <v>0</v>
      </c>
      <c r="I119">
        <v>0</v>
      </c>
      <c r="J119">
        <v>0</v>
      </c>
      <c r="K119">
        <v>20</v>
      </c>
      <c r="L119">
        <v>90</v>
      </c>
      <c r="M119">
        <v>1</v>
      </c>
      <c r="N119">
        <v>0</v>
      </c>
      <c r="O119">
        <v>0</v>
      </c>
      <c r="P119">
        <f t="shared" si="6"/>
        <v>6.333333333333333</v>
      </c>
      <c r="Q119" s="8">
        <v>9</v>
      </c>
      <c r="R119" s="8">
        <v>2</v>
      </c>
      <c r="S119" s="8">
        <v>8</v>
      </c>
      <c r="T119" s="8">
        <v>5</v>
      </c>
      <c r="AC119">
        <v>0</v>
      </c>
      <c r="AD119">
        <v>0</v>
      </c>
    </row>
    <row r="120" spans="1:33" ht="14.55" hidden="1" x14ac:dyDescent="0.3">
      <c r="A120" t="s">
        <v>139</v>
      </c>
      <c r="B120">
        <v>2022</v>
      </c>
      <c r="C120" s="11">
        <v>44740</v>
      </c>
      <c r="D120" t="s">
        <v>1251</v>
      </c>
      <c r="E120" t="s">
        <v>520</v>
      </c>
      <c r="F120">
        <v>5</v>
      </c>
      <c r="G120">
        <f t="shared" si="3"/>
        <v>0</v>
      </c>
      <c r="H120">
        <v>0</v>
      </c>
      <c r="I120">
        <v>0</v>
      </c>
      <c r="J120">
        <v>0</v>
      </c>
      <c r="K120">
        <v>50</v>
      </c>
      <c r="L120">
        <v>90</v>
      </c>
      <c r="M120">
        <v>17</v>
      </c>
      <c r="N120">
        <v>35</v>
      </c>
      <c r="O120">
        <v>0</v>
      </c>
      <c r="P120">
        <f t="shared" si="6"/>
        <v>17.666666666666668</v>
      </c>
      <c r="Q120" s="8">
        <v>22</v>
      </c>
      <c r="R120" s="8">
        <v>10</v>
      </c>
      <c r="S120" s="8">
        <v>21</v>
      </c>
      <c r="T120" s="8">
        <v>19</v>
      </c>
      <c r="AC120">
        <v>0</v>
      </c>
      <c r="AD120">
        <v>0</v>
      </c>
    </row>
    <row r="121" spans="1:33" ht="14.55" hidden="1" x14ac:dyDescent="0.3">
      <c r="A121" t="s">
        <v>139</v>
      </c>
      <c r="B121">
        <v>2022</v>
      </c>
      <c r="C121" s="11">
        <v>44740</v>
      </c>
      <c r="D121" t="s">
        <v>1253</v>
      </c>
      <c r="E121" t="s">
        <v>522</v>
      </c>
      <c r="F121">
        <v>1</v>
      </c>
      <c r="G121">
        <f t="shared" si="3"/>
        <v>0</v>
      </c>
      <c r="H121">
        <v>0</v>
      </c>
      <c r="I121">
        <v>0</v>
      </c>
      <c r="J121">
        <v>0</v>
      </c>
      <c r="K121">
        <v>50</v>
      </c>
      <c r="L121">
        <v>0</v>
      </c>
      <c r="M121">
        <v>6</v>
      </c>
      <c r="N121">
        <v>0</v>
      </c>
      <c r="O121">
        <v>100</v>
      </c>
      <c r="P121">
        <f t="shared" si="6"/>
        <v>27.333333333333332</v>
      </c>
      <c r="Q121" s="8">
        <v>6</v>
      </c>
      <c r="R121" s="8">
        <v>21</v>
      </c>
      <c r="S121" s="8">
        <v>55</v>
      </c>
      <c r="T121" s="8">
        <v>6</v>
      </c>
      <c r="AC121">
        <v>0</v>
      </c>
      <c r="AD121">
        <v>0</v>
      </c>
      <c r="AG121" t="s">
        <v>1259</v>
      </c>
    </row>
    <row r="122" spans="1:33" ht="14.55" hidden="1" x14ac:dyDescent="0.3">
      <c r="A122" t="s">
        <v>139</v>
      </c>
      <c r="B122" s="16">
        <v>2023</v>
      </c>
      <c r="C122" s="11">
        <v>45105</v>
      </c>
      <c r="D122" t="s">
        <v>1254</v>
      </c>
      <c r="E122" t="s">
        <v>495</v>
      </c>
      <c r="F122">
        <v>5</v>
      </c>
      <c r="G122">
        <f t="shared" si="3"/>
        <v>0</v>
      </c>
      <c r="H122" s="16">
        <v>0</v>
      </c>
      <c r="I122" s="16">
        <v>0</v>
      </c>
      <c r="J122" s="16">
        <v>0</v>
      </c>
      <c r="K122" s="16">
        <v>52</v>
      </c>
      <c r="L122" s="16">
        <v>85</v>
      </c>
      <c r="M122" s="16">
        <v>6</v>
      </c>
      <c r="N122" s="16">
        <v>0</v>
      </c>
      <c r="O122" s="16">
        <v>75</v>
      </c>
      <c r="P122" s="9">
        <f t="shared" ref="P122:P140" si="7">AVERAGE(Q122:T122)</f>
        <v>21.25</v>
      </c>
      <c r="Q122" s="16">
        <v>40</v>
      </c>
      <c r="R122" s="16">
        <v>16</v>
      </c>
      <c r="S122" s="16">
        <v>13</v>
      </c>
      <c r="T122" s="16">
        <v>16</v>
      </c>
    </row>
    <row r="123" spans="1:33" ht="14.55" hidden="1" x14ac:dyDescent="0.3">
      <c r="A123" t="s">
        <v>139</v>
      </c>
      <c r="B123" s="16">
        <v>2023</v>
      </c>
      <c r="C123" s="11">
        <v>45105</v>
      </c>
      <c r="D123" t="s">
        <v>1243</v>
      </c>
      <c r="E123" t="s">
        <v>506</v>
      </c>
      <c r="F123">
        <v>8</v>
      </c>
      <c r="G123">
        <f t="shared" si="3"/>
        <v>1</v>
      </c>
      <c r="H123" s="16">
        <v>1</v>
      </c>
      <c r="I123" s="16">
        <v>0</v>
      </c>
      <c r="J123" s="16">
        <v>0</v>
      </c>
      <c r="K123" s="16">
        <v>50</v>
      </c>
      <c r="L123" s="16">
        <v>30</v>
      </c>
      <c r="M123" s="16">
        <v>12</v>
      </c>
      <c r="N123" s="16">
        <v>0</v>
      </c>
      <c r="O123" s="16">
        <v>30</v>
      </c>
      <c r="P123" s="9">
        <f t="shared" si="7"/>
        <v>13</v>
      </c>
      <c r="Q123" s="16">
        <v>7</v>
      </c>
      <c r="R123" s="16">
        <v>18</v>
      </c>
      <c r="S123" s="16">
        <v>7</v>
      </c>
      <c r="T123" s="16">
        <v>20</v>
      </c>
    </row>
    <row r="124" spans="1:33" ht="14.55" hidden="1" x14ac:dyDescent="0.3">
      <c r="A124" t="s">
        <v>139</v>
      </c>
      <c r="B124" s="16">
        <v>2023</v>
      </c>
      <c r="C124" s="11">
        <v>45105</v>
      </c>
      <c r="D124" t="s">
        <v>1244</v>
      </c>
      <c r="E124" t="s">
        <v>510</v>
      </c>
      <c r="F124">
        <v>14</v>
      </c>
      <c r="G124">
        <f t="shared" si="3"/>
        <v>0</v>
      </c>
      <c r="H124" s="16">
        <v>0</v>
      </c>
      <c r="I124" s="16">
        <v>0</v>
      </c>
      <c r="J124" s="16">
        <v>0</v>
      </c>
      <c r="K124" s="16">
        <v>45</v>
      </c>
      <c r="L124" s="16">
        <v>90</v>
      </c>
      <c r="M124" s="16">
        <v>25</v>
      </c>
      <c r="N124" s="16">
        <v>3</v>
      </c>
      <c r="O124" s="16">
        <v>45</v>
      </c>
      <c r="P124" s="9">
        <f t="shared" si="7"/>
        <v>28.5</v>
      </c>
      <c r="Q124" s="16">
        <v>23</v>
      </c>
      <c r="R124" s="16">
        <v>50</v>
      </c>
      <c r="S124" s="16">
        <v>29</v>
      </c>
      <c r="T124" s="16">
        <v>12</v>
      </c>
    </row>
    <row r="125" spans="1:33" ht="14.55" hidden="1" x14ac:dyDescent="0.3">
      <c r="A125" t="s">
        <v>139</v>
      </c>
      <c r="B125" s="16">
        <v>2023</v>
      </c>
      <c r="C125" s="11">
        <v>45105</v>
      </c>
      <c r="D125" t="s">
        <v>1245</v>
      </c>
      <c r="E125" t="s">
        <v>510</v>
      </c>
      <c r="F125">
        <v>20</v>
      </c>
      <c r="G125">
        <f t="shared" si="3"/>
        <v>2</v>
      </c>
      <c r="H125" s="16">
        <v>0</v>
      </c>
      <c r="I125" s="16">
        <v>1</v>
      </c>
      <c r="J125" s="16">
        <v>1</v>
      </c>
      <c r="K125" s="16">
        <v>52</v>
      </c>
      <c r="L125" s="16">
        <v>1</v>
      </c>
      <c r="M125" s="16">
        <v>39</v>
      </c>
      <c r="N125" s="16">
        <v>0</v>
      </c>
      <c r="O125" s="16">
        <v>75</v>
      </c>
      <c r="P125" s="9">
        <f t="shared" si="7"/>
        <v>39.5</v>
      </c>
      <c r="Q125" s="16">
        <v>40</v>
      </c>
      <c r="R125" s="16">
        <v>40</v>
      </c>
      <c r="S125" s="16">
        <v>28</v>
      </c>
      <c r="T125" s="16">
        <v>50</v>
      </c>
    </row>
    <row r="126" spans="1:33" ht="14.55" hidden="1" x14ac:dyDescent="0.3">
      <c r="A126" t="s">
        <v>139</v>
      </c>
      <c r="B126" s="16">
        <v>2023</v>
      </c>
      <c r="C126" s="11">
        <v>45105</v>
      </c>
      <c r="D126" t="s">
        <v>1246</v>
      </c>
      <c r="E126" t="s">
        <v>510</v>
      </c>
      <c r="F126">
        <v>22</v>
      </c>
      <c r="G126">
        <f t="shared" si="3"/>
        <v>3</v>
      </c>
      <c r="H126" s="16">
        <v>0</v>
      </c>
      <c r="I126" s="16">
        <v>3</v>
      </c>
      <c r="J126" s="16">
        <v>0</v>
      </c>
      <c r="K126" s="16">
        <v>75</v>
      </c>
      <c r="L126" s="16">
        <v>14</v>
      </c>
      <c r="M126" s="16">
        <v>1</v>
      </c>
      <c r="N126" s="16">
        <v>0</v>
      </c>
      <c r="O126" s="16">
        <v>0</v>
      </c>
      <c r="P126" s="9">
        <f t="shared" si="7"/>
        <v>15.25</v>
      </c>
      <c r="Q126" s="16">
        <v>15</v>
      </c>
      <c r="R126" s="16">
        <v>15</v>
      </c>
      <c r="S126" s="16">
        <v>14</v>
      </c>
      <c r="T126" s="16">
        <v>17</v>
      </c>
    </row>
    <row r="127" spans="1:33" ht="14.55" hidden="1" x14ac:dyDescent="0.3">
      <c r="A127" t="s">
        <v>139</v>
      </c>
      <c r="B127" s="16">
        <v>2023</v>
      </c>
      <c r="C127" s="11">
        <v>45105</v>
      </c>
      <c r="D127" t="s">
        <v>1247</v>
      </c>
      <c r="E127" t="s">
        <v>510</v>
      </c>
      <c r="F127">
        <v>24</v>
      </c>
      <c r="G127">
        <f t="shared" si="3"/>
        <v>8</v>
      </c>
      <c r="H127" s="16">
        <v>0</v>
      </c>
      <c r="I127" s="16">
        <v>2</v>
      </c>
      <c r="J127" s="16">
        <v>6</v>
      </c>
      <c r="K127" s="16">
        <v>50</v>
      </c>
      <c r="L127" s="16">
        <v>40</v>
      </c>
      <c r="M127" s="16">
        <v>0</v>
      </c>
      <c r="N127" s="16">
        <v>0</v>
      </c>
      <c r="O127" s="16">
        <v>0</v>
      </c>
      <c r="P127" s="9">
        <f t="shared" si="7"/>
        <v>8.5</v>
      </c>
      <c r="Q127" s="16">
        <v>15</v>
      </c>
      <c r="R127" s="16">
        <v>15</v>
      </c>
      <c r="S127" s="16">
        <v>4</v>
      </c>
      <c r="T127" s="16">
        <v>0</v>
      </c>
    </row>
    <row r="128" spans="1:33" ht="14.55" hidden="1" x14ac:dyDescent="0.3">
      <c r="A128" t="s">
        <v>139</v>
      </c>
      <c r="B128" s="16">
        <v>2023</v>
      </c>
      <c r="C128" s="11">
        <v>45105</v>
      </c>
      <c r="D128" t="s">
        <v>1248</v>
      </c>
      <c r="E128" t="s">
        <v>510</v>
      </c>
      <c r="F128">
        <v>25</v>
      </c>
      <c r="G128">
        <f t="shared" si="3"/>
        <v>24</v>
      </c>
      <c r="H128" s="16">
        <v>1</v>
      </c>
      <c r="I128" s="16">
        <v>3</v>
      </c>
      <c r="J128" s="16">
        <v>20</v>
      </c>
      <c r="K128" s="16">
        <v>40</v>
      </c>
      <c r="L128" s="16">
        <v>90</v>
      </c>
      <c r="M128" s="16">
        <v>1</v>
      </c>
      <c r="N128" s="16">
        <v>0</v>
      </c>
      <c r="O128" s="16">
        <v>0</v>
      </c>
      <c r="P128" s="9">
        <f t="shared" si="7"/>
        <v>12.75</v>
      </c>
      <c r="Q128" s="16">
        <v>21</v>
      </c>
      <c r="R128" s="16">
        <v>19</v>
      </c>
      <c r="S128" s="16">
        <v>6</v>
      </c>
      <c r="T128" s="16">
        <v>5</v>
      </c>
    </row>
    <row r="129" spans="1:33" ht="14.55" hidden="1" x14ac:dyDescent="0.3">
      <c r="A129" t="s">
        <v>139</v>
      </c>
      <c r="B129" s="16">
        <v>2023</v>
      </c>
      <c r="C129" s="11">
        <v>45105</v>
      </c>
      <c r="D129" t="s">
        <v>1250</v>
      </c>
      <c r="E129" t="s">
        <v>520</v>
      </c>
      <c r="F129">
        <v>3</v>
      </c>
      <c r="G129">
        <f t="shared" si="3"/>
        <v>0</v>
      </c>
      <c r="H129" s="16">
        <v>0</v>
      </c>
      <c r="I129" s="16">
        <v>0</v>
      </c>
      <c r="J129" s="16">
        <v>0</v>
      </c>
      <c r="K129" s="16">
        <v>19</v>
      </c>
      <c r="L129" s="16">
        <v>80</v>
      </c>
      <c r="M129" s="16">
        <v>3</v>
      </c>
      <c r="N129" s="16">
        <v>0</v>
      </c>
      <c r="O129" s="16">
        <v>0</v>
      </c>
      <c r="P129" s="9">
        <f t="shared" si="7"/>
        <v>4.75</v>
      </c>
      <c r="Q129" s="16">
        <v>0</v>
      </c>
      <c r="R129" s="16">
        <v>0</v>
      </c>
      <c r="S129" s="16">
        <v>11</v>
      </c>
      <c r="T129" s="16">
        <v>8</v>
      </c>
    </row>
    <row r="130" spans="1:33" ht="14.55" hidden="1" x14ac:dyDescent="0.3">
      <c r="A130" t="s">
        <v>139</v>
      </c>
      <c r="B130" s="16">
        <v>2023</v>
      </c>
      <c r="C130" s="11">
        <v>45105</v>
      </c>
      <c r="D130" t="s">
        <v>1251</v>
      </c>
      <c r="E130" t="s">
        <v>520</v>
      </c>
      <c r="F130">
        <v>5</v>
      </c>
      <c r="G130">
        <f t="shared" si="3"/>
        <v>0</v>
      </c>
      <c r="H130">
        <v>0</v>
      </c>
      <c r="I130">
        <v>0</v>
      </c>
      <c r="J130">
        <v>0</v>
      </c>
      <c r="K130">
        <v>38</v>
      </c>
      <c r="L130">
        <v>92</v>
      </c>
      <c r="M130">
        <v>13</v>
      </c>
      <c r="N130">
        <v>12</v>
      </c>
      <c r="O130">
        <v>0</v>
      </c>
      <c r="P130" s="9">
        <f t="shared" si="7"/>
        <v>41.75</v>
      </c>
      <c r="Q130">
        <v>66</v>
      </c>
      <c r="R130">
        <v>55</v>
      </c>
      <c r="S130">
        <v>23</v>
      </c>
      <c r="T130">
        <v>23</v>
      </c>
    </row>
    <row r="131" spans="1:33" ht="14.55" hidden="1" x14ac:dyDescent="0.3">
      <c r="A131" t="s">
        <v>139</v>
      </c>
      <c r="B131" s="16">
        <v>2023</v>
      </c>
      <c r="C131" s="11">
        <v>45105</v>
      </c>
      <c r="D131" t="s">
        <v>1253</v>
      </c>
      <c r="E131" t="s">
        <v>522</v>
      </c>
      <c r="F131">
        <v>1</v>
      </c>
      <c r="G131">
        <f t="shared" ref="G131:G194" si="8">SUM(H131:J131)</f>
        <v>0</v>
      </c>
      <c r="H131">
        <v>0</v>
      </c>
      <c r="I131">
        <v>0</v>
      </c>
      <c r="J131">
        <v>0</v>
      </c>
      <c r="K131">
        <v>76</v>
      </c>
      <c r="L131">
        <v>0</v>
      </c>
      <c r="M131">
        <v>15</v>
      </c>
      <c r="N131">
        <v>0</v>
      </c>
      <c r="O131">
        <v>100</v>
      </c>
      <c r="P131" s="9">
        <f t="shared" si="7"/>
        <v>10.75</v>
      </c>
      <c r="Q131">
        <v>0</v>
      </c>
      <c r="R131">
        <v>2</v>
      </c>
      <c r="S131">
        <v>19</v>
      </c>
      <c r="T131">
        <v>22</v>
      </c>
    </row>
    <row r="132" spans="1:33" ht="14.55" hidden="1" x14ac:dyDescent="0.3">
      <c r="A132" t="s">
        <v>104</v>
      </c>
      <c r="B132">
        <v>2017</v>
      </c>
      <c r="C132" s="11">
        <v>42898</v>
      </c>
      <c r="D132" t="s">
        <v>1260</v>
      </c>
      <c r="E132" t="s">
        <v>500</v>
      </c>
      <c r="F132">
        <v>21</v>
      </c>
      <c r="G132">
        <f t="shared" si="8"/>
        <v>0</v>
      </c>
      <c r="H132">
        <v>0</v>
      </c>
      <c r="I132">
        <v>0</v>
      </c>
      <c r="J132">
        <v>0</v>
      </c>
      <c r="K132">
        <v>50</v>
      </c>
      <c r="L132">
        <v>75</v>
      </c>
      <c r="M132" t="s">
        <v>267</v>
      </c>
      <c r="N132">
        <v>20</v>
      </c>
      <c r="O132">
        <v>0</v>
      </c>
      <c r="P132" s="9">
        <f t="shared" si="7"/>
        <v>11.75</v>
      </c>
      <c r="Q132" s="8">
        <v>0</v>
      </c>
      <c r="R132" s="8">
        <v>0</v>
      </c>
      <c r="S132" s="8">
        <v>38</v>
      </c>
      <c r="T132" s="8">
        <v>9</v>
      </c>
      <c r="AC132" s="13">
        <v>0</v>
      </c>
      <c r="AD132" s="13">
        <v>0</v>
      </c>
      <c r="AE132">
        <v>0</v>
      </c>
      <c r="AF132" t="s">
        <v>267</v>
      </c>
      <c r="AG132" t="s">
        <v>1261</v>
      </c>
    </row>
    <row r="133" spans="1:33" ht="14.55" hidden="1" x14ac:dyDescent="0.3">
      <c r="A133" t="s">
        <v>104</v>
      </c>
      <c r="B133">
        <v>2017</v>
      </c>
      <c r="C133" s="11">
        <v>42898</v>
      </c>
      <c r="D133" t="s">
        <v>1262</v>
      </c>
      <c r="E133" t="s">
        <v>500</v>
      </c>
      <c r="F133">
        <v>278</v>
      </c>
      <c r="G133">
        <f t="shared" si="8"/>
        <v>48</v>
      </c>
      <c r="H133">
        <v>17</v>
      </c>
      <c r="I133">
        <v>7</v>
      </c>
      <c r="J133">
        <v>24</v>
      </c>
      <c r="K133">
        <v>80</v>
      </c>
      <c r="L133">
        <v>5</v>
      </c>
      <c r="M133" t="s">
        <v>267</v>
      </c>
      <c r="N133">
        <v>3</v>
      </c>
      <c r="O133">
        <v>0</v>
      </c>
      <c r="P133" s="9">
        <f t="shared" si="7"/>
        <v>21.25</v>
      </c>
      <c r="Q133" s="8">
        <v>8</v>
      </c>
      <c r="R133" s="8">
        <v>19</v>
      </c>
      <c r="S133" s="8">
        <v>23</v>
      </c>
      <c r="T133" s="8">
        <v>35</v>
      </c>
      <c r="AC133" s="13">
        <v>0</v>
      </c>
      <c r="AD133" s="13">
        <v>0</v>
      </c>
      <c r="AE133">
        <v>0</v>
      </c>
      <c r="AF133" t="s">
        <v>267</v>
      </c>
    </row>
    <row r="134" spans="1:33" ht="14.55" hidden="1" x14ac:dyDescent="0.3">
      <c r="A134" t="s">
        <v>104</v>
      </c>
      <c r="B134">
        <v>2017</v>
      </c>
      <c r="C134" s="11">
        <v>42898</v>
      </c>
      <c r="D134" t="s">
        <v>1263</v>
      </c>
      <c r="E134" t="s">
        <v>500</v>
      </c>
      <c r="F134">
        <v>63</v>
      </c>
      <c r="G134">
        <f t="shared" si="8"/>
        <v>0</v>
      </c>
      <c r="H134">
        <v>0</v>
      </c>
      <c r="I134">
        <v>0</v>
      </c>
      <c r="J134">
        <v>0</v>
      </c>
      <c r="K134">
        <v>30</v>
      </c>
      <c r="L134">
        <v>1</v>
      </c>
      <c r="M134" t="s">
        <v>267</v>
      </c>
      <c r="N134">
        <v>70</v>
      </c>
      <c r="O134">
        <v>0</v>
      </c>
      <c r="P134" s="9">
        <f t="shared" si="7"/>
        <v>108.5</v>
      </c>
      <c r="Q134" s="8">
        <v>220</v>
      </c>
      <c r="R134" s="8">
        <v>52</v>
      </c>
      <c r="S134" s="8">
        <v>32</v>
      </c>
      <c r="T134" s="8">
        <v>130</v>
      </c>
      <c r="AC134" s="13">
        <v>0</v>
      </c>
      <c r="AD134" s="13">
        <v>0</v>
      </c>
      <c r="AE134">
        <v>0</v>
      </c>
      <c r="AF134" t="s">
        <v>267</v>
      </c>
      <c r="AG134" t="s">
        <v>1264</v>
      </c>
    </row>
    <row r="135" spans="1:33" ht="14.55" hidden="1" x14ac:dyDescent="0.3">
      <c r="A135" t="s">
        <v>104</v>
      </c>
      <c r="B135">
        <v>2017</v>
      </c>
      <c r="C135" s="11">
        <v>42898</v>
      </c>
      <c r="D135" t="s">
        <v>1265</v>
      </c>
      <c r="E135" t="s">
        <v>500</v>
      </c>
      <c r="F135">
        <v>78</v>
      </c>
      <c r="G135">
        <f t="shared" si="8"/>
        <v>5</v>
      </c>
      <c r="H135">
        <v>1</v>
      </c>
      <c r="I135">
        <v>0</v>
      </c>
      <c r="J135">
        <v>4</v>
      </c>
      <c r="K135">
        <v>60</v>
      </c>
      <c r="L135">
        <v>50</v>
      </c>
      <c r="M135" t="s">
        <v>267</v>
      </c>
      <c r="N135">
        <v>40</v>
      </c>
      <c r="O135">
        <v>0</v>
      </c>
      <c r="P135" s="9">
        <f t="shared" si="7"/>
        <v>48.75</v>
      </c>
      <c r="Q135" s="8">
        <v>83</v>
      </c>
      <c r="R135" s="8">
        <v>38</v>
      </c>
      <c r="S135" s="8">
        <v>49</v>
      </c>
      <c r="T135" s="8">
        <v>25</v>
      </c>
      <c r="AC135" s="13">
        <v>1</v>
      </c>
      <c r="AD135" s="13">
        <v>0</v>
      </c>
      <c r="AE135">
        <v>100</v>
      </c>
      <c r="AF135" t="s">
        <v>1258</v>
      </c>
      <c r="AG135" t="s">
        <v>1266</v>
      </c>
    </row>
    <row r="136" spans="1:33" ht="14.55" hidden="1" x14ac:dyDescent="0.3">
      <c r="A136" t="s">
        <v>104</v>
      </c>
      <c r="B136">
        <v>2017</v>
      </c>
      <c r="C136" s="11">
        <v>42898</v>
      </c>
      <c r="D136" t="s">
        <v>1267</v>
      </c>
      <c r="E136" t="s">
        <v>500</v>
      </c>
      <c r="F136">
        <v>102</v>
      </c>
      <c r="G136">
        <f t="shared" si="8"/>
        <v>0</v>
      </c>
      <c r="H136">
        <v>0</v>
      </c>
      <c r="I136">
        <v>0</v>
      </c>
      <c r="J136">
        <v>0</v>
      </c>
      <c r="K136">
        <v>40</v>
      </c>
      <c r="L136">
        <v>50</v>
      </c>
      <c r="M136" t="s">
        <v>267</v>
      </c>
      <c r="N136">
        <v>0</v>
      </c>
      <c r="O136">
        <v>0</v>
      </c>
      <c r="P136" s="9">
        <f t="shared" si="7"/>
        <v>10</v>
      </c>
      <c r="Q136" s="8">
        <v>15</v>
      </c>
      <c r="R136" s="8">
        <v>0</v>
      </c>
      <c r="S136" s="8">
        <v>22</v>
      </c>
      <c r="T136" s="8">
        <v>3</v>
      </c>
      <c r="AC136" s="13">
        <v>0</v>
      </c>
      <c r="AD136" s="13">
        <v>0</v>
      </c>
      <c r="AE136">
        <v>0</v>
      </c>
      <c r="AF136" t="s">
        <v>267</v>
      </c>
      <c r="AG136" t="s">
        <v>1268</v>
      </c>
    </row>
    <row r="137" spans="1:33" ht="14.55" hidden="1" x14ac:dyDescent="0.3">
      <c r="A137" t="s">
        <v>104</v>
      </c>
      <c r="B137">
        <v>2017</v>
      </c>
      <c r="C137" s="11">
        <v>42898</v>
      </c>
      <c r="D137" t="s">
        <v>1269</v>
      </c>
      <c r="E137" t="s">
        <v>500</v>
      </c>
      <c r="F137">
        <v>156</v>
      </c>
      <c r="G137">
        <f t="shared" si="8"/>
        <v>0</v>
      </c>
      <c r="H137">
        <v>0</v>
      </c>
      <c r="I137">
        <v>0</v>
      </c>
      <c r="J137">
        <v>0</v>
      </c>
      <c r="K137">
        <v>60</v>
      </c>
      <c r="L137">
        <v>80</v>
      </c>
      <c r="M137" t="s">
        <v>267</v>
      </c>
      <c r="N137">
        <v>10</v>
      </c>
      <c r="O137">
        <v>0</v>
      </c>
      <c r="P137" s="9">
        <f t="shared" si="7"/>
        <v>17.25</v>
      </c>
      <c r="Q137" s="8">
        <v>19</v>
      </c>
      <c r="R137" s="8">
        <v>15</v>
      </c>
      <c r="S137" s="8">
        <v>22</v>
      </c>
      <c r="T137" s="8">
        <v>13</v>
      </c>
      <c r="AC137" s="13">
        <v>0</v>
      </c>
      <c r="AD137" s="13">
        <v>0</v>
      </c>
      <c r="AE137">
        <v>0</v>
      </c>
      <c r="AF137" t="s">
        <v>267</v>
      </c>
    </row>
    <row r="138" spans="1:33" ht="14.55" hidden="1" x14ac:dyDescent="0.3">
      <c r="A138" t="s">
        <v>104</v>
      </c>
      <c r="B138">
        <v>2017</v>
      </c>
      <c r="C138" s="11">
        <v>42898</v>
      </c>
      <c r="D138" t="s">
        <v>1270</v>
      </c>
      <c r="E138" t="s">
        <v>500</v>
      </c>
      <c r="F138">
        <v>224</v>
      </c>
      <c r="G138">
        <f t="shared" si="8"/>
        <v>0</v>
      </c>
      <c r="H138">
        <v>0</v>
      </c>
      <c r="I138">
        <v>0</v>
      </c>
      <c r="J138">
        <v>0</v>
      </c>
      <c r="K138">
        <v>30</v>
      </c>
      <c r="L138">
        <v>20</v>
      </c>
      <c r="M138" t="s">
        <v>267</v>
      </c>
      <c r="N138">
        <v>40</v>
      </c>
      <c r="O138">
        <v>90</v>
      </c>
      <c r="P138" s="9">
        <f t="shared" si="7"/>
        <v>18.25</v>
      </c>
      <c r="Q138" s="8">
        <v>0</v>
      </c>
      <c r="R138" s="8">
        <v>26</v>
      </c>
      <c r="S138" s="8">
        <v>25</v>
      </c>
      <c r="T138" s="8">
        <v>22</v>
      </c>
      <c r="AC138" s="13">
        <v>0</v>
      </c>
      <c r="AD138" s="13">
        <v>0</v>
      </c>
      <c r="AE138">
        <v>0</v>
      </c>
      <c r="AF138" t="s">
        <v>267</v>
      </c>
      <c r="AG138" t="s">
        <v>1271</v>
      </c>
    </row>
    <row r="139" spans="1:33" ht="14.55" hidden="1" x14ac:dyDescent="0.3">
      <c r="A139" t="s">
        <v>104</v>
      </c>
      <c r="B139">
        <v>2017</v>
      </c>
      <c r="C139" s="11">
        <v>42898</v>
      </c>
      <c r="D139" t="s">
        <v>1272</v>
      </c>
      <c r="E139" t="s">
        <v>500</v>
      </c>
      <c r="F139">
        <v>232</v>
      </c>
      <c r="G139">
        <f t="shared" si="8"/>
        <v>21</v>
      </c>
      <c r="H139">
        <v>7</v>
      </c>
      <c r="I139">
        <v>3</v>
      </c>
      <c r="J139">
        <v>11</v>
      </c>
      <c r="K139">
        <v>70</v>
      </c>
      <c r="L139">
        <v>65</v>
      </c>
      <c r="M139" t="s">
        <v>267</v>
      </c>
      <c r="N139">
        <v>30</v>
      </c>
      <c r="O139">
        <v>0</v>
      </c>
      <c r="P139" s="9">
        <f t="shared" si="7"/>
        <v>16.75</v>
      </c>
      <c r="Q139" s="8">
        <v>6</v>
      </c>
      <c r="R139" s="8">
        <v>5</v>
      </c>
      <c r="S139" s="8">
        <v>31</v>
      </c>
      <c r="T139" s="8">
        <v>25</v>
      </c>
      <c r="AC139" s="13">
        <v>0</v>
      </c>
      <c r="AD139" s="13">
        <v>0</v>
      </c>
      <c r="AE139">
        <v>0</v>
      </c>
      <c r="AF139" t="s">
        <v>267</v>
      </c>
      <c r="AG139" t="s">
        <v>1273</v>
      </c>
    </row>
    <row r="140" spans="1:33" ht="14.55" hidden="1" x14ac:dyDescent="0.3">
      <c r="A140" t="s">
        <v>104</v>
      </c>
      <c r="B140">
        <v>2017</v>
      </c>
      <c r="C140" s="11">
        <v>42898</v>
      </c>
      <c r="D140" t="s">
        <v>1274</v>
      </c>
      <c r="E140" t="s">
        <v>500</v>
      </c>
      <c r="F140">
        <v>242</v>
      </c>
      <c r="G140">
        <f t="shared" si="8"/>
        <v>0</v>
      </c>
      <c r="H140">
        <v>0</v>
      </c>
      <c r="I140">
        <v>0</v>
      </c>
      <c r="J140">
        <v>0</v>
      </c>
      <c r="K140">
        <v>30</v>
      </c>
      <c r="L140">
        <v>90</v>
      </c>
      <c r="M140" t="s">
        <v>267</v>
      </c>
      <c r="N140">
        <v>10</v>
      </c>
      <c r="O140">
        <v>0</v>
      </c>
      <c r="P140" s="9">
        <f t="shared" si="7"/>
        <v>20.5</v>
      </c>
      <c r="Q140" s="8">
        <v>25</v>
      </c>
      <c r="R140" s="8">
        <v>24</v>
      </c>
      <c r="S140" s="8">
        <v>21</v>
      </c>
      <c r="T140" s="8">
        <v>12</v>
      </c>
      <c r="AC140" s="13">
        <v>0</v>
      </c>
      <c r="AD140" s="13">
        <v>0</v>
      </c>
      <c r="AE140">
        <v>0</v>
      </c>
      <c r="AF140" t="s">
        <v>267</v>
      </c>
      <c r="AG140" t="s">
        <v>1275</v>
      </c>
    </row>
    <row r="141" spans="1:33" ht="14.55" hidden="1" x14ac:dyDescent="0.3">
      <c r="A141" t="s">
        <v>104</v>
      </c>
      <c r="B141">
        <v>2017</v>
      </c>
      <c r="C141" s="11">
        <v>42898</v>
      </c>
      <c r="D141" t="s">
        <v>1276</v>
      </c>
      <c r="E141" t="s">
        <v>500</v>
      </c>
      <c r="F141">
        <v>265</v>
      </c>
      <c r="G141">
        <f t="shared" si="8"/>
        <v>0</v>
      </c>
      <c r="H141">
        <v>0</v>
      </c>
      <c r="I141">
        <v>0</v>
      </c>
      <c r="J141">
        <v>0</v>
      </c>
      <c r="K141">
        <v>3</v>
      </c>
      <c r="L141">
        <v>25</v>
      </c>
      <c r="M141" t="s">
        <v>267</v>
      </c>
      <c r="N141">
        <v>100</v>
      </c>
      <c r="O141">
        <v>0</v>
      </c>
      <c r="P141" s="9" t="s">
        <v>267</v>
      </c>
      <c r="Q141" s="8" t="s">
        <v>267</v>
      </c>
      <c r="R141" s="8" t="s">
        <v>267</v>
      </c>
      <c r="S141" s="8" t="s">
        <v>267</v>
      </c>
      <c r="T141" s="8" t="s">
        <v>267</v>
      </c>
      <c r="AC141" s="13">
        <v>0</v>
      </c>
      <c r="AD141" s="13">
        <v>0</v>
      </c>
      <c r="AE141">
        <v>0</v>
      </c>
      <c r="AF141" t="s">
        <v>267</v>
      </c>
    </row>
    <row r="142" spans="1:33" ht="14.55" hidden="1" x14ac:dyDescent="0.3">
      <c r="A142" t="s">
        <v>104</v>
      </c>
      <c r="B142">
        <v>2018</v>
      </c>
      <c r="C142" s="11">
        <v>43272</v>
      </c>
      <c r="D142" t="s">
        <v>1260</v>
      </c>
      <c r="E142" t="s">
        <v>500</v>
      </c>
      <c r="F142">
        <v>21</v>
      </c>
      <c r="G142">
        <f t="shared" si="8"/>
        <v>0</v>
      </c>
      <c r="H142">
        <v>0</v>
      </c>
      <c r="I142">
        <v>0</v>
      </c>
      <c r="J142">
        <v>0</v>
      </c>
      <c r="K142">
        <v>40</v>
      </c>
      <c r="L142">
        <v>60</v>
      </c>
      <c r="M142" t="s">
        <v>267</v>
      </c>
      <c r="N142">
        <v>10</v>
      </c>
      <c r="O142" t="s">
        <v>267</v>
      </c>
      <c r="P142" s="9">
        <f t="shared" ref="P142:P151" si="9">AVERAGE(Q142:T142)</f>
        <v>15.5</v>
      </c>
      <c r="Q142" s="8">
        <v>1</v>
      </c>
      <c r="R142" s="8">
        <v>5</v>
      </c>
      <c r="S142" s="8">
        <v>13</v>
      </c>
      <c r="T142" s="8">
        <v>43</v>
      </c>
      <c r="AC142" s="13">
        <v>0</v>
      </c>
      <c r="AD142" s="13">
        <v>1</v>
      </c>
      <c r="AG142" t="s">
        <v>1277</v>
      </c>
    </row>
    <row r="143" spans="1:33" ht="14.55" hidden="1" x14ac:dyDescent="0.3">
      <c r="A143" t="s">
        <v>104</v>
      </c>
      <c r="B143">
        <v>2018</v>
      </c>
      <c r="C143" s="11">
        <v>43272</v>
      </c>
      <c r="D143" t="s">
        <v>1262</v>
      </c>
      <c r="E143" t="s">
        <v>500</v>
      </c>
      <c r="F143">
        <v>278</v>
      </c>
      <c r="G143">
        <f t="shared" si="8"/>
        <v>30</v>
      </c>
      <c r="H143">
        <v>2</v>
      </c>
      <c r="I143">
        <v>21</v>
      </c>
      <c r="J143">
        <v>7</v>
      </c>
      <c r="K143">
        <v>70</v>
      </c>
      <c r="L143">
        <v>15</v>
      </c>
      <c r="M143" t="s">
        <v>267</v>
      </c>
      <c r="N143">
        <v>2</v>
      </c>
      <c r="O143" t="s">
        <v>267</v>
      </c>
      <c r="P143" s="9">
        <f t="shared" si="9"/>
        <v>11.25</v>
      </c>
      <c r="Q143" s="8">
        <v>1</v>
      </c>
      <c r="R143" s="8">
        <v>6</v>
      </c>
      <c r="S143" s="8">
        <v>18</v>
      </c>
      <c r="T143" s="8">
        <v>20</v>
      </c>
      <c r="AC143" s="13">
        <v>0</v>
      </c>
      <c r="AD143" s="13">
        <v>0</v>
      </c>
      <c r="AG143" t="s">
        <v>1278</v>
      </c>
    </row>
    <row r="144" spans="1:33" ht="14.55" hidden="1" x14ac:dyDescent="0.3">
      <c r="A144" t="s">
        <v>104</v>
      </c>
      <c r="B144">
        <v>2018</v>
      </c>
      <c r="C144" s="11">
        <v>43272</v>
      </c>
      <c r="D144" t="s">
        <v>1263</v>
      </c>
      <c r="E144" t="s">
        <v>500</v>
      </c>
      <c r="F144">
        <v>63</v>
      </c>
      <c r="G144">
        <f t="shared" si="8"/>
        <v>0</v>
      </c>
      <c r="H144">
        <v>0</v>
      </c>
      <c r="I144">
        <v>0</v>
      </c>
      <c r="J144">
        <v>0</v>
      </c>
      <c r="K144">
        <v>30</v>
      </c>
      <c r="L144">
        <v>0</v>
      </c>
      <c r="M144" t="s">
        <v>267</v>
      </c>
      <c r="N144">
        <v>40</v>
      </c>
      <c r="O144" t="s">
        <v>267</v>
      </c>
      <c r="P144" s="9">
        <f t="shared" si="9"/>
        <v>59.5</v>
      </c>
      <c r="Q144" s="8">
        <v>0</v>
      </c>
      <c r="R144" s="8">
        <v>0</v>
      </c>
      <c r="S144" s="8">
        <v>98</v>
      </c>
      <c r="T144" s="8">
        <v>140</v>
      </c>
      <c r="AC144" s="13">
        <v>1</v>
      </c>
      <c r="AD144" s="13">
        <v>1</v>
      </c>
      <c r="AF144" t="s">
        <v>1258</v>
      </c>
      <c r="AG144" t="s">
        <v>1279</v>
      </c>
    </row>
    <row r="145" spans="1:33" ht="14.55" hidden="1" x14ac:dyDescent="0.3">
      <c r="A145" t="s">
        <v>104</v>
      </c>
      <c r="B145">
        <v>2018</v>
      </c>
      <c r="C145" s="11">
        <v>43272</v>
      </c>
      <c r="D145" t="s">
        <v>1265</v>
      </c>
      <c r="E145" t="s">
        <v>500</v>
      </c>
      <c r="F145">
        <v>78</v>
      </c>
      <c r="G145">
        <f t="shared" si="8"/>
        <v>4</v>
      </c>
      <c r="H145">
        <v>0</v>
      </c>
      <c r="I145">
        <v>1</v>
      </c>
      <c r="J145">
        <v>3</v>
      </c>
      <c r="K145">
        <v>50</v>
      </c>
      <c r="L145">
        <v>30</v>
      </c>
      <c r="M145" t="s">
        <v>267</v>
      </c>
      <c r="N145">
        <v>30</v>
      </c>
      <c r="O145" t="s">
        <v>267</v>
      </c>
      <c r="P145" s="9">
        <f t="shared" si="9"/>
        <v>34.75</v>
      </c>
      <c r="Q145" s="8">
        <v>2</v>
      </c>
      <c r="R145" s="8">
        <v>35</v>
      </c>
      <c r="S145" s="8">
        <v>43</v>
      </c>
      <c r="T145" s="8">
        <v>59</v>
      </c>
      <c r="AC145" s="13">
        <v>1</v>
      </c>
      <c r="AD145" s="13">
        <v>1</v>
      </c>
      <c r="AF145" t="s">
        <v>1258</v>
      </c>
      <c r="AG145" t="s">
        <v>1280</v>
      </c>
    </row>
    <row r="146" spans="1:33" ht="14.55" hidden="1" x14ac:dyDescent="0.3">
      <c r="A146" t="s">
        <v>104</v>
      </c>
      <c r="B146">
        <v>2018</v>
      </c>
      <c r="C146" s="11">
        <v>43272</v>
      </c>
      <c r="D146" t="s">
        <v>1267</v>
      </c>
      <c r="E146" t="s">
        <v>500</v>
      </c>
      <c r="F146">
        <v>104</v>
      </c>
      <c r="G146">
        <f t="shared" si="8"/>
        <v>0</v>
      </c>
      <c r="H146">
        <v>0</v>
      </c>
      <c r="I146">
        <v>0</v>
      </c>
      <c r="J146">
        <v>0</v>
      </c>
      <c r="K146">
        <v>20</v>
      </c>
      <c r="L146">
        <v>30</v>
      </c>
      <c r="M146" t="s">
        <v>267</v>
      </c>
      <c r="N146">
        <v>0</v>
      </c>
      <c r="O146" t="s">
        <v>267</v>
      </c>
      <c r="P146" s="9">
        <f t="shared" si="9"/>
        <v>3.75</v>
      </c>
      <c r="Q146" s="8">
        <v>0</v>
      </c>
      <c r="R146" s="8">
        <v>0</v>
      </c>
      <c r="S146" s="8">
        <v>4</v>
      </c>
      <c r="T146" s="8">
        <v>11</v>
      </c>
      <c r="AC146" s="13">
        <v>0</v>
      </c>
      <c r="AD146" s="13">
        <v>1</v>
      </c>
      <c r="AG146" t="s">
        <v>1280</v>
      </c>
    </row>
    <row r="147" spans="1:33" ht="14.55" hidden="1" x14ac:dyDescent="0.3">
      <c r="A147" t="s">
        <v>104</v>
      </c>
      <c r="B147">
        <v>2018</v>
      </c>
      <c r="C147" s="11">
        <v>43272</v>
      </c>
      <c r="D147" t="s">
        <v>1269</v>
      </c>
      <c r="E147" t="s">
        <v>500</v>
      </c>
      <c r="F147">
        <v>156</v>
      </c>
      <c r="G147">
        <f t="shared" si="8"/>
        <v>0</v>
      </c>
      <c r="H147">
        <v>0</v>
      </c>
      <c r="I147">
        <v>0</v>
      </c>
      <c r="J147">
        <v>0</v>
      </c>
      <c r="K147">
        <v>40</v>
      </c>
      <c r="L147">
        <v>60</v>
      </c>
      <c r="M147" t="s">
        <v>267</v>
      </c>
      <c r="N147">
        <v>10</v>
      </c>
      <c r="O147" t="s">
        <v>267</v>
      </c>
      <c r="P147" s="9">
        <f t="shared" si="9"/>
        <v>5.75</v>
      </c>
      <c r="Q147" s="8">
        <v>1</v>
      </c>
      <c r="R147" s="8">
        <v>4</v>
      </c>
      <c r="S147" s="8">
        <v>4</v>
      </c>
      <c r="T147" s="8">
        <v>14</v>
      </c>
      <c r="AC147" s="13">
        <v>0</v>
      </c>
      <c r="AD147" s="13">
        <v>0</v>
      </c>
      <c r="AF147" t="s">
        <v>1281</v>
      </c>
    </row>
    <row r="148" spans="1:33" ht="14.55" hidden="1" x14ac:dyDescent="0.3">
      <c r="A148" t="s">
        <v>104</v>
      </c>
      <c r="B148">
        <v>2018</v>
      </c>
      <c r="C148" s="11">
        <v>43272</v>
      </c>
      <c r="D148" t="s">
        <v>1270</v>
      </c>
      <c r="E148" t="s">
        <v>500</v>
      </c>
      <c r="F148">
        <v>224</v>
      </c>
      <c r="G148">
        <f t="shared" si="8"/>
        <v>0</v>
      </c>
      <c r="H148">
        <v>0</v>
      </c>
      <c r="I148">
        <v>0</v>
      </c>
      <c r="J148">
        <v>0</v>
      </c>
      <c r="K148">
        <v>10</v>
      </c>
      <c r="L148">
        <v>20</v>
      </c>
      <c r="M148" t="s">
        <v>267</v>
      </c>
      <c r="N148">
        <v>90</v>
      </c>
      <c r="O148" t="s">
        <v>267</v>
      </c>
      <c r="P148" s="9">
        <f t="shared" si="9"/>
        <v>123.75</v>
      </c>
      <c r="Q148" s="8">
        <v>15</v>
      </c>
      <c r="R148" s="8">
        <v>75</v>
      </c>
      <c r="S148" s="8">
        <v>105</v>
      </c>
      <c r="T148" s="8">
        <v>300</v>
      </c>
      <c r="AC148" s="13">
        <v>0</v>
      </c>
      <c r="AD148" s="13">
        <v>0</v>
      </c>
      <c r="AG148" t="s">
        <v>1282</v>
      </c>
    </row>
    <row r="149" spans="1:33" ht="14.55" hidden="1" x14ac:dyDescent="0.3">
      <c r="A149" t="s">
        <v>104</v>
      </c>
      <c r="B149">
        <v>2018</v>
      </c>
      <c r="C149" s="11">
        <v>43272</v>
      </c>
      <c r="D149" t="s">
        <v>1272</v>
      </c>
      <c r="E149" t="s">
        <v>500</v>
      </c>
      <c r="F149">
        <v>232</v>
      </c>
      <c r="G149">
        <f t="shared" si="8"/>
        <v>8</v>
      </c>
      <c r="H149">
        <v>0</v>
      </c>
      <c r="I149">
        <v>5</v>
      </c>
      <c r="J149">
        <v>3</v>
      </c>
      <c r="K149">
        <v>50</v>
      </c>
      <c r="L149">
        <v>80</v>
      </c>
      <c r="M149" t="s">
        <v>267</v>
      </c>
      <c r="N149">
        <v>15</v>
      </c>
      <c r="O149" t="s">
        <v>267</v>
      </c>
      <c r="P149" s="9">
        <f t="shared" si="9"/>
        <v>5</v>
      </c>
      <c r="Q149" s="8">
        <v>1</v>
      </c>
      <c r="R149" s="8">
        <v>1</v>
      </c>
      <c r="S149" s="8">
        <v>3</v>
      </c>
      <c r="T149" s="8">
        <v>15</v>
      </c>
      <c r="AC149" s="13">
        <v>0</v>
      </c>
      <c r="AD149" s="13">
        <v>1</v>
      </c>
      <c r="AG149" t="s">
        <v>1283</v>
      </c>
    </row>
    <row r="150" spans="1:33" ht="14.55" hidden="1" x14ac:dyDescent="0.3">
      <c r="A150" t="s">
        <v>104</v>
      </c>
      <c r="B150">
        <v>2018</v>
      </c>
      <c r="C150" s="11">
        <v>43272</v>
      </c>
      <c r="D150" t="s">
        <v>1274</v>
      </c>
      <c r="E150" t="s">
        <v>500</v>
      </c>
      <c r="F150">
        <v>242</v>
      </c>
      <c r="G150">
        <f t="shared" si="8"/>
        <v>0</v>
      </c>
      <c r="H150">
        <v>0</v>
      </c>
      <c r="I150">
        <v>0</v>
      </c>
      <c r="J150">
        <v>0</v>
      </c>
      <c r="K150">
        <v>20</v>
      </c>
      <c r="L150">
        <v>80</v>
      </c>
      <c r="M150" t="s">
        <v>267</v>
      </c>
      <c r="N150">
        <v>5</v>
      </c>
      <c r="O150" t="s">
        <v>267</v>
      </c>
      <c r="P150" s="9">
        <f t="shared" si="9"/>
        <v>16.5</v>
      </c>
      <c r="Q150" s="8">
        <v>1</v>
      </c>
      <c r="R150" s="8">
        <v>10</v>
      </c>
      <c r="S150" s="8">
        <v>12</v>
      </c>
      <c r="T150" s="8">
        <v>43</v>
      </c>
      <c r="AC150" s="13">
        <v>0</v>
      </c>
      <c r="AD150" s="13">
        <v>0</v>
      </c>
    </row>
    <row r="151" spans="1:33" ht="14.55" hidden="1" x14ac:dyDescent="0.3">
      <c r="A151" t="s">
        <v>104</v>
      </c>
      <c r="B151">
        <v>2018</v>
      </c>
      <c r="C151" s="11">
        <v>43272</v>
      </c>
      <c r="D151" t="s">
        <v>1276</v>
      </c>
      <c r="E151" t="s">
        <v>500</v>
      </c>
      <c r="F151">
        <v>265</v>
      </c>
      <c r="G151">
        <f t="shared" si="8"/>
        <v>0</v>
      </c>
      <c r="H151">
        <v>0</v>
      </c>
      <c r="I151">
        <v>0</v>
      </c>
      <c r="J151">
        <v>0</v>
      </c>
      <c r="K151">
        <v>5</v>
      </c>
      <c r="L151">
        <v>30</v>
      </c>
      <c r="M151" t="s">
        <v>267</v>
      </c>
      <c r="N151">
        <v>90</v>
      </c>
      <c r="O151" t="s">
        <v>267</v>
      </c>
      <c r="P151" s="9">
        <f t="shared" si="9"/>
        <v>35.25</v>
      </c>
      <c r="Q151" s="8">
        <v>1</v>
      </c>
      <c r="R151" s="8">
        <v>25</v>
      </c>
      <c r="S151" s="8">
        <v>50</v>
      </c>
      <c r="T151" s="8">
        <v>65</v>
      </c>
      <c r="AC151" s="13">
        <v>0</v>
      </c>
      <c r="AD151" s="13">
        <v>0</v>
      </c>
    </row>
    <row r="152" spans="1:33" ht="14.55" hidden="1" x14ac:dyDescent="0.3">
      <c r="A152" t="s">
        <v>104</v>
      </c>
      <c r="B152">
        <v>2019</v>
      </c>
      <c r="C152" s="11">
        <v>43636</v>
      </c>
      <c r="D152" t="s">
        <v>1260</v>
      </c>
      <c r="E152" t="s">
        <v>500</v>
      </c>
      <c r="F152">
        <v>21</v>
      </c>
      <c r="G152">
        <f t="shared" si="8"/>
        <v>0</v>
      </c>
      <c r="H152">
        <v>0</v>
      </c>
      <c r="I152">
        <v>0</v>
      </c>
      <c r="J152">
        <v>0</v>
      </c>
      <c r="K152">
        <v>20</v>
      </c>
      <c r="L152">
        <v>60</v>
      </c>
      <c r="M152" t="s">
        <v>267</v>
      </c>
      <c r="N152">
        <v>0</v>
      </c>
      <c r="O152" t="s">
        <v>267</v>
      </c>
      <c r="P152" s="9">
        <v>19.5</v>
      </c>
      <c r="Q152" s="8">
        <v>32</v>
      </c>
      <c r="R152" s="8">
        <v>0</v>
      </c>
      <c r="S152" s="8">
        <v>32</v>
      </c>
      <c r="T152" s="8">
        <v>14</v>
      </c>
      <c r="AC152" s="13"/>
      <c r="AD152" s="13"/>
    </row>
    <row r="153" spans="1:33" ht="14.55" hidden="1" x14ac:dyDescent="0.3">
      <c r="A153" t="s">
        <v>104</v>
      </c>
      <c r="B153">
        <v>2019</v>
      </c>
      <c r="C153" s="11">
        <v>43636</v>
      </c>
      <c r="D153" t="s">
        <v>1262</v>
      </c>
      <c r="E153" t="s">
        <v>500</v>
      </c>
      <c r="F153">
        <v>278</v>
      </c>
      <c r="G153">
        <f t="shared" si="8"/>
        <v>56</v>
      </c>
      <c r="H153">
        <v>45</v>
      </c>
      <c r="I153">
        <v>5</v>
      </c>
      <c r="J153">
        <v>6</v>
      </c>
      <c r="K153">
        <v>50</v>
      </c>
      <c r="L153">
        <v>70</v>
      </c>
      <c r="M153" t="s">
        <v>267</v>
      </c>
      <c r="N153">
        <v>0</v>
      </c>
      <c r="O153" t="s">
        <v>267</v>
      </c>
      <c r="P153" s="9">
        <v>16.75</v>
      </c>
      <c r="Q153" s="8">
        <v>0</v>
      </c>
      <c r="R153" s="8">
        <v>0</v>
      </c>
      <c r="S153" s="8">
        <v>45</v>
      </c>
      <c r="T153" s="8">
        <v>22</v>
      </c>
      <c r="AC153" s="13"/>
      <c r="AD153" s="13"/>
    </row>
    <row r="154" spans="1:33" ht="14.55" hidden="1" x14ac:dyDescent="0.3">
      <c r="A154" t="s">
        <v>104</v>
      </c>
      <c r="B154">
        <v>2019</v>
      </c>
      <c r="C154" s="11">
        <v>43636</v>
      </c>
      <c r="D154" t="s">
        <v>1263</v>
      </c>
      <c r="E154" t="s">
        <v>500</v>
      </c>
      <c r="F154">
        <v>63</v>
      </c>
      <c r="G154">
        <f t="shared" si="8"/>
        <v>0</v>
      </c>
      <c r="H154">
        <v>0</v>
      </c>
      <c r="I154">
        <v>0</v>
      </c>
      <c r="J154">
        <v>0</v>
      </c>
      <c r="K154">
        <v>30</v>
      </c>
      <c r="L154">
        <v>2</v>
      </c>
      <c r="M154" t="s">
        <v>267</v>
      </c>
      <c r="N154">
        <v>30</v>
      </c>
      <c r="O154" t="s">
        <v>267</v>
      </c>
      <c r="P154" s="9">
        <v>40.5</v>
      </c>
      <c r="Q154" s="8">
        <v>32</v>
      </c>
      <c r="R154" s="8">
        <v>0</v>
      </c>
      <c r="S154" s="8">
        <v>110</v>
      </c>
      <c r="T154" s="8">
        <v>20</v>
      </c>
      <c r="AC154" s="13"/>
      <c r="AD154" s="13"/>
    </row>
    <row r="155" spans="1:33" ht="14.55" hidden="1" x14ac:dyDescent="0.3">
      <c r="A155" t="s">
        <v>104</v>
      </c>
      <c r="B155">
        <v>2019</v>
      </c>
      <c r="C155" s="11">
        <v>43636</v>
      </c>
      <c r="D155" t="s">
        <v>1265</v>
      </c>
      <c r="E155" t="s">
        <v>500</v>
      </c>
      <c r="F155">
        <v>78</v>
      </c>
      <c r="G155">
        <f t="shared" si="8"/>
        <v>7</v>
      </c>
      <c r="H155">
        <v>0</v>
      </c>
      <c r="I155">
        <v>4</v>
      </c>
      <c r="J155">
        <v>3</v>
      </c>
      <c r="K155">
        <v>40</v>
      </c>
      <c r="L155">
        <v>30</v>
      </c>
      <c r="M155" t="s">
        <v>267</v>
      </c>
      <c r="N155">
        <v>8</v>
      </c>
      <c r="O155" t="s">
        <v>267</v>
      </c>
      <c r="P155" s="9">
        <v>23.25</v>
      </c>
      <c r="Q155" s="8">
        <v>10</v>
      </c>
      <c r="R155" s="8">
        <v>62</v>
      </c>
      <c r="S155" s="8">
        <v>21</v>
      </c>
      <c r="T155" s="8">
        <v>0</v>
      </c>
      <c r="AC155" s="13"/>
      <c r="AD155" s="13"/>
    </row>
    <row r="156" spans="1:33" ht="14.55" hidden="1" x14ac:dyDescent="0.3">
      <c r="A156" t="s">
        <v>104</v>
      </c>
      <c r="B156">
        <v>2019</v>
      </c>
      <c r="C156" s="11">
        <v>43636</v>
      </c>
      <c r="D156" t="s">
        <v>1267</v>
      </c>
      <c r="E156" t="s">
        <v>500</v>
      </c>
      <c r="F156">
        <v>104</v>
      </c>
      <c r="G156">
        <f t="shared" si="8"/>
        <v>0</v>
      </c>
      <c r="H156">
        <v>0</v>
      </c>
      <c r="I156">
        <v>0</v>
      </c>
      <c r="J156">
        <v>0</v>
      </c>
      <c r="K156">
        <v>10</v>
      </c>
      <c r="L156">
        <v>15</v>
      </c>
      <c r="M156" t="s">
        <v>267</v>
      </c>
      <c r="N156">
        <v>0</v>
      </c>
      <c r="O156" t="s">
        <v>267</v>
      </c>
      <c r="P156" s="9">
        <v>6.75</v>
      </c>
      <c r="Q156" s="8">
        <v>0</v>
      </c>
      <c r="R156" s="8">
        <v>3</v>
      </c>
      <c r="S156" s="8">
        <v>10</v>
      </c>
      <c r="T156" s="8">
        <v>14</v>
      </c>
      <c r="AC156" s="13"/>
      <c r="AD156" s="13"/>
    </row>
    <row r="157" spans="1:33" ht="14.55" hidden="1" x14ac:dyDescent="0.3">
      <c r="A157" t="s">
        <v>104</v>
      </c>
      <c r="B157">
        <v>2019</v>
      </c>
      <c r="C157" s="11">
        <v>43636</v>
      </c>
      <c r="D157" t="s">
        <v>1269</v>
      </c>
      <c r="E157" t="s">
        <v>500</v>
      </c>
      <c r="F157">
        <v>156</v>
      </c>
      <c r="G157">
        <f t="shared" si="8"/>
        <v>0</v>
      </c>
      <c r="H157">
        <v>0</v>
      </c>
      <c r="I157">
        <v>0</v>
      </c>
      <c r="J157">
        <v>0</v>
      </c>
      <c r="K157">
        <v>50</v>
      </c>
      <c r="L157">
        <v>60</v>
      </c>
      <c r="M157" t="s">
        <v>267</v>
      </c>
      <c r="N157">
        <v>2</v>
      </c>
      <c r="O157" t="s">
        <v>267</v>
      </c>
      <c r="P157" s="9">
        <v>18.75</v>
      </c>
      <c r="Q157" s="8">
        <v>16</v>
      </c>
      <c r="R157" s="8">
        <v>24</v>
      </c>
      <c r="S157" s="8">
        <v>4</v>
      </c>
      <c r="T157" s="8">
        <v>31</v>
      </c>
      <c r="AC157" s="13"/>
      <c r="AD157" s="13"/>
    </row>
    <row r="158" spans="1:33" ht="14.55" hidden="1" x14ac:dyDescent="0.3">
      <c r="A158" t="s">
        <v>104</v>
      </c>
      <c r="B158">
        <v>2019</v>
      </c>
      <c r="C158" s="11">
        <v>43636</v>
      </c>
      <c r="D158" t="s">
        <v>1270</v>
      </c>
      <c r="E158" t="s">
        <v>500</v>
      </c>
      <c r="F158">
        <v>224</v>
      </c>
      <c r="G158">
        <f t="shared" si="8"/>
        <v>0</v>
      </c>
      <c r="H158">
        <v>0</v>
      </c>
      <c r="I158">
        <v>0</v>
      </c>
      <c r="J158">
        <v>0</v>
      </c>
      <c r="K158">
        <v>20</v>
      </c>
      <c r="L158">
        <v>70</v>
      </c>
      <c r="M158" t="s">
        <v>267</v>
      </c>
      <c r="N158">
        <v>80</v>
      </c>
      <c r="O158" t="s">
        <v>267</v>
      </c>
      <c r="P158" s="9">
        <v>83.5</v>
      </c>
      <c r="Q158" s="8">
        <v>14</v>
      </c>
      <c r="R158" s="8">
        <v>140</v>
      </c>
      <c r="S158" s="8">
        <v>90</v>
      </c>
      <c r="T158" s="8">
        <v>90</v>
      </c>
      <c r="AC158" s="13"/>
      <c r="AD158" s="13"/>
    </row>
    <row r="159" spans="1:33" ht="14.55" hidden="1" x14ac:dyDescent="0.3">
      <c r="A159" t="s">
        <v>104</v>
      </c>
      <c r="B159">
        <v>2019</v>
      </c>
      <c r="C159" s="11">
        <v>43636</v>
      </c>
      <c r="D159" t="s">
        <v>1272</v>
      </c>
      <c r="E159" t="s">
        <v>500</v>
      </c>
      <c r="F159">
        <v>232</v>
      </c>
      <c r="G159">
        <f t="shared" si="8"/>
        <v>19</v>
      </c>
      <c r="H159">
        <v>11</v>
      </c>
      <c r="I159">
        <v>4</v>
      </c>
      <c r="J159">
        <v>4</v>
      </c>
      <c r="K159">
        <v>50</v>
      </c>
      <c r="L159">
        <v>80</v>
      </c>
      <c r="M159" t="s">
        <v>267</v>
      </c>
      <c r="N159">
        <v>5</v>
      </c>
      <c r="O159" t="s">
        <v>267</v>
      </c>
      <c r="P159" s="9">
        <v>16.5</v>
      </c>
      <c r="Q159" s="8">
        <v>0</v>
      </c>
      <c r="R159" s="8">
        <v>1</v>
      </c>
      <c r="S159" s="8">
        <v>19</v>
      </c>
      <c r="T159" s="8">
        <v>46</v>
      </c>
      <c r="AC159" s="13"/>
      <c r="AD159" s="13"/>
    </row>
    <row r="160" spans="1:33" ht="14.55" hidden="1" x14ac:dyDescent="0.3">
      <c r="A160" t="s">
        <v>104</v>
      </c>
      <c r="B160">
        <v>2019</v>
      </c>
      <c r="C160" s="11">
        <v>43636</v>
      </c>
      <c r="D160" t="s">
        <v>1274</v>
      </c>
      <c r="E160" t="s">
        <v>500</v>
      </c>
      <c r="F160">
        <v>242</v>
      </c>
      <c r="G160">
        <f t="shared" si="8"/>
        <v>0</v>
      </c>
      <c r="H160">
        <v>0</v>
      </c>
      <c r="I160">
        <v>0</v>
      </c>
      <c r="J160">
        <v>0</v>
      </c>
      <c r="K160">
        <v>40</v>
      </c>
      <c r="L160">
        <v>80</v>
      </c>
      <c r="M160" t="s">
        <v>267</v>
      </c>
      <c r="N160">
        <v>5</v>
      </c>
      <c r="O160" t="s">
        <v>267</v>
      </c>
      <c r="P160" s="9">
        <v>21.5</v>
      </c>
      <c r="Q160" s="8">
        <v>31</v>
      </c>
      <c r="R160" s="8">
        <v>0</v>
      </c>
      <c r="S160" s="8">
        <v>8</v>
      </c>
      <c r="T160" s="8">
        <v>47</v>
      </c>
      <c r="AC160" s="13"/>
      <c r="AD160" s="13"/>
    </row>
    <row r="161" spans="1:33" ht="14.55" hidden="1" x14ac:dyDescent="0.3">
      <c r="A161" t="s">
        <v>104</v>
      </c>
      <c r="B161">
        <v>2019</v>
      </c>
      <c r="C161" s="11">
        <v>43636</v>
      </c>
      <c r="D161" t="s">
        <v>1276</v>
      </c>
      <c r="E161" t="s">
        <v>500</v>
      </c>
      <c r="F161">
        <v>265</v>
      </c>
      <c r="G161">
        <f t="shared" si="8"/>
        <v>0</v>
      </c>
      <c r="H161">
        <v>0</v>
      </c>
      <c r="I161">
        <v>0</v>
      </c>
      <c r="J161">
        <v>0</v>
      </c>
      <c r="K161">
        <v>90</v>
      </c>
      <c r="L161">
        <v>10</v>
      </c>
      <c r="M161" t="s">
        <v>267</v>
      </c>
      <c r="N161">
        <v>15</v>
      </c>
      <c r="O161" t="s">
        <v>267</v>
      </c>
      <c r="P161" s="9">
        <v>42.5</v>
      </c>
      <c r="Q161" s="8">
        <v>20</v>
      </c>
      <c r="R161" s="8">
        <v>5</v>
      </c>
      <c r="S161" s="8">
        <v>75</v>
      </c>
      <c r="T161" s="8">
        <v>70</v>
      </c>
      <c r="AC161" s="13"/>
      <c r="AD161" s="13"/>
    </row>
    <row r="162" spans="1:33" ht="14.55" hidden="1" x14ac:dyDescent="0.3">
      <c r="A162" s="16" t="s">
        <v>104</v>
      </c>
      <c r="B162" s="16">
        <v>2020</v>
      </c>
      <c r="C162" s="18">
        <v>43999</v>
      </c>
      <c r="D162" s="16" t="s">
        <v>1260</v>
      </c>
      <c r="E162" s="16" t="s">
        <v>500</v>
      </c>
      <c r="F162" s="16">
        <v>21</v>
      </c>
      <c r="G162">
        <f t="shared" si="8"/>
        <v>0</v>
      </c>
      <c r="H162" s="16">
        <v>0</v>
      </c>
      <c r="I162" s="16">
        <v>0</v>
      </c>
      <c r="J162" s="16">
        <v>0</v>
      </c>
      <c r="K162" s="16">
        <v>20</v>
      </c>
      <c r="L162" s="16">
        <v>40</v>
      </c>
      <c r="M162" t="s">
        <v>267</v>
      </c>
      <c r="N162" s="16">
        <v>10</v>
      </c>
      <c r="O162" s="16" t="s">
        <v>297</v>
      </c>
      <c r="P162" s="9">
        <f t="shared" ref="P162:P193" si="10">AVERAGE(Q162:T162)</f>
        <v>12.25</v>
      </c>
      <c r="Q162" s="16">
        <v>0</v>
      </c>
      <c r="R162" s="16">
        <v>3</v>
      </c>
      <c r="S162" s="16">
        <v>17</v>
      </c>
      <c r="T162" s="16">
        <v>29</v>
      </c>
      <c r="U162" s="16"/>
      <c r="V162" s="16"/>
      <c r="W162" s="16"/>
      <c r="X162" s="16"/>
      <c r="Y162" s="16"/>
      <c r="Z162" s="16"/>
      <c r="AA162" s="16"/>
      <c r="AB162" s="16"/>
      <c r="AC162" s="16">
        <v>0</v>
      </c>
      <c r="AD162" s="16">
        <v>0</v>
      </c>
      <c r="AE162" s="16"/>
      <c r="AF162" s="20" t="s">
        <v>1284</v>
      </c>
    </row>
    <row r="163" spans="1:33" ht="14.55" hidden="1" x14ac:dyDescent="0.3">
      <c r="A163" s="16" t="s">
        <v>104</v>
      </c>
      <c r="B163" s="16">
        <v>2020</v>
      </c>
      <c r="C163" s="18">
        <v>43999</v>
      </c>
      <c r="D163" s="16" t="s">
        <v>1262</v>
      </c>
      <c r="E163" s="16" t="s">
        <v>500</v>
      </c>
      <c r="F163" s="16">
        <v>278</v>
      </c>
      <c r="G163">
        <f t="shared" si="8"/>
        <v>39</v>
      </c>
      <c r="H163" s="16">
        <v>18</v>
      </c>
      <c r="I163" s="16">
        <v>9</v>
      </c>
      <c r="J163" s="16">
        <v>12</v>
      </c>
      <c r="K163" s="16">
        <v>50</v>
      </c>
      <c r="L163" s="16">
        <v>70</v>
      </c>
      <c r="M163" t="s">
        <v>267</v>
      </c>
      <c r="N163" s="16">
        <v>0</v>
      </c>
      <c r="O163" s="16"/>
      <c r="P163" s="9">
        <f t="shared" si="10"/>
        <v>12.5</v>
      </c>
      <c r="Q163" s="16">
        <v>2</v>
      </c>
      <c r="R163" s="16">
        <v>0</v>
      </c>
      <c r="S163" s="16">
        <v>29</v>
      </c>
      <c r="T163" s="16">
        <v>19</v>
      </c>
      <c r="U163" s="16"/>
      <c r="V163" s="16"/>
      <c r="W163" s="16"/>
      <c r="X163" s="16"/>
      <c r="Y163" s="16"/>
      <c r="Z163" s="16"/>
      <c r="AA163" s="16"/>
      <c r="AB163" s="16"/>
      <c r="AC163" s="16">
        <v>0</v>
      </c>
      <c r="AD163" s="16">
        <v>0</v>
      </c>
      <c r="AE163" s="16"/>
      <c r="AF163" s="16"/>
      <c r="AG163" s="16"/>
    </row>
    <row r="164" spans="1:33" ht="14.55" hidden="1" x14ac:dyDescent="0.3">
      <c r="A164" s="16" t="s">
        <v>104</v>
      </c>
      <c r="B164" s="16">
        <v>2020</v>
      </c>
      <c r="C164" s="18">
        <v>43999</v>
      </c>
      <c r="D164" s="16" t="s">
        <v>1263</v>
      </c>
      <c r="E164" s="16" t="s">
        <v>500</v>
      </c>
      <c r="F164" s="16">
        <v>63</v>
      </c>
      <c r="G164">
        <f t="shared" si="8"/>
        <v>0</v>
      </c>
      <c r="H164" s="16">
        <v>0</v>
      </c>
      <c r="I164" s="16">
        <v>0</v>
      </c>
      <c r="J164" s="16">
        <v>0</v>
      </c>
      <c r="K164" s="16">
        <v>30</v>
      </c>
      <c r="L164" s="16">
        <v>0</v>
      </c>
      <c r="M164" t="s">
        <v>267</v>
      </c>
      <c r="N164" s="16">
        <v>20</v>
      </c>
      <c r="O164" s="16" t="s">
        <v>297</v>
      </c>
      <c r="P164" s="9">
        <f t="shared" si="10"/>
        <v>32.25</v>
      </c>
      <c r="Q164" s="16">
        <v>19</v>
      </c>
      <c r="R164" s="16">
        <v>66</v>
      </c>
      <c r="S164" s="16">
        <v>44</v>
      </c>
      <c r="T164" s="16">
        <v>0</v>
      </c>
      <c r="U164" s="16"/>
      <c r="V164" s="16"/>
      <c r="W164" s="16"/>
      <c r="X164" s="16"/>
      <c r="Y164" s="16"/>
      <c r="Z164" s="16"/>
      <c r="AA164" s="16"/>
      <c r="AB164" s="16"/>
      <c r="AC164" s="16">
        <v>0</v>
      </c>
      <c r="AD164" s="16">
        <v>1</v>
      </c>
      <c r="AE164" s="16"/>
      <c r="AF164" s="16" t="s">
        <v>1285</v>
      </c>
      <c r="AG164" s="16"/>
    </row>
    <row r="165" spans="1:33" ht="14.55" hidden="1" x14ac:dyDescent="0.3">
      <c r="A165" s="16" t="s">
        <v>104</v>
      </c>
      <c r="B165" s="16">
        <v>2020</v>
      </c>
      <c r="C165" s="18">
        <v>43999</v>
      </c>
      <c r="D165" s="16" t="s">
        <v>1265</v>
      </c>
      <c r="E165" s="16" t="s">
        <v>500</v>
      </c>
      <c r="F165" s="16">
        <v>78</v>
      </c>
      <c r="G165">
        <f t="shared" si="8"/>
        <v>3</v>
      </c>
      <c r="H165" s="16">
        <v>0</v>
      </c>
      <c r="I165" s="16">
        <v>0</v>
      </c>
      <c r="J165" s="16">
        <v>3</v>
      </c>
      <c r="K165" s="16">
        <v>50</v>
      </c>
      <c r="L165" s="16">
        <v>25</v>
      </c>
      <c r="M165" t="s">
        <v>267</v>
      </c>
      <c r="N165" s="16">
        <v>3</v>
      </c>
      <c r="O165" s="16" t="s">
        <v>297</v>
      </c>
      <c r="P165" s="9">
        <f t="shared" si="10"/>
        <v>14</v>
      </c>
      <c r="Q165" s="16">
        <v>28</v>
      </c>
      <c r="R165" s="16">
        <v>5</v>
      </c>
      <c r="S165" s="16">
        <v>23</v>
      </c>
      <c r="T165" s="16">
        <v>0</v>
      </c>
      <c r="U165" s="16"/>
      <c r="V165" s="16"/>
      <c r="W165" s="16"/>
      <c r="X165" s="16"/>
      <c r="Y165" s="16"/>
      <c r="Z165" s="16"/>
      <c r="AA165" s="16"/>
      <c r="AB165" s="16"/>
      <c r="AC165" s="16">
        <v>0</v>
      </c>
      <c r="AD165" s="16">
        <v>0</v>
      </c>
      <c r="AE165" s="16"/>
      <c r="AF165" s="16"/>
      <c r="AG165" s="16"/>
    </row>
    <row r="166" spans="1:33" ht="14.55" hidden="1" x14ac:dyDescent="0.3">
      <c r="A166" s="16" t="s">
        <v>104</v>
      </c>
      <c r="B166" s="16">
        <v>2020</v>
      </c>
      <c r="C166" s="18">
        <v>43999</v>
      </c>
      <c r="D166" s="16" t="s">
        <v>1267</v>
      </c>
      <c r="E166" s="16" t="s">
        <v>500</v>
      </c>
      <c r="F166" s="16">
        <v>102</v>
      </c>
      <c r="G166">
        <f t="shared" si="8"/>
        <v>0</v>
      </c>
      <c r="H166" s="16">
        <v>0</v>
      </c>
      <c r="I166" s="16">
        <v>0</v>
      </c>
      <c r="J166" s="16">
        <v>0</v>
      </c>
      <c r="K166" s="16">
        <v>15</v>
      </c>
      <c r="L166" s="16">
        <v>20</v>
      </c>
      <c r="M166" t="s">
        <v>267</v>
      </c>
      <c r="N166" s="16">
        <v>1</v>
      </c>
      <c r="O166" s="16" t="s">
        <v>297</v>
      </c>
      <c r="P166" s="9">
        <f t="shared" si="10"/>
        <v>7</v>
      </c>
      <c r="Q166" s="16">
        <v>15</v>
      </c>
      <c r="R166" s="16">
        <v>5</v>
      </c>
      <c r="S166" s="16">
        <v>0</v>
      </c>
      <c r="T166" s="16">
        <v>8</v>
      </c>
      <c r="U166" s="16"/>
      <c r="V166" s="16"/>
      <c r="W166" s="16"/>
      <c r="X166" s="16"/>
      <c r="Y166" s="16"/>
      <c r="Z166" s="16"/>
      <c r="AA166" s="16"/>
      <c r="AB166" s="16"/>
      <c r="AC166" s="16">
        <v>0</v>
      </c>
      <c r="AD166" s="16">
        <v>0</v>
      </c>
      <c r="AE166" s="16"/>
      <c r="AF166" s="16"/>
      <c r="AG166" s="16"/>
    </row>
    <row r="167" spans="1:33" ht="14.55" hidden="1" x14ac:dyDescent="0.3">
      <c r="A167" s="16" t="s">
        <v>104</v>
      </c>
      <c r="B167" s="16">
        <v>2020</v>
      </c>
      <c r="C167" s="18">
        <v>43999</v>
      </c>
      <c r="D167" s="16" t="s">
        <v>1269</v>
      </c>
      <c r="E167" s="16" t="s">
        <v>500</v>
      </c>
      <c r="F167" s="16">
        <v>156</v>
      </c>
      <c r="G167">
        <f t="shared" si="8"/>
        <v>0</v>
      </c>
      <c r="H167" s="16">
        <v>0</v>
      </c>
      <c r="I167" s="16">
        <v>0</v>
      </c>
      <c r="J167" s="16">
        <v>0</v>
      </c>
      <c r="K167" s="16">
        <v>40</v>
      </c>
      <c r="L167" s="16">
        <v>50</v>
      </c>
      <c r="M167" t="s">
        <v>267</v>
      </c>
      <c r="N167" s="16">
        <v>10</v>
      </c>
      <c r="O167" s="16" t="s">
        <v>297</v>
      </c>
      <c r="P167" s="9">
        <f t="shared" si="10"/>
        <v>19</v>
      </c>
      <c r="Q167" s="16">
        <v>42</v>
      </c>
      <c r="R167" s="16">
        <v>17</v>
      </c>
      <c r="S167" s="16">
        <v>17</v>
      </c>
      <c r="T167" s="16">
        <v>0</v>
      </c>
      <c r="U167" s="16"/>
      <c r="V167" s="16"/>
      <c r="W167" s="16"/>
      <c r="X167" s="16"/>
      <c r="Y167" s="16"/>
      <c r="Z167" s="16"/>
      <c r="AA167" s="16"/>
      <c r="AB167" s="16"/>
      <c r="AC167" s="16">
        <v>0</v>
      </c>
      <c r="AD167" s="16">
        <v>0</v>
      </c>
      <c r="AE167" s="16"/>
      <c r="AF167" s="20" t="s">
        <v>1286</v>
      </c>
    </row>
    <row r="168" spans="1:33" ht="14.55" hidden="1" x14ac:dyDescent="0.3">
      <c r="A168" s="16" t="s">
        <v>104</v>
      </c>
      <c r="B168" s="16">
        <v>2020</v>
      </c>
      <c r="C168" s="18">
        <v>43999</v>
      </c>
      <c r="D168" s="16" t="s">
        <v>1270</v>
      </c>
      <c r="E168" s="16" t="s">
        <v>500</v>
      </c>
      <c r="F168" s="16">
        <v>224</v>
      </c>
      <c r="G168">
        <f t="shared" si="8"/>
        <v>0</v>
      </c>
      <c r="H168" s="16">
        <v>0</v>
      </c>
      <c r="I168" s="16">
        <v>0</v>
      </c>
      <c r="J168" s="16">
        <v>0</v>
      </c>
      <c r="K168" s="16">
        <v>30</v>
      </c>
      <c r="L168" s="16">
        <v>20</v>
      </c>
      <c r="M168" t="s">
        <v>267</v>
      </c>
      <c r="N168" s="16">
        <v>90</v>
      </c>
      <c r="O168" s="16" t="s">
        <v>297</v>
      </c>
      <c r="P168" s="9">
        <f t="shared" si="10"/>
        <v>106.25</v>
      </c>
      <c r="Q168" s="16">
        <v>35</v>
      </c>
      <c r="R168" s="16">
        <v>140</v>
      </c>
      <c r="S168" s="16">
        <v>140</v>
      </c>
      <c r="T168" s="16">
        <v>110</v>
      </c>
      <c r="U168" s="16"/>
      <c r="V168" s="16"/>
      <c r="W168" s="16"/>
      <c r="X168" s="16"/>
      <c r="Y168" s="16"/>
      <c r="Z168" s="16"/>
      <c r="AA168" s="16"/>
      <c r="AB168" s="16"/>
      <c r="AC168" s="16">
        <v>0</v>
      </c>
      <c r="AD168" s="16">
        <v>0</v>
      </c>
      <c r="AE168" s="16"/>
      <c r="AF168" s="16"/>
      <c r="AG168" s="16"/>
    </row>
    <row r="169" spans="1:33" ht="14.55" hidden="1" x14ac:dyDescent="0.3">
      <c r="A169" s="16" t="s">
        <v>104</v>
      </c>
      <c r="B169" s="16">
        <v>2020</v>
      </c>
      <c r="C169" s="18">
        <v>43999</v>
      </c>
      <c r="D169" s="16" t="s">
        <v>1272</v>
      </c>
      <c r="E169" s="16" t="s">
        <v>500</v>
      </c>
      <c r="F169" s="16">
        <v>232</v>
      </c>
      <c r="G169">
        <f t="shared" si="8"/>
        <v>10</v>
      </c>
      <c r="H169" s="16">
        <v>2</v>
      </c>
      <c r="I169" s="16">
        <v>0</v>
      </c>
      <c r="J169" s="16">
        <v>8</v>
      </c>
      <c r="K169" s="16">
        <v>70</v>
      </c>
      <c r="L169" s="16">
        <v>70</v>
      </c>
      <c r="M169" t="s">
        <v>267</v>
      </c>
      <c r="N169" s="16">
        <v>10</v>
      </c>
      <c r="O169" s="16" t="s">
        <v>297</v>
      </c>
      <c r="P169" s="9">
        <f t="shared" si="10"/>
        <v>14.25</v>
      </c>
      <c r="Q169" s="16">
        <v>15</v>
      </c>
      <c r="R169" s="16">
        <v>25</v>
      </c>
      <c r="S169" s="16">
        <v>17</v>
      </c>
      <c r="T169" s="16">
        <v>0</v>
      </c>
      <c r="U169" s="16"/>
      <c r="V169" s="16"/>
      <c r="W169" s="16"/>
      <c r="X169" s="16"/>
      <c r="Y169" s="16"/>
      <c r="Z169" s="16"/>
      <c r="AA169" s="16"/>
      <c r="AB169" s="16"/>
      <c r="AC169" s="16">
        <v>0</v>
      </c>
      <c r="AD169" s="16">
        <v>0</v>
      </c>
      <c r="AE169" s="16"/>
      <c r="AF169" s="16"/>
      <c r="AG169" s="16" t="s">
        <v>1287</v>
      </c>
    </row>
    <row r="170" spans="1:33" ht="14.55" hidden="1" x14ac:dyDescent="0.3">
      <c r="A170" s="16" t="s">
        <v>104</v>
      </c>
      <c r="B170" s="16">
        <v>2020</v>
      </c>
      <c r="C170" s="18">
        <v>43999</v>
      </c>
      <c r="D170" s="16" t="s">
        <v>1274</v>
      </c>
      <c r="E170" s="16" t="s">
        <v>500</v>
      </c>
      <c r="F170" s="16">
        <v>242</v>
      </c>
      <c r="G170">
        <f t="shared" si="8"/>
        <v>0</v>
      </c>
      <c r="H170" s="16">
        <v>0</v>
      </c>
      <c r="I170" s="16">
        <v>0</v>
      </c>
      <c r="J170" s="16">
        <v>0</v>
      </c>
      <c r="K170" s="16">
        <v>60</v>
      </c>
      <c r="L170" s="16">
        <v>80</v>
      </c>
      <c r="M170" t="s">
        <v>267</v>
      </c>
      <c r="N170" s="16">
        <v>20</v>
      </c>
      <c r="O170" s="16"/>
      <c r="P170" s="9">
        <f t="shared" si="10"/>
        <v>29.5</v>
      </c>
      <c r="Q170" s="16">
        <v>0</v>
      </c>
      <c r="R170" s="16">
        <v>55</v>
      </c>
      <c r="S170" s="16">
        <v>53</v>
      </c>
      <c r="T170" s="16">
        <v>10</v>
      </c>
      <c r="U170" s="16"/>
      <c r="V170" s="16"/>
      <c r="W170" s="16"/>
      <c r="X170" s="16"/>
      <c r="Y170" s="16"/>
      <c r="Z170" s="16"/>
      <c r="AA170" s="16"/>
      <c r="AB170" s="16"/>
      <c r="AC170" s="16">
        <v>0</v>
      </c>
      <c r="AD170" s="16">
        <v>0</v>
      </c>
      <c r="AE170" s="16"/>
      <c r="AF170" s="16"/>
      <c r="AG170" s="16"/>
    </row>
    <row r="171" spans="1:33" ht="14.55" hidden="1" x14ac:dyDescent="0.3">
      <c r="A171" s="16" t="s">
        <v>104</v>
      </c>
      <c r="B171" s="16">
        <v>2020</v>
      </c>
      <c r="C171" s="18">
        <v>43999</v>
      </c>
      <c r="D171" s="16" t="s">
        <v>1276</v>
      </c>
      <c r="E171" s="16" t="s">
        <v>500</v>
      </c>
      <c r="F171" s="16">
        <v>265</v>
      </c>
      <c r="G171">
        <f t="shared" si="8"/>
        <v>0</v>
      </c>
      <c r="H171" s="16">
        <v>0</v>
      </c>
      <c r="I171" s="16">
        <v>0</v>
      </c>
      <c r="J171" s="16">
        <v>0</v>
      </c>
      <c r="K171" s="16">
        <v>5</v>
      </c>
      <c r="L171" s="16">
        <v>30</v>
      </c>
      <c r="M171" t="s">
        <v>267</v>
      </c>
      <c r="N171" s="16">
        <v>80</v>
      </c>
      <c r="O171" s="16"/>
      <c r="P171" s="9">
        <f t="shared" si="10"/>
        <v>107.5</v>
      </c>
      <c r="Q171" s="16">
        <v>130</v>
      </c>
      <c r="R171" s="16">
        <v>110</v>
      </c>
      <c r="S171" s="16">
        <v>140</v>
      </c>
      <c r="T171" s="16">
        <v>50</v>
      </c>
      <c r="U171" s="16"/>
      <c r="V171" s="16"/>
      <c r="W171" s="16"/>
      <c r="X171" s="16"/>
      <c r="Y171" s="16"/>
      <c r="Z171" s="16"/>
      <c r="AA171" s="16"/>
      <c r="AB171" s="16"/>
      <c r="AC171" s="16"/>
      <c r="AD171" s="16"/>
      <c r="AE171" s="16"/>
      <c r="AF171" s="16"/>
      <c r="AG171" s="16"/>
    </row>
    <row r="172" spans="1:33" ht="14.55" hidden="1" x14ac:dyDescent="0.3">
      <c r="A172" s="16" t="s">
        <v>104</v>
      </c>
      <c r="B172" s="16">
        <v>2021</v>
      </c>
      <c r="C172" s="18">
        <v>44363</v>
      </c>
      <c r="D172" s="16" t="s">
        <v>1260</v>
      </c>
      <c r="E172" s="16" t="s">
        <v>500</v>
      </c>
      <c r="F172" s="16">
        <v>21</v>
      </c>
      <c r="G172">
        <f t="shared" si="8"/>
        <v>0</v>
      </c>
      <c r="H172" s="16">
        <v>0</v>
      </c>
      <c r="I172" s="16">
        <v>0</v>
      </c>
      <c r="J172" s="16">
        <v>0</v>
      </c>
      <c r="K172" s="16">
        <v>20</v>
      </c>
      <c r="L172" s="16">
        <v>40</v>
      </c>
      <c r="M172" t="s">
        <v>267</v>
      </c>
      <c r="N172" s="16">
        <v>0</v>
      </c>
      <c r="O172" s="16" t="s">
        <v>297</v>
      </c>
      <c r="P172" s="9">
        <f t="shared" si="10"/>
        <v>15.5</v>
      </c>
      <c r="Q172" s="16">
        <v>0</v>
      </c>
      <c r="R172" s="16">
        <v>5</v>
      </c>
      <c r="S172" s="16">
        <v>17</v>
      </c>
      <c r="T172" s="16">
        <v>40</v>
      </c>
      <c r="U172" s="16"/>
      <c r="V172" s="16"/>
      <c r="W172" s="16"/>
      <c r="X172" s="16"/>
      <c r="Y172" s="16"/>
      <c r="Z172" s="16"/>
      <c r="AA172" s="16"/>
      <c r="AB172" s="16"/>
      <c r="AC172" s="16">
        <v>0</v>
      </c>
      <c r="AD172" s="16">
        <v>0</v>
      </c>
      <c r="AE172" s="16"/>
      <c r="AF172" s="20"/>
    </row>
    <row r="173" spans="1:33" ht="14.55" hidden="1" x14ac:dyDescent="0.3">
      <c r="A173" s="16" t="s">
        <v>104</v>
      </c>
      <c r="B173" s="16">
        <v>2021</v>
      </c>
      <c r="C173" s="18">
        <v>44363</v>
      </c>
      <c r="D173" s="16" t="s">
        <v>1262</v>
      </c>
      <c r="E173" s="16" t="s">
        <v>500</v>
      </c>
      <c r="F173" s="16">
        <v>278</v>
      </c>
      <c r="G173">
        <f t="shared" si="8"/>
        <v>39</v>
      </c>
      <c r="H173" s="16">
        <v>18</v>
      </c>
      <c r="I173" s="16">
        <v>9</v>
      </c>
      <c r="J173" s="16">
        <v>12</v>
      </c>
      <c r="K173" s="16">
        <v>50</v>
      </c>
      <c r="L173" s="16">
        <v>30</v>
      </c>
      <c r="M173" t="s">
        <v>267</v>
      </c>
      <c r="N173" s="16">
        <v>0</v>
      </c>
      <c r="O173" s="16"/>
      <c r="P173" s="9">
        <f t="shared" si="10"/>
        <v>29.5</v>
      </c>
      <c r="Q173" s="16">
        <v>60</v>
      </c>
      <c r="R173" s="16">
        <v>26</v>
      </c>
      <c r="S173" s="16">
        <v>12</v>
      </c>
      <c r="T173" s="16">
        <v>20</v>
      </c>
      <c r="U173" s="16"/>
      <c r="V173" s="16"/>
      <c r="W173" s="16"/>
      <c r="X173" s="16"/>
      <c r="Y173" s="16"/>
      <c r="Z173" s="16"/>
      <c r="AA173" s="16"/>
      <c r="AB173" s="16"/>
      <c r="AC173" s="16">
        <v>0</v>
      </c>
      <c r="AD173" s="16">
        <v>0</v>
      </c>
      <c r="AE173" s="16"/>
      <c r="AF173" s="16"/>
      <c r="AG173" s="16"/>
    </row>
    <row r="174" spans="1:33" ht="14.55" hidden="1" x14ac:dyDescent="0.3">
      <c r="A174" s="16" t="s">
        <v>104</v>
      </c>
      <c r="B174" s="16">
        <v>2021</v>
      </c>
      <c r="C174" s="18">
        <v>44363</v>
      </c>
      <c r="D174" s="16" t="s">
        <v>1263</v>
      </c>
      <c r="E174" s="16" t="s">
        <v>500</v>
      </c>
      <c r="F174" s="39">
        <v>63</v>
      </c>
      <c r="G174">
        <f t="shared" si="8"/>
        <v>0</v>
      </c>
      <c r="H174" s="16">
        <v>0</v>
      </c>
      <c r="I174" s="16">
        <v>0</v>
      </c>
      <c r="J174" s="16">
        <v>0</v>
      </c>
      <c r="K174" s="16">
        <v>40</v>
      </c>
      <c r="L174" s="16">
        <v>0</v>
      </c>
      <c r="M174" t="s">
        <v>267</v>
      </c>
      <c r="N174" s="16">
        <v>20</v>
      </c>
      <c r="O174" s="16" t="s">
        <v>297</v>
      </c>
      <c r="P174" s="9">
        <f t="shared" si="10"/>
        <v>31.25</v>
      </c>
      <c r="Q174" s="16">
        <v>43</v>
      </c>
      <c r="R174" s="16">
        <v>0</v>
      </c>
      <c r="S174" s="16">
        <v>32</v>
      </c>
      <c r="T174" s="16">
        <v>50</v>
      </c>
      <c r="U174" s="16"/>
      <c r="V174" s="16"/>
      <c r="W174" s="16"/>
      <c r="X174" s="16"/>
      <c r="Y174" s="16"/>
      <c r="Z174" s="16"/>
      <c r="AA174" s="16"/>
      <c r="AB174" s="16"/>
      <c r="AC174" s="16">
        <v>0</v>
      </c>
      <c r="AD174" s="16">
        <v>1</v>
      </c>
      <c r="AE174" s="16"/>
      <c r="AF174" s="16"/>
      <c r="AG174" s="16"/>
    </row>
    <row r="175" spans="1:33" ht="14.55" hidden="1" x14ac:dyDescent="0.3">
      <c r="A175" s="16" t="s">
        <v>104</v>
      </c>
      <c r="B175" s="16">
        <v>2021</v>
      </c>
      <c r="C175" s="18">
        <v>44363</v>
      </c>
      <c r="D175" s="16" t="s">
        <v>1265</v>
      </c>
      <c r="E175" s="16" t="s">
        <v>500</v>
      </c>
      <c r="F175" s="16">
        <v>78</v>
      </c>
      <c r="G175">
        <f t="shared" si="8"/>
        <v>3</v>
      </c>
      <c r="H175" s="16">
        <v>0</v>
      </c>
      <c r="I175" s="16">
        <v>0</v>
      </c>
      <c r="J175" s="16">
        <v>3</v>
      </c>
      <c r="K175" s="16">
        <v>40</v>
      </c>
      <c r="L175" s="16">
        <v>70</v>
      </c>
      <c r="M175" t="s">
        <v>267</v>
      </c>
      <c r="N175" s="16">
        <v>0</v>
      </c>
      <c r="O175" s="16" t="s">
        <v>297</v>
      </c>
      <c r="P175" s="9">
        <f t="shared" si="10"/>
        <v>33</v>
      </c>
      <c r="Q175" s="16">
        <v>34</v>
      </c>
      <c r="R175" s="16">
        <v>34</v>
      </c>
      <c r="S175" s="16">
        <v>44</v>
      </c>
      <c r="T175" s="16">
        <v>20</v>
      </c>
      <c r="U175" s="16"/>
      <c r="V175" s="16"/>
      <c r="W175" s="16"/>
      <c r="X175" s="16"/>
      <c r="Y175" s="16"/>
      <c r="Z175" s="16"/>
      <c r="AA175" s="16"/>
      <c r="AB175" s="16"/>
      <c r="AC175" s="16">
        <v>0</v>
      </c>
      <c r="AD175" s="16">
        <v>0</v>
      </c>
      <c r="AE175" s="16"/>
      <c r="AF175" s="16" t="s">
        <v>1288</v>
      </c>
      <c r="AG175" s="16" t="s">
        <v>1289</v>
      </c>
    </row>
    <row r="176" spans="1:33" ht="14.55" hidden="1" x14ac:dyDescent="0.3">
      <c r="A176" s="16" t="s">
        <v>104</v>
      </c>
      <c r="B176" s="16">
        <v>2021</v>
      </c>
      <c r="C176" s="18">
        <v>44363</v>
      </c>
      <c r="D176" s="16" t="s">
        <v>1267</v>
      </c>
      <c r="E176" s="16" t="s">
        <v>500</v>
      </c>
      <c r="F176" s="39">
        <v>102</v>
      </c>
      <c r="G176">
        <f t="shared" si="8"/>
        <v>0</v>
      </c>
      <c r="H176" s="16">
        <v>0</v>
      </c>
      <c r="I176" s="16">
        <v>0</v>
      </c>
      <c r="J176" s="16">
        <v>0</v>
      </c>
      <c r="K176" s="16">
        <v>7</v>
      </c>
      <c r="L176" s="16">
        <v>10</v>
      </c>
      <c r="M176" t="s">
        <v>267</v>
      </c>
      <c r="N176" s="16">
        <v>0</v>
      </c>
      <c r="O176" s="16" t="s">
        <v>297</v>
      </c>
      <c r="P176" s="9">
        <f t="shared" si="10"/>
        <v>7.25</v>
      </c>
      <c r="Q176" s="16">
        <v>0</v>
      </c>
      <c r="R176" s="16">
        <v>5</v>
      </c>
      <c r="S176" s="16">
        <v>7</v>
      </c>
      <c r="T176" s="16">
        <v>17</v>
      </c>
      <c r="U176" s="16"/>
      <c r="V176" s="16"/>
      <c r="W176" s="16"/>
      <c r="X176" s="16"/>
      <c r="Y176" s="16"/>
      <c r="Z176" s="16"/>
      <c r="AA176" s="16"/>
      <c r="AB176" s="16"/>
      <c r="AC176" s="16">
        <v>0</v>
      </c>
      <c r="AD176" s="16">
        <v>0</v>
      </c>
      <c r="AE176" s="16"/>
      <c r="AF176" s="16"/>
      <c r="AG176" s="16"/>
    </row>
    <row r="177" spans="1:33" ht="14.55" hidden="1" x14ac:dyDescent="0.3">
      <c r="A177" s="16" t="s">
        <v>104</v>
      </c>
      <c r="B177" s="16">
        <v>2021</v>
      </c>
      <c r="C177" s="18">
        <v>44363</v>
      </c>
      <c r="D177" s="16" t="s">
        <v>1269</v>
      </c>
      <c r="E177" s="16" t="s">
        <v>500</v>
      </c>
      <c r="F177" s="16">
        <v>156</v>
      </c>
      <c r="G177">
        <f t="shared" si="8"/>
        <v>0</v>
      </c>
      <c r="H177" s="16">
        <v>0</v>
      </c>
      <c r="I177" s="16">
        <v>0</v>
      </c>
      <c r="J177" s="16">
        <v>0</v>
      </c>
      <c r="K177" s="16">
        <v>40</v>
      </c>
      <c r="L177" s="16">
        <v>50</v>
      </c>
      <c r="M177" t="s">
        <v>267</v>
      </c>
      <c r="N177" s="16">
        <v>10</v>
      </c>
      <c r="O177" s="16" t="s">
        <v>297</v>
      </c>
      <c r="P177" s="9">
        <f t="shared" si="10"/>
        <v>17</v>
      </c>
      <c r="Q177" s="16">
        <v>32</v>
      </c>
      <c r="R177" s="16">
        <v>26</v>
      </c>
      <c r="S177" s="16">
        <v>10</v>
      </c>
      <c r="T177" s="16">
        <v>0</v>
      </c>
      <c r="U177" s="16"/>
      <c r="V177" s="16"/>
      <c r="W177" s="16"/>
      <c r="X177" s="16"/>
      <c r="Y177" s="16"/>
      <c r="Z177" s="16"/>
      <c r="AA177" s="16"/>
      <c r="AB177" s="16"/>
      <c r="AC177" s="16">
        <v>0</v>
      </c>
      <c r="AD177" s="16">
        <v>0</v>
      </c>
      <c r="AE177" s="16"/>
      <c r="AF177" s="20"/>
    </row>
    <row r="178" spans="1:33" ht="14.55" hidden="1" x14ac:dyDescent="0.3">
      <c r="A178" s="16" t="s">
        <v>104</v>
      </c>
      <c r="B178" s="16">
        <v>2021</v>
      </c>
      <c r="C178" s="18">
        <v>44363</v>
      </c>
      <c r="D178" s="16" t="s">
        <v>1270</v>
      </c>
      <c r="E178" s="16" t="s">
        <v>500</v>
      </c>
      <c r="F178" s="16">
        <v>224</v>
      </c>
      <c r="G178">
        <f t="shared" si="8"/>
        <v>0</v>
      </c>
      <c r="H178" s="16">
        <v>0</v>
      </c>
      <c r="I178" s="16">
        <v>0</v>
      </c>
      <c r="J178" s="16">
        <v>0</v>
      </c>
      <c r="K178" s="16">
        <v>40</v>
      </c>
      <c r="L178" s="16">
        <v>80</v>
      </c>
      <c r="M178" t="s">
        <v>267</v>
      </c>
      <c r="N178" s="16">
        <v>90</v>
      </c>
      <c r="O178" s="16" t="s">
        <v>297</v>
      </c>
      <c r="P178" s="9">
        <f t="shared" si="10"/>
        <v>76.25</v>
      </c>
      <c r="Q178" s="16">
        <v>45</v>
      </c>
      <c r="R178" s="16">
        <v>50</v>
      </c>
      <c r="S178" s="16">
        <v>100</v>
      </c>
      <c r="T178" s="16">
        <v>110</v>
      </c>
      <c r="U178" s="16"/>
      <c r="V178" s="16"/>
      <c r="W178" s="16"/>
      <c r="X178" s="16"/>
      <c r="Y178" s="16"/>
      <c r="Z178" s="16"/>
      <c r="AA178" s="16"/>
      <c r="AB178" s="16"/>
      <c r="AC178" s="16">
        <v>0</v>
      </c>
      <c r="AD178" s="16">
        <v>0</v>
      </c>
      <c r="AE178" s="16"/>
      <c r="AF178" s="16"/>
      <c r="AG178" s="16" t="s">
        <v>1290</v>
      </c>
    </row>
    <row r="179" spans="1:33" ht="14.55" hidden="1" x14ac:dyDescent="0.3">
      <c r="A179" s="16" t="s">
        <v>104</v>
      </c>
      <c r="B179" s="16">
        <v>2021</v>
      </c>
      <c r="C179" s="18">
        <v>44363</v>
      </c>
      <c r="D179" s="16" t="s">
        <v>1272</v>
      </c>
      <c r="E179" s="16" t="s">
        <v>500</v>
      </c>
      <c r="F179" s="16">
        <v>232</v>
      </c>
      <c r="G179">
        <f t="shared" si="8"/>
        <v>19</v>
      </c>
      <c r="H179" s="16">
        <v>3</v>
      </c>
      <c r="I179" s="16">
        <v>9</v>
      </c>
      <c r="J179" s="16">
        <v>7</v>
      </c>
      <c r="K179" s="16">
        <v>50</v>
      </c>
      <c r="L179" s="16">
        <v>60</v>
      </c>
      <c r="M179" t="s">
        <v>267</v>
      </c>
      <c r="N179" s="16">
        <v>0</v>
      </c>
      <c r="O179" s="16" t="s">
        <v>297</v>
      </c>
      <c r="P179" s="9">
        <f t="shared" si="10"/>
        <v>14.75</v>
      </c>
      <c r="Q179" s="16">
        <v>0</v>
      </c>
      <c r="R179" s="16">
        <v>8</v>
      </c>
      <c r="S179" s="16">
        <v>31</v>
      </c>
      <c r="T179" s="16">
        <v>20</v>
      </c>
      <c r="U179" s="16"/>
      <c r="V179" s="16"/>
      <c r="W179" s="16"/>
      <c r="X179" s="16"/>
      <c r="Y179" s="16"/>
      <c r="Z179" s="16"/>
      <c r="AA179" s="16"/>
      <c r="AB179" s="16"/>
      <c r="AC179" s="16">
        <v>0</v>
      </c>
      <c r="AD179" s="16">
        <v>0</v>
      </c>
      <c r="AE179" s="16"/>
      <c r="AF179" s="16"/>
      <c r="AG179" s="16"/>
    </row>
    <row r="180" spans="1:33" ht="14.55" hidden="1" x14ac:dyDescent="0.3">
      <c r="A180" s="16" t="s">
        <v>104</v>
      </c>
      <c r="B180" s="16">
        <v>2021</v>
      </c>
      <c r="C180" s="18">
        <v>44363</v>
      </c>
      <c r="D180" s="16" t="s">
        <v>1274</v>
      </c>
      <c r="E180" s="16" t="s">
        <v>500</v>
      </c>
      <c r="F180" s="16">
        <v>242</v>
      </c>
      <c r="G180">
        <f t="shared" si="8"/>
        <v>0</v>
      </c>
      <c r="H180" s="16">
        <v>0</v>
      </c>
      <c r="I180" s="16">
        <v>0</v>
      </c>
      <c r="J180" s="16">
        <v>0</v>
      </c>
      <c r="K180" s="16">
        <v>60</v>
      </c>
      <c r="L180" s="16">
        <v>90</v>
      </c>
      <c r="M180" t="s">
        <v>267</v>
      </c>
      <c r="N180" s="16">
        <v>25</v>
      </c>
      <c r="O180" s="16"/>
      <c r="P180" s="9">
        <f t="shared" si="10"/>
        <v>32.75</v>
      </c>
      <c r="Q180" s="16">
        <v>44</v>
      </c>
      <c r="R180" s="16">
        <v>18</v>
      </c>
      <c r="S180" s="16">
        <v>60</v>
      </c>
      <c r="T180" s="16">
        <v>9</v>
      </c>
      <c r="U180" s="16"/>
      <c r="V180" s="16"/>
      <c r="W180" s="16"/>
      <c r="X180" s="16"/>
      <c r="Y180" s="16"/>
      <c r="Z180" s="16"/>
      <c r="AA180" s="16"/>
      <c r="AB180" s="16"/>
      <c r="AC180" s="16">
        <v>0</v>
      </c>
      <c r="AD180" s="16">
        <v>0</v>
      </c>
      <c r="AE180" s="16"/>
      <c r="AF180" s="16"/>
      <c r="AG180" s="16"/>
    </row>
    <row r="181" spans="1:33" ht="14.55" hidden="1" x14ac:dyDescent="0.3">
      <c r="A181" s="16" t="s">
        <v>104</v>
      </c>
      <c r="B181" s="16">
        <v>2021</v>
      </c>
      <c r="C181" s="18">
        <v>44363</v>
      </c>
      <c r="D181" s="16" t="s">
        <v>1276</v>
      </c>
      <c r="E181" s="16" t="s">
        <v>500</v>
      </c>
      <c r="F181" s="16">
        <v>265</v>
      </c>
      <c r="G181">
        <f t="shared" si="8"/>
        <v>0</v>
      </c>
      <c r="H181" s="16">
        <v>0</v>
      </c>
      <c r="I181" s="16">
        <v>0</v>
      </c>
      <c r="J181" s="16">
        <v>0</v>
      </c>
      <c r="K181" s="39">
        <v>80</v>
      </c>
      <c r="L181" s="39">
        <v>70</v>
      </c>
      <c r="M181" t="s">
        <v>267</v>
      </c>
      <c r="N181" s="39">
        <v>20</v>
      </c>
      <c r="O181" s="16"/>
      <c r="P181" s="9">
        <f t="shared" si="10"/>
        <v>29.5</v>
      </c>
      <c r="Q181" s="16">
        <v>60</v>
      </c>
      <c r="R181" s="16">
        <v>26</v>
      </c>
      <c r="S181" s="16">
        <v>12</v>
      </c>
      <c r="T181" s="16">
        <v>20</v>
      </c>
      <c r="U181" s="16"/>
      <c r="V181" s="16"/>
      <c r="W181" s="16"/>
      <c r="X181" s="16"/>
      <c r="Y181" s="16"/>
      <c r="Z181" s="16"/>
      <c r="AA181" s="16"/>
      <c r="AB181" s="16"/>
      <c r="AC181" s="16">
        <v>0</v>
      </c>
      <c r="AD181" s="16">
        <v>0</v>
      </c>
      <c r="AE181" s="16"/>
      <c r="AF181" s="16"/>
      <c r="AG181" s="16"/>
    </row>
    <row r="182" spans="1:33" ht="14.55" hidden="1" x14ac:dyDescent="0.3">
      <c r="A182" s="16" t="s">
        <v>104</v>
      </c>
      <c r="B182" s="16">
        <v>2022</v>
      </c>
      <c r="C182" s="18">
        <v>44728</v>
      </c>
      <c r="D182" s="16" t="s">
        <v>1260</v>
      </c>
      <c r="E182" s="16" t="s">
        <v>500</v>
      </c>
      <c r="F182" s="16">
        <v>21</v>
      </c>
      <c r="G182">
        <f t="shared" si="8"/>
        <v>0</v>
      </c>
      <c r="H182" s="16">
        <v>0</v>
      </c>
      <c r="I182" s="16">
        <v>0</v>
      </c>
      <c r="J182" s="16">
        <v>0</v>
      </c>
      <c r="K182" s="16">
        <v>20</v>
      </c>
      <c r="L182" s="16">
        <v>60</v>
      </c>
      <c r="M182" t="s">
        <v>267</v>
      </c>
      <c r="N182" s="16">
        <v>0</v>
      </c>
      <c r="O182" s="16">
        <v>0</v>
      </c>
      <c r="P182" s="9">
        <f t="shared" si="10"/>
        <v>3.75</v>
      </c>
      <c r="Q182" s="16">
        <v>1</v>
      </c>
      <c r="R182" s="16">
        <v>2</v>
      </c>
      <c r="S182" s="16">
        <v>7</v>
      </c>
      <c r="T182" s="16">
        <v>5</v>
      </c>
      <c r="U182" s="16"/>
      <c r="V182" s="16"/>
      <c r="W182" s="16"/>
      <c r="X182" s="16"/>
      <c r="Y182" s="16"/>
      <c r="Z182" s="16"/>
      <c r="AA182" s="16"/>
      <c r="AB182" s="16"/>
      <c r="AC182" s="16">
        <v>0</v>
      </c>
      <c r="AD182" s="16">
        <v>0</v>
      </c>
      <c r="AE182" s="16"/>
      <c r="AF182" s="20"/>
    </row>
    <row r="183" spans="1:33" ht="14.55" hidden="1" x14ac:dyDescent="0.3">
      <c r="A183" s="16" t="s">
        <v>104</v>
      </c>
      <c r="B183" s="16">
        <v>2022</v>
      </c>
      <c r="C183" s="18">
        <v>44728</v>
      </c>
      <c r="D183" s="16" t="s">
        <v>1262</v>
      </c>
      <c r="E183" s="16" t="s">
        <v>500</v>
      </c>
      <c r="F183" s="16">
        <v>278</v>
      </c>
      <c r="G183">
        <f t="shared" si="8"/>
        <v>39</v>
      </c>
      <c r="H183" s="16">
        <v>1</v>
      </c>
      <c r="I183" s="16">
        <v>31</v>
      </c>
      <c r="J183" s="16">
        <v>7</v>
      </c>
      <c r="K183" s="16">
        <v>40</v>
      </c>
      <c r="L183" s="16">
        <v>20</v>
      </c>
      <c r="M183" t="s">
        <v>267</v>
      </c>
      <c r="N183" s="16">
        <v>0</v>
      </c>
      <c r="O183" s="16">
        <v>0</v>
      </c>
      <c r="P183" s="9">
        <f t="shared" si="10"/>
        <v>6.75</v>
      </c>
      <c r="Q183" s="16">
        <v>17</v>
      </c>
      <c r="R183" s="16">
        <v>9</v>
      </c>
      <c r="S183" s="16">
        <v>1</v>
      </c>
      <c r="T183" s="16">
        <v>0</v>
      </c>
      <c r="U183" s="16"/>
      <c r="V183" s="16"/>
      <c r="W183" s="16"/>
      <c r="X183" s="16"/>
      <c r="Y183" s="16"/>
      <c r="Z183" s="16"/>
      <c r="AA183" s="16"/>
      <c r="AB183" s="16"/>
      <c r="AC183" s="16">
        <v>0</v>
      </c>
      <c r="AD183" s="16">
        <v>0</v>
      </c>
      <c r="AE183" s="16"/>
      <c r="AF183" s="16"/>
      <c r="AG183" s="16"/>
    </row>
    <row r="184" spans="1:33" ht="14.55" hidden="1" x14ac:dyDescent="0.3">
      <c r="A184" s="16" t="s">
        <v>104</v>
      </c>
      <c r="B184" s="16">
        <v>2022</v>
      </c>
      <c r="C184" s="18">
        <v>44728</v>
      </c>
      <c r="D184" s="16" t="s">
        <v>1263</v>
      </c>
      <c r="E184" s="16" t="s">
        <v>500</v>
      </c>
      <c r="F184" s="39">
        <v>66</v>
      </c>
      <c r="G184">
        <f t="shared" si="8"/>
        <v>0</v>
      </c>
      <c r="H184" s="16">
        <v>0</v>
      </c>
      <c r="I184" s="16">
        <v>0</v>
      </c>
      <c r="J184" s="16">
        <v>0</v>
      </c>
      <c r="K184" s="16">
        <v>30</v>
      </c>
      <c r="L184" s="16">
        <v>20</v>
      </c>
      <c r="M184" t="s">
        <v>267</v>
      </c>
      <c r="N184" s="16">
        <v>1</v>
      </c>
      <c r="O184" s="16">
        <v>0</v>
      </c>
      <c r="P184" s="9">
        <f t="shared" si="10"/>
        <v>5</v>
      </c>
      <c r="Q184" s="16">
        <v>13</v>
      </c>
      <c r="R184" s="16">
        <v>0</v>
      </c>
      <c r="S184" s="16">
        <v>0</v>
      </c>
      <c r="T184" s="16">
        <v>7</v>
      </c>
      <c r="U184" s="16"/>
      <c r="V184" s="16"/>
      <c r="W184" s="16"/>
      <c r="X184" s="16"/>
      <c r="Y184" s="16"/>
      <c r="Z184" s="16"/>
      <c r="AA184" s="16"/>
      <c r="AB184" s="16"/>
      <c r="AC184" s="16">
        <v>0</v>
      </c>
      <c r="AD184" s="16">
        <v>0</v>
      </c>
      <c r="AE184" s="16"/>
      <c r="AF184" s="16"/>
      <c r="AG184" s="16" t="s">
        <v>1291</v>
      </c>
    </row>
    <row r="185" spans="1:33" ht="14.55" hidden="1" x14ac:dyDescent="0.3">
      <c r="A185" s="16" t="s">
        <v>104</v>
      </c>
      <c r="B185" s="16">
        <v>2022</v>
      </c>
      <c r="C185" s="18">
        <v>44728</v>
      </c>
      <c r="D185" s="16" t="s">
        <v>1265</v>
      </c>
      <c r="E185" s="16" t="s">
        <v>500</v>
      </c>
      <c r="F185" s="16">
        <v>78</v>
      </c>
      <c r="G185">
        <f t="shared" si="8"/>
        <v>4</v>
      </c>
      <c r="H185" s="16">
        <v>1</v>
      </c>
      <c r="I185" s="16">
        <v>2</v>
      </c>
      <c r="J185" s="16">
        <v>1</v>
      </c>
      <c r="K185" s="16">
        <v>30</v>
      </c>
      <c r="L185" s="16">
        <v>30</v>
      </c>
      <c r="M185" t="s">
        <v>267</v>
      </c>
      <c r="N185" s="16">
        <v>0</v>
      </c>
      <c r="O185" s="16">
        <v>0</v>
      </c>
      <c r="P185" s="9">
        <f t="shared" si="10"/>
        <v>15.5</v>
      </c>
      <c r="Q185" s="16">
        <v>27</v>
      </c>
      <c r="R185" s="16">
        <v>3</v>
      </c>
      <c r="S185" s="16">
        <v>0</v>
      </c>
      <c r="T185" s="16">
        <v>32</v>
      </c>
      <c r="U185" s="16"/>
      <c r="V185" s="16"/>
      <c r="W185" s="16"/>
      <c r="X185" s="16"/>
      <c r="Y185" s="16"/>
      <c r="Z185" s="16"/>
      <c r="AA185" s="16"/>
      <c r="AB185" s="16"/>
      <c r="AC185" s="16">
        <v>0</v>
      </c>
      <c r="AD185" s="16">
        <v>0</v>
      </c>
      <c r="AE185" s="16"/>
      <c r="AF185" s="16"/>
      <c r="AG185" s="16"/>
    </row>
    <row r="186" spans="1:33" ht="14.55" hidden="1" x14ac:dyDescent="0.3">
      <c r="A186" s="16" t="s">
        <v>104</v>
      </c>
      <c r="B186" s="16">
        <v>2022</v>
      </c>
      <c r="C186" s="18">
        <v>44728</v>
      </c>
      <c r="D186" s="16" t="s">
        <v>1267</v>
      </c>
      <c r="E186" s="16" t="s">
        <v>500</v>
      </c>
      <c r="F186" s="39">
        <v>104</v>
      </c>
      <c r="G186">
        <f t="shared" si="8"/>
        <v>6</v>
      </c>
      <c r="H186" s="16">
        <v>1</v>
      </c>
      <c r="I186" s="16">
        <v>3</v>
      </c>
      <c r="J186" s="16">
        <v>2</v>
      </c>
      <c r="K186" s="16">
        <v>40</v>
      </c>
      <c r="L186" s="16">
        <v>20</v>
      </c>
      <c r="M186" t="s">
        <v>267</v>
      </c>
      <c r="N186" s="16">
        <v>0</v>
      </c>
      <c r="O186" s="16">
        <v>0</v>
      </c>
      <c r="P186" s="9">
        <f t="shared" si="10"/>
        <v>4.25</v>
      </c>
      <c r="Q186" s="16">
        <v>3</v>
      </c>
      <c r="R186" s="16">
        <v>5</v>
      </c>
      <c r="S186" s="16">
        <v>2</v>
      </c>
      <c r="T186" s="16">
        <v>7</v>
      </c>
      <c r="U186" s="16"/>
      <c r="V186" s="16"/>
      <c r="W186" s="16"/>
      <c r="X186" s="16"/>
      <c r="Y186" s="16"/>
      <c r="Z186" s="16"/>
      <c r="AA186" s="16"/>
      <c r="AB186" s="16"/>
      <c r="AC186" s="16">
        <v>0</v>
      </c>
      <c r="AD186" s="16">
        <v>0</v>
      </c>
      <c r="AE186" s="16"/>
      <c r="AF186" s="16"/>
      <c r="AG186" s="16"/>
    </row>
    <row r="187" spans="1:33" ht="14.55" hidden="1" x14ac:dyDescent="0.3">
      <c r="A187" s="16" t="s">
        <v>104</v>
      </c>
      <c r="B187" s="16">
        <v>2022</v>
      </c>
      <c r="C187" s="18">
        <v>44728</v>
      </c>
      <c r="D187" s="16" t="s">
        <v>1269</v>
      </c>
      <c r="E187" s="16" t="s">
        <v>500</v>
      </c>
      <c r="F187" s="16">
        <v>156</v>
      </c>
      <c r="G187">
        <f t="shared" si="8"/>
        <v>1</v>
      </c>
      <c r="H187" s="16">
        <v>0</v>
      </c>
      <c r="I187" s="16">
        <v>1</v>
      </c>
      <c r="J187" s="16">
        <v>0</v>
      </c>
      <c r="K187" s="16">
        <v>70</v>
      </c>
      <c r="L187" s="16">
        <v>80</v>
      </c>
      <c r="M187" t="s">
        <v>267</v>
      </c>
      <c r="N187" s="16">
        <v>3</v>
      </c>
      <c r="O187" s="16">
        <v>0</v>
      </c>
      <c r="P187" s="9">
        <f t="shared" si="10"/>
        <v>16.5</v>
      </c>
      <c r="Q187" s="16">
        <v>3</v>
      </c>
      <c r="R187" s="16">
        <v>25</v>
      </c>
      <c r="S187" s="16">
        <v>34</v>
      </c>
      <c r="T187" s="16">
        <v>4</v>
      </c>
      <c r="U187" s="16"/>
      <c r="V187" s="16"/>
      <c r="W187" s="16"/>
      <c r="X187" s="16"/>
      <c r="Y187" s="16"/>
      <c r="Z187" s="16"/>
      <c r="AA187" s="16"/>
      <c r="AB187" s="16"/>
      <c r="AC187" s="16">
        <v>0</v>
      </c>
      <c r="AD187" s="16">
        <v>0</v>
      </c>
      <c r="AE187" s="16"/>
      <c r="AF187" s="20"/>
    </row>
    <row r="188" spans="1:33" ht="14.55" hidden="1" x14ac:dyDescent="0.3">
      <c r="A188" s="16" t="s">
        <v>104</v>
      </c>
      <c r="B188" s="16">
        <v>2022</v>
      </c>
      <c r="C188" s="18">
        <v>44728</v>
      </c>
      <c r="D188" s="16" t="s">
        <v>1270</v>
      </c>
      <c r="E188" s="16" t="s">
        <v>500</v>
      </c>
      <c r="F188" s="16">
        <v>224</v>
      </c>
      <c r="G188">
        <f t="shared" si="8"/>
        <v>0</v>
      </c>
      <c r="H188" s="16">
        <v>0</v>
      </c>
      <c r="I188" s="16">
        <v>0</v>
      </c>
      <c r="J188" s="16">
        <v>0</v>
      </c>
      <c r="K188" s="16">
        <v>10</v>
      </c>
      <c r="L188" s="16">
        <v>10</v>
      </c>
      <c r="M188" t="s">
        <v>267</v>
      </c>
      <c r="N188" s="16">
        <v>10</v>
      </c>
      <c r="O188" s="16">
        <v>80</v>
      </c>
      <c r="P188" s="9">
        <f t="shared" si="10"/>
        <v>4.75</v>
      </c>
      <c r="Q188" s="16">
        <v>9</v>
      </c>
      <c r="R188" s="16">
        <v>7</v>
      </c>
      <c r="S188" s="16">
        <v>0</v>
      </c>
      <c r="T188" s="16">
        <v>3</v>
      </c>
      <c r="U188" s="16"/>
      <c r="V188" s="16"/>
      <c r="W188" s="16"/>
      <c r="X188" s="16"/>
      <c r="Y188" s="16"/>
      <c r="Z188" s="16"/>
      <c r="AA188" s="16"/>
      <c r="AB188" s="16"/>
      <c r="AC188" s="16">
        <v>0</v>
      </c>
      <c r="AD188" s="16">
        <v>0</v>
      </c>
      <c r="AE188" s="16"/>
      <c r="AF188" s="16"/>
      <c r="AG188" s="16"/>
    </row>
    <row r="189" spans="1:33" ht="14.55" hidden="1" x14ac:dyDescent="0.3">
      <c r="A189" s="16" t="s">
        <v>104</v>
      </c>
      <c r="B189" s="16">
        <v>2022</v>
      </c>
      <c r="C189" s="18">
        <v>44728</v>
      </c>
      <c r="D189" s="16" t="s">
        <v>1272</v>
      </c>
      <c r="E189" s="16" t="s">
        <v>500</v>
      </c>
      <c r="F189" s="16">
        <v>232</v>
      </c>
      <c r="G189">
        <f t="shared" si="8"/>
        <v>17</v>
      </c>
      <c r="H189" s="16">
        <v>0</v>
      </c>
      <c r="I189" s="16">
        <v>7</v>
      </c>
      <c r="J189" s="16">
        <v>10</v>
      </c>
      <c r="K189" s="16">
        <v>70</v>
      </c>
      <c r="L189" s="16">
        <v>50</v>
      </c>
      <c r="M189" t="s">
        <v>267</v>
      </c>
      <c r="N189" s="16">
        <v>5</v>
      </c>
      <c r="O189" s="16">
        <v>0</v>
      </c>
      <c r="P189" s="9">
        <f t="shared" si="10"/>
        <v>7.5</v>
      </c>
      <c r="Q189" s="16">
        <v>3</v>
      </c>
      <c r="R189" s="16">
        <v>6</v>
      </c>
      <c r="S189" s="16">
        <v>20</v>
      </c>
      <c r="T189" s="16">
        <v>1</v>
      </c>
      <c r="U189" s="16"/>
      <c r="V189" s="16"/>
      <c r="W189" s="16"/>
      <c r="X189" s="16"/>
      <c r="Y189" s="16"/>
      <c r="Z189" s="16"/>
      <c r="AA189" s="16"/>
      <c r="AB189" s="16"/>
      <c r="AC189" s="16">
        <v>0</v>
      </c>
      <c r="AD189" s="16">
        <v>0</v>
      </c>
      <c r="AE189" s="16"/>
      <c r="AF189" s="16"/>
      <c r="AG189" s="16"/>
    </row>
    <row r="190" spans="1:33" ht="14.55" hidden="1" x14ac:dyDescent="0.3">
      <c r="A190" s="16" t="s">
        <v>104</v>
      </c>
      <c r="B190" s="16">
        <v>2022</v>
      </c>
      <c r="C190" s="18">
        <v>44728</v>
      </c>
      <c r="D190" s="16" t="s">
        <v>1274</v>
      </c>
      <c r="E190" s="16" t="s">
        <v>500</v>
      </c>
      <c r="F190" s="16">
        <v>242</v>
      </c>
      <c r="G190">
        <f t="shared" si="8"/>
        <v>0</v>
      </c>
      <c r="H190" s="16">
        <v>0</v>
      </c>
      <c r="I190" s="16">
        <v>0</v>
      </c>
      <c r="J190" s="16">
        <v>0</v>
      </c>
      <c r="K190" s="16">
        <v>40</v>
      </c>
      <c r="L190" s="16">
        <v>50</v>
      </c>
      <c r="M190" t="s">
        <v>267</v>
      </c>
      <c r="N190" s="16">
        <v>30</v>
      </c>
      <c r="O190" s="16">
        <v>0</v>
      </c>
      <c r="P190" s="9">
        <f t="shared" si="10"/>
        <v>33.25</v>
      </c>
      <c r="Q190" s="16">
        <v>22</v>
      </c>
      <c r="R190" s="16">
        <v>45</v>
      </c>
      <c r="S190" s="16">
        <v>16</v>
      </c>
      <c r="T190" s="16">
        <v>50</v>
      </c>
      <c r="U190" s="16"/>
      <c r="V190" s="16"/>
      <c r="W190" s="16"/>
      <c r="X190" s="16"/>
      <c r="Y190" s="16"/>
      <c r="Z190" s="16"/>
      <c r="AA190" s="16"/>
      <c r="AB190" s="16"/>
      <c r="AC190" s="16">
        <v>0</v>
      </c>
      <c r="AD190" s="16">
        <v>0</v>
      </c>
      <c r="AE190" s="16"/>
      <c r="AF190" s="16"/>
      <c r="AG190" s="16"/>
    </row>
    <row r="191" spans="1:33" ht="14.55" hidden="1" x14ac:dyDescent="0.3">
      <c r="A191" t="s">
        <v>104</v>
      </c>
      <c r="B191" s="16">
        <v>2022</v>
      </c>
      <c r="C191" s="18">
        <v>44728</v>
      </c>
      <c r="D191" t="s">
        <v>1276</v>
      </c>
      <c r="E191" t="s">
        <v>500</v>
      </c>
      <c r="F191">
        <v>265</v>
      </c>
      <c r="G191">
        <f t="shared" si="8"/>
        <v>0</v>
      </c>
      <c r="H191">
        <v>0</v>
      </c>
      <c r="I191">
        <v>0</v>
      </c>
      <c r="J191">
        <v>0</v>
      </c>
      <c r="K191">
        <v>80</v>
      </c>
      <c r="L191">
        <v>20</v>
      </c>
      <c r="M191" t="s">
        <v>267</v>
      </c>
      <c r="N191">
        <v>10</v>
      </c>
      <c r="O191">
        <v>0</v>
      </c>
      <c r="P191">
        <f t="shared" si="10"/>
        <v>24.75</v>
      </c>
      <c r="Q191">
        <v>8</v>
      </c>
      <c r="R191">
        <v>27</v>
      </c>
      <c r="S191">
        <v>35</v>
      </c>
      <c r="T191">
        <v>29</v>
      </c>
      <c r="AC191">
        <v>1</v>
      </c>
      <c r="AD191">
        <v>0</v>
      </c>
      <c r="AF191" t="s">
        <v>1292</v>
      </c>
    </row>
    <row r="192" spans="1:33" ht="14.55" hidden="1" x14ac:dyDescent="0.3">
      <c r="A192" t="s">
        <v>28</v>
      </c>
      <c r="B192">
        <v>2018</v>
      </c>
      <c r="C192" s="11">
        <v>43297</v>
      </c>
      <c r="D192" t="s">
        <v>1293</v>
      </c>
      <c r="E192" t="s">
        <v>495</v>
      </c>
      <c r="F192">
        <v>0</v>
      </c>
      <c r="G192">
        <f t="shared" si="8"/>
        <v>2</v>
      </c>
      <c r="H192">
        <v>0</v>
      </c>
      <c r="I192">
        <v>0</v>
      </c>
      <c r="J192">
        <v>2</v>
      </c>
      <c r="K192">
        <v>97</v>
      </c>
      <c r="L192">
        <v>50</v>
      </c>
      <c r="M192" t="s">
        <v>267</v>
      </c>
      <c r="N192">
        <v>40</v>
      </c>
      <c r="O192" t="s">
        <v>267</v>
      </c>
      <c r="P192" s="9">
        <f t="shared" si="10"/>
        <v>15</v>
      </c>
      <c r="Q192">
        <v>2</v>
      </c>
      <c r="R192">
        <v>34</v>
      </c>
      <c r="S192">
        <v>19</v>
      </c>
      <c r="T192">
        <v>5</v>
      </c>
      <c r="AC192" s="13">
        <v>0</v>
      </c>
      <c r="AD192" s="13">
        <v>0</v>
      </c>
      <c r="AF192">
        <v>0</v>
      </c>
    </row>
    <row r="193" spans="1:33" ht="14.55" hidden="1" x14ac:dyDescent="0.3">
      <c r="A193" t="s">
        <v>28</v>
      </c>
      <c r="B193">
        <v>2018</v>
      </c>
      <c r="C193" s="11">
        <v>43297</v>
      </c>
      <c r="D193" t="s">
        <v>1294</v>
      </c>
      <c r="E193" t="s">
        <v>495</v>
      </c>
      <c r="F193">
        <v>1</v>
      </c>
      <c r="G193">
        <f t="shared" si="8"/>
        <v>1</v>
      </c>
      <c r="H193">
        <v>0</v>
      </c>
      <c r="I193">
        <v>0</v>
      </c>
      <c r="J193">
        <v>1</v>
      </c>
      <c r="K193">
        <v>97</v>
      </c>
      <c r="L193">
        <v>30</v>
      </c>
      <c r="M193" t="s">
        <v>267</v>
      </c>
      <c r="N193">
        <v>70</v>
      </c>
      <c r="O193" t="s">
        <v>267</v>
      </c>
      <c r="P193" s="9">
        <f t="shared" si="10"/>
        <v>82</v>
      </c>
      <c r="Q193">
        <v>100</v>
      </c>
      <c r="R193">
        <v>160</v>
      </c>
      <c r="S193">
        <v>20</v>
      </c>
      <c r="T193">
        <v>48</v>
      </c>
      <c r="AC193" s="13">
        <v>0</v>
      </c>
      <c r="AD193" s="13">
        <v>0</v>
      </c>
      <c r="AF193">
        <v>0</v>
      </c>
    </row>
    <row r="194" spans="1:33" ht="14.55" hidden="1" x14ac:dyDescent="0.3">
      <c r="A194" t="s">
        <v>28</v>
      </c>
      <c r="B194">
        <v>2018</v>
      </c>
      <c r="C194" s="11">
        <v>43297</v>
      </c>
      <c r="D194" t="s">
        <v>1295</v>
      </c>
      <c r="E194" t="s">
        <v>495</v>
      </c>
      <c r="F194">
        <v>5</v>
      </c>
      <c r="G194">
        <f t="shared" si="8"/>
        <v>0</v>
      </c>
      <c r="H194">
        <v>0</v>
      </c>
      <c r="I194">
        <v>0</v>
      </c>
      <c r="J194">
        <v>0</v>
      </c>
      <c r="K194">
        <v>97</v>
      </c>
      <c r="L194">
        <v>60</v>
      </c>
      <c r="M194" t="s">
        <v>267</v>
      </c>
      <c r="N194">
        <v>20</v>
      </c>
      <c r="O194" t="s">
        <v>267</v>
      </c>
      <c r="P194" s="9">
        <f t="shared" ref="P194:P225" si="11">AVERAGE(Q194:T194)</f>
        <v>19.25</v>
      </c>
      <c r="Q194">
        <v>22</v>
      </c>
      <c r="R194">
        <v>18</v>
      </c>
      <c r="S194">
        <v>23</v>
      </c>
      <c r="T194">
        <v>14</v>
      </c>
      <c r="AC194" s="13">
        <v>0</v>
      </c>
      <c r="AD194" s="13">
        <v>0</v>
      </c>
      <c r="AF194">
        <v>0</v>
      </c>
    </row>
    <row r="195" spans="1:33" ht="14.55" hidden="1" x14ac:dyDescent="0.3">
      <c r="A195" t="s">
        <v>28</v>
      </c>
      <c r="B195">
        <v>2018</v>
      </c>
      <c r="C195" s="11">
        <v>43297</v>
      </c>
      <c r="D195" t="s">
        <v>1296</v>
      </c>
      <c r="E195" t="s">
        <v>500</v>
      </c>
      <c r="F195">
        <v>4</v>
      </c>
      <c r="G195">
        <f t="shared" ref="G195:G258" si="12">SUM(H195:J195)</f>
        <v>0</v>
      </c>
      <c r="H195">
        <v>0</v>
      </c>
      <c r="I195">
        <v>0</v>
      </c>
      <c r="J195">
        <v>0</v>
      </c>
      <c r="K195">
        <v>95</v>
      </c>
      <c r="L195">
        <v>60</v>
      </c>
      <c r="M195" t="s">
        <v>267</v>
      </c>
      <c r="N195">
        <v>60</v>
      </c>
      <c r="O195" t="s">
        <v>267</v>
      </c>
      <c r="P195" s="9">
        <f t="shared" si="11"/>
        <v>48</v>
      </c>
      <c r="Q195">
        <v>120</v>
      </c>
      <c r="R195">
        <v>17</v>
      </c>
      <c r="S195">
        <v>22</v>
      </c>
      <c r="T195">
        <v>33</v>
      </c>
      <c r="AC195" s="13">
        <v>0</v>
      </c>
      <c r="AD195" s="13">
        <v>0</v>
      </c>
      <c r="AF195">
        <v>0</v>
      </c>
    </row>
    <row r="196" spans="1:33" ht="14.55" hidden="1" x14ac:dyDescent="0.3">
      <c r="A196" t="s">
        <v>28</v>
      </c>
      <c r="B196">
        <v>2018</v>
      </c>
      <c r="C196" s="11">
        <v>43297</v>
      </c>
      <c r="D196" t="s">
        <v>1297</v>
      </c>
      <c r="E196" t="s">
        <v>510</v>
      </c>
      <c r="F196">
        <v>0</v>
      </c>
      <c r="G196">
        <f t="shared" si="12"/>
        <v>1</v>
      </c>
      <c r="H196">
        <v>0</v>
      </c>
      <c r="I196">
        <v>0</v>
      </c>
      <c r="J196">
        <v>1</v>
      </c>
      <c r="K196">
        <v>95</v>
      </c>
      <c r="L196">
        <v>50</v>
      </c>
      <c r="M196" t="s">
        <v>267</v>
      </c>
      <c r="N196">
        <v>20</v>
      </c>
      <c r="O196" t="s">
        <v>267</v>
      </c>
      <c r="P196" s="9">
        <f t="shared" si="11"/>
        <v>7.25</v>
      </c>
      <c r="Q196">
        <v>2</v>
      </c>
      <c r="R196">
        <v>1</v>
      </c>
      <c r="S196">
        <v>6</v>
      </c>
      <c r="T196">
        <v>20</v>
      </c>
      <c r="AC196" s="13">
        <v>0</v>
      </c>
      <c r="AD196" s="13">
        <v>0</v>
      </c>
      <c r="AF196">
        <v>0</v>
      </c>
    </row>
    <row r="197" spans="1:33" ht="14.55" hidden="1" x14ac:dyDescent="0.3">
      <c r="A197" t="s">
        <v>28</v>
      </c>
      <c r="B197">
        <v>2018</v>
      </c>
      <c r="C197" s="11">
        <v>43297</v>
      </c>
      <c r="D197" t="s">
        <v>1298</v>
      </c>
      <c r="E197" t="s">
        <v>510</v>
      </c>
      <c r="F197">
        <v>1</v>
      </c>
      <c r="G197">
        <f t="shared" si="12"/>
        <v>8</v>
      </c>
      <c r="H197">
        <v>1</v>
      </c>
      <c r="I197">
        <v>7</v>
      </c>
      <c r="J197">
        <v>0</v>
      </c>
      <c r="K197">
        <v>80</v>
      </c>
      <c r="L197">
        <v>70</v>
      </c>
      <c r="M197" t="s">
        <v>267</v>
      </c>
      <c r="N197">
        <v>0</v>
      </c>
      <c r="O197" t="s">
        <v>267</v>
      </c>
      <c r="P197" s="9">
        <f t="shared" si="11"/>
        <v>18</v>
      </c>
      <c r="Q197">
        <v>2</v>
      </c>
      <c r="R197">
        <v>23</v>
      </c>
      <c r="S197">
        <v>29</v>
      </c>
      <c r="T197">
        <v>18</v>
      </c>
      <c r="AC197" s="13">
        <v>0</v>
      </c>
      <c r="AD197" s="13">
        <v>0</v>
      </c>
      <c r="AF197">
        <v>0</v>
      </c>
    </row>
    <row r="198" spans="1:33" ht="14.55" hidden="1" x14ac:dyDescent="0.3">
      <c r="A198" t="s">
        <v>28</v>
      </c>
      <c r="B198">
        <v>2018</v>
      </c>
      <c r="C198" s="11">
        <v>43297</v>
      </c>
      <c r="D198" t="s">
        <v>1299</v>
      </c>
      <c r="E198" t="s">
        <v>514</v>
      </c>
      <c r="F198">
        <v>1</v>
      </c>
      <c r="G198">
        <f t="shared" si="12"/>
        <v>5</v>
      </c>
      <c r="H198">
        <v>0</v>
      </c>
      <c r="I198">
        <v>2</v>
      </c>
      <c r="J198">
        <v>3</v>
      </c>
      <c r="K198">
        <v>97</v>
      </c>
      <c r="L198">
        <v>30</v>
      </c>
      <c r="M198" t="s">
        <v>267</v>
      </c>
      <c r="N198">
        <v>0</v>
      </c>
      <c r="O198" t="s">
        <v>267</v>
      </c>
      <c r="P198" s="9">
        <f t="shared" si="11"/>
        <v>34.5</v>
      </c>
      <c r="Q198">
        <v>14</v>
      </c>
      <c r="R198">
        <v>23</v>
      </c>
      <c r="S198">
        <v>88</v>
      </c>
      <c r="T198">
        <v>13</v>
      </c>
      <c r="AC198" s="13">
        <v>0</v>
      </c>
      <c r="AD198" s="13">
        <v>0</v>
      </c>
      <c r="AF198">
        <v>0</v>
      </c>
    </row>
    <row r="199" spans="1:33" ht="14.55" hidden="1" x14ac:dyDescent="0.3">
      <c r="A199" t="s">
        <v>28</v>
      </c>
      <c r="B199">
        <v>2018</v>
      </c>
      <c r="C199" s="11">
        <v>43297</v>
      </c>
      <c r="D199" t="s">
        <v>1300</v>
      </c>
      <c r="E199" t="s">
        <v>520</v>
      </c>
      <c r="F199">
        <v>2</v>
      </c>
      <c r="G199">
        <f t="shared" si="12"/>
        <v>0</v>
      </c>
      <c r="H199">
        <v>0</v>
      </c>
      <c r="I199">
        <v>0</v>
      </c>
      <c r="J199">
        <v>0</v>
      </c>
      <c r="K199">
        <v>80</v>
      </c>
      <c r="L199">
        <v>90</v>
      </c>
      <c r="M199" t="s">
        <v>267</v>
      </c>
      <c r="N199">
        <v>10</v>
      </c>
      <c r="O199" t="s">
        <v>267</v>
      </c>
      <c r="P199" s="9">
        <f t="shared" si="11"/>
        <v>17.5</v>
      </c>
      <c r="Q199">
        <v>15</v>
      </c>
      <c r="R199">
        <v>18</v>
      </c>
      <c r="S199">
        <v>15</v>
      </c>
      <c r="T199">
        <v>22</v>
      </c>
      <c r="AC199" s="13">
        <v>0</v>
      </c>
      <c r="AD199" s="13">
        <v>0</v>
      </c>
      <c r="AF199">
        <v>0</v>
      </c>
    </row>
    <row r="200" spans="1:33" ht="14.55" hidden="1" x14ac:dyDescent="0.3">
      <c r="A200" t="s">
        <v>28</v>
      </c>
      <c r="B200">
        <v>2018</v>
      </c>
      <c r="C200" s="11">
        <v>43297</v>
      </c>
      <c r="D200" t="s">
        <v>1301</v>
      </c>
      <c r="E200" t="s">
        <v>522</v>
      </c>
      <c r="F200">
        <v>0</v>
      </c>
      <c r="G200">
        <f t="shared" si="12"/>
        <v>0</v>
      </c>
      <c r="H200">
        <v>0</v>
      </c>
      <c r="I200">
        <v>0</v>
      </c>
      <c r="J200">
        <v>0</v>
      </c>
      <c r="K200">
        <v>97</v>
      </c>
      <c r="L200">
        <v>30</v>
      </c>
      <c r="M200" t="s">
        <v>267</v>
      </c>
      <c r="N200">
        <v>0</v>
      </c>
      <c r="O200" t="s">
        <v>267</v>
      </c>
      <c r="P200" s="9">
        <f t="shared" si="11"/>
        <v>9.75</v>
      </c>
      <c r="Q200">
        <v>2</v>
      </c>
      <c r="R200">
        <v>1</v>
      </c>
      <c r="S200">
        <v>13</v>
      </c>
      <c r="T200">
        <v>23</v>
      </c>
      <c r="AC200" s="13">
        <v>0</v>
      </c>
      <c r="AD200" s="13">
        <v>0</v>
      </c>
      <c r="AF200">
        <v>0</v>
      </c>
    </row>
    <row r="201" spans="1:33" ht="14.55" hidden="1" x14ac:dyDescent="0.3">
      <c r="A201" t="s">
        <v>28</v>
      </c>
      <c r="B201">
        <v>2018</v>
      </c>
      <c r="C201" s="11">
        <v>43297</v>
      </c>
      <c r="D201" t="s">
        <v>1302</v>
      </c>
      <c r="E201" t="s">
        <v>522</v>
      </c>
      <c r="F201">
        <v>1</v>
      </c>
      <c r="G201">
        <f t="shared" si="12"/>
        <v>0</v>
      </c>
      <c r="H201">
        <v>0</v>
      </c>
      <c r="I201">
        <v>0</v>
      </c>
      <c r="J201">
        <v>0</v>
      </c>
      <c r="K201">
        <v>97</v>
      </c>
      <c r="L201">
        <v>20</v>
      </c>
      <c r="M201" t="s">
        <v>267</v>
      </c>
      <c r="N201">
        <v>20</v>
      </c>
      <c r="O201" t="s">
        <v>267</v>
      </c>
      <c r="P201" s="9">
        <f t="shared" si="11"/>
        <v>17</v>
      </c>
      <c r="Q201">
        <v>16</v>
      </c>
      <c r="R201">
        <v>22</v>
      </c>
      <c r="S201">
        <v>17</v>
      </c>
      <c r="T201">
        <v>13</v>
      </c>
      <c r="AC201" s="13">
        <v>0</v>
      </c>
      <c r="AD201" s="13">
        <v>0</v>
      </c>
      <c r="AF201">
        <v>0</v>
      </c>
    </row>
    <row r="202" spans="1:33" ht="14.55" hidden="1" x14ac:dyDescent="0.3">
      <c r="A202" t="s">
        <v>28</v>
      </c>
      <c r="B202">
        <v>2020</v>
      </c>
      <c r="C202" s="11">
        <v>44083</v>
      </c>
      <c r="D202" t="s">
        <v>1294</v>
      </c>
      <c r="E202" t="s">
        <v>495</v>
      </c>
      <c r="F202">
        <v>1</v>
      </c>
      <c r="G202">
        <f t="shared" si="12"/>
        <v>0</v>
      </c>
      <c r="H202">
        <v>0</v>
      </c>
      <c r="I202">
        <v>0</v>
      </c>
      <c r="J202">
        <v>0</v>
      </c>
      <c r="K202">
        <v>90</v>
      </c>
      <c r="L202">
        <v>50</v>
      </c>
      <c r="M202" t="s">
        <v>267</v>
      </c>
      <c r="N202">
        <v>0</v>
      </c>
      <c r="O202">
        <v>0</v>
      </c>
      <c r="P202" s="9">
        <f t="shared" si="11"/>
        <v>28</v>
      </c>
      <c r="Q202">
        <v>38</v>
      </c>
      <c r="R202">
        <v>31</v>
      </c>
      <c r="S202">
        <v>20</v>
      </c>
      <c r="T202">
        <v>23</v>
      </c>
      <c r="AC202" s="13">
        <v>0</v>
      </c>
      <c r="AD202" s="13">
        <v>0</v>
      </c>
      <c r="AF202" t="s">
        <v>350</v>
      </c>
      <c r="AG202" t="s">
        <v>1303</v>
      </c>
    </row>
    <row r="203" spans="1:33" ht="14.55" hidden="1" x14ac:dyDescent="0.3">
      <c r="A203" t="s">
        <v>28</v>
      </c>
      <c r="B203">
        <v>2020</v>
      </c>
      <c r="C203" s="11">
        <v>44083</v>
      </c>
      <c r="D203" t="s">
        <v>1304</v>
      </c>
      <c r="E203" t="s">
        <v>495</v>
      </c>
      <c r="F203">
        <v>4</v>
      </c>
      <c r="G203">
        <f t="shared" si="12"/>
        <v>0</v>
      </c>
      <c r="H203">
        <v>0</v>
      </c>
      <c r="I203">
        <v>0</v>
      </c>
      <c r="J203">
        <v>0</v>
      </c>
      <c r="K203">
        <v>95</v>
      </c>
      <c r="L203">
        <v>0</v>
      </c>
      <c r="M203" t="s">
        <v>267</v>
      </c>
      <c r="N203">
        <v>0</v>
      </c>
      <c r="O203">
        <v>0</v>
      </c>
      <c r="P203" s="9">
        <f t="shared" si="11"/>
        <v>55</v>
      </c>
      <c r="Q203">
        <v>69</v>
      </c>
      <c r="R203">
        <v>51</v>
      </c>
      <c r="S203">
        <v>35</v>
      </c>
      <c r="T203">
        <v>65</v>
      </c>
      <c r="AC203" s="13">
        <v>0</v>
      </c>
      <c r="AD203" s="13">
        <v>0</v>
      </c>
      <c r="AF203" t="s">
        <v>350</v>
      </c>
      <c r="AG203" t="s">
        <v>1305</v>
      </c>
    </row>
    <row r="204" spans="1:33" ht="14.55" hidden="1" x14ac:dyDescent="0.3">
      <c r="A204" t="s">
        <v>28</v>
      </c>
      <c r="B204">
        <v>2020</v>
      </c>
      <c r="C204" s="11">
        <v>44083</v>
      </c>
      <c r="D204" t="s">
        <v>1306</v>
      </c>
      <c r="E204" t="s">
        <v>506</v>
      </c>
      <c r="F204">
        <v>3</v>
      </c>
      <c r="G204">
        <f t="shared" si="12"/>
        <v>3</v>
      </c>
      <c r="H204">
        <v>0</v>
      </c>
      <c r="I204">
        <v>1</v>
      </c>
      <c r="J204">
        <v>2</v>
      </c>
      <c r="K204">
        <v>80</v>
      </c>
      <c r="L204">
        <v>40</v>
      </c>
      <c r="M204" t="s">
        <v>267</v>
      </c>
      <c r="N204">
        <v>20</v>
      </c>
      <c r="O204">
        <v>0</v>
      </c>
      <c r="P204" s="9">
        <f t="shared" si="11"/>
        <v>98.25</v>
      </c>
      <c r="Q204">
        <v>25</v>
      </c>
      <c r="R204">
        <v>34</v>
      </c>
      <c r="S204">
        <v>300</v>
      </c>
      <c r="T204">
        <v>34</v>
      </c>
      <c r="AC204" s="13">
        <v>0</v>
      </c>
      <c r="AD204" s="13">
        <v>0</v>
      </c>
      <c r="AF204" t="s">
        <v>350</v>
      </c>
      <c r="AG204" t="s">
        <v>1303</v>
      </c>
    </row>
    <row r="205" spans="1:33" ht="14.55" hidden="1" x14ac:dyDescent="0.3">
      <c r="A205" t="s">
        <v>28</v>
      </c>
      <c r="B205">
        <v>2020</v>
      </c>
      <c r="C205" s="11">
        <v>44083</v>
      </c>
      <c r="D205" t="s">
        <v>1307</v>
      </c>
      <c r="E205" t="s">
        <v>510</v>
      </c>
      <c r="F205">
        <v>10</v>
      </c>
      <c r="G205">
        <f t="shared" si="12"/>
        <v>1</v>
      </c>
      <c r="H205">
        <v>0</v>
      </c>
      <c r="I205">
        <v>1</v>
      </c>
      <c r="J205">
        <v>0</v>
      </c>
      <c r="K205">
        <v>95</v>
      </c>
      <c r="L205">
        <v>20</v>
      </c>
      <c r="M205" t="s">
        <v>267</v>
      </c>
      <c r="N205">
        <v>0</v>
      </c>
      <c r="O205">
        <v>100</v>
      </c>
      <c r="P205" s="9">
        <f t="shared" si="11"/>
        <v>46.5</v>
      </c>
      <c r="Q205">
        <v>35</v>
      </c>
      <c r="R205">
        <v>79</v>
      </c>
      <c r="S205">
        <v>52</v>
      </c>
      <c r="T205">
        <v>20</v>
      </c>
      <c r="AC205" s="13">
        <v>0</v>
      </c>
      <c r="AD205" s="13">
        <v>0</v>
      </c>
      <c r="AF205" t="s">
        <v>350</v>
      </c>
      <c r="AG205" t="s">
        <v>1308</v>
      </c>
    </row>
    <row r="206" spans="1:33" ht="14.55" hidden="1" x14ac:dyDescent="0.3">
      <c r="A206" t="s">
        <v>28</v>
      </c>
      <c r="B206">
        <v>2020</v>
      </c>
      <c r="C206" s="11">
        <v>44083</v>
      </c>
      <c r="D206" t="s">
        <v>1309</v>
      </c>
      <c r="E206" t="s">
        <v>510</v>
      </c>
      <c r="F206">
        <v>11</v>
      </c>
      <c r="G206">
        <f t="shared" si="12"/>
        <v>0</v>
      </c>
      <c r="H206">
        <v>0</v>
      </c>
      <c r="I206">
        <v>0</v>
      </c>
      <c r="J206">
        <v>0</v>
      </c>
      <c r="K206">
        <v>100</v>
      </c>
      <c r="L206">
        <v>0</v>
      </c>
      <c r="M206" t="s">
        <v>267</v>
      </c>
      <c r="N206">
        <v>1</v>
      </c>
      <c r="O206">
        <v>100</v>
      </c>
      <c r="P206" s="9">
        <f t="shared" si="11"/>
        <v>40.5</v>
      </c>
      <c r="Q206">
        <v>33</v>
      </c>
      <c r="R206">
        <v>80</v>
      </c>
      <c r="S206">
        <v>37</v>
      </c>
      <c r="T206">
        <v>12</v>
      </c>
      <c r="AC206" s="13">
        <v>0</v>
      </c>
      <c r="AD206" s="13">
        <v>0</v>
      </c>
      <c r="AF206" t="s">
        <v>350</v>
      </c>
      <c r="AG206" t="s">
        <v>1308</v>
      </c>
    </row>
    <row r="207" spans="1:33" ht="14.55" hidden="1" x14ac:dyDescent="0.3">
      <c r="A207" t="s">
        <v>28</v>
      </c>
      <c r="B207">
        <v>2020</v>
      </c>
      <c r="C207" s="11">
        <v>44083</v>
      </c>
      <c r="D207" t="s">
        <v>1310</v>
      </c>
      <c r="E207" t="s">
        <v>510</v>
      </c>
      <c r="F207">
        <v>3</v>
      </c>
      <c r="G207">
        <f t="shared" si="12"/>
        <v>10</v>
      </c>
      <c r="H207">
        <v>0</v>
      </c>
      <c r="I207">
        <v>3</v>
      </c>
      <c r="J207">
        <v>7</v>
      </c>
      <c r="K207">
        <v>70</v>
      </c>
      <c r="L207">
        <v>40</v>
      </c>
      <c r="M207" t="s">
        <v>267</v>
      </c>
      <c r="N207">
        <v>0</v>
      </c>
      <c r="O207">
        <v>0</v>
      </c>
      <c r="P207" s="9">
        <f t="shared" si="11"/>
        <v>22.25</v>
      </c>
      <c r="Q207">
        <v>32</v>
      </c>
      <c r="R207">
        <v>5</v>
      </c>
      <c r="S207">
        <v>24</v>
      </c>
      <c r="T207">
        <v>28</v>
      </c>
      <c r="AC207" s="13">
        <v>0</v>
      </c>
      <c r="AD207" s="13">
        <v>0</v>
      </c>
      <c r="AF207" t="s">
        <v>350</v>
      </c>
    </row>
    <row r="208" spans="1:33" ht="14.55" hidden="1" x14ac:dyDescent="0.3">
      <c r="A208" t="s">
        <v>28</v>
      </c>
      <c r="B208">
        <v>2020</v>
      </c>
      <c r="C208" s="11">
        <v>44083</v>
      </c>
      <c r="D208" t="s">
        <v>1299</v>
      </c>
      <c r="E208" t="s">
        <v>514</v>
      </c>
      <c r="F208">
        <v>1</v>
      </c>
      <c r="G208">
        <f t="shared" si="12"/>
        <v>10</v>
      </c>
      <c r="H208">
        <v>0</v>
      </c>
      <c r="I208">
        <v>4</v>
      </c>
      <c r="J208">
        <v>6</v>
      </c>
      <c r="K208">
        <v>35</v>
      </c>
      <c r="L208">
        <v>75</v>
      </c>
      <c r="M208" t="s">
        <v>267</v>
      </c>
      <c r="N208">
        <v>0</v>
      </c>
      <c r="O208">
        <v>100</v>
      </c>
      <c r="P208" s="9">
        <f t="shared" si="11"/>
        <v>16.75</v>
      </c>
      <c r="Q208">
        <v>29</v>
      </c>
      <c r="R208">
        <v>9</v>
      </c>
      <c r="S208">
        <v>15</v>
      </c>
      <c r="T208">
        <v>14</v>
      </c>
      <c r="AC208" s="13">
        <v>0</v>
      </c>
      <c r="AD208" s="13">
        <v>0</v>
      </c>
      <c r="AF208" t="s">
        <v>350</v>
      </c>
      <c r="AG208" t="s">
        <v>1311</v>
      </c>
    </row>
    <row r="209" spans="1:33" ht="14.55" hidden="1" x14ac:dyDescent="0.3">
      <c r="A209" t="s">
        <v>28</v>
      </c>
      <c r="B209">
        <v>2020</v>
      </c>
      <c r="C209" s="11">
        <v>44083</v>
      </c>
      <c r="D209" t="s">
        <v>1312</v>
      </c>
      <c r="E209" t="s">
        <v>514</v>
      </c>
      <c r="F209">
        <v>2</v>
      </c>
      <c r="G209">
        <f t="shared" si="12"/>
        <v>5</v>
      </c>
      <c r="H209">
        <v>0</v>
      </c>
      <c r="I209">
        <v>2</v>
      </c>
      <c r="J209">
        <v>3</v>
      </c>
      <c r="K209">
        <v>80</v>
      </c>
      <c r="L209">
        <v>6</v>
      </c>
      <c r="M209" t="s">
        <v>267</v>
      </c>
      <c r="N209">
        <v>25</v>
      </c>
      <c r="O209">
        <v>100</v>
      </c>
      <c r="P209" s="9">
        <f t="shared" si="11"/>
        <v>45.5</v>
      </c>
      <c r="Q209">
        <v>42</v>
      </c>
      <c r="R209">
        <v>20</v>
      </c>
      <c r="S209">
        <v>53</v>
      </c>
      <c r="T209">
        <v>67</v>
      </c>
      <c r="AC209" s="13">
        <v>0</v>
      </c>
      <c r="AD209" s="13">
        <v>0</v>
      </c>
      <c r="AF209" t="s">
        <v>350</v>
      </c>
    </row>
    <row r="210" spans="1:33" ht="14.55" hidden="1" x14ac:dyDescent="0.3">
      <c r="A210" t="s">
        <v>28</v>
      </c>
      <c r="B210">
        <v>2020</v>
      </c>
      <c r="C210" s="11">
        <v>44083</v>
      </c>
      <c r="D210" t="s">
        <v>1300</v>
      </c>
      <c r="E210" t="s">
        <v>520</v>
      </c>
      <c r="F210">
        <v>2</v>
      </c>
      <c r="G210">
        <f t="shared" si="12"/>
        <v>0</v>
      </c>
      <c r="H210">
        <v>0</v>
      </c>
      <c r="I210">
        <v>0</v>
      </c>
      <c r="J210">
        <v>0</v>
      </c>
      <c r="K210">
        <v>95</v>
      </c>
      <c r="L210">
        <v>0</v>
      </c>
      <c r="M210" t="s">
        <v>267</v>
      </c>
      <c r="N210">
        <v>30</v>
      </c>
      <c r="O210">
        <v>0</v>
      </c>
      <c r="P210" s="9">
        <f t="shared" si="11"/>
        <v>57.5</v>
      </c>
      <c r="Q210">
        <v>83</v>
      </c>
      <c r="R210">
        <v>60</v>
      </c>
      <c r="S210">
        <v>47</v>
      </c>
      <c r="T210">
        <v>40</v>
      </c>
      <c r="AC210" s="13">
        <v>0</v>
      </c>
      <c r="AD210" s="13">
        <v>0</v>
      </c>
      <c r="AF210" t="s">
        <v>350</v>
      </c>
    </row>
    <row r="211" spans="1:33" ht="14.55" hidden="1" x14ac:dyDescent="0.3">
      <c r="A211" t="s">
        <v>28</v>
      </c>
      <c r="B211">
        <v>2020</v>
      </c>
      <c r="C211" s="11">
        <v>44083</v>
      </c>
      <c r="D211" t="s">
        <v>1313</v>
      </c>
      <c r="E211" t="s">
        <v>520</v>
      </c>
      <c r="F211">
        <v>4</v>
      </c>
      <c r="G211">
        <f t="shared" si="12"/>
        <v>0</v>
      </c>
      <c r="H211">
        <v>0</v>
      </c>
      <c r="I211">
        <v>0</v>
      </c>
      <c r="J211">
        <v>0</v>
      </c>
      <c r="K211">
        <v>80</v>
      </c>
      <c r="L211">
        <v>40</v>
      </c>
      <c r="M211" t="s">
        <v>267</v>
      </c>
      <c r="N211">
        <v>0</v>
      </c>
      <c r="O211">
        <v>0</v>
      </c>
      <c r="P211" s="9">
        <f t="shared" si="11"/>
        <v>55</v>
      </c>
      <c r="Q211">
        <v>56</v>
      </c>
      <c r="R211">
        <v>64</v>
      </c>
      <c r="S211">
        <v>51</v>
      </c>
      <c r="T211">
        <v>49</v>
      </c>
      <c r="AC211" s="13">
        <v>0</v>
      </c>
      <c r="AD211" s="13">
        <v>0</v>
      </c>
      <c r="AF211" t="s">
        <v>350</v>
      </c>
      <c r="AG211" t="s">
        <v>1303</v>
      </c>
    </row>
    <row r="212" spans="1:33" ht="14.55" hidden="1" x14ac:dyDescent="0.3">
      <c r="A212" t="s">
        <v>28</v>
      </c>
      <c r="B212">
        <v>2021</v>
      </c>
      <c r="C212" s="11">
        <v>44362</v>
      </c>
      <c r="D212" t="s">
        <v>1294</v>
      </c>
      <c r="E212" t="s">
        <v>495</v>
      </c>
      <c r="F212">
        <v>1</v>
      </c>
      <c r="G212">
        <f t="shared" si="12"/>
        <v>0</v>
      </c>
      <c r="H212">
        <v>0</v>
      </c>
      <c r="I212">
        <v>0</v>
      </c>
      <c r="J212">
        <v>0</v>
      </c>
      <c r="K212">
        <v>45</v>
      </c>
      <c r="L212">
        <v>30</v>
      </c>
      <c r="M212">
        <v>5</v>
      </c>
      <c r="N212">
        <v>0</v>
      </c>
      <c r="O212">
        <v>60</v>
      </c>
      <c r="P212" s="9">
        <f t="shared" si="11"/>
        <v>15.25</v>
      </c>
      <c r="Q212">
        <v>11</v>
      </c>
      <c r="R212">
        <v>21</v>
      </c>
      <c r="S212">
        <v>13</v>
      </c>
      <c r="T212">
        <v>16</v>
      </c>
      <c r="AC212">
        <v>1</v>
      </c>
      <c r="AD212">
        <v>0</v>
      </c>
      <c r="AF212" t="s">
        <v>60</v>
      </c>
      <c r="AG212" t="s">
        <v>1303</v>
      </c>
    </row>
    <row r="213" spans="1:33" ht="14.55" hidden="1" x14ac:dyDescent="0.3">
      <c r="A213" t="s">
        <v>28</v>
      </c>
      <c r="B213">
        <v>2021</v>
      </c>
      <c r="C213" s="11">
        <v>44362</v>
      </c>
      <c r="D213" t="s">
        <v>1304</v>
      </c>
      <c r="E213" t="s">
        <v>495</v>
      </c>
      <c r="F213">
        <v>4</v>
      </c>
      <c r="G213">
        <f t="shared" si="12"/>
        <v>0</v>
      </c>
      <c r="H213">
        <v>0</v>
      </c>
      <c r="I213">
        <v>0</v>
      </c>
      <c r="J213">
        <v>0</v>
      </c>
      <c r="K213">
        <v>80</v>
      </c>
      <c r="L213">
        <v>20</v>
      </c>
      <c r="M213">
        <v>1</v>
      </c>
      <c r="N213">
        <v>0</v>
      </c>
      <c r="O213">
        <v>0</v>
      </c>
      <c r="P213" s="9">
        <f t="shared" si="11"/>
        <v>28</v>
      </c>
      <c r="Q213">
        <v>27</v>
      </c>
      <c r="R213">
        <v>33</v>
      </c>
      <c r="S213">
        <v>32</v>
      </c>
      <c r="T213">
        <v>20</v>
      </c>
      <c r="AC213">
        <v>1</v>
      </c>
      <c r="AD213">
        <v>0</v>
      </c>
      <c r="AF213" t="s">
        <v>60</v>
      </c>
      <c r="AG213" t="s">
        <v>1305</v>
      </c>
    </row>
    <row r="214" spans="1:33" ht="14.55" hidden="1" x14ac:dyDescent="0.3">
      <c r="A214" t="s">
        <v>28</v>
      </c>
      <c r="B214">
        <v>2021</v>
      </c>
      <c r="C214" s="11">
        <v>44362</v>
      </c>
      <c r="D214" t="s">
        <v>1306</v>
      </c>
      <c r="E214" t="s">
        <v>506</v>
      </c>
      <c r="F214">
        <v>3</v>
      </c>
      <c r="G214">
        <f t="shared" si="12"/>
        <v>5</v>
      </c>
      <c r="H214">
        <v>0</v>
      </c>
      <c r="I214">
        <v>3</v>
      </c>
      <c r="J214">
        <v>2</v>
      </c>
      <c r="K214">
        <v>80</v>
      </c>
      <c r="L214">
        <v>50</v>
      </c>
      <c r="M214">
        <v>4</v>
      </c>
      <c r="N214">
        <v>6</v>
      </c>
      <c r="O214">
        <v>0</v>
      </c>
      <c r="P214" s="9">
        <f t="shared" si="11"/>
        <v>23.5</v>
      </c>
      <c r="Q214">
        <v>10</v>
      </c>
      <c r="R214">
        <v>22</v>
      </c>
      <c r="S214">
        <v>26</v>
      </c>
      <c r="T214">
        <v>36</v>
      </c>
      <c r="AC214">
        <v>1</v>
      </c>
      <c r="AD214">
        <v>0</v>
      </c>
      <c r="AF214" t="s">
        <v>60</v>
      </c>
      <c r="AG214" t="s">
        <v>1303</v>
      </c>
    </row>
    <row r="215" spans="1:33" ht="14.55" hidden="1" x14ac:dyDescent="0.3">
      <c r="A215" t="s">
        <v>28</v>
      </c>
      <c r="B215">
        <v>2021</v>
      </c>
      <c r="C215" s="11">
        <v>44362</v>
      </c>
      <c r="D215" t="s">
        <v>1307</v>
      </c>
      <c r="E215" t="s">
        <v>510</v>
      </c>
      <c r="F215">
        <v>10</v>
      </c>
      <c r="G215">
        <f t="shared" si="12"/>
        <v>1</v>
      </c>
      <c r="H215">
        <v>0</v>
      </c>
      <c r="I215">
        <v>1</v>
      </c>
      <c r="J215">
        <v>0</v>
      </c>
      <c r="K215">
        <v>90</v>
      </c>
      <c r="L215">
        <v>25</v>
      </c>
      <c r="M215">
        <v>4</v>
      </c>
      <c r="N215">
        <v>0</v>
      </c>
      <c r="O215">
        <v>100</v>
      </c>
      <c r="P215" s="9">
        <f t="shared" si="11"/>
        <v>27.25</v>
      </c>
      <c r="Q215">
        <v>21</v>
      </c>
      <c r="R215">
        <v>35</v>
      </c>
      <c r="S215">
        <v>28</v>
      </c>
      <c r="T215">
        <v>25</v>
      </c>
      <c r="AC215">
        <v>1</v>
      </c>
      <c r="AD215">
        <v>0</v>
      </c>
      <c r="AF215" t="s">
        <v>60</v>
      </c>
      <c r="AG215" t="s">
        <v>1308</v>
      </c>
    </row>
    <row r="216" spans="1:33" ht="14.55" hidden="1" x14ac:dyDescent="0.3">
      <c r="A216" t="s">
        <v>28</v>
      </c>
      <c r="B216">
        <v>2021</v>
      </c>
      <c r="C216" s="11">
        <v>44362</v>
      </c>
      <c r="D216" t="s">
        <v>1309</v>
      </c>
      <c r="E216" t="s">
        <v>510</v>
      </c>
      <c r="F216">
        <v>11</v>
      </c>
      <c r="G216">
        <f t="shared" si="12"/>
        <v>0</v>
      </c>
      <c r="H216">
        <v>0</v>
      </c>
      <c r="I216">
        <v>0</v>
      </c>
      <c r="J216">
        <v>0</v>
      </c>
      <c r="K216">
        <v>95</v>
      </c>
      <c r="L216">
        <v>5</v>
      </c>
      <c r="M216">
        <v>3</v>
      </c>
      <c r="N216">
        <v>0</v>
      </c>
      <c r="O216">
        <v>100</v>
      </c>
      <c r="P216" s="9">
        <f t="shared" si="11"/>
        <v>34.25</v>
      </c>
      <c r="Q216">
        <v>27</v>
      </c>
      <c r="R216">
        <v>38</v>
      </c>
      <c r="S216">
        <v>31</v>
      </c>
      <c r="T216">
        <v>41</v>
      </c>
      <c r="AC216">
        <v>1</v>
      </c>
      <c r="AD216">
        <v>0</v>
      </c>
      <c r="AF216" t="s">
        <v>60</v>
      </c>
      <c r="AG216" t="s">
        <v>1308</v>
      </c>
    </row>
    <row r="217" spans="1:33" ht="14.55" hidden="1" x14ac:dyDescent="0.3">
      <c r="A217" t="s">
        <v>28</v>
      </c>
      <c r="B217">
        <v>2021</v>
      </c>
      <c r="C217" s="11">
        <v>44362</v>
      </c>
      <c r="D217" t="s">
        <v>1310</v>
      </c>
      <c r="E217" t="s">
        <v>510</v>
      </c>
      <c r="F217">
        <v>3</v>
      </c>
      <c r="G217">
        <f t="shared" si="12"/>
        <v>14</v>
      </c>
      <c r="H217">
        <v>1</v>
      </c>
      <c r="I217">
        <v>2</v>
      </c>
      <c r="J217">
        <v>11</v>
      </c>
      <c r="K217">
        <v>45</v>
      </c>
      <c r="L217">
        <v>10</v>
      </c>
      <c r="M217">
        <v>5</v>
      </c>
      <c r="N217">
        <v>0</v>
      </c>
      <c r="O217">
        <v>90</v>
      </c>
      <c r="P217" s="9">
        <f t="shared" si="11"/>
        <v>21.25</v>
      </c>
      <c r="Q217">
        <v>3</v>
      </c>
      <c r="R217">
        <v>35</v>
      </c>
      <c r="S217">
        <v>26</v>
      </c>
      <c r="T217">
        <v>21</v>
      </c>
      <c r="AC217">
        <v>1</v>
      </c>
      <c r="AD217">
        <v>0</v>
      </c>
      <c r="AF217" t="s">
        <v>60</v>
      </c>
    </row>
    <row r="218" spans="1:33" ht="14.55" hidden="1" x14ac:dyDescent="0.3">
      <c r="A218" t="s">
        <v>28</v>
      </c>
      <c r="B218">
        <v>2021</v>
      </c>
      <c r="C218" s="11">
        <v>44362</v>
      </c>
      <c r="D218" t="s">
        <v>1299</v>
      </c>
      <c r="E218" t="s">
        <v>514</v>
      </c>
      <c r="F218">
        <v>1</v>
      </c>
      <c r="G218">
        <f t="shared" si="12"/>
        <v>7</v>
      </c>
      <c r="H218">
        <v>0</v>
      </c>
      <c r="I218">
        <v>3</v>
      </c>
      <c r="J218">
        <v>4</v>
      </c>
      <c r="K218">
        <v>45</v>
      </c>
      <c r="L218">
        <v>55</v>
      </c>
      <c r="M218">
        <v>10</v>
      </c>
      <c r="N218">
        <v>0</v>
      </c>
      <c r="O218">
        <v>100</v>
      </c>
      <c r="P218" s="9">
        <f t="shared" si="11"/>
        <v>22.75</v>
      </c>
      <c r="Q218">
        <v>13</v>
      </c>
      <c r="R218">
        <v>6</v>
      </c>
      <c r="S218">
        <v>10</v>
      </c>
      <c r="T218">
        <v>62</v>
      </c>
      <c r="AC218">
        <v>1</v>
      </c>
      <c r="AD218">
        <v>0</v>
      </c>
      <c r="AF218" t="s">
        <v>60</v>
      </c>
      <c r="AG218" t="s">
        <v>1311</v>
      </c>
    </row>
    <row r="219" spans="1:33" ht="14.55" hidden="1" x14ac:dyDescent="0.3">
      <c r="A219" t="s">
        <v>28</v>
      </c>
      <c r="B219">
        <v>2021</v>
      </c>
      <c r="C219" s="11">
        <v>44362</v>
      </c>
      <c r="D219" t="s">
        <v>1312</v>
      </c>
      <c r="E219" t="s">
        <v>514</v>
      </c>
      <c r="F219">
        <v>2</v>
      </c>
      <c r="G219">
        <f t="shared" si="12"/>
        <v>3</v>
      </c>
      <c r="H219">
        <v>1</v>
      </c>
      <c r="I219">
        <v>0</v>
      </c>
      <c r="J219">
        <v>2</v>
      </c>
      <c r="K219">
        <v>75</v>
      </c>
      <c r="L219">
        <v>6</v>
      </c>
      <c r="M219">
        <v>6</v>
      </c>
      <c r="N219">
        <v>12</v>
      </c>
      <c r="O219">
        <v>100</v>
      </c>
      <c r="P219" s="9">
        <f t="shared" si="11"/>
        <v>40</v>
      </c>
      <c r="Q219">
        <v>18</v>
      </c>
      <c r="R219">
        <v>51</v>
      </c>
      <c r="S219">
        <v>21</v>
      </c>
      <c r="T219">
        <v>70</v>
      </c>
      <c r="AC219">
        <v>1</v>
      </c>
      <c r="AD219">
        <v>0</v>
      </c>
      <c r="AF219" t="s">
        <v>60</v>
      </c>
    </row>
    <row r="220" spans="1:33" ht="14.55" hidden="1" x14ac:dyDescent="0.3">
      <c r="A220" t="s">
        <v>28</v>
      </c>
      <c r="B220">
        <v>2021</v>
      </c>
      <c r="C220" s="11">
        <v>44362</v>
      </c>
      <c r="D220" t="s">
        <v>1300</v>
      </c>
      <c r="E220" t="s">
        <v>520</v>
      </c>
      <c r="F220">
        <v>2</v>
      </c>
      <c r="G220">
        <f t="shared" si="12"/>
        <v>0</v>
      </c>
      <c r="H220">
        <v>0</v>
      </c>
      <c r="I220">
        <v>0</v>
      </c>
      <c r="J220">
        <v>0</v>
      </c>
      <c r="K220">
        <v>50</v>
      </c>
      <c r="L220">
        <v>80</v>
      </c>
      <c r="M220">
        <v>45</v>
      </c>
      <c r="N220">
        <v>0</v>
      </c>
      <c r="O220">
        <v>0</v>
      </c>
      <c r="P220" s="9">
        <f t="shared" si="11"/>
        <v>48.25</v>
      </c>
      <c r="Q220">
        <v>35</v>
      </c>
      <c r="R220">
        <v>60</v>
      </c>
      <c r="S220">
        <v>55</v>
      </c>
      <c r="T220">
        <v>43</v>
      </c>
      <c r="AC220">
        <v>1</v>
      </c>
      <c r="AD220">
        <v>0</v>
      </c>
      <c r="AF220" t="s">
        <v>60</v>
      </c>
      <c r="AG220" t="s">
        <v>1314</v>
      </c>
    </row>
    <row r="221" spans="1:33" ht="14.55" hidden="1" x14ac:dyDescent="0.3">
      <c r="A221" t="s">
        <v>28</v>
      </c>
      <c r="B221">
        <v>2021</v>
      </c>
      <c r="C221" s="11">
        <v>44362</v>
      </c>
      <c r="D221" t="s">
        <v>1313</v>
      </c>
      <c r="E221" t="s">
        <v>520</v>
      </c>
      <c r="F221">
        <v>4</v>
      </c>
      <c r="G221">
        <f t="shared" si="12"/>
        <v>0</v>
      </c>
      <c r="H221">
        <v>0</v>
      </c>
      <c r="I221">
        <v>0</v>
      </c>
      <c r="J221">
        <v>0</v>
      </c>
      <c r="K221">
        <v>85</v>
      </c>
      <c r="L221">
        <v>85</v>
      </c>
      <c r="M221">
        <v>17</v>
      </c>
      <c r="N221">
        <v>0</v>
      </c>
      <c r="O221">
        <v>0</v>
      </c>
      <c r="P221" s="9">
        <f t="shared" si="11"/>
        <v>35.75</v>
      </c>
      <c r="Q221">
        <v>39</v>
      </c>
      <c r="R221">
        <v>14</v>
      </c>
      <c r="S221">
        <v>56</v>
      </c>
      <c r="T221">
        <v>34</v>
      </c>
      <c r="AC221">
        <v>1</v>
      </c>
      <c r="AD221">
        <v>0</v>
      </c>
      <c r="AF221" t="s">
        <v>60</v>
      </c>
      <c r="AG221" t="s">
        <v>1314</v>
      </c>
    </row>
    <row r="222" spans="1:33" ht="14.55" hidden="1" x14ac:dyDescent="0.3">
      <c r="A222" t="s">
        <v>28</v>
      </c>
      <c r="B222">
        <v>2022</v>
      </c>
      <c r="C222" s="11">
        <v>44742</v>
      </c>
      <c r="D222" t="s">
        <v>1294</v>
      </c>
      <c r="E222" t="s">
        <v>495</v>
      </c>
      <c r="F222">
        <v>1</v>
      </c>
      <c r="G222">
        <f t="shared" si="12"/>
        <v>0</v>
      </c>
      <c r="H222">
        <v>0</v>
      </c>
      <c r="I222">
        <v>0</v>
      </c>
      <c r="J222">
        <v>0</v>
      </c>
      <c r="K222">
        <v>80</v>
      </c>
      <c r="L222">
        <v>80</v>
      </c>
      <c r="M222">
        <v>6</v>
      </c>
      <c r="N222">
        <v>0</v>
      </c>
      <c r="O222">
        <v>0</v>
      </c>
      <c r="P222" s="9">
        <f t="shared" si="11"/>
        <v>31.25</v>
      </c>
      <c r="Q222">
        <v>36</v>
      </c>
      <c r="R222">
        <v>16</v>
      </c>
      <c r="S222">
        <v>43</v>
      </c>
      <c r="T222">
        <v>30</v>
      </c>
      <c r="AC222">
        <v>0</v>
      </c>
      <c r="AD222">
        <v>0</v>
      </c>
    </row>
    <row r="223" spans="1:33" ht="14.55" hidden="1" x14ac:dyDescent="0.3">
      <c r="A223" t="s">
        <v>28</v>
      </c>
      <c r="B223">
        <v>2022</v>
      </c>
      <c r="C223" s="11">
        <v>44742</v>
      </c>
      <c r="D223" t="s">
        <v>1304</v>
      </c>
      <c r="E223" t="s">
        <v>495</v>
      </c>
      <c r="F223">
        <v>4</v>
      </c>
      <c r="G223">
        <f t="shared" si="12"/>
        <v>0</v>
      </c>
      <c r="H223">
        <v>0</v>
      </c>
      <c r="I223">
        <v>0</v>
      </c>
      <c r="J223">
        <v>0</v>
      </c>
      <c r="K223">
        <v>100</v>
      </c>
      <c r="L223">
        <v>10</v>
      </c>
      <c r="M223">
        <v>0</v>
      </c>
      <c r="N223">
        <v>0</v>
      </c>
      <c r="O223">
        <v>0</v>
      </c>
      <c r="P223" s="9">
        <f t="shared" si="11"/>
        <v>56.25</v>
      </c>
      <c r="Q223">
        <v>65</v>
      </c>
      <c r="R223">
        <v>67</v>
      </c>
      <c r="S223">
        <v>39</v>
      </c>
      <c r="T223">
        <v>54</v>
      </c>
      <c r="AC223">
        <v>0</v>
      </c>
      <c r="AD223">
        <v>0</v>
      </c>
    </row>
    <row r="224" spans="1:33" ht="14.55" hidden="1" x14ac:dyDescent="0.3">
      <c r="A224" t="s">
        <v>28</v>
      </c>
      <c r="B224">
        <v>2022</v>
      </c>
      <c r="C224" s="11">
        <v>44742</v>
      </c>
      <c r="D224" t="s">
        <v>1306</v>
      </c>
      <c r="E224" t="s">
        <v>506</v>
      </c>
      <c r="F224">
        <v>3</v>
      </c>
      <c r="G224">
        <f t="shared" si="12"/>
        <v>4</v>
      </c>
      <c r="H224">
        <v>2</v>
      </c>
      <c r="I224">
        <v>1</v>
      </c>
      <c r="J224">
        <v>1</v>
      </c>
      <c r="K224">
        <v>90</v>
      </c>
      <c r="L224">
        <v>25</v>
      </c>
      <c r="M224">
        <v>20</v>
      </c>
      <c r="N224">
        <v>20</v>
      </c>
      <c r="O224">
        <v>0</v>
      </c>
      <c r="P224" s="9">
        <f t="shared" si="11"/>
        <v>34.25</v>
      </c>
      <c r="Q224">
        <v>32</v>
      </c>
      <c r="R224">
        <v>35</v>
      </c>
      <c r="S224">
        <v>22</v>
      </c>
      <c r="T224">
        <v>48</v>
      </c>
      <c r="AC224">
        <v>0</v>
      </c>
      <c r="AD224">
        <v>0</v>
      </c>
    </row>
    <row r="225" spans="1:33" ht="14.55" hidden="1" x14ac:dyDescent="0.3">
      <c r="A225" t="s">
        <v>28</v>
      </c>
      <c r="B225">
        <v>2022</v>
      </c>
      <c r="C225" s="11">
        <v>44742</v>
      </c>
      <c r="D225" t="s">
        <v>1307</v>
      </c>
      <c r="E225" t="s">
        <v>510</v>
      </c>
      <c r="F225">
        <v>10</v>
      </c>
      <c r="G225">
        <f t="shared" si="12"/>
        <v>1</v>
      </c>
      <c r="H225">
        <v>0</v>
      </c>
      <c r="I225">
        <v>0</v>
      </c>
      <c r="J225">
        <v>1</v>
      </c>
      <c r="K225">
        <v>90</v>
      </c>
      <c r="L225">
        <v>90</v>
      </c>
      <c r="M225">
        <v>10</v>
      </c>
      <c r="N225">
        <v>0</v>
      </c>
      <c r="O225">
        <v>50</v>
      </c>
      <c r="P225" s="9">
        <f t="shared" si="11"/>
        <v>36</v>
      </c>
      <c r="Q225">
        <v>36</v>
      </c>
      <c r="R225">
        <v>30</v>
      </c>
      <c r="S225">
        <v>43</v>
      </c>
      <c r="T225">
        <v>35</v>
      </c>
      <c r="AC225">
        <v>0</v>
      </c>
      <c r="AD225">
        <v>0</v>
      </c>
    </row>
    <row r="226" spans="1:33" ht="14.55" hidden="1" x14ac:dyDescent="0.3">
      <c r="A226" t="s">
        <v>28</v>
      </c>
      <c r="B226">
        <v>2022</v>
      </c>
      <c r="C226" s="11">
        <v>44742</v>
      </c>
      <c r="D226" t="s">
        <v>1309</v>
      </c>
      <c r="E226" t="s">
        <v>510</v>
      </c>
      <c r="F226">
        <v>11</v>
      </c>
      <c r="G226">
        <f t="shared" si="12"/>
        <v>0</v>
      </c>
      <c r="H226">
        <v>0</v>
      </c>
      <c r="I226">
        <v>0</v>
      </c>
      <c r="J226">
        <v>0</v>
      </c>
      <c r="K226">
        <v>100</v>
      </c>
      <c r="L226">
        <v>0</v>
      </c>
      <c r="M226">
        <v>8</v>
      </c>
      <c r="N226">
        <v>5</v>
      </c>
      <c r="O226">
        <v>100</v>
      </c>
      <c r="P226" s="9">
        <f t="shared" ref="P226:P257" si="13">AVERAGE(Q226:T226)</f>
        <v>41</v>
      </c>
      <c r="Q226">
        <v>35</v>
      </c>
      <c r="R226">
        <v>47</v>
      </c>
      <c r="S226">
        <v>52</v>
      </c>
      <c r="T226">
        <v>30</v>
      </c>
      <c r="AC226">
        <v>0</v>
      </c>
      <c r="AD226">
        <v>0</v>
      </c>
    </row>
    <row r="227" spans="1:33" ht="14.55" hidden="1" x14ac:dyDescent="0.3">
      <c r="A227" t="s">
        <v>28</v>
      </c>
      <c r="B227">
        <v>2022</v>
      </c>
      <c r="C227" s="11">
        <v>44742</v>
      </c>
      <c r="D227" t="s">
        <v>1310</v>
      </c>
      <c r="E227" t="s">
        <v>510</v>
      </c>
      <c r="F227">
        <v>3</v>
      </c>
      <c r="G227">
        <f t="shared" si="12"/>
        <v>19</v>
      </c>
      <c r="H227">
        <v>7</v>
      </c>
      <c r="I227">
        <v>3</v>
      </c>
      <c r="J227">
        <v>9</v>
      </c>
      <c r="K227">
        <v>60</v>
      </c>
      <c r="L227">
        <v>25</v>
      </c>
      <c r="M227">
        <v>5</v>
      </c>
      <c r="N227">
        <v>0</v>
      </c>
      <c r="O227">
        <v>50</v>
      </c>
      <c r="P227" s="9">
        <f t="shared" si="13"/>
        <v>15.75</v>
      </c>
      <c r="Q227">
        <v>5</v>
      </c>
      <c r="R227">
        <v>20</v>
      </c>
      <c r="S227">
        <v>12</v>
      </c>
      <c r="T227">
        <v>26</v>
      </c>
      <c r="AC227">
        <v>0</v>
      </c>
      <c r="AD227">
        <v>0</v>
      </c>
    </row>
    <row r="228" spans="1:33" ht="14.55" hidden="1" x14ac:dyDescent="0.3">
      <c r="A228" t="s">
        <v>28</v>
      </c>
      <c r="B228">
        <v>2022</v>
      </c>
      <c r="C228" s="11">
        <v>44742</v>
      </c>
      <c r="D228" t="s">
        <v>1299</v>
      </c>
      <c r="E228" t="s">
        <v>514</v>
      </c>
      <c r="F228">
        <v>1</v>
      </c>
      <c r="G228">
        <f t="shared" si="12"/>
        <v>7</v>
      </c>
      <c r="H228">
        <v>0</v>
      </c>
      <c r="I228">
        <v>5</v>
      </c>
      <c r="J228">
        <v>2</v>
      </c>
      <c r="K228">
        <v>40</v>
      </c>
      <c r="L228">
        <v>45</v>
      </c>
      <c r="M228">
        <v>1</v>
      </c>
      <c r="N228">
        <v>15</v>
      </c>
      <c r="O228">
        <v>85</v>
      </c>
      <c r="P228" s="9">
        <f t="shared" si="13"/>
        <v>17.75</v>
      </c>
      <c r="Q228">
        <v>25</v>
      </c>
      <c r="R228">
        <v>15</v>
      </c>
      <c r="S228">
        <v>5</v>
      </c>
      <c r="T228">
        <v>26</v>
      </c>
      <c r="AC228">
        <v>0</v>
      </c>
      <c r="AD228">
        <v>0</v>
      </c>
      <c r="AG228" t="s">
        <v>1315</v>
      </c>
    </row>
    <row r="229" spans="1:33" ht="14.55" hidden="1" x14ac:dyDescent="0.3">
      <c r="A229" t="s">
        <v>28</v>
      </c>
      <c r="B229">
        <v>2022</v>
      </c>
      <c r="C229" s="11">
        <v>44742</v>
      </c>
      <c r="D229" t="s">
        <v>1312</v>
      </c>
      <c r="E229" t="s">
        <v>514</v>
      </c>
      <c r="F229">
        <v>2</v>
      </c>
      <c r="G229">
        <f t="shared" si="12"/>
        <v>3</v>
      </c>
      <c r="H229">
        <v>0</v>
      </c>
      <c r="I229">
        <v>0</v>
      </c>
      <c r="J229">
        <v>3</v>
      </c>
      <c r="K229">
        <v>45</v>
      </c>
      <c r="L229">
        <v>15</v>
      </c>
      <c r="M229">
        <v>45</v>
      </c>
      <c r="N229">
        <v>22</v>
      </c>
      <c r="O229">
        <v>90</v>
      </c>
      <c r="P229" s="9">
        <f t="shared" si="13"/>
        <v>33.25</v>
      </c>
      <c r="Q229">
        <v>50</v>
      </c>
      <c r="R229">
        <v>35</v>
      </c>
      <c r="S229">
        <v>20</v>
      </c>
      <c r="T229">
        <v>28</v>
      </c>
      <c r="AC229">
        <v>0</v>
      </c>
      <c r="AD229">
        <v>0</v>
      </c>
    </row>
    <row r="230" spans="1:33" ht="14.55" hidden="1" x14ac:dyDescent="0.3">
      <c r="A230" t="s">
        <v>28</v>
      </c>
      <c r="B230">
        <v>2022</v>
      </c>
      <c r="C230" s="11">
        <v>44742</v>
      </c>
      <c r="D230" t="s">
        <v>1300</v>
      </c>
      <c r="E230" t="s">
        <v>520</v>
      </c>
      <c r="F230">
        <v>2</v>
      </c>
      <c r="G230">
        <f t="shared" si="12"/>
        <v>0</v>
      </c>
      <c r="H230">
        <v>0</v>
      </c>
      <c r="I230">
        <v>0</v>
      </c>
      <c r="J230">
        <v>0</v>
      </c>
      <c r="K230">
        <v>75</v>
      </c>
      <c r="L230">
        <v>30</v>
      </c>
      <c r="M230">
        <v>36</v>
      </c>
      <c r="N230">
        <v>0</v>
      </c>
      <c r="O230">
        <v>0</v>
      </c>
      <c r="P230" s="9">
        <f t="shared" si="13"/>
        <v>43.25</v>
      </c>
      <c r="Q230">
        <v>38</v>
      </c>
      <c r="R230">
        <v>35</v>
      </c>
      <c r="S230">
        <v>50</v>
      </c>
      <c r="T230">
        <v>50</v>
      </c>
      <c r="AC230">
        <v>0</v>
      </c>
      <c r="AD230">
        <v>0</v>
      </c>
      <c r="AF230" t="s">
        <v>1316</v>
      </c>
    </row>
    <row r="231" spans="1:33" ht="14.55" hidden="1" x14ac:dyDescent="0.3">
      <c r="A231" t="s">
        <v>28</v>
      </c>
      <c r="B231">
        <v>2022</v>
      </c>
      <c r="C231" s="11">
        <v>44742</v>
      </c>
      <c r="D231" t="s">
        <v>1313</v>
      </c>
      <c r="E231" t="s">
        <v>520</v>
      </c>
      <c r="F231">
        <v>4</v>
      </c>
      <c r="G231">
        <f t="shared" si="12"/>
        <v>0</v>
      </c>
      <c r="H231">
        <v>0</v>
      </c>
      <c r="I231">
        <v>0</v>
      </c>
      <c r="J231">
        <v>0</v>
      </c>
      <c r="K231">
        <v>94</v>
      </c>
      <c r="L231">
        <v>60</v>
      </c>
      <c r="M231">
        <v>8</v>
      </c>
      <c r="N231">
        <v>10</v>
      </c>
      <c r="O231">
        <v>0</v>
      </c>
      <c r="P231" s="9">
        <f t="shared" si="13"/>
        <v>31</v>
      </c>
      <c r="Q231">
        <v>40</v>
      </c>
      <c r="R231">
        <v>40</v>
      </c>
      <c r="S231">
        <v>22</v>
      </c>
      <c r="T231">
        <v>22</v>
      </c>
      <c r="AC231">
        <v>0</v>
      </c>
      <c r="AD231">
        <v>0</v>
      </c>
      <c r="AF231" t="s">
        <v>1316</v>
      </c>
    </row>
    <row r="232" spans="1:33" ht="14.55" hidden="1" x14ac:dyDescent="0.3">
      <c r="A232" t="s">
        <v>13</v>
      </c>
      <c r="B232">
        <v>2018</v>
      </c>
      <c r="C232" s="11">
        <v>43293</v>
      </c>
      <c r="D232" t="s">
        <v>1317</v>
      </c>
      <c r="E232" t="s">
        <v>495</v>
      </c>
      <c r="F232">
        <v>2</v>
      </c>
      <c r="G232">
        <f t="shared" si="12"/>
        <v>0</v>
      </c>
      <c r="H232">
        <v>0</v>
      </c>
      <c r="I232">
        <v>0</v>
      </c>
      <c r="J232">
        <v>0</v>
      </c>
      <c r="K232">
        <v>95</v>
      </c>
      <c r="L232">
        <v>5</v>
      </c>
      <c r="M232" t="s">
        <v>267</v>
      </c>
      <c r="N232">
        <v>20</v>
      </c>
      <c r="O232" t="s">
        <v>267</v>
      </c>
      <c r="P232" s="9">
        <f t="shared" si="13"/>
        <v>28.5</v>
      </c>
      <c r="Q232">
        <v>20</v>
      </c>
      <c r="R232">
        <v>47</v>
      </c>
      <c r="S232">
        <v>29</v>
      </c>
      <c r="T232">
        <v>18</v>
      </c>
      <c r="AC232" s="13">
        <v>0</v>
      </c>
      <c r="AD232" s="13">
        <v>0</v>
      </c>
      <c r="AF232">
        <v>0</v>
      </c>
    </row>
    <row r="233" spans="1:33" ht="14.55" hidden="1" x14ac:dyDescent="0.3">
      <c r="A233" t="s">
        <v>13</v>
      </c>
      <c r="B233">
        <v>2018</v>
      </c>
      <c r="C233" s="11">
        <v>43293</v>
      </c>
      <c r="D233" t="s">
        <v>1318</v>
      </c>
      <c r="E233" t="s">
        <v>500</v>
      </c>
      <c r="F233">
        <v>0</v>
      </c>
      <c r="G233">
        <f t="shared" si="12"/>
        <v>0</v>
      </c>
      <c r="H233">
        <v>0</v>
      </c>
      <c r="I233">
        <v>0</v>
      </c>
      <c r="J233">
        <v>0</v>
      </c>
      <c r="K233">
        <v>60</v>
      </c>
      <c r="L233">
        <v>10</v>
      </c>
      <c r="M233" t="s">
        <v>267</v>
      </c>
      <c r="N233">
        <v>15</v>
      </c>
      <c r="O233" t="s">
        <v>267</v>
      </c>
      <c r="P233" s="9">
        <f t="shared" si="13"/>
        <v>12</v>
      </c>
      <c r="Q233">
        <v>4</v>
      </c>
      <c r="R233">
        <v>12</v>
      </c>
      <c r="S233">
        <v>12</v>
      </c>
      <c r="T233">
        <v>20</v>
      </c>
      <c r="AC233" s="13">
        <v>0</v>
      </c>
      <c r="AD233" s="13">
        <v>0</v>
      </c>
      <c r="AF233">
        <v>0</v>
      </c>
    </row>
    <row r="234" spans="1:33" ht="14.55" hidden="1" x14ac:dyDescent="0.3">
      <c r="A234" t="s">
        <v>13</v>
      </c>
      <c r="B234">
        <v>2018</v>
      </c>
      <c r="C234" s="11">
        <v>43293</v>
      </c>
      <c r="D234" t="s">
        <v>1319</v>
      </c>
      <c r="E234" t="s">
        <v>506</v>
      </c>
      <c r="F234">
        <v>2</v>
      </c>
      <c r="G234">
        <f t="shared" si="12"/>
        <v>0</v>
      </c>
      <c r="H234">
        <v>0</v>
      </c>
      <c r="I234">
        <v>0</v>
      </c>
      <c r="J234">
        <v>0</v>
      </c>
      <c r="K234">
        <v>80</v>
      </c>
      <c r="L234">
        <v>3</v>
      </c>
      <c r="M234" t="s">
        <v>267</v>
      </c>
      <c r="N234">
        <v>60</v>
      </c>
      <c r="O234" t="s">
        <v>267</v>
      </c>
      <c r="P234" s="9">
        <f t="shared" si="13"/>
        <v>27</v>
      </c>
      <c r="Q234">
        <v>42</v>
      </c>
      <c r="R234">
        <v>23</v>
      </c>
      <c r="S234">
        <v>15</v>
      </c>
      <c r="T234">
        <v>28</v>
      </c>
      <c r="AC234" s="13">
        <v>0</v>
      </c>
      <c r="AD234" s="13">
        <v>0</v>
      </c>
      <c r="AF234">
        <v>0</v>
      </c>
    </row>
    <row r="235" spans="1:33" ht="14.55" hidden="1" x14ac:dyDescent="0.3">
      <c r="A235" t="s">
        <v>13</v>
      </c>
      <c r="B235">
        <v>2018</v>
      </c>
      <c r="C235" s="11">
        <v>43293</v>
      </c>
      <c r="D235" t="s">
        <v>1320</v>
      </c>
      <c r="E235" t="s">
        <v>510</v>
      </c>
      <c r="F235">
        <v>2</v>
      </c>
      <c r="G235">
        <f t="shared" si="12"/>
        <v>4</v>
      </c>
      <c r="H235">
        <v>0</v>
      </c>
      <c r="I235">
        <v>3</v>
      </c>
      <c r="J235">
        <v>1</v>
      </c>
      <c r="K235">
        <v>70</v>
      </c>
      <c r="L235">
        <v>5</v>
      </c>
      <c r="M235" t="s">
        <v>267</v>
      </c>
      <c r="N235">
        <v>20</v>
      </c>
      <c r="O235" t="s">
        <v>267</v>
      </c>
      <c r="P235" s="9">
        <f t="shared" si="13"/>
        <v>22.25</v>
      </c>
      <c r="Q235">
        <v>10</v>
      </c>
      <c r="R235">
        <v>14</v>
      </c>
      <c r="S235">
        <v>44</v>
      </c>
      <c r="T235">
        <v>21</v>
      </c>
      <c r="AC235" s="13">
        <v>0</v>
      </c>
      <c r="AD235" s="13">
        <v>0</v>
      </c>
      <c r="AF235">
        <v>0</v>
      </c>
    </row>
    <row r="236" spans="1:33" ht="14.55" hidden="1" x14ac:dyDescent="0.3">
      <c r="A236" t="s">
        <v>13</v>
      </c>
      <c r="B236">
        <v>2018</v>
      </c>
      <c r="C236" s="11">
        <v>43293</v>
      </c>
      <c r="D236" t="s">
        <v>1321</v>
      </c>
      <c r="E236" t="s">
        <v>510</v>
      </c>
      <c r="F236">
        <v>3</v>
      </c>
      <c r="G236">
        <f t="shared" si="12"/>
        <v>2</v>
      </c>
      <c r="H236">
        <v>0</v>
      </c>
      <c r="I236">
        <v>1</v>
      </c>
      <c r="J236">
        <v>1</v>
      </c>
      <c r="K236">
        <v>80</v>
      </c>
      <c r="L236">
        <v>10</v>
      </c>
      <c r="M236" t="s">
        <v>267</v>
      </c>
      <c r="N236">
        <v>10</v>
      </c>
      <c r="O236" t="s">
        <v>267</v>
      </c>
      <c r="P236" s="9">
        <f t="shared" si="13"/>
        <v>12.75</v>
      </c>
      <c r="Q236">
        <v>1</v>
      </c>
      <c r="R236">
        <v>20</v>
      </c>
      <c r="S236">
        <v>1</v>
      </c>
      <c r="T236">
        <v>29</v>
      </c>
      <c r="AC236" s="13">
        <v>0</v>
      </c>
      <c r="AD236" s="13">
        <v>0</v>
      </c>
      <c r="AF236">
        <v>0</v>
      </c>
    </row>
    <row r="237" spans="1:33" ht="14.55" hidden="1" x14ac:dyDescent="0.3">
      <c r="A237" t="s">
        <v>13</v>
      </c>
      <c r="B237">
        <v>2018</v>
      </c>
      <c r="C237" s="11">
        <v>43293</v>
      </c>
      <c r="D237" t="s">
        <v>1322</v>
      </c>
      <c r="E237" t="s">
        <v>520</v>
      </c>
      <c r="F237">
        <v>1</v>
      </c>
      <c r="G237">
        <f t="shared" si="12"/>
        <v>5</v>
      </c>
      <c r="H237">
        <v>0</v>
      </c>
      <c r="I237">
        <v>5</v>
      </c>
      <c r="J237">
        <v>0</v>
      </c>
      <c r="K237">
        <v>80</v>
      </c>
      <c r="L237">
        <v>3</v>
      </c>
      <c r="M237" t="s">
        <v>267</v>
      </c>
      <c r="N237">
        <v>8</v>
      </c>
      <c r="O237" t="s">
        <v>267</v>
      </c>
      <c r="P237" s="9">
        <f t="shared" si="13"/>
        <v>15.5</v>
      </c>
      <c r="Q237">
        <v>17</v>
      </c>
      <c r="R237">
        <v>19</v>
      </c>
      <c r="S237">
        <v>14</v>
      </c>
      <c r="T237">
        <v>12</v>
      </c>
      <c r="AC237" s="13">
        <v>0</v>
      </c>
      <c r="AD237" s="13">
        <v>0</v>
      </c>
      <c r="AF237">
        <v>0</v>
      </c>
    </row>
    <row r="238" spans="1:33" ht="14.55" hidden="1" x14ac:dyDescent="0.3">
      <c r="A238" t="s">
        <v>13</v>
      </c>
      <c r="B238">
        <v>2018</v>
      </c>
      <c r="C238" s="11">
        <v>43293</v>
      </c>
      <c r="D238" t="s">
        <v>1323</v>
      </c>
      <c r="E238" t="s">
        <v>520</v>
      </c>
      <c r="F238">
        <v>4</v>
      </c>
      <c r="G238">
        <f t="shared" si="12"/>
        <v>7</v>
      </c>
      <c r="H238">
        <v>0</v>
      </c>
      <c r="I238">
        <v>0</v>
      </c>
      <c r="J238">
        <v>7</v>
      </c>
      <c r="K238">
        <v>80</v>
      </c>
      <c r="L238">
        <v>10</v>
      </c>
      <c r="M238" t="s">
        <v>267</v>
      </c>
      <c r="N238">
        <v>5</v>
      </c>
      <c r="O238" t="s">
        <v>267</v>
      </c>
      <c r="P238" s="9">
        <f t="shared" si="13"/>
        <v>10.5</v>
      </c>
      <c r="Q238">
        <v>15</v>
      </c>
      <c r="R238">
        <v>1</v>
      </c>
      <c r="S238">
        <v>13</v>
      </c>
      <c r="T238">
        <v>13</v>
      </c>
      <c r="AC238" s="13">
        <v>0</v>
      </c>
      <c r="AD238" s="13">
        <v>0</v>
      </c>
      <c r="AF238">
        <v>0</v>
      </c>
    </row>
    <row r="239" spans="1:33" ht="14.55" hidden="1" x14ac:dyDescent="0.3">
      <c r="A239" t="s">
        <v>13</v>
      </c>
      <c r="B239">
        <v>2018</v>
      </c>
      <c r="C239" s="11">
        <v>43293</v>
      </c>
      <c r="D239" t="s">
        <v>1324</v>
      </c>
      <c r="E239" t="s">
        <v>520</v>
      </c>
      <c r="F239">
        <v>5</v>
      </c>
      <c r="G239">
        <f t="shared" si="12"/>
        <v>0</v>
      </c>
      <c r="H239">
        <v>0</v>
      </c>
      <c r="I239">
        <v>0</v>
      </c>
      <c r="J239">
        <v>0</v>
      </c>
      <c r="K239">
        <v>60</v>
      </c>
      <c r="L239">
        <v>5</v>
      </c>
      <c r="M239" t="s">
        <v>267</v>
      </c>
      <c r="N239">
        <v>3</v>
      </c>
      <c r="O239" t="s">
        <v>267</v>
      </c>
      <c r="P239" s="9">
        <f t="shared" si="13"/>
        <v>11.25</v>
      </c>
      <c r="Q239">
        <v>11</v>
      </c>
      <c r="R239">
        <v>15</v>
      </c>
      <c r="S239">
        <v>8</v>
      </c>
      <c r="T239">
        <v>11</v>
      </c>
      <c r="AC239" s="13">
        <v>0</v>
      </c>
      <c r="AD239" s="13">
        <v>0</v>
      </c>
      <c r="AF239">
        <v>0</v>
      </c>
    </row>
    <row r="240" spans="1:33" ht="14.55" hidden="1" x14ac:dyDescent="0.3">
      <c r="A240" t="s">
        <v>13</v>
      </c>
      <c r="B240">
        <v>2018</v>
      </c>
      <c r="C240" s="11">
        <v>43293</v>
      </c>
      <c r="D240" t="s">
        <v>1325</v>
      </c>
      <c r="E240" t="s">
        <v>522</v>
      </c>
      <c r="F240">
        <v>7</v>
      </c>
      <c r="G240">
        <f t="shared" si="12"/>
        <v>0</v>
      </c>
      <c r="H240">
        <v>0</v>
      </c>
      <c r="I240">
        <v>0</v>
      </c>
      <c r="J240">
        <v>0</v>
      </c>
      <c r="K240">
        <v>90</v>
      </c>
      <c r="L240">
        <v>70</v>
      </c>
      <c r="M240" t="s">
        <v>267</v>
      </c>
      <c r="N240" t="s">
        <v>267</v>
      </c>
      <c r="O240" t="s">
        <v>267</v>
      </c>
      <c r="P240" s="9">
        <f t="shared" si="13"/>
        <v>31.75</v>
      </c>
      <c r="Q240">
        <v>32</v>
      </c>
      <c r="R240">
        <v>40</v>
      </c>
      <c r="S240">
        <v>20</v>
      </c>
      <c r="T240">
        <v>35</v>
      </c>
      <c r="AC240" s="13">
        <v>0</v>
      </c>
      <c r="AD240" s="13">
        <v>0</v>
      </c>
      <c r="AF240">
        <v>0</v>
      </c>
    </row>
    <row r="241" spans="1:33" ht="14.55" hidden="1" x14ac:dyDescent="0.3">
      <c r="A241" t="s">
        <v>13</v>
      </c>
      <c r="B241">
        <v>2018</v>
      </c>
      <c r="C241" s="11">
        <v>43293</v>
      </c>
      <c r="D241" t="s">
        <v>1326</v>
      </c>
      <c r="E241" t="s">
        <v>524</v>
      </c>
      <c r="F241">
        <v>0</v>
      </c>
      <c r="G241">
        <f t="shared" si="12"/>
        <v>2</v>
      </c>
      <c r="H241">
        <v>0</v>
      </c>
      <c r="I241">
        <v>2</v>
      </c>
      <c r="J241">
        <v>0</v>
      </c>
      <c r="K241">
        <v>70</v>
      </c>
      <c r="L241">
        <v>5</v>
      </c>
      <c r="M241" t="s">
        <v>267</v>
      </c>
      <c r="N241">
        <v>15</v>
      </c>
      <c r="O241" t="s">
        <v>267</v>
      </c>
      <c r="P241" s="9">
        <f t="shared" si="13"/>
        <v>12.25</v>
      </c>
      <c r="Q241">
        <v>14</v>
      </c>
      <c r="R241">
        <v>27</v>
      </c>
      <c r="S241">
        <v>3</v>
      </c>
      <c r="T241">
        <v>5</v>
      </c>
      <c r="AC241" s="13">
        <v>0</v>
      </c>
      <c r="AD241" s="13">
        <v>0</v>
      </c>
      <c r="AF241">
        <v>0</v>
      </c>
    </row>
    <row r="242" spans="1:33" ht="14.55" hidden="1" x14ac:dyDescent="0.3">
      <c r="A242" t="s">
        <v>13</v>
      </c>
      <c r="B242">
        <v>2019</v>
      </c>
      <c r="C242" s="11">
        <v>43649</v>
      </c>
      <c r="D242" t="s">
        <v>1317</v>
      </c>
      <c r="E242" t="s">
        <v>495</v>
      </c>
      <c r="F242">
        <v>2</v>
      </c>
      <c r="G242">
        <f t="shared" si="12"/>
        <v>0</v>
      </c>
      <c r="H242">
        <v>0</v>
      </c>
      <c r="I242">
        <v>0</v>
      </c>
      <c r="J242">
        <v>0</v>
      </c>
      <c r="K242">
        <v>90</v>
      </c>
      <c r="L242">
        <v>5</v>
      </c>
      <c r="M242" t="s">
        <v>267</v>
      </c>
      <c r="N242">
        <v>30</v>
      </c>
      <c r="O242" t="s">
        <v>267</v>
      </c>
      <c r="P242" s="9">
        <f t="shared" si="13"/>
        <v>72.5</v>
      </c>
      <c r="Q242" s="8">
        <v>50</v>
      </c>
      <c r="R242" s="8">
        <v>110</v>
      </c>
      <c r="S242" s="8">
        <v>60</v>
      </c>
      <c r="T242" s="8">
        <v>70</v>
      </c>
      <c r="AC242" s="13">
        <v>0</v>
      </c>
      <c r="AD242" s="13">
        <v>0</v>
      </c>
      <c r="AF242" t="s">
        <v>350</v>
      </c>
    </row>
    <row r="243" spans="1:33" ht="14.55" hidden="1" x14ac:dyDescent="0.3">
      <c r="A243" t="s">
        <v>13</v>
      </c>
      <c r="B243">
        <v>2019</v>
      </c>
      <c r="C243" s="11">
        <v>43649</v>
      </c>
      <c r="D243" t="s">
        <v>1318</v>
      </c>
      <c r="E243" t="s">
        <v>500</v>
      </c>
      <c r="F243">
        <v>0</v>
      </c>
      <c r="G243">
        <f t="shared" si="12"/>
        <v>0</v>
      </c>
      <c r="H243">
        <v>0</v>
      </c>
      <c r="I243">
        <v>0</v>
      </c>
      <c r="J243">
        <v>0</v>
      </c>
      <c r="K243">
        <v>90</v>
      </c>
      <c r="L243">
        <v>5</v>
      </c>
      <c r="M243" t="s">
        <v>267</v>
      </c>
      <c r="N243">
        <v>30</v>
      </c>
      <c r="O243" t="s">
        <v>267</v>
      </c>
      <c r="P243" s="9">
        <f t="shared" si="13"/>
        <v>70</v>
      </c>
      <c r="Q243" s="8">
        <v>55</v>
      </c>
      <c r="R243" s="8">
        <v>65</v>
      </c>
      <c r="S243" s="8">
        <v>110</v>
      </c>
      <c r="T243" s="8">
        <v>50</v>
      </c>
      <c r="AC243" s="13">
        <v>0</v>
      </c>
      <c r="AD243" s="13">
        <v>0</v>
      </c>
      <c r="AF243" t="s">
        <v>350</v>
      </c>
    </row>
    <row r="244" spans="1:33" ht="14.55" hidden="1" x14ac:dyDescent="0.3">
      <c r="A244" t="s">
        <v>13</v>
      </c>
      <c r="B244">
        <v>2019</v>
      </c>
      <c r="C244" s="11">
        <v>43649</v>
      </c>
      <c r="D244" t="s">
        <v>1319</v>
      </c>
      <c r="E244" t="s">
        <v>506</v>
      </c>
      <c r="F244">
        <v>2</v>
      </c>
      <c r="G244">
        <f t="shared" si="12"/>
        <v>0</v>
      </c>
      <c r="H244">
        <v>0</v>
      </c>
      <c r="I244">
        <v>0</v>
      </c>
      <c r="J244">
        <v>0</v>
      </c>
      <c r="K244">
        <v>100</v>
      </c>
      <c r="L244">
        <v>5</v>
      </c>
      <c r="M244" t="s">
        <v>267</v>
      </c>
      <c r="N244">
        <v>1</v>
      </c>
      <c r="O244" t="s">
        <v>267</v>
      </c>
      <c r="P244" s="9">
        <f t="shared" si="13"/>
        <v>102.5</v>
      </c>
      <c r="Q244" s="8">
        <v>150</v>
      </c>
      <c r="R244" s="8">
        <v>80</v>
      </c>
      <c r="S244" s="8">
        <v>90</v>
      </c>
      <c r="T244" s="8">
        <v>90</v>
      </c>
      <c r="AC244" s="13">
        <v>0</v>
      </c>
      <c r="AD244" s="13">
        <v>0</v>
      </c>
      <c r="AF244" t="s">
        <v>350</v>
      </c>
    </row>
    <row r="245" spans="1:33" ht="14.55" hidden="1" x14ac:dyDescent="0.3">
      <c r="A245" t="s">
        <v>13</v>
      </c>
      <c r="B245">
        <v>2019</v>
      </c>
      <c r="C245" s="11">
        <v>43649</v>
      </c>
      <c r="D245" t="s">
        <v>1320</v>
      </c>
      <c r="E245" t="s">
        <v>510</v>
      </c>
      <c r="F245">
        <v>2</v>
      </c>
      <c r="G245">
        <f t="shared" si="12"/>
        <v>1</v>
      </c>
      <c r="H245">
        <v>0</v>
      </c>
      <c r="I245">
        <v>0</v>
      </c>
      <c r="J245">
        <v>1</v>
      </c>
      <c r="K245">
        <v>90</v>
      </c>
      <c r="L245">
        <v>10</v>
      </c>
      <c r="M245" t="s">
        <v>267</v>
      </c>
      <c r="N245">
        <v>2</v>
      </c>
      <c r="O245" t="s">
        <v>267</v>
      </c>
      <c r="P245" s="9">
        <f t="shared" si="13"/>
        <v>40.75</v>
      </c>
      <c r="Q245" s="8">
        <v>29</v>
      </c>
      <c r="R245" s="8">
        <v>44</v>
      </c>
      <c r="S245" s="8">
        <v>49</v>
      </c>
      <c r="T245" s="8">
        <v>41</v>
      </c>
      <c r="AC245" s="13">
        <v>0</v>
      </c>
      <c r="AD245" s="13">
        <v>0</v>
      </c>
      <c r="AF245" t="s">
        <v>350</v>
      </c>
      <c r="AG245" t="s">
        <v>1327</v>
      </c>
    </row>
    <row r="246" spans="1:33" ht="14.55" hidden="1" x14ac:dyDescent="0.3">
      <c r="A246" t="s">
        <v>13</v>
      </c>
      <c r="B246">
        <v>2019</v>
      </c>
      <c r="C246" s="11">
        <v>43649</v>
      </c>
      <c r="D246" t="s">
        <v>1321</v>
      </c>
      <c r="E246" t="s">
        <v>510</v>
      </c>
      <c r="F246">
        <v>3</v>
      </c>
      <c r="G246">
        <f t="shared" si="12"/>
        <v>3</v>
      </c>
      <c r="H246">
        <v>0</v>
      </c>
      <c r="I246">
        <v>0</v>
      </c>
      <c r="J246">
        <v>3</v>
      </c>
      <c r="K246">
        <v>40</v>
      </c>
      <c r="L246">
        <v>5</v>
      </c>
      <c r="M246" t="s">
        <v>267</v>
      </c>
      <c r="N246">
        <v>10</v>
      </c>
      <c r="O246" t="s">
        <v>267</v>
      </c>
      <c r="P246" s="9">
        <f t="shared" si="13"/>
        <v>37</v>
      </c>
      <c r="Q246" s="8">
        <v>59</v>
      </c>
      <c r="R246" s="8">
        <v>47</v>
      </c>
      <c r="S246" s="8">
        <v>22</v>
      </c>
      <c r="T246" s="8">
        <v>20</v>
      </c>
      <c r="AC246" s="13">
        <v>0</v>
      </c>
      <c r="AD246" s="13">
        <v>0</v>
      </c>
      <c r="AF246" t="s">
        <v>350</v>
      </c>
    </row>
    <row r="247" spans="1:33" ht="14.55" hidden="1" x14ac:dyDescent="0.3">
      <c r="A247" t="s">
        <v>13</v>
      </c>
      <c r="B247">
        <v>2019</v>
      </c>
      <c r="C247" s="11">
        <v>43649</v>
      </c>
      <c r="D247" t="s">
        <v>1322</v>
      </c>
      <c r="E247" t="s">
        <v>520</v>
      </c>
      <c r="F247">
        <v>1</v>
      </c>
      <c r="G247">
        <f t="shared" si="12"/>
        <v>0</v>
      </c>
      <c r="H247">
        <v>0</v>
      </c>
      <c r="I247">
        <v>0</v>
      </c>
      <c r="J247">
        <v>0</v>
      </c>
      <c r="K247">
        <v>90</v>
      </c>
      <c r="L247">
        <v>10</v>
      </c>
      <c r="M247" t="s">
        <v>267</v>
      </c>
      <c r="N247">
        <v>25</v>
      </c>
      <c r="O247" t="s">
        <v>267</v>
      </c>
      <c r="P247" s="9">
        <f t="shared" si="13"/>
        <v>41.25</v>
      </c>
      <c r="Q247" s="8">
        <v>43</v>
      </c>
      <c r="R247" s="8">
        <v>38</v>
      </c>
      <c r="S247" s="8">
        <v>40</v>
      </c>
      <c r="T247" s="8">
        <v>44</v>
      </c>
      <c r="AC247" s="13">
        <v>0</v>
      </c>
      <c r="AD247" s="13">
        <v>0</v>
      </c>
      <c r="AF247" t="s">
        <v>350</v>
      </c>
    </row>
    <row r="248" spans="1:33" ht="14.55" hidden="1" x14ac:dyDescent="0.3">
      <c r="A248" t="s">
        <v>13</v>
      </c>
      <c r="B248">
        <v>2019</v>
      </c>
      <c r="C248" s="11">
        <v>43649</v>
      </c>
      <c r="D248" t="s">
        <v>1323</v>
      </c>
      <c r="E248" t="s">
        <v>520</v>
      </c>
      <c r="F248">
        <v>4</v>
      </c>
      <c r="G248">
        <f t="shared" si="12"/>
        <v>2</v>
      </c>
      <c r="H248">
        <v>0</v>
      </c>
      <c r="I248">
        <v>0</v>
      </c>
      <c r="J248">
        <v>2</v>
      </c>
      <c r="K248">
        <v>60</v>
      </c>
      <c r="L248">
        <v>20</v>
      </c>
      <c r="M248" t="s">
        <v>267</v>
      </c>
      <c r="N248">
        <v>0</v>
      </c>
      <c r="O248" t="s">
        <v>267</v>
      </c>
      <c r="P248" s="9">
        <f t="shared" si="13"/>
        <v>45.5</v>
      </c>
      <c r="Q248" s="8">
        <v>65</v>
      </c>
      <c r="R248" s="8">
        <v>26</v>
      </c>
      <c r="S248" s="8">
        <v>56</v>
      </c>
      <c r="T248" s="8">
        <v>35</v>
      </c>
      <c r="AC248" s="13">
        <v>0</v>
      </c>
      <c r="AD248" s="13">
        <v>0</v>
      </c>
      <c r="AF248" t="s">
        <v>1328</v>
      </c>
      <c r="AG248" t="s">
        <v>1329</v>
      </c>
    </row>
    <row r="249" spans="1:33" ht="14.55" hidden="1" x14ac:dyDescent="0.3">
      <c r="A249" t="s">
        <v>13</v>
      </c>
      <c r="B249">
        <v>2019</v>
      </c>
      <c r="C249" s="11">
        <v>43649</v>
      </c>
      <c r="D249" t="s">
        <v>1324</v>
      </c>
      <c r="E249" t="s">
        <v>520</v>
      </c>
      <c r="F249">
        <v>5</v>
      </c>
      <c r="G249">
        <f t="shared" si="12"/>
        <v>0</v>
      </c>
      <c r="H249">
        <v>0</v>
      </c>
      <c r="I249">
        <v>0</v>
      </c>
      <c r="J249">
        <v>0</v>
      </c>
      <c r="K249">
        <v>50</v>
      </c>
      <c r="L249">
        <v>10</v>
      </c>
      <c r="M249" t="s">
        <v>267</v>
      </c>
      <c r="N249">
        <v>0</v>
      </c>
      <c r="O249" t="s">
        <v>267</v>
      </c>
      <c r="P249" s="9">
        <f t="shared" si="13"/>
        <v>20</v>
      </c>
      <c r="Q249" s="8">
        <v>30</v>
      </c>
      <c r="R249" s="8">
        <v>31</v>
      </c>
      <c r="S249" s="8">
        <v>5</v>
      </c>
      <c r="T249" s="8">
        <v>14</v>
      </c>
      <c r="AC249" s="13">
        <v>0</v>
      </c>
      <c r="AD249" s="13">
        <v>0</v>
      </c>
      <c r="AF249" t="s">
        <v>350</v>
      </c>
      <c r="AG249" t="s">
        <v>1330</v>
      </c>
    </row>
    <row r="250" spans="1:33" ht="14.55" hidden="1" x14ac:dyDescent="0.3">
      <c r="A250" t="s">
        <v>13</v>
      </c>
      <c r="B250">
        <v>2019</v>
      </c>
      <c r="C250" s="11">
        <v>43649</v>
      </c>
      <c r="D250" t="s">
        <v>1325</v>
      </c>
      <c r="E250" t="s">
        <v>522</v>
      </c>
      <c r="F250">
        <v>7</v>
      </c>
      <c r="G250">
        <f t="shared" si="12"/>
        <v>0</v>
      </c>
      <c r="H250">
        <v>0</v>
      </c>
      <c r="I250">
        <v>0</v>
      </c>
      <c r="J250">
        <v>0</v>
      </c>
      <c r="K250">
        <v>100</v>
      </c>
      <c r="L250">
        <v>5</v>
      </c>
      <c r="M250" t="s">
        <v>267</v>
      </c>
      <c r="N250">
        <v>0</v>
      </c>
      <c r="O250" t="s">
        <v>267</v>
      </c>
      <c r="P250" s="9">
        <f t="shared" si="13"/>
        <v>75.75</v>
      </c>
      <c r="Q250" s="8">
        <v>60</v>
      </c>
      <c r="R250" s="8">
        <v>63</v>
      </c>
      <c r="S250" s="8">
        <v>50</v>
      </c>
      <c r="T250" s="8">
        <v>130</v>
      </c>
      <c r="AC250" s="13">
        <v>0</v>
      </c>
      <c r="AD250" s="13">
        <v>0</v>
      </c>
      <c r="AF250" t="s">
        <v>350</v>
      </c>
    </row>
    <row r="251" spans="1:33" ht="14.55" hidden="1" x14ac:dyDescent="0.3">
      <c r="A251" t="s">
        <v>13</v>
      </c>
      <c r="B251">
        <v>2019</v>
      </c>
      <c r="C251" s="11">
        <v>43649</v>
      </c>
      <c r="D251" t="s">
        <v>1326</v>
      </c>
      <c r="E251" t="s">
        <v>524</v>
      </c>
      <c r="F251">
        <v>0</v>
      </c>
      <c r="G251">
        <f t="shared" si="12"/>
        <v>2</v>
      </c>
      <c r="H251">
        <v>0</v>
      </c>
      <c r="I251">
        <v>0</v>
      </c>
      <c r="J251">
        <v>2</v>
      </c>
      <c r="K251">
        <v>90</v>
      </c>
      <c r="L251">
        <v>5</v>
      </c>
      <c r="M251" t="s">
        <v>267</v>
      </c>
      <c r="N251">
        <v>10</v>
      </c>
      <c r="O251" t="s">
        <v>267</v>
      </c>
      <c r="P251" s="9">
        <f t="shared" si="13"/>
        <v>33.5</v>
      </c>
      <c r="Q251" s="8">
        <v>30</v>
      </c>
      <c r="R251" s="8">
        <v>15</v>
      </c>
      <c r="S251" s="8">
        <v>55</v>
      </c>
      <c r="T251" s="8">
        <v>34</v>
      </c>
      <c r="AC251" s="13">
        <v>0</v>
      </c>
      <c r="AD251" s="13">
        <v>0</v>
      </c>
      <c r="AF251" t="s">
        <v>1328</v>
      </c>
      <c r="AG251" t="s">
        <v>1331</v>
      </c>
    </row>
    <row r="252" spans="1:33" ht="14.55" hidden="1" x14ac:dyDescent="0.3">
      <c r="A252" t="s">
        <v>13</v>
      </c>
      <c r="B252">
        <v>2020</v>
      </c>
      <c r="C252" s="11">
        <v>44001</v>
      </c>
      <c r="D252" t="s">
        <v>1317</v>
      </c>
      <c r="E252" t="s">
        <v>495</v>
      </c>
      <c r="F252">
        <v>2</v>
      </c>
      <c r="G252">
        <f t="shared" si="12"/>
        <v>0</v>
      </c>
      <c r="H252">
        <v>0</v>
      </c>
      <c r="I252">
        <v>0</v>
      </c>
      <c r="J252">
        <v>0</v>
      </c>
      <c r="K252">
        <v>100</v>
      </c>
      <c r="L252">
        <v>0</v>
      </c>
      <c r="M252" t="s">
        <v>267</v>
      </c>
      <c r="N252">
        <v>0</v>
      </c>
      <c r="O252">
        <v>0</v>
      </c>
      <c r="P252" s="9">
        <f t="shared" si="13"/>
        <v>43</v>
      </c>
      <c r="Q252">
        <v>36</v>
      </c>
      <c r="R252">
        <v>33</v>
      </c>
      <c r="S252">
        <v>63</v>
      </c>
      <c r="T252">
        <v>40</v>
      </c>
      <c r="AC252" s="13">
        <v>0</v>
      </c>
      <c r="AD252" s="13">
        <v>0</v>
      </c>
    </row>
    <row r="253" spans="1:33" ht="14.55" hidden="1" x14ac:dyDescent="0.3">
      <c r="A253" t="s">
        <v>13</v>
      </c>
      <c r="B253">
        <v>2020</v>
      </c>
      <c r="C253" s="11">
        <v>44001</v>
      </c>
      <c r="D253" t="s">
        <v>1318</v>
      </c>
      <c r="E253" t="s">
        <v>500</v>
      </c>
      <c r="F253">
        <v>0</v>
      </c>
      <c r="G253">
        <f t="shared" si="12"/>
        <v>0</v>
      </c>
      <c r="H253">
        <v>0</v>
      </c>
      <c r="I253">
        <v>0</v>
      </c>
      <c r="J253">
        <v>0</v>
      </c>
      <c r="K253">
        <v>90</v>
      </c>
      <c r="L253">
        <v>15</v>
      </c>
      <c r="M253" t="s">
        <v>267</v>
      </c>
      <c r="N253">
        <v>0</v>
      </c>
      <c r="O253">
        <v>0</v>
      </c>
      <c r="P253" s="9">
        <f t="shared" si="13"/>
        <v>30.5</v>
      </c>
      <c r="Q253">
        <v>27</v>
      </c>
      <c r="R253">
        <v>35</v>
      </c>
      <c r="S253">
        <v>39</v>
      </c>
      <c r="T253">
        <v>21</v>
      </c>
      <c r="AC253" s="13">
        <v>0</v>
      </c>
      <c r="AD253" s="13">
        <v>0</v>
      </c>
    </row>
    <row r="254" spans="1:33" ht="14.55" hidden="1" x14ac:dyDescent="0.3">
      <c r="A254" t="s">
        <v>13</v>
      </c>
      <c r="B254">
        <v>2020</v>
      </c>
      <c r="C254" s="11">
        <v>44001</v>
      </c>
      <c r="D254" t="s">
        <v>1319</v>
      </c>
      <c r="E254" t="s">
        <v>506</v>
      </c>
      <c r="F254">
        <v>2</v>
      </c>
      <c r="G254">
        <f t="shared" si="12"/>
        <v>0</v>
      </c>
      <c r="H254">
        <v>0</v>
      </c>
      <c r="I254">
        <v>0</v>
      </c>
      <c r="J254">
        <v>0</v>
      </c>
      <c r="K254">
        <v>90</v>
      </c>
      <c r="L254" t="s">
        <v>267</v>
      </c>
      <c r="M254" t="s">
        <v>267</v>
      </c>
      <c r="N254" t="s">
        <v>267</v>
      </c>
      <c r="O254" t="s">
        <v>267</v>
      </c>
      <c r="P254" s="9">
        <f t="shared" si="13"/>
        <v>65</v>
      </c>
      <c r="Q254">
        <v>54</v>
      </c>
      <c r="R254">
        <v>80</v>
      </c>
      <c r="S254">
        <v>96</v>
      </c>
      <c r="T254">
        <v>30</v>
      </c>
      <c r="AC254" s="13">
        <v>0</v>
      </c>
      <c r="AD254" s="13">
        <v>0</v>
      </c>
    </row>
    <row r="255" spans="1:33" ht="14.55" hidden="1" x14ac:dyDescent="0.3">
      <c r="A255" t="s">
        <v>13</v>
      </c>
      <c r="B255">
        <v>2020</v>
      </c>
      <c r="C255" s="11">
        <v>44001</v>
      </c>
      <c r="D255" t="s">
        <v>1320</v>
      </c>
      <c r="E255" t="s">
        <v>510</v>
      </c>
      <c r="F255">
        <v>2</v>
      </c>
      <c r="G255">
        <f t="shared" si="12"/>
        <v>7</v>
      </c>
      <c r="H255">
        <v>0</v>
      </c>
      <c r="I255">
        <v>0</v>
      </c>
      <c r="J255">
        <v>7</v>
      </c>
      <c r="K255">
        <v>80</v>
      </c>
      <c r="L255">
        <v>1</v>
      </c>
      <c r="M255" t="s">
        <v>267</v>
      </c>
      <c r="N255">
        <v>0</v>
      </c>
      <c r="O255">
        <v>0</v>
      </c>
      <c r="P255" s="9">
        <f t="shared" si="13"/>
        <v>26.5</v>
      </c>
      <c r="Q255">
        <v>17</v>
      </c>
      <c r="R255">
        <v>23</v>
      </c>
      <c r="S255">
        <v>10</v>
      </c>
      <c r="T255">
        <v>56</v>
      </c>
      <c r="AC255" s="13">
        <v>0</v>
      </c>
      <c r="AD255" s="13">
        <v>0</v>
      </c>
    </row>
    <row r="256" spans="1:33" ht="14.55" hidden="1" x14ac:dyDescent="0.3">
      <c r="A256" t="s">
        <v>13</v>
      </c>
      <c r="B256">
        <v>2020</v>
      </c>
      <c r="C256" s="11">
        <v>44001</v>
      </c>
      <c r="D256" t="s">
        <v>1321</v>
      </c>
      <c r="E256" t="s">
        <v>510</v>
      </c>
      <c r="F256">
        <v>3</v>
      </c>
      <c r="G256">
        <f t="shared" si="12"/>
        <v>3</v>
      </c>
      <c r="H256">
        <v>0</v>
      </c>
      <c r="I256">
        <v>0</v>
      </c>
      <c r="J256">
        <v>3</v>
      </c>
      <c r="K256">
        <v>60</v>
      </c>
      <c r="L256">
        <v>15</v>
      </c>
      <c r="M256" t="s">
        <v>267</v>
      </c>
      <c r="N256">
        <v>0</v>
      </c>
      <c r="O256">
        <v>0</v>
      </c>
      <c r="P256" s="9">
        <f t="shared" si="13"/>
        <v>18.75</v>
      </c>
      <c r="Q256">
        <v>18</v>
      </c>
      <c r="R256">
        <v>20</v>
      </c>
      <c r="S256">
        <v>13</v>
      </c>
      <c r="T256">
        <v>24</v>
      </c>
      <c r="AC256" s="13">
        <v>0</v>
      </c>
      <c r="AD256" s="13">
        <v>0</v>
      </c>
    </row>
    <row r="257" spans="1:33" ht="14.55" hidden="1" x14ac:dyDescent="0.3">
      <c r="A257" t="s">
        <v>13</v>
      </c>
      <c r="B257">
        <v>2020</v>
      </c>
      <c r="C257" s="11">
        <v>44001</v>
      </c>
      <c r="D257" t="s">
        <v>1322</v>
      </c>
      <c r="E257" t="s">
        <v>520</v>
      </c>
      <c r="F257">
        <v>1</v>
      </c>
      <c r="G257">
        <f t="shared" si="12"/>
        <v>8</v>
      </c>
      <c r="H257">
        <v>0</v>
      </c>
      <c r="I257">
        <v>0</v>
      </c>
      <c r="J257">
        <v>8</v>
      </c>
      <c r="K257">
        <v>70</v>
      </c>
      <c r="L257">
        <v>10</v>
      </c>
      <c r="M257" t="s">
        <v>267</v>
      </c>
      <c r="N257">
        <v>0</v>
      </c>
      <c r="O257">
        <v>0</v>
      </c>
      <c r="P257" s="9">
        <f t="shared" si="13"/>
        <v>22</v>
      </c>
      <c r="Q257">
        <v>24</v>
      </c>
      <c r="R257">
        <v>23</v>
      </c>
      <c r="S257">
        <v>19</v>
      </c>
      <c r="T257">
        <v>22</v>
      </c>
      <c r="AC257" s="13">
        <v>0</v>
      </c>
      <c r="AD257" s="13">
        <v>0</v>
      </c>
    </row>
    <row r="258" spans="1:33" ht="14.55" hidden="1" x14ac:dyDescent="0.3">
      <c r="A258" t="s">
        <v>13</v>
      </c>
      <c r="B258">
        <v>2020</v>
      </c>
      <c r="C258" s="11">
        <v>44001</v>
      </c>
      <c r="D258" t="s">
        <v>1323</v>
      </c>
      <c r="E258" t="s">
        <v>520</v>
      </c>
      <c r="F258">
        <v>4</v>
      </c>
      <c r="G258">
        <f t="shared" si="12"/>
        <v>9</v>
      </c>
      <c r="H258">
        <v>2</v>
      </c>
      <c r="I258">
        <v>0</v>
      </c>
      <c r="J258">
        <v>7</v>
      </c>
      <c r="K258">
        <v>60</v>
      </c>
      <c r="L258">
        <v>30</v>
      </c>
      <c r="M258" t="s">
        <v>267</v>
      </c>
      <c r="N258">
        <v>0</v>
      </c>
      <c r="O258">
        <v>0</v>
      </c>
      <c r="P258" s="9">
        <f t="shared" ref="P258:P268" si="14">AVERAGE(Q258:T258)</f>
        <v>19.75</v>
      </c>
      <c r="Q258">
        <v>26</v>
      </c>
      <c r="R258">
        <v>12</v>
      </c>
      <c r="S258">
        <v>32</v>
      </c>
      <c r="T258">
        <v>9</v>
      </c>
      <c r="AC258" s="13">
        <v>0</v>
      </c>
      <c r="AD258" s="13">
        <v>0</v>
      </c>
    </row>
    <row r="259" spans="1:33" ht="14.55" hidden="1" x14ac:dyDescent="0.3">
      <c r="A259" t="s">
        <v>13</v>
      </c>
      <c r="B259">
        <v>2020</v>
      </c>
      <c r="C259" s="11">
        <v>44001</v>
      </c>
      <c r="D259" t="s">
        <v>1324</v>
      </c>
      <c r="E259" t="s">
        <v>520</v>
      </c>
      <c r="F259">
        <v>5</v>
      </c>
      <c r="G259">
        <f t="shared" ref="G259:G322" si="15">SUM(H259:J259)</f>
        <v>0</v>
      </c>
      <c r="H259">
        <v>0</v>
      </c>
      <c r="I259">
        <v>0</v>
      </c>
      <c r="J259">
        <v>0</v>
      </c>
      <c r="K259">
        <v>30</v>
      </c>
      <c r="L259">
        <v>16</v>
      </c>
      <c r="M259" t="s">
        <v>267</v>
      </c>
      <c r="N259">
        <v>0</v>
      </c>
      <c r="O259">
        <v>0</v>
      </c>
      <c r="P259" s="9">
        <f t="shared" si="14"/>
        <v>15.5</v>
      </c>
      <c r="Q259">
        <v>22</v>
      </c>
      <c r="R259">
        <v>9</v>
      </c>
      <c r="S259" t="s">
        <v>267</v>
      </c>
      <c r="T259" t="s">
        <v>267</v>
      </c>
      <c r="AC259" s="13">
        <v>0</v>
      </c>
      <c r="AD259" s="13">
        <v>0</v>
      </c>
    </row>
    <row r="260" spans="1:33" ht="14.55" hidden="1" x14ac:dyDescent="0.3">
      <c r="A260" t="s">
        <v>13</v>
      </c>
      <c r="B260">
        <v>2020</v>
      </c>
      <c r="C260" s="11">
        <v>44001</v>
      </c>
      <c r="D260" t="s">
        <v>1325</v>
      </c>
      <c r="E260" t="s">
        <v>522</v>
      </c>
      <c r="F260">
        <v>7</v>
      </c>
      <c r="G260">
        <f t="shared" si="15"/>
        <v>0</v>
      </c>
      <c r="H260">
        <v>0</v>
      </c>
      <c r="I260">
        <v>0</v>
      </c>
      <c r="J260">
        <v>0</v>
      </c>
      <c r="K260">
        <v>90</v>
      </c>
      <c r="L260">
        <v>0</v>
      </c>
      <c r="M260" t="s">
        <v>267</v>
      </c>
      <c r="N260">
        <v>0</v>
      </c>
      <c r="O260">
        <v>0</v>
      </c>
      <c r="P260" s="9">
        <f t="shared" si="14"/>
        <v>65.5</v>
      </c>
      <c r="Q260">
        <v>91</v>
      </c>
      <c r="R260">
        <v>61</v>
      </c>
      <c r="S260">
        <v>69</v>
      </c>
      <c r="T260">
        <v>41</v>
      </c>
      <c r="AC260" s="13">
        <v>0</v>
      </c>
      <c r="AD260" s="13">
        <v>0</v>
      </c>
    </row>
    <row r="261" spans="1:33" ht="14.55" hidden="1" x14ac:dyDescent="0.3">
      <c r="A261" t="s">
        <v>13</v>
      </c>
      <c r="B261">
        <v>2020</v>
      </c>
      <c r="C261" s="11">
        <v>44001</v>
      </c>
      <c r="D261" t="s">
        <v>1326</v>
      </c>
      <c r="E261" t="s">
        <v>524</v>
      </c>
      <c r="F261">
        <v>0</v>
      </c>
      <c r="G261">
        <f t="shared" si="15"/>
        <v>7</v>
      </c>
      <c r="H261">
        <v>0</v>
      </c>
      <c r="I261">
        <v>2</v>
      </c>
      <c r="J261">
        <v>5</v>
      </c>
      <c r="K261">
        <v>70</v>
      </c>
      <c r="L261">
        <v>20</v>
      </c>
      <c r="M261" t="s">
        <v>267</v>
      </c>
      <c r="N261">
        <v>0</v>
      </c>
      <c r="O261">
        <v>0</v>
      </c>
      <c r="P261" s="9">
        <f t="shared" si="14"/>
        <v>30</v>
      </c>
      <c r="Q261">
        <v>38</v>
      </c>
      <c r="R261">
        <v>27</v>
      </c>
      <c r="S261">
        <v>19</v>
      </c>
      <c r="T261">
        <v>36</v>
      </c>
      <c r="AC261" s="13">
        <v>0</v>
      </c>
      <c r="AD261" s="13">
        <v>0</v>
      </c>
    </row>
    <row r="262" spans="1:33" ht="14.55" hidden="1" x14ac:dyDescent="0.3">
      <c r="A262" t="s">
        <v>13</v>
      </c>
      <c r="B262">
        <v>2021</v>
      </c>
      <c r="C262" s="11">
        <v>44434</v>
      </c>
      <c r="D262" t="s">
        <v>1317</v>
      </c>
      <c r="E262" t="s">
        <v>495</v>
      </c>
      <c r="F262">
        <v>2</v>
      </c>
      <c r="G262">
        <f t="shared" si="15"/>
        <v>0</v>
      </c>
      <c r="H262">
        <v>0</v>
      </c>
      <c r="I262">
        <v>0</v>
      </c>
      <c r="J262">
        <v>0</v>
      </c>
      <c r="K262">
        <v>90</v>
      </c>
      <c r="L262">
        <v>0</v>
      </c>
      <c r="M262">
        <v>13</v>
      </c>
      <c r="N262">
        <v>0</v>
      </c>
      <c r="O262">
        <v>0</v>
      </c>
      <c r="P262" s="9">
        <f t="shared" si="14"/>
        <v>36.5</v>
      </c>
      <c r="Q262" s="8">
        <v>40</v>
      </c>
      <c r="R262" s="8">
        <v>47</v>
      </c>
      <c r="S262" s="8">
        <v>28</v>
      </c>
      <c r="T262" s="8">
        <v>31</v>
      </c>
      <c r="AC262" s="13">
        <v>1</v>
      </c>
      <c r="AD262" s="13">
        <v>0</v>
      </c>
      <c r="AE262">
        <v>100</v>
      </c>
      <c r="AF262" t="s">
        <v>1332</v>
      </c>
    </row>
    <row r="263" spans="1:33" ht="14.55" hidden="1" x14ac:dyDescent="0.3">
      <c r="A263" t="s">
        <v>13</v>
      </c>
      <c r="B263">
        <v>2021</v>
      </c>
      <c r="C263" s="11">
        <v>44434</v>
      </c>
      <c r="D263" t="s">
        <v>1318</v>
      </c>
      <c r="E263" t="s">
        <v>500</v>
      </c>
      <c r="F263">
        <v>0</v>
      </c>
      <c r="G263">
        <f t="shared" si="15"/>
        <v>0</v>
      </c>
      <c r="H263">
        <v>0</v>
      </c>
      <c r="I263">
        <v>0</v>
      </c>
      <c r="J263">
        <v>0</v>
      </c>
      <c r="K263">
        <v>90</v>
      </c>
      <c r="L263">
        <v>10</v>
      </c>
      <c r="M263">
        <v>17</v>
      </c>
      <c r="N263">
        <v>0</v>
      </c>
      <c r="O263">
        <v>0</v>
      </c>
      <c r="P263" s="9">
        <f t="shared" si="14"/>
        <v>34</v>
      </c>
      <c r="Q263" s="8">
        <v>22</v>
      </c>
      <c r="R263" s="8">
        <v>45</v>
      </c>
      <c r="S263" s="8">
        <v>33</v>
      </c>
      <c r="T263" s="8">
        <v>36</v>
      </c>
      <c r="AC263" s="13">
        <v>1</v>
      </c>
      <c r="AD263" s="13">
        <v>0</v>
      </c>
      <c r="AE263">
        <v>100</v>
      </c>
      <c r="AF263" t="s">
        <v>1332</v>
      </c>
    </row>
    <row r="264" spans="1:33" ht="14.55" hidden="1" x14ac:dyDescent="0.3">
      <c r="A264" t="s">
        <v>13</v>
      </c>
      <c r="B264">
        <v>2021</v>
      </c>
      <c r="C264" s="11">
        <v>44434</v>
      </c>
      <c r="D264" t="s">
        <v>1319</v>
      </c>
      <c r="E264" t="s">
        <v>506</v>
      </c>
      <c r="F264">
        <v>2</v>
      </c>
      <c r="G264">
        <f t="shared" si="15"/>
        <v>0</v>
      </c>
      <c r="H264">
        <v>0</v>
      </c>
      <c r="I264">
        <v>0</v>
      </c>
      <c r="J264">
        <v>0</v>
      </c>
      <c r="K264">
        <v>90</v>
      </c>
      <c r="L264">
        <v>0</v>
      </c>
      <c r="M264">
        <v>27</v>
      </c>
      <c r="N264">
        <v>0</v>
      </c>
      <c r="O264">
        <v>0</v>
      </c>
      <c r="P264" s="9">
        <f t="shared" si="14"/>
        <v>40.75</v>
      </c>
      <c r="Q264" s="8">
        <v>34</v>
      </c>
      <c r="R264" s="8">
        <v>39</v>
      </c>
      <c r="S264" s="8">
        <v>30</v>
      </c>
      <c r="T264" s="8">
        <v>60</v>
      </c>
      <c r="AC264" s="13">
        <v>1</v>
      </c>
      <c r="AD264" s="13">
        <v>0</v>
      </c>
      <c r="AE264">
        <v>100</v>
      </c>
      <c r="AF264" t="s">
        <v>1332</v>
      </c>
    </row>
    <row r="265" spans="1:33" ht="14.55" hidden="1" x14ac:dyDescent="0.3">
      <c r="A265" t="s">
        <v>13</v>
      </c>
      <c r="B265">
        <v>2021</v>
      </c>
      <c r="C265" s="11">
        <v>44434</v>
      </c>
      <c r="D265" t="s">
        <v>1320</v>
      </c>
      <c r="E265" t="s">
        <v>510</v>
      </c>
      <c r="F265">
        <v>2</v>
      </c>
      <c r="G265">
        <f t="shared" si="15"/>
        <v>38</v>
      </c>
      <c r="H265">
        <v>8</v>
      </c>
      <c r="I265">
        <v>28</v>
      </c>
      <c r="J265">
        <v>2</v>
      </c>
      <c r="K265">
        <v>80</v>
      </c>
      <c r="L265">
        <v>1</v>
      </c>
      <c r="M265">
        <v>7</v>
      </c>
      <c r="N265">
        <v>0</v>
      </c>
      <c r="O265">
        <v>0</v>
      </c>
      <c r="P265" s="9">
        <f t="shared" si="14"/>
        <v>18.75</v>
      </c>
      <c r="Q265" s="8">
        <v>21</v>
      </c>
      <c r="R265" s="8">
        <v>17</v>
      </c>
      <c r="S265" s="8">
        <v>19</v>
      </c>
      <c r="T265" s="8">
        <v>18</v>
      </c>
      <c r="AC265" s="13">
        <v>1</v>
      </c>
      <c r="AD265" s="13">
        <v>0</v>
      </c>
      <c r="AE265">
        <v>100</v>
      </c>
      <c r="AF265" t="s">
        <v>1333</v>
      </c>
    </row>
    <row r="266" spans="1:33" ht="14.55" hidden="1" x14ac:dyDescent="0.3">
      <c r="A266" t="s">
        <v>13</v>
      </c>
      <c r="B266">
        <v>2021</v>
      </c>
      <c r="C266" s="11">
        <v>44434</v>
      </c>
      <c r="D266" t="s">
        <v>1321</v>
      </c>
      <c r="E266" t="s">
        <v>510</v>
      </c>
      <c r="F266">
        <v>3</v>
      </c>
      <c r="G266">
        <f t="shared" si="15"/>
        <v>16</v>
      </c>
      <c r="H266">
        <v>0</v>
      </c>
      <c r="I266">
        <v>13</v>
      </c>
      <c r="J266">
        <v>3</v>
      </c>
      <c r="K266">
        <v>60</v>
      </c>
      <c r="L266">
        <v>10</v>
      </c>
      <c r="M266">
        <v>5</v>
      </c>
      <c r="N266">
        <v>0</v>
      </c>
      <c r="O266">
        <v>0</v>
      </c>
      <c r="P266" s="9">
        <f t="shared" si="14"/>
        <v>22</v>
      </c>
      <c r="Q266" s="8">
        <v>19</v>
      </c>
      <c r="R266" s="8">
        <v>18</v>
      </c>
      <c r="S266" s="8">
        <v>23</v>
      </c>
      <c r="T266" s="8">
        <v>28</v>
      </c>
      <c r="AC266" s="13">
        <v>1</v>
      </c>
      <c r="AD266" s="13">
        <v>0</v>
      </c>
      <c r="AE266">
        <v>100</v>
      </c>
      <c r="AF266" t="s">
        <v>1334</v>
      </c>
    </row>
    <row r="267" spans="1:33" ht="14.55" hidden="1" x14ac:dyDescent="0.3">
      <c r="A267" t="s">
        <v>13</v>
      </c>
      <c r="B267">
        <v>2021</v>
      </c>
      <c r="C267" s="11">
        <v>44434</v>
      </c>
      <c r="D267" t="s">
        <v>1322</v>
      </c>
      <c r="E267" t="s">
        <v>520</v>
      </c>
      <c r="F267">
        <v>1</v>
      </c>
      <c r="G267">
        <f t="shared" si="15"/>
        <v>10</v>
      </c>
      <c r="H267">
        <v>0</v>
      </c>
      <c r="I267">
        <v>6</v>
      </c>
      <c r="J267">
        <v>4</v>
      </c>
      <c r="K267">
        <v>80</v>
      </c>
      <c r="L267">
        <v>0</v>
      </c>
      <c r="M267">
        <v>22</v>
      </c>
      <c r="N267">
        <v>0</v>
      </c>
      <c r="O267">
        <v>0</v>
      </c>
      <c r="P267" s="9">
        <f t="shared" si="14"/>
        <v>18.25</v>
      </c>
      <c r="Q267" s="8">
        <v>15</v>
      </c>
      <c r="R267" s="8">
        <v>21</v>
      </c>
      <c r="S267" s="8">
        <v>24</v>
      </c>
      <c r="T267" s="8">
        <v>13</v>
      </c>
      <c r="AC267" s="13">
        <v>1</v>
      </c>
      <c r="AD267" s="13">
        <v>0</v>
      </c>
      <c r="AE267">
        <v>100</v>
      </c>
      <c r="AF267" t="s">
        <v>1335</v>
      </c>
    </row>
    <row r="268" spans="1:33" ht="14.55" hidden="1" x14ac:dyDescent="0.3">
      <c r="A268" t="s">
        <v>13</v>
      </c>
      <c r="B268">
        <v>2021</v>
      </c>
      <c r="C268" s="11">
        <v>44434</v>
      </c>
      <c r="D268" t="s">
        <v>1323</v>
      </c>
      <c r="E268" t="s">
        <v>520</v>
      </c>
      <c r="F268">
        <v>4</v>
      </c>
      <c r="G268">
        <f t="shared" si="15"/>
        <v>34</v>
      </c>
      <c r="H268">
        <v>12</v>
      </c>
      <c r="I268">
        <v>20</v>
      </c>
      <c r="J268">
        <v>2</v>
      </c>
      <c r="K268">
        <v>75</v>
      </c>
      <c r="L268">
        <v>3</v>
      </c>
      <c r="M268">
        <v>7</v>
      </c>
      <c r="N268">
        <v>0</v>
      </c>
      <c r="O268">
        <v>0</v>
      </c>
      <c r="P268" s="9">
        <f t="shared" si="14"/>
        <v>17</v>
      </c>
      <c r="Q268" s="8">
        <v>21</v>
      </c>
      <c r="R268" s="8">
        <v>3</v>
      </c>
      <c r="S268" s="8">
        <v>28</v>
      </c>
      <c r="T268" s="8">
        <v>16</v>
      </c>
      <c r="AC268" s="13">
        <v>1</v>
      </c>
      <c r="AD268" s="13">
        <v>0</v>
      </c>
      <c r="AE268">
        <v>100</v>
      </c>
      <c r="AF268" t="s">
        <v>1333</v>
      </c>
    </row>
    <row r="269" spans="1:33" ht="14.55" hidden="1" x14ac:dyDescent="0.3">
      <c r="A269" t="s">
        <v>13</v>
      </c>
      <c r="B269">
        <v>2021</v>
      </c>
      <c r="C269" s="11">
        <v>44434</v>
      </c>
      <c r="D269" t="s">
        <v>1324</v>
      </c>
      <c r="E269" t="s">
        <v>520</v>
      </c>
      <c r="F269">
        <v>5</v>
      </c>
      <c r="G269">
        <f t="shared" si="15"/>
        <v>3</v>
      </c>
      <c r="H269">
        <v>1</v>
      </c>
      <c r="I269">
        <v>2</v>
      </c>
      <c r="J269">
        <v>0</v>
      </c>
      <c r="K269">
        <v>60</v>
      </c>
      <c r="L269">
        <v>10</v>
      </c>
      <c r="M269">
        <v>3</v>
      </c>
      <c r="N269">
        <v>0</v>
      </c>
      <c r="O269">
        <v>0</v>
      </c>
      <c r="P269" t="s">
        <v>267</v>
      </c>
      <c r="Q269" t="s">
        <v>267</v>
      </c>
      <c r="R269" t="s">
        <v>267</v>
      </c>
      <c r="S269" t="s">
        <v>267</v>
      </c>
      <c r="T269" t="s">
        <v>267</v>
      </c>
      <c r="AC269" s="13">
        <v>1</v>
      </c>
      <c r="AD269" s="13">
        <v>0</v>
      </c>
      <c r="AE269">
        <v>100</v>
      </c>
      <c r="AF269" t="s">
        <v>1336</v>
      </c>
      <c r="AG269" t="s">
        <v>1337</v>
      </c>
    </row>
    <row r="270" spans="1:33" ht="14.55" hidden="1" x14ac:dyDescent="0.3">
      <c r="A270" t="s">
        <v>13</v>
      </c>
      <c r="B270">
        <v>2021</v>
      </c>
      <c r="C270" s="11">
        <v>44434</v>
      </c>
      <c r="D270" t="s">
        <v>1325</v>
      </c>
      <c r="E270" t="s">
        <v>522</v>
      </c>
      <c r="F270">
        <v>7</v>
      </c>
      <c r="G270">
        <f t="shared" si="15"/>
        <v>0</v>
      </c>
      <c r="H270">
        <v>0</v>
      </c>
      <c r="I270">
        <v>0</v>
      </c>
      <c r="J270">
        <v>0</v>
      </c>
      <c r="K270">
        <v>90</v>
      </c>
      <c r="L270">
        <v>0.1</v>
      </c>
      <c r="M270">
        <v>0</v>
      </c>
      <c r="N270">
        <v>0</v>
      </c>
      <c r="O270">
        <v>0</v>
      </c>
      <c r="P270" s="9">
        <f t="shared" ref="P270:P305" si="16">AVERAGE(Q270:T270)</f>
        <v>24.75</v>
      </c>
      <c r="Q270" s="8">
        <v>35</v>
      </c>
      <c r="R270" s="8">
        <v>25</v>
      </c>
      <c r="S270" s="8">
        <v>23</v>
      </c>
      <c r="T270" s="8">
        <v>16</v>
      </c>
      <c r="AC270" s="13">
        <v>1</v>
      </c>
      <c r="AD270" s="13">
        <v>0</v>
      </c>
      <c r="AE270">
        <v>100</v>
      </c>
      <c r="AF270" t="s">
        <v>1338</v>
      </c>
    </row>
    <row r="271" spans="1:33" ht="14.55" hidden="1" x14ac:dyDescent="0.3">
      <c r="A271" t="s">
        <v>13</v>
      </c>
      <c r="B271">
        <v>2021</v>
      </c>
      <c r="C271" s="11">
        <v>44434</v>
      </c>
      <c r="D271" t="s">
        <v>1326</v>
      </c>
      <c r="E271" t="s">
        <v>524</v>
      </c>
      <c r="F271">
        <v>0</v>
      </c>
      <c r="G271">
        <f t="shared" si="15"/>
        <v>12</v>
      </c>
      <c r="H271">
        <v>5</v>
      </c>
      <c r="I271">
        <v>6</v>
      </c>
      <c r="J271">
        <v>1</v>
      </c>
      <c r="K271">
        <v>75</v>
      </c>
      <c r="L271">
        <v>1</v>
      </c>
      <c r="M271">
        <v>8</v>
      </c>
      <c r="N271">
        <v>0</v>
      </c>
      <c r="O271">
        <v>0</v>
      </c>
      <c r="P271" s="9">
        <f t="shared" si="16"/>
        <v>26.25</v>
      </c>
      <c r="Q271" s="8">
        <v>20</v>
      </c>
      <c r="R271" s="8">
        <v>22</v>
      </c>
      <c r="S271" s="8">
        <v>24</v>
      </c>
      <c r="T271" s="8">
        <v>39</v>
      </c>
      <c r="U271" s="2"/>
      <c r="V271" s="2"/>
      <c r="W271" s="2"/>
      <c r="X271" s="2"/>
      <c r="AC271" s="13">
        <v>1</v>
      </c>
      <c r="AD271" s="13">
        <v>0</v>
      </c>
      <c r="AE271">
        <v>100</v>
      </c>
      <c r="AF271" t="s">
        <v>1333</v>
      </c>
    </row>
    <row r="272" spans="1:33" ht="14.55" hidden="1" x14ac:dyDescent="0.3">
      <c r="A272" t="s">
        <v>13</v>
      </c>
      <c r="B272">
        <v>2022</v>
      </c>
      <c r="C272" s="11">
        <v>44742</v>
      </c>
      <c r="D272" t="s">
        <v>1317</v>
      </c>
      <c r="E272" t="s">
        <v>495</v>
      </c>
      <c r="F272">
        <v>2</v>
      </c>
      <c r="G272">
        <f t="shared" si="15"/>
        <v>0</v>
      </c>
      <c r="H272">
        <v>0</v>
      </c>
      <c r="I272">
        <v>0</v>
      </c>
      <c r="J272">
        <v>0</v>
      </c>
      <c r="K272">
        <v>98</v>
      </c>
      <c r="L272">
        <v>0.1</v>
      </c>
      <c r="M272">
        <v>10</v>
      </c>
      <c r="N272">
        <v>0</v>
      </c>
      <c r="O272">
        <v>0</v>
      </c>
      <c r="P272" s="9">
        <f t="shared" si="16"/>
        <v>36.75</v>
      </c>
      <c r="Q272" s="8">
        <v>34</v>
      </c>
      <c r="R272" s="8">
        <v>48</v>
      </c>
      <c r="S272" s="8">
        <v>34</v>
      </c>
      <c r="T272" s="8">
        <v>31</v>
      </c>
      <c r="U272" s="2">
        <v>1</v>
      </c>
      <c r="V272" s="2">
        <v>1</v>
      </c>
      <c r="W272" s="2">
        <v>2</v>
      </c>
      <c r="X272" s="2">
        <v>10</v>
      </c>
      <c r="Y272" t="s">
        <v>267</v>
      </c>
      <c r="Z272" t="s">
        <v>267</v>
      </c>
      <c r="AA272" s="2">
        <v>0</v>
      </c>
      <c r="AB272" s="2">
        <v>0</v>
      </c>
      <c r="AC272" s="13" t="s">
        <v>315</v>
      </c>
      <c r="AD272" s="13">
        <v>0</v>
      </c>
      <c r="AE272" t="s">
        <v>315</v>
      </c>
      <c r="AF272" t="s">
        <v>1339</v>
      </c>
      <c r="AG272" t="s">
        <v>1340</v>
      </c>
    </row>
    <row r="273" spans="1:32" ht="14.55" hidden="1" x14ac:dyDescent="0.3">
      <c r="A273" t="s">
        <v>13</v>
      </c>
      <c r="B273">
        <v>2022</v>
      </c>
      <c r="C273" s="11">
        <v>44742</v>
      </c>
      <c r="D273" t="s">
        <v>1318</v>
      </c>
      <c r="E273" t="s">
        <v>500</v>
      </c>
      <c r="F273">
        <v>0</v>
      </c>
      <c r="G273">
        <f t="shared" si="15"/>
        <v>0</v>
      </c>
      <c r="H273">
        <v>0</v>
      </c>
      <c r="I273">
        <v>0</v>
      </c>
      <c r="J273">
        <v>0</v>
      </c>
      <c r="K273">
        <v>78</v>
      </c>
      <c r="L273">
        <v>0.1</v>
      </c>
      <c r="M273">
        <v>32</v>
      </c>
      <c r="N273">
        <v>0</v>
      </c>
      <c r="O273">
        <v>0</v>
      </c>
      <c r="P273" s="9">
        <f t="shared" si="16"/>
        <v>43.75</v>
      </c>
      <c r="Q273" s="8">
        <v>34</v>
      </c>
      <c r="R273" s="8">
        <v>38</v>
      </c>
      <c r="S273" s="8">
        <v>50</v>
      </c>
      <c r="T273" s="8">
        <v>53</v>
      </c>
      <c r="U273" s="2">
        <v>3</v>
      </c>
      <c r="V273" s="2">
        <v>11</v>
      </c>
      <c r="W273" s="2">
        <v>2</v>
      </c>
      <c r="X273" s="2">
        <v>32</v>
      </c>
      <c r="Y273" t="s">
        <v>267</v>
      </c>
      <c r="Z273" t="s">
        <v>267</v>
      </c>
      <c r="AA273" s="2">
        <v>0</v>
      </c>
      <c r="AB273" s="2">
        <v>0</v>
      </c>
      <c r="AC273" s="13" t="s">
        <v>315</v>
      </c>
      <c r="AD273" s="13">
        <v>0</v>
      </c>
      <c r="AE273" t="s">
        <v>315</v>
      </c>
      <c r="AF273" t="s">
        <v>1339</v>
      </c>
    </row>
    <row r="274" spans="1:32" ht="14.55" hidden="1" x14ac:dyDescent="0.3">
      <c r="A274" t="s">
        <v>13</v>
      </c>
      <c r="B274">
        <v>2022</v>
      </c>
      <c r="C274" s="11">
        <v>44742</v>
      </c>
      <c r="D274" t="s">
        <v>1319</v>
      </c>
      <c r="E274" t="s">
        <v>506</v>
      </c>
      <c r="F274">
        <v>2</v>
      </c>
      <c r="G274">
        <f t="shared" si="15"/>
        <v>0</v>
      </c>
      <c r="H274">
        <v>0</v>
      </c>
      <c r="I274">
        <v>0</v>
      </c>
      <c r="J274">
        <v>0</v>
      </c>
      <c r="K274">
        <v>90</v>
      </c>
      <c r="L274">
        <v>0</v>
      </c>
      <c r="M274">
        <v>90</v>
      </c>
      <c r="N274">
        <v>0</v>
      </c>
      <c r="O274">
        <v>0</v>
      </c>
      <c r="P274" s="9">
        <f t="shared" si="16"/>
        <v>43.25</v>
      </c>
      <c r="Q274" s="8">
        <v>37</v>
      </c>
      <c r="R274" s="8">
        <v>58</v>
      </c>
      <c r="S274" s="8">
        <v>30</v>
      </c>
      <c r="T274" s="8">
        <v>48</v>
      </c>
      <c r="U274" s="2">
        <v>0</v>
      </c>
      <c r="V274" s="2">
        <v>0</v>
      </c>
      <c r="W274" s="2">
        <v>2</v>
      </c>
      <c r="X274" s="2">
        <v>90</v>
      </c>
      <c r="Y274" t="s">
        <v>267</v>
      </c>
      <c r="Z274" t="s">
        <v>267</v>
      </c>
      <c r="AA274" s="2">
        <v>1</v>
      </c>
      <c r="AB274" s="2">
        <v>15</v>
      </c>
      <c r="AC274" s="13">
        <v>1</v>
      </c>
      <c r="AD274" s="13">
        <v>0</v>
      </c>
      <c r="AE274" t="s">
        <v>315</v>
      </c>
      <c r="AF274" t="s">
        <v>1341</v>
      </c>
    </row>
    <row r="275" spans="1:32" ht="14.55" hidden="1" x14ac:dyDescent="0.3">
      <c r="A275" t="s">
        <v>13</v>
      </c>
      <c r="B275">
        <v>2022</v>
      </c>
      <c r="C275" s="11">
        <v>44742</v>
      </c>
      <c r="D275" t="s">
        <v>1320</v>
      </c>
      <c r="E275" t="s">
        <v>510</v>
      </c>
      <c r="F275">
        <v>2</v>
      </c>
      <c r="G275">
        <f t="shared" si="15"/>
        <v>72</v>
      </c>
      <c r="H275">
        <v>62</v>
      </c>
      <c r="I275">
        <v>7</v>
      </c>
      <c r="J275">
        <v>3</v>
      </c>
      <c r="K275">
        <v>80</v>
      </c>
      <c r="L275">
        <v>3</v>
      </c>
      <c r="M275">
        <v>10</v>
      </c>
      <c r="N275">
        <v>0</v>
      </c>
      <c r="O275">
        <v>0</v>
      </c>
      <c r="P275" s="9">
        <f t="shared" si="16"/>
        <v>10.75</v>
      </c>
      <c r="Q275" s="8">
        <v>5</v>
      </c>
      <c r="R275" s="8">
        <v>12</v>
      </c>
      <c r="S275" s="8">
        <v>10</v>
      </c>
      <c r="T275" s="8">
        <v>16</v>
      </c>
      <c r="U275" s="2">
        <v>3</v>
      </c>
      <c r="V275" s="2">
        <v>18</v>
      </c>
      <c r="W275" s="2">
        <v>1</v>
      </c>
      <c r="X275" s="2">
        <v>10</v>
      </c>
      <c r="Y275" t="s">
        <v>267</v>
      </c>
      <c r="Z275" t="s">
        <v>267</v>
      </c>
      <c r="AA275" s="8">
        <v>0</v>
      </c>
      <c r="AB275" s="8">
        <v>0</v>
      </c>
      <c r="AC275" s="13" t="s">
        <v>315</v>
      </c>
      <c r="AD275" s="13">
        <v>0</v>
      </c>
      <c r="AF275" t="s">
        <v>1339</v>
      </c>
    </row>
    <row r="276" spans="1:32" ht="14.55" hidden="1" x14ac:dyDescent="0.3">
      <c r="A276" t="s">
        <v>13</v>
      </c>
      <c r="B276">
        <v>2022</v>
      </c>
      <c r="C276" s="11">
        <v>44742</v>
      </c>
      <c r="D276" t="s">
        <v>1321</v>
      </c>
      <c r="E276" t="s">
        <v>510</v>
      </c>
      <c r="F276">
        <v>3</v>
      </c>
      <c r="G276">
        <f t="shared" si="15"/>
        <v>29</v>
      </c>
      <c r="H276">
        <v>13</v>
      </c>
      <c r="I276">
        <v>10</v>
      </c>
      <c r="J276">
        <v>6</v>
      </c>
      <c r="K276">
        <v>40</v>
      </c>
      <c r="L276">
        <v>25</v>
      </c>
      <c r="M276">
        <v>15</v>
      </c>
      <c r="N276">
        <v>0</v>
      </c>
      <c r="O276">
        <v>0</v>
      </c>
      <c r="P276" s="9">
        <f t="shared" si="16"/>
        <v>19</v>
      </c>
      <c r="Q276" s="8">
        <v>12</v>
      </c>
      <c r="R276" s="8">
        <v>25</v>
      </c>
      <c r="S276" s="8">
        <v>15</v>
      </c>
      <c r="T276" s="8">
        <v>24</v>
      </c>
      <c r="U276" s="2">
        <v>3</v>
      </c>
      <c r="V276" s="2">
        <v>23</v>
      </c>
      <c r="W276" s="2">
        <v>1</v>
      </c>
      <c r="X276" s="2">
        <v>15</v>
      </c>
      <c r="Y276" t="s">
        <v>267</v>
      </c>
      <c r="Z276" t="s">
        <v>267</v>
      </c>
      <c r="AA276" s="2">
        <v>0</v>
      </c>
      <c r="AB276" s="2">
        <v>0</v>
      </c>
      <c r="AC276" s="13" t="s">
        <v>315</v>
      </c>
      <c r="AD276" s="13">
        <v>0</v>
      </c>
      <c r="AE276" t="s">
        <v>315</v>
      </c>
      <c r="AF276" t="s">
        <v>1339</v>
      </c>
    </row>
    <row r="277" spans="1:32" ht="14.55" hidden="1" x14ac:dyDescent="0.3">
      <c r="A277" t="s">
        <v>13</v>
      </c>
      <c r="B277">
        <v>2022</v>
      </c>
      <c r="C277" s="11">
        <v>44742</v>
      </c>
      <c r="D277" t="s">
        <v>1322</v>
      </c>
      <c r="E277" t="s">
        <v>520</v>
      </c>
      <c r="F277">
        <v>1</v>
      </c>
      <c r="G277">
        <f t="shared" si="15"/>
        <v>29</v>
      </c>
      <c r="H277">
        <v>20</v>
      </c>
      <c r="I277">
        <v>4</v>
      </c>
      <c r="J277">
        <v>5</v>
      </c>
      <c r="K277">
        <v>80</v>
      </c>
      <c r="L277">
        <v>1</v>
      </c>
      <c r="M277">
        <v>6</v>
      </c>
      <c r="N277">
        <v>0</v>
      </c>
      <c r="O277">
        <v>0</v>
      </c>
      <c r="P277" s="9">
        <f t="shared" si="16"/>
        <v>18</v>
      </c>
      <c r="Q277" s="8">
        <v>23</v>
      </c>
      <c r="R277" s="8">
        <v>17</v>
      </c>
      <c r="S277" s="8">
        <v>14</v>
      </c>
      <c r="T277" s="8">
        <v>18</v>
      </c>
      <c r="U277" s="2">
        <v>2</v>
      </c>
      <c r="V277" s="2">
        <v>7</v>
      </c>
      <c r="W277" s="2">
        <v>1</v>
      </c>
      <c r="X277" s="2">
        <v>6</v>
      </c>
      <c r="Y277" t="s">
        <v>267</v>
      </c>
      <c r="Z277" t="s">
        <v>267</v>
      </c>
      <c r="AA277" s="2">
        <v>0</v>
      </c>
      <c r="AB277" s="2">
        <v>0</v>
      </c>
      <c r="AC277" s="13" t="s">
        <v>315</v>
      </c>
      <c r="AD277" s="13">
        <v>0</v>
      </c>
      <c r="AE277" t="s">
        <v>315</v>
      </c>
      <c r="AF277" t="s">
        <v>1339</v>
      </c>
    </row>
    <row r="278" spans="1:32" ht="14.55" hidden="1" x14ac:dyDescent="0.3">
      <c r="A278" t="s">
        <v>13</v>
      </c>
      <c r="B278">
        <v>2022</v>
      </c>
      <c r="C278" s="11">
        <v>44742</v>
      </c>
      <c r="D278" t="s">
        <v>1323</v>
      </c>
      <c r="E278" t="s">
        <v>520</v>
      </c>
      <c r="F278">
        <v>4</v>
      </c>
      <c r="G278">
        <f t="shared" si="15"/>
        <v>41</v>
      </c>
      <c r="H278">
        <v>24</v>
      </c>
      <c r="I278">
        <v>9</v>
      </c>
      <c r="J278">
        <v>8</v>
      </c>
      <c r="K278">
        <v>72</v>
      </c>
      <c r="L278">
        <v>4</v>
      </c>
      <c r="M278">
        <v>0</v>
      </c>
      <c r="N278">
        <v>0</v>
      </c>
      <c r="O278">
        <v>0</v>
      </c>
      <c r="P278" s="9">
        <f t="shared" si="16"/>
        <v>13</v>
      </c>
      <c r="Q278" s="8">
        <v>6</v>
      </c>
      <c r="R278" s="8">
        <v>14</v>
      </c>
      <c r="S278" s="8">
        <v>12</v>
      </c>
      <c r="T278" s="8">
        <v>20</v>
      </c>
      <c r="U278" s="2">
        <v>3</v>
      </c>
      <c r="V278" s="2">
        <v>20</v>
      </c>
      <c r="W278" s="2">
        <v>1</v>
      </c>
      <c r="X278" s="2">
        <v>15</v>
      </c>
      <c r="Y278" t="s">
        <v>267</v>
      </c>
      <c r="Z278" t="s">
        <v>267</v>
      </c>
      <c r="AA278" s="2">
        <v>0</v>
      </c>
      <c r="AB278" s="2">
        <v>0</v>
      </c>
      <c r="AC278" s="13" t="s">
        <v>315</v>
      </c>
      <c r="AD278" s="13">
        <v>0</v>
      </c>
      <c r="AE278" t="s">
        <v>315</v>
      </c>
      <c r="AF278" t="s">
        <v>1339</v>
      </c>
    </row>
    <row r="279" spans="1:32" ht="14.55" hidden="1" x14ac:dyDescent="0.3">
      <c r="A279" t="s">
        <v>13</v>
      </c>
      <c r="B279">
        <v>2022</v>
      </c>
      <c r="C279" s="11">
        <v>44742</v>
      </c>
      <c r="D279" t="s">
        <v>1324</v>
      </c>
      <c r="E279" t="s">
        <v>520</v>
      </c>
      <c r="F279">
        <v>5</v>
      </c>
      <c r="G279">
        <f t="shared" si="15"/>
        <v>2</v>
      </c>
      <c r="H279">
        <v>0</v>
      </c>
      <c r="I279">
        <v>2</v>
      </c>
      <c r="J279">
        <v>0</v>
      </c>
      <c r="K279">
        <v>35</v>
      </c>
      <c r="L279">
        <v>2</v>
      </c>
      <c r="M279">
        <v>8</v>
      </c>
      <c r="N279">
        <v>0</v>
      </c>
      <c r="O279">
        <v>0</v>
      </c>
      <c r="P279" s="9">
        <f t="shared" si="16"/>
        <v>18</v>
      </c>
      <c r="Q279" s="8">
        <v>27</v>
      </c>
      <c r="R279" s="8">
        <v>30</v>
      </c>
      <c r="S279" s="8">
        <v>8</v>
      </c>
      <c r="T279" s="8">
        <v>7</v>
      </c>
      <c r="U279" s="2">
        <v>3</v>
      </c>
      <c r="V279" s="2">
        <v>19</v>
      </c>
      <c r="W279" s="2">
        <v>1</v>
      </c>
      <c r="X279" s="2">
        <v>8</v>
      </c>
      <c r="Y279" t="s">
        <v>267</v>
      </c>
      <c r="Z279" t="s">
        <v>267</v>
      </c>
      <c r="AA279" s="2">
        <v>0</v>
      </c>
      <c r="AB279" s="2">
        <v>0</v>
      </c>
      <c r="AC279" s="13" t="s">
        <v>315</v>
      </c>
      <c r="AD279" s="13">
        <v>0</v>
      </c>
      <c r="AE279" t="s">
        <v>315</v>
      </c>
      <c r="AF279" t="s">
        <v>1339</v>
      </c>
    </row>
    <row r="280" spans="1:32" ht="14.55" hidden="1" x14ac:dyDescent="0.3">
      <c r="A280" t="s">
        <v>13</v>
      </c>
      <c r="B280">
        <v>2022</v>
      </c>
      <c r="C280" s="11">
        <v>44742</v>
      </c>
      <c r="D280" t="s">
        <v>1325</v>
      </c>
      <c r="E280" t="s">
        <v>522</v>
      </c>
      <c r="F280">
        <v>7</v>
      </c>
      <c r="G280">
        <f t="shared" si="15"/>
        <v>0</v>
      </c>
      <c r="H280">
        <v>0</v>
      </c>
      <c r="I280">
        <v>0</v>
      </c>
      <c r="J280">
        <v>0</v>
      </c>
      <c r="K280">
        <v>90</v>
      </c>
      <c r="L280">
        <v>3</v>
      </c>
      <c r="M280">
        <v>1</v>
      </c>
      <c r="N280">
        <v>0</v>
      </c>
      <c r="O280">
        <v>0</v>
      </c>
      <c r="P280" s="9">
        <f t="shared" si="16"/>
        <v>23.25</v>
      </c>
      <c r="Q280" s="8">
        <v>12</v>
      </c>
      <c r="R280" s="8">
        <v>17</v>
      </c>
      <c r="S280" s="8">
        <v>34</v>
      </c>
      <c r="T280" s="8">
        <v>30</v>
      </c>
      <c r="U280" s="2">
        <v>2</v>
      </c>
      <c r="V280" s="2">
        <v>4</v>
      </c>
      <c r="W280" s="2">
        <v>1</v>
      </c>
      <c r="X280" s="2">
        <v>1</v>
      </c>
      <c r="Y280" t="s">
        <v>267</v>
      </c>
      <c r="Z280" t="s">
        <v>267</v>
      </c>
      <c r="AA280" s="8">
        <v>0</v>
      </c>
      <c r="AB280" s="8">
        <v>0</v>
      </c>
      <c r="AC280" s="13">
        <v>1</v>
      </c>
      <c r="AD280" s="13">
        <v>0</v>
      </c>
      <c r="AE280">
        <v>60</v>
      </c>
      <c r="AF280" t="s">
        <v>324</v>
      </c>
    </row>
    <row r="281" spans="1:32" ht="14.55" hidden="1" x14ac:dyDescent="0.3">
      <c r="A281" t="s">
        <v>13</v>
      </c>
      <c r="B281">
        <v>2022</v>
      </c>
      <c r="C281" s="11">
        <v>44742</v>
      </c>
      <c r="D281" t="s">
        <v>1326</v>
      </c>
      <c r="E281" t="s">
        <v>524</v>
      </c>
      <c r="F281">
        <v>0</v>
      </c>
      <c r="G281">
        <f t="shared" si="15"/>
        <v>7</v>
      </c>
      <c r="H281">
        <v>3</v>
      </c>
      <c r="I281">
        <v>3</v>
      </c>
      <c r="J281">
        <v>1</v>
      </c>
      <c r="K281">
        <v>80</v>
      </c>
      <c r="L281">
        <v>1</v>
      </c>
      <c r="M281">
        <v>8</v>
      </c>
      <c r="N281">
        <v>0</v>
      </c>
      <c r="O281">
        <v>0</v>
      </c>
      <c r="P281" s="9">
        <f t="shared" si="16"/>
        <v>11</v>
      </c>
      <c r="Q281" s="8">
        <v>0</v>
      </c>
      <c r="R281" s="8">
        <v>17</v>
      </c>
      <c r="S281" s="8">
        <v>15</v>
      </c>
      <c r="T281" s="8">
        <v>12</v>
      </c>
      <c r="U281" s="2">
        <v>3</v>
      </c>
      <c r="V281" s="2">
        <v>6</v>
      </c>
      <c r="W281" s="2">
        <v>1</v>
      </c>
      <c r="X281" s="2">
        <v>8</v>
      </c>
      <c r="Y281" t="s">
        <v>267</v>
      </c>
      <c r="Z281" t="s">
        <v>267</v>
      </c>
      <c r="AA281" s="2">
        <v>0</v>
      </c>
      <c r="AB281" s="2">
        <v>0</v>
      </c>
      <c r="AC281" s="13" t="s">
        <v>315</v>
      </c>
      <c r="AD281" s="13">
        <v>0</v>
      </c>
      <c r="AE281" t="s">
        <v>315</v>
      </c>
      <c r="AF281" t="s">
        <v>1339</v>
      </c>
    </row>
    <row r="282" spans="1:32" ht="14.55" hidden="1" x14ac:dyDescent="0.3">
      <c r="A282" t="s">
        <v>20</v>
      </c>
      <c r="B282">
        <v>2018</v>
      </c>
      <c r="C282" s="11">
        <v>43291</v>
      </c>
      <c r="D282" t="s">
        <v>1342</v>
      </c>
      <c r="E282" t="s">
        <v>495</v>
      </c>
      <c r="F282">
        <v>2</v>
      </c>
      <c r="G282">
        <f t="shared" si="15"/>
        <v>2</v>
      </c>
      <c r="H282">
        <v>0</v>
      </c>
      <c r="I282">
        <v>1</v>
      </c>
      <c r="J282">
        <v>1</v>
      </c>
      <c r="K282">
        <v>60</v>
      </c>
      <c r="L282">
        <v>80</v>
      </c>
      <c r="M282" t="s">
        <v>267</v>
      </c>
      <c r="N282">
        <v>1</v>
      </c>
      <c r="O282" t="s">
        <v>267</v>
      </c>
      <c r="P282" s="9">
        <f t="shared" si="16"/>
        <v>9</v>
      </c>
      <c r="Q282">
        <v>15</v>
      </c>
      <c r="R282">
        <v>4</v>
      </c>
      <c r="S282">
        <v>7</v>
      </c>
      <c r="T282">
        <v>10</v>
      </c>
      <c r="AC282" s="13">
        <v>1</v>
      </c>
      <c r="AD282" s="13"/>
      <c r="AF282" t="s">
        <v>1343</v>
      </c>
    </row>
    <row r="283" spans="1:32" ht="14.55" hidden="1" x14ac:dyDescent="0.3">
      <c r="A283" t="s">
        <v>20</v>
      </c>
      <c r="B283">
        <v>2018</v>
      </c>
      <c r="C283" s="11">
        <v>43291</v>
      </c>
      <c r="D283" t="s">
        <v>1344</v>
      </c>
      <c r="E283" t="s">
        <v>506</v>
      </c>
      <c r="F283">
        <v>0</v>
      </c>
      <c r="G283">
        <f t="shared" si="15"/>
        <v>7</v>
      </c>
      <c r="H283">
        <v>0</v>
      </c>
      <c r="I283">
        <v>5</v>
      </c>
      <c r="J283">
        <v>2</v>
      </c>
      <c r="K283">
        <v>60</v>
      </c>
      <c r="L283">
        <v>80</v>
      </c>
      <c r="M283" t="s">
        <v>267</v>
      </c>
      <c r="N283">
        <v>10</v>
      </c>
      <c r="O283" t="s">
        <v>267</v>
      </c>
      <c r="P283" s="9">
        <f t="shared" si="16"/>
        <v>16</v>
      </c>
      <c r="Q283">
        <v>2</v>
      </c>
      <c r="R283">
        <v>16</v>
      </c>
      <c r="S283">
        <v>5</v>
      </c>
      <c r="T283">
        <v>41</v>
      </c>
      <c r="AC283" s="13">
        <v>1</v>
      </c>
      <c r="AD283" s="13"/>
      <c r="AF283" t="s">
        <v>1343</v>
      </c>
    </row>
    <row r="284" spans="1:32" ht="14.55" hidden="1" x14ac:dyDescent="0.3">
      <c r="A284" t="s">
        <v>20</v>
      </c>
      <c r="B284">
        <v>2018</v>
      </c>
      <c r="C284" s="11">
        <v>43291</v>
      </c>
      <c r="D284" t="s">
        <v>1345</v>
      </c>
      <c r="E284" t="s">
        <v>506</v>
      </c>
      <c r="F284">
        <v>1</v>
      </c>
      <c r="G284">
        <f t="shared" si="15"/>
        <v>7</v>
      </c>
      <c r="H284">
        <v>0</v>
      </c>
      <c r="I284">
        <v>1</v>
      </c>
      <c r="J284">
        <v>6</v>
      </c>
      <c r="K284">
        <v>90</v>
      </c>
      <c r="L284">
        <v>80</v>
      </c>
      <c r="M284" t="s">
        <v>267</v>
      </c>
      <c r="N284">
        <v>10</v>
      </c>
      <c r="O284" t="s">
        <v>267</v>
      </c>
      <c r="P284" s="9">
        <f t="shared" si="16"/>
        <v>17.5</v>
      </c>
      <c r="Q284">
        <v>17</v>
      </c>
      <c r="R284">
        <v>26</v>
      </c>
      <c r="S284">
        <v>23</v>
      </c>
      <c r="T284">
        <v>4</v>
      </c>
      <c r="AC284" s="13">
        <v>1</v>
      </c>
      <c r="AD284" s="13"/>
      <c r="AF284" t="s">
        <v>1343</v>
      </c>
    </row>
    <row r="285" spans="1:32" ht="14.55" hidden="1" x14ac:dyDescent="0.3">
      <c r="A285" t="s">
        <v>20</v>
      </c>
      <c r="B285">
        <v>2018</v>
      </c>
      <c r="C285" s="11">
        <v>43291</v>
      </c>
      <c r="D285" t="s">
        <v>1346</v>
      </c>
      <c r="E285" t="s">
        <v>506</v>
      </c>
      <c r="F285">
        <v>2</v>
      </c>
      <c r="G285">
        <f t="shared" si="15"/>
        <v>0</v>
      </c>
      <c r="H285">
        <v>0</v>
      </c>
      <c r="I285">
        <v>0</v>
      </c>
      <c r="J285">
        <v>0</v>
      </c>
      <c r="K285">
        <v>90</v>
      </c>
      <c r="L285">
        <v>70</v>
      </c>
      <c r="M285" t="s">
        <v>267</v>
      </c>
      <c r="N285">
        <v>5</v>
      </c>
      <c r="O285" t="s">
        <v>267</v>
      </c>
      <c r="P285" s="9">
        <f t="shared" si="16"/>
        <v>19.75</v>
      </c>
      <c r="Q285">
        <v>42</v>
      </c>
      <c r="R285">
        <v>7</v>
      </c>
      <c r="S285">
        <v>10</v>
      </c>
      <c r="T285">
        <v>20</v>
      </c>
      <c r="AC285" s="13">
        <v>1</v>
      </c>
      <c r="AD285" s="13"/>
      <c r="AF285" t="s">
        <v>1343</v>
      </c>
    </row>
    <row r="286" spans="1:32" ht="14.55" hidden="1" x14ac:dyDescent="0.3">
      <c r="A286" t="s">
        <v>20</v>
      </c>
      <c r="B286">
        <v>2018</v>
      </c>
      <c r="C286" s="11">
        <v>43291</v>
      </c>
      <c r="D286" t="s">
        <v>1347</v>
      </c>
      <c r="E286" t="s">
        <v>514</v>
      </c>
      <c r="F286">
        <v>3</v>
      </c>
      <c r="G286">
        <f t="shared" si="15"/>
        <v>0</v>
      </c>
      <c r="H286">
        <v>0</v>
      </c>
      <c r="I286">
        <v>0</v>
      </c>
      <c r="J286">
        <v>0</v>
      </c>
      <c r="K286">
        <v>80</v>
      </c>
      <c r="L286">
        <v>70</v>
      </c>
      <c r="M286" t="s">
        <v>267</v>
      </c>
      <c r="N286">
        <v>0</v>
      </c>
      <c r="O286" t="s">
        <v>267</v>
      </c>
      <c r="P286" s="9">
        <f t="shared" si="16"/>
        <v>29.75</v>
      </c>
      <c r="Q286">
        <v>59</v>
      </c>
      <c r="R286">
        <v>14</v>
      </c>
      <c r="S286">
        <v>10</v>
      </c>
      <c r="T286">
        <v>36</v>
      </c>
      <c r="AC286" s="13">
        <v>1</v>
      </c>
      <c r="AD286" s="13"/>
      <c r="AF286" t="s">
        <v>1343</v>
      </c>
    </row>
    <row r="287" spans="1:32" ht="14.55" hidden="1" x14ac:dyDescent="0.3">
      <c r="A287" t="s">
        <v>20</v>
      </c>
      <c r="B287">
        <v>2018</v>
      </c>
      <c r="C287" s="11">
        <v>43291</v>
      </c>
      <c r="D287" t="s">
        <v>1348</v>
      </c>
      <c r="E287" t="s">
        <v>520</v>
      </c>
      <c r="F287">
        <v>13</v>
      </c>
      <c r="G287">
        <f t="shared" si="15"/>
        <v>0</v>
      </c>
      <c r="H287">
        <v>0</v>
      </c>
      <c r="I287">
        <v>0</v>
      </c>
      <c r="J287">
        <v>0</v>
      </c>
      <c r="K287">
        <v>80</v>
      </c>
      <c r="L287">
        <v>80</v>
      </c>
      <c r="M287" t="s">
        <v>267</v>
      </c>
      <c r="N287">
        <v>0</v>
      </c>
      <c r="O287" t="s">
        <v>267</v>
      </c>
      <c r="P287" s="9">
        <f t="shared" si="16"/>
        <v>36.25</v>
      </c>
      <c r="Q287">
        <v>25</v>
      </c>
      <c r="R287">
        <v>43</v>
      </c>
      <c r="S287">
        <v>57</v>
      </c>
      <c r="T287">
        <v>20</v>
      </c>
      <c r="AC287" s="13">
        <v>1</v>
      </c>
      <c r="AD287" s="13"/>
      <c r="AF287" t="s">
        <v>1343</v>
      </c>
    </row>
    <row r="288" spans="1:32" ht="14.55" hidden="1" x14ac:dyDescent="0.3">
      <c r="A288" t="s">
        <v>20</v>
      </c>
      <c r="B288">
        <v>2018</v>
      </c>
      <c r="C288" s="11">
        <v>43291</v>
      </c>
      <c r="D288" t="s">
        <v>1349</v>
      </c>
      <c r="E288" t="s">
        <v>520</v>
      </c>
      <c r="F288">
        <v>5</v>
      </c>
      <c r="G288">
        <f t="shared" si="15"/>
        <v>2</v>
      </c>
      <c r="H288">
        <v>0</v>
      </c>
      <c r="I288">
        <v>2</v>
      </c>
      <c r="J288">
        <v>0</v>
      </c>
      <c r="K288">
        <v>60</v>
      </c>
      <c r="L288">
        <v>80</v>
      </c>
      <c r="M288" t="s">
        <v>267</v>
      </c>
      <c r="N288">
        <v>0</v>
      </c>
      <c r="O288" t="s">
        <v>267</v>
      </c>
      <c r="P288" s="9">
        <f t="shared" si="16"/>
        <v>21</v>
      </c>
      <c r="Q288">
        <v>32</v>
      </c>
      <c r="R288">
        <v>10</v>
      </c>
      <c r="S288">
        <v>12</v>
      </c>
      <c r="T288">
        <v>30</v>
      </c>
      <c r="AC288" s="13">
        <v>1</v>
      </c>
      <c r="AD288" s="13"/>
      <c r="AF288" t="s">
        <v>1343</v>
      </c>
    </row>
    <row r="289" spans="1:32" ht="14.55" hidden="1" x14ac:dyDescent="0.3">
      <c r="A289" t="s">
        <v>20</v>
      </c>
      <c r="B289">
        <v>2018</v>
      </c>
      <c r="C289" s="11">
        <v>43291</v>
      </c>
      <c r="D289" t="s">
        <v>1350</v>
      </c>
      <c r="E289" t="s">
        <v>522</v>
      </c>
      <c r="F289">
        <v>2</v>
      </c>
      <c r="G289">
        <f t="shared" si="15"/>
        <v>0</v>
      </c>
      <c r="H289">
        <v>0</v>
      </c>
      <c r="I289">
        <v>0</v>
      </c>
      <c r="J289">
        <v>0</v>
      </c>
      <c r="K289">
        <v>40</v>
      </c>
      <c r="L289">
        <v>90</v>
      </c>
      <c r="M289" t="s">
        <v>267</v>
      </c>
      <c r="N289">
        <v>1</v>
      </c>
      <c r="O289" t="s">
        <v>267</v>
      </c>
      <c r="P289" s="9">
        <f t="shared" si="16"/>
        <v>14.5</v>
      </c>
      <c r="Q289">
        <v>8</v>
      </c>
      <c r="R289">
        <v>13</v>
      </c>
      <c r="S289">
        <v>30</v>
      </c>
      <c r="T289">
        <v>7</v>
      </c>
      <c r="AC289" s="13">
        <v>1</v>
      </c>
      <c r="AD289" s="13"/>
      <c r="AF289" t="s">
        <v>1343</v>
      </c>
    </row>
    <row r="290" spans="1:32" ht="14.55" hidden="1" x14ac:dyDescent="0.3">
      <c r="A290" t="s">
        <v>20</v>
      </c>
      <c r="B290">
        <v>2018</v>
      </c>
      <c r="C290" s="11">
        <v>43291</v>
      </c>
      <c r="D290" t="s">
        <v>1351</v>
      </c>
      <c r="E290" t="s">
        <v>522</v>
      </c>
      <c r="F290">
        <v>5</v>
      </c>
      <c r="G290">
        <f t="shared" si="15"/>
        <v>0</v>
      </c>
      <c r="H290">
        <v>0</v>
      </c>
      <c r="I290">
        <v>0</v>
      </c>
      <c r="J290">
        <v>0</v>
      </c>
      <c r="K290">
        <v>95</v>
      </c>
      <c r="L290">
        <v>40</v>
      </c>
      <c r="M290" t="s">
        <v>267</v>
      </c>
      <c r="N290">
        <v>0</v>
      </c>
      <c r="O290" t="s">
        <v>267</v>
      </c>
      <c r="P290" s="9">
        <f t="shared" si="16"/>
        <v>31.25</v>
      </c>
      <c r="Q290">
        <v>12</v>
      </c>
      <c r="R290">
        <v>36</v>
      </c>
      <c r="S290">
        <v>16</v>
      </c>
      <c r="T290">
        <v>61</v>
      </c>
      <c r="AC290" s="13">
        <v>1</v>
      </c>
      <c r="AD290" s="13"/>
      <c r="AF290" t="s">
        <v>1343</v>
      </c>
    </row>
    <row r="291" spans="1:32" ht="14.55" hidden="1" x14ac:dyDescent="0.3">
      <c r="A291" t="s">
        <v>20</v>
      </c>
      <c r="B291">
        <v>2018</v>
      </c>
      <c r="C291" s="11">
        <v>43291</v>
      </c>
      <c r="D291" t="s">
        <v>1352</v>
      </c>
      <c r="E291" t="s">
        <v>524</v>
      </c>
      <c r="F291">
        <v>3</v>
      </c>
      <c r="G291">
        <f t="shared" si="15"/>
        <v>7</v>
      </c>
      <c r="H291">
        <v>0</v>
      </c>
      <c r="I291">
        <v>4</v>
      </c>
      <c r="J291">
        <v>3</v>
      </c>
      <c r="K291">
        <v>95</v>
      </c>
      <c r="L291">
        <v>50</v>
      </c>
      <c r="M291" t="s">
        <v>267</v>
      </c>
      <c r="N291">
        <v>20</v>
      </c>
      <c r="O291" t="s">
        <v>267</v>
      </c>
      <c r="P291" s="9">
        <f t="shared" si="16"/>
        <v>8.75</v>
      </c>
      <c r="Q291">
        <v>20</v>
      </c>
      <c r="R291">
        <v>6</v>
      </c>
      <c r="S291">
        <v>7</v>
      </c>
      <c r="T291">
        <v>2</v>
      </c>
      <c r="AC291" s="13">
        <v>1</v>
      </c>
      <c r="AD291" s="13"/>
      <c r="AF291" t="s">
        <v>1343</v>
      </c>
    </row>
    <row r="292" spans="1:32" ht="14.55" hidden="1" x14ac:dyDescent="0.3">
      <c r="A292" t="s">
        <v>20</v>
      </c>
      <c r="B292">
        <v>2019</v>
      </c>
      <c r="C292" s="11">
        <v>43629</v>
      </c>
      <c r="D292" t="s">
        <v>1342</v>
      </c>
      <c r="E292" t="s">
        <v>495</v>
      </c>
      <c r="F292">
        <v>2</v>
      </c>
      <c r="G292">
        <f t="shared" si="15"/>
        <v>1</v>
      </c>
      <c r="H292">
        <v>0</v>
      </c>
      <c r="I292">
        <v>1</v>
      </c>
      <c r="J292">
        <v>0</v>
      </c>
      <c r="K292">
        <v>60</v>
      </c>
      <c r="L292">
        <v>50</v>
      </c>
      <c r="M292" t="s">
        <v>267</v>
      </c>
      <c r="N292">
        <v>0</v>
      </c>
      <c r="O292" t="s">
        <v>267</v>
      </c>
      <c r="P292" s="9">
        <f t="shared" si="16"/>
        <v>22.5</v>
      </c>
      <c r="Q292" s="8">
        <v>8</v>
      </c>
      <c r="R292" s="8">
        <v>16</v>
      </c>
      <c r="S292" s="8">
        <v>18</v>
      </c>
      <c r="T292" s="8">
        <v>48</v>
      </c>
      <c r="AC292" s="13"/>
      <c r="AD292" s="13"/>
      <c r="AF292" t="s">
        <v>1353</v>
      </c>
    </row>
    <row r="293" spans="1:32" ht="14.55" hidden="1" x14ac:dyDescent="0.3">
      <c r="A293" t="s">
        <v>20</v>
      </c>
      <c r="B293">
        <v>2019</v>
      </c>
      <c r="C293" s="11">
        <v>43629</v>
      </c>
      <c r="D293" t="s">
        <v>1344</v>
      </c>
      <c r="E293" t="s">
        <v>506</v>
      </c>
      <c r="F293">
        <v>0</v>
      </c>
      <c r="G293">
        <f t="shared" si="15"/>
        <v>9</v>
      </c>
      <c r="H293">
        <v>3</v>
      </c>
      <c r="I293">
        <v>5</v>
      </c>
      <c r="J293">
        <v>1</v>
      </c>
      <c r="K293">
        <v>70</v>
      </c>
      <c r="L293">
        <v>40</v>
      </c>
      <c r="M293" t="s">
        <v>267</v>
      </c>
      <c r="N293">
        <v>10</v>
      </c>
      <c r="O293" t="s">
        <v>267</v>
      </c>
      <c r="P293" s="9">
        <f t="shared" si="16"/>
        <v>10.75</v>
      </c>
      <c r="Q293" s="8">
        <v>0</v>
      </c>
      <c r="R293" s="8">
        <v>6</v>
      </c>
      <c r="S293" s="8">
        <v>22</v>
      </c>
      <c r="T293" s="8">
        <v>15</v>
      </c>
      <c r="AC293" s="13"/>
      <c r="AD293" s="13"/>
      <c r="AF293" t="s">
        <v>1353</v>
      </c>
    </row>
    <row r="294" spans="1:32" ht="14.55" hidden="1" x14ac:dyDescent="0.3">
      <c r="A294" t="s">
        <v>20</v>
      </c>
      <c r="B294">
        <v>2019</v>
      </c>
      <c r="C294" s="11">
        <v>43629</v>
      </c>
      <c r="D294" t="s">
        <v>1345</v>
      </c>
      <c r="E294" t="s">
        <v>506</v>
      </c>
      <c r="F294">
        <v>1</v>
      </c>
      <c r="G294">
        <f t="shared" si="15"/>
        <v>6</v>
      </c>
      <c r="H294">
        <v>1</v>
      </c>
      <c r="I294">
        <v>0</v>
      </c>
      <c r="J294">
        <v>5</v>
      </c>
      <c r="K294">
        <v>80</v>
      </c>
      <c r="L294">
        <v>30</v>
      </c>
      <c r="M294" t="s">
        <v>267</v>
      </c>
      <c r="N294">
        <v>20</v>
      </c>
      <c r="O294" t="s">
        <v>267</v>
      </c>
      <c r="P294" s="9">
        <f t="shared" si="16"/>
        <v>19.5</v>
      </c>
      <c r="Q294" s="8">
        <v>14</v>
      </c>
      <c r="R294" s="8">
        <v>5</v>
      </c>
      <c r="S294" s="8">
        <v>39</v>
      </c>
      <c r="T294" s="8">
        <v>20</v>
      </c>
      <c r="AC294" s="13"/>
      <c r="AD294" s="13"/>
      <c r="AF294" t="s">
        <v>1353</v>
      </c>
    </row>
    <row r="295" spans="1:32" ht="14.55" hidden="1" x14ac:dyDescent="0.3">
      <c r="A295" t="s">
        <v>20</v>
      </c>
      <c r="B295">
        <v>2019</v>
      </c>
      <c r="C295" s="11">
        <v>43629</v>
      </c>
      <c r="D295" t="s">
        <v>1346</v>
      </c>
      <c r="E295" t="s">
        <v>506</v>
      </c>
      <c r="F295">
        <v>2</v>
      </c>
      <c r="G295">
        <f t="shared" si="15"/>
        <v>0</v>
      </c>
      <c r="H295">
        <v>0</v>
      </c>
      <c r="I295">
        <v>0</v>
      </c>
      <c r="J295">
        <v>0</v>
      </c>
      <c r="K295">
        <v>90</v>
      </c>
      <c r="L295">
        <v>15</v>
      </c>
      <c r="M295" t="s">
        <v>267</v>
      </c>
      <c r="N295">
        <v>1</v>
      </c>
      <c r="O295" t="s">
        <v>267</v>
      </c>
      <c r="P295" s="9">
        <f t="shared" si="16"/>
        <v>11</v>
      </c>
      <c r="Q295" s="8">
        <v>8</v>
      </c>
      <c r="R295" s="8">
        <v>12</v>
      </c>
      <c r="S295" s="8">
        <v>18</v>
      </c>
      <c r="T295" s="8">
        <v>6</v>
      </c>
      <c r="AC295" s="13"/>
      <c r="AD295" s="13"/>
      <c r="AF295" t="s">
        <v>1353</v>
      </c>
    </row>
    <row r="296" spans="1:32" ht="14.55" hidden="1" x14ac:dyDescent="0.3">
      <c r="A296" t="s">
        <v>20</v>
      </c>
      <c r="B296">
        <v>2019</v>
      </c>
      <c r="C296" s="11">
        <v>43629</v>
      </c>
      <c r="D296" t="s">
        <v>1347</v>
      </c>
      <c r="E296" t="s">
        <v>514</v>
      </c>
      <c r="F296">
        <v>3</v>
      </c>
      <c r="G296">
        <f t="shared" si="15"/>
        <v>0</v>
      </c>
      <c r="H296">
        <v>0</v>
      </c>
      <c r="I296">
        <v>0</v>
      </c>
      <c r="J296">
        <v>0</v>
      </c>
      <c r="K296">
        <v>80</v>
      </c>
      <c r="L296">
        <v>30</v>
      </c>
      <c r="M296" t="s">
        <v>267</v>
      </c>
      <c r="N296">
        <v>20</v>
      </c>
      <c r="O296" t="s">
        <v>267</v>
      </c>
      <c r="P296" s="9">
        <f t="shared" si="16"/>
        <v>21.25</v>
      </c>
      <c r="Q296" s="8">
        <v>18</v>
      </c>
      <c r="R296" s="8">
        <v>40</v>
      </c>
      <c r="S296" s="8">
        <v>11</v>
      </c>
      <c r="T296" s="8">
        <v>16</v>
      </c>
      <c r="AC296" s="13"/>
      <c r="AD296" s="13"/>
      <c r="AF296" t="s">
        <v>1353</v>
      </c>
    </row>
    <row r="297" spans="1:32" ht="14.55" hidden="1" x14ac:dyDescent="0.3">
      <c r="A297" t="s">
        <v>20</v>
      </c>
      <c r="B297">
        <v>2019</v>
      </c>
      <c r="C297" s="11">
        <v>43629</v>
      </c>
      <c r="D297" t="s">
        <v>1348</v>
      </c>
      <c r="E297" t="s">
        <v>520</v>
      </c>
      <c r="F297">
        <v>13</v>
      </c>
      <c r="G297">
        <f t="shared" si="15"/>
        <v>0</v>
      </c>
      <c r="H297">
        <v>0</v>
      </c>
      <c r="I297">
        <v>0</v>
      </c>
      <c r="J297">
        <v>0</v>
      </c>
      <c r="K297">
        <v>90</v>
      </c>
      <c r="L297">
        <v>10</v>
      </c>
      <c r="M297" t="s">
        <v>267</v>
      </c>
      <c r="N297">
        <v>2</v>
      </c>
      <c r="O297" t="s">
        <v>267</v>
      </c>
      <c r="P297" s="9">
        <f t="shared" si="16"/>
        <v>6.75</v>
      </c>
      <c r="Q297" s="8">
        <v>6</v>
      </c>
      <c r="R297" s="8">
        <v>3</v>
      </c>
      <c r="S297" s="8">
        <v>11</v>
      </c>
      <c r="T297" s="8">
        <v>7</v>
      </c>
      <c r="AC297" s="13"/>
      <c r="AD297" s="13"/>
      <c r="AF297" t="s">
        <v>1353</v>
      </c>
    </row>
    <row r="298" spans="1:32" ht="14.55" hidden="1" x14ac:dyDescent="0.3">
      <c r="A298" t="s">
        <v>20</v>
      </c>
      <c r="B298">
        <v>2019</v>
      </c>
      <c r="C298" s="11">
        <v>43629</v>
      </c>
      <c r="D298" t="s">
        <v>1349</v>
      </c>
      <c r="E298" t="s">
        <v>520</v>
      </c>
      <c r="F298">
        <v>5</v>
      </c>
      <c r="G298">
        <f t="shared" si="15"/>
        <v>2</v>
      </c>
      <c r="H298">
        <v>0</v>
      </c>
      <c r="I298">
        <v>2</v>
      </c>
      <c r="J298">
        <v>0</v>
      </c>
      <c r="K298">
        <v>40</v>
      </c>
      <c r="L298">
        <v>80</v>
      </c>
      <c r="M298" t="s">
        <v>267</v>
      </c>
      <c r="N298">
        <v>3</v>
      </c>
      <c r="O298" t="s">
        <v>267</v>
      </c>
      <c r="P298" s="9">
        <f t="shared" si="16"/>
        <v>8.75</v>
      </c>
      <c r="Q298" s="8">
        <v>15</v>
      </c>
      <c r="R298" s="8">
        <v>7</v>
      </c>
      <c r="S298" s="8">
        <v>0</v>
      </c>
      <c r="T298" s="8">
        <v>13</v>
      </c>
      <c r="AC298" s="13"/>
      <c r="AD298" s="13"/>
      <c r="AF298" t="s">
        <v>1353</v>
      </c>
    </row>
    <row r="299" spans="1:32" ht="14.55" hidden="1" x14ac:dyDescent="0.3">
      <c r="A299" t="s">
        <v>20</v>
      </c>
      <c r="B299">
        <v>2019</v>
      </c>
      <c r="C299" s="11">
        <v>43629</v>
      </c>
      <c r="D299" t="s">
        <v>1350</v>
      </c>
      <c r="E299" t="s">
        <v>522</v>
      </c>
      <c r="F299">
        <v>2</v>
      </c>
      <c r="G299">
        <f t="shared" si="15"/>
        <v>0</v>
      </c>
      <c r="H299">
        <v>0</v>
      </c>
      <c r="I299">
        <v>0</v>
      </c>
      <c r="J299">
        <v>0</v>
      </c>
      <c r="K299">
        <v>70</v>
      </c>
      <c r="L299">
        <v>40</v>
      </c>
      <c r="M299" t="s">
        <v>267</v>
      </c>
      <c r="N299">
        <v>5</v>
      </c>
      <c r="O299" t="s">
        <v>267</v>
      </c>
      <c r="P299" s="9">
        <f t="shared" si="16"/>
        <v>15.25</v>
      </c>
      <c r="Q299" s="8">
        <v>6</v>
      </c>
      <c r="R299" s="8">
        <v>24</v>
      </c>
      <c r="S299" s="8">
        <v>20</v>
      </c>
      <c r="T299" s="8">
        <v>11</v>
      </c>
      <c r="AC299" s="13"/>
      <c r="AD299" s="13"/>
      <c r="AF299" t="s">
        <v>1353</v>
      </c>
    </row>
    <row r="300" spans="1:32" ht="14.55" hidden="1" x14ac:dyDescent="0.3">
      <c r="A300" t="s">
        <v>20</v>
      </c>
      <c r="B300">
        <v>2019</v>
      </c>
      <c r="C300" s="11">
        <v>43629</v>
      </c>
      <c r="D300" t="s">
        <v>1351</v>
      </c>
      <c r="E300" t="s">
        <v>522</v>
      </c>
      <c r="F300">
        <v>5</v>
      </c>
      <c r="G300">
        <f t="shared" si="15"/>
        <v>0</v>
      </c>
      <c r="H300">
        <v>0</v>
      </c>
      <c r="I300">
        <v>0</v>
      </c>
      <c r="J300">
        <v>0</v>
      </c>
      <c r="K300">
        <v>90</v>
      </c>
      <c r="L300">
        <v>10</v>
      </c>
      <c r="M300" t="s">
        <v>267</v>
      </c>
      <c r="N300">
        <v>0</v>
      </c>
      <c r="O300" t="s">
        <v>267</v>
      </c>
      <c r="P300" s="9">
        <f t="shared" si="16"/>
        <v>59.75</v>
      </c>
      <c r="Q300" s="8">
        <v>36</v>
      </c>
      <c r="R300" s="8">
        <v>62</v>
      </c>
      <c r="S300" s="8">
        <v>77</v>
      </c>
      <c r="T300" s="8">
        <v>64</v>
      </c>
      <c r="AC300" s="13"/>
      <c r="AD300" s="13"/>
      <c r="AF300" t="s">
        <v>1353</v>
      </c>
    </row>
    <row r="301" spans="1:32" ht="14.55" hidden="1" x14ac:dyDescent="0.3">
      <c r="A301" t="s">
        <v>20</v>
      </c>
      <c r="B301">
        <v>2019</v>
      </c>
      <c r="C301" s="11">
        <v>43629</v>
      </c>
      <c r="D301" t="s">
        <v>1352</v>
      </c>
      <c r="E301" t="s">
        <v>524</v>
      </c>
      <c r="F301">
        <v>3</v>
      </c>
      <c r="G301">
        <f t="shared" si="15"/>
        <v>9</v>
      </c>
      <c r="H301">
        <v>1</v>
      </c>
      <c r="I301">
        <v>3</v>
      </c>
      <c r="J301">
        <v>5</v>
      </c>
      <c r="K301">
        <v>80</v>
      </c>
      <c r="L301">
        <v>20</v>
      </c>
      <c r="M301" t="s">
        <v>267</v>
      </c>
      <c r="N301">
        <v>30</v>
      </c>
      <c r="O301" t="s">
        <v>267</v>
      </c>
      <c r="P301" s="9">
        <f t="shared" si="16"/>
        <v>10.5</v>
      </c>
      <c r="Q301" s="8">
        <v>13</v>
      </c>
      <c r="R301" s="8">
        <v>0</v>
      </c>
      <c r="S301" s="8">
        <v>12</v>
      </c>
      <c r="T301" s="8">
        <v>17</v>
      </c>
      <c r="AC301" s="13"/>
      <c r="AD301" s="13"/>
      <c r="AF301" t="s">
        <v>1353</v>
      </c>
    </row>
    <row r="302" spans="1:32" ht="14.55" hidden="1" x14ac:dyDescent="0.3">
      <c r="A302" t="s">
        <v>20</v>
      </c>
      <c r="B302">
        <v>2020</v>
      </c>
      <c r="C302" s="11">
        <v>44001</v>
      </c>
      <c r="D302" t="s">
        <v>1342</v>
      </c>
      <c r="E302" t="s">
        <v>495</v>
      </c>
      <c r="F302">
        <v>2</v>
      </c>
      <c r="G302">
        <f t="shared" si="15"/>
        <v>0</v>
      </c>
      <c r="H302">
        <v>0</v>
      </c>
      <c r="I302">
        <v>0</v>
      </c>
      <c r="J302">
        <v>0</v>
      </c>
      <c r="K302">
        <v>50</v>
      </c>
      <c r="L302">
        <v>60</v>
      </c>
      <c r="M302" t="s">
        <v>267</v>
      </c>
      <c r="N302">
        <v>0</v>
      </c>
      <c r="O302">
        <v>0</v>
      </c>
      <c r="P302" s="9">
        <f t="shared" si="16"/>
        <v>31.25</v>
      </c>
      <c r="Q302">
        <v>8</v>
      </c>
      <c r="R302">
        <v>9</v>
      </c>
      <c r="S302">
        <v>51</v>
      </c>
      <c r="T302">
        <v>57</v>
      </c>
      <c r="AC302" s="13"/>
      <c r="AD302" s="13"/>
      <c r="AF302" t="s">
        <v>1354</v>
      </c>
    </row>
    <row r="303" spans="1:32" ht="14.55" hidden="1" x14ac:dyDescent="0.3">
      <c r="A303" t="s">
        <v>20</v>
      </c>
      <c r="B303">
        <v>2020</v>
      </c>
      <c r="C303" s="11">
        <v>44001</v>
      </c>
      <c r="D303" t="s">
        <v>1344</v>
      </c>
      <c r="E303" t="s">
        <v>506</v>
      </c>
      <c r="F303">
        <v>0</v>
      </c>
      <c r="G303">
        <f t="shared" si="15"/>
        <v>2</v>
      </c>
      <c r="H303">
        <v>1</v>
      </c>
      <c r="I303">
        <v>0</v>
      </c>
      <c r="J303">
        <v>1</v>
      </c>
      <c r="K303">
        <v>70</v>
      </c>
      <c r="L303">
        <v>90</v>
      </c>
      <c r="M303" t="s">
        <v>267</v>
      </c>
      <c r="N303">
        <v>0</v>
      </c>
      <c r="O303">
        <v>0</v>
      </c>
      <c r="P303" s="9">
        <f t="shared" si="16"/>
        <v>18.5</v>
      </c>
      <c r="Q303">
        <v>10</v>
      </c>
      <c r="R303">
        <v>17</v>
      </c>
      <c r="S303">
        <v>20</v>
      </c>
      <c r="T303">
        <v>27</v>
      </c>
      <c r="AC303" s="13"/>
      <c r="AD303" s="13"/>
      <c r="AF303" t="s">
        <v>1354</v>
      </c>
    </row>
    <row r="304" spans="1:32" ht="14.55" hidden="1" x14ac:dyDescent="0.3">
      <c r="A304" t="s">
        <v>20</v>
      </c>
      <c r="B304">
        <v>2020</v>
      </c>
      <c r="C304" s="11">
        <v>44001</v>
      </c>
      <c r="D304" t="s">
        <v>1345</v>
      </c>
      <c r="E304" t="s">
        <v>506</v>
      </c>
      <c r="F304">
        <v>1</v>
      </c>
      <c r="G304">
        <f t="shared" si="15"/>
        <v>9</v>
      </c>
      <c r="H304">
        <v>0</v>
      </c>
      <c r="I304">
        <v>1</v>
      </c>
      <c r="J304">
        <v>8</v>
      </c>
      <c r="K304">
        <v>70</v>
      </c>
      <c r="L304">
        <v>80</v>
      </c>
      <c r="M304" t="s">
        <v>267</v>
      </c>
      <c r="N304">
        <v>0</v>
      </c>
      <c r="O304">
        <v>0</v>
      </c>
      <c r="P304" s="9">
        <f t="shared" si="16"/>
        <v>21.25</v>
      </c>
      <c r="Q304">
        <v>14</v>
      </c>
      <c r="R304">
        <v>42</v>
      </c>
      <c r="S304">
        <v>15</v>
      </c>
      <c r="T304">
        <v>14</v>
      </c>
      <c r="AC304" s="13"/>
      <c r="AD304" s="13"/>
      <c r="AF304" t="s">
        <v>1354</v>
      </c>
    </row>
    <row r="305" spans="1:33" ht="14.55" hidden="1" x14ac:dyDescent="0.3">
      <c r="A305" t="s">
        <v>20</v>
      </c>
      <c r="B305">
        <v>2020</v>
      </c>
      <c r="C305" s="11">
        <v>44001</v>
      </c>
      <c r="D305" t="s">
        <v>1346</v>
      </c>
      <c r="E305" t="s">
        <v>506</v>
      </c>
      <c r="F305">
        <v>2</v>
      </c>
      <c r="G305">
        <f t="shared" si="15"/>
        <v>0</v>
      </c>
      <c r="H305">
        <v>0</v>
      </c>
      <c r="I305">
        <v>0</v>
      </c>
      <c r="J305">
        <v>0</v>
      </c>
      <c r="K305">
        <v>65</v>
      </c>
      <c r="L305">
        <v>40</v>
      </c>
      <c r="M305" t="s">
        <v>267</v>
      </c>
      <c r="N305">
        <v>0</v>
      </c>
      <c r="O305">
        <v>0</v>
      </c>
      <c r="P305" s="9">
        <f t="shared" si="16"/>
        <v>26.75</v>
      </c>
      <c r="Q305">
        <v>42</v>
      </c>
      <c r="R305">
        <v>29</v>
      </c>
      <c r="S305">
        <v>17</v>
      </c>
      <c r="T305">
        <v>19</v>
      </c>
      <c r="AC305" s="13"/>
      <c r="AD305" s="13"/>
      <c r="AF305" t="s">
        <v>1354</v>
      </c>
    </row>
    <row r="306" spans="1:33" ht="14.55" hidden="1" x14ac:dyDescent="0.3">
      <c r="A306" t="s">
        <v>20</v>
      </c>
      <c r="B306">
        <v>2020</v>
      </c>
      <c r="C306" s="11">
        <v>44001</v>
      </c>
      <c r="D306" t="s">
        <v>1347</v>
      </c>
      <c r="E306" t="s">
        <v>514</v>
      </c>
      <c r="F306">
        <v>3</v>
      </c>
      <c r="G306">
        <f t="shared" si="15"/>
        <v>0</v>
      </c>
      <c r="H306" t="s">
        <v>267</v>
      </c>
      <c r="I306" t="s">
        <v>267</v>
      </c>
      <c r="J306" t="s">
        <v>267</v>
      </c>
      <c r="K306" t="s">
        <v>267</v>
      </c>
      <c r="L306" t="s">
        <v>267</v>
      </c>
      <c r="M306" t="s">
        <v>267</v>
      </c>
      <c r="N306" t="s">
        <v>267</v>
      </c>
      <c r="O306" t="s">
        <v>267</v>
      </c>
      <c r="P306" s="9" t="s">
        <v>267</v>
      </c>
      <c r="Q306" t="s">
        <v>267</v>
      </c>
      <c r="R306" t="s">
        <v>267</v>
      </c>
      <c r="S306" t="s">
        <v>267</v>
      </c>
      <c r="T306" t="s">
        <v>267</v>
      </c>
      <c r="AC306" s="13"/>
      <c r="AD306" s="13"/>
      <c r="AF306" t="s">
        <v>1354</v>
      </c>
    </row>
    <row r="307" spans="1:33" ht="14.55" hidden="1" x14ac:dyDescent="0.3">
      <c r="A307" t="s">
        <v>20</v>
      </c>
      <c r="B307">
        <v>2020</v>
      </c>
      <c r="C307" s="11">
        <v>44001</v>
      </c>
      <c r="D307" t="s">
        <v>1348</v>
      </c>
      <c r="E307" t="s">
        <v>520</v>
      </c>
      <c r="F307">
        <v>13</v>
      </c>
      <c r="G307">
        <f t="shared" si="15"/>
        <v>0</v>
      </c>
      <c r="H307">
        <v>0</v>
      </c>
      <c r="I307">
        <v>0</v>
      </c>
      <c r="J307">
        <v>0</v>
      </c>
      <c r="K307">
        <v>80</v>
      </c>
      <c r="L307">
        <v>50</v>
      </c>
      <c r="M307" t="s">
        <v>267</v>
      </c>
      <c r="N307">
        <v>0</v>
      </c>
      <c r="O307">
        <v>10</v>
      </c>
      <c r="P307" s="9">
        <f t="shared" ref="P307:P370" si="17">AVERAGE(Q307:T307)</f>
        <v>38.5</v>
      </c>
      <c r="Q307">
        <v>40</v>
      </c>
      <c r="R307">
        <v>32</v>
      </c>
      <c r="S307">
        <v>37</v>
      </c>
      <c r="T307">
        <v>45</v>
      </c>
      <c r="AC307" s="13"/>
      <c r="AD307" s="13"/>
      <c r="AF307" t="s">
        <v>1354</v>
      </c>
    </row>
    <row r="308" spans="1:33" ht="14.55" hidden="1" x14ac:dyDescent="0.3">
      <c r="A308" t="s">
        <v>20</v>
      </c>
      <c r="B308">
        <v>2020</v>
      </c>
      <c r="C308" s="11">
        <v>44001</v>
      </c>
      <c r="D308" t="s">
        <v>1349</v>
      </c>
      <c r="E308" t="s">
        <v>520</v>
      </c>
      <c r="F308">
        <v>5</v>
      </c>
      <c r="G308">
        <f t="shared" si="15"/>
        <v>3</v>
      </c>
      <c r="H308">
        <v>0</v>
      </c>
      <c r="I308">
        <v>2</v>
      </c>
      <c r="J308">
        <v>1</v>
      </c>
      <c r="K308">
        <v>60</v>
      </c>
      <c r="L308">
        <v>70</v>
      </c>
      <c r="M308" t="s">
        <v>267</v>
      </c>
      <c r="N308">
        <v>0</v>
      </c>
      <c r="O308">
        <v>0</v>
      </c>
      <c r="P308" s="9">
        <f t="shared" si="17"/>
        <v>34.5</v>
      </c>
      <c r="Q308">
        <v>15</v>
      </c>
      <c r="R308">
        <v>18</v>
      </c>
      <c r="S308">
        <v>46</v>
      </c>
      <c r="T308">
        <v>59</v>
      </c>
      <c r="AC308" s="13"/>
      <c r="AD308" s="13"/>
      <c r="AF308" t="s">
        <v>1354</v>
      </c>
    </row>
    <row r="309" spans="1:33" ht="14.55" hidden="1" x14ac:dyDescent="0.3">
      <c r="A309" t="s">
        <v>20</v>
      </c>
      <c r="B309">
        <v>2020</v>
      </c>
      <c r="C309" s="11">
        <v>44001</v>
      </c>
      <c r="D309" t="s">
        <v>1350</v>
      </c>
      <c r="E309" t="s">
        <v>522</v>
      </c>
      <c r="F309">
        <v>2</v>
      </c>
      <c r="G309">
        <f t="shared" si="15"/>
        <v>0</v>
      </c>
      <c r="H309">
        <v>0</v>
      </c>
      <c r="I309">
        <v>0</v>
      </c>
      <c r="J309">
        <v>0</v>
      </c>
      <c r="K309">
        <v>50</v>
      </c>
      <c r="L309">
        <v>70</v>
      </c>
      <c r="M309" t="s">
        <v>267</v>
      </c>
      <c r="N309">
        <v>0</v>
      </c>
      <c r="O309">
        <v>0</v>
      </c>
      <c r="P309" s="9">
        <f t="shared" si="17"/>
        <v>12.25</v>
      </c>
      <c r="Q309">
        <v>14</v>
      </c>
      <c r="R309">
        <v>16</v>
      </c>
      <c r="S309">
        <v>9</v>
      </c>
      <c r="T309">
        <v>10</v>
      </c>
      <c r="AC309" s="13"/>
      <c r="AD309" s="13"/>
      <c r="AF309" t="s">
        <v>1354</v>
      </c>
    </row>
    <row r="310" spans="1:33" ht="14.55" hidden="1" x14ac:dyDescent="0.3">
      <c r="A310" t="s">
        <v>20</v>
      </c>
      <c r="B310">
        <v>2020</v>
      </c>
      <c r="C310" s="11">
        <v>44001</v>
      </c>
      <c r="D310" t="s">
        <v>1351</v>
      </c>
      <c r="E310" t="s">
        <v>522</v>
      </c>
      <c r="F310">
        <v>5</v>
      </c>
      <c r="G310">
        <f t="shared" si="15"/>
        <v>0</v>
      </c>
      <c r="H310">
        <v>0</v>
      </c>
      <c r="I310">
        <v>0</v>
      </c>
      <c r="J310">
        <v>0</v>
      </c>
      <c r="K310">
        <v>90</v>
      </c>
      <c r="L310">
        <v>40</v>
      </c>
      <c r="M310" t="s">
        <v>267</v>
      </c>
      <c r="N310">
        <v>0</v>
      </c>
      <c r="O310">
        <v>0</v>
      </c>
      <c r="P310" s="9">
        <f t="shared" si="17"/>
        <v>22.5</v>
      </c>
      <c r="Q310">
        <v>21</v>
      </c>
      <c r="R310">
        <v>18</v>
      </c>
      <c r="S310">
        <v>29</v>
      </c>
      <c r="T310">
        <v>22</v>
      </c>
      <c r="AC310" s="13"/>
      <c r="AD310" s="13"/>
      <c r="AF310" t="s">
        <v>1354</v>
      </c>
    </row>
    <row r="311" spans="1:33" ht="14.55" hidden="1" x14ac:dyDescent="0.3">
      <c r="A311" t="s">
        <v>20</v>
      </c>
      <c r="B311">
        <v>2020</v>
      </c>
      <c r="C311" s="11">
        <v>44001</v>
      </c>
      <c r="D311" t="s">
        <v>1352</v>
      </c>
      <c r="E311" t="s">
        <v>524</v>
      </c>
      <c r="F311">
        <v>3</v>
      </c>
      <c r="G311">
        <f t="shared" si="15"/>
        <v>10</v>
      </c>
      <c r="H311">
        <v>0</v>
      </c>
      <c r="I311">
        <v>6</v>
      </c>
      <c r="J311">
        <v>4</v>
      </c>
      <c r="K311">
        <v>80</v>
      </c>
      <c r="L311">
        <v>35</v>
      </c>
      <c r="M311" t="s">
        <v>267</v>
      </c>
      <c r="N311">
        <v>0</v>
      </c>
      <c r="O311">
        <v>0</v>
      </c>
      <c r="P311" s="9">
        <f t="shared" si="17"/>
        <v>37</v>
      </c>
      <c r="Q311">
        <v>16</v>
      </c>
      <c r="R311">
        <v>15</v>
      </c>
      <c r="S311">
        <v>50</v>
      </c>
      <c r="T311">
        <v>67</v>
      </c>
      <c r="AC311" s="13"/>
      <c r="AD311" s="13"/>
      <c r="AF311" t="s">
        <v>1354</v>
      </c>
    </row>
    <row r="312" spans="1:33" ht="14.55" hidden="1" x14ac:dyDescent="0.3">
      <c r="A312" t="s">
        <v>20</v>
      </c>
      <c r="B312">
        <v>2021</v>
      </c>
      <c r="C312" s="11">
        <v>44365</v>
      </c>
      <c r="D312" t="s">
        <v>1342</v>
      </c>
      <c r="E312" t="s">
        <v>495</v>
      </c>
      <c r="F312">
        <v>2</v>
      </c>
      <c r="G312">
        <f t="shared" si="15"/>
        <v>0</v>
      </c>
      <c r="H312">
        <v>0</v>
      </c>
      <c r="I312">
        <v>0</v>
      </c>
      <c r="J312">
        <v>0</v>
      </c>
      <c r="K312">
        <v>45</v>
      </c>
      <c r="L312">
        <v>60</v>
      </c>
      <c r="M312">
        <v>0</v>
      </c>
      <c r="N312">
        <v>0</v>
      </c>
      <c r="O312">
        <v>0</v>
      </c>
      <c r="P312" s="9">
        <f t="shared" si="17"/>
        <v>13.25</v>
      </c>
      <c r="Q312" s="8">
        <v>14</v>
      </c>
      <c r="R312" s="8">
        <v>22</v>
      </c>
      <c r="S312" s="8">
        <v>9</v>
      </c>
      <c r="T312" s="8">
        <v>8</v>
      </c>
      <c r="AC312" s="13">
        <v>1</v>
      </c>
      <c r="AD312" s="13">
        <v>0</v>
      </c>
      <c r="AE312">
        <v>100</v>
      </c>
      <c r="AF312" t="s">
        <v>324</v>
      </c>
    </row>
    <row r="313" spans="1:33" ht="14.55" hidden="1" x14ac:dyDescent="0.3">
      <c r="A313" t="s">
        <v>20</v>
      </c>
      <c r="B313">
        <v>2021</v>
      </c>
      <c r="C313" s="11">
        <v>44365</v>
      </c>
      <c r="D313" t="s">
        <v>1344</v>
      </c>
      <c r="E313" t="s">
        <v>506</v>
      </c>
      <c r="F313">
        <v>0</v>
      </c>
      <c r="G313">
        <f t="shared" si="15"/>
        <v>2</v>
      </c>
      <c r="H313">
        <v>0</v>
      </c>
      <c r="I313">
        <v>0</v>
      </c>
      <c r="J313">
        <v>2</v>
      </c>
      <c r="K313">
        <v>60</v>
      </c>
      <c r="L313">
        <v>60</v>
      </c>
      <c r="M313">
        <v>4</v>
      </c>
      <c r="N313">
        <v>0</v>
      </c>
      <c r="O313">
        <v>0</v>
      </c>
      <c r="P313" s="9">
        <f t="shared" si="17"/>
        <v>15.75</v>
      </c>
      <c r="Q313" s="8">
        <v>4</v>
      </c>
      <c r="R313" s="8">
        <v>21</v>
      </c>
      <c r="S313" s="8">
        <v>15</v>
      </c>
      <c r="T313" s="8">
        <v>23</v>
      </c>
      <c r="AC313" s="13">
        <v>1</v>
      </c>
      <c r="AD313" s="13">
        <v>0</v>
      </c>
      <c r="AE313">
        <v>100</v>
      </c>
      <c r="AF313" t="s">
        <v>324</v>
      </c>
    </row>
    <row r="314" spans="1:33" ht="14.55" hidden="1" x14ac:dyDescent="0.3">
      <c r="A314" t="s">
        <v>20</v>
      </c>
      <c r="B314">
        <v>2021</v>
      </c>
      <c r="C314" s="11">
        <v>44365</v>
      </c>
      <c r="D314" t="s">
        <v>1345</v>
      </c>
      <c r="E314" t="s">
        <v>506</v>
      </c>
      <c r="F314">
        <v>1</v>
      </c>
      <c r="G314">
        <f t="shared" si="15"/>
        <v>11</v>
      </c>
      <c r="H314">
        <v>0</v>
      </c>
      <c r="I314">
        <v>1</v>
      </c>
      <c r="J314">
        <v>10</v>
      </c>
      <c r="K314">
        <v>50</v>
      </c>
      <c r="L314">
        <v>60</v>
      </c>
      <c r="M314">
        <v>5</v>
      </c>
      <c r="N314">
        <v>0</v>
      </c>
      <c r="O314">
        <v>0</v>
      </c>
      <c r="P314" s="9">
        <f t="shared" si="17"/>
        <v>19.75</v>
      </c>
      <c r="Q314" s="8">
        <v>10</v>
      </c>
      <c r="R314" s="8">
        <v>15</v>
      </c>
      <c r="S314" s="8">
        <v>20</v>
      </c>
      <c r="T314" s="8">
        <v>34</v>
      </c>
      <c r="AC314" s="13">
        <v>1</v>
      </c>
      <c r="AD314" s="13">
        <v>0</v>
      </c>
      <c r="AE314">
        <v>100</v>
      </c>
      <c r="AF314" t="s">
        <v>324</v>
      </c>
    </row>
    <row r="315" spans="1:33" ht="14.55" hidden="1" x14ac:dyDescent="0.3">
      <c r="A315" t="s">
        <v>20</v>
      </c>
      <c r="B315">
        <v>2021</v>
      </c>
      <c r="C315" s="11">
        <v>44365</v>
      </c>
      <c r="D315" t="s">
        <v>1346</v>
      </c>
      <c r="E315" t="s">
        <v>506</v>
      </c>
      <c r="F315">
        <v>2</v>
      </c>
      <c r="G315">
        <f t="shared" si="15"/>
        <v>0</v>
      </c>
      <c r="H315">
        <v>0</v>
      </c>
      <c r="I315">
        <v>0</v>
      </c>
      <c r="J315">
        <v>0</v>
      </c>
      <c r="K315">
        <v>65</v>
      </c>
      <c r="L315">
        <v>60</v>
      </c>
      <c r="M315">
        <v>1</v>
      </c>
      <c r="N315">
        <v>0</v>
      </c>
      <c r="O315">
        <v>0</v>
      </c>
      <c r="P315" s="9">
        <f t="shared" si="17"/>
        <v>23.25</v>
      </c>
      <c r="Q315" s="8">
        <v>29</v>
      </c>
      <c r="R315" s="8">
        <v>15</v>
      </c>
      <c r="S315" s="8">
        <v>21</v>
      </c>
      <c r="T315" s="8">
        <v>28</v>
      </c>
      <c r="AC315" s="13">
        <v>1</v>
      </c>
      <c r="AD315" s="13">
        <v>0</v>
      </c>
      <c r="AE315">
        <v>100</v>
      </c>
      <c r="AF315" t="s">
        <v>324</v>
      </c>
    </row>
    <row r="316" spans="1:33" ht="14.55" hidden="1" x14ac:dyDescent="0.3">
      <c r="A316" t="s">
        <v>20</v>
      </c>
      <c r="B316">
        <v>2021</v>
      </c>
      <c r="C316" s="11">
        <v>44365</v>
      </c>
      <c r="D316" t="s">
        <v>1347</v>
      </c>
      <c r="E316" t="s">
        <v>514</v>
      </c>
      <c r="F316">
        <v>3</v>
      </c>
      <c r="G316">
        <f t="shared" si="15"/>
        <v>0</v>
      </c>
      <c r="H316">
        <v>0</v>
      </c>
      <c r="I316">
        <v>0</v>
      </c>
      <c r="J316">
        <v>0</v>
      </c>
      <c r="K316">
        <v>50</v>
      </c>
      <c r="L316">
        <v>40</v>
      </c>
      <c r="M316">
        <v>1</v>
      </c>
      <c r="N316">
        <v>0</v>
      </c>
      <c r="O316">
        <v>0</v>
      </c>
      <c r="P316" s="9">
        <f t="shared" si="17"/>
        <v>26.25</v>
      </c>
      <c r="Q316" s="8">
        <v>17</v>
      </c>
      <c r="R316" s="8">
        <v>17</v>
      </c>
      <c r="S316" s="8">
        <v>60</v>
      </c>
      <c r="T316" s="8">
        <v>11</v>
      </c>
      <c r="AC316" s="13">
        <v>1</v>
      </c>
      <c r="AD316" s="13">
        <v>0</v>
      </c>
      <c r="AE316">
        <v>100</v>
      </c>
      <c r="AF316" t="s">
        <v>324</v>
      </c>
    </row>
    <row r="317" spans="1:33" ht="14.55" hidden="1" x14ac:dyDescent="0.3">
      <c r="A317" t="s">
        <v>20</v>
      </c>
      <c r="B317">
        <v>2021</v>
      </c>
      <c r="C317" s="11">
        <v>44365</v>
      </c>
      <c r="D317" t="s">
        <v>1348</v>
      </c>
      <c r="E317" t="s">
        <v>520</v>
      </c>
      <c r="F317">
        <v>13</v>
      </c>
      <c r="G317">
        <f t="shared" si="15"/>
        <v>0</v>
      </c>
      <c r="H317">
        <v>0</v>
      </c>
      <c r="I317">
        <v>0</v>
      </c>
      <c r="J317">
        <v>0</v>
      </c>
      <c r="K317">
        <v>90</v>
      </c>
      <c r="L317">
        <v>40</v>
      </c>
      <c r="M317">
        <v>0</v>
      </c>
      <c r="N317">
        <v>0</v>
      </c>
      <c r="O317">
        <v>10</v>
      </c>
      <c r="P317" s="9">
        <f t="shared" si="17"/>
        <v>22</v>
      </c>
      <c r="Q317" s="8">
        <v>29</v>
      </c>
      <c r="R317" s="8">
        <v>16</v>
      </c>
      <c r="S317" s="8">
        <v>28</v>
      </c>
      <c r="T317" s="8">
        <v>15</v>
      </c>
      <c r="AC317" s="13">
        <v>1</v>
      </c>
      <c r="AD317" s="13">
        <v>0</v>
      </c>
      <c r="AE317">
        <v>100</v>
      </c>
      <c r="AF317" t="s">
        <v>324</v>
      </c>
    </row>
    <row r="318" spans="1:33" ht="14.55" hidden="1" x14ac:dyDescent="0.3">
      <c r="A318" t="s">
        <v>20</v>
      </c>
      <c r="B318">
        <v>2021</v>
      </c>
      <c r="C318" s="11">
        <v>44365</v>
      </c>
      <c r="D318" t="s">
        <v>1349</v>
      </c>
      <c r="E318" t="s">
        <v>520</v>
      </c>
      <c r="F318">
        <v>5</v>
      </c>
      <c r="G318">
        <f t="shared" si="15"/>
        <v>2</v>
      </c>
      <c r="H318">
        <v>0</v>
      </c>
      <c r="I318">
        <v>1</v>
      </c>
      <c r="J318">
        <v>1</v>
      </c>
      <c r="K318">
        <v>50</v>
      </c>
      <c r="L318">
        <v>50</v>
      </c>
      <c r="M318">
        <v>0</v>
      </c>
      <c r="N318">
        <v>0</v>
      </c>
      <c r="O318">
        <v>0</v>
      </c>
      <c r="P318" s="9">
        <f t="shared" si="17"/>
        <v>21.25</v>
      </c>
      <c r="Q318" s="8">
        <v>15</v>
      </c>
      <c r="R318" s="8">
        <v>28</v>
      </c>
      <c r="S318" s="8">
        <v>17</v>
      </c>
      <c r="T318" s="8">
        <v>25</v>
      </c>
      <c r="AC318" s="13">
        <v>1</v>
      </c>
      <c r="AD318" s="13">
        <v>0</v>
      </c>
      <c r="AE318">
        <v>100</v>
      </c>
      <c r="AF318" t="s">
        <v>324</v>
      </c>
    </row>
    <row r="319" spans="1:33" ht="14.55" hidden="1" x14ac:dyDescent="0.3">
      <c r="A319" t="s">
        <v>20</v>
      </c>
      <c r="B319">
        <v>2021</v>
      </c>
      <c r="C319" s="11">
        <v>44434</v>
      </c>
      <c r="D319" t="s">
        <v>1350</v>
      </c>
      <c r="E319" t="s">
        <v>522</v>
      </c>
      <c r="F319">
        <v>2</v>
      </c>
      <c r="G319">
        <f t="shared" si="15"/>
        <v>0</v>
      </c>
      <c r="H319">
        <v>0</v>
      </c>
      <c r="I319">
        <v>0</v>
      </c>
      <c r="J319">
        <v>0</v>
      </c>
      <c r="K319">
        <v>70</v>
      </c>
      <c r="L319">
        <v>50</v>
      </c>
      <c r="M319">
        <v>2</v>
      </c>
      <c r="N319">
        <v>0</v>
      </c>
      <c r="O319">
        <v>0</v>
      </c>
      <c r="P319" s="9">
        <f t="shared" si="17"/>
        <v>4</v>
      </c>
      <c r="Q319" s="8">
        <v>3</v>
      </c>
      <c r="R319" s="8">
        <v>7</v>
      </c>
      <c r="S319" s="8">
        <v>4</v>
      </c>
      <c r="T319" s="8">
        <v>2</v>
      </c>
      <c r="AC319" s="13">
        <v>1</v>
      </c>
      <c r="AD319" s="13">
        <v>0</v>
      </c>
      <c r="AE319">
        <v>100</v>
      </c>
      <c r="AF319" t="s">
        <v>324</v>
      </c>
      <c r="AG319" t="s">
        <v>1355</v>
      </c>
    </row>
    <row r="320" spans="1:33" ht="14.55" hidden="1" x14ac:dyDescent="0.3">
      <c r="A320" t="s">
        <v>20</v>
      </c>
      <c r="B320">
        <v>2021</v>
      </c>
      <c r="C320" s="11">
        <v>44434</v>
      </c>
      <c r="D320" t="s">
        <v>1351</v>
      </c>
      <c r="E320" t="s">
        <v>522</v>
      </c>
      <c r="F320">
        <v>5</v>
      </c>
      <c r="G320">
        <f t="shared" si="15"/>
        <v>0</v>
      </c>
      <c r="H320">
        <v>0</v>
      </c>
      <c r="I320">
        <v>0</v>
      </c>
      <c r="J320">
        <v>0</v>
      </c>
      <c r="K320">
        <v>90</v>
      </c>
      <c r="L320">
        <v>50</v>
      </c>
      <c r="M320">
        <v>0</v>
      </c>
      <c r="N320">
        <v>0</v>
      </c>
      <c r="O320">
        <v>0</v>
      </c>
      <c r="P320" s="9">
        <f t="shared" si="17"/>
        <v>7.5</v>
      </c>
      <c r="Q320" s="8">
        <v>6</v>
      </c>
      <c r="R320" s="8">
        <v>9</v>
      </c>
      <c r="S320" s="8">
        <v>6</v>
      </c>
      <c r="T320" s="8">
        <v>9</v>
      </c>
      <c r="AC320" s="13">
        <v>1</v>
      </c>
      <c r="AD320" s="13">
        <v>0</v>
      </c>
      <c r="AE320">
        <v>100</v>
      </c>
      <c r="AF320" t="s">
        <v>324</v>
      </c>
      <c r="AG320" t="s">
        <v>1355</v>
      </c>
    </row>
    <row r="321" spans="1:33" ht="14.55" hidden="1" x14ac:dyDescent="0.3">
      <c r="A321" t="s">
        <v>20</v>
      </c>
      <c r="B321">
        <v>2021</v>
      </c>
      <c r="C321" s="11">
        <v>44365</v>
      </c>
      <c r="D321" t="s">
        <v>1352</v>
      </c>
      <c r="E321" t="s">
        <v>524</v>
      </c>
      <c r="F321">
        <v>3</v>
      </c>
      <c r="G321">
        <f t="shared" si="15"/>
        <v>15</v>
      </c>
      <c r="H321">
        <v>1</v>
      </c>
      <c r="I321">
        <v>4</v>
      </c>
      <c r="J321">
        <v>10</v>
      </c>
      <c r="K321">
        <v>60</v>
      </c>
      <c r="L321">
        <v>20</v>
      </c>
      <c r="M321">
        <v>10</v>
      </c>
      <c r="N321">
        <v>0</v>
      </c>
      <c r="O321">
        <v>0</v>
      </c>
      <c r="P321" s="9">
        <f t="shared" si="17"/>
        <v>16.5</v>
      </c>
      <c r="Q321" s="8">
        <v>18</v>
      </c>
      <c r="R321" s="8">
        <v>10</v>
      </c>
      <c r="S321" s="8">
        <v>20</v>
      </c>
      <c r="T321" s="8">
        <v>18</v>
      </c>
      <c r="AC321" s="13">
        <v>1</v>
      </c>
      <c r="AD321" s="13">
        <v>0</v>
      </c>
      <c r="AE321">
        <v>100</v>
      </c>
      <c r="AF321" t="s">
        <v>324</v>
      </c>
    </row>
    <row r="322" spans="1:33" ht="14.55" hidden="1" x14ac:dyDescent="0.3">
      <c r="A322" t="s">
        <v>20</v>
      </c>
      <c r="B322">
        <v>2022</v>
      </c>
      <c r="C322" s="11">
        <v>44742</v>
      </c>
      <c r="D322" t="s">
        <v>1342</v>
      </c>
      <c r="E322" t="s">
        <v>495</v>
      </c>
      <c r="F322">
        <v>2</v>
      </c>
      <c r="G322">
        <f t="shared" si="15"/>
        <v>1</v>
      </c>
      <c r="H322">
        <v>0</v>
      </c>
      <c r="I322">
        <v>1</v>
      </c>
      <c r="J322">
        <v>0</v>
      </c>
      <c r="K322">
        <v>70</v>
      </c>
      <c r="L322">
        <v>50</v>
      </c>
      <c r="M322">
        <v>0</v>
      </c>
      <c r="N322">
        <v>0</v>
      </c>
      <c r="O322">
        <v>0</v>
      </c>
      <c r="P322" s="9">
        <f t="shared" si="17"/>
        <v>9.5</v>
      </c>
      <c r="Q322" s="8">
        <v>10</v>
      </c>
      <c r="R322" s="8">
        <v>2</v>
      </c>
      <c r="S322" s="8">
        <v>12</v>
      </c>
      <c r="T322" s="8">
        <v>14</v>
      </c>
      <c r="U322" s="2">
        <v>2</v>
      </c>
      <c r="V322" s="2">
        <v>18</v>
      </c>
      <c r="W322" s="2">
        <v>1</v>
      </c>
      <c r="X322" s="2">
        <v>1</v>
      </c>
      <c r="Y322" t="s">
        <v>267</v>
      </c>
      <c r="Z322" t="s">
        <v>267</v>
      </c>
      <c r="AA322" s="2">
        <v>0</v>
      </c>
      <c r="AB322" s="2">
        <v>0</v>
      </c>
      <c r="AC322" s="13">
        <v>1</v>
      </c>
      <c r="AD322" s="13">
        <v>0</v>
      </c>
      <c r="AE322">
        <v>100</v>
      </c>
      <c r="AF322" t="s">
        <v>324</v>
      </c>
    </row>
    <row r="323" spans="1:33" ht="14.55" hidden="1" x14ac:dyDescent="0.3">
      <c r="A323" t="s">
        <v>20</v>
      </c>
      <c r="B323">
        <v>2022</v>
      </c>
      <c r="C323" s="11">
        <v>44742</v>
      </c>
      <c r="D323" t="s">
        <v>1344</v>
      </c>
      <c r="E323" t="s">
        <v>506</v>
      </c>
      <c r="F323">
        <v>0</v>
      </c>
      <c r="G323">
        <f t="shared" ref="G323:G386" si="18">SUM(H323:J323)</f>
        <v>10</v>
      </c>
      <c r="H323">
        <v>1</v>
      </c>
      <c r="I323">
        <v>2</v>
      </c>
      <c r="J323">
        <v>7</v>
      </c>
      <c r="K323">
        <v>80</v>
      </c>
      <c r="L323">
        <v>90</v>
      </c>
      <c r="M323">
        <v>20</v>
      </c>
      <c r="N323">
        <v>0</v>
      </c>
      <c r="O323">
        <v>0</v>
      </c>
      <c r="P323" s="9">
        <f t="shared" si="17"/>
        <v>17</v>
      </c>
      <c r="Q323" s="8">
        <v>23</v>
      </c>
      <c r="R323" s="8">
        <v>0</v>
      </c>
      <c r="S323" s="8">
        <v>21</v>
      </c>
      <c r="T323" s="8">
        <v>24</v>
      </c>
      <c r="U323" s="2">
        <v>2</v>
      </c>
      <c r="V323" s="2">
        <v>30</v>
      </c>
      <c r="W323" s="2">
        <v>1</v>
      </c>
      <c r="X323" s="2">
        <v>20</v>
      </c>
      <c r="Y323" t="s">
        <v>267</v>
      </c>
      <c r="Z323" t="s">
        <v>267</v>
      </c>
      <c r="AA323" s="2">
        <v>1</v>
      </c>
      <c r="AB323" s="2">
        <v>0.1</v>
      </c>
      <c r="AC323" s="13">
        <v>1</v>
      </c>
      <c r="AD323" s="13">
        <v>0</v>
      </c>
      <c r="AE323">
        <v>100</v>
      </c>
      <c r="AF323" t="s">
        <v>324</v>
      </c>
    </row>
    <row r="324" spans="1:33" ht="14.55" hidden="1" x14ac:dyDescent="0.3">
      <c r="A324" t="s">
        <v>20</v>
      </c>
      <c r="B324">
        <v>2022</v>
      </c>
      <c r="C324" s="11">
        <v>44742</v>
      </c>
      <c r="D324" t="s">
        <v>1345</v>
      </c>
      <c r="E324" t="s">
        <v>506</v>
      </c>
      <c r="F324">
        <v>1</v>
      </c>
      <c r="G324">
        <f t="shared" si="18"/>
        <v>9</v>
      </c>
      <c r="H324">
        <v>0</v>
      </c>
      <c r="I324">
        <v>1</v>
      </c>
      <c r="J324">
        <v>8</v>
      </c>
      <c r="K324">
        <v>80</v>
      </c>
      <c r="L324">
        <v>35</v>
      </c>
      <c r="M324">
        <v>10</v>
      </c>
      <c r="N324">
        <v>0</v>
      </c>
      <c r="O324">
        <v>0</v>
      </c>
      <c r="P324" s="9">
        <f t="shared" si="17"/>
        <v>10.25</v>
      </c>
      <c r="Q324" s="8">
        <v>6</v>
      </c>
      <c r="R324" s="8">
        <v>10</v>
      </c>
      <c r="S324" s="8">
        <v>14</v>
      </c>
      <c r="T324" s="8">
        <v>11</v>
      </c>
      <c r="U324" s="2">
        <v>3</v>
      </c>
      <c r="V324" s="2">
        <v>35</v>
      </c>
      <c r="W324" s="2">
        <v>1</v>
      </c>
      <c r="X324" s="2">
        <v>10</v>
      </c>
      <c r="Y324" t="s">
        <v>267</v>
      </c>
      <c r="Z324" t="s">
        <v>267</v>
      </c>
      <c r="AA324" s="2">
        <v>1</v>
      </c>
      <c r="AB324" s="2">
        <v>0.1</v>
      </c>
      <c r="AC324" s="13">
        <v>1</v>
      </c>
      <c r="AD324" s="13">
        <v>0</v>
      </c>
      <c r="AE324">
        <v>100</v>
      </c>
      <c r="AF324" t="s">
        <v>324</v>
      </c>
    </row>
    <row r="325" spans="1:33" ht="14.55" hidden="1" x14ac:dyDescent="0.3">
      <c r="A325" t="s">
        <v>20</v>
      </c>
      <c r="B325">
        <v>2022</v>
      </c>
      <c r="C325" s="11">
        <v>44742</v>
      </c>
      <c r="D325" t="s">
        <v>1346</v>
      </c>
      <c r="E325" t="s">
        <v>506</v>
      </c>
      <c r="F325">
        <v>2</v>
      </c>
      <c r="G325">
        <f t="shared" si="18"/>
        <v>0</v>
      </c>
      <c r="H325">
        <v>0</v>
      </c>
      <c r="I325">
        <v>0</v>
      </c>
      <c r="J325">
        <v>0</v>
      </c>
      <c r="K325">
        <v>95</v>
      </c>
      <c r="L325">
        <v>70</v>
      </c>
      <c r="M325">
        <v>15</v>
      </c>
      <c r="N325">
        <v>0</v>
      </c>
      <c r="O325">
        <v>0</v>
      </c>
      <c r="P325" s="9">
        <f t="shared" si="17"/>
        <v>19.25</v>
      </c>
      <c r="Q325" s="8">
        <v>14</v>
      </c>
      <c r="R325" s="8">
        <v>24</v>
      </c>
      <c r="S325" s="8">
        <v>32</v>
      </c>
      <c r="T325" s="8">
        <v>7</v>
      </c>
      <c r="U325" s="2">
        <v>2</v>
      </c>
      <c r="V325" s="2">
        <v>55</v>
      </c>
      <c r="W325" s="2">
        <v>2</v>
      </c>
      <c r="X325" s="2">
        <v>15</v>
      </c>
      <c r="Y325" t="s">
        <v>267</v>
      </c>
      <c r="Z325" t="s">
        <v>267</v>
      </c>
      <c r="AA325" s="2">
        <v>0</v>
      </c>
      <c r="AB325" s="2">
        <v>0</v>
      </c>
      <c r="AC325" s="13">
        <v>1</v>
      </c>
      <c r="AD325" s="13">
        <v>0</v>
      </c>
      <c r="AE325">
        <v>100</v>
      </c>
      <c r="AF325" t="s">
        <v>324</v>
      </c>
      <c r="AG325" s="3" t="s">
        <v>1356</v>
      </c>
    </row>
    <row r="326" spans="1:33" ht="14.55" hidden="1" x14ac:dyDescent="0.3">
      <c r="A326" t="s">
        <v>20</v>
      </c>
      <c r="B326">
        <v>2022</v>
      </c>
      <c r="C326" s="11">
        <v>44742</v>
      </c>
      <c r="D326" t="s">
        <v>1347</v>
      </c>
      <c r="E326" t="s">
        <v>514</v>
      </c>
      <c r="F326">
        <v>3</v>
      </c>
      <c r="G326">
        <f t="shared" si="18"/>
        <v>0</v>
      </c>
      <c r="H326">
        <v>0</v>
      </c>
      <c r="I326">
        <v>0</v>
      </c>
      <c r="J326">
        <v>0</v>
      </c>
      <c r="K326">
        <v>80</v>
      </c>
      <c r="L326">
        <v>20</v>
      </c>
      <c r="M326">
        <v>3</v>
      </c>
      <c r="N326">
        <v>0</v>
      </c>
      <c r="O326">
        <v>0</v>
      </c>
      <c r="P326" s="9">
        <f t="shared" si="17"/>
        <v>15.5</v>
      </c>
      <c r="Q326" s="8">
        <v>18</v>
      </c>
      <c r="R326" s="8">
        <v>22</v>
      </c>
      <c r="S326" s="8">
        <v>10</v>
      </c>
      <c r="T326" s="8">
        <v>12</v>
      </c>
      <c r="U326" s="2">
        <v>2</v>
      </c>
      <c r="V326" s="2">
        <v>25</v>
      </c>
      <c r="W326" s="2">
        <v>1</v>
      </c>
      <c r="X326" s="2">
        <v>3</v>
      </c>
      <c r="Y326" t="s">
        <v>267</v>
      </c>
      <c r="Z326" t="s">
        <v>267</v>
      </c>
      <c r="AA326" s="2">
        <v>0</v>
      </c>
      <c r="AB326" s="2">
        <v>0</v>
      </c>
      <c r="AC326" s="13">
        <v>1</v>
      </c>
      <c r="AD326" s="13">
        <v>0</v>
      </c>
      <c r="AE326">
        <v>100</v>
      </c>
      <c r="AF326" t="s">
        <v>324</v>
      </c>
    </row>
    <row r="327" spans="1:33" ht="14.55" hidden="1" x14ac:dyDescent="0.3">
      <c r="A327" t="s">
        <v>20</v>
      </c>
      <c r="B327">
        <v>2022</v>
      </c>
      <c r="C327" s="11">
        <v>44742</v>
      </c>
      <c r="D327" t="s">
        <v>1348</v>
      </c>
      <c r="E327" t="s">
        <v>520</v>
      </c>
      <c r="F327">
        <v>13</v>
      </c>
      <c r="G327">
        <f t="shared" si="18"/>
        <v>0</v>
      </c>
      <c r="H327">
        <v>0</v>
      </c>
      <c r="I327">
        <v>0</v>
      </c>
      <c r="J327">
        <v>0</v>
      </c>
      <c r="K327">
        <v>98</v>
      </c>
      <c r="L327">
        <v>85</v>
      </c>
      <c r="M327">
        <v>1</v>
      </c>
      <c r="N327">
        <v>0.1</v>
      </c>
      <c r="O327">
        <v>2</v>
      </c>
      <c r="P327" s="9">
        <f t="shared" si="17"/>
        <v>22.25</v>
      </c>
      <c r="Q327" s="8">
        <v>32</v>
      </c>
      <c r="R327" s="8">
        <v>21</v>
      </c>
      <c r="S327" s="8">
        <v>7</v>
      </c>
      <c r="T327" s="8">
        <v>29</v>
      </c>
      <c r="U327" s="2">
        <v>3</v>
      </c>
      <c r="V327" s="2">
        <v>17</v>
      </c>
      <c r="W327" s="2">
        <v>1</v>
      </c>
      <c r="X327" s="2">
        <v>1</v>
      </c>
      <c r="Y327" t="s">
        <v>267</v>
      </c>
      <c r="Z327" t="s">
        <v>267</v>
      </c>
      <c r="AA327" s="2">
        <v>0</v>
      </c>
      <c r="AB327" s="2">
        <v>0</v>
      </c>
      <c r="AC327" s="13">
        <v>1</v>
      </c>
      <c r="AD327" s="13">
        <v>0</v>
      </c>
      <c r="AE327">
        <v>100</v>
      </c>
      <c r="AF327" t="s">
        <v>324</v>
      </c>
      <c r="AG327" s="3" t="s">
        <v>1356</v>
      </c>
    </row>
    <row r="328" spans="1:33" ht="14.55" hidden="1" x14ac:dyDescent="0.3">
      <c r="A328" t="s">
        <v>20</v>
      </c>
      <c r="B328">
        <v>2022</v>
      </c>
      <c r="C328" s="11">
        <v>44742</v>
      </c>
      <c r="D328" t="s">
        <v>1349</v>
      </c>
      <c r="E328" t="s">
        <v>520</v>
      </c>
      <c r="F328">
        <v>5</v>
      </c>
      <c r="G328">
        <f t="shared" si="18"/>
        <v>2</v>
      </c>
      <c r="H328">
        <v>0</v>
      </c>
      <c r="I328">
        <v>1</v>
      </c>
      <c r="J328">
        <v>1</v>
      </c>
      <c r="K328">
        <v>60</v>
      </c>
      <c r="L328">
        <v>30</v>
      </c>
      <c r="M328">
        <v>0</v>
      </c>
      <c r="N328">
        <v>0</v>
      </c>
      <c r="O328">
        <v>0</v>
      </c>
      <c r="P328" s="9">
        <f t="shared" si="17"/>
        <v>19</v>
      </c>
      <c r="Q328" s="8">
        <v>23</v>
      </c>
      <c r="R328" s="8">
        <v>25</v>
      </c>
      <c r="S328" s="8">
        <v>15</v>
      </c>
      <c r="T328" s="8">
        <v>13</v>
      </c>
      <c r="U328" s="2">
        <v>2</v>
      </c>
      <c r="V328" s="2">
        <v>24</v>
      </c>
      <c r="W328" s="2">
        <v>0</v>
      </c>
      <c r="X328" s="2">
        <v>0</v>
      </c>
      <c r="Y328" t="s">
        <v>267</v>
      </c>
      <c r="Z328" t="s">
        <v>267</v>
      </c>
      <c r="AA328" s="2">
        <v>1</v>
      </c>
      <c r="AB328" s="2">
        <v>2</v>
      </c>
      <c r="AC328" s="13">
        <v>1</v>
      </c>
      <c r="AD328" s="13">
        <v>0</v>
      </c>
      <c r="AE328">
        <v>100</v>
      </c>
      <c r="AF328" t="s">
        <v>324</v>
      </c>
    </row>
    <row r="329" spans="1:33" ht="14.55" hidden="1" x14ac:dyDescent="0.3">
      <c r="A329" t="s">
        <v>20</v>
      </c>
      <c r="B329">
        <v>2022</v>
      </c>
      <c r="C329" s="11">
        <v>44742</v>
      </c>
      <c r="D329" t="s">
        <v>1350</v>
      </c>
      <c r="E329" t="s">
        <v>522</v>
      </c>
      <c r="F329">
        <v>2</v>
      </c>
      <c r="G329">
        <f t="shared" si="18"/>
        <v>0</v>
      </c>
      <c r="H329">
        <v>0</v>
      </c>
      <c r="I329">
        <v>0</v>
      </c>
      <c r="J329">
        <v>0</v>
      </c>
      <c r="K329">
        <v>70</v>
      </c>
      <c r="L329">
        <v>85</v>
      </c>
      <c r="M329">
        <v>0.1</v>
      </c>
      <c r="N329">
        <v>0</v>
      </c>
      <c r="O329">
        <v>0</v>
      </c>
      <c r="P329" s="9">
        <f t="shared" si="17"/>
        <v>20</v>
      </c>
      <c r="Q329" s="8">
        <v>13</v>
      </c>
      <c r="R329" s="8">
        <v>14</v>
      </c>
      <c r="S329" s="8">
        <v>40</v>
      </c>
      <c r="T329" s="8">
        <v>13</v>
      </c>
      <c r="U329" s="2">
        <v>2</v>
      </c>
      <c r="V329" s="2">
        <v>9</v>
      </c>
      <c r="W329" s="2">
        <v>1</v>
      </c>
      <c r="X329" s="2">
        <v>0.1</v>
      </c>
      <c r="Y329" t="s">
        <v>267</v>
      </c>
      <c r="Z329" t="s">
        <v>267</v>
      </c>
      <c r="AA329" s="2">
        <v>0</v>
      </c>
      <c r="AB329" s="2">
        <v>0</v>
      </c>
      <c r="AC329" s="13">
        <v>1</v>
      </c>
      <c r="AD329" s="13">
        <v>0</v>
      </c>
      <c r="AE329">
        <v>100</v>
      </c>
      <c r="AF329" t="s">
        <v>324</v>
      </c>
    </row>
    <row r="330" spans="1:33" ht="14.55" hidden="1" x14ac:dyDescent="0.3">
      <c r="A330" t="s">
        <v>20</v>
      </c>
      <c r="B330">
        <v>2022</v>
      </c>
      <c r="C330" s="11">
        <v>44742</v>
      </c>
      <c r="D330" t="s">
        <v>1351</v>
      </c>
      <c r="E330" t="s">
        <v>522</v>
      </c>
      <c r="F330">
        <v>5</v>
      </c>
      <c r="G330">
        <f t="shared" si="18"/>
        <v>0</v>
      </c>
      <c r="H330">
        <v>0</v>
      </c>
      <c r="I330">
        <v>0</v>
      </c>
      <c r="J330">
        <v>0</v>
      </c>
      <c r="K330">
        <v>92</v>
      </c>
      <c r="L330">
        <v>20</v>
      </c>
      <c r="M330">
        <v>0</v>
      </c>
      <c r="N330">
        <v>0</v>
      </c>
      <c r="O330">
        <v>0</v>
      </c>
      <c r="P330" s="9">
        <f t="shared" si="17"/>
        <v>40.5</v>
      </c>
      <c r="Q330" s="8">
        <v>59</v>
      </c>
      <c r="R330" s="8">
        <v>49</v>
      </c>
      <c r="S330" s="8">
        <v>26</v>
      </c>
      <c r="T330" s="8">
        <v>28</v>
      </c>
      <c r="U330" s="2">
        <v>2</v>
      </c>
      <c r="V330" s="2">
        <v>10</v>
      </c>
      <c r="W330" s="2">
        <v>1</v>
      </c>
      <c r="X330" s="2">
        <v>0.1</v>
      </c>
      <c r="Y330" t="s">
        <v>267</v>
      </c>
      <c r="Z330" t="s">
        <v>267</v>
      </c>
      <c r="AA330" s="2">
        <v>1</v>
      </c>
      <c r="AB330" s="2">
        <v>0.1</v>
      </c>
      <c r="AC330" s="13">
        <v>1</v>
      </c>
      <c r="AD330" s="13">
        <v>0</v>
      </c>
      <c r="AE330">
        <v>100</v>
      </c>
      <c r="AF330" t="s">
        <v>324</v>
      </c>
    </row>
    <row r="331" spans="1:33" ht="14.55" hidden="1" x14ac:dyDescent="0.3">
      <c r="A331" t="s">
        <v>20</v>
      </c>
      <c r="B331">
        <v>2022</v>
      </c>
      <c r="C331" s="11">
        <v>44742</v>
      </c>
      <c r="D331" t="s">
        <v>1352</v>
      </c>
      <c r="E331" t="s">
        <v>524</v>
      </c>
      <c r="F331">
        <v>3</v>
      </c>
      <c r="G331">
        <f t="shared" si="18"/>
        <v>23</v>
      </c>
      <c r="H331">
        <v>0</v>
      </c>
      <c r="I331">
        <v>6</v>
      </c>
      <c r="J331">
        <v>17</v>
      </c>
      <c r="K331">
        <v>80</v>
      </c>
      <c r="L331">
        <v>70</v>
      </c>
      <c r="M331">
        <v>8</v>
      </c>
      <c r="N331">
        <v>0</v>
      </c>
      <c r="O331">
        <v>0</v>
      </c>
      <c r="P331" s="9">
        <f t="shared" si="17"/>
        <v>15.75</v>
      </c>
      <c r="Q331" s="8">
        <v>14</v>
      </c>
      <c r="R331" s="8">
        <v>23</v>
      </c>
      <c r="S331" s="8">
        <v>16</v>
      </c>
      <c r="T331" s="8">
        <v>10</v>
      </c>
      <c r="U331" s="2">
        <v>2</v>
      </c>
      <c r="V331" s="2">
        <v>20</v>
      </c>
      <c r="W331" s="2">
        <v>1</v>
      </c>
      <c r="X331" s="2">
        <v>8</v>
      </c>
      <c r="Y331" t="s">
        <v>267</v>
      </c>
      <c r="Z331" t="s">
        <v>267</v>
      </c>
      <c r="AA331" s="2">
        <v>1</v>
      </c>
      <c r="AB331" s="2">
        <v>0.1</v>
      </c>
      <c r="AC331" s="13">
        <v>1</v>
      </c>
      <c r="AD331" s="13">
        <v>0</v>
      </c>
      <c r="AE331">
        <v>100</v>
      </c>
      <c r="AF331" t="s">
        <v>324</v>
      </c>
    </row>
    <row r="332" spans="1:33" ht="14.55" hidden="1" x14ac:dyDescent="0.3">
      <c r="A332" t="s">
        <v>35</v>
      </c>
      <c r="B332">
        <v>2018</v>
      </c>
      <c r="C332" s="11">
        <v>43301</v>
      </c>
      <c r="D332" t="s">
        <v>1357</v>
      </c>
      <c r="E332" t="s">
        <v>495</v>
      </c>
      <c r="F332">
        <v>0</v>
      </c>
      <c r="G332">
        <f t="shared" si="18"/>
        <v>1</v>
      </c>
      <c r="H332">
        <v>0</v>
      </c>
      <c r="I332">
        <v>1</v>
      </c>
      <c r="J332">
        <v>0</v>
      </c>
      <c r="K332">
        <v>70</v>
      </c>
      <c r="L332">
        <v>10</v>
      </c>
      <c r="M332" t="s">
        <v>267</v>
      </c>
      <c r="N332">
        <v>10</v>
      </c>
      <c r="O332" t="s">
        <v>267</v>
      </c>
      <c r="P332" s="9">
        <f t="shared" si="17"/>
        <v>23</v>
      </c>
      <c r="Q332">
        <v>2</v>
      </c>
      <c r="R332">
        <v>57</v>
      </c>
      <c r="S332">
        <v>13</v>
      </c>
      <c r="T332">
        <v>20</v>
      </c>
      <c r="AC332" s="13">
        <v>1</v>
      </c>
      <c r="AD332" s="13">
        <v>0</v>
      </c>
      <c r="AF332" t="s">
        <v>1358</v>
      </c>
    </row>
    <row r="333" spans="1:33" ht="14.55" hidden="1" x14ac:dyDescent="0.3">
      <c r="A333" t="s">
        <v>35</v>
      </c>
      <c r="B333">
        <v>2018</v>
      </c>
      <c r="C333" s="11">
        <v>43301</v>
      </c>
      <c r="D333" t="s">
        <v>1359</v>
      </c>
      <c r="E333" t="s">
        <v>495</v>
      </c>
      <c r="F333">
        <v>3</v>
      </c>
      <c r="G333">
        <f t="shared" si="18"/>
        <v>0</v>
      </c>
      <c r="H333">
        <v>0</v>
      </c>
      <c r="I333">
        <v>0</v>
      </c>
      <c r="J333">
        <v>0</v>
      </c>
      <c r="K333">
        <v>90</v>
      </c>
      <c r="L333">
        <v>10</v>
      </c>
      <c r="M333" t="s">
        <v>267</v>
      </c>
      <c r="N333">
        <v>20</v>
      </c>
      <c r="O333" t="s">
        <v>267</v>
      </c>
      <c r="P333" s="9">
        <f t="shared" si="17"/>
        <v>21.75</v>
      </c>
      <c r="Q333">
        <v>16</v>
      </c>
      <c r="R333">
        <v>12</v>
      </c>
      <c r="S333">
        <v>27</v>
      </c>
      <c r="T333">
        <v>32</v>
      </c>
      <c r="AC333" s="13">
        <v>1</v>
      </c>
      <c r="AD333" s="13">
        <v>0</v>
      </c>
      <c r="AF333" t="s">
        <v>1358</v>
      </c>
    </row>
    <row r="334" spans="1:33" ht="14.55" hidden="1" x14ac:dyDescent="0.3">
      <c r="A334" t="s">
        <v>35</v>
      </c>
      <c r="B334">
        <v>2018</v>
      </c>
      <c r="C334" s="11">
        <v>43301</v>
      </c>
      <c r="D334" t="s">
        <v>1360</v>
      </c>
      <c r="E334" t="s">
        <v>495</v>
      </c>
      <c r="F334">
        <v>7</v>
      </c>
      <c r="G334">
        <f t="shared" si="18"/>
        <v>0</v>
      </c>
      <c r="H334">
        <v>0</v>
      </c>
      <c r="I334">
        <v>0</v>
      </c>
      <c r="J334">
        <v>0</v>
      </c>
      <c r="K334">
        <v>80</v>
      </c>
      <c r="L334">
        <v>5</v>
      </c>
      <c r="M334" t="s">
        <v>267</v>
      </c>
      <c r="N334">
        <v>5</v>
      </c>
      <c r="O334" t="s">
        <v>267</v>
      </c>
      <c r="P334" s="9">
        <f t="shared" si="17"/>
        <v>24.25</v>
      </c>
      <c r="Q334">
        <v>20</v>
      </c>
      <c r="R334">
        <v>23</v>
      </c>
      <c r="S334">
        <v>27</v>
      </c>
      <c r="T334">
        <v>27</v>
      </c>
      <c r="AC334" s="13">
        <v>1</v>
      </c>
      <c r="AD334" s="13">
        <v>0</v>
      </c>
      <c r="AF334" t="s">
        <v>1358</v>
      </c>
    </row>
    <row r="335" spans="1:33" ht="14.55" hidden="1" x14ac:dyDescent="0.3">
      <c r="A335" t="s">
        <v>35</v>
      </c>
      <c r="B335">
        <v>2018</v>
      </c>
      <c r="C335" s="11">
        <v>43301</v>
      </c>
      <c r="D335" t="s">
        <v>1361</v>
      </c>
      <c r="E335" t="s">
        <v>506</v>
      </c>
      <c r="F335">
        <v>3</v>
      </c>
      <c r="G335">
        <f t="shared" si="18"/>
        <v>0</v>
      </c>
      <c r="H335">
        <v>0</v>
      </c>
      <c r="I335">
        <v>0</v>
      </c>
      <c r="J335">
        <v>0</v>
      </c>
      <c r="K335">
        <v>90</v>
      </c>
      <c r="L335">
        <v>20</v>
      </c>
      <c r="M335" t="s">
        <v>267</v>
      </c>
      <c r="N335">
        <v>30</v>
      </c>
      <c r="O335" t="s">
        <v>267</v>
      </c>
      <c r="P335" s="9">
        <f t="shared" si="17"/>
        <v>30.75</v>
      </c>
      <c r="Q335">
        <v>55</v>
      </c>
      <c r="R335">
        <v>2</v>
      </c>
      <c r="S335">
        <v>59</v>
      </c>
      <c r="T335">
        <v>7</v>
      </c>
      <c r="AC335" s="13">
        <v>1</v>
      </c>
      <c r="AD335" s="13">
        <v>0</v>
      </c>
      <c r="AF335" t="s">
        <v>1358</v>
      </c>
    </row>
    <row r="336" spans="1:33" ht="14.55" hidden="1" x14ac:dyDescent="0.3">
      <c r="A336" t="s">
        <v>35</v>
      </c>
      <c r="B336">
        <v>2018</v>
      </c>
      <c r="C336" s="11">
        <v>43301</v>
      </c>
      <c r="D336" t="s">
        <v>1362</v>
      </c>
      <c r="E336" t="s">
        <v>510</v>
      </c>
      <c r="F336">
        <v>1</v>
      </c>
      <c r="G336">
        <f t="shared" si="18"/>
        <v>1</v>
      </c>
      <c r="H336">
        <v>0</v>
      </c>
      <c r="I336">
        <v>1</v>
      </c>
      <c r="J336">
        <v>0</v>
      </c>
      <c r="K336">
        <v>50</v>
      </c>
      <c r="L336">
        <v>5</v>
      </c>
      <c r="M336" t="s">
        <v>267</v>
      </c>
      <c r="N336">
        <v>2</v>
      </c>
      <c r="O336" t="s">
        <v>267</v>
      </c>
      <c r="P336" s="9">
        <f t="shared" si="17"/>
        <v>9.75</v>
      </c>
      <c r="Q336">
        <v>1</v>
      </c>
      <c r="R336">
        <v>19</v>
      </c>
      <c r="S336">
        <v>5</v>
      </c>
      <c r="T336">
        <v>14</v>
      </c>
      <c r="AC336" s="13">
        <v>1</v>
      </c>
      <c r="AD336" s="13">
        <v>0</v>
      </c>
      <c r="AF336" t="s">
        <v>1358</v>
      </c>
    </row>
    <row r="337" spans="1:33" ht="14.55" hidden="1" x14ac:dyDescent="0.3">
      <c r="A337" t="s">
        <v>35</v>
      </c>
      <c r="B337">
        <v>2018</v>
      </c>
      <c r="C337" s="11">
        <v>43301</v>
      </c>
      <c r="D337" t="s">
        <v>1363</v>
      </c>
      <c r="E337" t="s">
        <v>510</v>
      </c>
      <c r="F337">
        <v>9</v>
      </c>
      <c r="G337">
        <f t="shared" si="18"/>
        <v>0</v>
      </c>
      <c r="H337">
        <v>0</v>
      </c>
      <c r="I337">
        <v>0</v>
      </c>
      <c r="J337">
        <v>0</v>
      </c>
      <c r="K337">
        <v>50</v>
      </c>
      <c r="L337">
        <v>5</v>
      </c>
      <c r="M337" t="s">
        <v>267</v>
      </c>
      <c r="N337">
        <v>0</v>
      </c>
      <c r="O337" t="s">
        <v>267</v>
      </c>
      <c r="P337" s="9">
        <f t="shared" si="17"/>
        <v>22.5</v>
      </c>
      <c r="Q337">
        <v>24</v>
      </c>
      <c r="R337">
        <v>17</v>
      </c>
      <c r="S337">
        <v>27</v>
      </c>
      <c r="T337">
        <v>22</v>
      </c>
      <c r="AC337" s="13">
        <v>1</v>
      </c>
      <c r="AD337" s="13">
        <v>0</v>
      </c>
      <c r="AF337" t="s">
        <v>1358</v>
      </c>
    </row>
    <row r="338" spans="1:33" ht="14.55" hidden="1" x14ac:dyDescent="0.3">
      <c r="A338" t="s">
        <v>35</v>
      </c>
      <c r="B338">
        <v>2018</v>
      </c>
      <c r="C338" s="11">
        <v>43301</v>
      </c>
      <c r="D338" t="s">
        <v>1364</v>
      </c>
      <c r="E338" t="s">
        <v>514</v>
      </c>
      <c r="F338">
        <v>1</v>
      </c>
      <c r="G338">
        <f t="shared" si="18"/>
        <v>2</v>
      </c>
      <c r="H338">
        <v>0</v>
      </c>
      <c r="I338">
        <v>2</v>
      </c>
      <c r="J338">
        <v>0</v>
      </c>
      <c r="K338">
        <v>50</v>
      </c>
      <c r="L338">
        <v>5</v>
      </c>
      <c r="M338" t="s">
        <v>267</v>
      </c>
      <c r="N338">
        <v>3</v>
      </c>
      <c r="O338" t="s">
        <v>267</v>
      </c>
      <c r="P338" s="9">
        <f t="shared" si="17"/>
        <v>9.75</v>
      </c>
      <c r="Q338">
        <v>4</v>
      </c>
      <c r="R338">
        <v>9</v>
      </c>
      <c r="S338">
        <v>22</v>
      </c>
      <c r="T338">
        <v>4</v>
      </c>
      <c r="AC338" s="13">
        <v>1</v>
      </c>
      <c r="AD338" s="13">
        <v>0</v>
      </c>
      <c r="AF338" t="s">
        <v>1358</v>
      </c>
    </row>
    <row r="339" spans="1:33" ht="14.55" hidden="1" x14ac:dyDescent="0.3">
      <c r="A339" t="s">
        <v>35</v>
      </c>
      <c r="B339">
        <v>2018</v>
      </c>
      <c r="C339" s="11">
        <v>43301</v>
      </c>
      <c r="D339" t="s">
        <v>1365</v>
      </c>
      <c r="E339" t="s">
        <v>520</v>
      </c>
      <c r="F339">
        <v>1</v>
      </c>
      <c r="G339">
        <f t="shared" si="18"/>
        <v>2</v>
      </c>
      <c r="H339">
        <v>0</v>
      </c>
      <c r="I339">
        <v>2</v>
      </c>
      <c r="J339">
        <v>0</v>
      </c>
      <c r="K339">
        <v>70</v>
      </c>
      <c r="L339">
        <v>5</v>
      </c>
      <c r="M339" t="s">
        <v>267</v>
      </c>
      <c r="N339">
        <v>20</v>
      </c>
      <c r="O339" t="s">
        <v>267</v>
      </c>
      <c r="P339" s="9">
        <f t="shared" si="17"/>
        <v>26.75</v>
      </c>
      <c r="Q339">
        <v>19</v>
      </c>
      <c r="R339">
        <v>54</v>
      </c>
      <c r="S339">
        <v>5</v>
      </c>
      <c r="T339">
        <v>29</v>
      </c>
      <c r="AC339" s="13">
        <v>1</v>
      </c>
      <c r="AD339" s="13">
        <v>0</v>
      </c>
      <c r="AF339" t="s">
        <v>1358</v>
      </c>
    </row>
    <row r="340" spans="1:33" ht="14.55" hidden="1" x14ac:dyDescent="0.3">
      <c r="A340" t="s">
        <v>35</v>
      </c>
      <c r="B340">
        <v>2018</v>
      </c>
      <c r="C340" s="11">
        <v>43301</v>
      </c>
      <c r="D340" t="s">
        <v>1366</v>
      </c>
      <c r="E340" t="s">
        <v>522</v>
      </c>
      <c r="F340">
        <v>0</v>
      </c>
      <c r="G340">
        <f t="shared" si="18"/>
        <v>1</v>
      </c>
      <c r="H340">
        <v>0</v>
      </c>
      <c r="I340">
        <v>1</v>
      </c>
      <c r="J340">
        <v>0</v>
      </c>
      <c r="K340">
        <v>80</v>
      </c>
      <c r="L340">
        <v>5</v>
      </c>
      <c r="M340" t="s">
        <v>267</v>
      </c>
      <c r="N340">
        <v>20</v>
      </c>
      <c r="O340" t="s">
        <v>267</v>
      </c>
      <c r="P340" s="9">
        <f t="shared" si="17"/>
        <v>61.75</v>
      </c>
      <c r="Q340">
        <v>5</v>
      </c>
      <c r="R340">
        <v>12</v>
      </c>
      <c r="S340">
        <v>137</v>
      </c>
      <c r="T340">
        <v>93</v>
      </c>
      <c r="AC340" s="13">
        <v>1</v>
      </c>
      <c r="AD340" s="13">
        <v>0</v>
      </c>
      <c r="AF340" t="s">
        <v>1358</v>
      </c>
    </row>
    <row r="341" spans="1:33" ht="14.55" hidden="1" x14ac:dyDescent="0.3">
      <c r="A341" t="s">
        <v>35</v>
      </c>
      <c r="B341">
        <v>2018</v>
      </c>
      <c r="C341" s="11">
        <v>43301</v>
      </c>
      <c r="D341" t="s">
        <v>1367</v>
      </c>
      <c r="E341" t="s">
        <v>522</v>
      </c>
      <c r="F341">
        <v>2</v>
      </c>
      <c r="G341">
        <f t="shared" si="18"/>
        <v>0</v>
      </c>
      <c r="H341">
        <v>0</v>
      </c>
      <c r="I341">
        <v>0</v>
      </c>
      <c r="J341">
        <v>0</v>
      </c>
      <c r="K341">
        <v>90</v>
      </c>
      <c r="L341">
        <v>5</v>
      </c>
      <c r="M341" t="s">
        <v>267</v>
      </c>
      <c r="N341">
        <v>30</v>
      </c>
      <c r="O341" t="s">
        <v>267</v>
      </c>
      <c r="P341" s="9">
        <f t="shared" si="17"/>
        <v>143.25</v>
      </c>
      <c r="Q341">
        <v>13</v>
      </c>
      <c r="R341">
        <v>187</v>
      </c>
      <c r="S341">
        <v>153</v>
      </c>
      <c r="T341">
        <v>220</v>
      </c>
      <c r="AC341" s="13">
        <v>1</v>
      </c>
      <c r="AD341" s="13">
        <v>0</v>
      </c>
      <c r="AF341" t="s">
        <v>1358</v>
      </c>
    </row>
    <row r="342" spans="1:33" ht="14.55" hidden="1" x14ac:dyDescent="0.3">
      <c r="A342" t="s">
        <v>35</v>
      </c>
      <c r="B342">
        <v>2019</v>
      </c>
      <c r="C342" s="11">
        <v>43649</v>
      </c>
      <c r="D342" t="s">
        <v>1357</v>
      </c>
      <c r="E342" t="s">
        <v>495</v>
      </c>
      <c r="F342">
        <v>0</v>
      </c>
      <c r="G342">
        <f t="shared" si="18"/>
        <v>2</v>
      </c>
      <c r="H342">
        <v>0</v>
      </c>
      <c r="I342">
        <v>0</v>
      </c>
      <c r="J342">
        <v>2</v>
      </c>
      <c r="K342">
        <v>100</v>
      </c>
      <c r="L342">
        <v>5</v>
      </c>
      <c r="M342" t="s">
        <v>267</v>
      </c>
      <c r="N342">
        <v>20</v>
      </c>
      <c r="O342" t="s">
        <v>267</v>
      </c>
      <c r="P342" s="9">
        <f t="shared" si="17"/>
        <v>49.75</v>
      </c>
      <c r="Q342" s="8">
        <v>67</v>
      </c>
      <c r="R342" s="8">
        <v>57</v>
      </c>
      <c r="S342" s="8">
        <v>50</v>
      </c>
      <c r="T342" s="8">
        <v>25</v>
      </c>
      <c r="AC342" s="13">
        <v>0</v>
      </c>
      <c r="AD342" s="13">
        <v>0</v>
      </c>
      <c r="AF342" t="s">
        <v>1249</v>
      </c>
      <c r="AG342" t="s">
        <v>1368</v>
      </c>
    </row>
    <row r="343" spans="1:33" ht="14.55" hidden="1" x14ac:dyDescent="0.3">
      <c r="A343" t="s">
        <v>35</v>
      </c>
      <c r="B343">
        <v>2019</v>
      </c>
      <c r="C343" s="11">
        <v>43649</v>
      </c>
      <c r="D343" t="s">
        <v>1359</v>
      </c>
      <c r="E343" t="s">
        <v>495</v>
      </c>
      <c r="F343">
        <v>3</v>
      </c>
      <c r="G343">
        <f t="shared" si="18"/>
        <v>0</v>
      </c>
      <c r="H343">
        <v>0</v>
      </c>
      <c r="I343">
        <v>0</v>
      </c>
      <c r="J343">
        <v>0</v>
      </c>
      <c r="K343">
        <v>90</v>
      </c>
      <c r="L343">
        <v>5</v>
      </c>
      <c r="M343" t="s">
        <v>267</v>
      </c>
      <c r="N343">
        <v>0</v>
      </c>
      <c r="O343" t="s">
        <v>267</v>
      </c>
      <c r="P343" s="9">
        <f t="shared" si="17"/>
        <v>51</v>
      </c>
      <c r="Q343" s="8">
        <v>30</v>
      </c>
      <c r="R343" s="8">
        <v>49</v>
      </c>
      <c r="S343" s="8">
        <v>55</v>
      </c>
      <c r="T343" s="8">
        <v>70</v>
      </c>
      <c r="AC343" s="13">
        <v>0</v>
      </c>
      <c r="AD343" s="13">
        <v>0</v>
      </c>
      <c r="AF343" t="s">
        <v>1249</v>
      </c>
    </row>
    <row r="344" spans="1:33" ht="14.55" hidden="1" x14ac:dyDescent="0.3">
      <c r="A344" t="s">
        <v>35</v>
      </c>
      <c r="B344">
        <v>2019</v>
      </c>
      <c r="C344" s="11">
        <v>43649</v>
      </c>
      <c r="D344" t="s">
        <v>1360</v>
      </c>
      <c r="E344" t="s">
        <v>495</v>
      </c>
      <c r="F344">
        <v>7</v>
      </c>
      <c r="G344">
        <f t="shared" si="18"/>
        <v>0</v>
      </c>
      <c r="H344">
        <v>0</v>
      </c>
      <c r="I344">
        <v>0</v>
      </c>
      <c r="J344">
        <v>0</v>
      </c>
      <c r="K344">
        <v>90</v>
      </c>
      <c r="L344">
        <v>10</v>
      </c>
      <c r="M344" t="s">
        <v>267</v>
      </c>
      <c r="N344">
        <v>5</v>
      </c>
      <c r="O344" t="s">
        <v>267</v>
      </c>
      <c r="P344" s="9">
        <f t="shared" si="17"/>
        <v>36.5</v>
      </c>
      <c r="Q344" s="8">
        <v>33</v>
      </c>
      <c r="R344" s="8">
        <v>45</v>
      </c>
      <c r="S344" s="8">
        <v>25</v>
      </c>
      <c r="T344" s="8">
        <v>43</v>
      </c>
      <c r="AC344" s="13">
        <v>0</v>
      </c>
      <c r="AD344" s="13">
        <v>0</v>
      </c>
      <c r="AF344" t="s">
        <v>1249</v>
      </c>
    </row>
    <row r="345" spans="1:33" ht="14.55" hidden="1" x14ac:dyDescent="0.3">
      <c r="A345" t="s">
        <v>35</v>
      </c>
      <c r="B345">
        <v>2019</v>
      </c>
      <c r="C345" s="11">
        <v>43649</v>
      </c>
      <c r="D345" t="s">
        <v>1361</v>
      </c>
      <c r="E345" t="s">
        <v>506</v>
      </c>
      <c r="F345">
        <v>3</v>
      </c>
      <c r="G345">
        <f t="shared" si="18"/>
        <v>0</v>
      </c>
      <c r="H345">
        <v>0</v>
      </c>
      <c r="I345">
        <v>0</v>
      </c>
      <c r="J345">
        <v>0</v>
      </c>
      <c r="K345">
        <v>90</v>
      </c>
      <c r="L345">
        <v>10</v>
      </c>
      <c r="M345" t="s">
        <v>267</v>
      </c>
      <c r="N345">
        <v>10</v>
      </c>
      <c r="O345" t="s">
        <v>267</v>
      </c>
      <c r="P345" s="9">
        <f t="shared" si="17"/>
        <v>43</v>
      </c>
      <c r="Q345" s="8">
        <v>25</v>
      </c>
      <c r="R345" s="8">
        <v>60</v>
      </c>
      <c r="S345" s="8">
        <v>45</v>
      </c>
      <c r="T345" s="8">
        <v>42</v>
      </c>
      <c r="AC345" s="13">
        <v>0</v>
      </c>
      <c r="AD345" s="13">
        <v>0</v>
      </c>
      <c r="AF345" t="s">
        <v>1369</v>
      </c>
      <c r="AG345" t="s">
        <v>1370</v>
      </c>
    </row>
    <row r="346" spans="1:33" ht="14.55" hidden="1" x14ac:dyDescent="0.3">
      <c r="A346" t="s">
        <v>35</v>
      </c>
      <c r="B346">
        <v>2019</v>
      </c>
      <c r="C346" s="11">
        <v>43649</v>
      </c>
      <c r="D346" t="s">
        <v>1362</v>
      </c>
      <c r="E346" t="s">
        <v>510</v>
      </c>
      <c r="F346">
        <v>1</v>
      </c>
      <c r="G346">
        <f t="shared" si="18"/>
        <v>1</v>
      </c>
      <c r="H346">
        <v>0</v>
      </c>
      <c r="I346">
        <v>0</v>
      </c>
      <c r="J346">
        <v>1</v>
      </c>
      <c r="K346">
        <v>90</v>
      </c>
      <c r="L346">
        <v>10</v>
      </c>
      <c r="M346" t="s">
        <v>267</v>
      </c>
      <c r="N346">
        <v>0</v>
      </c>
      <c r="O346" t="s">
        <v>267</v>
      </c>
      <c r="P346" s="9">
        <f t="shared" si="17"/>
        <v>67.75</v>
      </c>
      <c r="Q346" s="8">
        <v>81</v>
      </c>
      <c r="R346" s="8">
        <v>90</v>
      </c>
      <c r="S346" s="8">
        <v>50</v>
      </c>
      <c r="T346" s="8">
        <v>50</v>
      </c>
      <c r="AC346" s="13">
        <v>0</v>
      </c>
      <c r="AD346" s="13">
        <v>0</v>
      </c>
      <c r="AF346" t="s">
        <v>1249</v>
      </c>
    </row>
    <row r="347" spans="1:33" ht="14.55" hidden="1" x14ac:dyDescent="0.3">
      <c r="A347" t="s">
        <v>35</v>
      </c>
      <c r="B347">
        <v>2019</v>
      </c>
      <c r="C347" s="11">
        <v>43649</v>
      </c>
      <c r="D347" t="s">
        <v>1363</v>
      </c>
      <c r="E347" t="s">
        <v>510</v>
      </c>
      <c r="F347">
        <v>9</v>
      </c>
      <c r="G347">
        <f t="shared" si="18"/>
        <v>0</v>
      </c>
      <c r="H347">
        <v>0</v>
      </c>
      <c r="I347">
        <v>0</v>
      </c>
      <c r="J347">
        <v>0</v>
      </c>
      <c r="K347">
        <v>50</v>
      </c>
      <c r="L347">
        <v>2</v>
      </c>
      <c r="M347" t="s">
        <v>267</v>
      </c>
      <c r="N347">
        <v>0</v>
      </c>
      <c r="O347" t="s">
        <v>267</v>
      </c>
      <c r="P347" s="9">
        <f t="shared" si="17"/>
        <v>48.25</v>
      </c>
      <c r="Q347" s="8">
        <v>40</v>
      </c>
      <c r="R347" s="8">
        <v>60</v>
      </c>
      <c r="S347" s="8">
        <v>33</v>
      </c>
      <c r="T347" s="8">
        <v>60</v>
      </c>
      <c r="AC347" s="13">
        <v>0</v>
      </c>
      <c r="AD347" s="13">
        <v>0</v>
      </c>
      <c r="AF347" t="s">
        <v>1249</v>
      </c>
      <c r="AG347" t="s">
        <v>1371</v>
      </c>
    </row>
    <row r="348" spans="1:33" ht="14.55" hidden="1" x14ac:dyDescent="0.3">
      <c r="A348" t="s">
        <v>35</v>
      </c>
      <c r="B348">
        <v>2019</v>
      </c>
      <c r="C348" s="11">
        <v>43649</v>
      </c>
      <c r="D348" t="s">
        <v>1364</v>
      </c>
      <c r="E348" t="s">
        <v>514</v>
      </c>
      <c r="F348">
        <v>1</v>
      </c>
      <c r="G348">
        <f t="shared" si="18"/>
        <v>1</v>
      </c>
      <c r="H348">
        <v>0</v>
      </c>
      <c r="I348">
        <v>0</v>
      </c>
      <c r="J348">
        <v>1</v>
      </c>
      <c r="K348">
        <v>90</v>
      </c>
      <c r="L348">
        <v>10</v>
      </c>
      <c r="M348" t="s">
        <v>267</v>
      </c>
      <c r="N348">
        <v>0</v>
      </c>
      <c r="O348" t="s">
        <v>267</v>
      </c>
      <c r="P348" s="9">
        <f t="shared" si="17"/>
        <v>81.25</v>
      </c>
      <c r="Q348" s="8">
        <v>120</v>
      </c>
      <c r="R348" s="8">
        <v>45</v>
      </c>
      <c r="S348" s="8">
        <v>40</v>
      </c>
      <c r="T348" s="8">
        <v>120</v>
      </c>
      <c r="AC348" s="13">
        <v>0</v>
      </c>
      <c r="AD348" s="13">
        <v>0</v>
      </c>
      <c r="AF348" t="s">
        <v>1249</v>
      </c>
    </row>
    <row r="349" spans="1:33" ht="14.55" hidden="1" x14ac:dyDescent="0.3">
      <c r="A349" t="s">
        <v>35</v>
      </c>
      <c r="B349">
        <v>2019</v>
      </c>
      <c r="C349" s="11">
        <v>43649</v>
      </c>
      <c r="D349" t="s">
        <v>1365</v>
      </c>
      <c r="E349" t="s">
        <v>520</v>
      </c>
      <c r="F349">
        <v>1</v>
      </c>
      <c r="G349">
        <f t="shared" si="18"/>
        <v>2</v>
      </c>
      <c r="H349">
        <v>0</v>
      </c>
      <c r="I349">
        <v>0</v>
      </c>
      <c r="J349">
        <v>2</v>
      </c>
      <c r="K349">
        <v>90</v>
      </c>
      <c r="L349">
        <v>5</v>
      </c>
      <c r="M349" t="s">
        <v>267</v>
      </c>
      <c r="N349">
        <v>2</v>
      </c>
      <c r="O349" t="s">
        <v>267</v>
      </c>
      <c r="P349" s="9">
        <f t="shared" si="17"/>
        <v>42</v>
      </c>
      <c r="Q349" s="8">
        <v>30</v>
      </c>
      <c r="R349" s="8">
        <v>30</v>
      </c>
      <c r="S349" s="8">
        <v>56</v>
      </c>
      <c r="T349" s="8">
        <v>52</v>
      </c>
      <c r="AC349" s="13">
        <v>0</v>
      </c>
      <c r="AD349" s="13">
        <v>0</v>
      </c>
      <c r="AF349" t="s">
        <v>1249</v>
      </c>
      <c r="AG349" t="s">
        <v>1372</v>
      </c>
    </row>
    <row r="350" spans="1:33" ht="14.55" hidden="1" x14ac:dyDescent="0.3">
      <c r="A350" t="s">
        <v>35</v>
      </c>
      <c r="B350">
        <v>2019</v>
      </c>
      <c r="C350" s="11">
        <v>43649</v>
      </c>
      <c r="D350" t="s">
        <v>1366</v>
      </c>
      <c r="E350" t="s">
        <v>522</v>
      </c>
      <c r="F350">
        <v>0</v>
      </c>
      <c r="G350">
        <f t="shared" si="18"/>
        <v>0</v>
      </c>
      <c r="H350">
        <v>0</v>
      </c>
      <c r="I350">
        <v>0</v>
      </c>
      <c r="J350">
        <v>0</v>
      </c>
      <c r="K350">
        <v>5</v>
      </c>
      <c r="L350">
        <v>0</v>
      </c>
      <c r="M350" t="s">
        <v>267</v>
      </c>
      <c r="N350">
        <v>0</v>
      </c>
      <c r="O350" t="s">
        <v>267</v>
      </c>
      <c r="P350" s="9">
        <f t="shared" si="17"/>
        <v>43</v>
      </c>
      <c r="Q350" s="8">
        <v>59</v>
      </c>
      <c r="R350" s="8">
        <v>35</v>
      </c>
      <c r="S350" s="8">
        <v>28</v>
      </c>
      <c r="T350" s="8">
        <v>50</v>
      </c>
      <c r="AC350" s="13">
        <v>0</v>
      </c>
      <c r="AD350" s="13">
        <v>0</v>
      </c>
      <c r="AF350" t="s">
        <v>1249</v>
      </c>
      <c r="AG350" t="s">
        <v>1373</v>
      </c>
    </row>
    <row r="351" spans="1:33" ht="14.55" hidden="1" x14ac:dyDescent="0.3">
      <c r="A351" t="s">
        <v>35</v>
      </c>
      <c r="B351">
        <v>2019</v>
      </c>
      <c r="C351" s="11">
        <v>43649</v>
      </c>
      <c r="D351" t="s">
        <v>1367</v>
      </c>
      <c r="E351" t="s">
        <v>522</v>
      </c>
      <c r="F351">
        <v>2</v>
      </c>
      <c r="G351">
        <f t="shared" si="18"/>
        <v>1</v>
      </c>
      <c r="H351">
        <v>0</v>
      </c>
      <c r="I351">
        <v>0</v>
      </c>
      <c r="J351">
        <v>1</v>
      </c>
      <c r="K351">
        <v>100</v>
      </c>
      <c r="L351">
        <v>5</v>
      </c>
      <c r="M351" t="s">
        <v>267</v>
      </c>
      <c r="N351">
        <v>50</v>
      </c>
      <c r="O351" t="s">
        <v>267</v>
      </c>
      <c r="P351" s="9">
        <f t="shared" si="17"/>
        <v>56</v>
      </c>
      <c r="Q351" s="8">
        <v>63</v>
      </c>
      <c r="R351" s="8">
        <v>56</v>
      </c>
      <c r="S351" s="8">
        <v>50</v>
      </c>
      <c r="T351" s="8">
        <v>55</v>
      </c>
      <c r="AC351" s="13">
        <v>0</v>
      </c>
      <c r="AD351" s="13">
        <v>0</v>
      </c>
      <c r="AF351" t="s">
        <v>1249</v>
      </c>
      <c r="AG351" t="s">
        <v>1374</v>
      </c>
    </row>
    <row r="352" spans="1:33" ht="14.55" hidden="1" x14ac:dyDescent="0.3">
      <c r="A352" t="s">
        <v>35</v>
      </c>
      <c r="B352">
        <v>2020</v>
      </c>
      <c r="C352" s="11">
        <v>44083</v>
      </c>
      <c r="D352" t="s">
        <v>1357</v>
      </c>
      <c r="E352" t="s">
        <v>495</v>
      </c>
      <c r="F352">
        <v>0</v>
      </c>
      <c r="G352">
        <f t="shared" si="18"/>
        <v>21</v>
      </c>
      <c r="H352">
        <v>4</v>
      </c>
      <c r="I352">
        <v>16</v>
      </c>
      <c r="J352">
        <v>1</v>
      </c>
      <c r="K352">
        <v>70</v>
      </c>
      <c r="L352">
        <v>5</v>
      </c>
      <c r="M352" t="s">
        <v>267</v>
      </c>
      <c r="N352">
        <v>0</v>
      </c>
      <c r="O352">
        <v>0</v>
      </c>
      <c r="P352" s="9">
        <f t="shared" si="17"/>
        <v>38.75</v>
      </c>
      <c r="Q352">
        <v>67</v>
      </c>
      <c r="R352">
        <v>27</v>
      </c>
      <c r="S352">
        <v>39</v>
      </c>
      <c r="T352">
        <v>22</v>
      </c>
      <c r="AC352" s="13">
        <v>0</v>
      </c>
      <c r="AD352" s="13">
        <v>0</v>
      </c>
      <c r="AF352" t="s">
        <v>513</v>
      </c>
    </row>
    <row r="353" spans="1:33" ht="14.55" hidden="1" x14ac:dyDescent="0.3">
      <c r="A353" t="s">
        <v>35</v>
      </c>
      <c r="B353">
        <v>2020</v>
      </c>
      <c r="C353" s="11">
        <v>44083</v>
      </c>
      <c r="D353" t="s">
        <v>1359</v>
      </c>
      <c r="E353" t="s">
        <v>495</v>
      </c>
      <c r="F353">
        <v>3</v>
      </c>
      <c r="G353">
        <f t="shared" si="18"/>
        <v>0</v>
      </c>
      <c r="H353">
        <v>0</v>
      </c>
      <c r="I353">
        <v>0</v>
      </c>
      <c r="J353">
        <v>0</v>
      </c>
      <c r="K353">
        <v>85</v>
      </c>
      <c r="L353">
        <v>0</v>
      </c>
      <c r="M353" t="s">
        <v>267</v>
      </c>
      <c r="N353">
        <v>0</v>
      </c>
      <c r="O353">
        <v>0</v>
      </c>
      <c r="P353" s="9">
        <f t="shared" si="17"/>
        <v>28.75</v>
      </c>
      <c r="Q353">
        <v>25</v>
      </c>
      <c r="R353">
        <v>15</v>
      </c>
      <c r="S353">
        <v>32</v>
      </c>
      <c r="T353">
        <v>43</v>
      </c>
      <c r="AC353" s="13">
        <v>0</v>
      </c>
      <c r="AD353" s="13">
        <v>0</v>
      </c>
      <c r="AF353" t="s">
        <v>513</v>
      </c>
    </row>
    <row r="354" spans="1:33" ht="14.55" hidden="1" x14ac:dyDescent="0.3">
      <c r="A354" t="s">
        <v>35</v>
      </c>
      <c r="B354">
        <v>2020</v>
      </c>
      <c r="C354" s="11">
        <v>44083</v>
      </c>
      <c r="D354" t="s">
        <v>1360</v>
      </c>
      <c r="E354" t="s">
        <v>495</v>
      </c>
      <c r="F354">
        <v>7</v>
      </c>
      <c r="G354">
        <f t="shared" si="18"/>
        <v>0</v>
      </c>
      <c r="H354">
        <v>0</v>
      </c>
      <c r="I354">
        <v>0</v>
      </c>
      <c r="J354">
        <v>0</v>
      </c>
      <c r="K354">
        <v>70</v>
      </c>
      <c r="L354">
        <v>1</v>
      </c>
      <c r="M354" t="s">
        <v>267</v>
      </c>
      <c r="N354">
        <v>0</v>
      </c>
      <c r="O354">
        <v>0</v>
      </c>
      <c r="P354" s="9">
        <f t="shared" si="17"/>
        <v>41</v>
      </c>
      <c r="Q354">
        <v>22</v>
      </c>
      <c r="R354">
        <v>34</v>
      </c>
      <c r="S354">
        <v>36</v>
      </c>
      <c r="T354">
        <v>72</v>
      </c>
      <c r="AC354" s="13">
        <v>0</v>
      </c>
      <c r="AD354" s="13">
        <v>0</v>
      </c>
      <c r="AF354" t="s">
        <v>513</v>
      </c>
    </row>
    <row r="355" spans="1:33" ht="14.55" hidden="1" x14ac:dyDescent="0.3">
      <c r="A355" t="s">
        <v>35</v>
      </c>
      <c r="B355">
        <v>2020</v>
      </c>
      <c r="C355" s="11">
        <v>44083</v>
      </c>
      <c r="D355" t="s">
        <v>1361</v>
      </c>
      <c r="E355" t="s">
        <v>506</v>
      </c>
      <c r="F355">
        <v>3</v>
      </c>
      <c r="G355">
        <f t="shared" si="18"/>
        <v>1</v>
      </c>
      <c r="H355">
        <v>0</v>
      </c>
      <c r="I355">
        <v>0</v>
      </c>
      <c r="J355">
        <v>1</v>
      </c>
      <c r="K355">
        <v>75</v>
      </c>
      <c r="L355">
        <v>5</v>
      </c>
      <c r="M355" t="s">
        <v>267</v>
      </c>
      <c r="N355">
        <v>0</v>
      </c>
      <c r="O355">
        <v>0</v>
      </c>
      <c r="P355" s="9">
        <f t="shared" si="17"/>
        <v>40.25</v>
      </c>
      <c r="Q355">
        <v>31</v>
      </c>
      <c r="R355">
        <v>57</v>
      </c>
      <c r="S355">
        <v>45</v>
      </c>
      <c r="T355">
        <v>28</v>
      </c>
      <c r="AC355" s="13">
        <v>0</v>
      </c>
      <c r="AD355" s="13">
        <v>0</v>
      </c>
      <c r="AF355" t="s">
        <v>350</v>
      </c>
      <c r="AG355" t="s">
        <v>1375</v>
      </c>
    </row>
    <row r="356" spans="1:33" ht="14.55" hidden="1" x14ac:dyDescent="0.3">
      <c r="A356" t="s">
        <v>35</v>
      </c>
      <c r="B356">
        <v>2020</v>
      </c>
      <c r="C356" s="11">
        <v>44083</v>
      </c>
      <c r="D356" t="s">
        <v>1362</v>
      </c>
      <c r="E356" t="s">
        <v>510</v>
      </c>
      <c r="F356">
        <v>1</v>
      </c>
      <c r="G356">
        <f t="shared" si="18"/>
        <v>8</v>
      </c>
      <c r="H356">
        <v>1</v>
      </c>
      <c r="I356">
        <v>5</v>
      </c>
      <c r="J356">
        <v>2</v>
      </c>
      <c r="K356">
        <v>60</v>
      </c>
      <c r="L356">
        <v>5</v>
      </c>
      <c r="M356" t="s">
        <v>267</v>
      </c>
      <c r="N356">
        <v>0</v>
      </c>
      <c r="O356">
        <v>0</v>
      </c>
      <c r="P356" s="9">
        <f t="shared" si="17"/>
        <v>16.5</v>
      </c>
      <c r="Q356">
        <v>10</v>
      </c>
      <c r="R356">
        <v>23</v>
      </c>
      <c r="S356">
        <v>21</v>
      </c>
      <c r="T356">
        <v>12</v>
      </c>
      <c r="AC356" s="13">
        <v>0</v>
      </c>
      <c r="AD356" s="13">
        <v>0</v>
      </c>
      <c r="AF356" t="s">
        <v>513</v>
      </c>
    </row>
    <row r="357" spans="1:33" ht="14.55" hidden="1" x14ac:dyDescent="0.3">
      <c r="A357" t="s">
        <v>35</v>
      </c>
      <c r="B357">
        <v>2020</v>
      </c>
      <c r="C357" s="11">
        <v>44083</v>
      </c>
      <c r="D357" t="s">
        <v>1363</v>
      </c>
      <c r="E357" t="s">
        <v>510</v>
      </c>
      <c r="F357">
        <v>9</v>
      </c>
      <c r="G357">
        <f t="shared" si="18"/>
        <v>0</v>
      </c>
      <c r="H357">
        <v>0</v>
      </c>
      <c r="I357">
        <v>0</v>
      </c>
      <c r="J357">
        <v>0</v>
      </c>
      <c r="K357">
        <v>50</v>
      </c>
      <c r="L357">
        <v>20</v>
      </c>
      <c r="M357" t="s">
        <v>267</v>
      </c>
      <c r="N357">
        <v>0</v>
      </c>
      <c r="O357">
        <v>0</v>
      </c>
      <c r="P357" s="9">
        <f t="shared" si="17"/>
        <v>16.75</v>
      </c>
      <c r="Q357">
        <v>3</v>
      </c>
      <c r="R357">
        <v>9</v>
      </c>
      <c r="S357">
        <v>34</v>
      </c>
      <c r="T357">
        <v>21</v>
      </c>
      <c r="AC357" s="13">
        <v>0</v>
      </c>
      <c r="AD357" s="13">
        <v>0</v>
      </c>
      <c r="AF357" t="s">
        <v>513</v>
      </c>
      <c r="AG357" t="s">
        <v>1376</v>
      </c>
    </row>
    <row r="358" spans="1:33" ht="14.55" hidden="1" x14ac:dyDescent="0.3">
      <c r="A358" t="s">
        <v>35</v>
      </c>
      <c r="B358">
        <v>2020</v>
      </c>
      <c r="C358" s="11">
        <v>44083</v>
      </c>
      <c r="D358" t="s">
        <v>1364</v>
      </c>
      <c r="E358" t="s">
        <v>514</v>
      </c>
      <c r="F358">
        <v>1</v>
      </c>
      <c r="G358">
        <f t="shared" si="18"/>
        <v>5</v>
      </c>
      <c r="H358">
        <v>0</v>
      </c>
      <c r="I358">
        <v>2</v>
      </c>
      <c r="J358">
        <v>3</v>
      </c>
      <c r="K358">
        <v>65</v>
      </c>
      <c r="L358">
        <v>2</v>
      </c>
      <c r="M358" t="s">
        <v>267</v>
      </c>
      <c r="N358">
        <v>0</v>
      </c>
      <c r="O358">
        <v>0</v>
      </c>
      <c r="P358" s="9">
        <f t="shared" si="17"/>
        <v>45</v>
      </c>
      <c r="Q358">
        <v>62</v>
      </c>
      <c r="R358">
        <v>63</v>
      </c>
      <c r="S358">
        <v>29</v>
      </c>
      <c r="T358">
        <v>26</v>
      </c>
      <c r="AC358" s="13">
        <v>0</v>
      </c>
      <c r="AD358" s="13">
        <v>0</v>
      </c>
      <c r="AF358" t="s">
        <v>513</v>
      </c>
    </row>
    <row r="359" spans="1:33" ht="14.55" hidden="1" x14ac:dyDescent="0.3">
      <c r="A359" t="s">
        <v>35</v>
      </c>
      <c r="B359">
        <v>2020</v>
      </c>
      <c r="C359" s="11">
        <v>44083</v>
      </c>
      <c r="D359" t="s">
        <v>1365</v>
      </c>
      <c r="E359" t="s">
        <v>520</v>
      </c>
      <c r="F359">
        <v>1</v>
      </c>
      <c r="G359">
        <f t="shared" si="18"/>
        <v>8</v>
      </c>
      <c r="H359">
        <v>1</v>
      </c>
      <c r="I359">
        <v>3</v>
      </c>
      <c r="J359">
        <v>4</v>
      </c>
      <c r="K359">
        <v>60</v>
      </c>
      <c r="L359">
        <v>10</v>
      </c>
      <c r="M359" t="s">
        <v>267</v>
      </c>
      <c r="N359">
        <v>0</v>
      </c>
      <c r="O359">
        <v>0</v>
      </c>
      <c r="P359" s="9">
        <f t="shared" si="17"/>
        <v>35</v>
      </c>
      <c r="Q359">
        <v>41</v>
      </c>
      <c r="R359">
        <v>47</v>
      </c>
      <c r="S359">
        <v>36</v>
      </c>
      <c r="T359">
        <v>16</v>
      </c>
      <c r="AC359" s="13">
        <v>0</v>
      </c>
      <c r="AD359" s="13">
        <v>0</v>
      </c>
      <c r="AF359" t="s">
        <v>513</v>
      </c>
      <c r="AG359" t="s">
        <v>1377</v>
      </c>
    </row>
    <row r="360" spans="1:33" ht="14.55" hidden="1" x14ac:dyDescent="0.3">
      <c r="A360" t="s">
        <v>35</v>
      </c>
      <c r="B360">
        <v>2020</v>
      </c>
      <c r="C360" s="11">
        <v>44083</v>
      </c>
      <c r="D360" t="s">
        <v>1366</v>
      </c>
      <c r="E360" t="s">
        <v>522</v>
      </c>
      <c r="F360">
        <v>0</v>
      </c>
      <c r="G360">
        <f t="shared" si="18"/>
        <v>3</v>
      </c>
      <c r="H360">
        <v>0</v>
      </c>
      <c r="I360">
        <v>0</v>
      </c>
      <c r="J360">
        <v>3</v>
      </c>
      <c r="K360">
        <v>90</v>
      </c>
      <c r="L360">
        <v>1</v>
      </c>
      <c r="M360" t="s">
        <v>267</v>
      </c>
      <c r="N360">
        <v>0</v>
      </c>
      <c r="O360">
        <v>0</v>
      </c>
      <c r="P360" s="9">
        <f t="shared" si="17"/>
        <v>28</v>
      </c>
      <c r="Q360">
        <v>39</v>
      </c>
      <c r="R360">
        <v>22</v>
      </c>
      <c r="S360">
        <v>19</v>
      </c>
      <c r="T360">
        <v>32</v>
      </c>
      <c r="AC360" s="13">
        <v>0</v>
      </c>
      <c r="AD360" s="13">
        <v>0</v>
      </c>
      <c r="AF360" t="s">
        <v>513</v>
      </c>
    </row>
    <row r="361" spans="1:33" ht="14.55" hidden="1" x14ac:dyDescent="0.3">
      <c r="A361" t="s">
        <v>35</v>
      </c>
      <c r="B361">
        <v>2020</v>
      </c>
      <c r="C361" s="11">
        <v>44083</v>
      </c>
      <c r="D361" t="s">
        <v>1367</v>
      </c>
      <c r="E361" t="s">
        <v>522</v>
      </c>
      <c r="F361">
        <v>2</v>
      </c>
      <c r="G361">
        <f t="shared" si="18"/>
        <v>2</v>
      </c>
      <c r="H361">
        <v>0</v>
      </c>
      <c r="I361">
        <v>1</v>
      </c>
      <c r="J361">
        <v>1</v>
      </c>
      <c r="K361">
        <v>50</v>
      </c>
      <c r="L361">
        <v>1</v>
      </c>
      <c r="M361" t="s">
        <v>267</v>
      </c>
      <c r="N361">
        <v>25</v>
      </c>
      <c r="O361">
        <v>0</v>
      </c>
      <c r="P361" s="9">
        <f t="shared" si="17"/>
        <v>71.25</v>
      </c>
      <c r="Q361">
        <v>20</v>
      </c>
      <c r="R361">
        <v>50</v>
      </c>
      <c r="S361">
        <v>210</v>
      </c>
      <c r="T361">
        <v>5</v>
      </c>
      <c r="AC361" s="13">
        <v>0</v>
      </c>
      <c r="AD361" s="13">
        <v>0</v>
      </c>
      <c r="AF361" t="s">
        <v>513</v>
      </c>
    </row>
    <row r="362" spans="1:33" ht="14.55" hidden="1" x14ac:dyDescent="0.3">
      <c r="A362" t="s">
        <v>35</v>
      </c>
      <c r="B362">
        <v>2021</v>
      </c>
      <c r="C362" s="11">
        <v>44434</v>
      </c>
      <c r="D362" t="s">
        <v>1357</v>
      </c>
      <c r="E362" t="s">
        <v>495</v>
      </c>
      <c r="F362">
        <v>0</v>
      </c>
      <c r="G362">
        <f t="shared" si="18"/>
        <v>23</v>
      </c>
      <c r="H362">
        <v>5</v>
      </c>
      <c r="I362">
        <v>12</v>
      </c>
      <c r="J362">
        <v>6</v>
      </c>
      <c r="K362">
        <v>90</v>
      </c>
      <c r="L362">
        <v>1</v>
      </c>
      <c r="M362">
        <v>1</v>
      </c>
      <c r="N362">
        <v>0</v>
      </c>
      <c r="O362">
        <v>0</v>
      </c>
      <c r="P362" s="9">
        <f t="shared" si="17"/>
        <v>25.25</v>
      </c>
      <c r="Q362" s="8">
        <v>21</v>
      </c>
      <c r="R362" s="8">
        <v>21</v>
      </c>
      <c r="S362" s="8">
        <v>30</v>
      </c>
      <c r="T362" s="8">
        <v>29</v>
      </c>
      <c r="AC362" s="13">
        <v>0</v>
      </c>
      <c r="AD362" s="13">
        <v>0</v>
      </c>
      <c r="AE362">
        <v>0</v>
      </c>
    </row>
    <row r="363" spans="1:33" ht="14.55" hidden="1" x14ac:dyDescent="0.3">
      <c r="A363" t="s">
        <v>35</v>
      </c>
      <c r="B363">
        <v>2021</v>
      </c>
      <c r="C363" s="11">
        <v>44434</v>
      </c>
      <c r="D363" t="s">
        <v>1359</v>
      </c>
      <c r="E363" t="s">
        <v>495</v>
      </c>
      <c r="F363">
        <v>3</v>
      </c>
      <c r="G363">
        <f t="shared" si="18"/>
        <v>0</v>
      </c>
      <c r="H363">
        <v>0</v>
      </c>
      <c r="I363">
        <v>0</v>
      </c>
      <c r="J363">
        <v>0</v>
      </c>
      <c r="K363">
        <v>90</v>
      </c>
      <c r="L363">
        <v>0.1</v>
      </c>
      <c r="M363">
        <v>0</v>
      </c>
      <c r="N363">
        <v>0</v>
      </c>
      <c r="O363">
        <v>0</v>
      </c>
      <c r="P363" s="9">
        <f t="shared" si="17"/>
        <v>40</v>
      </c>
      <c r="Q363" s="8">
        <v>37</v>
      </c>
      <c r="R363" s="8">
        <v>34</v>
      </c>
      <c r="S363" s="8">
        <v>44</v>
      </c>
      <c r="T363" s="8">
        <v>45</v>
      </c>
      <c r="AC363" s="13">
        <v>0</v>
      </c>
      <c r="AD363" s="13">
        <v>0</v>
      </c>
      <c r="AE363">
        <v>0</v>
      </c>
    </row>
    <row r="364" spans="1:33" ht="14.55" hidden="1" x14ac:dyDescent="0.3">
      <c r="A364" t="s">
        <v>35</v>
      </c>
      <c r="B364">
        <v>2021</v>
      </c>
      <c r="C364" s="11">
        <v>44434</v>
      </c>
      <c r="D364" t="s">
        <v>1360</v>
      </c>
      <c r="E364" t="s">
        <v>495</v>
      </c>
      <c r="F364">
        <v>7</v>
      </c>
      <c r="G364">
        <f t="shared" si="18"/>
        <v>0</v>
      </c>
      <c r="H364">
        <v>0</v>
      </c>
      <c r="I364">
        <v>0</v>
      </c>
      <c r="J364">
        <v>0</v>
      </c>
      <c r="K364">
        <v>90</v>
      </c>
      <c r="L364">
        <v>1</v>
      </c>
      <c r="M364">
        <v>0</v>
      </c>
      <c r="N364">
        <v>0</v>
      </c>
      <c r="O364">
        <v>10</v>
      </c>
      <c r="P364" s="9">
        <f t="shared" si="17"/>
        <v>39.75</v>
      </c>
      <c r="Q364" s="8">
        <v>47</v>
      </c>
      <c r="R364" s="8">
        <v>48</v>
      </c>
      <c r="S364" s="8">
        <v>37</v>
      </c>
      <c r="T364" s="8">
        <v>27</v>
      </c>
      <c r="AC364" s="13">
        <v>0</v>
      </c>
      <c r="AD364" s="13">
        <v>0</v>
      </c>
      <c r="AE364">
        <v>0</v>
      </c>
    </row>
    <row r="365" spans="1:33" ht="14.55" hidden="1" x14ac:dyDescent="0.3">
      <c r="A365" t="s">
        <v>35</v>
      </c>
      <c r="B365">
        <v>2021</v>
      </c>
      <c r="C365" s="11">
        <v>44434</v>
      </c>
      <c r="D365" t="s">
        <v>1361</v>
      </c>
      <c r="E365" t="s">
        <v>506</v>
      </c>
      <c r="F365">
        <v>3</v>
      </c>
      <c r="G365">
        <f t="shared" si="18"/>
        <v>2</v>
      </c>
      <c r="H365">
        <v>0</v>
      </c>
      <c r="I365">
        <v>1</v>
      </c>
      <c r="J365">
        <v>1</v>
      </c>
      <c r="K365">
        <v>80</v>
      </c>
      <c r="L365">
        <v>25</v>
      </c>
      <c r="M365">
        <v>8</v>
      </c>
      <c r="N365">
        <v>0</v>
      </c>
      <c r="O365">
        <v>0</v>
      </c>
      <c r="P365" s="9">
        <f t="shared" si="17"/>
        <v>36.5</v>
      </c>
      <c r="Q365" s="8">
        <v>40</v>
      </c>
      <c r="R365" s="8">
        <v>55</v>
      </c>
      <c r="S365" s="8">
        <v>27</v>
      </c>
      <c r="T365" s="8">
        <v>24</v>
      </c>
      <c r="AC365" s="13">
        <v>0</v>
      </c>
      <c r="AD365" s="13">
        <v>0</v>
      </c>
      <c r="AE365">
        <v>0</v>
      </c>
    </row>
    <row r="366" spans="1:33" ht="14.55" hidden="1" x14ac:dyDescent="0.3">
      <c r="A366" t="s">
        <v>35</v>
      </c>
      <c r="B366">
        <v>2021</v>
      </c>
      <c r="C366" s="11">
        <v>44434</v>
      </c>
      <c r="D366" t="s">
        <v>1362</v>
      </c>
      <c r="E366" t="s">
        <v>510</v>
      </c>
      <c r="F366">
        <v>1</v>
      </c>
      <c r="G366">
        <f t="shared" si="18"/>
        <v>7</v>
      </c>
      <c r="H366">
        <v>0</v>
      </c>
      <c r="I366">
        <v>1</v>
      </c>
      <c r="J366">
        <v>6</v>
      </c>
      <c r="K366">
        <v>60</v>
      </c>
      <c r="L366">
        <v>20</v>
      </c>
      <c r="M366">
        <v>5</v>
      </c>
      <c r="N366">
        <v>0</v>
      </c>
      <c r="O366">
        <v>0</v>
      </c>
      <c r="P366" s="9">
        <f t="shared" si="17"/>
        <v>21</v>
      </c>
      <c r="Q366" s="8">
        <v>22</v>
      </c>
      <c r="R366" s="8">
        <v>8</v>
      </c>
      <c r="S366" s="8">
        <v>26</v>
      </c>
      <c r="T366" s="8">
        <v>28</v>
      </c>
      <c r="AC366" s="13">
        <v>0</v>
      </c>
      <c r="AD366" s="13">
        <v>0</v>
      </c>
      <c r="AE366">
        <v>0</v>
      </c>
      <c r="AG366" t="s">
        <v>1378</v>
      </c>
    </row>
    <row r="367" spans="1:33" ht="14.55" hidden="1" x14ac:dyDescent="0.3">
      <c r="A367" t="s">
        <v>35</v>
      </c>
      <c r="B367">
        <v>2021</v>
      </c>
      <c r="C367" s="11">
        <v>44434</v>
      </c>
      <c r="D367" t="s">
        <v>1363</v>
      </c>
      <c r="E367" t="s">
        <v>510</v>
      </c>
      <c r="F367">
        <v>9</v>
      </c>
      <c r="G367">
        <f t="shared" si="18"/>
        <v>0</v>
      </c>
      <c r="H367">
        <v>0</v>
      </c>
      <c r="I367">
        <v>0</v>
      </c>
      <c r="J367">
        <v>0</v>
      </c>
      <c r="K367">
        <v>30</v>
      </c>
      <c r="L367">
        <v>20</v>
      </c>
      <c r="M367">
        <v>0</v>
      </c>
      <c r="N367">
        <v>0</v>
      </c>
      <c r="O367">
        <v>0</v>
      </c>
      <c r="P367" s="9">
        <f t="shared" si="17"/>
        <v>14</v>
      </c>
      <c r="Q367" s="8">
        <v>11</v>
      </c>
      <c r="R367" s="8">
        <v>15</v>
      </c>
      <c r="S367" s="8">
        <v>3</v>
      </c>
      <c r="T367" s="8">
        <v>27</v>
      </c>
      <c r="AC367" s="13">
        <v>0</v>
      </c>
      <c r="AD367" s="13">
        <v>0</v>
      </c>
      <c r="AE367">
        <v>0</v>
      </c>
    </row>
    <row r="368" spans="1:33" ht="14.55" hidden="1" x14ac:dyDescent="0.3">
      <c r="A368" t="s">
        <v>35</v>
      </c>
      <c r="B368">
        <v>2021</v>
      </c>
      <c r="C368" s="11">
        <v>44434</v>
      </c>
      <c r="D368" t="s">
        <v>1364</v>
      </c>
      <c r="E368" t="s">
        <v>514</v>
      </c>
      <c r="F368">
        <v>1</v>
      </c>
      <c r="G368">
        <f t="shared" si="18"/>
        <v>4</v>
      </c>
      <c r="H368">
        <v>0</v>
      </c>
      <c r="I368">
        <v>2</v>
      </c>
      <c r="J368">
        <v>2</v>
      </c>
      <c r="K368">
        <v>90</v>
      </c>
      <c r="L368">
        <v>3</v>
      </c>
      <c r="M368">
        <v>3</v>
      </c>
      <c r="N368">
        <v>0</v>
      </c>
      <c r="O368">
        <v>0</v>
      </c>
      <c r="P368" s="9">
        <f t="shared" si="17"/>
        <v>17.5</v>
      </c>
      <c r="Q368" s="8">
        <v>20</v>
      </c>
      <c r="R368" s="8">
        <v>9</v>
      </c>
      <c r="S368" s="8">
        <v>16</v>
      </c>
      <c r="T368" s="8">
        <v>25</v>
      </c>
      <c r="AC368" s="13">
        <v>0</v>
      </c>
      <c r="AD368" s="13">
        <v>0</v>
      </c>
      <c r="AE368">
        <v>0</v>
      </c>
    </row>
    <row r="369" spans="1:33" ht="14.55" hidden="1" x14ac:dyDescent="0.3">
      <c r="A369" t="s">
        <v>35</v>
      </c>
      <c r="B369">
        <v>2021</v>
      </c>
      <c r="C369" s="11">
        <v>44434</v>
      </c>
      <c r="D369" t="s">
        <v>1365</v>
      </c>
      <c r="E369" t="s">
        <v>520</v>
      </c>
      <c r="F369">
        <v>1</v>
      </c>
      <c r="G369">
        <f t="shared" si="18"/>
        <v>7</v>
      </c>
      <c r="H369">
        <v>0</v>
      </c>
      <c r="I369">
        <v>1</v>
      </c>
      <c r="J369">
        <v>6</v>
      </c>
      <c r="K369">
        <v>90</v>
      </c>
      <c r="L369">
        <v>20</v>
      </c>
      <c r="M369">
        <v>15</v>
      </c>
      <c r="N369">
        <v>0</v>
      </c>
      <c r="O369">
        <v>0</v>
      </c>
      <c r="P369" s="9">
        <f t="shared" si="17"/>
        <v>32.5</v>
      </c>
      <c r="Q369" s="8">
        <v>15</v>
      </c>
      <c r="R369" s="8">
        <v>25</v>
      </c>
      <c r="S369" s="8">
        <v>54</v>
      </c>
      <c r="T369" s="8">
        <v>36</v>
      </c>
      <c r="AC369" s="13">
        <v>0</v>
      </c>
      <c r="AD369" s="13">
        <v>0</v>
      </c>
      <c r="AE369">
        <v>0</v>
      </c>
    </row>
    <row r="370" spans="1:33" ht="14.55" hidden="1" x14ac:dyDescent="0.3">
      <c r="A370" t="s">
        <v>35</v>
      </c>
      <c r="B370">
        <v>2021</v>
      </c>
      <c r="C370" s="11">
        <v>44434</v>
      </c>
      <c r="D370" t="s">
        <v>1366</v>
      </c>
      <c r="E370" t="s">
        <v>522</v>
      </c>
      <c r="F370">
        <v>0</v>
      </c>
      <c r="G370">
        <f t="shared" si="18"/>
        <v>1</v>
      </c>
      <c r="H370">
        <v>0</v>
      </c>
      <c r="I370">
        <v>0</v>
      </c>
      <c r="J370">
        <v>1</v>
      </c>
      <c r="K370">
        <v>85</v>
      </c>
      <c r="L370">
        <v>1</v>
      </c>
      <c r="M370">
        <v>3</v>
      </c>
      <c r="N370">
        <v>0</v>
      </c>
      <c r="O370">
        <v>0</v>
      </c>
      <c r="P370" s="9">
        <f t="shared" si="17"/>
        <v>19</v>
      </c>
      <c r="Q370" s="8">
        <v>30</v>
      </c>
      <c r="R370" s="8">
        <v>11</v>
      </c>
      <c r="S370" s="8">
        <v>25</v>
      </c>
      <c r="T370" s="8">
        <v>10</v>
      </c>
      <c r="AC370" s="13">
        <v>0</v>
      </c>
      <c r="AD370" s="13">
        <v>0</v>
      </c>
      <c r="AE370">
        <v>0</v>
      </c>
    </row>
    <row r="371" spans="1:33" ht="14.55" hidden="1" x14ac:dyDescent="0.3">
      <c r="A371" t="s">
        <v>35</v>
      </c>
      <c r="B371">
        <v>2021</v>
      </c>
      <c r="C371" s="11">
        <v>44434</v>
      </c>
      <c r="D371" t="s">
        <v>1367</v>
      </c>
      <c r="E371" t="s">
        <v>522</v>
      </c>
      <c r="F371">
        <v>2</v>
      </c>
      <c r="G371">
        <f t="shared" si="18"/>
        <v>2</v>
      </c>
      <c r="H371">
        <v>0</v>
      </c>
      <c r="I371">
        <v>1</v>
      </c>
      <c r="J371">
        <v>1</v>
      </c>
      <c r="K371">
        <v>60</v>
      </c>
      <c r="L371">
        <v>1</v>
      </c>
      <c r="M371">
        <v>0</v>
      </c>
      <c r="N371">
        <v>25</v>
      </c>
      <c r="O371">
        <v>0</v>
      </c>
      <c r="P371" s="9">
        <f t="shared" ref="P371:P434" si="19">AVERAGE(Q371:T371)</f>
        <v>26.5</v>
      </c>
      <c r="Q371" s="8">
        <v>34</v>
      </c>
      <c r="R371" s="8">
        <v>34</v>
      </c>
      <c r="S371" s="8">
        <v>32</v>
      </c>
      <c r="T371" s="8">
        <v>6</v>
      </c>
      <c r="AC371" s="13">
        <v>0</v>
      </c>
      <c r="AD371" s="13">
        <v>0</v>
      </c>
      <c r="AE371">
        <v>0</v>
      </c>
    </row>
    <row r="372" spans="1:33" ht="14.55" hidden="1" x14ac:dyDescent="0.3">
      <c r="A372" t="s">
        <v>35</v>
      </c>
      <c r="B372">
        <v>2022</v>
      </c>
      <c r="C372" s="11">
        <v>44742</v>
      </c>
      <c r="D372" t="s">
        <v>1357</v>
      </c>
      <c r="E372" t="s">
        <v>495</v>
      </c>
      <c r="F372">
        <v>0</v>
      </c>
      <c r="G372">
        <f t="shared" si="18"/>
        <v>28</v>
      </c>
      <c r="H372">
        <v>2</v>
      </c>
      <c r="I372">
        <v>18</v>
      </c>
      <c r="J372">
        <v>8</v>
      </c>
      <c r="K372">
        <v>85</v>
      </c>
      <c r="L372">
        <v>5</v>
      </c>
      <c r="M372">
        <v>1</v>
      </c>
      <c r="N372">
        <v>0</v>
      </c>
      <c r="O372">
        <v>0</v>
      </c>
      <c r="P372" s="9">
        <f t="shared" si="19"/>
        <v>33.25</v>
      </c>
      <c r="Q372" s="8">
        <v>32</v>
      </c>
      <c r="R372" s="8">
        <v>17</v>
      </c>
      <c r="S372" s="8">
        <v>39</v>
      </c>
      <c r="T372" s="8">
        <v>45</v>
      </c>
      <c r="AC372">
        <v>0</v>
      </c>
      <c r="AD372">
        <v>0</v>
      </c>
    </row>
    <row r="373" spans="1:33" ht="14.55" hidden="1" x14ac:dyDescent="0.3">
      <c r="A373" t="s">
        <v>35</v>
      </c>
      <c r="B373">
        <v>2022</v>
      </c>
      <c r="C373" s="11">
        <v>44742</v>
      </c>
      <c r="D373" t="s">
        <v>1359</v>
      </c>
      <c r="E373" t="s">
        <v>495</v>
      </c>
      <c r="F373">
        <v>3</v>
      </c>
      <c r="G373">
        <f t="shared" si="18"/>
        <v>0</v>
      </c>
      <c r="H373">
        <v>0</v>
      </c>
      <c r="I373">
        <v>0</v>
      </c>
      <c r="J373">
        <v>0</v>
      </c>
      <c r="K373">
        <v>93</v>
      </c>
      <c r="L373">
        <v>4</v>
      </c>
      <c r="M373">
        <v>4</v>
      </c>
      <c r="N373">
        <v>0</v>
      </c>
      <c r="O373">
        <v>0</v>
      </c>
      <c r="P373" s="9">
        <f t="shared" si="19"/>
        <v>38.75</v>
      </c>
      <c r="Q373" s="8">
        <v>45</v>
      </c>
      <c r="R373" s="8">
        <v>25</v>
      </c>
      <c r="S373" s="8">
        <v>35</v>
      </c>
      <c r="T373" s="8">
        <v>50</v>
      </c>
      <c r="AC373">
        <v>0</v>
      </c>
      <c r="AD373">
        <v>0</v>
      </c>
    </row>
    <row r="374" spans="1:33" ht="14.55" hidden="1" x14ac:dyDescent="0.3">
      <c r="A374" t="s">
        <v>35</v>
      </c>
      <c r="B374">
        <v>2022</v>
      </c>
      <c r="C374" s="11">
        <v>44742</v>
      </c>
      <c r="D374" t="s">
        <v>1360</v>
      </c>
      <c r="E374" t="s">
        <v>495</v>
      </c>
      <c r="F374">
        <v>7</v>
      </c>
      <c r="G374">
        <f t="shared" si="18"/>
        <v>0</v>
      </c>
      <c r="H374">
        <v>0</v>
      </c>
      <c r="I374">
        <v>0</v>
      </c>
      <c r="J374">
        <v>0</v>
      </c>
      <c r="K374">
        <v>97</v>
      </c>
      <c r="L374">
        <v>5</v>
      </c>
      <c r="M374">
        <v>2</v>
      </c>
      <c r="N374">
        <v>0</v>
      </c>
      <c r="O374">
        <v>0</v>
      </c>
      <c r="P374" s="9">
        <f t="shared" si="19"/>
        <v>40</v>
      </c>
      <c r="Q374" s="8">
        <v>40</v>
      </c>
      <c r="R374" s="8">
        <v>35</v>
      </c>
      <c r="S374" s="8">
        <v>35</v>
      </c>
      <c r="T374" s="8">
        <v>50</v>
      </c>
      <c r="AC374">
        <v>0</v>
      </c>
      <c r="AD374">
        <v>0</v>
      </c>
    </row>
    <row r="375" spans="1:33" ht="14.55" hidden="1" x14ac:dyDescent="0.3">
      <c r="A375" t="s">
        <v>35</v>
      </c>
      <c r="B375">
        <v>2022</v>
      </c>
      <c r="C375" s="11">
        <v>44742</v>
      </c>
      <c r="D375" t="s">
        <v>1361</v>
      </c>
      <c r="E375" t="s">
        <v>506</v>
      </c>
      <c r="F375">
        <v>3</v>
      </c>
      <c r="G375">
        <f t="shared" si="18"/>
        <v>1</v>
      </c>
      <c r="H375">
        <v>0</v>
      </c>
      <c r="I375">
        <v>0</v>
      </c>
      <c r="J375">
        <v>1</v>
      </c>
      <c r="K375">
        <v>90</v>
      </c>
      <c r="L375">
        <v>20</v>
      </c>
      <c r="M375">
        <v>11</v>
      </c>
      <c r="N375">
        <v>0</v>
      </c>
      <c r="O375">
        <v>0</v>
      </c>
      <c r="P375" s="9">
        <f t="shared" si="19"/>
        <v>33</v>
      </c>
      <c r="Q375">
        <v>29</v>
      </c>
      <c r="R375">
        <v>30</v>
      </c>
      <c r="S375">
        <v>39</v>
      </c>
      <c r="T375">
        <v>34</v>
      </c>
      <c r="AC375">
        <v>0</v>
      </c>
      <c r="AD375">
        <v>0</v>
      </c>
      <c r="AF375" s="3"/>
      <c r="AG375" s="3" t="s">
        <v>1379</v>
      </c>
    </row>
    <row r="376" spans="1:33" ht="14.55" hidden="1" x14ac:dyDescent="0.3">
      <c r="A376" t="s">
        <v>35</v>
      </c>
      <c r="B376">
        <v>2022</v>
      </c>
      <c r="C376" s="11">
        <v>44742</v>
      </c>
      <c r="D376" t="s">
        <v>1362</v>
      </c>
      <c r="E376" t="s">
        <v>510</v>
      </c>
      <c r="F376">
        <v>1</v>
      </c>
      <c r="G376">
        <f t="shared" si="18"/>
        <v>8</v>
      </c>
      <c r="H376">
        <v>0</v>
      </c>
      <c r="I376">
        <v>5</v>
      </c>
      <c r="J376">
        <v>3</v>
      </c>
      <c r="K376">
        <v>75</v>
      </c>
      <c r="L376">
        <v>6</v>
      </c>
      <c r="M376">
        <v>8</v>
      </c>
      <c r="N376">
        <v>0</v>
      </c>
      <c r="O376">
        <v>0</v>
      </c>
      <c r="P376" s="9">
        <f t="shared" si="19"/>
        <v>19.25</v>
      </c>
      <c r="Q376">
        <v>30</v>
      </c>
      <c r="R376">
        <v>15</v>
      </c>
      <c r="S376">
        <v>20</v>
      </c>
      <c r="T376">
        <v>12</v>
      </c>
      <c r="AC376">
        <v>0</v>
      </c>
      <c r="AD376">
        <v>0</v>
      </c>
    </row>
    <row r="377" spans="1:33" ht="14.55" hidden="1" x14ac:dyDescent="0.3">
      <c r="A377" t="s">
        <v>35</v>
      </c>
      <c r="B377">
        <v>2022</v>
      </c>
      <c r="C377" s="11">
        <v>44742</v>
      </c>
      <c r="D377" t="s">
        <v>1363</v>
      </c>
      <c r="E377" t="s">
        <v>510</v>
      </c>
      <c r="F377">
        <v>9</v>
      </c>
      <c r="G377">
        <f t="shared" si="18"/>
        <v>0</v>
      </c>
      <c r="H377">
        <v>0</v>
      </c>
      <c r="I377">
        <v>0</v>
      </c>
      <c r="J377">
        <v>0</v>
      </c>
      <c r="K377">
        <v>42</v>
      </c>
      <c r="L377">
        <v>18</v>
      </c>
      <c r="M377">
        <v>0</v>
      </c>
      <c r="N377">
        <v>0</v>
      </c>
      <c r="O377">
        <v>0</v>
      </c>
      <c r="P377" s="9">
        <f t="shared" si="19"/>
        <v>24.75</v>
      </c>
      <c r="Q377">
        <v>23</v>
      </c>
      <c r="R377">
        <v>15</v>
      </c>
      <c r="S377">
        <v>33</v>
      </c>
      <c r="T377">
        <v>28</v>
      </c>
      <c r="AC377">
        <v>0</v>
      </c>
      <c r="AD377">
        <v>0</v>
      </c>
    </row>
    <row r="378" spans="1:33" ht="14.55" hidden="1" x14ac:dyDescent="0.3">
      <c r="A378" t="s">
        <v>35</v>
      </c>
      <c r="B378">
        <v>2022</v>
      </c>
      <c r="C378" s="11">
        <v>44742</v>
      </c>
      <c r="D378" t="s">
        <v>1364</v>
      </c>
      <c r="E378" t="s">
        <v>514</v>
      </c>
      <c r="F378">
        <v>1</v>
      </c>
      <c r="G378">
        <f t="shared" si="18"/>
        <v>6</v>
      </c>
      <c r="H378">
        <v>1</v>
      </c>
      <c r="I378">
        <v>0</v>
      </c>
      <c r="J378">
        <v>5</v>
      </c>
      <c r="K378">
        <v>80</v>
      </c>
      <c r="L378">
        <v>5</v>
      </c>
      <c r="M378">
        <v>2</v>
      </c>
      <c r="N378">
        <v>0</v>
      </c>
      <c r="O378">
        <v>0</v>
      </c>
      <c r="P378" s="9">
        <f t="shared" si="19"/>
        <v>18.5</v>
      </c>
      <c r="Q378">
        <v>12</v>
      </c>
      <c r="R378">
        <v>32</v>
      </c>
      <c r="S378">
        <v>11</v>
      </c>
      <c r="T378">
        <v>19</v>
      </c>
      <c r="AC378">
        <v>0</v>
      </c>
      <c r="AD378">
        <v>0</v>
      </c>
    </row>
    <row r="379" spans="1:33" ht="14.55" hidden="1" x14ac:dyDescent="0.3">
      <c r="A379" t="s">
        <v>35</v>
      </c>
      <c r="B379">
        <v>2022</v>
      </c>
      <c r="C379" s="11">
        <v>44742</v>
      </c>
      <c r="D379" t="s">
        <v>1365</v>
      </c>
      <c r="E379" t="s">
        <v>520</v>
      </c>
      <c r="F379">
        <v>1</v>
      </c>
      <c r="G379">
        <f t="shared" si="18"/>
        <v>12</v>
      </c>
      <c r="H379">
        <v>1</v>
      </c>
      <c r="I379">
        <v>5</v>
      </c>
      <c r="J379">
        <v>6</v>
      </c>
      <c r="K379">
        <v>90</v>
      </c>
      <c r="L379">
        <v>15</v>
      </c>
      <c r="M379">
        <v>20</v>
      </c>
      <c r="N379">
        <v>0</v>
      </c>
      <c r="O379">
        <v>0</v>
      </c>
      <c r="P379" s="9">
        <f t="shared" si="19"/>
        <v>28.5</v>
      </c>
      <c r="Q379">
        <v>31</v>
      </c>
      <c r="R379">
        <v>36</v>
      </c>
      <c r="S379">
        <v>28</v>
      </c>
      <c r="T379">
        <v>19</v>
      </c>
      <c r="AC379">
        <v>0</v>
      </c>
      <c r="AD379">
        <v>0</v>
      </c>
    </row>
    <row r="380" spans="1:33" ht="14.55" hidden="1" x14ac:dyDescent="0.3">
      <c r="A380" t="s">
        <v>35</v>
      </c>
      <c r="B380">
        <v>2022</v>
      </c>
      <c r="C380" s="11">
        <v>44742</v>
      </c>
      <c r="D380" t="s">
        <v>1366</v>
      </c>
      <c r="E380" t="s">
        <v>522</v>
      </c>
      <c r="F380">
        <v>0</v>
      </c>
      <c r="G380">
        <f t="shared" si="18"/>
        <v>3</v>
      </c>
      <c r="H380">
        <v>0</v>
      </c>
      <c r="I380">
        <v>0</v>
      </c>
      <c r="J380">
        <v>3</v>
      </c>
      <c r="K380">
        <v>80</v>
      </c>
      <c r="L380">
        <v>5</v>
      </c>
      <c r="M380">
        <v>10</v>
      </c>
      <c r="N380">
        <v>0</v>
      </c>
      <c r="O380">
        <v>0</v>
      </c>
      <c r="P380" s="9">
        <f t="shared" si="19"/>
        <v>21.25</v>
      </c>
      <c r="Q380">
        <v>12</v>
      </c>
      <c r="R380">
        <v>25</v>
      </c>
      <c r="S380">
        <v>22</v>
      </c>
      <c r="T380">
        <v>26</v>
      </c>
      <c r="AC380">
        <v>0</v>
      </c>
      <c r="AD380">
        <v>0</v>
      </c>
    </row>
    <row r="381" spans="1:33" ht="14.55" hidden="1" x14ac:dyDescent="0.3">
      <c r="A381" t="s">
        <v>35</v>
      </c>
      <c r="B381">
        <v>2022</v>
      </c>
      <c r="C381" s="11">
        <v>44742</v>
      </c>
      <c r="D381" t="s">
        <v>1367</v>
      </c>
      <c r="E381" t="s">
        <v>522</v>
      </c>
      <c r="F381">
        <v>2</v>
      </c>
      <c r="G381">
        <f t="shared" si="18"/>
        <v>3</v>
      </c>
      <c r="H381">
        <v>0</v>
      </c>
      <c r="I381">
        <v>0</v>
      </c>
      <c r="J381">
        <v>3</v>
      </c>
      <c r="K381">
        <v>90</v>
      </c>
      <c r="L381" t="s">
        <v>267</v>
      </c>
      <c r="M381">
        <v>0</v>
      </c>
      <c r="N381">
        <v>40</v>
      </c>
      <c r="O381">
        <v>0</v>
      </c>
      <c r="P381" s="9">
        <f t="shared" si="19"/>
        <v>34.5</v>
      </c>
      <c r="Q381">
        <v>35</v>
      </c>
      <c r="R381">
        <v>37</v>
      </c>
      <c r="S381">
        <v>35</v>
      </c>
      <c r="T381">
        <v>31</v>
      </c>
      <c r="AC381">
        <v>0</v>
      </c>
      <c r="AD381">
        <v>0</v>
      </c>
    </row>
    <row r="382" spans="1:33" ht="14.55" hidden="1" x14ac:dyDescent="0.3">
      <c r="A382" t="s">
        <v>133</v>
      </c>
      <c r="B382">
        <v>2018</v>
      </c>
      <c r="C382" s="11">
        <v>43308</v>
      </c>
      <c r="D382" t="s">
        <v>1380</v>
      </c>
      <c r="E382" t="s">
        <v>495</v>
      </c>
      <c r="F382">
        <v>10</v>
      </c>
      <c r="G382">
        <f t="shared" si="18"/>
        <v>0</v>
      </c>
      <c r="H382">
        <v>0</v>
      </c>
      <c r="I382">
        <v>0</v>
      </c>
      <c r="J382">
        <v>0</v>
      </c>
      <c r="K382">
        <v>70</v>
      </c>
      <c r="L382">
        <v>70</v>
      </c>
      <c r="M382" t="s">
        <v>267</v>
      </c>
      <c r="N382">
        <v>10</v>
      </c>
      <c r="O382" t="s">
        <v>267</v>
      </c>
      <c r="P382" s="9">
        <f t="shared" si="19"/>
        <v>26.75</v>
      </c>
      <c r="Q382">
        <v>13</v>
      </c>
      <c r="R382">
        <v>39</v>
      </c>
      <c r="S382">
        <v>26</v>
      </c>
      <c r="T382">
        <v>29</v>
      </c>
      <c r="AC382" s="13">
        <v>1</v>
      </c>
      <c r="AD382" s="13">
        <v>0</v>
      </c>
      <c r="AF382" t="s">
        <v>1381</v>
      </c>
    </row>
    <row r="383" spans="1:33" ht="14.55" hidden="1" x14ac:dyDescent="0.3">
      <c r="A383" t="s">
        <v>133</v>
      </c>
      <c r="B383">
        <v>2018</v>
      </c>
      <c r="C383" s="11">
        <v>43308</v>
      </c>
      <c r="D383" t="s">
        <v>1382</v>
      </c>
      <c r="E383" t="s">
        <v>500</v>
      </c>
      <c r="F383">
        <v>4</v>
      </c>
      <c r="G383">
        <f t="shared" si="18"/>
        <v>0</v>
      </c>
      <c r="H383">
        <v>0</v>
      </c>
      <c r="I383">
        <v>0</v>
      </c>
      <c r="J383">
        <v>0</v>
      </c>
      <c r="K383">
        <v>50</v>
      </c>
      <c r="L383">
        <v>90</v>
      </c>
      <c r="M383" t="s">
        <v>267</v>
      </c>
      <c r="N383">
        <v>10</v>
      </c>
      <c r="O383" t="s">
        <v>267</v>
      </c>
      <c r="P383" s="9">
        <f t="shared" si="19"/>
        <v>12.25</v>
      </c>
      <c r="Q383">
        <v>2</v>
      </c>
      <c r="R383">
        <v>21</v>
      </c>
      <c r="S383">
        <v>12</v>
      </c>
      <c r="T383">
        <v>14</v>
      </c>
      <c r="AC383" s="13">
        <v>1</v>
      </c>
      <c r="AD383" s="13">
        <v>0</v>
      </c>
      <c r="AF383" t="s">
        <v>1381</v>
      </c>
    </row>
    <row r="384" spans="1:33" ht="14.55" hidden="1" x14ac:dyDescent="0.3">
      <c r="A384" t="s">
        <v>133</v>
      </c>
      <c r="B384">
        <v>2018</v>
      </c>
      <c r="C384" s="11">
        <v>43308</v>
      </c>
      <c r="D384" t="s">
        <v>1383</v>
      </c>
      <c r="E384" t="s">
        <v>500</v>
      </c>
      <c r="F384">
        <v>8</v>
      </c>
      <c r="G384">
        <f t="shared" si="18"/>
        <v>0</v>
      </c>
      <c r="H384">
        <v>0</v>
      </c>
      <c r="I384">
        <v>0</v>
      </c>
      <c r="J384">
        <v>0</v>
      </c>
      <c r="K384">
        <v>95</v>
      </c>
      <c r="L384">
        <v>50</v>
      </c>
      <c r="M384" t="s">
        <v>267</v>
      </c>
      <c r="N384">
        <v>10</v>
      </c>
      <c r="O384" t="s">
        <v>267</v>
      </c>
      <c r="P384" s="9">
        <f t="shared" si="19"/>
        <v>19.5</v>
      </c>
      <c r="Q384">
        <v>5</v>
      </c>
      <c r="R384">
        <v>22</v>
      </c>
      <c r="S384">
        <v>22</v>
      </c>
      <c r="T384">
        <v>29</v>
      </c>
      <c r="AC384" s="13">
        <v>1</v>
      </c>
      <c r="AD384" s="13">
        <v>0</v>
      </c>
      <c r="AF384" t="s">
        <v>1381</v>
      </c>
    </row>
    <row r="385" spans="1:33" ht="14.55" hidden="1" x14ac:dyDescent="0.3">
      <c r="A385" t="s">
        <v>133</v>
      </c>
      <c r="B385">
        <v>2018</v>
      </c>
      <c r="C385" s="11">
        <v>43308</v>
      </c>
      <c r="D385" t="s">
        <v>1384</v>
      </c>
      <c r="E385" t="s">
        <v>510</v>
      </c>
      <c r="F385">
        <v>0</v>
      </c>
      <c r="G385">
        <f t="shared" si="18"/>
        <v>1</v>
      </c>
      <c r="H385">
        <v>0</v>
      </c>
      <c r="I385">
        <v>0</v>
      </c>
      <c r="J385">
        <v>1</v>
      </c>
      <c r="K385">
        <v>95</v>
      </c>
      <c r="L385">
        <v>60</v>
      </c>
      <c r="M385" t="s">
        <v>267</v>
      </c>
      <c r="N385">
        <v>20</v>
      </c>
      <c r="O385" t="s">
        <v>267</v>
      </c>
      <c r="P385" s="9">
        <f t="shared" si="19"/>
        <v>8</v>
      </c>
      <c r="Q385">
        <v>3</v>
      </c>
      <c r="R385">
        <v>2</v>
      </c>
      <c r="S385">
        <v>10</v>
      </c>
      <c r="T385">
        <v>17</v>
      </c>
      <c r="AC385" s="13">
        <v>1</v>
      </c>
      <c r="AD385" s="13">
        <v>0</v>
      </c>
      <c r="AF385" t="s">
        <v>1381</v>
      </c>
    </row>
    <row r="386" spans="1:33" ht="14.55" hidden="1" x14ac:dyDescent="0.3">
      <c r="A386" t="s">
        <v>133</v>
      </c>
      <c r="B386">
        <v>2018</v>
      </c>
      <c r="C386" s="11">
        <v>43308</v>
      </c>
      <c r="D386" t="s">
        <v>1385</v>
      </c>
      <c r="E386" t="s">
        <v>510</v>
      </c>
      <c r="F386">
        <v>2</v>
      </c>
      <c r="G386">
        <f t="shared" si="18"/>
        <v>0</v>
      </c>
      <c r="H386">
        <v>0</v>
      </c>
      <c r="I386">
        <v>0</v>
      </c>
      <c r="J386">
        <v>0</v>
      </c>
      <c r="K386">
        <v>80</v>
      </c>
      <c r="L386">
        <v>70</v>
      </c>
      <c r="M386" t="s">
        <v>267</v>
      </c>
      <c r="N386">
        <v>10</v>
      </c>
      <c r="O386" t="s">
        <v>267</v>
      </c>
      <c r="P386" s="9">
        <f t="shared" si="19"/>
        <v>15</v>
      </c>
      <c r="Q386">
        <v>4</v>
      </c>
      <c r="R386">
        <v>4</v>
      </c>
      <c r="S386">
        <v>28</v>
      </c>
      <c r="T386">
        <v>24</v>
      </c>
      <c r="AC386" s="13">
        <v>1</v>
      </c>
      <c r="AD386" s="13">
        <v>0</v>
      </c>
      <c r="AF386" t="s">
        <v>1381</v>
      </c>
    </row>
    <row r="387" spans="1:33" ht="14.55" hidden="1" x14ac:dyDescent="0.3">
      <c r="A387" t="s">
        <v>133</v>
      </c>
      <c r="B387">
        <v>2018</v>
      </c>
      <c r="C387" s="11">
        <v>43308</v>
      </c>
      <c r="D387" t="s">
        <v>1386</v>
      </c>
      <c r="E387" t="s">
        <v>510</v>
      </c>
      <c r="F387">
        <v>5</v>
      </c>
      <c r="G387">
        <f t="shared" ref="G387:G450" si="20">SUM(H387:J387)</f>
        <v>0</v>
      </c>
      <c r="H387">
        <v>0</v>
      </c>
      <c r="I387">
        <v>0</v>
      </c>
      <c r="J387">
        <v>0</v>
      </c>
      <c r="K387">
        <v>50</v>
      </c>
      <c r="L387">
        <v>40</v>
      </c>
      <c r="M387" t="s">
        <v>267</v>
      </c>
      <c r="N387">
        <v>5</v>
      </c>
      <c r="O387" t="s">
        <v>267</v>
      </c>
      <c r="P387" s="9">
        <f t="shared" si="19"/>
        <v>1.5</v>
      </c>
      <c r="Q387">
        <v>1</v>
      </c>
      <c r="R387">
        <v>0</v>
      </c>
      <c r="S387">
        <v>4</v>
      </c>
      <c r="T387">
        <v>1</v>
      </c>
      <c r="AC387" s="13">
        <v>1</v>
      </c>
      <c r="AD387" s="13">
        <v>0</v>
      </c>
      <c r="AF387" t="s">
        <v>1381</v>
      </c>
    </row>
    <row r="388" spans="1:33" ht="14.55" hidden="1" x14ac:dyDescent="0.3">
      <c r="A388" t="s">
        <v>133</v>
      </c>
      <c r="B388">
        <v>2018</v>
      </c>
      <c r="C388" s="11">
        <v>43308</v>
      </c>
      <c r="D388" t="s">
        <v>1387</v>
      </c>
      <c r="E388" t="s">
        <v>514</v>
      </c>
      <c r="F388">
        <v>2</v>
      </c>
      <c r="G388">
        <f t="shared" si="20"/>
        <v>6</v>
      </c>
      <c r="H388">
        <v>0</v>
      </c>
      <c r="I388">
        <v>4</v>
      </c>
      <c r="J388">
        <v>2</v>
      </c>
      <c r="K388">
        <v>95</v>
      </c>
      <c r="L388">
        <v>60</v>
      </c>
      <c r="M388" t="s">
        <v>267</v>
      </c>
      <c r="N388">
        <v>10</v>
      </c>
      <c r="O388" t="s">
        <v>267</v>
      </c>
      <c r="P388" s="9">
        <f t="shared" si="19"/>
        <v>15</v>
      </c>
      <c r="Q388">
        <v>13</v>
      </c>
      <c r="R388">
        <v>3</v>
      </c>
      <c r="S388">
        <v>5</v>
      </c>
      <c r="T388">
        <v>39</v>
      </c>
      <c r="AC388" s="13">
        <v>1</v>
      </c>
      <c r="AD388" s="13">
        <v>0</v>
      </c>
      <c r="AF388" t="s">
        <v>1381</v>
      </c>
    </row>
    <row r="389" spans="1:33" ht="14.55" hidden="1" x14ac:dyDescent="0.3">
      <c r="A389" t="s">
        <v>133</v>
      </c>
      <c r="B389">
        <v>2018</v>
      </c>
      <c r="C389" s="11">
        <v>43308</v>
      </c>
      <c r="D389" t="s">
        <v>1388</v>
      </c>
      <c r="E389" t="s">
        <v>514</v>
      </c>
      <c r="F389">
        <v>4</v>
      </c>
      <c r="G389">
        <f t="shared" si="20"/>
        <v>1</v>
      </c>
      <c r="H389">
        <v>0</v>
      </c>
      <c r="I389">
        <v>0</v>
      </c>
      <c r="J389">
        <v>1</v>
      </c>
      <c r="K389">
        <v>20</v>
      </c>
      <c r="L389">
        <v>40</v>
      </c>
      <c r="M389" t="s">
        <v>267</v>
      </c>
      <c r="N389">
        <v>0</v>
      </c>
      <c r="O389" t="s">
        <v>267</v>
      </c>
      <c r="P389" s="9">
        <f t="shared" si="19"/>
        <v>1</v>
      </c>
      <c r="Q389">
        <v>0</v>
      </c>
      <c r="R389">
        <v>0</v>
      </c>
      <c r="S389">
        <v>1</v>
      </c>
      <c r="T389">
        <v>3</v>
      </c>
      <c r="AC389" s="13">
        <v>1</v>
      </c>
      <c r="AD389" s="13">
        <v>0</v>
      </c>
      <c r="AF389" t="s">
        <v>1381</v>
      </c>
    </row>
    <row r="390" spans="1:33" ht="14.55" hidden="1" x14ac:dyDescent="0.3">
      <c r="A390" t="s">
        <v>133</v>
      </c>
      <c r="B390">
        <v>2018</v>
      </c>
      <c r="C390" s="11">
        <v>43308</v>
      </c>
      <c r="D390" t="s">
        <v>1389</v>
      </c>
      <c r="E390" t="s">
        <v>522</v>
      </c>
      <c r="F390">
        <v>1</v>
      </c>
      <c r="G390">
        <f t="shared" si="20"/>
        <v>2</v>
      </c>
      <c r="H390">
        <v>0</v>
      </c>
      <c r="I390">
        <v>1</v>
      </c>
      <c r="J390">
        <v>1</v>
      </c>
      <c r="K390">
        <v>95</v>
      </c>
      <c r="L390">
        <v>80</v>
      </c>
      <c r="M390" t="s">
        <v>267</v>
      </c>
      <c r="N390">
        <v>10</v>
      </c>
      <c r="O390" t="s">
        <v>267</v>
      </c>
      <c r="P390" s="9">
        <f t="shared" si="19"/>
        <v>5.75</v>
      </c>
      <c r="Q390">
        <v>3</v>
      </c>
      <c r="R390">
        <v>2</v>
      </c>
      <c r="S390">
        <v>9</v>
      </c>
      <c r="T390">
        <v>9</v>
      </c>
      <c r="AC390" s="13">
        <v>1</v>
      </c>
      <c r="AD390" s="13">
        <v>0</v>
      </c>
      <c r="AF390" t="s">
        <v>1381</v>
      </c>
    </row>
    <row r="391" spans="1:33" ht="14.55" hidden="1" x14ac:dyDescent="0.3">
      <c r="A391" t="s">
        <v>133</v>
      </c>
      <c r="B391">
        <v>2018</v>
      </c>
      <c r="C391" s="11">
        <v>43308</v>
      </c>
      <c r="D391" t="s">
        <v>1390</v>
      </c>
      <c r="E391" t="s">
        <v>522</v>
      </c>
      <c r="F391">
        <v>4</v>
      </c>
      <c r="G391">
        <f t="shared" si="20"/>
        <v>7</v>
      </c>
      <c r="H391">
        <v>0</v>
      </c>
      <c r="I391">
        <v>3</v>
      </c>
      <c r="J391">
        <v>4</v>
      </c>
      <c r="K391">
        <v>70</v>
      </c>
      <c r="L391">
        <v>60</v>
      </c>
      <c r="M391" t="s">
        <v>267</v>
      </c>
      <c r="N391">
        <v>15</v>
      </c>
      <c r="O391" t="s">
        <v>267</v>
      </c>
      <c r="P391" s="9">
        <f t="shared" si="19"/>
        <v>4.75</v>
      </c>
      <c r="Q391">
        <v>2</v>
      </c>
      <c r="R391">
        <v>6</v>
      </c>
      <c r="S391">
        <v>8</v>
      </c>
      <c r="T391">
        <v>3</v>
      </c>
      <c r="AC391" s="13">
        <v>1</v>
      </c>
      <c r="AD391" s="13">
        <v>0</v>
      </c>
      <c r="AF391" t="s">
        <v>1381</v>
      </c>
    </row>
    <row r="392" spans="1:33" ht="14.55" hidden="1" x14ac:dyDescent="0.3">
      <c r="A392" t="s">
        <v>133</v>
      </c>
      <c r="B392">
        <v>2019</v>
      </c>
      <c r="C392" s="11">
        <v>43656</v>
      </c>
      <c r="D392" t="s">
        <v>1380</v>
      </c>
      <c r="E392" t="s">
        <v>495</v>
      </c>
      <c r="F392">
        <v>10</v>
      </c>
      <c r="G392">
        <f t="shared" si="20"/>
        <v>0</v>
      </c>
      <c r="H392">
        <v>0</v>
      </c>
      <c r="I392">
        <v>0</v>
      </c>
      <c r="J392">
        <v>0</v>
      </c>
      <c r="K392">
        <v>100</v>
      </c>
      <c r="L392">
        <v>10</v>
      </c>
      <c r="M392" t="s">
        <v>267</v>
      </c>
      <c r="N392">
        <v>20</v>
      </c>
      <c r="O392" t="s">
        <v>267</v>
      </c>
      <c r="P392" s="9">
        <f t="shared" si="19"/>
        <v>77.75</v>
      </c>
      <c r="Q392" s="8">
        <v>70</v>
      </c>
      <c r="R392" s="8">
        <v>91</v>
      </c>
      <c r="S392" s="8">
        <v>95</v>
      </c>
      <c r="T392" s="8">
        <v>55</v>
      </c>
      <c r="AC392" s="13">
        <v>1</v>
      </c>
      <c r="AD392" s="13">
        <v>0</v>
      </c>
      <c r="AF392" t="s">
        <v>1391</v>
      </c>
    </row>
    <row r="393" spans="1:33" ht="14.55" hidden="1" x14ac:dyDescent="0.3">
      <c r="A393" t="s">
        <v>133</v>
      </c>
      <c r="B393">
        <v>2019</v>
      </c>
      <c r="C393" s="11">
        <v>43656</v>
      </c>
      <c r="D393" t="s">
        <v>1382</v>
      </c>
      <c r="E393" t="s">
        <v>500</v>
      </c>
      <c r="F393">
        <v>4</v>
      </c>
      <c r="G393">
        <f t="shared" si="20"/>
        <v>0</v>
      </c>
      <c r="H393">
        <v>0</v>
      </c>
      <c r="I393">
        <v>0</v>
      </c>
      <c r="J393">
        <v>0</v>
      </c>
      <c r="K393">
        <v>50</v>
      </c>
      <c r="L393">
        <v>60</v>
      </c>
      <c r="M393" t="s">
        <v>267</v>
      </c>
      <c r="N393">
        <v>15</v>
      </c>
      <c r="O393" t="s">
        <v>267</v>
      </c>
      <c r="P393" s="9">
        <f t="shared" si="19"/>
        <v>39</v>
      </c>
      <c r="Q393" s="8">
        <v>65</v>
      </c>
      <c r="R393" s="8">
        <v>50</v>
      </c>
      <c r="S393" s="8">
        <v>17</v>
      </c>
      <c r="T393" s="8">
        <v>24</v>
      </c>
      <c r="AC393" s="13">
        <v>1</v>
      </c>
      <c r="AD393" s="13">
        <v>0</v>
      </c>
      <c r="AF393" t="s">
        <v>1391</v>
      </c>
    </row>
    <row r="394" spans="1:33" ht="14.55" hidden="1" x14ac:dyDescent="0.3">
      <c r="A394" t="s">
        <v>133</v>
      </c>
      <c r="B394">
        <v>2019</v>
      </c>
      <c r="C394" s="11">
        <v>43656</v>
      </c>
      <c r="D394" t="s">
        <v>1383</v>
      </c>
      <c r="E394" t="s">
        <v>500</v>
      </c>
      <c r="F394">
        <v>8</v>
      </c>
      <c r="G394">
        <f t="shared" si="20"/>
        <v>0</v>
      </c>
      <c r="H394">
        <v>0</v>
      </c>
      <c r="I394">
        <v>0</v>
      </c>
      <c r="J394">
        <v>0</v>
      </c>
      <c r="K394">
        <v>80</v>
      </c>
      <c r="L394">
        <v>20</v>
      </c>
      <c r="M394" t="s">
        <v>267</v>
      </c>
      <c r="N394">
        <v>5</v>
      </c>
      <c r="O394" t="s">
        <v>267</v>
      </c>
      <c r="P394" s="9">
        <f t="shared" si="19"/>
        <v>38</v>
      </c>
      <c r="Q394" s="8">
        <v>50</v>
      </c>
      <c r="R394" s="8">
        <v>38</v>
      </c>
      <c r="S394" s="8">
        <v>24</v>
      </c>
      <c r="T394" s="8">
        <v>40</v>
      </c>
      <c r="AC394" s="13">
        <v>1</v>
      </c>
      <c r="AD394" s="13">
        <v>0</v>
      </c>
      <c r="AF394" t="s">
        <v>1391</v>
      </c>
    </row>
    <row r="395" spans="1:33" ht="14.55" hidden="1" x14ac:dyDescent="0.3">
      <c r="A395" t="s">
        <v>133</v>
      </c>
      <c r="B395">
        <v>2019</v>
      </c>
      <c r="C395" s="11">
        <v>43656</v>
      </c>
      <c r="D395" t="s">
        <v>1384</v>
      </c>
      <c r="E395" t="s">
        <v>510</v>
      </c>
      <c r="F395">
        <v>0</v>
      </c>
      <c r="G395">
        <f t="shared" si="20"/>
        <v>3</v>
      </c>
      <c r="H395">
        <v>0</v>
      </c>
      <c r="I395">
        <v>2</v>
      </c>
      <c r="J395">
        <v>1</v>
      </c>
      <c r="K395">
        <v>80</v>
      </c>
      <c r="L395">
        <v>5</v>
      </c>
      <c r="M395" t="s">
        <v>267</v>
      </c>
      <c r="N395">
        <v>10</v>
      </c>
      <c r="O395" t="s">
        <v>267</v>
      </c>
      <c r="P395" s="9">
        <f t="shared" si="19"/>
        <v>20.25</v>
      </c>
      <c r="Q395" s="8">
        <v>16</v>
      </c>
      <c r="R395" s="8">
        <v>18</v>
      </c>
      <c r="S395" s="8">
        <v>25</v>
      </c>
      <c r="T395" s="8">
        <v>22</v>
      </c>
      <c r="AC395" s="13">
        <v>1</v>
      </c>
      <c r="AD395" s="13">
        <v>0</v>
      </c>
      <c r="AF395" t="s">
        <v>1391</v>
      </c>
    </row>
    <row r="396" spans="1:33" ht="14.55" hidden="1" x14ac:dyDescent="0.3">
      <c r="A396" t="s">
        <v>133</v>
      </c>
      <c r="B396">
        <v>2019</v>
      </c>
      <c r="C396" s="11">
        <v>43656</v>
      </c>
      <c r="D396" t="s">
        <v>1385</v>
      </c>
      <c r="E396" t="s">
        <v>510</v>
      </c>
      <c r="F396">
        <v>2</v>
      </c>
      <c r="G396">
        <f t="shared" si="20"/>
        <v>0</v>
      </c>
      <c r="H396">
        <v>0</v>
      </c>
      <c r="I396">
        <v>0</v>
      </c>
      <c r="J396">
        <v>0</v>
      </c>
      <c r="K396">
        <v>60</v>
      </c>
      <c r="L396">
        <v>5</v>
      </c>
      <c r="M396" t="s">
        <v>267</v>
      </c>
      <c r="N396">
        <v>5</v>
      </c>
      <c r="O396" t="s">
        <v>267</v>
      </c>
      <c r="P396" s="9">
        <f t="shared" si="19"/>
        <v>15.25</v>
      </c>
      <c r="Q396" s="8">
        <v>8</v>
      </c>
      <c r="R396" s="8">
        <v>10</v>
      </c>
      <c r="S396" s="8">
        <v>29</v>
      </c>
      <c r="T396" s="8">
        <v>14</v>
      </c>
      <c r="AC396" s="13">
        <v>1</v>
      </c>
      <c r="AD396" s="13">
        <v>0</v>
      </c>
      <c r="AF396" t="s">
        <v>1391</v>
      </c>
    </row>
    <row r="397" spans="1:33" ht="14.55" hidden="1" x14ac:dyDescent="0.3">
      <c r="A397" t="s">
        <v>133</v>
      </c>
      <c r="B397">
        <v>2019</v>
      </c>
      <c r="C397" s="11">
        <v>43656</v>
      </c>
      <c r="D397" t="s">
        <v>1386</v>
      </c>
      <c r="E397" t="s">
        <v>510</v>
      </c>
      <c r="F397">
        <v>5</v>
      </c>
      <c r="G397">
        <f t="shared" si="20"/>
        <v>0</v>
      </c>
      <c r="H397">
        <v>0</v>
      </c>
      <c r="I397">
        <v>0</v>
      </c>
      <c r="J397">
        <v>0</v>
      </c>
      <c r="K397">
        <v>20</v>
      </c>
      <c r="L397">
        <v>2</v>
      </c>
      <c r="M397" t="s">
        <v>267</v>
      </c>
      <c r="N397">
        <v>1</v>
      </c>
      <c r="O397" t="s">
        <v>267</v>
      </c>
      <c r="P397" s="9">
        <f t="shared" si="19"/>
        <v>4.75</v>
      </c>
      <c r="Q397" s="8">
        <v>8</v>
      </c>
      <c r="R397" s="8">
        <v>10</v>
      </c>
      <c r="S397" s="8">
        <v>1</v>
      </c>
      <c r="T397" s="8">
        <v>0</v>
      </c>
      <c r="AC397" s="13">
        <v>1</v>
      </c>
      <c r="AD397" s="13">
        <v>0</v>
      </c>
      <c r="AF397" t="s">
        <v>1392</v>
      </c>
      <c r="AG397" t="s">
        <v>1393</v>
      </c>
    </row>
    <row r="398" spans="1:33" ht="14.55" hidden="1" x14ac:dyDescent="0.3">
      <c r="A398" t="s">
        <v>133</v>
      </c>
      <c r="B398">
        <v>2019</v>
      </c>
      <c r="C398" s="11">
        <v>43656</v>
      </c>
      <c r="D398" t="s">
        <v>1387</v>
      </c>
      <c r="E398" t="s">
        <v>514</v>
      </c>
      <c r="F398">
        <v>2</v>
      </c>
      <c r="G398">
        <f t="shared" si="20"/>
        <v>6</v>
      </c>
      <c r="H398">
        <v>0</v>
      </c>
      <c r="I398">
        <v>5</v>
      </c>
      <c r="J398">
        <v>1</v>
      </c>
      <c r="K398">
        <v>60</v>
      </c>
      <c r="L398">
        <v>2</v>
      </c>
      <c r="M398" t="s">
        <v>267</v>
      </c>
      <c r="N398">
        <v>10</v>
      </c>
      <c r="O398" t="s">
        <v>267</v>
      </c>
      <c r="P398" s="9">
        <f t="shared" si="19"/>
        <v>15</v>
      </c>
      <c r="Q398" s="8">
        <v>12</v>
      </c>
      <c r="R398" s="8">
        <v>12</v>
      </c>
      <c r="S398" s="8">
        <v>26</v>
      </c>
      <c r="T398" s="8">
        <v>10</v>
      </c>
      <c r="AC398" s="13">
        <v>1</v>
      </c>
      <c r="AD398" s="13">
        <v>0</v>
      </c>
      <c r="AF398" t="s">
        <v>1391</v>
      </c>
    </row>
    <row r="399" spans="1:33" ht="14.55" hidden="1" x14ac:dyDescent="0.3">
      <c r="A399" t="s">
        <v>133</v>
      </c>
      <c r="B399">
        <v>2019</v>
      </c>
      <c r="C399" s="11">
        <v>43656</v>
      </c>
      <c r="D399" t="s">
        <v>1388</v>
      </c>
      <c r="E399" t="s">
        <v>514</v>
      </c>
      <c r="F399">
        <v>4</v>
      </c>
      <c r="G399">
        <f t="shared" si="20"/>
        <v>1</v>
      </c>
      <c r="H399">
        <v>0</v>
      </c>
      <c r="I399">
        <v>0</v>
      </c>
      <c r="J399">
        <v>1</v>
      </c>
      <c r="K399">
        <v>20</v>
      </c>
      <c r="L399">
        <v>20</v>
      </c>
      <c r="M399" t="s">
        <v>267</v>
      </c>
      <c r="N399">
        <v>0</v>
      </c>
      <c r="O399" t="s">
        <v>267</v>
      </c>
      <c r="P399" s="9">
        <f t="shared" si="19"/>
        <v>0.25</v>
      </c>
      <c r="Q399" s="8">
        <v>0</v>
      </c>
      <c r="R399" s="8">
        <v>0</v>
      </c>
      <c r="S399" s="8">
        <v>0</v>
      </c>
      <c r="T399" s="8">
        <v>1</v>
      </c>
      <c r="AC399" s="13">
        <v>1</v>
      </c>
      <c r="AD399" s="13">
        <v>0</v>
      </c>
      <c r="AF399" t="s">
        <v>1391</v>
      </c>
      <c r="AG399" t="s">
        <v>1394</v>
      </c>
    </row>
    <row r="400" spans="1:33" ht="14.55" hidden="1" x14ac:dyDescent="0.3">
      <c r="A400" t="s">
        <v>133</v>
      </c>
      <c r="B400">
        <v>2019</v>
      </c>
      <c r="C400" s="11">
        <v>43656</v>
      </c>
      <c r="D400" t="s">
        <v>1389</v>
      </c>
      <c r="E400" t="s">
        <v>522</v>
      </c>
      <c r="F400">
        <v>1</v>
      </c>
      <c r="G400">
        <f t="shared" si="20"/>
        <v>5</v>
      </c>
      <c r="H400">
        <v>0</v>
      </c>
      <c r="I400">
        <v>3</v>
      </c>
      <c r="J400">
        <v>2</v>
      </c>
      <c r="K400">
        <v>80</v>
      </c>
      <c r="L400">
        <v>10</v>
      </c>
      <c r="M400" t="s">
        <v>267</v>
      </c>
      <c r="N400">
        <v>5</v>
      </c>
      <c r="O400" t="s">
        <v>267</v>
      </c>
      <c r="P400" s="9">
        <f t="shared" si="19"/>
        <v>25.25</v>
      </c>
      <c r="Q400" s="8">
        <v>15</v>
      </c>
      <c r="R400" s="8">
        <v>50</v>
      </c>
      <c r="S400" s="8">
        <v>8</v>
      </c>
      <c r="T400" s="8">
        <v>28</v>
      </c>
      <c r="AC400" s="13">
        <v>1</v>
      </c>
      <c r="AD400" s="13">
        <v>0</v>
      </c>
      <c r="AF400" t="s">
        <v>1391</v>
      </c>
    </row>
    <row r="401" spans="1:33" ht="14.55" hidden="1" x14ac:dyDescent="0.3">
      <c r="A401" t="s">
        <v>133</v>
      </c>
      <c r="B401">
        <v>2019</v>
      </c>
      <c r="C401" s="11">
        <v>43656</v>
      </c>
      <c r="D401" t="s">
        <v>1390</v>
      </c>
      <c r="E401" t="s">
        <v>522</v>
      </c>
      <c r="F401">
        <v>4</v>
      </c>
      <c r="G401">
        <f t="shared" si="20"/>
        <v>6</v>
      </c>
      <c r="H401">
        <v>2</v>
      </c>
      <c r="I401">
        <v>0</v>
      </c>
      <c r="J401">
        <v>4</v>
      </c>
      <c r="K401">
        <v>70</v>
      </c>
      <c r="L401">
        <v>5</v>
      </c>
      <c r="M401" t="s">
        <v>267</v>
      </c>
      <c r="N401">
        <v>5</v>
      </c>
      <c r="O401" t="s">
        <v>267</v>
      </c>
      <c r="P401" s="9">
        <f t="shared" si="19"/>
        <v>15</v>
      </c>
      <c r="Q401" s="8">
        <v>18</v>
      </c>
      <c r="R401" s="8">
        <v>6</v>
      </c>
      <c r="S401" s="8">
        <v>20</v>
      </c>
      <c r="T401" s="8">
        <v>16</v>
      </c>
      <c r="AC401" s="13">
        <v>1</v>
      </c>
      <c r="AD401" s="13">
        <v>0</v>
      </c>
      <c r="AF401" t="s">
        <v>1391</v>
      </c>
      <c r="AG401" t="s">
        <v>1395</v>
      </c>
    </row>
    <row r="402" spans="1:33" ht="14.55" hidden="1" x14ac:dyDescent="0.3">
      <c r="A402" t="s">
        <v>133</v>
      </c>
      <c r="B402">
        <v>2020</v>
      </c>
      <c r="C402" s="11">
        <v>44011</v>
      </c>
      <c r="D402" t="s">
        <v>1380</v>
      </c>
      <c r="E402" t="s">
        <v>495</v>
      </c>
      <c r="F402">
        <v>10</v>
      </c>
      <c r="G402">
        <f t="shared" si="20"/>
        <v>0</v>
      </c>
      <c r="H402">
        <v>0</v>
      </c>
      <c r="I402">
        <v>0</v>
      </c>
      <c r="J402">
        <v>0</v>
      </c>
      <c r="K402">
        <v>80</v>
      </c>
      <c r="L402">
        <v>50</v>
      </c>
      <c r="M402" t="s">
        <v>267</v>
      </c>
      <c r="N402">
        <v>0</v>
      </c>
      <c r="O402">
        <v>0</v>
      </c>
      <c r="P402" s="9">
        <f t="shared" si="19"/>
        <v>47.75</v>
      </c>
      <c r="Q402">
        <v>42</v>
      </c>
      <c r="R402">
        <v>76</v>
      </c>
      <c r="S402">
        <v>44</v>
      </c>
      <c r="T402">
        <v>29</v>
      </c>
      <c r="AC402" s="13">
        <v>1</v>
      </c>
      <c r="AD402" s="13">
        <v>0</v>
      </c>
      <c r="AF402" t="s">
        <v>1396</v>
      </c>
    </row>
    <row r="403" spans="1:33" ht="14.55" hidden="1" x14ac:dyDescent="0.3">
      <c r="A403" t="s">
        <v>133</v>
      </c>
      <c r="B403">
        <v>2020</v>
      </c>
      <c r="C403" s="11">
        <v>44011</v>
      </c>
      <c r="D403" t="s">
        <v>1382</v>
      </c>
      <c r="E403" t="s">
        <v>500</v>
      </c>
      <c r="F403">
        <v>4</v>
      </c>
      <c r="G403">
        <f t="shared" si="20"/>
        <v>0</v>
      </c>
      <c r="H403">
        <v>0</v>
      </c>
      <c r="I403">
        <v>0</v>
      </c>
      <c r="J403">
        <v>0</v>
      </c>
      <c r="K403">
        <v>70</v>
      </c>
      <c r="L403">
        <v>40</v>
      </c>
      <c r="M403" t="s">
        <v>267</v>
      </c>
      <c r="N403">
        <v>4</v>
      </c>
      <c r="O403">
        <v>0</v>
      </c>
      <c r="P403" s="9">
        <f t="shared" si="19"/>
        <v>26</v>
      </c>
      <c r="Q403">
        <v>31</v>
      </c>
      <c r="R403">
        <v>28</v>
      </c>
      <c r="S403">
        <v>29</v>
      </c>
      <c r="T403">
        <v>16</v>
      </c>
      <c r="AC403" s="13">
        <v>0</v>
      </c>
      <c r="AD403" s="13">
        <v>0</v>
      </c>
    </row>
    <row r="404" spans="1:33" ht="14.55" hidden="1" x14ac:dyDescent="0.3">
      <c r="A404" t="s">
        <v>133</v>
      </c>
      <c r="B404">
        <v>2020</v>
      </c>
      <c r="C404" s="11">
        <v>44011</v>
      </c>
      <c r="D404" t="s">
        <v>1383</v>
      </c>
      <c r="E404" t="s">
        <v>500</v>
      </c>
      <c r="F404">
        <v>8</v>
      </c>
      <c r="G404">
        <f t="shared" si="20"/>
        <v>0</v>
      </c>
      <c r="H404">
        <v>0</v>
      </c>
      <c r="I404">
        <v>0</v>
      </c>
      <c r="J404">
        <v>0</v>
      </c>
      <c r="K404">
        <v>95</v>
      </c>
      <c r="L404">
        <v>3</v>
      </c>
      <c r="M404" t="s">
        <v>267</v>
      </c>
      <c r="N404">
        <v>1</v>
      </c>
      <c r="O404">
        <v>0</v>
      </c>
      <c r="P404" s="9">
        <f t="shared" si="19"/>
        <v>36.5</v>
      </c>
      <c r="Q404">
        <v>36</v>
      </c>
      <c r="R404">
        <v>21</v>
      </c>
      <c r="S404">
        <v>67</v>
      </c>
      <c r="T404">
        <v>22</v>
      </c>
      <c r="AC404" s="13">
        <v>0</v>
      </c>
      <c r="AD404" s="13">
        <v>0</v>
      </c>
    </row>
    <row r="405" spans="1:33" ht="14.55" hidden="1" x14ac:dyDescent="0.3">
      <c r="A405" t="s">
        <v>133</v>
      </c>
      <c r="B405">
        <v>2020</v>
      </c>
      <c r="C405" s="11">
        <v>44011</v>
      </c>
      <c r="D405" t="s">
        <v>1384</v>
      </c>
      <c r="E405" t="s">
        <v>510</v>
      </c>
      <c r="F405">
        <v>0</v>
      </c>
      <c r="G405">
        <f t="shared" si="20"/>
        <v>8</v>
      </c>
      <c r="H405">
        <v>0</v>
      </c>
      <c r="I405">
        <v>4</v>
      </c>
      <c r="J405">
        <v>4</v>
      </c>
      <c r="K405">
        <v>80</v>
      </c>
      <c r="L405">
        <v>0</v>
      </c>
      <c r="M405" t="s">
        <v>267</v>
      </c>
      <c r="N405">
        <v>0</v>
      </c>
      <c r="O405" t="s">
        <v>1397</v>
      </c>
      <c r="P405" s="9">
        <f t="shared" si="19"/>
        <v>23.75</v>
      </c>
      <c r="Q405">
        <v>23</v>
      </c>
      <c r="R405">
        <v>19</v>
      </c>
      <c r="S405">
        <v>24</v>
      </c>
      <c r="T405">
        <v>29</v>
      </c>
      <c r="AC405" s="13">
        <v>0</v>
      </c>
      <c r="AD405" s="13">
        <v>0</v>
      </c>
    </row>
    <row r="406" spans="1:33" ht="14.55" hidden="1" x14ac:dyDescent="0.3">
      <c r="A406" t="s">
        <v>133</v>
      </c>
      <c r="B406">
        <v>2020</v>
      </c>
      <c r="C406" s="11">
        <v>44011</v>
      </c>
      <c r="D406" t="s">
        <v>1385</v>
      </c>
      <c r="E406" t="s">
        <v>510</v>
      </c>
      <c r="F406">
        <v>2</v>
      </c>
      <c r="G406">
        <f t="shared" si="20"/>
        <v>0</v>
      </c>
      <c r="H406">
        <v>0</v>
      </c>
      <c r="I406">
        <v>0</v>
      </c>
      <c r="J406">
        <v>0</v>
      </c>
      <c r="K406">
        <v>70</v>
      </c>
      <c r="L406">
        <v>5</v>
      </c>
      <c r="M406" t="s">
        <v>267</v>
      </c>
      <c r="N406">
        <v>0</v>
      </c>
      <c r="O406" t="s">
        <v>1397</v>
      </c>
      <c r="P406" s="9">
        <f t="shared" si="19"/>
        <v>30</v>
      </c>
      <c r="Q406">
        <v>35</v>
      </c>
      <c r="R406">
        <v>34</v>
      </c>
      <c r="S406">
        <v>40</v>
      </c>
      <c r="T406">
        <v>11</v>
      </c>
      <c r="AC406" s="13">
        <v>1</v>
      </c>
      <c r="AD406" s="13">
        <v>0</v>
      </c>
      <c r="AF406" t="s">
        <v>1398</v>
      </c>
    </row>
    <row r="407" spans="1:33" ht="14.55" hidden="1" x14ac:dyDescent="0.3">
      <c r="A407" t="s">
        <v>133</v>
      </c>
      <c r="B407">
        <v>2020</v>
      </c>
      <c r="C407" s="11">
        <v>44011</v>
      </c>
      <c r="D407" t="s">
        <v>1386</v>
      </c>
      <c r="E407" t="s">
        <v>510</v>
      </c>
      <c r="F407">
        <v>5</v>
      </c>
      <c r="G407">
        <f t="shared" si="20"/>
        <v>0</v>
      </c>
      <c r="H407">
        <v>0</v>
      </c>
      <c r="I407">
        <v>0</v>
      </c>
      <c r="J407">
        <v>0</v>
      </c>
      <c r="K407">
        <v>35</v>
      </c>
      <c r="L407">
        <v>2</v>
      </c>
      <c r="M407" t="s">
        <v>267</v>
      </c>
      <c r="N407">
        <v>0</v>
      </c>
      <c r="O407">
        <v>0</v>
      </c>
      <c r="P407" s="9">
        <f t="shared" si="19"/>
        <v>13.75</v>
      </c>
      <c r="Q407">
        <v>0</v>
      </c>
      <c r="R407">
        <v>16</v>
      </c>
      <c r="S407">
        <v>20</v>
      </c>
      <c r="T407">
        <v>19</v>
      </c>
      <c r="AC407" s="13">
        <v>1</v>
      </c>
      <c r="AD407" s="13">
        <v>0</v>
      </c>
      <c r="AF407" t="s">
        <v>1242</v>
      </c>
    </row>
    <row r="408" spans="1:33" ht="14.55" hidden="1" x14ac:dyDescent="0.3">
      <c r="A408" t="s">
        <v>133</v>
      </c>
      <c r="B408">
        <v>2020</v>
      </c>
      <c r="C408" s="11">
        <v>44011</v>
      </c>
      <c r="D408" t="s">
        <v>1387</v>
      </c>
      <c r="E408" t="s">
        <v>514</v>
      </c>
      <c r="F408">
        <v>2</v>
      </c>
      <c r="G408">
        <f t="shared" si="20"/>
        <v>39</v>
      </c>
      <c r="H408">
        <v>14</v>
      </c>
      <c r="I408">
        <v>19</v>
      </c>
      <c r="J408">
        <v>6</v>
      </c>
      <c r="K408">
        <v>90</v>
      </c>
      <c r="L408">
        <v>2</v>
      </c>
      <c r="M408" t="s">
        <v>267</v>
      </c>
      <c r="N408">
        <v>0</v>
      </c>
      <c r="O408" t="s">
        <v>1397</v>
      </c>
      <c r="P408" s="9">
        <f t="shared" si="19"/>
        <v>19.25</v>
      </c>
      <c r="Q408">
        <v>12</v>
      </c>
      <c r="R408">
        <v>22</v>
      </c>
      <c r="S408">
        <v>22</v>
      </c>
      <c r="T408">
        <v>21</v>
      </c>
      <c r="AC408" s="13">
        <v>0</v>
      </c>
      <c r="AD408" s="13">
        <v>0</v>
      </c>
    </row>
    <row r="409" spans="1:33" ht="14.55" hidden="1" x14ac:dyDescent="0.3">
      <c r="A409" t="s">
        <v>133</v>
      </c>
      <c r="B409">
        <v>2020</v>
      </c>
      <c r="C409" s="11">
        <v>44011</v>
      </c>
      <c r="D409" t="s">
        <v>1388</v>
      </c>
      <c r="E409" t="s">
        <v>514</v>
      </c>
      <c r="F409">
        <v>4</v>
      </c>
      <c r="G409">
        <f t="shared" si="20"/>
        <v>1</v>
      </c>
      <c r="H409">
        <v>0</v>
      </c>
      <c r="I409">
        <v>1</v>
      </c>
      <c r="J409">
        <v>0</v>
      </c>
      <c r="K409">
        <v>10</v>
      </c>
      <c r="L409">
        <v>25</v>
      </c>
      <c r="M409" t="s">
        <v>267</v>
      </c>
      <c r="N409">
        <v>0</v>
      </c>
      <c r="O409">
        <v>0</v>
      </c>
      <c r="P409" s="9">
        <f t="shared" si="19"/>
        <v>3.75</v>
      </c>
      <c r="Q409">
        <v>0</v>
      </c>
      <c r="R409">
        <v>1</v>
      </c>
      <c r="S409">
        <v>4</v>
      </c>
      <c r="T409">
        <v>10</v>
      </c>
      <c r="AC409" s="13">
        <v>0</v>
      </c>
      <c r="AD409" s="13">
        <v>0</v>
      </c>
    </row>
    <row r="410" spans="1:33" ht="14.55" hidden="1" x14ac:dyDescent="0.3">
      <c r="A410" t="s">
        <v>133</v>
      </c>
      <c r="B410">
        <v>2020</v>
      </c>
      <c r="C410" s="11">
        <v>44011</v>
      </c>
      <c r="D410" t="s">
        <v>1389</v>
      </c>
      <c r="E410" t="s">
        <v>522</v>
      </c>
      <c r="F410">
        <v>1</v>
      </c>
      <c r="G410">
        <f t="shared" si="20"/>
        <v>14</v>
      </c>
      <c r="H410">
        <v>0</v>
      </c>
      <c r="I410">
        <v>6</v>
      </c>
      <c r="J410">
        <v>8</v>
      </c>
      <c r="K410">
        <v>90</v>
      </c>
      <c r="L410">
        <v>1</v>
      </c>
      <c r="M410" t="s">
        <v>267</v>
      </c>
      <c r="N410">
        <v>0</v>
      </c>
      <c r="O410" t="s">
        <v>1397</v>
      </c>
      <c r="P410" s="9">
        <f t="shared" si="19"/>
        <v>27.75</v>
      </c>
      <c r="Q410">
        <v>23</v>
      </c>
      <c r="R410">
        <v>48</v>
      </c>
      <c r="S410">
        <v>15</v>
      </c>
      <c r="T410">
        <v>25</v>
      </c>
      <c r="AC410" s="13">
        <v>1</v>
      </c>
      <c r="AD410" s="13">
        <v>0</v>
      </c>
      <c r="AF410" t="s">
        <v>1398</v>
      </c>
    </row>
    <row r="411" spans="1:33" ht="14.55" hidden="1" x14ac:dyDescent="0.3">
      <c r="A411" t="s">
        <v>133</v>
      </c>
      <c r="B411">
        <v>2020</v>
      </c>
      <c r="C411" s="11">
        <v>44011</v>
      </c>
      <c r="D411" t="s">
        <v>1390</v>
      </c>
      <c r="E411" t="s">
        <v>522</v>
      </c>
      <c r="F411">
        <v>4</v>
      </c>
      <c r="G411">
        <f t="shared" si="20"/>
        <v>22</v>
      </c>
      <c r="H411">
        <v>0</v>
      </c>
      <c r="I411">
        <v>13</v>
      </c>
      <c r="J411">
        <v>9</v>
      </c>
      <c r="K411">
        <v>75</v>
      </c>
      <c r="L411">
        <v>7</v>
      </c>
      <c r="M411" t="s">
        <v>267</v>
      </c>
      <c r="N411">
        <v>10</v>
      </c>
      <c r="O411">
        <v>0</v>
      </c>
      <c r="P411" s="9">
        <f t="shared" si="19"/>
        <v>12.25</v>
      </c>
      <c r="Q411">
        <v>3</v>
      </c>
      <c r="R411">
        <v>17</v>
      </c>
      <c r="S411">
        <v>17</v>
      </c>
      <c r="T411">
        <v>12</v>
      </c>
      <c r="AC411" s="13">
        <v>0</v>
      </c>
      <c r="AD411" s="13">
        <v>0</v>
      </c>
    </row>
    <row r="412" spans="1:33" ht="14.55" hidden="1" x14ac:dyDescent="0.3">
      <c r="A412" t="s">
        <v>133</v>
      </c>
      <c r="B412">
        <v>2021</v>
      </c>
      <c r="C412" s="11">
        <v>44365</v>
      </c>
      <c r="D412" t="s">
        <v>1380</v>
      </c>
      <c r="E412" t="s">
        <v>495</v>
      </c>
      <c r="F412">
        <v>10</v>
      </c>
      <c r="G412">
        <f t="shared" si="20"/>
        <v>0</v>
      </c>
      <c r="H412">
        <v>0</v>
      </c>
      <c r="I412">
        <v>0</v>
      </c>
      <c r="J412">
        <v>0</v>
      </c>
      <c r="K412">
        <v>95</v>
      </c>
      <c r="L412">
        <v>30</v>
      </c>
      <c r="M412">
        <v>0</v>
      </c>
      <c r="N412">
        <v>1</v>
      </c>
      <c r="O412">
        <v>0</v>
      </c>
      <c r="P412" s="9">
        <f t="shared" si="19"/>
        <v>26.75</v>
      </c>
      <c r="Q412">
        <v>29</v>
      </c>
      <c r="R412">
        <v>27</v>
      </c>
      <c r="S412">
        <v>20</v>
      </c>
      <c r="T412">
        <v>31</v>
      </c>
      <c r="AC412">
        <v>0</v>
      </c>
      <c r="AD412">
        <v>0</v>
      </c>
    </row>
    <row r="413" spans="1:33" ht="14.55" hidden="1" x14ac:dyDescent="0.3">
      <c r="A413" t="s">
        <v>133</v>
      </c>
      <c r="B413">
        <v>2021</v>
      </c>
      <c r="C413" s="11">
        <v>44365</v>
      </c>
      <c r="D413" t="s">
        <v>1382</v>
      </c>
      <c r="E413" t="s">
        <v>500</v>
      </c>
      <c r="F413">
        <v>4</v>
      </c>
      <c r="G413">
        <f t="shared" si="20"/>
        <v>0</v>
      </c>
      <c r="H413">
        <v>0</v>
      </c>
      <c r="I413">
        <v>0</v>
      </c>
      <c r="J413">
        <v>0</v>
      </c>
      <c r="K413">
        <v>50</v>
      </c>
      <c r="L413">
        <v>50</v>
      </c>
      <c r="M413">
        <v>5</v>
      </c>
      <c r="N413">
        <v>0</v>
      </c>
      <c r="O413">
        <v>90</v>
      </c>
      <c r="P413" s="9">
        <f t="shared" si="19"/>
        <v>10.25</v>
      </c>
      <c r="Q413">
        <v>14</v>
      </c>
      <c r="R413">
        <v>7</v>
      </c>
      <c r="S413">
        <v>7</v>
      </c>
      <c r="T413">
        <v>13</v>
      </c>
      <c r="AC413">
        <v>1</v>
      </c>
      <c r="AD413">
        <v>0</v>
      </c>
      <c r="AF413" t="s">
        <v>1399</v>
      </c>
    </row>
    <row r="414" spans="1:33" ht="14.55" hidden="1" x14ac:dyDescent="0.3">
      <c r="A414" t="s">
        <v>133</v>
      </c>
      <c r="B414">
        <v>2021</v>
      </c>
      <c r="C414" s="11">
        <v>44365</v>
      </c>
      <c r="D414" t="s">
        <v>1383</v>
      </c>
      <c r="E414" t="s">
        <v>500</v>
      </c>
      <c r="F414">
        <v>8</v>
      </c>
      <c r="G414">
        <f t="shared" si="20"/>
        <v>0</v>
      </c>
      <c r="H414">
        <v>0</v>
      </c>
      <c r="I414">
        <v>0</v>
      </c>
      <c r="J414">
        <v>0</v>
      </c>
      <c r="K414">
        <v>80</v>
      </c>
      <c r="L414">
        <v>8</v>
      </c>
      <c r="M414">
        <v>1</v>
      </c>
      <c r="N414">
        <v>0</v>
      </c>
      <c r="O414">
        <v>80</v>
      </c>
      <c r="P414" s="9">
        <f t="shared" si="19"/>
        <v>30.75</v>
      </c>
      <c r="Q414">
        <v>30</v>
      </c>
      <c r="R414">
        <v>18</v>
      </c>
      <c r="S414">
        <v>34</v>
      </c>
      <c r="T414">
        <v>41</v>
      </c>
      <c r="AC414">
        <v>1</v>
      </c>
      <c r="AD414">
        <v>0</v>
      </c>
      <c r="AF414" t="s">
        <v>1399</v>
      </c>
    </row>
    <row r="415" spans="1:33" ht="14.55" hidden="1" x14ac:dyDescent="0.3">
      <c r="A415" t="s">
        <v>133</v>
      </c>
      <c r="B415">
        <v>2021</v>
      </c>
      <c r="C415" s="11">
        <v>44365</v>
      </c>
      <c r="D415" t="s">
        <v>1384</v>
      </c>
      <c r="E415" t="s">
        <v>510</v>
      </c>
      <c r="F415">
        <v>0</v>
      </c>
      <c r="G415">
        <f t="shared" si="20"/>
        <v>6</v>
      </c>
      <c r="H415">
        <v>0</v>
      </c>
      <c r="I415">
        <v>2</v>
      </c>
      <c r="J415">
        <v>4</v>
      </c>
      <c r="K415">
        <v>80</v>
      </c>
      <c r="L415">
        <v>0</v>
      </c>
      <c r="M415">
        <v>1</v>
      </c>
      <c r="N415">
        <v>0</v>
      </c>
      <c r="O415">
        <v>100</v>
      </c>
      <c r="P415" s="9">
        <f t="shared" si="19"/>
        <v>15</v>
      </c>
      <c r="Q415">
        <v>19</v>
      </c>
      <c r="R415">
        <v>14</v>
      </c>
      <c r="S415">
        <v>13</v>
      </c>
      <c r="T415">
        <v>14</v>
      </c>
      <c r="AC415">
        <v>0</v>
      </c>
      <c r="AD415">
        <v>0</v>
      </c>
      <c r="AF415" t="s">
        <v>1399</v>
      </c>
    </row>
    <row r="416" spans="1:33" ht="14.55" hidden="1" x14ac:dyDescent="0.3">
      <c r="A416" t="s">
        <v>133</v>
      </c>
      <c r="B416">
        <v>2021</v>
      </c>
      <c r="C416" s="11">
        <v>44365</v>
      </c>
      <c r="D416" t="s">
        <v>1385</v>
      </c>
      <c r="E416" t="s">
        <v>510</v>
      </c>
      <c r="F416">
        <v>2</v>
      </c>
      <c r="G416">
        <f t="shared" si="20"/>
        <v>0</v>
      </c>
      <c r="H416">
        <v>0</v>
      </c>
      <c r="I416">
        <v>0</v>
      </c>
      <c r="J416">
        <v>0</v>
      </c>
      <c r="K416">
        <v>70</v>
      </c>
      <c r="L416">
        <v>5</v>
      </c>
      <c r="M416">
        <v>2</v>
      </c>
      <c r="N416">
        <v>0</v>
      </c>
      <c r="O416">
        <v>100</v>
      </c>
      <c r="P416" s="9">
        <f t="shared" si="19"/>
        <v>10.5</v>
      </c>
      <c r="Q416">
        <v>7</v>
      </c>
      <c r="R416">
        <v>22</v>
      </c>
      <c r="S416">
        <v>5</v>
      </c>
      <c r="T416">
        <v>8</v>
      </c>
      <c r="AC416">
        <v>1</v>
      </c>
      <c r="AD416">
        <v>0</v>
      </c>
      <c r="AF416" t="s">
        <v>1399</v>
      </c>
    </row>
    <row r="417" spans="1:34" ht="14.55" hidden="1" x14ac:dyDescent="0.3">
      <c r="A417" t="s">
        <v>133</v>
      </c>
      <c r="B417">
        <v>2021</v>
      </c>
      <c r="C417" s="11">
        <v>44365</v>
      </c>
      <c r="D417" t="s">
        <v>1386</v>
      </c>
      <c r="E417" t="s">
        <v>510</v>
      </c>
      <c r="F417">
        <v>5</v>
      </c>
      <c r="G417">
        <f t="shared" si="20"/>
        <v>0</v>
      </c>
      <c r="H417">
        <v>0</v>
      </c>
      <c r="I417">
        <v>0</v>
      </c>
      <c r="J417">
        <v>0</v>
      </c>
      <c r="K417">
        <v>22</v>
      </c>
      <c r="L417">
        <v>5</v>
      </c>
      <c r="M417">
        <v>0</v>
      </c>
      <c r="N417">
        <v>0</v>
      </c>
      <c r="O417">
        <v>40</v>
      </c>
      <c r="P417" s="9">
        <f t="shared" si="19"/>
        <v>4.5</v>
      </c>
      <c r="Q417">
        <v>6</v>
      </c>
      <c r="R417">
        <v>0</v>
      </c>
      <c r="S417">
        <v>8</v>
      </c>
      <c r="T417">
        <v>4</v>
      </c>
      <c r="AC417">
        <v>1</v>
      </c>
      <c r="AD417">
        <v>0</v>
      </c>
      <c r="AF417" t="s">
        <v>1399</v>
      </c>
    </row>
    <row r="418" spans="1:34" ht="14.55" hidden="1" x14ac:dyDescent="0.3">
      <c r="A418" t="s">
        <v>133</v>
      </c>
      <c r="B418">
        <v>2021</v>
      </c>
      <c r="C418" s="11">
        <v>44365</v>
      </c>
      <c r="D418" t="s">
        <v>1387</v>
      </c>
      <c r="E418" t="s">
        <v>514</v>
      </c>
      <c r="F418">
        <v>2</v>
      </c>
      <c r="G418">
        <f t="shared" si="20"/>
        <v>31</v>
      </c>
      <c r="H418">
        <v>7</v>
      </c>
      <c r="I418">
        <v>20</v>
      </c>
      <c r="J418">
        <v>4</v>
      </c>
      <c r="K418">
        <v>80</v>
      </c>
      <c r="L418">
        <v>5</v>
      </c>
      <c r="M418">
        <v>4</v>
      </c>
      <c r="N418">
        <v>0</v>
      </c>
      <c r="O418">
        <v>40</v>
      </c>
      <c r="P418" s="9">
        <f t="shared" si="19"/>
        <v>12.75</v>
      </c>
      <c r="Q418">
        <v>10</v>
      </c>
      <c r="R418">
        <v>14</v>
      </c>
      <c r="S418">
        <v>11</v>
      </c>
      <c r="T418">
        <v>16</v>
      </c>
      <c r="AC418">
        <v>1</v>
      </c>
      <c r="AD418">
        <v>0</v>
      </c>
      <c r="AF418" t="s">
        <v>1399</v>
      </c>
    </row>
    <row r="419" spans="1:34" ht="14.55" hidden="1" x14ac:dyDescent="0.3">
      <c r="A419" t="s">
        <v>133</v>
      </c>
      <c r="B419">
        <v>2021</v>
      </c>
      <c r="C419" s="11">
        <v>44365</v>
      </c>
      <c r="D419" t="s">
        <v>1388</v>
      </c>
      <c r="E419" t="s">
        <v>514</v>
      </c>
      <c r="F419">
        <v>4</v>
      </c>
      <c r="G419">
        <f t="shared" si="20"/>
        <v>1</v>
      </c>
      <c r="H419">
        <v>0</v>
      </c>
      <c r="I419">
        <v>1</v>
      </c>
      <c r="J419">
        <v>0</v>
      </c>
      <c r="K419">
        <v>10</v>
      </c>
      <c r="L419">
        <v>20</v>
      </c>
      <c r="M419">
        <v>0</v>
      </c>
      <c r="N419">
        <v>0</v>
      </c>
      <c r="O419">
        <v>0</v>
      </c>
      <c r="P419" s="9">
        <f t="shared" si="19"/>
        <v>4.75</v>
      </c>
      <c r="Q419">
        <v>0</v>
      </c>
      <c r="R419">
        <v>2</v>
      </c>
      <c r="S419">
        <v>10</v>
      </c>
      <c r="T419">
        <v>7</v>
      </c>
      <c r="AC419">
        <v>1</v>
      </c>
      <c r="AD419">
        <v>0</v>
      </c>
      <c r="AF419" t="s">
        <v>1399</v>
      </c>
    </row>
    <row r="420" spans="1:34" ht="14.55" hidden="1" x14ac:dyDescent="0.3">
      <c r="A420" t="s">
        <v>133</v>
      </c>
      <c r="B420">
        <v>2021</v>
      </c>
      <c r="C420" s="11">
        <v>44365</v>
      </c>
      <c r="D420" t="s">
        <v>1389</v>
      </c>
      <c r="E420" t="s">
        <v>522</v>
      </c>
      <c r="F420">
        <v>1</v>
      </c>
      <c r="G420">
        <f t="shared" si="20"/>
        <v>6</v>
      </c>
      <c r="H420">
        <v>0</v>
      </c>
      <c r="I420">
        <v>1</v>
      </c>
      <c r="J420">
        <v>5</v>
      </c>
      <c r="K420">
        <v>90</v>
      </c>
      <c r="L420">
        <v>5</v>
      </c>
      <c r="M420">
        <v>0</v>
      </c>
      <c r="N420">
        <v>0</v>
      </c>
      <c r="O420">
        <v>100</v>
      </c>
      <c r="P420" s="9">
        <f t="shared" si="19"/>
        <v>8.25</v>
      </c>
      <c r="Q420">
        <v>8</v>
      </c>
      <c r="R420">
        <v>7</v>
      </c>
      <c r="S420">
        <v>10</v>
      </c>
      <c r="T420">
        <v>8</v>
      </c>
      <c r="AC420">
        <v>1</v>
      </c>
      <c r="AD420">
        <v>0</v>
      </c>
      <c r="AF420" t="s">
        <v>1399</v>
      </c>
    </row>
    <row r="421" spans="1:34" ht="14.55" hidden="1" x14ac:dyDescent="0.3">
      <c r="A421" t="s">
        <v>133</v>
      </c>
      <c r="B421">
        <v>2021</v>
      </c>
      <c r="C421" s="11">
        <v>44365</v>
      </c>
      <c r="D421" t="s">
        <v>1390</v>
      </c>
      <c r="E421" t="s">
        <v>522</v>
      </c>
      <c r="F421">
        <v>4</v>
      </c>
      <c r="G421">
        <f t="shared" si="20"/>
        <v>18</v>
      </c>
      <c r="H421">
        <v>0</v>
      </c>
      <c r="I421">
        <v>9</v>
      </c>
      <c r="J421">
        <v>9</v>
      </c>
      <c r="K421">
        <v>75</v>
      </c>
      <c r="L421">
        <v>3</v>
      </c>
      <c r="M421">
        <v>6</v>
      </c>
      <c r="N421">
        <v>0</v>
      </c>
      <c r="O421">
        <v>10</v>
      </c>
      <c r="P421" s="9">
        <f t="shared" si="19"/>
        <v>10.5</v>
      </c>
      <c r="Q421">
        <v>17</v>
      </c>
      <c r="R421">
        <v>6</v>
      </c>
      <c r="S421">
        <v>12</v>
      </c>
      <c r="T421">
        <v>7</v>
      </c>
      <c r="AC421" s="1">
        <v>1</v>
      </c>
      <c r="AD421" s="1">
        <v>0</v>
      </c>
      <c r="AE421" s="1"/>
      <c r="AF421" s="1" t="s">
        <v>1399</v>
      </c>
    </row>
    <row r="422" spans="1:34" ht="14.55" hidden="1" x14ac:dyDescent="0.3">
      <c r="A422" s="3" t="s">
        <v>133</v>
      </c>
      <c r="B422" s="3">
        <v>2022</v>
      </c>
      <c r="C422" s="35">
        <v>44739</v>
      </c>
      <c r="D422" s="3" t="s">
        <v>1380</v>
      </c>
      <c r="E422" s="3" t="s">
        <v>495</v>
      </c>
      <c r="F422" s="3">
        <v>10</v>
      </c>
      <c r="G422" s="3">
        <f t="shared" si="20"/>
        <v>0</v>
      </c>
      <c r="H422" s="3">
        <v>0</v>
      </c>
      <c r="I422" s="3">
        <v>0</v>
      </c>
      <c r="J422" s="3">
        <v>0</v>
      </c>
      <c r="K422" s="3">
        <v>0</v>
      </c>
      <c r="L422" s="3">
        <v>0</v>
      </c>
      <c r="M422" s="3">
        <v>0</v>
      </c>
      <c r="N422" s="3">
        <v>0</v>
      </c>
      <c r="O422" s="3">
        <v>0</v>
      </c>
      <c r="P422" s="36">
        <f t="shared" si="19"/>
        <v>0</v>
      </c>
      <c r="Q422" s="3">
        <v>0</v>
      </c>
      <c r="R422" s="3">
        <v>0</v>
      </c>
      <c r="S422" s="3">
        <v>0</v>
      </c>
      <c r="T422" s="3">
        <v>0</v>
      </c>
      <c r="U422" s="3"/>
      <c r="V422" s="3"/>
      <c r="W422" s="3"/>
      <c r="X422" s="3"/>
      <c r="Y422" s="3"/>
      <c r="Z422" s="3"/>
      <c r="AA422" s="3"/>
      <c r="AB422" s="3"/>
      <c r="AC422" s="3">
        <v>0</v>
      </c>
      <c r="AD422" s="3">
        <v>0</v>
      </c>
      <c r="AE422" s="3"/>
      <c r="AF422" s="3" t="s">
        <v>1400</v>
      </c>
      <c r="AG422" s="3" t="s">
        <v>1401</v>
      </c>
      <c r="AH422" s="3"/>
    </row>
    <row r="423" spans="1:34" ht="14.55" hidden="1" x14ac:dyDescent="0.3">
      <c r="A423" t="s">
        <v>133</v>
      </c>
      <c r="B423">
        <v>2022</v>
      </c>
      <c r="C423" s="11">
        <v>44739</v>
      </c>
      <c r="D423" t="s">
        <v>1382</v>
      </c>
      <c r="E423" t="s">
        <v>500</v>
      </c>
      <c r="F423">
        <v>4</v>
      </c>
      <c r="G423">
        <f t="shared" si="20"/>
        <v>0</v>
      </c>
      <c r="H423">
        <v>0</v>
      </c>
      <c r="I423">
        <v>0</v>
      </c>
      <c r="J423">
        <v>0</v>
      </c>
      <c r="K423">
        <v>40</v>
      </c>
      <c r="L423">
        <v>80</v>
      </c>
      <c r="M423">
        <v>6</v>
      </c>
      <c r="N423">
        <v>0</v>
      </c>
      <c r="O423">
        <v>100</v>
      </c>
      <c r="P423" s="9">
        <f t="shared" si="19"/>
        <v>11.25</v>
      </c>
      <c r="Q423">
        <v>13</v>
      </c>
      <c r="R423">
        <v>8</v>
      </c>
      <c r="S423">
        <v>17</v>
      </c>
      <c r="T423">
        <v>7</v>
      </c>
      <c r="AC423">
        <v>1</v>
      </c>
      <c r="AD423">
        <v>0</v>
      </c>
      <c r="AE423">
        <v>100</v>
      </c>
    </row>
    <row r="424" spans="1:34" ht="14.55" hidden="1" x14ac:dyDescent="0.3">
      <c r="A424" t="s">
        <v>133</v>
      </c>
      <c r="B424">
        <v>2022</v>
      </c>
      <c r="C424" s="11">
        <v>44739</v>
      </c>
      <c r="D424" t="s">
        <v>1383</v>
      </c>
      <c r="E424" t="s">
        <v>500</v>
      </c>
      <c r="F424">
        <v>8</v>
      </c>
      <c r="G424">
        <f t="shared" si="20"/>
        <v>0</v>
      </c>
      <c r="H424">
        <v>0</v>
      </c>
      <c r="I424">
        <v>0</v>
      </c>
      <c r="J424">
        <v>0</v>
      </c>
      <c r="K424">
        <v>95</v>
      </c>
      <c r="L424">
        <v>25</v>
      </c>
      <c r="M424">
        <v>2</v>
      </c>
      <c r="N424">
        <v>0</v>
      </c>
      <c r="O424">
        <v>100</v>
      </c>
      <c r="P424" s="9">
        <f t="shared" si="19"/>
        <v>23.25</v>
      </c>
      <c r="Q424">
        <v>16</v>
      </c>
      <c r="R424">
        <v>12</v>
      </c>
      <c r="S424">
        <v>20</v>
      </c>
      <c r="T424">
        <v>45</v>
      </c>
      <c r="AC424">
        <v>1</v>
      </c>
      <c r="AD424">
        <v>0</v>
      </c>
      <c r="AE424">
        <v>100</v>
      </c>
    </row>
    <row r="425" spans="1:34" ht="14.55" hidden="1" x14ac:dyDescent="0.3">
      <c r="A425" t="s">
        <v>133</v>
      </c>
      <c r="B425">
        <v>2022</v>
      </c>
      <c r="C425" s="11">
        <v>44739</v>
      </c>
      <c r="D425" t="s">
        <v>1384</v>
      </c>
      <c r="E425" t="s">
        <v>510</v>
      </c>
      <c r="F425">
        <v>0</v>
      </c>
      <c r="G425">
        <f t="shared" si="20"/>
        <v>8</v>
      </c>
      <c r="H425">
        <v>0</v>
      </c>
      <c r="I425">
        <v>3</v>
      </c>
      <c r="J425">
        <v>5</v>
      </c>
      <c r="K425">
        <v>95</v>
      </c>
      <c r="L425">
        <v>0</v>
      </c>
      <c r="M425">
        <v>23</v>
      </c>
      <c r="N425">
        <v>0</v>
      </c>
      <c r="O425">
        <v>100</v>
      </c>
      <c r="P425" s="9">
        <f t="shared" si="19"/>
        <v>14.5</v>
      </c>
      <c r="Q425">
        <v>13</v>
      </c>
      <c r="R425">
        <v>11</v>
      </c>
      <c r="S425">
        <v>12</v>
      </c>
      <c r="T425">
        <v>22</v>
      </c>
      <c r="AC425">
        <v>1</v>
      </c>
      <c r="AD425">
        <v>0</v>
      </c>
      <c r="AE425">
        <v>100</v>
      </c>
    </row>
    <row r="426" spans="1:34" ht="14.55" hidden="1" x14ac:dyDescent="0.3">
      <c r="A426" t="s">
        <v>133</v>
      </c>
      <c r="B426">
        <v>2022</v>
      </c>
      <c r="C426" s="11">
        <v>44739</v>
      </c>
      <c r="D426" t="s">
        <v>1385</v>
      </c>
      <c r="E426" t="s">
        <v>510</v>
      </c>
      <c r="F426">
        <v>2</v>
      </c>
      <c r="G426">
        <f t="shared" si="20"/>
        <v>1</v>
      </c>
      <c r="H426">
        <v>0</v>
      </c>
      <c r="I426">
        <v>0</v>
      </c>
      <c r="J426">
        <v>1</v>
      </c>
      <c r="K426">
        <v>70</v>
      </c>
      <c r="L426">
        <v>10</v>
      </c>
      <c r="M426">
        <v>45</v>
      </c>
      <c r="N426">
        <v>0</v>
      </c>
      <c r="O426">
        <v>100</v>
      </c>
      <c r="P426" s="9">
        <f t="shared" si="19"/>
        <v>7</v>
      </c>
      <c r="Q426">
        <v>6</v>
      </c>
      <c r="R426">
        <v>12</v>
      </c>
      <c r="S426">
        <v>3</v>
      </c>
      <c r="T426">
        <v>7</v>
      </c>
      <c r="AC426">
        <v>1</v>
      </c>
      <c r="AD426">
        <v>0</v>
      </c>
      <c r="AE426">
        <v>100</v>
      </c>
      <c r="AG426" t="s">
        <v>1402</v>
      </c>
    </row>
    <row r="427" spans="1:34" ht="14.55" hidden="1" x14ac:dyDescent="0.3">
      <c r="A427" t="s">
        <v>133</v>
      </c>
      <c r="B427">
        <v>2022</v>
      </c>
      <c r="C427" s="11">
        <v>44739</v>
      </c>
      <c r="D427" t="s">
        <v>1386</v>
      </c>
      <c r="E427" t="s">
        <v>510</v>
      </c>
      <c r="F427">
        <v>5</v>
      </c>
      <c r="G427">
        <f t="shared" si="20"/>
        <v>0</v>
      </c>
      <c r="H427">
        <v>0</v>
      </c>
      <c r="I427">
        <v>0</v>
      </c>
      <c r="J427">
        <v>0</v>
      </c>
      <c r="K427">
        <v>50</v>
      </c>
      <c r="L427">
        <v>5</v>
      </c>
      <c r="M427">
        <v>3</v>
      </c>
      <c r="N427">
        <v>0</v>
      </c>
      <c r="O427">
        <v>60</v>
      </c>
      <c r="P427" s="9">
        <f t="shared" si="19"/>
        <v>13.75</v>
      </c>
      <c r="Q427">
        <v>16</v>
      </c>
      <c r="R427">
        <v>9</v>
      </c>
      <c r="S427">
        <v>27</v>
      </c>
      <c r="T427">
        <v>3</v>
      </c>
      <c r="AC427">
        <v>1</v>
      </c>
      <c r="AD427">
        <v>0</v>
      </c>
      <c r="AE427">
        <v>85</v>
      </c>
      <c r="AF427" t="s">
        <v>1403</v>
      </c>
    </row>
    <row r="428" spans="1:34" ht="14.55" hidden="1" x14ac:dyDescent="0.3">
      <c r="A428" t="s">
        <v>133</v>
      </c>
      <c r="B428">
        <v>2022</v>
      </c>
      <c r="C428" s="11">
        <v>44739</v>
      </c>
      <c r="D428" t="s">
        <v>1387</v>
      </c>
      <c r="E428" t="s">
        <v>514</v>
      </c>
      <c r="F428">
        <v>2</v>
      </c>
      <c r="G428">
        <f t="shared" si="20"/>
        <v>11</v>
      </c>
      <c r="H428">
        <v>1</v>
      </c>
      <c r="I428">
        <v>4</v>
      </c>
      <c r="J428">
        <v>6</v>
      </c>
      <c r="K428">
        <v>95</v>
      </c>
      <c r="L428">
        <v>20</v>
      </c>
      <c r="M428">
        <v>5</v>
      </c>
      <c r="N428">
        <v>0</v>
      </c>
      <c r="O428">
        <v>100</v>
      </c>
      <c r="P428" s="9">
        <f t="shared" si="19"/>
        <v>11</v>
      </c>
      <c r="Q428">
        <v>12</v>
      </c>
      <c r="R428">
        <v>8</v>
      </c>
      <c r="S428">
        <v>13</v>
      </c>
      <c r="T428">
        <v>11</v>
      </c>
      <c r="AC428">
        <v>1</v>
      </c>
      <c r="AD428">
        <v>0</v>
      </c>
      <c r="AE428">
        <v>100</v>
      </c>
    </row>
    <row r="429" spans="1:34" ht="14.55" hidden="1" x14ac:dyDescent="0.3">
      <c r="A429" t="s">
        <v>133</v>
      </c>
      <c r="B429">
        <v>2022</v>
      </c>
      <c r="C429" s="11">
        <v>44739</v>
      </c>
      <c r="D429" t="s">
        <v>1388</v>
      </c>
      <c r="E429" t="s">
        <v>514</v>
      </c>
      <c r="F429">
        <v>4</v>
      </c>
      <c r="G429">
        <f t="shared" si="20"/>
        <v>1</v>
      </c>
      <c r="H429">
        <v>0</v>
      </c>
      <c r="I429">
        <v>1</v>
      </c>
      <c r="J429">
        <v>0</v>
      </c>
      <c r="K429">
        <v>30</v>
      </c>
      <c r="L429">
        <v>20</v>
      </c>
      <c r="M429">
        <v>0</v>
      </c>
      <c r="N429">
        <v>0</v>
      </c>
      <c r="O429">
        <v>0</v>
      </c>
      <c r="P429" s="9">
        <f t="shared" si="19"/>
        <v>6</v>
      </c>
      <c r="Q429">
        <v>20</v>
      </c>
      <c r="R429">
        <v>3</v>
      </c>
      <c r="S429">
        <v>1</v>
      </c>
      <c r="T429">
        <v>0</v>
      </c>
      <c r="AC429">
        <v>1</v>
      </c>
      <c r="AD429">
        <v>0</v>
      </c>
      <c r="AE429">
        <v>50</v>
      </c>
      <c r="AF429" t="s">
        <v>1404</v>
      </c>
    </row>
    <row r="430" spans="1:34" ht="14.55" hidden="1" x14ac:dyDescent="0.3">
      <c r="A430" t="s">
        <v>133</v>
      </c>
      <c r="B430">
        <v>2022</v>
      </c>
      <c r="C430" s="11">
        <v>44739</v>
      </c>
      <c r="D430" t="s">
        <v>1389</v>
      </c>
      <c r="E430" t="s">
        <v>522</v>
      </c>
      <c r="F430">
        <v>1</v>
      </c>
      <c r="G430">
        <f t="shared" si="20"/>
        <v>7</v>
      </c>
      <c r="H430">
        <v>0</v>
      </c>
      <c r="I430">
        <v>3</v>
      </c>
      <c r="J430">
        <v>4</v>
      </c>
      <c r="K430">
        <v>95</v>
      </c>
      <c r="L430">
        <v>25</v>
      </c>
      <c r="M430">
        <v>11</v>
      </c>
      <c r="N430">
        <v>0</v>
      </c>
      <c r="O430">
        <v>100</v>
      </c>
      <c r="P430" s="9">
        <f t="shared" si="19"/>
        <v>11.75</v>
      </c>
      <c r="Q430">
        <v>7</v>
      </c>
      <c r="R430">
        <v>15</v>
      </c>
      <c r="S430">
        <v>11</v>
      </c>
      <c r="T430">
        <v>14</v>
      </c>
      <c r="AC430">
        <v>1</v>
      </c>
      <c r="AD430">
        <v>0</v>
      </c>
      <c r="AE430">
        <v>100</v>
      </c>
    </row>
    <row r="431" spans="1:34" ht="14.55" hidden="1" x14ac:dyDescent="0.3">
      <c r="A431" t="s">
        <v>133</v>
      </c>
      <c r="B431">
        <v>2022</v>
      </c>
      <c r="C431" s="11">
        <v>44739</v>
      </c>
      <c r="D431" t="s">
        <v>1390</v>
      </c>
      <c r="E431" t="s">
        <v>522</v>
      </c>
      <c r="F431">
        <v>4</v>
      </c>
      <c r="G431">
        <f t="shared" si="20"/>
        <v>23</v>
      </c>
      <c r="H431">
        <v>8</v>
      </c>
      <c r="I431">
        <v>6</v>
      </c>
      <c r="J431">
        <v>9</v>
      </c>
      <c r="K431">
        <v>95</v>
      </c>
      <c r="L431">
        <v>1</v>
      </c>
      <c r="M431">
        <v>10</v>
      </c>
      <c r="N431">
        <v>0</v>
      </c>
      <c r="O431">
        <v>0</v>
      </c>
      <c r="P431" s="9">
        <f t="shared" si="19"/>
        <v>11</v>
      </c>
      <c r="Q431">
        <v>14</v>
      </c>
      <c r="R431">
        <v>13</v>
      </c>
      <c r="S431">
        <v>15</v>
      </c>
      <c r="T431">
        <v>2</v>
      </c>
      <c r="AC431">
        <v>1</v>
      </c>
      <c r="AD431">
        <v>0</v>
      </c>
      <c r="AE431">
        <v>100</v>
      </c>
    </row>
    <row r="432" spans="1:34" ht="14.55" hidden="1" x14ac:dyDescent="0.3">
      <c r="A432" t="s">
        <v>117</v>
      </c>
      <c r="B432">
        <v>2020</v>
      </c>
      <c r="C432" s="11">
        <v>44021</v>
      </c>
      <c r="D432" t="s">
        <v>1405</v>
      </c>
      <c r="E432" t="s">
        <v>495</v>
      </c>
      <c r="F432">
        <v>5</v>
      </c>
      <c r="G432">
        <f t="shared" si="20"/>
        <v>11</v>
      </c>
      <c r="H432">
        <v>4</v>
      </c>
      <c r="I432">
        <v>2</v>
      </c>
      <c r="J432">
        <v>5</v>
      </c>
      <c r="K432">
        <v>65</v>
      </c>
      <c r="L432">
        <v>1</v>
      </c>
      <c r="M432" t="s">
        <v>267</v>
      </c>
      <c r="N432">
        <v>0</v>
      </c>
      <c r="O432" t="s">
        <v>267</v>
      </c>
      <c r="P432" s="9">
        <f t="shared" si="19"/>
        <v>14.25</v>
      </c>
      <c r="Q432" s="8">
        <v>20</v>
      </c>
      <c r="R432" s="8">
        <v>9</v>
      </c>
      <c r="S432" s="8">
        <v>13</v>
      </c>
      <c r="T432" s="8">
        <v>15</v>
      </c>
      <c r="AC432" s="13">
        <v>0</v>
      </c>
      <c r="AD432" s="13">
        <v>0</v>
      </c>
      <c r="AF432" t="s">
        <v>45</v>
      </c>
    </row>
    <row r="433" spans="1:34" ht="14.55" hidden="1" x14ac:dyDescent="0.3">
      <c r="A433" t="s">
        <v>117</v>
      </c>
      <c r="B433">
        <v>2020</v>
      </c>
      <c r="C433" s="11">
        <v>44021</v>
      </c>
      <c r="D433" t="s">
        <v>1406</v>
      </c>
      <c r="E433" t="s">
        <v>514</v>
      </c>
      <c r="F433">
        <v>1</v>
      </c>
      <c r="G433">
        <f t="shared" si="20"/>
        <v>11</v>
      </c>
      <c r="H433">
        <v>1</v>
      </c>
      <c r="I433">
        <v>8</v>
      </c>
      <c r="J433">
        <v>2</v>
      </c>
      <c r="K433">
        <v>75</v>
      </c>
      <c r="L433">
        <v>1</v>
      </c>
      <c r="M433" t="s">
        <v>267</v>
      </c>
      <c r="N433">
        <v>0</v>
      </c>
      <c r="O433" t="s">
        <v>267</v>
      </c>
      <c r="P433" s="9">
        <f t="shared" si="19"/>
        <v>5.25</v>
      </c>
      <c r="Q433" s="8">
        <v>0</v>
      </c>
      <c r="R433" s="8">
        <v>7</v>
      </c>
      <c r="S433" s="8">
        <v>6</v>
      </c>
      <c r="T433" s="8">
        <v>8</v>
      </c>
      <c r="AC433" s="13">
        <v>0</v>
      </c>
      <c r="AD433" s="13">
        <v>0</v>
      </c>
      <c r="AF433" t="s">
        <v>45</v>
      </c>
      <c r="AG433" t="s">
        <v>1407</v>
      </c>
    </row>
    <row r="434" spans="1:34" ht="14.55" hidden="1" x14ac:dyDescent="0.3">
      <c r="A434" t="s">
        <v>117</v>
      </c>
      <c r="B434">
        <v>2020</v>
      </c>
      <c r="C434" s="11">
        <v>44021</v>
      </c>
      <c r="D434" t="s">
        <v>1408</v>
      </c>
      <c r="E434" t="s">
        <v>506</v>
      </c>
      <c r="F434">
        <v>1</v>
      </c>
      <c r="G434">
        <f t="shared" si="20"/>
        <v>10</v>
      </c>
      <c r="H434">
        <v>2</v>
      </c>
      <c r="I434">
        <v>5</v>
      </c>
      <c r="J434">
        <v>3</v>
      </c>
      <c r="K434">
        <v>85</v>
      </c>
      <c r="L434">
        <v>1</v>
      </c>
      <c r="M434" t="s">
        <v>267</v>
      </c>
      <c r="N434">
        <v>5</v>
      </c>
      <c r="O434" t="s">
        <v>267</v>
      </c>
      <c r="P434" s="9">
        <f t="shared" si="19"/>
        <v>16</v>
      </c>
      <c r="Q434" s="8">
        <v>17</v>
      </c>
      <c r="R434" s="8">
        <v>11</v>
      </c>
      <c r="S434" s="8">
        <v>11</v>
      </c>
      <c r="T434" s="8">
        <v>25</v>
      </c>
      <c r="AC434" s="13">
        <v>0</v>
      </c>
      <c r="AD434" s="13">
        <v>0</v>
      </c>
      <c r="AF434" t="s">
        <v>45</v>
      </c>
      <c r="AG434" t="s">
        <v>1409</v>
      </c>
    </row>
    <row r="435" spans="1:34" ht="14.55" hidden="1" x14ac:dyDescent="0.3">
      <c r="A435" t="s">
        <v>117</v>
      </c>
      <c r="B435">
        <v>2020</v>
      </c>
      <c r="C435" s="11">
        <v>44021</v>
      </c>
      <c r="D435" t="s">
        <v>1410</v>
      </c>
      <c r="E435" t="s">
        <v>506</v>
      </c>
      <c r="F435">
        <v>5</v>
      </c>
      <c r="G435">
        <f t="shared" si="20"/>
        <v>12</v>
      </c>
      <c r="H435">
        <v>0</v>
      </c>
      <c r="I435">
        <v>8</v>
      </c>
      <c r="J435">
        <v>4</v>
      </c>
      <c r="K435">
        <v>80</v>
      </c>
      <c r="L435">
        <v>1</v>
      </c>
      <c r="M435" t="s">
        <v>267</v>
      </c>
      <c r="N435">
        <v>10</v>
      </c>
      <c r="O435" t="s">
        <v>267</v>
      </c>
      <c r="P435" s="9">
        <f t="shared" ref="P435:P498" si="21">AVERAGE(Q435:T435)</f>
        <v>14.75</v>
      </c>
      <c r="Q435" s="8">
        <v>20</v>
      </c>
      <c r="R435" s="8">
        <v>18</v>
      </c>
      <c r="S435" s="8">
        <v>11</v>
      </c>
      <c r="T435" s="8">
        <v>10</v>
      </c>
      <c r="AC435" s="13">
        <v>0</v>
      </c>
      <c r="AD435" s="13">
        <v>0</v>
      </c>
      <c r="AF435" t="s">
        <v>45</v>
      </c>
      <c r="AG435" t="s">
        <v>1411</v>
      </c>
    </row>
    <row r="436" spans="1:34" ht="14.55" hidden="1" x14ac:dyDescent="0.3">
      <c r="A436" t="s">
        <v>117</v>
      </c>
      <c r="B436">
        <v>2020</v>
      </c>
      <c r="C436" s="11">
        <v>44021</v>
      </c>
      <c r="D436" t="s">
        <v>1412</v>
      </c>
      <c r="E436" t="s">
        <v>506</v>
      </c>
      <c r="F436">
        <v>16</v>
      </c>
      <c r="G436">
        <f t="shared" si="20"/>
        <v>0</v>
      </c>
      <c r="H436">
        <v>0</v>
      </c>
      <c r="I436">
        <v>0</v>
      </c>
      <c r="J436">
        <v>0</v>
      </c>
      <c r="K436">
        <v>90</v>
      </c>
      <c r="L436">
        <v>0.1</v>
      </c>
      <c r="M436" t="s">
        <v>267</v>
      </c>
      <c r="N436">
        <v>0</v>
      </c>
      <c r="O436" t="s">
        <v>267</v>
      </c>
      <c r="P436" s="9">
        <f t="shared" si="21"/>
        <v>17.75</v>
      </c>
      <c r="Q436" s="8">
        <v>14</v>
      </c>
      <c r="R436" s="8">
        <v>12</v>
      </c>
      <c r="S436" s="8">
        <v>20</v>
      </c>
      <c r="T436" s="8">
        <v>25</v>
      </c>
      <c r="AC436" s="13">
        <v>0</v>
      </c>
      <c r="AD436" s="13">
        <v>1</v>
      </c>
      <c r="AF436" t="s">
        <v>45</v>
      </c>
      <c r="AG436" t="s">
        <v>1413</v>
      </c>
    </row>
    <row r="437" spans="1:34" ht="14.55" hidden="1" x14ac:dyDescent="0.3">
      <c r="A437" t="s">
        <v>117</v>
      </c>
      <c r="B437">
        <v>2020</v>
      </c>
      <c r="C437" s="11">
        <v>44021</v>
      </c>
      <c r="D437" t="s">
        <v>1414</v>
      </c>
      <c r="E437" t="s">
        <v>506</v>
      </c>
      <c r="F437">
        <v>22</v>
      </c>
      <c r="G437">
        <f t="shared" si="20"/>
        <v>0</v>
      </c>
      <c r="H437">
        <v>0</v>
      </c>
      <c r="I437">
        <v>0</v>
      </c>
      <c r="J437">
        <v>0</v>
      </c>
      <c r="K437">
        <v>80</v>
      </c>
      <c r="L437">
        <v>1</v>
      </c>
      <c r="M437" t="s">
        <v>267</v>
      </c>
      <c r="N437">
        <v>15</v>
      </c>
      <c r="O437" t="s">
        <v>267</v>
      </c>
      <c r="P437" s="9">
        <f t="shared" si="21"/>
        <v>10.25</v>
      </c>
      <c r="Q437" s="8">
        <v>21</v>
      </c>
      <c r="R437" s="8">
        <v>5</v>
      </c>
      <c r="S437" s="8">
        <v>5</v>
      </c>
      <c r="T437" s="8">
        <v>10</v>
      </c>
      <c r="AC437" s="13">
        <v>0</v>
      </c>
      <c r="AD437" s="13">
        <v>0</v>
      </c>
      <c r="AF437" t="s">
        <v>45</v>
      </c>
      <c r="AG437" t="s">
        <v>1415</v>
      </c>
    </row>
    <row r="438" spans="1:34" ht="14.55" hidden="1" x14ac:dyDescent="0.3">
      <c r="A438" t="s">
        <v>117</v>
      </c>
      <c r="B438">
        <v>2020</v>
      </c>
      <c r="C438" s="11">
        <v>44021</v>
      </c>
      <c r="D438" t="s">
        <v>1416</v>
      </c>
      <c r="E438" t="s">
        <v>506</v>
      </c>
      <c r="F438">
        <v>27</v>
      </c>
      <c r="G438">
        <f t="shared" si="20"/>
        <v>0</v>
      </c>
      <c r="H438">
        <v>0</v>
      </c>
      <c r="I438">
        <v>0</v>
      </c>
      <c r="J438">
        <v>0</v>
      </c>
      <c r="K438">
        <v>75</v>
      </c>
      <c r="L438">
        <v>70</v>
      </c>
      <c r="M438" t="s">
        <v>267</v>
      </c>
      <c r="N438">
        <v>0</v>
      </c>
      <c r="O438" t="s">
        <v>267</v>
      </c>
      <c r="P438" s="9">
        <f t="shared" si="21"/>
        <v>19.75</v>
      </c>
      <c r="Q438" s="8">
        <v>20</v>
      </c>
      <c r="R438" s="8">
        <v>32</v>
      </c>
      <c r="S438" s="8">
        <v>19</v>
      </c>
      <c r="T438" s="8">
        <v>8</v>
      </c>
      <c r="AC438" s="13">
        <v>0</v>
      </c>
      <c r="AD438" s="13">
        <v>0</v>
      </c>
      <c r="AF438" t="s">
        <v>45</v>
      </c>
      <c r="AG438" t="s">
        <v>1417</v>
      </c>
    </row>
    <row r="439" spans="1:34" ht="14.55" hidden="1" x14ac:dyDescent="0.3">
      <c r="A439" t="s">
        <v>117</v>
      </c>
      <c r="B439">
        <v>2020</v>
      </c>
      <c r="C439" s="11">
        <v>44021</v>
      </c>
      <c r="D439" t="s">
        <v>1418</v>
      </c>
      <c r="E439" t="s">
        <v>520</v>
      </c>
      <c r="F439">
        <v>5</v>
      </c>
      <c r="G439">
        <f t="shared" si="20"/>
        <v>0</v>
      </c>
      <c r="H439">
        <v>0</v>
      </c>
      <c r="I439">
        <v>0</v>
      </c>
      <c r="J439">
        <v>0</v>
      </c>
      <c r="K439">
        <v>30</v>
      </c>
      <c r="L439">
        <v>2</v>
      </c>
      <c r="M439" t="s">
        <v>267</v>
      </c>
      <c r="N439">
        <v>3</v>
      </c>
      <c r="O439" t="s">
        <v>267</v>
      </c>
      <c r="P439" s="9">
        <f t="shared" si="21"/>
        <v>17</v>
      </c>
      <c r="Q439" s="8">
        <v>16</v>
      </c>
      <c r="R439" s="8">
        <v>20</v>
      </c>
      <c r="S439" s="8">
        <v>20</v>
      </c>
      <c r="T439" s="8">
        <v>12</v>
      </c>
      <c r="AC439" s="13">
        <v>0</v>
      </c>
      <c r="AD439" s="13">
        <v>0</v>
      </c>
      <c r="AF439" t="s">
        <v>45</v>
      </c>
      <c r="AG439" t="s">
        <v>1419</v>
      </c>
    </row>
    <row r="440" spans="1:34" ht="14.55" hidden="1" x14ac:dyDescent="0.3">
      <c r="A440" t="s">
        <v>117</v>
      </c>
      <c r="B440">
        <v>2020</v>
      </c>
      <c r="C440" s="11">
        <v>44021</v>
      </c>
      <c r="D440" t="s">
        <v>1420</v>
      </c>
      <c r="E440" t="s">
        <v>510</v>
      </c>
      <c r="F440">
        <v>3</v>
      </c>
      <c r="G440">
        <f t="shared" si="20"/>
        <v>12</v>
      </c>
      <c r="H440">
        <v>4</v>
      </c>
      <c r="I440">
        <v>6</v>
      </c>
      <c r="J440">
        <v>2</v>
      </c>
      <c r="K440">
        <v>60</v>
      </c>
      <c r="L440">
        <v>15</v>
      </c>
      <c r="M440" t="s">
        <v>267</v>
      </c>
      <c r="N440">
        <v>5</v>
      </c>
      <c r="O440" t="s">
        <v>267</v>
      </c>
      <c r="P440" s="9">
        <f t="shared" si="21"/>
        <v>9.25</v>
      </c>
      <c r="Q440" s="8">
        <v>10</v>
      </c>
      <c r="R440" s="8">
        <v>15</v>
      </c>
      <c r="S440" s="8">
        <v>7</v>
      </c>
      <c r="T440" s="8">
        <v>5</v>
      </c>
      <c r="AC440" s="13">
        <v>0</v>
      </c>
      <c r="AD440" s="13">
        <v>0</v>
      </c>
      <c r="AF440" t="s">
        <v>45</v>
      </c>
      <c r="AG440" t="s">
        <v>1421</v>
      </c>
    </row>
    <row r="441" spans="1:34" ht="14.55" hidden="1" x14ac:dyDescent="0.3">
      <c r="A441" t="s">
        <v>117</v>
      </c>
      <c r="B441">
        <v>2020</v>
      </c>
      <c r="C441" s="11">
        <v>44021</v>
      </c>
      <c r="D441" t="s">
        <v>1422</v>
      </c>
      <c r="E441" t="s">
        <v>510</v>
      </c>
      <c r="F441">
        <v>22</v>
      </c>
      <c r="G441">
        <f t="shared" si="20"/>
        <v>0</v>
      </c>
      <c r="H441">
        <v>0</v>
      </c>
      <c r="I441">
        <v>0</v>
      </c>
      <c r="J441">
        <v>0</v>
      </c>
      <c r="K441">
        <v>40</v>
      </c>
      <c r="L441">
        <v>1</v>
      </c>
      <c r="M441" t="s">
        <v>267</v>
      </c>
      <c r="N441">
        <v>2</v>
      </c>
      <c r="O441" t="s">
        <v>267</v>
      </c>
      <c r="P441" s="9">
        <f t="shared" si="21"/>
        <v>5.25</v>
      </c>
      <c r="Q441" s="8">
        <v>0</v>
      </c>
      <c r="R441" s="8">
        <v>0</v>
      </c>
      <c r="S441" s="8">
        <v>10</v>
      </c>
      <c r="T441" s="8">
        <v>11</v>
      </c>
      <c r="AC441" s="13">
        <v>0</v>
      </c>
      <c r="AD441" s="13">
        <v>0</v>
      </c>
      <c r="AF441" t="s">
        <v>45</v>
      </c>
      <c r="AG441" t="s">
        <v>1423</v>
      </c>
    </row>
    <row r="442" spans="1:34" ht="14.55" hidden="1" x14ac:dyDescent="0.3">
      <c r="A442" t="s">
        <v>117</v>
      </c>
      <c r="B442">
        <v>2021</v>
      </c>
      <c r="C442" s="11">
        <v>44369</v>
      </c>
      <c r="D442" t="s">
        <v>1405</v>
      </c>
      <c r="E442" t="s">
        <v>495</v>
      </c>
      <c r="F442">
        <v>5</v>
      </c>
      <c r="G442">
        <f t="shared" si="20"/>
        <v>27</v>
      </c>
      <c r="H442">
        <v>11</v>
      </c>
      <c r="I442">
        <v>5</v>
      </c>
      <c r="J442">
        <v>11</v>
      </c>
      <c r="K442">
        <v>60</v>
      </c>
      <c r="L442">
        <v>1</v>
      </c>
      <c r="M442">
        <v>0</v>
      </c>
      <c r="N442">
        <v>0</v>
      </c>
      <c r="O442">
        <v>0</v>
      </c>
      <c r="P442">
        <f t="shared" si="21"/>
        <v>11.25</v>
      </c>
      <c r="Q442" s="23">
        <v>10</v>
      </c>
      <c r="R442" s="23">
        <v>16</v>
      </c>
      <c r="S442" s="23">
        <v>8</v>
      </c>
      <c r="T442" s="23">
        <v>11</v>
      </c>
      <c r="U442">
        <v>1</v>
      </c>
      <c r="V442">
        <v>1</v>
      </c>
      <c r="W442">
        <v>0</v>
      </c>
      <c r="X442">
        <v>0</v>
      </c>
      <c r="Y442" t="s">
        <v>267</v>
      </c>
      <c r="Z442" t="s">
        <v>267</v>
      </c>
      <c r="AA442">
        <v>1</v>
      </c>
      <c r="AB442">
        <v>2</v>
      </c>
      <c r="AC442" s="13">
        <v>0</v>
      </c>
      <c r="AD442" s="13">
        <v>0</v>
      </c>
      <c r="AH442" t="s">
        <v>1424</v>
      </c>
    </row>
    <row r="443" spans="1:34" ht="14.55" hidden="1" x14ac:dyDescent="0.3">
      <c r="A443" t="s">
        <v>117</v>
      </c>
      <c r="B443">
        <v>2021</v>
      </c>
      <c r="C443" s="11">
        <v>44369</v>
      </c>
      <c r="D443" t="s">
        <v>1406</v>
      </c>
      <c r="E443" t="s">
        <v>514</v>
      </c>
      <c r="F443">
        <v>1</v>
      </c>
      <c r="G443">
        <f t="shared" si="20"/>
        <v>15</v>
      </c>
      <c r="H443">
        <v>4</v>
      </c>
      <c r="I443">
        <v>7</v>
      </c>
      <c r="J443">
        <v>4</v>
      </c>
      <c r="K443">
        <v>75</v>
      </c>
      <c r="L443">
        <v>1</v>
      </c>
      <c r="M443">
        <v>1</v>
      </c>
      <c r="N443">
        <v>0</v>
      </c>
      <c r="O443">
        <v>0</v>
      </c>
      <c r="P443">
        <f t="shared" si="21"/>
        <v>11.25</v>
      </c>
      <c r="Q443" s="23">
        <v>12</v>
      </c>
      <c r="R443" s="23">
        <v>7</v>
      </c>
      <c r="S443" s="23">
        <v>10</v>
      </c>
      <c r="T443" s="23">
        <v>16</v>
      </c>
      <c r="U443">
        <v>3</v>
      </c>
      <c r="V443">
        <v>4</v>
      </c>
      <c r="W443">
        <v>2</v>
      </c>
      <c r="X443">
        <v>1</v>
      </c>
      <c r="Y443" t="s">
        <v>267</v>
      </c>
      <c r="Z443" t="s">
        <v>267</v>
      </c>
      <c r="AA443">
        <v>1</v>
      </c>
      <c r="AB443">
        <v>1</v>
      </c>
      <c r="AC443" s="13">
        <v>0</v>
      </c>
      <c r="AD443" s="13">
        <v>0</v>
      </c>
      <c r="AH443" t="s">
        <v>1425</v>
      </c>
    </row>
    <row r="444" spans="1:34" ht="14.55" hidden="1" x14ac:dyDescent="0.3">
      <c r="A444" t="s">
        <v>117</v>
      </c>
      <c r="B444">
        <v>2021</v>
      </c>
      <c r="C444" s="11">
        <v>44369</v>
      </c>
      <c r="D444" t="s">
        <v>1408</v>
      </c>
      <c r="E444" t="s">
        <v>506</v>
      </c>
      <c r="F444">
        <v>1</v>
      </c>
      <c r="G444">
        <f t="shared" si="20"/>
        <v>15</v>
      </c>
      <c r="H444">
        <v>8</v>
      </c>
      <c r="I444">
        <v>6</v>
      </c>
      <c r="J444">
        <v>1</v>
      </c>
      <c r="K444">
        <v>40</v>
      </c>
      <c r="L444">
        <v>20</v>
      </c>
      <c r="M444">
        <v>5</v>
      </c>
      <c r="N444">
        <v>0</v>
      </c>
      <c r="O444">
        <v>0</v>
      </c>
      <c r="P444">
        <f t="shared" si="21"/>
        <v>6.75</v>
      </c>
      <c r="Q444" s="23">
        <v>4</v>
      </c>
      <c r="R444" s="23">
        <v>8</v>
      </c>
      <c r="S444" s="23">
        <v>4</v>
      </c>
      <c r="T444" s="23">
        <v>11</v>
      </c>
      <c r="U444">
        <v>2</v>
      </c>
      <c r="V444">
        <v>3</v>
      </c>
      <c r="W444">
        <v>2</v>
      </c>
      <c r="X444">
        <v>5</v>
      </c>
      <c r="Y444" t="s">
        <v>267</v>
      </c>
      <c r="Z444" t="s">
        <v>267</v>
      </c>
      <c r="AA444">
        <v>1</v>
      </c>
      <c r="AB444">
        <v>2</v>
      </c>
      <c r="AC444" s="13">
        <v>0</v>
      </c>
      <c r="AD444" s="13">
        <v>0</v>
      </c>
    </row>
    <row r="445" spans="1:34" ht="14.55" hidden="1" x14ac:dyDescent="0.3">
      <c r="A445" t="s">
        <v>117</v>
      </c>
      <c r="B445">
        <v>2021</v>
      </c>
      <c r="C445" s="11">
        <v>44369</v>
      </c>
      <c r="D445" t="s">
        <v>1410</v>
      </c>
      <c r="E445" t="s">
        <v>506</v>
      </c>
      <c r="F445">
        <v>5</v>
      </c>
      <c r="G445">
        <f t="shared" si="20"/>
        <v>22</v>
      </c>
      <c r="H445">
        <v>7</v>
      </c>
      <c r="I445">
        <v>8</v>
      </c>
      <c r="J445">
        <v>7</v>
      </c>
      <c r="K445">
        <v>80</v>
      </c>
      <c r="L445">
        <v>1</v>
      </c>
      <c r="M445">
        <v>4</v>
      </c>
      <c r="N445">
        <v>0</v>
      </c>
      <c r="O445">
        <v>0</v>
      </c>
      <c r="P445">
        <f t="shared" si="21"/>
        <v>16</v>
      </c>
      <c r="Q445" s="23">
        <v>12</v>
      </c>
      <c r="R445" s="23">
        <v>23</v>
      </c>
      <c r="S445" s="23">
        <v>15</v>
      </c>
      <c r="T445" s="23">
        <v>14</v>
      </c>
      <c r="U445">
        <v>1</v>
      </c>
      <c r="V445">
        <v>1</v>
      </c>
      <c r="W445">
        <v>3</v>
      </c>
      <c r="X445">
        <v>4</v>
      </c>
      <c r="Y445" t="s">
        <v>267</v>
      </c>
      <c r="Z445" t="s">
        <v>267</v>
      </c>
      <c r="AA445">
        <v>1</v>
      </c>
      <c r="AB445">
        <v>2</v>
      </c>
      <c r="AC445" s="13">
        <v>0</v>
      </c>
      <c r="AD445" s="13">
        <v>0</v>
      </c>
      <c r="AH445" t="s">
        <v>1426</v>
      </c>
    </row>
    <row r="446" spans="1:34" ht="14.55" hidden="1" x14ac:dyDescent="0.3">
      <c r="A446" t="s">
        <v>117</v>
      </c>
      <c r="B446">
        <v>2021</v>
      </c>
      <c r="C446" s="11">
        <v>44369</v>
      </c>
      <c r="D446" t="s">
        <v>1412</v>
      </c>
      <c r="E446" t="s">
        <v>506</v>
      </c>
      <c r="F446">
        <v>16</v>
      </c>
      <c r="G446">
        <f t="shared" si="20"/>
        <v>0</v>
      </c>
      <c r="H446">
        <v>0</v>
      </c>
      <c r="I446">
        <v>0</v>
      </c>
      <c r="J446">
        <v>0</v>
      </c>
      <c r="K446">
        <v>85</v>
      </c>
      <c r="L446">
        <v>1</v>
      </c>
      <c r="M446">
        <v>0</v>
      </c>
      <c r="N446">
        <v>0</v>
      </c>
      <c r="O446">
        <v>1</v>
      </c>
      <c r="P446">
        <f t="shared" si="21"/>
        <v>14.5</v>
      </c>
      <c r="Q446" s="23">
        <v>12</v>
      </c>
      <c r="R446" s="23">
        <v>7</v>
      </c>
      <c r="S446" s="23">
        <v>10</v>
      </c>
      <c r="T446" s="23">
        <v>29</v>
      </c>
      <c r="U446">
        <v>0</v>
      </c>
      <c r="V446">
        <v>0</v>
      </c>
      <c r="W446">
        <v>0</v>
      </c>
      <c r="X446">
        <v>0</v>
      </c>
      <c r="Y446" t="s">
        <v>267</v>
      </c>
      <c r="Z446" t="s">
        <v>267</v>
      </c>
      <c r="AA446">
        <v>1</v>
      </c>
      <c r="AB446">
        <v>5</v>
      </c>
      <c r="AC446" s="13">
        <v>0</v>
      </c>
      <c r="AD446" s="13">
        <v>1</v>
      </c>
      <c r="AG446" t="s">
        <v>1218</v>
      </c>
      <c r="AH446">
        <v>0</v>
      </c>
    </row>
    <row r="447" spans="1:34" ht="14.55" hidden="1" x14ac:dyDescent="0.3">
      <c r="A447" t="s">
        <v>117</v>
      </c>
      <c r="B447">
        <v>2021</v>
      </c>
      <c r="C447" s="11">
        <v>44369</v>
      </c>
      <c r="D447" t="s">
        <v>1414</v>
      </c>
      <c r="E447" t="s">
        <v>506</v>
      </c>
      <c r="F447">
        <v>22</v>
      </c>
      <c r="G447">
        <f t="shared" si="20"/>
        <v>0</v>
      </c>
      <c r="H447">
        <v>0</v>
      </c>
      <c r="I447">
        <v>0</v>
      </c>
      <c r="J447">
        <v>0</v>
      </c>
      <c r="K447">
        <v>85</v>
      </c>
      <c r="L447">
        <v>2</v>
      </c>
      <c r="M447">
        <v>0</v>
      </c>
      <c r="N447">
        <v>0</v>
      </c>
      <c r="O447">
        <v>35</v>
      </c>
      <c r="P447">
        <f t="shared" si="21"/>
        <v>9.25</v>
      </c>
      <c r="Q447" s="23">
        <v>7</v>
      </c>
      <c r="R447" s="23">
        <v>20</v>
      </c>
      <c r="S447" s="23">
        <v>4</v>
      </c>
      <c r="T447" s="23">
        <v>6</v>
      </c>
      <c r="U447">
        <v>1</v>
      </c>
      <c r="V447">
        <v>3</v>
      </c>
      <c r="W447">
        <v>0</v>
      </c>
      <c r="X447">
        <v>0</v>
      </c>
      <c r="Y447" t="s">
        <v>267</v>
      </c>
      <c r="Z447" t="s">
        <v>267</v>
      </c>
      <c r="AA447">
        <v>2</v>
      </c>
      <c r="AB447">
        <v>70</v>
      </c>
      <c r="AC447" s="13">
        <v>0</v>
      </c>
      <c r="AD447" s="13">
        <v>0</v>
      </c>
      <c r="AH447">
        <v>0</v>
      </c>
    </row>
    <row r="448" spans="1:34" ht="14.55" hidden="1" x14ac:dyDescent="0.3">
      <c r="A448" t="s">
        <v>117</v>
      </c>
      <c r="B448">
        <v>2021</v>
      </c>
      <c r="C448" s="11">
        <v>44369</v>
      </c>
      <c r="D448" t="s">
        <v>1416</v>
      </c>
      <c r="E448" t="s">
        <v>506</v>
      </c>
      <c r="F448">
        <v>27</v>
      </c>
      <c r="G448">
        <f t="shared" si="20"/>
        <v>0</v>
      </c>
      <c r="H448">
        <v>0</v>
      </c>
      <c r="I448">
        <v>0</v>
      </c>
      <c r="J448">
        <v>0</v>
      </c>
      <c r="K448">
        <v>65</v>
      </c>
      <c r="L448">
        <v>60</v>
      </c>
      <c r="M448">
        <v>0</v>
      </c>
      <c r="N448">
        <v>0</v>
      </c>
      <c r="O448">
        <v>0</v>
      </c>
      <c r="P448">
        <f t="shared" si="21"/>
        <v>14.25</v>
      </c>
      <c r="Q448" s="23">
        <v>14</v>
      </c>
      <c r="R448" s="23">
        <v>17</v>
      </c>
      <c r="S448" s="23">
        <v>10</v>
      </c>
      <c r="T448" s="23">
        <v>16</v>
      </c>
      <c r="U448">
        <v>1</v>
      </c>
      <c r="V448">
        <v>2</v>
      </c>
      <c r="W448">
        <v>0</v>
      </c>
      <c r="X448">
        <v>0</v>
      </c>
      <c r="Y448" t="s">
        <v>267</v>
      </c>
      <c r="Z448" t="s">
        <v>267</v>
      </c>
      <c r="AA448">
        <v>1</v>
      </c>
      <c r="AB448">
        <v>1</v>
      </c>
      <c r="AC448" s="13">
        <v>0</v>
      </c>
      <c r="AD448" s="13">
        <v>0</v>
      </c>
      <c r="AH448">
        <v>0</v>
      </c>
    </row>
    <row r="449" spans="1:34" ht="14.55" hidden="1" x14ac:dyDescent="0.3">
      <c r="A449" t="s">
        <v>117</v>
      </c>
      <c r="B449">
        <v>2021</v>
      </c>
      <c r="C449" s="11">
        <v>44369</v>
      </c>
      <c r="D449" t="s">
        <v>1418</v>
      </c>
      <c r="E449" t="s">
        <v>520</v>
      </c>
      <c r="F449">
        <v>5</v>
      </c>
      <c r="G449">
        <f t="shared" si="20"/>
        <v>0</v>
      </c>
      <c r="H449">
        <v>0</v>
      </c>
      <c r="I449">
        <v>0</v>
      </c>
      <c r="J449">
        <v>0</v>
      </c>
      <c r="K449">
        <v>50</v>
      </c>
      <c r="L449">
        <v>8</v>
      </c>
      <c r="M449">
        <v>20</v>
      </c>
      <c r="N449">
        <v>0</v>
      </c>
      <c r="O449">
        <v>0</v>
      </c>
      <c r="P449">
        <f t="shared" si="21"/>
        <v>8.5</v>
      </c>
      <c r="Q449" s="23">
        <v>5</v>
      </c>
      <c r="R449" s="23">
        <v>15</v>
      </c>
      <c r="S449" s="23">
        <v>8</v>
      </c>
      <c r="T449" s="23">
        <v>6</v>
      </c>
      <c r="U449">
        <v>0</v>
      </c>
      <c r="V449">
        <v>0</v>
      </c>
      <c r="W449">
        <v>1</v>
      </c>
      <c r="X449">
        <v>20</v>
      </c>
      <c r="Y449" t="s">
        <v>267</v>
      </c>
      <c r="Z449" t="s">
        <v>267</v>
      </c>
      <c r="AA449">
        <v>1</v>
      </c>
      <c r="AB449">
        <v>10</v>
      </c>
      <c r="AC449" s="13">
        <v>0</v>
      </c>
      <c r="AD449" s="13">
        <v>0</v>
      </c>
      <c r="AH449">
        <v>0</v>
      </c>
    </row>
    <row r="450" spans="1:34" ht="14.55" hidden="1" x14ac:dyDescent="0.3">
      <c r="A450" t="s">
        <v>117</v>
      </c>
      <c r="B450">
        <v>2021</v>
      </c>
      <c r="C450" s="11">
        <v>44369</v>
      </c>
      <c r="D450" t="s">
        <v>1420</v>
      </c>
      <c r="E450" t="s">
        <v>510</v>
      </c>
      <c r="F450">
        <v>3</v>
      </c>
      <c r="G450">
        <f t="shared" si="20"/>
        <v>14</v>
      </c>
      <c r="H450">
        <v>6</v>
      </c>
      <c r="I450">
        <v>6</v>
      </c>
      <c r="J450">
        <v>2</v>
      </c>
      <c r="K450">
        <v>50</v>
      </c>
      <c r="L450">
        <v>15</v>
      </c>
      <c r="M450">
        <v>18</v>
      </c>
      <c r="N450">
        <v>0</v>
      </c>
      <c r="O450">
        <v>0</v>
      </c>
      <c r="P450">
        <f t="shared" si="21"/>
        <v>8.5</v>
      </c>
      <c r="Q450" s="23">
        <v>7</v>
      </c>
      <c r="R450" s="23">
        <v>15</v>
      </c>
      <c r="S450" s="23">
        <v>9</v>
      </c>
      <c r="T450" s="23">
        <v>3</v>
      </c>
      <c r="U450">
        <v>1</v>
      </c>
      <c r="V450">
        <v>1</v>
      </c>
      <c r="W450">
        <v>1</v>
      </c>
      <c r="X450">
        <v>18</v>
      </c>
      <c r="Y450" t="s">
        <v>267</v>
      </c>
      <c r="Z450" t="s">
        <v>267</v>
      </c>
      <c r="AA450">
        <v>1</v>
      </c>
      <c r="AB450">
        <v>3</v>
      </c>
      <c r="AC450" s="13">
        <v>15</v>
      </c>
      <c r="AD450" s="13">
        <v>0</v>
      </c>
      <c r="AF450" t="s">
        <v>1258</v>
      </c>
      <c r="AH450" t="s">
        <v>1427</v>
      </c>
    </row>
    <row r="451" spans="1:34" ht="14.55" hidden="1" x14ac:dyDescent="0.3">
      <c r="A451" t="s">
        <v>117</v>
      </c>
      <c r="B451">
        <v>2021</v>
      </c>
      <c r="C451" s="11">
        <v>44369</v>
      </c>
      <c r="D451" t="s">
        <v>1422</v>
      </c>
      <c r="E451" t="s">
        <v>510</v>
      </c>
      <c r="F451">
        <v>22</v>
      </c>
      <c r="G451">
        <f t="shared" ref="G451:G514" si="22">SUM(H451:J451)</f>
        <v>0</v>
      </c>
      <c r="H451">
        <v>0</v>
      </c>
      <c r="I451">
        <v>0</v>
      </c>
      <c r="J451">
        <v>0</v>
      </c>
      <c r="K451">
        <v>20</v>
      </c>
      <c r="L451">
        <v>1</v>
      </c>
      <c r="M451">
        <v>10</v>
      </c>
      <c r="N451">
        <v>0</v>
      </c>
      <c r="O451">
        <v>0</v>
      </c>
      <c r="P451">
        <f t="shared" si="21"/>
        <v>3.5</v>
      </c>
      <c r="Q451" s="23">
        <v>0</v>
      </c>
      <c r="R451" s="23">
        <v>0</v>
      </c>
      <c r="S451" s="23">
        <v>2</v>
      </c>
      <c r="T451" s="23">
        <v>12</v>
      </c>
      <c r="U451">
        <v>0</v>
      </c>
      <c r="V451">
        <v>0</v>
      </c>
      <c r="W451">
        <v>1</v>
      </c>
      <c r="X451">
        <v>10</v>
      </c>
      <c r="Y451" t="s">
        <v>267</v>
      </c>
      <c r="Z451" t="s">
        <v>267</v>
      </c>
      <c r="AA451">
        <v>1</v>
      </c>
      <c r="AB451">
        <v>3</v>
      </c>
      <c r="AC451" s="13">
        <v>0</v>
      </c>
      <c r="AD451" s="13">
        <v>0</v>
      </c>
      <c r="AH451">
        <v>0</v>
      </c>
    </row>
    <row r="452" spans="1:34" ht="14.55" hidden="1" x14ac:dyDescent="0.3">
      <c r="A452" t="s">
        <v>117</v>
      </c>
      <c r="B452">
        <v>2022</v>
      </c>
      <c r="C452" s="11">
        <v>44735</v>
      </c>
      <c r="D452" t="s">
        <v>1405</v>
      </c>
      <c r="E452" t="s">
        <v>495</v>
      </c>
      <c r="F452">
        <v>5</v>
      </c>
      <c r="G452">
        <f t="shared" si="22"/>
        <v>39</v>
      </c>
      <c r="H452">
        <v>19</v>
      </c>
      <c r="I452">
        <v>15</v>
      </c>
      <c r="J452">
        <v>5</v>
      </c>
      <c r="K452">
        <v>75</v>
      </c>
      <c r="L452">
        <v>0.1</v>
      </c>
      <c r="M452">
        <v>0</v>
      </c>
      <c r="N452">
        <v>0</v>
      </c>
      <c r="O452">
        <v>0</v>
      </c>
      <c r="P452">
        <f t="shared" si="21"/>
        <v>13.75</v>
      </c>
      <c r="Q452" s="23">
        <v>12</v>
      </c>
      <c r="R452" s="23">
        <v>8</v>
      </c>
      <c r="S452" s="23">
        <v>10</v>
      </c>
      <c r="T452" s="23">
        <v>25</v>
      </c>
      <c r="U452" s="2">
        <v>5</v>
      </c>
      <c r="V452" s="2">
        <v>3</v>
      </c>
      <c r="W452" s="2">
        <v>0</v>
      </c>
      <c r="X452" s="2">
        <v>0</v>
      </c>
      <c r="Y452" t="s">
        <v>267</v>
      </c>
      <c r="Z452" t="s">
        <v>267</v>
      </c>
      <c r="AA452" s="2">
        <v>1</v>
      </c>
      <c r="AB452" s="2">
        <v>3</v>
      </c>
      <c r="AC452" s="13">
        <v>0</v>
      </c>
      <c r="AD452" s="13">
        <v>0</v>
      </c>
    </row>
    <row r="453" spans="1:34" ht="14.55" hidden="1" x14ac:dyDescent="0.3">
      <c r="A453" t="s">
        <v>117</v>
      </c>
      <c r="B453">
        <v>2022</v>
      </c>
      <c r="C453" s="11">
        <v>44735</v>
      </c>
      <c r="D453" t="s">
        <v>1406</v>
      </c>
      <c r="E453" t="s">
        <v>514</v>
      </c>
      <c r="F453">
        <v>1</v>
      </c>
      <c r="G453">
        <f t="shared" si="22"/>
        <v>17</v>
      </c>
      <c r="H453">
        <v>5</v>
      </c>
      <c r="I453">
        <v>11</v>
      </c>
      <c r="J453">
        <v>1</v>
      </c>
      <c r="K453">
        <v>75</v>
      </c>
      <c r="L453">
        <v>0.1</v>
      </c>
      <c r="M453">
        <v>1</v>
      </c>
      <c r="N453">
        <v>0</v>
      </c>
      <c r="O453">
        <v>0</v>
      </c>
      <c r="P453">
        <f t="shared" si="21"/>
        <v>6</v>
      </c>
      <c r="Q453" s="23">
        <v>7</v>
      </c>
      <c r="R453" s="23">
        <v>5</v>
      </c>
      <c r="S453" s="23">
        <v>4</v>
      </c>
      <c r="T453" s="23">
        <v>8</v>
      </c>
      <c r="U453" s="2">
        <v>3</v>
      </c>
      <c r="V453" s="2">
        <v>8</v>
      </c>
      <c r="W453" s="2">
        <v>3</v>
      </c>
      <c r="X453" s="2">
        <v>1</v>
      </c>
      <c r="Y453" t="s">
        <v>267</v>
      </c>
      <c r="Z453" t="s">
        <v>267</v>
      </c>
      <c r="AA453" s="2">
        <v>1</v>
      </c>
      <c r="AB453" s="2">
        <v>0.1</v>
      </c>
      <c r="AC453" s="13">
        <v>0</v>
      </c>
      <c r="AD453" s="13">
        <v>0</v>
      </c>
      <c r="AF453" t="s">
        <v>1428</v>
      </c>
    </row>
    <row r="454" spans="1:34" ht="14.55" hidden="1" x14ac:dyDescent="0.3">
      <c r="A454" t="s">
        <v>117</v>
      </c>
      <c r="B454">
        <v>2022</v>
      </c>
      <c r="C454" s="11">
        <v>44735</v>
      </c>
      <c r="D454" t="s">
        <v>1408</v>
      </c>
      <c r="E454" t="s">
        <v>506</v>
      </c>
      <c r="F454">
        <v>1</v>
      </c>
      <c r="G454">
        <f t="shared" si="22"/>
        <v>9</v>
      </c>
      <c r="H454">
        <v>8</v>
      </c>
      <c r="I454">
        <v>1</v>
      </c>
      <c r="J454">
        <v>0</v>
      </c>
      <c r="K454">
        <v>65</v>
      </c>
      <c r="L454">
        <v>12</v>
      </c>
      <c r="M454">
        <v>15</v>
      </c>
      <c r="N454">
        <v>0</v>
      </c>
      <c r="O454">
        <v>0</v>
      </c>
      <c r="P454">
        <f t="shared" si="21"/>
        <v>12.5</v>
      </c>
      <c r="Q454" s="23">
        <v>11</v>
      </c>
      <c r="R454" s="23">
        <v>8</v>
      </c>
      <c r="S454" s="23">
        <v>10</v>
      </c>
      <c r="T454" s="23">
        <v>21</v>
      </c>
      <c r="U454" s="2">
        <v>3</v>
      </c>
      <c r="V454" s="2">
        <v>20</v>
      </c>
      <c r="W454" s="2">
        <v>1</v>
      </c>
      <c r="X454" s="2">
        <v>15</v>
      </c>
      <c r="Y454" t="s">
        <v>267</v>
      </c>
      <c r="Z454" t="s">
        <v>267</v>
      </c>
      <c r="AA454" s="2">
        <v>1</v>
      </c>
      <c r="AB454" s="2">
        <v>5</v>
      </c>
      <c r="AC454" s="13">
        <v>0</v>
      </c>
      <c r="AD454" s="13">
        <v>0</v>
      </c>
      <c r="AF454" t="s">
        <v>1429</v>
      </c>
    </row>
    <row r="455" spans="1:34" ht="14.55" hidden="1" x14ac:dyDescent="0.3">
      <c r="A455" t="s">
        <v>117</v>
      </c>
      <c r="B455">
        <v>2022</v>
      </c>
      <c r="C455" s="11">
        <v>44735</v>
      </c>
      <c r="D455" t="s">
        <v>1410</v>
      </c>
      <c r="E455" t="s">
        <v>506</v>
      </c>
      <c r="F455">
        <v>5</v>
      </c>
      <c r="G455">
        <f t="shared" si="22"/>
        <v>16</v>
      </c>
      <c r="H455">
        <v>10</v>
      </c>
      <c r="I455">
        <v>6</v>
      </c>
      <c r="J455">
        <v>0</v>
      </c>
      <c r="K455">
        <v>75</v>
      </c>
      <c r="L455">
        <v>1</v>
      </c>
      <c r="M455">
        <v>3</v>
      </c>
      <c r="N455">
        <v>0</v>
      </c>
      <c r="O455">
        <v>0</v>
      </c>
      <c r="P455">
        <f t="shared" si="21"/>
        <v>11.5</v>
      </c>
      <c r="Q455" s="23">
        <v>6</v>
      </c>
      <c r="R455" s="23">
        <v>14</v>
      </c>
      <c r="S455" s="23">
        <v>4</v>
      </c>
      <c r="T455" s="23">
        <v>22</v>
      </c>
      <c r="U455" s="2">
        <v>3</v>
      </c>
      <c r="V455" s="2">
        <v>17</v>
      </c>
      <c r="W455" s="2">
        <v>2</v>
      </c>
      <c r="X455" s="2">
        <v>3</v>
      </c>
      <c r="Y455" t="s">
        <v>267</v>
      </c>
      <c r="Z455" t="s">
        <v>267</v>
      </c>
      <c r="AA455" s="2">
        <v>1</v>
      </c>
      <c r="AB455" s="2">
        <v>3</v>
      </c>
      <c r="AC455" s="13">
        <v>0</v>
      </c>
      <c r="AD455" s="13">
        <v>0</v>
      </c>
      <c r="AF455" t="s">
        <v>1429</v>
      </c>
    </row>
    <row r="456" spans="1:34" ht="14.55" hidden="1" x14ac:dyDescent="0.3">
      <c r="A456" t="s">
        <v>117</v>
      </c>
      <c r="B456">
        <v>2022</v>
      </c>
      <c r="C456" s="11">
        <v>44735</v>
      </c>
      <c r="D456" t="s">
        <v>1412</v>
      </c>
      <c r="E456" t="s">
        <v>506</v>
      </c>
      <c r="F456">
        <v>16</v>
      </c>
      <c r="G456">
        <f t="shared" si="22"/>
        <v>0</v>
      </c>
      <c r="H456">
        <v>0</v>
      </c>
      <c r="I456">
        <v>0</v>
      </c>
      <c r="J456">
        <v>0</v>
      </c>
      <c r="K456">
        <v>75</v>
      </c>
      <c r="L456">
        <v>0.1</v>
      </c>
      <c r="M456">
        <v>0</v>
      </c>
      <c r="N456">
        <v>1</v>
      </c>
      <c r="O456">
        <v>0</v>
      </c>
      <c r="P456">
        <f t="shared" si="21"/>
        <v>11</v>
      </c>
      <c r="Q456" s="23">
        <v>17</v>
      </c>
      <c r="R456" s="23">
        <v>4</v>
      </c>
      <c r="S456" s="23">
        <v>3</v>
      </c>
      <c r="T456" s="23">
        <v>20</v>
      </c>
      <c r="U456" s="2">
        <v>1</v>
      </c>
      <c r="V456" s="2">
        <v>18</v>
      </c>
      <c r="W456" s="2">
        <v>0</v>
      </c>
      <c r="X456" s="2">
        <v>0</v>
      </c>
      <c r="Y456" t="s">
        <v>267</v>
      </c>
      <c r="Z456" t="s">
        <v>267</v>
      </c>
      <c r="AA456" s="2">
        <v>2</v>
      </c>
      <c r="AB456" s="2">
        <v>5</v>
      </c>
      <c r="AC456" s="13">
        <v>0</v>
      </c>
      <c r="AD456" s="13">
        <v>1</v>
      </c>
      <c r="AF456" t="s">
        <v>1430</v>
      </c>
    </row>
    <row r="457" spans="1:34" ht="14.55" hidden="1" x14ac:dyDescent="0.3">
      <c r="A457" t="s">
        <v>117</v>
      </c>
      <c r="B457">
        <v>2022</v>
      </c>
      <c r="C457" s="11">
        <v>44735</v>
      </c>
      <c r="D457" t="s">
        <v>1414</v>
      </c>
      <c r="E457" t="s">
        <v>506</v>
      </c>
      <c r="F457">
        <v>22</v>
      </c>
      <c r="G457">
        <f t="shared" si="22"/>
        <v>0</v>
      </c>
      <c r="H457">
        <v>0</v>
      </c>
      <c r="I457">
        <v>0</v>
      </c>
      <c r="J457">
        <v>0</v>
      </c>
      <c r="K457">
        <v>85</v>
      </c>
      <c r="L457">
        <v>0</v>
      </c>
      <c r="M457">
        <v>0</v>
      </c>
      <c r="N457">
        <v>0</v>
      </c>
      <c r="O457">
        <v>0</v>
      </c>
      <c r="P457">
        <f t="shared" si="21"/>
        <v>13.5</v>
      </c>
      <c r="Q457" s="23">
        <v>16</v>
      </c>
      <c r="R457" s="23">
        <v>20</v>
      </c>
      <c r="S457" s="23">
        <v>13</v>
      </c>
      <c r="T457" s="23">
        <v>5</v>
      </c>
      <c r="U457" s="2">
        <v>3</v>
      </c>
      <c r="V457" s="2">
        <v>8</v>
      </c>
      <c r="W457" s="2">
        <v>0</v>
      </c>
      <c r="X457" s="2">
        <v>0</v>
      </c>
      <c r="Y457" t="s">
        <v>267</v>
      </c>
      <c r="Z457" t="s">
        <v>267</v>
      </c>
      <c r="AA457" s="2">
        <v>2</v>
      </c>
      <c r="AB457" s="2">
        <v>76</v>
      </c>
      <c r="AC457" s="13">
        <v>1</v>
      </c>
      <c r="AD457" s="13">
        <v>0</v>
      </c>
      <c r="AE457">
        <v>35</v>
      </c>
      <c r="AF457" t="s">
        <v>1431</v>
      </c>
    </row>
    <row r="458" spans="1:34" ht="14.55" hidden="1" x14ac:dyDescent="0.3">
      <c r="A458" t="s">
        <v>117</v>
      </c>
      <c r="B458">
        <v>2022</v>
      </c>
      <c r="C458" s="11">
        <v>44735</v>
      </c>
      <c r="D458" t="s">
        <v>1416</v>
      </c>
      <c r="E458" t="s">
        <v>506</v>
      </c>
      <c r="F458">
        <v>27</v>
      </c>
      <c r="G458">
        <f t="shared" si="22"/>
        <v>0</v>
      </c>
      <c r="H458">
        <v>0</v>
      </c>
      <c r="I458">
        <v>0</v>
      </c>
      <c r="J458">
        <v>0</v>
      </c>
      <c r="K458">
        <v>75</v>
      </c>
      <c r="L458">
        <v>20</v>
      </c>
      <c r="M458">
        <v>0</v>
      </c>
      <c r="N458">
        <v>0</v>
      </c>
      <c r="O458">
        <v>0</v>
      </c>
      <c r="P458">
        <f t="shared" si="21"/>
        <v>16.75</v>
      </c>
      <c r="Q458" s="23">
        <v>20</v>
      </c>
      <c r="R458" s="23">
        <v>19</v>
      </c>
      <c r="S458" s="23">
        <v>11</v>
      </c>
      <c r="T458" s="23">
        <v>17</v>
      </c>
      <c r="U458" s="2">
        <v>1</v>
      </c>
      <c r="V458" s="2">
        <v>1</v>
      </c>
      <c r="W458" s="2">
        <v>0</v>
      </c>
      <c r="X458" s="2">
        <v>0</v>
      </c>
      <c r="Y458" t="s">
        <v>267</v>
      </c>
      <c r="Z458" t="s">
        <v>267</v>
      </c>
      <c r="AA458" s="2">
        <v>1</v>
      </c>
      <c r="AB458" s="2">
        <v>2</v>
      </c>
      <c r="AC458" s="13">
        <v>0</v>
      </c>
      <c r="AD458" s="13">
        <v>0</v>
      </c>
    </row>
    <row r="459" spans="1:34" ht="14.55" hidden="1" x14ac:dyDescent="0.3">
      <c r="A459" t="s">
        <v>117</v>
      </c>
      <c r="B459">
        <v>2022</v>
      </c>
      <c r="C459" s="11">
        <v>44735</v>
      </c>
      <c r="D459" t="s">
        <v>1418</v>
      </c>
      <c r="E459" t="s">
        <v>520</v>
      </c>
      <c r="F459">
        <v>5</v>
      </c>
      <c r="G459">
        <f t="shared" si="22"/>
        <v>0</v>
      </c>
      <c r="H459">
        <v>0</v>
      </c>
      <c r="I459">
        <v>0</v>
      </c>
      <c r="J459">
        <v>0</v>
      </c>
      <c r="K459">
        <v>40</v>
      </c>
      <c r="L459">
        <v>1</v>
      </c>
      <c r="M459">
        <v>15</v>
      </c>
      <c r="N459">
        <v>0</v>
      </c>
      <c r="O459">
        <v>0</v>
      </c>
      <c r="P459">
        <f t="shared" si="21"/>
        <v>11.25</v>
      </c>
      <c r="Q459" s="23">
        <v>15</v>
      </c>
      <c r="R459" s="23">
        <v>12</v>
      </c>
      <c r="S459" s="23">
        <v>9</v>
      </c>
      <c r="T459" s="23">
        <v>9</v>
      </c>
      <c r="U459" s="2">
        <v>1</v>
      </c>
      <c r="V459" s="2">
        <v>0.1</v>
      </c>
      <c r="W459" s="2">
        <v>1</v>
      </c>
      <c r="X459" s="2">
        <v>15</v>
      </c>
      <c r="Y459" t="s">
        <v>267</v>
      </c>
      <c r="Z459" t="s">
        <v>267</v>
      </c>
      <c r="AA459" s="2">
        <v>2</v>
      </c>
      <c r="AB459" s="2">
        <v>12</v>
      </c>
      <c r="AC459" s="13">
        <v>0</v>
      </c>
      <c r="AD459" s="13">
        <v>0</v>
      </c>
    </row>
    <row r="460" spans="1:34" ht="14.55" hidden="1" x14ac:dyDescent="0.3">
      <c r="A460" t="s">
        <v>117</v>
      </c>
      <c r="B460">
        <v>2022</v>
      </c>
      <c r="C460" s="11">
        <v>44735</v>
      </c>
      <c r="D460" t="s">
        <v>1420</v>
      </c>
      <c r="E460" t="s">
        <v>510</v>
      </c>
      <c r="F460">
        <v>3</v>
      </c>
      <c r="G460">
        <f t="shared" si="22"/>
        <v>8</v>
      </c>
      <c r="H460">
        <v>4</v>
      </c>
      <c r="I460">
        <v>4</v>
      </c>
      <c r="J460">
        <v>0</v>
      </c>
      <c r="K460">
        <v>70</v>
      </c>
      <c r="L460">
        <v>4</v>
      </c>
      <c r="M460">
        <v>12</v>
      </c>
      <c r="N460">
        <v>0</v>
      </c>
      <c r="O460">
        <v>0</v>
      </c>
      <c r="P460">
        <f t="shared" si="21"/>
        <v>10</v>
      </c>
      <c r="Q460" s="23">
        <v>8</v>
      </c>
      <c r="R460" s="23">
        <v>10</v>
      </c>
      <c r="S460" s="23">
        <v>8</v>
      </c>
      <c r="T460" s="23">
        <v>14</v>
      </c>
      <c r="U460" s="2">
        <v>2</v>
      </c>
      <c r="V460" s="2">
        <v>12</v>
      </c>
      <c r="W460" s="2">
        <v>1</v>
      </c>
      <c r="X460" s="2">
        <v>12</v>
      </c>
      <c r="Y460" t="s">
        <v>267</v>
      </c>
      <c r="Z460" t="s">
        <v>267</v>
      </c>
      <c r="AA460" s="2">
        <v>1</v>
      </c>
      <c r="AB460" s="2">
        <v>4</v>
      </c>
      <c r="AC460" s="13">
        <v>0</v>
      </c>
      <c r="AD460" s="13">
        <v>0</v>
      </c>
    </row>
    <row r="461" spans="1:34" ht="14.55" hidden="1" x14ac:dyDescent="0.3">
      <c r="A461" t="s">
        <v>117</v>
      </c>
      <c r="B461">
        <v>2022</v>
      </c>
      <c r="C461" s="11">
        <v>44735</v>
      </c>
      <c r="D461" t="s">
        <v>1422</v>
      </c>
      <c r="E461" t="s">
        <v>510</v>
      </c>
      <c r="F461">
        <v>22</v>
      </c>
      <c r="G461">
        <f t="shared" si="22"/>
        <v>0</v>
      </c>
      <c r="H461">
        <v>0</v>
      </c>
      <c r="I461">
        <v>0</v>
      </c>
      <c r="J461">
        <v>0</v>
      </c>
      <c r="K461">
        <v>35</v>
      </c>
      <c r="L461">
        <v>0.1</v>
      </c>
      <c r="M461">
        <v>10</v>
      </c>
      <c r="N461">
        <v>0</v>
      </c>
      <c r="O461">
        <v>0</v>
      </c>
      <c r="P461">
        <f t="shared" si="21"/>
        <v>4.5</v>
      </c>
      <c r="Q461" s="23">
        <v>6</v>
      </c>
      <c r="R461" s="23">
        <v>4</v>
      </c>
      <c r="S461" s="23">
        <v>0</v>
      </c>
      <c r="T461" s="23">
        <v>8</v>
      </c>
      <c r="U461" s="2">
        <v>3</v>
      </c>
      <c r="V461" s="2">
        <v>5</v>
      </c>
      <c r="W461" s="2">
        <v>1</v>
      </c>
      <c r="X461" s="2">
        <v>10</v>
      </c>
      <c r="Y461" t="s">
        <v>267</v>
      </c>
      <c r="Z461" t="s">
        <v>267</v>
      </c>
      <c r="AA461" s="2">
        <v>1</v>
      </c>
      <c r="AB461" s="2">
        <v>10</v>
      </c>
      <c r="AC461" s="13">
        <v>0</v>
      </c>
      <c r="AD461" s="13">
        <v>0</v>
      </c>
    </row>
    <row r="462" spans="1:34" ht="14.55" hidden="1" x14ac:dyDescent="0.3">
      <c r="A462" t="s">
        <v>92</v>
      </c>
      <c r="B462">
        <v>2017</v>
      </c>
      <c r="C462" s="11">
        <v>42902</v>
      </c>
      <c r="D462" t="s">
        <v>1432</v>
      </c>
      <c r="E462" t="s">
        <v>520</v>
      </c>
      <c r="F462">
        <v>6</v>
      </c>
      <c r="G462">
        <f t="shared" si="22"/>
        <v>26</v>
      </c>
      <c r="H462">
        <v>9</v>
      </c>
      <c r="I462">
        <v>1</v>
      </c>
      <c r="J462">
        <v>16</v>
      </c>
      <c r="K462">
        <v>95</v>
      </c>
      <c r="L462">
        <v>5</v>
      </c>
      <c r="M462" t="s">
        <v>267</v>
      </c>
      <c r="N462">
        <v>10</v>
      </c>
      <c r="O462">
        <v>0</v>
      </c>
      <c r="P462" s="9">
        <f t="shared" si="21"/>
        <v>27.25</v>
      </c>
      <c r="Q462" s="8">
        <v>27</v>
      </c>
      <c r="R462" s="8">
        <v>29</v>
      </c>
      <c r="S462" s="8">
        <v>20</v>
      </c>
      <c r="T462" s="8">
        <v>33</v>
      </c>
      <c r="AC462" s="13">
        <v>0</v>
      </c>
      <c r="AD462" s="13">
        <v>0</v>
      </c>
      <c r="AE462">
        <v>0</v>
      </c>
      <c r="AF462" t="s">
        <v>267</v>
      </c>
      <c r="AG462" t="s">
        <v>1433</v>
      </c>
    </row>
    <row r="463" spans="1:34" ht="14.55" hidden="1" x14ac:dyDescent="0.3">
      <c r="A463" t="s">
        <v>92</v>
      </c>
      <c r="B463">
        <v>2017</v>
      </c>
      <c r="C463" s="11">
        <v>42902</v>
      </c>
      <c r="D463" t="s">
        <v>1434</v>
      </c>
      <c r="E463" t="s">
        <v>524</v>
      </c>
      <c r="F463">
        <v>5</v>
      </c>
      <c r="G463">
        <f t="shared" si="22"/>
        <v>0</v>
      </c>
      <c r="H463">
        <v>0</v>
      </c>
      <c r="I463">
        <v>0</v>
      </c>
      <c r="J463">
        <v>0</v>
      </c>
      <c r="K463">
        <v>90</v>
      </c>
      <c r="L463">
        <v>10</v>
      </c>
      <c r="M463" t="s">
        <v>267</v>
      </c>
      <c r="N463">
        <v>5</v>
      </c>
      <c r="O463">
        <v>0</v>
      </c>
      <c r="P463" s="9">
        <f t="shared" si="21"/>
        <v>27.25</v>
      </c>
      <c r="Q463" s="8">
        <v>11</v>
      </c>
      <c r="R463" s="8">
        <v>40</v>
      </c>
      <c r="S463" s="8">
        <v>36</v>
      </c>
      <c r="T463" s="8">
        <v>22</v>
      </c>
      <c r="AC463" s="13">
        <v>0</v>
      </c>
      <c r="AD463" s="13">
        <v>0</v>
      </c>
      <c r="AE463">
        <v>0</v>
      </c>
      <c r="AF463" t="s">
        <v>267</v>
      </c>
    </row>
    <row r="464" spans="1:34" ht="14.55" hidden="1" x14ac:dyDescent="0.3">
      <c r="A464" t="s">
        <v>92</v>
      </c>
      <c r="B464">
        <v>2017</v>
      </c>
      <c r="C464" s="11">
        <v>42902</v>
      </c>
      <c r="D464" t="s">
        <v>1435</v>
      </c>
      <c r="E464" t="s">
        <v>524</v>
      </c>
      <c r="F464">
        <v>7</v>
      </c>
      <c r="G464">
        <f t="shared" si="22"/>
        <v>5</v>
      </c>
      <c r="H464">
        <v>1</v>
      </c>
      <c r="I464">
        <v>0</v>
      </c>
      <c r="J464">
        <v>4</v>
      </c>
      <c r="K464">
        <v>70</v>
      </c>
      <c r="L464">
        <v>30</v>
      </c>
      <c r="M464" t="s">
        <v>267</v>
      </c>
      <c r="N464">
        <v>5</v>
      </c>
      <c r="O464">
        <v>0</v>
      </c>
      <c r="P464" s="9">
        <f t="shared" si="21"/>
        <v>21.5</v>
      </c>
      <c r="Q464" s="8">
        <v>15</v>
      </c>
      <c r="R464" s="8">
        <v>29</v>
      </c>
      <c r="S464" s="8">
        <v>19</v>
      </c>
      <c r="T464" s="8">
        <v>23</v>
      </c>
      <c r="AC464" s="13">
        <v>0</v>
      </c>
      <c r="AD464" s="13">
        <v>0</v>
      </c>
      <c r="AE464">
        <v>0</v>
      </c>
      <c r="AF464" t="s">
        <v>267</v>
      </c>
    </row>
    <row r="465" spans="1:33" ht="14.55" hidden="1" x14ac:dyDescent="0.3">
      <c r="A465" t="s">
        <v>92</v>
      </c>
      <c r="B465">
        <v>2017</v>
      </c>
      <c r="C465" s="11">
        <v>42902</v>
      </c>
      <c r="D465" t="s">
        <v>1436</v>
      </c>
      <c r="E465" t="s">
        <v>506</v>
      </c>
      <c r="F465">
        <v>9</v>
      </c>
      <c r="G465">
        <f t="shared" si="22"/>
        <v>0</v>
      </c>
      <c r="H465">
        <v>0</v>
      </c>
      <c r="I465">
        <v>0</v>
      </c>
      <c r="J465">
        <v>0</v>
      </c>
      <c r="K465">
        <v>80</v>
      </c>
      <c r="L465">
        <v>15</v>
      </c>
      <c r="M465" t="s">
        <v>267</v>
      </c>
      <c r="N465">
        <v>25</v>
      </c>
      <c r="O465">
        <v>0</v>
      </c>
      <c r="P465" s="9">
        <f t="shared" si="21"/>
        <v>15.25</v>
      </c>
      <c r="Q465" s="8">
        <v>14</v>
      </c>
      <c r="R465" s="8">
        <v>17</v>
      </c>
      <c r="S465" s="8">
        <v>15</v>
      </c>
      <c r="T465" s="8">
        <v>15</v>
      </c>
      <c r="AC465" s="13">
        <v>0</v>
      </c>
      <c r="AD465" s="13">
        <v>0</v>
      </c>
      <c r="AE465">
        <v>0</v>
      </c>
      <c r="AF465" t="s">
        <v>267</v>
      </c>
    </row>
    <row r="466" spans="1:33" ht="14.55" hidden="1" x14ac:dyDescent="0.3">
      <c r="A466" t="s">
        <v>92</v>
      </c>
      <c r="B466">
        <v>2017</v>
      </c>
      <c r="C466" s="11">
        <v>42902</v>
      </c>
      <c r="D466" t="s">
        <v>1437</v>
      </c>
      <c r="E466" t="s">
        <v>520</v>
      </c>
      <c r="F466">
        <v>3</v>
      </c>
      <c r="G466">
        <f t="shared" si="22"/>
        <v>0</v>
      </c>
      <c r="H466">
        <v>0</v>
      </c>
      <c r="I466">
        <v>0</v>
      </c>
      <c r="J466">
        <v>0</v>
      </c>
      <c r="K466">
        <v>75</v>
      </c>
      <c r="L466">
        <v>25</v>
      </c>
      <c r="M466" t="s">
        <v>267</v>
      </c>
      <c r="N466">
        <v>15</v>
      </c>
      <c r="O466">
        <v>0</v>
      </c>
      <c r="P466" s="9">
        <f t="shared" si="21"/>
        <v>29.75</v>
      </c>
      <c r="Q466" s="8">
        <v>28</v>
      </c>
      <c r="R466" s="8">
        <v>33</v>
      </c>
      <c r="S466" s="8">
        <v>1</v>
      </c>
      <c r="T466" s="8">
        <v>57</v>
      </c>
      <c r="AC466" s="13">
        <v>0</v>
      </c>
      <c r="AD466" s="13">
        <v>0</v>
      </c>
      <c r="AE466">
        <v>0</v>
      </c>
      <c r="AF466" t="s">
        <v>267</v>
      </c>
    </row>
    <row r="467" spans="1:33" ht="14.55" hidden="1" x14ac:dyDescent="0.3">
      <c r="A467" t="s">
        <v>92</v>
      </c>
      <c r="B467">
        <v>2017</v>
      </c>
      <c r="C467" s="11">
        <v>42902</v>
      </c>
      <c r="D467" t="s">
        <v>1438</v>
      </c>
      <c r="E467" t="s">
        <v>500</v>
      </c>
      <c r="F467">
        <v>13</v>
      </c>
      <c r="G467">
        <f t="shared" si="22"/>
        <v>0</v>
      </c>
      <c r="H467">
        <v>0</v>
      </c>
      <c r="I467">
        <v>0</v>
      </c>
      <c r="J467">
        <v>0</v>
      </c>
      <c r="K467">
        <v>70</v>
      </c>
      <c r="L467">
        <v>1</v>
      </c>
      <c r="M467" t="s">
        <v>267</v>
      </c>
      <c r="N467">
        <v>5</v>
      </c>
      <c r="O467">
        <v>50</v>
      </c>
      <c r="P467" s="9">
        <f t="shared" si="21"/>
        <v>30.25</v>
      </c>
      <c r="Q467" s="8">
        <v>22</v>
      </c>
      <c r="R467" s="8">
        <v>37</v>
      </c>
      <c r="S467" s="8">
        <v>30</v>
      </c>
      <c r="T467" s="8">
        <v>32</v>
      </c>
      <c r="AC467" s="13">
        <v>0</v>
      </c>
      <c r="AD467" s="13">
        <v>0</v>
      </c>
      <c r="AE467">
        <v>0</v>
      </c>
      <c r="AF467" t="s">
        <v>267</v>
      </c>
    </row>
    <row r="468" spans="1:33" ht="14.55" hidden="1" x14ac:dyDescent="0.3">
      <c r="A468" t="s">
        <v>92</v>
      </c>
      <c r="B468">
        <v>2017</v>
      </c>
      <c r="C468" s="11">
        <v>42902</v>
      </c>
      <c r="D468" t="s">
        <v>1439</v>
      </c>
      <c r="E468" t="s">
        <v>522</v>
      </c>
      <c r="F468">
        <v>6</v>
      </c>
      <c r="G468">
        <f t="shared" si="22"/>
        <v>0</v>
      </c>
      <c r="H468">
        <v>0</v>
      </c>
      <c r="I468">
        <v>0</v>
      </c>
      <c r="J468">
        <v>0</v>
      </c>
      <c r="K468">
        <v>85</v>
      </c>
      <c r="L468">
        <v>10</v>
      </c>
      <c r="M468" t="s">
        <v>267</v>
      </c>
      <c r="N468">
        <v>50</v>
      </c>
      <c r="O468">
        <v>0</v>
      </c>
      <c r="P468" s="9">
        <f t="shared" si="21"/>
        <v>36</v>
      </c>
      <c r="Q468" s="8">
        <v>52</v>
      </c>
      <c r="R468" s="8">
        <v>28</v>
      </c>
      <c r="S468" s="8">
        <v>40</v>
      </c>
      <c r="T468" s="8">
        <v>24</v>
      </c>
      <c r="AC468" s="13">
        <v>0</v>
      </c>
      <c r="AD468" s="13">
        <v>0</v>
      </c>
      <c r="AE468">
        <v>0</v>
      </c>
      <c r="AF468" t="s">
        <v>267</v>
      </c>
    </row>
    <row r="469" spans="1:33" ht="14.55" hidden="1" x14ac:dyDescent="0.3">
      <c r="A469" t="s">
        <v>92</v>
      </c>
      <c r="B469">
        <v>2017</v>
      </c>
      <c r="C469" s="11">
        <v>42902</v>
      </c>
      <c r="D469" t="s">
        <v>1440</v>
      </c>
      <c r="E469" t="s">
        <v>510</v>
      </c>
      <c r="F469">
        <v>31</v>
      </c>
      <c r="G469">
        <f t="shared" si="22"/>
        <v>0</v>
      </c>
      <c r="H469">
        <v>0</v>
      </c>
      <c r="I469">
        <v>0</v>
      </c>
      <c r="J469">
        <v>0</v>
      </c>
      <c r="K469">
        <v>85</v>
      </c>
      <c r="L469">
        <v>1</v>
      </c>
      <c r="M469" t="s">
        <v>267</v>
      </c>
      <c r="N469">
        <v>30</v>
      </c>
      <c r="O469">
        <v>0</v>
      </c>
      <c r="P469" s="9">
        <f t="shared" si="21"/>
        <v>38.25</v>
      </c>
      <c r="Q469" s="8">
        <v>18</v>
      </c>
      <c r="R469" s="8">
        <v>9</v>
      </c>
      <c r="S469" s="8">
        <v>28</v>
      </c>
      <c r="T469" s="8">
        <v>98</v>
      </c>
      <c r="AC469" s="13">
        <v>0</v>
      </c>
      <c r="AD469" s="13">
        <v>0</v>
      </c>
      <c r="AE469">
        <v>0</v>
      </c>
      <c r="AF469" t="s">
        <v>267</v>
      </c>
    </row>
    <row r="470" spans="1:33" ht="14.55" hidden="1" x14ac:dyDescent="0.3">
      <c r="A470" t="s">
        <v>92</v>
      </c>
      <c r="B470">
        <v>2017</v>
      </c>
      <c r="C470" s="11">
        <v>42902</v>
      </c>
      <c r="D470" t="s">
        <v>1441</v>
      </c>
      <c r="E470" t="s">
        <v>495</v>
      </c>
      <c r="F470">
        <v>14</v>
      </c>
      <c r="G470">
        <f t="shared" si="22"/>
        <v>0</v>
      </c>
      <c r="H470">
        <v>0</v>
      </c>
      <c r="I470">
        <v>0</v>
      </c>
      <c r="J470">
        <v>0</v>
      </c>
      <c r="K470">
        <v>90</v>
      </c>
      <c r="L470">
        <v>15</v>
      </c>
      <c r="M470" t="s">
        <v>267</v>
      </c>
      <c r="N470">
        <v>20</v>
      </c>
      <c r="O470">
        <v>0</v>
      </c>
      <c r="P470" s="9">
        <f t="shared" si="21"/>
        <v>40</v>
      </c>
      <c r="Q470" s="8">
        <v>38</v>
      </c>
      <c r="R470" s="8">
        <v>42</v>
      </c>
      <c r="S470" s="8">
        <v>35</v>
      </c>
      <c r="T470" s="8">
        <v>45</v>
      </c>
      <c r="AC470" s="13">
        <v>0</v>
      </c>
      <c r="AD470" s="13">
        <v>0</v>
      </c>
      <c r="AE470">
        <v>0</v>
      </c>
      <c r="AF470" t="s">
        <v>267</v>
      </c>
    </row>
    <row r="471" spans="1:33" ht="14.55" hidden="1" x14ac:dyDescent="0.3">
      <c r="A471" t="s">
        <v>92</v>
      </c>
      <c r="B471">
        <v>2017</v>
      </c>
      <c r="C471" s="11">
        <v>42902</v>
      </c>
      <c r="D471" t="s">
        <v>1442</v>
      </c>
      <c r="E471" t="s">
        <v>514</v>
      </c>
      <c r="F471">
        <v>8</v>
      </c>
      <c r="G471">
        <f t="shared" si="22"/>
        <v>0</v>
      </c>
      <c r="H471">
        <v>0</v>
      </c>
      <c r="I471">
        <v>0</v>
      </c>
      <c r="J471">
        <v>0</v>
      </c>
      <c r="K471">
        <v>90</v>
      </c>
      <c r="L471">
        <v>5</v>
      </c>
      <c r="M471" t="s">
        <v>267</v>
      </c>
      <c r="N471">
        <v>2</v>
      </c>
      <c r="O471">
        <v>0</v>
      </c>
      <c r="P471" s="9">
        <f t="shared" si="21"/>
        <v>22.5</v>
      </c>
      <c r="Q471" s="8">
        <v>15</v>
      </c>
      <c r="R471" s="8">
        <v>13</v>
      </c>
      <c r="S471" s="8">
        <v>27</v>
      </c>
      <c r="T471" s="8">
        <v>35</v>
      </c>
      <c r="AC471" s="13">
        <v>0</v>
      </c>
      <c r="AD471" s="13">
        <v>0</v>
      </c>
      <c r="AE471">
        <v>0</v>
      </c>
      <c r="AF471" t="s">
        <v>267</v>
      </c>
    </row>
    <row r="472" spans="1:33" ht="14.55" hidden="1" x14ac:dyDescent="0.3">
      <c r="A472" t="s">
        <v>92</v>
      </c>
      <c r="B472">
        <v>2018</v>
      </c>
      <c r="C472" s="11">
        <v>43265</v>
      </c>
      <c r="D472" t="s">
        <v>1432</v>
      </c>
      <c r="E472" t="s">
        <v>520</v>
      </c>
      <c r="F472">
        <v>6</v>
      </c>
      <c r="G472">
        <f t="shared" si="22"/>
        <v>13</v>
      </c>
      <c r="H472">
        <v>0</v>
      </c>
      <c r="I472">
        <v>9</v>
      </c>
      <c r="J472">
        <v>4</v>
      </c>
      <c r="K472">
        <v>80</v>
      </c>
      <c r="L472">
        <v>25</v>
      </c>
      <c r="M472" t="s">
        <v>267</v>
      </c>
      <c r="N472">
        <v>2</v>
      </c>
      <c r="O472" t="s">
        <v>267</v>
      </c>
      <c r="P472" s="9">
        <f t="shared" si="21"/>
        <v>16</v>
      </c>
      <c r="Q472" s="8">
        <v>12</v>
      </c>
      <c r="R472" s="8">
        <v>17</v>
      </c>
      <c r="S472" s="8">
        <v>19</v>
      </c>
      <c r="T472" s="8">
        <v>16</v>
      </c>
      <c r="AC472" s="13">
        <v>0</v>
      </c>
      <c r="AD472" s="13">
        <v>0</v>
      </c>
      <c r="AF472" t="s">
        <v>45</v>
      </c>
    </row>
    <row r="473" spans="1:33" ht="14.55" hidden="1" x14ac:dyDescent="0.3">
      <c r="A473" t="s">
        <v>92</v>
      </c>
      <c r="B473">
        <v>2018</v>
      </c>
      <c r="C473" s="11">
        <v>43265</v>
      </c>
      <c r="D473" t="s">
        <v>1434</v>
      </c>
      <c r="E473" t="s">
        <v>524</v>
      </c>
      <c r="F473">
        <v>5</v>
      </c>
      <c r="G473">
        <f t="shared" si="22"/>
        <v>0</v>
      </c>
      <c r="H473">
        <v>0</v>
      </c>
      <c r="I473">
        <v>0</v>
      </c>
      <c r="J473">
        <v>0</v>
      </c>
      <c r="K473">
        <v>80</v>
      </c>
      <c r="L473">
        <v>20</v>
      </c>
      <c r="M473" t="s">
        <v>267</v>
      </c>
      <c r="N473">
        <v>1</v>
      </c>
      <c r="O473" t="s">
        <v>267</v>
      </c>
      <c r="P473" s="9">
        <f t="shared" si="21"/>
        <v>13.25</v>
      </c>
      <c r="Q473" s="8">
        <v>4</v>
      </c>
      <c r="R473" s="8">
        <v>21</v>
      </c>
      <c r="S473" s="8">
        <v>9</v>
      </c>
      <c r="T473" s="8">
        <v>19</v>
      </c>
      <c r="AC473" s="13">
        <v>0</v>
      </c>
      <c r="AD473" s="13">
        <v>0</v>
      </c>
      <c r="AF473" t="s">
        <v>45</v>
      </c>
    </row>
    <row r="474" spans="1:33" ht="14.55" hidden="1" x14ac:dyDescent="0.3">
      <c r="A474" t="s">
        <v>92</v>
      </c>
      <c r="B474">
        <v>2018</v>
      </c>
      <c r="C474" s="11">
        <v>43265</v>
      </c>
      <c r="D474" t="s">
        <v>1435</v>
      </c>
      <c r="E474" t="s">
        <v>524</v>
      </c>
      <c r="F474">
        <v>7</v>
      </c>
      <c r="G474">
        <f t="shared" si="22"/>
        <v>5</v>
      </c>
      <c r="H474">
        <v>0</v>
      </c>
      <c r="I474">
        <v>0</v>
      </c>
      <c r="J474">
        <v>5</v>
      </c>
      <c r="K474">
        <v>85</v>
      </c>
      <c r="L474">
        <v>30</v>
      </c>
      <c r="M474" t="s">
        <v>267</v>
      </c>
      <c r="N474">
        <v>1</v>
      </c>
      <c r="O474" t="s">
        <v>267</v>
      </c>
      <c r="P474" s="9">
        <f t="shared" si="21"/>
        <v>7</v>
      </c>
      <c r="Q474" s="8">
        <v>6</v>
      </c>
      <c r="R474" s="8">
        <v>10</v>
      </c>
      <c r="S474" s="8">
        <v>8</v>
      </c>
      <c r="T474" s="8">
        <v>4</v>
      </c>
      <c r="AC474" s="13">
        <v>0</v>
      </c>
      <c r="AD474" s="13">
        <v>0</v>
      </c>
      <c r="AF474" t="s">
        <v>45</v>
      </c>
      <c r="AG474" t="s">
        <v>1443</v>
      </c>
    </row>
    <row r="475" spans="1:33" ht="14.55" hidden="1" x14ac:dyDescent="0.3">
      <c r="A475" t="s">
        <v>92</v>
      </c>
      <c r="B475">
        <v>2018</v>
      </c>
      <c r="C475" s="11">
        <v>43265</v>
      </c>
      <c r="D475" t="s">
        <v>1436</v>
      </c>
      <c r="E475" t="s">
        <v>506</v>
      </c>
      <c r="F475">
        <v>9</v>
      </c>
      <c r="G475">
        <f t="shared" si="22"/>
        <v>0</v>
      </c>
      <c r="H475">
        <v>0</v>
      </c>
      <c r="I475">
        <v>0</v>
      </c>
      <c r="J475">
        <v>0</v>
      </c>
      <c r="K475">
        <v>85</v>
      </c>
      <c r="L475">
        <v>20</v>
      </c>
      <c r="M475" t="s">
        <v>267</v>
      </c>
      <c r="N475">
        <v>20</v>
      </c>
      <c r="O475" t="s">
        <v>267</v>
      </c>
      <c r="P475" s="9">
        <f t="shared" si="21"/>
        <v>7.25</v>
      </c>
      <c r="Q475" s="8">
        <v>11</v>
      </c>
      <c r="R475" s="8">
        <v>7</v>
      </c>
      <c r="S475" s="8">
        <v>4</v>
      </c>
      <c r="T475" s="8">
        <v>7</v>
      </c>
      <c r="AC475" s="13">
        <v>0</v>
      </c>
      <c r="AD475" s="13">
        <v>0</v>
      </c>
      <c r="AF475" t="s">
        <v>45</v>
      </c>
    </row>
    <row r="476" spans="1:33" ht="14.55" hidden="1" x14ac:dyDescent="0.3">
      <c r="A476" t="s">
        <v>92</v>
      </c>
      <c r="B476">
        <v>2018</v>
      </c>
      <c r="C476" s="11">
        <v>43265</v>
      </c>
      <c r="D476" t="s">
        <v>1437</v>
      </c>
      <c r="E476" t="s">
        <v>520</v>
      </c>
      <c r="F476">
        <v>3</v>
      </c>
      <c r="G476">
        <f t="shared" si="22"/>
        <v>0</v>
      </c>
      <c r="H476">
        <v>0</v>
      </c>
      <c r="I476">
        <v>0</v>
      </c>
      <c r="J476">
        <v>0</v>
      </c>
      <c r="K476">
        <v>80</v>
      </c>
      <c r="L476">
        <v>25</v>
      </c>
      <c r="M476" t="s">
        <v>267</v>
      </c>
      <c r="N476">
        <v>10</v>
      </c>
      <c r="O476" t="s">
        <v>267</v>
      </c>
      <c r="P476" s="9">
        <f t="shared" si="21"/>
        <v>13.25</v>
      </c>
      <c r="Q476" s="8">
        <v>10</v>
      </c>
      <c r="R476" s="8">
        <v>6</v>
      </c>
      <c r="S476" s="8">
        <v>19</v>
      </c>
      <c r="T476" s="8">
        <v>18</v>
      </c>
      <c r="AC476" s="13">
        <v>0</v>
      </c>
      <c r="AD476" s="13">
        <v>0</v>
      </c>
      <c r="AF476" t="s">
        <v>45</v>
      </c>
    </row>
    <row r="477" spans="1:33" ht="14.55" hidden="1" x14ac:dyDescent="0.3">
      <c r="A477" t="s">
        <v>92</v>
      </c>
      <c r="B477">
        <v>2018</v>
      </c>
      <c r="C477" s="11">
        <v>43265</v>
      </c>
      <c r="D477" t="s">
        <v>1438</v>
      </c>
      <c r="E477" t="s">
        <v>500</v>
      </c>
      <c r="F477">
        <v>13</v>
      </c>
      <c r="G477">
        <f t="shared" si="22"/>
        <v>0</v>
      </c>
      <c r="H477">
        <v>0</v>
      </c>
      <c r="I477">
        <v>0</v>
      </c>
      <c r="J477">
        <v>0</v>
      </c>
      <c r="K477">
        <v>80</v>
      </c>
      <c r="L477">
        <v>5</v>
      </c>
      <c r="M477" t="s">
        <v>267</v>
      </c>
      <c r="N477">
        <v>2</v>
      </c>
      <c r="O477" t="s">
        <v>267</v>
      </c>
      <c r="P477" s="9">
        <f t="shared" si="21"/>
        <v>17.5</v>
      </c>
      <c r="Q477" s="8">
        <v>16</v>
      </c>
      <c r="R477" s="8">
        <v>21</v>
      </c>
      <c r="S477" s="8">
        <v>20</v>
      </c>
      <c r="T477" s="8">
        <v>13</v>
      </c>
      <c r="AC477" s="13">
        <v>0</v>
      </c>
      <c r="AD477" s="13">
        <v>0</v>
      </c>
      <c r="AF477" t="s">
        <v>45</v>
      </c>
    </row>
    <row r="478" spans="1:33" ht="14.55" hidden="1" x14ac:dyDescent="0.3">
      <c r="A478" t="s">
        <v>92</v>
      </c>
      <c r="B478">
        <v>2018</v>
      </c>
      <c r="C478" s="11">
        <v>43265</v>
      </c>
      <c r="D478" t="s">
        <v>1439</v>
      </c>
      <c r="E478" t="s">
        <v>522</v>
      </c>
      <c r="F478">
        <v>6</v>
      </c>
      <c r="G478">
        <f t="shared" si="22"/>
        <v>0</v>
      </c>
      <c r="H478">
        <v>0</v>
      </c>
      <c r="I478">
        <v>0</v>
      </c>
      <c r="J478">
        <v>0</v>
      </c>
      <c r="K478">
        <v>75</v>
      </c>
      <c r="L478">
        <v>10</v>
      </c>
      <c r="M478" t="s">
        <v>267</v>
      </c>
      <c r="N478">
        <v>35</v>
      </c>
      <c r="O478" t="s">
        <v>267</v>
      </c>
      <c r="P478" s="9">
        <f t="shared" si="21"/>
        <v>15.75</v>
      </c>
      <c r="Q478" s="8">
        <v>17</v>
      </c>
      <c r="R478" s="8">
        <v>25</v>
      </c>
      <c r="S478" s="8">
        <v>8</v>
      </c>
      <c r="T478" s="8">
        <v>13</v>
      </c>
      <c r="AC478" s="13">
        <v>0</v>
      </c>
      <c r="AD478" s="13">
        <v>0</v>
      </c>
      <c r="AF478" t="s">
        <v>45</v>
      </c>
    </row>
    <row r="479" spans="1:33" ht="14.55" hidden="1" x14ac:dyDescent="0.3">
      <c r="A479" t="s">
        <v>92</v>
      </c>
      <c r="B479">
        <v>2018</v>
      </c>
      <c r="C479" s="11">
        <v>43265</v>
      </c>
      <c r="D479" t="s">
        <v>1440</v>
      </c>
      <c r="E479" t="s">
        <v>510</v>
      </c>
      <c r="F479">
        <v>31</v>
      </c>
      <c r="G479">
        <f t="shared" si="22"/>
        <v>0</v>
      </c>
      <c r="H479">
        <v>0</v>
      </c>
      <c r="I479">
        <v>0</v>
      </c>
      <c r="J479">
        <v>0</v>
      </c>
      <c r="K479">
        <v>85</v>
      </c>
      <c r="L479">
        <v>5</v>
      </c>
      <c r="M479" t="s">
        <v>267</v>
      </c>
      <c r="N479">
        <v>25</v>
      </c>
      <c r="O479" t="s">
        <v>267</v>
      </c>
      <c r="P479" s="9">
        <f t="shared" si="21"/>
        <v>9.25</v>
      </c>
      <c r="Q479" s="8">
        <v>8</v>
      </c>
      <c r="R479" s="8">
        <v>12</v>
      </c>
      <c r="S479" s="8">
        <v>5</v>
      </c>
      <c r="T479" s="8">
        <v>12</v>
      </c>
      <c r="AC479" s="13">
        <v>0</v>
      </c>
      <c r="AD479" s="13">
        <v>0</v>
      </c>
      <c r="AF479" t="s">
        <v>45</v>
      </c>
    </row>
    <row r="480" spans="1:33" ht="14.55" hidden="1" x14ac:dyDescent="0.3">
      <c r="A480" t="s">
        <v>92</v>
      </c>
      <c r="B480">
        <v>2018</v>
      </c>
      <c r="C480" s="11">
        <v>43265</v>
      </c>
      <c r="D480" t="s">
        <v>1441</v>
      </c>
      <c r="E480" t="s">
        <v>495</v>
      </c>
      <c r="F480">
        <v>14</v>
      </c>
      <c r="G480">
        <f t="shared" si="22"/>
        <v>0</v>
      </c>
      <c r="H480">
        <v>0</v>
      </c>
      <c r="I480">
        <v>0</v>
      </c>
      <c r="J480">
        <v>0</v>
      </c>
      <c r="K480">
        <v>80</v>
      </c>
      <c r="L480">
        <v>20</v>
      </c>
      <c r="M480" t="s">
        <v>267</v>
      </c>
      <c r="N480">
        <v>10</v>
      </c>
      <c r="O480" t="s">
        <v>267</v>
      </c>
      <c r="P480" s="9">
        <f t="shared" si="21"/>
        <v>15.25</v>
      </c>
      <c r="Q480" s="8">
        <v>12</v>
      </c>
      <c r="R480" s="8">
        <v>21</v>
      </c>
      <c r="S480" s="8">
        <v>18</v>
      </c>
      <c r="T480" s="8">
        <v>10</v>
      </c>
      <c r="AC480" s="13">
        <v>0</v>
      </c>
      <c r="AD480" s="13">
        <v>0</v>
      </c>
      <c r="AF480" t="s">
        <v>45</v>
      </c>
    </row>
    <row r="481" spans="1:33" ht="14.55" hidden="1" x14ac:dyDescent="0.3">
      <c r="A481" t="s">
        <v>92</v>
      </c>
      <c r="B481">
        <v>2018</v>
      </c>
      <c r="C481" s="11">
        <v>43265</v>
      </c>
      <c r="D481" t="s">
        <v>1442</v>
      </c>
      <c r="E481" t="s">
        <v>514</v>
      </c>
      <c r="F481">
        <v>8</v>
      </c>
      <c r="G481">
        <f t="shared" si="22"/>
        <v>0</v>
      </c>
      <c r="H481">
        <v>0</v>
      </c>
      <c r="I481">
        <v>0</v>
      </c>
      <c r="J481">
        <v>0</v>
      </c>
      <c r="K481">
        <v>85</v>
      </c>
      <c r="L481">
        <v>10</v>
      </c>
      <c r="M481" t="s">
        <v>267</v>
      </c>
      <c r="N481">
        <v>1</v>
      </c>
      <c r="O481" t="s">
        <v>267</v>
      </c>
      <c r="P481" s="9">
        <f t="shared" si="21"/>
        <v>13</v>
      </c>
      <c r="Q481" s="8">
        <v>10</v>
      </c>
      <c r="R481" s="8">
        <v>11</v>
      </c>
      <c r="S481" s="8">
        <v>19</v>
      </c>
      <c r="T481" s="8">
        <v>12</v>
      </c>
      <c r="AC481" s="13">
        <v>0</v>
      </c>
      <c r="AD481" s="13">
        <v>0</v>
      </c>
      <c r="AF481" t="s">
        <v>45</v>
      </c>
    </row>
    <row r="482" spans="1:33" ht="14.55" hidden="1" x14ac:dyDescent="0.3">
      <c r="A482" t="s">
        <v>92</v>
      </c>
      <c r="B482">
        <v>2019</v>
      </c>
      <c r="C482" s="11">
        <v>43619</v>
      </c>
      <c r="D482" t="s">
        <v>1432</v>
      </c>
      <c r="E482" t="s">
        <v>520</v>
      </c>
      <c r="F482">
        <v>6</v>
      </c>
      <c r="G482">
        <f t="shared" si="22"/>
        <v>53</v>
      </c>
      <c r="H482">
        <v>8</v>
      </c>
      <c r="I482">
        <v>21</v>
      </c>
      <c r="J482">
        <v>24</v>
      </c>
      <c r="K482">
        <v>85</v>
      </c>
      <c r="L482">
        <v>10</v>
      </c>
      <c r="M482" t="s">
        <v>267</v>
      </c>
      <c r="N482">
        <v>0</v>
      </c>
      <c r="O482" t="s">
        <v>267</v>
      </c>
      <c r="P482" s="9">
        <f t="shared" si="21"/>
        <v>17</v>
      </c>
      <c r="Q482" s="8">
        <v>9</v>
      </c>
      <c r="R482" s="8">
        <v>25</v>
      </c>
      <c r="S482" s="8">
        <v>21</v>
      </c>
      <c r="T482" s="8">
        <v>13</v>
      </c>
      <c r="AC482" s="13">
        <v>0</v>
      </c>
      <c r="AD482" s="13">
        <v>0</v>
      </c>
      <c r="AF482" t="s">
        <v>45</v>
      </c>
      <c r="AG482" t="s">
        <v>1444</v>
      </c>
    </row>
    <row r="483" spans="1:33" ht="14.55" hidden="1" x14ac:dyDescent="0.3">
      <c r="A483" t="s">
        <v>92</v>
      </c>
      <c r="B483">
        <v>2019</v>
      </c>
      <c r="C483" s="11">
        <v>43619</v>
      </c>
      <c r="D483" t="s">
        <v>1434</v>
      </c>
      <c r="E483" t="s">
        <v>524</v>
      </c>
      <c r="F483">
        <v>5</v>
      </c>
      <c r="G483">
        <f t="shared" si="22"/>
        <v>0</v>
      </c>
      <c r="H483">
        <v>0</v>
      </c>
      <c r="I483">
        <v>0</v>
      </c>
      <c r="J483">
        <v>0</v>
      </c>
      <c r="K483">
        <v>35</v>
      </c>
      <c r="L483">
        <v>10</v>
      </c>
      <c r="M483" t="s">
        <v>267</v>
      </c>
      <c r="N483">
        <v>0</v>
      </c>
      <c r="O483" t="s">
        <v>267</v>
      </c>
      <c r="P483" s="9">
        <f t="shared" si="21"/>
        <v>11.25</v>
      </c>
      <c r="Q483" s="8">
        <v>16</v>
      </c>
      <c r="R483" s="8">
        <v>9</v>
      </c>
      <c r="S483" s="8">
        <v>9</v>
      </c>
      <c r="T483" s="8">
        <v>11</v>
      </c>
      <c r="AC483" s="13">
        <v>0</v>
      </c>
      <c r="AD483" s="13">
        <v>0</v>
      </c>
      <c r="AF483" t="s">
        <v>45</v>
      </c>
      <c r="AG483" t="s">
        <v>1445</v>
      </c>
    </row>
    <row r="484" spans="1:33" ht="14.55" hidden="1" x14ac:dyDescent="0.3">
      <c r="A484" t="s">
        <v>92</v>
      </c>
      <c r="B484">
        <v>2019</v>
      </c>
      <c r="C484" s="11">
        <v>43619</v>
      </c>
      <c r="D484" t="s">
        <v>1435</v>
      </c>
      <c r="E484" t="s">
        <v>524</v>
      </c>
      <c r="F484">
        <v>7</v>
      </c>
      <c r="G484">
        <f t="shared" si="22"/>
        <v>8</v>
      </c>
      <c r="H484">
        <v>2</v>
      </c>
      <c r="I484">
        <v>0</v>
      </c>
      <c r="J484">
        <v>6</v>
      </c>
      <c r="K484">
        <v>30</v>
      </c>
      <c r="L484">
        <v>35</v>
      </c>
      <c r="M484" t="s">
        <v>267</v>
      </c>
      <c r="N484">
        <v>0</v>
      </c>
      <c r="O484" t="s">
        <v>267</v>
      </c>
      <c r="P484" s="9">
        <f t="shared" si="21"/>
        <v>8.75</v>
      </c>
      <c r="Q484" s="8">
        <v>8</v>
      </c>
      <c r="R484" s="8">
        <v>14</v>
      </c>
      <c r="S484" s="8">
        <v>7</v>
      </c>
      <c r="T484" s="8">
        <v>6</v>
      </c>
      <c r="AC484" s="13">
        <v>0</v>
      </c>
      <c r="AD484" s="13">
        <v>0</v>
      </c>
      <c r="AF484" t="s">
        <v>45</v>
      </c>
      <c r="AG484" t="s">
        <v>1282</v>
      </c>
    </row>
    <row r="485" spans="1:33" ht="14.55" hidden="1" x14ac:dyDescent="0.3">
      <c r="A485" t="s">
        <v>92</v>
      </c>
      <c r="B485">
        <v>2019</v>
      </c>
      <c r="C485" s="11">
        <v>43619</v>
      </c>
      <c r="D485" t="s">
        <v>1436</v>
      </c>
      <c r="E485" t="s">
        <v>506</v>
      </c>
      <c r="F485">
        <v>9</v>
      </c>
      <c r="G485">
        <f t="shared" si="22"/>
        <v>0</v>
      </c>
      <c r="H485">
        <v>0</v>
      </c>
      <c r="I485">
        <v>0</v>
      </c>
      <c r="J485">
        <v>0</v>
      </c>
      <c r="K485">
        <v>75</v>
      </c>
      <c r="L485">
        <v>8</v>
      </c>
      <c r="M485" t="s">
        <v>267</v>
      </c>
      <c r="N485">
        <v>5</v>
      </c>
      <c r="O485" t="s">
        <v>267</v>
      </c>
      <c r="P485" s="9">
        <f t="shared" si="21"/>
        <v>10.75</v>
      </c>
      <c r="Q485" s="8">
        <v>10</v>
      </c>
      <c r="R485" s="8">
        <v>11</v>
      </c>
      <c r="S485" s="8">
        <v>13</v>
      </c>
      <c r="T485" s="8">
        <v>9</v>
      </c>
      <c r="AC485" s="13">
        <v>0</v>
      </c>
      <c r="AD485" s="13">
        <v>0</v>
      </c>
      <c r="AF485" t="s">
        <v>45</v>
      </c>
      <c r="AG485" t="s">
        <v>1444</v>
      </c>
    </row>
    <row r="486" spans="1:33" ht="14.55" hidden="1" x14ac:dyDescent="0.3">
      <c r="A486" t="s">
        <v>92</v>
      </c>
      <c r="B486">
        <v>2019</v>
      </c>
      <c r="C486" s="11">
        <v>43619</v>
      </c>
      <c r="D486" t="s">
        <v>1437</v>
      </c>
      <c r="E486" t="s">
        <v>520</v>
      </c>
      <c r="F486">
        <v>3</v>
      </c>
      <c r="G486">
        <f t="shared" si="22"/>
        <v>0</v>
      </c>
      <c r="H486">
        <v>0</v>
      </c>
      <c r="I486">
        <v>0</v>
      </c>
      <c r="J486">
        <v>0</v>
      </c>
      <c r="K486">
        <v>35</v>
      </c>
      <c r="L486">
        <v>20</v>
      </c>
      <c r="M486" t="s">
        <v>267</v>
      </c>
      <c r="N486">
        <v>2</v>
      </c>
      <c r="O486" t="s">
        <v>267</v>
      </c>
      <c r="P486" s="9">
        <f t="shared" si="21"/>
        <v>9.5</v>
      </c>
      <c r="Q486" s="8">
        <v>4</v>
      </c>
      <c r="R486" s="8">
        <v>15</v>
      </c>
      <c r="S486" s="8">
        <v>11</v>
      </c>
      <c r="T486" s="8">
        <v>8</v>
      </c>
      <c r="AC486" s="13">
        <v>0</v>
      </c>
      <c r="AD486" s="13">
        <v>0</v>
      </c>
      <c r="AF486" t="s">
        <v>45</v>
      </c>
      <c r="AG486" t="s">
        <v>1446</v>
      </c>
    </row>
    <row r="487" spans="1:33" ht="14.55" hidden="1" x14ac:dyDescent="0.3">
      <c r="A487" t="s">
        <v>92</v>
      </c>
      <c r="B487">
        <v>2019</v>
      </c>
      <c r="C487" s="11">
        <v>43619</v>
      </c>
      <c r="D487" t="s">
        <v>1438</v>
      </c>
      <c r="E487" t="s">
        <v>500</v>
      </c>
      <c r="F487">
        <v>13</v>
      </c>
      <c r="G487">
        <f t="shared" si="22"/>
        <v>0</v>
      </c>
      <c r="H487">
        <v>0</v>
      </c>
      <c r="I487">
        <v>0</v>
      </c>
      <c r="J487">
        <v>0</v>
      </c>
      <c r="K487">
        <v>90</v>
      </c>
      <c r="L487">
        <v>1</v>
      </c>
      <c r="M487" t="s">
        <v>267</v>
      </c>
      <c r="N487">
        <v>1</v>
      </c>
      <c r="O487" t="s">
        <v>267</v>
      </c>
      <c r="P487" s="9">
        <f t="shared" si="21"/>
        <v>31.75</v>
      </c>
      <c r="Q487" s="8">
        <v>28</v>
      </c>
      <c r="R487" s="8">
        <v>21</v>
      </c>
      <c r="S487" s="8">
        <v>50</v>
      </c>
      <c r="T487" s="8">
        <v>28</v>
      </c>
      <c r="AC487" s="13">
        <v>0</v>
      </c>
      <c r="AD487" s="13">
        <v>0</v>
      </c>
      <c r="AF487" t="s">
        <v>45</v>
      </c>
    </row>
    <row r="488" spans="1:33" ht="14.55" hidden="1" x14ac:dyDescent="0.3">
      <c r="A488" t="s">
        <v>92</v>
      </c>
      <c r="B488">
        <v>2019</v>
      </c>
      <c r="C488" s="11">
        <v>43619</v>
      </c>
      <c r="D488" t="s">
        <v>1439</v>
      </c>
      <c r="E488" t="s">
        <v>522</v>
      </c>
      <c r="F488">
        <v>6</v>
      </c>
      <c r="G488">
        <f t="shared" si="22"/>
        <v>0</v>
      </c>
      <c r="H488">
        <v>0</v>
      </c>
      <c r="I488">
        <v>0</v>
      </c>
      <c r="J488">
        <v>0</v>
      </c>
      <c r="K488">
        <v>75</v>
      </c>
      <c r="L488">
        <v>2</v>
      </c>
      <c r="M488" t="s">
        <v>267</v>
      </c>
      <c r="N488">
        <v>10</v>
      </c>
      <c r="O488" t="s">
        <v>267</v>
      </c>
      <c r="P488" s="9">
        <f t="shared" si="21"/>
        <v>11.75</v>
      </c>
      <c r="Q488" s="8">
        <v>8</v>
      </c>
      <c r="R488" s="8">
        <v>14</v>
      </c>
      <c r="S488" s="8">
        <v>15</v>
      </c>
      <c r="T488" s="8">
        <v>10</v>
      </c>
      <c r="AC488" s="13">
        <v>0</v>
      </c>
      <c r="AD488" s="13">
        <v>0</v>
      </c>
      <c r="AF488" t="s">
        <v>45</v>
      </c>
    </row>
    <row r="489" spans="1:33" ht="14.55" hidden="1" x14ac:dyDescent="0.3">
      <c r="A489" t="s">
        <v>92</v>
      </c>
      <c r="B489">
        <v>2019</v>
      </c>
      <c r="C489" s="11">
        <v>43619</v>
      </c>
      <c r="D489" t="s">
        <v>1440</v>
      </c>
      <c r="E489" t="s">
        <v>510</v>
      </c>
      <c r="F489">
        <v>31</v>
      </c>
      <c r="G489">
        <f t="shared" si="22"/>
        <v>0</v>
      </c>
      <c r="H489">
        <v>0</v>
      </c>
      <c r="I489">
        <v>0</v>
      </c>
      <c r="J489">
        <v>0</v>
      </c>
      <c r="K489">
        <v>45</v>
      </c>
      <c r="L489">
        <v>5</v>
      </c>
      <c r="M489" t="s">
        <v>267</v>
      </c>
      <c r="N489">
        <v>10</v>
      </c>
      <c r="O489" t="s">
        <v>267</v>
      </c>
      <c r="P489" s="9">
        <f t="shared" si="21"/>
        <v>16.25</v>
      </c>
      <c r="Q489" s="8">
        <v>12</v>
      </c>
      <c r="R489" s="8">
        <v>16</v>
      </c>
      <c r="S489" s="8">
        <v>20</v>
      </c>
      <c r="T489" s="8">
        <v>17</v>
      </c>
      <c r="AC489" s="13">
        <v>0</v>
      </c>
      <c r="AD489" s="13">
        <v>0</v>
      </c>
      <c r="AF489" t="s">
        <v>45</v>
      </c>
      <c r="AG489" t="s">
        <v>1447</v>
      </c>
    </row>
    <row r="490" spans="1:33" ht="14.55" hidden="1" x14ac:dyDescent="0.3">
      <c r="A490" t="s">
        <v>92</v>
      </c>
      <c r="B490">
        <v>2019</v>
      </c>
      <c r="C490" s="11">
        <v>43619</v>
      </c>
      <c r="D490" t="s">
        <v>1441</v>
      </c>
      <c r="E490" t="s">
        <v>495</v>
      </c>
      <c r="F490">
        <v>14</v>
      </c>
      <c r="G490">
        <f t="shared" si="22"/>
        <v>0</v>
      </c>
      <c r="H490">
        <v>0</v>
      </c>
      <c r="I490">
        <v>0</v>
      </c>
      <c r="J490">
        <v>0</v>
      </c>
      <c r="K490">
        <v>60</v>
      </c>
      <c r="L490">
        <v>25</v>
      </c>
      <c r="M490" t="s">
        <v>267</v>
      </c>
      <c r="N490">
        <v>10</v>
      </c>
      <c r="O490" t="s">
        <v>267</v>
      </c>
      <c r="P490" s="9">
        <f t="shared" si="21"/>
        <v>12.75</v>
      </c>
      <c r="Q490" s="8">
        <v>9</v>
      </c>
      <c r="R490" s="8">
        <v>18</v>
      </c>
      <c r="S490" s="8">
        <v>8</v>
      </c>
      <c r="T490" s="8">
        <v>16</v>
      </c>
      <c r="AC490" s="13">
        <v>0</v>
      </c>
      <c r="AD490" s="13">
        <v>0</v>
      </c>
      <c r="AF490" t="s">
        <v>45</v>
      </c>
      <c r="AG490" t="s">
        <v>1448</v>
      </c>
    </row>
    <row r="491" spans="1:33" ht="14.55" hidden="1" x14ac:dyDescent="0.3">
      <c r="A491" t="s">
        <v>92</v>
      </c>
      <c r="B491">
        <v>2019</v>
      </c>
      <c r="C491" s="11">
        <v>43619</v>
      </c>
      <c r="D491" t="s">
        <v>1442</v>
      </c>
      <c r="E491" t="s">
        <v>514</v>
      </c>
      <c r="F491">
        <v>8</v>
      </c>
      <c r="G491">
        <f t="shared" si="22"/>
        <v>0</v>
      </c>
      <c r="H491">
        <v>0</v>
      </c>
      <c r="I491">
        <v>0</v>
      </c>
      <c r="J491">
        <v>0</v>
      </c>
      <c r="K491">
        <v>45</v>
      </c>
      <c r="L491">
        <v>10</v>
      </c>
      <c r="M491" t="s">
        <v>267</v>
      </c>
      <c r="N491">
        <v>1</v>
      </c>
      <c r="O491" t="s">
        <v>267</v>
      </c>
      <c r="P491" s="9">
        <f t="shared" si="21"/>
        <v>13.75</v>
      </c>
      <c r="Q491" s="8">
        <v>14</v>
      </c>
      <c r="R491" s="8">
        <v>12</v>
      </c>
      <c r="S491" s="8">
        <v>10</v>
      </c>
      <c r="T491" s="8">
        <v>19</v>
      </c>
      <c r="AC491" s="13">
        <v>0</v>
      </c>
      <c r="AD491" s="13">
        <v>0</v>
      </c>
      <c r="AF491" t="s">
        <v>45</v>
      </c>
      <c r="AG491" t="s">
        <v>1282</v>
      </c>
    </row>
    <row r="492" spans="1:33" ht="14.55" hidden="1" x14ac:dyDescent="0.3">
      <c r="A492" t="s">
        <v>92</v>
      </c>
      <c r="B492">
        <v>2020</v>
      </c>
      <c r="C492" s="11">
        <v>44005</v>
      </c>
      <c r="D492" t="s">
        <v>1432</v>
      </c>
      <c r="E492" t="s">
        <v>520</v>
      </c>
      <c r="F492">
        <v>6</v>
      </c>
      <c r="G492">
        <f t="shared" si="22"/>
        <v>30</v>
      </c>
      <c r="H492">
        <v>0</v>
      </c>
      <c r="I492">
        <v>15</v>
      </c>
      <c r="J492">
        <v>15</v>
      </c>
      <c r="K492">
        <v>75</v>
      </c>
      <c r="L492">
        <v>5</v>
      </c>
      <c r="M492" t="s">
        <v>267</v>
      </c>
      <c r="N492">
        <v>0</v>
      </c>
      <c r="O492" t="s">
        <v>267</v>
      </c>
      <c r="P492" s="9">
        <f t="shared" si="21"/>
        <v>27.25</v>
      </c>
      <c r="Q492" s="23">
        <v>27</v>
      </c>
      <c r="R492" s="23">
        <v>28</v>
      </c>
      <c r="S492" s="23">
        <v>16</v>
      </c>
      <c r="T492" s="23">
        <v>38</v>
      </c>
      <c r="AC492" s="13">
        <v>0</v>
      </c>
      <c r="AD492" s="13">
        <v>0</v>
      </c>
      <c r="AF492" t="s">
        <v>45</v>
      </c>
      <c r="AG492" t="s">
        <v>1449</v>
      </c>
    </row>
    <row r="493" spans="1:33" ht="14.55" hidden="1" x14ac:dyDescent="0.3">
      <c r="A493" t="s">
        <v>92</v>
      </c>
      <c r="B493">
        <v>2020</v>
      </c>
      <c r="C493" s="11">
        <v>44005</v>
      </c>
      <c r="D493" t="s">
        <v>1434</v>
      </c>
      <c r="E493" t="s">
        <v>524</v>
      </c>
      <c r="F493">
        <v>5</v>
      </c>
      <c r="G493">
        <f t="shared" si="22"/>
        <v>0</v>
      </c>
      <c r="H493">
        <v>0</v>
      </c>
      <c r="I493">
        <v>0</v>
      </c>
      <c r="J493">
        <v>0</v>
      </c>
      <c r="K493">
        <v>50</v>
      </c>
      <c r="L493">
        <v>10</v>
      </c>
      <c r="M493" t="s">
        <v>267</v>
      </c>
      <c r="N493">
        <v>0</v>
      </c>
      <c r="O493" t="s">
        <v>267</v>
      </c>
      <c r="P493" s="9">
        <f t="shared" si="21"/>
        <v>29.75</v>
      </c>
      <c r="Q493" s="23">
        <v>18</v>
      </c>
      <c r="R493" s="23">
        <v>45</v>
      </c>
      <c r="S493" s="23">
        <v>46</v>
      </c>
      <c r="T493" s="23">
        <v>10</v>
      </c>
      <c r="AC493" s="13">
        <v>0</v>
      </c>
      <c r="AD493" s="13">
        <v>0</v>
      </c>
      <c r="AF493" t="s">
        <v>45</v>
      </c>
      <c r="AG493" t="s">
        <v>1449</v>
      </c>
    </row>
    <row r="494" spans="1:33" ht="14.55" hidden="1" x14ac:dyDescent="0.3">
      <c r="A494" t="s">
        <v>92</v>
      </c>
      <c r="B494">
        <v>2020</v>
      </c>
      <c r="C494" s="11">
        <v>44005</v>
      </c>
      <c r="D494" t="s">
        <v>1435</v>
      </c>
      <c r="E494" t="s">
        <v>524</v>
      </c>
      <c r="F494">
        <v>7</v>
      </c>
      <c r="G494">
        <f t="shared" si="22"/>
        <v>7</v>
      </c>
      <c r="H494">
        <v>0</v>
      </c>
      <c r="I494">
        <v>0</v>
      </c>
      <c r="J494">
        <v>7</v>
      </c>
      <c r="K494">
        <v>75</v>
      </c>
      <c r="L494">
        <v>5</v>
      </c>
      <c r="M494" t="s">
        <v>267</v>
      </c>
      <c r="N494">
        <v>0</v>
      </c>
      <c r="O494" t="s">
        <v>267</v>
      </c>
      <c r="P494" s="9">
        <f t="shared" si="21"/>
        <v>27.25</v>
      </c>
      <c r="Q494" s="23">
        <v>27</v>
      </c>
      <c r="R494" s="23">
        <v>28</v>
      </c>
      <c r="S494" s="23">
        <v>16</v>
      </c>
      <c r="T494" s="23">
        <v>38</v>
      </c>
      <c r="AC494" s="13">
        <v>0</v>
      </c>
      <c r="AD494" s="13">
        <v>0</v>
      </c>
      <c r="AF494" t="s">
        <v>45</v>
      </c>
      <c r="AG494" t="s">
        <v>1450</v>
      </c>
    </row>
    <row r="495" spans="1:33" ht="14.55" hidden="1" x14ac:dyDescent="0.3">
      <c r="A495" t="s">
        <v>92</v>
      </c>
      <c r="B495">
        <v>2020</v>
      </c>
      <c r="C495" s="11">
        <v>44005</v>
      </c>
      <c r="D495" t="s">
        <v>1436</v>
      </c>
      <c r="E495" t="s">
        <v>506</v>
      </c>
      <c r="F495">
        <v>9</v>
      </c>
      <c r="G495">
        <f t="shared" si="22"/>
        <v>0</v>
      </c>
      <c r="H495">
        <v>0</v>
      </c>
      <c r="I495">
        <v>0</v>
      </c>
      <c r="J495">
        <v>0</v>
      </c>
      <c r="K495">
        <v>85</v>
      </c>
      <c r="L495">
        <v>1</v>
      </c>
      <c r="M495" t="s">
        <v>267</v>
      </c>
      <c r="N495">
        <v>10</v>
      </c>
      <c r="O495" t="s">
        <v>267</v>
      </c>
      <c r="P495" s="9">
        <f t="shared" si="21"/>
        <v>26.25</v>
      </c>
      <c r="Q495" s="23">
        <v>38</v>
      </c>
      <c r="R495" s="23">
        <v>22</v>
      </c>
      <c r="S495" s="23">
        <v>30</v>
      </c>
      <c r="T495" s="23">
        <v>15</v>
      </c>
      <c r="AC495" s="13">
        <v>0</v>
      </c>
      <c r="AD495" s="13">
        <v>0</v>
      </c>
      <c r="AF495" t="s">
        <v>45</v>
      </c>
    </row>
    <row r="496" spans="1:33" ht="14.55" hidden="1" x14ac:dyDescent="0.3">
      <c r="A496" t="s">
        <v>92</v>
      </c>
      <c r="B496">
        <v>2020</v>
      </c>
      <c r="C496" s="11">
        <v>44005</v>
      </c>
      <c r="D496" t="s">
        <v>1437</v>
      </c>
      <c r="E496" t="s">
        <v>520</v>
      </c>
      <c r="F496">
        <v>3</v>
      </c>
      <c r="G496">
        <f t="shared" si="22"/>
        <v>0</v>
      </c>
      <c r="H496">
        <v>0</v>
      </c>
      <c r="I496">
        <v>0</v>
      </c>
      <c r="J496">
        <v>0</v>
      </c>
      <c r="K496">
        <v>40</v>
      </c>
      <c r="L496">
        <v>25</v>
      </c>
      <c r="M496" t="s">
        <v>267</v>
      </c>
      <c r="N496">
        <v>0</v>
      </c>
      <c r="O496" t="s">
        <v>267</v>
      </c>
      <c r="P496" s="9">
        <f t="shared" si="21"/>
        <v>28.75</v>
      </c>
      <c r="Q496" s="23">
        <v>12</v>
      </c>
      <c r="R496" s="23">
        <v>31</v>
      </c>
      <c r="S496" s="23">
        <v>17</v>
      </c>
      <c r="T496" s="23">
        <v>55</v>
      </c>
      <c r="AC496" s="13">
        <v>0</v>
      </c>
      <c r="AD496" s="13">
        <v>0</v>
      </c>
      <c r="AF496" t="s">
        <v>45</v>
      </c>
      <c r="AG496" t="s">
        <v>1451</v>
      </c>
    </row>
    <row r="497" spans="1:34" ht="14.55" hidden="1" x14ac:dyDescent="0.3">
      <c r="A497" t="s">
        <v>92</v>
      </c>
      <c r="B497">
        <v>2020</v>
      </c>
      <c r="C497" s="11">
        <v>44005</v>
      </c>
      <c r="D497" t="s">
        <v>1438</v>
      </c>
      <c r="E497" t="s">
        <v>500</v>
      </c>
      <c r="F497">
        <v>13</v>
      </c>
      <c r="G497">
        <f t="shared" si="22"/>
        <v>0</v>
      </c>
      <c r="H497">
        <v>0</v>
      </c>
      <c r="I497">
        <v>0</v>
      </c>
      <c r="J497">
        <v>0</v>
      </c>
      <c r="K497">
        <v>80</v>
      </c>
      <c r="L497">
        <v>2</v>
      </c>
      <c r="M497" t="s">
        <v>267</v>
      </c>
      <c r="N497">
        <v>0</v>
      </c>
      <c r="O497" t="s">
        <v>267</v>
      </c>
      <c r="P497" s="9">
        <f t="shared" si="21"/>
        <v>29</v>
      </c>
      <c r="Q497" s="23">
        <v>17</v>
      </c>
      <c r="R497" s="23">
        <v>20</v>
      </c>
      <c r="S497" s="23">
        <v>31</v>
      </c>
      <c r="T497" s="23">
        <v>48</v>
      </c>
      <c r="AC497" s="13">
        <v>0</v>
      </c>
      <c r="AD497" s="13">
        <v>0</v>
      </c>
      <c r="AF497" t="s">
        <v>45</v>
      </c>
    </row>
    <row r="498" spans="1:34" ht="14.55" hidden="1" x14ac:dyDescent="0.3">
      <c r="A498" t="s">
        <v>92</v>
      </c>
      <c r="B498">
        <v>2020</v>
      </c>
      <c r="C498" s="11">
        <v>44005</v>
      </c>
      <c r="D498" t="s">
        <v>1439</v>
      </c>
      <c r="E498" t="s">
        <v>522</v>
      </c>
      <c r="F498">
        <v>6</v>
      </c>
      <c r="G498">
        <f t="shared" si="22"/>
        <v>0</v>
      </c>
      <c r="H498">
        <v>0</v>
      </c>
      <c r="I498">
        <v>0</v>
      </c>
      <c r="J498">
        <v>0</v>
      </c>
      <c r="K498">
        <v>70</v>
      </c>
      <c r="L498">
        <v>1</v>
      </c>
      <c r="M498" t="s">
        <v>267</v>
      </c>
      <c r="N498">
        <v>15</v>
      </c>
      <c r="O498" t="s">
        <v>267</v>
      </c>
      <c r="P498" s="9">
        <f t="shared" si="21"/>
        <v>36</v>
      </c>
      <c r="Q498" s="23">
        <v>30</v>
      </c>
      <c r="R498" s="23">
        <v>45</v>
      </c>
      <c r="S498" s="23">
        <v>31</v>
      </c>
      <c r="T498" s="23">
        <v>38</v>
      </c>
      <c r="AC498" s="13">
        <v>0</v>
      </c>
      <c r="AD498" s="13">
        <v>0</v>
      </c>
      <c r="AF498" t="s">
        <v>45</v>
      </c>
    </row>
    <row r="499" spans="1:34" ht="14.55" hidden="1" x14ac:dyDescent="0.3">
      <c r="A499" t="s">
        <v>92</v>
      </c>
      <c r="B499">
        <v>2020</v>
      </c>
      <c r="C499" s="11">
        <v>44005</v>
      </c>
      <c r="D499" t="s">
        <v>1440</v>
      </c>
      <c r="E499" t="s">
        <v>510</v>
      </c>
      <c r="F499">
        <v>31</v>
      </c>
      <c r="G499">
        <f t="shared" si="22"/>
        <v>0</v>
      </c>
      <c r="H499">
        <v>0</v>
      </c>
      <c r="I499">
        <v>0</v>
      </c>
      <c r="J499">
        <v>0</v>
      </c>
      <c r="K499">
        <v>70</v>
      </c>
      <c r="L499">
        <v>5</v>
      </c>
      <c r="M499" t="s">
        <v>267</v>
      </c>
      <c r="N499">
        <v>25</v>
      </c>
      <c r="O499" t="s">
        <v>267</v>
      </c>
      <c r="P499" s="9">
        <f t="shared" ref="P499:P542" si="23">AVERAGE(Q499:T499)</f>
        <v>25.75</v>
      </c>
      <c r="Q499" s="23">
        <v>21</v>
      </c>
      <c r="R499" s="23">
        <v>37</v>
      </c>
      <c r="S499" s="23">
        <v>18</v>
      </c>
      <c r="T499" s="23">
        <v>27</v>
      </c>
      <c r="AC499" s="13">
        <v>0</v>
      </c>
      <c r="AD499" s="13">
        <v>0</v>
      </c>
      <c r="AF499" t="s">
        <v>45</v>
      </c>
      <c r="AG499" t="s">
        <v>1452</v>
      </c>
    </row>
    <row r="500" spans="1:34" ht="14.55" hidden="1" x14ac:dyDescent="0.3">
      <c r="A500" t="s">
        <v>92</v>
      </c>
      <c r="B500">
        <v>2020</v>
      </c>
      <c r="C500" s="11">
        <v>44005</v>
      </c>
      <c r="D500" t="s">
        <v>1441</v>
      </c>
      <c r="E500" t="s">
        <v>495</v>
      </c>
      <c r="F500">
        <v>14</v>
      </c>
      <c r="G500">
        <f t="shared" si="22"/>
        <v>0</v>
      </c>
      <c r="H500">
        <v>0</v>
      </c>
      <c r="I500">
        <v>0</v>
      </c>
      <c r="J500">
        <v>0</v>
      </c>
      <c r="K500">
        <v>70</v>
      </c>
      <c r="L500">
        <v>15</v>
      </c>
      <c r="M500" t="s">
        <v>267</v>
      </c>
      <c r="N500">
        <v>25</v>
      </c>
      <c r="O500" t="s">
        <v>267</v>
      </c>
      <c r="P500" s="9">
        <f t="shared" si="23"/>
        <v>25.75</v>
      </c>
      <c r="Q500" s="23">
        <v>10</v>
      </c>
      <c r="R500" s="23">
        <v>20</v>
      </c>
      <c r="S500" s="23">
        <v>40</v>
      </c>
      <c r="T500" s="23">
        <v>33</v>
      </c>
      <c r="AC500" s="13">
        <v>0</v>
      </c>
      <c r="AD500" s="13">
        <v>0</v>
      </c>
      <c r="AF500" t="s">
        <v>45</v>
      </c>
    </row>
    <row r="501" spans="1:34" ht="14.55" hidden="1" x14ac:dyDescent="0.3">
      <c r="A501" t="s">
        <v>92</v>
      </c>
      <c r="B501">
        <v>2020</v>
      </c>
      <c r="C501" s="11">
        <v>44005</v>
      </c>
      <c r="D501" t="s">
        <v>1442</v>
      </c>
      <c r="E501" t="s">
        <v>514</v>
      </c>
      <c r="F501">
        <v>8</v>
      </c>
      <c r="G501">
        <f t="shared" si="22"/>
        <v>0</v>
      </c>
      <c r="H501">
        <v>0</v>
      </c>
      <c r="I501">
        <v>0</v>
      </c>
      <c r="J501">
        <v>0</v>
      </c>
      <c r="K501">
        <v>50</v>
      </c>
      <c r="L501">
        <v>20</v>
      </c>
      <c r="M501" t="s">
        <v>267</v>
      </c>
      <c r="N501">
        <v>5</v>
      </c>
      <c r="O501" t="s">
        <v>267</v>
      </c>
      <c r="P501" s="9">
        <f t="shared" si="23"/>
        <v>17</v>
      </c>
      <c r="Q501" s="23">
        <v>19</v>
      </c>
      <c r="R501" s="23">
        <v>19</v>
      </c>
      <c r="S501" s="23">
        <v>10</v>
      </c>
      <c r="T501" s="23">
        <v>20</v>
      </c>
      <c r="AC501" s="13">
        <v>0</v>
      </c>
      <c r="AD501" s="13">
        <v>0</v>
      </c>
      <c r="AF501" t="s">
        <v>45</v>
      </c>
    </row>
    <row r="502" spans="1:34" ht="14.55" hidden="1" x14ac:dyDescent="0.3">
      <c r="A502" t="s">
        <v>92</v>
      </c>
      <c r="B502">
        <v>2021</v>
      </c>
      <c r="C502" s="11">
        <v>44365</v>
      </c>
      <c r="D502" t="s">
        <v>1432</v>
      </c>
      <c r="E502" t="s">
        <v>520</v>
      </c>
      <c r="F502">
        <v>6</v>
      </c>
      <c r="G502">
        <f t="shared" si="22"/>
        <v>11</v>
      </c>
      <c r="H502">
        <v>4</v>
      </c>
      <c r="I502">
        <v>0</v>
      </c>
      <c r="J502">
        <v>7</v>
      </c>
      <c r="K502">
        <v>75</v>
      </c>
      <c r="L502">
        <v>1</v>
      </c>
      <c r="M502">
        <v>2</v>
      </c>
      <c r="N502">
        <v>0</v>
      </c>
      <c r="O502">
        <v>0</v>
      </c>
      <c r="P502">
        <f t="shared" si="23"/>
        <v>32.75</v>
      </c>
      <c r="Q502" s="23">
        <v>20</v>
      </c>
      <c r="R502" s="23">
        <v>37</v>
      </c>
      <c r="S502" s="23">
        <v>29</v>
      </c>
      <c r="T502" s="23">
        <v>45</v>
      </c>
      <c r="U502" s="2">
        <v>0</v>
      </c>
      <c r="V502" s="2">
        <v>0</v>
      </c>
      <c r="W502" s="2">
        <v>1</v>
      </c>
      <c r="X502" s="2">
        <v>2</v>
      </c>
      <c r="Y502" s="2" t="s">
        <v>267</v>
      </c>
      <c r="Z502" s="2" t="s">
        <v>267</v>
      </c>
      <c r="AA502" s="2">
        <v>0</v>
      </c>
      <c r="AB502" s="2">
        <v>0</v>
      </c>
      <c r="AC502" s="13">
        <v>0</v>
      </c>
      <c r="AD502" s="13">
        <v>0</v>
      </c>
      <c r="AE502" s="1"/>
      <c r="AF502" t="s">
        <v>45</v>
      </c>
      <c r="AG502" t="s">
        <v>1282</v>
      </c>
      <c r="AH502" t="s">
        <v>1453</v>
      </c>
    </row>
    <row r="503" spans="1:34" ht="14.55" hidden="1" x14ac:dyDescent="0.3">
      <c r="A503" t="s">
        <v>92</v>
      </c>
      <c r="B503">
        <v>2021</v>
      </c>
      <c r="C503" s="11">
        <v>44366</v>
      </c>
      <c r="D503" t="s">
        <v>1434</v>
      </c>
      <c r="E503" t="s">
        <v>524</v>
      </c>
      <c r="F503">
        <v>5</v>
      </c>
      <c r="G503">
        <f t="shared" si="22"/>
        <v>0</v>
      </c>
      <c r="H503">
        <v>0</v>
      </c>
      <c r="I503">
        <v>0</v>
      </c>
      <c r="J503">
        <v>0</v>
      </c>
      <c r="K503">
        <v>65</v>
      </c>
      <c r="L503">
        <v>5</v>
      </c>
      <c r="M503">
        <v>0</v>
      </c>
      <c r="N503">
        <v>0</v>
      </c>
      <c r="O503">
        <v>0</v>
      </c>
      <c r="P503">
        <f t="shared" si="23"/>
        <v>22.75</v>
      </c>
      <c r="Q503" s="23">
        <v>13</v>
      </c>
      <c r="R503" s="23">
        <v>19</v>
      </c>
      <c r="S503" s="23">
        <v>40</v>
      </c>
      <c r="T503" s="23">
        <v>19</v>
      </c>
      <c r="U503" s="2">
        <v>0</v>
      </c>
      <c r="V503" s="2">
        <v>0</v>
      </c>
      <c r="W503" s="2">
        <v>0</v>
      </c>
      <c r="X503" s="2">
        <v>0</v>
      </c>
      <c r="Y503" s="2" t="s">
        <v>267</v>
      </c>
      <c r="Z503" s="2" t="s">
        <v>267</v>
      </c>
      <c r="AA503" s="2">
        <v>0</v>
      </c>
      <c r="AB503" s="2">
        <v>0</v>
      </c>
      <c r="AC503" s="13">
        <v>0</v>
      </c>
      <c r="AD503" s="13">
        <v>0</v>
      </c>
      <c r="AE503" s="1"/>
      <c r="AF503" t="s">
        <v>45</v>
      </c>
      <c r="AG503" s="1"/>
      <c r="AH503">
        <v>0</v>
      </c>
    </row>
    <row r="504" spans="1:34" ht="14.55" hidden="1" x14ac:dyDescent="0.3">
      <c r="A504" t="s">
        <v>92</v>
      </c>
      <c r="B504">
        <v>2021</v>
      </c>
      <c r="C504" s="11">
        <v>44367</v>
      </c>
      <c r="D504" t="s">
        <v>1435</v>
      </c>
      <c r="E504" t="s">
        <v>524</v>
      </c>
      <c r="F504">
        <v>7</v>
      </c>
      <c r="G504">
        <f t="shared" si="22"/>
        <v>3</v>
      </c>
      <c r="H504">
        <v>0</v>
      </c>
      <c r="I504">
        <v>0</v>
      </c>
      <c r="J504">
        <v>3</v>
      </c>
      <c r="K504">
        <v>60</v>
      </c>
      <c r="L504">
        <v>15</v>
      </c>
      <c r="M504">
        <v>0</v>
      </c>
      <c r="N504">
        <v>0</v>
      </c>
      <c r="O504">
        <v>0</v>
      </c>
      <c r="P504">
        <f t="shared" si="23"/>
        <v>17.75</v>
      </c>
      <c r="Q504" s="23">
        <v>15</v>
      </c>
      <c r="R504" s="23">
        <v>14</v>
      </c>
      <c r="S504" s="23">
        <v>24</v>
      </c>
      <c r="T504" s="23">
        <v>18</v>
      </c>
      <c r="U504" s="2">
        <v>0</v>
      </c>
      <c r="V504" s="2">
        <v>0</v>
      </c>
      <c r="W504" s="2">
        <v>0</v>
      </c>
      <c r="X504" s="2">
        <v>0</v>
      </c>
      <c r="Y504" s="2" t="s">
        <v>267</v>
      </c>
      <c r="Z504" s="2" t="s">
        <v>267</v>
      </c>
      <c r="AA504" s="2">
        <v>0</v>
      </c>
      <c r="AB504" s="2">
        <v>0</v>
      </c>
      <c r="AC504" s="13">
        <v>0</v>
      </c>
      <c r="AD504" s="13">
        <v>0</v>
      </c>
      <c r="AE504" s="1"/>
      <c r="AF504" t="s">
        <v>45</v>
      </c>
      <c r="AG504" s="1"/>
      <c r="AH504" t="s">
        <v>1454</v>
      </c>
    </row>
    <row r="505" spans="1:34" ht="14.55" hidden="1" x14ac:dyDescent="0.3">
      <c r="A505" t="s">
        <v>92</v>
      </c>
      <c r="B505">
        <v>2021</v>
      </c>
      <c r="C505" s="11">
        <v>44368</v>
      </c>
      <c r="D505" t="s">
        <v>1436</v>
      </c>
      <c r="E505" t="s">
        <v>506</v>
      </c>
      <c r="F505">
        <v>9</v>
      </c>
      <c r="G505">
        <f t="shared" si="22"/>
        <v>0</v>
      </c>
      <c r="H505">
        <v>0</v>
      </c>
      <c r="I505">
        <v>0</v>
      </c>
      <c r="J505">
        <v>0</v>
      </c>
      <c r="K505">
        <v>80</v>
      </c>
      <c r="L505">
        <v>3</v>
      </c>
      <c r="M505">
        <v>22</v>
      </c>
      <c r="N505">
        <v>0</v>
      </c>
      <c r="O505">
        <v>50</v>
      </c>
      <c r="P505">
        <f t="shared" si="23"/>
        <v>23.75</v>
      </c>
      <c r="Q505" s="23">
        <v>28</v>
      </c>
      <c r="R505" s="23">
        <v>28</v>
      </c>
      <c r="S505" s="23">
        <v>19</v>
      </c>
      <c r="T505" s="23">
        <v>20</v>
      </c>
      <c r="U505" s="2">
        <v>0</v>
      </c>
      <c r="V505" s="2">
        <v>0</v>
      </c>
      <c r="W505" s="2">
        <v>1</v>
      </c>
      <c r="X505" s="2">
        <v>22</v>
      </c>
      <c r="Y505" s="2" t="s">
        <v>267</v>
      </c>
      <c r="Z505" s="2" t="s">
        <v>267</v>
      </c>
      <c r="AA505" s="2">
        <v>0</v>
      </c>
      <c r="AB505" s="2">
        <v>0</v>
      </c>
      <c r="AC505" s="13">
        <v>0</v>
      </c>
      <c r="AD505" s="13">
        <v>0</v>
      </c>
      <c r="AE505" s="1"/>
      <c r="AF505" t="s">
        <v>45</v>
      </c>
      <c r="AG505" s="1"/>
      <c r="AH505">
        <v>0</v>
      </c>
    </row>
    <row r="506" spans="1:34" ht="14.55" hidden="1" x14ac:dyDescent="0.3">
      <c r="A506" t="s">
        <v>92</v>
      </c>
      <c r="B506">
        <v>2021</v>
      </c>
      <c r="C506" s="11">
        <v>44369</v>
      </c>
      <c r="D506" t="s">
        <v>1437</v>
      </c>
      <c r="E506" t="s">
        <v>520</v>
      </c>
      <c r="F506">
        <v>3</v>
      </c>
      <c r="G506">
        <f t="shared" si="22"/>
        <v>0</v>
      </c>
      <c r="H506">
        <v>0</v>
      </c>
      <c r="I506">
        <v>0</v>
      </c>
      <c r="J506">
        <v>0</v>
      </c>
      <c r="K506">
        <v>70</v>
      </c>
      <c r="L506">
        <v>25</v>
      </c>
      <c r="M506">
        <v>2</v>
      </c>
      <c r="N506">
        <v>0</v>
      </c>
      <c r="O506">
        <v>0</v>
      </c>
      <c r="P506">
        <f t="shared" si="23"/>
        <v>29.75</v>
      </c>
      <c r="Q506" s="23">
        <v>28</v>
      </c>
      <c r="R506" s="23">
        <v>27</v>
      </c>
      <c r="S506" s="23">
        <v>13</v>
      </c>
      <c r="T506" s="23">
        <v>51</v>
      </c>
      <c r="U506" s="2">
        <v>0</v>
      </c>
      <c r="V506" s="2">
        <v>0</v>
      </c>
      <c r="W506" s="2">
        <v>0</v>
      </c>
      <c r="X506" s="2">
        <v>0</v>
      </c>
      <c r="Y506" s="2" t="s">
        <v>267</v>
      </c>
      <c r="Z506" s="2" t="s">
        <v>267</v>
      </c>
      <c r="AA506" s="2">
        <v>0</v>
      </c>
      <c r="AB506" s="2">
        <v>0</v>
      </c>
      <c r="AC506" s="13">
        <v>0</v>
      </c>
      <c r="AD506" s="13">
        <v>0</v>
      </c>
      <c r="AE506" s="1"/>
      <c r="AF506" t="s">
        <v>45</v>
      </c>
      <c r="AG506" s="1"/>
      <c r="AH506">
        <v>0</v>
      </c>
    </row>
    <row r="507" spans="1:34" ht="14.55" hidden="1" x14ac:dyDescent="0.3">
      <c r="A507" t="s">
        <v>92</v>
      </c>
      <c r="B507">
        <v>2021</v>
      </c>
      <c r="C507" s="11">
        <v>44370</v>
      </c>
      <c r="D507" t="s">
        <v>1438</v>
      </c>
      <c r="E507" t="s">
        <v>500</v>
      </c>
      <c r="F507">
        <v>13</v>
      </c>
      <c r="G507">
        <f t="shared" si="22"/>
        <v>0</v>
      </c>
      <c r="H507">
        <v>0</v>
      </c>
      <c r="I507">
        <v>0</v>
      </c>
      <c r="J507">
        <v>0</v>
      </c>
      <c r="K507">
        <v>85</v>
      </c>
      <c r="L507">
        <v>0</v>
      </c>
      <c r="M507">
        <v>1</v>
      </c>
      <c r="N507">
        <v>0</v>
      </c>
      <c r="O507">
        <v>75</v>
      </c>
      <c r="P507">
        <f t="shared" si="23"/>
        <v>32.75</v>
      </c>
      <c r="Q507" s="23">
        <v>23</v>
      </c>
      <c r="R507" s="23">
        <v>49</v>
      </c>
      <c r="S507" s="23">
        <v>35</v>
      </c>
      <c r="T507" s="23">
        <v>24</v>
      </c>
      <c r="U507" s="2">
        <v>0</v>
      </c>
      <c r="V507" s="2">
        <v>0</v>
      </c>
      <c r="W507" s="2">
        <v>1</v>
      </c>
      <c r="X507" s="2">
        <v>1</v>
      </c>
      <c r="Y507" s="2" t="s">
        <v>267</v>
      </c>
      <c r="Z507" s="2" t="s">
        <v>267</v>
      </c>
      <c r="AA507" s="2">
        <v>0</v>
      </c>
      <c r="AB507" s="2">
        <v>0</v>
      </c>
      <c r="AC507" s="13">
        <v>0</v>
      </c>
      <c r="AD507" s="13">
        <v>0</v>
      </c>
      <c r="AE507" s="1"/>
      <c r="AF507" t="s">
        <v>45</v>
      </c>
      <c r="AG507" s="1"/>
      <c r="AH507">
        <v>0</v>
      </c>
    </row>
    <row r="508" spans="1:34" ht="14.55" hidden="1" x14ac:dyDescent="0.3">
      <c r="A508" t="s">
        <v>92</v>
      </c>
      <c r="B508">
        <v>2021</v>
      </c>
      <c r="C508" s="11">
        <v>44371</v>
      </c>
      <c r="D508" t="s">
        <v>1439</v>
      </c>
      <c r="E508" t="s">
        <v>522</v>
      </c>
      <c r="F508">
        <v>6</v>
      </c>
      <c r="G508">
        <f t="shared" si="22"/>
        <v>0</v>
      </c>
      <c r="H508">
        <v>0</v>
      </c>
      <c r="I508">
        <v>0</v>
      </c>
      <c r="J508">
        <v>0</v>
      </c>
      <c r="K508">
        <v>70</v>
      </c>
      <c r="L508">
        <v>5</v>
      </c>
      <c r="M508">
        <v>20</v>
      </c>
      <c r="N508">
        <v>0</v>
      </c>
      <c r="O508">
        <v>0</v>
      </c>
      <c r="P508">
        <f t="shared" si="23"/>
        <v>29.75</v>
      </c>
      <c r="Q508" s="23">
        <v>33</v>
      </c>
      <c r="R508" s="23">
        <v>21</v>
      </c>
      <c r="S508" s="23">
        <v>30</v>
      </c>
      <c r="T508" s="23">
        <v>35</v>
      </c>
      <c r="U508" s="2">
        <v>0</v>
      </c>
      <c r="V508" s="2">
        <v>0</v>
      </c>
      <c r="W508" s="2">
        <v>2</v>
      </c>
      <c r="X508" s="2">
        <v>20</v>
      </c>
      <c r="Y508" s="2" t="s">
        <v>267</v>
      </c>
      <c r="Z508" s="2" t="s">
        <v>267</v>
      </c>
      <c r="AA508" s="2">
        <v>0</v>
      </c>
      <c r="AB508" s="2">
        <v>0</v>
      </c>
      <c r="AC508" s="13">
        <v>0</v>
      </c>
      <c r="AD508" s="13">
        <v>0</v>
      </c>
      <c r="AE508" s="1"/>
      <c r="AF508" t="s">
        <v>45</v>
      </c>
      <c r="AG508" s="1"/>
      <c r="AH508">
        <v>0</v>
      </c>
    </row>
    <row r="509" spans="1:34" ht="14.55" hidden="1" x14ac:dyDescent="0.3">
      <c r="A509" t="s">
        <v>92</v>
      </c>
      <c r="B509">
        <v>2021</v>
      </c>
      <c r="C509" s="11">
        <v>44372</v>
      </c>
      <c r="D509" t="s">
        <v>1440</v>
      </c>
      <c r="E509" t="s">
        <v>510</v>
      </c>
      <c r="F509">
        <v>31</v>
      </c>
      <c r="G509">
        <f t="shared" si="22"/>
        <v>0</v>
      </c>
      <c r="H509">
        <v>0</v>
      </c>
      <c r="I509">
        <v>0</v>
      </c>
      <c r="J509">
        <v>0</v>
      </c>
      <c r="K509">
        <v>55</v>
      </c>
      <c r="L509">
        <v>3</v>
      </c>
      <c r="M509">
        <v>2</v>
      </c>
      <c r="N509">
        <v>6</v>
      </c>
      <c r="O509">
        <v>20</v>
      </c>
      <c r="P509">
        <f t="shared" si="23"/>
        <v>23.5</v>
      </c>
      <c r="Q509" s="23">
        <v>23</v>
      </c>
      <c r="R509" s="23">
        <v>20</v>
      </c>
      <c r="S509" s="23">
        <v>21</v>
      </c>
      <c r="T509" s="23">
        <v>30</v>
      </c>
      <c r="U509" s="2">
        <v>0</v>
      </c>
      <c r="V509" s="2">
        <v>0</v>
      </c>
      <c r="W509" s="2">
        <v>1</v>
      </c>
      <c r="X509" s="2">
        <v>2</v>
      </c>
      <c r="Y509" s="2" t="s">
        <v>267</v>
      </c>
      <c r="Z509" s="2" t="s">
        <v>267</v>
      </c>
      <c r="AA509" s="2">
        <v>0</v>
      </c>
      <c r="AB509" s="2">
        <v>0</v>
      </c>
      <c r="AC509" s="13">
        <v>0</v>
      </c>
      <c r="AD509" s="13">
        <v>0</v>
      </c>
      <c r="AE509" s="1"/>
      <c r="AF509" t="s">
        <v>45</v>
      </c>
      <c r="AG509" s="1"/>
      <c r="AH509">
        <v>0</v>
      </c>
    </row>
    <row r="510" spans="1:34" ht="14.55" hidden="1" x14ac:dyDescent="0.3">
      <c r="A510" t="s">
        <v>92</v>
      </c>
      <c r="B510">
        <v>2021</v>
      </c>
      <c r="C510" s="11">
        <v>44373</v>
      </c>
      <c r="D510" t="s">
        <v>1441</v>
      </c>
      <c r="E510" t="s">
        <v>495</v>
      </c>
      <c r="F510">
        <v>14</v>
      </c>
      <c r="G510">
        <f t="shared" si="22"/>
        <v>0</v>
      </c>
      <c r="H510">
        <v>0</v>
      </c>
      <c r="I510">
        <v>0</v>
      </c>
      <c r="J510">
        <v>0</v>
      </c>
      <c r="K510">
        <v>55</v>
      </c>
      <c r="L510">
        <v>40</v>
      </c>
      <c r="M510">
        <v>15</v>
      </c>
      <c r="N510">
        <v>0</v>
      </c>
      <c r="O510">
        <v>0</v>
      </c>
      <c r="P510" s="9">
        <f t="shared" si="23"/>
        <v>30.5</v>
      </c>
      <c r="Q510" s="23">
        <v>41</v>
      </c>
      <c r="R510" s="23">
        <v>26</v>
      </c>
      <c r="S510" s="23">
        <v>18</v>
      </c>
      <c r="T510" s="23">
        <v>37</v>
      </c>
      <c r="U510" s="2">
        <v>0</v>
      </c>
      <c r="V510" s="2">
        <v>0</v>
      </c>
      <c r="W510" s="2">
        <v>1</v>
      </c>
      <c r="X510" s="2">
        <v>15</v>
      </c>
      <c r="Y510" s="2" t="s">
        <v>267</v>
      </c>
      <c r="Z510" s="2" t="s">
        <v>267</v>
      </c>
      <c r="AA510" s="2">
        <v>0</v>
      </c>
      <c r="AB510" s="2">
        <v>0</v>
      </c>
      <c r="AC510" s="13">
        <v>0</v>
      </c>
      <c r="AD510" s="13">
        <v>0</v>
      </c>
      <c r="AF510" t="s">
        <v>45</v>
      </c>
      <c r="AG510" s="24" t="s">
        <v>1455</v>
      </c>
      <c r="AH510">
        <v>0</v>
      </c>
    </row>
    <row r="511" spans="1:34" ht="14.55" hidden="1" x14ac:dyDescent="0.3">
      <c r="A511" t="s">
        <v>92</v>
      </c>
      <c r="B511">
        <v>2021</v>
      </c>
      <c r="C511" s="11">
        <v>44374</v>
      </c>
      <c r="D511" t="s">
        <v>1442</v>
      </c>
      <c r="E511" t="s">
        <v>514</v>
      </c>
      <c r="F511">
        <v>8</v>
      </c>
      <c r="G511">
        <f t="shared" si="22"/>
        <v>0</v>
      </c>
      <c r="H511">
        <v>0</v>
      </c>
      <c r="I511">
        <v>0</v>
      </c>
      <c r="J511">
        <v>0</v>
      </c>
      <c r="K511">
        <v>60</v>
      </c>
      <c r="L511">
        <v>12</v>
      </c>
      <c r="M511">
        <v>8</v>
      </c>
      <c r="N511">
        <v>0</v>
      </c>
      <c r="O511">
        <v>0</v>
      </c>
      <c r="P511" s="9">
        <f t="shared" si="23"/>
        <v>26.25</v>
      </c>
      <c r="Q511" s="23">
        <v>25</v>
      </c>
      <c r="R511" s="23">
        <v>23</v>
      </c>
      <c r="S511" s="23">
        <v>37</v>
      </c>
      <c r="T511" s="23">
        <v>20</v>
      </c>
      <c r="U511" s="2">
        <v>0</v>
      </c>
      <c r="V511" s="2">
        <v>0</v>
      </c>
      <c r="W511" s="2">
        <v>1</v>
      </c>
      <c r="X511" s="2">
        <v>8</v>
      </c>
      <c r="Y511" s="2" t="s">
        <v>267</v>
      </c>
      <c r="Z511" s="2" t="s">
        <v>267</v>
      </c>
      <c r="AA511" s="2">
        <v>0</v>
      </c>
      <c r="AB511" s="2">
        <v>0</v>
      </c>
      <c r="AC511" s="13">
        <v>0</v>
      </c>
      <c r="AD511" s="13">
        <v>0</v>
      </c>
      <c r="AF511" t="s">
        <v>45</v>
      </c>
      <c r="AG511" s="24" t="s">
        <v>1455</v>
      </c>
      <c r="AH511">
        <v>0</v>
      </c>
    </row>
    <row r="512" spans="1:34" ht="14.55" hidden="1" x14ac:dyDescent="0.3">
      <c r="A512" t="s">
        <v>92</v>
      </c>
      <c r="B512">
        <v>2022</v>
      </c>
      <c r="C512" s="11">
        <v>44736</v>
      </c>
      <c r="D512" t="s">
        <v>1432</v>
      </c>
      <c r="E512" t="s">
        <v>520</v>
      </c>
      <c r="F512">
        <v>6</v>
      </c>
      <c r="G512">
        <f t="shared" si="22"/>
        <v>8</v>
      </c>
      <c r="H512">
        <v>2</v>
      </c>
      <c r="I512">
        <v>0</v>
      </c>
      <c r="J512">
        <v>6</v>
      </c>
      <c r="K512">
        <v>85</v>
      </c>
      <c r="L512">
        <v>5</v>
      </c>
      <c r="M512">
        <v>2</v>
      </c>
      <c r="N512">
        <v>0</v>
      </c>
      <c r="O512">
        <v>0</v>
      </c>
      <c r="P512" s="9">
        <f t="shared" si="23"/>
        <v>25.5</v>
      </c>
      <c r="Q512" s="23">
        <v>16</v>
      </c>
      <c r="R512" s="23">
        <v>25</v>
      </c>
      <c r="S512" s="23">
        <v>17</v>
      </c>
      <c r="T512" s="23">
        <v>44</v>
      </c>
      <c r="U512" s="2">
        <v>0</v>
      </c>
      <c r="V512" s="2">
        <v>0</v>
      </c>
      <c r="W512" s="2">
        <v>2</v>
      </c>
      <c r="X512" s="2">
        <v>2</v>
      </c>
      <c r="Y512" s="2" t="s">
        <v>267</v>
      </c>
      <c r="Z512" s="2" t="s">
        <v>267</v>
      </c>
      <c r="AA512" s="2">
        <v>0</v>
      </c>
      <c r="AB512" s="2">
        <v>0</v>
      </c>
      <c r="AC512" s="13">
        <v>0</v>
      </c>
      <c r="AD512" s="13">
        <v>0</v>
      </c>
      <c r="AG512" t="s">
        <v>1456</v>
      </c>
    </row>
    <row r="513" spans="1:33" ht="14.55" hidden="1" x14ac:dyDescent="0.3">
      <c r="A513" t="s">
        <v>92</v>
      </c>
      <c r="B513">
        <v>2022</v>
      </c>
      <c r="C513" s="11">
        <v>44736</v>
      </c>
      <c r="D513" t="s">
        <v>1434</v>
      </c>
      <c r="E513" t="s">
        <v>524</v>
      </c>
      <c r="F513">
        <v>5</v>
      </c>
      <c r="G513">
        <f t="shared" si="22"/>
        <v>0</v>
      </c>
      <c r="H513">
        <v>0</v>
      </c>
      <c r="I513">
        <v>0</v>
      </c>
      <c r="J513">
        <v>0</v>
      </c>
      <c r="K513">
        <v>50</v>
      </c>
      <c r="L513">
        <v>20</v>
      </c>
      <c r="M513">
        <v>0</v>
      </c>
      <c r="N513">
        <v>0</v>
      </c>
      <c r="O513">
        <v>0</v>
      </c>
      <c r="P513" s="9">
        <f t="shared" si="23"/>
        <v>20.5</v>
      </c>
      <c r="Q513" s="23">
        <v>18</v>
      </c>
      <c r="R513" s="23">
        <v>31</v>
      </c>
      <c r="S513" s="23">
        <v>18</v>
      </c>
      <c r="T513" s="23">
        <v>15</v>
      </c>
      <c r="U513" s="2">
        <v>0</v>
      </c>
      <c r="V513" s="2">
        <v>0</v>
      </c>
      <c r="W513" s="2">
        <v>0</v>
      </c>
      <c r="X513" s="2">
        <v>0</v>
      </c>
      <c r="Y513" s="2" t="s">
        <v>267</v>
      </c>
      <c r="Z513" s="2" t="s">
        <v>267</v>
      </c>
      <c r="AA513" s="2">
        <v>0</v>
      </c>
      <c r="AB513" s="2">
        <v>0</v>
      </c>
      <c r="AC513" s="13">
        <v>0</v>
      </c>
      <c r="AD513" s="13">
        <v>0</v>
      </c>
      <c r="AG513" s="2" t="s">
        <v>1457</v>
      </c>
    </row>
    <row r="514" spans="1:33" ht="14.55" hidden="1" x14ac:dyDescent="0.3">
      <c r="A514" t="s">
        <v>92</v>
      </c>
      <c r="B514">
        <v>2022</v>
      </c>
      <c r="C514" s="11">
        <v>44736</v>
      </c>
      <c r="D514" t="s">
        <v>1435</v>
      </c>
      <c r="E514" t="s">
        <v>524</v>
      </c>
      <c r="F514">
        <v>7</v>
      </c>
      <c r="G514">
        <f t="shared" si="22"/>
        <v>3</v>
      </c>
      <c r="H514">
        <v>0</v>
      </c>
      <c r="I514">
        <v>0</v>
      </c>
      <c r="J514">
        <v>3</v>
      </c>
      <c r="K514">
        <v>60</v>
      </c>
      <c r="L514">
        <v>15</v>
      </c>
      <c r="M514">
        <v>0</v>
      </c>
      <c r="N514">
        <v>0</v>
      </c>
      <c r="O514">
        <v>0</v>
      </c>
      <c r="P514" s="9">
        <f t="shared" si="23"/>
        <v>23.5</v>
      </c>
      <c r="Q514" s="23">
        <v>35</v>
      </c>
      <c r="R514" s="23">
        <v>22</v>
      </c>
      <c r="S514" s="23">
        <v>26</v>
      </c>
      <c r="T514" s="23">
        <v>11</v>
      </c>
      <c r="U514" s="2">
        <v>0</v>
      </c>
      <c r="V514" s="2">
        <v>0</v>
      </c>
      <c r="W514" s="2">
        <v>0</v>
      </c>
      <c r="X514" s="2">
        <v>0</v>
      </c>
      <c r="Y514" s="2" t="s">
        <v>267</v>
      </c>
      <c r="Z514" s="2" t="s">
        <v>267</v>
      </c>
      <c r="AA514" s="2">
        <v>0</v>
      </c>
      <c r="AB514" s="2">
        <v>0</v>
      </c>
      <c r="AC514" s="13">
        <v>0</v>
      </c>
      <c r="AD514" s="13">
        <v>0</v>
      </c>
      <c r="AG514" t="s">
        <v>1282</v>
      </c>
    </row>
    <row r="515" spans="1:33" ht="14.55" hidden="1" x14ac:dyDescent="0.3">
      <c r="A515" t="s">
        <v>92</v>
      </c>
      <c r="B515">
        <v>2022</v>
      </c>
      <c r="C515" s="11">
        <v>44736</v>
      </c>
      <c r="D515" t="s">
        <v>1436</v>
      </c>
      <c r="E515" t="s">
        <v>506</v>
      </c>
      <c r="F515">
        <v>9</v>
      </c>
      <c r="G515">
        <f t="shared" ref="G515:G578" si="24">SUM(H515:J515)</f>
        <v>0</v>
      </c>
      <c r="H515">
        <v>0</v>
      </c>
      <c r="I515">
        <v>0</v>
      </c>
      <c r="J515">
        <v>0</v>
      </c>
      <c r="K515">
        <v>85</v>
      </c>
      <c r="L515">
        <v>1</v>
      </c>
      <c r="M515">
        <v>15</v>
      </c>
      <c r="N515">
        <v>0</v>
      </c>
      <c r="O515">
        <v>70</v>
      </c>
      <c r="P515" s="9">
        <f t="shared" si="23"/>
        <v>18</v>
      </c>
      <c r="Q515" s="23">
        <v>17</v>
      </c>
      <c r="R515" s="23">
        <v>25</v>
      </c>
      <c r="S515" s="23">
        <v>20</v>
      </c>
      <c r="T515" s="23">
        <v>10</v>
      </c>
      <c r="U515" s="2">
        <v>0</v>
      </c>
      <c r="V515" s="2">
        <v>0</v>
      </c>
      <c r="W515" s="2">
        <v>1</v>
      </c>
      <c r="X515" s="2">
        <v>15</v>
      </c>
      <c r="Y515" s="2" t="s">
        <v>267</v>
      </c>
      <c r="Z515" s="2" t="s">
        <v>267</v>
      </c>
      <c r="AA515" s="2">
        <v>0</v>
      </c>
      <c r="AB515" s="2">
        <v>0</v>
      </c>
      <c r="AC515" s="13">
        <v>0</v>
      </c>
      <c r="AD515" s="13">
        <v>0</v>
      </c>
    </row>
    <row r="516" spans="1:33" ht="14.55" hidden="1" x14ac:dyDescent="0.3">
      <c r="A516" t="s">
        <v>92</v>
      </c>
      <c r="B516">
        <v>2022</v>
      </c>
      <c r="C516" s="11">
        <v>44736</v>
      </c>
      <c r="D516" t="s">
        <v>1437</v>
      </c>
      <c r="E516" t="s">
        <v>520</v>
      </c>
      <c r="F516">
        <v>3</v>
      </c>
      <c r="G516">
        <f t="shared" si="24"/>
        <v>0</v>
      </c>
      <c r="H516">
        <v>0</v>
      </c>
      <c r="I516">
        <v>0</v>
      </c>
      <c r="J516">
        <v>0</v>
      </c>
      <c r="K516">
        <v>70</v>
      </c>
      <c r="L516">
        <v>20</v>
      </c>
      <c r="M516">
        <v>5</v>
      </c>
      <c r="N516">
        <v>0</v>
      </c>
      <c r="O516">
        <v>0</v>
      </c>
      <c r="P516" s="9">
        <f t="shared" si="23"/>
        <v>35.75</v>
      </c>
      <c r="Q516" s="23">
        <v>30</v>
      </c>
      <c r="R516" s="23">
        <v>27</v>
      </c>
      <c r="S516" s="23">
        <v>55</v>
      </c>
      <c r="T516" s="23">
        <v>31</v>
      </c>
      <c r="U516" s="2">
        <v>0</v>
      </c>
      <c r="V516" s="2">
        <v>0</v>
      </c>
      <c r="W516" s="2">
        <v>1</v>
      </c>
      <c r="X516" s="2">
        <v>5</v>
      </c>
      <c r="Y516" s="2" t="s">
        <v>267</v>
      </c>
      <c r="Z516" s="2" t="s">
        <v>267</v>
      </c>
      <c r="AA516" s="2">
        <v>0</v>
      </c>
      <c r="AB516" s="2">
        <v>0</v>
      </c>
      <c r="AC516" s="13">
        <v>0</v>
      </c>
      <c r="AD516" s="13">
        <v>0</v>
      </c>
      <c r="AG516" t="s">
        <v>1282</v>
      </c>
    </row>
    <row r="517" spans="1:33" ht="14.55" hidden="1" x14ac:dyDescent="0.3">
      <c r="A517" t="s">
        <v>92</v>
      </c>
      <c r="B517">
        <v>2022</v>
      </c>
      <c r="C517" s="11">
        <v>44736</v>
      </c>
      <c r="D517" t="s">
        <v>1438</v>
      </c>
      <c r="E517" t="s">
        <v>500</v>
      </c>
      <c r="F517">
        <v>13</v>
      </c>
      <c r="G517">
        <f t="shared" si="24"/>
        <v>0</v>
      </c>
      <c r="H517">
        <v>0</v>
      </c>
      <c r="I517">
        <v>0</v>
      </c>
      <c r="J517">
        <v>0</v>
      </c>
      <c r="K517">
        <v>85</v>
      </c>
      <c r="L517">
        <v>1</v>
      </c>
      <c r="M517">
        <v>1</v>
      </c>
      <c r="N517">
        <v>0</v>
      </c>
      <c r="O517">
        <v>80</v>
      </c>
      <c r="P517" s="9">
        <f t="shared" si="23"/>
        <v>32.5</v>
      </c>
      <c r="Q517" s="23">
        <v>20</v>
      </c>
      <c r="R517" s="23">
        <v>35</v>
      </c>
      <c r="S517" s="23">
        <v>50</v>
      </c>
      <c r="T517" s="23">
        <v>25</v>
      </c>
      <c r="U517" s="2">
        <v>0</v>
      </c>
      <c r="V517" s="2">
        <v>0</v>
      </c>
      <c r="W517" s="2">
        <v>1</v>
      </c>
      <c r="X517" s="2">
        <v>1</v>
      </c>
      <c r="Y517" s="2" t="s">
        <v>267</v>
      </c>
      <c r="Z517" s="2" t="s">
        <v>267</v>
      </c>
      <c r="AA517" s="2">
        <v>0</v>
      </c>
      <c r="AB517" s="2">
        <v>0</v>
      </c>
      <c r="AC517" s="13">
        <v>0</v>
      </c>
      <c r="AD517" s="13">
        <v>0</v>
      </c>
      <c r="AG517" t="s">
        <v>1282</v>
      </c>
    </row>
    <row r="518" spans="1:33" ht="14.55" hidden="1" x14ac:dyDescent="0.3">
      <c r="A518" t="s">
        <v>92</v>
      </c>
      <c r="B518">
        <v>2022</v>
      </c>
      <c r="C518" s="11">
        <v>44736</v>
      </c>
      <c r="D518" t="s">
        <v>1439</v>
      </c>
      <c r="E518" t="s">
        <v>522</v>
      </c>
      <c r="F518">
        <v>6</v>
      </c>
      <c r="G518">
        <f t="shared" si="24"/>
        <v>0</v>
      </c>
      <c r="H518">
        <v>0</v>
      </c>
      <c r="I518">
        <v>0</v>
      </c>
      <c r="J518">
        <v>0</v>
      </c>
      <c r="K518">
        <v>80</v>
      </c>
      <c r="L518">
        <v>5</v>
      </c>
      <c r="M518">
        <v>25</v>
      </c>
      <c r="N518">
        <v>0</v>
      </c>
      <c r="O518">
        <v>0</v>
      </c>
      <c r="P518" s="9">
        <f t="shared" si="23"/>
        <v>18.5</v>
      </c>
      <c r="Q518" s="23">
        <v>27</v>
      </c>
      <c r="R518" s="23">
        <v>19</v>
      </c>
      <c r="S518" s="23">
        <v>18</v>
      </c>
      <c r="T518" s="23">
        <v>10</v>
      </c>
      <c r="U518" s="2">
        <v>0</v>
      </c>
      <c r="V518" s="2">
        <v>0</v>
      </c>
      <c r="W518" s="2">
        <v>2</v>
      </c>
      <c r="X518" s="2">
        <v>25</v>
      </c>
      <c r="Y518" s="2" t="s">
        <v>267</v>
      </c>
      <c r="Z518" s="2" t="s">
        <v>267</v>
      </c>
      <c r="AA518" s="2">
        <v>0</v>
      </c>
      <c r="AB518" s="2">
        <v>0</v>
      </c>
      <c r="AC518" s="13">
        <v>0</v>
      </c>
      <c r="AD518" s="13">
        <v>0</v>
      </c>
    </row>
    <row r="519" spans="1:33" ht="14.55" hidden="1" x14ac:dyDescent="0.3">
      <c r="A519" t="s">
        <v>92</v>
      </c>
      <c r="B519">
        <v>2022</v>
      </c>
      <c r="C519" s="11">
        <v>44736</v>
      </c>
      <c r="D519" t="s">
        <v>1440</v>
      </c>
      <c r="E519" t="s">
        <v>510</v>
      </c>
      <c r="F519">
        <v>31</v>
      </c>
      <c r="G519">
        <f t="shared" si="24"/>
        <v>0</v>
      </c>
      <c r="H519">
        <v>0</v>
      </c>
      <c r="I519">
        <v>0</v>
      </c>
      <c r="J519">
        <v>0</v>
      </c>
      <c r="K519">
        <v>70</v>
      </c>
      <c r="L519">
        <v>1</v>
      </c>
      <c r="M519">
        <v>10</v>
      </c>
      <c r="N519">
        <v>5</v>
      </c>
      <c r="O519">
        <v>40</v>
      </c>
      <c r="P519" s="9">
        <f t="shared" si="23"/>
        <v>30.5</v>
      </c>
      <c r="Q519" s="23">
        <v>38</v>
      </c>
      <c r="R519" s="23">
        <v>31</v>
      </c>
      <c r="S519" s="23">
        <v>33</v>
      </c>
      <c r="T519" s="23">
        <v>20</v>
      </c>
      <c r="U519" s="2">
        <v>0</v>
      </c>
      <c r="V519" s="2">
        <v>0</v>
      </c>
      <c r="W519" s="2">
        <v>1</v>
      </c>
      <c r="X519" s="2">
        <v>10</v>
      </c>
      <c r="Y519" s="2" t="s">
        <v>267</v>
      </c>
      <c r="Z519" s="2" t="s">
        <v>267</v>
      </c>
      <c r="AA519" s="2">
        <v>0</v>
      </c>
      <c r="AB519" s="2">
        <v>0</v>
      </c>
      <c r="AC519" s="13">
        <v>0</v>
      </c>
      <c r="AD519" s="13">
        <v>0</v>
      </c>
      <c r="AG519" t="s">
        <v>1458</v>
      </c>
    </row>
    <row r="520" spans="1:33" ht="14.55" hidden="1" x14ac:dyDescent="0.3">
      <c r="A520" t="s">
        <v>92</v>
      </c>
      <c r="B520">
        <v>2022</v>
      </c>
      <c r="C520" s="11">
        <v>44736</v>
      </c>
      <c r="D520" t="s">
        <v>1441</v>
      </c>
      <c r="E520" t="s">
        <v>495</v>
      </c>
      <c r="F520">
        <v>14</v>
      </c>
      <c r="G520">
        <f t="shared" si="24"/>
        <v>0</v>
      </c>
      <c r="H520">
        <v>0</v>
      </c>
      <c r="I520">
        <v>0</v>
      </c>
      <c r="J520">
        <v>0</v>
      </c>
      <c r="K520">
        <v>95</v>
      </c>
      <c r="L520">
        <v>5</v>
      </c>
      <c r="M520">
        <v>25</v>
      </c>
      <c r="N520">
        <v>0</v>
      </c>
      <c r="O520">
        <v>0</v>
      </c>
      <c r="P520" s="9">
        <f t="shared" si="23"/>
        <v>30.75</v>
      </c>
      <c r="Q520" s="23">
        <v>23</v>
      </c>
      <c r="R520" s="23">
        <v>37</v>
      </c>
      <c r="S520" s="23">
        <v>25</v>
      </c>
      <c r="T520" s="23">
        <v>38</v>
      </c>
      <c r="U520" s="2">
        <v>0</v>
      </c>
      <c r="V520" s="2">
        <v>0</v>
      </c>
      <c r="W520" s="2">
        <v>1</v>
      </c>
      <c r="X520" s="2">
        <v>25</v>
      </c>
      <c r="Y520" s="2" t="s">
        <v>267</v>
      </c>
      <c r="Z520" s="2" t="s">
        <v>267</v>
      </c>
      <c r="AA520" s="2">
        <v>0</v>
      </c>
      <c r="AB520" s="2">
        <v>0</v>
      </c>
      <c r="AC520" s="13">
        <v>0</v>
      </c>
      <c r="AD520" s="13">
        <v>0</v>
      </c>
    </row>
    <row r="521" spans="1:33" ht="14.55" hidden="1" x14ac:dyDescent="0.3">
      <c r="A521" t="s">
        <v>92</v>
      </c>
      <c r="B521">
        <v>2022</v>
      </c>
      <c r="C521" s="11">
        <v>44736</v>
      </c>
      <c r="D521" t="s">
        <v>1442</v>
      </c>
      <c r="E521" t="s">
        <v>514</v>
      </c>
      <c r="F521">
        <v>8</v>
      </c>
      <c r="G521">
        <f t="shared" si="24"/>
        <v>0</v>
      </c>
      <c r="H521">
        <v>0</v>
      </c>
      <c r="I521">
        <v>0</v>
      </c>
      <c r="J521">
        <v>0</v>
      </c>
      <c r="K521">
        <v>75</v>
      </c>
      <c r="L521">
        <v>3</v>
      </c>
      <c r="M521">
        <v>10</v>
      </c>
      <c r="N521">
        <v>0</v>
      </c>
      <c r="O521">
        <v>0</v>
      </c>
      <c r="P521" s="9">
        <f t="shared" si="23"/>
        <v>19.25</v>
      </c>
      <c r="Q521" s="23">
        <v>19</v>
      </c>
      <c r="R521" s="23">
        <v>20</v>
      </c>
      <c r="S521" s="23">
        <v>15</v>
      </c>
      <c r="T521" s="23">
        <v>23</v>
      </c>
      <c r="U521" s="2">
        <v>0</v>
      </c>
      <c r="V521" s="2">
        <v>0</v>
      </c>
      <c r="W521" s="2">
        <v>1</v>
      </c>
      <c r="X521" s="2">
        <v>10</v>
      </c>
      <c r="Y521" s="2" t="s">
        <v>267</v>
      </c>
      <c r="Z521" s="2" t="s">
        <v>267</v>
      </c>
      <c r="AA521" s="2">
        <v>0</v>
      </c>
      <c r="AB521" s="2">
        <v>0</v>
      </c>
      <c r="AC521" s="13">
        <v>0</v>
      </c>
      <c r="AD521" s="13">
        <v>0</v>
      </c>
    </row>
    <row r="522" spans="1:33" ht="14.55" hidden="1" x14ac:dyDescent="0.3">
      <c r="A522" s="16" t="s">
        <v>92</v>
      </c>
      <c r="B522" s="16">
        <v>2023</v>
      </c>
      <c r="C522" s="11">
        <v>45100</v>
      </c>
      <c r="D522" s="16" t="s">
        <v>1442</v>
      </c>
      <c r="E522" s="16" t="s">
        <v>514</v>
      </c>
      <c r="F522" s="16">
        <v>8</v>
      </c>
      <c r="G522">
        <f t="shared" si="24"/>
        <v>0</v>
      </c>
      <c r="H522" s="16">
        <v>0</v>
      </c>
      <c r="I522" s="16">
        <v>0</v>
      </c>
      <c r="J522" s="16">
        <v>0</v>
      </c>
      <c r="K522" s="16">
        <v>35</v>
      </c>
      <c r="L522" s="16">
        <v>20</v>
      </c>
      <c r="M522" s="16">
        <v>7.1</v>
      </c>
      <c r="N522" s="16">
        <v>0</v>
      </c>
      <c r="O522" s="16">
        <v>0</v>
      </c>
      <c r="P522" s="9">
        <f t="shared" si="23"/>
        <v>12.5</v>
      </c>
      <c r="Q522" s="16">
        <v>14</v>
      </c>
      <c r="R522" s="16">
        <v>14</v>
      </c>
      <c r="S522" s="16">
        <v>7</v>
      </c>
      <c r="T522" s="16">
        <v>15</v>
      </c>
      <c r="AC522" s="16">
        <v>0</v>
      </c>
      <c r="AD522" s="16">
        <v>0</v>
      </c>
    </row>
    <row r="523" spans="1:33" ht="14.55" hidden="1" x14ac:dyDescent="0.3">
      <c r="A523" s="16" t="s">
        <v>92</v>
      </c>
      <c r="B523" s="16">
        <v>2023</v>
      </c>
      <c r="C523" s="11">
        <v>45100</v>
      </c>
      <c r="D523" s="16" t="s">
        <v>1440</v>
      </c>
      <c r="E523" s="16" t="s">
        <v>520</v>
      </c>
      <c r="F523" s="16">
        <v>31</v>
      </c>
      <c r="G523">
        <f t="shared" si="24"/>
        <v>0</v>
      </c>
      <c r="H523" s="16">
        <v>0</v>
      </c>
      <c r="I523" s="16">
        <v>0</v>
      </c>
      <c r="J523" s="16">
        <v>0</v>
      </c>
      <c r="K523" s="16">
        <v>75</v>
      </c>
      <c r="L523" s="16">
        <v>10</v>
      </c>
      <c r="M523" s="16">
        <v>10</v>
      </c>
      <c r="N523" s="16">
        <v>0</v>
      </c>
      <c r="O523" s="16">
        <v>80</v>
      </c>
      <c r="P523" s="9">
        <f t="shared" si="23"/>
        <v>26</v>
      </c>
      <c r="Q523" s="16">
        <v>31</v>
      </c>
      <c r="R523" s="16">
        <v>15</v>
      </c>
      <c r="S523" s="16">
        <v>30</v>
      </c>
      <c r="T523" s="16">
        <v>28</v>
      </c>
      <c r="AC523" s="16">
        <v>0</v>
      </c>
      <c r="AD523" s="16">
        <v>0</v>
      </c>
    </row>
    <row r="524" spans="1:33" ht="14.55" hidden="1" x14ac:dyDescent="0.3">
      <c r="A524" s="16" t="s">
        <v>92</v>
      </c>
      <c r="B524" s="16">
        <v>2023</v>
      </c>
      <c r="C524" s="11">
        <v>45100</v>
      </c>
      <c r="D524" s="16" t="s">
        <v>1438</v>
      </c>
      <c r="E524" s="16" t="s">
        <v>500</v>
      </c>
      <c r="F524" s="16">
        <v>13</v>
      </c>
      <c r="G524">
        <f t="shared" si="24"/>
        <v>0</v>
      </c>
      <c r="H524" s="16">
        <v>0</v>
      </c>
      <c r="I524" s="16">
        <v>0</v>
      </c>
      <c r="J524" s="16">
        <v>0</v>
      </c>
      <c r="K524" s="16">
        <v>80</v>
      </c>
      <c r="L524" s="16">
        <v>0.1</v>
      </c>
      <c r="M524" s="16">
        <v>0.1</v>
      </c>
      <c r="N524" s="16">
        <v>0</v>
      </c>
      <c r="O524" s="16">
        <v>90</v>
      </c>
      <c r="P524" s="9">
        <f t="shared" si="23"/>
        <v>38</v>
      </c>
      <c r="Q524" s="16">
        <v>23</v>
      </c>
      <c r="R524" s="16">
        <v>40</v>
      </c>
      <c r="S524" s="16">
        <v>24</v>
      </c>
      <c r="T524" s="16">
        <v>65</v>
      </c>
      <c r="AC524" s="16">
        <v>0</v>
      </c>
      <c r="AD524" s="16">
        <v>0</v>
      </c>
    </row>
    <row r="525" spans="1:33" ht="14.55" hidden="1" x14ac:dyDescent="0.3">
      <c r="A525" s="16" t="s">
        <v>92</v>
      </c>
      <c r="B525" s="16">
        <v>2023</v>
      </c>
      <c r="C525" s="11">
        <v>45100</v>
      </c>
      <c r="D525" s="16" t="s">
        <v>1439</v>
      </c>
      <c r="E525" s="16" t="s">
        <v>522</v>
      </c>
      <c r="F525" s="16">
        <v>6</v>
      </c>
      <c r="G525">
        <f t="shared" si="24"/>
        <v>0</v>
      </c>
      <c r="H525" s="16">
        <v>0</v>
      </c>
      <c r="I525" s="16">
        <v>0</v>
      </c>
      <c r="J525" s="16">
        <v>0</v>
      </c>
      <c r="K525" s="16">
        <v>40</v>
      </c>
      <c r="L525" s="16">
        <v>5</v>
      </c>
      <c r="M525" s="16">
        <v>26</v>
      </c>
      <c r="N525" s="16">
        <v>0</v>
      </c>
      <c r="O525" s="16">
        <v>0</v>
      </c>
      <c r="P525" s="9">
        <f t="shared" si="23"/>
        <v>17.5</v>
      </c>
      <c r="Q525" s="16">
        <v>17</v>
      </c>
      <c r="R525" s="16">
        <v>6</v>
      </c>
      <c r="S525" s="16">
        <v>26</v>
      </c>
      <c r="T525" s="16">
        <v>21</v>
      </c>
      <c r="AC525" s="16">
        <v>0</v>
      </c>
      <c r="AD525" s="16">
        <v>0</v>
      </c>
    </row>
    <row r="526" spans="1:33" ht="14.55" hidden="1" x14ac:dyDescent="0.3">
      <c r="A526" s="16" t="s">
        <v>92</v>
      </c>
      <c r="B526" s="16">
        <v>2023</v>
      </c>
      <c r="C526" s="11">
        <v>45100</v>
      </c>
      <c r="D526" s="16" t="s">
        <v>1436</v>
      </c>
      <c r="E526" s="16" t="s">
        <v>506</v>
      </c>
      <c r="F526" s="16">
        <v>9</v>
      </c>
      <c r="G526">
        <f t="shared" si="24"/>
        <v>0</v>
      </c>
      <c r="H526" s="16">
        <v>0</v>
      </c>
      <c r="I526" s="16">
        <v>0</v>
      </c>
      <c r="J526" s="16">
        <v>0</v>
      </c>
      <c r="K526" s="16">
        <v>85</v>
      </c>
      <c r="L526" s="16">
        <v>5</v>
      </c>
      <c r="M526" s="16">
        <v>15</v>
      </c>
      <c r="N526" s="16">
        <v>0</v>
      </c>
      <c r="O526" s="16">
        <v>100</v>
      </c>
      <c r="P526" s="9">
        <f t="shared" si="23"/>
        <v>15.25</v>
      </c>
      <c r="Q526" s="16">
        <v>23</v>
      </c>
      <c r="R526" s="16">
        <v>10</v>
      </c>
      <c r="S526" s="16">
        <v>18</v>
      </c>
      <c r="T526" s="16">
        <v>10</v>
      </c>
      <c r="AC526" s="16">
        <v>0</v>
      </c>
      <c r="AD526" s="16">
        <v>0</v>
      </c>
    </row>
    <row r="527" spans="1:33" ht="14.55" hidden="1" x14ac:dyDescent="0.3">
      <c r="A527" s="16" t="s">
        <v>92</v>
      </c>
      <c r="B527" s="16">
        <v>2023</v>
      </c>
      <c r="C527" s="11">
        <v>45100</v>
      </c>
      <c r="D527" s="16" t="s">
        <v>1441</v>
      </c>
      <c r="E527" s="16" t="s">
        <v>495</v>
      </c>
      <c r="F527" s="16">
        <v>14</v>
      </c>
      <c r="G527">
        <f t="shared" si="24"/>
        <v>0</v>
      </c>
      <c r="H527" s="16">
        <v>0</v>
      </c>
      <c r="I527" s="16">
        <v>0</v>
      </c>
      <c r="J527" s="16">
        <v>0</v>
      </c>
      <c r="K527" s="16">
        <v>80</v>
      </c>
      <c r="L527" s="16">
        <v>10</v>
      </c>
      <c r="M527" s="16">
        <v>28</v>
      </c>
      <c r="N527" s="16">
        <v>0</v>
      </c>
      <c r="O527" s="16">
        <v>0</v>
      </c>
      <c r="P527" s="9">
        <f t="shared" si="23"/>
        <v>15.75</v>
      </c>
      <c r="Q527" s="16">
        <v>5</v>
      </c>
      <c r="R527" s="16">
        <v>23</v>
      </c>
      <c r="S527" s="16">
        <v>15</v>
      </c>
      <c r="T527" s="16">
        <v>20</v>
      </c>
      <c r="AC527" s="16">
        <v>0</v>
      </c>
      <c r="AD527" s="16">
        <v>0</v>
      </c>
    </row>
    <row r="528" spans="1:33" ht="14.55" hidden="1" x14ac:dyDescent="0.3">
      <c r="A528" s="16" t="s">
        <v>92</v>
      </c>
      <c r="B528" s="16">
        <v>2023</v>
      </c>
      <c r="C528" s="11">
        <v>45100</v>
      </c>
      <c r="D528" s="16" t="s">
        <v>1459</v>
      </c>
      <c r="E528" s="16" t="s">
        <v>524</v>
      </c>
      <c r="F528" s="16">
        <v>5</v>
      </c>
      <c r="G528">
        <f t="shared" si="24"/>
        <v>0</v>
      </c>
      <c r="H528" s="16">
        <v>0</v>
      </c>
      <c r="I528" s="16">
        <v>0</v>
      </c>
      <c r="J528" s="16">
        <v>0</v>
      </c>
      <c r="K528" s="16">
        <v>72</v>
      </c>
      <c r="L528" s="16">
        <v>25</v>
      </c>
      <c r="M528" s="16">
        <v>0</v>
      </c>
      <c r="N528" s="16">
        <v>0</v>
      </c>
      <c r="O528" s="16">
        <v>0</v>
      </c>
      <c r="P528" s="9">
        <f t="shared" si="23"/>
        <v>16</v>
      </c>
      <c r="Q528" s="16">
        <v>20</v>
      </c>
      <c r="R528" s="16">
        <v>12</v>
      </c>
      <c r="S528" s="16">
        <v>9</v>
      </c>
      <c r="T528" s="16">
        <v>23</v>
      </c>
      <c r="AC528" s="16">
        <v>0</v>
      </c>
      <c r="AD528" s="16">
        <v>0</v>
      </c>
    </row>
    <row r="529" spans="1:33" ht="14.55" hidden="1" x14ac:dyDescent="0.3">
      <c r="A529" s="16" t="s">
        <v>92</v>
      </c>
      <c r="B529" s="16">
        <v>2023</v>
      </c>
      <c r="C529" s="11">
        <v>45100</v>
      </c>
      <c r="D529" s="16" t="s">
        <v>1435</v>
      </c>
      <c r="E529" s="16" t="s">
        <v>524</v>
      </c>
      <c r="F529" s="16">
        <v>7</v>
      </c>
      <c r="G529">
        <f t="shared" si="24"/>
        <v>3</v>
      </c>
      <c r="H529" s="16">
        <v>0</v>
      </c>
      <c r="I529" s="16">
        <v>0</v>
      </c>
      <c r="J529" s="16">
        <v>3</v>
      </c>
      <c r="K529" s="16">
        <v>55</v>
      </c>
      <c r="L529" s="16">
        <v>80</v>
      </c>
      <c r="M529" s="16">
        <v>0</v>
      </c>
      <c r="N529" s="16">
        <v>0</v>
      </c>
      <c r="O529" s="16">
        <v>0</v>
      </c>
      <c r="P529" s="9">
        <f t="shared" si="23"/>
        <v>15.75</v>
      </c>
      <c r="Q529" s="16">
        <v>7</v>
      </c>
      <c r="R529" s="16">
        <v>22</v>
      </c>
      <c r="S529" s="16">
        <v>11</v>
      </c>
      <c r="T529" s="16">
        <v>23</v>
      </c>
      <c r="AC529" s="16">
        <v>0</v>
      </c>
      <c r="AD529" s="16">
        <v>0</v>
      </c>
    </row>
    <row r="530" spans="1:33" ht="14.55" hidden="1" x14ac:dyDescent="0.3">
      <c r="A530" s="16" t="s">
        <v>92</v>
      </c>
      <c r="B530" s="16">
        <v>2023</v>
      </c>
      <c r="C530" s="11">
        <v>45100</v>
      </c>
      <c r="D530" s="16" t="s">
        <v>1432</v>
      </c>
      <c r="E530" s="16" t="s">
        <v>520</v>
      </c>
      <c r="F530" s="16">
        <v>6</v>
      </c>
      <c r="G530">
        <f t="shared" si="24"/>
        <v>6</v>
      </c>
      <c r="H530" s="16">
        <v>1</v>
      </c>
      <c r="I530" s="16">
        <v>2</v>
      </c>
      <c r="J530" s="16">
        <v>3</v>
      </c>
      <c r="K530" s="16">
        <v>55</v>
      </c>
      <c r="L530" s="16">
        <v>10</v>
      </c>
      <c r="M530" s="16">
        <v>1.1000000000000001</v>
      </c>
      <c r="N530" s="16">
        <v>0</v>
      </c>
      <c r="O530" s="16">
        <v>0</v>
      </c>
      <c r="P530" s="9">
        <f t="shared" si="23"/>
        <v>25</v>
      </c>
      <c r="Q530" s="16">
        <v>24</v>
      </c>
      <c r="R530" s="16">
        <v>23</v>
      </c>
      <c r="S530" s="16">
        <v>15</v>
      </c>
      <c r="T530" s="16">
        <v>38</v>
      </c>
      <c r="AC530" s="16">
        <v>0</v>
      </c>
      <c r="AD530" s="16">
        <v>0</v>
      </c>
    </row>
    <row r="531" spans="1:33" ht="14.55" hidden="1" x14ac:dyDescent="0.3">
      <c r="A531" s="16" t="s">
        <v>92</v>
      </c>
      <c r="B531" s="16">
        <v>2023</v>
      </c>
      <c r="C531" s="11">
        <v>45100</v>
      </c>
      <c r="D531" s="16" t="s">
        <v>1437</v>
      </c>
      <c r="E531" s="16" t="s">
        <v>520</v>
      </c>
      <c r="F531" s="16">
        <v>3</v>
      </c>
      <c r="G531">
        <f t="shared" si="24"/>
        <v>1</v>
      </c>
      <c r="H531" s="16">
        <v>0</v>
      </c>
      <c r="I531" s="16">
        <v>1</v>
      </c>
      <c r="J531" s="16">
        <v>0</v>
      </c>
      <c r="K531" s="16">
        <v>40</v>
      </c>
      <c r="L531" s="16">
        <v>25</v>
      </c>
      <c r="M531" s="16">
        <v>0</v>
      </c>
      <c r="N531" s="16">
        <v>0</v>
      </c>
      <c r="O531" s="16">
        <v>0</v>
      </c>
      <c r="P531" s="9">
        <f t="shared" si="23"/>
        <v>30.5</v>
      </c>
      <c r="Q531" s="16">
        <v>32</v>
      </c>
      <c r="R531" s="16">
        <v>20</v>
      </c>
      <c r="S531" s="16">
        <v>25</v>
      </c>
      <c r="T531" s="16">
        <v>45</v>
      </c>
      <c r="AC531" s="16">
        <v>0</v>
      </c>
      <c r="AD531" s="16">
        <v>0</v>
      </c>
    </row>
    <row r="532" spans="1:33" ht="14.55" hidden="1" x14ac:dyDescent="0.3">
      <c r="A532" t="s">
        <v>109</v>
      </c>
      <c r="B532">
        <v>2018</v>
      </c>
      <c r="C532" s="11">
        <v>43258</v>
      </c>
      <c r="D532" t="s">
        <v>1460</v>
      </c>
      <c r="E532" t="s">
        <v>500</v>
      </c>
      <c r="F532">
        <v>18</v>
      </c>
      <c r="G532">
        <f t="shared" si="24"/>
        <v>3</v>
      </c>
      <c r="H532">
        <v>0</v>
      </c>
      <c r="I532">
        <v>0</v>
      </c>
      <c r="J532">
        <v>3</v>
      </c>
      <c r="K532">
        <v>40</v>
      </c>
      <c r="L532">
        <v>30</v>
      </c>
      <c r="M532" t="s">
        <v>267</v>
      </c>
      <c r="N532">
        <v>1</v>
      </c>
      <c r="O532" t="s">
        <v>267</v>
      </c>
      <c r="P532" s="9">
        <f t="shared" si="23"/>
        <v>13.75</v>
      </c>
      <c r="Q532" s="8">
        <v>19</v>
      </c>
      <c r="R532" s="8">
        <v>7</v>
      </c>
      <c r="S532" s="8">
        <v>18</v>
      </c>
      <c r="T532" s="8">
        <v>11</v>
      </c>
      <c r="AC532" s="13"/>
      <c r="AD532" s="13">
        <v>1</v>
      </c>
      <c r="AG532" t="s">
        <v>1461</v>
      </c>
    </row>
    <row r="533" spans="1:33" ht="14.55" hidden="1" x14ac:dyDescent="0.3">
      <c r="A533" t="s">
        <v>109</v>
      </c>
      <c r="B533">
        <v>2018</v>
      </c>
      <c r="C533" s="11">
        <v>43258</v>
      </c>
      <c r="D533" t="s">
        <v>1459</v>
      </c>
      <c r="E533" t="s">
        <v>520</v>
      </c>
      <c r="F533">
        <v>16</v>
      </c>
      <c r="G533">
        <f t="shared" si="24"/>
        <v>0</v>
      </c>
      <c r="H533">
        <v>0</v>
      </c>
      <c r="I533">
        <v>0</v>
      </c>
      <c r="J533">
        <v>0</v>
      </c>
      <c r="K533">
        <v>40</v>
      </c>
      <c r="L533">
        <v>10</v>
      </c>
      <c r="M533" t="s">
        <v>267</v>
      </c>
      <c r="N533">
        <v>2</v>
      </c>
      <c r="O533" t="s">
        <v>267</v>
      </c>
      <c r="P533" s="9">
        <f t="shared" si="23"/>
        <v>20</v>
      </c>
      <c r="Q533" s="8">
        <v>16</v>
      </c>
      <c r="R533" s="8">
        <v>33</v>
      </c>
      <c r="S533" s="8">
        <v>14</v>
      </c>
      <c r="T533" s="8">
        <v>17</v>
      </c>
      <c r="AC533" s="13"/>
      <c r="AD533" s="13">
        <v>1</v>
      </c>
      <c r="AG533" t="s">
        <v>1462</v>
      </c>
    </row>
    <row r="534" spans="1:33" ht="14.55" hidden="1" x14ac:dyDescent="0.3">
      <c r="A534" t="s">
        <v>109</v>
      </c>
      <c r="B534">
        <v>2018</v>
      </c>
      <c r="C534" s="11">
        <v>43258</v>
      </c>
      <c r="D534" t="s">
        <v>1463</v>
      </c>
      <c r="E534" t="s">
        <v>524</v>
      </c>
      <c r="F534">
        <v>0</v>
      </c>
      <c r="G534">
        <f t="shared" si="24"/>
        <v>0</v>
      </c>
      <c r="H534">
        <v>0</v>
      </c>
      <c r="I534">
        <v>0</v>
      </c>
      <c r="J534">
        <v>0</v>
      </c>
      <c r="K534">
        <v>40</v>
      </c>
      <c r="L534">
        <v>70</v>
      </c>
      <c r="M534" t="s">
        <v>267</v>
      </c>
      <c r="N534">
        <v>25</v>
      </c>
      <c r="O534" t="s">
        <v>267</v>
      </c>
      <c r="P534" s="9">
        <f t="shared" si="23"/>
        <v>23.25</v>
      </c>
      <c r="Q534" s="8">
        <v>0</v>
      </c>
      <c r="R534" s="8">
        <v>0</v>
      </c>
      <c r="S534" s="8">
        <v>24</v>
      </c>
      <c r="T534" s="8">
        <v>69</v>
      </c>
      <c r="AC534" s="13"/>
      <c r="AD534" s="13">
        <v>1</v>
      </c>
      <c r="AG534" t="s">
        <v>1464</v>
      </c>
    </row>
    <row r="535" spans="1:33" ht="14.55" hidden="1" x14ac:dyDescent="0.3">
      <c r="A535" t="s">
        <v>109</v>
      </c>
      <c r="B535">
        <v>2018</v>
      </c>
      <c r="C535" s="11">
        <v>43258</v>
      </c>
      <c r="D535" t="s">
        <v>1465</v>
      </c>
      <c r="E535" t="s">
        <v>522</v>
      </c>
      <c r="F535">
        <v>30</v>
      </c>
      <c r="G535">
        <f t="shared" si="24"/>
        <v>0</v>
      </c>
      <c r="H535">
        <v>0</v>
      </c>
      <c r="I535">
        <v>0</v>
      </c>
      <c r="J535">
        <v>0</v>
      </c>
      <c r="K535">
        <v>50</v>
      </c>
      <c r="L535">
        <v>70</v>
      </c>
      <c r="M535" t="s">
        <v>267</v>
      </c>
      <c r="N535">
        <v>50</v>
      </c>
      <c r="O535" t="s">
        <v>267</v>
      </c>
      <c r="P535" s="9">
        <f t="shared" si="23"/>
        <v>18.25</v>
      </c>
      <c r="Q535" s="8">
        <v>9</v>
      </c>
      <c r="R535" s="8">
        <v>15</v>
      </c>
      <c r="S535" s="8">
        <v>23</v>
      </c>
      <c r="T535" s="8">
        <v>26</v>
      </c>
      <c r="AC535" s="13"/>
      <c r="AD535" s="13">
        <v>1</v>
      </c>
      <c r="AG535" t="s">
        <v>1466</v>
      </c>
    </row>
    <row r="536" spans="1:33" ht="14.55" hidden="1" x14ac:dyDescent="0.3">
      <c r="A536" t="s">
        <v>109</v>
      </c>
      <c r="B536">
        <v>2018</v>
      </c>
      <c r="C536" s="11">
        <v>43258</v>
      </c>
      <c r="D536" t="s">
        <v>1467</v>
      </c>
      <c r="E536" t="s">
        <v>522</v>
      </c>
      <c r="F536">
        <v>28</v>
      </c>
      <c r="G536">
        <f t="shared" si="24"/>
        <v>1</v>
      </c>
      <c r="H536">
        <v>0</v>
      </c>
      <c r="I536">
        <v>1</v>
      </c>
      <c r="J536">
        <v>0</v>
      </c>
      <c r="K536">
        <v>60</v>
      </c>
      <c r="L536">
        <v>70</v>
      </c>
      <c r="M536" t="s">
        <v>267</v>
      </c>
      <c r="N536">
        <v>0</v>
      </c>
      <c r="O536" t="s">
        <v>267</v>
      </c>
      <c r="P536" s="9">
        <f t="shared" si="23"/>
        <v>8.25</v>
      </c>
      <c r="Q536" s="8">
        <v>19</v>
      </c>
      <c r="R536" s="8">
        <v>0</v>
      </c>
      <c r="S536" s="8">
        <v>9</v>
      </c>
      <c r="T536" s="8">
        <v>5</v>
      </c>
      <c r="AC536" s="13"/>
      <c r="AD536" s="13">
        <v>1</v>
      </c>
      <c r="AG536" t="s">
        <v>1288</v>
      </c>
    </row>
    <row r="537" spans="1:33" ht="14.55" hidden="1" x14ac:dyDescent="0.3">
      <c r="A537" t="s">
        <v>109</v>
      </c>
      <c r="B537">
        <v>2018</v>
      </c>
      <c r="C537" s="11">
        <v>43258</v>
      </c>
      <c r="D537" t="s">
        <v>1468</v>
      </c>
      <c r="E537" t="s">
        <v>522</v>
      </c>
      <c r="F537">
        <v>27</v>
      </c>
      <c r="G537">
        <f t="shared" si="24"/>
        <v>0</v>
      </c>
      <c r="H537">
        <v>0</v>
      </c>
      <c r="I537">
        <v>0</v>
      </c>
      <c r="J537">
        <v>0</v>
      </c>
      <c r="K537">
        <v>40</v>
      </c>
      <c r="L537">
        <v>50</v>
      </c>
      <c r="M537" t="s">
        <v>267</v>
      </c>
      <c r="N537">
        <v>0</v>
      </c>
      <c r="O537" t="s">
        <v>267</v>
      </c>
      <c r="P537" s="9">
        <f t="shared" si="23"/>
        <v>4</v>
      </c>
      <c r="Q537" s="8">
        <v>0</v>
      </c>
      <c r="R537" s="8">
        <v>0</v>
      </c>
      <c r="S537" s="8">
        <v>2</v>
      </c>
      <c r="T537" s="8">
        <v>14</v>
      </c>
      <c r="AC537" s="13"/>
      <c r="AD537" s="13">
        <v>1</v>
      </c>
      <c r="AG537" t="s">
        <v>1288</v>
      </c>
    </row>
    <row r="538" spans="1:33" ht="14.55" hidden="1" x14ac:dyDescent="0.3">
      <c r="A538" t="s">
        <v>109</v>
      </c>
      <c r="B538">
        <v>2018</v>
      </c>
      <c r="C538" s="11">
        <v>43258</v>
      </c>
      <c r="D538" t="s">
        <v>1469</v>
      </c>
      <c r="E538" t="s">
        <v>522</v>
      </c>
      <c r="F538">
        <v>26</v>
      </c>
      <c r="G538">
        <f t="shared" si="24"/>
        <v>2</v>
      </c>
      <c r="H538">
        <v>0</v>
      </c>
      <c r="I538">
        <v>1</v>
      </c>
      <c r="J538">
        <v>1</v>
      </c>
      <c r="K538">
        <v>70</v>
      </c>
      <c r="L538">
        <v>30</v>
      </c>
      <c r="M538" t="s">
        <v>267</v>
      </c>
      <c r="N538">
        <v>0</v>
      </c>
      <c r="O538" t="s">
        <v>267</v>
      </c>
      <c r="P538" s="9">
        <f t="shared" si="23"/>
        <v>12.75</v>
      </c>
      <c r="Q538" s="8">
        <v>0</v>
      </c>
      <c r="R538" s="8">
        <v>2</v>
      </c>
      <c r="S538" s="8">
        <v>25</v>
      </c>
      <c r="T538" s="8">
        <v>24</v>
      </c>
      <c r="AC538" s="13"/>
      <c r="AD538" s="13">
        <v>1</v>
      </c>
      <c r="AG538" t="s">
        <v>1288</v>
      </c>
    </row>
    <row r="539" spans="1:33" ht="14.55" hidden="1" x14ac:dyDescent="0.3">
      <c r="A539" t="s">
        <v>109</v>
      </c>
      <c r="B539">
        <v>2018</v>
      </c>
      <c r="C539" s="11">
        <v>43258</v>
      </c>
      <c r="D539" t="s">
        <v>1470</v>
      </c>
      <c r="E539" t="s">
        <v>500</v>
      </c>
      <c r="F539">
        <v>17</v>
      </c>
      <c r="G539">
        <f t="shared" si="24"/>
        <v>7</v>
      </c>
      <c r="H539">
        <v>0</v>
      </c>
      <c r="I539">
        <v>4</v>
      </c>
      <c r="J539">
        <v>3</v>
      </c>
      <c r="K539">
        <v>50</v>
      </c>
      <c r="L539">
        <v>60</v>
      </c>
      <c r="M539" t="s">
        <v>267</v>
      </c>
      <c r="N539">
        <v>0</v>
      </c>
      <c r="O539" t="s">
        <v>267</v>
      </c>
      <c r="P539" s="9">
        <f t="shared" si="23"/>
        <v>12.75</v>
      </c>
      <c r="Q539" s="8">
        <v>21</v>
      </c>
      <c r="R539" s="8">
        <v>0</v>
      </c>
      <c r="S539" s="8">
        <v>15</v>
      </c>
      <c r="T539" s="8">
        <v>15</v>
      </c>
      <c r="AC539" s="13"/>
      <c r="AD539" s="13">
        <v>1</v>
      </c>
      <c r="AG539" t="s">
        <v>1288</v>
      </c>
    </row>
    <row r="540" spans="1:33" ht="14.55" hidden="1" x14ac:dyDescent="0.3">
      <c r="A540" t="s">
        <v>109</v>
      </c>
      <c r="B540">
        <v>2018</v>
      </c>
      <c r="C540" s="11">
        <v>43258</v>
      </c>
      <c r="D540" t="s">
        <v>1471</v>
      </c>
      <c r="E540" t="s">
        <v>500</v>
      </c>
      <c r="F540">
        <v>16</v>
      </c>
      <c r="G540">
        <f t="shared" si="24"/>
        <v>5</v>
      </c>
      <c r="H540">
        <v>0</v>
      </c>
      <c r="I540">
        <v>3</v>
      </c>
      <c r="J540">
        <v>2</v>
      </c>
      <c r="K540">
        <v>60</v>
      </c>
      <c r="L540">
        <v>30</v>
      </c>
      <c r="M540" t="s">
        <v>267</v>
      </c>
      <c r="N540">
        <v>2</v>
      </c>
      <c r="O540" t="s">
        <v>267</v>
      </c>
      <c r="P540" s="9">
        <f t="shared" si="23"/>
        <v>6</v>
      </c>
      <c r="Q540" s="8">
        <v>0</v>
      </c>
      <c r="R540" s="8">
        <v>1</v>
      </c>
      <c r="S540" s="8">
        <v>6</v>
      </c>
      <c r="T540" s="8">
        <v>17</v>
      </c>
      <c r="AC540" s="13"/>
      <c r="AD540" s="13">
        <v>1</v>
      </c>
      <c r="AG540" t="s">
        <v>1466</v>
      </c>
    </row>
    <row r="541" spans="1:33" ht="14.55" hidden="1" x14ac:dyDescent="0.3">
      <c r="A541" t="s">
        <v>109</v>
      </c>
      <c r="B541">
        <v>2018</v>
      </c>
      <c r="C541" s="11">
        <v>43258</v>
      </c>
      <c r="D541" t="s">
        <v>1472</v>
      </c>
      <c r="E541" t="s">
        <v>495</v>
      </c>
      <c r="F541">
        <v>29</v>
      </c>
      <c r="G541">
        <f t="shared" si="24"/>
        <v>0</v>
      </c>
      <c r="H541">
        <v>0</v>
      </c>
      <c r="I541">
        <v>0</v>
      </c>
      <c r="J541">
        <v>0</v>
      </c>
      <c r="K541">
        <v>75</v>
      </c>
      <c r="L541">
        <v>20</v>
      </c>
      <c r="M541" t="s">
        <v>267</v>
      </c>
      <c r="N541">
        <v>0</v>
      </c>
      <c r="O541" t="s">
        <v>267</v>
      </c>
      <c r="P541" s="9">
        <f t="shared" si="23"/>
        <v>1.75</v>
      </c>
      <c r="Q541" s="8">
        <v>4</v>
      </c>
      <c r="R541" s="8">
        <v>2</v>
      </c>
      <c r="S541" s="8">
        <v>1</v>
      </c>
      <c r="T541" s="8">
        <v>0</v>
      </c>
      <c r="AC541" s="13"/>
      <c r="AD541" s="13">
        <v>1</v>
      </c>
      <c r="AG541" t="s">
        <v>1473</v>
      </c>
    </row>
    <row r="542" spans="1:33" ht="14.55" hidden="1" x14ac:dyDescent="0.3">
      <c r="A542" t="s">
        <v>109</v>
      </c>
      <c r="B542">
        <v>2018</v>
      </c>
      <c r="C542" s="11">
        <v>43258</v>
      </c>
      <c r="D542" t="s">
        <v>1474</v>
      </c>
      <c r="E542" t="s">
        <v>510</v>
      </c>
      <c r="F542">
        <v>44</v>
      </c>
      <c r="G542">
        <f t="shared" si="24"/>
        <v>0</v>
      </c>
      <c r="H542">
        <v>0</v>
      </c>
      <c r="I542">
        <v>0</v>
      </c>
      <c r="J542">
        <v>0</v>
      </c>
      <c r="K542">
        <v>65</v>
      </c>
      <c r="L542">
        <v>1</v>
      </c>
      <c r="M542" t="s">
        <v>267</v>
      </c>
      <c r="N542">
        <v>70</v>
      </c>
      <c r="O542" t="s">
        <v>267</v>
      </c>
      <c r="P542" s="9">
        <f t="shared" si="23"/>
        <v>100</v>
      </c>
      <c r="Q542" s="8">
        <v>107</v>
      </c>
      <c r="R542" s="8">
        <v>140</v>
      </c>
      <c r="S542" s="8">
        <v>118</v>
      </c>
      <c r="T542" s="8">
        <v>35</v>
      </c>
      <c r="AC542" s="13"/>
      <c r="AD542" s="13">
        <v>0</v>
      </c>
      <c r="AG542" t="s">
        <v>1475</v>
      </c>
    </row>
    <row r="543" spans="1:33" ht="14.55" hidden="1" x14ac:dyDescent="0.3">
      <c r="A543" t="s">
        <v>109</v>
      </c>
      <c r="B543">
        <v>2019</v>
      </c>
      <c r="C543" s="11">
        <v>43635</v>
      </c>
      <c r="D543" t="s">
        <v>1460</v>
      </c>
      <c r="E543" t="s">
        <v>500</v>
      </c>
      <c r="F543">
        <v>18</v>
      </c>
      <c r="G543">
        <f t="shared" si="24"/>
        <v>14</v>
      </c>
      <c r="H543">
        <v>11</v>
      </c>
      <c r="I543">
        <v>3</v>
      </c>
      <c r="J543">
        <v>0</v>
      </c>
      <c r="K543">
        <v>70</v>
      </c>
      <c r="L543">
        <v>50</v>
      </c>
      <c r="M543" t="s">
        <v>267</v>
      </c>
      <c r="N543">
        <v>3</v>
      </c>
      <c r="O543" t="s">
        <v>267</v>
      </c>
      <c r="P543" s="9">
        <v>9.75</v>
      </c>
      <c r="Q543" s="8">
        <v>5</v>
      </c>
      <c r="R543" s="8">
        <v>24</v>
      </c>
      <c r="S543" s="8">
        <v>4</v>
      </c>
      <c r="T543" s="8">
        <v>6</v>
      </c>
      <c r="AC543" s="13"/>
      <c r="AD543" s="13">
        <v>1</v>
      </c>
      <c r="AG543" t="s">
        <v>1461</v>
      </c>
    </row>
    <row r="544" spans="1:33" ht="14.55" hidden="1" x14ac:dyDescent="0.3">
      <c r="A544" t="s">
        <v>109</v>
      </c>
      <c r="B544">
        <v>2019</v>
      </c>
      <c r="C544" s="11">
        <v>43635</v>
      </c>
      <c r="D544" t="s">
        <v>1459</v>
      </c>
      <c r="E544" t="s">
        <v>520</v>
      </c>
      <c r="F544">
        <v>16</v>
      </c>
      <c r="G544">
        <f t="shared" si="24"/>
        <v>0</v>
      </c>
      <c r="H544">
        <v>0</v>
      </c>
      <c r="I544">
        <v>0</v>
      </c>
      <c r="J544">
        <v>0</v>
      </c>
      <c r="K544">
        <v>85</v>
      </c>
      <c r="L544">
        <v>50</v>
      </c>
      <c r="M544" t="s">
        <v>267</v>
      </c>
      <c r="N544">
        <v>2</v>
      </c>
      <c r="O544" t="s">
        <v>267</v>
      </c>
      <c r="P544" s="9">
        <v>31.5</v>
      </c>
      <c r="Q544" s="8">
        <v>16</v>
      </c>
      <c r="R544" s="8">
        <v>29</v>
      </c>
      <c r="S544" s="8">
        <v>15</v>
      </c>
      <c r="T544" s="8">
        <v>66</v>
      </c>
      <c r="AC544" s="13"/>
      <c r="AD544" s="13">
        <v>1</v>
      </c>
      <c r="AG544" t="s">
        <v>1462</v>
      </c>
    </row>
    <row r="545" spans="1:33" ht="14.55" hidden="1" x14ac:dyDescent="0.3">
      <c r="A545" t="s">
        <v>109</v>
      </c>
      <c r="B545">
        <v>2019</v>
      </c>
      <c r="C545" s="11">
        <v>43635</v>
      </c>
      <c r="D545" t="s">
        <v>1463</v>
      </c>
      <c r="E545" t="s">
        <v>524</v>
      </c>
      <c r="F545">
        <v>0</v>
      </c>
      <c r="G545">
        <f t="shared" si="24"/>
        <v>0</v>
      </c>
      <c r="H545">
        <v>0</v>
      </c>
      <c r="I545">
        <v>0</v>
      </c>
      <c r="J545">
        <v>0</v>
      </c>
      <c r="K545">
        <v>30</v>
      </c>
      <c r="L545">
        <v>70</v>
      </c>
      <c r="M545" t="s">
        <v>267</v>
      </c>
      <c r="N545">
        <v>20</v>
      </c>
      <c r="O545" t="s">
        <v>267</v>
      </c>
      <c r="P545" s="9">
        <v>19</v>
      </c>
      <c r="Q545" s="8">
        <v>0</v>
      </c>
      <c r="R545" s="8">
        <v>0</v>
      </c>
      <c r="S545" s="8">
        <v>61</v>
      </c>
      <c r="T545" s="8">
        <v>15</v>
      </c>
      <c r="AC545" s="13"/>
      <c r="AD545" s="13">
        <v>1</v>
      </c>
      <c r="AG545" t="s">
        <v>1464</v>
      </c>
    </row>
    <row r="546" spans="1:33" ht="14.55" hidden="1" x14ac:dyDescent="0.3">
      <c r="A546" t="s">
        <v>109</v>
      </c>
      <c r="B546">
        <v>2019</v>
      </c>
      <c r="C546" s="11">
        <v>43635</v>
      </c>
      <c r="D546" t="s">
        <v>1465</v>
      </c>
      <c r="E546" t="s">
        <v>522</v>
      </c>
      <c r="F546">
        <v>30</v>
      </c>
      <c r="G546">
        <f t="shared" si="24"/>
        <v>0</v>
      </c>
      <c r="H546">
        <v>0</v>
      </c>
      <c r="I546">
        <v>0</v>
      </c>
      <c r="J546">
        <v>0</v>
      </c>
      <c r="K546">
        <v>80</v>
      </c>
      <c r="L546">
        <v>80</v>
      </c>
      <c r="M546" t="s">
        <v>267</v>
      </c>
      <c r="N546">
        <v>70</v>
      </c>
      <c r="O546" t="s">
        <v>267</v>
      </c>
      <c r="P546" s="9">
        <v>26.25</v>
      </c>
      <c r="Q546" s="8">
        <v>28</v>
      </c>
      <c r="R546" s="8">
        <v>3</v>
      </c>
      <c r="S546" s="8">
        <v>43</v>
      </c>
      <c r="T546" s="8">
        <v>31</v>
      </c>
      <c r="AC546" s="13"/>
      <c r="AD546" s="13">
        <v>1</v>
      </c>
      <c r="AG546" t="s">
        <v>1466</v>
      </c>
    </row>
    <row r="547" spans="1:33" ht="14.55" hidden="1" x14ac:dyDescent="0.3">
      <c r="A547" t="s">
        <v>109</v>
      </c>
      <c r="B547">
        <v>2019</v>
      </c>
      <c r="C547" s="11">
        <v>43635</v>
      </c>
      <c r="D547" t="s">
        <v>1467</v>
      </c>
      <c r="E547" t="s">
        <v>522</v>
      </c>
      <c r="F547">
        <v>28</v>
      </c>
      <c r="G547">
        <f t="shared" si="24"/>
        <v>1</v>
      </c>
      <c r="H547">
        <v>1</v>
      </c>
      <c r="I547">
        <v>0</v>
      </c>
      <c r="J547">
        <v>0</v>
      </c>
      <c r="K547">
        <v>90</v>
      </c>
      <c r="L547">
        <v>80</v>
      </c>
      <c r="M547" t="s">
        <v>267</v>
      </c>
      <c r="N547">
        <v>20</v>
      </c>
      <c r="O547" t="s">
        <v>267</v>
      </c>
      <c r="P547" s="9">
        <v>33</v>
      </c>
      <c r="Q547" s="8">
        <v>10</v>
      </c>
      <c r="R547" s="8">
        <v>23</v>
      </c>
      <c r="S547" s="8">
        <v>68</v>
      </c>
      <c r="T547" s="8">
        <v>31</v>
      </c>
      <c r="AC547" s="13"/>
      <c r="AD547" s="13">
        <v>1</v>
      </c>
      <c r="AG547" t="s">
        <v>1288</v>
      </c>
    </row>
    <row r="548" spans="1:33" ht="14.55" hidden="1" x14ac:dyDescent="0.3">
      <c r="A548" t="s">
        <v>109</v>
      </c>
      <c r="B548">
        <v>2019</v>
      </c>
      <c r="C548" s="11">
        <v>43635</v>
      </c>
      <c r="D548" t="s">
        <v>1468</v>
      </c>
      <c r="E548" t="s">
        <v>522</v>
      </c>
      <c r="F548">
        <v>27</v>
      </c>
      <c r="G548">
        <f t="shared" si="24"/>
        <v>0</v>
      </c>
      <c r="H548">
        <v>0</v>
      </c>
      <c r="I548">
        <v>0</v>
      </c>
      <c r="J548">
        <v>0</v>
      </c>
      <c r="K548">
        <v>90</v>
      </c>
      <c r="L548">
        <v>60</v>
      </c>
      <c r="M548" t="s">
        <v>267</v>
      </c>
      <c r="N548">
        <v>50</v>
      </c>
      <c r="O548" t="s">
        <v>267</v>
      </c>
      <c r="P548" s="9">
        <v>18.5</v>
      </c>
      <c r="Q548" s="8">
        <v>10</v>
      </c>
      <c r="R548" s="8">
        <v>15</v>
      </c>
      <c r="S548" s="8">
        <v>26</v>
      </c>
      <c r="T548" s="8">
        <v>23</v>
      </c>
      <c r="AC548" s="13"/>
      <c r="AD548" s="13">
        <v>1</v>
      </c>
      <c r="AG548" t="s">
        <v>1288</v>
      </c>
    </row>
    <row r="549" spans="1:33" ht="14.55" hidden="1" x14ac:dyDescent="0.3">
      <c r="A549" t="s">
        <v>109</v>
      </c>
      <c r="B549">
        <v>2019</v>
      </c>
      <c r="C549" s="11">
        <v>43635</v>
      </c>
      <c r="D549" t="s">
        <v>1469</v>
      </c>
      <c r="E549" t="s">
        <v>522</v>
      </c>
      <c r="F549">
        <v>26</v>
      </c>
      <c r="G549">
        <f t="shared" si="24"/>
        <v>0</v>
      </c>
      <c r="H549">
        <v>0</v>
      </c>
      <c r="I549">
        <v>0</v>
      </c>
      <c r="J549">
        <v>0</v>
      </c>
      <c r="K549">
        <v>70</v>
      </c>
      <c r="L549">
        <v>40</v>
      </c>
      <c r="M549" t="s">
        <v>267</v>
      </c>
      <c r="N549">
        <v>60</v>
      </c>
      <c r="O549" t="s">
        <v>267</v>
      </c>
      <c r="P549" s="9">
        <v>20</v>
      </c>
      <c r="Q549" s="8">
        <v>15</v>
      </c>
      <c r="R549" s="8">
        <v>15</v>
      </c>
      <c r="S549" s="8">
        <v>26</v>
      </c>
      <c r="T549" s="8">
        <v>24</v>
      </c>
      <c r="AC549" s="13"/>
      <c r="AD549" s="13">
        <v>1</v>
      </c>
      <c r="AG549" t="s">
        <v>1288</v>
      </c>
    </row>
    <row r="550" spans="1:33" ht="14.55" hidden="1" x14ac:dyDescent="0.3">
      <c r="A550" t="s">
        <v>109</v>
      </c>
      <c r="B550">
        <v>2019</v>
      </c>
      <c r="C550" s="11">
        <v>43635</v>
      </c>
      <c r="D550" t="s">
        <v>1470</v>
      </c>
      <c r="E550" t="s">
        <v>500</v>
      </c>
      <c r="F550">
        <v>17</v>
      </c>
      <c r="G550">
        <f t="shared" si="24"/>
        <v>7</v>
      </c>
      <c r="H550">
        <v>4</v>
      </c>
      <c r="I550">
        <v>2</v>
      </c>
      <c r="J550">
        <v>1</v>
      </c>
      <c r="K550">
        <v>40</v>
      </c>
      <c r="L550">
        <v>70</v>
      </c>
      <c r="M550" t="s">
        <v>267</v>
      </c>
      <c r="N550">
        <v>1</v>
      </c>
      <c r="O550" t="s">
        <v>267</v>
      </c>
      <c r="P550" s="9">
        <v>17</v>
      </c>
      <c r="Q550" s="8">
        <v>47</v>
      </c>
      <c r="R550" s="8">
        <v>3</v>
      </c>
      <c r="S550" s="8">
        <v>6</v>
      </c>
      <c r="T550" s="8">
        <v>12</v>
      </c>
      <c r="AC550" s="13"/>
      <c r="AD550" s="13">
        <v>1</v>
      </c>
      <c r="AG550" t="s">
        <v>1288</v>
      </c>
    </row>
    <row r="551" spans="1:33" ht="14.55" hidden="1" x14ac:dyDescent="0.3">
      <c r="A551" t="s">
        <v>109</v>
      </c>
      <c r="B551">
        <v>2019</v>
      </c>
      <c r="C551" s="11">
        <v>43635</v>
      </c>
      <c r="D551" t="s">
        <v>1471</v>
      </c>
      <c r="E551" t="s">
        <v>500</v>
      </c>
      <c r="F551">
        <v>16</v>
      </c>
      <c r="G551">
        <f t="shared" si="24"/>
        <v>1</v>
      </c>
      <c r="H551">
        <v>0</v>
      </c>
      <c r="I551">
        <v>1</v>
      </c>
      <c r="J551">
        <v>0</v>
      </c>
      <c r="K551">
        <v>40</v>
      </c>
      <c r="L551">
        <v>80</v>
      </c>
      <c r="M551" t="s">
        <v>267</v>
      </c>
      <c r="N551">
        <v>0</v>
      </c>
      <c r="O551" t="s">
        <v>267</v>
      </c>
      <c r="P551" s="9">
        <v>7.25</v>
      </c>
      <c r="Q551" s="8">
        <v>7</v>
      </c>
      <c r="R551" s="8">
        <v>3</v>
      </c>
      <c r="S551" s="8">
        <v>8</v>
      </c>
      <c r="T551" s="8">
        <v>11</v>
      </c>
      <c r="AC551" s="13"/>
      <c r="AD551" s="13">
        <v>1</v>
      </c>
      <c r="AG551" t="s">
        <v>1466</v>
      </c>
    </row>
    <row r="552" spans="1:33" ht="14.55" hidden="1" x14ac:dyDescent="0.3">
      <c r="A552" t="s">
        <v>109</v>
      </c>
      <c r="B552">
        <v>2019</v>
      </c>
      <c r="C552" s="11">
        <v>43635</v>
      </c>
      <c r="D552" t="s">
        <v>1472</v>
      </c>
      <c r="E552" t="s">
        <v>495</v>
      </c>
      <c r="F552">
        <v>29</v>
      </c>
      <c r="G552">
        <f t="shared" si="24"/>
        <v>0</v>
      </c>
      <c r="H552">
        <v>0</v>
      </c>
      <c r="I552">
        <v>0</v>
      </c>
      <c r="J552">
        <v>0</v>
      </c>
      <c r="K552">
        <v>80</v>
      </c>
      <c r="L552">
        <v>90</v>
      </c>
      <c r="M552" t="s">
        <v>267</v>
      </c>
      <c r="N552">
        <v>0</v>
      </c>
      <c r="O552" t="s">
        <v>267</v>
      </c>
      <c r="P552" s="9">
        <v>7</v>
      </c>
      <c r="Q552" s="8">
        <v>0</v>
      </c>
      <c r="R552" s="8">
        <v>11</v>
      </c>
      <c r="S552" s="8">
        <v>5</v>
      </c>
      <c r="T552" s="8">
        <v>12</v>
      </c>
      <c r="AC552" s="13"/>
      <c r="AD552" s="13">
        <v>1</v>
      </c>
      <c r="AG552" t="s">
        <v>1473</v>
      </c>
    </row>
    <row r="553" spans="1:33" ht="14.55" hidden="1" x14ac:dyDescent="0.3">
      <c r="A553" t="s">
        <v>109</v>
      </c>
      <c r="B553">
        <v>2019</v>
      </c>
      <c r="C553" s="11">
        <v>43635</v>
      </c>
      <c r="D553" t="s">
        <v>1474</v>
      </c>
      <c r="E553" t="s">
        <v>510</v>
      </c>
      <c r="F553">
        <v>44</v>
      </c>
      <c r="G553">
        <f t="shared" si="24"/>
        <v>0</v>
      </c>
      <c r="H553">
        <v>0</v>
      </c>
      <c r="I553">
        <v>0</v>
      </c>
      <c r="J553">
        <v>0</v>
      </c>
      <c r="K553">
        <v>90</v>
      </c>
      <c r="L553">
        <v>10</v>
      </c>
      <c r="M553" t="s">
        <v>267</v>
      </c>
      <c r="N553">
        <v>80</v>
      </c>
      <c r="O553" t="s">
        <v>267</v>
      </c>
      <c r="P553" s="9">
        <v>81.5</v>
      </c>
      <c r="Q553" s="8">
        <v>120</v>
      </c>
      <c r="R553" s="8">
        <v>130</v>
      </c>
      <c r="S553" s="8">
        <v>25</v>
      </c>
      <c r="T553" s="8">
        <v>51</v>
      </c>
      <c r="AC553" s="13"/>
      <c r="AD553" s="13">
        <v>0</v>
      </c>
      <c r="AG553" t="s">
        <v>1475</v>
      </c>
    </row>
    <row r="554" spans="1:33" ht="14.55" hidden="1" x14ac:dyDescent="0.3">
      <c r="A554" s="16" t="s">
        <v>109</v>
      </c>
      <c r="B554" s="16">
        <v>2020</v>
      </c>
      <c r="C554" s="18">
        <v>43999</v>
      </c>
      <c r="D554" s="16" t="s">
        <v>1460</v>
      </c>
      <c r="E554" s="16" t="s">
        <v>500</v>
      </c>
      <c r="F554" s="16">
        <v>18</v>
      </c>
      <c r="G554">
        <f t="shared" si="24"/>
        <v>13</v>
      </c>
      <c r="H554" s="16">
        <v>5</v>
      </c>
      <c r="I554" s="16">
        <v>5</v>
      </c>
      <c r="J554" s="16">
        <v>3</v>
      </c>
      <c r="K554" s="16">
        <v>80</v>
      </c>
      <c r="L554" s="16">
        <v>60</v>
      </c>
      <c r="M554" t="s">
        <v>267</v>
      </c>
      <c r="N554" s="16">
        <v>3</v>
      </c>
      <c r="O554" s="16" t="s">
        <v>267</v>
      </c>
      <c r="P554" s="9">
        <f t="shared" ref="P554:P585" si="25">AVERAGE(Q554:T554)</f>
        <v>24.25</v>
      </c>
      <c r="Q554" s="19">
        <v>22</v>
      </c>
      <c r="R554" s="19">
        <v>34</v>
      </c>
      <c r="S554" s="19">
        <v>20</v>
      </c>
      <c r="T554" s="19">
        <v>21</v>
      </c>
      <c r="U554" s="16" t="s">
        <v>297</v>
      </c>
      <c r="V554" s="16" t="s">
        <v>297</v>
      </c>
      <c r="W554" s="16" t="s">
        <v>297</v>
      </c>
      <c r="X554" s="16" t="s">
        <v>297</v>
      </c>
      <c r="Y554" s="16" t="s">
        <v>297</v>
      </c>
      <c r="Z554" s="16" t="s">
        <v>297</v>
      </c>
      <c r="AA554" s="16" t="s">
        <v>297</v>
      </c>
      <c r="AB554" s="16" t="s">
        <v>297</v>
      </c>
      <c r="AC554" s="16">
        <v>0</v>
      </c>
      <c r="AD554" s="16">
        <v>0</v>
      </c>
      <c r="AE554" s="16"/>
      <c r="AF554" s="16" t="s">
        <v>297</v>
      </c>
      <c r="AG554" s="16" t="s">
        <v>297</v>
      </c>
    </row>
    <row r="555" spans="1:33" ht="14.55" hidden="1" x14ac:dyDescent="0.3">
      <c r="A555" s="16" t="s">
        <v>109</v>
      </c>
      <c r="B555" s="16">
        <v>2020</v>
      </c>
      <c r="C555" s="18">
        <v>43999</v>
      </c>
      <c r="D555" s="16" t="s">
        <v>1459</v>
      </c>
      <c r="E555" s="16" t="s">
        <v>520</v>
      </c>
      <c r="F555" s="16">
        <v>16</v>
      </c>
      <c r="G555">
        <f t="shared" si="24"/>
        <v>0</v>
      </c>
      <c r="H555" s="16">
        <v>0</v>
      </c>
      <c r="I555" s="16">
        <v>0</v>
      </c>
      <c r="J555" s="16">
        <v>0</v>
      </c>
      <c r="K555" s="16">
        <v>70</v>
      </c>
      <c r="L555" s="16">
        <v>60</v>
      </c>
      <c r="M555" t="s">
        <v>267</v>
      </c>
      <c r="N555" s="16">
        <v>3</v>
      </c>
      <c r="O555" s="16" t="s">
        <v>267</v>
      </c>
      <c r="P555" s="9">
        <f t="shared" si="25"/>
        <v>24</v>
      </c>
      <c r="Q555" s="19">
        <v>16</v>
      </c>
      <c r="R555" s="19">
        <v>18</v>
      </c>
      <c r="S555" s="19">
        <v>21</v>
      </c>
      <c r="T555" s="19">
        <v>41</v>
      </c>
      <c r="U555" s="16" t="s">
        <v>297</v>
      </c>
      <c r="V555" s="16" t="s">
        <v>297</v>
      </c>
      <c r="W555" s="16" t="s">
        <v>297</v>
      </c>
      <c r="X555" s="16" t="s">
        <v>297</v>
      </c>
      <c r="Y555" s="16" t="s">
        <v>297</v>
      </c>
      <c r="Z555" s="16" t="s">
        <v>297</v>
      </c>
      <c r="AA555" s="16" t="s">
        <v>297</v>
      </c>
      <c r="AB555" s="16" t="s">
        <v>297</v>
      </c>
      <c r="AC555" s="16">
        <v>0</v>
      </c>
      <c r="AD555" s="16">
        <v>0</v>
      </c>
      <c r="AE555" s="16"/>
      <c r="AF555" s="16" t="s">
        <v>297</v>
      </c>
      <c r="AG555" s="20" t="s">
        <v>1476</v>
      </c>
    </row>
    <row r="556" spans="1:33" ht="14.55" hidden="1" x14ac:dyDescent="0.3">
      <c r="A556" s="16" t="s">
        <v>109</v>
      </c>
      <c r="B556" s="16">
        <v>2020</v>
      </c>
      <c r="C556" s="18">
        <v>43999</v>
      </c>
      <c r="D556" s="16" t="s">
        <v>1463</v>
      </c>
      <c r="E556" s="16" t="s">
        <v>524</v>
      </c>
      <c r="F556" s="16">
        <v>0</v>
      </c>
      <c r="G556">
        <f t="shared" si="24"/>
        <v>0</v>
      </c>
      <c r="H556" s="16">
        <v>0</v>
      </c>
      <c r="I556" s="16">
        <v>0</v>
      </c>
      <c r="J556" s="16">
        <v>0</v>
      </c>
      <c r="K556" s="16">
        <v>50</v>
      </c>
      <c r="L556" s="16">
        <v>70</v>
      </c>
      <c r="M556" t="s">
        <v>267</v>
      </c>
      <c r="N556" s="16">
        <v>25</v>
      </c>
      <c r="O556" s="16" t="s">
        <v>267</v>
      </c>
      <c r="P556" s="9">
        <f t="shared" si="25"/>
        <v>25.75</v>
      </c>
      <c r="Q556" s="19">
        <v>0</v>
      </c>
      <c r="R556" s="19">
        <v>4</v>
      </c>
      <c r="S556" s="19">
        <v>29</v>
      </c>
      <c r="T556" s="19">
        <v>70</v>
      </c>
      <c r="U556" s="16" t="s">
        <v>297</v>
      </c>
      <c r="V556" s="16" t="s">
        <v>297</v>
      </c>
      <c r="W556" s="16" t="s">
        <v>297</v>
      </c>
      <c r="X556" s="16" t="s">
        <v>297</v>
      </c>
      <c r="Y556" s="16" t="s">
        <v>297</v>
      </c>
      <c r="Z556" s="16" t="s">
        <v>297</v>
      </c>
      <c r="AA556" s="16" t="s">
        <v>297</v>
      </c>
      <c r="AB556" s="16" t="s">
        <v>297</v>
      </c>
      <c r="AC556" s="16">
        <v>0</v>
      </c>
      <c r="AD556" s="16">
        <v>0</v>
      </c>
      <c r="AE556" s="16"/>
      <c r="AF556" s="16" t="s">
        <v>297</v>
      </c>
      <c r="AG556" s="16" t="s">
        <v>297</v>
      </c>
    </row>
    <row r="557" spans="1:33" ht="14.55" hidden="1" x14ac:dyDescent="0.3">
      <c r="A557" s="16" t="s">
        <v>109</v>
      </c>
      <c r="B557" s="16">
        <v>2020</v>
      </c>
      <c r="C557" s="18">
        <v>43999</v>
      </c>
      <c r="D557" s="16" t="s">
        <v>1465</v>
      </c>
      <c r="E557" s="16" t="s">
        <v>522</v>
      </c>
      <c r="F557" s="16">
        <v>30</v>
      </c>
      <c r="G557">
        <f t="shared" si="24"/>
        <v>0</v>
      </c>
      <c r="H557" s="16">
        <v>0</v>
      </c>
      <c r="I557" s="16">
        <v>0</v>
      </c>
      <c r="J557" s="16">
        <v>0</v>
      </c>
      <c r="K557" s="16">
        <v>60</v>
      </c>
      <c r="L557" s="16">
        <v>70</v>
      </c>
      <c r="M557" t="s">
        <v>267</v>
      </c>
      <c r="N557" s="16">
        <v>40</v>
      </c>
      <c r="O557" s="16" t="s">
        <v>267</v>
      </c>
      <c r="P557" s="9">
        <f t="shared" si="25"/>
        <v>20</v>
      </c>
      <c r="Q557" s="19">
        <v>10</v>
      </c>
      <c r="R557" s="19">
        <v>37</v>
      </c>
      <c r="S557" s="19">
        <v>15</v>
      </c>
      <c r="T557" s="19">
        <v>18</v>
      </c>
      <c r="U557" s="16" t="s">
        <v>297</v>
      </c>
      <c r="V557" s="16" t="s">
        <v>297</v>
      </c>
      <c r="W557" s="16" t="s">
        <v>297</v>
      </c>
      <c r="X557" s="16" t="s">
        <v>297</v>
      </c>
      <c r="Y557" s="16" t="s">
        <v>297</v>
      </c>
      <c r="Z557" s="16" t="s">
        <v>297</v>
      </c>
      <c r="AA557" s="16" t="s">
        <v>297</v>
      </c>
      <c r="AB557" s="16" t="s">
        <v>297</v>
      </c>
      <c r="AC557" s="16">
        <v>0</v>
      </c>
      <c r="AD557" s="16">
        <v>0</v>
      </c>
      <c r="AE557" s="16"/>
      <c r="AF557" s="16" t="s">
        <v>297</v>
      </c>
      <c r="AG557" s="16" t="s">
        <v>1477</v>
      </c>
    </row>
    <row r="558" spans="1:33" ht="14.55" hidden="1" x14ac:dyDescent="0.3">
      <c r="A558" s="16" t="s">
        <v>109</v>
      </c>
      <c r="B558" s="16">
        <v>2020</v>
      </c>
      <c r="C558" s="18">
        <v>43999</v>
      </c>
      <c r="D558" s="16" t="s">
        <v>1467</v>
      </c>
      <c r="E558" s="16" t="s">
        <v>522</v>
      </c>
      <c r="F558" s="16">
        <v>28</v>
      </c>
      <c r="G558">
        <f t="shared" si="24"/>
        <v>0</v>
      </c>
      <c r="H558" s="16">
        <v>0</v>
      </c>
      <c r="I558" s="16">
        <v>0</v>
      </c>
      <c r="J558" s="16">
        <v>0</v>
      </c>
      <c r="K558" s="16">
        <v>80</v>
      </c>
      <c r="L558" s="16">
        <v>50</v>
      </c>
      <c r="M558" t="s">
        <v>267</v>
      </c>
      <c r="N558" s="16">
        <v>30</v>
      </c>
      <c r="O558" s="16" t="s">
        <v>267</v>
      </c>
      <c r="P558" s="9">
        <f t="shared" si="25"/>
        <v>18</v>
      </c>
      <c r="Q558" s="19">
        <v>8</v>
      </c>
      <c r="R558" s="19">
        <v>8</v>
      </c>
      <c r="S558" s="19">
        <v>20</v>
      </c>
      <c r="T558" s="19">
        <v>36</v>
      </c>
      <c r="U558" s="16" t="s">
        <v>297</v>
      </c>
      <c r="V558" s="16" t="s">
        <v>297</v>
      </c>
      <c r="W558" s="16" t="s">
        <v>297</v>
      </c>
      <c r="X558" s="16" t="s">
        <v>297</v>
      </c>
      <c r="Y558" s="16" t="s">
        <v>297</v>
      </c>
      <c r="Z558" s="16" t="s">
        <v>297</v>
      </c>
      <c r="AA558" s="16" t="s">
        <v>297</v>
      </c>
      <c r="AB558" s="16" t="s">
        <v>297</v>
      </c>
      <c r="AC558" s="16">
        <v>0</v>
      </c>
      <c r="AD558" s="16">
        <v>0</v>
      </c>
      <c r="AE558" s="16"/>
      <c r="AF558" s="16" t="s">
        <v>297</v>
      </c>
      <c r="AG558" s="16" t="s">
        <v>297</v>
      </c>
    </row>
    <row r="559" spans="1:33" ht="14.55" hidden="1" x14ac:dyDescent="0.3">
      <c r="A559" s="16" t="s">
        <v>109</v>
      </c>
      <c r="B559" s="16">
        <v>2020</v>
      </c>
      <c r="C559" s="18">
        <v>43999</v>
      </c>
      <c r="D559" s="16" t="s">
        <v>1468</v>
      </c>
      <c r="E559" s="16" t="s">
        <v>522</v>
      </c>
      <c r="F559" s="16">
        <v>27</v>
      </c>
      <c r="G559">
        <f t="shared" si="24"/>
        <v>0</v>
      </c>
      <c r="H559" s="16">
        <v>0</v>
      </c>
      <c r="I559" s="16">
        <v>0</v>
      </c>
      <c r="J559" s="16">
        <v>0</v>
      </c>
      <c r="K559" s="16">
        <v>80</v>
      </c>
      <c r="L559" s="16">
        <v>40</v>
      </c>
      <c r="M559" t="s">
        <v>267</v>
      </c>
      <c r="N559" s="16">
        <v>70</v>
      </c>
      <c r="O559" s="16" t="s">
        <v>267</v>
      </c>
      <c r="P559" s="9">
        <f t="shared" si="25"/>
        <v>20.25</v>
      </c>
      <c r="Q559" s="19">
        <v>7</v>
      </c>
      <c r="R559" s="19">
        <v>17</v>
      </c>
      <c r="S559" s="19">
        <v>33</v>
      </c>
      <c r="T559" s="19">
        <v>24</v>
      </c>
      <c r="U559" s="16" t="s">
        <v>297</v>
      </c>
      <c r="V559" s="16" t="s">
        <v>297</v>
      </c>
      <c r="W559" s="16" t="s">
        <v>297</v>
      </c>
      <c r="X559" s="16" t="s">
        <v>297</v>
      </c>
      <c r="Y559" s="16" t="s">
        <v>297</v>
      </c>
      <c r="Z559" s="16" t="s">
        <v>297</v>
      </c>
      <c r="AA559" s="16" t="s">
        <v>297</v>
      </c>
      <c r="AB559" s="16" t="s">
        <v>297</v>
      </c>
      <c r="AC559" s="16">
        <v>0</v>
      </c>
      <c r="AD559" s="16">
        <v>1</v>
      </c>
      <c r="AE559" s="16"/>
      <c r="AF559" s="16" t="s">
        <v>1280</v>
      </c>
      <c r="AG559" s="16" t="s">
        <v>297</v>
      </c>
    </row>
    <row r="560" spans="1:33" ht="14.55" hidden="1" x14ac:dyDescent="0.3">
      <c r="A560" s="16" t="s">
        <v>109</v>
      </c>
      <c r="B560" s="16">
        <v>2020</v>
      </c>
      <c r="C560" s="18">
        <v>43999</v>
      </c>
      <c r="D560" s="16" t="s">
        <v>1469</v>
      </c>
      <c r="E560" s="16" t="s">
        <v>522</v>
      </c>
      <c r="F560" s="16">
        <v>26</v>
      </c>
      <c r="G560">
        <f t="shared" si="24"/>
        <v>0</v>
      </c>
      <c r="H560" s="16">
        <v>0</v>
      </c>
      <c r="I560" s="16">
        <v>0</v>
      </c>
      <c r="J560" s="16">
        <v>0</v>
      </c>
      <c r="K560" s="16">
        <v>70</v>
      </c>
      <c r="L560" s="16">
        <v>20</v>
      </c>
      <c r="M560" t="s">
        <v>267</v>
      </c>
      <c r="N560" s="16">
        <v>60</v>
      </c>
      <c r="O560" s="16" t="s">
        <v>267</v>
      </c>
      <c r="P560" s="9">
        <f t="shared" si="25"/>
        <v>33.5</v>
      </c>
      <c r="Q560" s="19">
        <v>19</v>
      </c>
      <c r="R560" s="19">
        <v>35</v>
      </c>
      <c r="S560" s="19">
        <v>60</v>
      </c>
      <c r="T560" s="19">
        <v>20</v>
      </c>
      <c r="U560" s="16" t="s">
        <v>297</v>
      </c>
      <c r="V560" s="16" t="s">
        <v>297</v>
      </c>
      <c r="W560" s="16" t="s">
        <v>297</v>
      </c>
      <c r="X560" s="16" t="s">
        <v>297</v>
      </c>
      <c r="Y560" s="16" t="s">
        <v>297</v>
      </c>
      <c r="Z560" s="16" t="s">
        <v>297</v>
      </c>
      <c r="AA560" s="16" t="s">
        <v>297</v>
      </c>
      <c r="AB560" s="16" t="s">
        <v>297</v>
      </c>
      <c r="AC560" s="16">
        <v>0</v>
      </c>
      <c r="AD560" s="16">
        <v>0</v>
      </c>
      <c r="AE560" s="16"/>
      <c r="AF560" s="16" t="s">
        <v>297</v>
      </c>
      <c r="AG560" s="16" t="s">
        <v>297</v>
      </c>
    </row>
    <row r="561" spans="1:33" ht="14.55" hidden="1" x14ac:dyDescent="0.3">
      <c r="A561" s="16" t="s">
        <v>109</v>
      </c>
      <c r="B561" s="16">
        <v>2020</v>
      </c>
      <c r="C561" s="18">
        <v>43999</v>
      </c>
      <c r="D561" s="16" t="s">
        <v>1470</v>
      </c>
      <c r="E561" s="16" t="s">
        <v>500</v>
      </c>
      <c r="F561" s="16">
        <v>17</v>
      </c>
      <c r="G561">
        <f t="shared" si="24"/>
        <v>10</v>
      </c>
      <c r="H561" s="16">
        <v>5</v>
      </c>
      <c r="I561" s="16">
        <v>2</v>
      </c>
      <c r="J561" s="16">
        <v>3</v>
      </c>
      <c r="K561" s="16">
        <v>70</v>
      </c>
      <c r="L561" s="16">
        <v>40</v>
      </c>
      <c r="M561" t="s">
        <v>267</v>
      </c>
      <c r="N561" s="16">
        <v>0</v>
      </c>
      <c r="O561" s="16" t="s">
        <v>267</v>
      </c>
      <c r="P561" s="9">
        <f t="shared" si="25"/>
        <v>28.5</v>
      </c>
      <c r="Q561" s="19">
        <v>12</v>
      </c>
      <c r="R561" s="19">
        <v>47</v>
      </c>
      <c r="S561" s="19">
        <v>17</v>
      </c>
      <c r="T561" s="19">
        <v>38</v>
      </c>
      <c r="U561" s="16" t="s">
        <v>297</v>
      </c>
      <c r="V561" s="16" t="s">
        <v>297</v>
      </c>
      <c r="W561" s="16" t="s">
        <v>297</v>
      </c>
      <c r="X561" s="16" t="s">
        <v>297</v>
      </c>
      <c r="Y561" s="16" t="s">
        <v>297</v>
      </c>
      <c r="Z561" s="16" t="s">
        <v>297</v>
      </c>
      <c r="AA561" s="16" t="s">
        <v>297</v>
      </c>
      <c r="AB561" s="16" t="s">
        <v>297</v>
      </c>
      <c r="AC561" s="16">
        <v>0</v>
      </c>
      <c r="AD561" s="16">
        <v>0</v>
      </c>
      <c r="AE561" s="16"/>
      <c r="AF561" s="16" t="s">
        <v>297</v>
      </c>
      <c r="AG561" s="16" t="s">
        <v>297</v>
      </c>
    </row>
    <row r="562" spans="1:33" ht="14.55" hidden="1" x14ac:dyDescent="0.3">
      <c r="A562" s="16" t="s">
        <v>109</v>
      </c>
      <c r="B562" s="16">
        <v>2020</v>
      </c>
      <c r="C562" s="18">
        <v>43999</v>
      </c>
      <c r="D562" s="16" t="s">
        <v>1471</v>
      </c>
      <c r="E562" s="16" t="s">
        <v>500</v>
      </c>
      <c r="F562" s="16">
        <v>16</v>
      </c>
      <c r="G562">
        <f t="shared" si="24"/>
        <v>1</v>
      </c>
      <c r="H562" s="16">
        <v>0</v>
      </c>
      <c r="I562" s="16">
        <v>0</v>
      </c>
      <c r="J562" s="16">
        <v>1</v>
      </c>
      <c r="K562" s="16">
        <v>70</v>
      </c>
      <c r="L562" s="16">
        <v>70</v>
      </c>
      <c r="M562" t="s">
        <v>267</v>
      </c>
      <c r="N562" s="16">
        <v>0</v>
      </c>
      <c r="O562" s="16" t="s">
        <v>267</v>
      </c>
      <c r="P562" s="9">
        <f t="shared" si="25"/>
        <v>27.25</v>
      </c>
      <c r="Q562" s="19">
        <v>10</v>
      </c>
      <c r="R562" s="19">
        <v>30</v>
      </c>
      <c r="S562" s="19">
        <v>25</v>
      </c>
      <c r="T562" s="19">
        <v>44</v>
      </c>
      <c r="U562" s="16" t="s">
        <v>297</v>
      </c>
      <c r="V562" s="16" t="s">
        <v>297</v>
      </c>
      <c r="W562" s="16" t="s">
        <v>297</v>
      </c>
      <c r="X562" s="16" t="s">
        <v>297</v>
      </c>
      <c r="Y562" s="16" t="s">
        <v>297</v>
      </c>
      <c r="Z562" s="16" t="s">
        <v>297</v>
      </c>
      <c r="AA562" s="16" t="s">
        <v>297</v>
      </c>
      <c r="AB562" s="16" t="s">
        <v>297</v>
      </c>
      <c r="AC562" s="16">
        <v>0</v>
      </c>
      <c r="AD562" s="16">
        <v>0</v>
      </c>
      <c r="AE562" s="16"/>
      <c r="AF562" s="16" t="s">
        <v>297</v>
      </c>
      <c r="AG562" s="16" t="s">
        <v>297</v>
      </c>
    </row>
    <row r="563" spans="1:33" ht="14.55" hidden="1" x14ac:dyDescent="0.3">
      <c r="A563" s="16" t="s">
        <v>109</v>
      </c>
      <c r="B563" s="16">
        <v>2020</v>
      </c>
      <c r="C563" s="18">
        <v>43999</v>
      </c>
      <c r="D563" s="16" t="s">
        <v>1472</v>
      </c>
      <c r="E563" s="16" t="s">
        <v>495</v>
      </c>
      <c r="F563" s="16">
        <v>29</v>
      </c>
      <c r="G563">
        <f t="shared" si="24"/>
        <v>0</v>
      </c>
      <c r="H563" s="16">
        <v>0</v>
      </c>
      <c r="I563" s="16">
        <v>0</v>
      </c>
      <c r="J563" s="16">
        <v>0</v>
      </c>
      <c r="K563" s="16">
        <v>90</v>
      </c>
      <c r="L563" s="16">
        <v>40</v>
      </c>
      <c r="M563" t="s">
        <v>267</v>
      </c>
      <c r="N563" s="16">
        <v>0</v>
      </c>
      <c r="O563" s="16" t="s">
        <v>267</v>
      </c>
      <c r="P563" s="9">
        <f t="shared" si="25"/>
        <v>45.75</v>
      </c>
      <c r="Q563" s="19">
        <v>37</v>
      </c>
      <c r="R563" s="19">
        <v>32</v>
      </c>
      <c r="S563" s="19">
        <v>60</v>
      </c>
      <c r="T563" s="19">
        <v>54</v>
      </c>
      <c r="U563" s="16" t="s">
        <v>297</v>
      </c>
      <c r="V563" s="16" t="s">
        <v>297</v>
      </c>
      <c r="W563" s="16" t="s">
        <v>297</v>
      </c>
      <c r="X563" s="16" t="s">
        <v>297</v>
      </c>
      <c r="Y563" s="16" t="s">
        <v>297</v>
      </c>
      <c r="Z563" s="16" t="s">
        <v>297</v>
      </c>
      <c r="AA563" s="16" t="s">
        <v>297</v>
      </c>
      <c r="AB563" s="16" t="s">
        <v>297</v>
      </c>
      <c r="AC563" s="16">
        <v>0</v>
      </c>
      <c r="AD563" s="16">
        <v>0</v>
      </c>
      <c r="AE563" s="16"/>
      <c r="AF563" s="20" t="s">
        <v>1478</v>
      </c>
    </row>
    <row r="564" spans="1:33" ht="14.55" hidden="1" x14ac:dyDescent="0.3">
      <c r="A564" s="16" t="s">
        <v>109</v>
      </c>
      <c r="B564" s="16">
        <v>2020</v>
      </c>
      <c r="C564" s="18">
        <v>43999</v>
      </c>
      <c r="D564" s="16" t="s">
        <v>1474</v>
      </c>
      <c r="E564" s="16" t="s">
        <v>510</v>
      </c>
      <c r="F564" s="16">
        <v>44</v>
      </c>
      <c r="G564">
        <f t="shared" si="24"/>
        <v>0</v>
      </c>
      <c r="H564" s="16">
        <v>0</v>
      </c>
      <c r="I564" s="16">
        <v>0</v>
      </c>
      <c r="J564" s="16">
        <v>0</v>
      </c>
      <c r="K564" s="16">
        <v>90</v>
      </c>
      <c r="L564" s="16">
        <v>0</v>
      </c>
      <c r="M564" t="s">
        <v>267</v>
      </c>
      <c r="N564" s="16">
        <v>80</v>
      </c>
      <c r="O564" s="16" t="s">
        <v>267</v>
      </c>
      <c r="P564" s="9">
        <f t="shared" si="25"/>
        <v>97.5</v>
      </c>
      <c r="Q564" s="19">
        <v>45</v>
      </c>
      <c r="R564" s="19">
        <v>55</v>
      </c>
      <c r="S564" s="19">
        <v>150</v>
      </c>
      <c r="T564" s="19">
        <v>140</v>
      </c>
      <c r="U564" s="16" t="s">
        <v>297</v>
      </c>
      <c r="V564" s="16" t="s">
        <v>297</v>
      </c>
      <c r="W564" s="16" t="s">
        <v>297</v>
      </c>
      <c r="X564" s="16" t="s">
        <v>297</v>
      </c>
      <c r="Y564" s="16" t="s">
        <v>297</v>
      </c>
      <c r="Z564" s="16" t="s">
        <v>297</v>
      </c>
      <c r="AA564" s="16" t="s">
        <v>297</v>
      </c>
      <c r="AB564" s="16" t="s">
        <v>297</v>
      </c>
      <c r="AC564" s="16">
        <v>0</v>
      </c>
      <c r="AD564" s="16">
        <v>0</v>
      </c>
      <c r="AE564" s="16"/>
      <c r="AF564" s="20" t="s">
        <v>297</v>
      </c>
      <c r="AG564" s="16" t="s">
        <v>297</v>
      </c>
    </row>
    <row r="565" spans="1:33" ht="14.55" hidden="1" x14ac:dyDescent="0.3">
      <c r="A565" s="20" t="s">
        <v>109</v>
      </c>
      <c r="B565" s="20">
        <v>2021</v>
      </c>
      <c r="C565" s="37">
        <v>44371</v>
      </c>
      <c r="D565" s="20" t="s">
        <v>1460</v>
      </c>
      <c r="E565" s="20" t="s">
        <v>500</v>
      </c>
      <c r="F565" s="20">
        <v>18</v>
      </c>
      <c r="G565">
        <f t="shared" si="24"/>
        <v>42</v>
      </c>
      <c r="H565" s="20">
        <v>0</v>
      </c>
      <c r="I565" s="20">
        <v>36</v>
      </c>
      <c r="J565" s="20">
        <v>6</v>
      </c>
      <c r="K565" s="20">
        <v>30</v>
      </c>
      <c r="L565" s="20">
        <v>70</v>
      </c>
      <c r="M565" t="s">
        <v>267</v>
      </c>
      <c r="N565" s="20">
        <v>7</v>
      </c>
      <c r="O565" s="20" t="s">
        <v>267</v>
      </c>
      <c r="P565" s="9">
        <f t="shared" si="25"/>
        <v>12.75</v>
      </c>
      <c r="Q565" s="38">
        <v>10</v>
      </c>
      <c r="R565" s="38">
        <v>4</v>
      </c>
      <c r="S565" s="38">
        <v>15</v>
      </c>
      <c r="T565" s="38">
        <v>22</v>
      </c>
      <c r="U565" s="20" t="s">
        <v>297</v>
      </c>
      <c r="V565" s="20" t="s">
        <v>297</v>
      </c>
      <c r="W565" s="20" t="s">
        <v>297</v>
      </c>
      <c r="X565" s="20" t="s">
        <v>297</v>
      </c>
      <c r="Y565" s="20" t="s">
        <v>297</v>
      </c>
      <c r="Z565" s="20" t="s">
        <v>297</v>
      </c>
      <c r="AA565" s="20" t="s">
        <v>297</v>
      </c>
      <c r="AB565" s="20" t="s">
        <v>297</v>
      </c>
      <c r="AC565" s="20">
        <v>0</v>
      </c>
      <c r="AD565" s="20">
        <v>0</v>
      </c>
      <c r="AE565" s="20"/>
      <c r="AF565" s="20" t="s">
        <v>1479</v>
      </c>
      <c r="AG565" s="20" t="s">
        <v>297</v>
      </c>
    </row>
    <row r="566" spans="1:33" ht="14.55" hidden="1" x14ac:dyDescent="0.3">
      <c r="A566" s="20" t="s">
        <v>109</v>
      </c>
      <c r="B566" s="20">
        <v>2021</v>
      </c>
      <c r="C566" s="37">
        <v>44371</v>
      </c>
      <c r="D566" s="20" t="s">
        <v>1459</v>
      </c>
      <c r="E566" s="20" t="s">
        <v>520</v>
      </c>
      <c r="F566" s="20">
        <v>16</v>
      </c>
      <c r="G566">
        <f t="shared" si="24"/>
        <v>0</v>
      </c>
      <c r="H566" s="20">
        <v>0</v>
      </c>
      <c r="I566" s="20">
        <v>0</v>
      </c>
      <c r="J566" s="20">
        <v>0</v>
      </c>
      <c r="K566" s="20">
        <v>60</v>
      </c>
      <c r="L566" s="20">
        <v>30</v>
      </c>
      <c r="M566" t="s">
        <v>267</v>
      </c>
      <c r="N566" s="20">
        <v>0</v>
      </c>
      <c r="O566" s="20" t="s">
        <v>267</v>
      </c>
      <c r="P566" s="9">
        <f t="shared" si="25"/>
        <v>23.25</v>
      </c>
      <c r="Q566" s="38">
        <v>15</v>
      </c>
      <c r="R566" s="38">
        <v>23</v>
      </c>
      <c r="S566" s="38">
        <v>33</v>
      </c>
      <c r="T566" s="38">
        <v>22</v>
      </c>
      <c r="U566" s="20" t="s">
        <v>297</v>
      </c>
      <c r="V566" s="20" t="s">
        <v>297</v>
      </c>
      <c r="W566" s="20" t="s">
        <v>297</v>
      </c>
      <c r="X566" s="20" t="s">
        <v>297</v>
      </c>
      <c r="Y566" s="20" t="s">
        <v>297</v>
      </c>
      <c r="Z566" s="20" t="s">
        <v>297</v>
      </c>
      <c r="AA566" s="20" t="s">
        <v>297</v>
      </c>
      <c r="AB566" s="20" t="s">
        <v>297</v>
      </c>
      <c r="AC566" s="20">
        <v>1</v>
      </c>
      <c r="AD566" s="20">
        <v>0</v>
      </c>
      <c r="AE566" s="20"/>
      <c r="AF566" s="20" t="s">
        <v>1480</v>
      </c>
      <c r="AG566" s="20"/>
    </row>
    <row r="567" spans="1:33" ht="14.55" hidden="1" x14ac:dyDescent="0.3">
      <c r="A567" s="20" t="s">
        <v>109</v>
      </c>
      <c r="B567" s="20">
        <v>2021</v>
      </c>
      <c r="C567" s="37">
        <v>44371</v>
      </c>
      <c r="D567" s="20" t="s">
        <v>1463</v>
      </c>
      <c r="E567" s="20" t="s">
        <v>524</v>
      </c>
      <c r="F567" s="20">
        <v>0</v>
      </c>
      <c r="G567">
        <f t="shared" si="24"/>
        <v>0</v>
      </c>
      <c r="H567" s="20">
        <v>0</v>
      </c>
      <c r="I567" s="20">
        <v>0</v>
      </c>
      <c r="J567" s="20">
        <v>0</v>
      </c>
      <c r="K567" s="20">
        <v>40</v>
      </c>
      <c r="L567" s="20">
        <v>70</v>
      </c>
      <c r="M567" t="s">
        <v>267</v>
      </c>
      <c r="N567" s="20">
        <v>10</v>
      </c>
      <c r="O567" s="20" t="s">
        <v>267</v>
      </c>
      <c r="P567" s="9">
        <f t="shared" si="25"/>
        <v>12.5</v>
      </c>
      <c r="Q567" s="38">
        <v>0</v>
      </c>
      <c r="R567" s="38">
        <v>0</v>
      </c>
      <c r="S567" s="38">
        <v>28</v>
      </c>
      <c r="T567" s="38">
        <v>22</v>
      </c>
      <c r="U567" s="20" t="s">
        <v>297</v>
      </c>
      <c r="V567" s="20" t="s">
        <v>297</v>
      </c>
      <c r="W567" s="20" t="s">
        <v>297</v>
      </c>
      <c r="X567" s="20" t="s">
        <v>297</v>
      </c>
      <c r="Y567" s="20" t="s">
        <v>297</v>
      </c>
      <c r="Z567" s="20" t="s">
        <v>297</v>
      </c>
      <c r="AA567" s="20" t="s">
        <v>297</v>
      </c>
      <c r="AB567" s="20" t="s">
        <v>297</v>
      </c>
      <c r="AC567" s="20">
        <v>1</v>
      </c>
      <c r="AD567" s="20">
        <v>0</v>
      </c>
      <c r="AE567" s="20"/>
      <c r="AF567" s="20" t="s">
        <v>1481</v>
      </c>
      <c r="AG567" s="20" t="s">
        <v>297</v>
      </c>
    </row>
    <row r="568" spans="1:33" ht="14.55" hidden="1" x14ac:dyDescent="0.3">
      <c r="A568" s="20" t="s">
        <v>109</v>
      </c>
      <c r="B568" s="20">
        <v>2021</v>
      </c>
      <c r="C568" s="37">
        <v>44371</v>
      </c>
      <c r="D568" s="20" t="s">
        <v>1465</v>
      </c>
      <c r="E568" s="20" t="s">
        <v>522</v>
      </c>
      <c r="F568" s="20">
        <v>30</v>
      </c>
      <c r="G568">
        <f t="shared" si="24"/>
        <v>0</v>
      </c>
      <c r="H568" s="20">
        <v>0</v>
      </c>
      <c r="I568" s="20">
        <v>0</v>
      </c>
      <c r="J568" s="20">
        <v>0</v>
      </c>
      <c r="K568" s="20">
        <v>50</v>
      </c>
      <c r="L568" s="20">
        <v>50</v>
      </c>
      <c r="M568" t="s">
        <v>267</v>
      </c>
      <c r="N568" s="20">
        <v>60</v>
      </c>
      <c r="O568" s="20" t="s">
        <v>267</v>
      </c>
      <c r="P568" s="9">
        <f t="shared" si="25"/>
        <v>22.75</v>
      </c>
      <c r="Q568" s="38">
        <v>20</v>
      </c>
      <c r="R568" s="38">
        <v>5</v>
      </c>
      <c r="S568" s="38">
        <v>16</v>
      </c>
      <c r="T568" s="38">
        <v>50</v>
      </c>
      <c r="U568" s="20" t="s">
        <v>297</v>
      </c>
      <c r="V568" s="20" t="s">
        <v>297</v>
      </c>
      <c r="W568" s="20" t="s">
        <v>297</v>
      </c>
      <c r="X568" s="20" t="s">
        <v>297</v>
      </c>
      <c r="Y568" s="20" t="s">
        <v>297</v>
      </c>
      <c r="Z568" s="20" t="s">
        <v>297</v>
      </c>
      <c r="AA568" s="20" t="s">
        <v>297</v>
      </c>
      <c r="AB568" s="20" t="s">
        <v>297</v>
      </c>
      <c r="AC568" s="20">
        <v>0</v>
      </c>
      <c r="AD568" s="20">
        <v>0</v>
      </c>
      <c r="AE568" s="20"/>
      <c r="AF568" s="20" t="s">
        <v>1479</v>
      </c>
      <c r="AG568" s="20"/>
    </row>
    <row r="569" spans="1:33" ht="14.55" hidden="1" x14ac:dyDescent="0.3">
      <c r="A569" s="20" t="s">
        <v>109</v>
      </c>
      <c r="B569" s="20">
        <v>2021</v>
      </c>
      <c r="C569" s="37">
        <v>44371</v>
      </c>
      <c r="D569" s="20" t="s">
        <v>1467</v>
      </c>
      <c r="E569" s="20" t="s">
        <v>522</v>
      </c>
      <c r="F569" s="20">
        <v>28</v>
      </c>
      <c r="G569">
        <f t="shared" si="24"/>
        <v>0</v>
      </c>
      <c r="H569" s="20">
        <v>0</v>
      </c>
      <c r="I569" s="20">
        <v>0</v>
      </c>
      <c r="J569" s="20">
        <v>0</v>
      </c>
      <c r="K569" s="20">
        <v>60</v>
      </c>
      <c r="L569" s="20">
        <v>40</v>
      </c>
      <c r="M569" t="s">
        <v>267</v>
      </c>
      <c r="N569" s="20">
        <v>20</v>
      </c>
      <c r="O569" s="20" t="s">
        <v>267</v>
      </c>
      <c r="P569" s="9">
        <f t="shared" si="25"/>
        <v>30.25</v>
      </c>
      <c r="Q569" s="38">
        <v>25</v>
      </c>
      <c r="R569" s="38">
        <v>6</v>
      </c>
      <c r="S569" s="38">
        <v>50</v>
      </c>
      <c r="T569" s="38">
        <v>40</v>
      </c>
      <c r="U569" s="20" t="s">
        <v>297</v>
      </c>
      <c r="V569" s="20" t="s">
        <v>297</v>
      </c>
      <c r="W569" s="20" t="s">
        <v>297</v>
      </c>
      <c r="X569" s="20" t="s">
        <v>297</v>
      </c>
      <c r="Y569" s="20" t="s">
        <v>297</v>
      </c>
      <c r="Z569" s="20" t="s">
        <v>297</v>
      </c>
      <c r="AA569" s="20" t="s">
        <v>297</v>
      </c>
      <c r="AB569" s="20" t="s">
        <v>297</v>
      </c>
      <c r="AC569" s="20">
        <v>0</v>
      </c>
      <c r="AD569" s="20">
        <v>0</v>
      </c>
      <c r="AE569" s="20"/>
      <c r="AF569" s="20" t="s">
        <v>1479</v>
      </c>
      <c r="AG569" s="20" t="s">
        <v>297</v>
      </c>
    </row>
    <row r="570" spans="1:33" ht="14.55" hidden="1" x14ac:dyDescent="0.3">
      <c r="A570" s="20" t="s">
        <v>109</v>
      </c>
      <c r="B570" s="20">
        <v>2021</v>
      </c>
      <c r="C570" s="37">
        <v>44371</v>
      </c>
      <c r="D570" s="20" t="s">
        <v>1468</v>
      </c>
      <c r="E570" s="20" t="s">
        <v>522</v>
      </c>
      <c r="F570" s="20">
        <v>27</v>
      </c>
      <c r="G570">
        <f t="shared" si="24"/>
        <v>0</v>
      </c>
      <c r="H570" s="20">
        <v>0</v>
      </c>
      <c r="I570" s="20">
        <v>0</v>
      </c>
      <c r="J570" s="20">
        <v>0</v>
      </c>
      <c r="K570" s="20">
        <v>30</v>
      </c>
      <c r="L570" s="20">
        <v>60</v>
      </c>
      <c r="M570" t="s">
        <v>267</v>
      </c>
      <c r="N570" s="20">
        <v>60</v>
      </c>
      <c r="O570" s="20" t="s">
        <v>267</v>
      </c>
      <c r="P570" s="9">
        <f t="shared" si="25"/>
        <v>17.25</v>
      </c>
      <c r="Q570" s="38">
        <v>21</v>
      </c>
      <c r="R570" s="38">
        <v>17</v>
      </c>
      <c r="S570" s="38">
        <v>25</v>
      </c>
      <c r="T570" s="38">
        <v>6</v>
      </c>
      <c r="U570" s="20" t="s">
        <v>297</v>
      </c>
      <c r="V570" s="20" t="s">
        <v>297</v>
      </c>
      <c r="W570" s="20" t="s">
        <v>297</v>
      </c>
      <c r="X570" s="20" t="s">
        <v>297</v>
      </c>
      <c r="Y570" s="20" t="s">
        <v>297</v>
      </c>
      <c r="Z570" s="20" t="s">
        <v>297</v>
      </c>
      <c r="AA570" s="20" t="s">
        <v>297</v>
      </c>
      <c r="AB570" s="20" t="s">
        <v>297</v>
      </c>
      <c r="AC570" s="20">
        <v>0</v>
      </c>
      <c r="AD570" s="20">
        <v>0</v>
      </c>
      <c r="AE570" s="20"/>
      <c r="AF570" s="20" t="s">
        <v>1479</v>
      </c>
      <c r="AG570" s="20" t="s">
        <v>297</v>
      </c>
    </row>
    <row r="571" spans="1:33" ht="14.55" hidden="1" x14ac:dyDescent="0.3">
      <c r="A571" s="20" t="s">
        <v>109</v>
      </c>
      <c r="B571" s="20">
        <v>2021</v>
      </c>
      <c r="C571" s="37">
        <v>44371</v>
      </c>
      <c r="D571" s="20" t="s">
        <v>1469</v>
      </c>
      <c r="E571" s="20" t="s">
        <v>522</v>
      </c>
      <c r="F571" s="20">
        <v>26</v>
      </c>
      <c r="G571">
        <f t="shared" si="24"/>
        <v>0</v>
      </c>
      <c r="H571" s="20">
        <v>0</v>
      </c>
      <c r="I571" s="20">
        <v>0</v>
      </c>
      <c r="J571" s="20">
        <v>0</v>
      </c>
      <c r="K571" s="20">
        <v>40</v>
      </c>
      <c r="L571" s="20">
        <v>30</v>
      </c>
      <c r="M571" t="s">
        <v>267</v>
      </c>
      <c r="N571" s="20">
        <v>40</v>
      </c>
      <c r="O571" s="20" t="s">
        <v>267</v>
      </c>
      <c r="P571" s="9">
        <f t="shared" si="25"/>
        <v>17.5</v>
      </c>
      <c r="Q571" s="38">
        <v>25</v>
      </c>
      <c r="R571" s="38">
        <v>17</v>
      </c>
      <c r="S571" s="38">
        <v>20</v>
      </c>
      <c r="T571" s="38">
        <v>8</v>
      </c>
      <c r="U571" s="20" t="s">
        <v>297</v>
      </c>
      <c r="V571" s="20" t="s">
        <v>297</v>
      </c>
      <c r="W571" s="20" t="s">
        <v>297</v>
      </c>
      <c r="X571" s="20" t="s">
        <v>297</v>
      </c>
      <c r="Y571" s="20" t="s">
        <v>297</v>
      </c>
      <c r="Z571" s="20" t="s">
        <v>297</v>
      </c>
      <c r="AA571" s="20" t="s">
        <v>297</v>
      </c>
      <c r="AB571" s="20" t="s">
        <v>297</v>
      </c>
      <c r="AC571" s="20">
        <v>0</v>
      </c>
      <c r="AD571" s="20">
        <v>0</v>
      </c>
      <c r="AE571" s="20"/>
      <c r="AF571" s="20" t="s">
        <v>1479</v>
      </c>
      <c r="AG571" s="20" t="s">
        <v>297</v>
      </c>
    </row>
    <row r="572" spans="1:33" ht="14.55" hidden="1" x14ac:dyDescent="0.3">
      <c r="A572" s="20" t="s">
        <v>109</v>
      </c>
      <c r="B572" s="20">
        <v>2021</v>
      </c>
      <c r="C572" s="37">
        <v>44371</v>
      </c>
      <c r="D572" s="20" t="s">
        <v>1470</v>
      </c>
      <c r="E572" s="20" t="s">
        <v>500</v>
      </c>
      <c r="F572" s="20">
        <v>17</v>
      </c>
      <c r="G572">
        <f t="shared" si="24"/>
        <v>26</v>
      </c>
      <c r="H572" s="20">
        <v>2</v>
      </c>
      <c r="I572" s="20">
        <v>18</v>
      </c>
      <c r="J572" s="20">
        <v>6</v>
      </c>
      <c r="K572" s="20">
        <v>30</v>
      </c>
      <c r="L572" s="20">
        <v>70</v>
      </c>
      <c r="M572" t="s">
        <v>267</v>
      </c>
      <c r="N572" s="20">
        <v>1</v>
      </c>
      <c r="O572" s="20" t="s">
        <v>267</v>
      </c>
      <c r="P572" s="9">
        <f t="shared" si="25"/>
        <v>13.75</v>
      </c>
      <c r="Q572" s="38">
        <v>19</v>
      </c>
      <c r="R572" s="38">
        <v>3</v>
      </c>
      <c r="S572" s="38">
        <v>29</v>
      </c>
      <c r="T572" s="38">
        <v>4</v>
      </c>
      <c r="U572" s="20" t="s">
        <v>297</v>
      </c>
      <c r="V572" s="20" t="s">
        <v>297</v>
      </c>
      <c r="W572" s="20" t="s">
        <v>297</v>
      </c>
      <c r="X572" s="20" t="s">
        <v>297</v>
      </c>
      <c r="Y572" s="20" t="s">
        <v>297</v>
      </c>
      <c r="Z572" s="20" t="s">
        <v>297</v>
      </c>
      <c r="AA572" s="20" t="s">
        <v>297</v>
      </c>
      <c r="AB572" s="20" t="s">
        <v>297</v>
      </c>
      <c r="AC572" s="20">
        <v>0</v>
      </c>
      <c r="AD572" s="20">
        <v>0</v>
      </c>
      <c r="AE572" s="20"/>
      <c r="AF572" s="20" t="s">
        <v>1479</v>
      </c>
      <c r="AG572" s="20" t="s">
        <v>297</v>
      </c>
    </row>
    <row r="573" spans="1:33" ht="14.55" hidden="1" x14ac:dyDescent="0.3">
      <c r="A573" s="20" t="s">
        <v>109</v>
      </c>
      <c r="B573" s="20">
        <v>2021</v>
      </c>
      <c r="C573" s="37">
        <v>44371</v>
      </c>
      <c r="D573" s="20" t="s">
        <v>1471</v>
      </c>
      <c r="E573" s="20" t="s">
        <v>500</v>
      </c>
      <c r="F573" s="20">
        <v>16</v>
      </c>
      <c r="G573">
        <f t="shared" si="24"/>
        <v>3</v>
      </c>
      <c r="H573" s="20">
        <v>0</v>
      </c>
      <c r="I573" s="20">
        <v>2</v>
      </c>
      <c r="J573" s="20">
        <v>1</v>
      </c>
      <c r="K573" s="20">
        <v>50</v>
      </c>
      <c r="L573" s="20">
        <v>40</v>
      </c>
      <c r="M573" t="s">
        <v>267</v>
      </c>
      <c r="N573" s="20">
        <v>0</v>
      </c>
      <c r="O573" s="20" t="s">
        <v>267</v>
      </c>
      <c r="P573" s="9">
        <f t="shared" si="25"/>
        <v>15.75</v>
      </c>
      <c r="Q573" s="38">
        <v>20</v>
      </c>
      <c r="R573" s="38">
        <v>4</v>
      </c>
      <c r="S573" s="38">
        <v>4</v>
      </c>
      <c r="T573" s="38">
        <v>35</v>
      </c>
      <c r="U573" s="20" t="s">
        <v>297</v>
      </c>
      <c r="V573" s="20" t="s">
        <v>297</v>
      </c>
      <c r="W573" s="20" t="s">
        <v>297</v>
      </c>
      <c r="X573" s="20" t="s">
        <v>297</v>
      </c>
      <c r="Y573" s="20" t="s">
        <v>297</v>
      </c>
      <c r="Z573" s="20" t="s">
        <v>297</v>
      </c>
      <c r="AA573" s="20" t="s">
        <v>297</v>
      </c>
      <c r="AB573" s="20" t="s">
        <v>297</v>
      </c>
      <c r="AC573" s="20">
        <v>0</v>
      </c>
      <c r="AD573" s="20">
        <v>0</v>
      </c>
      <c r="AE573" s="20"/>
      <c r="AF573" s="20" t="s">
        <v>1479</v>
      </c>
      <c r="AG573" s="20" t="s">
        <v>297</v>
      </c>
    </row>
    <row r="574" spans="1:33" ht="14.55" hidden="1" x14ac:dyDescent="0.3">
      <c r="A574" s="20" t="s">
        <v>109</v>
      </c>
      <c r="B574" s="20">
        <v>2021</v>
      </c>
      <c r="C574" s="37">
        <v>44371</v>
      </c>
      <c r="D574" s="20" t="s">
        <v>1472</v>
      </c>
      <c r="E574" s="20" t="s">
        <v>495</v>
      </c>
      <c r="F574" s="20">
        <v>29</v>
      </c>
      <c r="G574">
        <f t="shared" si="24"/>
        <v>0</v>
      </c>
      <c r="H574" s="20">
        <v>0</v>
      </c>
      <c r="I574" s="20">
        <v>0</v>
      </c>
      <c r="J574" s="20">
        <v>0</v>
      </c>
      <c r="K574" s="20">
        <v>70</v>
      </c>
      <c r="L574" s="20">
        <v>40</v>
      </c>
      <c r="M574" t="s">
        <v>267</v>
      </c>
      <c r="N574" s="20">
        <v>0</v>
      </c>
      <c r="O574" s="20" t="s">
        <v>267</v>
      </c>
      <c r="P574" s="9">
        <f t="shared" si="25"/>
        <v>15.75</v>
      </c>
      <c r="Q574" s="38">
        <v>10</v>
      </c>
      <c r="R574" s="38">
        <v>22</v>
      </c>
      <c r="S574" s="38">
        <v>4</v>
      </c>
      <c r="T574" s="38">
        <v>27</v>
      </c>
      <c r="U574" s="20" t="s">
        <v>297</v>
      </c>
      <c r="V574" s="20" t="s">
        <v>297</v>
      </c>
      <c r="W574" s="20" t="s">
        <v>297</v>
      </c>
      <c r="X574" s="20" t="s">
        <v>297</v>
      </c>
      <c r="Y574" s="20" t="s">
        <v>297</v>
      </c>
      <c r="Z574" s="20" t="s">
        <v>297</v>
      </c>
      <c r="AA574" s="20" t="s">
        <v>297</v>
      </c>
      <c r="AB574" s="20" t="s">
        <v>297</v>
      </c>
      <c r="AC574" s="20">
        <v>0</v>
      </c>
      <c r="AD574" s="20">
        <v>0</v>
      </c>
      <c r="AE574" s="20"/>
      <c r="AF574" s="20" t="s">
        <v>1479</v>
      </c>
    </row>
    <row r="575" spans="1:33" ht="14.55" hidden="1" x14ac:dyDescent="0.3">
      <c r="A575" s="20" t="s">
        <v>109</v>
      </c>
      <c r="B575" s="20">
        <v>2021</v>
      </c>
      <c r="C575" s="37">
        <v>44371</v>
      </c>
      <c r="D575" s="20" t="s">
        <v>1474</v>
      </c>
      <c r="E575" s="20" t="s">
        <v>510</v>
      </c>
      <c r="F575" s="20">
        <v>44</v>
      </c>
      <c r="G575">
        <f t="shared" si="24"/>
        <v>0</v>
      </c>
      <c r="H575" s="20">
        <v>0</v>
      </c>
      <c r="I575" s="20">
        <v>0</v>
      </c>
      <c r="J575" s="20">
        <v>0</v>
      </c>
      <c r="K575" s="20">
        <v>70</v>
      </c>
      <c r="L575" s="20">
        <v>10</v>
      </c>
      <c r="M575" t="s">
        <v>267</v>
      </c>
      <c r="N575" s="20">
        <v>30</v>
      </c>
      <c r="O575" s="20" t="s">
        <v>267</v>
      </c>
      <c r="P575" s="9">
        <f t="shared" si="25"/>
        <v>25.75</v>
      </c>
      <c r="Q575" s="38">
        <v>16</v>
      </c>
      <c r="R575" s="38">
        <v>30</v>
      </c>
      <c r="S575" s="38">
        <v>40</v>
      </c>
      <c r="T575" s="38">
        <v>17</v>
      </c>
      <c r="U575" s="20" t="s">
        <v>297</v>
      </c>
      <c r="V575" s="20" t="s">
        <v>297</v>
      </c>
      <c r="W575" s="20" t="s">
        <v>297</v>
      </c>
      <c r="X575" s="20" t="s">
        <v>297</v>
      </c>
      <c r="Y575" s="20" t="s">
        <v>297</v>
      </c>
      <c r="Z575" s="20" t="s">
        <v>297</v>
      </c>
      <c r="AA575" s="20" t="s">
        <v>297</v>
      </c>
      <c r="AB575" s="20" t="s">
        <v>297</v>
      </c>
      <c r="AC575" s="20">
        <v>1</v>
      </c>
      <c r="AD575" s="20">
        <v>0</v>
      </c>
      <c r="AE575" s="20"/>
      <c r="AF575" s="20" t="s">
        <v>1482</v>
      </c>
      <c r="AG575" s="20" t="s">
        <v>297</v>
      </c>
    </row>
    <row r="576" spans="1:33" ht="14.55" hidden="1" x14ac:dyDescent="0.3">
      <c r="A576" s="20" t="s">
        <v>109</v>
      </c>
      <c r="B576" s="20">
        <v>2022</v>
      </c>
      <c r="C576" s="37">
        <v>44732</v>
      </c>
      <c r="D576" s="20" t="s">
        <v>1460</v>
      </c>
      <c r="E576" s="20" t="s">
        <v>500</v>
      </c>
      <c r="F576" s="20">
        <v>18</v>
      </c>
      <c r="G576">
        <f t="shared" si="24"/>
        <v>61</v>
      </c>
      <c r="H576" s="20">
        <v>2</v>
      </c>
      <c r="I576" s="20">
        <v>52</v>
      </c>
      <c r="J576" s="20">
        <v>7</v>
      </c>
      <c r="K576" s="20">
        <v>70</v>
      </c>
      <c r="L576" s="20">
        <v>60</v>
      </c>
      <c r="M576" t="s">
        <v>267</v>
      </c>
      <c r="N576" s="20">
        <v>5</v>
      </c>
      <c r="O576" s="20">
        <v>0</v>
      </c>
      <c r="P576" s="9">
        <f t="shared" si="25"/>
        <v>9.5</v>
      </c>
      <c r="Q576" s="38">
        <v>8</v>
      </c>
      <c r="R576" s="38">
        <v>7</v>
      </c>
      <c r="S576" s="38">
        <v>11</v>
      </c>
      <c r="T576" s="38">
        <v>12</v>
      </c>
      <c r="U576" s="20" t="s">
        <v>297</v>
      </c>
      <c r="V576" s="20" t="s">
        <v>297</v>
      </c>
      <c r="W576" s="20" t="s">
        <v>297</v>
      </c>
      <c r="X576" s="20" t="s">
        <v>297</v>
      </c>
      <c r="Y576" s="20" t="s">
        <v>297</v>
      </c>
      <c r="Z576" s="20" t="s">
        <v>297</v>
      </c>
      <c r="AA576" s="20" t="s">
        <v>297</v>
      </c>
      <c r="AB576" s="20" t="s">
        <v>297</v>
      </c>
      <c r="AC576" s="20">
        <v>0</v>
      </c>
      <c r="AD576" s="20">
        <v>0</v>
      </c>
      <c r="AE576" s="20"/>
      <c r="AF576" s="20"/>
      <c r="AG576" s="20" t="s">
        <v>297</v>
      </c>
    </row>
    <row r="577" spans="1:33" ht="14.55" hidden="1" x14ac:dyDescent="0.3">
      <c r="A577" s="20" t="s">
        <v>109</v>
      </c>
      <c r="B577" s="20">
        <v>2022</v>
      </c>
      <c r="C577" s="37">
        <v>44732</v>
      </c>
      <c r="D577" s="20" t="s">
        <v>1459</v>
      </c>
      <c r="E577" s="20" t="s">
        <v>520</v>
      </c>
      <c r="F577" s="20">
        <v>16</v>
      </c>
      <c r="G577">
        <f t="shared" si="24"/>
        <v>0</v>
      </c>
      <c r="H577" s="20">
        <v>0</v>
      </c>
      <c r="I577" s="20">
        <v>0</v>
      </c>
      <c r="J577" s="20">
        <v>0</v>
      </c>
      <c r="K577" s="20">
        <v>80</v>
      </c>
      <c r="L577" s="20">
        <v>30</v>
      </c>
      <c r="M577" t="s">
        <v>267</v>
      </c>
      <c r="N577" s="20">
        <v>10</v>
      </c>
      <c r="O577" s="20">
        <v>0</v>
      </c>
      <c r="P577" s="9">
        <f t="shared" si="25"/>
        <v>31.25</v>
      </c>
      <c r="Q577" s="38">
        <v>90</v>
      </c>
      <c r="R577" s="38">
        <v>15</v>
      </c>
      <c r="S577" s="38">
        <v>11</v>
      </c>
      <c r="T577" s="38">
        <v>9</v>
      </c>
      <c r="U577" s="20" t="s">
        <v>297</v>
      </c>
      <c r="V577" s="20" t="s">
        <v>297</v>
      </c>
      <c r="W577" s="20" t="s">
        <v>297</v>
      </c>
      <c r="X577" s="20" t="s">
        <v>297</v>
      </c>
      <c r="Y577" s="20" t="s">
        <v>297</v>
      </c>
      <c r="Z577" s="20" t="s">
        <v>297</v>
      </c>
      <c r="AA577" s="20" t="s">
        <v>297</v>
      </c>
      <c r="AB577" s="20" t="s">
        <v>297</v>
      </c>
      <c r="AC577" s="20">
        <v>1</v>
      </c>
      <c r="AD577" s="20">
        <v>0</v>
      </c>
      <c r="AE577" s="20"/>
      <c r="AF577" s="20" t="s">
        <v>1483</v>
      </c>
      <c r="AG577" s="20"/>
    </row>
    <row r="578" spans="1:33" ht="14.55" hidden="1" x14ac:dyDescent="0.3">
      <c r="A578" s="20" t="s">
        <v>109</v>
      </c>
      <c r="B578" s="20">
        <v>2022</v>
      </c>
      <c r="C578" s="37">
        <v>44732</v>
      </c>
      <c r="D578" s="20" t="s">
        <v>1463</v>
      </c>
      <c r="E578" s="20" t="s">
        <v>524</v>
      </c>
      <c r="F578" s="20">
        <v>0</v>
      </c>
      <c r="G578">
        <f t="shared" si="24"/>
        <v>0</v>
      </c>
      <c r="H578" s="20">
        <v>0</v>
      </c>
      <c r="I578" s="20">
        <v>0</v>
      </c>
      <c r="J578" s="20">
        <v>0</v>
      </c>
      <c r="K578" s="20">
        <v>40</v>
      </c>
      <c r="L578" s="20">
        <v>70</v>
      </c>
      <c r="M578" t="s">
        <v>267</v>
      </c>
      <c r="N578" s="20">
        <v>10</v>
      </c>
      <c r="O578" s="20">
        <v>0</v>
      </c>
      <c r="P578" s="9">
        <f t="shared" si="25"/>
        <v>16</v>
      </c>
      <c r="Q578" s="38">
        <v>53</v>
      </c>
      <c r="R578" s="38">
        <v>1</v>
      </c>
      <c r="S578" s="38">
        <v>1</v>
      </c>
      <c r="T578" s="38">
        <v>9</v>
      </c>
      <c r="U578" s="20" t="s">
        <v>297</v>
      </c>
      <c r="V578" s="20" t="s">
        <v>297</v>
      </c>
      <c r="W578" s="20" t="s">
        <v>297</v>
      </c>
      <c r="X578" s="20" t="s">
        <v>297</v>
      </c>
      <c r="Y578" s="20" t="s">
        <v>297</v>
      </c>
      <c r="Z578" s="20" t="s">
        <v>297</v>
      </c>
      <c r="AA578" s="20" t="s">
        <v>297</v>
      </c>
      <c r="AB578" s="20" t="s">
        <v>297</v>
      </c>
      <c r="AC578" s="20">
        <v>1</v>
      </c>
      <c r="AD578" s="20">
        <v>0</v>
      </c>
      <c r="AE578" s="20"/>
      <c r="AF578" s="20" t="s">
        <v>1484</v>
      </c>
      <c r="AG578" s="20" t="s">
        <v>297</v>
      </c>
    </row>
    <row r="579" spans="1:33" ht="14.55" hidden="1" x14ac:dyDescent="0.3">
      <c r="A579" s="20" t="s">
        <v>109</v>
      </c>
      <c r="B579" s="20">
        <v>2022</v>
      </c>
      <c r="C579" s="37">
        <v>44732</v>
      </c>
      <c r="D579" s="20" t="s">
        <v>1465</v>
      </c>
      <c r="E579" s="20" t="s">
        <v>522</v>
      </c>
      <c r="F579" s="20">
        <v>30</v>
      </c>
      <c r="G579">
        <f t="shared" ref="G579:G642" si="26">SUM(H579:J579)</f>
        <v>0</v>
      </c>
      <c r="H579" s="20">
        <v>0</v>
      </c>
      <c r="I579" s="20">
        <v>0</v>
      </c>
      <c r="J579" s="20">
        <v>0</v>
      </c>
      <c r="K579" s="20">
        <v>50</v>
      </c>
      <c r="L579" s="20">
        <v>70</v>
      </c>
      <c r="M579" t="s">
        <v>267</v>
      </c>
      <c r="N579" s="20">
        <v>20</v>
      </c>
      <c r="O579" s="20">
        <v>0</v>
      </c>
      <c r="P579" s="9">
        <f t="shared" si="25"/>
        <v>19.25</v>
      </c>
      <c r="Q579" s="38">
        <v>4</v>
      </c>
      <c r="R579" s="38">
        <v>51</v>
      </c>
      <c r="S579" s="38">
        <v>16</v>
      </c>
      <c r="T579" s="38">
        <v>6</v>
      </c>
      <c r="U579" s="20" t="s">
        <v>297</v>
      </c>
      <c r="V579" s="20" t="s">
        <v>297</v>
      </c>
      <c r="W579" s="20" t="s">
        <v>297</v>
      </c>
      <c r="X579" s="20" t="s">
        <v>297</v>
      </c>
      <c r="Y579" s="20" t="s">
        <v>297</v>
      </c>
      <c r="Z579" s="20" t="s">
        <v>297</v>
      </c>
      <c r="AA579" s="20" t="s">
        <v>297</v>
      </c>
      <c r="AB579" s="20" t="s">
        <v>297</v>
      </c>
      <c r="AC579" s="20">
        <v>0</v>
      </c>
      <c r="AD579" s="20">
        <v>0</v>
      </c>
      <c r="AE579" s="20"/>
      <c r="AF579" s="20"/>
      <c r="AG579" s="20"/>
    </row>
    <row r="580" spans="1:33" ht="14.55" hidden="1" x14ac:dyDescent="0.3">
      <c r="A580" s="20" t="s">
        <v>109</v>
      </c>
      <c r="B580" s="20">
        <v>2022</v>
      </c>
      <c r="C580" s="37">
        <v>44732</v>
      </c>
      <c r="D580" s="20" t="s">
        <v>1467</v>
      </c>
      <c r="E580" s="20" t="s">
        <v>522</v>
      </c>
      <c r="F580" s="20">
        <v>28</v>
      </c>
      <c r="G580">
        <f t="shared" si="26"/>
        <v>0</v>
      </c>
      <c r="H580" s="20">
        <v>0</v>
      </c>
      <c r="I580" s="20">
        <v>0</v>
      </c>
      <c r="J580" s="20">
        <v>0</v>
      </c>
      <c r="K580" s="20">
        <v>40</v>
      </c>
      <c r="L580" s="20">
        <v>30</v>
      </c>
      <c r="M580" t="s">
        <v>267</v>
      </c>
      <c r="N580" s="20">
        <v>5</v>
      </c>
      <c r="O580" s="20">
        <v>0</v>
      </c>
      <c r="P580" s="9">
        <f t="shared" si="25"/>
        <v>24.75</v>
      </c>
      <c r="Q580" s="38">
        <v>40</v>
      </c>
      <c r="R580" s="38">
        <v>19</v>
      </c>
      <c r="S580" s="38">
        <v>26</v>
      </c>
      <c r="T580" s="38">
        <v>14</v>
      </c>
      <c r="U580" s="20" t="s">
        <v>297</v>
      </c>
      <c r="V580" s="20" t="s">
        <v>297</v>
      </c>
      <c r="W580" s="20" t="s">
        <v>297</v>
      </c>
      <c r="X580" s="20" t="s">
        <v>297</v>
      </c>
      <c r="Y580" s="20" t="s">
        <v>297</v>
      </c>
      <c r="Z580" s="20" t="s">
        <v>297</v>
      </c>
      <c r="AA580" s="20" t="s">
        <v>297</v>
      </c>
      <c r="AB580" s="20" t="s">
        <v>297</v>
      </c>
      <c r="AC580" s="20">
        <v>0</v>
      </c>
      <c r="AD580" s="20">
        <v>0</v>
      </c>
      <c r="AE580" s="20"/>
      <c r="AF580" s="20"/>
      <c r="AG580" s="20" t="s">
        <v>297</v>
      </c>
    </row>
    <row r="581" spans="1:33" ht="14.55" hidden="1" x14ac:dyDescent="0.3">
      <c r="A581" s="20" t="s">
        <v>109</v>
      </c>
      <c r="B581" s="20">
        <v>2022</v>
      </c>
      <c r="C581" s="37">
        <v>44732</v>
      </c>
      <c r="D581" s="20" t="s">
        <v>1468</v>
      </c>
      <c r="E581" s="20" t="s">
        <v>522</v>
      </c>
      <c r="F581" s="20">
        <v>27</v>
      </c>
      <c r="G581">
        <f t="shared" si="26"/>
        <v>0</v>
      </c>
      <c r="H581" s="20">
        <v>0</v>
      </c>
      <c r="I581" s="20">
        <v>0</v>
      </c>
      <c r="J581" s="20">
        <v>0</v>
      </c>
      <c r="K581" s="20">
        <v>30</v>
      </c>
      <c r="L581" s="20">
        <v>20</v>
      </c>
      <c r="M581" t="s">
        <v>267</v>
      </c>
      <c r="N581" s="20">
        <v>3</v>
      </c>
      <c r="O581" s="20">
        <v>0</v>
      </c>
      <c r="P581" s="9">
        <f t="shared" si="25"/>
        <v>27.5</v>
      </c>
      <c r="Q581" s="38">
        <v>29</v>
      </c>
      <c r="R581" s="38">
        <v>40</v>
      </c>
      <c r="S581" s="38">
        <v>13</v>
      </c>
      <c r="T581" s="38">
        <v>28</v>
      </c>
      <c r="U581" s="20" t="s">
        <v>297</v>
      </c>
      <c r="V581" s="20" t="s">
        <v>297</v>
      </c>
      <c r="W581" s="20" t="s">
        <v>297</v>
      </c>
      <c r="X581" s="20" t="s">
        <v>297</v>
      </c>
      <c r="Y581" s="20" t="s">
        <v>297</v>
      </c>
      <c r="Z581" s="20" t="s">
        <v>297</v>
      </c>
      <c r="AA581" s="20" t="s">
        <v>297</v>
      </c>
      <c r="AB581" s="20" t="s">
        <v>297</v>
      </c>
      <c r="AC581" s="20">
        <v>0</v>
      </c>
      <c r="AD581" s="20">
        <v>0</v>
      </c>
      <c r="AE581" s="20"/>
      <c r="AF581" s="20"/>
      <c r="AG581" s="20" t="s">
        <v>297</v>
      </c>
    </row>
    <row r="582" spans="1:33" ht="14.55" hidden="1" x14ac:dyDescent="0.3">
      <c r="A582" s="20" t="s">
        <v>109</v>
      </c>
      <c r="B582" s="20">
        <v>2022</v>
      </c>
      <c r="C582" s="37">
        <v>44732</v>
      </c>
      <c r="D582" s="20" t="s">
        <v>1469</v>
      </c>
      <c r="E582" s="20" t="s">
        <v>522</v>
      </c>
      <c r="F582" s="20">
        <v>26</v>
      </c>
      <c r="G582">
        <f t="shared" si="26"/>
        <v>0</v>
      </c>
      <c r="H582" s="20">
        <v>0</v>
      </c>
      <c r="I582" s="20">
        <v>0</v>
      </c>
      <c r="J582" s="20">
        <v>0</v>
      </c>
      <c r="K582" s="20">
        <v>50</v>
      </c>
      <c r="L582" s="20">
        <v>10</v>
      </c>
      <c r="M582" t="s">
        <v>267</v>
      </c>
      <c r="N582" s="20">
        <v>10</v>
      </c>
      <c r="O582" s="20">
        <v>0</v>
      </c>
      <c r="P582" s="9">
        <f t="shared" si="25"/>
        <v>29.25</v>
      </c>
      <c r="Q582" s="38">
        <v>22</v>
      </c>
      <c r="R582" s="38">
        <v>23</v>
      </c>
      <c r="S582" s="38">
        <v>46</v>
      </c>
      <c r="T582" s="38">
        <v>26</v>
      </c>
      <c r="U582" s="20" t="s">
        <v>297</v>
      </c>
      <c r="V582" s="20" t="s">
        <v>297</v>
      </c>
      <c r="W582" s="20" t="s">
        <v>297</v>
      </c>
      <c r="X582" s="20" t="s">
        <v>297</v>
      </c>
      <c r="Y582" s="20" t="s">
        <v>297</v>
      </c>
      <c r="Z582" s="20" t="s">
        <v>297</v>
      </c>
      <c r="AA582" s="20" t="s">
        <v>297</v>
      </c>
      <c r="AB582" s="20" t="s">
        <v>297</v>
      </c>
      <c r="AC582" s="20">
        <v>0</v>
      </c>
      <c r="AD582" s="20">
        <v>0</v>
      </c>
      <c r="AE582" s="20"/>
      <c r="AF582" s="20"/>
      <c r="AG582" s="20" t="s">
        <v>297</v>
      </c>
    </row>
    <row r="583" spans="1:33" ht="14.55" hidden="1" x14ac:dyDescent="0.3">
      <c r="A583" s="20" t="s">
        <v>109</v>
      </c>
      <c r="B583" s="20">
        <v>2022</v>
      </c>
      <c r="C583" s="37">
        <v>44732</v>
      </c>
      <c r="D583" s="20" t="s">
        <v>1470</v>
      </c>
      <c r="E583" s="20" t="s">
        <v>500</v>
      </c>
      <c r="F583" s="20">
        <v>17</v>
      </c>
      <c r="G583">
        <f t="shared" si="26"/>
        <v>32</v>
      </c>
      <c r="H583" s="20">
        <v>0</v>
      </c>
      <c r="I583" s="20">
        <v>31</v>
      </c>
      <c r="J583" s="20">
        <v>1</v>
      </c>
      <c r="K583" s="20">
        <v>60</v>
      </c>
      <c r="L583" s="20">
        <v>50</v>
      </c>
      <c r="M583" t="s">
        <v>267</v>
      </c>
      <c r="N583" s="20">
        <v>0</v>
      </c>
      <c r="O583" s="20">
        <v>0</v>
      </c>
      <c r="P583" s="9">
        <f t="shared" si="25"/>
        <v>8.75</v>
      </c>
      <c r="Q583" s="38">
        <v>7</v>
      </c>
      <c r="R583" s="38">
        <v>9</v>
      </c>
      <c r="S583" s="38">
        <v>16</v>
      </c>
      <c r="T583" s="38">
        <v>3</v>
      </c>
      <c r="U583" s="20" t="s">
        <v>297</v>
      </c>
      <c r="V583" s="20" t="s">
        <v>297</v>
      </c>
      <c r="W583" s="20" t="s">
        <v>297</v>
      </c>
      <c r="X583" s="20" t="s">
        <v>297</v>
      </c>
      <c r="Y583" s="20" t="s">
        <v>297</v>
      </c>
      <c r="Z583" s="20" t="s">
        <v>297</v>
      </c>
      <c r="AA583" s="20" t="s">
        <v>297</v>
      </c>
      <c r="AB583" s="20" t="s">
        <v>297</v>
      </c>
      <c r="AC583" s="20">
        <v>0</v>
      </c>
      <c r="AD583" s="20">
        <v>0</v>
      </c>
      <c r="AE583" s="20"/>
      <c r="AF583" s="20"/>
      <c r="AG583" s="20" t="s">
        <v>297</v>
      </c>
    </row>
    <row r="584" spans="1:33" ht="14.55" hidden="1" x14ac:dyDescent="0.3">
      <c r="A584" s="20" t="s">
        <v>109</v>
      </c>
      <c r="B584" s="20">
        <v>2022</v>
      </c>
      <c r="C584" s="37">
        <v>44732</v>
      </c>
      <c r="D584" s="20" t="s">
        <v>1471</v>
      </c>
      <c r="E584" s="20" t="s">
        <v>500</v>
      </c>
      <c r="F584" s="20">
        <v>16</v>
      </c>
      <c r="G584">
        <f t="shared" si="26"/>
        <v>5</v>
      </c>
      <c r="H584" s="20">
        <v>0</v>
      </c>
      <c r="I584" s="20">
        <v>4</v>
      </c>
      <c r="J584" s="20">
        <v>1</v>
      </c>
      <c r="K584" s="20">
        <v>60</v>
      </c>
      <c r="L584" s="20">
        <v>70</v>
      </c>
      <c r="M584" t="s">
        <v>267</v>
      </c>
      <c r="N584" s="20">
        <v>0</v>
      </c>
      <c r="O584" s="20">
        <v>0</v>
      </c>
      <c r="P584" s="9">
        <f t="shared" si="25"/>
        <v>12.25</v>
      </c>
      <c r="Q584" s="38">
        <v>11</v>
      </c>
      <c r="R584" s="38">
        <v>19</v>
      </c>
      <c r="S584" s="38">
        <v>13</v>
      </c>
      <c r="T584" s="38">
        <v>6</v>
      </c>
      <c r="U584" s="20" t="s">
        <v>297</v>
      </c>
      <c r="V584" s="20" t="s">
        <v>297</v>
      </c>
      <c r="W584" s="20" t="s">
        <v>297</v>
      </c>
      <c r="X584" s="20" t="s">
        <v>297</v>
      </c>
      <c r="Y584" s="20" t="s">
        <v>297</v>
      </c>
      <c r="Z584" s="20" t="s">
        <v>297</v>
      </c>
      <c r="AA584" s="20" t="s">
        <v>297</v>
      </c>
      <c r="AB584" s="20" t="s">
        <v>297</v>
      </c>
      <c r="AC584" s="20">
        <v>0</v>
      </c>
      <c r="AD584" s="20">
        <v>0</v>
      </c>
      <c r="AE584" s="20"/>
      <c r="AF584" s="20"/>
      <c r="AG584" s="20" t="s">
        <v>297</v>
      </c>
    </row>
    <row r="585" spans="1:33" ht="14.55" hidden="1" x14ac:dyDescent="0.3">
      <c r="A585" s="20" t="s">
        <v>109</v>
      </c>
      <c r="B585" s="20">
        <v>2022</v>
      </c>
      <c r="C585" s="37">
        <v>44732</v>
      </c>
      <c r="D585" s="20" t="s">
        <v>1472</v>
      </c>
      <c r="E585" s="20" t="s">
        <v>495</v>
      </c>
      <c r="F585" s="20">
        <v>29</v>
      </c>
      <c r="G585">
        <f t="shared" si="26"/>
        <v>0</v>
      </c>
      <c r="H585" s="20">
        <v>0</v>
      </c>
      <c r="I585" s="20">
        <v>0</v>
      </c>
      <c r="J585" s="20">
        <v>0</v>
      </c>
      <c r="K585" s="20">
        <v>90</v>
      </c>
      <c r="L585" s="20">
        <v>20</v>
      </c>
      <c r="M585" t="s">
        <v>267</v>
      </c>
      <c r="N585" s="20">
        <v>0</v>
      </c>
      <c r="O585" s="20">
        <v>0</v>
      </c>
      <c r="P585" s="9">
        <f t="shared" si="25"/>
        <v>8.5</v>
      </c>
      <c r="Q585" s="38">
        <v>9</v>
      </c>
      <c r="R585" s="38">
        <v>12</v>
      </c>
      <c r="S585" s="38">
        <v>8</v>
      </c>
      <c r="T585" s="38">
        <v>5</v>
      </c>
      <c r="U585" s="20" t="s">
        <v>297</v>
      </c>
      <c r="V585" s="20" t="s">
        <v>297</v>
      </c>
      <c r="W585" s="20" t="s">
        <v>297</v>
      </c>
      <c r="X585" s="20" t="s">
        <v>297</v>
      </c>
      <c r="Y585" s="20" t="s">
        <v>297</v>
      </c>
      <c r="Z585" s="20" t="s">
        <v>297</v>
      </c>
      <c r="AA585" s="20" t="s">
        <v>297</v>
      </c>
      <c r="AB585" s="20" t="s">
        <v>297</v>
      </c>
      <c r="AC585" s="20">
        <v>0</v>
      </c>
      <c r="AD585" s="20">
        <v>0</v>
      </c>
      <c r="AE585" s="20"/>
      <c r="AF585" s="20"/>
    </row>
    <row r="586" spans="1:33" ht="14.55" hidden="1" x14ac:dyDescent="0.3">
      <c r="A586" s="20" t="s">
        <v>109</v>
      </c>
      <c r="B586" s="20">
        <v>2022</v>
      </c>
      <c r="C586" s="37">
        <v>44732</v>
      </c>
      <c r="D586" s="20" t="s">
        <v>1474</v>
      </c>
      <c r="E586" s="20" t="s">
        <v>510</v>
      </c>
      <c r="F586" s="20">
        <v>44</v>
      </c>
      <c r="G586">
        <f t="shared" si="26"/>
        <v>0</v>
      </c>
      <c r="H586" s="20">
        <v>0</v>
      </c>
      <c r="I586" s="20">
        <v>0</v>
      </c>
      <c r="J586" s="20">
        <v>0</v>
      </c>
      <c r="K586" s="20">
        <v>70</v>
      </c>
      <c r="L586" s="20">
        <v>3</v>
      </c>
      <c r="M586" t="s">
        <v>267</v>
      </c>
      <c r="N586" s="20">
        <v>30</v>
      </c>
      <c r="O586" s="20">
        <v>0</v>
      </c>
      <c r="P586" s="9">
        <f t="shared" ref="P586:P617" si="27">AVERAGE(Q586:T586)</f>
        <v>41.25</v>
      </c>
      <c r="Q586" s="38">
        <v>48</v>
      </c>
      <c r="R586" s="38">
        <v>47</v>
      </c>
      <c r="S586" s="38">
        <v>20</v>
      </c>
      <c r="T586" s="38">
        <v>50</v>
      </c>
      <c r="U586" s="20" t="s">
        <v>297</v>
      </c>
      <c r="V586" s="20" t="s">
        <v>297</v>
      </c>
      <c r="W586" s="20" t="s">
        <v>297</v>
      </c>
      <c r="X586" s="20" t="s">
        <v>297</v>
      </c>
      <c r="Y586" s="20" t="s">
        <v>297</v>
      </c>
      <c r="Z586" s="20" t="s">
        <v>297</v>
      </c>
      <c r="AA586" s="20" t="s">
        <v>297</v>
      </c>
      <c r="AB586" s="20" t="s">
        <v>297</v>
      </c>
      <c r="AC586" s="20">
        <v>0</v>
      </c>
      <c r="AD586" s="20">
        <v>0</v>
      </c>
      <c r="AE586" s="20"/>
      <c r="AF586" s="20"/>
      <c r="AG586" s="20" t="s">
        <v>297</v>
      </c>
    </row>
    <row r="587" spans="1:33" ht="14.55" hidden="1" x14ac:dyDescent="0.3">
      <c r="A587" s="16" t="s">
        <v>114</v>
      </c>
      <c r="B587" s="16">
        <v>2020</v>
      </c>
      <c r="C587" s="18">
        <v>44000</v>
      </c>
      <c r="D587" s="16" t="s">
        <v>1485</v>
      </c>
      <c r="E587" s="16" t="s">
        <v>506</v>
      </c>
      <c r="F587" s="16">
        <v>5</v>
      </c>
      <c r="G587" s="16">
        <f t="shared" si="26"/>
        <v>0</v>
      </c>
      <c r="H587" s="16">
        <v>0</v>
      </c>
      <c r="I587" s="16">
        <v>0</v>
      </c>
      <c r="J587" s="16">
        <v>0</v>
      </c>
      <c r="K587" s="16">
        <v>80</v>
      </c>
      <c r="L587" s="16">
        <v>40</v>
      </c>
      <c r="M587" t="s">
        <v>267</v>
      </c>
      <c r="N587" s="16">
        <v>10</v>
      </c>
      <c r="O587" s="16" t="s">
        <v>297</v>
      </c>
      <c r="P587" s="9">
        <f t="shared" si="27"/>
        <v>27.25</v>
      </c>
      <c r="Q587" s="16">
        <v>85</v>
      </c>
      <c r="R587" s="16">
        <v>9</v>
      </c>
      <c r="S587" s="16">
        <v>2</v>
      </c>
      <c r="T587" s="16">
        <v>13</v>
      </c>
      <c r="U587" s="16" t="s">
        <v>297</v>
      </c>
      <c r="V587" s="16" t="s">
        <v>297</v>
      </c>
      <c r="W587" s="16" t="s">
        <v>297</v>
      </c>
      <c r="X587" s="16" t="s">
        <v>297</v>
      </c>
      <c r="Y587" s="16" t="s">
        <v>297</v>
      </c>
      <c r="Z587" s="16" t="s">
        <v>297</v>
      </c>
      <c r="AA587" s="16" t="s">
        <v>297</v>
      </c>
      <c r="AB587" s="16" t="s">
        <v>297</v>
      </c>
      <c r="AC587" s="16">
        <v>0</v>
      </c>
      <c r="AD587" s="16">
        <v>0</v>
      </c>
      <c r="AE587" s="16"/>
      <c r="AF587" s="20" t="s">
        <v>297</v>
      </c>
      <c r="AG587" s="16" t="s">
        <v>297</v>
      </c>
    </row>
    <row r="588" spans="1:33" ht="14.55" hidden="1" x14ac:dyDescent="0.3">
      <c r="A588" s="16" t="s">
        <v>114</v>
      </c>
      <c r="B588" s="16">
        <v>2020</v>
      </c>
      <c r="C588" s="18">
        <v>44000</v>
      </c>
      <c r="D588" s="16" t="s">
        <v>1486</v>
      </c>
      <c r="E588" s="16" t="s">
        <v>524</v>
      </c>
      <c r="F588" s="16">
        <v>3</v>
      </c>
      <c r="G588" s="16">
        <f t="shared" si="26"/>
        <v>3</v>
      </c>
      <c r="H588" s="16">
        <v>0</v>
      </c>
      <c r="I588" s="16">
        <v>1</v>
      </c>
      <c r="J588" s="16">
        <v>2</v>
      </c>
      <c r="K588" s="16">
        <v>70</v>
      </c>
      <c r="L588" s="16">
        <v>60</v>
      </c>
      <c r="M588" t="s">
        <v>267</v>
      </c>
      <c r="N588" s="16">
        <v>0</v>
      </c>
      <c r="O588" s="16" t="s">
        <v>297</v>
      </c>
      <c r="P588" s="9">
        <f t="shared" si="27"/>
        <v>10.5</v>
      </c>
      <c r="Q588" s="16">
        <v>6</v>
      </c>
      <c r="R588" s="16">
        <v>3</v>
      </c>
      <c r="S588" s="16">
        <v>18</v>
      </c>
      <c r="T588" s="16">
        <v>15</v>
      </c>
      <c r="U588" s="16" t="s">
        <v>297</v>
      </c>
      <c r="V588" s="16" t="s">
        <v>297</v>
      </c>
      <c r="W588" s="16" t="s">
        <v>297</v>
      </c>
      <c r="X588" s="16" t="s">
        <v>297</v>
      </c>
      <c r="Y588" s="16" t="s">
        <v>297</v>
      </c>
      <c r="Z588" s="16" t="s">
        <v>297</v>
      </c>
      <c r="AA588" s="16" t="s">
        <v>297</v>
      </c>
      <c r="AB588" s="16" t="s">
        <v>297</v>
      </c>
      <c r="AC588" s="16">
        <v>0</v>
      </c>
      <c r="AD588" s="16">
        <v>1</v>
      </c>
      <c r="AE588" s="12"/>
      <c r="AF588" s="20" t="s">
        <v>1487</v>
      </c>
      <c r="AG588" s="12"/>
    </row>
    <row r="589" spans="1:33" ht="14.55" hidden="1" x14ac:dyDescent="0.3">
      <c r="A589" s="16" t="s">
        <v>114</v>
      </c>
      <c r="B589" s="16">
        <v>2020</v>
      </c>
      <c r="C589" s="18">
        <v>44000</v>
      </c>
      <c r="D589" s="16" t="s">
        <v>1488</v>
      </c>
      <c r="E589" s="16" t="s">
        <v>524</v>
      </c>
      <c r="F589" s="16">
        <v>5</v>
      </c>
      <c r="G589" s="16">
        <f t="shared" si="26"/>
        <v>2</v>
      </c>
      <c r="H589" s="16">
        <v>0</v>
      </c>
      <c r="I589" s="16">
        <v>1</v>
      </c>
      <c r="J589" s="16">
        <v>1</v>
      </c>
      <c r="K589" s="16">
        <v>80</v>
      </c>
      <c r="L589" s="16">
        <v>80</v>
      </c>
      <c r="M589" t="s">
        <v>267</v>
      </c>
      <c r="N589" s="16">
        <v>10</v>
      </c>
      <c r="O589" s="16" t="s">
        <v>297</v>
      </c>
      <c r="P589" s="9">
        <f t="shared" si="27"/>
        <v>9.75</v>
      </c>
      <c r="Q589" s="16">
        <v>1</v>
      </c>
      <c r="R589" s="16">
        <v>3</v>
      </c>
      <c r="S589" s="16">
        <v>3</v>
      </c>
      <c r="T589" s="16">
        <v>32</v>
      </c>
      <c r="U589" s="16" t="s">
        <v>297</v>
      </c>
      <c r="V589" s="16" t="s">
        <v>297</v>
      </c>
      <c r="W589" s="16" t="s">
        <v>297</v>
      </c>
      <c r="X589" s="16" t="s">
        <v>297</v>
      </c>
      <c r="Y589" s="16" t="s">
        <v>297</v>
      </c>
      <c r="Z589" s="16" t="s">
        <v>297</v>
      </c>
      <c r="AA589" s="16" t="s">
        <v>297</v>
      </c>
      <c r="AB589" s="16" t="s">
        <v>297</v>
      </c>
      <c r="AC589" s="16">
        <v>0</v>
      </c>
      <c r="AD589" s="16">
        <v>0</v>
      </c>
      <c r="AE589" s="16"/>
      <c r="AF589" s="20" t="s">
        <v>297</v>
      </c>
      <c r="AG589" s="16" t="s">
        <v>297</v>
      </c>
    </row>
    <row r="590" spans="1:33" ht="14.55" hidden="1" x14ac:dyDescent="0.3">
      <c r="A590" s="16" t="s">
        <v>114</v>
      </c>
      <c r="B590" s="16">
        <v>2020</v>
      </c>
      <c r="C590" s="18">
        <v>44000</v>
      </c>
      <c r="D590" s="16" t="s">
        <v>1489</v>
      </c>
      <c r="E590" s="16" t="s">
        <v>524</v>
      </c>
      <c r="F590" s="16">
        <v>12</v>
      </c>
      <c r="G590" s="16">
        <f t="shared" si="26"/>
        <v>0</v>
      </c>
      <c r="H590" s="16">
        <v>0</v>
      </c>
      <c r="I590" s="16">
        <v>0</v>
      </c>
      <c r="J590" s="16">
        <v>0</v>
      </c>
      <c r="K590" s="16">
        <v>70</v>
      </c>
      <c r="L590" s="16">
        <v>70</v>
      </c>
      <c r="M590" t="s">
        <v>267</v>
      </c>
      <c r="N590" s="16">
        <v>60</v>
      </c>
      <c r="O590" s="16" t="s">
        <v>297</v>
      </c>
      <c r="P590" s="9">
        <f t="shared" si="27"/>
        <v>25.25</v>
      </c>
      <c r="Q590" s="16">
        <v>15</v>
      </c>
      <c r="R590" s="16">
        <v>27</v>
      </c>
      <c r="S590" s="16">
        <v>19</v>
      </c>
      <c r="T590" s="16">
        <v>40</v>
      </c>
      <c r="U590" s="16" t="s">
        <v>297</v>
      </c>
      <c r="V590" s="16" t="s">
        <v>297</v>
      </c>
      <c r="W590" s="16" t="s">
        <v>297</v>
      </c>
      <c r="X590" s="16" t="s">
        <v>297</v>
      </c>
      <c r="Y590" s="16" t="s">
        <v>297</v>
      </c>
      <c r="Z590" s="16" t="s">
        <v>297</v>
      </c>
      <c r="AA590" s="16" t="s">
        <v>297</v>
      </c>
      <c r="AB590" s="16" t="s">
        <v>297</v>
      </c>
      <c r="AC590" s="16">
        <v>0</v>
      </c>
      <c r="AD590" s="16">
        <v>0</v>
      </c>
      <c r="AE590" s="16"/>
      <c r="AF590" s="20" t="s">
        <v>297</v>
      </c>
      <c r="AG590" s="16" t="s">
        <v>297</v>
      </c>
    </row>
    <row r="591" spans="1:33" ht="14.55" hidden="1" x14ac:dyDescent="0.3">
      <c r="A591" s="16" t="s">
        <v>114</v>
      </c>
      <c r="B591" s="16">
        <v>2020</v>
      </c>
      <c r="C591" s="18">
        <v>44000</v>
      </c>
      <c r="D591" s="16" t="s">
        <v>1490</v>
      </c>
      <c r="E591" s="16" t="s">
        <v>524</v>
      </c>
      <c r="F591" s="16">
        <v>15</v>
      </c>
      <c r="G591" s="16">
        <f t="shared" si="26"/>
        <v>0</v>
      </c>
      <c r="H591" s="16">
        <v>0</v>
      </c>
      <c r="I591" s="16">
        <v>0</v>
      </c>
      <c r="J591" s="16">
        <v>0</v>
      </c>
      <c r="K591" s="16">
        <v>10</v>
      </c>
      <c r="L591" s="16">
        <v>70</v>
      </c>
      <c r="M591" t="s">
        <v>267</v>
      </c>
      <c r="N591" s="16">
        <v>40</v>
      </c>
      <c r="O591" s="16" t="s">
        <v>297</v>
      </c>
      <c r="P591" s="9">
        <f t="shared" si="27"/>
        <v>18.75</v>
      </c>
      <c r="Q591" s="16">
        <v>35</v>
      </c>
      <c r="R591" s="16">
        <v>0</v>
      </c>
      <c r="S591" s="16">
        <v>0</v>
      </c>
      <c r="T591" s="16">
        <v>40</v>
      </c>
      <c r="U591" s="16" t="s">
        <v>297</v>
      </c>
      <c r="V591" s="16" t="s">
        <v>297</v>
      </c>
      <c r="W591" s="16" t="s">
        <v>297</v>
      </c>
      <c r="X591" s="16" t="s">
        <v>297</v>
      </c>
      <c r="Y591" s="16" t="s">
        <v>297</v>
      </c>
      <c r="Z591" s="16" t="s">
        <v>297</v>
      </c>
      <c r="AA591" s="16" t="s">
        <v>297</v>
      </c>
      <c r="AB591" s="16" t="s">
        <v>297</v>
      </c>
      <c r="AC591" s="16">
        <v>0</v>
      </c>
      <c r="AD591" s="16">
        <v>0</v>
      </c>
      <c r="AE591" s="16"/>
      <c r="AF591" s="20" t="s">
        <v>297</v>
      </c>
      <c r="AG591" s="16" t="s">
        <v>297</v>
      </c>
    </row>
    <row r="592" spans="1:33" ht="14.55" hidden="1" x14ac:dyDescent="0.3">
      <c r="A592" s="16" t="s">
        <v>114</v>
      </c>
      <c r="B592" s="16">
        <v>2020</v>
      </c>
      <c r="C592" s="18">
        <v>44000</v>
      </c>
      <c r="D592" s="16" t="s">
        <v>1491</v>
      </c>
      <c r="E592" s="16" t="s">
        <v>520</v>
      </c>
      <c r="F592" s="16">
        <v>5</v>
      </c>
      <c r="G592" s="16">
        <f t="shared" si="26"/>
        <v>0</v>
      </c>
      <c r="H592" s="16">
        <v>0</v>
      </c>
      <c r="I592" s="16">
        <v>0</v>
      </c>
      <c r="J592" s="16">
        <v>0</v>
      </c>
      <c r="K592" s="16">
        <v>70</v>
      </c>
      <c r="L592" s="16">
        <v>90</v>
      </c>
      <c r="M592" t="s">
        <v>267</v>
      </c>
      <c r="N592" s="16">
        <v>40</v>
      </c>
      <c r="O592" s="16" t="s">
        <v>297</v>
      </c>
      <c r="P592" s="9">
        <f t="shared" si="27"/>
        <v>50.75</v>
      </c>
      <c r="Q592" s="16">
        <v>28</v>
      </c>
      <c r="R592" s="16">
        <v>40</v>
      </c>
      <c r="S592" s="16">
        <v>60</v>
      </c>
      <c r="T592" s="16">
        <v>75</v>
      </c>
      <c r="U592" s="16" t="s">
        <v>297</v>
      </c>
      <c r="V592" s="16" t="s">
        <v>297</v>
      </c>
      <c r="W592" s="16" t="s">
        <v>297</v>
      </c>
      <c r="X592" s="16" t="s">
        <v>297</v>
      </c>
      <c r="Y592" s="16" t="s">
        <v>297</v>
      </c>
      <c r="Z592" s="16" t="s">
        <v>297</v>
      </c>
      <c r="AA592" s="16" t="s">
        <v>297</v>
      </c>
      <c r="AB592" s="16" t="s">
        <v>297</v>
      </c>
      <c r="AC592" s="16">
        <v>0</v>
      </c>
      <c r="AD592" s="16">
        <v>0</v>
      </c>
      <c r="AE592" s="16"/>
      <c r="AF592" s="20" t="s">
        <v>297</v>
      </c>
      <c r="AG592" s="16" t="s">
        <v>297</v>
      </c>
    </row>
    <row r="593" spans="1:33" ht="14.55" hidden="1" x14ac:dyDescent="0.3">
      <c r="A593" s="16" t="s">
        <v>114</v>
      </c>
      <c r="B593" s="16">
        <v>2020</v>
      </c>
      <c r="C593" s="18">
        <v>44000</v>
      </c>
      <c r="D593" s="16" t="s">
        <v>1492</v>
      </c>
      <c r="E593" s="16" t="s">
        <v>510</v>
      </c>
      <c r="F593" s="16">
        <v>16</v>
      </c>
      <c r="G593" s="16">
        <f t="shared" si="26"/>
        <v>1</v>
      </c>
      <c r="H593" s="16">
        <v>0</v>
      </c>
      <c r="I593" s="16">
        <v>0</v>
      </c>
      <c r="J593" s="16">
        <v>1</v>
      </c>
      <c r="K593" s="16">
        <v>50</v>
      </c>
      <c r="L593" s="16">
        <v>90</v>
      </c>
      <c r="M593" t="s">
        <v>267</v>
      </c>
      <c r="N593" s="16">
        <v>50</v>
      </c>
      <c r="O593" s="16" t="s">
        <v>297</v>
      </c>
      <c r="P593" s="9">
        <f t="shared" si="27"/>
        <v>67.5</v>
      </c>
      <c r="Q593" s="16">
        <v>8</v>
      </c>
      <c r="R593" s="16">
        <v>12</v>
      </c>
      <c r="S593" s="16">
        <v>120</v>
      </c>
      <c r="T593" s="16">
        <v>130</v>
      </c>
      <c r="U593" s="16" t="s">
        <v>297</v>
      </c>
      <c r="V593" s="16" t="s">
        <v>297</v>
      </c>
      <c r="W593" s="16" t="s">
        <v>297</v>
      </c>
      <c r="X593" s="16" t="s">
        <v>297</v>
      </c>
      <c r="Y593" s="16" t="s">
        <v>297</v>
      </c>
      <c r="Z593" s="16" t="s">
        <v>297</v>
      </c>
      <c r="AA593" s="16" t="s">
        <v>297</v>
      </c>
      <c r="AB593" s="16" t="s">
        <v>297</v>
      </c>
      <c r="AC593" s="16">
        <v>1</v>
      </c>
      <c r="AD593" s="16">
        <v>0</v>
      </c>
      <c r="AE593" s="12"/>
      <c r="AF593" s="20" t="s">
        <v>1493</v>
      </c>
      <c r="AG593" s="12"/>
    </row>
    <row r="594" spans="1:33" ht="14.55" hidden="1" x14ac:dyDescent="0.3">
      <c r="A594" s="16" t="s">
        <v>114</v>
      </c>
      <c r="B594" s="16">
        <v>2020</v>
      </c>
      <c r="C594" s="18">
        <v>44000</v>
      </c>
      <c r="D594" s="16" t="s">
        <v>1494</v>
      </c>
      <c r="E594" s="16" t="s">
        <v>510</v>
      </c>
      <c r="F594" s="16">
        <v>17</v>
      </c>
      <c r="G594" s="16">
        <f t="shared" si="26"/>
        <v>3</v>
      </c>
      <c r="H594" s="16">
        <v>0</v>
      </c>
      <c r="I594" s="16">
        <v>0</v>
      </c>
      <c r="J594" s="16">
        <v>3</v>
      </c>
      <c r="K594" s="16">
        <v>60</v>
      </c>
      <c r="L594" s="16">
        <v>30</v>
      </c>
      <c r="M594" t="s">
        <v>267</v>
      </c>
      <c r="N594" s="16">
        <v>30</v>
      </c>
      <c r="O594" s="16" t="s">
        <v>297</v>
      </c>
      <c r="P594" s="9">
        <f t="shared" si="27"/>
        <v>77</v>
      </c>
      <c r="Q594" s="16">
        <v>8</v>
      </c>
      <c r="R594" s="16">
        <v>20</v>
      </c>
      <c r="S594" s="16">
        <v>130</v>
      </c>
      <c r="T594" s="16">
        <v>150</v>
      </c>
      <c r="U594" s="16" t="s">
        <v>297</v>
      </c>
      <c r="V594" s="16" t="s">
        <v>297</v>
      </c>
      <c r="W594" s="16" t="s">
        <v>297</v>
      </c>
      <c r="X594" s="16" t="s">
        <v>297</v>
      </c>
      <c r="Y594" s="16" t="s">
        <v>297</v>
      </c>
      <c r="Z594" s="16" t="s">
        <v>297</v>
      </c>
      <c r="AA594" s="16" t="s">
        <v>297</v>
      </c>
      <c r="AB594" s="16" t="s">
        <v>297</v>
      </c>
      <c r="AC594" s="16">
        <v>0</v>
      </c>
      <c r="AD594" s="16">
        <v>0</v>
      </c>
      <c r="AE594" s="16"/>
      <c r="AF594" s="20" t="s">
        <v>297</v>
      </c>
      <c r="AG594" s="16" t="s">
        <v>297</v>
      </c>
    </row>
    <row r="595" spans="1:33" ht="14.55" hidden="1" x14ac:dyDescent="0.3">
      <c r="A595" s="16" t="s">
        <v>114</v>
      </c>
      <c r="B595" s="16">
        <v>2020</v>
      </c>
      <c r="C595" s="18">
        <v>44000</v>
      </c>
      <c r="D595" s="16" t="s">
        <v>1495</v>
      </c>
      <c r="E595" s="16" t="s">
        <v>514</v>
      </c>
      <c r="F595" s="16">
        <v>2</v>
      </c>
      <c r="G595" s="16">
        <f t="shared" si="26"/>
        <v>0</v>
      </c>
      <c r="H595" s="16">
        <v>0</v>
      </c>
      <c r="I595" s="16">
        <v>0</v>
      </c>
      <c r="J595" s="16">
        <v>0</v>
      </c>
      <c r="K595" s="16">
        <v>40</v>
      </c>
      <c r="L595" s="16">
        <v>30</v>
      </c>
      <c r="M595" t="s">
        <v>267</v>
      </c>
      <c r="N595" s="16">
        <v>20</v>
      </c>
      <c r="O595" s="16" t="s">
        <v>297</v>
      </c>
      <c r="P595" s="9">
        <f t="shared" si="27"/>
        <v>6.5</v>
      </c>
      <c r="Q595" s="16">
        <v>5</v>
      </c>
      <c r="R595" s="16">
        <v>2</v>
      </c>
      <c r="S595" s="16">
        <v>9</v>
      </c>
      <c r="T595" s="16">
        <v>10</v>
      </c>
      <c r="U595" s="16" t="s">
        <v>297</v>
      </c>
      <c r="V595" s="16" t="s">
        <v>297</v>
      </c>
      <c r="W595" s="16" t="s">
        <v>297</v>
      </c>
      <c r="X595" s="16" t="s">
        <v>297</v>
      </c>
      <c r="Y595" s="16" t="s">
        <v>297</v>
      </c>
      <c r="Z595" s="16" t="s">
        <v>297</v>
      </c>
      <c r="AA595" s="16" t="s">
        <v>297</v>
      </c>
      <c r="AB595" s="16" t="s">
        <v>297</v>
      </c>
      <c r="AC595" s="16">
        <v>1</v>
      </c>
      <c r="AD595" s="16">
        <v>0</v>
      </c>
      <c r="AE595" s="12"/>
      <c r="AF595" s="20" t="s">
        <v>1496</v>
      </c>
      <c r="AG595" s="12"/>
    </row>
    <row r="596" spans="1:33" ht="14.55" hidden="1" x14ac:dyDescent="0.3">
      <c r="A596" s="16" t="s">
        <v>114</v>
      </c>
      <c r="B596" s="16">
        <v>2021</v>
      </c>
      <c r="C596" s="18">
        <v>44364</v>
      </c>
      <c r="D596" s="16" t="s">
        <v>1485</v>
      </c>
      <c r="E596" s="16" t="s">
        <v>506</v>
      </c>
      <c r="F596" s="16">
        <v>5</v>
      </c>
      <c r="G596" s="16">
        <f t="shared" si="26"/>
        <v>0</v>
      </c>
      <c r="H596" s="16">
        <v>0</v>
      </c>
      <c r="I596" s="16">
        <v>0</v>
      </c>
      <c r="J596" s="16">
        <v>0</v>
      </c>
      <c r="K596" s="16">
        <v>80</v>
      </c>
      <c r="L596" s="16">
        <v>90</v>
      </c>
      <c r="M596" t="s">
        <v>267</v>
      </c>
      <c r="N596" s="16">
        <v>0</v>
      </c>
      <c r="O596" s="16" t="s">
        <v>297</v>
      </c>
      <c r="P596" s="9">
        <f t="shared" si="27"/>
        <v>22.75</v>
      </c>
      <c r="Q596" s="16">
        <v>26</v>
      </c>
      <c r="R596" s="16">
        <v>35</v>
      </c>
      <c r="S596" s="16">
        <v>27</v>
      </c>
      <c r="T596" s="16">
        <v>3</v>
      </c>
      <c r="U596" s="16" t="s">
        <v>297</v>
      </c>
      <c r="V596" s="16" t="s">
        <v>297</v>
      </c>
      <c r="W596" s="16" t="s">
        <v>297</v>
      </c>
      <c r="X596" s="16" t="s">
        <v>297</v>
      </c>
      <c r="Y596" s="16" t="s">
        <v>297</v>
      </c>
      <c r="Z596" s="16" t="s">
        <v>297</v>
      </c>
      <c r="AA596" s="16" t="s">
        <v>297</v>
      </c>
      <c r="AB596" s="16" t="s">
        <v>297</v>
      </c>
      <c r="AC596" s="16">
        <v>0</v>
      </c>
      <c r="AD596" s="16">
        <v>0</v>
      </c>
      <c r="AE596" s="16"/>
      <c r="AF596" s="20" t="s">
        <v>297</v>
      </c>
      <c r="AG596" s="16" t="s">
        <v>297</v>
      </c>
    </row>
    <row r="597" spans="1:33" ht="14.55" hidden="1" x14ac:dyDescent="0.3">
      <c r="A597" s="16" t="s">
        <v>114</v>
      </c>
      <c r="B597" s="16">
        <v>2021</v>
      </c>
      <c r="C597" s="18">
        <v>44364</v>
      </c>
      <c r="D597" s="16" t="s">
        <v>1486</v>
      </c>
      <c r="E597" s="16" t="s">
        <v>524</v>
      </c>
      <c r="F597" s="16">
        <v>3</v>
      </c>
      <c r="G597" s="16">
        <f t="shared" si="26"/>
        <v>4</v>
      </c>
      <c r="H597" s="16">
        <v>1</v>
      </c>
      <c r="I597" s="16">
        <v>1</v>
      </c>
      <c r="J597" s="16">
        <v>2</v>
      </c>
      <c r="K597" s="16">
        <v>70</v>
      </c>
      <c r="L597" s="16">
        <v>80</v>
      </c>
      <c r="M597" t="s">
        <v>267</v>
      </c>
      <c r="N597" s="16">
        <v>0</v>
      </c>
      <c r="O597" s="16" t="s">
        <v>297</v>
      </c>
      <c r="P597" s="9">
        <f t="shared" si="27"/>
        <v>16.75</v>
      </c>
      <c r="Q597" s="16">
        <v>18</v>
      </c>
      <c r="R597" s="16">
        <v>12</v>
      </c>
      <c r="S597" s="16">
        <v>20</v>
      </c>
      <c r="T597" s="16">
        <v>17</v>
      </c>
      <c r="U597" s="16" t="s">
        <v>297</v>
      </c>
      <c r="V597" s="16" t="s">
        <v>297</v>
      </c>
      <c r="W597" s="16" t="s">
        <v>297</v>
      </c>
      <c r="X597" s="16" t="s">
        <v>297</v>
      </c>
      <c r="Y597" s="16" t="s">
        <v>297</v>
      </c>
      <c r="Z597" s="16" t="s">
        <v>297</v>
      </c>
      <c r="AA597" s="16" t="s">
        <v>297</v>
      </c>
      <c r="AB597" s="16" t="s">
        <v>297</v>
      </c>
      <c r="AC597" s="16">
        <v>0</v>
      </c>
      <c r="AD597" s="16">
        <v>0</v>
      </c>
      <c r="AE597" s="12"/>
      <c r="AF597" s="20"/>
      <c r="AG597" s="12"/>
    </row>
    <row r="598" spans="1:33" ht="14.55" hidden="1" x14ac:dyDescent="0.3">
      <c r="A598" s="16" t="s">
        <v>114</v>
      </c>
      <c r="B598" s="16">
        <v>2021</v>
      </c>
      <c r="C598" s="18">
        <v>44364</v>
      </c>
      <c r="D598" s="16" t="s">
        <v>1488</v>
      </c>
      <c r="E598" s="16" t="s">
        <v>524</v>
      </c>
      <c r="F598" s="16">
        <v>5</v>
      </c>
      <c r="G598" s="16">
        <f t="shared" si="26"/>
        <v>2</v>
      </c>
      <c r="H598" s="16">
        <v>0</v>
      </c>
      <c r="I598" s="16">
        <v>1</v>
      </c>
      <c r="J598" s="16">
        <v>1</v>
      </c>
      <c r="K598" s="16">
        <v>80</v>
      </c>
      <c r="L598" s="16">
        <v>80</v>
      </c>
      <c r="M598" t="s">
        <v>267</v>
      </c>
      <c r="N598" s="16">
        <v>5</v>
      </c>
      <c r="O598" s="16" t="s">
        <v>297</v>
      </c>
      <c r="P598" s="9">
        <f t="shared" si="27"/>
        <v>15.25</v>
      </c>
      <c r="Q598" s="16">
        <v>10</v>
      </c>
      <c r="R598" s="16">
        <v>6</v>
      </c>
      <c r="S598" s="16">
        <v>12</v>
      </c>
      <c r="T598" s="16">
        <v>33</v>
      </c>
      <c r="U598" s="16" t="s">
        <v>297</v>
      </c>
      <c r="V598" s="16" t="s">
        <v>297</v>
      </c>
      <c r="W598" s="16" t="s">
        <v>297</v>
      </c>
      <c r="X598" s="16" t="s">
        <v>297</v>
      </c>
      <c r="Y598" s="16" t="s">
        <v>297</v>
      </c>
      <c r="Z598" s="16" t="s">
        <v>297</v>
      </c>
      <c r="AA598" s="16" t="s">
        <v>297</v>
      </c>
      <c r="AB598" s="16" t="s">
        <v>297</v>
      </c>
      <c r="AC598" s="16">
        <v>0</v>
      </c>
      <c r="AD598" s="16">
        <v>0</v>
      </c>
      <c r="AE598" s="16"/>
      <c r="AF598" s="20" t="s">
        <v>297</v>
      </c>
      <c r="AG598" s="16" t="s">
        <v>297</v>
      </c>
    </row>
    <row r="599" spans="1:33" ht="14.55" hidden="1" x14ac:dyDescent="0.3">
      <c r="A599" s="16" t="s">
        <v>114</v>
      </c>
      <c r="B599" s="16">
        <v>2021</v>
      </c>
      <c r="C599" s="18">
        <v>44364</v>
      </c>
      <c r="D599" s="16" t="s">
        <v>1489</v>
      </c>
      <c r="E599" s="16" t="s">
        <v>524</v>
      </c>
      <c r="F599" s="16">
        <v>12</v>
      </c>
      <c r="G599" s="16">
        <f t="shared" si="26"/>
        <v>0</v>
      </c>
      <c r="H599" s="16">
        <v>0</v>
      </c>
      <c r="I599" s="16">
        <v>0</v>
      </c>
      <c r="J599" s="16">
        <v>0</v>
      </c>
      <c r="K599" s="16">
        <v>60</v>
      </c>
      <c r="L599" s="16">
        <v>80</v>
      </c>
      <c r="M599" t="s">
        <v>267</v>
      </c>
      <c r="N599" s="16">
        <v>70</v>
      </c>
      <c r="O599" s="16" t="s">
        <v>297</v>
      </c>
      <c r="P599" s="9">
        <f t="shared" si="27"/>
        <v>22.75</v>
      </c>
      <c r="Q599" s="16">
        <v>3</v>
      </c>
      <c r="R599" s="16">
        <v>27</v>
      </c>
      <c r="S599" s="16">
        <v>21</v>
      </c>
      <c r="T599" s="16">
        <v>40</v>
      </c>
      <c r="U599" s="16" t="s">
        <v>297</v>
      </c>
      <c r="V599" s="16" t="s">
        <v>297</v>
      </c>
      <c r="W599" s="16" t="s">
        <v>297</v>
      </c>
      <c r="X599" s="16" t="s">
        <v>297</v>
      </c>
      <c r="Y599" s="16" t="s">
        <v>297</v>
      </c>
      <c r="Z599" s="16" t="s">
        <v>297</v>
      </c>
      <c r="AA599" s="16" t="s">
        <v>297</v>
      </c>
      <c r="AB599" s="16" t="s">
        <v>297</v>
      </c>
      <c r="AC599" s="16">
        <v>0</v>
      </c>
      <c r="AD599" s="16">
        <v>0</v>
      </c>
      <c r="AE599" s="16"/>
      <c r="AF599" s="20" t="s">
        <v>297</v>
      </c>
      <c r="AG599" s="16" t="s">
        <v>297</v>
      </c>
    </row>
    <row r="600" spans="1:33" ht="14.55" hidden="1" x14ac:dyDescent="0.3">
      <c r="A600" s="16" t="s">
        <v>114</v>
      </c>
      <c r="B600" s="16">
        <v>2021</v>
      </c>
      <c r="C600" s="18">
        <v>44364</v>
      </c>
      <c r="D600" s="16" t="s">
        <v>1490</v>
      </c>
      <c r="E600" s="16" t="s">
        <v>524</v>
      </c>
      <c r="F600" s="16">
        <v>15</v>
      </c>
      <c r="G600" s="16">
        <f t="shared" si="26"/>
        <v>0</v>
      </c>
      <c r="H600" s="16">
        <v>0</v>
      </c>
      <c r="I600" s="16">
        <v>0</v>
      </c>
      <c r="J600" s="16">
        <v>0</v>
      </c>
      <c r="K600" s="16">
        <v>15</v>
      </c>
      <c r="L600" s="16">
        <v>80</v>
      </c>
      <c r="M600" t="s">
        <v>267</v>
      </c>
      <c r="N600" s="16">
        <v>50</v>
      </c>
      <c r="O600" s="16" t="s">
        <v>297</v>
      </c>
      <c r="P600" s="9">
        <f t="shared" si="27"/>
        <v>22.25</v>
      </c>
      <c r="Q600" s="16">
        <v>25</v>
      </c>
      <c r="R600" s="16">
        <v>34</v>
      </c>
      <c r="S600" s="16">
        <v>30</v>
      </c>
      <c r="T600" s="16">
        <v>0</v>
      </c>
      <c r="U600" s="16" t="s">
        <v>297</v>
      </c>
      <c r="V600" s="16" t="s">
        <v>297</v>
      </c>
      <c r="W600" s="16" t="s">
        <v>297</v>
      </c>
      <c r="X600" s="16" t="s">
        <v>297</v>
      </c>
      <c r="Y600" s="16" t="s">
        <v>297</v>
      </c>
      <c r="Z600" s="16" t="s">
        <v>297</v>
      </c>
      <c r="AA600" s="16" t="s">
        <v>297</v>
      </c>
      <c r="AB600" s="16" t="s">
        <v>297</v>
      </c>
      <c r="AC600" s="16">
        <v>0</v>
      </c>
      <c r="AD600" s="16">
        <v>0</v>
      </c>
      <c r="AE600" s="16"/>
      <c r="AF600" s="20" t="s">
        <v>297</v>
      </c>
      <c r="AG600" s="16" t="s">
        <v>297</v>
      </c>
    </row>
    <row r="601" spans="1:33" ht="14.55" hidden="1" x14ac:dyDescent="0.3">
      <c r="A601" s="16" t="s">
        <v>114</v>
      </c>
      <c r="B601" s="16">
        <v>2021</v>
      </c>
      <c r="C601" s="18">
        <v>44364</v>
      </c>
      <c r="D601" s="16" t="s">
        <v>1491</v>
      </c>
      <c r="E601" s="16" t="s">
        <v>520</v>
      </c>
      <c r="F601" s="16">
        <v>5</v>
      </c>
      <c r="G601" s="16">
        <f t="shared" si="26"/>
        <v>0</v>
      </c>
      <c r="H601" s="16">
        <v>0</v>
      </c>
      <c r="I601" s="16">
        <v>0</v>
      </c>
      <c r="J601" s="16">
        <v>0</v>
      </c>
      <c r="K601" s="16">
        <v>60</v>
      </c>
      <c r="L601" s="16">
        <v>90</v>
      </c>
      <c r="M601" t="s">
        <v>267</v>
      </c>
      <c r="N601" s="16">
        <v>40</v>
      </c>
      <c r="O601" s="16" t="s">
        <v>297</v>
      </c>
      <c r="P601" s="9">
        <f t="shared" si="27"/>
        <v>41.25</v>
      </c>
      <c r="Q601" s="16">
        <v>50</v>
      </c>
      <c r="R601" s="16">
        <v>35</v>
      </c>
      <c r="S601" s="16">
        <v>20</v>
      </c>
      <c r="T601" s="16">
        <v>60</v>
      </c>
      <c r="U601" s="16" t="s">
        <v>297</v>
      </c>
      <c r="V601" s="16" t="s">
        <v>297</v>
      </c>
      <c r="W601" s="16" t="s">
        <v>297</v>
      </c>
      <c r="X601" s="16" t="s">
        <v>297</v>
      </c>
      <c r="Y601" s="16" t="s">
        <v>297</v>
      </c>
      <c r="Z601" s="16" t="s">
        <v>297</v>
      </c>
      <c r="AA601" s="16" t="s">
        <v>297</v>
      </c>
      <c r="AB601" s="16" t="s">
        <v>297</v>
      </c>
      <c r="AC601" s="16">
        <v>0</v>
      </c>
      <c r="AD601" s="16">
        <v>0</v>
      </c>
      <c r="AE601" s="16"/>
      <c r="AF601" s="20" t="s">
        <v>297</v>
      </c>
      <c r="AG601" s="16" t="s">
        <v>297</v>
      </c>
    </row>
    <row r="602" spans="1:33" ht="14.55" hidden="1" x14ac:dyDescent="0.3">
      <c r="A602" s="16" t="s">
        <v>114</v>
      </c>
      <c r="B602" s="16">
        <v>2021</v>
      </c>
      <c r="C602" s="18">
        <v>44364</v>
      </c>
      <c r="D602" s="16" t="s">
        <v>1492</v>
      </c>
      <c r="E602" s="16" t="s">
        <v>510</v>
      </c>
      <c r="F602" s="16">
        <v>16</v>
      </c>
      <c r="G602" s="16">
        <f t="shared" si="26"/>
        <v>1</v>
      </c>
      <c r="H602" s="16">
        <v>0</v>
      </c>
      <c r="I602" s="16">
        <v>0</v>
      </c>
      <c r="J602" s="16">
        <v>1</v>
      </c>
      <c r="K602" s="16">
        <v>30</v>
      </c>
      <c r="L602" s="16">
        <v>80</v>
      </c>
      <c r="M602" t="s">
        <v>267</v>
      </c>
      <c r="N602" s="16">
        <v>60</v>
      </c>
      <c r="O602" s="16" t="s">
        <v>297</v>
      </c>
      <c r="P602" s="9">
        <f t="shared" si="27"/>
        <v>24.75</v>
      </c>
      <c r="Q602" s="16">
        <v>33</v>
      </c>
      <c r="R602" s="16">
        <v>10</v>
      </c>
      <c r="S602" s="16">
        <v>50</v>
      </c>
      <c r="T602" s="16">
        <v>6</v>
      </c>
      <c r="U602" s="16" t="s">
        <v>297</v>
      </c>
      <c r="V602" s="16" t="s">
        <v>297</v>
      </c>
      <c r="W602" s="16" t="s">
        <v>297</v>
      </c>
      <c r="X602" s="16" t="s">
        <v>297</v>
      </c>
      <c r="Y602" s="16" t="s">
        <v>297</v>
      </c>
      <c r="Z602" s="16" t="s">
        <v>297</v>
      </c>
      <c r="AA602" s="16" t="s">
        <v>297</v>
      </c>
      <c r="AB602" s="16" t="s">
        <v>297</v>
      </c>
      <c r="AC602" s="16">
        <v>0</v>
      </c>
      <c r="AD602" s="16">
        <v>0</v>
      </c>
      <c r="AE602" s="12"/>
      <c r="AF602" s="20"/>
      <c r="AG602" s="12" t="s">
        <v>1291</v>
      </c>
    </row>
    <row r="603" spans="1:33" ht="14.55" hidden="1" x14ac:dyDescent="0.3">
      <c r="A603" s="16" t="s">
        <v>114</v>
      </c>
      <c r="B603" s="16">
        <v>2021</v>
      </c>
      <c r="C603" s="18">
        <v>44364</v>
      </c>
      <c r="D603" s="16" t="s">
        <v>1494</v>
      </c>
      <c r="E603" s="16" t="s">
        <v>510</v>
      </c>
      <c r="F603" s="16">
        <v>17</v>
      </c>
      <c r="G603" s="16">
        <f t="shared" si="26"/>
        <v>1</v>
      </c>
      <c r="H603" s="16">
        <v>0</v>
      </c>
      <c r="I603" s="16">
        <v>0</v>
      </c>
      <c r="J603" s="16">
        <v>1</v>
      </c>
      <c r="K603" s="16">
        <v>40</v>
      </c>
      <c r="L603" s="16">
        <v>40</v>
      </c>
      <c r="M603" t="s">
        <v>267</v>
      </c>
      <c r="N603" s="16">
        <v>70</v>
      </c>
      <c r="O603" s="16" t="s">
        <v>297</v>
      </c>
      <c r="P603" s="9">
        <f t="shared" si="27"/>
        <v>29.25</v>
      </c>
      <c r="Q603" s="16">
        <v>10</v>
      </c>
      <c r="R603" s="16">
        <v>7</v>
      </c>
      <c r="S603" s="16">
        <v>60</v>
      </c>
      <c r="T603" s="16">
        <v>40</v>
      </c>
      <c r="U603" s="16" t="s">
        <v>297</v>
      </c>
      <c r="V603" s="16" t="s">
        <v>297</v>
      </c>
      <c r="W603" s="16" t="s">
        <v>297</v>
      </c>
      <c r="X603" s="16" t="s">
        <v>297</v>
      </c>
      <c r="Y603" s="16" t="s">
        <v>297</v>
      </c>
      <c r="Z603" s="16" t="s">
        <v>297</v>
      </c>
      <c r="AA603" s="16" t="s">
        <v>297</v>
      </c>
      <c r="AB603" s="16" t="s">
        <v>297</v>
      </c>
      <c r="AC603" s="16">
        <v>0</v>
      </c>
      <c r="AD603" s="16">
        <v>0</v>
      </c>
      <c r="AE603" s="16"/>
      <c r="AF603" s="20" t="s">
        <v>297</v>
      </c>
      <c r="AG603" s="16" t="s">
        <v>1291</v>
      </c>
    </row>
    <row r="604" spans="1:33" ht="14.55" hidden="1" x14ac:dyDescent="0.3">
      <c r="A604" s="16" t="s">
        <v>114</v>
      </c>
      <c r="B604" s="16">
        <v>2021</v>
      </c>
      <c r="C604" s="18">
        <v>44364</v>
      </c>
      <c r="D604" s="16" t="s">
        <v>1495</v>
      </c>
      <c r="E604" s="16" t="s">
        <v>514</v>
      </c>
      <c r="F604" s="16">
        <v>2</v>
      </c>
      <c r="G604" s="16">
        <f t="shared" si="26"/>
        <v>0</v>
      </c>
      <c r="H604" s="16">
        <v>0</v>
      </c>
      <c r="I604" s="16">
        <v>0</v>
      </c>
      <c r="J604" s="16">
        <v>0</v>
      </c>
      <c r="K604" s="16">
        <v>20</v>
      </c>
      <c r="L604" s="16">
        <v>50</v>
      </c>
      <c r="M604" t="s">
        <v>267</v>
      </c>
      <c r="N604" s="16">
        <v>7</v>
      </c>
      <c r="O604" s="16" t="s">
        <v>297</v>
      </c>
      <c r="P604" s="9">
        <f t="shared" si="27"/>
        <v>9</v>
      </c>
      <c r="Q604" s="16">
        <v>0</v>
      </c>
      <c r="R604" s="16">
        <v>0</v>
      </c>
      <c r="S604" s="16">
        <v>16</v>
      </c>
      <c r="T604" s="16">
        <v>20</v>
      </c>
      <c r="U604" s="16" t="s">
        <v>297</v>
      </c>
      <c r="V604" s="16" t="s">
        <v>297</v>
      </c>
      <c r="W604" s="16" t="s">
        <v>297</v>
      </c>
      <c r="X604" s="16" t="s">
        <v>297</v>
      </c>
      <c r="Y604" s="16" t="s">
        <v>297</v>
      </c>
      <c r="Z604" s="16" t="s">
        <v>297</v>
      </c>
      <c r="AA604" s="16" t="s">
        <v>297</v>
      </c>
      <c r="AB604" s="16" t="s">
        <v>297</v>
      </c>
      <c r="AC604" s="16">
        <v>0</v>
      </c>
      <c r="AD604" s="16">
        <v>0</v>
      </c>
      <c r="AE604" s="12"/>
      <c r="AF604" s="20"/>
      <c r="AG604" s="12"/>
    </row>
    <row r="605" spans="1:33" ht="14.55" hidden="1" x14ac:dyDescent="0.3">
      <c r="A605" s="16" t="s">
        <v>114</v>
      </c>
      <c r="B605" s="16">
        <v>2022</v>
      </c>
      <c r="C605" s="18">
        <v>44726</v>
      </c>
      <c r="D605" s="16" t="s">
        <v>1485</v>
      </c>
      <c r="E605" s="16" t="s">
        <v>506</v>
      </c>
      <c r="F605" s="16">
        <v>5</v>
      </c>
      <c r="G605" s="16">
        <f t="shared" si="26"/>
        <v>0</v>
      </c>
      <c r="H605" s="16">
        <v>0</v>
      </c>
      <c r="I605" s="16">
        <v>0</v>
      </c>
      <c r="J605" s="16">
        <v>0</v>
      </c>
      <c r="K605" s="16">
        <v>70</v>
      </c>
      <c r="L605" s="16">
        <v>70</v>
      </c>
      <c r="M605" t="s">
        <v>267</v>
      </c>
      <c r="N605" s="16">
        <v>0</v>
      </c>
      <c r="O605" s="16" t="s">
        <v>267</v>
      </c>
      <c r="P605" s="9">
        <f t="shared" si="27"/>
        <v>14.75</v>
      </c>
      <c r="Q605" s="16">
        <v>35</v>
      </c>
      <c r="R605" s="16">
        <v>11</v>
      </c>
      <c r="S605" s="16">
        <v>10</v>
      </c>
      <c r="T605" s="16">
        <v>3</v>
      </c>
      <c r="U605" s="16" t="s">
        <v>297</v>
      </c>
      <c r="V605" s="16" t="s">
        <v>297</v>
      </c>
      <c r="W605" s="16" t="s">
        <v>297</v>
      </c>
      <c r="X605" s="16" t="s">
        <v>297</v>
      </c>
      <c r="Y605" s="16" t="s">
        <v>297</v>
      </c>
      <c r="Z605" s="16" t="s">
        <v>297</v>
      </c>
      <c r="AA605" s="16" t="s">
        <v>297</v>
      </c>
      <c r="AB605" s="16" t="s">
        <v>297</v>
      </c>
      <c r="AC605" s="16">
        <v>0</v>
      </c>
      <c r="AD605" s="16">
        <v>1</v>
      </c>
      <c r="AE605" s="16"/>
      <c r="AF605" s="20" t="s">
        <v>1497</v>
      </c>
      <c r="AG605" s="16" t="s">
        <v>297</v>
      </c>
    </row>
    <row r="606" spans="1:33" ht="14.55" hidden="1" x14ac:dyDescent="0.3">
      <c r="A606" s="16" t="s">
        <v>114</v>
      </c>
      <c r="B606" s="16">
        <v>2022</v>
      </c>
      <c r="C606" s="18">
        <v>44726</v>
      </c>
      <c r="D606" s="16" t="s">
        <v>1486</v>
      </c>
      <c r="E606" s="16" t="s">
        <v>524</v>
      </c>
      <c r="F606" s="16">
        <v>3</v>
      </c>
      <c r="G606" s="16">
        <f t="shared" si="26"/>
        <v>4</v>
      </c>
      <c r="H606" s="16">
        <v>0</v>
      </c>
      <c r="I606" s="16">
        <v>1</v>
      </c>
      <c r="J606" s="16">
        <v>3</v>
      </c>
      <c r="K606" s="16">
        <v>60</v>
      </c>
      <c r="L606" s="16">
        <v>80</v>
      </c>
      <c r="M606" t="s">
        <v>267</v>
      </c>
      <c r="N606" s="16">
        <v>0</v>
      </c>
      <c r="O606" s="16" t="s">
        <v>267</v>
      </c>
      <c r="P606" s="9">
        <f t="shared" si="27"/>
        <v>13.25</v>
      </c>
      <c r="Q606" s="16">
        <v>17</v>
      </c>
      <c r="R606" s="16">
        <v>7</v>
      </c>
      <c r="S606" s="16">
        <v>19</v>
      </c>
      <c r="T606" s="16">
        <v>10</v>
      </c>
      <c r="U606" s="16" t="s">
        <v>297</v>
      </c>
      <c r="V606" s="16" t="s">
        <v>297</v>
      </c>
      <c r="W606" s="16" t="s">
        <v>297</v>
      </c>
      <c r="X606" s="16" t="s">
        <v>297</v>
      </c>
      <c r="Y606" s="16" t="s">
        <v>297</v>
      </c>
      <c r="Z606" s="16" t="s">
        <v>297</v>
      </c>
      <c r="AA606" s="16" t="s">
        <v>297</v>
      </c>
      <c r="AB606" s="16" t="s">
        <v>297</v>
      </c>
      <c r="AC606" s="16">
        <v>0</v>
      </c>
      <c r="AD606" s="16">
        <v>1</v>
      </c>
      <c r="AE606" s="12"/>
      <c r="AF606" s="20" t="s">
        <v>1497</v>
      </c>
      <c r="AG606" s="12"/>
    </row>
    <row r="607" spans="1:33" ht="14.55" hidden="1" x14ac:dyDescent="0.3">
      <c r="A607" s="16" t="s">
        <v>114</v>
      </c>
      <c r="B607" s="16">
        <v>2022</v>
      </c>
      <c r="C607" s="18">
        <v>44726</v>
      </c>
      <c r="D607" s="16" t="s">
        <v>1488</v>
      </c>
      <c r="E607" s="16" t="s">
        <v>524</v>
      </c>
      <c r="F607" s="16">
        <v>5</v>
      </c>
      <c r="G607" s="16">
        <f t="shared" si="26"/>
        <v>1</v>
      </c>
      <c r="H607" s="16">
        <v>0</v>
      </c>
      <c r="I607" s="16">
        <v>0</v>
      </c>
      <c r="J607" s="16">
        <v>1</v>
      </c>
      <c r="K607" s="16">
        <v>70</v>
      </c>
      <c r="L607" s="16">
        <v>50</v>
      </c>
      <c r="M607" t="s">
        <v>267</v>
      </c>
      <c r="N607" s="16">
        <v>0</v>
      </c>
      <c r="O607" s="16" t="s">
        <v>267</v>
      </c>
      <c r="P607" s="9">
        <f t="shared" si="27"/>
        <v>5.5</v>
      </c>
      <c r="Q607" s="16">
        <v>9</v>
      </c>
      <c r="R607" s="16">
        <v>1</v>
      </c>
      <c r="S607" s="16">
        <v>1</v>
      </c>
      <c r="T607" s="16">
        <v>11</v>
      </c>
      <c r="U607" s="16" t="s">
        <v>297</v>
      </c>
      <c r="V607" s="16" t="s">
        <v>297</v>
      </c>
      <c r="W607" s="16" t="s">
        <v>297</v>
      </c>
      <c r="X607" s="16" t="s">
        <v>297</v>
      </c>
      <c r="Y607" s="16" t="s">
        <v>297</v>
      </c>
      <c r="Z607" s="16" t="s">
        <v>297</v>
      </c>
      <c r="AA607" s="16" t="s">
        <v>297</v>
      </c>
      <c r="AB607" s="16" t="s">
        <v>297</v>
      </c>
      <c r="AC607" s="16">
        <v>0</v>
      </c>
      <c r="AD607" s="16">
        <v>1</v>
      </c>
      <c r="AE607" s="16"/>
      <c r="AF607" s="20" t="s">
        <v>1497</v>
      </c>
      <c r="AG607" s="16" t="s">
        <v>297</v>
      </c>
    </row>
    <row r="608" spans="1:33" ht="14.55" hidden="1" x14ac:dyDescent="0.3">
      <c r="A608" s="16" t="s">
        <v>114</v>
      </c>
      <c r="B608" s="16">
        <v>2022</v>
      </c>
      <c r="C608" s="18">
        <v>44726</v>
      </c>
      <c r="D608" s="16" t="s">
        <v>1489</v>
      </c>
      <c r="E608" s="16" t="s">
        <v>524</v>
      </c>
      <c r="F608" s="16">
        <v>12</v>
      </c>
      <c r="G608" s="16">
        <f t="shared" si="26"/>
        <v>0</v>
      </c>
      <c r="H608" s="16">
        <v>0</v>
      </c>
      <c r="I608" s="16">
        <v>0</v>
      </c>
      <c r="J608" s="16">
        <v>0</v>
      </c>
      <c r="K608" s="16">
        <v>40</v>
      </c>
      <c r="L608" s="16">
        <v>70</v>
      </c>
      <c r="M608" t="s">
        <v>267</v>
      </c>
      <c r="N608" s="16">
        <v>10</v>
      </c>
      <c r="O608" s="16">
        <v>80</v>
      </c>
      <c r="P608" s="9">
        <f t="shared" si="27"/>
        <v>28.25</v>
      </c>
      <c r="Q608" s="16">
        <v>30</v>
      </c>
      <c r="R608" s="16">
        <v>70</v>
      </c>
      <c r="S608" s="16">
        <v>11</v>
      </c>
      <c r="T608" s="16">
        <v>2</v>
      </c>
      <c r="U608" s="16" t="s">
        <v>297</v>
      </c>
      <c r="V608" s="16" t="s">
        <v>297</v>
      </c>
      <c r="W608" s="16" t="s">
        <v>297</v>
      </c>
      <c r="X608" s="16" t="s">
        <v>297</v>
      </c>
      <c r="Y608" s="16" t="s">
        <v>297</v>
      </c>
      <c r="Z608" s="16" t="s">
        <v>297</v>
      </c>
      <c r="AA608" s="16" t="s">
        <v>297</v>
      </c>
      <c r="AB608" s="16" t="s">
        <v>297</v>
      </c>
      <c r="AC608" s="16">
        <v>0</v>
      </c>
      <c r="AD608" s="16">
        <v>0</v>
      </c>
      <c r="AE608" s="16"/>
      <c r="AF608" s="20" t="s">
        <v>297</v>
      </c>
      <c r="AG608" s="16" t="s">
        <v>297</v>
      </c>
    </row>
    <row r="609" spans="1:33" ht="14.55" hidden="1" x14ac:dyDescent="0.3">
      <c r="A609" s="16" t="s">
        <v>114</v>
      </c>
      <c r="B609" s="16">
        <v>2022</v>
      </c>
      <c r="C609" s="18">
        <v>44726</v>
      </c>
      <c r="D609" s="16" t="s">
        <v>1490</v>
      </c>
      <c r="E609" s="16" t="s">
        <v>524</v>
      </c>
      <c r="F609" s="16">
        <v>15</v>
      </c>
      <c r="G609" s="16">
        <f t="shared" si="26"/>
        <v>0</v>
      </c>
      <c r="H609" s="16">
        <v>0</v>
      </c>
      <c r="I609" s="16">
        <v>0</v>
      </c>
      <c r="J609" s="16">
        <v>0</v>
      </c>
      <c r="K609" s="16">
        <v>10</v>
      </c>
      <c r="L609" s="16">
        <v>60</v>
      </c>
      <c r="M609" t="s">
        <v>267</v>
      </c>
      <c r="N609" s="16">
        <v>70</v>
      </c>
      <c r="O609" s="16" t="s">
        <v>267</v>
      </c>
      <c r="P609" s="9">
        <f t="shared" si="27"/>
        <v>14.25</v>
      </c>
      <c r="Q609" s="16">
        <v>1</v>
      </c>
      <c r="R609" s="16">
        <v>27</v>
      </c>
      <c r="S609" s="16">
        <v>13</v>
      </c>
      <c r="T609" s="16">
        <v>16</v>
      </c>
      <c r="U609" s="16" t="s">
        <v>297</v>
      </c>
      <c r="V609" s="16" t="s">
        <v>297</v>
      </c>
      <c r="W609" s="16" t="s">
        <v>297</v>
      </c>
      <c r="X609" s="16" t="s">
        <v>297</v>
      </c>
      <c r="Y609" s="16" t="s">
        <v>297</v>
      </c>
      <c r="Z609" s="16" t="s">
        <v>297</v>
      </c>
      <c r="AA609" s="16" t="s">
        <v>297</v>
      </c>
      <c r="AB609" s="16" t="s">
        <v>297</v>
      </c>
      <c r="AC609" s="16">
        <v>0</v>
      </c>
      <c r="AD609" s="16">
        <v>0</v>
      </c>
      <c r="AE609" s="16"/>
      <c r="AF609" s="20" t="s">
        <v>297</v>
      </c>
      <c r="AG609" s="16" t="s">
        <v>297</v>
      </c>
    </row>
    <row r="610" spans="1:33" ht="14.55" hidden="1" x14ac:dyDescent="0.3">
      <c r="A610" s="16" t="s">
        <v>114</v>
      </c>
      <c r="B610" s="16">
        <v>2022</v>
      </c>
      <c r="C610" s="18">
        <v>44726</v>
      </c>
      <c r="D610" s="16" t="s">
        <v>1491</v>
      </c>
      <c r="E610" s="16" t="s">
        <v>520</v>
      </c>
      <c r="F610" s="16">
        <v>5</v>
      </c>
      <c r="G610" s="16">
        <f t="shared" si="26"/>
        <v>0</v>
      </c>
      <c r="H610" s="16">
        <v>0</v>
      </c>
      <c r="I610" s="16">
        <v>0</v>
      </c>
      <c r="J610" s="16">
        <v>0</v>
      </c>
      <c r="K610" s="16">
        <v>60</v>
      </c>
      <c r="L610" s="16">
        <v>90</v>
      </c>
      <c r="M610" t="s">
        <v>267</v>
      </c>
      <c r="N610" s="16">
        <v>40</v>
      </c>
      <c r="O610" s="16" t="s">
        <v>267</v>
      </c>
      <c r="P610" s="9">
        <f t="shared" si="27"/>
        <v>33.25</v>
      </c>
      <c r="Q610" s="16">
        <v>11</v>
      </c>
      <c r="R610" s="16">
        <v>50</v>
      </c>
      <c r="S610" s="16">
        <v>32</v>
      </c>
      <c r="T610" s="16">
        <v>40</v>
      </c>
      <c r="U610" s="16" t="s">
        <v>297</v>
      </c>
      <c r="V610" s="16" t="s">
        <v>297</v>
      </c>
      <c r="W610" s="16" t="s">
        <v>297</v>
      </c>
      <c r="X610" s="16" t="s">
        <v>297</v>
      </c>
      <c r="Y610" s="16" t="s">
        <v>297</v>
      </c>
      <c r="Z610" s="16" t="s">
        <v>297</v>
      </c>
      <c r="AA610" s="16" t="s">
        <v>297</v>
      </c>
      <c r="AB610" s="16" t="s">
        <v>297</v>
      </c>
      <c r="AC610" s="16">
        <v>0</v>
      </c>
      <c r="AD610" s="16">
        <v>0</v>
      </c>
      <c r="AE610" s="16"/>
      <c r="AF610" s="20" t="s">
        <v>297</v>
      </c>
      <c r="AG610" s="16" t="s">
        <v>297</v>
      </c>
    </row>
    <row r="611" spans="1:33" ht="14.55" hidden="1" x14ac:dyDescent="0.3">
      <c r="A611" s="16" t="s">
        <v>114</v>
      </c>
      <c r="B611" s="16">
        <v>2022</v>
      </c>
      <c r="C611" s="18">
        <v>44726</v>
      </c>
      <c r="D611" s="16" t="s">
        <v>1492</v>
      </c>
      <c r="E611" s="16" t="s">
        <v>510</v>
      </c>
      <c r="F611" s="16">
        <v>16</v>
      </c>
      <c r="G611" s="16">
        <f t="shared" si="26"/>
        <v>1</v>
      </c>
      <c r="H611" s="16">
        <v>0</v>
      </c>
      <c r="I611" s="16">
        <v>0</v>
      </c>
      <c r="J611" s="16">
        <v>1</v>
      </c>
      <c r="K611" s="16">
        <v>40</v>
      </c>
      <c r="L611" s="16">
        <v>90</v>
      </c>
      <c r="M611" t="s">
        <v>267</v>
      </c>
      <c r="N611" s="16">
        <v>40</v>
      </c>
      <c r="O611" s="16" t="s">
        <v>267</v>
      </c>
      <c r="P611" s="9">
        <f t="shared" si="27"/>
        <v>10.5</v>
      </c>
      <c r="Q611" s="16">
        <v>10</v>
      </c>
      <c r="R611" s="16">
        <v>10</v>
      </c>
      <c r="S611" s="16">
        <v>7</v>
      </c>
      <c r="T611" s="16">
        <v>15</v>
      </c>
      <c r="U611" s="16" t="s">
        <v>297</v>
      </c>
      <c r="V611" s="16" t="s">
        <v>297</v>
      </c>
      <c r="W611" s="16" t="s">
        <v>297</v>
      </c>
      <c r="X611" s="16" t="s">
        <v>297</v>
      </c>
      <c r="Y611" s="16" t="s">
        <v>297</v>
      </c>
      <c r="Z611" s="16" t="s">
        <v>297</v>
      </c>
      <c r="AA611" s="16" t="s">
        <v>297</v>
      </c>
      <c r="AB611" s="16" t="s">
        <v>297</v>
      </c>
      <c r="AC611" s="16">
        <v>0</v>
      </c>
      <c r="AD611" s="16">
        <v>0</v>
      </c>
      <c r="AE611" s="12"/>
      <c r="AF611" s="20"/>
      <c r="AG611" s="12" t="s">
        <v>1291</v>
      </c>
    </row>
    <row r="612" spans="1:33" ht="14.55" hidden="1" x14ac:dyDescent="0.3">
      <c r="A612" s="16" t="s">
        <v>114</v>
      </c>
      <c r="B612" s="16">
        <v>2022</v>
      </c>
      <c r="C612" s="18">
        <v>44726</v>
      </c>
      <c r="D612" s="16" t="s">
        <v>1494</v>
      </c>
      <c r="E612" s="16" t="s">
        <v>510</v>
      </c>
      <c r="F612" s="16">
        <v>17</v>
      </c>
      <c r="G612" s="16">
        <f t="shared" si="26"/>
        <v>1</v>
      </c>
      <c r="H612" s="16">
        <v>0</v>
      </c>
      <c r="I612" s="16">
        <v>1</v>
      </c>
      <c r="J612" s="16">
        <v>0</v>
      </c>
      <c r="K612" s="16">
        <v>50</v>
      </c>
      <c r="L612" s="16">
        <v>30</v>
      </c>
      <c r="M612" t="s">
        <v>267</v>
      </c>
      <c r="N612" s="16">
        <v>80</v>
      </c>
      <c r="O612" s="16" t="s">
        <v>267</v>
      </c>
      <c r="P612" s="9">
        <f t="shared" si="27"/>
        <v>11.5</v>
      </c>
      <c r="Q612" s="16">
        <v>9</v>
      </c>
      <c r="R612" s="16">
        <v>15</v>
      </c>
      <c r="S612" s="16">
        <v>15</v>
      </c>
      <c r="T612" s="16">
        <v>7</v>
      </c>
      <c r="U612" s="16" t="s">
        <v>297</v>
      </c>
      <c r="V612" s="16" t="s">
        <v>297</v>
      </c>
      <c r="W612" s="16" t="s">
        <v>297</v>
      </c>
      <c r="X612" s="16" t="s">
        <v>297</v>
      </c>
      <c r="Y612" s="16" t="s">
        <v>297</v>
      </c>
      <c r="Z612" s="16" t="s">
        <v>297</v>
      </c>
      <c r="AA612" s="16" t="s">
        <v>297</v>
      </c>
      <c r="AB612" s="16" t="s">
        <v>297</v>
      </c>
      <c r="AC612" s="16">
        <v>0</v>
      </c>
      <c r="AD612" s="16">
        <v>0</v>
      </c>
      <c r="AE612" s="16"/>
      <c r="AF612" s="20" t="s">
        <v>297</v>
      </c>
      <c r="AG612" s="16" t="s">
        <v>1291</v>
      </c>
    </row>
    <row r="613" spans="1:33" ht="14.55" hidden="1" x14ac:dyDescent="0.3">
      <c r="A613" s="16" t="s">
        <v>114</v>
      </c>
      <c r="B613" s="16">
        <v>2022</v>
      </c>
      <c r="C613" s="18">
        <v>44726</v>
      </c>
      <c r="D613" s="16" t="s">
        <v>1495</v>
      </c>
      <c r="E613" s="16" t="s">
        <v>514</v>
      </c>
      <c r="F613" s="16">
        <v>2</v>
      </c>
      <c r="G613" s="16">
        <f t="shared" si="26"/>
        <v>0</v>
      </c>
      <c r="H613" s="16">
        <v>0</v>
      </c>
      <c r="I613" s="16">
        <v>0</v>
      </c>
      <c r="J613" s="16">
        <v>0</v>
      </c>
      <c r="K613" s="16">
        <v>10</v>
      </c>
      <c r="L613" s="16">
        <v>40</v>
      </c>
      <c r="M613" t="s">
        <v>267</v>
      </c>
      <c r="N613" s="16">
        <v>10</v>
      </c>
      <c r="O613" s="16" t="s">
        <v>267</v>
      </c>
      <c r="P613" s="9">
        <f t="shared" si="27"/>
        <v>8.75</v>
      </c>
      <c r="Q613" s="16">
        <v>1</v>
      </c>
      <c r="R613" s="16">
        <v>5</v>
      </c>
      <c r="S613" s="16">
        <v>15</v>
      </c>
      <c r="T613" s="16">
        <v>14</v>
      </c>
      <c r="U613" s="16" t="s">
        <v>297</v>
      </c>
      <c r="V613" s="16" t="s">
        <v>297</v>
      </c>
      <c r="W613" s="16" t="s">
        <v>297</v>
      </c>
      <c r="X613" s="16" t="s">
        <v>297</v>
      </c>
      <c r="Y613" s="16" t="s">
        <v>297</v>
      </c>
      <c r="Z613" s="16" t="s">
        <v>297</v>
      </c>
      <c r="AA613" s="16" t="s">
        <v>297</v>
      </c>
      <c r="AB613" s="16" t="s">
        <v>297</v>
      </c>
      <c r="AC613" s="16">
        <v>0</v>
      </c>
      <c r="AD613" s="16">
        <v>0</v>
      </c>
      <c r="AE613" s="12"/>
      <c r="AF613" s="20"/>
      <c r="AG613" s="12"/>
    </row>
    <row r="614" spans="1:33" ht="14.55" hidden="1" x14ac:dyDescent="0.3">
      <c r="A614" t="s">
        <v>124</v>
      </c>
      <c r="B614">
        <v>2018</v>
      </c>
      <c r="C614" s="11">
        <v>43288</v>
      </c>
      <c r="D614" t="s">
        <v>1498</v>
      </c>
      <c r="E614" t="s">
        <v>495</v>
      </c>
      <c r="F614">
        <v>4</v>
      </c>
      <c r="G614">
        <f t="shared" si="26"/>
        <v>1</v>
      </c>
      <c r="H614">
        <v>0</v>
      </c>
      <c r="I614">
        <v>1</v>
      </c>
      <c r="J614">
        <v>0</v>
      </c>
      <c r="K614">
        <v>60</v>
      </c>
      <c r="L614">
        <v>95</v>
      </c>
      <c r="M614" t="s">
        <v>267</v>
      </c>
      <c r="N614">
        <v>0</v>
      </c>
      <c r="O614" t="s">
        <v>267</v>
      </c>
      <c r="P614" s="9">
        <f t="shared" si="27"/>
        <v>6</v>
      </c>
      <c r="Q614">
        <v>9</v>
      </c>
      <c r="R614">
        <v>5</v>
      </c>
      <c r="S614">
        <v>5</v>
      </c>
      <c r="T614">
        <v>5</v>
      </c>
      <c r="AC614" s="13">
        <v>0</v>
      </c>
      <c r="AD614" s="13">
        <v>0</v>
      </c>
      <c r="AF614" t="s">
        <v>267</v>
      </c>
    </row>
    <row r="615" spans="1:33" ht="14.55" hidden="1" x14ac:dyDescent="0.3">
      <c r="A615" t="s">
        <v>124</v>
      </c>
      <c r="B615">
        <v>2018</v>
      </c>
      <c r="C615" s="11">
        <v>43288</v>
      </c>
      <c r="D615" t="s">
        <v>1499</v>
      </c>
      <c r="E615" t="s">
        <v>495</v>
      </c>
      <c r="F615">
        <v>5</v>
      </c>
      <c r="G615">
        <f t="shared" si="26"/>
        <v>1</v>
      </c>
      <c r="H615">
        <v>0</v>
      </c>
      <c r="I615">
        <v>0</v>
      </c>
      <c r="J615">
        <v>1</v>
      </c>
      <c r="K615">
        <v>30</v>
      </c>
      <c r="L615">
        <v>95</v>
      </c>
      <c r="M615" t="s">
        <v>267</v>
      </c>
      <c r="N615">
        <v>0</v>
      </c>
      <c r="O615" t="s">
        <v>267</v>
      </c>
      <c r="P615" s="9">
        <f t="shared" si="27"/>
        <v>4.25</v>
      </c>
      <c r="Q615">
        <v>5</v>
      </c>
      <c r="R615">
        <v>5</v>
      </c>
      <c r="S615">
        <v>4</v>
      </c>
      <c r="T615">
        <v>3</v>
      </c>
      <c r="AC615" s="13">
        <v>0</v>
      </c>
      <c r="AD615" s="13">
        <v>0</v>
      </c>
      <c r="AF615" t="s">
        <v>267</v>
      </c>
    </row>
    <row r="616" spans="1:33" ht="14.55" hidden="1" x14ac:dyDescent="0.3">
      <c r="A616" t="s">
        <v>124</v>
      </c>
      <c r="B616">
        <v>2018</v>
      </c>
      <c r="C616" s="11">
        <v>43288</v>
      </c>
      <c r="D616" t="s">
        <v>1500</v>
      </c>
      <c r="E616" t="s">
        <v>500</v>
      </c>
      <c r="F616">
        <v>11</v>
      </c>
      <c r="G616">
        <f t="shared" si="26"/>
        <v>0</v>
      </c>
      <c r="H616">
        <v>0</v>
      </c>
      <c r="I616">
        <v>0</v>
      </c>
      <c r="J616">
        <v>0</v>
      </c>
      <c r="K616">
        <v>20</v>
      </c>
      <c r="L616">
        <v>40</v>
      </c>
      <c r="M616" t="s">
        <v>267</v>
      </c>
      <c r="N616">
        <v>0</v>
      </c>
      <c r="O616" t="s">
        <v>267</v>
      </c>
      <c r="P616" s="9">
        <f t="shared" si="27"/>
        <v>3.25</v>
      </c>
      <c r="Q616">
        <v>8</v>
      </c>
      <c r="R616">
        <v>1</v>
      </c>
      <c r="S616">
        <v>2</v>
      </c>
      <c r="T616">
        <v>2</v>
      </c>
      <c r="AC616" s="13">
        <v>0.5</v>
      </c>
      <c r="AD616" s="13">
        <v>0</v>
      </c>
      <c r="AF616" t="s">
        <v>1501</v>
      </c>
    </row>
    <row r="617" spans="1:33" ht="14.55" hidden="1" x14ac:dyDescent="0.3">
      <c r="A617" t="s">
        <v>124</v>
      </c>
      <c r="B617">
        <v>2018</v>
      </c>
      <c r="C617" s="11">
        <v>43288</v>
      </c>
      <c r="D617" t="s">
        <v>1502</v>
      </c>
      <c r="E617" t="s">
        <v>500</v>
      </c>
      <c r="F617">
        <v>12</v>
      </c>
      <c r="G617">
        <f t="shared" si="26"/>
        <v>0</v>
      </c>
      <c r="H617">
        <v>0</v>
      </c>
      <c r="I617">
        <v>0</v>
      </c>
      <c r="J617">
        <v>0</v>
      </c>
      <c r="K617">
        <v>40</v>
      </c>
      <c r="L617">
        <v>20</v>
      </c>
      <c r="M617" t="s">
        <v>267</v>
      </c>
      <c r="N617">
        <v>0</v>
      </c>
      <c r="O617" t="s">
        <v>267</v>
      </c>
      <c r="P617" s="9">
        <f t="shared" si="27"/>
        <v>5.5</v>
      </c>
      <c r="Q617">
        <v>10</v>
      </c>
      <c r="R617">
        <v>7</v>
      </c>
      <c r="S617">
        <v>2</v>
      </c>
      <c r="T617">
        <v>3</v>
      </c>
      <c r="AC617" s="13">
        <v>0</v>
      </c>
      <c r="AD617" s="13">
        <v>0</v>
      </c>
      <c r="AF617" t="s">
        <v>267</v>
      </c>
    </row>
    <row r="618" spans="1:33" ht="14.55" hidden="1" x14ac:dyDescent="0.3">
      <c r="A618" t="s">
        <v>124</v>
      </c>
      <c r="B618">
        <v>2018</v>
      </c>
      <c r="C618" s="11">
        <v>43288</v>
      </c>
      <c r="D618" t="s">
        <v>1503</v>
      </c>
      <c r="E618" t="s">
        <v>500</v>
      </c>
      <c r="F618">
        <v>3</v>
      </c>
      <c r="G618">
        <f t="shared" si="26"/>
        <v>7</v>
      </c>
      <c r="H618">
        <v>0</v>
      </c>
      <c r="I618">
        <v>1</v>
      </c>
      <c r="J618">
        <v>6</v>
      </c>
      <c r="K618">
        <v>50</v>
      </c>
      <c r="L618">
        <v>95</v>
      </c>
      <c r="M618" t="s">
        <v>267</v>
      </c>
      <c r="N618">
        <v>0</v>
      </c>
      <c r="O618" t="s">
        <v>267</v>
      </c>
      <c r="P618" s="9">
        <f t="shared" ref="P618:P649" si="28">AVERAGE(Q618:T618)</f>
        <v>11.75</v>
      </c>
      <c r="Q618">
        <v>6</v>
      </c>
      <c r="R618">
        <v>3</v>
      </c>
      <c r="S618">
        <v>30</v>
      </c>
      <c r="T618">
        <v>8</v>
      </c>
      <c r="AC618" s="13">
        <v>0</v>
      </c>
      <c r="AD618" s="13">
        <v>0</v>
      </c>
      <c r="AF618" t="s">
        <v>267</v>
      </c>
    </row>
    <row r="619" spans="1:33" ht="14.55" hidden="1" x14ac:dyDescent="0.3">
      <c r="A619" t="s">
        <v>124</v>
      </c>
      <c r="B619">
        <v>2018</v>
      </c>
      <c r="C619" s="11">
        <v>43288</v>
      </c>
      <c r="D619" t="s">
        <v>1513</v>
      </c>
      <c r="E619" t="s">
        <v>520</v>
      </c>
      <c r="F619">
        <v>1</v>
      </c>
      <c r="G619">
        <f t="shared" si="26"/>
        <v>0</v>
      </c>
      <c r="H619">
        <v>0</v>
      </c>
      <c r="I619">
        <v>0</v>
      </c>
      <c r="J619">
        <v>0</v>
      </c>
      <c r="K619">
        <v>90</v>
      </c>
      <c r="L619">
        <v>50</v>
      </c>
      <c r="M619" t="s">
        <v>267</v>
      </c>
      <c r="N619">
        <v>0</v>
      </c>
      <c r="O619" t="s">
        <v>267</v>
      </c>
      <c r="P619" s="9">
        <f t="shared" si="28"/>
        <v>14.5</v>
      </c>
      <c r="Q619">
        <v>4</v>
      </c>
      <c r="R619">
        <v>20</v>
      </c>
      <c r="S619">
        <v>25</v>
      </c>
      <c r="T619">
        <v>9</v>
      </c>
      <c r="AC619" s="13">
        <v>0</v>
      </c>
      <c r="AD619" s="13">
        <v>0</v>
      </c>
      <c r="AF619" t="s">
        <v>267</v>
      </c>
    </row>
    <row r="620" spans="1:33" ht="14.55" hidden="1" x14ac:dyDescent="0.3">
      <c r="A620" t="s">
        <v>124</v>
      </c>
      <c r="B620">
        <v>2018</v>
      </c>
      <c r="C620" s="11">
        <v>43288</v>
      </c>
      <c r="D620" t="s">
        <v>1505</v>
      </c>
      <c r="E620" t="s">
        <v>514</v>
      </c>
      <c r="F620">
        <v>9</v>
      </c>
      <c r="G620">
        <f t="shared" si="26"/>
        <v>0</v>
      </c>
      <c r="H620">
        <v>0</v>
      </c>
      <c r="I620">
        <v>0</v>
      </c>
      <c r="J620">
        <v>0</v>
      </c>
      <c r="K620">
        <v>80</v>
      </c>
      <c r="L620">
        <v>90</v>
      </c>
      <c r="M620" t="s">
        <v>267</v>
      </c>
      <c r="N620">
        <v>0</v>
      </c>
      <c r="O620" t="s">
        <v>267</v>
      </c>
      <c r="P620" s="9">
        <f t="shared" si="28"/>
        <v>3.75</v>
      </c>
      <c r="Q620">
        <v>6</v>
      </c>
      <c r="R620">
        <v>3</v>
      </c>
      <c r="S620">
        <v>2</v>
      </c>
      <c r="T620">
        <v>4</v>
      </c>
      <c r="AC620" s="13">
        <v>0</v>
      </c>
      <c r="AD620" s="13">
        <v>0</v>
      </c>
      <c r="AF620" t="s">
        <v>267</v>
      </c>
    </row>
    <row r="621" spans="1:33" ht="14.55" hidden="1" x14ac:dyDescent="0.3">
      <c r="A621" t="s">
        <v>124</v>
      </c>
      <c r="B621">
        <v>2018</v>
      </c>
      <c r="C621" s="11">
        <v>43288</v>
      </c>
      <c r="D621" t="s">
        <v>1506</v>
      </c>
      <c r="E621" t="s">
        <v>522</v>
      </c>
      <c r="F621">
        <v>2</v>
      </c>
      <c r="G621">
        <f t="shared" si="26"/>
        <v>5</v>
      </c>
      <c r="H621">
        <v>0</v>
      </c>
      <c r="I621">
        <v>3</v>
      </c>
      <c r="J621">
        <v>2</v>
      </c>
      <c r="K621">
        <v>70</v>
      </c>
      <c r="L621">
        <v>70</v>
      </c>
      <c r="M621" t="s">
        <v>267</v>
      </c>
      <c r="N621">
        <v>0</v>
      </c>
      <c r="O621" t="s">
        <v>267</v>
      </c>
      <c r="P621" s="9">
        <f t="shared" si="28"/>
        <v>6.75</v>
      </c>
      <c r="Q621">
        <v>7</v>
      </c>
      <c r="R621">
        <v>14</v>
      </c>
      <c r="S621">
        <v>4</v>
      </c>
      <c r="T621">
        <v>2</v>
      </c>
      <c r="AC621" s="13">
        <v>0</v>
      </c>
      <c r="AD621" s="13">
        <v>0</v>
      </c>
      <c r="AF621" t="s">
        <v>267</v>
      </c>
    </row>
    <row r="622" spans="1:33" ht="14.55" hidden="1" x14ac:dyDescent="0.3">
      <c r="A622" t="s">
        <v>124</v>
      </c>
      <c r="B622">
        <v>2018</v>
      </c>
      <c r="C622" s="11">
        <v>43288</v>
      </c>
      <c r="D622" t="s">
        <v>1507</v>
      </c>
      <c r="E622" t="s">
        <v>522</v>
      </c>
      <c r="F622">
        <v>3</v>
      </c>
      <c r="G622">
        <f t="shared" si="26"/>
        <v>1</v>
      </c>
      <c r="H622">
        <v>0</v>
      </c>
      <c r="I622">
        <v>0</v>
      </c>
      <c r="J622">
        <v>1</v>
      </c>
      <c r="K622">
        <v>60</v>
      </c>
      <c r="L622">
        <v>0</v>
      </c>
      <c r="M622" t="s">
        <v>267</v>
      </c>
      <c r="N622">
        <v>0</v>
      </c>
      <c r="O622" t="s">
        <v>267</v>
      </c>
      <c r="P622" s="9">
        <f t="shared" si="28"/>
        <v>5.5</v>
      </c>
      <c r="Q622">
        <v>8</v>
      </c>
      <c r="R622">
        <v>9</v>
      </c>
      <c r="S622">
        <v>3</v>
      </c>
      <c r="T622">
        <v>2</v>
      </c>
      <c r="AC622" s="13">
        <v>0.1</v>
      </c>
      <c r="AD622" s="13">
        <v>0</v>
      </c>
      <c r="AF622" t="s">
        <v>1508</v>
      </c>
    </row>
    <row r="623" spans="1:33" ht="14.55" hidden="1" x14ac:dyDescent="0.3">
      <c r="A623" t="s">
        <v>124</v>
      </c>
      <c r="B623">
        <v>2018</v>
      </c>
      <c r="C623" s="11">
        <v>43288</v>
      </c>
      <c r="D623" t="s">
        <v>1509</v>
      </c>
      <c r="E623" t="s">
        <v>524</v>
      </c>
      <c r="F623">
        <v>4</v>
      </c>
      <c r="G623">
        <f t="shared" si="26"/>
        <v>0</v>
      </c>
      <c r="H623">
        <v>0</v>
      </c>
      <c r="I623">
        <v>0</v>
      </c>
      <c r="J623">
        <v>0</v>
      </c>
      <c r="K623">
        <v>15</v>
      </c>
      <c r="L623">
        <v>20</v>
      </c>
      <c r="M623" t="s">
        <v>267</v>
      </c>
      <c r="N623">
        <v>1</v>
      </c>
      <c r="O623" t="s">
        <v>267</v>
      </c>
      <c r="P623" s="9">
        <f t="shared" si="28"/>
        <v>18.5</v>
      </c>
      <c r="Q623">
        <v>11</v>
      </c>
      <c r="R623">
        <v>3</v>
      </c>
      <c r="S623">
        <v>55</v>
      </c>
      <c r="T623">
        <v>5</v>
      </c>
      <c r="AC623" s="13">
        <v>1</v>
      </c>
      <c r="AD623" s="13">
        <v>0</v>
      </c>
      <c r="AF623" t="s">
        <v>1510</v>
      </c>
    </row>
    <row r="624" spans="1:33" ht="14.55" hidden="1" x14ac:dyDescent="0.3">
      <c r="A624" t="s">
        <v>124</v>
      </c>
      <c r="B624">
        <v>2019</v>
      </c>
      <c r="C624" s="11">
        <v>43628</v>
      </c>
      <c r="D624" t="s">
        <v>1498</v>
      </c>
      <c r="E624" t="s">
        <v>495</v>
      </c>
      <c r="F624">
        <v>4</v>
      </c>
      <c r="G624">
        <f t="shared" si="26"/>
        <v>0</v>
      </c>
      <c r="H624">
        <v>0</v>
      </c>
      <c r="I624">
        <v>0</v>
      </c>
      <c r="J624">
        <v>0</v>
      </c>
      <c r="K624">
        <v>40</v>
      </c>
      <c r="L624">
        <v>80</v>
      </c>
      <c r="M624" t="s">
        <v>267</v>
      </c>
      <c r="N624">
        <v>0</v>
      </c>
      <c r="O624" t="s">
        <v>267</v>
      </c>
      <c r="P624" s="9">
        <f t="shared" si="28"/>
        <v>12.5</v>
      </c>
      <c r="Q624" s="8">
        <v>20</v>
      </c>
      <c r="R624" s="8">
        <v>12</v>
      </c>
      <c r="S624" s="8">
        <v>5</v>
      </c>
      <c r="T624" s="8">
        <v>13</v>
      </c>
      <c r="AC624" s="13">
        <v>0</v>
      </c>
      <c r="AD624" s="13">
        <v>0</v>
      </c>
    </row>
    <row r="625" spans="1:33" ht="14.55" hidden="1" x14ac:dyDescent="0.3">
      <c r="A625" t="s">
        <v>124</v>
      </c>
      <c r="B625">
        <v>2019</v>
      </c>
      <c r="C625" s="11">
        <v>43628</v>
      </c>
      <c r="D625" t="s">
        <v>1499</v>
      </c>
      <c r="E625" t="s">
        <v>495</v>
      </c>
      <c r="F625">
        <v>5</v>
      </c>
      <c r="G625">
        <f t="shared" si="26"/>
        <v>1</v>
      </c>
      <c r="H625">
        <v>0</v>
      </c>
      <c r="I625">
        <v>0</v>
      </c>
      <c r="J625">
        <v>1</v>
      </c>
      <c r="K625">
        <v>70</v>
      </c>
      <c r="L625">
        <v>80</v>
      </c>
      <c r="M625" t="s">
        <v>267</v>
      </c>
      <c r="N625">
        <v>0</v>
      </c>
      <c r="O625" t="s">
        <v>267</v>
      </c>
      <c r="P625" s="9">
        <f t="shared" si="28"/>
        <v>9.75</v>
      </c>
      <c r="Q625" s="8">
        <v>15</v>
      </c>
      <c r="R625" s="8">
        <v>12</v>
      </c>
      <c r="S625" s="8">
        <v>11</v>
      </c>
      <c r="T625" s="8">
        <v>1</v>
      </c>
      <c r="AC625" s="13">
        <v>0</v>
      </c>
      <c r="AD625" s="13">
        <v>0</v>
      </c>
    </row>
    <row r="626" spans="1:33" ht="14.55" hidden="1" x14ac:dyDescent="0.3">
      <c r="A626" t="s">
        <v>124</v>
      </c>
      <c r="B626">
        <v>2019</v>
      </c>
      <c r="C626" s="11">
        <v>43628</v>
      </c>
      <c r="D626" t="s">
        <v>1500</v>
      </c>
      <c r="E626" t="s">
        <v>500</v>
      </c>
      <c r="F626">
        <v>11</v>
      </c>
      <c r="G626">
        <f t="shared" si="26"/>
        <v>0</v>
      </c>
      <c r="H626">
        <v>0</v>
      </c>
      <c r="I626">
        <v>0</v>
      </c>
      <c r="J626">
        <v>0</v>
      </c>
      <c r="K626">
        <v>60</v>
      </c>
      <c r="L626">
        <v>15</v>
      </c>
      <c r="M626" t="s">
        <v>267</v>
      </c>
      <c r="N626">
        <v>0</v>
      </c>
      <c r="O626" t="s">
        <v>267</v>
      </c>
      <c r="P626" s="9">
        <f t="shared" si="28"/>
        <v>23.75</v>
      </c>
      <c r="Q626" s="8">
        <v>20</v>
      </c>
      <c r="R626" s="8">
        <v>5</v>
      </c>
      <c r="S626" s="8">
        <v>47</v>
      </c>
      <c r="T626" s="8">
        <v>23</v>
      </c>
      <c r="AC626" s="13">
        <v>0</v>
      </c>
      <c r="AD626" s="13">
        <v>0</v>
      </c>
    </row>
    <row r="627" spans="1:33" ht="14.55" hidden="1" x14ac:dyDescent="0.3">
      <c r="A627" t="s">
        <v>124</v>
      </c>
      <c r="B627">
        <v>2019</v>
      </c>
      <c r="C627" s="11">
        <v>43628</v>
      </c>
      <c r="D627" t="s">
        <v>1502</v>
      </c>
      <c r="E627" t="s">
        <v>500</v>
      </c>
      <c r="F627">
        <v>12</v>
      </c>
      <c r="G627">
        <f t="shared" si="26"/>
        <v>0</v>
      </c>
      <c r="H627">
        <v>0</v>
      </c>
      <c r="I627">
        <v>0</v>
      </c>
      <c r="J627">
        <v>0</v>
      </c>
      <c r="K627">
        <v>90</v>
      </c>
      <c r="L627">
        <v>20</v>
      </c>
      <c r="M627" t="s">
        <v>267</v>
      </c>
      <c r="N627">
        <v>0</v>
      </c>
      <c r="O627" t="s">
        <v>267</v>
      </c>
      <c r="P627" s="9">
        <f t="shared" si="28"/>
        <v>11.25</v>
      </c>
      <c r="Q627" s="8">
        <v>2</v>
      </c>
      <c r="R627" s="8">
        <v>2</v>
      </c>
      <c r="S627" s="8">
        <v>7</v>
      </c>
      <c r="T627" s="8">
        <v>34</v>
      </c>
      <c r="AC627" s="13">
        <v>0</v>
      </c>
      <c r="AD627" s="13">
        <v>0</v>
      </c>
      <c r="AG627" t="s">
        <v>1511</v>
      </c>
    </row>
    <row r="628" spans="1:33" ht="14.55" hidden="1" x14ac:dyDescent="0.3">
      <c r="A628" t="s">
        <v>124</v>
      </c>
      <c r="B628">
        <v>2019</v>
      </c>
      <c r="C628" s="11">
        <v>43628</v>
      </c>
      <c r="D628" t="s">
        <v>1503</v>
      </c>
      <c r="E628" t="s">
        <v>500</v>
      </c>
      <c r="F628">
        <v>3</v>
      </c>
      <c r="G628">
        <f t="shared" si="26"/>
        <v>7</v>
      </c>
      <c r="H628">
        <v>1</v>
      </c>
      <c r="I628">
        <v>2</v>
      </c>
      <c r="J628">
        <v>4</v>
      </c>
      <c r="K628">
        <v>60</v>
      </c>
      <c r="L628">
        <v>80</v>
      </c>
      <c r="M628" t="s">
        <v>267</v>
      </c>
      <c r="N628">
        <v>0</v>
      </c>
      <c r="O628" t="s">
        <v>267</v>
      </c>
      <c r="P628" s="9">
        <f t="shared" si="28"/>
        <v>24.5</v>
      </c>
      <c r="Q628" s="8">
        <v>13</v>
      </c>
      <c r="R628" s="8">
        <v>7</v>
      </c>
      <c r="S628" s="8">
        <v>32</v>
      </c>
      <c r="T628" s="8">
        <v>46</v>
      </c>
      <c r="AC628" s="13">
        <v>0</v>
      </c>
      <c r="AD628" s="13">
        <v>0</v>
      </c>
    </row>
    <row r="629" spans="1:33" ht="14.55" hidden="1" x14ac:dyDescent="0.3">
      <c r="A629" t="s">
        <v>124</v>
      </c>
      <c r="B629">
        <v>2019</v>
      </c>
      <c r="C629" s="11">
        <v>43628</v>
      </c>
      <c r="D629" t="s">
        <v>1513</v>
      </c>
      <c r="E629" t="s">
        <v>520</v>
      </c>
      <c r="F629">
        <v>1</v>
      </c>
      <c r="G629">
        <f t="shared" si="26"/>
        <v>0</v>
      </c>
      <c r="H629">
        <v>0</v>
      </c>
      <c r="I629">
        <v>0</v>
      </c>
      <c r="J629">
        <v>0</v>
      </c>
      <c r="K629">
        <v>60</v>
      </c>
      <c r="L629">
        <v>30</v>
      </c>
      <c r="M629" t="s">
        <v>267</v>
      </c>
      <c r="N629">
        <v>0</v>
      </c>
      <c r="O629" t="s">
        <v>267</v>
      </c>
      <c r="P629" s="9">
        <f t="shared" si="28"/>
        <v>7.5</v>
      </c>
      <c r="Q629" s="8">
        <v>10</v>
      </c>
      <c r="R629" s="8">
        <v>7</v>
      </c>
      <c r="S629" s="8">
        <v>8</v>
      </c>
      <c r="T629" s="8">
        <v>5</v>
      </c>
      <c r="AC629" s="13">
        <v>0</v>
      </c>
      <c r="AD629" s="13">
        <v>0</v>
      </c>
      <c r="AG629" t="s">
        <v>1512</v>
      </c>
    </row>
    <row r="630" spans="1:33" ht="14.55" hidden="1" x14ac:dyDescent="0.3">
      <c r="A630" t="s">
        <v>124</v>
      </c>
      <c r="B630">
        <v>2019</v>
      </c>
      <c r="C630" s="11">
        <v>43628</v>
      </c>
      <c r="D630" t="s">
        <v>1505</v>
      </c>
      <c r="E630" t="s">
        <v>514</v>
      </c>
      <c r="F630">
        <v>9</v>
      </c>
      <c r="G630">
        <f t="shared" si="26"/>
        <v>0</v>
      </c>
      <c r="H630">
        <v>0</v>
      </c>
      <c r="I630">
        <v>0</v>
      </c>
      <c r="J630">
        <v>0</v>
      </c>
      <c r="K630">
        <v>40</v>
      </c>
      <c r="L630">
        <v>40</v>
      </c>
      <c r="M630" t="s">
        <v>267</v>
      </c>
      <c r="N630">
        <v>0</v>
      </c>
      <c r="O630" t="s">
        <v>267</v>
      </c>
      <c r="P630" s="9">
        <f t="shared" si="28"/>
        <v>7.25</v>
      </c>
      <c r="Q630" s="8">
        <v>12</v>
      </c>
      <c r="R630" s="8">
        <v>4</v>
      </c>
      <c r="S630" s="8">
        <v>6</v>
      </c>
      <c r="T630" s="8">
        <v>7</v>
      </c>
      <c r="AC630" s="13">
        <v>0</v>
      </c>
      <c r="AD630" s="13">
        <v>0</v>
      </c>
    </row>
    <row r="631" spans="1:33" ht="14.55" hidden="1" x14ac:dyDescent="0.3">
      <c r="A631" t="s">
        <v>124</v>
      </c>
      <c r="B631">
        <v>2019</v>
      </c>
      <c r="C631" s="11">
        <v>43628</v>
      </c>
      <c r="D631" t="s">
        <v>1506</v>
      </c>
      <c r="E631" t="s">
        <v>522</v>
      </c>
      <c r="F631">
        <v>2</v>
      </c>
      <c r="G631">
        <f t="shared" si="26"/>
        <v>3</v>
      </c>
      <c r="H631">
        <v>0</v>
      </c>
      <c r="I631">
        <v>0</v>
      </c>
      <c r="J631">
        <v>3</v>
      </c>
      <c r="K631">
        <v>50</v>
      </c>
      <c r="L631">
        <v>60</v>
      </c>
      <c r="M631" t="s">
        <v>267</v>
      </c>
      <c r="N631">
        <v>0</v>
      </c>
      <c r="O631" t="s">
        <v>267</v>
      </c>
      <c r="P631" s="9">
        <f t="shared" si="28"/>
        <v>12.5</v>
      </c>
      <c r="Q631" s="8">
        <v>7</v>
      </c>
      <c r="R631" s="8">
        <v>8</v>
      </c>
      <c r="S631" s="8">
        <v>8</v>
      </c>
      <c r="T631" s="8">
        <v>27</v>
      </c>
      <c r="AC631" s="13">
        <v>0</v>
      </c>
      <c r="AD631" s="13">
        <v>0</v>
      </c>
    </row>
    <row r="632" spans="1:33" ht="14.55" hidden="1" x14ac:dyDescent="0.3">
      <c r="A632" t="s">
        <v>124</v>
      </c>
      <c r="B632">
        <v>2019</v>
      </c>
      <c r="C632" s="11">
        <v>43628</v>
      </c>
      <c r="D632" t="s">
        <v>1507</v>
      </c>
      <c r="E632" t="s">
        <v>522</v>
      </c>
      <c r="F632">
        <v>3</v>
      </c>
      <c r="G632">
        <f t="shared" si="26"/>
        <v>0</v>
      </c>
      <c r="H632">
        <v>0</v>
      </c>
      <c r="I632">
        <v>0</v>
      </c>
      <c r="J632">
        <v>0</v>
      </c>
      <c r="K632">
        <v>60</v>
      </c>
      <c r="L632">
        <v>30</v>
      </c>
      <c r="M632" t="s">
        <v>267</v>
      </c>
      <c r="N632">
        <v>0</v>
      </c>
      <c r="O632" t="s">
        <v>267</v>
      </c>
      <c r="P632" s="9">
        <f t="shared" si="28"/>
        <v>48.5</v>
      </c>
      <c r="Q632" s="8">
        <v>5</v>
      </c>
      <c r="R632" s="8">
        <v>78</v>
      </c>
      <c r="S632" s="8">
        <v>37</v>
      </c>
      <c r="T632" s="8">
        <v>74</v>
      </c>
      <c r="AC632" s="13">
        <v>0</v>
      </c>
      <c r="AD632" s="13">
        <v>0</v>
      </c>
    </row>
    <row r="633" spans="1:33" ht="14.55" hidden="1" x14ac:dyDescent="0.3">
      <c r="A633" t="s">
        <v>124</v>
      </c>
      <c r="B633">
        <v>2019</v>
      </c>
      <c r="C633" s="11">
        <v>43628</v>
      </c>
      <c r="D633" t="s">
        <v>1509</v>
      </c>
      <c r="E633" t="s">
        <v>524</v>
      </c>
      <c r="F633">
        <v>4</v>
      </c>
      <c r="G633">
        <f t="shared" si="26"/>
        <v>0</v>
      </c>
      <c r="H633">
        <v>0</v>
      </c>
      <c r="I633">
        <v>0</v>
      </c>
      <c r="J633">
        <v>0</v>
      </c>
      <c r="K633">
        <v>20</v>
      </c>
      <c r="L633">
        <v>25</v>
      </c>
      <c r="M633" t="s">
        <v>267</v>
      </c>
      <c r="N633">
        <v>10</v>
      </c>
      <c r="O633" t="s">
        <v>267</v>
      </c>
      <c r="P633" s="9">
        <f t="shared" si="28"/>
        <v>15.75</v>
      </c>
      <c r="Q633" s="8">
        <v>2</v>
      </c>
      <c r="R633" s="8">
        <v>10</v>
      </c>
      <c r="S633" s="8">
        <v>40</v>
      </c>
      <c r="T633" s="8">
        <v>11</v>
      </c>
      <c r="AC633" s="13">
        <v>0</v>
      </c>
      <c r="AD633" s="13">
        <v>0</v>
      </c>
    </row>
    <row r="634" spans="1:33" ht="14.55" hidden="1" x14ac:dyDescent="0.3">
      <c r="A634" t="s">
        <v>124</v>
      </c>
      <c r="B634">
        <v>2020</v>
      </c>
      <c r="C634" s="11">
        <v>44013</v>
      </c>
      <c r="D634" t="s">
        <v>1498</v>
      </c>
      <c r="E634" t="s">
        <v>495</v>
      </c>
      <c r="F634">
        <v>4</v>
      </c>
      <c r="G634">
        <f t="shared" si="26"/>
        <v>2</v>
      </c>
      <c r="H634">
        <v>1</v>
      </c>
      <c r="I634">
        <v>0</v>
      </c>
      <c r="J634">
        <v>1</v>
      </c>
      <c r="K634">
        <v>30</v>
      </c>
      <c r="L634">
        <v>50</v>
      </c>
      <c r="M634" t="s">
        <v>267</v>
      </c>
      <c r="N634">
        <v>0</v>
      </c>
      <c r="O634" t="s">
        <v>267</v>
      </c>
      <c r="P634" s="9">
        <f t="shared" si="28"/>
        <v>22.75</v>
      </c>
      <c r="Q634" s="8">
        <v>23</v>
      </c>
      <c r="R634" s="8">
        <v>26</v>
      </c>
      <c r="S634" s="8">
        <v>28</v>
      </c>
      <c r="T634" s="8">
        <v>14</v>
      </c>
      <c r="AC634" s="13">
        <v>0</v>
      </c>
      <c r="AD634" s="13">
        <v>0</v>
      </c>
      <c r="AE634" t="s">
        <v>45</v>
      </c>
    </row>
    <row r="635" spans="1:33" ht="14.55" hidden="1" x14ac:dyDescent="0.3">
      <c r="A635" t="s">
        <v>124</v>
      </c>
      <c r="B635">
        <v>2020</v>
      </c>
      <c r="C635" s="11">
        <v>44013</v>
      </c>
      <c r="D635" t="s">
        <v>1499</v>
      </c>
      <c r="E635" t="s">
        <v>495</v>
      </c>
      <c r="F635">
        <v>5</v>
      </c>
      <c r="G635">
        <f t="shared" si="26"/>
        <v>1</v>
      </c>
      <c r="H635">
        <v>0</v>
      </c>
      <c r="I635">
        <v>0</v>
      </c>
      <c r="J635">
        <v>1</v>
      </c>
      <c r="K635">
        <v>30</v>
      </c>
      <c r="L635">
        <v>80</v>
      </c>
      <c r="M635" t="s">
        <v>267</v>
      </c>
      <c r="N635">
        <v>0</v>
      </c>
      <c r="O635" t="s">
        <v>267</v>
      </c>
      <c r="P635" s="9">
        <f t="shared" si="28"/>
        <v>19.25</v>
      </c>
      <c r="Q635" s="8">
        <v>20</v>
      </c>
      <c r="R635" s="8">
        <v>16</v>
      </c>
      <c r="S635" s="8">
        <v>17</v>
      </c>
      <c r="T635" s="8">
        <v>24</v>
      </c>
      <c r="AC635" s="13">
        <v>0</v>
      </c>
      <c r="AD635" s="13">
        <v>0</v>
      </c>
      <c r="AE635" t="s">
        <v>45</v>
      </c>
    </row>
    <row r="636" spans="1:33" ht="14.55" hidden="1" x14ac:dyDescent="0.3">
      <c r="A636" t="s">
        <v>124</v>
      </c>
      <c r="B636">
        <v>2020</v>
      </c>
      <c r="C636" s="11">
        <v>44013</v>
      </c>
      <c r="D636" t="s">
        <v>1500</v>
      </c>
      <c r="E636" t="s">
        <v>500</v>
      </c>
      <c r="F636">
        <v>11</v>
      </c>
      <c r="G636">
        <f t="shared" si="26"/>
        <v>0</v>
      </c>
      <c r="H636">
        <v>0</v>
      </c>
      <c r="I636">
        <v>0</v>
      </c>
      <c r="J636">
        <v>0</v>
      </c>
      <c r="K636">
        <v>60</v>
      </c>
      <c r="L636">
        <v>30</v>
      </c>
      <c r="M636" t="s">
        <v>267</v>
      </c>
      <c r="N636">
        <v>0</v>
      </c>
      <c r="O636" t="s">
        <v>267</v>
      </c>
      <c r="P636" s="9">
        <f t="shared" si="28"/>
        <v>12.25</v>
      </c>
      <c r="Q636" s="8">
        <v>18</v>
      </c>
      <c r="R636" s="8">
        <v>9</v>
      </c>
      <c r="S636" s="8">
        <v>11</v>
      </c>
      <c r="T636" s="8">
        <v>11</v>
      </c>
      <c r="AC636" s="13">
        <v>0</v>
      </c>
      <c r="AD636" s="13">
        <v>0</v>
      </c>
      <c r="AE636" t="s">
        <v>45</v>
      </c>
    </row>
    <row r="637" spans="1:33" ht="14.55" hidden="1" x14ac:dyDescent="0.3">
      <c r="A637" t="s">
        <v>124</v>
      </c>
      <c r="B637">
        <v>2020</v>
      </c>
      <c r="C637" s="11">
        <v>44013</v>
      </c>
      <c r="D637" t="s">
        <v>1502</v>
      </c>
      <c r="E637" t="s">
        <v>500</v>
      </c>
      <c r="F637">
        <v>12</v>
      </c>
      <c r="G637">
        <f t="shared" si="26"/>
        <v>0</v>
      </c>
      <c r="H637">
        <v>0</v>
      </c>
      <c r="I637">
        <v>0</v>
      </c>
      <c r="J637">
        <v>0</v>
      </c>
      <c r="K637">
        <v>60</v>
      </c>
      <c r="L637">
        <v>10</v>
      </c>
      <c r="M637" t="s">
        <v>267</v>
      </c>
      <c r="N637">
        <v>0</v>
      </c>
      <c r="O637" t="s">
        <v>267</v>
      </c>
      <c r="P637" s="9">
        <f t="shared" si="28"/>
        <v>20</v>
      </c>
      <c r="Q637" s="8">
        <v>9</v>
      </c>
      <c r="R637" s="8">
        <v>18</v>
      </c>
      <c r="S637" s="8">
        <v>32</v>
      </c>
      <c r="T637" s="8">
        <v>21</v>
      </c>
      <c r="AC637" s="13">
        <v>0</v>
      </c>
      <c r="AD637" s="13">
        <v>0</v>
      </c>
      <c r="AE637" t="s">
        <v>45</v>
      </c>
    </row>
    <row r="638" spans="1:33" ht="14.55" hidden="1" x14ac:dyDescent="0.3">
      <c r="A638" t="s">
        <v>124</v>
      </c>
      <c r="B638">
        <v>2020</v>
      </c>
      <c r="C638" s="11">
        <v>44013</v>
      </c>
      <c r="D638" t="s">
        <v>1503</v>
      </c>
      <c r="E638" t="s">
        <v>500</v>
      </c>
      <c r="F638">
        <v>3</v>
      </c>
      <c r="G638">
        <f t="shared" si="26"/>
        <v>12</v>
      </c>
      <c r="H638">
        <v>2</v>
      </c>
      <c r="I638">
        <v>4</v>
      </c>
      <c r="J638">
        <v>6</v>
      </c>
      <c r="K638">
        <v>60</v>
      </c>
      <c r="L638">
        <v>40</v>
      </c>
      <c r="M638" t="s">
        <v>267</v>
      </c>
      <c r="N638">
        <v>0</v>
      </c>
      <c r="O638" t="s">
        <v>267</v>
      </c>
      <c r="P638" s="9">
        <f t="shared" si="28"/>
        <v>31.5</v>
      </c>
      <c r="Q638" s="8">
        <v>43</v>
      </c>
      <c r="R638" s="8">
        <v>45</v>
      </c>
      <c r="S638" s="8">
        <v>11</v>
      </c>
      <c r="T638" s="8">
        <v>27</v>
      </c>
      <c r="AC638" s="13">
        <v>0</v>
      </c>
      <c r="AD638" s="13">
        <v>0</v>
      </c>
      <c r="AE638" t="s">
        <v>45</v>
      </c>
    </row>
    <row r="639" spans="1:33" ht="14.55" hidden="1" x14ac:dyDescent="0.3">
      <c r="A639" t="s">
        <v>124</v>
      </c>
      <c r="B639">
        <v>2020</v>
      </c>
      <c r="C639" s="11">
        <v>44013</v>
      </c>
      <c r="D639" t="s">
        <v>1505</v>
      </c>
      <c r="E639" t="s">
        <v>514</v>
      </c>
      <c r="F639">
        <v>9</v>
      </c>
      <c r="G639">
        <f t="shared" si="26"/>
        <v>0</v>
      </c>
      <c r="H639">
        <v>0</v>
      </c>
      <c r="I639">
        <v>0</v>
      </c>
      <c r="J639">
        <v>0</v>
      </c>
      <c r="K639">
        <v>40</v>
      </c>
      <c r="L639">
        <v>45</v>
      </c>
      <c r="M639" t="s">
        <v>267</v>
      </c>
      <c r="N639">
        <v>0</v>
      </c>
      <c r="O639" t="s">
        <v>267</v>
      </c>
      <c r="P639" s="9">
        <f t="shared" si="28"/>
        <v>23.5</v>
      </c>
      <c r="Q639" s="8">
        <v>21</v>
      </c>
      <c r="R639" s="8">
        <v>13</v>
      </c>
      <c r="S639" s="8">
        <v>41</v>
      </c>
      <c r="T639" s="8">
        <v>19</v>
      </c>
      <c r="AC639" s="13">
        <v>0</v>
      </c>
      <c r="AD639" s="13">
        <v>0</v>
      </c>
      <c r="AE639" t="s">
        <v>45</v>
      </c>
    </row>
    <row r="640" spans="1:33" ht="14.55" hidden="1" x14ac:dyDescent="0.3">
      <c r="A640" t="s">
        <v>124</v>
      </c>
      <c r="B640">
        <v>2020</v>
      </c>
      <c r="C640" s="11">
        <v>44013</v>
      </c>
      <c r="D640" t="s">
        <v>1513</v>
      </c>
      <c r="E640" t="s">
        <v>520</v>
      </c>
      <c r="F640">
        <v>1</v>
      </c>
      <c r="G640">
        <f t="shared" si="26"/>
        <v>0</v>
      </c>
      <c r="H640">
        <v>0</v>
      </c>
      <c r="I640">
        <v>0</v>
      </c>
      <c r="J640">
        <v>0</v>
      </c>
      <c r="K640">
        <v>45</v>
      </c>
      <c r="L640">
        <v>70</v>
      </c>
      <c r="M640" t="s">
        <v>267</v>
      </c>
      <c r="N640">
        <v>0</v>
      </c>
      <c r="O640" t="s">
        <v>267</v>
      </c>
      <c r="P640" s="9">
        <f t="shared" si="28"/>
        <v>31</v>
      </c>
      <c r="Q640" s="8">
        <v>25</v>
      </c>
      <c r="R640" s="8">
        <v>6</v>
      </c>
      <c r="S640" s="8">
        <v>29</v>
      </c>
      <c r="T640" s="8">
        <v>64</v>
      </c>
      <c r="AC640" s="13">
        <v>0</v>
      </c>
      <c r="AD640" s="13">
        <v>0</v>
      </c>
      <c r="AE640" t="s">
        <v>45</v>
      </c>
      <c r="AG640" t="s">
        <v>1514</v>
      </c>
    </row>
    <row r="641" spans="1:33" ht="14.55" hidden="1" x14ac:dyDescent="0.3">
      <c r="A641" t="s">
        <v>124</v>
      </c>
      <c r="B641">
        <v>2020</v>
      </c>
      <c r="C641" s="11">
        <v>44013</v>
      </c>
      <c r="D641" t="s">
        <v>1506</v>
      </c>
      <c r="E641" t="s">
        <v>522</v>
      </c>
      <c r="F641">
        <v>2</v>
      </c>
      <c r="G641" s="2">
        <f t="shared" si="26"/>
        <v>28</v>
      </c>
      <c r="H641" s="2">
        <v>15</v>
      </c>
      <c r="I641" s="2">
        <v>8</v>
      </c>
      <c r="J641" s="2">
        <v>5</v>
      </c>
      <c r="K641">
        <v>45</v>
      </c>
      <c r="L641">
        <v>70</v>
      </c>
      <c r="M641" t="s">
        <v>267</v>
      </c>
      <c r="N641" s="2">
        <v>0</v>
      </c>
      <c r="O641" t="s">
        <v>267</v>
      </c>
      <c r="P641" s="9">
        <f t="shared" si="28"/>
        <v>14.25</v>
      </c>
      <c r="Q641" s="8">
        <v>23</v>
      </c>
      <c r="R641" s="8">
        <v>9</v>
      </c>
      <c r="S641" s="8">
        <v>8</v>
      </c>
      <c r="T641" s="8">
        <v>17</v>
      </c>
      <c r="AC641" s="13">
        <v>0</v>
      </c>
      <c r="AD641" s="13">
        <v>0</v>
      </c>
      <c r="AE641" t="s">
        <v>45</v>
      </c>
    </row>
    <row r="642" spans="1:33" ht="14.55" hidden="1" x14ac:dyDescent="0.3">
      <c r="A642" t="s">
        <v>124</v>
      </c>
      <c r="B642">
        <v>2020</v>
      </c>
      <c r="C642" s="11">
        <v>44013</v>
      </c>
      <c r="D642" t="s">
        <v>1507</v>
      </c>
      <c r="E642" t="s">
        <v>522</v>
      </c>
      <c r="F642">
        <v>3</v>
      </c>
      <c r="G642" s="2">
        <f t="shared" si="26"/>
        <v>4</v>
      </c>
      <c r="H642" s="2">
        <v>0</v>
      </c>
      <c r="I642" s="2">
        <v>4</v>
      </c>
      <c r="J642" s="2">
        <v>0</v>
      </c>
      <c r="K642">
        <v>35</v>
      </c>
      <c r="L642">
        <v>25</v>
      </c>
      <c r="M642" t="s">
        <v>267</v>
      </c>
      <c r="N642">
        <v>0</v>
      </c>
      <c r="O642" t="s">
        <v>267</v>
      </c>
      <c r="P642" s="9">
        <f t="shared" si="28"/>
        <v>24.5</v>
      </c>
      <c r="Q642" s="8">
        <v>5</v>
      </c>
      <c r="R642" s="8">
        <v>21</v>
      </c>
      <c r="S642" s="8">
        <v>48</v>
      </c>
      <c r="T642" s="8">
        <v>24</v>
      </c>
      <c r="AC642" s="13">
        <v>1</v>
      </c>
      <c r="AD642" s="13">
        <v>0</v>
      </c>
      <c r="AE642" t="s">
        <v>1258</v>
      </c>
    </row>
    <row r="643" spans="1:33" ht="14.55" hidden="1" x14ac:dyDescent="0.3">
      <c r="A643" t="s">
        <v>124</v>
      </c>
      <c r="B643">
        <v>2020</v>
      </c>
      <c r="C643" s="11">
        <v>44013</v>
      </c>
      <c r="D643" t="s">
        <v>1509</v>
      </c>
      <c r="E643" t="s">
        <v>524</v>
      </c>
      <c r="F643">
        <v>4</v>
      </c>
      <c r="G643">
        <f t="shared" ref="G643:G703" si="29">SUM(H643:J643)</f>
        <v>0</v>
      </c>
      <c r="H643">
        <v>0</v>
      </c>
      <c r="I643">
        <v>0</v>
      </c>
      <c r="J643">
        <v>0</v>
      </c>
      <c r="K643">
        <v>30</v>
      </c>
      <c r="L643">
        <v>10</v>
      </c>
      <c r="M643" t="s">
        <v>267</v>
      </c>
      <c r="N643">
        <v>0</v>
      </c>
      <c r="O643" t="s">
        <v>267</v>
      </c>
      <c r="P643" s="9">
        <f t="shared" si="28"/>
        <v>29</v>
      </c>
      <c r="Q643" s="8">
        <v>17</v>
      </c>
      <c r="R643" s="8">
        <v>52</v>
      </c>
      <c r="S643" s="8">
        <v>25</v>
      </c>
      <c r="T643" s="8">
        <v>22</v>
      </c>
      <c r="AC643" s="13">
        <v>0</v>
      </c>
      <c r="AD643" s="13">
        <v>0</v>
      </c>
      <c r="AE643" t="s">
        <v>45</v>
      </c>
    </row>
    <row r="644" spans="1:33" ht="14.55" hidden="1" x14ac:dyDescent="0.3">
      <c r="A644" t="s">
        <v>124</v>
      </c>
      <c r="B644">
        <v>2021</v>
      </c>
      <c r="C644" s="11">
        <v>44363</v>
      </c>
      <c r="D644" t="s">
        <v>1498</v>
      </c>
      <c r="E644" t="s">
        <v>495</v>
      </c>
      <c r="F644">
        <v>4</v>
      </c>
      <c r="G644">
        <f t="shared" si="29"/>
        <v>3</v>
      </c>
      <c r="H644">
        <v>0</v>
      </c>
      <c r="I644">
        <v>2</v>
      </c>
      <c r="J644">
        <v>1</v>
      </c>
      <c r="K644">
        <v>25</v>
      </c>
      <c r="L644">
        <v>80</v>
      </c>
      <c r="M644">
        <v>0</v>
      </c>
      <c r="N644">
        <v>0</v>
      </c>
      <c r="O644">
        <v>0</v>
      </c>
      <c r="P644" s="9">
        <f t="shared" si="28"/>
        <v>12.5</v>
      </c>
      <c r="Q644" s="8">
        <v>13</v>
      </c>
      <c r="R644" s="8">
        <v>22</v>
      </c>
      <c r="S644" s="8">
        <v>10</v>
      </c>
      <c r="T644" s="8">
        <v>5</v>
      </c>
      <c r="AC644">
        <v>0</v>
      </c>
      <c r="AD644">
        <v>0</v>
      </c>
      <c r="AE644" t="s">
        <v>45</v>
      </c>
    </row>
    <row r="645" spans="1:33" ht="14.55" hidden="1" x14ac:dyDescent="0.3">
      <c r="A645" t="s">
        <v>124</v>
      </c>
      <c r="B645">
        <v>2021</v>
      </c>
      <c r="C645" s="11">
        <v>44363</v>
      </c>
      <c r="D645" t="s">
        <v>1499</v>
      </c>
      <c r="E645" t="s">
        <v>495</v>
      </c>
      <c r="F645">
        <v>5</v>
      </c>
      <c r="G645">
        <f t="shared" si="29"/>
        <v>1</v>
      </c>
      <c r="H645">
        <v>0</v>
      </c>
      <c r="I645">
        <v>0</v>
      </c>
      <c r="J645">
        <v>1</v>
      </c>
      <c r="K645">
        <v>30</v>
      </c>
      <c r="L645">
        <v>75</v>
      </c>
      <c r="M645">
        <v>0</v>
      </c>
      <c r="N645">
        <v>0</v>
      </c>
      <c r="O645">
        <v>0</v>
      </c>
      <c r="P645" s="9">
        <f t="shared" si="28"/>
        <v>15.75</v>
      </c>
      <c r="Q645" s="8">
        <v>3</v>
      </c>
      <c r="R645" s="8">
        <v>10</v>
      </c>
      <c r="S645" s="8">
        <v>23</v>
      </c>
      <c r="T645" s="8">
        <v>27</v>
      </c>
      <c r="AC645">
        <v>0</v>
      </c>
      <c r="AD645">
        <v>0</v>
      </c>
      <c r="AE645" t="s">
        <v>45</v>
      </c>
    </row>
    <row r="646" spans="1:33" ht="14.55" hidden="1" x14ac:dyDescent="0.3">
      <c r="A646" t="s">
        <v>124</v>
      </c>
      <c r="B646">
        <v>2021</v>
      </c>
      <c r="C646" s="11">
        <v>44363</v>
      </c>
      <c r="D646" t="s">
        <v>1500</v>
      </c>
      <c r="E646" t="s">
        <v>500</v>
      </c>
      <c r="F646">
        <v>11</v>
      </c>
      <c r="G646">
        <f t="shared" si="29"/>
        <v>0</v>
      </c>
      <c r="H646">
        <v>0</v>
      </c>
      <c r="I646">
        <v>0</v>
      </c>
      <c r="J646">
        <v>0</v>
      </c>
      <c r="K646">
        <v>40</v>
      </c>
      <c r="L646">
        <v>15</v>
      </c>
      <c r="M646">
        <v>0</v>
      </c>
      <c r="N646">
        <v>0</v>
      </c>
      <c r="O646">
        <v>0</v>
      </c>
      <c r="P646" s="9">
        <f t="shared" si="28"/>
        <v>25.5</v>
      </c>
      <c r="Q646" s="8">
        <v>37</v>
      </c>
      <c r="R646" s="8">
        <v>12</v>
      </c>
      <c r="S646" s="8">
        <v>15</v>
      </c>
      <c r="T646" s="8">
        <v>38</v>
      </c>
      <c r="AC646">
        <v>0</v>
      </c>
      <c r="AD646">
        <v>0</v>
      </c>
      <c r="AE646" t="s">
        <v>45</v>
      </c>
    </row>
    <row r="647" spans="1:33" ht="14.55" hidden="1" x14ac:dyDescent="0.3">
      <c r="A647" t="s">
        <v>124</v>
      </c>
      <c r="B647">
        <v>2021</v>
      </c>
      <c r="C647" s="11">
        <v>44363</v>
      </c>
      <c r="D647" t="s">
        <v>1502</v>
      </c>
      <c r="E647" t="s">
        <v>500</v>
      </c>
      <c r="F647">
        <v>12</v>
      </c>
      <c r="G647">
        <f t="shared" si="29"/>
        <v>0</v>
      </c>
      <c r="H647">
        <v>0</v>
      </c>
      <c r="I647">
        <v>0</v>
      </c>
      <c r="J647">
        <v>0</v>
      </c>
      <c r="K647">
        <v>40</v>
      </c>
      <c r="L647">
        <v>10</v>
      </c>
      <c r="M647">
        <v>0</v>
      </c>
      <c r="N647">
        <v>0</v>
      </c>
      <c r="O647">
        <v>0</v>
      </c>
      <c r="P647" s="9">
        <f t="shared" si="28"/>
        <v>16</v>
      </c>
      <c r="Q647" s="8">
        <v>3</v>
      </c>
      <c r="R647" s="8">
        <v>19</v>
      </c>
      <c r="S647" s="8">
        <v>11</v>
      </c>
      <c r="T647" s="8">
        <v>31</v>
      </c>
      <c r="AC647">
        <v>0</v>
      </c>
      <c r="AD647">
        <v>0</v>
      </c>
      <c r="AE647" t="s">
        <v>45</v>
      </c>
    </row>
    <row r="648" spans="1:33" ht="14.55" hidden="1" x14ac:dyDescent="0.3">
      <c r="A648" t="s">
        <v>124</v>
      </c>
      <c r="B648">
        <v>2021</v>
      </c>
      <c r="C648" s="11">
        <v>44363</v>
      </c>
      <c r="D648" t="s">
        <v>1503</v>
      </c>
      <c r="E648" t="s">
        <v>500</v>
      </c>
      <c r="F648">
        <v>3</v>
      </c>
      <c r="G648">
        <f t="shared" si="29"/>
        <v>18</v>
      </c>
      <c r="H648">
        <v>1</v>
      </c>
      <c r="I648">
        <v>6</v>
      </c>
      <c r="J648">
        <v>11</v>
      </c>
      <c r="K648">
        <v>40</v>
      </c>
      <c r="L648">
        <v>60</v>
      </c>
      <c r="M648">
        <v>0</v>
      </c>
      <c r="N648">
        <v>0</v>
      </c>
      <c r="O648">
        <v>0</v>
      </c>
      <c r="P648" s="9">
        <f t="shared" si="28"/>
        <v>14.5</v>
      </c>
      <c r="Q648" s="8">
        <v>9</v>
      </c>
      <c r="R648" s="8">
        <v>20</v>
      </c>
      <c r="S648" s="8">
        <v>21</v>
      </c>
      <c r="T648" s="8">
        <v>8</v>
      </c>
      <c r="AC648">
        <v>0</v>
      </c>
      <c r="AD648">
        <v>0</v>
      </c>
      <c r="AE648" t="s">
        <v>45</v>
      </c>
    </row>
    <row r="649" spans="1:33" ht="14.55" hidden="1" x14ac:dyDescent="0.3">
      <c r="A649" t="s">
        <v>124</v>
      </c>
      <c r="B649">
        <v>2021</v>
      </c>
      <c r="C649" s="11">
        <v>44363</v>
      </c>
      <c r="D649" t="s">
        <v>1505</v>
      </c>
      <c r="E649" t="s">
        <v>514</v>
      </c>
      <c r="F649">
        <v>9</v>
      </c>
      <c r="G649">
        <f t="shared" si="29"/>
        <v>0</v>
      </c>
      <c r="H649">
        <v>0</v>
      </c>
      <c r="I649">
        <v>0</v>
      </c>
      <c r="J649">
        <v>0</v>
      </c>
      <c r="K649">
        <v>18</v>
      </c>
      <c r="L649">
        <v>10</v>
      </c>
      <c r="M649">
        <v>0</v>
      </c>
      <c r="N649">
        <v>0</v>
      </c>
      <c r="O649">
        <v>0</v>
      </c>
      <c r="P649" s="9">
        <f t="shared" si="28"/>
        <v>5.25</v>
      </c>
      <c r="Q649" s="8">
        <v>12</v>
      </c>
      <c r="R649" s="8">
        <v>3</v>
      </c>
      <c r="S649" s="8">
        <v>4</v>
      </c>
      <c r="T649" s="8">
        <v>2</v>
      </c>
      <c r="AC649">
        <v>0</v>
      </c>
      <c r="AD649">
        <v>0</v>
      </c>
      <c r="AE649" t="s">
        <v>45</v>
      </c>
    </row>
    <row r="650" spans="1:33" ht="14.55" hidden="1" x14ac:dyDescent="0.3">
      <c r="A650" t="s">
        <v>124</v>
      </c>
      <c r="B650">
        <v>2021</v>
      </c>
      <c r="C650" s="11">
        <v>44363</v>
      </c>
      <c r="D650" t="s">
        <v>1513</v>
      </c>
      <c r="E650" t="s">
        <v>520</v>
      </c>
      <c r="F650">
        <v>1</v>
      </c>
      <c r="G650">
        <f t="shared" si="29"/>
        <v>0</v>
      </c>
      <c r="H650">
        <v>0</v>
      </c>
      <c r="I650">
        <v>0</v>
      </c>
      <c r="J650">
        <v>0</v>
      </c>
      <c r="K650">
        <v>60</v>
      </c>
      <c r="L650">
        <v>50</v>
      </c>
      <c r="M650">
        <v>0</v>
      </c>
      <c r="N650">
        <v>0</v>
      </c>
      <c r="O650">
        <v>0</v>
      </c>
      <c r="P650" s="9">
        <f t="shared" ref="P650:P653" si="30">AVERAGE(Q650:T650)</f>
        <v>21.25</v>
      </c>
      <c r="Q650" s="8">
        <v>2</v>
      </c>
      <c r="R650" s="8">
        <v>10</v>
      </c>
      <c r="S650" s="8">
        <v>47</v>
      </c>
      <c r="T650" s="8">
        <v>26</v>
      </c>
      <c r="AC650">
        <v>0</v>
      </c>
      <c r="AD650">
        <v>0</v>
      </c>
      <c r="AE650" t="s">
        <v>45</v>
      </c>
      <c r="AG650" t="s">
        <v>1514</v>
      </c>
    </row>
    <row r="651" spans="1:33" ht="14.55" hidden="1" x14ac:dyDescent="0.3">
      <c r="A651" t="s">
        <v>124</v>
      </c>
      <c r="B651">
        <v>2021</v>
      </c>
      <c r="C651" s="11">
        <v>44363</v>
      </c>
      <c r="D651" t="s">
        <v>1506</v>
      </c>
      <c r="E651" t="s">
        <v>522</v>
      </c>
      <c r="F651">
        <v>2</v>
      </c>
      <c r="G651" s="2">
        <f t="shared" si="29"/>
        <v>34</v>
      </c>
      <c r="H651" s="2">
        <v>6</v>
      </c>
      <c r="I651" s="2">
        <v>14</v>
      </c>
      <c r="J651" s="2">
        <v>14</v>
      </c>
      <c r="K651">
        <v>50</v>
      </c>
      <c r="L651">
        <v>90</v>
      </c>
      <c r="M651">
        <v>0</v>
      </c>
      <c r="N651" s="2">
        <v>0</v>
      </c>
      <c r="O651">
        <v>0</v>
      </c>
      <c r="P651" s="9">
        <f t="shared" si="30"/>
        <v>20</v>
      </c>
      <c r="Q651" s="8">
        <v>15</v>
      </c>
      <c r="R651" s="8">
        <v>41</v>
      </c>
      <c r="S651" s="8">
        <v>16</v>
      </c>
      <c r="T651" s="8">
        <v>8</v>
      </c>
      <c r="AC651">
        <v>0</v>
      </c>
      <c r="AD651">
        <v>0</v>
      </c>
      <c r="AE651" t="s">
        <v>45</v>
      </c>
    </row>
    <row r="652" spans="1:33" ht="14.55" hidden="1" x14ac:dyDescent="0.3">
      <c r="A652" t="s">
        <v>124</v>
      </c>
      <c r="B652">
        <v>2021</v>
      </c>
      <c r="C652" s="11">
        <v>44363</v>
      </c>
      <c r="D652" t="s">
        <v>1507</v>
      </c>
      <c r="E652" t="s">
        <v>522</v>
      </c>
      <c r="F652">
        <v>3</v>
      </c>
      <c r="G652" s="2">
        <f t="shared" si="29"/>
        <v>4</v>
      </c>
      <c r="H652" s="2">
        <v>1</v>
      </c>
      <c r="I652" s="2">
        <v>2</v>
      </c>
      <c r="J652" s="2">
        <v>1</v>
      </c>
      <c r="K652">
        <v>55</v>
      </c>
      <c r="L652">
        <v>30</v>
      </c>
      <c r="M652">
        <v>0</v>
      </c>
      <c r="N652">
        <v>0</v>
      </c>
      <c r="O652">
        <v>0</v>
      </c>
      <c r="P652" s="9">
        <f t="shared" si="30"/>
        <v>16.5</v>
      </c>
      <c r="Q652" s="8">
        <v>4</v>
      </c>
      <c r="R652" s="8">
        <v>19</v>
      </c>
      <c r="S652" s="8">
        <v>23</v>
      </c>
      <c r="T652" s="8">
        <v>20</v>
      </c>
      <c r="AC652">
        <v>1</v>
      </c>
      <c r="AD652">
        <v>0</v>
      </c>
      <c r="AE652" t="s">
        <v>1258</v>
      </c>
    </row>
    <row r="653" spans="1:33" ht="14.55" hidden="1" x14ac:dyDescent="0.3">
      <c r="A653" t="s">
        <v>124</v>
      </c>
      <c r="B653">
        <v>2021</v>
      </c>
      <c r="C653" s="11">
        <v>44363</v>
      </c>
      <c r="D653" t="s">
        <v>1509</v>
      </c>
      <c r="E653" t="s">
        <v>524</v>
      </c>
      <c r="F653">
        <v>4</v>
      </c>
      <c r="G653">
        <f t="shared" si="29"/>
        <v>0</v>
      </c>
      <c r="H653">
        <v>0</v>
      </c>
      <c r="I653">
        <v>0</v>
      </c>
      <c r="J653">
        <v>0</v>
      </c>
      <c r="K653">
        <v>30</v>
      </c>
      <c r="L653">
        <v>25</v>
      </c>
      <c r="M653">
        <v>6</v>
      </c>
      <c r="N653">
        <v>0</v>
      </c>
      <c r="O653">
        <v>0</v>
      </c>
      <c r="P653" s="9">
        <f t="shared" si="30"/>
        <v>34.25</v>
      </c>
      <c r="Q653" s="8">
        <v>50</v>
      </c>
      <c r="R653" s="8">
        <v>14</v>
      </c>
      <c r="S653" s="8">
        <v>38</v>
      </c>
      <c r="T653" s="8">
        <v>35</v>
      </c>
      <c r="AC653">
        <v>0</v>
      </c>
      <c r="AD653">
        <v>0</v>
      </c>
      <c r="AE653" t="s">
        <v>45</v>
      </c>
    </row>
    <row r="654" spans="1:33" ht="14.55" hidden="1" x14ac:dyDescent="0.3">
      <c r="A654" t="s">
        <v>124</v>
      </c>
      <c r="B654">
        <v>2022</v>
      </c>
      <c r="C654" s="11">
        <v>44739</v>
      </c>
      <c r="D654" t="s">
        <v>1498</v>
      </c>
      <c r="E654" t="s">
        <v>495</v>
      </c>
      <c r="F654">
        <v>4</v>
      </c>
      <c r="G654">
        <f t="shared" si="29"/>
        <v>4</v>
      </c>
      <c r="H654">
        <v>0</v>
      </c>
      <c r="I654">
        <v>4</v>
      </c>
      <c r="J654">
        <v>0</v>
      </c>
      <c r="K654">
        <v>50</v>
      </c>
      <c r="L654">
        <v>95</v>
      </c>
      <c r="M654">
        <v>0</v>
      </c>
      <c r="N654">
        <v>0</v>
      </c>
      <c r="O654">
        <v>0</v>
      </c>
      <c r="P654">
        <f t="shared" ref="P654:P663" si="31">AVERAGE(Q654:S654)</f>
        <v>11.333333333333334</v>
      </c>
      <c r="Q654" s="8">
        <v>7</v>
      </c>
      <c r="R654" s="8">
        <v>20</v>
      </c>
      <c r="S654" s="8">
        <v>7</v>
      </c>
      <c r="T654" s="8">
        <v>21</v>
      </c>
      <c r="AC654">
        <v>0</v>
      </c>
      <c r="AD654">
        <v>0</v>
      </c>
    </row>
    <row r="655" spans="1:33" ht="14.55" hidden="1" x14ac:dyDescent="0.3">
      <c r="A655" t="s">
        <v>124</v>
      </c>
      <c r="B655">
        <v>2022</v>
      </c>
      <c r="C655" s="11">
        <v>44739</v>
      </c>
      <c r="D655" t="s">
        <v>1499</v>
      </c>
      <c r="E655" t="s">
        <v>495</v>
      </c>
      <c r="F655">
        <v>5</v>
      </c>
      <c r="G655">
        <f t="shared" si="29"/>
        <v>3</v>
      </c>
      <c r="H655">
        <v>2</v>
      </c>
      <c r="I655">
        <v>0</v>
      </c>
      <c r="J655">
        <v>1</v>
      </c>
      <c r="K655">
        <v>45</v>
      </c>
      <c r="L655">
        <v>90</v>
      </c>
      <c r="M655">
        <v>0</v>
      </c>
      <c r="N655">
        <v>0</v>
      </c>
      <c r="O655">
        <v>0</v>
      </c>
      <c r="P655">
        <f t="shared" si="31"/>
        <v>8.6666666666666661</v>
      </c>
      <c r="Q655" s="8">
        <v>12</v>
      </c>
      <c r="R655" s="8">
        <v>6</v>
      </c>
      <c r="S655" s="8">
        <v>8</v>
      </c>
      <c r="T655" s="8">
        <v>20</v>
      </c>
      <c r="AC655">
        <v>0</v>
      </c>
      <c r="AD655">
        <v>0</v>
      </c>
    </row>
    <row r="656" spans="1:33" ht="14.55" hidden="1" x14ac:dyDescent="0.3">
      <c r="A656" t="s">
        <v>124</v>
      </c>
      <c r="B656">
        <v>2022</v>
      </c>
      <c r="C656" s="11">
        <v>44739</v>
      </c>
      <c r="D656" t="s">
        <v>1500</v>
      </c>
      <c r="E656" t="s">
        <v>500</v>
      </c>
      <c r="F656">
        <v>11</v>
      </c>
      <c r="G656">
        <f t="shared" si="29"/>
        <v>0</v>
      </c>
      <c r="H656">
        <v>0</v>
      </c>
      <c r="I656">
        <v>0</v>
      </c>
      <c r="J656">
        <v>0</v>
      </c>
      <c r="K656">
        <v>60</v>
      </c>
      <c r="L656">
        <v>25</v>
      </c>
      <c r="M656">
        <v>0</v>
      </c>
      <c r="N656">
        <v>0</v>
      </c>
      <c r="O656">
        <v>0</v>
      </c>
      <c r="P656">
        <f t="shared" si="31"/>
        <v>8.6666666666666661</v>
      </c>
      <c r="Q656" s="8">
        <v>5</v>
      </c>
      <c r="R656" s="8">
        <v>4</v>
      </c>
      <c r="S656" s="8">
        <v>17</v>
      </c>
      <c r="T656" s="8">
        <v>16</v>
      </c>
      <c r="AC656">
        <v>0</v>
      </c>
      <c r="AD656">
        <v>1</v>
      </c>
      <c r="AE656" s="34">
        <v>0.4</v>
      </c>
    </row>
    <row r="657" spans="1:33" ht="14.55" hidden="1" x14ac:dyDescent="0.3">
      <c r="A657" t="s">
        <v>124</v>
      </c>
      <c r="B657">
        <v>2022</v>
      </c>
      <c r="C657" s="11">
        <v>44739</v>
      </c>
      <c r="D657" t="s">
        <v>1502</v>
      </c>
      <c r="E657" t="s">
        <v>500</v>
      </c>
      <c r="F657">
        <v>12</v>
      </c>
      <c r="G657">
        <f t="shared" si="29"/>
        <v>0</v>
      </c>
      <c r="H657">
        <v>0</v>
      </c>
      <c r="I657">
        <v>0</v>
      </c>
      <c r="J657">
        <v>0</v>
      </c>
      <c r="K657">
        <v>50</v>
      </c>
      <c r="L657">
        <v>5</v>
      </c>
      <c r="M657">
        <v>0</v>
      </c>
      <c r="N657">
        <v>0</v>
      </c>
      <c r="O657">
        <v>0</v>
      </c>
      <c r="P657">
        <f t="shared" si="31"/>
        <v>5</v>
      </c>
      <c r="Q657" s="8">
        <v>2</v>
      </c>
      <c r="R657" s="8">
        <v>7</v>
      </c>
      <c r="S657" s="8">
        <v>6</v>
      </c>
      <c r="T657" s="8">
        <v>4</v>
      </c>
      <c r="AC657">
        <v>0</v>
      </c>
      <c r="AD657">
        <v>1</v>
      </c>
      <c r="AE657" s="34">
        <v>0.7</v>
      </c>
    </row>
    <row r="658" spans="1:33" ht="14.55" hidden="1" x14ac:dyDescent="0.3">
      <c r="A658" t="s">
        <v>124</v>
      </c>
      <c r="B658">
        <v>2022</v>
      </c>
      <c r="C658" s="11">
        <v>44739</v>
      </c>
      <c r="D658" t="s">
        <v>1503</v>
      </c>
      <c r="E658" t="s">
        <v>500</v>
      </c>
      <c r="F658">
        <v>3</v>
      </c>
      <c r="G658">
        <f t="shared" si="29"/>
        <v>21</v>
      </c>
      <c r="H658">
        <v>2</v>
      </c>
      <c r="I658">
        <v>6</v>
      </c>
      <c r="J658">
        <v>13</v>
      </c>
      <c r="K658">
        <v>75</v>
      </c>
      <c r="L658">
        <v>80</v>
      </c>
      <c r="M658">
        <v>0</v>
      </c>
      <c r="N658">
        <v>0</v>
      </c>
      <c r="O658">
        <v>0</v>
      </c>
      <c r="P658">
        <f t="shared" si="31"/>
        <v>22.333333333333332</v>
      </c>
      <c r="Q658">
        <v>20</v>
      </c>
      <c r="R658">
        <v>27</v>
      </c>
      <c r="S658">
        <v>20</v>
      </c>
      <c r="T658">
        <v>11</v>
      </c>
      <c r="AC658">
        <v>0</v>
      </c>
      <c r="AD658">
        <v>0</v>
      </c>
    </row>
    <row r="659" spans="1:33" ht="14.55" hidden="1" x14ac:dyDescent="0.3">
      <c r="A659" t="s">
        <v>124</v>
      </c>
      <c r="B659">
        <v>2022</v>
      </c>
      <c r="C659" s="11">
        <v>44739</v>
      </c>
      <c r="D659" t="s">
        <v>1505</v>
      </c>
      <c r="E659" t="s">
        <v>514</v>
      </c>
      <c r="F659">
        <v>9</v>
      </c>
      <c r="G659">
        <f t="shared" si="29"/>
        <v>0</v>
      </c>
      <c r="H659">
        <v>0</v>
      </c>
      <c r="I659">
        <v>0</v>
      </c>
      <c r="J659">
        <v>0</v>
      </c>
      <c r="K659">
        <v>25</v>
      </c>
      <c r="L659">
        <v>20</v>
      </c>
      <c r="M659">
        <v>0</v>
      </c>
      <c r="N659">
        <v>0</v>
      </c>
      <c r="O659">
        <v>0</v>
      </c>
      <c r="P659">
        <f t="shared" si="31"/>
        <v>6.666666666666667</v>
      </c>
      <c r="Q659" s="8">
        <v>3</v>
      </c>
      <c r="R659" s="8">
        <v>2</v>
      </c>
      <c r="S659" s="8">
        <v>15</v>
      </c>
      <c r="T659" s="8">
        <v>8</v>
      </c>
      <c r="AC659">
        <v>0</v>
      </c>
      <c r="AD659">
        <v>1</v>
      </c>
      <c r="AE659" s="34">
        <v>0.9</v>
      </c>
    </row>
    <row r="660" spans="1:33" ht="14.55" hidden="1" x14ac:dyDescent="0.3">
      <c r="A660" t="s">
        <v>124</v>
      </c>
      <c r="B660">
        <v>2022</v>
      </c>
      <c r="C660" s="11">
        <v>44739</v>
      </c>
      <c r="D660" t="s">
        <v>1513</v>
      </c>
      <c r="E660" t="s">
        <v>520</v>
      </c>
      <c r="F660">
        <v>1</v>
      </c>
      <c r="G660">
        <f t="shared" si="29"/>
        <v>0</v>
      </c>
      <c r="H660">
        <v>0</v>
      </c>
      <c r="I660">
        <v>0</v>
      </c>
      <c r="J660">
        <v>0</v>
      </c>
      <c r="K660">
        <v>80</v>
      </c>
      <c r="L660">
        <v>75</v>
      </c>
      <c r="M660">
        <v>0</v>
      </c>
      <c r="N660">
        <v>0</v>
      </c>
      <c r="O660">
        <v>0</v>
      </c>
      <c r="P660">
        <f t="shared" si="31"/>
        <v>34</v>
      </c>
      <c r="Q660" s="8">
        <v>45</v>
      </c>
      <c r="R660" s="8">
        <v>46</v>
      </c>
      <c r="S660" s="8">
        <v>11</v>
      </c>
      <c r="T660" s="8">
        <v>12</v>
      </c>
      <c r="AC660">
        <v>0</v>
      </c>
      <c r="AD660">
        <v>0</v>
      </c>
    </row>
    <row r="661" spans="1:33" ht="14.55" hidden="1" x14ac:dyDescent="0.3">
      <c r="A661" t="s">
        <v>124</v>
      </c>
      <c r="B661">
        <v>2022</v>
      </c>
      <c r="C661" s="11">
        <v>44739</v>
      </c>
      <c r="D661" t="s">
        <v>1506</v>
      </c>
      <c r="E661" t="s">
        <v>522</v>
      </c>
      <c r="F661">
        <v>2</v>
      </c>
      <c r="G661">
        <f t="shared" si="29"/>
        <v>58</v>
      </c>
      <c r="H661">
        <v>15</v>
      </c>
      <c r="I661">
        <v>28</v>
      </c>
      <c r="J661">
        <v>15</v>
      </c>
      <c r="K661">
        <v>80</v>
      </c>
      <c r="L661">
        <v>90</v>
      </c>
      <c r="M661">
        <v>0</v>
      </c>
      <c r="N661">
        <v>0</v>
      </c>
      <c r="O661">
        <v>0</v>
      </c>
      <c r="P661">
        <f t="shared" si="31"/>
        <v>32.333333333333336</v>
      </c>
      <c r="Q661" s="8">
        <v>55</v>
      </c>
      <c r="R661" s="8">
        <v>25</v>
      </c>
      <c r="S661" s="8">
        <v>17</v>
      </c>
      <c r="T661" s="8">
        <v>19</v>
      </c>
      <c r="AC661">
        <v>0</v>
      </c>
      <c r="AD661">
        <v>0</v>
      </c>
    </row>
    <row r="662" spans="1:33" ht="14.55" hidden="1" x14ac:dyDescent="0.3">
      <c r="A662" t="s">
        <v>124</v>
      </c>
      <c r="B662">
        <v>2022</v>
      </c>
      <c r="C662" s="11">
        <v>44739</v>
      </c>
      <c r="D662" t="s">
        <v>1507</v>
      </c>
      <c r="E662" t="s">
        <v>522</v>
      </c>
      <c r="F662">
        <v>3</v>
      </c>
      <c r="G662">
        <f t="shared" si="29"/>
        <v>6</v>
      </c>
      <c r="H662">
        <v>0</v>
      </c>
      <c r="I662">
        <v>3</v>
      </c>
      <c r="J662">
        <v>3</v>
      </c>
      <c r="K662">
        <v>75</v>
      </c>
      <c r="L662">
        <v>30</v>
      </c>
      <c r="M662">
        <v>0.1</v>
      </c>
      <c r="N662">
        <v>0</v>
      </c>
      <c r="O662">
        <v>0</v>
      </c>
      <c r="P662">
        <f t="shared" si="31"/>
        <v>26.666666666666668</v>
      </c>
      <c r="Q662" s="8">
        <v>35</v>
      </c>
      <c r="R662" s="8">
        <v>29</v>
      </c>
      <c r="S662" s="8">
        <v>16</v>
      </c>
      <c r="T662" s="8">
        <v>16</v>
      </c>
      <c r="AC662">
        <v>0</v>
      </c>
      <c r="AD662">
        <v>0</v>
      </c>
    </row>
    <row r="663" spans="1:33" ht="14.55" hidden="1" x14ac:dyDescent="0.3">
      <c r="A663" t="s">
        <v>124</v>
      </c>
      <c r="B663">
        <v>2022</v>
      </c>
      <c r="C663" s="11">
        <v>44739</v>
      </c>
      <c r="D663" t="s">
        <v>1509</v>
      </c>
      <c r="E663" t="s">
        <v>524</v>
      </c>
      <c r="F663">
        <v>4</v>
      </c>
      <c r="G663">
        <f t="shared" si="29"/>
        <v>0</v>
      </c>
      <c r="H663">
        <v>0</v>
      </c>
      <c r="I663">
        <v>0</v>
      </c>
      <c r="J663">
        <v>0</v>
      </c>
      <c r="K663">
        <v>40</v>
      </c>
      <c r="L663">
        <v>50</v>
      </c>
      <c r="M663">
        <v>10</v>
      </c>
      <c r="N663">
        <v>0</v>
      </c>
      <c r="O663">
        <v>0</v>
      </c>
      <c r="P663">
        <f t="shared" si="31"/>
        <v>25</v>
      </c>
      <c r="Q663" s="8">
        <v>25</v>
      </c>
      <c r="R663" s="8">
        <v>44</v>
      </c>
      <c r="S663" s="8">
        <v>6</v>
      </c>
      <c r="T663" s="8">
        <v>11</v>
      </c>
      <c r="AC663">
        <v>0</v>
      </c>
      <c r="AD663">
        <v>0</v>
      </c>
    </row>
    <row r="664" spans="1:33" ht="14.55" hidden="1" x14ac:dyDescent="0.3">
      <c r="A664" t="s">
        <v>70</v>
      </c>
      <c r="B664">
        <v>2018</v>
      </c>
      <c r="C664" s="11">
        <v>43269</v>
      </c>
      <c r="D664" t="s">
        <v>1515</v>
      </c>
      <c r="E664" t="s">
        <v>495</v>
      </c>
      <c r="F664">
        <v>0</v>
      </c>
      <c r="G664">
        <f t="shared" si="29"/>
        <v>13</v>
      </c>
      <c r="H664">
        <v>4</v>
      </c>
      <c r="I664">
        <v>5</v>
      </c>
      <c r="J664">
        <v>4</v>
      </c>
      <c r="K664">
        <v>70</v>
      </c>
      <c r="L664">
        <v>85</v>
      </c>
      <c r="M664" t="s">
        <v>267</v>
      </c>
      <c r="N664">
        <v>0</v>
      </c>
      <c r="O664" t="s">
        <v>267</v>
      </c>
      <c r="P664" s="9">
        <f t="shared" ref="P664:P695" si="32">AVERAGE(Q664:T664)</f>
        <v>7.5</v>
      </c>
      <c r="Q664" s="8">
        <v>10</v>
      </c>
      <c r="R664" s="8">
        <v>7</v>
      </c>
      <c r="S664" s="8">
        <v>0</v>
      </c>
      <c r="T664" s="8">
        <v>13</v>
      </c>
      <c r="AC664" s="13">
        <v>0</v>
      </c>
      <c r="AD664" s="13">
        <v>0</v>
      </c>
      <c r="AF664" t="s">
        <v>45</v>
      </c>
    </row>
    <row r="665" spans="1:33" ht="14.55" hidden="1" x14ac:dyDescent="0.3">
      <c r="A665" t="s">
        <v>70</v>
      </c>
      <c r="B665">
        <v>2018</v>
      </c>
      <c r="C665" s="11">
        <v>43269</v>
      </c>
      <c r="D665" t="s">
        <v>1516</v>
      </c>
      <c r="E665" t="s">
        <v>522</v>
      </c>
      <c r="F665">
        <v>5</v>
      </c>
      <c r="G665">
        <f t="shared" si="29"/>
        <v>2</v>
      </c>
      <c r="H665">
        <v>0</v>
      </c>
      <c r="I665">
        <v>0</v>
      </c>
      <c r="J665">
        <v>2</v>
      </c>
      <c r="K665">
        <v>60</v>
      </c>
      <c r="L665">
        <v>30</v>
      </c>
      <c r="M665" t="s">
        <v>267</v>
      </c>
      <c r="N665">
        <v>60</v>
      </c>
      <c r="O665" t="s">
        <v>267</v>
      </c>
      <c r="P665" s="9">
        <f t="shared" si="32"/>
        <v>26</v>
      </c>
      <c r="Q665" s="8">
        <v>1</v>
      </c>
      <c r="R665" s="8">
        <v>80</v>
      </c>
      <c r="S665" s="8">
        <v>23</v>
      </c>
      <c r="T665" s="8">
        <v>0</v>
      </c>
      <c r="AC665" s="13">
        <v>1</v>
      </c>
      <c r="AD665" s="13">
        <v>0</v>
      </c>
      <c r="AF665" t="s">
        <v>1517</v>
      </c>
    </row>
    <row r="666" spans="1:33" ht="14.55" hidden="1" x14ac:dyDescent="0.3">
      <c r="A666" t="s">
        <v>70</v>
      </c>
      <c r="B666">
        <v>2018</v>
      </c>
      <c r="C666" s="11">
        <v>43269</v>
      </c>
      <c r="D666" t="s">
        <v>1518</v>
      </c>
      <c r="E666" t="s">
        <v>495</v>
      </c>
      <c r="F666">
        <v>5</v>
      </c>
      <c r="G666">
        <f t="shared" si="29"/>
        <v>0</v>
      </c>
      <c r="H666">
        <v>0</v>
      </c>
      <c r="I666">
        <v>0</v>
      </c>
      <c r="J666">
        <v>0</v>
      </c>
      <c r="K666">
        <v>30</v>
      </c>
      <c r="L666">
        <v>25</v>
      </c>
      <c r="M666" t="s">
        <v>267</v>
      </c>
      <c r="N666">
        <v>0</v>
      </c>
      <c r="O666" t="s">
        <v>267</v>
      </c>
      <c r="P666" s="9">
        <f t="shared" si="32"/>
        <v>0.5</v>
      </c>
      <c r="Q666" s="8">
        <v>0</v>
      </c>
      <c r="R666" s="8">
        <v>0</v>
      </c>
      <c r="S666" s="8">
        <v>1</v>
      </c>
      <c r="T666" s="8">
        <v>1</v>
      </c>
      <c r="AC666" s="13">
        <v>0</v>
      </c>
      <c r="AD666" s="13">
        <v>1</v>
      </c>
      <c r="AF666" t="s">
        <v>45</v>
      </c>
      <c r="AG666" t="s">
        <v>1519</v>
      </c>
    </row>
    <row r="667" spans="1:33" ht="14.55" hidden="1" x14ac:dyDescent="0.3">
      <c r="A667" t="s">
        <v>70</v>
      </c>
      <c r="B667">
        <v>2018</v>
      </c>
      <c r="C667" s="11">
        <v>43269</v>
      </c>
      <c r="D667" t="s">
        <v>1520</v>
      </c>
      <c r="E667" t="s">
        <v>506</v>
      </c>
      <c r="F667">
        <v>6</v>
      </c>
      <c r="G667">
        <f t="shared" si="29"/>
        <v>0</v>
      </c>
      <c r="H667">
        <v>0</v>
      </c>
      <c r="I667">
        <v>0</v>
      </c>
      <c r="J667">
        <v>0</v>
      </c>
      <c r="K667">
        <v>60</v>
      </c>
      <c r="L667">
        <v>10</v>
      </c>
      <c r="M667" t="s">
        <v>267</v>
      </c>
      <c r="N667">
        <v>0</v>
      </c>
      <c r="O667" t="s">
        <v>267</v>
      </c>
      <c r="P667" s="9">
        <f t="shared" si="32"/>
        <v>0.5</v>
      </c>
      <c r="Q667" s="8">
        <v>1</v>
      </c>
      <c r="R667" s="8">
        <v>1</v>
      </c>
      <c r="S667" s="8">
        <v>0</v>
      </c>
      <c r="T667" s="8">
        <v>0</v>
      </c>
      <c r="AC667" s="13">
        <v>0</v>
      </c>
      <c r="AD667" s="13">
        <v>1</v>
      </c>
      <c r="AF667" t="s">
        <v>45</v>
      </c>
      <c r="AG667" t="s">
        <v>1521</v>
      </c>
    </row>
    <row r="668" spans="1:33" ht="14.55" hidden="1" x14ac:dyDescent="0.3">
      <c r="A668" t="s">
        <v>70</v>
      </c>
      <c r="B668">
        <v>2018</v>
      </c>
      <c r="C668" s="11">
        <v>43269</v>
      </c>
      <c r="D668" t="s">
        <v>1522</v>
      </c>
      <c r="E668" t="s">
        <v>524</v>
      </c>
      <c r="F668">
        <v>1</v>
      </c>
      <c r="G668">
        <f t="shared" si="29"/>
        <v>14</v>
      </c>
      <c r="H668">
        <v>4</v>
      </c>
      <c r="I668">
        <v>1</v>
      </c>
      <c r="J668">
        <v>9</v>
      </c>
      <c r="K668">
        <v>95</v>
      </c>
      <c r="L668">
        <v>50</v>
      </c>
      <c r="M668" t="s">
        <v>267</v>
      </c>
      <c r="N668">
        <v>15</v>
      </c>
      <c r="O668" t="s">
        <v>267</v>
      </c>
      <c r="P668" s="9">
        <f t="shared" si="32"/>
        <v>13.5</v>
      </c>
      <c r="Q668" s="8">
        <v>10</v>
      </c>
      <c r="R668" s="8">
        <v>1</v>
      </c>
      <c r="S668" s="8">
        <v>22</v>
      </c>
      <c r="T668" s="8">
        <v>21</v>
      </c>
      <c r="AC668" s="13">
        <v>0</v>
      </c>
      <c r="AD668" s="13">
        <v>1</v>
      </c>
      <c r="AF668" t="s">
        <v>45</v>
      </c>
      <c r="AG668" t="s">
        <v>1523</v>
      </c>
    </row>
    <row r="669" spans="1:33" ht="14.55" hidden="1" x14ac:dyDescent="0.3">
      <c r="A669" t="s">
        <v>70</v>
      </c>
      <c r="B669">
        <v>2018</v>
      </c>
      <c r="C669" s="11">
        <v>43269</v>
      </c>
      <c r="D669" t="s">
        <v>1524</v>
      </c>
      <c r="E669" t="s">
        <v>514</v>
      </c>
      <c r="F669">
        <v>8</v>
      </c>
      <c r="G669">
        <f t="shared" si="29"/>
        <v>0</v>
      </c>
      <c r="H669">
        <v>0</v>
      </c>
      <c r="I669">
        <v>0</v>
      </c>
      <c r="J669">
        <v>0</v>
      </c>
      <c r="K669">
        <v>70</v>
      </c>
      <c r="L669">
        <v>30</v>
      </c>
      <c r="M669" t="s">
        <v>267</v>
      </c>
      <c r="N669">
        <v>3</v>
      </c>
      <c r="O669" t="s">
        <v>267</v>
      </c>
      <c r="P669" s="9">
        <f t="shared" si="32"/>
        <v>11.5</v>
      </c>
      <c r="Q669" s="8">
        <v>1</v>
      </c>
      <c r="R669" s="8">
        <v>29</v>
      </c>
      <c r="S669" s="8">
        <v>10</v>
      </c>
      <c r="T669" s="8">
        <v>6</v>
      </c>
      <c r="AC669" s="13">
        <v>0</v>
      </c>
      <c r="AD669" s="13">
        <v>1</v>
      </c>
      <c r="AF669" t="s">
        <v>45</v>
      </c>
      <c r="AG669" t="s">
        <v>1525</v>
      </c>
    </row>
    <row r="670" spans="1:33" ht="14.55" hidden="1" x14ac:dyDescent="0.3">
      <c r="A670" t="s">
        <v>70</v>
      </c>
      <c r="B670">
        <v>2018</v>
      </c>
      <c r="C670" s="11">
        <v>43269</v>
      </c>
      <c r="D670" t="s">
        <v>1526</v>
      </c>
      <c r="E670" t="s">
        <v>500</v>
      </c>
      <c r="F670">
        <v>1</v>
      </c>
      <c r="G670">
        <f t="shared" si="29"/>
        <v>16</v>
      </c>
      <c r="H670">
        <v>1</v>
      </c>
      <c r="I670">
        <v>7</v>
      </c>
      <c r="J670">
        <v>8</v>
      </c>
      <c r="K670">
        <v>90</v>
      </c>
      <c r="L670">
        <v>80</v>
      </c>
      <c r="M670" t="s">
        <v>267</v>
      </c>
      <c r="N670">
        <v>0</v>
      </c>
      <c r="O670" t="s">
        <v>267</v>
      </c>
      <c r="P670" s="9">
        <f t="shared" si="32"/>
        <v>4.75</v>
      </c>
      <c r="Q670" s="8">
        <v>3</v>
      </c>
      <c r="R670" s="8">
        <v>13</v>
      </c>
      <c r="S670" s="8">
        <v>0</v>
      </c>
      <c r="T670" s="8">
        <v>3</v>
      </c>
      <c r="AC670" s="13">
        <v>0</v>
      </c>
      <c r="AD670" s="13">
        <v>0</v>
      </c>
      <c r="AF670" t="s">
        <v>45</v>
      </c>
    </row>
    <row r="671" spans="1:33" ht="14.55" hidden="1" x14ac:dyDescent="0.3">
      <c r="A671" t="s">
        <v>70</v>
      </c>
      <c r="B671">
        <v>2018</v>
      </c>
      <c r="C671" s="11">
        <v>43269</v>
      </c>
      <c r="D671" t="s">
        <v>1527</v>
      </c>
      <c r="E671" t="s">
        <v>514</v>
      </c>
      <c r="F671">
        <v>2</v>
      </c>
      <c r="G671">
        <f t="shared" si="29"/>
        <v>16</v>
      </c>
      <c r="H671">
        <v>0</v>
      </c>
      <c r="I671">
        <v>6</v>
      </c>
      <c r="J671">
        <v>10</v>
      </c>
      <c r="K671">
        <v>80</v>
      </c>
      <c r="L671">
        <v>90</v>
      </c>
      <c r="M671" t="s">
        <v>267</v>
      </c>
      <c r="N671">
        <v>10</v>
      </c>
      <c r="O671" t="s">
        <v>267</v>
      </c>
      <c r="P671" s="9">
        <f t="shared" si="32"/>
        <v>28</v>
      </c>
      <c r="Q671" s="8">
        <v>37</v>
      </c>
      <c r="R671" s="8">
        <v>17</v>
      </c>
      <c r="S671" s="8">
        <v>35</v>
      </c>
      <c r="T671" s="8">
        <v>23</v>
      </c>
      <c r="AC671" s="13">
        <v>1</v>
      </c>
      <c r="AD671" s="13">
        <v>0</v>
      </c>
      <c r="AF671" t="s">
        <v>1528</v>
      </c>
    </row>
    <row r="672" spans="1:33" ht="14.55" hidden="1" x14ac:dyDescent="0.3">
      <c r="A672" t="s">
        <v>70</v>
      </c>
      <c r="B672">
        <v>2018</v>
      </c>
      <c r="C672" s="11">
        <v>43269</v>
      </c>
      <c r="D672" t="s">
        <v>1529</v>
      </c>
      <c r="E672" t="s">
        <v>524</v>
      </c>
      <c r="F672">
        <v>5</v>
      </c>
      <c r="G672">
        <f t="shared" si="29"/>
        <v>0</v>
      </c>
      <c r="H672">
        <v>0</v>
      </c>
      <c r="I672">
        <v>0</v>
      </c>
      <c r="J672">
        <v>0</v>
      </c>
      <c r="K672">
        <v>50</v>
      </c>
      <c r="L672">
        <v>60</v>
      </c>
      <c r="M672" t="s">
        <v>267</v>
      </c>
      <c r="N672">
        <v>0</v>
      </c>
      <c r="O672" t="s">
        <v>267</v>
      </c>
      <c r="P672" s="9">
        <f t="shared" si="32"/>
        <v>2.75</v>
      </c>
      <c r="Q672" s="8">
        <v>1</v>
      </c>
      <c r="R672" s="8">
        <v>1</v>
      </c>
      <c r="S672" s="8">
        <v>1</v>
      </c>
      <c r="T672" s="8">
        <v>8</v>
      </c>
      <c r="AC672" s="13">
        <v>0</v>
      </c>
      <c r="AD672" s="13">
        <v>1</v>
      </c>
      <c r="AF672" t="s">
        <v>45</v>
      </c>
      <c r="AG672" t="s">
        <v>1530</v>
      </c>
    </row>
    <row r="673" spans="1:33" ht="14.55" hidden="1" x14ac:dyDescent="0.3">
      <c r="A673" t="s">
        <v>70</v>
      </c>
      <c r="B673">
        <v>2018</v>
      </c>
      <c r="C673" s="11">
        <v>43269</v>
      </c>
      <c r="D673" t="s">
        <v>1531</v>
      </c>
      <c r="E673" t="s">
        <v>510</v>
      </c>
      <c r="F673">
        <v>6</v>
      </c>
      <c r="G673">
        <f t="shared" si="29"/>
        <v>0</v>
      </c>
      <c r="H673">
        <v>0</v>
      </c>
      <c r="I673">
        <v>0</v>
      </c>
      <c r="J673">
        <v>0</v>
      </c>
      <c r="K673">
        <v>2</v>
      </c>
      <c r="L673">
        <v>5</v>
      </c>
      <c r="M673" t="s">
        <v>267</v>
      </c>
      <c r="N673">
        <v>50</v>
      </c>
      <c r="O673" t="s">
        <v>267</v>
      </c>
      <c r="P673" s="9">
        <f t="shared" si="32"/>
        <v>0.25</v>
      </c>
      <c r="Q673" s="8">
        <v>0</v>
      </c>
      <c r="R673" s="8">
        <v>1</v>
      </c>
      <c r="S673" s="8">
        <v>0</v>
      </c>
      <c r="T673" s="8">
        <v>0</v>
      </c>
      <c r="AC673" s="13">
        <v>0</v>
      </c>
      <c r="AD673" s="13">
        <v>0</v>
      </c>
      <c r="AF673" t="s">
        <v>45</v>
      </c>
      <c r="AG673" t="s">
        <v>1532</v>
      </c>
    </row>
    <row r="674" spans="1:33" ht="14.55" hidden="1" x14ac:dyDescent="0.3">
      <c r="A674" t="s">
        <v>70</v>
      </c>
      <c r="B674">
        <v>2019</v>
      </c>
      <c r="C674" s="11">
        <v>43636</v>
      </c>
      <c r="D674" t="s">
        <v>1515</v>
      </c>
      <c r="E674" t="s">
        <v>495</v>
      </c>
      <c r="F674">
        <v>0</v>
      </c>
      <c r="G674">
        <f t="shared" si="29"/>
        <v>16</v>
      </c>
      <c r="H674">
        <v>4</v>
      </c>
      <c r="I674">
        <v>5</v>
      </c>
      <c r="J674">
        <v>7</v>
      </c>
      <c r="K674" s="4">
        <v>40</v>
      </c>
      <c r="L674" s="4">
        <v>50</v>
      </c>
      <c r="M674" t="s">
        <v>267</v>
      </c>
      <c r="N674" s="4">
        <v>0</v>
      </c>
      <c r="O674" t="s">
        <v>267</v>
      </c>
      <c r="P674" s="9">
        <f t="shared" si="32"/>
        <v>11.5</v>
      </c>
      <c r="Q674" s="8">
        <v>10</v>
      </c>
      <c r="R674" s="8">
        <v>5</v>
      </c>
      <c r="S674" s="5">
        <v>31</v>
      </c>
      <c r="T674" s="5">
        <v>0</v>
      </c>
      <c r="AC674" s="13">
        <v>0</v>
      </c>
      <c r="AD674" s="13">
        <v>0</v>
      </c>
      <c r="AF674" s="3" t="s">
        <v>45</v>
      </c>
    </row>
    <row r="675" spans="1:33" ht="14.55" hidden="1" x14ac:dyDescent="0.3">
      <c r="A675" t="s">
        <v>70</v>
      </c>
      <c r="B675">
        <v>2019</v>
      </c>
      <c r="C675" s="11">
        <v>43636</v>
      </c>
      <c r="D675" t="s">
        <v>1516</v>
      </c>
      <c r="E675" t="s">
        <v>522</v>
      </c>
      <c r="F675">
        <v>5</v>
      </c>
      <c r="G675">
        <f t="shared" si="29"/>
        <v>2</v>
      </c>
      <c r="H675">
        <v>0</v>
      </c>
      <c r="I675">
        <v>0</v>
      </c>
      <c r="J675">
        <v>2</v>
      </c>
      <c r="K675">
        <v>40</v>
      </c>
      <c r="L675">
        <v>10</v>
      </c>
      <c r="M675" t="s">
        <v>267</v>
      </c>
      <c r="N675">
        <v>50</v>
      </c>
      <c r="O675" t="s">
        <v>267</v>
      </c>
      <c r="P675" s="9">
        <f t="shared" si="32"/>
        <v>92.5</v>
      </c>
      <c r="Q675" s="8">
        <v>25</v>
      </c>
      <c r="R675" s="8">
        <v>15</v>
      </c>
      <c r="S675" s="8">
        <v>250</v>
      </c>
      <c r="T675" s="8">
        <v>80</v>
      </c>
      <c r="AC675" s="13">
        <v>0</v>
      </c>
      <c r="AD675" s="13">
        <v>0</v>
      </c>
      <c r="AF675" s="3" t="s">
        <v>45</v>
      </c>
    </row>
    <row r="676" spans="1:33" ht="14.55" hidden="1" x14ac:dyDescent="0.3">
      <c r="A676" t="s">
        <v>70</v>
      </c>
      <c r="B676">
        <v>2019</v>
      </c>
      <c r="C676" s="11">
        <v>43636</v>
      </c>
      <c r="D676" t="s">
        <v>1518</v>
      </c>
      <c r="E676" t="s">
        <v>495</v>
      </c>
      <c r="F676">
        <v>5</v>
      </c>
      <c r="G676">
        <f t="shared" si="29"/>
        <v>0</v>
      </c>
      <c r="H676">
        <v>0</v>
      </c>
      <c r="I676">
        <v>0</v>
      </c>
      <c r="J676">
        <v>0</v>
      </c>
      <c r="K676">
        <v>30</v>
      </c>
      <c r="L676">
        <v>30</v>
      </c>
      <c r="M676" t="s">
        <v>267</v>
      </c>
      <c r="N676">
        <v>0</v>
      </c>
      <c r="O676" t="s">
        <v>267</v>
      </c>
      <c r="P676" s="9">
        <f t="shared" si="32"/>
        <v>1.75</v>
      </c>
      <c r="Q676" s="8">
        <v>0</v>
      </c>
      <c r="R676" s="8">
        <v>0</v>
      </c>
      <c r="S676" s="8">
        <v>4</v>
      </c>
      <c r="T676" s="8">
        <v>3</v>
      </c>
      <c r="AC676" s="13">
        <v>0</v>
      </c>
      <c r="AD676" s="13">
        <v>0</v>
      </c>
      <c r="AF676" s="3" t="s">
        <v>45</v>
      </c>
    </row>
    <row r="677" spans="1:33" ht="14.55" hidden="1" x14ac:dyDescent="0.3">
      <c r="A677" t="s">
        <v>70</v>
      </c>
      <c r="B677">
        <v>2019</v>
      </c>
      <c r="C677" s="11">
        <v>43636</v>
      </c>
      <c r="D677" t="s">
        <v>1520</v>
      </c>
      <c r="E677" t="s">
        <v>506</v>
      </c>
      <c r="F677">
        <v>6</v>
      </c>
      <c r="G677">
        <f t="shared" si="29"/>
        <v>0</v>
      </c>
      <c r="H677">
        <v>0</v>
      </c>
      <c r="I677">
        <v>0</v>
      </c>
      <c r="J677">
        <v>0</v>
      </c>
      <c r="K677">
        <v>50</v>
      </c>
      <c r="L677">
        <v>10</v>
      </c>
      <c r="M677" t="s">
        <v>267</v>
      </c>
      <c r="N677">
        <v>0</v>
      </c>
      <c r="O677" t="s">
        <v>267</v>
      </c>
      <c r="P677" s="9">
        <f t="shared" si="32"/>
        <v>2</v>
      </c>
      <c r="Q677" s="8">
        <v>0</v>
      </c>
      <c r="R677" s="8">
        <v>0</v>
      </c>
      <c r="S677" s="8">
        <v>3</v>
      </c>
      <c r="T677" s="8">
        <v>5</v>
      </c>
      <c r="AC677" s="13">
        <v>0</v>
      </c>
      <c r="AD677" s="13">
        <v>1</v>
      </c>
      <c r="AF677" s="3" t="s">
        <v>45</v>
      </c>
      <c r="AG677" t="s">
        <v>1533</v>
      </c>
    </row>
    <row r="678" spans="1:33" ht="14.55" hidden="1" x14ac:dyDescent="0.3">
      <c r="A678" t="s">
        <v>70</v>
      </c>
      <c r="B678">
        <v>2019</v>
      </c>
      <c r="C678" s="11">
        <v>43636</v>
      </c>
      <c r="D678" t="s">
        <v>1522</v>
      </c>
      <c r="E678" t="s">
        <v>524</v>
      </c>
      <c r="F678">
        <v>1</v>
      </c>
      <c r="G678">
        <f t="shared" si="29"/>
        <v>9</v>
      </c>
      <c r="H678">
        <v>0</v>
      </c>
      <c r="I678">
        <v>3</v>
      </c>
      <c r="J678">
        <v>6</v>
      </c>
      <c r="K678">
        <v>70</v>
      </c>
      <c r="L678">
        <v>10</v>
      </c>
      <c r="M678" t="s">
        <v>267</v>
      </c>
      <c r="N678">
        <v>0</v>
      </c>
      <c r="O678" t="s">
        <v>267</v>
      </c>
      <c r="P678" s="9">
        <f t="shared" si="32"/>
        <v>16.25</v>
      </c>
      <c r="Q678" s="8">
        <v>2</v>
      </c>
      <c r="R678" s="8">
        <v>24</v>
      </c>
      <c r="S678" s="8">
        <v>12</v>
      </c>
      <c r="T678" s="8">
        <v>27</v>
      </c>
      <c r="AC678" s="13">
        <v>0</v>
      </c>
      <c r="AD678" s="13">
        <v>0</v>
      </c>
      <c r="AF678" s="3" t="s">
        <v>45</v>
      </c>
      <c r="AG678" t="s">
        <v>1534</v>
      </c>
    </row>
    <row r="679" spans="1:33" ht="14.55" hidden="1" x14ac:dyDescent="0.3">
      <c r="A679" t="s">
        <v>70</v>
      </c>
      <c r="B679">
        <v>2019</v>
      </c>
      <c r="C679" s="11">
        <v>43636</v>
      </c>
      <c r="D679" t="s">
        <v>1524</v>
      </c>
      <c r="E679" t="s">
        <v>514</v>
      </c>
      <c r="F679">
        <v>8</v>
      </c>
      <c r="G679">
        <f t="shared" si="29"/>
        <v>0</v>
      </c>
      <c r="H679">
        <v>0</v>
      </c>
      <c r="I679">
        <v>0</v>
      </c>
      <c r="J679">
        <v>0</v>
      </c>
      <c r="K679">
        <v>40</v>
      </c>
      <c r="L679">
        <v>10</v>
      </c>
      <c r="M679" t="s">
        <v>267</v>
      </c>
      <c r="N679">
        <v>0</v>
      </c>
      <c r="O679" t="s">
        <v>267</v>
      </c>
      <c r="P679" s="9">
        <f t="shared" si="32"/>
        <v>15</v>
      </c>
      <c r="Q679" s="8">
        <v>14</v>
      </c>
      <c r="R679" s="8">
        <v>4</v>
      </c>
      <c r="S679" s="8">
        <v>23</v>
      </c>
      <c r="T679" s="8">
        <v>19</v>
      </c>
      <c r="AC679" s="13">
        <v>0</v>
      </c>
      <c r="AD679" s="13">
        <v>1</v>
      </c>
      <c r="AF679" s="3" t="s">
        <v>45</v>
      </c>
      <c r="AG679" t="s">
        <v>1535</v>
      </c>
    </row>
    <row r="680" spans="1:33" ht="14.55" hidden="1" x14ac:dyDescent="0.3">
      <c r="A680" t="s">
        <v>70</v>
      </c>
      <c r="B680">
        <v>2019</v>
      </c>
      <c r="C680" s="11">
        <v>43636</v>
      </c>
      <c r="D680" t="s">
        <v>1526</v>
      </c>
      <c r="E680" t="s">
        <v>500</v>
      </c>
      <c r="F680">
        <v>1</v>
      </c>
      <c r="G680">
        <f t="shared" si="29"/>
        <v>12</v>
      </c>
      <c r="H680">
        <v>5</v>
      </c>
      <c r="I680">
        <v>3</v>
      </c>
      <c r="J680">
        <v>4</v>
      </c>
      <c r="K680">
        <v>70</v>
      </c>
      <c r="L680">
        <v>25</v>
      </c>
      <c r="M680" t="s">
        <v>267</v>
      </c>
      <c r="N680">
        <v>0</v>
      </c>
      <c r="O680" t="s">
        <v>267</v>
      </c>
      <c r="P680" s="9">
        <f t="shared" si="32"/>
        <v>30.5</v>
      </c>
      <c r="Q680" s="8">
        <v>12</v>
      </c>
      <c r="R680" s="8">
        <v>3</v>
      </c>
      <c r="S680" s="8">
        <v>25</v>
      </c>
      <c r="T680" s="8">
        <v>82</v>
      </c>
      <c r="AC680" s="13">
        <v>0</v>
      </c>
      <c r="AD680" s="13">
        <v>0</v>
      </c>
      <c r="AF680" s="3" t="s">
        <v>45</v>
      </c>
    </row>
    <row r="681" spans="1:33" ht="14.55" hidden="1" x14ac:dyDescent="0.3">
      <c r="A681" t="s">
        <v>70</v>
      </c>
      <c r="B681">
        <v>2019</v>
      </c>
      <c r="C681" s="11">
        <v>43636</v>
      </c>
      <c r="D681" t="s">
        <v>1527</v>
      </c>
      <c r="E681" t="s">
        <v>514</v>
      </c>
      <c r="F681">
        <v>2</v>
      </c>
      <c r="G681">
        <f t="shared" si="29"/>
        <v>18</v>
      </c>
      <c r="H681">
        <v>0</v>
      </c>
      <c r="I681">
        <v>2</v>
      </c>
      <c r="J681">
        <v>16</v>
      </c>
      <c r="K681">
        <v>90</v>
      </c>
      <c r="L681">
        <v>25</v>
      </c>
      <c r="M681" t="s">
        <v>267</v>
      </c>
      <c r="N681">
        <v>0</v>
      </c>
      <c r="O681" t="s">
        <v>267</v>
      </c>
      <c r="P681" s="9">
        <f t="shared" si="32"/>
        <v>39</v>
      </c>
      <c r="Q681" s="8">
        <v>36</v>
      </c>
      <c r="R681" s="8">
        <v>45</v>
      </c>
      <c r="S681" s="8">
        <v>46</v>
      </c>
      <c r="T681" s="8">
        <v>29</v>
      </c>
      <c r="AC681" s="13">
        <v>0</v>
      </c>
      <c r="AD681" s="13">
        <v>0</v>
      </c>
      <c r="AF681" s="3" t="s">
        <v>45</v>
      </c>
    </row>
    <row r="682" spans="1:33" ht="14.55" hidden="1" x14ac:dyDescent="0.3">
      <c r="A682" t="s">
        <v>70</v>
      </c>
      <c r="B682">
        <v>2019</v>
      </c>
      <c r="C682" s="11">
        <v>43636</v>
      </c>
      <c r="D682" t="s">
        <v>1529</v>
      </c>
      <c r="E682" t="s">
        <v>524</v>
      </c>
      <c r="F682">
        <v>5</v>
      </c>
      <c r="G682">
        <f t="shared" si="29"/>
        <v>0</v>
      </c>
      <c r="H682">
        <v>0</v>
      </c>
      <c r="I682">
        <v>0</v>
      </c>
      <c r="J682">
        <v>0</v>
      </c>
      <c r="K682">
        <v>25</v>
      </c>
      <c r="L682">
        <v>30</v>
      </c>
      <c r="M682" t="s">
        <v>267</v>
      </c>
      <c r="N682">
        <v>0</v>
      </c>
      <c r="O682" t="s">
        <v>267</v>
      </c>
      <c r="P682" s="9">
        <f t="shared" si="32"/>
        <v>5</v>
      </c>
      <c r="Q682" s="8">
        <v>1</v>
      </c>
      <c r="R682" s="8">
        <v>0</v>
      </c>
      <c r="S682" s="8">
        <v>14</v>
      </c>
      <c r="T682" s="8">
        <v>5</v>
      </c>
      <c r="AC682" s="13">
        <v>0</v>
      </c>
      <c r="AD682" s="13">
        <v>1</v>
      </c>
      <c r="AF682" s="3" t="s">
        <v>45</v>
      </c>
      <c r="AG682" t="s">
        <v>1530</v>
      </c>
    </row>
    <row r="683" spans="1:33" ht="14.55" hidden="1" x14ac:dyDescent="0.3">
      <c r="A683" t="s">
        <v>70</v>
      </c>
      <c r="B683">
        <v>2019</v>
      </c>
      <c r="C683" s="11">
        <v>43636</v>
      </c>
      <c r="D683" t="s">
        <v>1531</v>
      </c>
      <c r="E683" t="s">
        <v>510</v>
      </c>
      <c r="F683">
        <v>6</v>
      </c>
      <c r="G683">
        <f t="shared" si="29"/>
        <v>0</v>
      </c>
      <c r="H683">
        <v>0</v>
      </c>
      <c r="I683">
        <v>0</v>
      </c>
      <c r="J683">
        <v>0</v>
      </c>
      <c r="K683">
        <v>3</v>
      </c>
      <c r="L683">
        <v>5</v>
      </c>
      <c r="M683" t="s">
        <v>267</v>
      </c>
      <c r="N683">
        <v>100</v>
      </c>
      <c r="O683" t="s">
        <v>267</v>
      </c>
      <c r="P683" s="9">
        <f t="shared" si="32"/>
        <v>0.5</v>
      </c>
      <c r="Q683" s="8">
        <v>0</v>
      </c>
      <c r="R683" s="8">
        <v>0</v>
      </c>
      <c r="S683" s="8">
        <v>0</v>
      </c>
      <c r="T683" s="8">
        <v>2</v>
      </c>
      <c r="AC683" s="13">
        <v>0</v>
      </c>
      <c r="AD683" s="13">
        <v>0</v>
      </c>
      <c r="AF683" s="3" t="s">
        <v>45</v>
      </c>
    </row>
    <row r="684" spans="1:33" ht="14.55" hidden="1" x14ac:dyDescent="0.3">
      <c r="A684" t="s">
        <v>70</v>
      </c>
      <c r="B684">
        <v>2020</v>
      </c>
      <c r="C684" s="11">
        <v>43999</v>
      </c>
      <c r="D684" t="s">
        <v>1515</v>
      </c>
      <c r="E684" t="s">
        <v>495</v>
      </c>
      <c r="F684">
        <v>0</v>
      </c>
      <c r="G684">
        <f t="shared" si="29"/>
        <v>14</v>
      </c>
      <c r="H684">
        <v>1</v>
      </c>
      <c r="I684">
        <v>10</v>
      </c>
      <c r="J684">
        <v>3</v>
      </c>
      <c r="K684">
        <v>25</v>
      </c>
      <c r="L684">
        <v>50</v>
      </c>
      <c r="M684" t="s">
        <v>267</v>
      </c>
      <c r="N684">
        <v>0</v>
      </c>
      <c r="O684">
        <v>0</v>
      </c>
      <c r="P684" s="9">
        <f t="shared" si="32"/>
        <v>11</v>
      </c>
      <c r="Q684" s="8">
        <v>14</v>
      </c>
      <c r="R684" s="8">
        <v>0</v>
      </c>
      <c r="S684" s="8">
        <v>23</v>
      </c>
      <c r="T684" s="8">
        <v>7</v>
      </c>
      <c r="AC684" s="13">
        <v>0</v>
      </c>
      <c r="AD684" s="13">
        <v>0</v>
      </c>
    </row>
    <row r="685" spans="1:33" ht="14.55" hidden="1" x14ac:dyDescent="0.3">
      <c r="A685" t="s">
        <v>70</v>
      </c>
      <c r="B685">
        <v>2020</v>
      </c>
      <c r="C685" s="11">
        <v>43999</v>
      </c>
      <c r="D685" t="s">
        <v>1516</v>
      </c>
      <c r="E685" t="s">
        <v>522</v>
      </c>
      <c r="F685">
        <v>5</v>
      </c>
      <c r="G685">
        <f t="shared" si="29"/>
        <v>3</v>
      </c>
      <c r="H685">
        <v>0</v>
      </c>
      <c r="I685">
        <v>2</v>
      </c>
      <c r="J685">
        <v>1</v>
      </c>
      <c r="K685">
        <v>25</v>
      </c>
      <c r="L685">
        <v>5</v>
      </c>
      <c r="M685" t="s">
        <v>267</v>
      </c>
      <c r="N685">
        <v>80</v>
      </c>
      <c r="O685">
        <v>0</v>
      </c>
      <c r="P685" s="9">
        <f t="shared" si="32"/>
        <v>95</v>
      </c>
      <c r="Q685" s="8">
        <v>220</v>
      </c>
      <c r="R685" s="8">
        <v>20</v>
      </c>
      <c r="S685" s="8">
        <v>60</v>
      </c>
      <c r="T685" s="8">
        <v>80</v>
      </c>
      <c r="AC685" s="13">
        <v>0</v>
      </c>
      <c r="AD685" s="13">
        <v>0</v>
      </c>
    </row>
    <row r="686" spans="1:33" ht="14.55" hidden="1" x14ac:dyDescent="0.3">
      <c r="A686" t="s">
        <v>70</v>
      </c>
      <c r="B686">
        <v>2020</v>
      </c>
      <c r="C686" s="11">
        <v>43999</v>
      </c>
      <c r="D686" t="s">
        <v>1518</v>
      </c>
      <c r="E686" t="s">
        <v>495</v>
      </c>
      <c r="F686">
        <v>5</v>
      </c>
      <c r="G686">
        <f t="shared" si="29"/>
        <v>0</v>
      </c>
      <c r="H686">
        <v>0</v>
      </c>
      <c r="I686">
        <v>0</v>
      </c>
      <c r="J686">
        <v>0</v>
      </c>
      <c r="K686">
        <v>10</v>
      </c>
      <c r="L686">
        <v>10</v>
      </c>
      <c r="M686" t="s">
        <v>267</v>
      </c>
      <c r="N686">
        <v>0</v>
      </c>
      <c r="O686">
        <v>0</v>
      </c>
      <c r="P686" s="9">
        <f t="shared" si="32"/>
        <v>1.75</v>
      </c>
      <c r="Q686" s="8">
        <v>0</v>
      </c>
      <c r="R686" s="8">
        <v>0</v>
      </c>
      <c r="S686" s="8">
        <v>1</v>
      </c>
      <c r="T686" s="8">
        <v>6</v>
      </c>
      <c r="AC686" s="13">
        <v>0</v>
      </c>
      <c r="AD686" s="13">
        <v>0</v>
      </c>
    </row>
    <row r="687" spans="1:33" ht="14.55" hidden="1" x14ac:dyDescent="0.3">
      <c r="A687" t="s">
        <v>70</v>
      </c>
      <c r="B687">
        <v>2020</v>
      </c>
      <c r="C687" s="11">
        <v>43999</v>
      </c>
      <c r="D687" t="s">
        <v>1520</v>
      </c>
      <c r="E687" t="s">
        <v>506</v>
      </c>
      <c r="F687">
        <v>6</v>
      </c>
      <c r="G687">
        <f t="shared" si="29"/>
        <v>0</v>
      </c>
      <c r="H687">
        <v>0</v>
      </c>
      <c r="I687">
        <v>0</v>
      </c>
      <c r="J687">
        <v>0</v>
      </c>
      <c r="K687">
        <v>70</v>
      </c>
      <c r="L687">
        <v>5</v>
      </c>
      <c r="M687" t="s">
        <v>267</v>
      </c>
      <c r="N687">
        <v>0</v>
      </c>
      <c r="O687">
        <v>0</v>
      </c>
      <c r="P687" s="9">
        <f t="shared" si="32"/>
        <v>1</v>
      </c>
      <c r="Q687" s="8">
        <v>3</v>
      </c>
      <c r="R687" s="8">
        <v>1</v>
      </c>
      <c r="S687" s="8">
        <v>0</v>
      </c>
      <c r="T687" s="8">
        <v>0</v>
      </c>
      <c r="AC687" s="13">
        <v>0</v>
      </c>
      <c r="AD687" s="13">
        <v>1</v>
      </c>
      <c r="AG687" t="s">
        <v>1536</v>
      </c>
    </row>
    <row r="688" spans="1:33" ht="14.55" hidden="1" x14ac:dyDescent="0.3">
      <c r="A688" t="s">
        <v>70</v>
      </c>
      <c r="B688">
        <v>2020</v>
      </c>
      <c r="C688" s="11">
        <v>43999</v>
      </c>
      <c r="D688" t="s">
        <v>1522</v>
      </c>
      <c r="E688" t="s">
        <v>524</v>
      </c>
      <c r="F688">
        <v>1</v>
      </c>
      <c r="G688">
        <f t="shared" si="29"/>
        <v>16</v>
      </c>
      <c r="H688">
        <v>0</v>
      </c>
      <c r="I688">
        <v>6</v>
      </c>
      <c r="J688">
        <v>10</v>
      </c>
      <c r="K688">
        <v>85</v>
      </c>
      <c r="L688">
        <v>2</v>
      </c>
      <c r="M688" t="s">
        <v>267</v>
      </c>
      <c r="N688">
        <v>0</v>
      </c>
      <c r="O688">
        <v>0</v>
      </c>
      <c r="P688" s="9">
        <f t="shared" si="32"/>
        <v>23.75</v>
      </c>
      <c r="Q688">
        <v>29</v>
      </c>
      <c r="R688">
        <v>28</v>
      </c>
      <c r="S688">
        <v>2</v>
      </c>
      <c r="T688">
        <v>36</v>
      </c>
      <c r="AC688" s="13">
        <v>0</v>
      </c>
      <c r="AD688" s="13">
        <v>0</v>
      </c>
      <c r="AG688" t="s">
        <v>1537</v>
      </c>
    </row>
    <row r="689" spans="1:33" ht="14.55" hidden="1" x14ac:dyDescent="0.3">
      <c r="A689" t="s">
        <v>70</v>
      </c>
      <c r="B689">
        <v>2020</v>
      </c>
      <c r="C689" s="11">
        <v>43999</v>
      </c>
      <c r="D689" t="s">
        <v>1524</v>
      </c>
      <c r="E689" t="s">
        <v>514</v>
      </c>
      <c r="F689">
        <v>8</v>
      </c>
      <c r="G689">
        <f t="shared" si="29"/>
        <v>0</v>
      </c>
      <c r="H689">
        <v>0</v>
      </c>
      <c r="I689">
        <v>0</v>
      </c>
      <c r="J689">
        <v>0</v>
      </c>
      <c r="K689">
        <v>30</v>
      </c>
      <c r="L689">
        <v>30</v>
      </c>
      <c r="M689" t="s">
        <v>267</v>
      </c>
      <c r="N689">
        <v>0</v>
      </c>
      <c r="O689">
        <v>0</v>
      </c>
      <c r="P689" s="9">
        <f t="shared" si="32"/>
        <v>18</v>
      </c>
      <c r="Q689">
        <v>0</v>
      </c>
      <c r="R689">
        <v>22</v>
      </c>
      <c r="S689">
        <v>27</v>
      </c>
      <c r="T689">
        <v>23</v>
      </c>
      <c r="AC689" s="13">
        <v>0</v>
      </c>
      <c r="AD689" s="13">
        <v>0</v>
      </c>
    </row>
    <row r="690" spans="1:33" ht="14.55" hidden="1" x14ac:dyDescent="0.3">
      <c r="A690" t="s">
        <v>70</v>
      </c>
      <c r="B690">
        <v>2020</v>
      </c>
      <c r="C690" s="11">
        <v>43999</v>
      </c>
      <c r="D690" t="s">
        <v>1526</v>
      </c>
      <c r="E690" t="s">
        <v>500</v>
      </c>
      <c r="F690">
        <v>1</v>
      </c>
      <c r="G690">
        <f t="shared" si="29"/>
        <v>7</v>
      </c>
      <c r="H690">
        <v>1</v>
      </c>
      <c r="I690">
        <v>3</v>
      </c>
      <c r="J690">
        <v>3</v>
      </c>
      <c r="K690">
        <v>55</v>
      </c>
      <c r="L690">
        <v>30</v>
      </c>
      <c r="M690" t="s">
        <v>267</v>
      </c>
      <c r="N690">
        <v>3</v>
      </c>
      <c r="O690">
        <v>0</v>
      </c>
      <c r="P690" s="9">
        <f t="shared" si="32"/>
        <v>9.5</v>
      </c>
      <c r="Q690">
        <v>12</v>
      </c>
      <c r="R690">
        <v>10</v>
      </c>
      <c r="S690">
        <v>8</v>
      </c>
      <c r="T690">
        <v>8</v>
      </c>
      <c r="AC690" s="13">
        <v>0</v>
      </c>
      <c r="AD690" s="13">
        <v>0</v>
      </c>
      <c r="AG690" t="s">
        <v>1538</v>
      </c>
    </row>
    <row r="691" spans="1:33" ht="14.55" hidden="1" x14ac:dyDescent="0.3">
      <c r="A691" t="s">
        <v>70</v>
      </c>
      <c r="B691">
        <v>2020</v>
      </c>
      <c r="C691" s="11">
        <v>43999</v>
      </c>
      <c r="D691" t="s">
        <v>1527</v>
      </c>
      <c r="E691" t="s">
        <v>514</v>
      </c>
      <c r="F691">
        <v>2</v>
      </c>
      <c r="G691">
        <f t="shared" si="29"/>
        <v>15</v>
      </c>
      <c r="H691">
        <v>0</v>
      </c>
      <c r="I691">
        <v>4</v>
      </c>
      <c r="J691">
        <v>11</v>
      </c>
      <c r="K691">
        <v>85</v>
      </c>
      <c r="L691">
        <v>60</v>
      </c>
      <c r="M691" t="s">
        <v>267</v>
      </c>
      <c r="N691">
        <v>8</v>
      </c>
      <c r="O691">
        <v>0</v>
      </c>
      <c r="P691" s="9">
        <f t="shared" si="32"/>
        <v>35.5</v>
      </c>
      <c r="Q691">
        <v>22</v>
      </c>
      <c r="R691">
        <v>44</v>
      </c>
      <c r="S691">
        <v>41</v>
      </c>
      <c r="T691">
        <v>35</v>
      </c>
      <c r="AC691" s="13">
        <v>0</v>
      </c>
      <c r="AD691" s="13">
        <v>0</v>
      </c>
    </row>
    <row r="692" spans="1:33" ht="14.55" hidden="1" x14ac:dyDescent="0.3">
      <c r="A692" t="s">
        <v>70</v>
      </c>
      <c r="B692">
        <v>2020</v>
      </c>
      <c r="C692" s="11">
        <v>43999</v>
      </c>
      <c r="D692" t="s">
        <v>1529</v>
      </c>
      <c r="E692" t="s">
        <v>524</v>
      </c>
      <c r="F692">
        <v>5</v>
      </c>
      <c r="G692">
        <f t="shared" si="29"/>
        <v>0</v>
      </c>
      <c r="H692">
        <v>0</v>
      </c>
      <c r="I692">
        <v>0</v>
      </c>
      <c r="J692">
        <v>0</v>
      </c>
      <c r="K692">
        <v>25</v>
      </c>
      <c r="L692">
        <v>25</v>
      </c>
      <c r="M692" t="s">
        <v>267</v>
      </c>
      <c r="N692">
        <v>0</v>
      </c>
      <c r="O692">
        <v>0</v>
      </c>
      <c r="P692" s="9">
        <f t="shared" si="32"/>
        <v>10</v>
      </c>
      <c r="Q692">
        <v>7</v>
      </c>
      <c r="R692">
        <v>23</v>
      </c>
      <c r="S692">
        <v>0</v>
      </c>
      <c r="T692">
        <v>10</v>
      </c>
      <c r="AC692" s="13">
        <v>0</v>
      </c>
      <c r="AD692" s="13">
        <v>0</v>
      </c>
    </row>
    <row r="693" spans="1:33" ht="14.55" hidden="1" x14ac:dyDescent="0.3">
      <c r="A693" t="s">
        <v>70</v>
      </c>
      <c r="B693">
        <v>2020</v>
      </c>
      <c r="C693" s="11">
        <v>43999</v>
      </c>
      <c r="D693" t="s">
        <v>1531</v>
      </c>
      <c r="E693" t="s">
        <v>510</v>
      </c>
      <c r="F693">
        <v>6</v>
      </c>
      <c r="G693">
        <f t="shared" si="29"/>
        <v>0</v>
      </c>
      <c r="H693">
        <v>0</v>
      </c>
      <c r="I693">
        <v>0</v>
      </c>
      <c r="J693">
        <v>0</v>
      </c>
      <c r="K693">
        <v>1</v>
      </c>
      <c r="L693">
        <v>1</v>
      </c>
      <c r="M693" t="s">
        <v>267</v>
      </c>
      <c r="N693">
        <v>0</v>
      </c>
      <c r="O693" t="s">
        <v>1539</v>
      </c>
      <c r="P693" s="9">
        <f t="shared" si="32"/>
        <v>0</v>
      </c>
      <c r="Q693">
        <v>0</v>
      </c>
      <c r="R693">
        <v>0</v>
      </c>
      <c r="S693">
        <v>0</v>
      </c>
      <c r="T693">
        <v>0</v>
      </c>
      <c r="AC693" s="13">
        <v>0</v>
      </c>
      <c r="AD693" s="13">
        <v>0</v>
      </c>
    </row>
    <row r="694" spans="1:33" ht="14.55" hidden="1" x14ac:dyDescent="0.3">
      <c r="A694" t="s">
        <v>70</v>
      </c>
      <c r="B694">
        <v>2021</v>
      </c>
      <c r="C694" s="11">
        <v>44361</v>
      </c>
      <c r="D694" t="s">
        <v>1515</v>
      </c>
      <c r="E694" t="s">
        <v>495</v>
      </c>
      <c r="F694">
        <v>0</v>
      </c>
      <c r="G694">
        <f t="shared" si="29"/>
        <v>10</v>
      </c>
      <c r="H694">
        <v>2</v>
      </c>
      <c r="I694">
        <v>2</v>
      </c>
      <c r="J694">
        <v>6</v>
      </c>
      <c r="K694">
        <v>30</v>
      </c>
      <c r="L694">
        <v>30</v>
      </c>
      <c r="M694">
        <v>0</v>
      </c>
      <c r="N694">
        <v>0</v>
      </c>
      <c r="O694">
        <v>0</v>
      </c>
      <c r="P694" s="9">
        <f t="shared" si="32"/>
        <v>20.75</v>
      </c>
      <c r="Q694" s="8">
        <v>27</v>
      </c>
      <c r="R694" s="8">
        <v>27</v>
      </c>
      <c r="S694" s="8">
        <v>4</v>
      </c>
      <c r="T694" s="8">
        <v>25</v>
      </c>
      <c r="AC694">
        <v>0</v>
      </c>
      <c r="AD694">
        <v>0</v>
      </c>
    </row>
    <row r="695" spans="1:33" ht="14.55" hidden="1" x14ac:dyDescent="0.3">
      <c r="A695" t="s">
        <v>70</v>
      </c>
      <c r="B695">
        <v>2021</v>
      </c>
      <c r="C695" s="11">
        <v>44361</v>
      </c>
      <c r="D695" t="s">
        <v>1516</v>
      </c>
      <c r="E695" t="s">
        <v>522</v>
      </c>
      <c r="F695">
        <v>5</v>
      </c>
      <c r="G695">
        <f t="shared" si="29"/>
        <v>0</v>
      </c>
      <c r="H695">
        <v>0</v>
      </c>
      <c r="I695">
        <v>0</v>
      </c>
      <c r="J695">
        <v>0</v>
      </c>
      <c r="K695">
        <v>60</v>
      </c>
      <c r="L695" t="s">
        <v>267</v>
      </c>
      <c r="M695">
        <v>11</v>
      </c>
      <c r="N695">
        <v>90</v>
      </c>
      <c r="O695">
        <v>50</v>
      </c>
      <c r="P695" s="9">
        <f t="shared" si="32"/>
        <v>33</v>
      </c>
      <c r="Q695" s="8">
        <v>25</v>
      </c>
      <c r="R695" s="8">
        <v>52</v>
      </c>
      <c r="S695" s="8">
        <v>29</v>
      </c>
      <c r="T695" s="8">
        <v>26</v>
      </c>
      <c r="AC695">
        <v>0</v>
      </c>
      <c r="AD695">
        <v>0</v>
      </c>
      <c r="AG695" t="s">
        <v>1540</v>
      </c>
    </row>
    <row r="696" spans="1:33" ht="14.55" hidden="1" x14ac:dyDescent="0.3">
      <c r="A696" t="s">
        <v>70</v>
      </c>
      <c r="B696">
        <v>2021</v>
      </c>
      <c r="C696" s="11">
        <v>44361</v>
      </c>
      <c r="D696" t="s">
        <v>1518</v>
      </c>
      <c r="E696" t="s">
        <v>495</v>
      </c>
      <c r="F696">
        <v>5</v>
      </c>
      <c r="G696">
        <f t="shared" si="29"/>
        <v>0</v>
      </c>
      <c r="H696">
        <v>0</v>
      </c>
      <c r="I696">
        <v>0</v>
      </c>
      <c r="J696">
        <v>0</v>
      </c>
      <c r="K696">
        <v>15</v>
      </c>
      <c r="L696">
        <v>5</v>
      </c>
      <c r="M696">
        <v>0</v>
      </c>
      <c r="N696">
        <v>0</v>
      </c>
      <c r="O696">
        <v>0</v>
      </c>
      <c r="P696" s="9">
        <f t="shared" ref="P696:P723" si="33">AVERAGE(Q696:T696)</f>
        <v>1.75</v>
      </c>
      <c r="Q696" s="8">
        <v>0</v>
      </c>
      <c r="R696" s="8">
        <v>0</v>
      </c>
      <c r="S696" s="8">
        <v>7</v>
      </c>
      <c r="T696" s="8">
        <v>0</v>
      </c>
      <c r="AC696">
        <v>0</v>
      </c>
      <c r="AD696">
        <v>0</v>
      </c>
    </row>
    <row r="697" spans="1:33" ht="14.55" hidden="1" x14ac:dyDescent="0.3">
      <c r="A697" t="s">
        <v>70</v>
      </c>
      <c r="B697">
        <v>2021</v>
      </c>
      <c r="C697" s="11">
        <v>44361</v>
      </c>
      <c r="D697" t="s">
        <v>1520</v>
      </c>
      <c r="E697" t="s">
        <v>506</v>
      </c>
      <c r="F697">
        <v>6</v>
      </c>
      <c r="G697">
        <f t="shared" si="29"/>
        <v>0</v>
      </c>
      <c r="H697">
        <v>0</v>
      </c>
      <c r="I697">
        <v>0</v>
      </c>
      <c r="J697">
        <v>0</v>
      </c>
      <c r="K697">
        <v>55</v>
      </c>
      <c r="L697">
        <v>1</v>
      </c>
      <c r="M697">
        <v>0</v>
      </c>
      <c r="N697">
        <v>0</v>
      </c>
      <c r="O697">
        <v>0</v>
      </c>
      <c r="P697" s="9">
        <f t="shared" si="33"/>
        <v>0.5</v>
      </c>
      <c r="Q697" s="8">
        <v>1</v>
      </c>
      <c r="R697" s="8">
        <v>1</v>
      </c>
      <c r="S697" s="8">
        <v>0</v>
      </c>
      <c r="T697" s="8">
        <v>0</v>
      </c>
      <c r="AC697">
        <v>0</v>
      </c>
      <c r="AD697">
        <v>1</v>
      </c>
      <c r="AG697" t="s">
        <v>1536</v>
      </c>
    </row>
    <row r="698" spans="1:33" ht="14.55" hidden="1" x14ac:dyDescent="0.3">
      <c r="A698" t="s">
        <v>70</v>
      </c>
      <c r="B698">
        <v>2021</v>
      </c>
      <c r="C698" s="11">
        <v>44361</v>
      </c>
      <c r="D698" t="s">
        <v>1522</v>
      </c>
      <c r="E698" t="s">
        <v>524</v>
      </c>
      <c r="F698">
        <v>1</v>
      </c>
      <c r="G698">
        <f t="shared" si="29"/>
        <v>7</v>
      </c>
      <c r="H698">
        <v>0</v>
      </c>
      <c r="I698">
        <v>2</v>
      </c>
      <c r="J698">
        <v>5</v>
      </c>
      <c r="K698">
        <v>50</v>
      </c>
      <c r="L698">
        <v>5</v>
      </c>
      <c r="M698">
        <v>3</v>
      </c>
      <c r="N698">
        <v>0</v>
      </c>
      <c r="O698">
        <v>10</v>
      </c>
      <c r="P698" s="9">
        <f t="shared" si="33"/>
        <v>14</v>
      </c>
      <c r="Q698">
        <v>0</v>
      </c>
      <c r="R698">
        <v>6</v>
      </c>
      <c r="S698">
        <v>20</v>
      </c>
      <c r="T698">
        <v>30</v>
      </c>
      <c r="AC698">
        <v>0</v>
      </c>
      <c r="AD698">
        <v>0</v>
      </c>
      <c r="AG698" t="s">
        <v>1537</v>
      </c>
    </row>
    <row r="699" spans="1:33" ht="14.55" hidden="1" x14ac:dyDescent="0.3">
      <c r="A699" t="s">
        <v>70</v>
      </c>
      <c r="B699">
        <v>2021</v>
      </c>
      <c r="C699" s="11">
        <v>44361</v>
      </c>
      <c r="D699" t="s">
        <v>1524</v>
      </c>
      <c r="E699" t="s">
        <v>514</v>
      </c>
      <c r="F699">
        <v>8</v>
      </c>
      <c r="G699">
        <f t="shared" si="29"/>
        <v>0</v>
      </c>
      <c r="H699">
        <v>0</v>
      </c>
      <c r="I699">
        <v>0</v>
      </c>
      <c r="J699">
        <v>0</v>
      </c>
      <c r="K699">
        <v>40</v>
      </c>
      <c r="L699">
        <v>5</v>
      </c>
      <c r="M699">
        <v>3</v>
      </c>
      <c r="N699">
        <v>0</v>
      </c>
      <c r="O699">
        <v>0</v>
      </c>
      <c r="P699" s="9">
        <f t="shared" si="33"/>
        <v>14.5</v>
      </c>
      <c r="Q699">
        <v>0</v>
      </c>
      <c r="R699">
        <v>12</v>
      </c>
      <c r="S699">
        <v>22</v>
      </c>
      <c r="T699">
        <v>24</v>
      </c>
      <c r="AC699">
        <v>0</v>
      </c>
      <c r="AD699">
        <v>0</v>
      </c>
    </row>
    <row r="700" spans="1:33" ht="14.55" hidden="1" x14ac:dyDescent="0.3">
      <c r="A700" t="s">
        <v>70</v>
      </c>
      <c r="B700">
        <v>2021</v>
      </c>
      <c r="C700" s="11">
        <v>44361</v>
      </c>
      <c r="D700" t="s">
        <v>1526</v>
      </c>
      <c r="E700" t="s">
        <v>500</v>
      </c>
      <c r="F700">
        <v>1</v>
      </c>
      <c r="G700">
        <f t="shared" si="29"/>
        <v>2</v>
      </c>
      <c r="H700">
        <v>1</v>
      </c>
      <c r="I700">
        <v>0</v>
      </c>
      <c r="J700">
        <v>1</v>
      </c>
      <c r="K700">
        <v>80</v>
      </c>
      <c r="L700">
        <v>10</v>
      </c>
      <c r="M700">
        <v>10</v>
      </c>
      <c r="N700">
        <v>0</v>
      </c>
      <c r="O700">
        <v>0</v>
      </c>
      <c r="P700" s="9">
        <f t="shared" si="33"/>
        <v>16</v>
      </c>
      <c r="Q700">
        <v>5</v>
      </c>
      <c r="R700">
        <v>16</v>
      </c>
      <c r="S700">
        <v>37</v>
      </c>
      <c r="T700">
        <v>6</v>
      </c>
      <c r="AC700">
        <v>0</v>
      </c>
      <c r="AD700">
        <v>0</v>
      </c>
      <c r="AG700" t="s">
        <v>1538</v>
      </c>
    </row>
    <row r="701" spans="1:33" ht="14.55" hidden="1" x14ac:dyDescent="0.3">
      <c r="A701" t="s">
        <v>70</v>
      </c>
      <c r="B701">
        <v>2021</v>
      </c>
      <c r="C701" s="11">
        <v>44361</v>
      </c>
      <c r="D701" t="s">
        <v>1527</v>
      </c>
      <c r="E701" t="s">
        <v>514</v>
      </c>
      <c r="F701">
        <v>2</v>
      </c>
      <c r="G701">
        <f t="shared" si="29"/>
        <v>13</v>
      </c>
      <c r="H701">
        <v>0</v>
      </c>
      <c r="I701">
        <v>5</v>
      </c>
      <c r="J701">
        <v>8</v>
      </c>
      <c r="K701">
        <v>75</v>
      </c>
      <c r="L701">
        <v>60</v>
      </c>
      <c r="M701">
        <v>20</v>
      </c>
      <c r="N701">
        <v>0</v>
      </c>
      <c r="O701">
        <v>0</v>
      </c>
      <c r="P701" s="9">
        <f t="shared" si="33"/>
        <v>33.5</v>
      </c>
      <c r="Q701">
        <v>41</v>
      </c>
      <c r="R701">
        <v>43</v>
      </c>
      <c r="S701">
        <v>26</v>
      </c>
      <c r="T701">
        <v>24</v>
      </c>
      <c r="AC701">
        <v>0</v>
      </c>
      <c r="AD701">
        <v>0</v>
      </c>
    </row>
    <row r="702" spans="1:33" ht="14.55" hidden="1" x14ac:dyDescent="0.3">
      <c r="A702" t="s">
        <v>70</v>
      </c>
      <c r="B702">
        <v>2021</v>
      </c>
      <c r="C702" s="11">
        <v>44361</v>
      </c>
      <c r="D702" t="s">
        <v>1529</v>
      </c>
      <c r="E702" t="s">
        <v>524</v>
      </c>
      <c r="F702">
        <v>5</v>
      </c>
      <c r="G702">
        <f t="shared" si="29"/>
        <v>0</v>
      </c>
      <c r="H702">
        <v>0</v>
      </c>
      <c r="I702">
        <v>0</v>
      </c>
      <c r="J702">
        <v>0</v>
      </c>
      <c r="K702">
        <v>35</v>
      </c>
      <c r="L702">
        <v>5</v>
      </c>
      <c r="M702">
        <v>0</v>
      </c>
      <c r="N702">
        <v>0</v>
      </c>
      <c r="O702">
        <v>10</v>
      </c>
      <c r="P702" s="9">
        <f t="shared" si="33"/>
        <v>12.75</v>
      </c>
      <c r="Q702">
        <v>9</v>
      </c>
      <c r="R702">
        <v>18</v>
      </c>
      <c r="S702">
        <v>14</v>
      </c>
      <c r="T702">
        <v>10</v>
      </c>
      <c r="AC702">
        <v>0</v>
      </c>
      <c r="AD702">
        <v>0</v>
      </c>
    </row>
    <row r="703" spans="1:33" ht="14.55" hidden="1" x14ac:dyDescent="0.3">
      <c r="A703" t="s">
        <v>70</v>
      </c>
      <c r="B703">
        <v>2021</v>
      </c>
      <c r="C703" s="11">
        <v>44361</v>
      </c>
      <c r="D703" t="s">
        <v>1531</v>
      </c>
      <c r="E703" t="s">
        <v>510</v>
      </c>
      <c r="F703">
        <v>6</v>
      </c>
      <c r="G703">
        <f t="shared" si="29"/>
        <v>0</v>
      </c>
      <c r="H703">
        <v>0</v>
      </c>
      <c r="I703">
        <v>0</v>
      </c>
      <c r="J703">
        <v>0</v>
      </c>
      <c r="K703">
        <v>1</v>
      </c>
      <c r="L703">
        <v>1</v>
      </c>
      <c r="M703">
        <v>0</v>
      </c>
      <c r="N703">
        <v>0</v>
      </c>
      <c r="O703">
        <v>75</v>
      </c>
      <c r="P703" s="9">
        <f t="shared" si="33"/>
        <v>0</v>
      </c>
      <c r="Q703">
        <v>0</v>
      </c>
      <c r="R703">
        <v>0</v>
      </c>
      <c r="S703">
        <v>0</v>
      </c>
      <c r="T703">
        <v>0</v>
      </c>
      <c r="AC703">
        <v>0</v>
      </c>
      <c r="AD703">
        <v>0</v>
      </c>
    </row>
    <row r="704" spans="1:33" ht="14.55" hidden="1" x14ac:dyDescent="0.3">
      <c r="A704" t="s">
        <v>70</v>
      </c>
      <c r="B704">
        <v>2022</v>
      </c>
      <c r="C704" s="11">
        <v>44736</v>
      </c>
      <c r="D704" t="s">
        <v>1515</v>
      </c>
      <c r="E704" t="s">
        <v>495</v>
      </c>
      <c r="F704">
        <v>0</v>
      </c>
      <c r="G704">
        <f t="shared" ref="G704:G713" si="34">SUM(H704:J704)</f>
        <v>16</v>
      </c>
      <c r="H704">
        <v>3</v>
      </c>
      <c r="I704">
        <v>6</v>
      </c>
      <c r="J704">
        <v>7</v>
      </c>
      <c r="K704">
        <v>40</v>
      </c>
      <c r="L704">
        <v>25</v>
      </c>
      <c r="M704">
        <v>0</v>
      </c>
      <c r="N704">
        <v>0</v>
      </c>
      <c r="O704">
        <v>0</v>
      </c>
      <c r="P704" s="9">
        <f t="shared" ref="P704:P713" si="35">AVERAGE(Q704:T704)</f>
        <v>17.5</v>
      </c>
      <c r="Q704">
        <v>17</v>
      </c>
      <c r="R704">
        <v>22</v>
      </c>
      <c r="S704">
        <v>3</v>
      </c>
      <c r="T704">
        <v>28</v>
      </c>
      <c r="AC704">
        <v>0</v>
      </c>
      <c r="AD704">
        <v>0</v>
      </c>
    </row>
    <row r="705" spans="1:32" ht="14.55" hidden="1" x14ac:dyDescent="0.3">
      <c r="A705" t="s">
        <v>70</v>
      </c>
      <c r="B705">
        <v>2022</v>
      </c>
      <c r="C705" s="11">
        <v>44736</v>
      </c>
      <c r="D705" t="s">
        <v>1518</v>
      </c>
      <c r="E705" t="s">
        <v>495</v>
      </c>
      <c r="F705">
        <v>5</v>
      </c>
      <c r="G705">
        <f t="shared" si="34"/>
        <v>0</v>
      </c>
      <c r="H705">
        <v>0</v>
      </c>
      <c r="I705">
        <v>0</v>
      </c>
      <c r="J705">
        <v>0</v>
      </c>
      <c r="K705">
        <v>2</v>
      </c>
      <c r="L705">
        <v>1</v>
      </c>
      <c r="M705">
        <v>0</v>
      </c>
      <c r="N705">
        <v>0</v>
      </c>
      <c r="O705">
        <v>0</v>
      </c>
      <c r="P705" s="9">
        <f t="shared" si="35"/>
        <v>1.25</v>
      </c>
      <c r="Q705">
        <v>0</v>
      </c>
      <c r="R705">
        <v>0</v>
      </c>
      <c r="S705">
        <v>0</v>
      </c>
      <c r="T705">
        <v>5</v>
      </c>
      <c r="AC705">
        <v>0</v>
      </c>
      <c r="AD705">
        <v>1</v>
      </c>
    </row>
    <row r="706" spans="1:32" ht="14.55" hidden="1" x14ac:dyDescent="0.3">
      <c r="A706" t="s">
        <v>70</v>
      </c>
      <c r="B706">
        <v>2022</v>
      </c>
      <c r="C706" s="11">
        <v>44736</v>
      </c>
      <c r="D706" t="s">
        <v>1526</v>
      </c>
      <c r="E706" t="s">
        <v>500</v>
      </c>
      <c r="F706">
        <v>1</v>
      </c>
      <c r="G706">
        <f t="shared" si="34"/>
        <v>5</v>
      </c>
      <c r="H706">
        <v>0</v>
      </c>
      <c r="I706">
        <v>1</v>
      </c>
      <c r="J706">
        <v>4</v>
      </c>
      <c r="K706">
        <v>95</v>
      </c>
      <c r="L706">
        <v>1</v>
      </c>
      <c r="M706">
        <v>5</v>
      </c>
      <c r="N706">
        <v>0</v>
      </c>
      <c r="O706">
        <v>0</v>
      </c>
      <c r="P706" s="9">
        <f t="shared" si="35"/>
        <v>23.25</v>
      </c>
      <c r="Q706">
        <v>18</v>
      </c>
      <c r="R706">
        <v>31</v>
      </c>
      <c r="S706">
        <v>4</v>
      </c>
      <c r="T706">
        <v>40</v>
      </c>
      <c r="AC706">
        <v>0</v>
      </c>
      <c r="AD706">
        <v>1</v>
      </c>
      <c r="AF706" t="s">
        <v>1543</v>
      </c>
    </row>
    <row r="707" spans="1:32" ht="14.55" hidden="1" x14ac:dyDescent="0.3">
      <c r="A707" t="s">
        <v>70</v>
      </c>
      <c r="B707">
        <v>2022</v>
      </c>
      <c r="C707" s="11">
        <v>44736</v>
      </c>
      <c r="D707" t="s">
        <v>1520</v>
      </c>
      <c r="E707" t="s">
        <v>506</v>
      </c>
      <c r="F707">
        <v>6</v>
      </c>
      <c r="G707">
        <f t="shared" si="34"/>
        <v>0</v>
      </c>
      <c r="H707">
        <v>0</v>
      </c>
      <c r="I707">
        <v>0</v>
      </c>
      <c r="J707">
        <v>0</v>
      </c>
      <c r="K707">
        <v>25</v>
      </c>
      <c r="L707">
        <v>1</v>
      </c>
      <c r="M707">
        <v>0</v>
      </c>
      <c r="N707">
        <v>0</v>
      </c>
      <c r="O707">
        <v>0</v>
      </c>
      <c r="P707" s="9">
        <f t="shared" si="35"/>
        <v>3.5</v>
      </c>
      <c r="Q707">
        <v>0</v>
      </c>
      <c r="R707">
        <v>5</v>
      </c>
      <c r="S707">
        <v>0</v>
      </c>
      <c r="T707">
        <v>9</v>
      </c>
      <c r="AC707">
        <v>0</v>
      </c>
      <c r="AD707">
        <v>1</v>
      </c>
    </row>
    <row r="708" spans="1:32" ht="14.55" hidden="1" x14ac:dyDescent="0.3">
      <c r="A708" t="s">
        <v>70</v>
      </c>
      <c r="B708">
        <v>2022</v>
      </c>
      <c r="C708" s="11">
        <v>44736</v>
      </c>
      <c r="D708" t="s">
        <v>1531</v>
      </c>
      <c r="E708" t="s">
        <v>510</v>
      </c>
      <c r="F708">
        <v>6</v>
      </c>
      <c r="G708">
        <f t="shared" si="34"/>
        <v>0</v>
      </c>
      <c r="H708">
        <v>0</v>
      </c>
      <c r="I708">
        <v>0</v>
      </c>
      <c r="J708">
        <v>0</v>
      </c>
      <c r="K708">
        <v>3</v>
      </c>
      <c r="L708">
        <v>0.1</v>
      </c>
      <c r="M708">
        <v>0</v>
      </c>
      <c r="N708">
        <v>0</v>
      </c>
      <c r="O708">
        <v>100</v>
      </c>
      <c r="P708" s="9">
        <f t="shared" si="35"/>
        <v>0</v>
      </c>
      <c r="Q708">
        <v>0</v>
      </c>
      <c r="R708">
        <v>0</v>
      </c>
      <c r="S708">
        <v>0</v>
      </c>
      <c r="T708">
        <v>0</v>
      </c>
      <c r="AC708">
        <v>0</v>
      </c>
      <c r="AD708">
        <v>1</v>
      </c>
    </row>
    <row r="709" spans="1:32" ht="14.55" hidden="1" x14ac:dyDescent="0.3">
      <c r="A709" t="s">
        <v>70</v>
      </c>
      <c r="B709">
        <v>2022</v>
      </c>
      <c r="C709" s="11">
        <v>44736</v>
      </c>
      <c r="D709" t="s">
        <v>1524</v>
      </c>
      <c r="E709" t="s">
        <v>514</v>
      </c>
      <c r="F709">
        <v>8</v>
      </c>
      <c r="G709">
        <f t="shared" si="34"/>
        <v>0</v>
      </c>
      <c r="H709">
        <v>0</v>
      </c>
      <c r="I709">
        <v>0</v>
      </c>
      <c r="J709">
        <v>0</v>
      </c>
      <c r="K709">
        <v>40</v>
      </c>
      <c r="L709">
        <v>2</v>
      </c>
      <c r="M709">
        <v>2</v>
      </c>
      <c r="N709">
        <v>0</v>
      </c>
      <c r="O709">
        <v>0</v>
      </c>
      <c r="P709" s="9">
        <f t="shared" si="35"/>
        <v>15.75</v>
      </c>
      <c r="Q709">
        <v>21</v>
      </c>
      <c r="R709">
        <v>6</v>
      </c>
      <c r="S709">
        <v>13</v>
      </c>
      <c r="T709">
        <v>23</v>
      </c>
      <c r="AC709">
        <v>0</v>
      </c>
      <c r="AD709">
        <v>1</v>
      </c>
      <c r="AF709" t="s">
        <v>1542</v>
      </c>
    </row>
    <row r="710" spans="1:32" ht="14.55" hidden="1" x14ac:dyDescent="0.3">
      <c r="A710" t="s">
        <v>70</v>
      </c>
      <c r="B710">
        <v>2022</v>
      </c>
      <c r="C710" s="11">
        <v>44736</v>
      </c>
      <c r="D710" t="s">
        <v>1527</v>
      </c>
      <c r="E710" t="s">
        <v>514</v>
      </c>
      <c r="F710">
        <v>2</v>
      </c>
      <c r="G710">
        <f t="shared" si="34"/>
        <v>8</v>
      </c>
      <c r="H710">
        <v>0</v>
      </c>
      <c r="I710">
        <v>0</v>
      </c>
      <c r="J710">
        <v>8</v>
      </c>
      <c r="K710">
        <v>75</v>
      </c>
      <c r="L710">
        <v>80</v>
      </c>
      <c r="M710">
        <v>10</v>
      </c>
      <c r="N710">
        <v>0</v>
      </c>
      <c r="O710">
        <v>0</v>
      </c>
      <c r="P710" s="9">
        <f t="shared" si="35"/>
        <v>39</v>
      </c>
      <c r="Q710">
        <v>53</v>
      </c>
      <c r="R710">
        <v>32</v>
      </c>
      <c r="S710">
        <v>37</v>
      </c>
      <c r="T710">
        <v>34</v>
      </c>
      <c r="AC710">
        <v>0</v>
      </c>
      <c r="AD710">
        <v>0</v>
      </c>
    </row>
    <row r="711" spans="1:32" ht="14.55" hidden="1" x14ac:dyDescent="0.3">
      <c r="A711" t="s">
        <v>70</v>
      </c>
      <c r="B711">
        <v>2022</v>
      </c>
      <c r="C711" s="11">
        <v>44736</v>
      </c>
      <c r="D711" t="s">
        <v>1516</v>
      </c>
      <c r="E711" t="s">
        <v>522</v>
      </c>
      <c r="F711">
        <v>5</v>
      </c>
      <c r="G711">
        <f t="shared" si="34"/>
        <v>1</v>
      </c>
      <c r="H711">
        <v>0</v>
      </c>
      <c r="I711">
        <v>0</v>
      </c>
      <c r="J711">
        <v>1</v>
      </c>
      <c r="K711">
        <v>60</v>
      </c>
      <c r="L711">
        <v>10</v>
      </c>
      <c r="M711">
        <v>3</v>
      </c>
      <c r="N711">
        <v>40</v>
      </c>
      <c r="O711">
        <v>50</v>
      </c>
      <c r="P711" s="9">
        <f t="shared" si="35"/>
        <v>23</v>
      </c>
      <c r="Q711">
        <v>14</v>
      </c>
      <c r="R711">
        <v>24</v>
      </c>
      <c r="S711">
        <v>24</v>
      </c>
      <c r="T711">
        <v>30</v>
      </c>
      <c r="AC711">
        <v>0</v>
      </c>
      <c r="AD711">
        <v>0</v>
      </c>
    </row>
    <row r="712" spans="1:32" ht="14.55" hidden="1" x14ac:dyDescent="0.3">
      <c r="A712" t="s">
        <v>70</v>
      </c>
      <c r="B712">
        <v>2022</v>
      </c>
      <c r="C712" s="11">
        <v>44736</v>
      </c>
      <c r="D712" t="s">
        <v>1522</v>
      </c>
      <c r="E712" t="s">
        <v>524</v>
      </c>
      <c r="F712">
        <v>1</v>
      </c>
      <c r="G712">
        <f t="shared" si="34"/>
        <v>20</v>
      </c>
      <c r="H712">
        <v>5</v>
      </c>
      <c r="I712">
        <v>1</v>
      </c>
      <c r="J712">
        <v>14</v>
      </c>
      <c r="K712">
        <v>90</v>
      </c>
      <c r="L712">
        <v>1</v>
      </c>
      <c r="M712">
        <v>5</v>
      </c>
      <c r="N712">
        <v>0</v>
      </c>
      <c r="O712">
        <v>2</v>
      </c>
      <c r="P712" s="9">
        <f t="shared" si="35"/>
        <v>28.5</v>
      </c>
      <c r="Q712">
        <v>34</v>
      </c>
      <c r="R712">
        <v>5</v>
      </c>
      <c r="S712">
        <v>28</v>
      </c>
      <c r="T712">
        <v>47</v>
      </c>
      <c r="AC712">
        <v>0</v>
      </c>
      <c r="AD712">
        <v>1</v>
      </c>
      <c r="AF712" t="s">
        <v>1541</v>
      </c>
    </row>
    <row r="713" spans="1:32" ht="14.55" hidden="1" x14ac:dyDescent="0.3">
      <c r="A713" t="s">
        <v>70</v>
      </c>
      <c r="B713">
        <v>2022</v>
      </c>
      <c r="C713" s="11">
        <v>44736</v>
      </c>
      <c r="D713" t="s">
        <v>1529</v>
      </c>
      <c r="E713" t="s">
        <v>524</v>
      </c>
      <c r="F713">
        <v>5</v>
      </c>
      <c r="G713">
        <f t="shared" si="34"/>
        <v>0</v>
      </c>
      <c r="H713">
        <v>0</v>
      </c>
      <c r="I713">
        <v>0</v>
      </c>
      <c r="J713">
        <v>0</v>
      </c>
      <c r="K713">
        <v>15</v>
      </c>
      <c r="L713">
        <v>15</v>
      </c>
      <c r="M713">
        <v>0</v>
      </c>
      <c r="N713">
        <v>0</v>
      </c>
      <c r="O713">
        <v>95</v>
      </c>
      <c r="P713" s="9">
        <f t="shared" si="35"/>
        <v>9.25</v>
      </c>
      <c r="Q713">
        <v>4</v>
      </c>
      <c r="R713">
        <v>11</v>
      </c>
      <c r="S713">
        <v>18</v>
      </c>
      <c r="T713">
        <v>4</v>
      </c>
      <c r="AC713">
        <v>0</v>
      </c>
      <c r="AD713">
        <v>1</v>
      </c>
      <c r="AF713" s="34">
        <v>0.9</v>
      </c>
    </row>
    <row r="714" spans="1:32" ht="14.55" hidden="1" x14ac:dyDescent="0.3">
      <c r="A714" t="s">
        <v>150</v>
      </c>
      <c r="B714">
        <v>2021</v>
      </c>
      <c r="C714" s="11">
        <v>44331</v>
      </c>
      <c r="D714" t="s">
        <v>1544</v>
      </c>
      <c r="E714" t="s">
        <v>495</v>
      </c>
      <c r="F714">
        <v>10</v>
      </c>
      <c r="G714">
        <f t="shared" ref="G714:G770" si="36">SUM(H714:J714)</f>
        <v>2</v>
      </c>
      <c r="H714">
        <v>0</v>
      </c>
      <c r="I714">
        <v>0</v>
      </c>
      <c r="J714">
        <v>2</v>
      </c>
      <c r="K714">
        <v>45</v>
      </c>
      <c r="L714">
        <v>10</v>
      </c>
      <c r="M714">
        <v>0</v>
      </c>
      <c r="N714">
        <v>0</v>
      </c>
      <c r="O714">
        <v>0</v>
      </c>
      <c r="P714" s="9">
        <f t="shared" si="33"/>
        <v>33.5</v>
      </c>
      <c r="Q714">
        <v>25</v>
      </c>
      <c r="R714">
        <v>23</v>
      </c>
      <c r="S714">
        <v>50</v>
      </c>
      <c r="T714">
        <v>36</v>
      </c>
      <c r="AC714" s="13">
        <v>0</v>
      </c>
      <c r="AD714" s="13">
        <v>0</v>
      </c>
    </row>
    <row r="715" spans="1:32" ht="14.55" hidden="1" x14ac:dyDescent="0.3">
      <c r="A715" t="s">
        <v>150</v>
      </c>
      <c r="B715">
        <v>2021</v>
      </c>
      <c r="C715" s="11">
        <v>44331</v>
      </c>
      <c r="D715" t="s">
        <v>1545</v>
      </c>
      <c r="E715" t="s">
        <v>500</v>
      </c>
      <c r="F715">
        <v>18</v>
      </c>
      <c r="G715">
        <f t="shared" si="36"/>
        <v>0</v>
      </c>
      <c r="H715">
        <v>0</v>
      </c>
      <c r="I715">
        <v>0</v>
      </c>
      <c r="J715">
        <v>0</v>
      </c>
      <c r="K715">
        <v>30</v>
      </c>
      <c r="L715">
        <v>75</v>
      </c>
      <c r="M715">
        <v>6</v>
      </c>
      <c r="N715">
        <v>0</v>
      </c>
      <c r="O715">
        <v>0</v>
      </c>
      <c r="P715" s="9">
        <f t="shared" si="33"/>
        <v>27.75</v>
      </c>
      <c r="Q715">
        <v>23</v>
      </c>
      <c r="R715">
        <v>30</v>
      </c>
      <c r="S715">
        <v>40</v>
      </c>
      <c r="T715">
        <v>18</v>
      </c>
      <c r="AC715" s="13">
        <v>0</v>
      </c>
      <c r="AD715" s="13">
        <v>0</v>
      </c>
    </row>
    <row r="716" spans="1:32" ht="14.55" hidden="1" x14ac:dyDescent="0.3">
      <c r="A716" t="s">
        <v>150</v>
      </c>
      <c r="B716">
        <v>2021</v>
      </c>
      <c r="C716" s="11">
        <v>44331</v>
      </c>
      <c r="D716" t="s">
        <v>1546</v>
      </c>
      <c r="E716" t="s">
        <v>500</v>
      </c>
      <c r="F716">
        <v>20</v>
      </c>
      <c r="G716">
        <f t="shared" si="36"/>
        <v>0</v>
      </c>
      <c r="H716">
        <v>0</v>
      </c>
      <c r="I716">
        <v>0</v>
      </c>
      <c r="J716">
        <v>0</v>
      </c>
      <c r="K716">
        <v>35</v>
      </c>
      <c r="L716">
        <v>70</v>
      </c>
      <c r="M716">
        <v>0</v>
      </c>
      <c r="N716">
        <v>0</v>
      </c>
      <c r="O716">
        <v>0</v>
      </c>
      <c r="P716" s="9">
        <f t="shared" si="33"/>
        <v>22.5</v>
      </c>
      <c r="Q716">
        <v>17</v>
      </c>
      <c r="R716">
        <v>9</v>
      </c>
      <c r="S716">
        <v>44</v>
      </c>
      <c r="T716">
        <v>20</v>
      </c>
      <c r="AC716" s="13">
        <v>0</v>
      </c>
      <c r="AD716" s="13">
        <v>0</v>
      </c>
    </row>
    <row r="717" spans="1:32" ht="14.55" hidden="1" x14ac:dyDescent="0.3">
      <c r="A717" t="s">
        <v>150</v>
      </c>
      <c r="B717">
        <v>2021</v>
      </c>
      <c r="C717" s="11">
        <v>44331</v>
      </c>
      <c r="D717" t="s">
        <v>1547</v>
      </c>
      <c r="E717" t="s">
        <v>500</v>
      </c>
      <c r="F717">
        <v>7</v>
      </c>
      <c r="G717">
        <f t="shared" si="36"/>
        <v>0</v>
      </c>
      <c r="H717">
        <v>0</v>
      </c>
      <c r="I717">
        <v>0</v>
      </c>
      <c r="J717">
        <v>0</v>
      </c>
      <c r="K717">
        <v>45</v>
      </c>
      <c r="L717">
        <v>60</v>
      </c>
      <c r="M717">
        <v>1</v>
      </c>
      <c r="N717">
        <v>0</v>
      </c>
      <c r="O717">
        <v>0</v>
      </c>
      <c r="P717" s="9">
        <f t="shared" si="33"/>
        <v>24.25</v>
      </c>
      <c r="Q717">
        <v>30</v>
      </c>
      <c r="R717">
        <v>20</v>
      </c>
      <c r="S717">
        <v>22</v>
      </c>
      <c r="T717">
        <v>25</v>
      </c>
      <c r="AC717" s="13">
        <v>0</v>
      </c>
      <c r="AD717" s="13">
        <v>0</v>
      </c>
    </row>
    <row r="718" spans="1:32" ht="14.55" hidden="1" x14ac:dyDescent="0.3">
      <c r="A718" t="s">
        <v>150</v>
      </c>
      <c r="B718">
        <v>2021</v>
      </c>
      <c r="C718" s="11">
        <v>44331</v>
      </c>
      <c r="D718" t="s">
        <v>1548</v>
      </c>
      <c r="E718" t="s">
        <v>506</v>
      </c>
      <c r="F718">
        <v>1</v>
      </c>
      <c r="G718">
        <f t="shared" si="36"/>
        <v>8</v>
      </c>
      <c r="H718">
        <v>4</v>
      </c>
      <c r="I718">
        <v>3</v>
      </c>
      <c r="J718">
        <v>1</v>
      </c>
      <c r="K718">
        <v>60</v>
      </c>
      <c r="L718">
        <v>25</v>
      </c>
      <c r="M718">
        <v>0</v>
      </c>
      <c r="N718">
        <v>0</v>
      </c>
      <c r="O718">
        <v>0</v>
      </c>
      <c r="P718" s="9">
        <f t="shared" si="33"/>
        <v>32</v>
      </c>
      <c r="Q718">
        <v>20</v>
      </c>
      <c r="R718">
        <v>55</v>
      </c>
      <c r="S718">
        <v>24</v>
      </c>
      <c r="T718">
        <v>29</v>
      </c>
      <c r="AC718" s="13">
        <v>0</v>
      </c>
      <c r="AD718" s="13">
        <v>0</v>
      </c>
    </row>
    <row r="719" spans="1:32" ht="14.55" hidden="1" x14ac:dyDescent="0.3">
      <c r="A719" t="s">
        <v>150</v>
      </c>
      <c r="B719">
        <v>2021</v>
      </c>
      <c r="C719" s="11">
        <v>44331</v>
      </c>
      <c r="D719" t="s">
        <v>1549</v>
      </c>
      <c r="E719" t="s">
        <v>510</v>
      </c>
      <c r="F719">
        <v>7</v>
      </c>
      <c r="G719">
        <f t="shared" si="36"/>
        <v>0</v>
      </c>
      <c r="H719">
        <v>0</v>
      </c>
      <c r="I719">
        <v>0</v>
      </c>
      <c r="J719">
        <v>0</v>
      </c>
      <c r="K719">
        <v>45</v>
      </c>
      <c r="L719">
        <v>20</v>
      </c>
      <c r="M719">
        <v>0</v>
      </c>
      <c r="N719">
        <v>0</v>
      </c>
      <c r="O719">
        <v>0</v>
      </c>
      <c r="P719" s="9">
        <f t="shared" si="33"/>
        <v>38.5</v>
      </c>
      <c r="Q719">
        <v>33</v>
      </c>
      <c r="R719">
        <v>50</v>
      </c>
      <c r="S719">
        <v>40</v>
      </c>
      <c r="T719">
        <v>31</v>
      </c>
      <c r="AC719" s="13">
        <v>0</v>
      </c>
      <c r="AD719" s="13">
        <v>0</v>
      </c>
    </row>
    <row r="720" spans="1:32" ht="14.55" hidden="1" x14ac:dyDescent="0.3">
      <c r="A720" t="s">
        <v>150</v>
      </c>
      <c r="B720">
        <v>2021</v>
      </c>
      <c r="C720" s="11">
        <v>44331</v>
      </c>
      <c r="D720" t="s">
        <v>1550</v>
      </c>
      <c r="E720" t="s">
        <v>522</v>
      </c>
      <c r="F720">
        <v>7</v>
      </c>
      <c r="G720">
        <f t="shared" si="36"/>
        <v>0</v>
      </c>
      <c r="H720">
        <v>0</v>
      </c>
      <c r="I720">
        <v>0</v>
      </c>
      <c r="J720">
        <v>0</v>
      </c>
      <c r="K720">
        <v>75</v>
      </c>
      <c r="L720">
        <v>60</v>
      </c>
      <c r="M720">
        <v>0</v>
      </c>
      <c r="N720">
        <v>0</v>
      </c>
      <c r="O720">
        <v>0</v>
      </c>
      <c r="P720" s="9">
        <f t="shared" si="33"/>
        <v>26.5</v>
      </c>
      <c r="Q720">
        <v>15</v>
      </c>
      <c r="R720">
        <v>36</v>
      </c>
      <c r="S720">
        <v>45</v>
      </c>
      <c r="T720">
        <v>10</v>
      </c>
      <c r="AC720" s="13">
        <v>0</v>
      </c>
      <c r="AD720" s="13">
        <v>0</v>
      </c>
    </row>
    <row r="721" spans="1:30" ht="14.55" hidden="1" x14ac:dyDescent="0.3">
      <c r="A721" t="s">
        <v>150</v>
      </c>
      <c r="B721">
        <v>2021</v>
      </c>
      <c r="C721" s="11">
        <v>44331</v>
      </c>
      <c r="D721" t="s">
        <v>1551</v>
      </c>
      <c r="E721" t="s">
        <v>524</v>
      </c>
      <c r="F721">
        <v>1</v>
      </c>
      <c r="G721">
        <f t="shared" si="36"/>
        <v>17</v>
      </c>
      <c r="H721">
        <v>3</v>
      </c>
      <c r="I721">
        <v>10</v>
      </c>
      <c r="J721">
        <v>4</v>
      </c>
      <c r="K721">
        <v>60</v>
      </c>
      <c r="L721">
        <v>50</v>
      </c>
      <c r="M721">
        <v>0</v>
      </c>
      <c r="N721">
        <v>0</v>
      </c>
      <c r="O721">
        <v>0</v>
      </c>
      <c r="P721" s="9">
        <f t="shared" si="33"/>
        <v>30.75</v>
      </c>
      <c r="Q721">
        <v>30</v>
      </c>
      <c r="R721">
        <v>29</v>
      </c>
      <c r="S721">
        <v>26</v>
      </c>
      <c r="T721">
        <v>38</v>
      </c>
      <c r="AC721" s="13">
        <v>0</v>
      </c>
      <c r="AD721" s="13">
        <v>0</v>
      </c>
    </row>
    <row r="722" spans="1:30" ht="14.55" hidden="1" x14ac:dyDescent="0.3">
      <c r="A722" t="s">
        <v>150</v>
      </c>
      <c r="B722">
        <v>2021</v>
      </c>
      <c r="C722" s="11">
        <v>44331</v>
      </c>
      <c r="D722" t="s">
        <v>1552</v>
      </c>
      <c r="E722" t="s">
        <v>524</v>
      </c>
      <c r="F722">
        <v>3</v>
      </c>
      <c r="G722">
        <f t="shared" si="36"/>
        <v>9</v>
      </c>
      <c r="H722">
        <v>0</v>
      </c>
      <c r="I722">
        <v>2</v>
      </c>
      <c r="J722">
        <v>7</v>
      </c>
      <c r="K722">
        <v>30</v>
      </c>
      <c r="L722">
        <v>40</v>
      </c>
      <c r="M722">
        <v>0</v>
      </c>
      <c r="N722">
        <v>0</v>
      </c>
      <c r="O722">
        <v>0</v>
      </c>
      <c r="P722" s="9">
        <f t="shared" si="33"/>
        <v>23</v>
      </c>
      <c r="Q722">
        <v>12</v>
      </c>
      <c r="R722">
        <v>32</v>
      </c>
      <c r="S722">
        <v>21</v>
      </c>
      <c r="T722">
        <v>27</v>
      </c>
      <c r="AC722" s="13">
        <v>0</v>
      </c>
      <c r="AD722" s="13">
        <v>0</v>
      </c>
    </row>
    <row r="723" spans="1:30" ht="14.55" hidden="1" x14ac:dyDescent="0.3">
      <c r="A723" t="s">
        <v>150</v>
      </c>
      <c r="B723">
        <v>2021</v>
      </c>
      <c r="C723" s="11">
        <v>44331</v>
      </c>
      <c r="D723" t="s">
        <v>1553</v>
      </c>
      <c r="E723" t="s">
        <v>524</v>
      </c>
      <c r="F723">
        <v>4</v>
      </c>
      <c r="G723">
        <f t="shared" si="36"/>
        <v>12</v>
      </c>
      <c r="H723">
        <v>3</v>
      </c>
      <c r="I723">
        <v>4</v>
      </c>
      <c r="J723">
        <v>5</v>
      </c>
      <c r="K723">
        <v>60</v>
      </c>
      <c r="L723">
        <v>10</v>
      </c>
      <c r="M723">
        <v>0</v>
      </c>
      <c r="N723">
        <v>0</v>
      </c>
      <c r="O723">
        <v>0</v>
      </c>
      <c r="P723" s="9">
        <f t="shared" si="33"/>
        <v>29.75</v>
      </c>
      <c r="Q723">
        <v>32</v>
      </c>
      <c r="R723">
        <v>25</v>
      </c>
      <c r="S723">
        <v>37</v>
      </c>
      <c r="T723">
        <v>25</v>
      </c>
      <c r="AC723" s="13">
        <v>0</v>
      </c>
      <c r="AD723" s="13">
        <v>0</v>
      </c>
    </row>
    <row r="724" spans="1:30" ht="14.55" hidden="1" x14ac:dyDescent="0.3">
      <c r="A724" t="s">
        <v>150</v>
      </c>
      <c r="B724">
        <v>2022</v>
      </c>
      <c r="C724" s="11">
        <v>44742</v>
      </c>
      <c r="D724" t="s">
        <v>1544</v>
      </c>
      <c r="E724" t="s">
        <v>495</v>
      </c>
      <c r="F724">
        <v>10</v>
      </c>
      <c r="G724">
        <f t="shared" si="36"/>
        <v>12</v>
      </c>
      <c r="H724">
        <v>1</v>
      </c>
      <c r="I724">
        <v>7</v>
      </c>
      <c r="J724">
        <v>4</v>
      </c>
      <c r="K724">
        <v>80</v>
      </c>
      <c r="L724">
        <v>5</v>
      </c>
      <c r="M724">
        <v>0</v>
      </c>
      <c r="N724">
        <v>0</v>
      </c>
      <c r="O724">
        <v>0</v>
      </c>
      <c r="P724">
        <f t="shared" ref="P724:P733" si="37">AVERAGE(Q724:S724)</f>
        <v>38</v>
      </c>
      <c r="Q724">
        <v>35</v>
      </c>
      <c r="R724">
        <v>44</v>
      </c>
      <c r="S724">
        <v>35</v>
      </c>
      <c r="T724">
        <v>45</v>
      </c>
      <c r="AC724" s="13">
        <v>0</v>
      </c>
      <c r="AD724" s="13">
        <v>0</v>
      </c>
    </row>
    <row r="725" spans="1:30" ht="14.55" hidden="1" x14ac:dyDescent="0.3">
      <c r="A725" t="s">
        <v>150</v>
      </c>
      <c r="B725">
        <v>2022</v>
      </c>
      <c r="C725" s="11">
        <v>44742</v>
      </c>
      <c r="D725" t="s">
        <v>1545</v>
      </c>
      <c r="E725" t="s">
        <v>500</v>
      </c>
      <c r="F725">
        <v>18</v>
      </c>
      <c r="G725">
        <f t="shared" si="36"/>
        <v>0</v>
      </c>
      <c r="H725">
        <v>0</v>
      </c>
      <c r="I725">
        <v>0</v>
      </c>
      <c r="J725">
        <v>0</v>
      </c>
      <c r="K725">
        <v>80</v>
      </c>
      <c r="L725">
        <v>40</v>
      </c>
      <c r="M725">
        <v>6</v>
      </c>
      <c r="N725">
        <v>0</v>
      </c>
      <c r="O725">
        <v>0</v>
      </c>
      <c r="P725">
        <f t="shared" si="37"/>
        <v>28.666666666666668</v>
      </c>
      <c r="Q725">
        <v>32</v>
      </c>
      <c r="R725">
        <v>35</v>
      </c>
      <c r="S725">
        <v>19</v>
      </c>
      <c r="T725">
        <v>53</v>
      </c>
      <c r="AC725" s="13">
        <v>0</v>
      </c>
      <c r="AD725" s="13">
        <v>0</v>
      </c>
    </row>
    <row r="726" spans="1:30" ht="14.55" hidden="1" x14ac:dyDescent="0.3">
      <c r="A726" t="s">
        <v>150</v>
      </c>
      <c r="B726">
        <v>2022</v>
      </c>
      <c r="C726" s="11">
        <v>44742</v>
      </c>
      <c r="D726" t="s">
        <v>1546</v>
      </c>
      <c r="E726" t="s">
        <v>500</v>
      </c>
      <c r="F726">
        <v>20</v>
      </c>
      <c r="G726">
        <f t="shared" si="36"/>
        <v>0</v>
      </c>
      <c r="H726">
        <v>0</v>
      </c>
      <c r="I726">
        <v>0</v>
      </c>
      <c r="J726">
        <v>0</v>
      </c>
      <c r="K726">
        <v>60</v>
      </c>
      <c r="L726">
        <v>80</v>
      </c>
      <c r="M726">
        <v>0</v>
      </c>
      <c r="N726">
        <v>0</v>
      </c>
      <c r="O726">
        <v>0</v>
      </c>
      <c r="P726">
        <f t="shared" si="37"/>
        <v>18</v>
      </c>
      <c r="Q726">
        <v>10</v>
      </c>
      <c r="R726">
        <v>21</v>
      </c>
      <c r="S726">
        <v>23</v>
      </c>
      <c r="T726">
        <v>36</v>
      </c>
      <c r="AC726" s="13">
        <v>0</v>
      </c>
      <c r="AD726" s="13">
        <v>0</v>
      </c>
    </row>
    <row r="727" spans="1:30" ht="14.55" hidden="1" x14ac:dyDescent="0.3">
      <c r="A727" t="s">
        <v>150</v>
      </c>
      <c r="B727">
        <v>2022</v>
      </c>
      <c r="C727" s="11">
        <v>44742</v>
      </c>
      <c r="D727" t="s">
        <v>1547</v>
      </c>
      <c r="E727" t="s">
        <v>500</v>
      </c>
      <c r="F727">
        <v>7</v>
      </c>
      <c r="G727">
        <f t="shared" si="36"/>
        <v>0</v>
      </c>
      <c r="H727">
        <v>0</v>
      </c>
      <c r="I727">
        <v>0</v>
      </c>
      <c r="J727">
        <v>0</v>
      </c>
      <c r="K727">
        <v>55</v>
      </c>
      <c r="L727">
        <v>40</v>
      </c>
      <c r="M727">
        <v>4</v>
      </c>
      <c r="N727">
        <v>0</v>
      </c>
      <c r="O727">
        <v>0</v>
      </c>
      <c r="P727">
        <f t="shared" si="37"/>
        <v>23.333333333333332</v>
      </c>
      <c r="Q727">
        <v>18</v>
      </c>
      <c r="R727">
        <v>35</v>
      </c>
      <c r="S727">
        <v>17</v>
      </c>
      <c r="T727">
        <v>25</v>
      </c>
      <c r="AC727">
        <v>0</v>
      </c>
      <c r="AD727">
        <v>0</v>
      </c>
    </row>
    <row r="728" spans="1:30" ht="14.55" hidden="1" x14ac:dyDescent="0.3">
      <c r="A728" t="s">
        <v>150</v>
      </c>
      <c r="B728">
        <v>2022</v>
      </c>
      <c r="C728" s="11">
        <v>44742</v>
      </c>
      <c r="D728" t="s">
        <v>1548</v>
      </c>
      <c r="E728" t="s">
        <v>506</v>
      </c>
      <c r="F728">
        <v>1</v>
      </c>
      <c r="G728">
        <f t="shared" si="36"/>
        <v>15</v>
      </c>
      <c r="H728">
        <v>4</v>
      </c>
      <c r="I728">
        <v>9</v>
      </c>
      <c r="J728">
        <v>2</v>
      </c>
      <c r="K728">
        <v>85</v>
      </c>
      <c r="L728">
        <v>10</v>
      </c>
      <c r="M728">
        <v>0</v>
      </c>
      <c r="N728">
        <v>0</v>
      </c>
      <c r="O728">
        <v>0</v>
      </c>
      <c r="P728">
        <f t="shared" si="37"/>
        <v>21</v>
      </c>
      <c r="Q728">
        <v>20</v>
      </c>
      <c r="R728">
        <v>18</v>
      </c>
      <c r="S728">
        <v>25</v>
      </c>
      <c r="T728">
        <v>20</v>
      </c>
      <c r="AC728">
        <v>0</v>
      </c>
      <c r="AD728">
        <v>0</v>
      </c>
    </row>
    <row r="729" spans="1:30" ht="14.55" hidden="1" x14ac:dyDescent="0.3">
      <c r="A729" t="s">
        <v>150</v>
      </c>
      <c r="B729">
        <v>2022</v>
      </c>
      <c r="C729" s="11">
        <v>44742</v>
      </c>
      <c r="D729" t="s">
        <v>1549</v>
      </c>
      <c r="E729" t="s">
        <v>510</v>
      </c>
      <c r="F729">
        <v>7</v>
      </c>
      <c r="G729">
        <f t="shared" si="36"/>
        <v>0</v>
      </c>
      <c r="H729">
        <v>0</v>
      </c>
      <c r="I729">
        <v>0</v>
      </c>
      <c r="J729">
        <v>0</v>
      </c>
      <c r="K729">
        <v>60</v>
      </c>
      <c r="L729">
        <v>40</v>
      </c>
      <c r="M729">
        <v>0</v>
      </c>
      <c r="N729">
        <v>0</v>
      </c>
      <c r="O729">
        <v>0</v>
      </c>
      <c r="P729">
        <f t="shared" si="37"/>
        <v>75</v>
      </c>
      <c r="Q729">
        <v>80</v>
      </c>
      <c r="R729">
        <v>70</v>
      </c>
      <c r="S729">
        <v>75</v>
      </c>
      <c r="T729">
        <v>40</v>
      </c>
      <c r="AC729">
        <v>0</v>
      </c>
      <c r="AD729">
        <v>0</v>
      </c>
    </row>
    <row r="730" spans="1:30" ht="14.55" hidden="1" x14ac:dyDescent="0.3">
      <c r="A730" t="s">
        <v>150</v>
      </c>
      <c r="B730">
        <v>2022</v>
      </c>
      <c r="C730" s="11">
        <v>44742</v>
      </c>
      <c r="D730" t="s">
        <v>1550</v>
      </c>
      <c r="E730" t="s">
        <v>522</v>
      </c>
      <c r="F730">
        <v>7</v>
      </c>
      <c r="G730">
        <f t="shared" si="36"/>
        <v>0</v>
      </c>
      <c r="H730">
        <v>0</v>
      </c>
      <c r="I730">
        <v>0</v>
      </c>
      <c r="J730">
        <v>0</v>
      </c>
      <c r="K730">
        <v>90</v>
      </c>
      <c r="L730">
        <v>50</v>
      </c>
      <c r="M730">
        <v>0</v>
      </c>
      <c r="N730">
        <v>0</v>
      </c>
      <c r="O730">
        <v>0</v>
      </c>
      <c r="P730">
        <f t="shared" si="37"/>
        <v>25</v>
      </c>
      <c r="Q730">
        <v>23</v>
      </c>
      <c r="R730">
        <v>33</v>
      </c>
      <c r="S730">
        <v>19</v>
      </c>
      <c r="T730">
        <v>30</v>
      </c>
      <c r="AC730">
        <v>0</v>
      </c>
      <c r="AD730">
        <v>0</v>
      </c>
    </row>
    <row r="731" spans="1:30" ht="14.55" hidden="1" x14ac:dyDescent="0.3">
      <c r="A731" t="s">
        <v>150</v>
      </c>
      <c r="B731">
        <v>2022</v>
      </c>
      <c r="C731" s="11">
        <v>44742</v>
      </c>
      <c r="D731" t="s">
        <v>1551</v>
      </c>
      <c r="E731" t="s">
        <v>524</v>
      </c>
      <c r="F731">
        <v>1</v>
      </c>
      <c r="G731">
        <f t="shared" si="36"/>
        <v>13</v>
      </c>
      <c r="H731">
        <v>0</v>
      </c>
      <c r="I731">
        <v>7</v>
      </c>
      <c r="J731">
        <v>6</v>
      </c>
      <c r="K731">
        <v>60</v>
      </c>
      <c r="L731">
        <v>75</v>
      </c>
      <c r="M731">
        <v>0</v>
      </c>
      <c r="N731">
        <v>0</v>
      </c>
      <c r="O731">
        <v>0</v>
      </c>
      <c r="P731">
        <f t="shared" si="37"/>
        <v>12</v>
      </c>
      <c r="Q731">
        <v>8</v>
      </c>
      <c r="R731">
        <v>14</v>
      </c>
      <c r="S731">
        <v>14</v>
      </c>
      <c r="T731">
        <v>37</v>
      </c>
      <c r="AC731">
        <v>0</v>
      </c>
      <c r="AD731">
        <v>0</v>
      </c>
    </row>
    <row r="732" spans="1:30" ht="14.55" hidden="1" x14ac:dyDescent="0.3">
      <c r="A732" t="s">
        <v>150</v>
      </c>
      <c r="B732">
        <v>2022</v>
      </c>
      <c r="C732" s="11">
        <v>44742</v>
      </c>
      <c r="D732" t="s">
        <v>1552</v>
      </c>
      <c r="E732" t="s">
        <v>524</v>
      </c>
      <c r="F732">
        <v>3</v>
      </c>
      <c r="G732">
        <f t="shared" si="36"/>
        <v>15</v>
      </c>
      <c r="H732">
        <v>1</v>
      </c>
      <c r="I732">
        <v>8</v>
      </c>
      <c r="J732">
        <v>6</v>
      </c>
      <c r="K732">
        <v>75</v>
      </c>
      <c r="L732">
        <v>50</v>
      </c>
      <c r="M732">
        <v>0</v>
      </c>
      <c r="N732">
        <v>0</v>
      </c>
      <c r="O732">
        <v>0</v>
      </c>
      <c r="P732">
        <f t="shared" si="37"/>
        <v>31.333333333333332</v>
      </c>
      <c r="Q732">
        <v>60</v>
      </c>
      <c r="R732">
        <v>18</v>
      </c>
      <c r="S732">
        <v>16</v>
      </c>
      <c r="T732">
        <v>42</v>
      </c>
      <c r="AC732">
        <v>0</v>
      </c>
      <c r="AD732">
        <v>0</v>
      </c>
    </row>
    <row r="733" spans="1:30" ht="14.55" hidden="1" x14ac:dyDescent="0.3">
      <c r="A733" t="s">
        <v>150</v>
      </c>
      <c r="B733">
        <v>2022</v>
      </c>
      <c r="C733" s="11">
        <v>44742</v>
      </c>
      <c r="D733" t="s">
        <v>1553</v>
      </c>
      <c r="E733" t="s">
        <v>524</v>
      </c>
      <c r="F733">
        <v>4</v>
      </c>
      <c r="G733">
        <f t="shared" si="36"/>
        <v>16</v>
      </c>
      <c r="H733">
        <v>3</v>
      </c>
      <c r="I733">
        <v>8</v>
      </c>
      <c r="J733">
        <v>5</v>
      </c>
      <c r="K733">
        <v>80</v>
      </c>
      <c r="L733">
        <v>5</v>
      </c>
      <c r="M733">
        <v>0</v>
      </c>
      <c r="N733">
        <v>0</v>
      </c>
      <c r="O733">
        <v>0</v>
      </c>
      <c r="P733">
        <f t="shared" si="37"/>
        <v>32</v>
      </c>
      <c r="Q733">
        <v>21</v>
      </c>
      <c r="R733">
        <v>45</v>
      </c>
      <c r="S733">
        <v>30</v>
      </c>
      <c r="T733">
        <v>79</v>
      </c>
      <c r="AC733">
        <v>0</v>
      </c>
      <c r="AD733">
        <v>0</v>
      </c>
    </row>
    <row r="734" spans="1:30" ht="14.55" hidden="1" x14ac:dyDescent="0.3">
      <c r="A734" s="16" t="s">
        <v>150</v>
      </c>
      <c r="B734" s="16">
        <v>2023</v>
      </c>
      <c r="C734" s="11">
        <v>45104</v>
      </c>
      <c r="D734" s="16" t="s">
        <v>1544</v>
      </c>
      <c r="E734" s="16" t="s">
        <v>495</v>
      </c>
      <c r="F734" s="16">
        <v>10</v>
      </c>
      <c r="G734">
        <f t="shared" si="36"/>
        <v>11</v>
      </c>
      <c r="H734" s="16">
        <v>0</v>
      </c>
      <c r="I734" s="16">
        <v>8</v>
      </c>
      <c r="J734" s="16">
        <v>3</v>
      </c>
      <c r="K734" s="16">
        <v>50</v>
      </c>
      <c r="L734" s="16">
        <v>16</v>
      </c>
      <c r="M734" s="16">
        <v>0</v>
      </c>
      <c r="N734" s="16">
        <v>0</v>
      </c>
      <c r="O734" s="16">
        <v>0</v>
      </c>
      <c r="P734" s="16">
        <f t="shared" ref="P734:P765" si="38">AVERAGE(Q734:T734)</f>
        <v>24.25</v>
      </c>
      <c r="Q734" s="16">
        <v>20</v>
      </c>
      <c r="R734" s="16">
        <v>23</v>
      </c>
      <c r="S734" s="16">
        <v>20</v>
      </c>
      <c r="T734" s="16">
        <v>34</v>
      </c>
      <c r="AC734" s="16">
        <v>0</v>
      </c>
      <c r="AD734" s="16">
        <v>0</v>
      </c>
    </row>
    <row r="735" spans="1:30" ht="14.55" hidden="1" x14ac:dyDescent="0.3">
      <c r="A735" s="16" t="s">
        <v>150</v>
      </c>
      <c r="B735" s="16">
        <v>2023</v>
      </c>
      <c r="C735" s="11">
        <v>45104</v>
      </c>
      <c r="D735" s="16" t="s">
        <v>1551</v>
      </c>
      <c r="E735" s="16" t="s">
        <v>524</v>
      </c>
      <c r="F735" s="16">
        <v>1</v>
      </c>
      <c r="G735">
        <f t="shared" si="36"/>
        <v>26</v>
      </c>
      <c r="H735" s="16">
        <v>11</v>
      </c>
      <c r="I735" s="16">
        <v>12</v>
      </c>
      <c r="J735" s="16">
        <v>3</v>
      </c>
      <c r="K735" s="16">
        <v>65</v>
      </c>
      <c r="L735" s="16">
        <v>52</v>
      </c>
      <c r="M735" s="16">
        <v>0</v>
      </c>
      <c r="N735" s="16">
        <v>0</v>
      </c>
      <c r="O735" s="16">
        <v>0</v>
      </c>
      <c r="P735" s="9">
        <f t="shared" si="38"/>
        <v>14.25</v>
      </c>
      <c r="Q735" s="16">
        <v>14</v>
      </c>
      <c r="R735" s="16">
        <v>10</v>
      </c>
      <c r="S735" s="16">
        <v>23</v>
      </c>
      <c r="T735" s="16">
        <v>10</v>
      </c>
      <c r="AC735" s="16">
        <v>0</v>
      </c>
      <c r="AD735" s="16">
        <v>0</v>
      </c>
    </row>
    <row r="736" spans="1:30" ht="14.55" hidden="1" x14ac:dyDescent="0.3">
      <c r="A736" s="16" t="s">
        <v>150</v>
      </c>
      <c r="B736" s="16">
        <v>2023</v>
      </c>
      <c r="C736" s="11">
        <v>45104</v>
      </c>
      <c r="D736" s="16" t="s">
        <v>1545</v>
      </c>
      <c r="E736" s="16" t="s">
        <v>500</v>
      </c>
      <c r="F736" s="16">
        <v>18</v>
      </c>
      <c r="G736">
        <f t="shared" si="36"/>
        <v>0</v>
      </c>
      <c r="H736" s="16">
        <v>0</v>
      </c>
      <c r="I736" s="16">
        <v>0</v>
      </c>
      <c r="J736" s="16">
        <v>0</v>
      </c>
      <c r="K736" s="16">
        <v>70</v>
      </c>
      <c r="L736" s="16">
        <v>90</v>
      </c>
      <c r="M736" s="16">
        <v>8</v>
      </c>
      <c r="N736" s="16">
        <v>0</v>
      </c>
      <c r="O736" s="16">
        <v>0</v>
      </c>
      <c r="P736" s="9">
        <f t="shared" si="38"/>
        <v>18.5</v>
      </c>
      <c r="Q736" s="16">
        <v>22</v>
      </c>
      <c r="R736" s="16">
        <v>16</v>
      </c>
      <c r="S736" s="16">
        <v>18</v>
      </c>
      <c r="T736" s="16">
        <v>18</v>
      </c>
      <c r="AC736" s="16">
        <v>0</v>
      </c>
      <c r="AD736" s="16">
        <v>0</v>
      </c>
    </row>
    <row r="737" spans="1:33" ht="14.55" hidden="1" x14ac:dyDescent="0.3">
      <c r="A737" s="16" t="s">
        <v>150</v>
      </c>
      <c r="B737" s="16">
        <v>2023</v>
      </c>
      <c r="C737" s="11">
        <v>45104</v>
      </c>
      <c r="D737" s="16" t="s">
        <v>1553</v>
      </c>
      <c r="E737" s="16" t="s">
        <v>524</v>
      </c>
      <c r="F737" s="16">
        <v>4</v>
      </c>
      <c r="G737">
        <f t="shared" si="36"/>
        <v>18</v>
      </c>
      <c r="H737" s="16">
        <v>4</v>
      </c>
      <c r="I737" s="16">
        <v>6</v>
      </c>
      <c r="J737" s="16">
        <v>8</v>
      </c>
      <c r="K737" s="16">
        <v>65</v>
      </c>
      <c r="L737" s="16">
        <v>25</v>
      </c>
      <c r="M737" s="16">
        <v>0</v>
      </c>
      <c r="N737" s="16">
        <v>0</v>
      </c>
      <c r="O737" s="16">
        <v>0</v>
      </c>
      <c r="P737" s="9">
        <f t="shared" si="38"/>
        <v>29.75</v>
      </c>
      <c r="Q737" s="16">
        <v>27</v>
      </c>
      <c r="R737" s="16">
        <v>27</v>
      </c>
      <c r="S737" s="16">
        <v>43</v>
      </c>
      <c r="T737" s="16">
        <v>22</v>
      </c>
      <c r="AC737" s="16">
        <v>0</v>
      </c>
      <c r="AD737" s="16">
        <v>0</v>
      </c>
    </row>
    <row r="738" spans="1:33" ht="14.55" hidden="1" x14ac:dyDescent="0.3">
      <c r="A738" s="16" t="s">
        <v>150</v>
      </c>
      <c r="B738" s="16">
        <v>2023</v>
      </c>
      <c r="C738" s="11">
        <v>45104</v>
      </c>
      <c r="D738" s="16" t="s">
        <v>1548</v>
      </c>
      <c r="E738" s="16" t="s">
        <v>506</v>
      </c>
      <c r="F738" s="16">
        <v>1</v>
      </c>
      <c r="G738">
        <f t="shared" si="36"/>
        <v>13</v>
      </c>
      <c r="H738" s="16">
        <v>2</v>
      </c>
      <c r="I738" s="16">
        <v>7</v>
      </c>
      <c r="J738" s="16">
        <v>4</v>
      </c>
      <c r="K738" s="16">
        <v>80</v>
      </c>
      <c r="L738" s="16">
        <v>6</v>
      </c>
      <c r="M738" s="16">
        <v>0</v>
      </c>
      <c r="N738" s="16">
        <v>0</v>
      </c>
      <c r="O738" s="16">
        <v>0</v>
      </c>
      <c r="P738" s="9">
        <f t="shared" si="38"/>
        <v>16.25</v>
      </c>
      <c r="Q738" s="16">
        <v>24</v>
      </c>
      <c r="R738" s="16">
        <v>12</v>
      </c>
      <c r="S738" s="16">
        <v>18</v>
      </c>
      <c r="T738" s="16">
        <v>11</v>
      </c>
      <c r="AC738" s="16">
        <v>0</v>
      </c>
      <c r="AD738" s="16">
        <v>0</v>
      </c>
    </row>
    <row r="739" spans="1:33" ht="14.55" hidden="1" x14ac:dyDescent="0.3">
      <c r="A739" s="16" t="s">
        <v>150</v>
      </c>
      <c r="B739" s="16">
        <v>2023</v>
      </c>
      <c r="C739" s="11">
        <v>45104</v>
      </c>
      <c r="D739" s="16" t="s">
        <v>1552</v>
      </c>
      <c r="E739" s="16" t="s">
        <v>524</v>
      </c>
      <c r="F739" s="16">
        <v>3</v>
      </c>
      <c r="G739">
        <f t="shared" si="36"/>
        <v>10</v>
      </c>
      <c r="H739" s="16">
        <v>0</v>
      </c>
      <c r="I739" s="16">
        <v>4</v>
      </c>
      <c r="J739" s="16">
        <v>6</v>
      </c>
      <c r="K739" s="16">
        <v>55</v>
      </c>
      <c r="L739" s="16">
        <v>35</v>
      </c>
      <c r="M739" s="16">
        <v>0</v>
      </c>
      <c r="N739" s="16">
        <v>0</v>
      </c>
      <c r="O739" s="16">
        <v>0</v>
      </c>
      <c r="P739" s="9">
        <f t="shared" si="38"/>
        <v>28.75</v>
      </c>
      <c r="Q739" s="16">
        <v>40</v>
      </c>
      <c r="R739" s="16">
        <v>30</v>
      </c>
      <c r="S739" s="16">
        <v>25</v>
      </c>
      <c r="T739" s="16">
        <v>20</v>
      </c>
      <c r="AC739" s="16">
        <v>0</v>
      </c>
      <c r="AD739" s="16">
        <v>0</v>
      </c>
    </row>
    <row r="740" spans="1:33" ht="14.55" hidden="1" x14ac:dyDescent="0.3">
      <c r="A740" s="16" t="s">
        <v>150</v>
      </c>
      <c r="B740" s="16">
        <v>2023</v>
      </c>
      <c r="C740" s="11">
        <v>45104</v>
      </c>
      <c r="D740" s="16" t="s">
        <v>1549</v>
      </c>
      <c r="E740" s="16" t="s">
        <v>510</v>
      </c>
      <c r="F740" s="16">
        <v>7</v>
      </c>
      <c r="G740">
        <f t="shared" si="36"/>
        <v>0</v>
      </c>
      <c r="H740" s="16">
        <v>0</v>
      </c>
      <c r="I740" s="16">
        <v>0</v>
      </c>
      <c r="J740" s="16">
        <v>0</v>
      </c>
      <c r="K740" s="16">
        <v>60</v>
      </c>
      <c r="L740" s="16">
        <v>35</v>
      </c>
      <c r="M740" s="16">
        <v>0</v>
      </c>
      <c r="N740" s="16">
        <v>0</v>
      </c>
      <c r="O740" s="16">
        <v>0</v>
      </c>
      <c r="P740" s="9">
        <f t="shared" si="38"/>
        <v>21.5</v>
      </c>
      <c r="Q740" s="16">
        <v>4</v>
      </c>
      <c r="R740" s="16">
        <v>47</v>
      </c>
      <c r="S740" s="16">
        <v>15</v>
      </c>
      <c r="T740" s="16">
        <v>20</v>
      </c>
    </row>
    <row r="741" spans="1:33" ht="14.55" hidden="1" x14ac:dyDescent="0.3">
      <c r="A741" s="16" t="s">
        <v>150</v>
      </c>
      <c r="B741" s="16">
        <v>2023</v>
      </c>
      <c r="C741" s="11">
        <v>45104</v>
      </c>
      <c r="D741" s="16" t="s">
        <v>1550</v>
      </c>
      <c r="E741" s="16" t="s">
        <v>522</v>
      </c>
      <c r="F741" s="16">
        <v>7</v>
      </c>
      <c r="G741">
        <f t="shared" si="36"/>
        <v>0</v>
      </c>
      <c r="H741" s="16">
        <v>0</v>
      </c>
      <c r="I741" s="16">
        <v>0</v>
      </c>
      <c r="J741" s="16">
        <v>0</v>
      </c>
      <c r="K741" s="16">
        <v>88</v>
      </c>
      <c r="L741" s="16">
        <v>75</v>
      </c>
      <c r="M741" s="16">
        <v>0</v>
      </c>
      <c r="N741" s="16">
        <v>0</v>
      </c>
      <c r="O741" s="16">
        <v>0</v>
      </c>
      <c r="P741" s="9">
        <f t="shared" si="38"/>
        <v>16</v>
      </c>
      <c r="Q741" s="16">
        <v>22</v>
      </c>
      <c r="R741" s="16">
        <v>11</v>
      </c>
      <c r="S741" s="16">
        <v>18</v>
      </c>
      <c r="T741" s="16">
        <v>13</v>
      </c>
    </row>
    <row r="742" spans="1:33" ht="14.55" hidden="1" x14ac:dyDescent="0.3">
      <c r="A742" s="16" t="s">
        <v>150</v>
      </c>
      <c r="B742" s="16">
        <v>2023</v>
      </c>
      <c r="C742" s="11">
        <v>45104</v>
      </c>
      <c r="D742" s="16" t="s">
        <v>1547</v>
      </c>
      <c r="E742" s="16" t="s">
        <v>500</v>
      </c>
      <c r="F742" s="16">
        <v>7</v>
      </c>
      <c r="G742">
        <f t="shared" si="36"/>
        <v>0</v>
      </c>
      <c r="H742" s="16">
        <v>0</v>
      </c>
      <c r="I742" s="16">
        <v>0</v>
      </c>
      <c r="J742" s="16">
        <v>0</v>
      </c>
      <c r="K742" s="16">
        <v>87</v>
      </c>
      <c r="L742" s="16">
        <v>80</v>
      </c>
      <c r="M742" s="16">
        <v>2</v>
      </c>
      <c r="N742" s="16">
        <v>0</v>
      </c>
      <c r="O742" s="16">
        <v>0</v>
      </c>
      <c r="P742" s="9">
        <f t="shared" si="38"/>
        <v>29.25</v>
      </c>
      <c r="Q742" s="16">
        <v>18</v>
      </c>
      <c r="R742" s="16">
        <v>52</v>
      </c>
      <c r="S742" s="16">
        <v>20</v>
      </c>
      <c r="T742" s="16">
        <v>27</v>
      </c>
    </row>
    <row r="743" spans="1:33" ht="14.55" hidden="1" x14ac:dyDescent="0.3">
      <c r="A743" s="16" t="s">
        <v>150</v>
      </c>
      <c r="B743" s="16">
        <v>2023</v>
      </c>
      <c r="C743" s="11">
        <v>45104</v>
      </c>
      <c r="D743" s="16" t="s">
        <v>1546</v>
      </c>
      <c r="E743" s="16" t="s">
        <v>500</v>
      </c>
      <c r="F743" s="16">
        <v>20</v>
      </c>
      <c r="G743">
        <f t="shared" si="36"/>
        <v>0</v>
      </c>
      <c r="H743" s="16">
        <v>0</v>
      </c>
      <c r="I743" s="16">
        <v>0</v>
      </c>
      <c r="J743" s="16">
        <v>0</v>
      </c>
      <c r="K743" s="16">
        <v>65</v>
      </c>
      <c r="L743" s="16">
        <v>85</v>
      </c>
      <c r="M743" s="16">
        <v>0</v>
      </c>
      <c r="N743" s="16">
        <v>0</v>
      </c>
      <c r="O743" s="16">
        <v>0</v>
      </c>
      <c r="P743" s="9">
        <f t="shared" si="38"/>
        <v>16.75</v>
      </c>
      <c r="Q743" s="16">
        <v>11</v>
      </c>
      <c r="R743" s="16">
        <v>20</v>
      </c>
      <c r="S743" s="16">
        <v>8</v>
      </c>
      <c r="T743" s="16">
        <v>28</v>
      </c>
    </row>
    <row r="744" spans="1:33" ht="14.55" hidden="1" x14ac:dyDescent="0.3">
      <c r="A744" t="s">
        <v>76</v>
      </c>
      <c r="B744">
        <v>2018</v>
      </c>
      <c r="C744" s="11">
        <v>43263</v>
      </c>
      <c r="D744" t="s">
        <v>1554</v>
      </c>
      <c r="E744" t="s">
        <v>500</v>
      </c>
      <c r="F744">
        <v>1</v>
      </c>
      <c r="G744">
        <f t="shared" si="36"/>
        <v>4</v>
      </c>
      <c r="H744">
        <v>0</v>
      </c>
      <c r="I744">
        <v>1</v>
      </c>
      <c r="J744">
        <v>3</v>
      </c>
      <c r="K744">
        <v>60</v>
      </c>
      <c r="L744">
        <v>70</v>
      </c>
      <c r="M744" t="s">
        <v>267</v>
      </c>
      <c r="N744">
        <v>1</v>
      </c>
      <c r="O744" t="s">
        <v>267</v>
      </c>
      <c r="P744" s="9">
        <f t="shared" si="38"/>
        <v>12</v>
      </c>
      <c r="Q744" s="8">
        <v>10</v>
      </c>
      <c r="R744" s="8">
        <v>8</v>
      </c>
      <c r="S744" s="8">
        <v>20</v>
      </c>
      <c r="T744" s="8">
        <v>10</v>
      </c>
      <c r="AC744" s="13">
        <v>0</v>
      </c>
      <c r="AD744" s="13">
        <v>0</v>
      </c>
      <c r="AG744" t="s">
        <v>1555</v>
      </c>
    </row>
    <row r="745" spans="1:33" ht="14.55" hidden="1" x14ac:dyDescent="0.3">
      <c r="A745" t="s">
        <v>76</v>
      </c>
      <c r="B745">
        <v>2018</v>
      </c>
      <c r="C745" s="11">
        <v>43263</v>
      </c>
      <c r="D745" t="s">
        <v>1556</v>
      </c>
      <c r="E745" t="s">
        <v>522</v>
      </c>
      <c r="F745">
        <v>7</v>
      </c>
      <c r="G745">
        <f t="shared" si="36"/>
        <v>19</v>
      </c>
      <c r="H745">
        <v>3</v>
      </c>
      <c r="I745">
        <v>7</v>
      </c>
      <c r="J745">
        <v>9</v>
      </c>
      <c r="K745">
        <v>80</v>
      </c>
      <c r="L745">
        <v>40</v>
      </c>
      <c r="M745" t="s">
        <v>267</v>
      </c>
      <c r="N745">
        <v>0</v>
      </c>
      <c r="O745" t="s">
        <v>267</v>
      </c>
      <c r="P745" s="9">
        <f t="shared" si="38"/>
        <v>19</v>
      </c>
      <c r="Q745" s="8">
        <v>28</v>
      </c>
      <c r="R745" s="8">
        <v>24</v>
      </c>
      <c r="S745" s="8">
        <v>13</v>
      </c>
      <c r="T745" s="8">
        <v>11</v>
      </c>
      <c r="AC745" s="13">
        <v>1</v>
      </c>
      <c r="AD745" s="13">
        <v>0</v>
      </c>
      <c r="AF745" t="s">
        <v>1482</v>
      </c>
    </row>
    <row r="746" spans="1:33" ht="14.55" hidden="1" x14ac:dyDescent="0.3">
      <c r="A746" t="s">
        <v>76</v>
      </c>
      <c r="B746">
        <v>2018</v>
      </c>
      <c r="C746" s="11">
        <v>43263</v>
      </c>
      <c r="D746" t="s">
        <v>1557</v>
      </c>
      <c r="E746" t="s">
        <v>524</v>
      </c>
      <c r="F746">
        <v>3</v>
      </c>
      <c r="G746">
        <f t="shared" si="36"/>
        <v>1</v>
      </c>
      <c r="H746">
        <v>0</v>
      </c>
      <c r="I746">
        <v>0</v>
      </c>
      <c r="J746">
        <v>1</v>
      </c>
      <c r="K746">
        <v>75</v>
      </c>
      <c r="L746">
        <v>60</v>
      </c>
      <c r="M746" t="s">
        <v>267</v>
      </c>
      <c r="N746">
        <v>1</v>
      </c>
      <c r="O746" t="s">
        <v>267</v>
      </c>
      <c r="P746" s="9">
        <f t="shared" si="38"/>
        <v>14.5</v>
      </c>
      <c r="Q746" s="8">
        <v>15</v>
      </c>
      <c r="R746" s="8">
        <v>11</v>
      </c>
      <c r="S746" s="8">
        <v>19</v>
      </c>
      <c r="T746" s="8">
        <v>13</v>
      </c>
      <c r="AC746" s="13">
        <v>0</v>
      </c>
      <c r="AD746" s="13">
        <v>0</v>
      </c>
      <c r="AG746" t="s">
        <v>1558</v>
      </c>
    </row>
    <row r="747" spans="1:33" ht="14.55" hidden="1" x14ac:dyDescent="0.3">
      <c r="A747" t="s">
        <v>76</v>
      </c>
      <c r="B747">
        <v>2018</v>
      </c>
      <c r="C747" s="11">
        <v>43263</v>
      </c>
      <c r="D747" t="s">
        <v>1559</v>
      </c>
      <c r="E747" t="s">
        <v>524</v>
      </c>
      <c r="F747">
        <v>6</v>
      </c>
      <c r="G747">
        <f t="shared" si="36"/>
        <v>0</v>
      </c>
      <c r="H747">
        <v>0</v>
      </c>
      <c r="I747">
        <v>0</v>
      </c>
      <c r="J747">
        <v>0</v>
      </c>
      <c r="K747">
        <v>80</v>
      </c>
      <c r="L747">
        <v>40</v>
      </c>
      <c r="M747" t="s">
        <v>267</v>
      </c>
      <c r="N747">
        <v>5</v>
      </c>
      <c r="O747" t="s">
        <v>267</v>
      </c>
      <c r="P747" s="9">
        <f t="shared" si="38"/>
        <v>22.75</v>
      </c>
      <c r="Q747" s="8">
        <v>33</v>
      </c>
      <c r="R747" s="8">
        <v>12</v>
      </c>
      <c r="S747" s="8">
        <v>16</v>
      </c>
      <c r="T747" s="8">
        <v>30</v>
      </c>
      <c r="AC747" s="13">
        <v>0</v>
      </c>
      <c r="AD747" s="13">
        <v>0</v>
      </c>
      <c r="AG747" t="s">
        <v>1560</v>
      </c>
    </row>
    <row r="748" spans="1:33" ht="14.55" hidden="1" x14ac:dyDescent="0.3">
      <c r="A748" t="s">
        <v>76</v>
      </c>
      <c r="B748">
        <v>2018</v>
      </c>
      <c r="C748" s="11">
        <v>43263</v>
      </c>
      <c r="D748" t="s">
        <v>1561</v>
      </c>
      <c r="E748" t="s">
        <v>524</v>
      </c>
      <c r="F748">
        <v>15</v>
      </c>
      <c r="G748">
        <f t="shared" si="36"/>
        <v>0</v>
      </c>
      <c r="H748">
        <v>0</v>
      </c>
      <c r="I748">
        <v>0</v>
      </c>
      <c r="J748">
        <v>0</v>
      </c>
      <c r="K748">
        <v>70</v>
      </c>
      <c r="L748">
        <v>15</v>
      </c>
      <c r="M748" t="s">
        <v>267</v>
      </c>
      <c r="N748">
        <v>10</v>
      </c>
      <c r="O748" t="s">
        <v>267</v>
      </c>
      <c r="P748" s="9">
        <f t="shared" si="38"/>
        <v>34.25</v>
      </c>
      <c r="Q748" s="8">
        <v>15</v>
      </c>
      <c r="R748" s="8">
        <v>46</v>
      </c>
      <c r="S748" s="8">
        <v>43</v>
      </c>
      <c r="T748" s="8">
        <v>33</v>
      </c>
      <c r="AC748" s="13">
        <v>1</v>
      </c>
      <c r="AD748" s="13">
        <v>0</v>
      </c>
      <c r="AF748" t="s">
        <v>1482</v>
      </c>
    </row>
    <row r="749" spans="1:33" ht="14.55" hidden="1" x14ac:dyDescent="0.3">
      <c r="A749" t="s">
        <v>76</v>
      </c>
      <c r="B749">
        <v>2018</v>
      </c>
      <c r="C749" s="11">
        <v>43263</v>
      </c>
      <c r="D749" t="s">
        <v>1562</v>
      </c>
      <c r="E749" t="s">
        <v>514</v>
      </c>
      <c r="F749">
        <v>18</v>
      </c>
      <c r="G749">
        <f t="shared" si="36"/>
        <v>0</v>
      </c>
      <c r="H749">
        <v>0</v>
      </c>
      <c r="I749">
        <v>0</v>
      </c>
      <c r="J749">
        <v>0</v>
      </c>
      <c r="K749">
        <v>80</v>
      </c>
      <c r="L749">
        <v>20</v>
      </c>
      <c r="M749" t="s">
        <v>267</v>
      </c>
      <c r="N749">
        <v>0</v>
      </c>
      <c r="O749" t="s">
        <v>267</v>
      </c>
      <c r="P749" s="9">
        <f t="shared" si="38"/>
        <v>2.5</v>
      </c>
      <c r="Q749" s="8">
        <v>2</v>
      </c>
      <c r="R749" s="8">
        <v>3</v>
      </c>
      <c r="S749" s="8">
        <v>2</v>
      </c>
      <c r="T749" s="8">
        <v>3</v>
      </c>
      <c r="AC749" s="13">
        <v>0</v>
      </c>
      <c r="AD749" s="13">
        <v>1</v>
      </c>
      <c r="AF749" t="s">
        <v>1563</v>
      </c>
    </row>
    <row r="750" spans="1:33" ht="14.55" hidden="1" x14ac:dyDescent="0.3">
      <c r="A750" t="s">
        <v>76</v>
      </c>
      <c r="B750">
        <v>2018</v>
      </c>
      <c r="C750" s="11">
        <v>43263</v>
      </c>
      <c r="D750" t="s">
        <v>1564</v>
      </c>
      <c r="E750" t="s">
        <v>510</v>
      </c>
      <c r="F750">
        <v>5</v>
      </c>
      <c r="G750">
        <f t="shared" si="36"/>
        <v>1</v>
      </c>
      <c r="H750">
        <v>0</v>
      </c>
      <c r="I750">
        <v>1</v>
      </c>
      <c r="J750">
        <v>0</v>
      </c>
      <c r="K750">
        <v>65</v>
      </c>
      <c r="L750">
        <v>70</v>
      </c>
      <c r="M750" t="s">
        <v>267</v>
      </c>
      <c r="N750">
        <v>0</v>
      </c>
      <c r="O750" t="s">
        <v>267</v>
      </c>
      <c r="P750" s="9">
        <f t="shared" si="38"/>
        <v>17.25</v>
      </c>
      <c r="Q750" s="8">
        <v>19</v>
      </c>
      <c r="R750" s="8">
        <v>23</v>
      </c>
      <c r="S750" s="8">
        <v>20</v>
      </c>
      <c r="T750" s="8">
        <v>7</v>
      </c>
      <c r="AC750" s="13">
        <v>0</v>
      </c>
      <c r="AD750" s="13">
        <v>0</v>
      </c>
    </row>
    <row r="751" spans="1:33" ht="14.55" hidden="1" x14ac:dyDescent="0.3">
      <c r="A751" t="s">
        <v>76</v>
      </c>
      <c r="B751">
        <v>2018</v>
      </c>
      <c r="C751" s="11">
        <v>43263</v>
      </c>
      <c r="D751" t="s">
        <v>1565</v>
      </c>
      <c r="E751" t="s">
        <v>510</v>
      </c>
      <c r="F751">
        <v>12</v>
      </c>
      <c r="G751">
        <f t="shared" si="36"/>
        <v>0</v>
      </c>
      <c r="H751">
        <v>0</v>
      </c>
      <c r="I751">
        <v>0</v>
      </c>
      <c r="J751">
        <v>0</v>
      </c>
      <c r="K751">
        <v>55</v>
      </c>
      <c r="L751">
        <v>80</v>
      </c>
      <c r="M751" t="s">
        <v>267</v>
      </c>
      <c r="N751">
        <v>5</v>
      </c>
      <c r="O751" t="s">
        <v>267</v>
      </c>
      <c r="P751" s="9">
        <f t="shared" si="38"/>
        <v>17.25</v>
      </c>
      <c r="Q751" s="8">
        <v>9</v>
      </c>
      <c r="R751" s="8">
        <v>18</v>
      </c>
      <c r="S751" s="8">
        <v>16</v>
      </c>
      <c r="T751" s="8">
        <v>26</v>
      </c>
      <c r="AC751" s="13">
        <v>0</v>
      </c>
      <c r="AD751" s="13">
        <v>0</v>
      </c>
    </row>
    <row r="752" spans="1:33" ht="14.55" hidden="1" x14ac:dyDescent="0.3">
      <c r="A752" t="s">
        <v>76</v>
      </c>
      <c r="B752">
        <v>2018</v>
      </c>
      <c r="C752" s="11">
        <v>43263</v>
      </c>
      <c r="D752" t="s">
        <v>1566</v>
      </c>
      <c r="E752" t="s">
        <v>506</v>
      </c>
      <c r="F752">
        <v>2</v>
      </c>
      <c r="G752">
        <f t="shared" si="36"/>
        <v>1</v>
      </c>
      <c r="H752">
        <v>0</v>
      </c>
      <c r="I752">
        <v>1</v>
      </c>
      <c r="J752">
        <v>0</v>
      </c>
      <c r="K752">
        <v>60</v>
      </c>
      <c r="L752">
        <v>15</v>
      </c>
      <c r="M752" t="s">
        <v>267</v>
      </c>
      <c r="N752">
        <v>0</v>
      </c>
      <c r="O752" t="s">
        <v>267</v>
      </c>
      <c r="P752" s="9">
        <f t="shared" si="38"/>
        <v>1</v>
      </c>
      <c r="Q752" s="8">
        <v>1</v>
      </c>
      <c r="R752" s="8">
        <v>0</v>
      </c>
      <c r="S752" s="8">
        <v>1</v>
      </c>
      <c r="T752" s="8">
        <v>2</v>
      </c>
      <c r="AC752" s="13">
        <v>0</v>
      </c>
      <c r="AD752" s="13">
        <v>1</v>
      </c>
      <c r="AF752" t="s">
        <v>1563</v>
      </c>
    </row>
    <row r="753" spans="1:34" ht="14.55" hidden="1" x14ac:dyDescent="0.3">
      <c r="A753" t="s">
        <v>76</v>
      </c>
      <c r="B753">
        <v>2018</v>
      </c>
      <c r="C753" s="11">
        <v>43263</v>
      </c>
      <c r="D753" t="s">
        <v>1567</v>
      </c>
      <c r="E753" t="s">
        <v>506</v>
      </c>
      <c r="F753">
        <v>0</v>
      </c>
      <c r="G753">
        <f t="shared" si="36"/>
        <v>0</v>
      </c>
      <c r="H753">
        <v>0</v>
      </c>
      <c r="I753">
        <v>0</v>
      </c>
      <c r="J753">
        <v>0</v>
      </c>
      <c r="K753">
        <v>55</v>
      </c>
      <c r="L753">
        <v>15</v>
      </c>
      <c r="M753" t="s">
        <v>267</v>
      </c>
      <c r="N753">
        <v>0</v>
      </c>
      <c r="O753" t="s">
        <v>267</v>
      </c>
      <c r="P753" s="9">
        <f t="shared" si="38"/>
        <v>6.5</v>
      </c>
      <c r="Q753" s="8">
        <v>20</v>
      </c>
      <c r="R753" s="8">
        <v>2</v>
      </c>
      <c r="S753" s="8">
        <v>2</v>
      </c>
      <c r="T753" s="8">
        <v>2</v>
      </c>
      <c r="AC753" s="13">
        <v>0</v>
      </c>
      <c r="AD753" s="13">
        <v>1</v>
      </c>
      <c r="AF753" t="s">
        <v>1563</v>
      </c>
    </row>
    <row r="754" spans="1:34" ht="14.55" hidden="1" x14ac:dyDescent="0.3">
      <c r="A754" t="s">
        <v>76</v>
      </c>
      <c r="B754">
        <v>2019</v>
      </c>
      <c r="C754" s="11">
        <v>43621</v>
      </c>
      <c r="D754" t="s">
        <v>1554</v>
      </c>
      <c r="E754" t="s">
        <v>500</v>
      </c>
      <c r="F754">
        <v>1</v>
      </c>
      <c r="G754">
        <f t="shared" si="36"/>
        <v>33</v>
      </c>
      <c r="H754">
        <v>1</v>
      </c>
      <c r="I754">
        <v>14</v>
      </c>
      <c r="J754">
        <v>18</v>
      </c>
      <c r="K754">
        <v>45</v>
      </c>
      <c r="L754">
        <v>75</v>
      </c>
      <c r="M754" t="s">
        <v>267</v>
      </c>
      <c r="N754">
        <v>0</v>
      </c>
      <c r="O754" t="s">
        <v>267</v>
      </c>
      <c r="P754" s="9">
        <f t="shared" si="38"/>
        <v>9.75</v>
      </c>
      <c r="Q754" s="8">
        <v>12</v>
      </c>
      <c r="R754" s="8">
        <v>12</v>
      </c>
      <c r="S754" s="8">
        <v>12</v>
      </c>
      <c r="T754" s="8">
        <v>3</v>
      </c>
      <c r="AC754" s="13">
        <v>0</v>
      </c>
      <c r="AD754" s="13">
        <v>0</v>
      </c>
      <c r="AF754" s="2"/>
      <c r="AG754" t="s">
        <v>1568</v>
      </c>
    </row>
    <row r="755" spans="1:34" ht="14.55" hidden="1" x14ac:dyDescent="0.3">
      <c r="A755" t="s">
        <v>76</v>
      </c>
      <c r="B755">
        <v>2019</v>
      </c>
      <c r="C755" s="11">
        <v>43621</v>
      </c>
      <c r="D755" t="s">
        <v>1556</v>
      </c>
      <c r="E755" t="s">
        <v>522</v>
      </c>
      <c r="F755">
        <v>7</v>
      </c>
      <c r="G755">
        <f t="shared" si="36"/>
        <v>120</v>
      </c>
      <c r="H755">
        <v>10</v>
      </c>
      <c r="I755">
        <v>38</v>
      </c>
      <c r="J755">
        <v>72</v>
      </c>
      <c r="K755">
        <v>50</v>
      </c>
      <c r="L755">
        <v>50</v>
      </c>
      <c r="M755" t="s">
        <v>267</v>
      </c>
      <c r="N755">
        <v>0</v>
      </c>
      <c r="O755" t="s">
        <v>267</v>
      </c>
      <c r="P755" s="9">
        <f t="shared" si="38"/>
        <v>8.25</v>
      </c>
      <c r="Q755" s="8">
        <v>8</v>
      </c>
      <c r="R755" s="8">
        <v>6</v>
      </c>
      <c r="S755" s="8">
        <v>9</v>
      </c>
      <c r="T755" s="8">
        <v>10</v>
      </c>
      <c r="AC755" s="13">
        <v>0</v>
      </c>
      <c r="AD755" s="13">
        <v>0</v>
      </c>
      <c r="AF755" s="2"/>
    </row>
    <row r="756" spans="1:34" ht="14.55" hidden="1" x14ac:dyDescent="0.3">
      <c r="A756" t="s">
        <v>76</v>
      </c>
      <c r="B756">
        <v>2019</v>
      </c>
      <c r="C756" s="11">
        <v>43621</v>
      </c>
      <c r="D756" t="s">
        <v>1557</v>
      </c>
      <c r="E756" t="s">
        <v>524</v>
      </c>
      <c r="F756">
        <v>3</v>
      </c>
      <c r="G756">
        <f t="shared" si="36"/>
        <v>12</v>
      </c>
      <c r="H756">
        <v>1</v>
      </c>
      <c r="I756">
        <v>0</v>
      </c>
      <c r="J756">
        <v>11</v>
      </c>
      <c r="K756">
        <v>75</v>
      </c>
      <c r="L756">
        <v>50</v>
      </c>
      <c r="M756" t="s">
        <v>267</v>
      </c>
      <c r="N756">
        <v>5</v>
      </c>
      <c r="O756" t="s">
        <v>267</v>
      </c>
      <c r="P756" s="9">
        <f t="shared" si="38"/>
        <v>9.75</v>
      </c>
      <c r="Q756" s="8">
        <v>10</v>
      </c>
      <c r="R756" s="8">
        <v>9</v>
      </c>
      <c r="S756" s="8">
        <v>10</v>
      </c>
      <c r="T756" s="8">
        <v>10</v>
      </c>
      <c r="AC756" s="13">
        <v>0</v>
      </c>
      <c r="AD756" s="13">
        <v>0</v>
      </c>
      <c r="AF756" s="2"/>
      <c r="AG756" t="s">
        <v>1569</v>
      </c>
    </row>
    <row r="757" spans="1:34" ht="14.55" hidden="1" x14ac:dyDescent="0.3">
      <c r="A757" t="s">
        <v>76</v>
      </c>
      <c r="B757">
        <v>2019</v>
      </c>
      <c r="C757" s="11">
        <v>43621</v>
      </c>
      <c r="D757" t="s">
        <v>1559</v>
      </c>
      <c r="E757" t="s">
        <v>524</v>
      </c>
      <c r="F757">
        <v>6</v>
      </c>
      <c r="G757">
        <f t="shared" si="36"/>
        <v>0</v>
      </c>
      <c r="H757">
        <v>0</v>
      </c>
      <c r="I757">
        <v>0</v>
      </c>
      <c r="J757">
        <v>0</v>
      </c>
      <c r="K757">
        <v>85</v>
      </c>
      <c r="L757">
        <v>50</v>
      </c>
      <c r="M757" t="s">
        <v>267</v>
      </c>
      <c r="N757">
        <v>15</v>
      </c>
      <c r="O757" t="s">
        <v>267</v>
      </c>
      <c r="P757" s="9">
        <f t="shared" si="38"/>
        <v>13</v>
      </c>
      <c r="Q757" s="8">
        <v>13</v>
      </c>
      <c r="R757" s="8">
        <v>12</v>
      </c>
      <c r="S757" s="8">
        <v>13</v>
      </c>
      <c r="T757" s="8">
        <v>14</v>
      </c>
      <c r="AC757" s="13">
        <v>0</v>
      </c>
      <c r="AD757" s="13">
        <v>0</v>
      </c>
      <c r="AF757" s="2"/>
    </row>
    <row r="758" spans="1:34" ht="14.55" hidden="1" x14ac:dyDescent="0.3">
      <c r="A758" t="s">
        <v>76</v>
      </c>
      <c r="B758">
        <v>2019</v>
      </c>
      <c r="C758" s="11">
        <v>43621</v>
      </c>
      <c r="D758" t="s">
        <v>1561</v>
      </c>
      <c r="E758" t="s">
        <v>524</v>
      </c>
      <c r="F758">
        <v>15</v>
      </c>
      <c r="G758">
        <f t="shared" si="36"/>
        <v>0</v>
      </c>
      <c r="H758">
        <v>0</v>
      </c>
      <c r="I758">
        <v>0</v>
      </c>
      <c r="J758">
        <v>0</v>
      </c>
      <c r="K758">
        <v>98</v>
      </c>
      <c r="L758">
        <v>2</v>
      </c>
      <c r="M758" t="s">
        <v>267</v>
      </c>
      <c r="N758">
        <v>25</v>
      </c>
      <c r="O758" t="s">
        <v>267</v>
      </c>
      <c r="P758" s="9">
        <f t="shared" si="38"/>
        <v>24.75</v>
      </c>
      <c r="Q758" s="8">
        <v>18</v>
      </c>
      <c r="R758" s="8">
        <v>28</v>
      </c>
      <c r="S758" s="8">
        <v>33</v>
      </c>
      <c r="T758" s="8">
        <v>20</v>
      </c>
      <c r="AC758" s="13">
        <v>0</v>
      </c>
      <c r="AD758" s="13">
        <v>0</v>
      </c>
      <c r="AF758" s="2"/>
    </row>
    <row r="759" spans="1:34" ht="14.55" hidden="1" x14ac:dyDescent="0.3">
      <c r="A759" t="s">
        <v>76</v>
      </c>
      <c r="B759">
        <v>2019</v>
      </c>
      <c r="C759" s="11">
        <v>43621</v>
      </c>
      <c r="D759" t="s">
        <v>1562</v>
      </c>
      <c r="E759" t="s">
        <v>514</v>
      </c>
      <c r="F759">
        <v>18</v>
      </c>
      <c r="G759">
        <f t="shared" si="36"/>
        <v>0</v>
      </c>
      <c r="H759">
        <v>0</v>
      </c>
      <c r="I759">
        <v>0</v>
      </c>
      <c r="J759">
        <v>0</v>
      </c>
      <c r="K759">
        <v>55</v>
      </c>
      <c r="L759">
        <v>30</v>
      </c>
      <c r="M759" t="s">
        <v>267</v>
      </c>
      <c r="N759">
        <v>0</v>
      </c>
      <c r="O759" t="s">
        <v>267</v>
      </c>
      <c r="P759" s="9">
        <f t="shared" si="38"/>
        <v>2.75</v>
      </c>
      <c r="Q759" s="8">
        <v>2</v>
      </c>
      <c r="R759" s="8">
        <v>4</v>
      </c>
      <c r="S759" s="8">
        <v>4</v>
      </c>
      <c r="T759" s="8">
        <v>1</v>
      </c>
      <c r="AC759" s="13">
        <v>0</v>
      </c>
      <c r="AD759" s="13">
        <v>1</v>
      </c>
      <c r="AF759" s="2" t="s">
        <v>1570</v>
      </c>
      <c r="AG759" t="s">
        <v>1571</v>
      </c>
    </row>
    <row r="760" spans="1:34" ht="14.55" hidden="1" x14ac:dyDescent="0.3">
      <c r="A760" t="s">
        <v>76</v>
      </c>
      <c r="B760">
        <v>2019</v>
      </c>
      <c r="C760" s="11">
        <v>43621</v>
      </c>
      <c r="D760" t="s">
        <v>1564</v>
      </c>
      <c r="E760" t="s">
        <v>510</v>
      </c>
      <c r="F760">
        <v>5</v>
      </c>
      <c r="G760">
        <f t="shared" si="36"/>
        <v>0</v>
      </c>
      <c r="H760">
        <v>0</v>
      </c>
      <c r="I760">
        <v>0</v>
      </c>
      <c r="J760">
        <v>0</v>
      </c>
      <c r="K760">
        <v>60</v>
      </c>
      <c r="L760">
        <v>30</v>
      </c>
      <c r="M760" t="s">
        <v>267</v>
      </c>
      <c r="N760">
        <v>0</v>
      </c>
      <c r="O760" t="s">
        <v>267</v>
      </c>
      <c r="P760" s="9">
        <f t="shared" si="38"/>
        <v>10</v>
      </c>
      <c r="Q760" s="8">
        <v>6</v>
      </c>
      <c r="R760" s="8">
        <v>14</v>
      </c>
      <c r="S760" s="8">
        <v>8</v>
      </c>
      <c r="T760" s="8">
        <v>12</v>
      </c>
      <c r="AC760" s="13">
        <v>0</v>
      </c>
      <c r="AD760" s="13">
        <v>0</v>
      </c>
      <c r="AF760" s="2"/>
      <c r="AG760" t="s">
        <v>1572</v>
      </c>
    </row>
    <row r="761" spans="1:34" ht="14.55" hidden="1" x14ac:dyDescent="0.3">
      <c r="A761" t="s">
        <v>76</v>
      </c>
      <c r="B761">
        <v>2019</v>
      </c>
      <c r="C761" s="11">
        <v>43621</v>
      </c>
      <c r="D761" t="s">
        <v>1565</v>
      </c>
      <c r="E761" t="s">
        <v>510</v>
      </c>
      <c r="F761">
        <v>12</v>
      </c>
      <c r="G761">
        <f t="shared" si="36"/>
        <v>0</v>
      </c>
      <c r="H761">
        <v>0</v>
      </c>
      <c r="I761">
        <v>0</v>
      </c>
      <c r="J761">
        <v>0</v>
      </c>
      <c r="K761">
        <v>45</v>
      </c>
      <c r="L761">
        <v>70</v>
      </c>
      <c r="M761" t="s">
        <v>267</v>
      </c>
      <c r="N761">
        <v>5</v>
      </c>
      <c r="O761" t="s">
        <v>267</v>
      </c>
      <c r="P761" s="9">
        <f t="shared" si="38"/>
        <v>19.25</v>
      </c>
      <c r="Q761" s="8">
        <v>44</v>
      </c>
      <c r="R761" s="8">
        <v>19</v>
      </c>
      <c r="S761" s="8">
        <v>8</v>
      </c>
      <c r="T761" s="8">
        <v>6</v>
      </c>
      <c r="AC761" s="13">
        <v>0</v>
      </c>
      <c r="AD761" s="13">
        <v>0</v>
      </c>
      <c r="AF761" s="2"/>
      <c r="AG761" t="s">
        <v>1573</v>
      </c>
    </row>
    <row r="762" spans="1:34" ht="14.55" hidden="1" x14ac:dyDescent="0.3">
      <c r="A762" t="s">
        <v>76</v>
      </c>
      <c r="B762">
        <v>2019</v>
      </c>
      <c r="C762" s="11">
        <v>43621</v>
      </c>
      <c r="D762" t="s">
        <v>1566</v>
      </c>
      <c r="E762" t="s">
        <v>506</v>
      </c>
      <c r="F762">
        <v>2</v>
      </c>
      <c r="G762">
        <f t="shared" si="36"/>
        <v>0</v>
      </c>
      <c r="H762">
        <v>0</v>
      </c>
      <c r="I762">
        <v>0</v>
      </c>
      <c r="J762">
        <v>0</v>
      </c>
      <c r="K762">
        <v>50</v>
      </c>
      <c r="L762">
        <v>25</v>
      </c>
      <c r="M762" t="s">
        <v>267</v>
      </c>
      <c r="N762">
        <v>0</v>
      </c>
      <c r="O762" t="s">
        <v>267</v>
      </c>
      <c r="P762" s="9">
        <f t="shared" si="38"/>
        <v>1.5</v>
      </c>
      <c r="Q762" s="8">
        <v>2</v>
      </c>
      <c r="R762" s="8">
        <v>1</v>
      </c>
      <c r="S762" s="8">
        <v>2</v>
      </c>
      <c r="T762" s="8">
        <v>1</v>
      </c>
      <c r="AC762" s="13">
        <v>0</v>
      </c>
      <c r="AD762" s="13">
        <v>1</v>
      </c>
      <c r="AF762" s="2" t="s">
        <v>1570</v>
      </c>
      <c r="AG762" t="s">
        <v>1574</v>
      </c>
    </row>
    <row r="763" spans="1:34" ht="14.55" hidden="1" x14ac:dyDescent="0.3">
      <c r="A763" t="s">
        <v>76</v>
      </c>
      <c r="B763">
        <v>2019</v>
      </c>
      <c r="C763" s="11">
        <v>43621</v>
      </c>
      <c r="D763" t="s">
        <v>1567</v>
      </c>
      <c r="E763" t="s">
        <v>506</v>
      </c>
      <c r="F763">
        <v>0</v>
      </c>
      <c r="G763">
        <f t="shared" si="36"/>
        <v>0</v>
      </c>
      <c r="H763">
        <v>0</v>
      </c>
      <c r="I763">
        <v>0</v>
      </c>
      <c r="J763">
        <v>0</v>
      </c>
      <c r="K763">
        <v>35</v>
      </c>
      <c r="L763">
        <v>20</v>
      </c>
      <c r="M763" t="s">
        <v>267</v>
      </c>
      <c r="N763">
        <v>0</v>
      </c>
      <c r="O763" t="s">
        <v>267</v>
      </c>
      <c r="P763" s="9">
        <f t="shared" si="38"/>
        <v>2.5</v>
      </c>
      <c r="Q763" s="8">
        <v>2</v>
      </c>
      <c r="R763" s="8">
        <v>6</v>
      </c>
      <c r="S763" s="8">
        <v>1</v>
      </c>
      <c r="T763" s="8">
        <v>1</v>
      </c>
      <c r="AC763" s="13">
        <v>0</v>
      </c>
      <c r="AD763" s="13">
        <v>1</v>
      </c>
      <c r="AF763" s="2" t="s">
        <v>1570</v>
      </c>
      <c r="AG763" t="s">
        <v>1575</v>
      </c>
    </row>
    <row r="764" spans="1:34" ht="14.55" hidden="1" x14ac:dyDescent="0.3">
      <c r="A764" t="s">
        <v>76</v>
      </c>
      <c r="B764">
        <v>2020</v>
      </c>
      <c r="C764" s="11">
        <v>44007</v>
      </c>
      <c r="D764" t="s">
        <v>1554</v>
      </c>
      <c r="E764" t="s">
        <v>500</v>
      </c>
      <c r="F764">
        <v>1</v>
      </c>
      <c r="G764">
        <f t="shared" si="36"/>
        <v>28</v>
      </c>
      <c r="H764">
        <v>9</v>
      </c>
      <c r="I764">
        <v>18</v>
      </c>
      <c r="J764">
        <v>1</v>
      </c>
      <c r="K764">
        <v>35</v>
      </c>
      <c r="L764">
        <v>80</v>
      </c>
      <c r="M764" t="s">
        <v>267</v>
      </c>
      <c r="N764">
        <v>0</v>
      </c>
      <c r="O764" t="s">
        <v>267</v>
      </c>
      <c r="P764" s="9">
        <f t="shared" si="38"/>
        <v>13</v>
      </c>
      <c r="Q764" s="8">
        <v>20</v>
      </c>
      <c r="R764" s="8">
        <v>11</v>
      </c>
      <c r="S764" s="8">
        <v>12</v>
      </c>
      <c r="T764" s="8">
        <v>9</v>
      </c>
      <c r="AC764" s="13">
        <v>0</v>
      </c>
      <c r="AD764" s="13">
        <v>0</v>
      </c>
      <c r="AF764" t="s">
        <v>45</v>
      </c>
      <c r="AG764" t="s">
        <v>1576</v>
      </c>
      <c r="AH764" t="s">
        <v>1577</v>
      </c>
    </row>
    <row r="765" spans="1:34" ht="14.55" hidden="1" x14ac:dyDescent="0.3">
      <c r="A765" t="s">
        <v>76</v>
      </c>
      <c r="B765">
        <v>2020</v>
      </c>
      <c r="C765" s="11">
        <v>44007</v>
      </c>
      <c r="D765" t="s">
        <v>1556</v>
      </c>
      <c r="E765" t="s">
        <v>522</v>
      </c>
      <c r="F765">
        <v>7</v>
      </c>
      <c r="G765">
        <f t="shared" si="36"/>
        <v>84</v>
      </c>
      <c r="H765">
        <v>16</v>
      </c>
      <c r="I765">
        <v>44</v>
      </c>
      <c r="J765">
        <v>24</v>
      </c>
      <c r="K765">
        <v>35</v>
      </c>
      <c r="L765">
        <v>80</v>
      </c>
      <c r="M765" t="s">
        <v>267</v>
      </c>
      <c r="N765">
        <v>0</v>
      </c>
      <c r="O765" t="s">
        <v>267</v>
      </c>
      <c r="P765" s="9">
        <f t="shared" si="38"/>
        <v>10.75</v>
      </c>
      <c r="Q765" s="8">
        <v>11</v>
      </c>
      <c r="R765" s="8">
        <v>8</v>
      </c>
      <c r="S765" s="8">
        <v>9</v>
      </c>
      <c r="T765" s="8">
        <v>15</v>
      </c>
      <c r="AC765" s="13">
        <v>0</v>
      </c>
      <c r="AD765" s="13">
        <v>0</v>
      </c>
      <c r="AF765" t="s">
        <v>45</v>
      </c>
      <c r="AG765" t="s">
        <v>1578</v>
      </c>
      <c r="AH765" t="s">
        <v>1579</v>
      </c>
    </row>
    <row r="766" spans="1:34" ht="14.55" hidden="1" x14ac:dyDescent="0.3">
      <c r="A766" t="s">
        <v>76</v>
      </c>
      <c r="B766">
        <v>2020</v>
      </c>
      <c r="C766" s="11">
        <v>44007</v>
      </c>
      <c r="D766" t="s">
        <v>1557</v>
      </c>
      <c r="E766" t="s">
        <v>524</v>
      </c>
      <c r="F766">
        <v>3</v>
      </c>
      <c r="G766">
        <f t="shared" si="36"/>
        <v>4</v>
      </c>
      <c r="H766">
        <v>1</v>
      </c>
      <c r="I766">
        <v>0</v>
      </c>
      <c r="J766">
        <v>3</v>
      </c>
      <c r="K766">
        <v>60</v>
      </c>
      <c r="L766">
        <v>70</v>
      </c>
      <c r="M766" t="s">
        <v>267</v>
      </c>
      <c r="N766">
        <v>5</v>
      </c>
      <c r="O766" t="s">
        <v>267</v>
      </c>
      <c r="P766" s="9">
        <f t="shared" ref="P766:P797" si="39">AVERAGE(Q766:T766)</f>
        <v>19.75</v>
      </c>
      <c r="Q766" s="8">
        <v>18</v>
      </c>
      <c r="R766" s="8">
        <v>15</v>
      </c>
      <c r="S766" s="8">
        <v>19</v>
      </c>
      <c r="T766" s="8">
        <v>27</v>
      </c>
      <c r="AC766" s="13">
        <v>0</v>
      </c>
      <c r="AD766" s="13">
        <v>0</v>
      </c>
      <c r="AF766" t="s">
        <v>45</v>
      </c>
      <c r="AG766" t="s">
        <v>1580</v>
      </c>
      <c r="AH766" t="s">
        <v>1581</v>
      </c>
    </row>
    <row r="767" spans="1:34" ht="14.55" hidden="1" x14ac:dyDescent="0.3">
      <c r="A767" t="s">
        <v>76</v>
      </c>
      <c r="B767">
        <v>2020</v>
      </c>
      <c r="C767" s="11">
        <v>44007</v>
      </c>
      <c r="D767" t="s">
        <v>1559</v>
      </c>
      <c r="E767" t="s">
        <v>524</v>
      </c>
      <c r="F767">
        <v>6</v>
      </c>
      <c r="G767">
        <f t="shared" si="36"/>
        <v>0</v>
      </c>
      <c r="H767">
        <v>0</v>
      </c>
      <c r="I767">
        <v>0</v>
      </c>
      <c r="J767">
        <v>0</v>
      </c>
      <c r="K767">
        <v>75</v>
      </c>
      <c r="L767">
        <v>50</v>
      </c>
      <c r="M767" t="s">
        <v>267</v>
      </c>
      <c r="N767">
        <v>10</v>
      </c>
      <c r="O767" t="s">
        <v>267</v>
      </c>
      <c r="P767" s="9">
        <f t="shared" si="39"/>
        <v>27.75</v>
      </c>
      <c r="Q767" s="8">
        <v>36</v>
      </c>
      <c r="R767" s="8">
        <v>31</v>
      </c>
      <c r="S767" s="8">
        <v>20</v>
      </c>
      <c r="T767" s="8">
        <v>24</v>
      </c>
      <c r="AC767" s="13">
        <v>0</v>
      </c>
      <c r="AD767" s="13">
        <v>0</v>
      </c>
      <c r="AF767" t="s">
        <v>45</v>
      </c>
      <c r="AG767" t="s">
        <v>1582</v>
      </c>
      <c r="AH767">
        <v>0</v>
      </c>
    </row>
    <row r="768" spans="1:34" ht="14.55" hidden="1" x14ac:dyDescent="0.3">
      <c r="A768" t="s">
        <v>76</v>
      </c>
      <c r="B768">
        <v>2020</v>
      </c>
      <c r="C768" s="11">
        <v>44007</v>
      </c>
      <c r="D768" t="s">
        <v>1561</v>
      </c>
      <c r="E768" t="s">
        <v>524</v>
      </c>
      <c r="F768">
        <v>15</v>
      </c>
      <c r="G768">
        <f t="shared" si="36"/>
        <v>0</v>
      </c>
      <c r="H768">
        <v>0</v>
      </c>
      <c r="I768">
        <v>0</v>
      </c>
      <c r="J768">
        <v>0</v>
      </c>
      <c r="K768">
        <v>85</v>
      </c>
      <c r="L768">
        <v>1</v>
      </c>
      <c r="M768" t="s">
        <v>267</v>
      </c>
      <c r="N768">
        <v>35</v>
      </c>
      <c r="O768" t="s">
        <v>267</v>
      </c>
      <c r="P768" s="9">
        <f t="shared" si="39"/>
        <v>28.5</v>
      </c>
      <c r="Q768" s="8">
        <v>26</v>
      </c>
      <c r="R768" s="8">
        <v>35</v>
      </c>
      <c r="S768" s="8">
        <v>10</v>
      </c>
      <c r="T768" s="8">
        <v>43</v>
      </c>
      <c r="AC768" s="13">
        <v>0</v>
      </c>
      <c r="AD768" s="13">
        <v>0</v>
      </c>
      <c r="AF768" t="s">
        <v>45</v>
      </c>
      <c r="AG768" t="s">
        <v>1583</v>
      </c>
      <c r="AH768">
        <v>0</v>
      </c>
    </row>
    <row r="769" spans="1:34" ht="14.55" hidden="1" x14ac:dyDescent="0.3">
      <c r="A769" t="s">
        <v>76</v>
      </c>
      <c r="B769">
        <v>2020</v>
      </c>
      <c r="C769" s="11">
        <v>44007</v>
      </c>
      <c r="D769" t="s">
        <v>1562</v>
      </c>
      <c r="E769" t="s">
        <v>514</v>
      </c>
      <c r="F769">
        <v>18</v>
      </c>
      <c r="G769">
        <f t="shared" si="36"/>
        <v>0</v>
      </c>
      <c r="H769">
        <v>0</v>
      </c>
      <c r="I769">
        <v>0</v>
      </c>
      <c r="J769">
        <v>0</v>
      </c>
      <c r="K769">
        <v>75</v>
      </c>
      <c r="L769">
        <v>25</v>
      </c>
      <c r="M769" t="s">
        <v>267</v>
      </c>
      <c r="N769">
        <v>0</v>
      </c>
      <c r="O769" t="s">
        <v>267</v>
      </c>
      <c r="P769" s="9">
        <f t="shared" si="39"/>
        <v>7</v>
      </c>
      <c r="Q769" s="8">
        <v>8</v>
      </c>
      <c r="R769" s="8">
        <v>5</v>
      </c>
      <c r="S769" s="8">
        <v>14</v>
      </c>
      <c r="T769" s="8">
        <v>1</v>
      </c>
      <c r="AC769" s="13">
        <v>0</v>
      </c>
      <c r="AD769" s="13">
        <v>1</v>
      </c>
      <c r="AF769" t="s">
        <v>1584</v>
      </c>
      <c r="AH769">
        <v>0</v>
      </c>
    </row>
    <row r="770" spans="1:34" ht="14.55" hidden="1" x14ac:dyDescent="0.3">
      <c r="A770" t="s">
        <v>76</v>
      </c>
      <c r="B770">
        <v>2020</v>
      </c>
      <c r="C770" s="11">
        <v>44007</v>
      </c>
      <c r="D770" t="s">
        <v>1564</v>
      </c>
      <c r="E770" t="s">
        <v>510</v>
      </c>
      <c r="F770">
        <v>5</v>
      </c>
      <c r="G770">
        <f t="shared" si="36"/>
        <v>2</v>
      </c>
      <c r="H770">
        <v>1</v>
      </c>
      <c r="I770">
        <v>1</v>
      </c>
      <c r="J770">
        <v>0</v>
      </c>
      <c r="K770">
        <v>55</v>
      </c>
      <c r="L770">
        <v>75</v>
      </c>
      <c r="M770" t="s">
        <v>267</v>
      </c>
      <c r="N770">
        <v>0</v>
      </c>
      <c r="O770" t="s">
        <v>267</v>
      </c>
      <c r="P770" s="9">
        <f t="shared" si="39"/>
        <v>16</v>
      </c>
      <c r="Q770" s="8">
        <v>14</v>
      </c>
      <c r="R770" s="8">
        <v>20</v>
      </c>
      <c r="S770" s="8">
        <v>14</v>
      </c>
      <c r="T770" s="8">
        <v>16</v>
      </c>
      <c r="AC770" s="13">
        <v>0</v>
      </c>
      <c r="AD770" s="13">
        <v>0</v>
      </c>
      <c r="AF770" t="s">
        <v>45</v>
      </c>
      <c r="AG770" t="s">
        <v>1580</v>
      </c>
      <c r="AH770" t="s">
        <v>1585</v>
      </c>
    </row>
    <row r="771" spans="1:34" ht="14.55" hidden="1" x14ac:dyDescent="0.3">
      <c r="A771" t="s">
        <v>76</v>
      </c>
      <c r="B771">
        <v>2020</v>
      </c>
      <c r="C771" s="11">
        <v>44007</v>
      </c>
      <c r="D771" t="s">
        <v>1565</v>
      </c>
      <c r="E771" t="s">
        <v>510</v>
      </c>
      <c r="F771">
        <v>12</v>
      </c>
      <c r="G771">
        <f t="shared" ref="G771:G834" si="40">SUM(H771:J771)</f>
        <v>0</v>
      </c>
      <c r="H771">
        <v>0</v>
      </c>
      <c r="I771">
        <v>0</v>
      </c>
      <c r="J771">
        <v>0</v>
      </c>
      <c r="K771">
        <v>40</v>
      </c>
      <c r="L771">
        <v>75</v>
      </c>
      <c r="M771" t="s">
        <v>267</v>
      </c>
      <c r="N771">
        <v>6</v>
      </c>
      <c r="O771" t="s">
        <v>267</v>
      </c>
      <c r="P771" s="9">
        <f t="shared" si="39"/>
        <v>21.25</v>
      </c>
      <c r="Q771" s="8">
        <v>48</v>
      </c>
      <c r="R771" s="8">
        <v>18</v>
      </c>
      <c r="S771" s="8">
        <v>5</v>
      </c>
      <c r="T771" s="8">
        <v>14</v>
      </c>
      <c r="AC771" s="13">
        <v>0</v>
      </c>
      <c r="AD771" s="13">
        <v>0</v>
      </c>
      <c r="AF771" t="s">
        <v>45</v>
      </c>
      <c r="AG771" t="s">
        <v>1578</v>
      </c>
      <c r="AH771">
        <v>0</v>
      </c>
    </row>
    <row r="772" spans="1:34" ht="14.55" hidden="1" x14ac:dyDescent="0.3">
      <c r="A772" t="s">
        <v>76</v>
      </c>
      <c r="B772">
        <v>2020</v>
      </c>
      <c r="C772" s="11">
        <v>44007</v>
      </c>
      <c r="D772" t="s">
        <v>1566</v>
      </c>
      <c r="E772" t="s">
        <v>506</v>
      </c>
      <c r="F772">
        <v>2</v>
      </c>
      <c r="G772">
        <f t="shared" si="40"/>
        <v>1</v>
      </c>
      <c r="H772">
        <v>0</v>
      </c>
      <c r="I772">
        <v>1</v>
      </c>
      <c r="J772">
        <v>0</v>
      </c>
      <c r="K772">
        <v>65</v>
      </c>
      <c r="L772">
        <v>20</v>
      </c>
      <c r="M772" t="s">
        <v>267</v>
      </c>
      <c r="N772">
        <v>0</v>
      </c>
      <c r="O772" t="s">
        <v>267</v>
      </c>
      <c r="P772" s="9">
        <f t="shared" si="39"/>
        <v>1.875</v>
      </c>
      <c r="Q772" s="8">
        <v>1</v>
      </c>
      <c r="R772" s="8">
        <v>0.5</v>
      </c>
      <c r="S772" s="8">
        <v>2</v>
      </c>
      <c r="T772" s="8">
        <v>4</v>
      </c>
      <c r="AC772" s="13">
        <v>0</v>
      </c>
      <c r="AD772" s="13">
        <v>1</v>
      </c>
      <c r="AF772" t="s">
        <v>1584</v>
      </c>
      <c r="AH772">
        <v>0</v>
      </c>
    </row>
    <row r="773" spans="1:34" ht="14.55" hidden="1" x14ac:dyDescent="0.3">
      <c r="A773" t="s">
        <v>76</v>
      </c>
      <c r="B773">
        <v>2020</v>
      </c>
      <c r="C773" s="11">
        <v>44007</v>
      </c>
      <c r="D773" t="s">
        <v>1567</v>
      </c>
      <c r="E773" t="s">
        <v>506</v>
      </c>
      <c r="F773">
        <v>0</v>
      </c>
      <c r="G773">
        <f t="shared" si="40"/>
        <v>0</v>
      </c>
      <c r="H773">
        <v>0</v>
      </c>
      <c r="I773">
        <v>0</v>
      </c>
      <c r="J773">
        <v>0</v>
      </c>
      <c r="K773">
        <v>55</v>
      </c>
      <c r="L773">
        <v>12</v>
      </c>
      <c r="M773" t="s">
        <v>267</v>
      </c>
      <c r="N773">
        <v>0</v>
      </c>
      <c r="O773" t="s">
        <v>267</v>
      </c>
      <c r="P773" s="9">
        <f t="shared" si="39"/>
        <v>4.5</v>
      </c>
      <c r="Q773" s="8">
        <v>2</v>
      </c>
      <c r="R773" s="8">
        <v>4</v>
      </c>
      <c r="S773" s="8">
        <v>2</v>
      </c>
      <c r="T773" s="8">
        <v>10</v>
      </c>
      <c r="AC773" s="13">
        <v>0</v>
      </c>
      <c r="AD773" s="13">
        <v>1</v>
      </c>
      <c r="AF773" t="s">
        <v>1584</v>
      </c>
      <c r="AH773">
        <v>0</v>
      </c>
    </row>
    <row r="774" spans="1:34" ht="14.55" hidden="1" x14ac:dyDescent="0.3">
      <c r="A774" t="s">
        <v>76</v>
      </c>
      <c r="B774">
        <v>2021</v>
      </c>
      <c r="C774" s="11">
        <v>44368</v>
      </c>
      <c r="D774" t="s">
        <v>1554</v>
      </c>
      <c r="E774" t="s">
        <v>500</v>
      </c>
      <c r="F774">
        <v>1</v>
      </c>
      <c r="G774">
        <f t="shared" si="40"/>
        <v>10</v>
      </c>
      <c r="H774">
        <v>2</v>
      </c>
      <c r="I774">
        <v>3</v>
      </c>
      <c r="J774">
        <v>5</v>
      </c>
      <c r="K774">
        <v>50</v>
      </c>
      <c r="L774">
        <v>50</v>
      </c>
      <c r="M774">
        <v>0</v>
      </c>
      <c r="N774">
        <v>0</v>
      </c>
      <c r="O774">
        <v>0</v>
      </c>
      <c r="P774">
        <f t="shared" si="39"/>
        <v>17</v>
      </c>
      <c r="Q774" s="23">
        <v>25</v>
      </c>
      <c r="R774" s="23">
        <v>23</v>
      </c>
      <c r="S774" s="23">
        <v>12</v>
      </c>
      <c r="T774" s="23">
        <v>8</v>
      </c>
      <c r="U774" s="2">
        <v>2</v>
      </c>
      <c r="V774" s="2">
        <v>6</v>
      </c>
      <c r="W774" s="2">
        <v>0</v>
      </c>
      <c r="X774" s="2">
        <v>0</v>
      </c>
      <c r="Y774" s="2" t="s">
        <v>267</v>
      </c>
      <c r="Z774" s="2" t="s">
        <v>267</v>
      </c>
      <c r="AA774" s="2">
        <v>1</v>
      </c>
      <c r="AB774" s="2">
        <v>0.1</v>
      </c>
      <c r="AC774" s="13">
        <v>0</v>
      </c>
      <c r="AD774" s="13">
        <v>0</v>
      </c>
    </row>
    <row r="775" spans="1:34" ht="14.55" hidden="1" x14ac:dyDescent="0.3">
      <c r="A775" t="s">
        <v>76</v>
      </c>
      <c r="B775">
        <v>2021</v>
      </c>
      <c r="C775" s="11">
        <v>44368</v>
      </c>
      <c r="D775" t="s">
        <v>1556</v>
      </c>
      <c r="E775" t="s">
        <v>522</v>
      </c>
      <c r="F775">
        <v>7</v>
      </c>
      <c r="G775">
        <f t="shared" si="40"/>
        <v>32</v>
      </c>
      <c r="H775">
        <v>1</v>
      </c>
      <c r="I775">
        <v>10</v>
      </c>
      <c r="J775">
        <v>21</v>
      </c>
      <c r="K775">
        <v>40</v>
      </c>
      <c r="L775">
        <v>70</v>
      </c>
      <c r="M775">
        <v>0</v>
      </c>
      <c r="N775">
        <v>0</v>
      </c>
      <c r="O775">
        <v>0</v>
      </c>
      <c r="P775">
        <f t="shared" si="39"/>
        <v>20.5</v>
      </c>
      <c r="Q775" s="23">
        <v>30</v>
      </c>
      <c r="R775" s="23">
        <v>21</v>
      </c>
      <c r="S775" s="23">
        <v>15</v>
      </c>
      <c r="T775" s="23">
        <v>16</v>
      </c>
      <c r="U775" s="2">
        <v>2</v>
      </c>
      <c r="V775" s="2">
        <v>3</v>
      </c>
      <c r="W775" s="2">
        <v>0</v>
      </c>
      <c r="X775" s="2">
        <v>0</v>
      </c>
      <c r="Y775" s="2" t="s">
        <v>267</v>
      </c>
      <c r="Z775" s="2" t="s">
        <v>267</v>
      </c>
      <c r="AA775" s="2">
        <v>0</v>
      </c>
      <c r="AB775" s="2">
        <v>0</v>
      </c>
      <c r="AC775" s="13">
        <v>0</v>
      </c>
      <c r="AD775" s="13">
        <v>0</v>
      </c>
    </row>
    <row r="776" spans="1:34" ht="14.55" hidden="1" x14ac:dyDescent="0.3">
      <c r="A776" t="s">
        <v>76</v>
      </c>
      <c r="B776">
        <v>2021</v>
      </c>
      <c r="C776" s="11">
        <v>44368</v>
      </c>
      <c r="D776" t="s">
        <v>1557</v>
      </c>
      <c r="E776" t="s">
        <v>524</v>
      </c>
      <c r="F776">
        <v>3</v>
      </c>
      <c r="G776">
        <f t="shared" si="40"/>
        <v>3</v>
      </c>
      <c r="H776">
        <v>0</v>
      </c>
      <c r="I776">
        <v>2</v>
      </c>
      <c r="J776">
        <v>1</v>
      </c>
      <c r="K776">
        <v>65</v>
      </c>
      <c r="L776">
        <v>80</v>
      </c>
      <c r="M776">
        <v>8</v>
      </c>
      <c r="N776">
        <v>0</v>
      </c>
      <c r="O776">
        <v>0</v>
      </c>
      <c r="P776">
        <f t="shared" si="39"/>
        <v>23</v>
      </c>
      <c r="Q776" s="23">
        <v>14</v>
      </c>
      <c r="R776" s="23">
        <v>38</v>
      </c>
      <c r="S776" s="23">
        <v>23</v>
      </c>
      <c r="T776" s="23">
        <v>17</v>
      </c>
      <c r="U776" s="2">
        <v>2</v>
      </c>
      <c r="V776" s="2">
        <v>3</v>
      </c>
      <c r="W776" s="2">
        <v>2</v>
      </c>
      <c r="X776" s="2">
        <v>8</v>
      </c>
      <c r="Y776" s="2" t="s">
        <v>267</v>
      </c>
      <c r="Z776" s="2" t="s">
        <v>267</v>
      </c>
      <c r="AA776" s="2">
        <v>1</v>
      </c>
      <c r="AB776" s="2">
        <v>1</v>
      </c>
      <c r="AC776" s="13">
        <v>0</v>
      </c>
      <c r="AD776" s="13">
        <v>0</v>
      </c>
    </row>
    <row r="777" spans="1:34" ht="14.55" hidden="1" x14ac:dyDescent="0.3">
      <c r="A777" t="s">
        <v>76</v>
      </c>
      <c r="B777">
        <v>2021</v>
      </c>
      <c r="C777" s="11">
        <v>44368</v>
      </c>
      <c r="D777" t="s">
        <v>1559</v>
      </c>
      <c r="E777" t="s">
        <v>524</v>
      </c>
      <c r="F777">
        <v>6</v>
      </c>
      <c r="G777">
        <f t="shared" si="40"/>
        <v>0</v>
      </c>
      <c r="H777">
        <v>0</v>
      </c>
      <c r="I777">
        <v>0</v>
      </c>
      <c r="J777">
        <v>0</v>
      </c>
      <c r="K777">
        <v>70</v>
      </c>
      <c r="L777">
        <v>60</v>
      </c>
      <c r="M777">
        <v>12</v>
      </c>
      <c r="N777">
        <v>0</v>
      </c>
      <c r="O777">
        <v>0</v>
      </c>
      <c r="P777">
        <f t="shared" si="39"/>
        <v>32.5</v>
      </c>
      <c r="Q777" s="23">
        <v>20</v>
      </c>
      <c r="R777" s="23">
        <v>22</v>
      </c>
      <c r="S777" s="23">
        <v>59</v>
      </c>
      <c r="T777" s="23">
        <v>29</v>
      </c>
      <c r="U777" s="2">
        <v>2</v>
      </c>
      <c r="V777" s="2">
        <v>3</v>
      </c>
      <c r="W777" s="2">
        <v>4</v>
      </c>
      <c r="X777" s="2">
        <v>12</v>
      </c>
      <c r="Y777" s="2" t="s">
        <v>267</v>
      </c>
      <c r="Z777" s="2" t="s">
        <v>267</v>
      </c>
      <c r="AA777" s="2">
        <v>1</v>
      </c>
      <c r="AB777" s="2">
        <v>2</v>
      </c>
      <c r="AC777" s="13">
        <v>0</v>
      </c>
      <c r="AD777" s="13">
        <v>0</v>
      </c>
    </row>
    <row r="778" spans="1:34" ht="14.55" hidden="1" x14ac:dyDescent="0.3">
      <c r="A778" t="s">
        <v>76</v>
      </c>
      <c r="B778">
        <v>2021</v>
      </c>
      <c r="C778" s="11">
        <v>44368</v>
      </c>
      <c r="D778" t="s">
        <v>1561</v>
      </c>
      <c r="E778" t="s">
        <v>524</v>
      </c>
      <c r="F778">
        <v>15</v>
      </c>
      <c r="G778">
        <f t="shared" si="40"/>
        <v>0</v>
      </c>
      <c r="H778">
        <v>0</v>
      </c>
      <c r="I778">
        <v>0</v>
      </c>
      <c r="J778">
        <v>0</v>
      </c>
      <c r="K778">
        <v>70</v>
      </c>
      <c r="L778">
        <v>25</v>
      </c>
      <c r="M778">
        <v>0</v>
      </c>
      <c r="N778">
        <v>35</v>
      </c>
      <c r="O778">
        <v>0</v>
      </c>
      <c r="P778">
        <f t="shared" si="39"/>
        <v>171.25</v>
      </c>
      <c r="Q778" s="23">
        <v>180</v>
      </c>
      <c r="R778" s="23">
        <v>155</v>
      </c>
      <c r="S778" s="23">
        <v>180</v>
      </c>
      <c r="T778" s="23">
        <v>170</v>
      </c>
      <c r="U778" s="2">
        <v>0</v>
      </c>
      <c r="V778" s="2">
        <v>0</v>
      </c>
      <c r="W778" s="2">
        <v>0</v>
      </c>
      <c r="X778" s="2">
        <v>0</v>
      </c>
      <c r="Y778" s="2" t="s">
        <v>267</v>
      </c>
      <c r="Z778" s="2" t="s">
        <v>267</v>
      </c>
      <c r="AA778" s="2">
        <v>0</v>
      </c>
      <c r="AB778" s="2">
        <v>0</v>
      </c>
      <c r="AC778" s="13">
        <v>0</v>
      </c>
      <c r="AD778" s="13">
        <v>0</v>
      </c>
      <c r="AG778" s="3" t="s">
        <v>1586</v>
      </c>
    </row>
    <row r="779" spans="1:34" ht="14.55" hidden="1" x14ac:dyDescent="0.3">
      <c r="A779" t="s">
        <v>76</v>
      </c>
      <c r="B779">
        <v>2021</v>
      </c>
      <c r="C779" s="11">
        <v>44368</v>
      </c>
      <c r="D779" t="s">
        <v>1562</v>
      </c>
      <c r="E779" t="s">
        <v>514</v>
      </c>
      <c r="F779">
        <v>18</v>
      </c>
      <c r="G779">
        <f t="shared" si="40"/>
        <v>0</v>
      </c>
      <c r="H779">
        <v>0</v>
      </c>
      <c r="I779">
        <v>0</v>
      </c>
      <c r="J779">
        <v>0</v>
      </c>
      <c r="K779">
        <v>95</v>
      </c>
      <c r="L779">
        <v>1</v>
      </c>
      <c r="M779">
        <v>0</v>
      </c>
      <c r="N779">
        <v>0</v>
      </c>
      <c r="O779">
        <v>0</v>
      </c>
      <c r="P779">
        <f t="shared" si="39"/>
        <v>5.75</v>
      </c>
      <c r="Q779" s="23">
        <v>5</v>
      </c>
      <c r="R779" s="23">
        <v>4</v>
      </c>
      <c r="S779" s="23">
        <v>10</v>
      </c>
      <c r="T779" s="23">
        <v>4</v>
      </c>
      <c r="U779" s="2">
        <v>1</v>
      </c>
      <c r="V779" s="2">
        <v>1</v>
      </c>
      <c r="W779" s="2">
        <v>0</v>
      </c>
      <c r="X779" s="2">
        <v>0</v>
      </c>
      <c r="Y779" s="2" t="s">
        <v>267</v>
      </c>
      <c r="Z779" s="2" t="s">
        <v>267</v>
      </c>
      <c r="AA779" s="2">
        <v>0</v>
      </c>
      <c r="AB779" s="2">
        <v>0</v>
      </c>
      <c r="AC779" s="13">
        <v>0</v>
      </c>
      <c r="AD779" s="13">
        <v>1</v>
      </c>
      <c r="AG779" t="s">
        <v>1587</v>
      </c>
    </row>
    <row r="780" spans="1:34" ht="14.55" hidden="1" x14ac:dyDescent="0.3">
      <c r="A780" t="s">
        <v>76</v>
      </c>
      <c r="B780">
        <v>2021</v>
      </c>
      <c r="C780" s="11">
        <v>44368</v>
      </c>
      <c r="D780" t="s">
        <v>1564</v>
      </c>
      <c r="E780" t="s">
        <v>510</v>
      </c>
      <c r="F780">
        <v>5</v>
      </c>
      <c r="G780">
        <f t="shared" si="40"/>
        <v>1</v>
      </c>
      <c r="H780">
        <v>0</v>
      </c>
      <c r="I780">
        <v>0</v>
      </c>
      <c r="J780">
        <v>1</v>
      </c>
      <c r="K780">
        <v>45</v>
      </c>
      <c r="L780">
        <v>45</v>
      </c>
      <c r="M780">
        <v>0</v>
      </c>
      <c r="N780">
        <v>0</v>
      </c>
      <c r="O780">
        <v>0</v>
      </c>
      <c r="P780">
        <f t="shared" si="39"/>
        <v>18.5</v>
      </c>
      <c r="Q780" s="23">
        <v>17</v>
      </c>
      <c r="R780" s="23">
        <v>18</v>
      </c>
      <c r="S780" s="23">
        <v>17</v>
      </c>
      <c r="T780" s="23">
        <v>22</v>
      </c>
      <c r="U780" s="2">
        <v>1</v>
      </c>
      <c r="V780" s="2">
        <v>2</v>
      </c>
      <c r="W780" s="2">
        <v>0</v>
      </c>
      <c r="X780" s="2">
        <v>0</v>
      </c>
      <c r="Y780" s="2" t="s">
        <v>267</v>
      </c>
      <c r="Z780" s="2" t="s">
        <v>267</v>
      </c>
      <c r="AA780" s="2">
        <v>0</v>
      </c>
      <c r="AB780" s="2">
        <v>0</v>
      </c>
      <c r="AC780" s="13">
        <v>0</v>
      </c>
      <c r="AD780" s="13">
        <v>0</v>
      </c>
    </row>
    <row r="781" spans="1:34" ht="14.55" hidden="1" x14ac:dyDescent="0.3">
      <c r="A781" t="s">
        <v>76</v>
      </c>
      <c r="B781">
        <v>2021</v>
      </c>
      <c r="C781" s="11">
        <v>44368</v>
      </c>
      <c r="D781" t="s">
        <v>1565</v>
      </c>
      <c r="E781" t="s">
        <v>510</v>
      </c>
      <c r="F781">
        <v>12</v>
      </c>
      <c r="G781">
        <f t="shared" si="40"/>
        <v>0</v>
      </c>
      <c r="H781">
        <v>0</v>
      </c>
      <c r="I781">
        <v>0</v>
      </c>
      <c r="J781">
        <v>0</v>
      </c>
      <c r="K781">
        <v>40</v>
      </c>
      <c r="L781">
        <v>75</v>
      </c>
      <c r="M781">
        <v>0</v>
      </c>
      <c r="N781">
        <v>15</v>
      </c>
      <c r="O781">
        <v>0</v>
      </c>
      <c r="P781">
        <f t="shared" si="39"/>
        <v>19</v>
      </c>
      <c r="Q781" s="23">
        <v>20</v>
      </c>
      <c r="R781" s="23">
        <v>30</v>
      </c>
      <c r="S781" s="23">
        <v>13</v>
      </c>
      <c r="T781" s="23">
        <v>13</v>
      </c>
      <c r="U781" s="2">
        <v>2</v>
      </c>
      <c r="V781" s="2">
        <v>3</v>
      </c>
      <c r="W781" s="2">
        <v>0</v>
      </c>
      <c r="X781" s="2">
        <v>0</v>
      </c>
      <c r="Y781" s="2" t="s">
        <v>267</v>
      </c>
      <c r="Z781" s="2" t="s">
        <v>267</v>
      </c>
      <c r="AA781" s="2">
        <v>0</v>
      </c>
      <c r="AB781" s="2">
        <v>0</v>
      </c>
      <c r="AC781" s="13">
        <v>0</v>
      </c>
      <c r="AD781" s="13">
        <v>0</v>
      </c>
    </row>
    <row r="782" spans="1:34" ht="14.55" hidden="1" x14ac:dyDescent="0.3">
      <c r="A782" t="s">
        <v>76</v>
      </c>
      <c r="B782">
        <v>2021</v>
      </c>
      <c r="C782" s="11">
        <v>44368</v>
      </c>
      <c r="D782" t="s">
        <v>1566</v>
      </c>
      <c r="E782" t="s">
        <v>506</v>
      </c>
      <c r="F782">
        <v>2</v>
      </c>
      <c r="G782">
        <f t="shared" si="40"/>
        <v>0</v>
      </c>
      <c r="H782">
        <v>0</v>
      </c>
      <c r="I782">
        <v>0</v>
      </c>
      <c r="J782">
        <v>0</v>
      </c>
      <c r="K782">
        <v>50</v>
      </c>
      <c r="L782">
        <v>25</v>
      </c>
      <c r="M782">
        <v>0</v>
      </c>
      <c r="N782">
        <v>0</v>
      </c>
      <c r="O782">
        <v>0</v>
      </c>
      <c r="P782">
        <f t="shared" si="39"/>
        <v>1.75</v>
      </c>
      <c r="Q782" s="23">
        <v>1</v>
      </c>
      <c r="R782" s="23">
        <v>1</v>
      </c>
      <c r="S782" s="23">
        <v>3</v>
      </c>
      <c r="T782" s="23">
        <v>2</v>
      </c>
      <c r="U782" s="2">
        <v>0</v>
      </c>
      <c r="V782" s="2">
        <v>0</v>
      </c>
      <c r="W782" s="2">
        <v>0</v>
      </c>
      <c r="X782" s="2">
        <v>0</v>
      </c>
      <c r="Y782" s="2" t="s">
        <v>267</v>
      </c>
      <c r="Z782" s="2" t="s">
        <v>267</v>
      </c>
      <c r="AA782" s="2">
        <v>0</v>
      </c>
      <c r="AB782" s="2">
        <v>0</v>
      </c>
      <c r="AC782" s="13">
        <v>0</v>
      </c>
      <c r="AD782" s="13">
        <v>1</v>
      </c>
      <c r="AG782" t="s">
        <v>1587</v>
      </c>
    </row>
    <row r="783" spans="1:34" ht="14.55" hidden="1" x14ac:dyDescent="0.3">
      <c r="A783" t="s">
        <v>76</v>
      </c>
      <c r="B783">
        <v>2021</v>
      </c>
      <c r="C783" s="11">
        <v>44368</v>
      </c>
      <c r="D783" t="s">
        <v>1567</v>
      </c>
      <c r="E783" t="s">
        <v>506</v>
      </c>
      <c r="F783">
        <v>0</v>
      </c>
      <c r="G783">
        <f t="shared" si="40"/>
        <v>0</v>
      </c>
      <c r="H783">
        <v>0</v>
      </c>
      <c r="I783">
        <v>0</v>
      </c>
      <c r="J783">
        <v>0</v>
      </c>
      <c r="K783">
        <v>55</v>
      </c>
      <c r="L783">
        <v>3</v>
      </c>
      <c r="M783">
        <v>0</v>
      </c>
      <c r="N783">
        <v>0</v>
      </c>
      <c r="O783">
        <v>0</v>
      </c>
      <c r="P783">
        <f t="shared" si="39"/>
        <v>1.75</v>
      </c>
      <c r="Q783" s="23">
        <v>3</v>
      </c>
      <c r="R783" s="23">
        <v>2</v>
      </c>
      <c r="S783" s="23">
        <v>1</v>
      </c>
      <c r="T783" s="23">
        <v>1</v>
      </c>
      <c r="U783" s="2">
        <v>1</v>
      </c>
      <c r="V783" s="2">
        <v>0.1</v>
      </c>
      <c r="W783" s="2">
        <v>0</v>
      </c>
      <c r="X783" s="2">
        <v>0</v>
      </c>
      <c r="Y783" s="2" t="s">
        <v>267</v>
      </c>
      <c r="Z783" s="2" t="s">
        <v>267</v>
      </c>
      <c r="AA783" s="2">
        <v>0</v>
      </c>
      <c r="AB783" s="2">
        <v>0</v>
      </c>
      <c r="AC783" s="13">
        <v>0</v>
      </c>
      <c r="AD783" s="13">
        <v>1</v>
      </c>
      <c r="AG783" t="s">
        <v>1587</v>
      </c>
    </row>
    <row r="784" spans="1:34" ht="14.55" hidden="1" x14ac:dyDescent="0.3">
      <c r="A784" t="s">
        <v>76</v>
      </c>
      <c r="B784">
        <v>2022</v>
      </c>
      <c r="C784" s="11">
        <v>44749</v>
      </c>
      <c r="D784" t="s">
        <v>1554</v>
      </c>
      <c r="E784" t="s">
        <v>500</v>
      </c>
      <c r="F784">
        <v>1</v>
      </c>
      <c r="G784">
        <f t="shared" si="40"/>
        <v>8</v>
      </c>
      <c r="H784">
        <v>3</v>
      </c>
      <c r="I784">
        <v>4</v>
      </c>
      <c r="J784">
        <v>1</v>
      </c>
      <c r="K784">
        <v>50</v>
      </c>
      <c r="L784">
        <v>75</v>
      </c>
      <c r="M784">
        <v>0</v>
      </c>
      <c r="N784">
        <v>0</v>
      </c>
      <c r="O784">
        <v>0</v>
      </c>
      <c r="P784">
        <f t="shared" si="39"/>
        <v>14.75</v>
      </c>
      <c r="Q784" s="23">
        <v>21</v>
      </c>
      <c r="R784" s="23">
        <v>16</v>
      </c>
      <c r="S784" s="23">
        <v>13</v>
      </c>
      <c r="T784" s="23">
        <v>9</v>
      </c>
      <c r="U784" s="2">
        <v>4</v>
      </c>
      <c r="V784" s="2">
        <v>10</v>
      </c>
      <c r="W784" s="2">
        <v>0</v>
      </c>
      <c r="X784" s="2">
        <v>0</v>
      </c>
      <c r="Y784" s="2" t="s">
        <v>267</v>
      </c>
      <c r="Z784" s="2" t="s">
        <v>267</v>
      </c>
      <c r="AA784" s="2">
        <v>0</v>
      </c>
      <c r="AB784" s="2">
        <v>0</v>
      </c>
      <c r="AC784" s="13">
        <v>0</v>
      </c>
      <c r="AD784" s="13">
        <v>0</v>
      </c>
    </row>
    <row r="785" spans="1:33" ht="14.55" hidden="1" x14ac:dyDescent="0.3">
      <c r="A785" t="s">
        <v>76</v>
      </c>
      <c r="B785">
        <v>2022</v>
      </c>
      <c r="C785" s="11">
        <v>44749</v>
      </c>
      <c r="D785" t="s">
        <v>1556</v>
      </c>
      <c r="E785" t="s">
        <v>522</v>
      </c>
      <c r="F785">
        <v>7</v>
      </c>
      <c r="G785">
        <f t="shared" si="40"/>
        <v>28</v>
      </c>
      <c r="H785">
        <v>6</v>
      </c>
      <c r="I785">
        <v>15</v>
      </c>
      <c r="J785">
        <v>7</v>
      </c>
      <c r="K785">
        <v>30</v>
      </c>
      <c r="L785">
        <v>75</v>
      </c>
      <c r="M785">
        <v>0</v>
      </c>
      <c r="N785">
        <v>0</v>
      </c>
      <c r="O785">
        <v>0</v>
      </c>
      <c r="P785">
        <f t="shared" si="39"/>
        <v>14.75</v>
      </c>
      <c r="Q785" s="23">
        <v>14</v>
      </c>
      <c r="R785" s="23">
        <v>16</v>
      </c>
      <c r="S785" s="23">
        <v>15</v>
      </c>
      <c r="T785" s="23">
        <v>14</v>
      </c>
      <c r="U785" s="2">
        <v>4</v>
      </c>
      <c r="V785" s="2">
        <v>12</v>
      </c>
      <c r="W785" s="2">
        <v>0</v>
      </c>
      <c r="X785" s="2">
        <v>0</v>
      </c>
      <c r="Y785" s="2" t="s">
        <v>267</v>
      </c>
      <c r="Z785" s="2" t="s">
        <v>267</v>
      </c>
      <c r="AA785" s="2">
        <v>0</v>
      </c>
      <c r="AB785" s="2">
        <v>0</v>
      </c>
      <c r="AC785" s="13">
        <v>0</v>
      </c>
      <c r="AD785" s="13">
        <v>0</v>
      </c>
    </row>
    <row r="786" spans="1:33" ht="14.55" hidden="1" x14ac:dyDescent="0.3">
      <c r="A786" t="s">
        <v>76</v>
      </c>
      <c r="B786">
        <v>2022</v>
      </c>
      <c r="C786" s="11">
        <v>44749</v>
      </c>
      <c r="D786" t="s">
        <v>1557</v>
      </c>
      <c r="E786" t="s">
        <v>524</v>
      </c>
      <c r="F786">
        <v>3</v>
      </c>
      <c r="G786">
        <f t="shared" si="40"/>
        <v>3</v>
      </c>
      <c r="H786">
        <v>2</v>
      </c>
      <c r="I786">
        <v>1</v>
      </c>
      <c r="J786">
        <v>0</v>
      </c>
      <c r="K786">
        <v>80</v>
      </c>
      <c r="L786">
        <v>40</v>
      </c>
      <c r="M786">
        <v>6</v>
      </c>
      <c r="N786">
        <v>0</v>
      </c>
      <c r="O786">
        <v>0</v>
      </c>
      <c r="P786">
        <f t="shared" si="39"/>
        <v>16.5</v>
      </c>
      <c r="Q786" s="23">
        <v>15</v>
      </c>
      <c r="R786" s="23">
        <v>31</v>
      </c>
      <c r="S786" s="23">
        <v>18</v>
      </c>
      <c r="T786" s="23">
        <v>2</v>
      </c>
      <c r="U786" s="2">
        <v>4</v>
      </c>
      <c r="V786" s="2">
        <v>25</v>
      </c>
      <c r="W786" s="2">
        <v>1</v>
      </c>
      <c r="X786" s="2">
        <v>6</v>
      </c>
      <c r="Y786" s="2" t="s">
        <v>267</v>
      </c>
      <c r="Z786" s="2" t="s">
        <v>267</v>
      </c>
      <c r="AA786" s="2">
        <v>1</v>
      </c>
      <c r="AB786" s="2">
        <v>0.1</v>
      </c>
      <c r="AC786" s="13">
        <v>0</v>
      </c>
      <c r="AD786" s="13">
        <v>0</v>
      </c>
    </row>
    <row r="787" spans="1:33" ht="14.55" hidden="1" x14ac:dyDescent="0.3">
      <c r="A787" t="s">
        <v>76</v>
      </c>
      <c r="B787">
        <v>2022</v>
      </c>
      <c r="C787" s="11">
        <v>44749</v>
      </c>
      <c r="D787" t="s">
        <v>1559</v>
      </c>
      <c r="E787" t="s">
        <v>524</v>
      </c>
      <c r="F787">
        <v>6</v>
      </c>
      <c r="G787">
        <f t="shared" si="40"/>
        <v>1</v>
      </c>
      <c r="H787">
        <v>0</v>
      </c>
      <c r="I787">
        <v>1</v>
      </c>
      <c r="J787">
        <v>0</v>
      </c>
      <c r="K787" t="s">
        <v>267</v>
      </c>
      <c r="L787" t="s">
        <v>267</v>
      </c>
      <c r="M787">
        <v>19</v>
      </c>
      <c r="N787">
        <v>0</v>
      </c>
      <c r="O787">
        <v>0</v>
      </c>
      <c r="P787">
        <f t="shared" si="39"/>
        <v>44</v>
      </c>
      <c r="Q787" s="23">
        <v>44</v>
      </c>
      <c r="R787" s="23">
        <v>38</v>
      </c>
      <c r="S787" s="23">
        <v>57</v>
      </c>
      <c r="T787" s="23">
        <v>37</v>
      </c>
      <c r="U787" s="2">
        <v>6</v>
      </c>
      <c r="V787" s="2">
        <v>55</v>
      </c>
      <c r="W787" s="2">
        <v>3</v>
      </c>
      <c r="X787" s="2">
        <v>19</v>
      </c>
      <c r="Y787" s="2" t="s">
        <v>267</v>
      </c>
      <c r="Z787" s="2" t="s">
        <v>267</v>
      </c>
      <c r="AA787" s="2">
        <v>1</v>
      </c>
      <c r="AB787" s="2">
        <v>4</v>
      </c>
      <c r="AC787" s="13">
        <v>0</v>
      </c>
      <c r="AD787" s="13">
        <v>0</v>
      </c>
    </row>
    <row r="788" spans="1:33" ht="14.55" hidden="1" x14ac:dyDescent="0.3">
      <c r="A788" t="s">
        <v>76</v>
      </c>
      <c r="B788">
        <v>2022</v>
      </c>
      <c r="C788" s="11">
        <v>44749</v>
      </c>
      <c r="D788" t="s">
        <v>1561</v>
      </c>
      <c r="E788" t="s">
        <v>524</v>
      </c>
      <c r="F788">
        <v>15</v>
      </c>
      <c r="G788">
        <f t="shared" si="40"/>
        <v>0</v>
      </c>
      <c r="H788">
        <v>0</v>
      </c>
      <c r="I788">
        <v>0</v>
      </c>
      <c r="J788">
        <v>0</v>
      </c>
      <c r="K788">
        <v>50</v>
      </c>
      <c r="L788">
        <v>70</v>
      </c>
      <c r="M788">
        <v>0</v>
      </c>
      <c r="N788">
        <v>40</v>
      </c>
      <c r="O788">
        <v>50</v>
      </c>
      <c r="P788">
        <f t="shared" si="39"/>
        <v>13.25</v>
      </c>
      <c r="Q788" s="23">
        <v>20</v>
      </c>
      <c r="R788" s="23">
        <v>7</v>
      </c>
      <c r="S788" s="23">
        <v>7</v>
      </c>
      <c r="T788" s="23">
        <v>19</v>
      </c>
      <c r="U788" s="2">
        <v>0</v>
      </c>
      <c r="V788" s="2">
        <v>0</v>
      </c>
      <c r="W788" s="2">
        <v>0</v>
      </c>
      <c r="X788" s="2">
        <v>0</v>
      </c>
      <c r="Y788" s="2" t="s">
        <v>267</v>
      </c>
      <c r="Z788" s="2" t="s">
        <v>267</v>
      </c>
      <c r="AA788" s="2">
        <v>0</v>
      </c>
      <c r="AB788" s="2">
        <v>0</v>
      </c>
      <c r="AC788" s="13">
        <v>0</v>
      </c>
      <c r="AD788" s="13">
        <v>0</v>
      </c>
      <c r="AG788" s="3" t="s">
        <v>1588</v>
      </c>
    </row>
    <row r="789" spans="1:33" ht="14.55" hidden="1" x14ac:dyDescent="0.3">
      <c r="A789" t="s">
        <v>76</v>
      </c>
      <c r="B789">
        <v>2022</v>
      </c>
      <c r="C789" s="11">
        <v>44749</v>
      </c>
      <c r="D789" t="s">
        <v>1562</v>
      </c>
      <c r="E789" t="s">
        <v>514</v>
      </c>
      <c r="F789">
        <v>18</v>
      </c>
      <c r="G789">
        <f t="shared" si="40"/>
        <v>0</v>
      </c>
      <c r="H789">
        <v>0</v>
      </c>
      <c r="I789">
        <v>0</v>
      </c>
      <c r="J789">
        <v>0</v>
      </c>
      <c r="K789">
        <v>85</v>
      </c>
      <c r="L789">
        <v>1</v>
      </c>
      <c r="M789">
        <v>0</v>
      </c>
      <c r="N789">
        <v>0</v>
      </c>
      <c r="O789">
        <v>0</v>
      </c>
      <c r="P789">
        <f t="shared" si="39"/>
        <v>10.75</v>
      </c>
      <c r="Q789" s="23">
        <v>5</v>
      </c>
      <c r="R789" s="23">
        <v>5</v>
      </c>
      <c r="S789" s="23">
        <v>25</v>
      </c>
      <c r="T789" s="23">
        <v>8</v>
      </c>
      <c r="U789" s="2">
        <v>3</v>
      </c>
      <c r="V789" s="2">
        <v>10</v>
      </c>
      <c r="W789" s="2">
        <v>0</v>
      </c>
      <c r="X789" s="2">
        <v>0</v>
      </c>
      <c r="Y789" s="2" t="s">
        <v>267</v>
      </c>
      <c r="Z789" s="2" t="s">
        <v>267</v>
      </c>
      <c r="AA789" s="2">
        <v>0</v>
      </c>
      <c r="AB789" s="2">
        <v>0</v>
      </c>
      <c r="AC789" s="13">
        <v>0</v>
      </c>
      <c r="AD789" s="13">
        <v>1</v>
      </c>
      <c r="AF789" t="s">
        <v>1589</v>
      </c>
    </row>
    <row r="790" spans="1:33" ht="14.55" hidden="1" x14ac:dyDescent="0.3">
      <c r="A790" t="s">
        <v>76</v>
      </c>
      <c r="B790">
        <v>2022</v>
      </c>
      <c r="C790" s="11">
        <v>44749</v>
      </c>
      <c r="D790" t="s">
        <v>1564</v>
      </c>
      <c r="E790" t="s">
        <v>510</v>
      </c>
      <c r="F790">
        <v>5</v>
      </c>
      <c r="G790">
        <f t="shared" si="40"/>
        <v>1</v>
      </c>
      <c r="H790">
        <v>0</v>
      </c>
      <c r="I790">
        <v>1</v>
      </c>
      <c r="J790">
        <v>0</v>
      </c>
      <c r="K790">
        <v>50</v>
      </c>
      <c r="L790">
        <v>40</v>
      </c>
      <c r="M790">
        <v>0</v>
      </c>
      <c r="N790">
        <v>0</v>
      </c>
      <c r="O790">
        <v>0</v>
      </c>
      <c r="P790">
        <f t="shared" si="39"/>
        <v>17</v>
      </c>
      <c r="Q790" s="23">
        <v>13</v>
      </c>
      <c r="R790" s="23">
        <v>27</v>
      </c>
      <c r="S790" s="23">
        <v>16</v>
      </c>
      <c r="T790" s="23">
        <v>12</v>
      </c>
      <c r="U790" s="2">
        <v>4</v>
      </c>
      <c r="V790" s="2">
        <v>15</v>
      </c>
      <c r="W790" s="2">
        <v>0</v>
      </c>
      <c r="X790" s="2">
        <v>0</v>
      </c>
      <c r="Y790" s="2" t="s">
        <v>267</v>
      </c>
      <c r="Z790" s="2" t="s">
        <v>267</v>
      </c>
      <c r="AA790" s="2">
        <v>0</v>
      </c>
      <c r="AB790" s="2">
        <v>0</v>
      </c>
      <c r="AC790" s="13">
        <v>0</v>
      </c>
      <c r="AD790" s="13">
        <v>0</v>
      </c>
    </row>
    <row r="791" spans="1:33" ht="14.55" hidden="1" x14ac:dyDescent="0.3">
      <c r="A791" t="s">
        <v>76</v>
      </c>
      <c r="B791">
        <v>2022</v>
      </c>
      <c r="C791" s="11">
        <v>44749</v>
      </c>
      <c r="D791" t="s">
        <v>1565</v>
      </c>
      <c r="E791" t="s">
        <v>510</v>
      </c>
      <c r="F791">
        <v>12</v>
      </c>
      <c r="G791">
        <f t="shared" si="40"/>
        <v>0</v>
      </c>
      <c r="H791">
        <v>0</v>
      </c>
      <c r="I791">
        <v>0</v>
      </c>
      <c r="J791">
        <v>0</v>
      </c>
      <c r="K791">
        <v>60</v>
      </c>
      <c r="L791">
        <v>90</v>
      </c>
      <c r="M791">
        <v>0</v>
      </c>
      <c r="N791">
        <v>10</v>
      </c>
      <c r="O791">
        <v>0</v>
      </c>
      <c r="P791">
        <f t="shared" si="39"/>
        <v>28.5</v>
      </c>
      <c r="Q791" s="23">
        <v>28</v>
      </c>
      <c r="R791" s="23">
        <v>29</v>
      </c>
      <c r="S791" s="23">
        <v>17</v>
      </c>
      <c r="T791" s="23">
        <v>40</v>
      </c>
      <c r="U791" s="2">
        <v>3</v>
      </c>
      <c r="V791" s="2" t="s">
        <v>267</v>
      </c>
      <c r="W791" s="2">
        <v>0</v>
      </c>
      <c r="X791" s="2">
        <v>0</v>
      </c>
      <c r="Y791" s="2" t="s">
        <v>267</v>
      </c>
      <c r="Z791" s="2" t="s">
        <v>267</v>
      </c>
      <c r="AA791" s="2">
        <v>0</v>
      </c>
      <c r="AB791" s="2">
        <v>0</v>
      </c>
      <c r="AC791" s="13">
        <v>0</v>
      </c>
      <c r="AD791" s="13">
        <v>0</v>
      </c>
    </row>
    <row r="792" spans="1:33" ht="14.55" hidden="1" x14ac:dyDescent="0.3">
      <c r="A792" t="s">
        <v>76</v>
      </c>
      <c r="B792">
        <v>2022</v>
      </c>
      <c r="C792" s="11">
        <v>44749</v>
      </c>
      <c r="D792" t="s">
        <v>1566</v>
      </c>
      <c r="E792" t="s">
        <v>506</v>
      </c>
      <c r="F792">
        <v>2</v>
      </c>
      <c r="G792">
        <f t="shared" si="40"/>
        <v>1</v>
      </c>
      <c r="H792">
        <v>0</v>
      </c>
      <c r="I792">
        <v>1</v>
      </c>
      <c r="J792">
        <v>0</v>
      </c>
      <c r="K792">
        <v>60</v>
      </c>
      <c r="L792">
        <v>30</v>
      </c>
      <c r="M792">
        <v>0</v>
      </c>
      <c r="N792">
        <v>0</v>
      </c>
      <c r="O792">
        <v>0</v>
      </c>
      <c r="P792">
        <f t="shared" si="39"/>
        <v>5</v>
      </c>
      <c r="Q792" s="23">
        <v>0</v>
      </c>
      <c r="R792" s="23">
        <v>4</v>
      </c>
      <c r="S792" s="23">
        <v>15</v>
      </c>
      <c r="T792" s="23">
        <v>1</v>
      </c>
      <c r="U792" s="2">
        <v>1</v>
      </c>
      <c r="V792" s="2">
        <v>2</v>
      </c>
      <c r="W792" s="2">
        <v>0</v>
      </c>
      <c r="X792" s="2">
        <v>0</v>
      </c>
      <c r="Y792" s="2" t="s">
        <v>267</v>
      </c>
      <c r="Z792" s="2" t="s">
        <v>267</v>
      </c>
      <c r="AA792" s="2">
        <v>0</v>
      </c>
      <c r="AB792" s="2">
        <v>0</v>
      </c>
      <c r="AC792" s="13">
        <v>0</v>
      </c>
      <c r="AD792" s="13">
        <v>1</v>
      </c>
      <c r="AF792" t="s">
        <v>1589</v>
      </c>
    </row>
    <row r="793" spans="1:33" ht="14.55" hidden="1" x14ac:dyDescent="0.3">
      <c r="A793" t="s">
        <v>76</v>
      </c>
      <c r="B793">
        <v>2022</v>
      </c>
      <c r="C793" s="11">
        <v>44749</v>
      </c>
      <c r="D793" t="s">
        <v>1567</v>
      </c>
      <c r="E793" t="s">
        <v>506</v>
      </c>
      <c r="F793">
        <v>0</v>
      </c>
      <c r="G793">
        <f t="shared" si="40"/>
        <v>0</v>
      </c>
      <c r="H793">
        <v>0</v>
      </c>
      <c r="I793">
        <v>0</v>
      </c>
      <c r="J793">
        <v>0</v>
      </c>
      <c r="K793">
        <v>55</v>
      </c>
      <c r="L793">
        <v>5</v>
      </c>
      <c r="M793">
        <v>0</v>
      </c>
      <c r="N793">
        <v>0</v>
      </c>
      <c r="O793">
        <v>0</v>
      </c>
      <c r="P793">
        <f t="shared" si="39"/>
        <v>5</v>
      </c>
      <c r="Q793" s="23">
        <v>13</v>
      </c>
      <c r="R793" s="23">
        <v>2</v>
      </c>
      <c r="S793" s="23">
        <v>1</v>
      </c>
      <c r="T793" s="23">
        <v>4</v>
      </c>
      <c r="U793" s="2">
        <v>2</v>
      </c>
      <c r="V793" s="2">
        <v>1</v>
      </c>
      <c r="W793" s="2">
        <v>0</v>
      </c>
      <c r="X793" s="2">
        <v>0</v>
      </c>
      <c r="Y793" s="2" t="s">
        <v>267</v>
      </c>
      <c r="Z793" s="2" t="s">
        <v>267</v>
      </c>
      <c r="AA793" s="2">
        <v>0</v>
      </c>
      <c r="AB793" s="2">
        <v>0</v>
      </c>
      <c r="AC793" s="13">
        <v>0</v>
      </c>
      <c r="AD793" s="13">
        <v>1</v>
      </c>
      <c r="AF793" t="s">
        <v>1589</v>
      </c>
    </row>
    <row r="794" spans="1:33" ht="14.55" hidden="1" x14ac:dyDescent="0.3">
      <c r="A794" t="s">
        <v>394</v>
      </c>
      <c r="B794">
        <v>2018</v>
      </c>
      <c r="C794" s="11">
        <v>43299</v>
      </c>
      <c r="D794" t="s">
        <v>1590</v>
      </c>
      <c r="E794" t="s">
        <v>500</v>
      </c>
      <c r="F794">
        <v>1</v>
      </c>
      <c r="G794">
        <f t="shared" si="40"/>
        <v>1</v>
      </c>
      <c r="H794">
        <v>0</v>
      </c>
      <c r="I794">
        <v>0</v>
      </c>
      <c r="J794">
        <v>1</v>
      </c>
      <c r="K794">
        <v>60</v>
      </c>
      <c r="L794">
        <v>10</v>
      </c>
      <c r="M794" t="s">
        <v>267</v>
      </c>
      <c r="N794">
        <v>0</v>
      </c>
      <c r="O794" t="s">
        <v>267</v>
      </c>
      <c r="P794" s="9">
        <f t="shared" si="39"/>
        <v>22.25</v>
      </c>
      <c r="Q794">
        <v>18</v>
      </c>
      <c r="R794">
        <v>42</v>
      </c>
      <c r="S794">
        <v>12</v>
      </c>
      <c r="T794">
        <v>17</v>
      </c>
      <c r="AC794" s="13"/>
      <c r="AD794" s="13"/>
    </row>
    <row r="795" spans="1:33" ht="14.55" hidden="1" x14ac:dyDescent="0.3">
      <c r="A795" t="s">
        <v>394</v>
      </c>
      <c r="B795">
        <v>2018</v>
      </c>
      <c r="C795" s="11">
        <v>43299</v>
      </c>
      <c r="D795" t="s">
        <v>1591</v>
      </c>
      <c r="E795" t="s">
        <v>500</v>
      </c>
      <c r="F795">
        <v>7</v>
      </c>
      <c r="G795">
        <f t="shared" si="40"/>
        <v>1</v>
      </c>
      <c r="H795">
        <v>0</v>
      </c>
      <c r="I795">
        <v>0</v>
      </c>
      <c r="J795">
        <v>1</v>
      </c>
      <c r="K795">
        <v>80</v>
      </c>
      <c r="L795">
        <v>5</v>
      </c>
      <c r="M795" t="s">
        <v>267</v>
      </c>
      <c r="N795">
        <v>0</v>
      </c>
      <c r="O795" t="s">
        <v>267</v>
      </c>
      <c r="P795" s="9">
        <f t="shared" si="39"/>
        <v>47.5</v>
      </c>
      <c r="Q795">
        <v>50</v>
      </c>
      <c r="R795">
        <v>40</v>
      </c>
      <c r="S795">
        <v>40</v>
      </c>
      <c r="T795">
        <v>60</v>
      </c>
      <c r="AC795" s="13"/>
      <c r="AD795" s="13"/>
    </row>
    <row r="796" spans="1:33" ht="14.55" hidden="1" x14ac:dyDescent="0.3">
      <c r="A796" t="s">
        <v>394</v>
      </c>
      <c r="B796">
        <v>2018</v>
      </c>
      <c r="C796" s="11">
        <v>43299</v>
      </c>
      <c r="D796" t="s">
        <v>1592</v>
      </c>
      <c r="E796" t="s">
        <v>510</v>
      </c>
      <c r="F796">
        <v>0</v>
      </c>
      <c r="G796">
        <f t="shared" si="40"/>
        <v>0</v>
      </c>
      <c r="H796">
        <v>0</v>
      </c>
      <c r="I796">
        <v>0</v>
      </c>
      <c r="J796">
        <v>0</v>
      </c>
      <c r="K796">
        <v>90</v>
      </c>
      <c r="L796">
        <v>5</v>
      </c>
      <c r="M796" t="s">
        <v>267</v>
      </c>
      <c r="N796">
        <v>5</v>
      </c>
      <c r="O796" t="s">
        <v>267</v>
      </c>
      <c r="P796" s="9">
        <f t="shared" si="39"/>
        <v>17</v>
      </c>
      <c r="Q796">
        <v>17</v>
      </c>
      <c r="R796">
        <v>3</v>
      </c>
      <c r="S796">
        <v>15</v>
      </c>
      <c r="T796">
        <v>33</v>
      </c>
      <c r="AC796" s="13"/>
      <c r="AD796" s="13"/>
    </row>
    <row r="797" spans="1:33" ht="14.55" hidden="1" x14ac:dyDescent="0.3">
      <c r="A797" t="s">
        <v>394</v>
      </c>
      <c r="B797">
        <v>2018</v>
      </c>
      <c r="C797" s="11">
        <v>43299</v>
      </c>
      <c r="D797" t="s">
        <v>1593</v>
      </c>
      <c r="E797" t="s">
        <v>510</v>
      </c>
      <c r="F797">
        <v>1</v>
      </c>
      <c r="G797">
        <f t="shared" si="40"/>
        <v>1</v>
      </c>
      <c r="H797">
        <v>0</v>
      </c>
      <c r="I797">
        <v>0</v>
      </c>
      <c r="J797">
        <v>1</v>
      </c>
      <c r="K797">
        <v>95</v>
      </c>
      <c r="L797">
        <v>5</v>
      </c>
      <c r="M797" t="s">
        <v>267</v>
      </c>
      <c r="N797">
        <v>10</v>
      </c>
      <c r="O797" t="s">
        <v>267</v>
      </c>
      <c r="P797" s="9">
        <f t="shared" si="39"/>
        <v>27.5</v>
      </c>
      <c r="Q797">
        <v>38</v>
      </c>
      <c r="R797">
        <v>19</v>
      </c>
      <c r="S797">
        <v>36</v>
      </c>
      <c r="T797">
        <v>17</v>
      </c>
      <c r="AC797" s="13"/>
      <c r="AD797" s="13"/>
    </row>
    <row r="798" spans="1:33" ht="14.55" hidden="1" x14ac:dyDescent="0.3">
      <c r="A798" t="s">
        <v>394</v>
      </c>
      <c r="B798">
        <v>2018</v>
      </c>
      <c r="C798" s="11">
        <v>43299</v>
      </c>
      <c r="D798" t="s">
        <v>1594</v>
      </c>
      <c r="E798" t="s">
        <v>514</v>
      </c>
      <c r="F798">
        <v>0</v>
      </c>
      <c r="G798">
        <f t="shared" si="40"/>
        <v>0</v>
      </c>
      <c r="H798">
        <v>0</v>
      </c>
      <c r="I798">
        <v>0</v>
      </c>
      <c r="J798">
        <v>0</v>
      </c>
      <c r="K798">
        <v>90</v>
      </c>
      <c r="L798">
        <v>5</v>
      </c>
      <c r="M798" t="s">
        <v>267</v>
      </c>
      <c r="N798">
        <v>0</v>
      </c>
      <c r="O798" t="s">
        <v>267</v>
      </c>
      <c r="P798" s="9">
        <f t="shared" ref="P798:P829" si="41">AVERAGE(Q798:T798)</f>
        <v>19.25</v>
      </c>
      <c r="Q798">
        <v>4</v>
      </c>
      <c r="R798">
        <v>33</v>
      </c>
      <c r="S798">
        <v>24</v>
      </c>
      <c r="T798">
        <v>16</v>
      </c>
      <c r="AC798" s="13"/>
      <c r="AD798" s="13"/>
    </row>
    <row r="799" spans="1:33" ht="14.55" hidden="1" x14ac:dyDescent="0.3">
      <c r="A799" t="s">
        <v>394</v>
      </c>
      <c r="B799">
        <v>2018</v>
      </c>
      <c r="C799" s="11">
        <v>43299</v>
      </c>
      <c r="D799" t="s">
        <v>1595</v>
      </c>
      <c r="E799" t="s">
        <v>520</v>
      </c>
      <c r="F799">
        <v>2</v>
      </c>
      <c r="G799">
        <f t="shared" si="40"/>
        <v>0</v>
      </c>
      <c r="H799">
        <v>0</v>
      </c>
      <c r="I799">
        <v>0</v>
      </c>
      <c r="J799">
        <v>0</v>
      </c>
      <c r="K799">
        <v>60</v>
      </c>
      <c r="L799">
        <v>5</v>
      </c>
      <c r="M799" t="s">
        <v>267</v>
      </c>
      <c r="N799">
        <v>0</v>
      </c>
      <c r="O799" t="s">
        <v>267</v>
      </c>
      <c r="P799" s="9">
        <f t="shared" si="41"/>
        <v>27.75</v>
      </c>
      <c r="Q799">
        <v>26</v>
      </c>
      <c r="R799">
        <v>31</v>
      </c>
      <c r="S799">
        <v>32</v>
      </c>
      <c r="T799">
        <v>22</v>
      </c>
      <c r="AC799" s="13"/>
      <c r="AD799" s="13"/>
      <c r="AG799" t="s">
        <v>1596</v>
      </c>
    </row>
    <row r="800" spans="1:33" ht="14.55" hidden="1" x14ac:dyDescent="0.3">
      <c r="A800" t="s">
        <v>394</v>
      </c>
      <c r="B800">
        <v>2018</v>
      </c>
      <c r="C800" s="11">
        <v>43299</v>
      </c>
      <c r="D800" t="s">
        <v>1597</v>
      </c>
      <c r="E800" t="s">
        <v>522</v>
      </c>
      <c r="F800">
        <v>1</v>
      </c>
      <c r="G800">
        <f t="shared" si="40"/>
        <v>0</v>
      </c>
      <c r="H800">
        <v>0</v>
      </c>
      <c r="I800">
        <v>0</v>
      </c>
      <c r="J800">
        <v>0</v>
      </c>
      <c r="K800">
        <v>70</v>
      </c>
      <c r="L800">
        <v>5</v>
      </c>
      <c r="M800" t="s">
        <v>267</v>
      </c>
      <c r="N800">
        <v>1</v>
      </c>
      <c r="O800" t="s">
        <v>267</v>
      </c>
      <c r="P800" s="9">
        <f t="shared" si="41"/>
        <v>35.75</v>
      </c>
      <c r="Q800">
        <v>55</v>
      </c>
      <c r="R800">
        <v>41</v>
      </c>
      <c r="S800">
        <v>33</v>
      </c>
      <c r="T800">
        <v>14</v>
      </c>
      <c r="AC800" s="13"/>
      <c r="AD800" s="13"/>
    </row>
    <row r="801" spans="1:33" ht="14.55" hidden="1" x14ac:dyDescent="0.3">
      <c r="A801" t="s">
        <v>394</v>
      </c>
      <c r="B801">
        <v>2018</v>
      </c>
      <c r="C801" s="11">
        <v>43299</v>
      </c>
      <c r="D801" t="s">
        <v>1598</v>
      </c>
      <c r="E801" t="s">
        <v>524</v>
      </c>
      <c r="F801">
        <v>5</v>
      </c>
      <c r="G801">
        <f t="shared" si="40"/>
        <v>0</v>
      </c>
      <c r="H801">
        <v>0</v>
      </c>
      <c r="I801">
        <v>0</v>
      </c>
      <c r="J801">
        <v>0</v>
      </c>
      <c r="K801">
        <v>80</v>
      </c>
      <c r="L801">
        <v>5</v>
      </c>
      <c r="M801" t="s">
        <v>267</v>
      </c>
      <c r="N801">
        <v>0</v>
      </c>
      <c r="O801" t="s">
        <v>267</v>
      </c>
      <c r="P801" s="9">
        <f t="shared" si="41"/>
        <v>26.25</v>
      </c>
      <c r="Q801">
        <v>5</v>
      </c>
      <c r="R801">
        <v>50</v>
      </c>
      <c r="S801">
        <v>9</v>
      </c>
      <c r="T801">
        <v>41</v>
      </c>
      <c r="AC801" s="13"/>
      <c r="AD801" s="13"/>
    </row>
    <row r="802" spans="1:33" ht="14.55" hidden="1" x14ac:dyDescent="0.3">
      <c r="A802" t="s">
        <v>147</v>
      </c>
      <c r="B802">
        <v>2019</v>
      </c>
      <c r="C802" s="11">
        <v>43627</v>
      </c>
      <c r="D802" t="s">
        <v>1599</v>
      </c>
      <c r="E802" t="s">
        <v>506</v>
      </c>
      <c r="F802">
        <v>7</v>
      </c>
      <c r="G802">
        <f t="shared" si="40"/>
        <v>6</v>
      </c>
      <c r="H802">
        <v>0</v>
      </c>
      <c r="I802">
        <v>0</v>
      </c>
      <c r="J802">
        <v>6</v>
      </c>
      <c r="K802">
        <v>80</v>
      </c>
      <c r="L802">
        <v>50</v>
      </c>
      <c r="M802" t="s">
        <v>267</v>
      </c>
      <c r="N802">
        <v>10</v>
      </c>
      <c r="O802" t="s">
        <v>267</v>
      </c>
      <c r="P802" s="9">
        <f t="shared" si="41"/>
        <v>30.75</v>
      </c>
      <c r="Q802" s="8">
        <v>21</v>
      </c>
      <c r="R802" s="8">
        <v>53</v>
      </c>
      <c r="S802" s="8">
        <v>44</v>
      </c>
      <c r="T802" s="8">
        <v>5</v>
      </c>
      <c r="AC802" s="13">
        <v>0</v>
      </c>
      <c r="AD802" s="13">
        <v>0</v>
      </c>
      <c r="AF802" t="s">
        <v>1600</v>
      </c>
    </row>
    <row r="803" spans="1:33" ht="14.55" hidden="1" x14ac:dyDescent="0.3">
      <c r="A803" t="s">
        <v>147</v>
      </c>
      <c r="B803">
        <v>2019</v>
      </c>
      <c r="C803" s="11">
        <v>43627</v>
      </c>
      <c r="D803" t="s">
        <v>1601</v>
      </c>
      <c r="E803" t="s">
        <v>506</v>
      </c>
      <c r="F803">
        <v>8</v>
      </c>
      <c r="G803">
        <f t="shared" si="40"/>
        <v>2</v>
      </c>
      <c r="H803">
        <v>1</v>
      </c>
      <c r="I803">
        <v>0</v>
      </c>
      <c r="J803">
        <v>1</v>
      </c>
      <c r="K803">
        <v>70</v>
      </c>
      <c r="L803">
        <v>20</v>
      </c>
      <c r="M803" t="s">
        <v>267</v>
      </c>
      <c r="N803">
        <v>40</v>
      </c>
      <c r="O803" t="s">
        <v>267</v>
      </c>
      <c r="P803" s="9">
        <f t="shared" si="41"/>
        <v>44.75</v>
      </c>
      <c r="Q803" s="8">
        <v>45</v>
      </c>
      <c r="R803" s="8">
        <v>72</v>
      </c>
      <c r="S803" s="8">
        <v>25</v>
      </c>
      <c r="T803" s="8">
        <v>37</v>
      </c>
      <c r="AC803" s="13">
        <v>0</v>
      </c>
      <c r="AD803" s="13">
        <v>0</v>
      </c>
      <c r="AF803" t="s">
        <v>1600</v>
      </c>
    </row>
    <row r="804" spans="1:33" ht="14.55" hidden="1" x14ac:dyDescent="0.3">
      <c r="A804" t="s">
        <v>147</v>
      </c>
      <c r="B804">
        <v>2019</v>
      </c>
      <c r="C804" s="11">
        <v>43627</v>
      </c>
      <c r="D804" t="s">
        <v>1602</v>
      </c>
      <c r="E804" t="s">
        <v>510</v>
      </c>
      <c r="F804">
        <v>9</v>
      </c>
      <c r="G804">
        <f t="shared" si="40"/>
        <v>12</v>
      </c>
      <c r="H804">
        <v>10</v>
      </c>
      <c r="I804">
        <v>0</v>
      </c>
      <c r="J804">
        <v>2</v>
      </c>
      <c r="K804">
        <v>30</v>
      </c>
      <c r="L804">
        <v>50</v>
      </c>
      <c r="M804" t="s">
        <v>267</v>
      </c>
      <c r="N804">
        <v>0</v>
      </c>
      <c r="O804" t="s">
        <v>267</v>
      </c>
      <c r="P804" s="9">
        <f t="shared" si="41"/>
        <v>5.25</v>
      </c>
      <c r="Q804" s="8">
        <v>11</v>
      </c>
      <c r="R804" s="8">
        <v>2</v>
      </c>
      <c r="S804" s="8">
        <v>4</v>
      </c>
      <c r="T804" s="8">
        <v>4</v>
      </c>
      <c r="AC804" s="13">
        <v>0</v>
      </c>
      <c r="AD804" s="13">
        <v>0</v>
      </c>
      <c r="AF804" t="s">
        <v>1600</v>
      </c>
    </row>
    <row r="805" spans="1:33" ht="14.55" hidden="1" x14ac:dyDescent="0.3">
      <c r="A805" t="s">
        <v>147</v>
      </c>
      <c r="B805">
        <v>2019</v>
      </c>
      <c r="C805" s="11">
        <v>43627</v>
      </c>
      <c r="D805" t="s">
        <v>1603</v>
      </c>
      <c r="E805" t="s">
        <v>514</v>
      </c>
      <c r="F805">
        <v>10</v>
      </c>
      <c r="G805">
        <f t="shared" si="40"/>
        <v>0</v>
      </c>
      <c r="H805">
        <v>0</v>
      </c>
      <c r="I805">
        <v>0</v>
      </c>
      <c r="J805">
        <v>0</v>
      </c>
      <c r="K805">
        <v>75</v>
      </c>
      <c r="L805">
        <v>30</v>
      </c>
      <c r="M805" t="s">
        <v>267</v>
      </c>
      <c r="N805">
        <v>60</v>
      </c>
      <c r="O805" t="s">
        <v>267</v>
      </c>
      <c r="P805" s="9">
        <f t="shared" si="41"/>
        <v>40.5</v>
      </c>
      <c r="Q805" s="8">
        <v>50</v>
      </c>
      <c r="R805" s="8">
        <v>90</v>
      </c>
      <c r="S805" s="8">
        <v>6</v>
      </c>
      <c r="T805" s="8">
        <v>16</v>
      </c>
      <c r="AC805" s="13">
        <v>0</v>
      </c>
      <c r="AD805" s="13">
        <v>0</v>
      </c>
      <c r="AF805" t="s">
        <v>1600</v>
      </c>
    </row>
    <row r="806" spans="1:33" ht="14.55" hidden="1" x14ac:dyDescent="0.3">
      <c r="A806" t="s">
        <v>147</v>
      </c>
      <c r="B806">
        <v>2019</v>
      </c>
      <c r="C806" s="11">
        <v>43627</v>
      </c>
      <c r="D806" t="s">
        <v>1604</v>
      </c>
      <c r="E806" t="s">
        <v>514</v>
      </c>
      <c r="F806">
        <v>18</v>
      </c>
      <c r="G806">
        <f t="shared" si="40"/>
        <v>0</v>
      </c>
      <c r="H806">
        <v>0</v>
      </c>
      <c r="I806">
        <v>0</v>
      </c>
      <c r="J806">
        <v>0</v>
      </c>
      <c r="K806">
        <v>60</v>
      </c>
      <c r="L806">
        <v>5</v>
      </c>
      <c r="M806" t="s">
        <v>267</v>
      </c>
      <c r="N806">
        <v>2</v>
      </c>
      <c r="O806" t="s">
        <v>267</v>
      </c>
      <c r="P806" s="9">
        <f t="shared" si="41"/>
        <v>36</v>
      </c>
      <c r="Q806" s="8">
        <v>30</v>
      </c>
      <c r="R806" s="8">
        <v>28</v>
      </c>
      <c r="S806" s="8">
        <v>39</v>
      </c>
      <c r="T806" s="8">
        <v>47</v>
      </c>
      <c r="AC806" s="13">
        <v>0</v>
      </c>
      <c r="AD806" s="13">
        <v>0</v>
      </c>
      <c r="AF806" t="s">
        <v>1600</v>
      </c>
    </row>
    <row r="807" spans="1:33" ht="14.55" hidden="1" x14ac:dyDescent="0.3">
      <c r="A807" t="s">
        <v>147</v>
      </c>
      <c r="B807">
        <v>2019</v>
      </c>
      <c r="C807" s="11">
        <v>43627</v>
      </c>
      <c r="D807" t="s">
        <v>1605</v>
      </c>
      <c r="E807" t="s">
        <v>514</v>
      </c>
      <c r="F807">
        <v>8</v>
      </c>
      <c r="G807">
        <f t="shared" si="40"/>
        <v>3</v>
      </c>
      <c r="H807">
        <v>0</v>
      </c>
      <c r="I807">
        <v>0</v>
      </c>
      <c r="J807">
        <v>3</v>
      </c>
      <c r="K807">
        <v>80</v>
      </c>
      <c r="L807">
        <v>5</v>
      </c>
      <c r="M807" t="s">
        <v>267</v>
      </c>
      <c r="N807">
        <v>0</v>
      </c>
      <c r="O807" t="s">
        <v>267</v>
      </c>
      <c r="P807" s="9">
        <f t="shared" si="41"/>
        <v>41.75</v>
      </c>
      <c r="Q807" s="8">
        <v>40</v>
      </c>
      <c r="R807" s="8">
        <v>53</v>
      </c>
      <c r="S807" s="8">
        <v>59</v>
      </c>
      <c r="T807" s="8">
        <v>15</v>
      </c>
      <c r="AC807" s="13">
        <v>0</v>
      </c>
      <c r="AD807" s="13">
        <v>0</v>
      </c>
      <c r="AF807" t="s">
        <v>1600</v>
      </c>
    </row>
    <row r="808" spans="1:33" ht="14.55" hidden="1" x14ac:dyDescent="0.3">
      <c r="A808" t="s">
        <v>147</v>
      </c>
      <c r="B808">
        <v>2019</v>
      </c>
      <c r="C808" s="11">
        <v>43627</v>
      </c>
      <c r="D808" t="s">
        <v>1606</v>
      </c>
      <c r="E808" t="s">
        <v>514</v>
      </c>
      <c r="F808">
        <v>9</v>
      </c>
      <c r="G808">
        <f t="shared" si="40"/>
        <v>3</v>
      </c>
      <c r="H808">
        <v>0</v>
      </c>
      <c r="I808">
        <v>0</v>
      </c>
      <c r="J808">
        <v>3</v>
      </c>
      <c r="K808">
        <v>70</v>
      </c>
      <c r="L808">
        <v>30</v>
      </c>
      <c r="M808" t="s">
        <v>267</v>
      </c>
      <c r="N808">
        <v>15</v>
      </c>
      <c r="O808" t="s">
        <v>267</v>
      </c>
      <c r="P808" s="9">
        <f t="shared" si="41"/>
        <v>45.25</v>
      </c>
      <c r="Q808" s="8">
        <v>55</v>
      </c>
      <c r="R808" s="8">
        <v>42</v>
      </c>
      <c r="S808" s="8">
        <v>48</v>
      </c>
      <c r="T808" s="8">
        <v>36</v>
      </c>
      <c r="AC808" s="13">
        <v>0</v>
      </c>
      <c r="AD808" s="13">
        <v>0</v>
      </c>
      <c r="AF808" t="s">
        <v>1600</v>
      </c>
    </row>
    <row r="809" spans="1:33" ht="14.55" hidden="1" x14ac:dyDescent="0.3">
      <c r="A809" t="s">
        <v>147</v>
      </c>
      <c r="B809">
        <v>2019</v>
      </c>
      <c r="C809" s="11">
        <v>43627</v>
      </c>
      <c r="D809" t="s">
        <v>1607</v>
      </c>
      <c r="E809" t="s">
        <v>520</v>
      </c>
      <c r="F809">
        <v>4</v>
      </c>
      <c r="G809">
        <f t="shared" si="40"/>
        <v>0</v>
      </c>
      <c r="H809">
        <v>0</v>
      </c>
      <c r="I809">
        <v>0</v>
      </c>
      <c r="J809">
        <v>0</v>
      </c>
      <c r="K809">
        <v>60</v>
      </c>
      <c r="L809">
        <v>60</v>
      </c>
      <c r="M809" t="s">
        <v>267</v>
      </c>
      <c r="N809">
        <v>60</v>
      </c>
      <c r="O809" t="s">
        <v>267</v>
      </c>
      <c r="P809" s="9">
        <f t="shared" si="41"/>
        <v>76.25</v>
      </c>
      <c r="Q809" s="8">
        <v>40</v>
      </c>
      <c r="R809" s="8">
        <v>15</v>
      </c>
      <c r="S809" s="8">
        <v>30</v>
      </c>
      <c r="T809" s="8">
        <v>220</v>
      </c>
      <c r="AC809" s="13">
        <v>0</v>
      </c>
      <c r="AD809" s="13">
        <v>0</v>
      </c>
      <c r="AF809" t="s">
        <v>1600</v>
      </c>
      <c r="AG809" t="s">
        <v>1608</v>
      </c>
    </row>
    <row r="810" spans="1:33" ht="14.55" hidden="1" x14ac:dyDescent="0.3">
      <c r="A810" t="s">
        <v>147</v>
      </c>
      <c r="B810">
        <v>2019</v>
      </c>
      <c r="C810" s="11">
        <v>43627</v>
      </c>
      <c r="D810" t="s">
        <v>1626</v>
      </c>
      <c r="E810" t="s">
        <v>522</v>
      </c>
      <c r="F810">
        <v>4</v>
      </c>
      <c r="G810">
        <f t="shared" si="40"/>
        <v>0</v>
      </c>
      <c r="H810">
        <v>0</v>
      </c>
      <c r="I810">
        <v>0</v>
      </c>
      <c r="J810">
        <v>0</v>
      </c>
      <c r="K810">
        <v>50</v>
      </c>
      <c r="L810">
        <v>30</v>
      </c>
      <c r="M810" t="s">
        <v>267</v>
      </c>
      <c r="N810">
        <v>30</v>
      </c>
      <c r="O810" t="s">
        <v>267</v>
      </c>
      <c r="P810" s="9">
        <f t="shared" si="41"/>
        <v>34.5</v>
      </c>
      <c r="Q810" s="8">
        <v>14</v>
      </c>
      <c r="R810" s="8">
        <v>12</v>
      </c>
      <c r="S810" s="8">
        <v>44</v>
      </c>
      <c r="T810" s="8">
        <v>68</v>
      </c>
      <c r="AC810" s="13">
        <v>0</v>
      </c>
      <c r="AD810" s="13">
        <v>0</v>
      </c>
      <c r="AF810" t="s">
        <v>1600</v>
      </c>
      <c r="AG810" t="s">
        <v>1609</v>
      </c>
    </row>
    <row r="811" spans="1:33" ht="14.55" hidden="1" x14ac:dyDescent="0.3">
      <c r="A811" t="s">
        <v>147</v>
      </c>
      <c r="B811">
        <v>2019</v>
      </c>
      <c r="C811" s="11">
        <v>43627</v>
      </c>
      <c r="D811" t="s">
        <v>1610</v>
      </c>
      <c r="E811" t="s">
        <v>524</v>
      </c>
      <c r="F811">
        <v>1</v>
      </c>
      <c r="G811">
        <f t="shared" si="40"/>
        <v>0</v>
      </c>
      <c r="H811">
        <v>0</v>
      </c>
      <c r="I811">
        <v>0</v>
      </c>
      <c r="J811">
        <v>0</v>
      </c>
      <c r="K811">
        <v>30</v>
      </c>
      <c r="L811">
        <v>50</v>
      </c>
      <c r="M811" t="s">
        <v>267</v>
      </c>
      <c r="N811">
        <v>5</v>
      </c>
      <c r="O811" t="s">
        <v>267</v>
      </c>
      <c r="P811" s="9">
        <f t="shared" si="41"/>
        <v>6.75</v>
      </c>
      <c r="Q811" s="8">
        <v>0</v>
      </c>
      <c r="R811" s="8">
        <v>18</v>
      </c>
      <c r="S811" s="8">
        <v>4</v>
      </c>
      <c r="T811" s="8">
        <v>5</v>
      </c>
      <c r="AC811" s="13">
        <v>0</v>
      </c>
      <c r="AD811" s="13">
        <v>0</v>
      </c>
      <c r="AF811" t="s">
        <v>1600</v>
      </c>
    </row>
    <row r="812" spans="1:33" ht="14.55" hidden="1" x14ac:dyDescent="0.3">
      <c r="A812" t="s">
        <v>147</v>
      </c>
      <c r="B812">
        <v>2020</v>
      </c>
      <c r="C812" s="11">
        <v>44020</v>
      </c>
      <c r="D812" t="s">
        <v>1599</v>
      </c>
      <c r="E812" t="s">
        <v>506</v>
      </c>
      <c r="F812">
        <v>7</v>
      </c>
      <c r="G812">
        <f t="shared" si="40"/>
        <v>22</v>
      </c>
      <c r="H812">
        <v>3</v>
      </c>
      <c r="I812">
        <v>9</v>
      </c>
      <c r="J812">
        <v>10</v>
      </c>
      <c r="K812">
        <v>65</v>
      </c>
      <c r="L812">
        <v>3</v>
      </c>
      <c r="M812" t="s">
        <v>267</v>
      </c>
      <c r="N812">
        <v>35</v>
      </c>
      <c r="O812" t="s">
        <v>267</v>
      </c>
      <c r="P812" s="9">
        <f t="shared" si="41"/>
        <v>47.75</v>
      </c>
      <c r="Q812">
        <v>48</v>
      </c>
      <c r="R812">
        <v>32</v>
      </c>
      <c r="S812">
        <v>51</v>
      </c>
      <c r="T812">
        <v>60</v>
      </c>
      <c r="AC812" s="13">
        <v>0</v>
      </c>
      <c r="AD812" s="13">
        <v>0</v>
      </c>
      <c r="AF812" t="s">
        <v>45</v>
      </c>
    </row>
    <row r="813" spans="1:33" ht="14.55" hidden="1" x14ac:dyDescent="0.3">
      <c r="A813" t="s">
        <v>147</v>
      </c>
      <c r="B813">
        <v>2020</v>
      </c>
      <c r="C813" s="11">
        <v>44020</v>
      </c>
      <c r="D813" t="s">
        <v>1601</v>
      </c>
      <c r="E813" t="s">
        <v>506</v>
      </c>
      <c r="F813">
        <v>8</v>
      </c>
      <c r="G813">
        <f t="shared" si="40"/>
        <v>7</v>
      </c>
      <c r="H813">
        <v>1</v>
      </c>
      <c r="I813">
        <v>2</v>
      </c>
      <c r="J813">
        <v>4</v>
      </c>
      <c r="K813">
        <v>80</v>
      </c>
      <c r="L813">
        <v>5</v>
      </c>
      <c r="M813" t="s">
        <v>267</v>
      </c>
      <c r="N813">
        <v>40</v>
      </c>
      <c r="O813" t="s">
        <v>267</v>
      </c>
      <c r="P813" s="9">
        <f t="shared" si="41"/>
        <v>55</v>
      </c>
      <c r="Q813">
        <v>39</v>
      </c>
      <c r="R813">
        <v>66</v>
      </c>
      <c r="S813">
        <v>66</v>
      </c>
      <c r="T813">
        <v>49</v>
      </c>
      <c r="AC813" s="13">
        <v>0</v>
      </c>
      <c r="AD813" s="13">
        <v>0</v>
      </c>
      <c r="AF813" t="s">
        <v>45</v>
      </c>
    </row>
    <row r="814" spans="1:33" ht="14.55" hidden="1" x14ac:dyDescent="0.3">
      <c r="A814" t="s">
        <v>147</v>
      </c>
      <c r="B814">
        <v>2020</v>
      </c>
      <c r="C814" s="11">
        <v>44020</v>
      </c>
      <c r="D814" t="s">
        <v>1602</v>
      </c>
      <c r="E814" t="s">
        <v>510</v>
      </c>
      <c r="F814">
        <v>9</v>
      </c>
      <c r="G814">
        <f t="shared" si="40"/>
        <v>20</v>
      </c>
      <c r="H814">
        <v>13</v>
      </c>
      <c r="I814">
        <v>5</v>
      </c>
      <c r="J814">
        <v>2</v>
      </c>
      <c r="K814">
        <v>45</v>
      </c>
      <c r="L814">
        <v>20</v>
      </c>
      <c r="M814" t="s">
        <v>267</v>
      </c>
      <c r="N814">
        <v>0</v>
      </c>
      <c r="O814" t="s">
        <v>267</v>
      </c>
      <c r="P814" s="9">
        <f t="shared" si="41"/>
        <v>27.75</v>
      </c>
      <c r="Q814">
        <v>27</v>
      </c>
      <c r="R814">
        <v>16</v>
      </c>
      <c r="S814">
        <v>46</v>
      </c>
      <c r="T814">
        <v>22</v>
      </c>
      <c r="AC814" s="13">
        <v>0</v>
      </c>
      <c r="AD814" s="13">
        <v>0</v>
      </c>
      <c r="AF814" t="s">
        <v>45</v>
      </c>
    </row>
    <row r="815" spans="1:33" ht="14.55" hidden="1" x14ac:dyDescent="0.3">
      <c r="A815" t="s">
        <v>147</v>
      </c>
      <c r="B815">
        <v>2020</v>
      </c>
      <c r="C815" s="11">
        <v>44020</v>
      </c>
      <c r="D815" t="s">
        <v>1603</v>
      </c>
      <c r="E815" t="s">
        <v>514</v>
      </c>
      <c r="F815">
        <v>10</v>
      </c>
      <c r="G815">
        <f t="shared" si="40"/>
        <v>1</v>
      </c>
      <c r="H815">
        <v>0</v>
      </c>
      <c r="I815">
        <v>1</v>
      </c>
      <c r="J815">
        <v>0</v>
      </c>
      <c r="K815">
        <v>70</v>
      </c>
      <c r="L815">
        <v>60</v>
      </c>
      <c r="M815" t="s">
        <v>267</v>
      </c>
      <c r="N815">
        <v>25</v>
      </c>
      <c r="O815" t="s">
        <v>267</v>
      </c>
      <c r="P815" s="9">
        <f t="shared" si="41"/>
        <v>27.5</v>
      </c>
      <c r="Q815">
        <v>10</v>
      </c>
      <c r="R815">
        <v>34</v>
      </c>
      <c r="S815">
        <v>40</v>
      </c>
      <c r="T815">
        <v>26</v>
      </c>
      <c r="AC815" s="13">
        <v>0</v>
      </c>
      <c r="AD815" s="13">
        <v>0</v>
      </c>
      <c r="AF815" t="s">
        <v>45</v>
      </c>
    </row>
    <row r="816" spans="1:33" ht="14.55" hidden="1" x14ac:dyDescent="0.3">
      <c r="A816" t="s">
        <v>147</v>
      </c>
      <c r="B816">
        <v>2020</v>
      </c>
      <c r="C816" s="11">
        <v>44020</v>
      </c>
      <c r="D816" t="s">
        <v>1604</v>
      </c>
      <c r="E816" t="s">
        <v>514</v>
      </c>
      <c r="F816">
        <v>18</v>
      </c>
      <c r="G816">
        <f t="shared" si="40"/>
        <v>0</v>
      </c>
      <c r="H816">
        <v>0</v>
      </c>
      <c r="I816">
        <v>0</v>
      </c>
      <c r="J816">
        <v>0</v>
      </c>
      <c r="K816">
        <v>90</v>
      </c>
      <c r="L816">
        <v>5</v>
      </c>
      <c r="M816" t="s">
        <v>267</v>
      </c>
      <c r="N816">
        <v>15</v>
      </c>
      <c r="O816" t="s">
        <v>267</v>
      </c>
      <c r="P816" s="9">
        <f t="shared" si="41"/>
        <v>26.5</v>
      </c>
      <c r="Q816">
        <v>16</v>
      </c>
      <c r="R816">
        <v>22</v>
      </c>
      <c r="S816">
        <v>18</v>
      </c>
      <c r="T816">
        <v>50</v>
      </c>
      <c r="AC816" s="13">
        <v>0</v>
      </c>
      <c r="AD816" s="13">
        <v>0</v>
      </c>
      <c r="AF816" t="s">
        <v>45</v>
      </c>
    </row>
    <row r="817" spans="1:33" ht="14.55" hidden="1" x14ac:dyDescent="0.3">
      <c r="A817" t="s">
        <v>147</v>
      </c>
      <c r="B817">
        <v>2020</v>
      </c>
      <c r="C817" s="11">
        <v>44020</v>
      </c>
      <c r="D817" t="s">
        <v>1605</v>
      </c>
      <c r="E817" t="s">
        <v>514</v>
      </c>
      <c r="F817">
        <v>8</v>
      </c>
      <c r="G817">
        <f t="shared" si="40"/>
        <v>18</v>
      </c>
      <c r="H817">
        <v>6</v>
      </c>
      <c r="I817">
        <v>6</v>
      </c>
      <c r="J817">
        <v>6</v>
      </c>
      <c r="K817">
        <v>80</v>
      </c>
      <c r="L817">
        <v>25</v>
      </c>
      <c r="M817" t="s">
        <v>267</v>
      </c>
      <c r="N817">
        <v>0</v>
      </c>
      <c r="O817" t="s">
        <v>267</v>
      </c>
      <c r="P817" s="9">
        <f t="shared" si="41"/>
        <v>28</v>
      </c>
      <c r="Q817">
        <v>34</v>
      </c>
      <c r="R817">
        <v>33</v>
      </c>
      <c r="S817">
        <v>10</v>
      </c>
      <c r="T817">
        <v>35</v>
      </c>
      <c r="AC817" s="13">
        <v>0</v>
      </c>
      <c r="AD817" s="13">
        <v>0</v>
      </c>
      <c r="AF817" t="s">
        <v>45</v>
      </c>
    </row>
    <row r="818" spans="1:33" ht="14.55" hidden="1" x14ac:dyDescent="0.3">
      <c r="A818" t="s">
        <v>147</v>
      </c>
      <c r="B818">
        <v>2020</v>
      </c>
      <c r="C818" s="11">
        <v>44020</v>
      </c>
      <c r="D818" t="s">
        <v>1606</v>
      </c>
      <c r="E818" t="s">
        <v>514</v>
      </c>
      <c r="F818">
        <v>9</v>
      </c>
      <c r="G818">
        <f t="shared" si="40"/>
        <v>6</v>
      </c>
      <c r="H818">
        <v>0</v>
      </c>
      <c r="I818">
        <v>1</v>
      </c>
      <c r="J818">
        <v>5</v>
      </c>
      <c r="K818">
        <v>70</v>
      </c>
      <c r="L818">
        <v>60</v>
      </c>
      <c r="M818" t="s">
        <v>267</v>
      </c>
      <c r="N818">
        <v>4</v>
      </c>
      <c r="O818" t="s">
        <v>267</v>
      </c>
      <c r="P818" s="9">
        <f t="shared" si="41"/>
        <v>58</v>
      </c>
      <c r="Q818">
        <v>53</v>
      </c>
      <c r="R818">
        <v>51</v>
      </c>
      <c r="S818">
        <v>61</v>
      </c>
      <c r="T818">
        <v>67</v>
      </c>
      <c r="AC818" s="13">
        <v>0</v>
      </c>
      <c r="AD818" s="13">
        <v>0</v>
      </c>
      <c r="AF818" t="s">
        <v>45</v>
      </c>
    </row>
    <row r="819" spans="1:33" ht="14.55" hidden="1" x14ac:dyDescent="0.3">
      <c r="A819" t="s">
        <v>147</v>
      </c>
      <c r="B819">
        <v>2020</v>
      </c>
      <c r="C819" s="11">
        <v>44020</v>
      </c>
      <c r="D819" t="s">
        <v>1607</v>
      </c>
      <c r="E819" t="s">
        <v>520</v>
      </c>
      <c r="F819">
        <v>4</v>
      </c>
      <c r="G819">
        <f t="shared" si="40"/>
        <v>0</v>
      </c>
      <c r="H819">
        <v>0</v>
      </c>
      <c r="I819">
        <v>0</v>
      </c>
      <c r="J819">
        <v>0</v>
      </c>
      <c r="K819">
        <v>40</v>
      </c>
      <c r="L819">
        <v>60</v>
      </c>
      <c r="M819" t="s">
        <v>267</v>
      </c>
      <c r="N819">
        <v>40</v>
      </c>
      <c r="O819" t="s">
        <v>267</v>
      </c>
      <c r="P819" s="9">
        <f t="shared" si="41"/>
        <v>83.25</v>
      </c>
      <c r="Q819">
        <v>43</v>
      </c>
      <c r="R819">
        <v>13</v>
      </c>
      <c r="S819">
        <v>27</v>
      </c>
      <c r="T819">
        <v>250</v>
      </c>
      <c r="AC819" s="13">
        <v>0</v>
      </c>
      <c r="AD819" s="13">
        <v>0</v>
      </c>
      <c r="AF819" t="s">
        <v>45</v>
      </c>
      <c r="AG819" t="s">
        <v>1611</v>
      </c>
    </row>
    <row r="820" spans="1:33" ht="14.55" hidden="1" x14ac:dyDescent="0.3">
      <c r="A820" t="s">
        <v>147</v>
      </c>
      <c r="B820">
        <v>2020</v>
      </c>
      <c r="C820" s="11">
        <v>44020</v>
      </c>
      <c r="D820" t="s">
        <v>1626</v>
      </c>
      <c r="E820" t="s">
        <v>522</v>
      </c>
      <c r="F820">
        <v>4</v>
      </c>
      <c r="G820">
        <f t="shared" si="40"/>
        <v>0</v>
      </c>
      <c r="H820">
        <v>0</v>
      </c>
      <c r="I820">
        <v>0</v>
      </c>
      <c r="J820">
        <v>0</v>
      </c>
      <c r="K820">
        <v>60</v>
      </c>
      <c r="L820">
        <v>10</v>
      </c>
      <c r="M820" t="s">
        <v>267</v>
      </c>
      <c r="N820">
        <v>0</v>
      </c>
      <c r="O820" t="s">
        <v>267</v>
      </c>
      <c r="P820" s="9">
        <f t="shared" si="41"/>
        <v>19.5</v>
      </c>
      <c r="Q820">
        <v>14</v>
      </c>
      <c r="R820">
        <v>31</v>
      </c>
      <c r="S820">
        <v>29</v>
      </c>
      <c r="T820">
        <v>4</v>
      </c>
      <c r="AC820" s="13">
        <v>0</v>
      </c>
      <c r="AD820" s="13">
        <v>0</v>
      </c>
      <c r="AF820" t="s">
        <v>45</v>
      </c>
    </row>
    <row r="821" spans="1:33" ht="14.55" hidden="1" x14ac:dyDescent="0.3">
      <c r="A821" t="s">
        <v>147</v>
      </c>
      <c r="B821">
        <v>2020</v>
      </c>
      <c r="C821" s="11">
        <v>44020</v>
      </c>
      <c r="D821" t="s">
        <v>1610</v>
      </c>
      <c r="E821" t="s">
        <v>524</v>
      </c>
      <c r="F821">
        <v>1</v>
      </c>
      <c r="G821">
        <f t="shared" si="40"/>
        <v>0</v>
      </c>
      <c r="H821">
        <v>0</v>
      </c>
      <c r="I821">
        <v>0</v>
      </c>
      <c r="J821">
        <v>0</v>
      </c>
      <c r="K821">
        <v>30</v>
      </c>
      <c r="L821">
        <v>2</v>
      </c>
      <c r="M821" t="s">
        <v>267</v>
      </c>
      <c r="N821">
        <v>4</v>
      </c>
      <c r="O821" t="s">
        <v>267</v>
      </c>
      <c r="P821" s="9">
        <f t="shared" si="41"/>
        <v>32.75</v>
      </c>
      <c r="Q821">
        <v>29</v>
      </c>
      <c r="R821">
        <v>37</v>
      </c>
      <c r="S821">
        <v>61</v>
      </c>
      <c r="T821">
        <v>4</v>
      </c>
      <c r="AC821" s="13">
        <v>0</v>
      </c>
      <c r="AD821" s="13">
        <v>0</v>
      </c>
      <c r="AF821" t="s">
        <v>45</v>
      </c>
    </row>
    <row r="822" spans="1:33" ht="14.55" hidden="1" x14ac:dyDescent="0.3">
      <c r="A822" t="s">
        <v>147</v>
      </c>
      <c r="B822">
        <v>2021</v>
      </c>
      <c r="C822" s="11">
        <v>44377</v>
      </c>
      <c r="D822" t="s">
        <v>1599</v>
      </c>
      <c r="E822" t="s">
        <v>506</v>
      </c>
      <c r="F822">
        <v>7</v>
      </c>
      <c r="G822">
        <f t="shared" si="40"/>
        <v>42</v>
      </c>
      <c r="H822">
        <v>1</v>
      </c>
      <c r="I822">
        <v>16</v>
      </c>
      <c r="J822">
        <v>25</v>
      </c>
      <c r="K822">
        <v>80</v>
      </c>
      <c r="L822">
        <v>15</v>
      </c>
      <c r="M822">
        <v>10</v>
      </c>
      <c r="N822">
        <v>35</v>
      </c>
      <c r="O822">
        <v>0</v>
      </c>
      <c r="P822">
        <f t="shared" si="41"/>
        <v>33.5</v>
      </c>
      <c r="Q822" s="23">
        <v>21</v>
      </c>
      <c r="R822" s="23">
        <v>43</v>
      </c>
      <c r="S822" s="23">
        <v>35</v>
      </c>
      <c r="T822" s="23">
        <v>35</v>
      </c>
      <c r="U822" s="2">
        <v>1</v>
      </c>
      <c r="V822" s="2">
        <v>2</v>
      </c>
      <c r="W822" s="2">
        <v>1</v>
      </c>
      <c r="X822" s="2">
        <v>10</v>
      </c>
      <c r="Y822" s="2" t="s">
        <v>267</v>
      </c>
      <c r="Z822" s="2" t="s">
        <v>267</v>
      </c>
      <c r="AA822" s="2">
        <v>0</v>
      </c>
      <c r="AB822" s="2">
        <v>0</v>
      </c>
      <c r="AC822" s="13">
        <v>0</v>
      </c>
      <c r="AD822" s="13">
        <v>0</v>
      </c>
      <c r="AG822" t="s">
        <v>1612</v>
      </c>
    </row>
    <row r="823" spans="1:33" ht="14.55" hidden="1" x14ac:dyDescent="0.3">
      <c r="A823" t="s">
        <v>147</v>
      </c>
      <c r="B823">
        <v>2021</v>
      </c>
      <c r="C823" s="11">
        <v>44377</v>
      </c>
      <c r="D823" t="s">
        <v>1601</v>
      </c>
      <c r="E823" t="s">
        <v>506</v>
      </c>
      <c r="F823">
        <v>8</v>
      </c>
      <c r="G823">
        <f t="shared" si="40"/>
        <v>5</v>
      </c>
      <c r="H823">
        <v>0</v>
      </c>
      <c r="I823">
        <v>1</v>
      </c>
      <c r="J823">
        <v>4</v>
      </c>
      <c r="K823">
        <v>85</v>
      </c>
      <c r="L823">
        <v>10</v>
      </c>
      <c r="M823">
        <v>60</v>
      </c>
      <c r="N823">
        <v>0</v>
      </c>
      <c r="O823">
        <v>0</v>
      </c>
      <c r="P823">
        <f t="shared" si="41"/>
        <v>43.75</v>
      </c>
      <c r="Q823" s="23">
        <v>49</v>
      </c>
      <c r="R823" s="23">
        <v>52</v>
      </c>
      <c r="S823" s="23">
        <v>47</v>
      </c>
      <c r="T823" s="23">
        <v>27</v>
      </c>
      <c r="U823" s="2">
        <v>1</v>
      </c>
      <c r="V823" s="2">
        <v>3</v>
      </c>
      <c r="W823" s="2">
        <v>2</v>
      </c>
      <c r="X823" s="2">
        <v>60</v>
      </c>
      <c r="Y823" s="2" t="s">
        <v>267</v>
      </c>
      <c r="Z823" s="2" t="s">
        <v>267</v>
      </c>
      <c r="AA823" s="2">
        <v>0</v>
      </c>
      <c r="AB823" s="2">
        <v>0</v>
      </c>
      <c r="AC823" s="13">
        <v>0</v>
      </c>
      <c r="AD823" s="13">
        <v>0</v>
      </c>
      <c r="AG823" t="s">
        <v>1613</v>
      </c>
    </row>
    <row r="824" spans="1:33" ht="14.55" hidden="1" x14ac:dyDescent="0.3">
      <c r="A824" t="s">
        <v>147</v>
      </c>
      <c r="B824">
        <v>2021</v>
      </c>
      <c r="C824" s="11">
        <v>44377</v>
      </c>
      <c r="D824" t="s">
        <v>1602</v>
      </c>
      <c r="E824" t="s">
        <v>510</v>
      </c>
      <c r="F824">
        <v>9</v>
      </c>
      <c r="G824">
        <f t="shared" si="40"/>
        <v>34</v>
      </c>
      <c r="H824">
        <v>9</v>
      </c>
      <c r="I824">
        <v>18</v>
      </c>
      <c r="J824">
        <v>7</v>
      </c>
      <c r="K824">
        <v>45</v>
      </c>
      <c r="L824">
        <v>25</v>
      </c>
      <c r="M824">
        <v>0</v>
      </c>
      <c r="N824">
        <v>0</v>
      </c>
      <c r="O824">
        <v>0</v>
      </c>
      <c r="P824">
        <f t="shared" si="41"/>
        <v>10.25</v>
      </c>
      <c r="Q824" s="23">
        <v>8</v>
      </c>
      <c r="R824" s="23">
        <v>13</v>
      </c>
      <c r="S824" s="23">
        <v>13</v>
      </c>
      <c r="T824" s="23">
        <v>7</v>
      </c>
      <c r="U824" s="2">
        <v>1</v>
      </c>
      <c r="V824" s="2">
        <v>1</v>
      </c>
      <c r="W824" s="2">
        <v>0</v>
      </c>
      <c r="X824" s="2">
        <v>0</v>
      </c>
      <c r="Y824" s="2" t="s">
        <v>267</v>
      </c>
      <c r="Z824" s="2" t="s">
        <v>267</v>
      </c>
      <c r="AA824" s="2">
        <v>0</v>
      </c>
      <c r="AB824" s="2">
        <v>0</v>
      </c>
      <c r="AC824" s="13">
        <v>0</v>
      </c>
      <c r="AD824" s="13">
        <v>0</v>
      </c>
      <c r="AG824" t="s">
        <v>1614</v>
      </c>
    </row>
    <row r="825" spans="1:33" ht="14.55" hidden="1" x14ac:dyDescent="0.3">
      <c r="A825" t="s">
        <v>147</v>
      </c>
      <c r="B825">
        <v>2021</v>
      </c>
      <c r="C825" s="11">
        <v>44377</v>
      </c>
      <c r="D825" t="s">
        <v>1603</v>
      </c>
      <c r="E825" t="s">
        <v>514</v>
      </c>
      <c r="F825">
        <v>10</v>
      </c>
      <c r="G825">
        <f t="shared" si="40"/>
        <v>2</v>
      </c>
      <c r="H825">
        <v>0</v>
      </c>
      <c r="I825">
        <v>2</v>
      </c>
      <c r="J825">
        <v>0</v>
      </c>
      <c r="K825">
        <v>50</v>
      </c>
      <c r="L825">
        <v>70</v>
      </c>
      <c r="M825">
        <v>2</v>
      </c>
      <c r="N825">
        <v>20</v>
      </c>
      <c r="O825">
        <v>0</v>
      </c>
      <c r="P825">
        <f t="shared" si="41"/>
        <v>25</v>
      </c>
      <c r="Q825" s="23">
        <v>3</v>
      </c>
      <c r="R825" s="23">
        <v>32</v>
      </c>
      <c r="S825" s="23">
        <v>38</v>
      </c>
      <c r="T825" s="23">
        <v>27</v>
      </c>
      <c r="U825" s="2">
        <v>1</v>
      </c>
      <c r="V825" s="2">
        <v>1</v>
      </c>
      <c r="W825" s="2">
        <v>1</v>
      </c>
      <c r="X825" s="2">
        <v>2</v>
      </c>
      <c r="Y825" s="2" t="s">
        <v>267</v>
      </c>
      <c r="Z825" s="2" t="s">
        <v>267</v>
      </c>
      <c r="AA825" s="2">
        <v>0</v>
      </c>
      <c r="AB825" s="2">
        <v>0</v>
      </c>
      <c r="AC825" s="13">
        <v>0</v>
      </c>
      <c r="AD825" s="13">
        <v>0</v>
      </c>
      <c r="AG825" t="s">
        <v>1615</v>
      </c>
    </row>
    <row r="826" spans="1:33" ht="14.55" hidden="1" x14ac:dyDescent="0.3">
      <c r="A826" t="s">
        <v>147</v>
      </c>
      <c r="B826">
        <v>2021</v>
      </c>
      <c r="C826" s="11">
        <v>44377</v>
      </c>
      <c r="D826" t="s">
        <v>1604</v>
      </c>
      <c r="E826" t="s">
        <v>514</v>
      </c>
      <c r="F826">
        <v>18</v>
      </c>
      <c r="G826">
        <f t="shared" si="40"/>
        <v>0</v>
      </c>
      <c r="H826">
        <v>0</v>
      </c>
      <c r="I826">
        <v>0</v>
      </c>
      <c r="J826">
        <v>0</v>
      </c>
      <c r="K826">
        <v>65</v>
      </c>
      <c r="L826">
        <v>10</v>
      </c>
      <c r="M826">
        <v>0</v>
      </c>
      <c r="N826">
        <v>25</v>
      </c>
      <c r="O826">
        <v>25</v>
      </c>
      <c r="P826">
        <f t="shared" si="41"/>
        <v>24.25</v>
      </c>
      <c r="Q826" s="23">
        <v>18</v>
      </c>
      <c r="R826" s="23">
        <v>22</v>
      </c>
      <c r="S826" s="23">
        <v>21</v>
      </c>
      <c r="T826" s="23">
        <v>36</v>
      </c>
      <c r="U826" s="2">
        <v>0</v>
      </c>
      <c r="V826" s="2">
        <v>0</v>
      </c>
      <c r="W826" s="2">
        <v>0</v>
      </c>
      <c r="X826" s="2">
        <v>0</v>
      </c>
      <c r="Y826" s="2" t="s">
        <v>267</v>
      </c>
      <c r="Z826" s="2" t="s">
        <v>267</v>
      </c>
      <c r="AA826" s="2">
        <v>0</v>
      </c>
      <c r="AB826" s="2">
        <v>0</v>
      </c>
      <c r="AC826" s="13">
        <v>0</v>
      </c>
      <c r="AD826" s="13">
        <v>0</v>
      </c>
      <c r="AG826" t="s">
        <v>1616</v>
      </c>
    </row>
    <row r="827" spans="1:33" ht="14.55" hidden="1" x14ac:dyDescent="0.3">
      <c r="A827" t="s">
        <v>147</v>
      </c>
      <c r="B827">
        <v>2021</v>
      </c>
      <c r="C827" s="11">
        <v>44377</v>
      </c>
      <c r="D827" t="s">
        <v>1605</v>
      </c>
      <c r="E827" t="s">
        <v>514</v>
      </c>
      <c r="F827">
        <v>8</v>
      </c>
      <c r="G827">
        <f t="shared" si="40"/>
        <v>21</v>
      </c>
      <c r="H827">
        <v>2</v>
      </c>
      <c r="I827">
        <v>11</v>
      </c>
      <c r="J827">
        <v>8</v>
      </c>
      <c r="K827">
        <v>70</v>
      </c>
      <c r="L827">
        <v>25</v>
      </c>
      <c r="M827">
        <v>0</v>
      </c>
      <c r="N827">
        <v>0</v>
      </c>
      <c r="O827">
        <v>0</v>
      </c>
      <c r="P827">
        <f t="shared" si="41"/>
        <v>17</v>
      </c>
      <c r="Q827" s="23">
        <v>20</v>
      </c>
      <c r="R827" s="23">
        <v>7</v>
      </c>
      <c r="S827" s="23">
        <v>21</v>
      </c>
      <c r="T827" s="23">
        <v>20</v>
      </c>
      <c r="U827" s="2">
        <v>1</v>
      </c>
      <c r="V827" s="2">
        <v>2</v>
      </c>
      <c r="W827" s="2">
        <v>0</v>
      </c>
      <c r="X827" s="2">
        <v>0</v>
      </c>
      <c r="Y827" s="2" t="s">
        <v>267</v>
      </c>
      <c r="Z827" s="2" t="s">
        <v>267</v>
      </c>
      <c r="AA827" s="2">
        <v>0</v>
      </c>
      <c r="AB827" s="2">
        <v>0</v>
      </c>
      <c r="AC827" s="13">
        <v>0</v>
      </c>
      <c r="AD827" s="13">
        <v>0</v>
      </c>
      <c r="AG827" t="s">
        <v>1617</v>
      </c>
    </row>
    <row r="828" spans="1:33" ht="14.55" hidden="1" x14ac:dyDescent="0.3">
      <c r="A828" t="s">
        <v>147</v>
      </c>
      <c r="B828">
        <v>2021</v>
      </c>
      <c r="C828" s="11">
        <v>44377</v>
      </c>
      <c r="D828" t="s">
        <v>1606</v>
      </c>
      <c r="E828" t="s">
        <v>514</v>
      </c>
      <c r="F828">
        <v>9</v>
      </c>
      <c r="G828">
        <f t="shared" si="40"/>
        <v>5</v>
      </c>
      <c r="H828">
        <v>0</v>
      </c>
      <c r="I828">
        <v>2</v>
      </c>
      <c r="J828">
        <v>3</v>
      </c>
      <c r="K828">
        <v>60</v>
      </c>
      <c r="L828">
        <v>80</v>
      </c>
      <c r="M828">
        <v>10</v>
      </c>
      <c r="N828">
        <v>10</v>
      </c>
      <c r="O828">
        <v>6</v>
      </c>
      <c r="P828">
        <f t="shared" si="41"/>
        <v>24.5</v>
      </c>
      <c r="Q828" s="23">
        <v>26</v>
      </c>
      <c r="R828" s="23">
        <v>23</v>
      </c>
      <c r="S828" s="23">
        <v>14</v>
      </c>
      <c r="T828" s="23">
        <v>35</v>
      </c>
      <c r="U828" s="2">
        <v>1</v>
      </c>
      <c r="V828" s="2">
        <v>1</v>
      </c>
      <c r="W828" s="2">
        <v>1</v>
      </c>
      <c r="X828" s="2">
        <v>10</v>
      </c>
      <c r="Y828" s="2" t="s">
        <v>267</v>
      </c>
      <c r="Z828" s="2" t="s">
        <v>267</v>
      </c>
      <c r="AA828" s="2">
        <v>0</v>
      </c>
      <c r="AB828" s="2">
        <v>0</v>
      </c>
      <c r="AC828" s="13">
        <v>0</v>
      </c>
      <c r="AD828" s="13">
        <v>0</v>
      </c>
      <c r="AG828" t="s">
        <v>1618</v>
      </c>
    </row>
    <row r="829" spans="1:33" ht="14.55" hidden="1" x14ac:dyDescent="0.3">
      <c r="A829" t="s">
        <v>147</v>
      </c>
      <c r="B829">
        <v>2021</v>
      </c>
      <c r="C829" s="11">
        <v>44377</v>
      </c>
      <c r="D829" t="s">
        <v>1607</v>
      </c>
      <c r="E829" t="s">
        <v>520</v>
      </c>
      <c r="F829">
        <v>4</v>
      </c>
      <c r="G829">
        <f t="shared" si="40"/>
        <v>0</v>
      </c>
      <c r="H829">
        <v>0</v>
      </c>
      <c r="I829">
        <v>0</v>
      </c>
      <c r="J829">
        <v>0</v>
      </c>
      <c r="K829">
        <v>60</v>
      </c>
      <c r="L829">
        <v>25</v>
      </c>
      <c r="M829">
        <v>10</v>
      </c>
      <c r="N829">
        <v>50</v>
      </c>
      <c r="O829">
        <v>0</v>
      </c>
      <c r="P829">
        <f t="shared" si="41"/>
        <v>30</v>
      </c>
      <c r="Q829" s="23">
        <v>20</v>
      </c>
      <c r="R829" s="23">
        <v>36</v>
      </c>
      <c r="S829" s="23">
        <v>29</v>
      </c>
      <c r="T829" s="23">
        <v>35</v>
      </c>
      <c r="U829" s="2">
        <v>1</v>
      </c>
      <c r="V829" s="2">
        <v>5</v>
      </c>
      <c r="W829" s="2">
        <v>1</v>
      </c>
      <c r="X829" s="2">
        <v>10</v>
      </c>
      <c r="Y829" s="2" t="s">
        <v>267</v>
      </c>
      <c r="Z829" s="2" t="s">
        <v>267</v>
      </c>
      <c r="AA829" s="2">
        <v>0</v>
      </c>
      <c r="AB829" s="2">
        <v>0</v>
      </c>
      <c r="AC829" s="13">
        <v>0</v>
      </c>
      <c r="AD829" s="13">
        <v>0</v>
      </c>
      <c r="AG829" t="s">
        <v>1619</v>
      </c>
    </row>
    <row r="830" spans="1:33" ht="14.55" hidden="1" x14ac:dyDescent="0.3">
      <c r="A830" t="s">
        <v>147</v>
      </c>
      <c r="B830">
        <v>2021</v>
      </c>
      <c r="C830" s="11">
        <v>44377</v>
      </c>
      <c r="D830" t="s">
        <v>1626</v>
      </c>
      <c r="E830" t="s">
        <v>522</v>
      </c>
      <c r="F830">
        <v>4</v>
      </c>
      <c r="G830">
        <f t="shared" si="40"/>
        <v>0</v>
      </c>
      <c r="H830">
        <v>0</v>
      </c>
      <c r="I830">
        <v>0</v>
      </c>
      <c r="J830">
        <v>0</v>
      </c>
      <c r="K830">
        <v>50</v>
      </c>
      <c r="L830">
        <v>10</v>
      </c>
      <c r="M830">
        <v>5</v>
      </c>
      <c r="N830">
        <v>0</v>
      </c>
      <c r="O830">
        <v>5</v>
      </c>
      <c r="P830">
        <f t="shared" ref="P830:P861" si="42">AVERAGE(Q830:T830)</f>
        <v>7.25</v>
      </c>
      <c r="Q830" s="23">
        <v>11</v>
      </c>
      <c r="R830" s="23">
        <v>8</v>
      </c>
      <c r="S830" s="23">
        <v>10</v>
      </c>
      <c r="T830" s="23">
        <v>0</v>
      </c>
      <c r="U830" s="2">
        <v>0</v>
      </c>
      <c r="V830" s="2">
        <v>0</v>
      </c>
      <c r="W830" s="2">
        <v>2</v>
      </c>
      <c r="X830" s="2">
        <v>5</v>
      </c>
      <c r="Y830" s="2" t="s">
        <v>267</v>
      </c>
      <c r="Z830" s="2" t="s">
        <v>267</v>
      </c>
      <c r="AA830" s="2">
        <v>0</v>
      </c>
      <c r="AB830" s="2">
        <v>0</v>
      </c>
      <c r="AC830" s="13">
        <v>0</v>
      </c>
      <c r="AD830" s="13">
        <v>0</v>
      </c>
      <c r="AG830" t="s">
        <v>1620</v>
      </c>
    </row>
    <row r="831" spans="1:33" ht="14.55" hidden="1" x14ac:dyDescent="0.3">
      <c r="A831" t="s">
        <v>147</v>
      </c>
      <c r="B831">
        <v>2021</v>
      </c>
      <c r="C831" s="11">
        <v>44377</v>
      </c>
      <c r="D831" t="s">
        <v>1610</v>
      </c>
      <c r="E831" t="s">
        <v>524</v>
      </c>
      <c r="F831">
        <v>1</v>
      </c>
      <c r="G831">
        <f t="shared" si="40"/>
        <v>0</v>
      </c>
      <c r="H831">
        <v>0</v>
      </c>
      <c r="I831">
        <v>0</v>
      </c>
      <c r="J831">
        <v>0</v>
      </c>
      <c r="K831">
        <v>30</v>
      </c>
      <c r="L831">
        <v>2</v>
      </c>
      <c r="M831">
        <v>10</v>
      </c>
      <c r="N831">
        <v>10</v>
      </c>
      <c r="O831">
        <v>100</v>
      </c>
      <c r="P831">
        <f t="shared" si="42"/>
        <v>27.25</v>
      </c>
      <c r="Q831" s="23">
        <v>31</v>
      </c>
      <c r="R831" s="23">
        <v>27</v>
      </c>
      <c r="S831" s="23">
        <v>17</v>
      </c>
      <c r="T831" s="23">
        <v>34</v>
      </c>
      <c r="U831" s="2">
        <v>0</v>
      </c>
      <c r="V831" s="2">
        <v>0</v>
      </c>
      <c r="W831" s="2">
        <v>1</v>
      </c>
      <c r="X831" s="2">
        <v>10</v>
      </c>
      <c r="Y831" s="2" t="s">
        <v>267</v>
      </c>
      <c r="Z831" s="2" t="s">
        <v>267</v>
      </c>
      <c r="AA831" s="2">
        <v>0</v>
      </c>
      <c r="AB831" s="2">
        <v>0</v>
      </c>
      <c r="AC831" s="13">
        <v>0</v>
      </c>
      <c r="AD831" s="13">
        <v>0</v>
      </c>
      <c r="AG831" t="s">
        <v>1621</v>
      </c>
    </row>
    <row r="832" spans="1:33" ht="14.55" hidden="1" x14ac:dyDescent="0.3">
      <c r="A832" t="s">
        <v>147</v>
      </c>
      <c r="B832">
        <v>2022</v>
      </c>
      <c r="C832" s="11">
        <v>44743</v>
      </c>
      <c r="D832" t="s">
        <v>1599</v>
      </c>
      <c r="E832" t="s">
        <v>506</v>
      </c>
      <c r="F832">
        <v>7</v>
      </c>
      <c r="G832">
        <f t="shared" si="40"/>
        <v>45</v>
      </c>
      <c r="H832">
        <v>0</v>
      </c>
      <c r="I832">
        <v>15</v>
      </c>
      <c r="J832">
        <v>30</v>
      </c>
      <c r="K832">
        <v>90</v>
      </c>
      <c r="L832">
        <v>10</v>
      </c>
      <c r="M832">
        <v>10</v>
      </c>
      <c r="N832">
        <v>5</v>
      </c>
      <c r="O832">
        <v>0</v>
      </c>
      <c r="P832">
        <f t="shared" si="42"/>
        <v>37.75</v>
      </c>
      <c r="Q832" s="23">
        <v>52</v>
      </c>
      <c r="R832" s="23">
        <v>37</v>
      </c>
      <c r="S832" s="23">
        <v>26</v>
      </c>
      <c r="T832" s="23">
        <v>36</v>
      </c>
      <c r="U832" s="2">
        <v>1</v>
      </c>
      <c r="V832" s="2">
        <v>1</v>
      </c>
      <c r="W832" s="2">
        <v>1</v>
      </c>
      <c r="X832" s="2">
        <v>10</v>
      </c>
      <c r="Y832" s="2" t="s">
        <v>267</v>
      </c>
      <c r="Z832" s="2" t="s">
        <v>267</v>
      </c>
      <c r="AA832" s="2">
        <v>0</v>
      </c>
      <c r="AB832" s="2">
        <v>0</v>
      </c>
      <c r="AC832" s="13">
        <v>0</v>
      </c>
      <c r="AD832" s="13">
        <v>0</v>
      </c>
      <c r="AG832" s="3" t="s">
        <v>1622</v>
      </c>
    </row>
    <row r="833" spans="1:33" ht="14.55" hidden="1" x14ac:dyDescent="0.3">
      <c r="A833" t="s">
        <v>147</v>
      </c>
      <c r="B833">
        <v>2022</v>
      </c>
      <c r="C833" s="11">
        <v>44743</v>
      </c>
      <c r="D833" t="s">
        <v>1601</v>
      </c>
      <c r="E833" t="s">
        <v>506</v>
      </c>
      <c r="F833">
        <v>8</v>
      </c>
      <c r="G833">
        <f t="shared" si="40"/>
        <v>3</v>
      </c>
      <c r="H833">
        <v>0</v>
      </c>
      <c r="I833">
        <v>0</v>
      </c>
      <c r="J833">
        <v>3</v>
      </c>
      <c r="K833">
        <v>75</v>
      </c>
      <c r="L833">
        <v>15</v>
      </c>
      <c r="M833">
        <v>56</v>
      </c>
      <c r="N833">
        <v>1</v>
      </c>
      <c r="O833">
        <v>0</v>
      </c>
      <c r="P833">
        <f t="shared" si="42"/>
        <v>46</v>
      </c>
      <c r="Q833" s="23">
        <v>47</v>
      </c>
      <c r="R833" s="23">
        <v>53</v>
      </c>
      <c r="S833" s="23">
        <v>58</v>
      </c>
      <c r="T833" s="23">
        <v>26</v>
      </c>
      <c r="U833" s="2">
        <v>1</v>
      </c>
      <c r="V833" s="2">
        <v>11</v>
      </c>
      <c r="W833" s="2">
        <v>2</v>
      </c>
      <c r="X833" s="2">
        <v>56</v>
      </c>
      <c r="Y833" s="2" t="s">
        <v>267</v>
      </c>
      <c r="Z833" s="2" t="s">
        <v>267</v>
      </c>
      <c r="AA833" s="2">
        <v>0</v>
      </c>
      <c r="AB833" s="2">
        <v>0</v>
      </c>
      <c r="AC833" s="13">
        <v>0</v>
      </c>
      <c r="AD833" s="13">
        <v>0</v>
      </c>
      <c r="AG833" s="3" t="s">
        <v>1622</v>
      </c>
    </row>
    <row r="834" spans="1:33" ht="14.55" hidden="1" x14ac:dyDescent="0.3">
      <c r="A834" t="s">
        <v>147</v>
      </c>
      <c r="B834">
        <v>2022</v>
      </c>
      <c r="C834" s="11">
        <v>44743</v>
      </c>
      <c r="D834" t="s">
        <v>1602</v>
      </c>
      <c r="E834" t="s">
        <v>510</v>
      </c>
      <c r="F834">
        <v>9</v>
      </c>
      <c r="G834">
        <f t="shared" si="40"/>
        <v>34</v>
      </c>
      <c r="H834">
        <v>7</v>
      </c>
      <c r="I834">
        <v>17</v>
      </c>
      <c r="J834">
        <v>10</v>
      </c>
      <c r="K834">
        <v>50</v>
      </c>
      <c r="L834">
        <v>45</v>
      </c>
      <c r="M834">
        <v>0</v>
      </c>
      <c r="N834">
        <v>0</v>
      </c>
      <c r="O834">
        <v>0</v>
      </c>
      <c r="P834">
        <f t="shared" si="42"/>
        <v>15.25</v>
      </c>
      <c r="Q834" s="23">
        <v>13</v>
      </c>
      <c r="R834" s="23">
        <v>20</v>
      </c>
      <c r="S834" s="23">
        <v>10</v>
      </c>
      <c r="T834" s="23">
        <v>18</v>
      </c>
      <c r="U834" s="2">
        <v>2</v>
      </c>
      <c r="V834" s="2">
        <v>6</v>
      </c>
      <c r="W834" s="2">
        <v>0</v>
      </c>
      <c r="X834" s="2">
        <v>0</v>
      </c>
      <c r="Y834" s="2" t="s">
        <v>267</v>
      </c>
      <c r="Z834" s="2" t="s">
        <v>267</v>
      </c>
      <c r="AA834" s="2">
        <v>0</v>
      </c>
      <c r="AB834" s="2">
        <v>0</v>
      </c>
      <c r="AC834" s="13">
        <v>0</v>
      </c>
      <c r="AD834" s="13">
        <v>0</v>
      </c>
    </row>
    <row r="835" spans="1:33" ht="14.55" hidden="1" x14ac:dyDescent="0.3">
      <c r="A835" t="s">
        <v>147</v>
      </c>
      <c r="B835">
        <v>2022</v>
      </c>
      <c r="C835" s="11">
        <v>44743</v>
      </c>
      <c r="D835" t="s">
        <v>1603</v>
      </c>
      <c r="E835" t="s">
        <v>514</v>
      </c>
      <c r="F835">
        <v>10</v>
      </c>
      <c r="G835">
        <f t="shared" ref="G835:G898" si="43">SUM(H835:J835)</f>
        <v>3</v>
      </c>
      <c r="H835">
        <v>0</v>
      </c>
      <c r="I835">
        <v>2</v>
      </c>
      <c r="J835">
        <v>1</v>
      </c>
      <c r="K835">
        <v>70</v>
      </c>
      <c r="L835">
        <v>30</v>
      </c>
      <c r="M835">
        <v>40</v>
      </c>
      <c r="N835">
        <v>10</v>
      </c>
      <c r="O835">
        <v>2</v>
      </c>
      <c r="P835">
        <f t="shared" si="42"/>
        <v>36</v>
      </c>
      <c r="Q835" s="23">
        <v>32</v>
      </c>
      <c r="R835" s="23">
        <v>48</v>
      </c>
      <c r="S835" s="23">
        <v>18</v>
      </c>
      <c r="T835" s="23">
        <v>46</v>
      </c>
      <c r="U835" s="2">
        <v>1</v>
      </c>
      <c r="V835" s="2">
        <v>3</v>
      </c>
      <c r="W835" s="2">
        <v>1</v>
      </c>
      <c r="X835" s="2">
        <v>40</v>
      </c>
      <c r="Y835" s="2" t="s">
        <v>267</v>
      </c>
      <c r="Z835" s="2" t="s">
        <v>267</v>
      </c>
      <c r="AA835" s="2">
        <v>0</v>
      </c>
      <c r="AB835" s="2">
        <v>0</v>
      </c>
      <c r="AC835" s="13">
        <v>0</v>
      </c>
      <c r="AD835" s="13">
        <v>0</v>
      </c>
      <c r="AG835" s="3" t="s">
        <v>1623</v>
      </c>
    </row>
    <row r="836" spans="1:33" ht="14.55" hidden="1" x14ac:dyDescent="0.3">
      <c r="A836" t="s">
        <v>147</v>
      </c>
      <c r="B836">
        <v>2022</v>
      </c>
      <c r="C836" s="11">
        <v>44743</v>
      </c>
      <c r="D836" t="s">
        <v>1604</v>
      </c>
      <c r="E836" t="s">
        <v>514</v>
      </c>
      <c r="F836">
        <v>18</v>
      </c>
      <c r="G836">
        <f t="shared" si="43"/>
        <v>0</v>
      </c>
      <c r="H836">
        <v>0</v>
      </c>
      <c r="I836">
        <v>0</v>
      </c>
      <c r="J836">
        <v>0</v>
      </c>
      <c r="K836">
        <v>85</v>
      </c>
      <c r="L836">
        <v>5</v>
      </c>
      <c r="M836">
        <v>0</v>
      </c>
      <c r="N836">
        <v>5</v>
      </c>
      <c r="O836">
        <v>25</v>
      </c>
      <c r="P836">
        <f t="shared" si="42"/>
        <v>20</v>
      </c>
      <c r="Q836" s="23">
        <v>33</v>
      </c>
      <c r="R836" s="23">
        <v>20</v>
      </c>
      <c r="S836" s="23">
        <v>17</v>
      </c>
      <c r="T836" s="23">
        <v>10</v>
      </c>
      <c r="U836" s="2">
        <v>1</v>
      </c>
      <c r="V836" s="2">
        <v>1</v>
      </c>
      <c r="W836" s="2">
        <v>0</v>
      </c>
      <c r="X836" s="2">
        <v>0</v>
      </c>
      <c r="Y836" s="2" t="s">
        <v>267</v>
      </c>
      <c r="Z836" s="2" t="s">
        <v>267</v>
      </c>
      <c r="AA836" s="2">
        <v>0</v>
      </c>
      <c r="AB836" s="2">
        <v>0</v>
      </c>
      <c r="AC836" s="13">
        <v>0</v>
      </c>
      <c r="AD836" s="13">
        <v>0</v>
      </c>
    </row>
    <row r="837" spans="1:33" ht="14.55" hidden="1" x14ac:dyDescent="0.3">
      <c r="A837" t="s">
        <v>147</v>
      </c>
      <c r="B837">
        <v>2022</v>
      </c>
      <c r="C837" s="11">
        <v>44743</v>
      </c>
      <c r="D837" t="s">
        <v>1605</v>
      </c>
      <c r="E837" t="s">
        <v>514</v>
      </c>
      <c r="F837">
        <v>8</v>
      </c>
      <c r="G837">
        <f t="shared" si="43"/>
        <v>17</v>
      </c>
      <c r="H837">
        <v>2</v>
      </c>
      <c r="I837">
        <v>10</v>
      </c>
      <c r="J837">
        <v>5</v>
      </c>
      <c r="K837">
        <v>70</v>
      </c>
      <c r="L837">
        <v>40</v>
      </c>
      <c r="M837">
        <v>0</v>
      </c>
      <c r="N837">
        <v>0</v>
      </c>
      <c r="O837">
        <v>0</v>
      </c>
      <c r="P837">
        <f t="shared" si="42"/>
        <v>33.25</v>
      </c>
      <c r="Q837" s="23">
        <v>51</v>
      </c>
      <c r="R837" s="23">
        <v>14</v>
      </c>
      <c r="S837" s="23">
        <v>15</v>
      </c>
      <c r="T837" s="23">
        <v>53</v>
      </c>
      <c r="U837" s="2">
        <v>1</v>
      </c>
      <c r="V837" s="2">
        <v>5</v>
      </c>
      <c r="W837" s="2">
        <v>0</v>
      </c>
      <c r="X837" s="2">
        <v>0</v>
      </c>
      <c r="Y837" s="2" t="s">
        <v>267</v>
      </c>
      <c r="Z837" s="2" t="s">
        <v>267</v>
      </c>
      <c r="AA837" s="2">
        <v>0</v>
      </c>
      <c r="AB837" s="2">
        <v>0</v>
      </c>
      <c r="AC837" s="13">
        <v>0</v>
      </c>
      <c r="AD837" s="13">
        <v>0</v>
      </c>
      <c r="AG837" s="3" t="s">
        <v>1623</v>
      </c>
    </row>
    <row r="838" spans="1:33" ht="14.55" hidden="1" x14ac:dyDescent="0.3">
      <c r="A838" t="s">
        <v>147</v>
      </c>
      <c r="B838">
        <v>2022</v>
      </c>
      <c r="C838" s="11">
        <v>44743</v>
      </c>
      <c r="D838" t="s">
        <v>1606</v>
      </c>
      <c r="E838" t="s">
        <v>514</v>
      </c>
      <c r="F838">
        <v>9</v>
      </c>
      <c r="G838">
        <f t="shared" si="43"/>
        <v>8</v>
      </c>
      <c r="H838">
        <v>0</v>
      </c>
      <c r="I838">
        <v>2</v>
      </c>
      <c r="J838">
        <v>6</v>
      </c>
      <c r="K838">
        <v>85</v>
      </c>
      <c r="L838">
        <v>15</v>
      </c>
      <c r="M838">
        <v>3</v>
      </c>
      <c r="N838">
        <v>1</v>
      </c>
      <c r="O838">
        <v>0</v>
      </c>
      <c r="P838">
        <f t="shared" si="42"/>
        <v>30.25</v>
      </c>
      <c r="Q838" s="23">
        <v>19</v>
      </c>
      <c r="R838" s="23">
        <v>22</v>
      </c>
      <c r="S838" s="23">
        <v>50</v>
      </c>
      <c r="T838" s="23">
        <v>30</v>
      </c>
      <c r="U838" s="2">
        <v>1</v>
      </c>
      <c r="V838" s="2">
        <v>1</v>
      </c>
      <c r="W838" s="2">
        <v>1</v>
      </c>
      <c r="X838" s="2">
        <v>3</v>
      </c>
      <c r="Y838" s="2" t="s">
        <v>267</v>
      </c>
      <c r="Z838" s="2" t="s">
        <v>267</v>
      </c>
      <c r="AA838" s="2">
        <v>0</v>
      </c>
      <c r="AB838" s="2">
        <v>0</v>
      </c>
      <c r="AC838" s="13">
        <v>0</v>
      </c>
      <c r="AD838" s="13">
        <v>0</v>
      </c>
      <c r="AG838" s="3" t="s">
        <v>1623</v>
      </c>
    </row>
    <row r="839" spans="1:33" ht="14.55" hidden="1" x14ac:dyDescent="0.3">
      <c r="A839" t="s">
        <v>147</v>
      </c>
      <c r="B839">
        <v>2022</v>
      </c>
      <c r="C839" s="11">
        <v>44743</v>
      </c>
      <c r="D839" t="s">
        <v>1607</v>
      </c>
      <c r="E839" t="s">
        <v>520</v>
      </c>
      <c r="F839">
        <v>4</v>
      </c>
      <c r="G839">
        <f t="shared" si="43"/>
        <v>0</v>
      </c>
      <c r="H839">
        <v>0</v>
      </c>
      <c r="I839">
        <v>0</v>
      </c>
      <c r="J839">
        <v>0</v>
      </c>
      <c r="K839">
        <v>65</v>
      </c>
      <c r="L839">
        <v>90</v>
      </c>
      <c r="M839">
        <v>25</v>
      </c>
      <c r="N839">
        <v>80</v>
      </c>
      <c r="O839">
        <v>0</v>
      </c>
      <c r="P839">
        <f t="shared" si="42"/>
        <v>24.75</v>
      </c>
      <c r="Q839" s="23">
        <v>34</v>
      </c>
      <c r="R839" s="23">
        <v>18</v>
      </c>
      <c r="S839" s="23">
        <v>32</v>
      </c>
      <c r="T839" s="23">
        <v>15</v>
      </c>
      <c r="U839" s="2">
        <v>2</v>
      </c>
      <c r="V839" s="2">
        <v>25</v>
      </c>
      <c r="W839" s="2">
        <v>1</v>
      </c>
      <c r="X839" s="2">
        <v>25</v>
      </c>
      <c r="Y839" s="2" t="s">
        <v>267</v>
      </c>
      <c r="Z839" s="2" t="s">
        <v>267</v>
      </c>
      <c r="AA839" s="2">
        <v>0</v>
      </c>
      <c r="AB839" s="2">
        <v>0</v>
      </c>
      <c r="AC839" s="13">
        <v>0</v>
      </c>
      <c r="AD839" s="13">
        <v>0</v>
      </c>
    </row>
    <row r="840" spans="1:33" ht="14.55" hidden="1" x14ac:dyDescent="0.3">
      <c r="A840" t="s">
        <v>147</v>
      </c>
      <c r="B840">
        <v>2022</v>
      </c>
      <c r="C840" s="11">
        <v>44743</v>
      </c>
      <c r="D840" t="s">
        <v>1626</v>
      </c>
      <c r="E840" t="s">
        <v>522</v>
      </c>
      <c r="F840">
        <v>4</v>
      </c>
      <c r="G840">
        <f t="shared" si="43"/>
        <v>0</v>
      </c>
      <c r="H840">
        <v>0</v>
      </c>
      <c r="I840">
        <v>0</v>
      </c>
      <c r="J840">
        <v>0</v>
      </c>
      <c r="K840">
        <v>30</v>
      </c>
      <c r="L840">
        <v>35</v>
      </c>
      <c r="M840">
        <v>1</v>
      </c>
      <c r="N840">
        <v>0</v>
      </c>
      <c r="O840">
        <v>0</v>
      </c>
      <c r="P840">
        <f t="shared" si="42"/>
        <v>10.5</v>
      </c>
      <c r="Q840" s="23">
        <v>12</v>
      </c>
      <c r="R840" s="23">
        <v>9</v>
      </c>
      <c r="S840" s="23">
        <v>10</v>
      </c>
      <c r="T840" s="23">
        <v>11</v>
      </c>
      <c r="U840" s="2">
        <v>1</v>
      </c>
      <c r="V840" s="2">
        <v>1</v>
      </c>
      <c r="W840" s="2">
        <v>1</v>
      </c>
      <c r="X840" s="2">
        <v>1</v>
      </c>
      <c r="Y840" s="2" t="s">
        <v>267</v>
      </c>
      <c r="Z840" s="2" t="s">
        <v>267</v>
      </c>
      <c r="AA840" s="2">
        <v>0</v>
      </c>
      <c r="AB840" s="2">
        <v>0</v>
      </c>
      <c r="AC840" s="13" t="s">
        <v>315</v>
      </c>
      <c r="AD840" s="13">
        <v>0</v>
      </c>
      <c r="AF840" t="s">
        <v>1624</v>
      </c>
    </row>
    <row r="841" spans="1:33" ht="14.55" hidden="1" x14ac:dyDescent="0.3">
      <c r="A841" t="s">
        <v>147</v>
      </c>
      <c r="B841">
        <v>2022</v>
      </c>
      <c r="C841" s="11">
        <v>44743</v>
      </c>
      <c r="D841" t="s">
        <v>1610</v>
      </c>
      <c r="E841" t="s">
        <v>524</v>
      </c>
      <c r="F841">
        <v>1</v>
      </c>
      <c r="G841">
        <f t="shared" si="43"/>
        <v>0</v>
      </c>
      <c r="H841">
        <v>0</v>
      </c>
      <c r="I841">
        <v>0</v>
      </c>
      <c r="J841">
        <v>0</v>
      </c>
      <c r="K841">
        <v>35</v>
      </c>
      <c r="L841">
        <v>5</v>
      </c>
      <c r="M841">
        <v>4</v>
      </c>
      <c r="N841">
        <v>0</v>
      </c>
      <c r="O841">
        <v>50</v>
      </c>
      <c r="P841">
        <f t="shared" si="42"/>
        <v>20.75</v>
      </c>
      <c r="Q841" s="23">
        <v>28</v>
      </c>
      <c r="R841" s="23">
        <v>36</v>
      </c>
      <c r="S841" s="23">
        <v>15</v>
      </c>
      <c r="T841" s="23">
        <v>4</v>
      </c>
      <c r="U841" s="2">
        <v>0</v>
      </c>
      <c r="V841" s="2">
        <v>0</v>
      </c>
      <c r="W841" s="2">
        <v>1</v>
      </c>
      <c r="X841" s="2">
        <v>4</v>
      </c>
      <c r="Y841" s="2" t="s">
        <v>267</v>
      </c>
      <c r="Z841" s="2" t="s">
        <v>267</v>
      </c>
      <c r="AA841" s="2">
        <v>0</v>
      </c>
      <c r="AB841" s="2">
        <v>0</v>
      </c>
      <c r="AC841" s="13">
        <v>0</v>
      </c>
      <c r="AD841" s="13">
        <v>0</v>
      </c>
      <c r="AG841" s="3" t="s">
        <v>1623</v>
      </c>
    </row>
    <row r="842" spans="1:33" ht="14.55" hidden="1" x14ac:dyDescent="0.3">
      <c r="A842" t="s">
        <v>147</v>
      </c>
      <c r="B842">
        <v>2023</v>
      </c>
      <c r="C842" s="11">
        <v>45105</v>
      </c>
      <c r="D842" t="s">
        <v>1599</v>
      </c>
      <c r="E842" t="s">
        <v>506</v>
      </c>
      <c r="F842">
        <v>7</v>
      </c>
      <c r="G842">
        <f t="shared" si="43"/>
        <v>48</v>
      </c>
      <c r="H842">
        <v>3</v>
      </c>
      <c r="I842">
        <v>35</v>
      </c>
      <c r="J842">
        <v>10</v>
      </c>
      <c r="K842">
        <v>90</v>
      </c>
      <c r="L842">
        <v>65</v>
      </c>
      <c r="M842">
        <v>35</v>
      </c>
      <c r="N842">
        <v>25</v>
      </c>
      <c r="O842">
        <v>0</v>
      </c>
      <c r="P842">
        <f t="shared" si="42"/>
        <v>38.5</v>
      </c>
      <c r="Q842" s="23">
        <v>49</v>
      </c>
      <c r="R842" s="23">
        <v>46</v>
      </c>
      <c r="S842" s="23">
        <v>35</v>
      </c>
      <c r="T842" s="23">
        <v>24</v>
      </c>
      <c r="U842" s="2"/>
      <c r="V842" s="2"/>
      <c r="W842" s="2"/>
      <c r="X842" s="2"/>
      <c r="Y842" s="2"/>
      <c r="Z842" s="2"/>
      <c r="AA842" s="2"/>
      <c r="AB842" s="2"/>
      <c r="AC842" s="13"/>
      <c r="AD842" s="13"/>
      <c r="AG842" s="3"/>
    </row>
    <row r="843" spans="1:33" ht="14.55" hidden="1" x14ac:dyDescent="0.3">
      <c r="A843" t="s">
        <v>147</v>
      </c>
      <c r="B843">
        <v>2023</v>
      </c>
      <c r="C843" s="11">
        <v>45105</v>
      </c>
      <c r="D843" t="s">
        <v>1601</v>
      </c>
      <c r="E843" t="s">
        <v>506</v>
      </c>
      <c r="F843">
        <v>8</v>
      </c>
      <c r="G843">
        <f t="shared" si="43"/>
        <v>7</v>
      </c>
      <c r="H843">
        <v>1</v>
      </c>
      <c r="I843">
        <v>2</v>
      </c>
      <c r="J843">
        <v>4</v>
      </c>
      <c r="K843">
        <v>90</v>
      </c>
      <c r="L843">
        <v>50</v>
      </c>
      <c r="M843">
        <v>90</v>
      </c>
      <c r="N843">
        <v>0</v>
      </c>
      <c r="O843">
        <v>0</v>
      </c>
      <c r="P843">
        <f t="shared" si="42"/>
        <v>37.75</v>
      </c>
      <c r="Q843" s="23">
        <v>19</v>
      </c>
      <c r="R843" s="23">
        <v>20</v>
      </c>
      <c r="S843" s="23">
        <v>41</v>
      </c>
      <c r="T843" s="23">
        <v>71</v>
      </c>
      <c r="U843" s="2"/>
      <c r="V843" s="2"/>
      <c r="W843" s="2"/>
      <c r="X843" s="2"/>
      <c r="Y843" s="2"/>
      <c r="Z843" s="2"/>
      <c r="AA843" s="2"/>
      <c r="AB843" s="2"/>
      <c r="AC843" s="13"/>
      <c r="AD843" s="13"/>
      <c r="AG843" s="3"/>
    </row>
    <row r="844" spans="1:33" ht="14.55" hidden="1" x14ac:dyDescent="0.3">
      <c r="A844" t="s">
        <v>147</v>
      </c>
      <c r="B844">
        <v>2023</v>
      </c>
      <c r="C844" s="11">
        <v>45105</v>
      </c>
      <c r="D844" t="s">
        <v>1602</v>
      </c>
      <c r="E844" t="s">
        <v>510</v>
      </c>
      <c r="F844">
        <v>9</v>
      </c>
      <c r="G844">
        <f t="shared" si="43"/>
        <v>32</v>
      </c>
      <c r="H844">
        <v>3</v>
      </c>
      <c r="I844">
        <v>14</v>
      </c>
      <c r="J844">
        <v>15</v>
      </c>
      <c r="K844">
        <v>52</v>
      </c>
      <c r="L844">
        <v>55</v>
      </c>
      <c r="M844">
        <v>0</v>
      </c>
      <c r="N844">
        <v>0</v>
      </c>
      <c r="O844">
        <v>0</v>
      </c>
      <c r="P844">
        <f t="shared" si="42"/>
        <v>12.75</v>
      </c>
      <c r="Q844" s="23">
        <v>14</v>
      </c>
      <c r="R844" s="23">
        <v>6</v>
      </c>
      <c r="S844" s="23">
        <v>8</v>
      </c>
      <c r="T844" s="23">
        <v>23</v>
      </c>
      <c r="U844" s="2"/>
      <c r="V844" s="2"/>
      <c r="W844" s="2"/>
      <c r="X844" s="2"/>
      <c r="Y844" s="2"/>
      <c r="Z844" s="2"/>
      <c r="AA844" s="2"/>
      <c r="AB844" s="2"/>
      <c r="AC844" s="13"/>
      <c r="AD844" s="13"/>
      <c r="AG844" t="s">
        <v>1625</v>
      </c>
    </row>
    <row r="845" spans="1:33" ht="14.55" hidden="1" x14ac:dyDescent="0.3">
      <c r="A845" t="s">
        <v>147</v>
      </c>
      <c r="B845">
        <v>2023</v>
      </c>
      <c r="C845" s="11">
        <v>45105</v>
      </c>
      <c r="D845" t="s">
        <v>1603</v>
      </c>
      <c r="E845" t="s">
        <v>514</v>
      </c>
      <c r="F845">
        <v>10</v>
      </c>
      <c r="G845">
        <f t="shared" si="43"/>
        <v>2</v>
      </c>
      <c r="H845">
        <v>0</v>
      </c>
      <c r="I845">
        <v>2</v>
      </c>
      <c r="J845">
        <v>0</v>
      </c>
      <c r="K845">
        <v>80</v>
      </c>
      <c r="L845">
        <v>90</v>
      </c>
      <c r="M845">
        <v>15</v>
      </c>
      <c r="N845">
        <v>10</v>
      </c>
      <c r="O845">
        <v>0</v>
      </c>
      <c r="P845">
        <f t="shared" si="42"/>
        <v>23.75</v>
      </c>
      <c r="Q845" s="23">
        <v>15</v>
      </c>
      <c r="R845" s="23">
        <v>37</v>
      </c>
      <c r="S845" s="23">
        <v>14</v>
      </c>
      <c r="T845" s="23">
        <v>29</v>
      </c>
      <c r="U845" s="2"/>
      <c r="V845" s="2"/>
      <c r="W845" s="2"/>
      <c r="X845" s="2"/>
      <c r="Y845" s="2"/>
      <c r="Z845" s="2"/>
      <c r="AA845" s="2"/>
      <c r="AB845" s="2"/>
      <c r="AC845" s="13"/>
      <c r="AD845" s="13"/>
      <c r="AG845" s="3"/>
    </row>
    <row r="846" spans="1:33" ht="14.55" hidden="1" x14ac:dyDescent="0.3">
      <c r="A846" t="s">
        <v>147</v>
      </c>
      <c r="B846">
        <v>2023</v>
      </c>
      <c r="C846" s="11">
        <v>45105</v>
      </c>
      <c r="D846" t="s">
        <v>1604</v>
      </c>
      <c r="E846" t="s">
        <v>514</v>
      </c>
      <c r="F846">
        <v>18</v>
      </c>
      <c r="G846">
        <f t="shared" si="43"/>
        <v>0</v>
      </c>
      <c r="H846">
        <v>0</v>
      </c>
      <c r="I846">
        <v>0</v>
      </c>
      <c r="J846">
        <v>0</v>
      </c>
      <c r="K846">
        <v>47</v>
      </c>
      <c r="L846">
        <v>1</v>
      </c>
      <c r="M846">
        <v>0</v>
      </c>
      <c r="N846">
        <v>35</v>
      </c>
      <c r="O846">
        <v>45</v>
      </c>
      <c r="P846">
        <f t="shared" si="42"/>
        <v>26.5</v>
      </c>
      <c r="Q846" s="23">
        <v>20</v>
      </c>
      <c r="R846" s="23">
        <v>32</v>
      </c>
      <c r="S846" s="23">
        <v>34</v>
      </c>
      <c r="T846" s="23">
        <v>20</v>
      </c>
      <c r="U846" s="2"/>
      <c r="V846" s="2"/>
      <c r="W846" s="2"/>
      <c r="X846" s="2"/>
      <c r="Y846" s="2"/>
      <c r="Z846" s="2"/>
      <c r="AA846" s="2"/>
      <c r="AB846" s="2"/>
      <c r="AC846" s="13"/>
      <c r="AD846" s="13"/>
      <c r="AG846" t="s">
        <v>1282</v>
      </c>
    </row>
    <row r="847" spans="1:33" ht="14.55" hidden="1" x14ac:dyDescent="0.3">
      <c r="A847" t="s">
        <v>147</v>
      </c>
      <c r="B847">
        <v>2023</v>
      </c>
      <c r="C847" s="11">
        <v>45105</v>
      </c>
      <c r="D847" t="s">
        <v>1605</v>
      </c>
      <c r="E847" t="s">
        <v>514</v>
      </c>
      <c r="F847">
        <v>8</v>
      </c>
      <c r="G847">
        <f t="shared" si="43"/>
        <v>18</v>
      </c>
      <c r="H847">
        <v>0</v>
      </c>
      <c r="I847">
        <v>11</v>
      </c>
      <c r="J847">
        <v>7</v>
      </c>
      <c r="K847">
        <v>60</v>
      </c>
      <c r="L847">
        <v>25</v>
      </c>
      <c r="M847">
        <v>0</v>
      </c>
      <c r="N847">
        <v>0</v>
      </c>
      <c r="O847">
        <v>0</v>
      </c>
      <c r="P847">
        <f t="shared" si="42"/>
        <v>17.5</v>
      </c>
      <c r="Q847" s="23">
        <v>13</v>
      </c>
      <c r="R847" s="23">
        <v>24</v>
      </c>
      <c r="S847" s="23">
        <v>19</v>
      </c>
      <c r="T847" s="23">
        <v>14</v>
      </c>
      <c r="U847" s="2"/>
      <c r="V847" s="2"/>
      <c r="W847" s="2"/>
      <c r="X847" s="2"/>
      <c r="Y847" s="2"/>
      <c r="Z847" s="2"/>
      <c r="AA847" s="2"/>
      <c r="AB847" s="2"/>
      <c r="AC847" s="13"/>
      <c r="AD847" s="13"/>
      <c r="AG847" s="3"/>
    </row>
    <row r="848" spans="1:33" ht="14.55" hidden="1" x14ac:dyDescent="0.3">
      <c r="A848" t="s">
        <v>147</v>
      </c>
      <c r="B848">
        <v>2023</v>
      </c>
      <c r="C848" s="11">
        <v>45105</v>
      </c>
      <c r="D848" t="s">
        <v>1606</v>
      </c>
      <c r="E848" t="s">
        <v>514</v>
      </c>
      <c r="F848">
        <v>9</v>
      </c>
      <c r="G848">
        <f t="shared" si="43"/>
        <v>8</v>
      </c>
      <c r="H848">
        <v>0</v>
      </c>
      <c r="I848">
        <v>1</v>
      </c>
      <c r="J848">
        <v>7</v>
      </c>
      <c r="K848">
        <v>80</v>
      </c>
      <c r="L848">
        <v>60</v>
      </c>
      <c r="M848">
        <v>12</v>
      </c>
      <c r="N848">
        <v>0</v>
      </c>
      <c r="O848">
        <v>0</v>
      </c>
      <c r="P848">
        <f t="shared" si="42"/>
        <v>26.75</v>
      </c>
      <c r="Q848" s="23">
        <v>12</v>
      </c>
      <c r="R848" s="23">
        <v>38</v>
      </c>
      <c r="S848" s="23">
        <v>34</v>
      </c>
      <c r="T848" s="23">
        <v>23</v>
      </c>
      <c r="U848" s="2"/>
      <c r="V848" s="2"/>
      <c r="W848" s="2"/>
      <c r="X848" s="2"/>
      <c r="Y848" s="2"/>
      <c r="Z848" s="2"/>
      <c r="AA848" s="2"/>
      <c r="AB848" s="2"/>
      <c r="AC848" s="13"/>
      <c r="AD848" s="13"/>
      <c r="AG848" s="3"/>
    </row>
    <row r="849" spans="1:33" ht="14.55" hidden="1" x14ac:dyDescent="0.3">
      <c r="A849" t="s">
        <v>147</v>
      </c>
      <c r="B849">
        <v>2023</v>
      </c>
      <c r="C849" s="11">
        <v>45105</v>
      </c>
      <c r="D849" t="s">
        <v>1607</v>
      </c>
      <c r="E849" t="s">
        <v>520</v>
      </c>
      <c r="F849">
        <v>4</v>
      </c>
      <c r="G849">
        <f t="shared" si="43"/>
        <v>0</v>
      </c>
      <c r="H849">
        <v>0</v>
      </c>
      <c r="I849">
        <v>0</v>
      </c>
      <c r="J849">
        <v>0</v>
      </c>
      <c r="K849">
        <v>48</v>
      </c>
      <c r="L849">
        <v>80</v>
      </c>
      <c r="M849">
        <v>7</v>
      </c>
      <c r="N849">
        <v>50</v>
      </c>
      <c r="O849">
        <v>0</v>
      </c>
      <c r="P849">
        <f t="shared" si="42"/>
        <v>35</v>
      </c>
      <c r="Q849" s="23">
        <v>50</v>
      </c>
      <c r="R849" s="23">
        <v>38</v>
      </c>
      <c r="S849" s="23">
        <v>14</v>
      </c>
      <c r="T849" s="23">
        <v>38</v>
      </c>
      <c r="U849" s="2"/>
      <c r="V849" s="2"/>
      <c r="W849" s="2"/>
      <c r="X849" s="2"/>
      <c r="Y849" s="2"/>
      <c r="Z849" s="2"/>
      <c r="AA849" s="2"/>
      <c r="AB849" s="2"/>
      <c r="AC849" s="13"/>
      <c r="AD849" s="13"/>
    </row>
    <row r="850" spans="1:33" ht="14.55" hidden="1" x14ac:dyDescent="0.3">
      <c r="A850" t="s">
        <v>147</v>
      </c>
      <c r="B850">
        <v>2023</v>
      </c>
      <c r="C850" s="11">
        <v>45105</v>
      </c>
      <c r="D850" t="s">
        <v>1626</v>
      </c>
      <c r="E850" t="s">
        <v>522</v>
      </c>
      <c r="F850">
        <v>4</v>
      </c>
      <c r="G850">
        <f t="shared" si="43"/>
        <v>0</v>
      </c>
      <c r="H850">
        <v>0</v>
      </c>
      <c r="I850">
        <v>0</v>
      </c>
      <c r="J850">
        <v>0</v>
      </c>
      <c r="K850">
        <v>30</v>
      </c>
      <c r="L850">
        <v>14</v>
      </c>
      <c r="M850">
        <v>6</v>
      </c>
      <c r="N850">
        <v>0</v>
      </c>
      <c r="O850">
        <v>0</v>
      </c>
      <c r="P850">
        <f t="shared" si="42"/>
        <v>6.75</v>
      </c>
      <c r="Q850" s="23">
        <v>8</v>
      </c>
      <c r="R850" s="23">
        <v>4</v>
      </c>
      <c r="S850" s="23">
        <v>8</v>
      </c>
      <c r="T850" s="23">
        <v>7</v>
      </c>
      <c r="U850" s="2"/>
      <c r="V850" s="2"/>
      <c r="W850" s="2"/>
      <c r="X850" s="2"/>
      <c r="Y850" s="2"/>
      <c r="Z850" s="2"/>
      <c r="AA850" s="2"/>
      <c r="AB850" s="2"/>
      <c r="AC850" s="13"/>
      <c r="AD850" s="13"/>
    </row>
    <row r="851" spans="1:33" ht="14.55" hidden="1" x14ac:dyDescent="0.3">
      <c r="A851" t="s">
        <v>147</v>
      </c>
      <c r="B851">
        <v>2023</v>
      </c>
      <c r="C851" s="11">
        <v>45105</v>
      </c>
      <c r="D851" t="s">
        <v>1610</v>
      </c>
      <c r="E851" t="s">
        <v>524</v>
      </c>
      <c r="F851">
        <v>1</v>
      </c>
      <c r="G851">
        <f t="shared" si="43"/>
        <v>0</v>
      </c>
      <c r="H851">
        <v>0</v>
      </c>
      <c r="I851">
        <v>0</v>
      </c>
      <c r="J851">
        <v>0</v>
      </c>
      <c r="K851">
        <v>28</v>
      </c>
      <c r="L851">
        <v>1</v>
      </c>
      <c r="M851">
        <v>6</v>
      </c>
      <c r="N851">
        <v>0</v>
      </c>
      <c r="O851">
        <v>50</v>
      </c>
      <c r="P851">
        <f t="shared" si="42"/>
        <v>15.5</v>
      </c>
      <c r="Q851" s="23">
        <v>13</v>
      </c>
      <c r="R851" s="23">
        <v>35</v>
      </c>
      <c r="S851" s="23">
        <v>14</v>
      </c>
      <c r="T851" s="23">
        <v>0</v>
      </c>
      <c r="U851" s="2"/>
      <c r="V851" s="2"/>
      <c r="W851" s="2"/>
      <c r="X851" s="2"/>
      <c r="Y851" s="2"/>
      <c r="Z851" s="2"/>
      <c r="AA851" s="2"/>
      <c r="AB851" s="2"/>
      <c r="AC851" s="13"/>
      <c r="AD851" s="13"/>
      <c r="AG851" s="3"/>
    </row>
    <row r="852" spans="1:33" ht="14.55" hidden="1" x14ac:dyDescent="0.3">
      <c r="A852" t="s">
        <v>57</v>
      </c>
      <c r="B852">
        <v>2017</v>
      </c>
      <c r="C852" s="11">
        <v>42888</v>
      </c>
      <c r="D852" t="s">
        <v>1627</v>
      </c>
      <c r="E852" t="s">
        <v>510</v>
      </c>
      <c r="F852">
        <v>22</v>
      </c>
      <c r="G852">
        <f t="shared" si="43"/>
        <v>0</v>
      </c>
      <c r="H852">
        <v>0</v>
      </c>
      <c r="I852">
        <v>0</v>
      </c>
      <c r="J852">
        <v>0</v>
      </c>
      <c r="K852">
        <v>50</v>
      </c>
      <c r="L852">
        <v>15</v>
      </c>
      <c r="M852" t="s">
        <v>267</v>
      </c>
      <c r="N852">
        <v>15</v>
      </c>
      <c r="O852">
        <v>0</v>
      </c>
      <c r="P852" s="9">
        <f t="shared" si="42"/>
        <v>12.5</v>
      </c>
      <c r="Q852" s="8">
        <v>13</v>
      </c>
      <c r="R852" s="8">
        <v>18</v>
      </c>
      <c r="S852" s="8">
        <v>7</v>
      </c>
      <c r="T852" s="8">
        <v>12</v>
      </c>
      <c r="AC852" s="13">
        <v>1</v>
      </c>
      <c r="AD852" s="13">
        <v>0</v>
      </c>
      <c r="AE852">
        <v>100</v>
      </c>
      <c r="AF852" t="s">
        <v>1258</v>
      </c>
    </row>
    <row r="853" spans="1:33" ht="14.55" hidden="1" x14ac:dyDescent="0.3">
      <c r="A853" t="s">
        <v>57</v>
      </c>
      <c r="B853">
        <v>2017</v>
      </c>
      <c r="C853" s="11">
        <v>42888</v>
      </c>
      <c r="D853" t="s">
        <v>1628</v>
      </c>
      <c r="E853" t="s">
        <v>520</v>
      </c>
      <c r="F853">
        <v>7</v>
      </c>
      <c r="G853">
        <f t="shared" si="43"/>
        <v>16</v>
      </c>
      <c r="H853">
        <v>12</v>
      </c>
      <c r="I853">
        <v>1</v>
      </c>
      <c r="J853">
        <v>3</v>
      </c>
      <c r="K853">
        <v>80</v>
      </c>
      <c r="L853">
        <v>5</v>
      </c>
      <c r="M853" t="s">
        <v>267</v>
      </c>
      <c r="N853">
        <v>10</v>
      </c>
      <c r="O853">
        <v>40</v>
      </c>
      <c r="P853" s="9">
        <f t="shared" si="42"/>
        <v>15.75</v>
      </c>
      <c r="Q853" s="8">
        <v>25</v>
      </c>
      <c r="R853" s="8">
        <v>14</v>
      </c>
      <c r="S853" s="8">
        <v>10</v>
      </c>
      <c r="T853" s="8">
        <v>14</v>
      </c>
      <c r="AC853" s="13">
        <v>1</v>
      </c>
      <c r="AD853" s="13">
        <v>0</v>
      </c>
      <c r="AE853">
        <v>100</v>
      </c>
      <c r="AF853" t="s">
        <v>1258</v>
      </c>
      <c r="AG853" t="s">
        <v>1629</v>
      </c>
    </row>
    <row r="854" spans="1:33" ht="14.55" hidden="1" x14ac:dyDescent="0.3">
      <c r="A854" t="s">
        <v>57</v>
      </c>
      <c r="B854">
        <v>2017</v>
      </c>
      <c r="C854" s="11">
        <v>42972</v>
      </c>
      <c r="D854" t="s">
        <v>1630</v>
      </c>
      <c r="E854" t="s">
        <v>520</v>
      </c>
      <c r="F854">
        <v>21</v>
      </c>
      <c r="G854">
        <f t="shared" si="43"/>
        <v>13</v>
      </c>
      <c r="H854">
        <v>13</v>
      </c>
      <c r="I854">
        <v>0</v>
      </c>
      <c r="J854">
        <v>0</v>
      </c>
      <c r="K854">
        <v>95</v>
      </c>
      <c r="L854">
        <v>25</v>
      </c>
      <c r="M854" t="s">
        <v>267</v>
      </c>
      <c r="N854">
        <v>0</v>
      </c>
      <c r="O854">
        <v>0</v>
      </c>
      <c r="P854" s="9">
        <f t="shared" si="42"/>
        <v>12</v>
      </c>
      <c r="Q854" s="8">
        <v>13</v>
      </c>
      <c r="R854" s="8">
        <v>2</v>
      </c>
      <c r="S854" s="8">
        <v>15</v>
      </c>
      <c r="T854" s="8">
        <v>18</v>
      </c>
      <c r="AC854" s="13">
        <v>1</v>
      </c>
      <c r="AD854" s="13">
        <v>0</v>
      </c>
      <c r="AE854">
        <v>100</v>
      </c>
      <c r="AF854" t="s">
        <v>1258</v>
      </c>
      <c r="AG854" t="s">
        <v>1631</v>
      </c>
    </row>
    <row r="855" spans="1:33" ht="14.55" hidden="1" x14ac:dyDescent="0.3">
      <c r="A855" t="s">
        <v>57</v>
      </c>
      <c r="B855">
        <v>2017</v>
      </c>
      <c r="C855" s="11">
        <v>42972</v>
      </c>
      <c r="D855" t="s">
        <v>1632</v>
      </c>
      <c r="E855" t="s">
        <v>520</v>
      </c>
      <c r="F855">
        <v>23</v>
      </c>
      <c r="G855">
        <f t="shared" si="43"/>
        <v>18</v>
      </c>
      <c r="H855">
        <v>10</v>
      </c>
      <c r="I855">
        <v>6</v>
      </c>
      <c r="J855">
        <v>2</v>
      </c>
      <c r="K855">
        <v>75</v>
      </c>
      <c r="L855">
        <v>25</v>
      </c>
      <c r="M855" t="s">
        <v>267</v>
      </c>
      <c r="N855">
        <v>0</v>
      </c>
      <c r="O855">
        <v>0</v>
      </c>
      <c r="P855" s="9">
        <f t="shared" si="42"/>
        <v>12</v>
      </c>
      <c r="Q855" s="8">
        <v>5</v>
      </c>
      <c r="R855" s="8">
        <v>22</v>
      </c>
      <c r="S855" s="8">
        <v>15</v>
      </c>
      <c r="T855" s="8">
        <v>6</v>
      </c>
      <c r="AC855" s="13">
        <v>1</v>
      </c>
      <c r="AD855" s="13">
        <v>0</v>
      </c>
      <c r="AE855">
        <v>100</v>
      </c>
      <c r="AF855" t="s">
        <v>1258</v>
      </c>
    </row>
    <row r="856" spans="1:33" ht="14.55" hidden="1" x14ac:dyDescent="0.3">
      <c r="A856" t="s">
        <v>57</v>
      </c>
      <c r="B856">
        <v>2017</v>
      </c>
      <c r="C856" s="11">
        <v>42972</v>
      </c>
      <c r="D856" t="s">
        <v>1633</v>
      </c>
      <c r="E856" t="s">
        <v>514</v>
      </c>
      <c r="F856">
        <v>23</v>
      </c>
      <c r="G856">
        <f t="shared" si="43"/>
        <v>10</v>
      </c>
      <c r="H856">
        <v>8</v>
      </c>
      <c r="I856">
        <v>2</v>
      </c>
      <c r="J856">
        <v>0</v>
      </c>
      <c r="K856">
        <v>80</v>
      </c>
      <c r="L856">
        <v>50</v>
      </c>
      <c r="M856" t="s">
        <v>267</v>
      </c>
      <c r="N856">
        <v>0</v>
      </c>
      <c r="O856">
        <v>0</v>
      </c>
      <c r="P856" s="9">
        <f t="shared" si="42"/>
        <v>20.75</v>
      </c>
      <c r="Q856" s="8">
        <v>19</v>
      </c>
      <c r="R856" s="8">
        <v>20</v>
      </c>
      <c r="S856" s="8">
        <v>25</v>
      </c>
      <c r="T856" s="8">
        <v>19</v>
      </c>
      <c r="AC856" s="13">
        <v>1</v>
      </c>
      <c r="AD856" s="13">
        <v>0</v>
      </c>
      <c r="AE856">
        <v>100</v>
      </c>
      <c r="AF856" t="s">
        <v>1634</v>
      </c>
    </row>
    <row r="857" spans="1:33" ht="14.55" hidden="1" x14ac:dyDescent="0.3">
      <c r="A857" t="s">
        <v>57</v>
      </c>
      <c r="B857">
        <v>2017</v>
      </c>
      <c r="C857" s="11">
        <v>42972</v>
      </c>
      <c r="D857" t="s">
        <v>1635</v>
      </c>
      <c r="E857" t="s">
        <v>506</v>
      </c>
      <c r="F857">
        <v>35</v>
      </c>
      <c r="G857">
        <f t="shared" si="43"/>
        <v>2</v>
      </c>
      <c r="H857">
        <v>1</v>
      </c>
      <c r="I857">
        <v>1</v>
      </c>
      <c r="J857">
        <v>0</v>
      </c>
      <c r="K857">
        <v>75</v>
      </c>
      <c r="L857">
        <v>90</v>
      </c>
      <c r="M857" t="s">
        <v>267</v>
      </c>
      <c r="N857">
        <v>0</v>
      </c>
      <c r="O857">
        <v>0</v>
      </c>
      <c r="P857" s="9">
        <f t="shared" si="42"/>
        <v>16.75</v>
      </c>
      <c r="Q857" s="8">
        <v>13</v>
      </c>
      <c r="R857" s="8">
        <v>18</v>
      </c>
      <c r="S857" s="8">
        <v>20</v>
      </c>
      <c r="T857" s="8">
        <v>16</v>
      </c>
      <c r="AC857" s="13">
        <v>1</v>
      </c>
      <c r="AD857" s="13">
        <v>0</v>
      </c>
      <c r="AE857">
        <v>100</v>
      </c>
      <c r="AF857" t="s">
        <v>1636</v>
      </c>
    </row>
    <row r="858" spans="1:33" ht="14.55" hidden="1" x14ac:dyDescent="0.3">
      <c r="A858" t="s">
        <v>57</v>
      </c>
      <c r="B858">
        <v>2017</v>
      </c>
      <c r="C858" s="11">
        <v>42972</v>
      </c>
      <c r="D858" t="s">
        <v>1637</v>
      </c>
      <c r="E858" t="s">
        <v>506</v>
      </c>
      <c r="F858">
        <v>37</v>
      </c>
      <c r="G858">
        <f t="shared" si="43"/>
        <v>23</v>
      </c>
      <c r="H858">
        <v>12</v>
      </c>
      <c r="I858">
        <v>11</v>
      </c>
      <c r="J858">
        <v>0</v>
      </c>
      <c r="K858">
        <v>80</v>
      </c>
      <c r="L858">
        <v>80</v>
      </c>
      <c r="M858" t="s">
        <v>267</v>
      </c>
      <c r="N858">
        <v>5</v>
      </c>
      <c r="O858">
        <v>0</v>
      </c>
      <c r="P858" s="9">
        <f t="shared" si="42"/>
        <v>40.25</v>
      </c>
      <c r="Q858" s="8">
        <v>12</v>
      </c>
      <c r="R858" s="8">
        <v>115</v>
      </c>
      <c r="S858" s="8">
        <v>20</v>
      </c>
      <c r="T858" s="8">
        <v>14</v>
      </c>
      <c r="AC858" s="13">
        <v>1</v>
      </c>
      <c r="AD858" s="13">
        <v>0</v>
      </c>
      <c r="AE858">
        <v>100</v>
      </c>
      <c r="AF858" t="s">
        <v>1636</v>
      </c>
      <c r="AG858" t="s">
        <v>1638</v>
      </c>
    </row>
    <row r="859" spans="1:33" ht="14.55" hidden="1" x14ac:dyDescent="0.3">
      <c r="A859" t="s">
        <v>57</v>
      </c>
      <c r="B859">
        <v>2017</v>
      </c>
      <c r="C859" s="11">
        <v>42972</v>
      </c>
      <c r="D859" t="s">
        <v>1639</v>
      </c>
      <c r="E859" t="s">
        <v>506</v>
      </c>
      <c r="F859">
        <v>29</v>
      </c>
      <c r="G859">
        <f t="shared" si="43"/>
        <v>21</v>
      </c>
      <c r="H859">
        <v>17</v>
      </c>
      <c r="I859">
        <v>2</v>
      </c>
      <c r="J859">
        <v>2</v>
      </c>
      <c r="K859">
        <v>95</v>
      </c>
      <c r="L859">
        <v>60</v>
      </c>
      <c r="M859" t="s">
        <v>267</v>
      </c>
      <c r="N859">
        <v>5</v>
      </c>
      <c r="O859">
        <v>0</v>
      </c>
      <c r="P859" s="9">
        <f t="shared" si="42"/>
        <v>47.25</v>
      </c>
      <c r="Q859" s="8">
        <v>42</v>
      </c>
      <c r="R859" s="8">
        <v>29</v>
      </c>
      <c r="S859" s="8">
        <v>55</v>
      </c>
      <c r="T859" s="8">
        <v>63</v>
      </c>
      <c r="AC859" s="13">
        <v>1</v>
      </c>
      <c r="AD859" s="13">
        <v>0</v>
      </c>
      <c r="AE859">
        <v>100</v>
      </c>
      <c r="AF859" t="s">
        <v>1640</v>
      </c>
      <c r="AG859" t="s">
        <v>1641</v>
      </c>
    </row>
    <row r="860" spans="1:33" ht="14.55" hidden="1" x14ac:dyDescent="0.3">
      <c r="A860" t="s">
        <v>57</v>
      </c>
      <c r="B860">
        <v>2017</v>
      </c>
      <c r="C860" s="11">
        <v>42972</v>
      </c>
      <c r="D860" t="s">
        <v>1642</v>
      </c>
      <c r="E860" t="s">
        <v>524</v>
      </c>
      <c r="F860">
        <v>27</v>
      </c>
      <c r="G860">
        <f t="shared" si="43"/>
        <v>1</v>
      </c>
      <c r="H860">
        <v>1</v>
      </c>
      <c r="I860">
        <v>0</v>
      </c>
      <c r="J860">
        <v>0</v>
      </c>
      <c r="K860">
        <v>80</v>
      </c>
      <c r="L860">
        <v>25</v>
      </c>
      <c r="M860" t="s">
        <v>267</v>
      </c>
      <c r="N860">
        <v>5</v>
      </c>
      <c r="O860">
        <v>0</v>
      </c>
      <c r="P860" s="9">
        <f t="shared" si="42"/>
        <v>18.5</v>
      </c>
      <c r="Q860" s="8">
        <v>31</v>
      </c>
      <c r="R860" s="8">
        <v>5</v>
      </c>
      <c r="S860" s="8">
        <v>13</v>
      </c>
      <c r="T860" s="8">
        <v>25</v>
      </c>
      <c r="AC860" s="13">
        <v>1</v>
      </c>
      <c r="AD860" s="13">
        <v>0</v>
      </c>
      <c r="AE860">
        <v>100</v>
      </c>
      <c r="AF860" t="s">
        <v>1643</v>
      </c>
    </row>
    <row r="861" spans="1:33" ht="14.55" hidden="1" x14ac:dyDescent="0.3">
      <c r="A861" t="s">
        <v>57</v>
      </c>
      <c r="B861">
        <v>2017</v>
      </c>
      <c r="C861" s="11">
        <v>42972</v>
      </c>
      <c r="D861" t="s">
        <v>1644</v>
      </c>
      <c r="E861" t="s">
        <v>514</v>
      </c>
      <c r="F861">
        <v>24</v>
      </c>
      <c r="G861">
        <f t="shared" si="43"/>
        <v>10</v>
      </c>
      <c r="H861">
        <v>8</v>
      </c>
      <c r="I861">
        <v>2</v>
      </c>
      <c r="J861">
        <v>0</v>
      </c>
      <c r="K861">
        <v>70</v>
      </c>
      <c r="L861">
        <v>70</v>
      </c>
      <c r="M861" t="s">
        <v>267</v>
      </c>
      <c r="N861">
        <v>0</v>
      </c>
      <c r="O861">
        <v>0</v>
      </c>
      <c r="P861" s="9">
        <f t="shared" si="42"/>
        <v>23</v>
      </c>
      <c r="Q861" s="8">
        <v>33</v>
      </c>
      <c r="R861" s="8">
        <v>12</v>
      </c>
      <c r="S861" s="8">
        <v>24</v>
      </c>
      <c r="T861" s="8">
        <v>23</v>
      </c>
      <c r="AC861" s="13">
        <v>1</v>
      </c>
      <c r="AD861" s="13">
        <v>0</v>
      </c>
      <c r="AE861">
        <v>100</v>
      </c>
      <c r="AF861" t="s">
        <v>1645</v>
      </c>
    </row>
    <row r="862" spans="1:33" ht="14.55" hidden="1" x14ac:dyDescent="0.3">
      <c r="A862" t="s">
        <v>57</v>
      </c>
      <c r="B862">
        <v>2017</v>
      </c>
      <c r="C862" s="11">
        <v>42972</v>
      </c>
      <c r="D862" t="s">
        <v>1646</v>
      </c>
      <c r="E862" t="s">
        <v>506</v>
      </c>
      <c r="F862">
        <v>38</v>
      </c>
      <c r="G862">
        <f t="shared" si="43"/>
        <v>12</v>
      </c>
      <c r="H862">
        <v>9</v>
      </c>
      <c r="I862">
        <v>3</v>
      </c>
      <c r="J862">
        <v>0</v>
      </c>
      <c r="K862">
        <v>85</v>
      </c>
      <c r="L862">
        <v>80</v>
      </c>
      <c r="M862" t="s">
        <v>267</v>
      </c>
      <c r="N862">
        <v>25</v>
      </c>
      <c r="O862">
        <v>0</v>
      </c>
      <c r="P862" s="9">
        <f t="shared" ref="P862:P893" si="44">AVERAGE(Q862:T862)</f>
        <v>59.25</v>
      </c>
      <c r="Q862" s="8">
        <v>20</v>
      </c>
      <c r="R862" s="8">
        <v>95</v>
      </c>
      <c r="S862" s="8">
        <v>96</v>
      </c>
      <c r="T862" s="8">
        <v>26</v>
      </c>
      <c r="AC862" s="13">
        <v>1</v>
      </c>
      <c r="AD862" s="13">
        <v>0</v>
      </c>
      <c r="AE862">
        <v>100</v>
      </c>
      <c r="AF862" t="s">
        <v>1258</v>
      </c>
      <c r="AG862" t="s">
        <v>1647</v>
      </c>
    </row>
    <row r="863" spans="1:33" ht="14.55" hidden="1" x14ac:dyDescent="0.3">
      <c r="A863" t="s">
        <v>57</v>
      </c>
      <c r="B863">
        <v>2017</v>
      </c>
      <c r="C863" s="11">
        <v>42888</v>
      </c>
      <c r="D863" t="s">
        <v>1648</v>
      </c>
      <c r="E863" t="s">
        <v>510</v>
      </c>
      <c r="F863">
        <v>51</v>
      </c>
      <c r="G863">
        <f t="shared" si="43"/>
        <v>0</v>
      </c>
      <c r="H863">
        <v>0</v>
      </c>
      <c r="I863">
        <v>0</v>
      </c>
      <c r="J863">
        <v>0</v>
      </c>
      <c r="K863">
        <v>40</v>
      </c>
      <c r="L863">
        <v>25</v>
      </c>
      <c r="M863" t="s">
        <v>267</v>
      </c>
      <c r="N863">
        <v>0</v>
      </c>
      <c r="O863">
        <v>0</v>
      </c>
      <c r="P863" s="9">
        <f t="shared" si="44"/>
        <v>4.25</v>
      </c>
      <c r="Q863" s="8">
        <v>4</v>
      </c>
      <c r="R863" s="8">
        <v>5</v>
      </c>
      <c r="S863" s="8">
        <v>3</v>
      </c>
      <c r="T863" s="8">
        <v>5</v>
      </c>
      <c r="AC863" s="13">
        <v>0</v>
      </c>
      <c r="AD863" s="13">
        <v>0</v>
      </c>
      <c r="AE863">
        <v>0</v>
      </c>
      <c r="AF863" t="s">
        <v>267</v>
      </c>
      <c r="AG863" t="s">
        <v>1649</v>
      </c>
    </row>
    <row r="864" spans="1:33" ht="14.55" hidden="1" x14ac:dyDescent="0.3">
      <c r="A864" t="s">
        <v>57</v>
      </c>
      <c r="B864">
        <v>2017</v>
      </c>
      <c r="C864" s="11">
        <v>42972</v>
      </c>
      <c r="D864" t="s">
        <v>1650</v>
      </c>
      <c r="E864" t="s">
        <v>524</v>
      </c>
      <c r="F864">
        <v>38</v>
      </c>
      <c r="G864">
        <f t="shared" si="43"/>
        <v>24</v>
      </c>
      <c r="H864">
        <v>18</v>
      </c>
      <c r="I864">
        <v>2</v>
      </c>
      <c r="J864">
        <v>4</v>
      </c>
      <c r="K864">
        <v>50</v>
      </c>
      <c r="L864">
        <v>30</v>
      </c>
      <c r="M864" t="s">
        <v>267</v>
      </c>
      <c r="N864">
        <v>0</v>
      </c>
      <c r="O864">
        <v>0</v>
      </c>
      <c r="P864" s="9">
        <f t="shared" si="44"/>
        <v>16.25</v>
      </c>
      <c r="Q864" s="8">
        <v>36</v>
      </c>
      <c r="R864" s="8">
        <v>22</v>
      </c>
      <c r="S864" s="8">
        <v>7</v>
      </c>
      <c r="T864" s="8">
        <v>0</v>
      </c>
      <c r="AC864" s="13">
        <v>1</v>
      </c>
      <c r="AD864" s="13">
        <v>0</v>
      </c>
      <c r="AE864">
        <v>100</v>
      </c>
      <c r="AF864" t="s">
        <v>1651</v>
      </c>
    </row>
    <row r="865" spans="1:33" ht="14.55" hidden="1" x14ac:dyDescent="0.3">
      <c r="A865" t="s">
        <v>57</v>
      </c>
      <c r="B865">
        <v>2017</v>
      </c>
      <c r="C865" s="11">
        <v>42888</v>
      </c>
      <c r="D865" t="s">
        <v>1652</v>
      </c>
      <c r="E865" t="s">
        <v>510</v>
      </c>
      <c r="F865">
        <v>57</v>
      </c>
      <c r="G865">
        <f t="shared" si="43"/>
        <v>2</v>
      </c>
      <c r="H865">
        <v>2</v>
      </c>
      <c r="I865">
        <v>0</v>
      </c>
      <c r="J865">
        <v>0</v>
      </c>
      <c r="K865">
        <v>30</v>
      </c>
      <c r="L865">
        <v>20</v>
      </c>
      <c r="M865" t="s">
        <v>267</v>
      </c>
      <c r="N865">
        <v>30</v>
      </c>
      <c r="O865">
        <v>0</v>
      </c>
      <c r="P865" s="9">
        <f t="shared" si="44"/>
        <v>21.25</v>
      </c>
      <c r="Q865" s="8">
        <v>0</v>
      </c>
      <c r="R865" s="8">
        <v>56</v>
      </c>
      <c r="S865" s="8">
        <v>26</v>
      </c>
      <c r="T865" s="8">
        <v>3</v>
      </c>
      <c r="AC865" s="13">
        <v>0</v>
      </c>
      <c r="AD865" s="13">
        <v>1</v>
      </c>
      <c r="AE865">
        <v>0</v>
      </c>
      <c r="AF865" t="s">
        <v>267</v>
      </c>
      <c r="AG865" t="s">
        <v>1653</v>
      </c>
    </row>
    <row r="866" spans="1:33" ht="14.55" hidden="1" x14ac:dyDescent="0.3">
      <c r="A866" t="s">
        <v>57</v>
      </c>
      <c r="B866">
        <v>2017</v>
      </c>
      <c r="C866" s="11">
        <v>42888</v>
      </c>
      <c r="D866" t="s">
        <v>1654</v>
      </c>
      <c r="E866" t="s">
        <v>522</v>
      </c>
      <c r="F866">
        <v>4</v>
      </c>
      <c r="G866">
        <f t="shared" si="43"/>
        <v>0</v>
      </c>
      <c r="H866">
        <v>0</v>
      </c>
      <c r="I866">
        <v>0</v>
      </c>
      <c r="J866">
        <v>0</v>
      </c>
      <c r="K866">
        <v>85</v>
      </c>
      <c r="L866">
        <v>0</v>
      </c>
      <c r="M866" t="s">
        <v>267</v>
      </c>
      <c r="N866">
        <v>40</v>
      </c>
      <c r="O866">
        <v>80</v>
      </c>
      <c r="P866" s="9">
        <f t="shared" si="44"/>
        <v>22</v>
      </c>
      <c r="Q866" s="8">
        <v>22</v>
      </c>
      <c r="R866" s="8">
        <v>16</v>
      </c>
      <c r="S866" s="8">
        <v>23</v>
      </c>
      <c r="T866" s="8">
        <v>27</v>
      </c>
      <c r="AC866" s="13">
        <v>1</v>
      </c>
      <c r="AD866" s="13">
        <v>0</v>
      </c>
      <c r="AE866">
        <v>100</v>
      </c>
      <c r="AF866" t="s">
        <v>1258</v>
      </c>
      <c r="AG866" t="s">
        <v>1655</v>
      </c>
    </row>
    <row r="867" spans="1:33" ht="14.55" hidden="1" x14ac:dyDescent="0.3">
      <c r="A867" t="s">
        <v>57</v>
      </c>
      <c r="B867">
        <v>2017</v>
      </c>
      <c r="C867" s="11">
        <v>42888</v>
      </c>
      <c r="D867" t="s">
        <v>1656</v>
      </c>
      <c r="E867" t="s">
        <v>514</v>
      </c>
      <c r="F867">
        <v>1</v>
      </c>
      <c r="G867">
        <f t="shared" si="43"/>
        <v>0</v>
      </c>
      <c r="H867">
        <v>0</v>
      </c>
      <c r="I867">
        <v>0</v>
      </c>
      <c r="J867">
        <v>0</v>
      </c>
      <c r="K867">
        <v>95</v>
      </c>
      <c r="L867">
        <v>5</v>
      </c>
      <c r="M867" t="s">
        <v>267</v>
      </c>
      <c r="N867">
        <v>3</v>
      </c>
      <c r="O867">
        <v>80</v>
      </c>
      <c r="P867" s="9">
        <f t="shared" si="44"/>
        <v>10.5</v>
      </c>
      <c r="Q867" s="8">
        <v>8</v>
      </c>
      <c r="R867" s="8">
        <v>17</v>
      </c>
      <c r="S867" s="8">
        <v>12</v>
      </c>
      <c r="T867" s="8">
        <v>5</v>
      </c>
      <c r="AC867" s="13">
        <v>1</v>
      </c>
      <c r="AD867" s="13">
        <v>0</v>
      </c>
      <c r="AE867">
        <v>100</v>
      </c>
      <c r="AF867" t="s">
        <v>1258</v>
      </c>
      <c r="AG867" t="s">
        <v>1657</v>
      </c>
    </row>
    <row r="868" spans="1:33" ht="14.55" hidden="1" x14ac:dyDescent="0.3">
      <c r="A868" t="s">
        <v>57</v>
      </c>
      <c r="B868">
        <v>2017</v>
      </c>
      <c r="C868" s="11">
        <v>42888</v>
      </c>
      <c r="D868" t="s">
        <v>1658</v>
      </c>
      <c r="E868" t="s">
        <v>506</v>
      </c>
      <c r="F868">
        <v>7</v>
      </c>
      <c r="G868">
        <f t="shared" si="43"/>
        <v>0</v>
      </c>
      <c r="H868">
        <v>0</v>
      </c>
      <c r="I868">
        <v>0</v>
      </c>
      <c r="J868">
        <v>0</v>
      </c>
      <c r="K868">
        <v>60</v>
      </c>
      <c r="L868">
        <v>1</v>
      </c>
      <c r="M868" t="s">
        <v>267</v>
      </c>
      <c r="N868">
        <v>80</v>
      </c>
      <c r="O868">
        <v>0</v>
      </c>
      <c r="P868" s="9">
        <f t="shared" si="44"/>
        <v>21.75</v>
      </c>
      <c r="Q868" s="8">
        <v>20</v>
      </c>
      <c r="R868" s="8">
        <v>29</v>
      </c>
      <c r="S868" s="8">
        <v>21</v>
      </c>
      <c r="T868" s="8">
        <v>17</v>
      </c>
      <c r="AC868" s="13">
        <v>0</v>
      </c>
      <c r="AD868" s="13">
        <v>0</v>
      </c>
      <c r="AE868">
        <v>0</v>
      </c>
      <c r="AF868" t="s">
        <v>267</v>
      </c>
      <c r="AG868" t="s">
        <v>1659</v>
      </c>
    </row>
    <row r="869" spans="1:33" ht="14.55" hidden="1" x14ac:dyDescent="0.3">
      <c r="A869" t="s">
        <v>57</v>
      </c>
      <c r="B869">
        <v>2017</v>
      </c>
      <c r="C869" s="11">
        <v>42888</v>
      </c>
      <c r="D869" t="s">
        <v>1660</v>
      </c>
      <c r="E869" t="s">
        <v>500</v>
      </c>
      <c r="F869">
        <v>30</v>
      </c>
      <c r="G869">
        <f t="shared" si="43"/>
        <v>0</v>
      </c>
      <c r="H869">
        <v>0</v>
      </c>
      <c r="I869">
        <v>0</v>
      </c>
      <c r="J869">
        <v>0</v>
      </c>
      <c r="K869">
        <v>80</v>
      </c>
      <c r="L869">
        <v>0</v>
      </c>
      <c r="M869" t="s">
        <v>267</v>
      </c>
      <c r="N869">
        <v>3</v>
      </c>
      <c r="O869">
        <v>90</v>
      </c>
      <c r="P869" s="9">
        <f t="shared" si="44"/>
        <v>16.75</v>
      </c>
      <c r="Q869" s="8">
        <v>18</v>
      </c>
      <c r="R869" s="8">
        <v>20</v>
      </c>
      <c r="S869" s="8">
        <v>8</v>
      </c>
      <c r="T869" s="8">
        <v>21</v>
      </c>
      <c r="AC869" s="13">
        <v>0</v>
      </c>
      <c r="AD869" s="13">
        <v>1</v>
      </c>
      <c r="AE869">
        <v>0</v>
      </c>
      <c r="AF869" t="s">
        <v>267</v>
      </c>
      <c r="AG869" t="s">
        <v>1661</v>
      </c>
    </row>
    <row r="870" spans="1:33" ht="14.55" hidden="1" x14ac:dyDescent="0.3">
      <c r="A870" t="s">
        <v>57</v>
      </c>
      <c r="B870">
        <v>2017</v>
      </c>
      <c r="C870" s="11">
        <v>42888</v>
      </c>
      <c r="D870" t="s">
        <v>1662</v>
      </c>
      <c r="E870" t="s">
        <v>524</v>
      </c>
      <c r="F870">
        <v>31</v>
      </c>
      <c r="G870">
        <f t="shared" si="43"/>
        <v>10</v>
      </c>
      <c r="H870">
        <v>8</v>
      </c>
      <c r="I870">
        <v>2</v>
      </c>
      <c r="J870">
        <v>0</v>
      </c>
      <c r="K870">
        <v>95</v>
      </c>
      <c r="L870">
        <v>8</v>
      </c>
      <c r="M870" t="s">
        <v>267</v>
      </c>
      <c r="N870">
        <v>0</v>
      </c>
      <c r="O870">
        <v>0</v>
      </c>
      <c r="P870" s="9">
        <f t="shared" si="44"/>
        <v>17</v>
      </c>
      <c r="Q870" s="8">
        <v>23</v>
      </c>
      <c r="R870" s="8">
        <v>14</v>
      </c>
      <c r="S870" s="8">
        <v>6</v>
      </c>
      <c r="T870" s="8">
        <v>25</v>
      </c>
      <c r="AC870" s="13">
        <v>1</v>
      </c>
      <c r="AD870" s="13">
        <v>1</v>
      </c>
      <c r="AE870">
        <v>100</v>
      </c>
      <c r="AF870" t="s">
        <v>1258</v>
      </c>
      <c r="AG870" t="s">
        <v>1663</v>
      </c>
    </row>
    <row r="871" spans="1:33" ht="14.55" hidden="1" x14ac:dyDescent="0.3">
      <c r="A871" t="s">
        <v>57</v>
      </c>
      <c r="B871">
        <v>2017</v>
      </c>
      <c r="C871" s="11">
        <v>42888</v>
      </c>
      <c r="D871" t="s">
        <v>1664</v>
      </c>
      <c r="E871" t="s">
        <v>520</v>
      </c>
      <c r="F871">
        <v>19</v>
      </c>
      <c r="G871">
        <f t="shared" si="43"/>
        <v>4</v>
      </c>
      <c r="H871">
        <v>4</v>
      </c>
      <c r="I871">
        <v>0</v>
      </c>
      <c r="J871">
        <v>0</v>
      </c>
      <c r="K871">
        <v>60</v>
      </c>
      <c r="L871">
        <v>5</v>
      </c>
      <c r="M871" t="s">
        <v>267</v>
      </c>
      <c r="N871">
        <v>95</v>
      </c>
      <c r="O871">
        <v>60</v>
      </c>
      <c r="P871" s="9">
        <f t="shared" si="44"/>
        <v>21.25</v>
      </c>
      <c r="Q871" s="8">
        <v>25</v>
      </c>
      <c r="R871" s="8">
        <v>30</v>
      </c>
      <c r="S871" s="8">
        <v>13</v>
      </c>
      <c r="T871" s="8">
        <v>17</v>
      </c>
      <c r="AC871" s="13">
        <v>0</v>
      </c>
      <c r="AD871" s="13">
        <v>0</v>
      </c>
      <c r="AE871">
        <v>0</v>
      </c>
      <c r="AF871" t="s">
        <v>267</v>
      </c>
      <c r="AG871" t="s">
        <v>1665</v>
      </c>
    </row>
    <row r="872" spans="1:33" hidden="1" x14ac:dyDescent="0.3">
      <c r="A872" t="s">
        <v>57</v>
      </c>
      <c r="B872">
        <v>2018</v>
      </c>
      <c r="C872" s="11">
        <v>43271</v>
      </c>
      <c r="D872" t="s">
        <v>1627</v>
      </c>
      <c r="E872" t="s">
        <v>510</v>
      </c>
      <c r="F872">
        <v>22</v>
      </c>
      <c r="G872">
        <f t="shared" si="43"/>
        <v>0</v>
      </c>
      <c r="H872">
        <v>0</v>
      </c>
      <c r="I872">
        <v>0</v>
      </c>
      <c r="J872">
        <v>0</v>
      </c>
      <c r="K872">
        <v>50</v>
      </c>
      <c r="L872">
        <v>40</v>
      </c>
      <c r="M872" t="s">
        <v>267</v>
      </c>
      <c r="N872">
        <v>10</v>
      </c>
      <c r="O872" t="s">
        <v>267</v>
      </c>
      <c r="P872" s="9">
        <f t="shared" si="44"/>
        <v>13.75</v>
      </c>
      <c r="Q872" s="8">
        <v>17</v>
      </c>
      <c r="R872" s="8">
        <v>16</v>
      </c>
      <c r="S872" s="8">
        <v>7</v>
      </c>
      <c r="T872" s="8">
        <v>15</v>
      </c>
      <c r="AC872" s="13">
        <v>1</v>
      </c>
      <c r="AD872" s="13">
        <v>0</v>
      </c>
      <c r="AF872" t="s">
        <v>324</v>
      </c>
    </row>
    <row r="873" spans="1:33" hidden="1" x14ac:dyDescent="0.3">
      <c r="A873" t="s">
        <v>57</v>
      </c>
      <c r="B873">
        <v>2018</v>
      </c>
      <c r="C873" s="11">
        <v>43271</v>
      </c>
      <c r="D873" t="s">
        <v>1628</v>
      </c>
      <c r="E873" t="s">
        <v>520</v>
      </c>
      <c r="F873">
        <v>7</v>
      </c>
      <c r="G873">
        <f t="shared" si="43"/>
        <v>4</v>
      </c>
      <c r="H873">
        <v>0</v>
      </c>
      <c r="I873">
        <v>3</v>
      </c>
      <c r="J873">
        <v>1</v>
      </c>
      <c r="K873">
        <v>90</v>
      </c>
      <c r="L873">
        <v>20</v>
      </c>
      <c r="M873" t="s">
        <v>267</v>
      </c>
      <c r="N873">
        <v>3</v>
      </c>
      <c r="O873" t="s">
        <v>267</v>
      </c>
      <c r="P873" s="9">
        <f t="shared" si="44"/>
        <v>21.75</v>
      </c>
      <c r="Q873" s="8">
        <v>12</v>
      </c>
      <c r="R873" s="8">
        <v>16</v>
      </c>
      <c r="S873" s="8">
        <v>32</v>
      </c>
      <c r="T873" s="8">
        <v>27</v>
      </c>
      <c r="AC873" s="13">
        <v>0</v>
      </c>
      <c r="AD873" s="13">
        <v>1</v>
      </c>
      <c r="AG873" t="s">
        <v>1666</v>
      </c>
    </row>
    <row r="874" spans="1:33" hidden="1" x14ac:dyDescent="0.3">
      <c r="A874" t="s">
        <v>57</v>
      </c>
      <c r="B874">
        <v>2018</v>
      </c>
      <c r="C874" s="11">
        <v>43271</v>
      </c>
      <c r="D874" t="s">
        <v>1630</v>
      </c>
      <c r="E874" t="s">
        <v>520</v>
      </c>
      <c r="F874">
        <v>21</v>
      </c>
      <c r="G874">
        <f t="shared" si="43"/>
        <v>8</v>
      </c>
      <c r="H874">
        <v>3</v>
      </c>
      <c r="I874">
        <v>4</v>
      </c>
      <c r="J874">
        <v>1</v>
      </c>
      <c r="K874">
        <v>35</v>
      </c>
      <c r="L874">
        <v>50</v>
      </c>
      <c r="M874" t="s">
        <v>267</v>
      </c>
      <c r="N874">
        <v>0</v>
      </c>
      <c r="O874" t="s">
        <v>267</v>
      </c>
      <c r="P874" s="9">
        <f t="shared" si="44"/>
        <v>8.25</v>
      </c>
      <c r="Q874" s="8">
        <v>7</v>
      </c>
      <c r="R874" s="8">
        <v>3</v>
      </c>
      <c r="S874" s="8">
        <v>8</v>
      </c>
      <c r="T874" s="8">
        <v>15</v>
      </c>
      <c r="AC874" s="13">
        <v>0</v>
      </c>
      <c r="AD874" s="13">
        <v>0</v>
      </c>
    </row>
    <row r="875" spans="1:33" hidden="1" x14ac:dyDescent="0.3">
      <c r="A875" t="s">
        <v>57</v>
      </c>
      <c r="B875">
        <v>2018</v>
      </c>
      <c r="C875" s="11">
        <v>43271</v>
      </c>
      <c r="D875" t="s">
        <v>1632</v>
      </c>
      <c r="E875" t="s">
        <v>520</v>
      </c>
      <c r="F875">
        <v>23</v>
      </c>
      <c r="G875">
        <f t="shared" si="43"/>
        <v>15</v>
      </c>
      <c r="H875">
        <v>2</v>
      </c>
      <c r="I875">
        <v>10</v>
      </c>
      <c r="J875">
        <v>3</v>
      </c>
      <c r="K875">
        <v>60</v>
      </c>
      <c r="L875">
        <v>50</v>
      </c>
      <c r="M875" t="s">
        <v>267</v>
      </c>
      <c r="N875">
        <v>1</v>
      </c>
      <c r="O875" t="s">
        <v>267</v>
      </c>
      <c r="P875" s="9">
        <f t="shared" si="44"/>
        <v>7</v>
      </c>
      <c r="Q875" s="8">
        <v>10</v>
      </c>
      <c r="R875" s="8">
        <v>3</v>
      </c>
      <c r="S875" s="8">
        <v>13</v>
      </c>
      <c r="T875" s="8">
        <v>2</v>
      </c>
      <c r="AC875" s="13">
        <v>0</v>
      </c>
      <c r="AD875" s="13">
        <v>0</v>
      </c>
    </row>
    <row r="876" spans="1:33" hidden="1" x14ac:dyDescent="0.3">
      <c r="A876" t="s">
        <v>57</v>
      </c>
      <c r="B876">
        <v>2018</v>
      </c>
      <c r="C876" s="11">
        <v>43271</v>
      </c>
      <c r="D876" t="s">
        <v>1633</v>
      </c>
      <c r="E876" t="s">
        <v>514</v>
      </c>
      <c r="F876">
        <v>23</v>
      </c>
      <c r="G876">
        <f t="shared" si="43"/>
        <v>8</v>
      </c>
      <c r="H876">
        <v>0</v>
      </c>
      <c r="I876">
        <v>4</v>
      </c>
      <c r="J876">
        <v>4</v>
      </c>
      <c r="K876">
        <v>80</v>
      </c>
      <c r="L876">
        <v>40</v>
      </c>
      <c r="M876" t="s">
        <v>267</v>
      </c>
      <c r="N876">
        <v>0</v>
      </c>
      <c r="O876" t="s">
        <v>267</v>
      </c>
      <c r="P876" s="9">
        <f t="shared" si="44"/>
        <v>13.25</v>
      </c>
      <c r="Q876" s="8">
        <v>18</v>
      </c>
      <c r="R876" s="8">
        <v>8</v>
      </c>
      <c r="S876" s="8">
        <v>15</v>
      </c>
      <c r="T876" s="8">
        <v>12</v>
      </c>
      <c r="AC876" s="13">
        <v>1</v>
      </c>
      <c r="AD876" s="13">
        <v>0</v>
      </c>
      <c r="AF876" t="s">
        <v>324</v>
      </c>
    </row>
    <row r="877" spans="1:33" hidden="1" x14ac:dyDescent="0.3">
      <c r="A877" t="s">
        <v>57</v>
      </c>
      <c r="B877">
        <v>2018</v>
      </c>
      <c r="C877" s="11">
        <v>43271</v>
      </c>
      <c r="D877" t="s">
        <v>1635</v>
      </c>
      <c r="E877" t="s">
        <v>506</v>
      </c>
      <c r="F877">
        <v>35</v>
      </c>
      <c r="G877">
        <f t="shared" si="43"/>
        <v>1</v>
      </c>
      <c r="H877">
        <v>0</v>
      </c>
      <c r="I877">
        <v>1</v>
      </c>
      <c r="J877">
        <v>0</v>
      </c>
      <c r="K877">
        <v>50</v>
      </c>
      <c r="L877">
        <v>70</v>
      </c>
      <c r="M877" t="s">
        <v>267</v>
      </c>
      <c r="N877">
        <v>0</v>
      </c>
      <c r="O877" t="s">
        <v>267</v>
      </c>
      <c r="P877" s="9">
        <f t="shared" si="44"/>
        <v>9.25</v>
      </c>
      <c r="Q877" s="8">
        <v>13</v>
      </c>
      <c r="R877" s="8">
        <v>15</v>
      </c>
      <c r="S877" s="8">
        <v>4</v>
      </c>
      <c r="T877" s="8">
        <v>5</v>
      </c>
      <c r="AC877" s="13">
        <v>0</v>
      </c>
      <c r="AD877" s="13">
        <v>1</v>
      </c>
      <c r="AG877" t="s">
        <v>1466</v>
      </c>
    </row>
    <row r="878" spans="1:33" hidden="1" x14ac:dyDescent="0.3">
      <c r="A878" t="s">
        <v>57</v>
      </c>
      <c r="B878">
        <v>2018</v>
      </c>
      <c r="C878" s="11">
        <v>43271</v>
      </c>
      <c r="D878" t="s">
        <v>1637</v>
      </c>
      <c r="E878" t="s">
        <v>506</v>
      </c>
      <c r="F878">
        <v>37</v>
      </c>
      <c r="G878">
        <f t="shared" si="43"/>
        <v>20</v>
      </c>
      <c r="H878">
        <v>2</v>
      </c>
      <c r="I878">
        <v>13</v>
      </c>
      <c r="J878">
        <v>5</v>
      </c>
      <c r="K878">
        <v>80</v>
      </c>
      <c r="L878">
        <v>70</v>
      </c>
      <c r="M878" t="s">
        <v>267</v>
      </c>
      <c r="N878">
        <v>0</v>
      </c>
      <c r="O878" t="s">
        <v>267</v>
      </c>
      <c r="P878" s="9">
        <f t="shared" si="44"/>
        <v>13.75</v>
      </c>
      <c r="Q878" s="8">
        <v>14</v>
      </c>
      <c r="R878" s="8">
        <v>14</v>
      </c>
      <c r="S878" s="8">
        <v>17</v>
      </c>
      <c r="T878" s="8">
        <v>10</v>
      </c>
      <c r="AC878" s="13">
        <v>1</v>
      </c>
      <c r="AD878" s="13">
        <v>0</v>
      </c>
      <c r="AF878" t="s">
        <v>1667</v>
      </c>
      <c r="AG878" t="s">
        <v>1668</v>
      </c>
    </row>
    <row r="879" spans="1:33" hidden="1" x14ac:dyDescent="0.3">
      <c r="A879" t="s">
        <v>57</v>
      </c>
      <c r="B879">
        <v>2018</v>
      </c>
      <c r="C879" s="11">
        <v>43271</v>
      </c>
      <c r="D879" t="s">
        <v>1639</v>
      </c>
      <c r="E879" t="s">
        <v>506</v>
      </c>
      <c r="F879">
        <v>29</v>
      </c>
      <c r="G879">
        <f t="shared" si="43"/>
        <v>19</v>
      </c>
      <c r="H879">
        <v>5</v>
      </c>
      <c r="I879">
        <v>14</v>
      </c>
      <c r="J879">
        <v>0</v>
      </c>
      <c r="K879">
        <v>60</v>
      </c>
      <c r="L879">
        <v>75</v>
      </c>
      <c r="M879" t="s">
        <v>267</v>
      </c>
      <c r="N879">
        <v>10</v>
      </c>
      <c r="O879" t="s">
        <v>267</v>
      </c>
      <c r="P879" s="9">
        <f t="shared" si="44"/>
        <v>30.5</v>
      </c>
      <c r="Q879" s="8">
        <v>35</v>
      </c>
      <c r="R879" s="8">
        <v>18</v>
      </c>
      <c r="S879" s="8">
        <v>52</v>
      </c>
      <c r="T879" s="8">
        <v>17</v>
      </c>
      <c r="AC879" s="13">
        <v>0</v>
      </c>
      <c r="AD879" s="13">
        <v>1</v>
      </c>
      <c r="AG879" t="s">
        <v>1466</v>
      </c>
    </row>
    <row r="880" spans="1:33" hidden="1" x14ac:dyDescent="0.3">
      <c r="A880" t="s">
        <v>57</v>
      </c>
      <c r="B880">
        <v>2018</v>
      </c>
      <c r="C880" s="11">
        <v>43271</v>
      </c>
      <c r="D880" t="s">
        <v>1642</v>
      </c>
      <c r="E880" t="s">
        <v>524</v>
      </c>
      <c r="F880">
        <v>27</v>
      </c>
      <c r="G880">
        <f t="shared" si="43"/>
        <v>1</v>
      </c>
      <c r="H880">
        <v>0</v>
      </c>
      <c r="I880">
        <v>1</v>
      </c>
      <c r="J880">
        <v>0</v>
      </c>
      <c r="K880">
        <v>50</v>
      </c>
      <c r="L880">
        <v>50</v>
      </c>
      <c r="M880" t="s">
        <v>267</v>
      </c>
      <c r="N880">
        <v>5</v>
      </c>
      <c r="O880" t="s">
        <v>267</v>
      </c>
      <c r="P880" s="9">
        <f t="shared" si="44"/>
        <v>12.75</v>
      </c>
      <c r="Q880" s="8">
        <v>19</v>
      </c>
      <c r="R880" s="8">
        <v>3</v>
      </c>
      <c r="S880" s="8">
        <v>19</v>
      </c>
      <c r="T880" s="8">
        <v>10</v>
      </c>
      <c r="AC880" s="13">
        <v>0</v>
      </c>
      <c r="AD880" s="13">
        <v>0</v>
      </c>
    </row>
    <row r="881" spans="1:33" hidden="1" x14ac:dyDescent="0.3">
      <c r="A881" t="s">
        <v>57</v>
      </c>
      <c r="B881">
        <v>2018</v>
      </c>
      <c r="C881" s="11">
        <v>43271</v>
      </c>
      <c r="D881" t="s">
        <v>1644</v>
      </c>
      <c r="E881" t="s">
        <v>514</v>
      </c>
      <c r="F881">
        <v>24</v>
      </c>
      <c r="G881">
        <f t="shared" si="43"/>
        <v>10</v>
      </c>
      <c r="H881">
        <v>4</v>
      </c>
      <c r="I881">
        <v>4</v>
      </c>
      <c r="J881">
        <v>2</v>
      </c>
      <c r="K881">
        <v>70</v>
      </c>
      <c r="L881">
        <v>50</v>
      </c>
      <c r="M881" t="s">
        <v>267</v>
      </c>
      <c r="N881">
        <v>0</v>
      </c>
      <c r="O881" t="s">
        <v>267</v>
      </c>
      <c r="P881" s="9">
        <f t="shared" si="44"/>
        <v>17</v>
      </c>
      <c r="Q881" s="8">
        <v>17</v>
      </c>
      <c r="R881" s="8">
        <v>12</v>
      </c>
      <c r="S881" s="8">
        <v>13</v>
      </c>
      <c r="T881" s="8">
        <v>26</v>
      </c>
      <c r="AC881" s="13">
        <v>1</v>
      </c>
      <c r="AD881" s="13">
        <v>0</v>
      </c>
      <c r="AF881" t="s">
        <v>324</v>
      </c>
    </row>
    <row r="882" spans="1:33" hidden="1" x14ac:dyDescent="0.3">
      <c r="A882" t="s">
        <v>57</v>
      </c>
      <c r="B882">
        <v>2018</v>
      </c>
      <c r="C882" s="11">
        <v>43271</v>
      </c>
      <c r="D882" t="s">
        <v>1646</v>
      </c>
      <c r="E882" t="s">
        <v>506</v>
      </c>
      <c r="F882">
        <v>38</v>
      </c>
      <c r="G882">
        <f t="shared" si="43"/>
        <v>17</v>
      </c>
      <c r="H882">
        <v>1</v>
      </c>
      <c r="I882">
        <v>16</v>
      </c>
      <c r="J882">
        <v>0</v>
      </c>
      <c r="K882">
        <v>75</v>
      </c>
      <c r="L882">
        <v>75</v>
      </c>
      <c r="M882" t="s">
        <v>267</v>
      </c>
      <c r="N882">
        <v>10</v>
      </c>
      <c r="O882" t="s">
        <v>267</v>
      </c>
      <c r="P882" s="9">
        <f t="shared" si="44"/>
        <v>45</v>
      </c>
      <c r="Q882" s="8">
        <v>27</v>
      </c>
      <c r="R882" s="8">
        <v>24</v>
      </c>
      <c r="S882" s="8">
        <v>110</v>
      </c>
      <c r="T882" s="8">
        <v>19</v>
      </c>
      <c r="AC882" s="13">
        <v>0</v>
      </c>
      <c r="AD882" s="13">
        <v>0</v>
      </c>
    </row>
    <row r="883" spans="1:33" hidden="1" x14ac:dyDescent="0.3">
      <c r="A883" t="s">
        <v>57</v>
      </c>
      <c r="B883">
        <v>2018</v>
      </c>
      <c r="C883" s="11">
        <v>43271</v>
      </c>
      <c r="D883" t="s">
        <v>1648</v>
      </c>
      <c r="E883" t="s">
        <v>510</v>
      </c>
      <c r="F883">
        <v>51</v>
      </c>
      <c r="G883">
        <f t="shared" si="43"/>
        <v>0</v>
      </c>
      <c r="H883">
        <v>0</v>
      </c>
      <c r="I883">
        <v>0</v>
      </c>
      <c r="J883">
        <v>0</v>
      </c>
      <c r="K883">
        <v>25</v>
      </c>
      <c r="L883">
        <v>25</v>
      </c>
      <c r="M883" t="s">
        <v>267</v>
      </c>
      <c r="N883">
        <v>5</v>
      </c>
      <c r="O883" t="s">
        <v>267</v>
      </c>
      <c r="P883" s="9">
        <f t="shared" si="44"/>
        <v>6</v>
      </c>
      <c r="Q883" s="8">
        <v>6</v>
      </c>
      <c r="R883" s="8">
        <v>13</v>
      </c>
      <c r="S883" s="8">
        <v>4</v>
      </c>
      <c r="T883" s="8">
        <v>1</v>
      </c>
      <c r="AC883" s="13">
        <v>0</v>
      </c>
      <c r="AD883" s="13">
        <v>0</v>
      </c>
    </row>
    <row r="884" spans="1:33" hidden="1" x14ac:dyDescent="0.3">
      <c r="A884" t="s">
        <v>57</v>
      </c>
      <c r="B884">
        <v>2018</v>
      </c>
      <c r="C884" s="11">
        <v>43271</v>
      </c>
      <c r="D884" t="s">
        <v>1650</v>
      </c>
      <c r="E884" t="s">
        <v>524</v>
      </c>
      <c r="F884">
        <v>38</v>
      </c>
      <c r="G884">
        <f t="shared" si="43"/>
        <v>4</v>
      </c>
      <c r="H884">
        <v>2</v>
      </c>
      <c r="I884">
        <v>1</v>
      </c>
      <c r="J884">
        <v>1</v>
      </c>
      <c r="K884">
        <v>40</v>
      </c>
      <c r="L884">
        <v>30</v>
      </c>
      <c r="M884" t="s">
        <v>267</v>
      </c>
      <c r="N884">
        <v>0</v>
      </c>
      <c r="O884" t="s">
        <v>267</v>
      </c>
      <c r="P884" s="9">
        <f t="shared" si="44"/>
        <v>7.75</v>
      </c>
      <c r="Q884" s="8">
        <v>11</v>
      </c>
      <c r="R884" s="8">
        <v>1</v>
      </c>
      <c r="S884" s="8">
        <v>0</v>
      </c>
      <c r="T884" s="8">
        <v>19</v>
      </c>
      <c r="AC884" s="13">
        <v>0</v>
      </c>
      <c r="AD884" s="13">
        <v>0</v>
      </c>
      <c r="AG884" t="s">
        <v>1669</v>
      </c>
    </row>
    <row r="885" spans="1:33" hidden="1" x14ac:dyDescent="0.3">
      <c r="A885" t="s">
        <v>57</v>
      </c>
      <c r="B885">
        <v>2018</v>
      </c>
      <c r="C885" s="11">
        <v>43271</v>
      </c>
      <c r="D885" t="s">
        <v>1652</v>
      </c>
      <c r="E885" t="s">
        <v>510</v>
      </c>
      <c r="F885">
        <v>57</v>
      </c>
      <c r="G885">
        <f t="shared" si="43"/>
        <v>0</v>
      </c>
      <c r="H885">
        <v>0</v>
      </c>
      <c r="I885">
        <v>0</v>
      </c>
      <c r="J885">
        <v>0</v>
      </c>
      <c r="K885">
        <v>25</v>
      </c>
      <c r="L885">
        <v>40</v>
      </c>
      <c r="M885" t="s">
        <v>267</v>
      </c>
      <c r="N885">
        <v>75</v>
      </c>
      <c r="O885" t="s">
        <v>267</v>
      </c>
      <c r="P885" s="9">
        <f t="shared" si="44"/>
        <v>16</v>
      </c>
      <c r="Q885" s="8">
        <v>19</v>
      </c>
      <c r="R885" s="8">
        <v>32</v>
      </c>
      <c r="S885" s="8">
        <v>0</v>
      </c>
      <c r="T885" s="8">
        <v>13</v>
      </c>
      <c r="AC885" s="13">
        <v>0</v>
      </c>
      <c r="AD885" s="13">
        <v>0</v>
      </c>
    </row>
    <row r="886" spans="1:33" hidden="1" x14ac:dyDescent="0.3">
      <c r="A886" t="s">
        <v>57</v>
      </c>
      <c r="B886">
        <v>2018</v>
      </c>
      <c r="C886" s="11">
        <v>43271</v>
      </c>
      <c r="D886" t="s">
        <v>1654</v>
      </c>
      <c r="E886" t="s">
        <v>522</v>
      </c>
      <c r="F886">
        <v>4</v>
      </c>
      <c r="G886">
        <f t="shared" si="43"/>
        <v>0</v>
      </c>
      <c r="H886">
        <v>0</v>
      </c>
      <c r="I886">
        <v>0</v>
      </c>
      <c r="J886">
        <v>0</v>
      </c>
      <c r="K886">
        <v>95</v>
      </c>
      <c r="L886">
        <v>10</v>
      </c>
      <c r="M886" t="s">
        <v>267</v>
      </c>
      <c r="N886">
        <v>3</v>
      </c>
      <c r="O886" t="s">
        <v>267</v>
      </c>
      <c r="P886" s="9">
        <f t="shared" si="44"/>
        <v>14</v>
      </c>
      <c r="Q886" s="8">
        <v>13</v>
      </c>
      <c r="R886" s="8">
        <v>20</v>
      </c>
      <c r="S886" s="8">
        <v>10</v>
      </c>
      <c r="T886" s="8">
        <v>13</v>
      </c>
      <c r="AC886" s="13">
        <v>1</v>
      </c>
      <c r="AD886" s="13">
        <v>0</v>
      </c>
      <c r="AF886" t="s">
        <v>324</v>
      </c>
    </row>
    <row r="887" spans="1:33" hidden="1" x14ac:dyDescent="0.3">
      <c r="A887" t="s">
        <v>57</v>
      </c>
      <c r="B887">
        <v>2018</v>
      </c>
      <c r="C887" s="11">
        <v>43271</v>
      </c>
      <c r="D887" t="s">
        <v>1656</v>
      </c>
      <c r="E887" t="s">
        <v>514</v>
      </c>
      <c r="F887">
        <v>1</v>
      </c>
      <c r="G887">
        <f t="shared" si="43"/>
        <v>0</v>
      </c>
      <c r="H887">
        <v>0</v>
      </c>
      <c r="I887">
        <v>0</v>
      </c>
      <c r="J887">
        <v>0</v>
      </c>
      <c r="K887">
        <v>70</v>
      </c>
      <c r="L887">
        <v>10</v>
      </c>
      <c r="M887" t="s">
        <v>267</v>
      </c>
      <c r="N887">
        <v>15</v>
      </c>
      <c r="O887">
        <v>100</v>
      </c>
      <c r="P887" s="9">
        <f t="shared" si="44"/>
        <v>15.5</v>
      </c>
      <c r="Q887" s="8">
        <v>10</v>
      </c>
      <c r="R887" s="8">
        <v>23</v>
      </c>
      <c r="S887" s="8">
        <v>8</v>
      </c>
      <c r="T887" s="8">
        <v>21</v>
      </c>
      <c r="AC887" s="13">
        <v>0</v>
      </c>
      <c r="AD887" s="13">
        <v>0</v>
      </c>
      <c r="AG887" t="s">
        <v>1670</v>
      </c>
    </row>
    <row r="888" spans="1:33" hidden="1" x14ac:dyDescent="0.3">
      <c r="A888" t="s">
        <v>57</v>
      </c>
      <c r="B888">
        <v>2018</v>
      </c>
      <c r="C888" s="11">
        <v>43271</v>
      </c>
      <c r="D888" t="s">
        <v>1658</v>
      </c>
      <c r="E888" t="s">
        <v>506</v>
      </c>
      <c r="F888">
        <v>7</v>
      </c>
      <c r="G888">
        <f t="shared" si="43"/>
        <v>0</v>
      </c>
      <c r="H888">
        <v>0</v>
      </c>
      <c r="I888">
        <v>0</v>
      </c>
      <c r="J888">
        <v>0</v>
      </c>
      <c r="K888">
        <v>80</v>
      </c>
      <c r="L888">
        <v>5</v>
      </c>
      <c r="M888" t="s">
        <v>267</v>
      </c>
      <c r="N888">
        <v>75</v>
      </c>
      <c r="O888" t="s">
        <v>267</v>
      </c>
      <c r="P888" s="9">
        <f t="shared" si="44"/>
        <v>101.25</v>
      </c>
      <c r="Q888" s="8">
        <v>95</v>
      </c>
      <c r="R888" s="8">
        <v>120</v>
      </c>
      <c r="S888" s="8">
        <v>80</v>
      </c>
      <c r="T888" s="8">
        <v>110</v>
      </c>
      <c r="AC888" s="13">
        <v>0</v>
      </c>
      <c r="AD888" s="13">
        <v>0</v>
      </c>
    </row>
    <row r="889" spans="1:33" hidden="1" x14ac:dyDescent="0.3">
      <c r="A889" t="s">
        <v>57</v>
      </c>
      <c r="B889">
        <v>2018</v>
      </c>
      <c r="C889" s="11">
        <v>43271</v>
      </c>
      <c r="D889" t="s">
        <v>1660</v>
      </c>
      <c r="E889" t="s">
        <v>500</v>
      </c>
      <c r="F889">
        <v>30</v>
      </c>
      <c r="G889">
        <f t="shared" si="43"/>
        <v>0</v>
      </c>
      <c r="H889">
        <v>0</v>
      </c>
      <c r="I889">
        <v>0</v>
      </c>
      <c r="J889">
        <v>0</v>
      </c>
      <c r="K889">
        <v>85</v>
      </c>
      <c r="L889">
        <v>5</v>
      </c>
      <c r="M889" t="s">
        <v>267</v>
      </c>
      <c r="N889">
        <v>3</v>
      </c>
      <c r="O889" t="s">
        <v>267</v>
      </c>
      <c r="P889" s="9">
        <f t="shared" si="44"/>
        <v>26.5</v>
      </c>
      <c r="Q889" s="8">
        <v>20</v>
      </c>
      <c r="R889" s="8">
        <v>20</v>
      </c>
      <c r="S889" s="8">
        <v>37</v>
      </c>
      <c r="T889" s="8">
        <v>29</v>
      </c>
      <c r="AC889" s="13">
        <v>1</v>
      </c>
      <c r="AD889" s="13">
        <v>0</v>
      </c>
      <c r="AF889" t="s">
        <v>1671</v>
      </c>
    </row>
    <row r="890" spans="1:33" hidden="1" x14ac:dyDescent="0.3">
      <c r="A890" t="s">
        <v>57</v>
      </c>
      <c r="B890">
        <v>2018</v>
      </c>
      <c r="C890" s="11">
        <v>43271</v>
      </c>
      <c r="D890" t="s">
        <v>1662</v>
      </c>
      <c r="E890" t="s">
        <v>524</v>
      </c>
      <c r="F890">
        <v>31</v>
      </c>
      <c r="G890">
        <f t="shared" si="43"/>
        <v>0</v>
      </c>
      <c r="H890">
        <v>0</v>
      </c>
      <c r="I890">
        <v>0</v>
      </c>
      <c r="J890">
        <v>0</v>
      </c>
      <c r="K890">
        <v>80</v>
      </c>
      <c r="L890">
        <v>20</v>
      </c>
      <c r="M890" t="s">
        <v>267</v>
      </c>
      <c r="N890">
        <v>10</v>
      </c>
      <c r="O890" t="s">
        <v>267</v>
      </c>
      <c r="P890" s="9">
        <f t="shared" si="44"/>
        <v>14.75</v>
      </c>
      <c r="Q890" s="8">
        <v>18</v>
      </c>
      <c r="R890" s="8">
        <v>17</v>
      </c>
      <c r="S890" s="8">
        <v>6</v>
      </c>
      <c r="T890" s="8">
        <v>18</v>
      </c>
      <c r="AC890" s="13">
        <v>1</v>
      </c>
      <c r="AD890" s="13">
        <v>0</v>
      </c>
      <c r="AF890" t="s">
        <v>1258</v>
      </c>
      <c r="AG890" t="s">
        <v>1672</v>
      </c>
    </row>
    <row r="891" spans="1:33" hidden="1" x14ac:dyDescent="0.3">
      <c r="A891" t="s">
        <v>57</v>
      </c>
      <c r="B891">
        <v>2018</v>
      </c>
      <c r="C891" s="11">
        <v>43271</v>
      </c>
      <c r="D891" t="s">
        <v>1664</v>
      </c>
      <c r="E891" t="s">
        <v>520</v>
      </c>
      <c r="F891">
        <v>19</v>
      </c>
      <c r="G891">
        <f t="shared" si="43"/>
        <v>0</v>
      </c>
      <c r="H891">
        <v>0</v>
      </c>
      <c r="I891">
        <v>0</v>
      </c>
      <c r="J891">
        <v>0</v>
      </c>
      <c r="K891">
        <v>40</v>
      </c>
      <c r="L891">
        <v>10</v>
      </c>
      <c r="M891" t="s">
        <v>267</v>
      </c>
      <c r="N891">
        <v>100</v>
      </c>
      <c r="O891" t="s">
        <v>267</v>
      </c>
      <c r="P891" s="9">
        <f t="shared" si="44"/>
        <v>85.75</v>
      </c>
      <c r="Q891" s="8">
        <v>92</v>
      </c>
      <c r="R891" s="8">
        <v>39</v>
      </c>
      <c r="S891" s="8">
        <v>102</v>
      </c>
      <c r="T891" s="8">
        <v>110</v>
      </c>
      <c r="AC891" s="13">
        <v>1</v>
      </c>
      <c r="AD891" s="13">
        <v>0</v>
      </c>
      <c r="AF891" t="s">
        <v>1258</v>
      </c>
    </row>
    <row r="892" spans="1:33" hidden="1" x14ac:dyDescent="0.3">
      <c r="A892" t="s">
        <v>57</v>
      </c>
      <c r="B892">
        <v>2019</v>
      </c>
      <c r="C892" s="11">
        <v>43634</v>
      </c>
      <c r="D892" t="s">
        <v>1627</v>
      </c>
      <c r="E892" t="s">
        <v>510</v>
      </c>
      <c r="F892">
        <v>22</v>
      </c>
      <c r="G892">
        <f t="shared" si="43"/>
        <v>0</v>
      </c>
      <c r="H892">
        <v>0</v>
      </c>
      <c r="I892">
        <v>0</v>
      </c>
      <c r="J892">
        <v>0</v>
      </c>
      <c r="K892">
        <v>50</v>
      </c>
      <c r="L892">
        <v>15</v>
      </c>
      <c r="M892" t="s">
        <v>267</v>
      </c>
      <c r="N892">
        <v>50</v>
      </c>
      <c r="O892" t="s">
        <v>267</v>
      </c>
      <c r="P892" s="9">
        <f t="shared" si="44"/>
        <v>18.25</v>
      </c>
      <c r="Q892" s="8">
        <v>9</v>
      </c>
      <c r="R892" s="8">
        <v>25</v>
      </c>
      <c r="S892" s="8">
        <v>27</v>
      </c>
      <c r="T892" s="8">
        <v>12</v>
      </c>
      <c r="AC892" s="13">
        <v>1</v>
      </c>
      <c r="AD892" s="13">
        <v>0</v>
      </c>
      <c r="AF892" s="3" t="s">
        <v>324</v>
      </c>
    </row>
    <row r="893" spans="1:33" hidden="1" x14ac:dyDescent="0.3">
      <c r="A893" t="s">
        <v>57</v>
      </c>
      <c r="B893">
        <v>2019</v>
      </c>
      <c r="C893" s="11">
        <v>43634</v>
      </c>
      <c r="D893" t="s">
        <v>1628</v>
      </c>
      <c r="E893" t="s">
        <v>520</v>
      </c>
      <c r="F893">
        <v>7</v>
      </c>
      <c r="G893">
        <f t="shared" si="43"/>
        <v>2</v>
      </c>
      <c r="H893">
        <v>0</v>
      </c>
      <c r="I893">
        <v>1</v>
      </c>
      <c r="J893">
        <v>1</v>
      </c>
      <c r="K893">
        <v>40</v>
      </c>
      <c r="L893">
        <v>30</v>
      </c>
      <c r="M893" t="s">
        <v>267</v>
      </c>
      <c r="N893">
        <v>50</v>
      </c>
      <c r="O893" t="s">
        <v>267</v>
      </c>
      <c r="P893" s="9">
        <f t="shared" si="44"/>
        <v>17.75</v>
      </c>
      <c r="Q893" s="8">
        <v>21</v>
      </c>
      <c r="R893" s="8">
        <v>8</v>
      </c>
      <c r="S893" s="8">
        <v>11</v>
      </c>
      <c r="T893" s="8">
        <v>31</v>
      </c>
      <c r="AC893" s="13">
        <v>1</v>
      </c>
      <c r="AD893" s="13">
        <v>0</v>
      </c>
      <c r="AF893" s="3" t="s">
        <v>324</v>
      </c>
      <c r="AG893" t="s">
        <v>1673</v>
      </c>
    </row>
    <row r="894" spans="1:33" hidden="1" x14ac:dyDescent="0.3">
      <c r="A894" t="s">
        <v>57</v>
      </c>
      <c r="B894">
        <v>2019</v>
      </c>
      <c r="C894" s="11">
        <v>43634</v>
      </c>
      <c r="D894" t="s">
        <v>1630</v>
      </c>
      <c r="E894" t="s">
        <v>520</v>
      </c>
      <c r="F894">
        <v>21</v>
      </c>
      <c r="G894">
        <f t="shared" si="43"/>
        <v>2</v>
      </c>
      <c r="H894">
        <v>2</v>
      </c>
      <c r="I894">
        <v>0</v>
      </c>
      <c r="J894">
        <v>0</v>
      </c>
      <c r="K894">
        <v>50</v>
      </c>
      <c r="L894">
        <v>40</v>
      </c>
      <c r="M894" t="s">
        <v>267</v>
      </c>
      <c r="N894">
        <v>0</v>
      </c>
      <c r="O894" t="s">
        <v>267</v>
      </c>
      <c r="P894" s="9">
        <f t="shared" ref="P894:P925" si="45">AVERAGE(Q894:T894)</f>
        <v>9.75</v>
      </c>
      <c r="Q894" s="8">
        <v>7</v>
      </c>
      <c r="R894" s="8">
        <v>4</v>
      </c>
      <c r="S894" s="8">
        <v>12</v>
      </c>
      <c r="T894" s="8">
        <v>16</v>
      </c>
      <c r="AC894" s="13">
        <v>1</v>
      </c>
      <c r="AD894" s="13">
        <v>0</v>
      </c>
      <c r="AF894" s="3" t="s">
        <v>1258</v>
      </c>
    </row>
    <row r="895" spans="1:33" hidden="1" x14ac:dyDescent="0.3">
      <c r="A895" t="s">
        <v>57</v>
      </c>
      <c r="B895">
        <v>2019</v>
      </c>
      <c r="C895" s="11">
        <v>43634</v>
      </c>
      <c r="D895" t="s">
        <v>1632</v>
      </c>
      <c r="E895" t="s">
        <v>520</v>
      </c>
      <c r="F895">
        <v>23</v>
      </c>
      <c r="G895">
        <f t="shared" si="43"/>
        <v>20</v>
      </c>
      <c r="H895">
        <v>4</v>
      </c>
      <c r="I895">
        <v>14</v>
      </c>
      <c r="J895">
        <v>2</v>
      </c>
      <c r="K895">
        <v>50</v>
      </c>
      <c r="L895">
        <v>30</v>
      </c>
      <c r="M895" t="s">
        <v>267</v>
      </c>
      <c r="N895">
        <v>0</v>
      </c>
      <c r="O895" t="s">
        <v>267</v>
      </c>
      <c r="P895" s="9">
        <f t="shared" si="45"/>
        <v>7.25</v>
      </c>
      <c r="Q895" s="8">
        <v>7</v>
      </c>
      <c r="R895" s="8">
        <v>0</v>
      </c>
      <c r="S895" s="8">
        <v>8</v>
      </c>
      <c r="T895" s="8">
        <v>14</v>
      </c>
      <c r="AC895" s="13">
        <v>0</v>
      </c>
      <c r="AD895" s="13">
        <v>0</v>
      </c>
      <c r="AF895" s="3" t="s">
        <v>45</v>
      </c>
      <c r="AG895" t="s">
        <v>1674</v>
      </c>
    </row>
    <row r="896" spans="1:33" hidden="1" x14ac:dyDescent="0.3">
      <c r="A896" t="s">
        <v>57</v>
      </c>
      <c r="B896">
        <v>2019</v>
      </c>
      <c r="C896" s="11">
        <v>43634</v>
      </c>
      <c r="D896" t="s">
        <v>1633</v>
      </c>
      <c r="E896" t="s">
        <v>514</v>
      </c>
      <c r="F896">
        <v>23</v>
      </c>
      <c r="G896">
        <f t="shared" si="43"/>
        <v>0</v>
      </c>
      <c r="H896">
        <v>0</v>
      </c>
      <c r="I896">
        <v>0</v>
      </c>
      <c r="J896">
        <v>0</v>
      </c>
      <c r="K896">
        <v>50</v>
      </c>
      <c r="L896">
        <v>20</v>
      </c>
      <c r="M896" t="s">
        <v>267</v>
      </c>
      <c r="N896">
        <v>0</v>
      </c>
      <c r="O896" t="s">
        <v>267</v>
      </c>
      <c r="P896" s="9">
        <f t="shared" si="45"/>
        <v>15.75</v>
      </c>
      <c r="Q896" s="8">
        <v>18</v>
      </c>
      <c r="R896" s="8">
        <v>9</v>
      </c>
      <c r="S896" s="8">
        <v>13</v>
      </c>
      <c r="T896" s="8">
        <v>23</v>
      </c>
      <c r="AC896" s="13">
        <v>1</v>
      </c>
      <c r="AD896" s="13">
        <v>0</v>
      </c>
      <c r="AF896" s="3" t="s">
        <v>1675</v>
      </c>
    </row>
    <row r="897" spans="1:33" hidden="1" x14ac:dyDescent="0.3">
      <c r="A897" t="s">
        <v>57</v>
      </c>
      <c r="B897">
        <v>2019</v>
      </c>
      <c r="C897" s="11">
        <v>43634</v>
      </c>
      <c r="D897" t="s">
        <v>1635</v>
      </c>
      <c r="E897" t="s">
        <v>506</v>
      </c>
      <c r="F897">
        <v>35</v>
      </c>
      <c r="G897">
        <f t="shared" si="43"/>
        <v>6</v>
      </c>
      <c r="H897">
        <v>5</v>
      </c>
      <c r="I897">
        <v>0</v>
      </c>
      <c r="J897">
        <v>1</v>
      </c>
      <c r="K897">
        <v>40</v>
      </c>
      <c r="L897">
        <v>80</v>
      </c>
      <c r="M897" t="s">
        <v>267</v>
      </c>
      <c r="N897">
        <v>0</v>
      </c>
      <c r="O897" t="s">
        <v>267</v>
      </c>
      <c r="P897" s="9">
        <f t="shared" si="45"/>
        <v>9</v>
      </c>
      <c r="Q897" s="8">
        <v>5</v>
      </c>
      <c r="R897" s="8">
        <v>5</v>
      </c>
      <c r="S897" s="8">
        <v>21</v>
      </c>
      <c r="T897" s="8">
        <v>5</v>
      </c>
      <c r="AC897" s="13">
        <v>1</v>
      </c>
      <c r="AD897" s="13">
        <v>1</v>
      </c>
      <c r="AF897" s="3" t="s">
        <v>1258</v>
      </c>
      <c r="AG897" t="s">
        <v>1676</v>
      </c>
    </row>
    <row r="898" spans="1:33" hidden="1" x14ac:dyDescent="0.3">
      <c r="A898" t="s">
        <v>57</v>
      </c>
      <c r="B898">
        <v>2019</v>
      </c>
      <c r="C898" s="11">
        <v>43634</v>
      </c>
      <c r="D898" t="s">
        <v>1637</v>
      </c>
      <c r="E898" t="s">
        <v>506</v>
      </c>
      <c r="F898">
        <v>37</v>
      </c>
      <c r="G898">
        <f t="shared" si="43"/>
        <v>33</v>
      </c>
      <c r="H898">
        <v>14</v>
      </c>
      <c r="I898">
        <v>12</v>
      </c>
      <c r="J898">
        <v>7</v>
      </c>
      <c r="K898">
        <v>50</v>
      </c>
      <c r="L898">
        <v>40</v>
      </c>
      <c r="M898" t="s">
        <v>267</v>
      </c>
      <c r="N898">
        <v>0</v>
      </c>
      <c r="O898" t="s">
        <v>267</v>
      </c>
      <c r="P898" s="9">
        <f t="shared" si="45"/>
        <v>15.25</v>
      </c>
      <c r="Q898" s="8">
        <v>5</v>
      </c>
      <c r="R898" s="8">
        <v>18</v>
      </c>
      <c r="S898" s="8">
        <v>24</v>
      </c>
      <c r="T898" s="8">
        <v>14</v>
      </c>
      <c r="AC898" s="13">
        <v>1</v>
      </c>
      <c r="AD898" s="13">
        <v>0</v>
      </c>
      <c r="AF898" s="3" t="s">
        <v>1258</v>
      </c>
    </row>
    <row r="899" spans="1:33" hidden="1" x14ac:dyDescent="0.3">
      <c r="A899" t="s">
        <v>57</v>
      </c>
      <c r="B899">
        <v>2019</v>
      </c>
      <c r="C899" s="11">
        <v>43634</v>
      </c>
      <c r="D899" t="s">
        <v>1639</v>
      </c>
      <c r="E899" t="s">
        <v>506</v>
      </c>
      <c r="F899">
        <v>29</v>
      </c>
      <c r="G899">
        <f t="shared" ref="G899:G962" si="46">SUM(H899:J899)</f>
        <v>18</v>
      </c>
      <c r="H899">
        <v>0</v>
      </c>
      <c r="I899">
        <v>17</v>
      </c>
      <c r="J899">
        <v>1</v>
      </c>
      <c r="K899">
        <v>80</v>
      </c>
      <c r="L899">
        <v>50</v>
      </c>
      <c r="M899" t="s">
        <v>267</v>
      </c>
      <c r="N899">
        <v>5</v>
      </c>
      <c r="O899" t="s">
        <v>267</v>
      </c>
      <c r="P899" s="9">
        <f t="shared" si="45"/>
        <v>32.5</v>
      </c>
      <c r="Q899" s="8">
        <v>25</v>
      </c>
      <c r="R899" s="8">
        <v>26</v>
      </c>
      <c r="S899" s="8">
        <v>31</v>
      </c>
      <c r="T899" s="8">
        <v>48</v>
      </c>
      <c r="AC899" s="13">
        <v>1</v>
      </c>
      <c r="AD899" s="13">
        <v>0</v>
      </c>
      <c r="AF899" s="3" t="s">
        <v>1258</v>
      </c>
    </row>
    <row r="900" spans="1:33" hidden="1" x14ac:dyDescent="0.3">
      <c r="A900" t="s">
        <v>57</v>
      </c>
      <c r="B900">
        <v>2019</v>
      </c>
      <c r="C900" s="11">
        <v>43634</v>
      </c>
      <c r="D900" t="s">
        <v>1642</v>
      </c>
      <c r="E900" t="s">
        <v>524</v>
      </c>
      <c r="F900">
        <v>27</v>
      </c>
      <c r="G900">
        <f t="shared" si="46"/>
        <v>2</v>
      </c>
      <c r="H900">
        <v>1</v>
      </c>
      <c r="I900">
        <v>1</v>
      </c>
      <c r="J900">
        <v>0</v>
      </c>
      <c r="K900">
        <v>40</v>
      </c>
      <c r="L900">
        <v>30</v>
      </c>
      <c r="M900" t="s">
        <v>267</v>
      </c>
      <c r="N900">
        <v>2</v>
      </c>
      <c r="O900" t="s">
        <v>267</v>
      </c>
      <c r="P900" s="9">
        <f t="shared" si="45"/>
        <v>14.75</v>
      </c>
      <c r="Q900" s="8">
        <v>12</v>
      </c>
      <c r="R900" s="8">
        <v>16</v>
      </c>
      <c r="S900" s="8">
        <v>7</v>
      </c>
      <c r="T900" s="8">
        <v>24</v>
      </c>
      <c r="AC900" s="13">
        <v>0</v>
      </c>
      <c r="AD900" s="13">
        <v>0</v>
      </c>
      <c r="AF900" s="3" t="s">
        <v>45</v>
      </c>
    </row>
    <row r="901" spans="1:33" hidden="1" x14ac:dyDescent="0.3">
      <c r="A901" t="s">
        <v>57</v>
      </c>
      <c r="B901">
        <v>2019</v>
      </c>
      <c r="C901" s="11">
        <v>43634</v>
      </c>
      <c r="D901" t="s">
        <v>1644</v>
      </c>
      <c r="E901" t="s">
        <v>514</v>
      </c>
      <c r="F901">
        <v>24</v>
      </c>
      <c r="G901">
        <f t="shared" si="46"/>
        <v>0</v>
      </c>
      <c r="H901">
        <v>0</v>
      </c>
      <c r="I901">
        <v>0</v>
      </c>
      <c r="J901">
        <v>0</v>
      </c>
      <c r="K901">
        <v>50</v>
      </c>
      <c r="L901">
        <v>25</v>
      </c>
      <c r="M901" t="s">
        <v>267</v>
      </c>
      <c r="N901">
        <v>0</v>
      </c>
      <c r="O901" t="s">
        <v>267</v>
      </c>
      <c r="P901" s="9">
        <f t="shared" si="45"/>
        <v>18</v>
      </c>
      <c r="Q901" s="8">
        <v>10</v>
      </c>
      <c r="R901" s="8">
        <v>20</v>
      </c>
      <c r="S901" s="8">
        <v>27</v>
      </c>
      <c r="T901" s="8">
        <v>15</v>
      </c>
      <c r="AC901" s="13">
        <v>1</v>
      </c>
      <c r="AD901" s="13">
        <v>0</v>
      </c>
      <c r="AF901" t="s">
        <v>324</v>
      </c>
    </row>
    <row r="902" spans="1:33" hidden="1" x14ac:dyDescent="0.3">
      <c r="A902" t="s">
        <v>57</v>
      </c>
      <c r="B902">
        <v>2019</v>
      </c>
      <c r="C902" s="11">
        <v>43634</v>
      </c>
      <c r="D902" t="s">
        <v>1646</v>
      </c>
      <c r="E902" t="s">
        <v>506</v>
      </c>
      <c r="F902">
        <v>38</v>
      </c>
      <c r="G902">
        <f t="shared" si="46"/>
        <v>19</v>
      </c>
      <c r="H902">
        <v>7</v>
      </c>
      <c r="I902">
        <v>7</v>
      </c>
      <c r="J902">
        <v>5</v>
      </c>
      <c r="K902">
        <v>65</v>
      </c>
      <c r="L902">
        <v>40</v>
      </c>
      <c r="M902" t="s">
        <v>267</v>
      </c>
      <c r="N902">
        <v>15</v>
      </c>
      <c r="O902" t="s">
        <v>267</v>
      </c>
      <c r="P902" s="9">
        <f t="shared" si="45"/>
        <v>24.75</v>
      </c>
      <c r="Q902" s="8">
        <v>15</v>
      </c>
      <c r="R902" s="8">
        <v>14</v>
      </c>
      <c r="S902" s="8">
        <v>40</v>
      </c>
      <c r="T902" s="8">
        <v>30</v>
      </c>
      <c r="AC902" s="13">
        <v>1</v>
      </c>
      <c r="AD902" s="13">
        <v>0</v>
      </c>
      <c r="AF902" s="3" t="s">
        <v>1258</v>
      </c>
      <c r="AG902" t="s">
        <v>1677</v>
      </c>
    </row>
    <row r="903" spans="1:33" hidden="1" x14ac:dyDescent="0.3">
      <c r="A903" t="s">
        <v>57</v>
      </c>
      <c r="B903">
        <v>2019</v>
      </c>
      <c r="C903" s="11">
        <v>43634</v>
      </c>
      <c r="D903" t="s">
        <v>1648</v>
      </c>
      <c r="E903" t="s">
        <v>510</v>
      </c>
      <c r="F903">
        <v>51</v>
      </c>
      <c r="G903">
        <f t="shared" si="46"/>
        <v>0</v>
      </c>
      <c r="H903">
        <v>0</v>
      </c>
      <c r="I903">
        <v>0</v>
      </c>
      <c r="J903">
        <v>0</v>
      </c>
      <c r="K903">
        <v>25</v>
      </c>
      <c r="L903">
        <v>25</v>
      </c>
      <c r="M903" t="s">
        <v>267</v>
      </c>
      <c r="N903">
        <v>0</v>
      </c>
      <c r="O903" t="s">
        <v>267</v>
      </c>
      <c r="P903" s="9">
        <f t="shared" si="45"/>
        <v>7.5</v>
      </c>
      <c r="Q903" s="8">
        <v>7</v>
      </c>
      <c r="R903" s="8">
        <v>15</v>
      </c>
      <c r="S903" s="8">
        <v>8</v>
      </c>
      <c r="T903" s="8">
        <v>0</v>
      </c>
      <c r="AC903" s="13">
        <v>0</v>
      </c>
      <c r="AD903" s="13">
        <v>0</v>
      </c>
      <c r="AF903" s="3" t="s">
        <v>45</v>
      </c>
    </row>
    <row r="904" spans="1:33" hidden="1" x14ac:dyDescent="0.3">
      <c r="A904" t="s">
        <v>57</v>
      </c>
      <c r="B904">
        <v>2019</v>
      </c>
      <c r="C904" s="11">
        <v>43634</v>
      </c>
      <c r="D904" t="s">
        <v>1650</v>
      </c>
      <c r="E904" t="s">
        <v>524</v>
      </c>
      <c r="F904">
        <v>38</v>
      </c>
      <c r="G904">
        <f t="shared" si="46"/>
        <v>5</v>
      </c>
      <c r="H904">
        <v>4</v>
      </c>
      <c r="I904">
        <v>1</v>
      </c>
      <c r="J904">
        <v>0</v>
      </c>
      <c r="K904">
        <v>30</v>
      </c>
      <c r="L904">
        <v>25</v>
      </c>
      <c r="M904" t="s">
        <v>267</v>
      </c>
      <c r="N904">
        <v>0</v>
      </c>
      <c r="O904" t="s">
        <v>267</v>
      </c>
      <c r="P904" s="9">
        <f t="shared" si="45"/>
        <v>3.25</v>
      </c>
      <c r="Q904" s="8">
        <v>0</v>
      </c>
      <c r="R904" s="8">
        <v>5</v>
      </c>
      <c r="S904" s="8">
        <v>0</v>
      </c>
      <c r="T904" s="8">
        <v>8</v>
      </c>
      <c r="AC904" s="13">
        <v>0</v>
      </c>
      <c r="AD904" s="13">
        <v>0</v>
      </c>
      <c r="AF904" s="3" t="s">
        <v>45</v>
      </c>
      <c r="AG904" t="s">
        <v>1678</v>
      </c>
    </row>
    <row r="905" spans="1:33" hidden="1" x14ac:dyDescent="0.3">
      <c r="A905" t="s">
        <v>57</v>
      </c>
      <c r="B905">
        <v>2019</v>
      </c>
      <c r="C905" s="11">
        <v>43634</v>
      </c>
      <c r="D905" t="s">
        <v>1652</v>
      </c>
      <c r="E905" t="s">
        <v>510</v>
      </c>
      <c r="F905">
        <v>57</v>
      </c>
      <c r="G905">
        <f t="shared" si="46"/>
        <v>0</v>
      </c>
      <c r="H905">
        <v>0</v>
      </c>
      <c r="I905">
        <v>0</v>
      </c>
      <c r="J905">
        <v>0</v>
      </c>
      <c r="K905">
        <v>30</v>
      </c>
      <c r="L905">
        <v>30</v>
      </c>
      <c r="M905" t="s">
        <v>267</v>
      </c>
      <c r="N905">
        <v>60</v>
      </c>
      <c r="O905" t="s">
        <v>267</v>
      </c>
      <c r="P905" s="9">
        <f t="shared" si="45"/>
        <v>16.25</v>
      </c>
      <c r="Q905" s="8">
        <v>2</v>
      </c>
      <c r="R905" s="8">
        <v>0</v>
      </c>
      <c r="S905" s="8">
        <v>14</v>
      </c>
      <c r="T905" s="8">
        <v>49</v>
      </c>
      <c r="AC905" s="13">
        <v>0</v>
      </c>
      <c r="AD905" s="13">
        <v>0</v>
      </c>
      <c r="AF905" s="3" t="s">
        <v>45</v>
      </c>
    </row>
    <row r="906" spans="1:33" hidden="1" x14ac:dyDescent="0.3">
      <c r="A906" t="s">
        <v>57</v>
      </c>
      <c r="B906">
        <v>2019</v>
      </c>
      <c r="C906" s="11">
        <v>43634</v>
      </c>
      <c r="D906" t="s">
        <v>1654</v>
      </c>
      <c r="E906" t="s">
        <v>522</v>
      </c>
      <c r="F906">
        <v>4</v>
      </c>
      <c r="G906">
        <f t="shared" si="46"/>
        <v>0</v>
      </c>
      <c r="H906">
        <v>0</v>
      </c>
      <c r="I906">
        <v>0</v>
      </c>
      <c r="J906">
        <v>0</v>
      </c>
      <c r="K906">
        <v>70</v>
      </c>
      <c r="L906">
        <v>5</v>
      </c>
      <c r="M906" t="s">
        <v>267</v>
      </c>
      <c r="N906">
        <v>30</v>
      </c>
      <c r="O906" t="s">
        <v>267</v>
      </c>
      <c r="P906" s="9">
        <f t="shared" si="45"/>
        <v>17.75</v>
      </c>
      <c r="Q906" s="8">
        <v>15</v>
      </c>
      <c r="R906" s="8">
        <v>25</v>
      </c>
      <c r="S906" s="8">
        <v>13</v>
      </c>
      <c r="T906" s="8">
        <v>18</v>
      </c>
      <c r="AC906" s="13">
        <v>1</v>
      </c>
      <c r="AD906" s="13">
        <v>0</v>
      </c>
      <c r="AF906" s="3" t="s">
        <v>324</v>
      </c>
    </row>
    <row r="907" spans="1:33" hidden="1" x14ac:dyDescent="0.3">
      <c r="A907" t="s">
        <v>57</v>
      </c>
      <c r="B907">
        <v>2019</v>
      </c>
      <c r="C907" s="11">
        <v>43634</v>
      </c>
      <c r="D907" t="s">
        <v>1656</v>
      </c>
      <c r="E907" t="s">
        <v>514</v>
      </c>
      <c r="F907">
        <v>1</v>
      </c>
      <c r="G907">
        <f t="shared" si="46"/>
        <v>0</v>
      </c>
      <c r="H907">
        <v>0</v>
      </c>
      <c r="I907">
        <v>0</v>
      </c>
      <c r="J907">
        <v>0</v>
      </c>
      <c r="K907">
        <v>40</v>
      </c>
      <c r="L907">
        <v>5</v>
      </c>
      <c r="M907" t="s">
        <v>267</v>
      </c>
      <c r="N907">
        <v>90</v>
      </c>
      <c r="O907" t="s">
        <v>267</v>
      </c>
      <c r="P907" s="9">
        <f t="shared" si="45"/>
        <v>20.5</v>
      </c>
      <c r="Q907" s="8">
        <v>22</v>
      </c>
      <c r="R907" s="8">
        <v>40</v>
      </c>
      <c r="S907" s="8">
        <v>11</v>
      </c>
      <c r="T907" s="8">
        <v>9</v>
      </c>
      <c r="AC907" s="13">
        <v>1</v>
      </c>
      <c r="AD907" s="13">
        <v>0</v>
      </c>
      <c r="AF907" s="3" t="s">
        <v>1399</v>
      </c>
      <c r="AG907" t="s">
        <v>1679</v>
      </c>
    </row>
    <row r="908" spans="1:33" hidden="1" x14ac:dyDescent="0.3">
      <c r="A908" t="s">
        <v>57</v>
      </c>
      <c r="B908">
        <v>2019</v>
      </c>
      <c r="C908" s="11">
        <v>43634</v>
      </c>
      <c r="D908" t="s">
        <v>1658</v>
      </c>
      <c r="E908" t="s">
        <v>506</v>
      </c>
      <c r="F908">
        <v>7</v>
      </c>
      <c r="G908">
        <f t="shared" si="46"/>
        <v>0</v>
      </c>
      <c r="H908">
        <v>0</v>
      </c>
      <c r="I908">
        <v>0</v>
      </c>
      <c r="J908">
        <v>0</v>
      </c>
      <c r="K908">
        <v>90</v>
      </c>
      <c r="L908">
        <v>5</v>
      </c>
      <c r="M908" t="s">
        <v>267</v>
      </c>
      <c r="N908">
        <v>80</v>
      </c>
      <c r="O908" t="s">
        <v>267</v>
      </c>
      <c r="P908" s="9">
        <f t="shared" si="45"/>
        <v>105</v>
      </c>
      <c r="Q908" s="8">
        <v>66</v>
      </c>
      <c r="R908" s="8">
        <v>54</v>
      </c>
      <c r="S908" s="8">
        <v>150</v>
      </c>
      <c r="T908" s="8">
        <v>150</v>
      </c>
      <c r="AC908" s="13">
        <v>0</v>
      </c>
      <c r="AD908" s="13">
        <v>0</v>
      </c>
      <c r="AF908" s="3" t="s">
        <v>45</v>
      </c>
    </row>
    <row r="909" spans="1:33" hidden="1" x14ac:dyDescent="0.3">
      <c r="A909" t="s">
        <v>57</v>
      </c>
      <c r="B909">
        <v>2019</v>
      </c>
      <c r="C909" s="11">
        <v>43634</v>
      </c>
      <c r="D909" t="s">
        <v>1660</v>
      </c>
      <c r="E909" t="s">
        <v>500</v>
      </c>
      <c r="F909">
        <v>30</v>
      </c>
      <c r="G909">
        <f t="shared" si="46"/>
        <v>0</v>
      </c>
      <c r="H909">
        <v>0</v>
      </c>
      <c r="I909">
        <v>0</v>
      </c>
      <c r="J909">
        <v>0</v>
      </c>
      <c r="K909">
        <v>80</v>
      </c>
      <c r="L909" t="s">
        <v>267</v>
      </c>
      <c r="M909" t="s">
        <v>267</v>
      </c>
      <c r="N909">
        <v>60</v>
      </c>
      <c r="O909" t="s">
        <v>267</v>
      </c>
      <c r="P909" s="9">
        <f t="shared" si="45"/>
        <v>22</v>
      </c>
      <c r="Q909" s="8">
        <v>15</v>
      </c>
      <c r="R909" s="8">
        <v>25</v>
      </c>
      <c r="S909" s="8">
        <v>16</v>
      </c>
      <c r="T909" s="8">
        <v>32</v>
      </c>
      <c r="AC909" s="13">
        <v>1</v>
      </c>
      <c r="AD909" s="13">
        <v>0</v>
      </c>
      <c r="AF909" s="3" t="s">
        <v>324</v>
      </c>
      <c r="AG909" t="s">
        <v>1680</v>
      </c>
    </row>
    <row r="910" spans="1:33" hidden="1" x14ac:dyDescent="0.3">
      <c r="A910" t="s">
        <v>57</v>
      </c>
      <c r="B910">
        <v>2019</v>
      </c>
      <c r="C910" s="11">
        <v>43634</v>
      </c>
      <c r="D910" t="s">
        <v>1662</v>
      </c>
      <c r="E910" t="s">
        <v>524</v>
      </c>
      <c r="F910">
        <v>31</v>
      </c>
      <c r="G910">
        <f t="shared" si="46"/>
        <v>0</v>
      </c>
      <c r="H910">
        <v>0</v>
      </c>
      <c r="I910">
        <v>0</v>
      </c>
      <c r="J910">
        <v>0</v>
      </c>
      <c r="K910">
        <v>35</v>
      </c>
      <c r="L910">
        <v>40</v>
      </c>
      <c r="M910" t="s">
        <v>267</v>
      </c>
      <c r="N910">
        <v>0</v>
      </c>
      <c r="O910" t="s">
        <v>267</v>
      </c>
      <c r="P910" s="9">
        <f t="shared" si="45"/>
        <v>13.25</v>
      </c>
      <c r="Q910" s="8">
        <v>12</v>
      </c>
      <c r="R910" s="8">
        <v>12</v>
      </c>
      <c r="S910" s="8">
        <v>8</v>
      </c>
      <c r="T910" s="8">
        <v>21</v>
      </c>
      <c r="AC910" s="13">
        <v>0</v>
      </c>
      <c r="AD910" s="13">
        <v>0</v>
      </c>
      <c r="AF910" s="3" t="s">
        <v>45</v>
      </c>
      <c r="AG910" t="s">
        <v>1681</v>
      </c>
    </row>
    <row r="911" spans="1:33" hidden="1" x14ac:dyDescent="0.3">
      <c r="A911" t="s">
        <v>57</v>
      </c>
      <c r="B911">
        <v>2019</v>
      </c>
      <c r="C911" s="11">
        <v>43634</v>
      </c>
      <c r="D911" t="s">
        <v>1664</v>
      </c>
      <c r="E911" t="s">
        <v>520</v>
      </c>
      <c r="F911">
        <v>19</v>
      </c>
      <c r="G911">
        <f t="shared" si="46"/>
        <v>0</v>
      </c>
      <c r="H911">
        <v>0</v>
      </c>
      <c r="I911">
        <v>0</v>
      </c>
      <c r="J911">
        <v>0</v>
      </c>
      <c r="K911">
        <v>40</v>
      </c>
      <c r="L911">
        <v>0</v>
      </c>
      <c r="M911" t="s">
        <v>267</v>
      </c>
      <c r="N911">
        <v>100</v>
      </c>
      <c r="O911" t="s">
        <v>267</v>
      </c>
      <c r="P911" s="9">
        <f t="shared" si="45"/>
        <v>127</v>
      </c>
      <c r="Q911" s="8">
        <v>160</v>
      </c>
      <c r="R911" s="8">
        <v>88</v>
      </c>
      <c r="S911" s="8">
        <v>170</v>
      </c>
      <c r="T911" s="8">
        <v>90</v>
      </c>
      <c r="AC911" s="13">
        <v>0</v>
      </c>
      <c r="AD911" s="13">
        <v>0</v>
      </c>
      <c r="AF911" s="3" t="s">
        <v>45</v>
      </c>
    </row>
    <row r="912" spans="1:33" hidden="1" x14ac:dyDescent="0.3">
      <c r="A912" t="s">
        <v>57</v>
      </c>
      <c r="B912">
        <v>2020</v>
      </c>
      <c r="C912" s="11">
        <v>44007</v>
      </c>
      <c r="D912" t="s">
        <v>1627</v>
      </c>
      <c r="E912" t="s">
        <v>510</v>
      </c>
      <c r="F912">
        <v>22</v>
      </c>
      <c r="G912">
        <f t="shared" si="46"/>
        <v>0</v>
      </c>
      <c r="H912">
        <v>0</v>
      </c>
      <c r="I912">
        <v>0</v>
      </c>
      <c r="J912">
        <v>0</v>
      </c>
      <c r="K912">
        <v>45</v>
      </c>
      <c r="L912">
        <v>5</v>
      </c>
      <c r="M912" t="s">
        <v>267</v>
      </c>
      <c r="N912">
        <v>0</v>
      </c>
      <c r="O912" t="s">
        <v>1539</v>
      </c>
      <c r="P912" s="9">
        <f t="shared" si="45"/>
        <v>25.75</v>
      </c>
      <c r="Q912" s="8">
        <v>17</v>
      </c>
      <c r="R912" s="8">
        <v>26</v>
      </c>
      <c r="S912" s="8">
        <v>29</v>
      </c>
      <c r="T912" s="8">
        <v>31</v>
      </c>
      <c r="AC912" s="13">
        <v>1</v>
      </c>
      <c r="AD912" s="13">
        <v>0</v>
      </c>
    </row>
    <row r="913" spans="1:34" hidden="1" x14ac:dyDescent="0.3">
      <c r="A913" t="s">
        <v>57</v>
      </c>
      <c r="B913">
        <v>2020</v>
      </c>
      <c r="C913" s="11">
        <v>44007</v>
      </c>
      <c r="D913" t="s">
        <v>1628</v>
      </c>
      <c r="E913" t="s">
        <v>520</v>
      </c>
      <c r="F913">
        <v>7</v>
      </c>
      <c r="G913">
        <f t="shared" si="46"/>
        <v>3</v>
      </c>
      <c r="H913">
        <v>0</v>
      </c>
      <c r="I913">
        <v>0</v>
      </c>
      <c r="J913">
        <v>3</v>
      </c>
      <c r="K913">
        <v>35</v>
      </c>
      <c r="L913">
        <v>10</v>
      </c>
      <c r="M913" t="s">
        <v>267</v>
      </c>
      <c r="N913">
        <v>0</v>
      </c>
      <c r="O913" t="s">
        <v>1539</v>
      </c>
      <c r="P913" s="9">
        <f t="shared" si="45"/>
        <v>15.75</v>
      </c>
      <c r="Q913" s="8">
        <v>21</v>
      </c>
      <c r="R913" s="8">
        <v>6</v>
      </c>
      <c r="S913" s="8">
        <v>19</v>
      </c>
      <c r="T913" s="8">
        <v>17</v>
      </c>
      <c r="AC913" s="13">
        <v>1</v>
      </c>
      <c r="AD913" s="13">
        <v>0</v>
      </c>
    </row>
    <row r="914" spans="1:34" hidden="1" x14ac:dyDescent="0.3">
      <c r="A914" t="s">
        <v>57</v>
      </c>
      <c r="B914">
        <v>2020</v>
      </c>
      <c r="C914" s="11">
        <v>44007</v>
      </c>
      <c r="D914" t="s">
        <v>1630</v>
      </c>
      <c r="E914" t="s">
        <v>520</v>
      </c>
      <c r="F914">
        <v>21</v>
      </c>
      <c r="G914">
        <f t="shared" si="46"/>
        <v>1</v>
      </c>
      <c r="H914">
        <v>0</v>
      </c>
      <c r="I914">
        <v>1</v>
      </c>
      <c r="J914">
        <v>0</v>
      </c>
      <c r="K914">
        <v>50</v>
      </c>
      <c r="L914">
        <v>40</v>
      </c>
      <c r="M914" t="s">
        <v>267</v>
      </c>
      <c r="N914">
        <v>0</v>
      </c>
      <c r="O914">
        <v>0</v>
      </c>
      <c r="P914" s="9">
        <f t="shared" si="45"/>
        <v>14.75</v>
      </c>
      <c r="Q914" s="8">
        <v>10</v>
      </c>
      <c r="R914" s="8">
        <v>21</v>
      </c>
      <c r="S914" s="8">
        <v>12</v>
      </c>
      <c r="T914" s="8">
        <v>16</v>
      </c>
      <c r="AC914" s="13">
        <v>1</v>
      </c>
      <c r="AD914" s="13">
        <v>0</v>
      </c>
    </row>
    <row r="915" spans="1:34" hidden="1" x14ac:dyDescent="0.3">
      <c r="A915" t="s">
        <v>57</v>
      </c>
      <c r="B915">
        <v>2020</v>
      </c>
      <c r="C915" s="11">
        <v>44007</v>
      </c>
      <c r="D915" t="s">
        <v>1633</v>
      </c>
      <c r="E915" t="s">
        <v>514</v>
      </c>
      <c r="F915">
        <v>23</v>
      </c>
      <c r="G915">
        <f t="shared" si="46"/>
        <v>0</v>
      </c>
      <c r="H915">
        <v>0</v>
      </c>
      <c r="I915">
        <v>0</v>
      </c>
      <c r="J915">
        <v>0</v>
      </c>
      <c r="K915">
        <v>60</v>
      </c>
      <c r="L915">
        <v>70</v>
      </c>
      <c r="M915" t="s">
        <v>267</v>
      </c>
      <c r="N915">
        <v>0</v>
      </c>
      <c r="O915">
        <v>0</v>
      </c>
      <c r="P915" s="9">
        <f t="shared" si="45"/>
        <v>17.25</v>
      </c>
      <c r="Q915" s="8">
        <v>14</v>
      </c>
      <c r="R915" s="8">
        <v>21</v>
      </c>
      <c r="S915" s="8">
        <v>16</v>
      </c>
      <c r="T915" s="8">
        <v>18</v>
      </c>
      <c r="AC915" s="13">
        <v>1</v>
      </c>
      <c r="AD915" s="13">
        <v>0</v>
      </c>
    </row>
    <row r="916" spans="1:34" hidden="1" x14ac:dyDescent="0.3">
      <c r="A916" t="s">
        <v>57</v>
      </c>
      <c r="B916">
        <v>2020</v>
      </c>
      <c r="C916" s="11">
        <v>44007</v>
      </c>
      <c r="D916" t="s">
        <v>1635</v>
      </c>
      <c r="E916" t="s">
        <v>506</v>
      </c>
      <c r="F916">
        <v>35</v>
      </c>
      <c r="G916">
        <f t="shared" si="46"/>
        <v>9</v>
      </c>
      <c r="H916">
        <v>6</v>
      </c>
      <c r="I916">
        <v>3</v>
      </c>
      <c r="J916">
        <v>0</v>
      </c>
      <c r="K916">
        <v>60</v>
      </c>
      <c r="L916">
        <v>80</v>
      </c>
      <c r="M916" t="s">
        <v>267</v>
      </c>
      <c r="N916">
        <v>0</v>
      </c>
      <c r="O916">
        <v>0</v>
      </c>
      <c r="P916" s="9">
        <f t="shared" si="45"/>
        <v>12</v>
      </c>
      <c r="Q916" s="8">
        <v>7</v>
      </c>
      <c r="R916" s="8">
        <v>21</v>
      </c>
      <c r="S916" s="8">
        <v>17</v>
      </c>
      <c r="T916" s="8">
        <v>3</v>
      </c>
      <c r="AC916" s="13">
        <v>1</v>
      </c>
      <c r="AD916" s="13">
        <v>0</v>
      </c>
    </row>
    <row r="917" spans="1:34" hidden="1" x14ac:dyDescent="0.3">
      <c r="A917" t="s">
        <v>57</v>
      </c>
      <c r="B917">
        <v>2020</v>
      </c>
      <c r="C917" s="11">
        <v>44007</v>
      </c>
      <c r="D917" t="s">
        <v>1637</v>
      </c>
      <c r="E917" t="s">
        <v>506</v>
      </c>
      <c r="F917">
        <v>37</v>
      </c>
      <c r="G917">
        <f t="shared" si="46"/>
        <v>14</v>
      </c>
      <c r="H917">
        <v>1</v>
      </c>
      <c r="I917">
        <v>5</v>
      </c>
      <c r="J917">
        <v>8</v>
      </c>
      <c r="K917">
        <v>90</v>
      </c>
      <c r="L917">
        <v>75</v>
      </c>
      <c r="M917" t="s">
        <v>267</v>
      </c>
      <c r="N917">
        <v>5</v>
      </c>
      <c r="O917">
        <v>0</v>
      </c>
      <c r="P917" s="9">
        <f t="shared" si="45"/>
        <v>24</v>
      </c>
      <c r="Q917" s="8">
        <v>11</v>
      </c>
      <c r="R917" s="8">
        <v>15</v>
      </c>
      <c r="S917" s="8">
        <v>38</v>
      </c>
      <c r="T917" s="8">
        <v>32</v>
      </c>
      <c r="AC917" s="13">
        <v>1</v>
      </c>
      <c r="AD917" s="13">
        <v>0</v>
      </c>
    </row>
    <row r="918" spans="1:34" hidden="1" x14ac:dyDescent="0.3">
      <c r="A918" t="s">
        <v>57</v>
      </c>
      <c r="B918">
        <v>2020</v>
      </c>
      <c r="C918" s="11">
        <v>44007</v>
      </c>
      <c r="D918" t="s">
        <v>1639</v>
      </c>
      <c r="E918" t="s">
        <v>506</v>
      </c>
      <c r="F918">
        <v>29</v>
      </c>
      <c r="G918">
        <f t="shared" si="46"/>
        <v>18</v>
      </c>
      <c r="H918">
        <v>1</v>
      </c>
      <c r="I918">
        <v>12</v>
      </c>
      <c r="J918">
        <v>5</v>
      </c>
      <c r="K918">
        <v>80</v>
      </c>
      <c r="L918">
        <v>50</v>
      </c>
      <c r="M918" t="s">
        <v>267</v>
      </c>
      <c r="N918">
        <v>10</v>
      </c>
      <c r="O918">
        <v>0</v>
      </c>
      <c r="P918" s="9">
        <f t="shared" si="45"/>
        <v>28.75</v>
      </c>
      <c r="Q918" s="8">
        <v>31</v>
      </c>
      <c r="R918" s="8">
        <v>20</v>
      </c>
      <c r="S918" s="8">
        <v>36</v>
      </c>
      <c r="T918" s="8">
        <v>28</v>
      </c>
      <c r="AC918" s="13">
        <v>1</v>
      </c>
      <c r="AD918" s="13">
        <v>0</v>
      </c>
    </row>
    <row r="919" spans="1:34" hidden="1" x14ac:dyDescent="0.3">
      <c r="A919" t="s">
        <v>57</v>
      </c>
      <c r="B919">
        <v>2020</v>
      </c>
      <c r="C919" s="11">
        <v>44007</v>
      </c>
      <c r="D919" t="s">
        <v>1654</v>
      </c>
      <c r="E919" t="s">
        <v>522</v>
      </c>
      <c r="F919">
        <v>4</v>
      </c>
      <c r="G919">
        <f t="shared" si="46"/>
        <v>0</v>
      </c>
      <c r="H919">
        <v>0</v>
      </c>
      <c r="I919">
        <v>0</v>
      </c>
      <c r="J919">
        <v>0</v>
      </c>
      <c r="K919">
        <v>80</v>
      </c>
      <c r="L919">
        <v>3</v>
      </c>
      <c r="M919" t="s">
        <v>267</v>
      </c>
      <c r="N919">
        <v>0</v>
      </c>
      <c r="O919" t="s">
        <v>1539</v>
      </c>
      <c r="P919" s="9">
        <f t="shared" si="45"/>
        <v>21.25</v>
      </c>
      <c r="Q919" s="29">
        <v>16</v>
      </c>
      <c r="R919" s="29">
        <v>15</v>
      </c>
      <c r="S919" s="29">
        <v>27</v>
      </c>
      <c r="T919" s="29">
        <v>27</v>
      </c>
      <c r="AC919" s="13">
        <v>1</v>
      </c>
      <c r="AD919" s="13">
        <v>0</v>
      </c>
    </row>
    <row r="920" spans="1:34" hidden="1" x14ac:dyDescent="0.3">
      <c r="A920" t="s">
        <v>57</v>
      </c>
      <c r="B920">
        <v>2020</v>
      </c>
      <c r="C920" s="11">
        <v>44007</v>
      </c>
      <c r="D920" t="s">
        <v>1658</v>
      </c>
      <c r="E920" t="s">
        <v>506</v>
      </c>
      <c r="F920">
        <v>7</v>
      </c>
      <c r="G920">
        <f t="shared" si="46"/>
        <v>0</v>
      </c>
      <c r="H920">
        <v>0</v>
      </c>
      <c r="I920">
        <v>0</v>
      </c>
      <c r="J920">
        <v>0</v>
      </c>
      <c r="K920">
        <v>90</v>
      </c>
      <c r="L920">
        <v>1</v>
      </c>
      <c r="M920" t="s">
        <v>267</v>
      </c>
      <c r="N920">
        <v>70</v>
      </c>
      <c r="O920">
        <v>0</v>
      </c>
      <c r="P920" s="9">
        <f t="shared" si="45"/>
        <v>42.75</v>
      </c>
      <c r="Q920" s="29">
        <v>29</v>
      </c>
      <c r="R920" s="29">
        <v>15</v>
      </c>
      <c r="S920" s="29">
        <v>20</v>
      </c>
      <c r="T920" s="29">
        <v>107</v>
      </c>
      <c r="AC920" s="13">
        <v>0</v>
      </c>
      <c r="AD920" s="13">
        <v>0</v>
      </c>
    </row>
    <row r="921" spans="1:34" hidden="1" x14ac:dyDescent="0.3">
      <c r="A921" t="s">
        <v>57</v>
      </c>
      <c r="B921">
        <v>2020</v>
      </c>
      <c r="C921" s="11">
        <v>44007</v>
      </c>
      <c r="D921" t="s">
        <v>1664</v>
      </c>
      <c r="E921" t="s">
        <v>520</v>
      </c>
      <c r="F921">
        <v>19</v>
      </c>
      <c r="G921">
        <f t="shared" si="46"/>
        <v>0</v>
      </c>
      <c r="H921">
        <v>0</v>
      </c>
      <c r="I921">
        <v>0</v>
      </c>
      <c r="J921">
        <v>0</v>
      </c>
      <c r="K921">
        <v>25</v>
      </c>
      <c r="L921">
        <v>5</v>
      </c>
      <c r="M921" t="s">
        <v>267</v>
      </c>
      <c r="N921">
        <v>100</v>
      </c>
      <c r="O921">
        <v>0</v>
      </c>
      <c r="P921" s="9">
        <f t="shared" si="45"/>
        <v>125.75</v>
      </c>
      <c r="Q921" s="29">
        <v>60</v>
      </c>
      <c r="R921" s="29">
        <v>93</v>
      </c>
      <c r="S921" s="29">
        <v>170</v>
      </c>
      <c r="T921" s="29">
        <v>180</v>
      </c>
      <c r="AC921" s="13">
        <v>0</v>
      </c>
      <c r="AD921" s="13">
        <v>0</v>
      </c>
    </row>
    <row r="922" spans="1:34" hidden="1" x14ac:dyDescent="0.3">
      <c r="A922" t="s">
        <v>57</v>
      </c>
      <c r="B922">
        <v>2021</v>
      </c>
      <c r="C922" s="11">
        <v>44361</v>
      </c>
      <c r="D922" t="s">
        <v>1627</v>
      </c>
      <c r="E922" t="s">
        <v>510</v>
      </c>
      <c r="F922">
        <v>22</v>
      </c>
      <c r="G922">
        <f t="shared" si="46"/>
        <v>0</v>
      </c>
      <c r="H922">
        <v>0</v>
      </c>
      <c r="I922">
        <v>0</v>
      </c>
      <c r="J922">
        <v>0</v>
      </c>
      <c r="K922">
        <v>55</v>
      </c>
      <c r="L922">
        <v>3</v>
      </c>
      <c r="M922">
        <v>4</v>
      </c>
      <c r="N922">
        <v>0</v>
      </c>
      <c r="O922">
        <v>50</v>
      </c>
      <c r="P922" s="9">
        <f t="shared" si="45"/>
        <v>26</v>
      </c>
      <c r="Q922" s="29">
        <v>12</v>
      </c>
      <c r="R922" s="29">
        <v>27</v>
      </c>
      <c r="S922" s="29">
        <v>38</v>
      </c>
      <c r="T922" s="29">
        <v>27</v>
      </c>
      <c r="AC922">
        <v>1</v>
      </c>
      <c r="AD922">
        <v>0</v>
      </c>
      <c r="AH922" t="s">
        <v>513</v>
      </c>
    </row>
    <row r="923" spans="1:34" hidden="1" x14ac:dyDescent="0.3">
      <c r="A923" t="s">
        <v>57</v>
      </c>
      <c r="B923">
        <v>2021</v>
      </c>
      <c r="C923" s="11">
        <v>44361</v>
      </c>
      <c r="D923" t="s">
        <v>1628</v>
      </c>
      <c r="E923" t="s">
        <v>520</v>
      </c>
      <c r="F923">
        <v>7</v>
      </c>
      <c r="G923">
        <f t="shared" si="46"/>
        <v>4</v>
      </c>
      <c r="H923">
        <v>1</v>
      </c>
      <c r="I923">
        <v>2</v>
      </c>
      <c r="J923">
        <v>1</v>
      </c>
      <c r="K923">
        <v>40</v>
      </c>
      <c r="L923">
        <v>10</v>
      </c>
      <c r="M923">
        <v>6</v>
      </c>
      <c r="N923">
        <v>0</v>
      </c>
      <c r="O923">
        <v>50</v>
      </c>
      <c r="P923" s="9">
        <f t="shared" si="45"/>
        <v>16.5</v>
      </c>
      <c r="Q923" s="29">
        <v>14</v>
      </c>
      <c r="R923" s="29">
        <v>20</v>
      </c>
      <c r="S923" s="29">
        <v>12</v>
      </c>
      <c r="T923" s="29">
        <v>20</v>
      </c>
      <c r="AC923">
        <v>1</v>
      </c>
      <c r="AD923">
        <v>0</v>
      </c>
      <c r="AH923" t="s">
        <v>513</v>
      </c>
    </row>
    <row r="924" spans="1:34" hidden="1" x14ac:dyDescent="0.3">
      <c r="A924" t="s">
        <v>57</v>
      </c>
      <c r="B924">
        <v>2021</v>
      </c>
      <c r="C924" s="11">
        <v>44361</v>
      </c>
      <c r="D924" t="s">
        <v>1630</v>
      </c>
      <c r="E924" t="s">
        <v>520</v>
      </c>
      <c r="F924">
        <v>21</v>
      </c>
      <c r="G924">
        <f t="shared" si="46"/>
        <v>3</v>
      </c>
      <c r="H924">
        <v>2</v>
      </c>
      <c r="I924">
        <v>1</v>
      </c>
      <c r="J924">
        <v>0</v>
      </c>
      <c r="K924">
        <v>70</v>
      </c>
      <c r="L924">
        <v>25</v>
      </c>
      <c r="M924">
        <v>0</v>
      </c>
      <c r="N924">
        <v>0</v>
      </c>
      <c r="O924">
        <v>0</v>
      </c>
      <c r="P924" s="9">
        <f t="shared" si="45"/>
        <v>16.75</v>
      </c>
      <c r="Q924" s="29">
        <v>8</v>
      </c>
      <c r="R924" s="29">
        <v>20</v>
      </c>
      <c r="S924" s="29">
        <v>31</v>
      </c>
      <c r="T924" s="29">
        <v>8</v>
      </c>
      <c r="AC924">
        <v>1</v>
      </c>
      <c r="AD924">
        <v>0</v>
      </c>
      <c r="AH924" t="s">
        <v>1682</v>
      </c>
    </row>
    <row r="925" spans="1:34" hidden="1" x14ac:dyDescent="0.3">
      <c r="A925" t="s">
        <v>57</v>
      </c>
      <c r="B925">
        <v>2021</v>
      </c>
      <c r="C925" s="11">
        <v>44361</v>
      </c>
      <c r="D925" t="s">
        <v>1633</v>
      </c>
      <c r="E925" t="s">
        <v>514</v>
      </c>
      <c r="F925">
        <v>23</v>
      </c>
      <c r="G925">
        <f t="shared" si="46"/>
        <v>2</v>
      </c>
      <c r="H925">
        <v>1</v>
      </c>
      <c r="I925">
        <v>1</v>
      </c>
      <c r="J925">
        <v>0</v>
      </c>
      <c r="K925">
        <v>75</v>
      </c>
      <c r="L925">
        <v>30</v>
      </c>
      <c r="M925">
        <v>0</v>
      </c>
      <c r="N925">
        <v>0</v>
      </c>
      <c r="O925">
        <v>0</v>
      </c>
      <c r="P925" s="9">
        <f t="shared" si="45"/>
        <v>22.75</v>
      </c>
      <c r="Q925" s="29">
        <v>24</v>
      </c>
      <c r="R925" s="29">
        <v>11</v>
      </c>
      <c r="S925" s="29">
        <v>24</v>
      </c>
      <c r="T925" s="29">
        <v>32</v>
      </c>
      <c r="AC925">
        <v>1</v>
      </c>
      <c r="AD925">
        <v>0</v>
      </c>
      <c r="AH925" t="s">
        <v>1683</v>
      </c>
    </row>
    <row r="926" spans="1:34" hidden="1" x14ac:dyDescent="0.3">
      <c r="A926" t="s">
        <v>57</v>
      </c>
      <c r="B926">
        <v>2021</v>
      </c>
      <c r="C926" s="11">
        <v>44361</v>
      </c>
      <c r="D926" t="s">
        <v>1635</v>
      </c>
      <c r="E926" t="s">
        <v>506</v>
      </c>
      <c r="F926">
        <v>35</v>
      </c>
      <c r="G926">
        <f t="shared" si="46"/>
        <v>9</v>
      </c>
      <c r="H926">
        <v>4</v>
      </c>
      <c r="I926">
        <v>5</v>
      </c>
      <c r="J926">
        <v>0</v>
      </c>
      <c r="K926">
        <v>75</v>
      </c>
      <c r="L926">
        <v>60</v>
      </c>
      <c r="M926">
        <v>0</v>
      </c>
      <c r="N926">
        <v>0</v>
      </c>
      <c r="O926">
        <v>0</v>
      </c>
      <c r="P926" s="9">
        <f t="shared" ref="P926:P931" si="47">AVERAGE(Q926:T926)</f>
        <v>19.75</v>
      </c>
      <c r="Q926" s="29">
        <v>20</v>
      </c>
      <c r="R926" s="29">
        <v>17</v>
      </c>
      <c r="S926" s="29">
        <v>22</v>
      </c>
      <c r="T926" s="29">
        <v>20</v>
      </c>
      <c r="AC926">
        <v>1</v>
      </c>
      <c r="AD926">
        <v>0</v>
      </c>
      <c r="AH926" t="s">
        <v>1684</v>
      </c>
    </row>
    <row r="927" spans="1:34" hidden="1" x14ac:dyDescent="0.3">
      <c r="A927" t="s">
        <v>57</v>
      </c>
      <c r="B927">
        <v>2021</v>
      </c>
      <c r="C927" s="11">
        <v>44361</v>
      </c>
      <c r="D927" t="s">
        <v>1637</v>
      </c>
      <c r="E927" t="s">
        <v>506</v>
      </c>
      <c r="F927">
        <v>37</v>
      </c>
      <c r="G927">
        <f t="shared" si="46"/>
        <v>17</v>
      </c>
      <c r="H927">
        <v>0</v>
      </c>
      <c r="I927">
        <v>6</v>
      </c>
      <c r="J927">
        <v>11</v>
      </c>
      <c r="K927">
        <v>95</v>
      </c>
      <c r="L927">
        <v>80</v>
      </c>
      <c r="M927">
        <v>1</v>
      </c>
      <c r="N927">
        <v>0</v>
      </c>
      <c r="O927">
        <v>0</v>
      </c>
      <c r="P927" s="9">
        <f t="shared" si="47"/>
        <v>25.5</v>
      </c>
      <c r="Q927" s="29">
        <v>21</v>
      </c>
      <c r="R927" s="29">
        <v>20</v>
      </c>
      <c r="S927" s="29">
        <v>30</v>
      </c>
      <c r="T927" s="29">
        <v>31</v>
      </c>
      <c r="AC927">
        <v>1</v>
      </c>
      <c r="AD927">
        <v>0</v>
      </c>
      <c r="AH927" t="s">
        <v>1685</v>
      </c>
    </row>
    <row r="928" spans="1:34" hidden="1" x14ac:dyDescent="0.3">
      <c r="A928" t="s">
        <v>57</v>
      </c>
      <c r="B928">
        <v>2021</v>
      </c>
      <c r="C928" s="11">
        <v>44361</v>
      </c>
      <c r="D928" t="s">
        <v>1639</v>
      </c>
      <c r="E928" t="s">
        <v>506</v>
      </c>
      <c r="F928">
        <v>29</v>
      </c>
      <c r="G928">
        <f t="shared" si="46"/>
        <v>12</v>
      </c>
      <c r="H928">
        <v>1</v>
      </c>
      <c r="I928">
        <v>9</v>
      </c>
      <c r="J928">
        <v>2</v>
      </c>
      <c r="K928">
        <v>75</v>
      </c>
      <c r="L928">
        <v>50</v>
      </c>
      <c r="M928">
        <v>1</v>
      </c>
      <c r="N928">
        <v>1</v>
      </c>
      <c r="O928">
        <v>0</v>
      </c>
      <c r="P928" s="9">
        <f t="shared" si="47"/>
        <v>31</v>
      </c>
      <c r="Q928" s="29">
        <v>41</v>
      </c>
      <c r="R928" s="29">
        <v>13</v>
      </c>
      <c r="S928" s="29">
        <v>34</v>
      </c>
      <c r="T928" s="29">
        <v>36</v>
      </c>
      <c r="AC928">
        <v>1</v>
      </c>
      <c r="AD928">
        <v>0</v>
      </c>
      <c r="AH928" t="s">
        <v>513</v>
      </c>
    </row>
    <row r="929" spans="1:34" hidden="1" x14ac:dyDescent="0.3">
      <c r="A929" t="s">
        <v>57</v>
      </c>
      <c r="B929">
        <v>2021</v>
      </c>
      <c r="C929" s="11">
        <v>44361</v>
      </c>
      <c r="D929" t="s">
        <v>1654</v>
      </c>
      <c r="E929" t="s">
        <v>522</v>
      </c>
      <c r="F929">
        <v>4</v>
      </c>
      <c r="G929">
        <f t="shared" si="46"/>
        <v>0</v>
      </c>
      <c r="H929">
        <v>0</v>
      </c>
      <c r="I929">
        <v>0</v>
      </c>
      <c r="J929">
        <v>0</v>
      </c>
      <c r="K929">
        <v>80</v>
      </c>
      <c r="L929">
        <v>5</v>
      </c>
      <c r="M929">
        <v>1</v>
      </c>
      <c r="N929">
        <v>0</v>
      </c>
      <c r="O929">
        <v>50</v>
      </c>
      <c r="P929" s="9">
        <f t="shared" si="47"/>
        <v>19.25</v>
      </c>
      <c r="Q929" s="29">
        <v>21</v>
      </c>
      <c r="R929" s="29">
        <v>16</v>
      </c>
      <c r="S929" s="29">
        <v>20</v>
      </c>
      <c r="T929" s="29">
        <v>20</v>
      </c>
      <c r="AC929">
        <v>1</v>
      </c>
      <c r="AD929">
        <v>0</v>
      </c>
      <c r="AH929" t="s">
        <v>513</v>
      </c>
    </row>
    <row r="930" spans="1:34" hidden="1" x14ac:dyDescent="0.3">
      <c r="A930" t="s">
        <v>57</v>
      </c>
      <c r="B930">
        <v>2021</v>
      </c>
      <c r="C930" s="11">
        <v>44361</v>
      </c>
      <c r="D930" t="s">
        <v>1658</v>
      </c>
      <c r="E930" t="s">
        <v>506</v>
      </c>
      <c r="F930">
        <v>7</v>
      </c>
      <c r="G930">
        <f t="shared" si="46"/>
        <v>0</v>
      </c>
      <c r="H930">
        <v>0</v>
      </c>
      <c r="I930">
        <v>0</v>
      </c>
      <c r="J930">
        <v>0</v>
      </c>
      <c r="K930">
        <v>80</v>
      </c>
      <c r="L930">
        <v>1</v>
      </c>
      <c r="M930">
        <v>32</v>
      </c>
      <c r="N930">
        <v>100</v>
      </c>
      <c r="O930">
        <v>0</v>
      </c>
      <c r="P930" s="9">
        <f t="shared" si="47"/>
        <v>47.5</v>
      </c>
      <c r="Q930" s="29">
        <v>65</v>
      </c>
      <c r="R930" s="29">
        <v>45</v>
      </c>
      <c r="S930" s="29">
        <v>45</v>
      </c>
      <c r="T930" s="29">
        <v>35</v>
      </c>
      <c r="AC930">
        <v>0</v>
      </c>
      <c r="AD930">
        <v>0</v>
      </c>
      <c r="AH930" t="s">
        <v>513</v>
      </c>
    </row>
    <row r="931" spans="1:34" hidden="1" x14ac:dyDescent="0.3">
      <c r="A931" t="s">
        <v>57</v>
      </c>
      <c r="B931">
        <v>2021</v>
      </c>
      <c r="C931" s="11">
        <v>44361</v>
      </c>
      <c r="D931" t="s">
        <v>1664</v>
      </c>
      <c r="E931" t="s">
        <v>520</v>
      </c>
      <c r="F931">
        <v>19</v>
      </c>
      <c r="G931">
        <f t="shared" si="46"/>
        <v>0</v>
      </c>
      <c r="H931">
        <v>0</v>
      </c>
      <c r="I931">
        <v>0</v>
      </c>
      <c r="J931">
        <v>0</v>
      </c>
      <c r="K931">
        <v>25</v>
      </c>
      <c r="L931">
        <v>1</v>
      </c>
      <c r="M931">
        <v>15</v>
      </c>
      <c r="N931">
        <v>100</v>
      </c>
      <c r="O931">
        <v>50</v>
      </c>
      <c r="P931" s="9">
        <f t="shared" si="47"/>
        <v>21.5</v>
      </c>
      <c r="Q931" s="29">
        <v>17</v>
      </c>
      <c r="R931" s="29">
        <v>19</v>
      </c>
      <c r="S931" s="29">
        <v>24</v>
      </c>
      <c r="T931" s="29">
        <v>26</v>
      </c>
      <c r="AC931">
        <v>0</v>
      </c>
      <c r="AD931">
        <v>0</v>
      </c>
      <c r="AG931" t="s">
        <v>1686</v>
      </c>
      <c r="AH931" t="s">
        <v>1687</v>
      </c>
    </row>
    <row r="932" spans="1:34" hidden="1" x14ac:dyDescent="0.3">
      <c r="A932" t="s">
        <v>57</v>
      </c>
      <c r="B932">
        <v>2022</v>
      </c>
      <c r="C932" s="11">
        <v>44729</v>
      </c>
      <c r="D932" t="s">
        <v>1635</v>
      </c>
      <c r="E932" t="s">
        <v>506</v>
      </c>
      <c r="F932">
        <v>35</v>
      </c>
      <c r="G932">
        <f t="shared" ref="G932:G941" si="48">SUM(H932:J932)</f>
        <v>18</v>
      </c>
      <c r="H932">
        <v>3</v>
      </c>
      <c r="I932">
        <v>15</v>
      </c>
      <c r="J932">
        <v>0</v>
      </c>
      <c r="K932">
        <v>50</v>
      </c>
      <c r="L932">
        <v>80</v>
      </c>
      <c r="M932">
        <v>0</v>
      </c>
      <c r="N932">
        <v>0</v>
      </c>
      <c r="O932">
        <v>0</v>
      </c>
      <c r="P932">
        <f t="shared" ref="P932:P941" si="49">AVERAGE(Q932:S932)</f>
        <v>18</v>
      </c>
      <c r="Q932" s="29">
        <v>16</v>
      </c>
      <c r="R932" s="29">
        <v>16</v>
      </c>
      <c r="S932" s="29">
        <v>22</v>
      </c>
      <c r="T932" s="29">
        <v>5</v>
      </c>
      <c r="AC932">
        <v>1</v>
      </c>
      <c r="AD932">
        <v>0</v>
      </c>
    </row>
    <row r="933" spans="1:34" hidden="1" x14ac:dyDescent="0.3">
      <c r="A933" t="s">
        <v>57</v>
      </c>
      <c r="B933">
        <v>2022</v>
      </c>
      <c r="C933" s="11">
        <v>44729</v>
      </c>
      <c r="D933" t="s">
        <v>1637</v>
      </c>
      <c r="E933" t="s">
        <v>506</v>
      </c>
      <c r="F933">
        <v>37</v>
      </c>
      <c r="G933">
        <f t="shared" si="48"/>
        <v>15</v>
      </c>
      <c r="H933">
        <v>1</v>
      </c>
      <c r="I933">
        <v>7</v>
      </c>
      <c r="J933">
        <v>7</v>
      </c>
      <c r="K933">
        <v>35</v>
      </c>
      <c r="L933">
        <v>80</v>
      </c>
      <c r="M933">
        <v>1</v>
      </c>
      <c r="N933">
        <v>5</v>
      </c>
      <c r="O933">
        <v>0</v>
      </c>
      <c r="P933">
        <f t="shared" si="49"/>
        <v>27</v>
      </c>
      <c r="Q933" s="29">
        <v>22</v>
      </c>
      <c r="R933" s="29">
        <v>30</v>
      </c>
      <c r="S933" s="29">
        <v>29</v>
      </c>
      <c r="T933" s="29">
        <v>42</v>
      </c>
      <c r="AC933">
        <v>1</v>
      </c>
      <c r="AD933">
        <v>0</v>
      </c>
    </row>
    <row r="934" spans="1:34" hidden="1" x14ac:dyDescent="0.3">
      <c r="A934" t="s">
        <v>57</v>
      </c>
      <c r="B934">
        <v>2022</v>
      </c>
      <c r="C934" s="11">
        <v>44729</v>
      </c>
      <c r="D934" t="s">
        <v>1639</v>
      </c>
      <c r="E934" t="s">
        <v>506</v>
      </c>
      <c r="F934">
        <v>29</v>
      </c>
      <c r="G934">
        <f t="shared" si="48"/>
        <v>13</v>
      </c>
      <c r="H934">
        <v>2</v>
      </c>
      <c r="I934">
        <v>8</v>
      </c>
      <c r="J934">
        <v>3</v>
      </c>
      <c r="K934">
        <v>70</v>
      </c>
      <c r="L934">
        <v>60</v>
      </c>
      <c r="M934">
        <v>1</v>
      </c>
      <c r="N934">
        <v>5</v>
      </c>
      <c r="O934">
        <v>0</v>
      </c>
      <c r="P934">
        <f t="shared" si="49"/>
        <v>33.666666666666664</v>
      </c>
      <c r="Q934" s="29">
        <v>25</v>
      </c>
      <c r="R934" s="29">
        <v>34</v>
      </c>
      <c r="S934" s="29">
        <v>42</v>
      </c>
      <c r="T934" s="29">
        <v>32</v>
      </c>
      <c r="AC934">
        <v>1</v>
      </c>
      <c r="AD934">
        <v>0</v>
      </c>
    </row>
    <row r="935" spans="1:34" hidden="1" x14ac:dyDescent="0.3">
      <c r="A935" t="s">
        <v>57</v>
      </c>
      <c r="B935">
        <v>2022</v>
      </c>
      <c r="C935" s="11">
        <v>44729</v>
      </c>
      <c r="D935" t="s">
        <v>1658</v>
      </c>
      <c r="E935" t="s">
        <v>506</v>
      </c>
      <c r="F935">
        <v>7</v>
      </c>
      <c r="G935">
        <f t="shared" si="48"/>
        <v>0</v>
      </c>
      <c r="H935">
        <v>0</v>
      </c>
      <c r="I935">
        <v>0</v>
      </c>
      <c r="J935">
        <v>0</v>
      </c>
      <c r="K935">
        <v>60</v>
      </c>
      <c r="L935" t="s">
        <v>267</v>
      </c>
      <c r="M935">
        <v>17</v>
      </c>
      <c r="N935">
        <v>100</v>
      </c>
      <c r="O935">
        <v>0</v>
      </c>
      <c r="P935">
        <f t="shared" si="49"/>
        <v>24.666666666666668</v>
      </c>
      <c r="Q935" s="29">
        <v>18</v>
      </c>
      <c r="R935" s="29">
        <v>21</v>
      </c>
      <c r="S935" s="29">
        <v>35</v>
      </c>
      <c r="T935" s="29">
        <v>28</v>
      </c>
      <c r="AC935">
        <v>0</v>
      </c>
      <c r="AD935">
        <v>0</v>
      </c>
    </row>
    <row r="936" spans="1:34" hidden="1" x14ac:dyDescent="0.3">
      <c r="A936" t="s">
        <v>57</v>
      </c>
      <c r="B936">
        <v>2022</v>
      </c>
      <c r="C936" s="11">
        <v>44729</v>
      </c>
      <c r="D936" t="s">
        <v>1627</v>
      </c>
      <c r="E936" t="s">
        <v>510</v>
      </c>
      <c r="F936">
        <v>22</v>
      </c>
      <c r="G936">
        <f t="shared" si="48"/>
        <v>0</v>
      </c>
      <c r="H936">
        <v>0</v>
      </c>
      <c r="I936">
        <v>0</v>
      </c>
      <c r="J936">
        <v>0</v>
      </c>
      <c r="K936">
        <v>50</v>
      </c>
      <c r="L936">
        <v>5</v>
      </c>
      <c r="M936">
        <v>5</v>
      </c>
      <c r="N936">
        <v>0</v>
      </c>
      <c r="O936">
        <v>100</v>
      </c>
      <c r="P936">
        <f t="shared" si="49"/>
        <v>26</v>
      </c>
      <c r="Q936" s="29">
        <v>21</v>
      </c>
      <c r="R936" s="29">
        <v>24</v>
      </c>
      <c r="S936" s="29">
        <v>33</v>
      </c>
      <c r="T936" s="29">
        <v>19</v>
      </c>
      <c r="AC936">
        <v>1</v>
      </c>
      <c r="AD936">
        <v>0</v>
      </c>
    </row>
    <row r="937" spans="1:34" hidden="1" x14ac:dyDescent="0.3">
      <c r="A937" t="s">
        <v>57</v>
      </c>
      <c r="B937">
        <v>2022</v>
      </c>
      <c r="C937" s="11">
        <v>44729</v>
      </c>
      <c r="D937" t="s">
        <v>1633</v>
      </c>
      <c r="E937" t="s">
        <v>514</v>
      </c>
      <c r="F937">
        <v>23</v>
      </c>
      <c r="G937">
        <f t="shared" si="48"/>
        <v>9</v>
      </c>
      <c r="H937">
        <v>4</v>
      </c>
      <c r="I937">
        <v>5</v>
      </c>
      <c r="J937">
        <v>0</v>
      </c>
      <c r="K937">
        <v>75</v>
      </c>
      <c r="L937">
        <v>25</v>
      </c>
      <c r="M937">
        <v>0</v>
      </c>
      <c r="N937">
        <v>0</v>
      </c>
      <c r="O937">
        <v>0</v>
      </c>
      <c r="P937">
        <f t="shared" si="49"/>
        <v>21</v>
      </c>
      <c r="Q937" s="29">
        <v>20</v>
      </c>
      <c r="R937" s="29">
        <v>36</v>
      </c>
      <c r="S937" s="29">
        <v>7</v>
      </c>
      <c r="T937" s="29">
        <v>31</v>
      </c>
      <c r="AC937">
        <v>1</v>
      </c>
      <c r="AD937">
        <v>0</v>
      </c>
    </row>
    <row r="938" spans="1:34" hidden="1" x14ac:dyDescent="0.3">
      <c r="A938" t="s">
        <v>57</v>
      </c>
      <c r="B938">
        <v>2022</v>
      </c>
      <c r="C938" s="11">
        <v>44729</v>
      </c>
      <c r="D938" t="s">
        <v>1628</v>
      </c>
      <c r="E938" t="s">
        <v>520</v>
      </c>
      <c r="F938">
        <v>7</v>
      </c>
      <c r="G938">
        <f t="shared" si="48"/>
        <v>5</v>
      </c>
      <c r="H938">
        <v>1</v>
      </c>
      <c r="I938">
        <v>4</v>
      </c>
      <c r="J938">
        <v>0</v>
      </c>
      <c r="K938">
        <v>30</v>
      </c>
      <c r="L938">
        <v>80</v>
      </c>
      <c r="M938">
        <v>4</v>
      </c>
      <c r="N938">
        <v>0</v>
      </c>
      <c r="O938">
        <v>100</v>
      </c>
      <c r="P938">
        <f t="shared" si="49"/>
        <v>14.666666666666666</v>
      </c>
      <c r="Q938" s="29">
        <v>26</v>
      </c>
      <c r="R938" s="29">
        <v>6</v>
      </c>
      <c r="S938" s="29">
        <v>12</v>
      </c>
      <c r="T938" s="29">
        <v>42</v>
      </c>
      <c r="AC938">
        <v>1</v>
      </c>
      <c r="AD938">
        <v>0</v>
      </c>
    </row>
    <row r="939" spans="1:34" hidden="1" x14ac:dyDescent="0.3">
      <c r="A939" t="s">
        <v>57</v>
      </c>
      <c r="B939">
        <v>2022</v>
      </c>
      <c r="C939" s="11">
        <v>44729</v>
      </c>
      <c r="D939" t="s">
        <v>1630</v>
      </c>
      <c r="E939" t="s">
        <v>520</v>
      </c>
      <c r="F939">
        <v>21</v>
      </c>
      <c r="G939">
        <f t="shared" si="48"/>
        <v>5</v>
      </c>
      <c r="H939">
        <v>2</v>
      </c>
      <c r="I939">
        <v>3</v>
      </c>
      <c r="J939">
        <v>0</v>
      </c>
      <c r="K939">
        <v>75</v>
      </c>
      <c r="L939">
        <v>30</v>
      </c>
      <c r="M939">
        <v>0</v>
      </c>
      <c r="N939">
        <v>0</v>
      </c>
      <c r="O939">
        <v>3</v>
      </c>
      <c r="P939">
        <f t="shared" si="49"/>
        <v>14.333333333333334</v>
      </c>
      <c r="Q939" s="29">
        <v>7</v>
      </c>
      <c r="R939" s="29">
        <v>21</v>
      </c>
      <c r="S939" s="29">
        <v>15</v>
      </c>
      <c r="T939" s="29">
        <v>30</v>
      </c>
      <c r="AC939">
        <v>1</v>
      </c>
      <c r="AD939">
        <v>0</v>
      </c>
    </row>
    <row r="940" spans="1:34" hidden="1" x14ac:dyDescent="0.3">
      <c r="A940" t="s">
        <v>57</v>
      </c>
      <c r="B940">
        <v>2022</v>
      </c>
      <c r="C940" s="11">
        <v>44729</v>
      </c>
      <c r="D940" t="s">
        <v>1664</v>
      </c>
      <c r="E940" t="s">
        <v>520</v>
      </c>
      <c r="F940">
        <v>19</v>
      </c>
      <c r="G940">
        <f t="shared" si="48"/>
        <v>0</v>
      </c>
      <c r="H940">
        <v>0</v>
      </c>
      <c r="I940">
        <v>0</v>
      </c>
      <c r="J940">
        <v>0</v>
      </c>
      <c r="K940">
        <v>40</v>
      </c>
      <c r="L940">
        <v>1</v>
      </c>
      <c r="M940">
        <v>5</v>
      </c>
      <c r="N940">
        <v>100</v>
      </c>
      <c r="O940">
        <v>100</v>
      </c>
      <c r="P940">
        <f t="shared" si="49"/>
        <v>24.333333333333332</v>
      </c>
      <c r="Q940" s="29">
        <v>29</v>
      </c>
      <c r="R940" s="29">
        <v>21</v>
      </c>
      <c r="S940" s="29">
        <v>23</v>
      </c>
      <c r="T940" s="29">
        <v>36</v>
      </c>
      <c r="AC940">
        <v>0</v>
      </c>
      <c r="AD940">
        <v>0</v>
      </c>
    </row>
    <row r="941" spans="1:34" hidden="1" x14ac:dyDescent="0.3">
      <c r="A941" t="s">
        <v>57</v>
      </c>
      <c r="B941">
        <v>2022</v>
      </c>
      <c r="C941" s="11">
        <v>44729</v>
      </c>
      <c r="D941" t="s">
        <v>1654</v>
      </c>
      <c r="E941" t="s">
        <v>522</v>
      </c>
      <c r="F941">
        <v>4</v>
      </c>
      <c r="G941">
        <f t="shared" si="48"/>
        <v>0</v>
      </c>
      <c r="H941">
        <v>0</v>
      </c>
      <c r="I941">
        <v>0</v>
      </c>
      <c r="J941">
        <v>0</v>
      </c>
      <c r="K941">
        <v>85</v>
      </c>
      <c r="L941">
        <v>2</v>
      </c>
      <c r="M941">
        <v>1</v>
      </c>
      <c r="N941">
        <v>0</v>
      </c>
      <c r="O941">
        <v>100</v>
      </c>
      <c r="P941">
        <f t="shared" si="49"/>
        <v>16.666666666666668</v>
      </c>
      <c r="Q941" s="29">
        <v>11</v>
      </c>
      <c r="R941" s="29">
        <v>19</v>
      </c>
      <c r="S941" s="29">
        <v>20</v>
      </c>
      <c r="T941" s="29">
        <v>20</v>
      </c>
      <c r="AC941">
        <v>1</v>
      </c>
      <c r="AD941">
        <v>0</v>
      </c>
    </row>
    <row r="942" spans="1:34" hidden="1" x14ac:dyDescent="0.3">
      <c r="A942" s="16" t="s">
        <v>57</v>
      </c>
      <c r="B942" s="16">
        <v>2023</v>
      </c>
      <c r="C942" s="11">
        <v>45096</v>
      </c>
      <c r="D942" s="16" t="s">
        <v>1654</v>
      </c>
      <c r="E942" s="16" t="s">
        <v>522</v>
      </c>
      <c r="F942" s="16">
        <v>4</v>
      </c>
      <c r="G942">
        <f t="shared" si="46"/>
        <v>0</v>
      </c>
      <c r="H942" s="16">
        <v>0</v>
      </c>
      <c r="I942" s="16">
        <v>0</v>
      </c>
      <c r="J942" s="16">
        <v>0</v>
      </c>
      <c r="K942" s="16">
        <v>50</v>
      </c>
      <c r="L942" s="16">
        <v>12</v>
      </c>
      <c r="M942" s="16">
        <v>2</v>
      </c>
      <c r="N942" s="16">
        <v>0</v>
      </c>
      <c r="O942" s="16">
        <v>50</v>
      </c>
      <c r="P942" s="9">
        <f t="shared" ref="P942:P973" si="50">AVERAGE(Q942:T942)</f>
        <v>15</v>
      </c>
      <c r="Q942" s="16">
        <v>17</v>
      </c>
      <c r="R942" s="16">
        <v>12</v>
      </c>
      <c r="S942" s="16">
        <v>20</v>
      </c>
      <c r="T942" s="16">
        <v>11</v>
      </c>
      <c r="AC942" s="16">
        <v>1</v>
      </c>
      <c r="AD942" s="16">
        <v>0</v>
      </c>
      <c r="AF942" t="s">
        <v>1675</v>
      </c>
    </row>
    <row r="943" spans="1:34" hidden="1" x14ac:dyDescent="0.3">
      <c r="A943" s="16" t="s">
        <v>57</v>
      </c>
      <c r="B943" s="16">
        <v>2023</v>
      </c>
      <c r="C943" s="11">
        <v>45096</v>
      </c>
      <c r="D943" s="16" t="s">
        <v>1658</v>
      </c>
      <c r="E943" s="16" t="s">
        <v>506</v>
      </c>
      <c r="F943" s="16">
        <v>7</v>
      </c>
      <c r="G943">
        <f t="shared" si="46"/>
        <v>0</v>
      </c>
      <c r="H943" s="16">
        <v>0</v>
      </c>
      <c r="I943" s="16">
        <v>0</v>
      </c>
      <c r="J943" s="16">
        <v>0</v>
      </c>
      <c r="K943" s="16">
        <v>75</v>
      </c>
      <c r="L943" s="16">
        <v>0</v>
      </c>
      <c r="M943" s="16">
        <v>17</v>
      </c>
      <c r="N943" s="16">
        <v>50</v>
      </c>
      <c r="O943" s="16">
        <v>0</v>
      </c>
      <c r="P943" s="9">
        <f t="shared" si="50"/>
        <v>35.5</v>
      </c>
      <c r="Q943" s="16">
        <v>19</v>
      </c>
      <c r="R943" s="16">
        <v>80</v>
      </c>
      <c r="S943" s="16">
        <v>24</v>
      </c>
      <c r="T943" s="16">
        <v>19</v>
      </c>
      <c r="AC943" s="16">
        <v>1</v>
      </c>
      <c r="AD943" s="16">
        <v>0</v>
      </c>
      <c r="AF943" t="s">
        <v>1688</v>
      </c>
    </row>
    <row r="944" spans="1:34" hidden="1" x14ac:dyDescent="0.3">
      <c r="A944" s="16" t="s">
        <v>57</v>
      </c>
      <c r="B944" s="16">
        <v>2023</v>
      </c>
      <c r="C944" s="11">
        <v>45096</v>
      </c>
      <c r="D944" s="16" t="s">
        <v>1639</v>
      </c>
      <c r="E944" s="16" t="s">
        <v>506</v>
      </c>
      <c r="F944" s="16">
        <v>29</v>
      </c>
      <c r="G944">
        <f t="shared" si="46"/>
        <v>18</v>
      </c>
      <c r="H944" s="16">
        <v>1</v>
      </c>
      <c r="I944" s="16">
        <v>17</v>
      </c>
      <c r="J944" s="16">
        <v>0</v>
      </c>
      <c r="K944" s="16">
        <v>50</v>
      </c>
      <c r="L944" s="16">
        <v>100</v>
      </c>
      <c r="M944" s="16">
        <v>6</v>
      </c>
      <c r="N944" s="16">
        <v>0</v>
      </c>
      <c r="O944" s="16">
        <v>0</v>
      </c>
      <c r="P944" s="9">
        <f t="shared" si="50"/>
        <v>17</v>
      </c>
      <c r="Q944" s="16">
        <v>30</v>
      </c>
      <c r="R944" s="16">
        <v>9</v>
      </c>
      <c r="S944" s="16">
        <v>12</v>
      </c>
      <c r="T944" s="16">
        <v>17</v>
      </c>
      <c r="AC944" s="16">
        <v>0</v>
      </c>
      <c r="AD944" s="16">
        <v>0</v>
      </c>
    </row>
    <row r="945" spans="1:33" hidden="1" x14ac:dyDescent="0.3">
      <c r="A945" s="16" t="s">
        <v>57</v>
      </c>
      <c r="B945" s="16">
        <v>2023</v>
      </c>
      <c r="C945" s="11">
        <v>45096</v>
      </c>
      <c r="D945" s="16" t="s">
        <v>1635</v>
      </c>
      <c r="E945" s="16" t="s">
        <v>506</v>
      </c>
      <c r="F945" s="16">
        <v>35</v>
      </c>
      <c r="G945">
        <f t="shared" si="46"/>
        <v>36</v>
      </c>
      <c r="H945" s="16">
        <v>9</v>
      </c>
      <c r="I945" s="16">
        <v>27</v>
      </c>
      <c r="J945" s="16">
        <v>0</v>
      </c>
      <c r="K945" s="16">
        <v>40</v>
      </c>
      <c r="L945" s="16">
        <v>100</v>
      </c>
      <c r="M945" s="16">
        <v>0</v>
      </c>
      <c r="N945" s="16">
        <v>0</v>
      </c>
      <c r="O945" s="16">
        <v>0</v>
      </c>
      <c r="P945" s="9">
        <f t="shared" si="50"/>
        <v>15</v>
      </c>
      <c r="Q945" s="16">
        <v>10</v>
      </c>
      <c r="R945" s="16">
        <v>20</v>
      </c>
      <c r="S945" s="16">
        <v>12</v>
      </c>
      <c r="T945" s="16">
        <v>18</v>
      </c>
      <c r="AC945" s="16">
        <v>0</v>
      </c>
      <c r="AD945" s="16">
        <v>1</v>
      </c>
      <c r="AG945" t="s">
        <v>1689</v>
      </c>
    </row>
    <row r="946" spans="1:33" hidden="1" x14ac:dyDescent="0.3">
      <c r="A946" s="16" t="s">
        <v>57</v>
      </c>
      <c r="B946" s="16">
        <v>2023</v>
      </c>
      <c r="C946" s="11">
        <v>45096</v>
      </c>
      <c r="D946" s="16" t="s">
        <v>1627</v>
      </c>
      <c r="E946" s="16" t="s">
        <v>510</v>
      </c>
      <c r="F946" s="16">
        <v>22</v>
      </c>
      <c r="G946">
        <f t="shared" si="46"/>
        <v>0</v>
      </c>
      <c r="H946" s="16">
        <v>0</v>
      </c>
      <c r="I946" s="16">
        <v>0</v>
      </c>
      <c r="J946" s="16">
        <v>0</v>
      </c>
      <c r="K946" s="16">
        <v>30</v>
      </c>
      <c r="L946" s="16">
        <v>3</v>
      </c>
      <c r="M946" s="16">
        <v>2</v>
      </c>
      <c r="N946" s="16">
        <v>0</v>
      </c>
      <c r="O946" s="16">
        <v>50</v>
      </c>
      <c r="P946" s="9">
        <f t="shared" si="50"/>
        <v>27.25</v>
      </c>
      <c r="Q946" s="16">
        <v>13</v>
      </c>
      <c r="R946" s="16">
        <v>70</v>
      </c>
      <c r="S946" s="16">
        <v>8</v>
      </c>
      <c r="T946" s="16">
        <v>18</v>
      </c>
      <c r="AC946" s="16">
        <v>1</v>
      </c>
      <c r="AD946" s="16">
        <v>0</v>
      </c>
      <c r="AF946" t="s">
        <v>1675</v>
      </c>
    </row>
    <row r="947" spans="1:33" hidden="1" x14ac:dyDescent="0.3">
      <c r="A947" s="16" t="s">
        <v>57</v>
      </c>
      <c r="B947" s="16">
        <v>2023</v>
      </c>
      <c r="C947" s="11">
        <v>45096</v>
      </c>
      <c r="D947" s="16" t="s">
        <v>1633</v>
      </c>
      <c r="E947" s="16" t="s">
        <v>514</v>
      </c>
      <c r="F947" s="16">
        <v>23</v>
      </c>
      <c r="G947">
        <f t="shared" si="46"/>
        <v>9</v>
      </c>
      <c r="H947" s="16">
        <v>2</v>
      </c>
      <c r="I947" s="16">
        <v>6</v>
      </c>
      <c r="J947" s="16">
        <v>1</v>
      </c>
      <c r="K947" s="16">
        <v>30</v>
      </c>
      <c r="L947" s="16">
        <v>75</v>
      </c>
      <c r="M947" s="16">
        <v>1</v>
      </c>
      <c r="N947" s="16">
        <v>0</v>
      </c>
      <c r="O947" s="16">
        <v>0</v>
      </c>
      <c r="P947" s="9">
        <f t="shared" si="50"/>
        <v>12.5</v>
      </c>
      <c r="Q947" s="16">
        <v>14</v>
      </c>
      <c r="R947" s="16">
        <v>17</v>
      </c>
      <c r="S947" s="16">
        <v>10</v>
      </c>
      <c r="T947" s="16">
        <v>9</v>
      </c>
      <c r="AC947" s="16">
        <v>1</v>
      </c>
      <c r="AD947" s="16">
        <v>0</v>
      </c>
      <c r="AF947" t="s">
        <v>1675</v>
      </c>
    </row>
    <row r="948" spans="1:33" hidden="1" x14ac:dyDescent="0.3">
      <c r="A948" s="16" t="s">
        <v>57</v>
      </c>
      <c r="B948" s="16">
        <v>2023</v>
      </c>
      <c r="C948" s="11">
        <v>45096</v>
      </c>
      <c r="D948" s="16" t="s">
        <v>1637</v>
      </c>
      <c r="E948" s="16" t="s">
        <v>506</v>
      </c>
      <c r="F948" s="16">
        <v>37</v>
      </c>
      <c r="G948">
        <f t="shared" si="46"/>
        <v>26</v>
      </c>
      <c r="H948" s="16">
        <v>2</v>
      </c>
      <c r="I948" s="16">
        <v>16</v>
      </c>
      <c r="J948" s="16">
        <v>8</v>
      </c>
      <c r="K948" s="16">
        <v>60</v>
      </c>
      <c r="L948" s="16">
        <v>90</v>
      </c>
      <c r="M948" s="16">
        <v>3</v>
      </c>
      <c r="N948" s="16">
        <v>5</v>
      </c>
      <c r="O948" s="16">
        <v>0</v>
      </c>
      <c r="P948" s="9">
        <f t="shared" si="50"/>
        <v>16.75</v>
      </c>
      <c r="Q948" s="16">
        <v>12</v>
      </c>
      <c r="R948" s="16">
        <v>12</v>
      </c>
      <c r="S948" s="16">
        <v>18</v>
      </c>
      <c r="T948" s="16">
        <v>25</v>
      </c>
      <c r="AC948" s="16">
        <v>0</v>
      </c>
      <c r="AD948" s="16">
        <v>0</v>
      </c>
    </row>
    <row r="949" spans="1:33" hidden="1" x14ac:dyDescent="0.3">
      <c r="A949" s="16" t="s">
        <v>57</v>
      </c>
      <c r="B949" s="16">
        <v>2023</v>
      </c>
      <c r="C949" s="11">
        <v>45096</v>
      </c>
      <c r="D949" s="16" t="s">
        <v>1628</v>
      </c>
      <c r="E949" s="16" t="s">
        <v>520</v>
      </c>
      <c r="F949" s="16">
        <v>7</v>
      </c>
      <c r="G949">
        <f t="shared" si="46"/>
        <v>4</v>
      </c>
      <c r="H949" s="16">
        <v>0</v>
      </c>
      <c r="I949" s="16">
        <v>4</v>
      </c>
      <c r="J949" s="16">
        <v>0</v>
      </c>
      <c r="K949" s="16">
        <v>30</v>
      </c>
      <c r="L949" s="16">
        <v>25</v>
      </c>
      <c r="M949" s="16">
        <v>5</v>
      </c>
      <c r="N949" s="16">
        <v>0</v>
      </c>
      <c r="O949" s="16">
        <v>50</v>
      </c>
      <c r="P949" s="9">
        <f t="shared" si="50"/>
        <v>11.5</v>
      </c>
      <c r="Q949" s="16">
        <v>15</v>
      </c>
      <c r="R949" s="16">
        <v>16</v>
      </c>
      <c r="S949" s="16">
        <v>7</v>
      </c>
      <c r="T949" s="16">
        <v>8</v>
      </c>
      <c r="AC949" s="16">
        <v>1</v>
      </c>
      <c r="AD949" s="16">
        <v>0</v>
      </c>
      <c r="AF949" t="s">
        <v>324</v>
      </c>
    </row>
    <row r="950" spans="1:33" hidden="1" x14ac:dyDescent="0.3">
      <c r="A950" s="16" t="s">
        <v>57</v>
      </c>
      <c r="B950" s="16">
        <v>2023</v>
      </c>
      <c r="C950" s="11">
        <v>45096</v>
      </c>
      <c r="D950" s="16" t="s">
        <v>1664</v>
      </c>
      <c r="E950" s="16" t="s">
        <v>520</v>
      </c>
      <c r="F950" s="16">
        <v>19</v>
      </c>
      <c r="G950">
        <f t="shared" si="46"/>
        <v>0</v>
      </c>
      <c r="H950" s="16">
        <v>0</v>
      </c>
      <c r="I950" s="16">
        <v>0</v>
      </c>
      <c r="J950" s="16">
        <v>0</v>
      </c>
      <c r="K950" s="16">
        <v>65</v>
      </c>
      <c r="L950" s="16">
        <v>0</v>
      </c>
      <c r="M950" s="16">
        <v>10</v>
      </c>
      <c r="N950" s="16">
        <v>100</v>
      </c>
      <c r="O950" s="16">
        <v>50</v>
      </c>
      <c r="P950" s="9">
        <f t="shared" si="50"/>
        <v>19</v>
      </c>
      <c r="Q950" s="16">
        <v>26</v>
      </c>
      <c r="R950" s="16">
        <v>22</v>
      </c>
      <c r="S950" s="16">
        <v>20</v>
      </c>
      <c r="T950" s="16">
        <v>8</v>
      </c>
      <c r="AC950" s="16">
        <v>0</v>
      </c>
      <c r="AD950" s="16">
        <v>0</v>
      </c>
    </row>
    <row r="951" spans="1:33" hidden="1" x14ac:dyDescent="0.3">
      <c r="A951" s="16" t="s">
        <v>57</v>
      </c>
      <c r="B951" s="16">
        <v>2023</v>
      </c>
      <c r="C951" s="11">
        <v>45096</v>
      </c>
      <c r="D951" s="16" t="s">
        <v>1630</v>
      </c>
      <c r="E951" s="16" t="s">
        <v>520</v>
      </c>
      <c r="F951" s="16">
        <v>21</v>
      </c>
      <c r="G951">
        <f t="shared" si="46"/>
        <v>4</v>
      </c>
      <c r="H951" s="16">
        <v>0</v>
      </c>
      <c r="I951" s="16">
        <v>4</v>
      </c>
      <c r="J951" s="16">
        <v>0</v>
      </c>
      <c r="K951" s="16">
        <v>10</v>
      </c>
      <c r="L951" s="16">
        <v>50</v>
      </c>
      <c r="M951" s="16">
        <v>0</v>
      </c>
      <c r="N951" s="16">
        <v>0</v>
      </c>
      <c r="O951" s="16">
        <v>10</v>
      </c>
      <c r="P951" s="9">
        <f t="shared" si="50"/>
        <v>9.5</v>
      </c>
      <c r="Q951" s="16">
        <v>6</v>
      </c>
      <c r="R951" s="16">
        <v>2</v>
      </c>
      <c r="S951" s="16">
        <v>22</v>
      </c>
      <c r="T951" s="16">
        <v>8</v>
      </c>
      <c r="AC951" s="16">
        <v>0</v>
      </c>
      <c r="AD951" s="16">
        <v>0</v>
      </c>
      <c r="AG951" t="s">
        <v>1690</v>
      </c>
    </row>
    <row r="952" spans="1:33" hidden="1" x14ac:dyDescent="0.3">
      <c r="A952" t="s">
        <v>80</v>
      </c>
      <c r="B952">
        <v>2020</v>
      </c>
      <c r="C952" s="11">
        <v>44012</v>
      </c>
      <c r="D952" t="s">
        <v>1691</v>
      </c>
      <c r="E952" t="s">
        <v>506</v>
      </c>
      <c r="F952">
        <v>1</v>
      </c>
      <c r="G952">
        <f t="shared" si="46"/>
        <v>0</v>
      </c>
      <c r="H952">
        <v>0</v>
      </c>
      <c r="I952">
        <v>0</v>
      </c>
      <c r="J952">
        <v>0</v>
      </c>
      <c r="K952">
        <v>50</v>
      </c>
      <c r="L952">
        <v>40</v>
      </c>
      <c r="M952" t="s">
        <v>267</v>
      </c>
      <c r="N952">
        <v>0</v>
      </c>
      <c r="O952">
        <v>0</v>
      </c>
      <c r="P952" s="9">
        <f t="shared" si="50"/>
        <v>4.25</v>
      </c>
      <c r="Q952" s="8">
        <v>4</v>
      </c>
      <c r="R952" s="8">
        <v>4</v>
      </c>
      <c r="S952" s="8">
        <v>4</v>
      </c>
      <c r="T952" s="8">
        <v>5</v>
      </c>
      <c r="AC952" s="13">
        <v>0</v>
      </c>
      <c r="AD952" s="13">
        <v>1</v>
      </c>
      <c r="AF952" t="s">
        <v>1692</v>
      </c>
    </row>
    <row r="953" spans="1:33" hidden="1" x14ac:dyDescent="0.3">
      <c r="A953" t="s">
        <v>80</v>
      </c>
      <c r="B953">
        <v>2020</v>
      </c>
      <c r="C953" s="11">
        <v>44012</v>
      </c>
      <c r="D953" t="s">
        <v>1693</v>
      </c>
      <c r="E953" t="s">
        <v>495</v>
      </c>
      <c r="F953">
        <v>32</v>
      </c>
      <c r="G953">
        <f t="shared" si="46"/>
        <v>0</v>
      </c>
      <c r="H953">
        <v>0</v>
      </c>
      <c r="I953">
        <v>0</v>
      </c>
      <c r="J953">
        <v>0</v>
      </c>
      <c r="K953">
        <v>60</v>
      </c>
      <c r="L953">
        <v>1</v>
      </c>
      <c r="M953" t="s">
        <v>267</v>
      </c>
      <c r="N953">
        <v>0</v>
      </c>
      <c r="O953">
        <v>0</v>
      </c>
      <c r="P953" s="9">
        <f t="shared" si="50"/>
        <v>16</v>
      </c>
      <c r="Q953" s="8">
        <v>14</v>
      </c>
      <c r="R953" s="8">
        <v>4</v>
      </c>
      <c r="S953" s="8">
        <v>26</v>
      </c>
      <c r="T953" s="8">
        <v>20</v>
      </c>
      <c r="AC953" s="13">
        <v>0</v>
      </c>
      <c r="AD953" s="13">
        <v>1</v>
      </c>
      <c r="AF953" t="s">
        <v>1694</v>
      </c>
      <c r="AG953" t="s">
        <v>1695</v>
      </c>
    </row>
    <row r="954" spans="1:33" hidden="1" x14ac:dyDescent="0.3">
      <c r="A954" t="s">
        <v>80</v>
      </c>
      <c r="B954">
        <v>2020</v>
      </c>
      <c r="C954" s="11">
        <v>44012</v>
      </c>
      <c r="D954" t="s">
        <v>1696</v>
      </c>
      <c r="E954" t="s">
        <v>510</v>
      </c>
      <c r="F954">
        <v>2</v>
      </c>
      <c r="G954">
        <f t="shared" si="46"/>
        <v>0</v>
      </c>
      <c r="H954">
        <v>0</v>
      </c>
      <c r="I954">
        <v>0</v>
      </c>
      <c r="J954">
        <v>0</v>
      </c>
      <c r="K954">
        <v>60</v>
      </c>
      <c r="L954">
        <v>75</v>
      </c>
      <c r="M954" t="s">
        <v>267</v>
      </c>
      <c r="N954">
        <v>0</v>
      </c>
      <c r="O954">
        <v>0</v>
      </c>
      <c r="P954" s="9">
        <f t="shared" si="50"/>
        <v>7.5</v>
      </c>
      <c r="Q954" s="8">
        <v>4</v>
      </c>
      <c r="R954" s="8">
        <v>9</v>
      </c>
      <c r="S954" s="8">
        <v>9</v>
      </c>
      <c r="T954" s="8">
        <v>8</v>
      </c>
      <c r="AC954" s="13">
        <v>0</v>
      </c>
      <c r="AD954" s="13">
        <v>1</v>
      </c>
      <c r="AF954" t="s">
        <v>1692</v>
      </c>
    </row>
    <row r="955" spans="1:33" hidden="1" x14ac:dyDescent="0.3">
      <c r="A955" t="s">
        <v>80</v>
      </c>
      <c r="B955">
        <v>2020</v>
      </c>
      <c r="C955" s="11">
        <v>44012</v>
      </c>
      <c r="D955" t="s">
        <v>1697</v>
      </c>
      <c r="E955" t="s">
        <v>510</v>
      </c>
      <c r="F955">
        <v>7</v>
      </c>
      <c r="G955">
        <f t="shared" si="46"/>
        <v>0</v>
      </c>
      <c r="H955">
        <v>0</v>
      </c>
      <c r="I955">
        <v>0</v>
      </c>
      <c r="J955">
        <v>0</v>
      </c>
      <c r="K955">
        <v>70</v>
      </c>
      <c r="L955">
        <v>20</v>
      </c>
      <c r="M955" t="s">
        <v>267</v>
      </c>
      <c r="N955">
        <v>0</v>
      </c>
      <c r="O955">
        <v>0</v>
      </c>
      <c r="P955" s="9">
        <f t="shared" si="50"/>
        <v>19.25</v>
      </c>
      <c r="Q955" s="8">
        <v>16</v>
      </c>
      <c r="R955" s="8">
        <v>19</v>
      </c>
      <c r="S955" s="8">
        <v>16</v>
      </c>
      <c r="T955" s="8">
        <v>26</v>
      </c>
      <c r="AC955" s="13">
        <v>0</v>
      </c>
      <c r="AD955" s="13">
        <v>0</v>
      </c>
    </row>
    <row r="956" spans="1:33" hidden="1" x14ac:dyDescent="0.3">
      <c r="A956" t="s">
        <v>80</v>
      </c>
      <c r="B956">
        <v>2020</v>
      </c>
      <c r="C956" s="11">
        <v>44012</v>
      </c>
      <c r="D956" t="s">
        <v>1698</v>
      </c>
      <c r="E956" t="s">
        <v>514</v>
      </c>
      <c r="F956">
        <v>1</v>
      </c>
      <c r="G956">
        <f t="shared" si="46"/>
        <v>7</v>
      </c>
      <c r="H956">
        <v>4</v>
      </c>
      <c r="I956">
        <v>3</v>
      </c>
      <c r="J956">
        <v>0</v>
      </c>
      <c r="K956">
        <v>50</v>
      </c>
      <c r="L956">
        <v>70</v>
      </c>
      <c r="M956" t="s">
        <v>267</v>
      </c>
      <c r="N956">
        <v>0</v>
      </c>
      <c r="O956">
        <v>0</v>
      </c>
      <c r="P956" s="9">
        <f t="shared" si="50"/>
        <v>8.5</v>
      </c>
      <c r="Q956" s="8">
        <v>11</v>
      </c>
      <c r="R956" s="8">
        <v>5</v>
      </c>
      <c r="S956" s="8">
        <v>9</v>
      </c>
      <c r="T956" s="8">
        <v>9</v>
      </c>
      <c r="AC956" s="13">
        <v>0</v>
      </c>
      <c r="AD956" s="13">
        <v>1</v>
      </c>
      <c r="AF956" t="s">
        <v>1699</v>
      </c>
    </row>
    <row r="957" spans="1:33" hidden="1" x14ac:dyDescent="0.3">
      <c r="A957" t="s">
        <v>80</v>
      </c>
      <c r="B957">
        <v>2020</v>
      </c>
      <c r="C957" s="11">
        <v>44012</v>
      </c>
      <c r="D957" t="s">
        <v>1700</v>
      </c>
      <c r="E957" t="s">
        <v>514</v>
      </c>
      <c r="F957">
        <v>10</v>
      </c>
      <c r="G957">
        <f t="shared" si="46"/>
        <v>9</v>
      </c>
      <c r="H957">
        <v>5</v>
      </c>
      <c r="I957">
        <v>2</v>
      </c>
      <c r="J957">
        <v>2</v>
      </c>
      <c r="K957">
        <v>50</v>
      </c>
      <c r="L957">
        <v>40</v>
      </c>
      <c r="M957" t="s">
        <v>267</v>
      </c>
      <c r="N957">
        <v>0</v>
      </c>
      <c r="O957">
        <v>0</v>
      </c>
      <c r="P957" s="9">
        <f t="shared" si="50"/>
        <v>5.75</v>
      </c>
      <c r="Q957" s="8">
        <v>8</v>
      </c>
      <c r="R957" s="8">
        <v>9</v>
      </c>
      <c r="S957" s="8">
        <v>3</v>
      </c>
      <c r="T957" s="8">
        <v>3</v>
      </c>
      <c r="AC957" s="13">
        <v>0</v>
      </c>
      <c r="AD957" s="13">
        <v>1</v>
      </c>
      <c r="AF957" t="s">
        <v>1699</v>
      </c>
      <c r="AG957" t="s">
        <v>1701</v>
      </c>
    </row>
    <row r="958" spans="1:33" hidden="1" x14ac:dyDescent="0.3">
      <c r="A958" t="s">
        <v>80</v>
      </c>
      <c r="B958">
        <v>2020</v>
      </c>
      <c r="C958" s="11">
        <v>44012</v>
      </c>
      <c r="D958" t="s">
        <v>1702</v>
      </c>
      <c r="E958" t="s">
        <v>514</v>
      </c>
      <c r="F958">
        <v>11</v>
      </c>
      <c r="G958">
        <f t="shared" si="46"/>
        <v>95</v>
      </c>
      <c r="H958">
        <v>69</v>
      </c>
      <c r="I958">
        <v>24</v>
      </c>
      <c r="J958">
        <v>2</v>
      </c>
      <c r="K958">
        <v>45</v>
      </c>
      <c r="L958">
        <v>25</v>
      </c>
      <c r="M958" t="s">
        <v>267</v>
      </c>
      <c r="N958">
        <v>0</v>
      </c>
      <c r="O958">
        <v>0</v>
      </c>
      <c r="P958" s="9">
        <f t="shared" si="50"/>
        <v>6.25</v>
      </c>
      <c r="Q958" s="8">
        <v>9</v>
      </c>
      <c r="R958" s="8">
        <v>4</v>
      </c>
      <c r="S958" s="8">
        <v>5</v>
      </c>
      <c r="T958" s="8">
        <v>7</v>
      </c>
      <c r="AC958" s="13">
        <v>0</v>
      </c>
      <c r="AD958" s="13">
        <v>1</v>
      </c>
      <c r="AF958" t="s">
        <v>1699</v>
      </c>
      <c r="AG958" t="s">
        <v>1701</v>
      </c>
    </row>
    <row r="959" spans="1:33" hidden="1" x14ac:dyDescent="0.3">
      <c r="A959" t="s">
        <v>80</v>
      </c>
      <c r="B959">
        <v>2020</v>
      </c>
      <c r="C959" s="11">
        <v>44012</v>
      </c>
      <c r="D959" t="s">
        <v>1703</v>
      </c>
      <c r="E959" t="s">
        <v>522</v>
      </c>
      <c r="F959">
        <v>10</v>
      </c>
      <c r="G959">
        <f t="shared" si="46"/>
        <v>84</v>
      </c>
      <c r="H959">
        <v>57</v>
      </c>
      <c r="I959">
        <v>24</v>
      </c>
      <c r="J959">
        <v>3</v>
      </c>
      <c r="K959">
        <v>40</v>
      </c>
      <c r="L959">
        <v>75</v>
      </c>
      <c r="M959" t="s">
        <v>267</v>
      </c>
      <c r="N959">
        <v>0</v>
      </c>
      <c r="O959">
        <v>0</v>
      </c>
      <c r="P959" s="9">
        <f t="shared" si="50"/>
        <v>12.25</v>
      </c>
      <c r="Q959" s="8">
        <v>13</v>
      </c>
      <c r="R959" s="8">
        <v>12</v>
      </c>
      <c r="S959" s="8">
        <v>8</v>
      </c>
      <c r="T959" s="8">
        <v>16</v>
      </c>
      <c r="AC959" s="13">
        <v>0</v>
      </c>
      <c r="AD959" s="13">
        <v>0</v>
      </c>
    </row>
    <row r="960" spans="1:33" hidden="1" x14ac:dyDescent="0.3">
      <c r="A960" t="s">
        <v>80</v>
      </c>
      <c r="B960">
        <v>2020</v>
      </c>
      <c r="C960" s="11">
        <v>44012</v>
      </c>
      <c r="D960" t="s">
        <v>1704</v>
      </c>
      <c r="E960" t="s">
        <v>522</v>
      </c>
      <c r="F960">
        <v>12</v>
      </c>
      <c r="G960">
        <f t="shared" si="46"/>
        <v>33</v>
      </c>
      <c r="H960">
        <v>18</v>
      </c>
      <c r="I960">
        <v>14</v>
      </c>
      <c r="J960">
        <v>1</v>
      </c>
      <c r="K960">
        <v>40</v>
      </c>
      <c r="L960">
        <v>80</v>
      </c>
      <c r="M960" t="s">
        <v>267</v>
      </c>
      <c r="N960">
        <v>0</v>
      </c>
      <c r="O960">
        <v>0</v>
      </c>
      <c r="P960" s="9">
        <f t="shared" si="50"/>
        <v>18.75</v>
      </c>
      <c r="Q960" s="8">
        <v>15</v>
      </c>
      <c r="R960" s="8">
        <v>17</v>
      </c>
      <c r="S960" s="8">
        <v>20</v>
      </c>
      <c r="T960" s="8">
        <v>23</v>
      </c>
      <c r="AC960" s="13">
        <v>0</v>
      </c>
      <c r="AD960" s="13">
        <v>0</v>
      </c>
      <c r="AG960" t="s">
        <v>1705</v>
      </c>
    </row>
    <row r="961" spans="1:33" hidden="1" x14ac:dyDescent="0.3">
      <c r="A961" t="s">
        <v>80</v>
      </c>
      <c r="B961">
        <v>2020</v>
      </c>
      <c r="C961" s="11">
        <v>44012</v>
      </c>
      <c r="D961" t="s">
        <v>1706</v>
      </c>
      <c r="E961" t="s">
        <v>520</v>
      </c>
      <c r="F961">
        <v>4</v>
      </c>
      <c r="G961">
        <f t="shared" si="46"/>
        <v>0</v>
      </c>
      <c r="H961">
        <v>0</v>
      </c>
      <c r="I961">
        <v>0</v>
      </c>
      <c r="J961">
        <v>0</v>
      </c>
      <c r="K961">
        <v>75</v>
      </c>
      <c r="L961">
        <v>30</v>
      </c>
      <c r="M961" t="s">
        <v>267</v>
      </c>
      <c r="N961">
        <v>0</v>
      </c>
      <c r="O961">
        <v>0</v>
      </c>
      <c r="P961" s="9">
        <f t="shared" si="50"/>
        <v>15.75</v>
      </c>
      <c r="Q961" s="8">
        <v>12</v>
      </c>
      <c r="R961" s="8">
        <v>8</v>
      </c>
      <c r="S961" s="8">
        <v>22</v>
      </c>
      <c r="T961" s="8">
        <v>21</v>
      </c>
      <c r="AC961" s="13">
        <v>0</v>
      </c>
      <c r="AD961" s="13">
        <v>0</v>
      </c>
    </row>
    <row r="962" spans="1:33" hidden="1" x14ac:dyDescent="0.3">
      <c r="A962" t="s">
        <v>80</v>
      </c>
      <c r="B962">
        <v>2021</v>
      </c>
      <c r="C962" s="11">
        <v>44378</v>
      </c>
      <c r="D962" t="s">
        <v>1691</v>
      </c>
      <c r="E962" t="s">
        <v>506</v>
      </c>
      <c r="F962">
        <v>1</v>
      </c>
      <c r="G962">
        <f t="shared" si="46"/>
        <v>0</v>
      </c>
      <c r="H962">
        <v>0</v>
      </c>
      <c r="I962">
        <v>0</v>
      </c>
      <c r="J962">
        <v>0</v>
      </c>
      <c r="K962">
        <v>50</v>
      </c>
      <c r="L962">
        <v>20</v>
      </c>
      <c r="M962">
        <v>0</v>
      </c>
      <c r="N962">
        <v>0</v>
      </c>
      <c r="O962">
        <v>0</v>
      </c>
      <c r="P962">
        <f t="shared" si="50"/>
        <v>5</v>
      </c>
      <c r="Q962" s="23">
        <v>7</v>
      </c>
      <c r="R962" s="23">
        <v>5</v>
      </c>
      <c r="S962" s="23">
        <v>4</v>
      </c>
      <c r="T962" s="23">
        <v>4</v>
      </c>
      <c r="U962" s="2">
        <v>1</v>
      </c>
      <c r="V962" s="2">
        <v>0.1</v>
      </c>
      <c r="W962" s="2">
        <v>0</v>
      </c>
      <c r="X962" s="2">
        <v>0</v>
      </c>
      <c r="Y962" s="2" t="s">
        <v>267</v>
      </c>
      <c r="Z962" s="2" t="s">
        <v>267</v>
      </c>
      <c r="AA962" s="2">
        <v>0</v>
      </c>
      <c r="AB962" s="2">
        <v>0</v>
      </c>
      <c r="AC962" s="13">
        <v>0</v>
      </c>
      <c r="AD962" s="13">
        <v>1</v>
      </c>
      <c r="AG962" t="s">
        <v>1707</v>
      </c>
    </row>
    <row r="963" spans="1:33" hidden="1" x14ac:dyDescent="0.3">
      <c r="A963" t="s">
        <v>80</v>
      </c>
      <c r="B963">
        <v>2021</v>
      </c>
      <c r="C963" s="11">
        <v>44378</v>
      </c>
      <c r="D963" t="s">
        <v>1693</v>
      </c>
      <c r="E963" t="s">
        <v>495</v>
      </c>
      <c r="F963">
        <v>32</v>
      </c>
      <c r="G963">
        <f t="shared" ref="G963:G1022" si="51">SUM(H963:J963)</f>
        <v>0</v>
      </c>
      <c r="H963">
        <v>0</v>
      </c>
      <c r="I963">
        <v>0</v>
      </c>
      <c r="J963">
        <v>0</v>
      </c>
      <c r="K963">
        <v>70</v>
      </c>
      <c r="L963">
        <v>5</v>
      </c>
      <c r="M963">
        <v>0</v>
      </c>
      <c r="N963">
        <v>0</v>
      </c>
      <c r="O963">
        <v>0</v>
      </c>
      <c r="P963">
        <f t="shared" si="50"/>
        <v>9.5</v>
      </c>
      <c r="Q963" s="23">
        <v>19</v>
      </c>
      <c r="R963" s="23">
        <v>8</v>
      </c>
      <c r="S963" s="23">
        <v>3</v>
      </c>
      <c r="T963" s="23">
        <v>8</v>
      </c>
      <c r="U963">
        <v>2</v>
      </c>
      <c r="V963">
        <v>1</v>
      </c>
      <c r="W963">
        <v>0</v>
      </c>
      <c r="X963">
        <v>0</v>
      </c>
      <c r="Y963" t="s">
        <v>267</v>
      </c>
      <c r="Z963" t="s">
        <v>267</v>
      </c>
      <c r="AA963">
        <v>0</v>
      </c>
      <c r="AB963">
        <v>0</v>
      </c>
      <c r="AC963" s="13">
        <v>0</v>
      </c>
      <c r="AD963" s="13">
        <v>1</v>
      </c>
      <c r="AG963" t="s">
        <v>1708</v>
      </c>
    </row>
    <row r="964" spans="1:33" hidden="1" x14ac:dyDescent="0.3">
      <c r="A964" t="s">
        <v>80</v>
      </c>
      <c r="B964">
        <v>2021</v>
      </c>
      <c r="C964" s="11">
        <v>44378</v>
      </c>
      <c r="D964" t="s">
        <v>1696</v>
      </c>
      <c r="E964" t="s">
        <v>510</v>
      </c>
      <c r="F964">
        <v>2</v>
      </c>
      <c r="G964">
        <f t="shared" si="51"/>
        <v>0</v>
      </c>
      <c r="H964">
        <v>0</v>
      </c>
      <c r="I964">
        <v>0</v>
      </c>
      <c r="J964">
        <v>0</v>
      </c>
      <c r="K964">
        <v>60</v>
      </c>
      <c r="L964">
        <v>30</v>
      </c>
      <c r="M964">
        <v>0</v>
      </c>
      <c r="N964">
        <v>0</v>
      </c>
      <c r="O964">
        <v>0</v>
      </c>
      <c r="P964">
        <f t="shared" si="50"/>
        <v>5.25</v>
      </c>
      <c r="Q964" s="23">
        <v>7</v>
      </c>
      <c r="R964" s="23">
        <v>3</v>
      </c>
      <c r="S964" s="23">
        <v>3</v>
      </c>
      <c r="T964" s="23">
        <v>8</v>
      </c>
      <c r="U964" s="2">
        <v>3</v>
      </c>
      <c r="V964" s="2">
        <v>1</v>
      </c>
      <c r="W964" s="2">
        <v>0</v>
      </c>
      <c r="X964" s="2">
        <v>0</v>
      </c>
      <c r="Y964" s="2" t="s">
        <v>267</v>
      </c>
      <c r="Z964" s="2" t="s">
        <v>267</v>
      </c>
      <c r="AA964" s="2">
        <v>0</v>
      </c>
      <c r="AB964" s="2">
        <v>0</v>
      </c>
      <c r="AC964" s="13">
        <v>0</v>
      </c>
      <c r="AD964" s="13">
        <v>1</v>
      </c>
      <c r="AG964" t="s">
        <v>1709</v>
      </c>
    </row>
    <row r="965" spans="1:33" hidden="1" x14ac:dyDescent="0.3">
      <c r="A965" t="s">
        <v>80</v>
      </c>
      <c r="B965">
        <v>2021</v>
      </c>
      <c r="C965" s="11">
        <v>44378</v>
      </c>
      <c r="D965" t="s">
        <v>1697</v>
      </c>
      <c r="E965" t="s">
        <v>510</v>
      </c>
      <c r="F965">
        <v>7</v>
      </c>
      <c r="G965">
        <f t="shared" si="51"/>
        <v>0</v>
      </c>
      <c r="H965">
        <v>0</v>
      </c>
      <c r="I965">
        <v>0</v>
      </c>
      <c r="J965">
        <v>0</v>
      </c>
      <c r="K965">
        <v>80</v>
      </c>
      <c r="L965">
        <v>5</v>
      </c>
      <c r="M965">
        <v>0</v>
      </c>
      <c r="N965">
        <v>0</v>
      </c>
      <c r="O965">
        <v>0</v>
      </c>
      <c r="P965">
        <f t="shared" si="50"/>
        <v>21.5</v>
      </c>
      <c r="Q965" s="23">
        <v>20</v>
      </c>
      <c r="R965" s="23">
        <v>20</v>
      </c>
      <c r="S965" s="23">
        <v>25</v>
      </c>
      <c r="T965" s="23">
        <v>21</v>
      </c>
      <c r="U965" s="2">
        <v>3</v>
      </c>
      <c r="V965" s="2">
        <v>5</v>
      </c>
      <c r="W965" s="2">
        <v>0</v>
      </c>
      <c r="X965" s="2">
        <v>0</v>
      </c>
      <c r="Y965" s="2" t="s">
        <v>267</v>
      </c>
      <c r="Z965" s="2" t="s">
        <v>267</v>
      </c>
      <c r="AA965" s="2">
        <v>0</v>
      </c>
      <c r="AB965" s="2">
        <v>0</v>
      </c>
      <c r="AC965" s="13">
        <v>0</v>
      </c>
      <c r="AD965" s="13">
        <v>0</v>
      </c>
    </row>
    <row r="966" spans="1:33" hidden="1" x14ac:dyDescent="0.3">
      <c r="A966" t="s">
        <v>80</v>
      </c>
      <c r="B966">
        <v>2021</v>
      </c>
      <c r="C966" s="11">
        <v>44378</v>
      </c>
      <c r="D966" t="s">
        <v>1698</v>
      </c>
      <c r="E966" t="s">
        <v>514</v>
      </c>
      <c r="F966">
        <v>1</v>
      </c>
      <c r="G966">
        <f t="shared" si="51"/>
        <v>9</v>
      </c>
      <c r="H966">
        <v>5</v>
      </c>
      <c r="I966">
        <v>2</v>
      </c>
      <c r="J966">
        <v>2</v>
      </c>
      <c r="K966">
        <v>70</v>
      </c>
      <c r="L966">
        <v>55</v>
      </c>
      <c r="M966">
        <v>0</v>
      </c>
      <c r="N966">
        <v>0</v>
      </c>
      <c r="O966">
        <v>0</v>
      </c>
      <c r="P966">
        <f t="shared" si="50"/>
        <v>10.25</v>
      </c>
      <c r="Q966" s="23">
        <v>9</v>
      </c>
      <c r="R966" s="23">
        <v>9</v>
      </c>
      <c r="S966" s="23">
        <v>8</v>
      </c>
      <c r="T966" s="23">
        <v>15</v>
      </c>
      <c r="U966" s="2">
        <v>2</v>
      </c>
      <c r="V966" s="2">
        <v>1</v>
      </c>
      <c r="W966" s="2">
        <v>0</v>
      </c>
      <c r="X966" s="2">
        <v>0</v>
      </c>
      <c r="Y966" s="2" t="s">
        <v>267</v>
      </c>
      <c r="Z966" s="2" t="s">
        <v>267</v>
      </c>
      <c r="AA966" s="2">
        <v>0</v>
      </c>
      <c r="AB966" s="2">
        <v>0</v>
      </c>
      <c r="AC966" s="13">
        <v>0</v>
      </c>
      <c r="AD966" s="13">
        <v>1</v>
      </c>
      <c r="AG966" t="s">
        <v>1710</v>
      </c>
    </row>
    <row r="967" spans="1:33" hidden="1" x14ac:dyDescent="0.3">
      <c r="A967" t="s">
        <v>80</v>
      </c>
      <c r="B967">
        <v>2021</v>
      </c>
      <c r="C967" s="11">
        <v>44378</v>
      </c>
      <c r="D967" t="s">
        <v>1700</v>
      </c>
      <c r="E967" t="s">
        <v>514</v>
      </c>
      <c r="F967">
        <v>10</v>
      </c>
      <c r="G967">
        <f t="shared" si="51"/>
        <v>14</v>
      </c>
      <c r="H967">
        <v>9</v>
      </c>
      <c r="I967">
        <v>3</v>
      </c>
      <c r="J967">
        <v>2</v>
      </c>
      <c r="K967">
        <v>45</v>
      </c>
      <c r="L967">
        <v>20</v>
      </c>
      <c r="M967">
        <v>0</v>
      </c>
      <c r="N967">
        <v>0</v>
      </c>
      <c r="O967">
        <v>0</v>
      </c>
      <c r="P967">
        <f t="shared" si="50"/>
        <v>9</v>
      </c>
      <c r="Q967" s="23">
        <v>4</v>
      </c>
      <c r="R967" s="23">
        <v>6</v>
      </c>
      <c r="S967" s="23">
        <v>19</v>
      </c>
      <c r="T967" s="23">
        <v>7</v>
      </c>
      <c r="U967" s="2">
        <v>1</v>
      </c>
      <c r="V967" s="2">
        <v>1</v>
      </c>
      <c r="W967" s="2">
        <v>0</v>
      </c>
      <c r="X967" s="2">
        <v>0</v>
      </c>
      <c r="Y967" s="2" t="s">
        <v>267</v>
      </c>
      <c r="Z967" s="2" t="s">
        <v>267</v>
      </c>
      <c r="AA967" s="2">
        <v>0</v>
      </c>
      <c r="AB967" s="2">
        <v>0</v>
      </c>
      <c r="AC967" s="13">
        <v>0</v>
      </c>
      <c r="AD967" s="13">
        <v>1</v>
      </c>
      <c r="AG967" t="s">
        <v>1711</v>
      </c>
    </row>
    <row r="968" spans="1:33" hidden="1" x14ac:dyDescent="0.3">
      <c r="A968" t="s">
        <v>80</v>
      </c>
      <c r="B968">
        <v>2021</v>
      </c>
      <c r="C968" s="11">
        <v>44378</v>
      </c>
      <c r="D968" t="s">
        <v>1702</v>
      </c>
      <c r="E968" t="s">
        <v>514</v>
      </c>
      <c r="F968">
        <v>11</v>
      </c>
      <c r="G968">
        <f t="shared" si="51"/>
        <v>146</v>
      </c>
      <c r="H968">
        <v>77</v>
      </c>
      <c r="I968">
        <v>61</v>
      </c>
      <c r="J968">
        <v>8</v>
      </c>
      <c r="K968">
        <v>60</v>
      </c>
      <c r="L968">
        <v>20</v>
      </c>
      <c r="M968">
        <v>0</v>
      </c>
      <c r="N968">
        <v>0</v>
      </c>
      <c r="O968">
        <v>0</v>
      </c>
      <c r="P968">
        <f t="shared" si="50"/>
        <v>7.5</v>
      </c>
      <c r="Q968" s="23">
        <v>2</v>
      </c>
      <c r="R968" s="23">
        <v>4</v>
      </c>
      <c r="S968" s="23">
        <v>14</v>
      </c>
      <c r="T968" s="23">
        <v>10</v>
      </c>
      <c r="U968" s="2">
        <v>3</v>
      </c>
      <c r="V968" s="2">
        <v>1</v>
      </c>
      <c r="W968" s="2">
        <v>0</v>
      </c>
      <c r="X968" s="2">
        <v>0</v>
      </c>
      <c r="Y968" s="2" t="s">
        <v>267</v>
      </c>
      <c r="Z968" s="2" t="s">
        <v>267</v>
      </c>
      <c r="AA968" s="2">
        <v>0</v>
      </c>
      <c r="AB968" s="2">
        <v>0</v>
      </c>
      <c r="AC968" s="13">
        <v>0</v>
      </c>
      <c r="AD968" s="13">
        <v>0</v>
      </c>
    </row>
    <row r="969" spans="1:33" hidden="1" x14ac:dyDescent="0.3">
      <c r="A969" t="s">
        <v>80</v>
      </c>
      <c r="B969">
        <v>2021</v>
      </c>
      <c r="C969" s="11">
        <v>44378</v>
      </c>
      <c r="D969" t="s">
        <v>1703</v>
      </c>
      <c r="E969" t="s">
        <v>522</v>
      </c>
      <c r="F969">
        <v>10</v>
      </c>
      <c r="G969">
        <f t="shared" si="51"/>
        <v>134</v>
      </c>
      <c r="H969">
        <v>85</v>
      </c>
      <c r="I969">
        <v>35</v>
      </c>
      <c r="J969">
        <v>14</v>
      </c>
      <c r="K969">
        <v>60</v>
      </c>
      <c r="L969">
        <v>50</v>
      </c>
      <c r="M969">
        <v>0</v>
      </c>
      <c r="N969">
        <v>0</v>
      </c>
      <c r="O969">
        <v>0</v>
      </c>
      <c r="P969">
        <f t="shared" si="50"/>
        <v>14.25</v>
      </c>
      <c r="Q969" s="23">
        <v>11</v>
      </c>
      <c r="R969" s="23">
        <v>11</v>
      </c>
      <c r="S969" s="23">
        <v>20</v>
      </c>
      <c r="T969" s="23">
        <v>15</v>
      </c>
      <c r="U969" s="2">
        <v>3</v>
      </c>
      <c r="V969" s="2">
        <v>1</v>
      </c>
      <c r="W969" s="2">
        <v>0</v>
      </c>
      <c r="X969" s="2">
        <v>0</v>
      </c>
      <c r="Y969" s="2" t="s">
        <v>267</v>
      </c>
      <c r="Z969" s="2" t="s">
        <v>267</v>
      </c>
      <c r="AA969" s="2">
        <v>1</v>
      </c>
      <c r="AB969" s="2">
        <v>0.1</v>
      </c>
      <c r="AC969" s="13">
        <v>0</v>
      </c>
      <c r="AD969" s="13">
        <v>0</v>
      </c>
    </row>
    <row r="970" spans="1:33" hidden="1" x14ac:dyDescent="0.3">
      <c r="A970" t="s">
        <v>80</v>
      </c>
      <c r="B970">
        <v>2021</v>
      </c>
      <c r="C970" s="11">
        <v>44378</v>
      </c>
      <c r="D970" t="s">
        <v>1704</v>
      </c>
      <c r="E970" t="s">
        <v>522</v>
      </c>
      <c r="F970">
        <v>12</v>
      </c>
      <c r="G970">
        <f t="shared" si="51"/>
        <v>54</v>
      </c>
      <c r="H970">
        <v>30</v>
      </c>
      <c r="I970">
        <v>13</v>
      </c>
      <c r="J970">
        <v>11</v>
      </c>
      <c r="K970">
        <v>45</v>
      </c>
      <c r="L970">
        <v>40</v>
      </c>
      <c r="M970">
        <v>0</v>
      </c>
      <c r="N970">
        <v>0</v>
      </c>
      <c r="O970">
        <v>0</v>
      </c>
      <c r="P970">
        <f t="shared" si="50"/>
        <v>14.25</v>
      </c>
      <c r="Q970" s="23">
        <v>13</v>
      </c>
      <c r="R970" s="23">
        <v>14</v>
      </c>
      <c r="S970" s="23">
        <v>7</v>
      </c>
      <c r="T970" s="23">
        <v>23</v>
      </c>
      <c r="U970" s="2">
        <v>1</v>
      </c>
      <c r="V970" s="2">
        <v>0.1</v>
      </c>
      <c r="W970" s="2">
        <v>0</v>
      </c>
      <c r="X970" s="2">
        <v>0</v>
      </c>
      <c r="Y970" s="2" t="s">
        <v>267</v>
      </c>
      <c r="Z970" s="2" t="s">
        <v>267</v>
      </c>
      <c r="AA970" s="2">
        <v>0</v>
      </c>
      <c r="AB970" s="2">
        <v>0</v>
      </c>
      <c r="AC970" s="13">
        <v>0</v>
      </c>
      <c r="AD970" s="13">
        <v>0</v>
      </c>
    </row>
    <row r="971" spans="1:33" hidden="1" x14ac:dyDescent="0.3">
      <c r="A971" t="s">
        <v>80</v>
      </c>
      <c r="B971">
        <v>2021</v>
      </c>
      <c r="C971" s="11">
        <v>44378</v>
      </c>
      <c r="D971" t="s">
        <v>1706</v>
      </c>
      <c r="E971" t="s">
        <v>520</v>
      </c>
      <c r="F971">
        <v>4</v>
      </c>
      <c r="G971">
        <f t="shared" si="51"/>
        <v>0</v>
      </c>
      <c r="H971">
        <v>0</v>
      </c>
      <c r="I971">
        <v>0</v>
      </c>
      <c r="J971">
        <v>0</v>
      </c>
      <c r="K971">
        <v>80</v>
      </c>
      <c r="L971">
        <v>15</v>
      </c>
      <c r="M971">
        <v>0</v>
      </c>
      <c r="N971">
        <v>0</v>
      </c>
      <c r="O971">
        <v>0</v>
      </c>
      <c r="P971">
        <f t="shared" si="50"/>
        <v>18.25</v>
      </c>
      <c r="Q971" s="23">
        <v>20</v>
      </c>
      <c r="R971" s="23">
        <v>30</v>
      </c>
      <c r="S971" s="23">
        <v>2</v>
      </c>
      <c r="T971" s="23">
        <v>21</v>
      </c>
      <c r="U971" s="2">
        <v>3</v>
      </c>
      <c r="V971" s="2">
        <v>2</v>
      </c>
      <c r="W971" s="2">
        <v>0</v>
      </c>
      <c r="X971" s="2">
        <v>0</v>
      </c>
      <c r="Y971" s="2" t="s">
        <v>267</v>
      </c>
      <c r="Z971" s="2" t="s">
        <v>267</v>
      </c>
      <c r="AA971" s="2">
        <v>0</v>
      </c>
      <c r="AB971" s="2">
        <v>0</v>
      </c>
      <c r="AC971" s="13">
        <v>0</v>
      </c>
      <c r="AD971" s="13">
        <v>1</v>
      </c>
      <c r="AG971" t="s">
        <v>1711</v>
      </c>
    </row>
    <row r="972" spans="1:33" hidden="1" x14ac:dyDescent="0.3">
      <c r="A972" t="s">
        <v>80</v>
      </c>
      <c r="B972">
        <v>2022</v>
      </c>
      <c r="C972" s="11">
        <v>44735</v>
      </c>
      <c r="D972" t="s">
        <v>1691</v>
      </c>
      <c r="E972" t="s">
        <v>506</v>
      </c>
      <c r="F972">
        <v>1</v>
      </c>
      <c r="G972">
        <f t="shared" si="51"/>
        <v>0</v>
      </c>
      <c r="H972">
        <v>0</v>
      </c>
      <c r="I972">
        <v>0</v>
      </c>
      <c r="J972">
        <v>0</v>
      </c>
      <c r="K972">
        <v>50</v>
      </c>
      <c r="L972">
        <v>20</v>
      </c>
      <c r="M972">
        <v>0</v>
      </c>
      <c r="N972">
        <v>0</v>
      </c>
      <c r="O972">
        <v>0</v>
      </c>
      <c r="P972">
        <f t="shared" si="50"/>
        <v>3</v>
      </c>
      <c r="Q972" s="23">
        <v>5</v>
      </c>
      <c r="R972" s="23">
        <v>3</v>
      </c>
      <c r="S972" s="23">
        <v>2</v>
      </c>
      <c r="T972" s="23">
        <v>2</v>
      </c>
      <c r="AC972">
        <v>0</v>
      </c>
      <c r="AD972">
        <v>0</v>
      </c>
    </row>
    <row r="973" spans="1:33" hidden="1" x14ac:dyDescent="0.3">
      <c r="A973" t="s">
        <v>80</v>
      </c>
      <c r="B973">
        <v>2022</v>
      </c>
      <c r="C973" s="11">
        <v>44735</v>
      </c>
      <c r="D973" t="s">
        <v>1693</v>
      </c>
      <c r="E973" t="s">
        <v>506</v>
      </c>
      <c r="F973">
        <v>32</v>
      </c>
      <c r="G973">
        <f t="shared" si="51"/>
        <v>0</v>
      </c>
      <c r="H973">
        <v>0</v>
      </c>
      <c r="I973">
        <v>0</v>
      </c>
      <c r="J973">
        <v>0</v>
      </c>
      <c r="K973">
        <v>67</v>
      </c>
      <c r="L973">
        <v>0.1</v>
      </c>
      <c r="M973">
        <v>0</v>
      </c>
      <c r="N973">
        <v>0</v>
      </c>
      <c r="O973">
        <v>0</v>
      </c>
      <c r="P973">
        <f t="shared" si="50"/>
        <v>19</v>
      </c>
      <c r="Q973" s="23">
        <v>12</v>
      </c>
      <c r="R973" s="23">
        <v>16</v>
      </c>
      <c r="S973" s="23">
        <v>22</v>
      </c>
      <c r="T973" s="23">
        <v>26</v>
      </c>
      <c r="AC973">
        <v>0</v>
      </c>
      <c r="AD973">
        <v>1</v>
      </c>
      <c r="AE973">
        <v>33</v>
      </c>
      <c r="AF973" t="s">
        <v>1712</v>
      </c>
    </row>
    <row r="974" spans="1:33" hidden="1" x14ac:dyDescent="0.3">
      <c r="A974" t="s">
        <v>80</v>
      </c>
      <c r="B974">
        <v>2022</v>
      </c>
      <c r="C974" s="11">
        <v>44735</v>
      </c>
      <c r="D974" t="s">
        <v>1696</v>
      </c>
      <c r="E974" t="s">
        <v>1713</v>
      </c>
      <c r="F974">
        <v>2</v>
      </c>
      <c r="G974">
        <f t="shared" si="51"/>
        <v>0</v>
      </c>
      <c r="H974">
        <v>0</v>
      </c>
      <c r="I974">
        <v>0</v>
      </c>
      <c r="J974">
        <v>0</v>
      </c>
      <c r="K974">
        <v>70</v>
      </c>
      <c r="L974">
        <v>15</v>
      </c>
      <c r="M974">
        <v>0</v>
      </c>
      <c r="N974">
        <v>0</v>
      </c>
      <c r="O974">
        <v>0</v>
      </c>
      <c r="P974">
        <f t="shared" ref="P974:P1005" si="52">AVERAGE(Q974:T974)</f>
        <v>10</v>
      </c>
      <c r="Q974" s="23">
        <v>11</v>
      </c>
      <c r="R974" s="23">
        <v>8</v>
      </c>
      <c r="S974" s="23">
        <v>15</v>
      </c>
      <c r="T974" s="23">
        <v>6</v>
      </c>
      <c r="AC974">
        <v>0</v>
      </c>
      <c r="AD974">
        <v>0</v>
      </c>
    </row>
    <row r="975" spans="1:33" hidden="1" x14ac:dyDescent="0.3">
      <c r="A975" t="s">
        <v>80</v>
      </c>
      <c r="B975">
        <v>2022</v>
      </c>
      <c r="C975" s="11">
        <v>44735</v>
      </c>
      <c r="D975" t="s">
        <v>1697</v>
      </c>
      <c r="E975" t="s">
        <v>510</v>
      </c>
      <c r="F975">
        <v>7</v>
      </c>
      <c r="G975">
        <f t="shared" si="51"/>
        <v>1</v>
      </c>
      <c r="H975">
        <v>0</v>
      </c>
      <c r="I975">
        <v>1</v>
      </c>
      <c r="J975">
        <v>0</v>
      </c>
      <c r="K975">
        <v>80</v>
      </c>
      <c r="L975">
        <v>3</v>
      </c>
      <c r="M975">
        <v>0</v>
      </c>
      <c r="N975">
        <v>0</v>
      </c>
      <c r="O975">
        <v>0</v>
      </c>
      <c r="P975">
        <f t="shared" si="52"/>
        <v>27.75</v>
      </c>
      <c r="Q975" s="23">
        <v>33</v>
      </c>
      <c r="R975" s="23">
        <v>36</v>
      </c>
      <c r="S975" s="23">
        <v>21</v>
      </c>
      <c r="T975" s="23">
        <v>21</v>
      </c>
      <c r="AC975">
        <v>0</v>
      </c>
      <c r="AD975">
        <v>0</v>
      </c>
    </row>
    <row r="976" spans="1:33" hidden="1" x14ac:dyDescent="0.3">
      <c r="A976" t="s">
        <v>80</v>
      </c>
      <c r="B976">
        <v>2022</v>
      </c>
      <c r="C976" s="11">
        <v>44735</v>
      </c>
      <c r="D976" t="s">
        <v>1698</v>
      </c>
      <c r="E976" t="s">
        <v>514</v>
      </c>
      <c r="F976">
        <v>1</v>
      </c>
      <c r="G976">
        <f t="shared" si="51"/>
        <v>11</v>
      </c>
      <c r="H976">
        <v>7</v>
      </c>
      <c r="I976">
        <v>2</v>
      </c>
      <c r="J976">
        <v>2</v>
      </c>
      <c r="K976">
        <v>60</v>
      </c>
      <c r="L976">
        <v>60</v>
      </c>
      <c r="M976">
        <v>0</v>
      </c>
      <c r="N976">
        <v>0</v>
      </c>
      <c r="O976">
        <v>0</v>
      </c>
      <c r="P976">
        <f t="shared" si="52"/>
        <v>17.25</v>
      </c>
      <c r="Q976" s="23">
        <v>9</v>
      </c>
      <c r="R976" s="23">
        <v>9</v>
      </c>
      <c r="S976" s="23">
        <v>31</v>
      </c>
      <c r="T976" s="23">
        <v>20</v>
      </c>
      <c r="AC976">
        <v>0</v>
      </c>
      <c r="AD976">
        <v>0</v>
      </c>
    </row>
    <row r="977" spans="1:33" hidden="1" x14ac:dyDescent="0.3">
      <c r="A977" t="s">
        <v>80</v>
      </c>
      <c r="B977">
        <v>2022</v>
      </c>
      <c r="C977" s="11">
        <v>44735</v>
      </c>
      <c r="D977" t="s">
        <v>1700</v>
      </c>
      <c r="E977" t="s">
        <v>510</v>
      </c>
      <c r="F977">
        <v>10</v>
      </c>
      <c r="G977">
        <f t="shared" si="51"/>
        <v>13</v>
      </c>
      <c r="H977">
        <v>6</v>
      </c>
      <c r="I977">
        <v>6</v>
      </c>
      <c r="J977">
        <v>1</v>
      </c>
      <c r="K977">
        <v>55</v>
      </c>
      <c r="L977">
        <v>5</v>
      </c>
      <c r="M977">
        <v>0</v>
      </c>
      <c r="N977">
        <v>0</v>
      </c>
      <c r="O977">
        <v>0</v>
      </c>
      <c r="P977">
        <f t="shared" si="52"/>
        <v>3.5</v>
      </c>
      <c r="Q977" s="23">
        <v>5</v>
      </c>
      <c r="R977" s="23">
        <v>3</v>
      </c>
      <c r="S977" s="23">
        <v>6</v>
      </c>
      <c r="T977" s="23">
        <v>0</v>
      </c>
      <c r="AC977">
        <v>0</v>
      </c>
      <c r="AD977">
        <v>0</v>
      </c>
    </row>
    <row r="978" spans="1:33" hidden="1" x14ac:dyDescent="0.3">
      <c r="A978" t="s">
        <v>80</v>
      </c>
      <c r="B978">
        <v>2022</v>
      </c>
      <c r="C978" s="11">
        <v>44735</v>
      </c>
      <c r="D978" t="s">
        <v>1702</v>
      </c>
      <c r="E978" t="s">
        <v>514</v>
      </c>
      <c r="F978">
        <v>11</v>
      </c>
      <c r="G978">
        <f t="shared" si="51"/>
        <v>67</v>
      </c>
      <c r="H978">
        <v>22</v>
      </c>
      <c r="I978">
        <v>41</v>
      </c>
      <c r="J978">
        <v>4</v>
      </c>
      <c r="K978">
        <v>60</v>
      </c>
      <c r="L978">
        <v>5</v>
      </c>
      <c r="M978">
        <v>0</v>
      </c>
      <c r="N978">
        <v>0</v>
      </c>
      <c r="O978">
        <v>0</v>
      </c>
      <c r="P978">
        <f t="shared" si="52"/>
        <v>9</v>
      </c>
      <c r="Q978" s="23">
        <v>7</v>
      </c>
      <c r="R978" s="23">
        <v>13</v>
      </c>
      <c r="S978" s="23">
        <v>7</v>
      </c>
      <c r="T978" s="23">
        <v>9</v>
      </c>
      <c r="AC978">
        <v>0</v>
      </c>
      <c r="AD978">
        <v>0</v>
      </c>
    </row>
    <row r="979" spans="1:33" hidden="1" x14ac:dyDescent="0.3">
      <c r="A979" t="s">
        <v>80</v>
      </c>
      <c r="B979">
        <v>2022</v>
      </c>
      <c r="C979" s="11">
        <v>44735</v>
      </c>
      <c r="D979" t="s">
        <v>1703</v>
      </c>
      <c r="E979" t="s">
        <v>522</v>
      </c>
      <c r="F979">
        <v>10</v>
      </c>
      <c r="G979">
        <f t="shared" si="51"/>
        <v>52</v>
      </c>
      <c r="H979">
        <v>19</v>
      </c>
      <c r="I979">
        <v>25</v>
      </c>
      <c r="J979">
        <v>8</v>
      </c>
      <c r="K979">
        <v>75</v>
      </c>
      <c r="L979">
        <v>30</v>
      </c>
      <c r="M979">
        <v>0</v>
      </c>
      <c r="N979">
        <v>0</v>
      </c>
      <c r="O979">
        <v>0</v>
      </c>
      <c r="P979">
        <f t="shared" si="52"/>
        <v>13.75</v>
      </c>
      <c r="Q979" s="23">
        <v>10</v>
      </c>
      <c r="R979" s="23">
        <v>18</v>
      </c>
      <c r="S979" s="23">
        <v>14</v>
      </c>
      <c r="T979" s="23">
        <v>13</v>
      </c>
      <c r="AC979">
        <v>0</v>
      </c>
      <c r="AD979">
        <v>0</v>
      </c>
    </row>
    <row r="980" spans="1:33" hidden="1" x14ac:dyDescent="0.3">
      <c r="A980" t="s">
        <v>80</v>
      </c>
      <c r="B980">
        <v>2022</v>
      </c>
      <c r="C980" s="11">
        <v>44735</v>
      </c>
      <c r="D980" t="s">
        <v>1704</v>
      </c>
      <c r="E980" t="s">
        <v>522</v>
      </c>
      <c r="F980">
        <v>12</v>
      </c>
      <c r="G980">
        <f t="shared" si="51"/>
        <v>26</v>
      </c>
      <c r="H980">
        <v>12</v>
      </c>
      <c r="I980">
        <v>7</v>
      </c>
      <c r="J980">
        <v>7</v>
      </c>
      <c r="K980">
        <v>70</v>
      </c>
      <c r="L980">
        <v>20</v>
      </c>
      <c r="M980">
        <v>0</v>
      </c>
      <c r="N980">
        <v>0</v>
      </c>
      <c r="O980">
        <v>0</v>
      </c>
      <c r="P980">
        <f t="shared" si="52"/>
        <v>18.5</v>
      </c>
      <c r="Q980" s="23">
        <v>15</v>
      </c>
      <c r="R980" s="23">
        <v>21</v>
      </c>
      <c r="S980" s="23">
        <v>20</v>
      </c>
      <c r="T980" s="23">
        <v>18</v>
      </c>
      <c r="AC980">
        <v>0</v>
      </c>
      <c r="AD980">
        <v>0</v>
      </c>
    </row>
    <row r="981" spans="1:33" hidden="1" x14ac:dyDescent="0.3">
      <c r="A981" t="s">
        <v>80</v>
      </c>
      <c r="B981">
        <v>2022</v>
      </c>
      <c r="C981" s="11">
        <v>44735</v>
      </c>
      <c r="D981" t="s">
        <v>1706</v>
      </c>
      <c r="E981" t="s">
        <v>520</v>
      </c>
      <c r="F981">
        <v>4</v>
      </c>
      <c r="G981">
        <f t="shared" si="51"/>
        <v>0</v>
      </c>
      <c r="H981">
        <v>0</v>
      </c>
      <c r="I981">
        <v>0</v>
      </c>
      <c r="J981">
        <v>0</v>
      </c>
      <c r="K981">
        <v>80</v>
      </c>
      <c r="L981">
        <v>20</v>
      </c>
      <c r="M981">
        <v>0</v>
      </c>
      <c r="N981">
        <v>0</v>
      </c>
      <c r="O981">
        <v>0</v>
      </c>
      <c r="P981">
        <f t="shared" si="52"/>
        <v>18</v>
      </c>
      <c r="Q981" s="23">
        <v>15</v>
      </c>
      <c r="R981" s="23">
        <v>15</v>
      </c>
      <c r="S981" s="23">
        <v>18</v>
      </c>
      <c r="T981" s="23">
        <v>24</v>
      </c>
      <c r="AC981">
        <v>0</v>
      </c>
      <c r="AD981">
        <v>0</v>
      </c>
    </row>
    <row r="982" spans="1:33" hidden="1" x14ac:dyDescent="0.3">
      <c r="A982" t="s">
        <v>98</v>
      </c>
      <c r="B982">
        <v>2017</v>
      </c>
      <c r="C982" s="11">
        <v>42912</v>
      </c>
      <c r="D982" t="s">
        <v>1714</v>
      </c>
      <c r="E982" t="s">
        <v>495</v>
      </c>
      <c r="F982">
        <v>10</v>
      </c>
      <c r="G982">
        <f t="shared" si="51"/>
        <v>0</v>
      </c>
      <c r="H982">
        <v>0</v>
      </c>
      <c r="I982">
        <v>0</v>
      </c>
      <c r="J982">
        <v>0</v>
      </c>
      <c r="K982">
        <v>100</v>
      </c>
      <c r="L982">
        <v>15</v>
      </c>
      <c r="M982" t="s">
        <v>267</v>
      </c>
      <c r="N982">
        <v>0</v>
      </c>
      <c r="O982">
        <v>0</v>
      </c>
      <c r="P982" s="9">
        <f t="shared" si="52"/>
        <v>24.75</v>
      </c>
      <c r="Q982" s="8">
        <v>22</v>
      </c>
      <c r="R982" s="8">
        <v>29</v>
      </c>
      <c r="S982" s="8">
        <v>26</v>
      </c>
      <c r="T982" s="8">
        <v>22</v>
      </c>
      <c r="AC982" s="13">
        <v>1</v>
      </c>
      <c r="AD982" s="13">
        <v>0</v>
      </c>
      <c r="AE982">
        <v>100</v>
      </c>
      <c r="AF982" t="s">
        <v>324</v>
      </c>
    </row>
    <row r="983" spans="1:33" hidden="1" x14ac:dyDescent="0.3">
      <c r="A983" t="s">
        <v>98</v>
      </c>
      <c r="B983">
        <v>2017</v>
      </c>
      <c r="C983" s="11">
        <v>42912</v>
      </c>
      <c r="D983" t="s">
        <v>1715</v>
      </c>
      <c r="E983" t="s">
        <v>506</v>
      </c>
      <c r="F983">
        <v>3</v>
      </c>
      <c r="G983">
        <f t="shared" si="51"/>
        <v>0</v>
      </c>
      <c r="H983">
        <v>0</v>
      </c>
      <c r="I983">
        <v>0</v>
      </c>
      <c r="J983">
        <v>0</v>
      </c>
      <c r="K983">
        <v>50</v>
      </c>
      <c r="L983">
        <v>40</v>
      </c>
      <c r="M983" t="s">
        <v>267</v>
      </c>
      <c r="N983">
        <v>20</v>
      </c>
      <c r="O983">
        <v>90</v>
      </c>
      <c r="P983" s="9">
        <f t="shared" si="52"/>
        <v>18.25</v>
      </c>
      <c r="Q983" s="8">
        <v>3</v>
      </c>
      <c r="R983" s="8">
        <v>14</v>
      </c>
      <c r="S983" s="8">
        <v>16</v>
      </c>
      <c r="T983" s="8">
        <v>40</v>
      </c>
      <c r="AC983" s="13">
        <v>1</v>
      </c>
      <c r="AD983" s="13">
        <v>0</v>
      </c>
      <c r="AE983">
        <v>100</v>
      </c>
      <c r="AF983" t="s">
        <v>324</v>
      </c>
      <c r="AG983" t="s">
        <v>1716</v>
      </c>
    </row>
    <row r="984" spans="1:33" hidden="1" x14ac:dyDescent="0.3">
      <c r="A984" t="s">
        <v>98</v>
      </c>
      <c r="B984">
        <v>2017</v>
      </c>
      <c r="C984" s="11">
        <v>42912</v>
      </c>
      <c r="D984" t="s">
        <v>1717</v>
      </c>
      <c r="E984" t="s">
        <v>522</v>
      </c>
      <c r="F984">
        <v>10</v>
      </c>
      <c r="G984">
        <f t="shared" si="51"/>
        <v>3</v>
      </c>
      <c r="H984">
        <v>0</v>
      </c>
      <c r="I984">
        <v>3</v>
      </c>
      <c r="J984">
        <v>0</v>
      </c>
      <c r="K984">
        <v>40</v>
      </c>
      <c r="L984">
        <v>30</v>
      </c>
      <c r="M984" t="s">
        <v>267</v>
      </c>
      <c r="N984">
        <v>10</v>
      </c>
      <c r="O984">
        <v>0</v>
      </c>
      <c r="P984" s="9">
        <f t="shared" si="52"/>
        <v>15.25</v>
      </c>
      <c r="Q984" s="8">
        <v>6</v>
      </c>
      <c r="R984" s="8">
        <v>21</v>
      </c>
      <c r="S984" s="8">
        <v>26</v>
      </c>
      <c r="T984" s="8">
        <v>8</v>
      </c>
      <c r="AC984" s="13">
        <v>1</v>
      </c>
      <c r="AD984" s="13">
        <v>0</v>
      </c>
      <c r="AE984">
        <v>100</v>
      </c>
      <c r="AF984" t="s">
        <v>324</v>
      </c>
      <c r="AG984" t="s">
        <v>1718</v>
      </c>
    </row>
    <row r="985" spans="1:33" hidden="1" x14ac:dyDescent="0.3">
      <c r="A985" t="s">
        <v>98</v>
      </c>
      <c r="B985">
        <v>2017</v>
      </c>
      <c r="C985" s="11">
        <v>42912</v>
      </c>
      <c r="D985" t="s">
        <v>1719</v>
      </c>
      <c r="E985" t="s">
        <v>510</v>
      </c>
      <c r="F985">
        <v>8</v>
      </c>
      <c r="G985">
        <f t="shared" si="51"/>
        <v>24</v>
      </c>
      <c r="H985">
        <v>11</v>
      </c>
      <c r="I985">
        <v>11</v>
      </c>
      <c r="J985">
        <v>2</v>
      </c>
      <c r="K985">
        <v>95</v>
      </c>
      <c r="L985">
        <v>20</v>
      </c>
      <c r="M985" t="s">
        <v>267</v>
      </c>
      <c r="N985">
        <v>3</v>
      </c>
      <c r="O985">
        <v>0</v>
      </c>
      <c r="P985" s="9">
        <f t="shared" si="52"/>
        <v>14.5</v>
      </c>
      <c r="Q985" s="8">
        <v>17</v>
      </c>
      <c r="R985" s="8">
        <v>20</v>
      </c>
      <c r="S985" s="8">
        <v>11</v>
      </c>
      <c r="T985" s="8">
        <v>10</v>
      </c>
      <c r="AC985" s="13">
        <v>1</v>
      </c>
      <c r="AD985" s="13">
        <v>0</v>
      </c>
      <c r="AE985">
        <v>100</v>
      </c>
      <c r="AF985" t="s">
        <v>324</v>
      </c>
    </row>
    <row r="986" spans="1:33" hidden="1" x14ac:dyDescent="0.3">
      <c r="A986" t="s">
        <v>98</v>
      </c>
      <c r="B986">
        <v>2017</v>
      </c>
      <c r="C986" s="11">
        <v>42912</v>
      </c>
      <c r="D986" t="s">
        <v>1720</v>
      </c>
      <c r="E986" t="s">
        <v>510</v>
      </c>
      <c r="F986">
        <v>7</v>
      </c>
      <c r="G986">
        <f t="shared" si="51"/>
        <v>10</v>
      </c>
      <c r="H986">
        <v>5</v>
      </c>
      <c r="I986">
        <v>4</v>
      </c>
      <c r="J986">
        <v>1</v>
      </c>
      <c r="K986">
        <v>85</v>
      </c>
      <c r="L986">
        <v>20</v>
      </c>
      <c r="M986" t="s">
        <v>267</v>
      </c>
      <c r="N986">
        <v>5</v>
      </c>
      <c r="O986">
        <v>0</v>
      </c>
      <c r="P986" s="9">
        <f t="shared" si="52"/>
        <v>22.25</v>
      </c>
      <c r="Q986" s="8">
        <v>17</v>
      </c>
      <c r="R986" s="8">
        <v>30</v>
      </c>
      <c r="S986" s="8">
        <v>20</v>
      </c>
      <c r="T986" s="8">
        <v>22</v>
      </c>
      <c r="AC986" s="13">
        <v>1</v>
      </c>
      <c r="AD986" s="13">
        <v>0</v>
      </c>
      <c r="AE986">
        <v>100</v>
      </c>
      <c r="AF986" t="s">
        <v>324</v>
      </c>
    </row>
    <row r="987" spans="1:33" hidden="1" x14ac:dyDescent="0.3">
      <c r="A987" t="s">
        <v>98</v>
      </c>
      <c r="B987">
        <v>2017</v>
      </c>
      <c r="C987" s="11">
        <v>42912</v>
      </c>
      <c r="D987" t="s">
        <v>1721</v>
      </c>
      <c r="E987" t="s">
        <v>510</v>
      </c>
      <c r="F987">
        <v>9</v>
      </c>
      <c r="G987">
        <f t="shared" si="51"/>
        <v>83</v>
      </c>
      <c r="H987">
        <v>23</v>
      </c>
      <c r="I987">
        <v>50</v>
      </c>
      <c r="J987">
        <v>10</v>
      </c>
      <c r="K987">
        <v>75</v>
      </c>
      <c r="L987">
        <v>30</v>
      </c>
      <c r="M987" t="s">
        <v>267</v>
      </c>
      <c r="N987">
        <v>12</v>
      </c>
      <c r="O987">
        <v>0</v>
      </c>
      <c r="P987" s="9">
        <f t="shared" si="52"/>
        <v>16.25</v>
      </c>
      <c r="Q987" s="8">
        <v>18</v>
      </c>
      <c r="R987" s="8">
        <v>15</v>
      </c>
      <c r="S987" s="8">
        <v>15</v>
      </c>
      <c r="T987" s="8">
        <v>17</v>
      </c>
      <c r="AC987" s="13">
        <v>1</v>
      </c>
      <c r="AD987" s="13">
        <v>0</v>
      </c>
      <c r="AE987">
        <v>100</v>
      </c>
      <c r="AF987" t="s">
        <v>324</v>
      </c>
      <c r="AG987" t="s">
        <v>1722</v>
      </c>
    </row>
    <row r="988" spans="1:33" hidden="1" x14ac:dyDescent="0.3">
      <c r="A988" t="s">
        <v>98</v>
      </c>
      <c r="B988">
        <v>2017</v>
      </c>
      <c r="C988" s="11">
        <v>42912</v>
      </c>
      <c r="D988" t="s">
        <v>1723</v>
      </c>
      <c r="E988" t="s">
        <v>524</v>
      </c>
      <c r="F988">
        <v>8</v>
      </c>
      <c r="G988">
        <f t="shared" si="51"/>
        <v>0</v>
      </c>
      <c r="H988">
        <v>0</v>
      </c>
      <c r="I988">
        <v>0</v>
      </c>
      <c r="J988">
        <v>0</v>
      </c>
      <c r="K988">
        <v>95</v>
      </c>
      <c r="L988">
        <v>10</v>
      </c>
      <c r="M988" t="s">
        <v>267</v>
      </c>
      <c r="N988">
        <v>0</v>
      </c>
      <c r="O988">
        <v>0</v>
      </c>
      <c r="P988" s="9">
        <f t="shared" si="52"/>
        <v>34.5</v>
      </c>
      <c r="Q988" s="8">
        <v>31</v>
      </c>
      <c r="R988" s="8">
        <v>30</v>
      </c>
      <c r="S988" s="8">
        <v>32</v>
      </c>
      <c r="T988" s="8">
        <v>45</v>
      </c>
      <c r="AC988" s="13">
        <v>1</v>
      </c>
      <c r="AD988" s="13">
        <v>0</v>
      </c>
      <c r="AE988">
        <v>100</v>
      </c>
      <c r="AF988" t="s">
        <v>324</v>
      </c>
    </row>
    <row r="989" spans="1:33" hidden="1" x14ac:dyDescent="0.3">
      <c r="A989" t="s">
        <v>98</v>
      </c>
      <c r="B989">
        <v>2017</v>
      </c>
      <c r="C989" s="11">
        <v>42912</v>
      </c>
      <c r="D989" t="s">
        <v>1724</v>
      </c>
      <c r="E989" t="s">
        <v>510</v>
      </c>
      <c r="F989">
        <v>6</v>
      </c>
      <c r="G989">
        <f t="shared" si="51"/>
        <v>0</v>
      </c>
      <c r="H989">
        <v>0</v>
      </c>
      <c r="I989">
        <v>0</v>
      </c>
      <c r="J989">
        <v>0</v>
      </c>
      <c r="K989">
        <v>30</v>
      </c>
      <c r="L989">
        <v>35</v>
      </c>
      <c r="M989" t="s">
        <v>267</v>
      </c>
      <c r="N989">
        <v>15</v>
      </c>
      <c r="O989">
        <v>0</v>
      </c>
      <c r="P989" s="9">
        <f t="shared" si="52"/>
        <v>13</v>
      </c>
      <c r="Q989" s="8">
        <v>18</v>
      </c>
      <c r="R989" s="8">
        <v>18</v>
      </c>
      <c r="S989" s="8">
        <v>9</v>
      </c>
      <c r="T989" s="8">
        <v>7</v>
      </c>
      <c r="AC989" s="13">
        <v>1</v>
      </c>
      <c r="AD989" s="13">
        <v>0</v>
      </c>
      <c r="AE989">
        <v>100</v>
      </c>
      <c r="AF989" t="s">
        <v>324</v>
      </c>
    </row>
    <row r="990" spans="1:33" hidden="1" x14ac:dyDescent="0.3">
      <c r="A990" t="s">
        <v>98</v>
      </c>
      <c r="B990">
        <v>2017</v>
      </c>
      <c r="C990" s="11">
        <v>42912</v>
      </c>
      <c r="D990" t="s">
        <v>1725</v>
      </c>
      <c r="E990" t="s">
        <v>510</v>
      </c>
      <c r="F990">
        <v>17</v>
      </c>
      <c r="G990">
        <f t="shared" si="51"/>
        <v>0</v>
      </c>
      <c r="H990">
        <v>0</v>
      </c>
      <c r="I990">
        <v>0</v>
      </c>
      <c r="J990">
        <v>0</v>
      </c>
      <c r="K990">
        <v>60</v>
      </c>
      <c r="L990">
        <v>70</v>
      </c>
      <c r="M990" t="s">
        <v>267</v>
      </c>
      <c r="N990">
        <v>0</v>
      </c>
      <c r="O990">
        <v>0</v>
      </c>
      <c r="P990" s="9">
        <f t="shared" si="52"/>
        <v>14</v>
      </c>
      <c r="Q990" s="8">
        <v>21</v>
      </c>
      <c r="R990" s="8">
        <v>9</v>
      </c>
      <c r="S990" s="8">
        <v>17</v>
      </c>
      <c r="T990" s="8">
        <v>9</v>
      </c>
      <c r="AC990" s="13">
        <v>1</v>
      </c>
      <c r="AD990" s="13">
        <v>0</v>
      </c>
      <c r="AE990">
        <v>100</v>
      </c>
      <c r="AF990" t="s">
        <v>324</v>
      </c>
    </row>
    <row r="991" spans="1:33" hidden="1" x14ac:dyDescent="0.3">
      <c r="A991" t="s">
        <v>98</v>
      </c>
      <c r="B991">
        <v>2017</v>
      </c>
      <c r="C991" s="11">
        <v>42912</v>
      </c>
      <c r="D991" t="s">
        <v>1726</v>
      </c>
      <c r="E991" t="s">
        <v>522</v>
      </c>
      <c r="F991">
        <v>7</v>
      </c>
      <c r="G991">
        <f t="shared" si="51"/>
        <v>0</v>
      </c>
      <c r="H991">
        <v>0</v>
      </c>
      <c r="I991">
        <v>0</v>
      </c>
      <c r="J991">
        <v>0</v>
      </c>
      <c r="K991">
        <v>40</v>
      </c>
      <c r="L991">
        <v>25</v>
      </c>
      <c r="M991" t="s">
        <v>267</v>
      </c>
      <c r="N991">
        <v>25</v>
      </c>
      <c r="O991">
        <v>0</v>
      </c>
      <c r="P991" s="9">
        <f t="shared" si="52"/>
        <v>19.5</v>
      </c>
      <c r="Q991" s="8">
        <v>32</v>
      </c>
      <c r="R991" s="8">
        <v>8</v>
      </c>
      <c r="S991" s="8">
        <v>28</v>
      </c>
      <c r="T991" s="8">
        <v>10</v>
      </c>
      <c r="AC991" s="13">
        <v>1</v>
      </c>
      <c r="AD991" s="13">
        <v>0</v>
      </c>
      <c r="AE991">
        <v>100</v>
      </c>
      <c r="AF991" t="s">
        <v>324</v>
      </c>
    </row>
    <row r="992" spans="1:33" hidden="1" x14ac:dyDescent="0.3">
      <c r="A992" t="s">
        <v>98</v>
      </c>
      <c r="B992">
        <v>2017</v>
      </c>
      <c r="C992" s="11">
        <v>42912</v>
      </c>
      <c r="D992" t="s">
        <v>1727</v>
      </c>
      <c r="E992" t="s">
        <v>514</v>
      </c>
      <c r="F992">
        <v>7</v>
      </c>
      <c r="G992">
        <f t="shared" si="51"/>
        <v>1</v>
      </c>
      <c r="H992">
        <v>1</v>
      </c>
      <c r="I992">
        <v>0</v>
      </c>
      <c r="J992">
        <v>0</v>
      </c>
      <c r="K992">
        <v>35</v>
      </c>
      <c r="L992">
        <v>45</v>
      </c>
      <c r="M992" t="s">
        <v>267</v>
      </c>
      <c r="N992">
        <v>0</v>
      </c>
      <c r="O992">
        <v>0</v>
      </c>
      <c r="P992" s="9">
        <f t="shared" si="52"/>
        <v>16.5</v>
      </c>
      <c r="Q992" s="8">
        <v>11</v>
      </c>
      <c r="R992" s="8">
        <v>19</v>
      </c>
      <c r="S992" s="8">
        <v>11</v>
      </c>
      <c r="T992" s="8">
        <v>25</v>
      </c>
      <c r="AC992" s="13">
        <v>1</v>
      </c>
      <c r="AD992" s="13">
        <v>0</v>
      </c>
      <c r="AE992">
        <v>100</v>
      </c>
      <c r="AF992" t="s">
        <v>324</v>
      </c>
      <c r="AG992" t="s">
        <v>1728</v>
      </c>
    </row>
    <row r="993" spans="1:33" hidden="1" x14ac:dyDescent="0.3">
      <c r="A993" t="s">
        <v>98</v>
      </c>
      <c r="B993">
        <v>2017</v>
      </c>
      <c r="C993" s="11">
        <v>42912</v>
      </c>
      <c r="D993" t="s">
        <v>1729</v>
      </c>
      <c r="E993" t="s">
        <v>514</v>
      </c>
      <c r="F993">
        <v>10</v>
      </c>
      <c r="G993">
        <f t="shared" si="51"/>
        <v>0</v>
      </c>
      <c r="H993">
        <v>0</v>
      </c>
      <c r="I993">
        <v>0</v>
      </c>
      <c r="J993">
        <v>0</v>
      </c>
      <c r="K993">
        <v>80</v>
      </c>
      <c r="L993">
        <v>25</v>
      </c>
      <c r="M993" t="s">
        <v>267</v>
      </c>
      <c r="N993">
        <v>0</v>
      </c>
      <c r="O993">
        <v>0</v>
      </c>
      <c r="P993" s="9">
        <f t="shared" si="52"/>
        <v>15.75</v>
      </c>
      <c r="Q993" s="8">
        <v>15</v>
      </c>
      <c r="R993" s="8">
        <v>16</v>
      </c>
      <c r="S993" s="8">
        <v>11</v>
      </c>
      <c r="T993" s="8">
        <v>21</v>
      </c>
      <c r="AC993" s="13">
        <v>1</v>
      </c>
      <c r="AD993" s="13">
        <v>0</v>
      </c>
      <c r="AE993">
        <v>100</v>
      </c>
      <c r="AF993" t="s">
        <v>324</v>
      </c>
    </row>
    <row r="994" spans="1:33" hidden="1" x14ac:dyDescent="0.3">
      <c r="A994" t="s">
        <v>98</v>
      </c>
      <c r="B994">
        <v>2017</v>
      </c>
      <c r="C994" s="11">
        <v>42912</v>
      </c>
      <c r="D994" t="s">
        <v>1730</v>
      </c>
      <c r="E994" t="s">
        <v>520</v>
      </c>
      <c r="F994">
        <v>0</v>
      </c>
      <c r="G994">
        <f t="shared" si="51"/>
        <v>0</v>
      </c>
      <c r="H994">
        <v>0</v>
      </c>
      <c r="I994">
        <v>0</v>
      </c>
      <c r="J994">
        <v>0</v>
      </c>
      <c r="K994">
        <v>80</v>
      </c>
      <c r="L994">
        <v>20</v>
      </c>
      <c r="M994" t="s">
        <v>267</v>
      </c>
      <c r="N994">
        <v>5</v>
      </c>
      <c r="O994">
        <v>90</v>
      </c>
      <c r="P994" s="9">
        <f t="shared" si="52"/>
        <v>19.5</v>
      </c>
      <c r="Q994" s="8">
        <v>22</v>
      </c>
      <c r="R994" s="8">
        <v>17</v>
      </c>
      <c r="S994" s="8">
        <v>12</v>
      </c>
      <c r="T994" s="8">
        <v>27</v>
      </c>
      <c r="AC994" s="13">
        <v>1</v>
      </c>
      <c r="AD994" s="13">
        <v>0</v>
      </c>
      <c r="AE994">
        <v>100</v>
      </c>
      <c r="AF994" t="s">
        <v>324</v>
      </c>
      <c r="AG994" t="s">
        <v>1731</v>
      </c>
    </row>
    <row r="995" spans="1:33" hidden="1" x14ac:dyDescent="0.3">
      <c r="A995" t="s">
        <v>98</v>
      </c>
      <c r="B995">
        <v>2017</v>
      </c>
      <c r="C995" s="11">
        <v>42912</v>
      </c>
      <c r="D995" t="s">
        <v>1732</v>
      </c>
      <c r="E995" t="s">
        <v>500</v>
      </c>
      <c r="F995">
        <v>1</v>
      </c>
      <c r="G995">
        <f t="shared" si="51"/>
        <v>0</v>
      </c>
      <c r="H995">
        <v>0</v>
      </c>
      <c r="I995">
        <v>0</v>
      </c>
      <c r="J995">
        <v>0</v>
      </c>
      <c r="K995">
        <v>96</v>
      </c>
      <c r="L995">
        <v>15</v>
      </c>
      <c r="M995" t="s">
        <v>267</v>
      </c>
      <c r="N995">
        <v>0</v>
      </c>
      <c r="O995">
        <v>50</v>
      </c>
      <c r="P995" s="9">
        <f t="shared" si="52"/>
        <v>22.5</v>
      </c>
      <c r="Q995" s="8">
        <v>22</v>
      </c>
      <c r="R995" s="8">
        <v>19</v>
      </c>
      <c r="S995" s="8">
        <v>30</v>
      </c>
      <c r="T995" s="8">
        <v>19</v>
      </c>
      <c r="AC995" s="13" t="s">
        <v>267</v>
      </c>
      <c r="AD995" s="13">
        <v>0</v>
      </c>
      <c r="AE995">
        <v>100</v>
      </c>
      <c r="AF995" t="s">
        <v>324</v>
      </c>
      <c r="AG995" t="s">
        <v>1733</v>
      </c>
    </row>
    <row r="996" spans="1:33" hidden="1" x14ac:dyDescent="0.3">
      <c r="A996" t="s">
        <v>98</v>
      </c>
      <c r="B996">
        <v>2018</v>
      </c>
      <c r="C996" s="11">
        <v>43272</v>
      </c>
      <c r="D996" t="s">
        <v>1714</v>
      </c>
      <c r="E996" t="s">
        <v>495</v>
      </c>
      <c r="F996">
        <v>10</v>
      </c>
      <c r="G996">
        <f t="shared" si="51"/>
        <v>0</v>
      </c>
      <c r="H996">
        <v>0</v>
      </c>
      <c r="I996">
        <v>0</v>
      </c>
      <c r="J996">
        <v>0</v>
      </c>
      <c r="K996">
        <v>100</v>
      </c>
      <c r="L996">
        <v>50</v>
      </c>
      <c r="M996" t="s">
        <v>267</v>
      </c>
      <c r="N996">
        <v>0</v>
      </c>
      <c r="O996" t="s">
        <v>267</v>
      </c>
      <c r="P996" s="9">
        <f t="shared" si="52"/>
        <v>17.25</v>
      </c>
      <c r="Q996" s="8">
        <v>8</v>
      </c>
      <c r="R996" s="8">
        <v>21</v>
      </c>
      <c r="S996" s="8">
        <v>21</v>
      </c>
      <c r="T996" s="8">
        <v>19</v>
      </c>
      <c r="AC996" s="13">
        <v>1</v>
      </c>
      <c r="AD996" s="13">
        <v>0</v>
      </c>
      <c r="AF996" t="s">
        <v>324</v>
      </c>
    </row>
    <row r="997" spans="1:33" hidden="1" x14ac:dyDescent="0.3">
      <c r="A997" t="s">
        <v>98</v>
      </c>
      <c r="B997">
        <v>2018</v>
      </c>
      <c r="C997" s="11">
        <v>43272</v>
      </c>
      <c r="D997" t="s">
        <v>1715</v>
      </c>
      <c r="E997" t="s">
        <v>506</v>
      </c>
      <c r="F997">
        <v>3</v>
      </c>
      <c r="G997">
        <f t="shared" si="51"/>
        <v>0</v>
      </c>
      <c r="H997">
        <v>0</v>
      </c>
      <c r="I997">
        <v>0</v>
      </c>
      <c r="J997">
        <v>0</v>
      </c>
      <c r="K997">
        <v>95</v>
      </c>
      <c r="L997">
        <v>70</v>
      </c>
      <c r="M997" t="s">
        <v>267</v>
      </c>
      <c r="N997">
        <v>0</v>
      </c>
      <c r="O997" t="s">
        <v>267</v>
      </c>
      <c r="P997" s="9">
        <f t="shared" si="52"/>
        <v>22.25</v>
      </c>
      <c r="Q997" s="8">
        <v>8</v>
      </c>
      <c r="R997" s="8">
        <v>24</v>
      </c>
      <c r="S997" s="8">
        <v>17</v>
      </c>
      <c r="T997" s="8">
        <v>40</v>
      </c>
      <c r="AC997" s="13">
        <v>1</v>
      </c>
      <c r="AD997" s="13">
        <v>0</v>
      </c>
      <c r="AF997" t="s">
        <v>324</v>
      </c>
    </row>
    <row r="998" spans="1:33" hidden="1" x14ac:dyDescent="0.3">
      <c r="A998" t="s">
        <v>98</v>
      </c>
      <c r="B998">
        <v>2018</v>
      </c>
      <c r="C998" s="11">
        <v>43272</v>
      </c>
      <c r="D998" t="s">
        <v>1717</v>
      </c>
      <c r="E998" t="s">
        <v>500</v>
      </c>
      <c r="F998">
        <v>4</v>
      </c>
      <c r="G998">
        <f t="shared" si="51"/>
        <v>3</v>
      </c>
      <c r="H998">
        <v>2</v>
      </c>
      <c r="I998">
        <v>1</v>
      </c>
      <c r="J998">
        <v>0</v>
      </c>
      <c r="K998">
        <v>65</v>
      </c>
      <c r="L998">
        <v>40</v>
      </c>
      <c r="M998" t="s">
        <v>267</v>
      </c>
      <c r="N998">
        <v>3</v>
      </c>
      <c r="O998" t="s">
        <v>267</v>
      </c>
      <c r="P998" s="9">
        <f t="shared" si="52"/>
        <v>11.5</v>
      </c>
      <c r="Q998" s="8">
        <v>3</v>
      </c>
      <c r="R998" s="8">
        <v>8</v>
      </c>
      <c r="S998" s="8">
        <v>17</v>
      </c>
      <c r="T998" s="8">
        <v>18</v>
      </c>
      <c r="AC998" s="13">
        <v>1</v>
      </c>
      <c r="AD998" s="13">
        <v>0</v>
      </c>
      <c r="AF998" t="s">
        <v>324</v>
      </c>
      <c r="AG998" t="s">
        <v>1734</v>
      </c>
    </row>
    <row r="999" spans="1:33" hidden="1" x14ac:dyDescent="0.3">
      <c r="A999" t="s">
        <v>98</v>
      </c>
      <c r="B999">
        <v>2018</v>
      </c>
      <c r="C999" s="11">
        <v>43272</v>
      </c>
      <c r="D999" t="s">
        <v>1719</v>
      </c>
      <c r="E999" t="s">
        <v>510</v>
      </c>
      <c r="F999">
        <v>8</v>
      </c>
      <c r="G999">
        <f t="shared" si="51"/>
        <v>26</v>
      </c>
      <c r="H999">
        <v>13</v>
      </c>
      <c r="I999">
        <v>11</v>
      </c>
      <c r="J999">
        <v>2</v>
      </c>
      <c r="K999">
        <v>65</v>
      </c>
      <c r="L999">
        <v>60</v>
      </c>
      <c r="M999" t="s">
        <v>267</v>
      </c>
      <c r="N999">
        <v>0</v>
      </c>
      <c r="O999" t="s">
        <v>267</v>
      </c>
      <c r="P999" s="9">
        <f t="shared" si="52"/>
        <v>15</v>
      </c>
      <c r="Q999" s="8">
        <v>8</v>
      </c>
      <c r="R999" s="8">
        <v>4</v>
      </c>
      <c r="S999" s="8">
        <v>39</v>
      </c>
      <c r="T999" s="8">
        <v>9</v>
      </c>
      <c r="AC999" s="13">
        <v>1</v>
      </c>
      <c r="AD999" s="13">
        <v>0</v>
      </c>
      <c r="AF999" t="s">
        <v>324</v>
      </c>
    </row>
    <row r="1000" spans="1:33" hidden="1" x14ac:dyDescent="0.3">
      <c r="A1000" t="s">
        <v>98</v>
      </c>
      <c r="B1000">
        <v>2018</v>
      </c>
      <c r="C1000" s="11">
        <v>43272</v>
      </c>
      <c r="D1000" t="s">
        <v>1720</v>
      </c>
      <c r="E1000" t="s">
        <v>510</v>
      </c>
      <c r="F1000">
        <v>7</v>
      </c>
      <c r="G1000">
        <f t="shared" si="51"/>
        <v>14</v>
      </c>
      <c r="H1000">
        <v>3</v>
      </c>
      <c r="I1000">
        <v>11</v>
      </c>
      <c r="J1000">
        <v>0</v>
      </c>
      <c r="K1000">
        <v>65</v>
      </c>
      <c r="L1000">
        <v>50</v>
      </c>
      <c r="M1000" t="s">
        <v>267</v>
      </c>
      <c r="N1000">
        <v>3</v>
      </c>
      <c r="O1000" t="s">
        <v>267</v>
      </c>
      <c r="P1000" s="9">
        <f t="shared" si="52"/>
        <v>22.25</v>
      </c>
      <c r="Q1000" s="8">
        <v>24</v>
      </c>
      <c r="R1000" s="8">
        <v>9</v>
      </c>
      <c r="S1000" s="8">
        <v>11</v>
      </c>
      <c r="T1000" s="8">
        <v>45</v>
      </c>
      <c r="AC1000" s="13">
        <v>1</v>
      </c>
      <c r="AD1000" s="13">
        <v>0</v>
      </c>
      <c r="AF1000" t="s">
        <v>324</v>
      </c>
      <c r="AG1000" t="s">
        <v>1735</v>
      </c>
    </row>
    <row r="1001" spans="1:33" hidden="1" x14ac:dyDescent="0.3">
      <c r="A1001" t="s">
        <v>98</v>
      </c>
      <c r="B1001">
        <v>2018</v>
      </c>
      <c r="C1001" s="11">
        <v>43272</v>
      </c>
      <c r="D1001" t="s">
        <v>1721</v>
      </c>
      <c r="E1001" t="s">
        <v>510</v>
      </c>
      <c r="F1001">
        <v>9</v>
      </c>
      <c r="G1001">
        <f t="shared" si="51"/>
        <v>90</v>
      </c>
      <c r="H1001">
        <v>26</v>
      </c>
      <c r="I1001">
        <v>62</v>
      </c>
      <c r="J1001">
        <v>2</v>
      </c>
      <c r="K1001">
        <v>50</v>
      </c>
      <c r="L1001">
        <v>60</v>
      </c>
      <c r="M1001" t="s">
        <v>267</v>
      </c>
      <c r="N1001">
        <v>0</v>
      </c>
      <c r="O1001" t="s">
        <v>267</v>
      </c>
      <c r="P1001" s="9">
        <f t="shared" si="52"/>
        <v>8</v>
      </c>
      <c r="Q1001" s="8">
        <v>9</v>
      </c>
      <c r="R1001" s="8">
        <v>8</v>
      </c>
      <c r="S1001" s="8">
        <v>11</v>
      </c>
      <c r="T1001" s="8">
        <v>4</v>
      </c>
      <c r="AC1001" s="13">
        <v>1</v>
      </c>
      <c r="AD1001" s="13">
        <v>0</v>
      </c>
      <c r="AF1001" t="s">
        <v>324</v>
      </c>
    </row>
    <row r="1002" spans="1:33" hidden="1" x14ac:dyDescent="0.3">
      <c r="A1002" t="s">
        <v>98</v>
      </c>
      <c r="B1002">
        <v>2018</v>
      </c>
      <c r="C1002" s="11">
        <v>43272</v>
      </c>
      <c r="D1002" t="s">
        <v>1723</v>
      </c>
      <c r="E1002" t="s">
        <v>524</v>
      </c>
      <c r="F1002">
        <v>8</v>
      </c>
      <c r="G1002">
        <f t="shared" si="51"/>
        <v>0</v>
      </c>
      <c r="H1002">
        <v>0</v>
      </c>
      <c r="I1002">
        <v>0</v>
      </c>
      <c r="J1002">
        <v>0</v>
      </c>
      <c r="K1002">
        <v>85</v>
      </c>
      <c r="L1002">
        <v>40</v>
      </c>
      <c r="M1002" t="s">
        <v>267</v>
      </c>
      <c r="N1002">
        <v>0</v>
      </c>
      <c r="O1002" t="s">
        <v>267</v>
      </c>
      <c r="P1002" s="9">
        <f t="shared" si="52"/>
        <v>50</v>
      </c>
      <c r="Q1002" s="8">
        <v>41</v>
      </c>
      <c r="R1002" s="8">
        <v>43</v>
      </c>
      <c r="S1002" s="8">
        <v>50</v>
      </c>
      <c r="T1002" s="8">
        <v>66</v>
      </c>
      <c r="AC1002" s="13">
        <v>1</v>
      </c>
      <c r="AD1002" s="13">
        <v>0</v>
      </c>
      <c r="AF1002" t="s">
        <v>324</v>
      </c>
    </row>
    <row r="1003" spans="1:33" hidden="1" x14ac:dyDescent="0.3">
      <c r="A1003" t="s">
        <v>98</v>
      </c>
      <c r="B1003">
        <v>2018</v>
      </c>
      <c r="C1003" s="11">
        <v>43272</v>
      </c>
      <c r="D1003" t="s">
        <v>1724</v>
      </c>
      <c r="E1003" t="s">
        <v>510</v>
      </c>
      <c r="F1003">
        <v>6</v>
      </c>
      <c r="G1003">
        <f t="shared" si="51"/>
        <v>0</v>
      </c>
      <c r="H1003">
        <v>0</v>
      </c>
      <c r="I1003">
        <v>0</v>
      </c>
      <c r="J1003">
        <v>0</v>
      </c>
      <c r="K1003">
        <v>30</v>
      </c>
      <c r="L1003">
        <v>50</v>
      </c>
      <c r="M1003" t="s">
        <v>267</v>
      </c>
      <c r="N1003">
        <v>5</v>
      </c>
      <c r="O1003" t="s">
        <v>267</v>
      </c>
      <c r="P1003" s="9">
        <f t="shared" si="52"/>
        <v>13.5</v>
      </c>
      <c r="Q1003" s="8">
        <v>3</v>
      </c>
      <c r="R1003" s="8">
        <v>43</v>
      </c>
      <c r="S1003" s="8">
        <v>3</v>
      </c>
      <c r="T1003" s="8">
        <v>5</v>
      </c>
      <c r="AC1003" s="13">
        <v>1</v>
      </c>
      <c r="AD1003" s="13">
        <v>0</v>
      </c>
      <c r="AF1003" t="s">
        <v>324</v>
      </c>
    </row>
    <row r="1004" spans="1:33" hidden="1" x14ac:dyDescent="0.3">
      <c r="A1004" t="s">
        <v>98</v>
      </c>
      <c r="B1004">
        <v>2018</v>
      </c>
      <c r="C1004" s="11">
        <v>43272</v>
      </c>
      <c r="D1004" t="s">
        <v>1725</v>
      </c>
      <c r="E1004" t="s">
        <v>510</v>
      </c>
      <c r="F1004">
        <v>17</v>
      </c>
      <c r="G1004">
        <f t="shared" si="51"/>
        <v>0</v>
      </c>
      <c r="H1004">
        <v>0</v>
      </c>
      <c r="I1004">
        <v>0</v>
      </c>
      <c r="J1004">
        <v>0</v>
      </c>
      <c r="K1004">
        <v>70</v>
      </c>
      <c r="L1004">
        <v>70</v>
      </c>
      <c r="M1004" t="s">
        <v>267</v>
      </c>
      <c r="N1004">
        <v>0</v>
      </c>
      <c r="O1004" t="s">
        <v>267</v>
      </c>
      <c r="P1004" s="9">
        <f t="shared" si="52"/>
        <v>12.5</v>
      </c>
      <c r="Q1004" s="8">
        <v>6</v>
      </c>
      <c r="R1004" s="8">
        <v>4</v>
      </c>
      <c r="S1004" s="8">
        <v>17</v>
      </c>
      <c r="T1004" s="8">
        <v>23</v>
      </c>
      <c r="AC1004" s="13">
        <v>1</v>
      </c>
      <c r="AD1004" s="13">
        <v>0</v>
      </c>
      <c r="AF1004" t="s">
        <v>324</v>
      </c>
    </row>
    <row r="1005" spans="1:33" hidden="1" x14ac:dyDescent="0.3">
      <c r="A1005" t="s">
        <v>98</v>
      </c>
      <c r="B1005">
        <v>2018</v>
      </c>
      <c r="C1005" s="11">
        <v>43272</v>
      </c>
      <c r="D1005" t="s">
        <v>1726</v>
      </c>
      <c r="E1005" t="s">
        <v>522</v>
      </c>
      <c r="F1005">
        <v>7</v>
      </c>
      <c r="G1005">
        <f t="shared" si="51"/>
        <v>0</v>
      </c>
      <c r="H1005">
        <v>0</v>
      </c>
      <c r="I1005">
        <v>0</v>
      </c>
      <c r="J1005">
        <v>0</v>
      </c>
      <c r="K1005">
        <v>50</v>
      </c>
      <c r="L1005">
        <v>50</v>
      </c>
      <c r="M1005" t="s">
        <v>267</v>
      </c>
      <c r="N1005">
        <v>25</v>
      </c>
      <c r="O1005" t="s">
        <v>267</v>
      </c>
      <c r="P1005" s="9">
        <f t="shared" si="52"/>
        <v>15.25</v>
      </c>
      <c r="Q1005" s="8">
        <v>29</v>
      </c>
      <c r="R1005" s="8">
        <v>15</v>
      </c>
      <c r="S1005" s="8">
        <v>2</v>
      </c>
      <c r="T1005" s="8">
        <v>15</v>
      </c>
      <c r="AC1005" s="13">
        <v>1</v>
      </c>
      <c r="AD1005" s="13">
        <v>0</v>
      </c>
      <c r="AF1005" t="s">
        <v>324</v>
      </c>
    </row>
    <row r="1006" spans="1:33" hidden="1" x14ac:dyDescent="0.3">
      <c r="A1006" t="s">
        <v>98</v>
      </c>
      <c r="B1006">
        <v>2018</v>
      </c>
      <c r="C1006" s="11">
        <v>43272</v>
      </c>
      <c r="D1006" t="s">
        <v>1727</v>
      </c>
      <c r="E1006" t="s">
        <v>514</v>
      </c>
      <c r="F1006">
        <v>7</v>
      </c>
      <c r="G1006">
        <f t="shared" si="51"/>
        <v>0</v>
      </c>
      <c r="H1006">
        <v>0</v>
      </c>
      <c r="I1006">
        <v>0</v>
      </c>
      <c r="J1006">
        <v>0</v>
      </c>
      <c r="K1006">
        <v>40</v>
      </c>
      <c r="L1006">
        <v>60</v>
      </c>
      <c r="M1006" t="s">
        <v>267</v>
      </c>
      <c r="N1006">
        <v>0</v>
      </c>
      <c r="O1006" t="s">
        <v>267</v>
      </c>
      <c r="P1006" s="9">
        <f t="shared" ref="P1006:P1022" si="53">AVERAGE(Q1006:T1006)</f>
        <v>10.5</v>
      </c>
      <c r="Q1006" s="8">
        <v>8</v>
      </c>
      <c r="R1006" s="8">
        <v>6</v>
      </c>
      <c r="S1006" s="8">
        <v>15</v>
      </c>
      <c r="T1006" s="8">
        <v>13</v>
      </c>
      <c r="AC1006" s="13">
        <v>1</v>
      </c>
      <c r="AD1006" s="13">
        <v>0</v>
      </c>
      <c r="AF1006" t="s">
        <v>324</v>
      </c>
    </row>
    <row r="1007" spans="1:33" hidden="1" x14ac:dyDescent="0.3">
      <c r="A1007" t="s">
        <v>98</v>
      </c>
      <c r="B1007">
        <v>2018</v>
      </c>
      <c r="C1007" s="11">
        <v>43272</v>
      </c>
      <c r="D1007" t="s">
        <v>1729</v>
      </c>
      <c r="E1007" t="s">
        <v>514</v>
      </c>
      <c r="F1007">
        <v>10</v>
      </c>
      <c r="G1007">
        <f t="shared" si="51"/>
        <v>0</v>
      </c>
      <c r="H1007">
        <v>0</v>
      </c>
      <c r="I1007">
        <v>0</v>
      </c>
      <c r="J1007">
        <v>0</v>
      </c>
      <c r="K1007">
        <v>60</v>
      </c>
      <c r="L1007">
        <v>60</v>
      </c>
      <c r="M1007" t="s">
        <v>267</v>
      </c>
      <c r="N1007">
        <v>0</v>
      </c>
      <c r="O1007" t="s">
        <v>267</v>
      </c>
      <c r="P1007" s="9">
        <f t="shared" si="53"/>
        <v>7</v>
      </c>
      <c r="Q1007" s="8">
        <v>13</v>
      </c>
      <c r="R1007" s="8">
        <v>9</v>
      </c>
      <c r="S1007" s="8">
        <v>3</v>
      </c>
      <c r="T1007" s="8">
        <v>3</v>
      </c>
      <c r="AC1007" s="13">
        <v>1</v>
      </c>
      <c r="AD1007" s="13">
        <v>0</v>
      </c>
      <c r="AF1007" t="s">
        <v>324</v>
      </c>
    </row>
    <row r="1008" spans="1:33" hidden="1" x14ac:dyDescent="0.3">
      <c r="A1008" t="s">
        <v>98</v>
      </c>
      <c r="B1008">
        <v>2018</v>
      </c>
      <c r="C1008" s="11">
        <v>43272</v>
      </c>
      <c r="D1008" t="s">
        <v>1730</v>
      </c>
      <c r="E1008" t="s">
        <v>520</v>
      </c>
      <c r="F1008">
        <v>0</v>
      </c>
      <c r="G1008">
        <f t="shared" si="51"/>
        <v>0</v>
      </c>
      <c r="H1008">
        <v>0</v>
      </c>
      <c r="I1008">
        <v>0</v>
      </c>
      <c r="J1008">
        <v>0</v>
      </c>
      <c r="K1008">
        <v>55</v>
      </c>
      <c r="L1008">
        <v>50</v>
      </c>
      <c r="M1008" t="s">
        <v>267</v>
      </c>
      <c r="N1008">
        <v>100</v>
      </c>
      <c r="O1008" t="s">
        <v>267</v>
      </c>
      <c r="P1008" s="9">
        <f t="shared" si="53"/>
        <v>15.25</v>
      </c>
      <c r="Q1008" s="8">
        <v>21</v>
      </c>
      <c r="R1008" s="8">
        <v>15</v>
      </c>
      <c r="S1008" s="8">
        <v>8</v>
      </c>
      <c r="T1008" s="8">
        <v>17</v>
      </c>
      <c r="AC1008" s="13">
        <v>1</v>
      </c>
      <c r="AD1008" s="13">
        <v>0</v>
      </c>
      <c r="AF1008" t="s">
        <v>324</v>
      </c>
    </row>
    <row r="1009" spans="1:33" hidden="1" x14ac:dyDescent="0.3">
      <c r="A1009" t="s">
        <v>98</v>
      </c>
      <c r="B1009">
        <v>2018</v>
      </c>
      <c r="C1009" s="11">
        <v>43272</v>
      </c>
      <c r="D1009" t="s">
        <v>1732</v>
      </c>
      <c r="E1009" t="s">
        <v>500</v>
      </c>
      <c r="F1009">
        <v>1</v>
      </c>
      <c r="G1009">
        <f t="shared" si="51"/>
        <v>0</v>
      </c>
      <c r="H1009">
        <v>0</v>
      </c>
      <c r="I1009">
        <v>0</v>
      </c>
      <c r="J1009">
        <v>0</v>
      </c>
      <c r="K1009">
        <v>100</v>
      </c>
      <c r="L1009">
        <v>10</v>
      </c>
      <c r="M1009" t="s">
        <v>267</v>
      </c>
      <c r="N1009">
        <v>100</v>
      </c>
      <c r="O1009" t="s">
        <v>267</v>
      </c>
      <c r="P1009" s="9">
        <f t="shared" si="53"/>
        <v>23</v>
      </c>
      <c r="Q1009" s="8">
        <v>29</v>
      </c>
      <c r="R1009" s="8">
        <v>17</v>
      </c>
      <c r="S1009" s="8">
        <v>27</v>
      </c>
      <c r="T1009" s="8">
        <v>19</v>
      </c>
      <c r="AC1009" s="13">
        <v>1</v>
      </c>
      <c r="AD1009" s="13">
        <v>0</v>
      </c>
      <c r="AF1009" t="s">
        <v>324</v>
      </c>
    </row>
    <row r="1010" spans="1:33" hidden="1" x14ac:dyDescent="0.3">
      <c r="A1010" t="s">
        <v>98</v>
      </c>
      <c r="B1010">
        <v>2019</v>
      </c>
      <c r="C1010" s="11">
        <v>43635</v>
      </c>
      <c r="D1010" t="s">
        <v>1714</v>
      </c>
      <c r="E1010" t="s">
        <v>495</v>
      </c>
      <c r="F1010">
        <v>10</v>
      </c>
      <c r="G1010">
        <f t="shared" si="51"/>
        <v>0</v>
      </c>
      <c r="H1010">
        <v>0</v>
      </c>
      <c r="I1010">
        <v>0</v>
      </c>
      <c r="J1010">
        <v>0</v>
      </c>
      <c r="K1010">
        <v>95</v>
      </c>
      <c r="L1010">
        <v>30</v>
      </c>
      <c r="M1010" t="s">
        <v>267</v>
      </c>
      <c r="N1010">
        <v>0</v>
      </c>
      <c r="O1010" t="s">
        <v>267</v>
      </c>
      <c r="P1010" s="9">
        <f t="shared" si="53"/>
        <v>19.5</v>
      </c>
      <c r="Q1010" s="8">
        <v>12</v>
      </c>
      <c r="R1010" s="8">
        <v>26</v>
      </c>
      <c r="S1010" s="8">
        <v>17</v>
      </c>
      <c r="T1010" s="8">
        <v>23</v>
      </c>
      <c r="AC1010" s="13">
        <v>1</v>
      </c>
      <c r="AD1010" s="13">
        <v>0</v>
      </c>
      <c r="AF1010" s="3" t="s">
        <v>324</v>
      </c>
      <c r="AG1010" t="s">
        <v>1736</v>
      </c>
    </row>
    <row r="1011" spans="1:33" hidden="1" x14ac:dyDescent="0.3">
      <c r="A1011" t="s">
        <v>98</v>
      </c>
      <c r="B1011">
        <v>2019</v>
      </c>
      <c r="C1011" s="11">
        <v>43635</v>
      </c>
      <c r="D1011" t="s">
        <v>1715</v>
      </c>
      <c r="E1011" t="s">
        <v>506</v>
      </c>
      <c r="F1011">
        <v>3</v>
      </c>
      <c r="G1011">
        <f t="shared" si="51"/>
        <v>0</v>
      </c>
      <c r="H1011">
        <v>0</v>
      </c>
      <c r="I1011">
        <v>0</v>
      </c>
      <c r="J1011">
        <v>0</v>
      </c>
      <c r="K1011">
        <v>80</v>
      </c>
      <c r="L1011">
        <v>50</v>
      </c>
      <c r="M1011" t="s">
        <v>267</v>
      </c>
      <c r="N1011">
        <v>0</v>
      </c>
      <c r="O1011" t="s">
        <v>267</v>
      </c>
      <c r="P1011" s="9">
        <f t="shared" si="53"/>
        <v>26.75</v>
      </c>
      <c r="Q1011" s="8">
        <v>25</v>
      </c>
      <c r="R1011" s="8">
        <v>15</v>
      </c>
      <c r="S1011" s="8">
        <v>36</v>
      </c>
      <c r="T1011" s="8">
        <v>31</v>
      </c>
      <c r="AC1011" s="13">
        <v>1</v>
      </c>
      <c r="AD1011" s="13">
        <v>0</v>
      </c>
      <c r="AF1011" s="3" t="s">
        <v>324</v>
      </c>
      <c r="AG1011" t="s">
        <v>1737</v>
      </c>
    </row>
    <row r="1012" spans="1:33" hidden="1" x14ac:dyDescent="0.3">
      <c r="A1012" t="s">
        <v>98</v>
      </c>
      <c r="B1012">
        <v>2019</v>
      </c>
      <c r="C1012" s="11">
        <v>43635</v>
      </c>
      <c r="D1012" t="s">
        <v>1717</v>
      </c>
      <c r="E1012" t="s">
        <v>500</v>
      </c>
      <c r="F1012">
        <v>4</v>
      </c>
      <c r="G1012">
        <f t="shared" si="51"/>
        <v>6</v>
      </c>
      <c r="H1012">
        <v>0</v>
      </c>
      <c r="I1012">
        <v>1</v>
      </c>
      <c r="J1012">
        <v>5</v>
      </c>
      <c r="K1012">
        <v>60</v>
      </c>
      <c r="L1012">
        <v>30</v>
      </c>
      <c r="M1012" t="s">
        <v>267</v>
      </c>
      <c r="N1012">
        <v>0</v>
      </c>
      <c r="O1012" t="s">
        <v>267</v>
      </c>
      <c r="P1012" s="9">
        <f t="shared" si="53"/>
        <v>21</v>
      </c>
      <c r="Q1012" s="8">
        <v>6</v>
      </c>
      <c r="R1012" s="8">
        <v>13</v>
      </c>
      <c r="S1012" s="8">
        <v>36</v>
      </c>
      <c r="T1012" s="8">
        <v>29</v>
      </c>
      <c r="AC1012" s="13">
        <v>1</v>
      </c>
      <c r="AD1012" s="13">
        <v>0</v>
      </c>
      <c r="AF1012" s="3" t="s">
        <v>324</v>
      </c>
    </row>
    <row r="1013" spans="1:33" hidden="1" x14ac:dyDescent="0.3">
      <c r="A1013" t="s">
        <v>98</v>
      </c>
      <c r="B1013">
        <v>2019</v>
      </c>
      <c r="C1013" s="11">
        <v>43635</v>
      </c>
      <c r="D1013" t="s">
        <v>1719</v>
      </c>
      <c r="E1013" t="s">
        <v>510</v>
      </c>
      <c r="F1013">
        <v>8</v>
      </c>
      <c r="G1013">
        <f t="shared" si="51"/>
        <v>42</v>
      </c>
      <c r="H1013">
        <v>6</v>
      </c>
      <c r="I1013">
        <v>26</v>
      </c>
      <c r="J1013">
        <v>10</v>
      </c>
      <c r="K1013">
        <v>65</v>
      </c>
      <c r="L1013">
        <v>50</v>
      </c>
      <c r="M1013" t="s">
        <v>267</v>
      </c>
      <c r="N1013">
        <v>0</v>
      </c>
      <c r="O1013" t="s">
        <v>267</v>
      </c>
      <c r="P1013" s="9">
        <f t="shared" si="53"/>
        <v>16.25</v>
      </c>
      <c r="Q1013" s="8">
        <v>8</v>
      </c>
      <c r="R1013" s="8">
        <v>11</v>
      </c>
      <c r="S1013" s="8">
        <v>18</v>
      </c>
      <c r="T1013" s="8">
        <v>28</v>
      </c>
      <c r="AC1013" s="13">
        <v>1</v>
      </c>
      <c r="AD1013" s="13">
        <v>0</v>
      </c>
      <c r="AF1013" s="3" t="s">
        <v>324</v>
      </c>
      <c r="AG1013" t="s">
        <v>1722</v>
      </c>
    </row>
    <row r="1014" spans="1:33" hidden="1" x14ac:dyDescent="0.3">
      <c r="A1014" t="s">
        <v>98</v>
      </c>
      <c r="B1014">
        <v>2019</v>
      </c>
      <c r="C1014" s="11">
        <v>43635</v>
      </c>
      <c r="D1014" t="s">
        <v>1720</v>
      </c>
      <c r="E1014" t="s">
        <v>510</v>
      </c>
      <c r="F1014">
        <v>7</v>
      </c>
      <c r="G1014">
        <f t="shared" si="51"/>
        <v>13</v>
      </c>
      <c r="H1014">
        <v>0</v>
      </c>
      <c r="I1014">
        <v>9</v>
      </c>
      <c r="J1014">
        <v>4</v>
      </c>
      <c r="K1014">
        <v>70</v>
      </c>
      <c r="L1014">
        <v>40</v>
      </c>
      <c r="M1014" t="s">
        <v>267</v>
      </c>
      <c r="N1014">
        <v>0</v>
      </c>
      <c r="O1014" t="s">
        <v>267</v>
      </c>
      <c r="P1014" s="9">
        <f t="shared" si="53"/>
        <v>24.5</v>
      </c>
      <c r="Q1014" s="8">
        <v>15</v>
      </c>
      <c r="R1014" s="8">
        <v>48</v>
      </c>
      <c r="S1014" s="8">
        <v>4</v>
      </c>
      <c r="T1014" s="8">
        <v>31</v>
      </c>
      <c r="AC1014" s="13">
        <v>1</v>
      </c>
      <c r="AD1014" s="13">
        <v>0</v>
      </c>
      <c r="AF1014" s="3" t="s">
        <v>324</v>
      </c>
      <c r="AG1014" t="s">
        <v>1738</v>
      </c>
    </row>
    <row r="1015" spans="1:33" hidden="1" x14ac:dyDescent="0.3">
      <c r="A1015" t="s">
        <v>98</v>
      </c>
      <c r="B1015">
        <v>2019</v>
      </c>
      <c r="C1015" s="11">
        <v>43635</v>
      </c>
      <c r="D1015" t="s">
        <v>1721</v>
      </c>
      <c r="E1015" t="s">
        <v>510</v>
      </c>
      <c r="F1015">
        <v>9</v>
      </c>
      <c r="G1015">
        <f t="shared" si="51"/>
        <v>86</v>
      </c>
      <c r="H1015">
        <v>8</v>
      </c>
      <c r="I1015">
        <v>58</v>
      </c>
      <c r="J1015">
        <v>20</v>
      </c>
      <c r="K1015">
        <v>55</v>
      </c>
      <c r="L1015">
        <v>70</v>
      </c>
      <c r="M1015" t="s">
        <v>267</v>
      </c>
      <c r="N1015">
        <v>0</v>
      </c>
      <c r="O1015" t="s">
        <v>267</v>
      </c>
      <c r="P1015" s="9">
        <f t="shared" si="53"/>
        <v>13.25</v>
      </c>
      <c r="Q1015" s="8">
        <v>7</v>
      </c>
      <c r="R1015" s="8">
        <v>19</v>
      </c>
      <c r="S1015" s="8">
        <v>21</v>
      </c>
      <c r="T1015" s="8">
        <v>6</v>
      </c>
      <c r="AC1015" s="13">
        <v>1</v>
      </c>
      <c r="AD1015" s="13">
        <v>0</v>
      </c>
      <c r="AF1015" s="3" t="s">
        <v>324</v>
      </c>
      <c r="AG1015" t="s">
        <v>1722</v>
      </c>
    </row>
    <row r="1016" spans="1:33" hidden="1" x14ac:dyDescent="0.3">
      <c r="A1016" t="s">
        <v>98</v>
      </c>
      <c r="B1016">
        <v>2019</v>
      </c>
      <c r="C1016" s="11">
        <v>43635</v>
      </c>
      <c r="D1016" t="s">
        <v>1723</v>
      </c>
      <c r="E1016" t="s">
        <v>524</v>
      </c>
      <c r="F1016">
        <v>8</v>
      </c>
      <c r="G1016">
        <f t="shared" si="51"/>
        <v>0</v>
      </c>
      <c r="H1016">
        <v>0</v>
      </c>
      <c r="I1016">
        <v>0</v>
      </c>
      <c r="J1016">
        <v>0</v>
      </c>
      <c r="K1016">
        <v>80</v>
      </c>
      <c r="L1016">
        <v>20</v>
      </c>
      <c r="M1016" t="s">
        <v>267</v>
      </c>
      <c r="N1016">
        <v>0</v>
      </c>
      <c r="O1016" t="s">
        <v>267</v>
      </c>
      <c r="P1016" s="9">
        <f t="shared" si="53"/>
        <v>39.5</v>
      </c>
      <c r="Q1016" s="8">
        <v>18</v>
      </c>
      <c r="R1016" s="8">
        <v>57</v>
      </c>
      <c r="S1016" s="8">
        <v>48</v>
      </c>
      <c r="T1016" s="8">
        <v>35</v>
      </c>
      <c r="AC1016" s="13">
        <v>1</v>
      </c>
      <c r="AD1016" s="13">
        <v>0</v>
      </c>
      <c r="AF1016" s="3" t="s">
        <v>1739</v>
      </c>
    </row>
    <row r="1017" spans="1:33" hidden="1" x14ac:dyDescent="0.3">
      <c r="A1017" t="s">
        <v>98</v>
      </c>
      <c r="B1017">
        <v>2019</v>
      </c>
      <c r="C1017" s="11">
        <v>43635</v>
      </c>
      <c r="D1017" t="s">
        <v>1724</v>
      </c>
      <c r="E1017" t="s">
        <v>510</v>
      </c>
      <c r="F1017">
        <v>6</v>
      </c>
      <c r="G1017">
        <f t="shared" si="51"/>
        <v>0</v>
      </c>
      <c r="H1017">
        <v>0</v>
      </c>
      <c r="I1017">
        <v>0</v>
      </c>
      <c r="J1017">
        <v>0</v>
      </c>
      <c r="K1017">
        <v>25</v>
      </c>
      <c r="L1017">
        <v>40</v>
      </c>
      <c r="M1017" t="s">
        <v>267</v>
      </c>
      <c r="N1017">
        <v>0</v>
      </c>
      <c r="O1017" t="s">
        <v>267</v>
      </c>
      <c r="P1017" s="9">
        <f t="shared" si="53"/>
        <v>9.75</v>
      </c>
      <c r="Q1017" s="8">
        <v>4</v>
      </c>
      <c r="R1017" s="8">
        <v>20</v>
      </c>
      <c r="S1017" s="8">
        <v>0</v>
      </c>
      <c r="T1017" s="8">
        <v>15</v>
      </c>
      <c r="AC1017" s="13">
        <v>1</v>
      </c>
      <c r="AD1017" s="13">
        <v>0</v>
      </c>
      <c r="AF1017" s="3" t="s">
        <v>324</v>
      </c>
    </row>
    <row r="1018" spans="1:33" hidden="1" x14ac:dyDescent="0.3">
      <c r="A1018" t="s">
        <v>98</v>
      </c>
      <c r="B1018">
        <v>2019</v>
      </c>
      <c r="C1018" s="11">
        <v>43635</v>
      </c>
      <c r="D1018" t="s">
        <v>1725</v>
      </c>
      <c r="E1018" t="s">
        <v>510</v>
      </c>
      <c r="F1018">
        <v>17</v>
      </c>
      <c r="G1018">
        <f t="shared" si="51"/>
        <v>0</v>
      </c>
      <c r="H1018">
        <v>0</v>
      </c>
      <c r="I1018">
        <v>0</v>
      </c>
      <c r="J1018">
        <v>0</v>
      </c>
      <c r="K1018">
        <v>40</v>
      </c>
      <c r="L1018">
        <v>80</v>
      </c>
      <c r="M1018" t="s">
        <v>267</v>
      </c>
      <c r="N1018">
        <v>0</v>
      </c>
      <c r="O1018" t="s">
        <v>267</v>
      </c>
      <c r="P1018" s="9">
        <f t="shared" si="53"/>
        <v>8.25</v>
      </c>
      <c r="Q1018" s="8">
        <v>7</v>
      </c>
      <c r="R1018" s="8">
        <v>5</v>
      </c>
      <c r="S1018" s="8">
        <v>12</v>
      </c>
      <c r="T1018" s="8">
        <v>9</v>
      </c>
      <c r="AC1018" s="13">
        <v>1</v>
      </c>
      <c r="AD1018" s="13">
        <v>0</v>
      </c>
      <c r="AF1018" s="3" t="s">
        <v>324</v>
      </c>
    </row>
    <row r="1019" spans="1:33" hidden="1" x14ac:dyDescent="0.3">
      <c r="A1019" t="s">
        <v>98</v>
      </c>
      <c r="B1019">
        <v>2019</v>
      </c>
      <c r="C1019" s="11">
        <v>43635</v>
      </c>
      <c r="D1019" t="s">
        <v>1726</v>
      </c>
      <c r="E1019" t="s">
        <v>522</v>
      </c>
      <c r="F1019">
        <v>7</v>
      </c>
      <c r="G1019">
        <f t="shared" si="51"/>
        <v>0</v>
      </c>
      <c r="H1019">
        <v>0</v>
      </c>
      <c r="I1019">
        <v>0</v>
      </c>
      <c r="J1019">
        <v>0</v>
      </c>
      <c r="K1019">
        <v>50</v>
      </c>
      <c r="L1019">
        <v>30</v>
      </c>
      <c r="M1019" t="s">
        <v>267</v>
      </c>
      <c r="N1019">
        <v>0</v>
      </c>
      <c r="O1019" t="s">
        <v>267</v>
      </c>
      <c r="P1019" s="9">
        <f t="shared" si="53"/>
        <v>14.75</v>
      </c>
      <c r="Q1019" s="8">
        <v>12</v>
      </c>
      <c r="R1019" s="8">
        <v>12</v>
      </c>
      <c r="S1019" s="8">
        <v>24</v>
      </c>
      <c r="T1019" s="8">
        <v>11</v>
      </c>
      <c r="AC1019" s="13">
        <v>1</v>
      </c>
      <c r="AD1019" s="13">
        <v>0</v>
      </c>
      <c r="AF1019" t="s">
        <v>324</v>
      </c>
    </row>
    <row r="1020" spans="1:33" hidden="1" x14ac:dyDescent="0.3">
      <c r="A1020" t="s">
        <v>98</v>
      </c>
      <c r="B1020">
        <v>2019</v>
      </c>
      <c r="C1020" s="11">
        <v>43635</v>
      </c>
      <c r="D1020" t="s">
        <v>1727</v>
      </c>
      <c r="E1020" t="s">
        <v>514</v>
      </c>
      <c r="F1020">
        <v>7</v>
      </c>
      <c r="G1020">
        <f t="shared" si="51"/>
        <v>0</v>
      </c>
      <c r="H1020">
        <v>0</v>
      </c>
      <c r="I1020">
        <v>0</v>
      </c>
      <c r="J1020">
        <v>0</v>
      </c>
      <c r="K1020">
        <v>70</v>
      </c>
      <c r="L1020">
        <v>70</v>
      </c>
      <c r="M1020" t="s">
        <v>267</v>
      </c>
      <c r="N1020">
        <v>0</v>
      </c>
      <c r="O1020" t="s">
        <v>267</v>
      </c>
      <c r="P1020" s="9">
        <f t="shared" si="53"/>
        <v>11</v>
      </c>
      <c r="Q1020" s="8">
        <v>20</v>
      </c>
      <c r="R1020" s="8">
        <v>11</v>
      </c>
      <c r="S1020" s="8">
        <v>8</v>
      </c>
      <c r="T1020" s="8">
        <v>5</v>
      </c>
      <c r="AC1020" s="13">
        <v>1</v>
      </c>
      <c r="AD1020" s="13">
        <v>0</v>
      </c>
      <c r="AF1020" s="3" t="s">
        <v>324</v>
      </c>
    </row>
    <row r="1021" spans="1:33" hidden="1" x14ac:dyDescent="0.3">
      <c r="A1021" t="s">
        <v>98</v>
      </c>
      <c r="B1021">
        <v>2019</v>
      </c>
      <c r="C1021" s="11">
        <v>43635</v>
      </c>
      <c r="D1021" t="s">
        <v>1729</v>
      </c>
      <c r="E1021" t="s">
        <v>514</v>
      </c>
      <c r="F1021">
        <v>10</v>
      </c>
      <c r="G1021">
        <f t="shared" si="51"/>
        <v>0</v>
      </c>
      <c r="H1021">
        <v>0</v>
      </c>
      <c r="I1021">
        <v>0</v>
      </c>
      <c r="J1021">
        <v>0</v>
      </c>
      <c r="K1021">
        <v>60</v>
      </c>
      <c r="L1021">
        <v>80</v>
      </c>
      <c r="M1021" t="s">
        <v>267</v>
      </c>
      <c r="N1021">
        <v>0</v>
      </c>
      <c r="O1021" t="s">
        <v>267</v>
      </c>
      <c r="P1021" s="9">
        <f t="shared" si="53"/>
        <v>17</v>
      </c>
      <c r="Q1021" s="8">
        <v>43</v>
      </c>
      <c r="R1021" s="8">
        <v>12</v>
      </c>
      <c r="S1021" s="8">
        <v>8</v>
      </c>
      <c r="T1021" s="8">
        <v>5</v>
      </c>
      <c r="AC1021" s="13">
        <v>1</v>
      </c>
      <c r="AD1021" s="13">
        <v>0</v>
      </c>
      <c r="AF1021" s="3" t="s">
        <v>324</v>
      </c>
    </row>
    <row r="1022" spans="1:33" hidden="1" x14ac:dyDescent="0.3">
      <c r="A1022" t="s">
        <v>98</v>
      </c>
      <c r="B1022">
        <v>2019</v>
      </c>
      <c r="C1022" s="11">
        <v>43635</v>
      </c>
      <c r="D1022" t="s">
        <v>1730</v>
      </c>
      <c r="E1022" t="s">
        <v>520</v>
      </c>
      <c r="F1022">
        <v>0</v>
      </c>
      <c r="G1022">
        <f t="shared" si="51"/>
        <v>0</v>
      </c>
      <c r="H1022">
        <v>0</v>
      </c>
      <c r="I1022">
        <v>0</v>
      </c>
      <c r="J1022">
        <v>0</v>
      </c>
      <c r="K1022">
        <v>40</v>
      </c>
      <c r="L1022">
        <v>30</v>
      </c>
      <c r="M1022" t="s">
        <v>267</v>
      </c>
      <c r="N1022">
        <v>80</v>
      </c>
      <c r="O1022" t="s">
        <v>267</v>
      </c>
      <c r="P1022" s="9">
        <f t="shared" si="53"/>
        <v>24</v>
      </c>
      <c r="Q1022" s="8">
        <v>21</v>
      </c>
      <c r="R1022" s="8">
        <v>29</v>
      </c>
      <c r="S1022" s="8">
        <v>0</v>
      </c>
      <c r="T1022" s="8">
        <v>46</v>
      </c>
      <c r="AC1022" s="13">
        <v>1</v>
      </c>
      <c r="AD1022" s="13">
        <v>0</v>
      </c>
      <c r="AF1022" s="3" t="s">
        <v>1675</v>
      </c>
    </row>
    <row r="1023" spans="1:33" hidden="1" x14ac:dyDescent="0.3">
      <c r="A1023" t="s">
        <v>98</v>
      </c>
      <c r="B1023">
        <v>2019</v>
      </c>
      <c r="C1023" s="11">
        <v>43635</v>
      </c>
      <c r="D1023" t="s">
        <v>1732</v>
      </c>
      <c r="E1023" t="s">
        <v>500</v>
      </c>
      <c r="F1023">
        <v>1</v>
      </c>
      <c r="G1023" t="s">
        <v>267</v>
      </c>
      <c r="H1023" s="6" t="s">
        <v>267</v>
      </c>
      <c r="I1023" s="6" t="s">
        <v>267</v>
      </c>
      <c r="J1023" s="6" t="s">
        <v>267</v>
      </c>
      <c r="K1023" s="6" t="s">
        <v>267</v>
      </c>
      <c r="L1023" s="6" t="s">
        <v>267</v>
      </c>
      <c r="M1023" t="s">
        <v>267</v>
      </c>
      <c r="N1023" s="6" t="s">
        <v>267</v>
      </c>
      <c r="O1023" s="6" t="s">
        <v>267</v>
      </c>
      <c r="P1023" s="9" t="s">
        <v>267</v>
      </c>
      <c r="Q1023" s="7" t="s">
        <v>267</v>
      </c>
      <c r="R1023" s="7" t="s">
        <v>267</v>
      </c>
      <c r="S1023" s="7" t="s">
        <v>267</v>
      </c>
      <c r="T1023" s="7" t="s">
        <v>267</v>
      </c>
      <c r="AC1023" s="13">
        <v>1</v>
      </c>
      <c r="AD1023" s="13">
        <v>0</v>
      </c>
      <c r="AF1023" s="6" t="s">
        <v>267</v>
      </c>
      <c r="AG1023" s="6" t="s">
        <v>1740</v>
      </c>
    </row>
    <row r="1024" spans="1:33" hidden="1" x14ac:dyDescent="0.3">
      <c r="A1024" t="s">
        <v>98</v>
      </c>
      <c r="B1024">
        <v>2020</v>
      </c>
      <c r="C1024" s="11">
        <v>43998</v>
      </c>
      <c r="D1024" t="s">
        <v>1714</v>
      </c>
      <c r="E1024" t="s">
        <v>495</v>
      </c>
      <c r="F1024">
        <v>10</v>
      </c>
      <c r="G1024">
        <f t="shared" ref="G1024:G1055" si="54">SUM(H1024:J1024)</f>
        <v>0</v>
      </c>
      <c r="H1024">
        <v>0</v>
      </c>
      <c r="I1024">
        <v>0</v>
      </c>
      <c r="J1024">
        <v>0</v>
      </c>
      <c r="K1024">
        <v>100</v>
      </c>
      <c r="L1024">
        <v>0</v>
      </c>
      <c r="M1024" t="s">
        <v>267</v>
      </c>
      <c r="N1024">
        <v>0</v>
      </c>
      <c r="O1024" t="s">
        <v>1741</v>
      </c>
      <c r="P1024" s="9">
        <f t="shared" ref="P1024:P1048" si="55">AVERAGE(Q1024:T1024)</f>
        <v>19.25</v>
      </c>
      <c r="Q1024" s="8">
        <v>18</v>
      </c>
      <c r="R1024" s="8">
        <v>21</v>
      </c>
      <c r="S1024" s="8">
        <v>24</v>
      </c>
      <c r="T1024" s="8">
        <v>14</v>
      </c>
      <c r="AC1024" s="13">
        <v>1</v>
      </c>
      <c r="AD1024" s="13">
        <v>0</v>
      </c>
      <c r="AF1024">
        <v>100</v>
      </c>
    </row>
    <row r="1025" spans="1:33" hidden="1" x14ac:dyDescent="0.3">
      <c r="A1025" t="s">
        <v>98</v>
      </c>
      <c r="B1025">
        <v>2020</v>
      </c>
      <c r="C1025" s="11">
        <v>43998</v>
      </c>
      <c r="D1025" t="s">
        <v>1715</v>
      </c>
      <c r="E1025" t="s">
        <v>506</v>
      </c>
      <c r="F1025">
        <v>3</v>
      </c>
      <c r="G1025">
        <f t="shared" si="54"/>
        <v>0</v>
      </c>
      <c r="H1025">
        <v>0</v>
      </c>
      <c r="I1025">
        <v>0</v>
      </c>
      <c r="J1025">
        <v>0</v>
      </c>
      <c r="K1025">
        <v>100</v>
      </c>
      <c r="L1025">
        <v>20</v>
      </c>
      <c r="M1025" t="s">
        <v>267</v>
      </c>
      <c r="N1025">
        <v>0</v>
      </c>
      <c r="O1025" t="s">
        <v>1742</v>
      </c>
      <c r="P1025" s="9">
        <f t="shared" si="55"/>
        <v>30.75</v>
      </c>
      <c r="Q1025" s="8">
        <v>24</v>
      </c>
      <c r="R1025" s="8">
        <v>41</v>
      </c>
      <c r="S1025" s="8">
        <v>25</v>
      </c>
      <c r="T1025" s="8">
        <v>33</v>
      </c>
      <c r="AC1025" s="13">
        <v>1</v>
      </c>
      <c r="AD1025" s="13">
        <v>0</v>
      </c>
      <c r="AF1025">
        <v>100</v>
      </c>
    </row>
    <row r="1026" spans="1:33" hidden="1" x14ac:dyDescent="0.3">
      <c r="A1026" t="s">
        <v>98</v>
      </c>
      <c r="B1026">
        <v>2020</v>
      </c>
      <c r="C1026" s="11">
        <v>43998</v>
      </c>
      <c r="D1026" t="s">
        <v>1717</v>
      </c>
      <c r="E1026" t="s">
        <v>500</v>
      </c>
      <c r="F1026">
        <v>4</v>
      </c>
      <c r="G1026">
        <f t="shared" si="54"/>
        <v>5</v>
      </c>
      <c r="H1026">
        <v>0</v>
      </c>
      <c r="I1026">
        <v>1</v>
      </c>
      <c r="J1026">
        <v>4</v>
      </c>
      <c r="K1026">
        <v>50</v>
      </c>
      <c r="L1026">
        <v>50</v>
      </c>
      <c r="M1026" t="s">
        <v>267</v>
      </c>
      <c r="N1026">
        <v>8</v>
      </c>
      <c r="O1026">
        <v>0</v>
      </c>
      <c r="P1026" s="9">
        <f t="shared" si="55"/>
        <v>13</v>
      </c>
      <c r="Q1026" s="8">
        <v>3</v>
      </c>
      <c r="R1026" s="8">
        <v>6</v>
      </c>
      <c r="S1026" s="8">
        <v>28</v>
      </c>
      <c r="T1026" s="8">
        <v>15</v>
      </c>
      <c r="AC1026" s="13">
        <v>1</v>
      </c>
      <c r="AD1026" s="13">
        <v>0</v>
      </c>
      <c r="AF1026">
        <v>100</v>
      </c>
    </row>
    <row r="1027" spans="1:33" hidden="1" x14ac:dyDescent="0.3">
      <c r="A1027" t="s">
        <v>98</v>
      </c>
      <c r="B1027">
        <v>2020</v>
      </c>
      <c r="C1027" s="11">
        <v>43998</v>
      </c>
      <c r="D1027" t="s">
        <v>1719</v>
      </c>
      <c r="E1027" t="s">
        <v>510</v>
      </c>
      <c r="F1027">
        <v>8</v>
      </c>
      <c r="G1027">
        <f t="shared" si="54"/>
        <v>25</v>
      </c>
      <c r="H1027">
        <v>1</v>
      </c>
      <c r="I1027">
        <v>14</v>
      </c>
      <c r="J1027">
        <v>10</v>
      </c>
      <c r="K1027">
        <v>80</v>
      </c>
      <c r="L1027">
        <v>60</v>
      </c>
      <c r="M1027" t="s">
        <v>267</v>
      </c>
      <c r="N1027">
        <v>2</v>
      </c>
      <c r="O1027">
        <v>0</v>
      </c>
      <c r="P1027" s="9">
        <f t="shared" si="55"/>
        <v>24</v>
      </c>
      <c r="Q1027" s="8">
        <v>17</v>
      </c>
      <c r="R1027" s="8">
        <v>14</v>
      </c>
      <c r="S1027" s="8">
        <v>23</v>
      </c>
      <c r="T1027" s="8">
        <v>42</v>
      </c>
      <c r="AC1027" s="13">
        <v>1</v>
      </c>
      <c r="AD1027" s="13">
        <v>0</v>
      </c>
      <c r="AF1027">
        <v>100</v>
      </c>
    </row>
    <row r="1028" spans="1:33" hidden="1" x14ac:dyDescent="0.3">
      <c r="A1028" t="s">
        <v>98</v>
      </c>
      <c r="B1028">
        <v>2020</v>
      </c>
      <c r="C1028" s="11">
        <v>43998</v>
      </c>
      <c r="D1028" t="s">
        <v>1720</v>
      </c>
      <c r="E1028" t="s">
        <v>510</v>
      </c>
      <c r="F1028">
        <v>7</v>
      </c>
      <c r="G1028">
        <f t="shared" si="54"/>
        <v>8</v>
      </c>
      <c r="H1028">
        <v>0</v>
      </c>
      <c r="I1028">
        <v>2</v>
      </c>
      <c r="J1028">
        <v>6</v>
      </c>
      <c r="K1028">
        <v>70</v>
      </c>
      <c r="L1028">
        <v>45</v>
      </c>
      <c r="M1028" t="s">
        <v>267</v>
      </c>
      <c r="N1028">
        <v>10</v>
      </c>
      <c r="O1028">
        <v>0</v>
      </c>
      <c r="P1028" s="9">
        <f t="shared" si="55"/>
        <v>35.75</v>
      </c>
      <c r="Q1028">
        <v>19</v>
      </c>
      <c r="R1028">
        <v>21</v>
      </c>
      <c r="S1028">
        <v>55</v>
      </c>
      <c r="T1028">
        <v>48</v>
      </c>
      <c r="AC1028" s="13">
        <v>1</v>
      </c>
      <c r="AD1028" s="13">
        <v>0</v>
      </c>
      <c r="AF1028">
        <v>100</v>
      </c>
    </row>
    <row r="1029" spans="1:33" hidden="1" x14ac:dyDescent="0.3">
      <c r="A1029" t="s">
        <v>98</v>
      </c>
      <c r="B1029">
        <v>2020</v>
      </c>
      <c r="C1029" s="11">
        <v>43998</v>
      </c>
      <c r="D1029" t="s">
        <v>1721</v>
      </c>
      <c r="E1029" t="s">
        <v>510</v>
      </c>
      <c r="F1029">
        <v>9</v>
      </c>
      <c r="G1029">
        <f t="shared" si="54"/>
        <v>76</v>
      </c>
      <c r="H1029">
        <v>4</v>
      </c>
      <c r="I1029">
        <v>32</v>
      </c>
      <c r="J1029">
        <v>40</v>
      </c>
      <c r="K1029">
        <v>65</v>
      </c>
      <c r="L1029">
        <v>40</v>
      </c>
      <c r="M1029" t="s">
        <v>267</v>
      </c>
      <c r="N1029">
        <v>2</v>
      </c>
      <c r="O1029">
        <v>0</v>
      </c>
      <c r="P1029" s="9">
        <f t="shared" si="55"/>
        <v>16.25</v>
      </c>
      <c r="Q1029" s="8">
        <v>8</v>
      </c>
      <c r="R1029" s="8">
        <v>24</v>
      </c>
      <c r="S1029" s="8">
        <v>25</v>
      </c>
      <c r="T1029" s="8">
        <v>8</v>
      </c>
      <c r="AC1029" s="13">
        <v>1</v>
      </c>
      <c r="AD1029" s="13">
        <v>0</v>
      </c>
      <c r="AF1029">
        <v>100</v>
      </c>
    </row>
    <row r="1030" spans="1:33" hidden="1" x14ac:dyDescent="0.3">
      <c r="A1030" t="s">
        <v>98</v>
      </c>
      <c r="B1030">
        <v>2020</v>
      </c>
      <c r="C1030" s="11">
        <v>43998</v>
      </c>
      <c r="D1030" t="s">
        <v>1723</v>
      </c>
      <c r="E1030" t="s">
        <v>524</v>
      </c>
      <c r="F1030">
        <v>8</v>
      </c>
      <c r="G1030">
        <f t="shared" si="54"/>
        <v>0</v>
      </c>
      <c r="H1030">
        <v>0</v>
      </c>
      <c r="I1030">
        <v>0</v>
      </c>
      <c r="J1030">
        <v>0</v>
      </c>
      <c r="K1030">
        <v>50</v>
      </c>
      <c r="L1030">
        <v>10</v>
      </c>
      <c r="M1030" t="s">
        <v>267</v>
      </c>
      <c r="N1030">
        <v>0</v>
      </c>
      <c r="O1030" t="s">
        <v>1743</v>
      </c>
      <c r="P1030" s="9">
        <f t="shared" si="55"/>
        <v>29.75</v>
      </c>
      <c r="Q1030">
        <v>29</v>
      </c>
      <c r="R1030">
        <v>13</v>
      </c>
      <c r="S1030">
        <v>16</v>
      </c>
      <c r="T1030">
        <v>61</v>
      </c>
      <c r="AC1030" s="13">
        <v>1</v>
      </c>
      <c r="AD1030" s="13">
        <v>0</v>
      </c>
      <c r="AF1030" t="s">
        <v>1744</v>
      </c>
      <c r="AG1030" t="s">
        <v>1745</v>
      </c>
    </row>
    <row r="1031" spans="1:33" hidden="1" x14ac:dyDescent="0.3">
      <c r="A1031" t="s">
        <v>98</v>
      </c>
      <c r="B1031">
        <v>2020</v>
      </c>
      <c r="C1031" s="11">
        <v>43998</v>
      </c>
      <c r="D1031" t="s">
        <v>1724</v>
      </c>
      <c r="E1031" t="s">
        <v>510</v>
      </c>
      <c r="F1031">
        <v>6</v>
      </c>
      <c r="G1031">
        <f t="shared" si="54"/>
        <v>0</v>
      </c>
      <c r="H1031">
        <v>0</v>
      </c>
      <c r="I1031">
        <v>0</v>
      </c>
      <c r="J1031">
        <v>0</v>
      </c>
      <c r="K1031">
        <v>15</v>
      </c>
      <c r="L1031">
        <v>50</v>
      </c>
      <c r="M1031" t="s">
        <v>267</v>
      </c>
      <c r="N1031">
        <v>7</v>
      </c>
      <c r="O1031">
        <v>0</v>
      </c>
      <c r="P1031" s="9">
        <f t="shared" si="55"/>
        <v>23</v>
      </c>
      <c r="Q1031">
        <v>45</v>
      </c>
      <c r="R1031">
        <v>2</v>
      </c>
      <c r="S1031">
        <v>5</v>
      </c>
      <c r="T1031">
        <v>40</v>
      </c>
      <c r="AC1031" s="13">
        <v>1</v>
      </c>
      <c r="AD1031" s="13">
        <v>0</v>
      </c>
      <c r="AF1031">
        <v>50</v>
      </c>
    </row>
    <row r="1032" spans="1:33" hidden="1" x14ac:dyDescent="0.3">
      <c r="A1032" t="s">
        <v>98</v>
      </c>
      <c r="B1032">
        <v>2020</v>
      </c>
      <c r="C1032" s="11">
        <v>43998</v>
      </c>
      <c r="D1032" t="s">
        <v>1725</v>
      </c>
      <c r="E1032" t="s">
        <v>510</v>
      </c>
      <c r="F1032">
        <v>17</v>
      </c>
      <c r="G1032">
        <f t="shared" si="54"/>
        <v>0</v>
      </c>
      <c r="H1032">
        <v>0</v>
      </c>
      <c r="I1032">
        <v>0</v>
      </c>
      <c r="J1032">
        <v>0</v>
      </c>
      <c r="K1032">
        <v>30</v>
      </c>
      <c r="L1032">
        <v>75</v>
      </c>
      <c r="M1032" t="s">
        <v>267</v>
      </c>
      <c r="N1032">
        <v>0</v>
      </c>
      <c r="O1032">
        <v>0</v>
      </c>
      <c r="P1032" s="9">
        <f t="shared" si="55"/>
        <v>9</v>
      </c>
      <c r="Q1032">
        <v>6</v>
      </c>
      <c r="R1032">
        <v>7</v>
      </c>
      <c r="S1032">
        <v>13</v>
      </c>
      <c r="T1032">
        <v>10</v>
      </c>
      <c r="AC1032" s="13">
        <v>1</v>
      </c>
      <c r="AD1032" s="13">
        <v>0</v>
      </c>
      <c r="AF1032">
        <v>100</v>
      </c>
    </row>
    <row r="1033" spans="1:33" hidden="1" x14ac:dyDescent="0.3">
      <c r="A1033" t="s">
        <v>98</v>
      </c>
      <c r="B1033">
        <v>2020</v>
      </c>
      <c r="C1033" s="11">
        <v>43998</v>
      </c>
      <c r="D1033" t="s">
        <v>1726</v>
      </c>
      <c r="E1033" t="s">
        <v>522</v>
      </c>
      <c r="F1033">
        <v>7</v>
      </c>
      <c r="G1033">
        <f t="shared" si="54"/>
        <v>0</v>
      </c>
      <c r="H1033">
        <v>0</v>
      </c>
      <c r="I1033">
        <v>0</v>
      </c>
      <c r="J1033">
        <v>0</v>
      </c>
      <c r="K1033">
        <v>40</v>
      </c>
      <c r="L1033">
        <v>30</v>
      </c>
      <c r="M1033" t="s">
        <v>267</v>
      </c>
      <c r="N1033">
        <v>9</v>
      </c>
      <c r="O1033">
        <v>0</v>
      </c>
      <c r="P1033" s="9">
        <f t="shared" si="55"/>
        <v>19</v>
      </c>
      <c r="Q1033">
        <v>27</v>
      </c>
      <c r="R1033">
        <v>19</v>
      </c>
      <c r="S1033">
        <v>20</v>
      </c>
      <c r="T1033">
        <v>10</v>
      </c>
      <c r="AC1033" s="13">
        <v>1</v>
      </c>
      <c r="AD1033" s="13">
        <v>0</v>
      </c>
      <c r="AF1033">
        <v>50</v>
      </c>
    </row>
    <row r="1034" spans="1:33" hidden="1" x14ac:dyDescent="0.3">
      <c r="A1034" t="s">
        <v>98</v>
      </c>
      <c r="B1034">
        <v>2020</v>
      </c>
      <c r="C1034" s="11">
        <v>43998</v>
      </c>
      <c r="D1034" t="s">
        <v>1727</v>
      </c>
      <c r="E1034" t="s">
        <v>514</v>
      </c>
      <c r="F1034">
        <v>7</v>
      </c>
      <c r="G1034">
        <f t="shared" si="54"/>
        <v>0</v>
      </c>
      <c r="H1034">
        <v>0</v>
      </c>
      <c r="I1034">
        <v>0</v>
      </c>
      <c r="J1034">
        <v>0</v>
      </c>
      <c r="K1034">
        <v>30</v>
      </c>
      <c r="L1034">
        <v>50</v>
      </c>
      <c r="M1034" t="s">
        <v>267</v>
      </c>
      <c r="N1034">
        <v>0</v>
      </c>
      <c r="O1034">
        <v>0</v>
      </c>
      <c r="P1034" s="9">
        <f t="shared" si="55"/>
        <v>11.25</v>
      </c>
      <c r="Q1034">
        <v>6</v>
      </c>
      <c r="R1034">
        <v>10</v>
      </c>
      <c r="S1034">
        <v>17</v>
      </c>
      <c r="T1034">
        <v>12</v>
      </c>
      <c r="AC1034" s="13">
        <v>1</v>
      </c>
      <c r="AD1034" s="13">
        <v>0</v>
      </c>
      <c r="AF1034">
        <v>100</v>
      </c>
    </row>
    <row r="1035" spans="1:33" hidden="1" x14ac:dyDescent="0.3">
      <c r="A1035" t="s">
        <v>98</v>
      </c>
      <c r="B1035">
        <v>2020</v>
      </c>
      <c r="C1035" s="11">
        <v>43998</v>
      </c>
      <c r="D1035" t="s">
        <v>1729</v>
      </c>
      <c r="E1035" t="s">
        <v>514</v>
      </c>
      <c r="F1035">
        <v>10</v>
      </c>
      <c r="G1035">
        <f t="shared" si="54"/>
        <v>0</v>
      </c>
      <c r="H1035">
        <v>0</v>
      </c>
      <c r="I1035">
        <v>0</v>
      </c>
      <c r="J1035">
        <v>0</v>
      </c>
      <c r="K1035">
        <v>75</v>
      </c>
      <c r="L1035">
        <v>25</v>
      </c>
      <c r="M1035" t="s">
        <v>267</v>
      </c>
      <c r="N1035">
        <v>0</v>
      </c>
      <c r="O1035">
        <v>0</v>
      </c>
      <c r="P1035" s="9">
        <f t="shared" si="55"/>
        <v>14</v>
      </c>
      <c r="Q1035">
        <v>17</v>
      </c>
      <c r="R1035">
        <v>10</v>
      </c>
      <c r="S1035">
        <v>8</v>
      </c>
      <c r="T1035">
        <v>21</v>
      </c>
      <c r="AC1035" s="13">
        <v>1</v>
      </c>
      <c r="AD1035" s="13">
        <v>0</v>
      </c>
      <c r="AF1035">
        <v>100</v>
      </c>
    </row>
    <row r="1036" spans="1:33" hidden="1" x14ac:dyDescent="0.3">
      <c r="A1036" t="s">
        <v>98</v>
      </c>
      <c r="B1036">
        <v>2020</v>
      </c>
      <c r="C1036" s="11">
        <v>43998</v>
      </c>
      <c r="D1036" t="s">
        <v>1730</v>
      </c>
      <c r="E1036" t="s">
        <v>520</v>
      </c>
      <c r="F1036">
        <v>0</v>
      </c>
      <c r="G1036">
        <f t="shared" si="54"/>
        <v>0</v>
      </c>
      <c r="H1036">
        <v>0</v>
      </c>
      <c r="I1036">
        <v>0</v>
      </c>
      <c r="J1036">
        <v>0</v>
      </c>
      <c r="K1036">
        <v>50</v>
      </c>
      <c r="L1036">
        <v>20</v>
      </c>
      <c r="M1036" t="s">
        <v>267</v>
      </c>
      <c r="N1036">
        <v>30</v>
      </c>
      <c r="O1036" t="s">
        <v>1746</v>
      </c>
      <c r="P1036" s="9">
        <f t="shared" si="55"/>
        <v>30</v>
      </c>
      <c r="Q1036">
        <v>24</v>
      </c>
      <c r="R1036">
        <v>26</v>
      </c>
      <c r="S1036">
        <v>9</v>
      </c>
      <c r="T1036">
        <v>61</v>
      </c>
      <c r="AC1036" s="13">
        <v>1</v>
      </c>
      <c r="AD1036" s="13">
        <v>0</v>
      </c>
      <c r="AF1036" t="s">
        <v>1747</v>
      </c>
    </row>
    <row r="1037" spans="1:33" hidden="1" x14ac:dyDescent="0.3">
      <c r="A1037" t="s">
        <v>98</v>
      </c>
      <c r="B1037">
        <v>2021</v>
      </c>
      <c r="C1037" s="11">
        <v>44371</v>
      </c>
      <c r="D1037" t="s">
        <v>1714</v>
      </c>
      <c r="E1037" t="s">
        <v>495</v>
      </c>
      <c r="F1037">
        <v>10</v>
      </c>
      <c r="G1037">
        <f t="shared" si="54"/>
        <v>0</v>
      </c>
      <c r="H1037">
        <v>0</v>
      </c>
      <c r="I1037">
        <v>0</v>
      </c>
      <c r="J1037">
        <v>0</v>
      </c>
      <c r="K1037">
        <v>100</v>
      </c>
      <c r="L1037">
        <v>5</v>
      </c>
      <c r="M1037">
        <v>0</v>
      </c>
      <c r="N1037">
        <v>0</v>
      </c>
      <c r="O1037">
        <v>100</v>
      </c>
      <c r="P1037" s="9">
        <f t="shared" si="55"/>
        <v>40.25</v>
      </c>
      <c r="Q1037" s="8">
        <v>50</v>
      </c>
      <c r="R1037" s="8">
        <v>32</v>
      </c>
      <c r="S1037" s="8">
        <v>42</v>
      </c>
      <c r="T1037" s="8">
        <v>37</v>
      </c>
      <c r="AC1037">
        <v>1</v>
      </c>
      <c r="AD1037">
        <v>0</v>
      </c>
      <c r="AF1037">
        <v>100</v>
      </c>
    </row>
    <row r="1038" spans="1:33" hidden="1" x14ac:dyDescent="0.3">
      <c r="A1038" t="s">
        <v>98</v>
      </c>
      <c r="B1038">
        <v>2021</v>
      </c>
      <c r="C1038" s="11">
        <v>44371</v>
      </c>
      <c r="D1038" t="s">
        <v>1715</v>
      </c>
      <c r="E1038" t="s">
        <v>506</v>
      </c>
      <c r="F1038">
        <v>3</v>
      </c>
      <c r="G1038">
        <f t="shared" si="54"/>
        <v>0</v>
      </c>
      <c r="H1038">
        <v>0</v>
      </c>
      <c r="I1038">
        <v>0</v>
      </c>
      <c r="J1038">
        <v>0</v>
      </c>
      <c r="K1038">
        <v>90</v>
      </c>
      <c r="L1038">
        <v>50</v>
      </c>
      <c r="M1038">
        <v>0</v>
      </c>
      <c r="N1038">
        <v>0</v>
      </c>
      <c r="O1038">
        <v>100</v>
      </c>
      <c r="P1038" s="9">
        <f t="shared" si="55"/>
        <v>37.75</v>
      </c>
      <c r="Q1038" s="8">
        <v>36</v>
      </c>
      <c r="R1038" s="8">
        <v>48</v>
      </c>
      <c r="S1038" s="8">
        <v>18</v>
      </c>
      <c r="T1038" s="8">
        <v>49</v>
      </c>
      <c r="AC1038">
        <v>1</v>
      </c>
      <c r="AD1038">
        <v>0</v>
      </c>
      <c r="AF1038">
        <v>100</v>
      </c>
    </row>
    <row r="1039" spans="1:33" hidden="1" x14ac:dyDescent="0.3">
      <c r="A1039" t="s">
        <v>98</v>
      </c>
      <c r="B1039">
        <v>2021</v>
      </c>
      <c r="C1039" s="11">
        <v>44371</v>
      </c>
      <c r="D1039" t="s">
        <v>1717</v>
      </c>
      <c r="E1039" t="s">
        <v>500</v>
      </c>
      <c r="F1039">
        <v>4</v>
      </c>
      <c r="G1039">
        <f t="shared" si="54"/>
        <v>5</v>
      </c>
      <c r="H1039">
        <v>0</v>
      </c>
      <c r="I1039">
        <v>0</v>
      </c>
      <c r="J1039">
        <v>5</v>
      </c>
      <c r="K1039">
        <v>75</v>
      </c>
      <c r="L1039">
        <v>50</v>
      </c>
      <c r="M1039">
        <v>7</v>
      </c>
      <c r="N1039">
        <v>0</v>
      </c>
      <c r="O1039">
        <v>10</v>
      </c>
      <c r="P1039" s="9">
        <f t="shared" si="55"/>
        <v>19.25</v>
      </c>
      <c r="Q1039" s="8">
        <v>5</v>
      </c>
      <c r="R1039" s="8">
        <v>23</v>
      </c>
      <c r="S1039" s="8">
        <v>23</v>
      </c>
      <c r="T1039" s="8">
        <v>26</v>
      </c>
      <c r="AC1039">
        <v>1</v>
      </c>
      <c r="AD1039">
        <v>0</v>
      </c>
      <c r="AF1039">
        <v>100</v>
      </c>
    </row>
    <row r="1040" spans="1:33" hidden="1" x14ac:dyDescent="0.3">
      <c r="A1040" t="s">
        <v>98</v>
      </c>
      <c r="B1040">
        <v>2021</v>
      </c>
      <c r="C1040" s="11">
        <v>44371</v>
      </c>
      <c r="D1040" t="s">
        <v>1719</v>
      </c>
      <c r="E1040" t="s">
        <v>510</v>
      </c>
      <c r="F1040">
        <v>8</v>
      </c>
      <c r="G1040">
        <f t="shared" si="54"/>
        <v>32</v>
      </c>
      <c r="H1040">
        <v>9</v>
      </c>
      <c r="I1040">
        <v>7</v>
      </c>
      <c r="J1040">
        <v>16</v>
      </c>
      <c r="K1040">
        <v>90</v>
      </c>
      <c r="L1040">
        <v>40</v>
      </c>
      <c r="M1040">
        <v>0</v>
      </c>
      <c r="N1040">
        <v>0</v>
      </c>
      <c r="O1040">
        <v>0</v>
      </c>
      <c r="P1040" s="9">
        <f t="shared" si="55"/>
        <v>30</v>
      </c>
      <c r="Q1040" s="8">
        <v>12</v>
      </c>
      <c r="R1040" s="8">
        <v>20</v>
      </c>
      <c r="S1040" s="8">
        <v>28</v>
      </c>
      <c r="T1040" s="8">
        <v>60</v>
      </c>
      <c r="AC1040">
        <v>1</v>
      </c>
      <c r="AD1040">
        <v>0</v>
      </c>
      <c r="AF1040">
        <v>100</v>
      </c>
    </row>
    <row r="1041" spans="1:33" hidden="1" x14ac:dyDescent="0.3">
      <c r="A1041" t="s">
        <v>98</v>
      </c>
      <c r="B1041">
        <v>2021</v>
      </c>
      <c r="C1041" s="11">
        <v>44371</v>
      </c>
      <c r="D1041" t="s">
        <v>1720</v>
      </c>
      <c r="E1041" t="s">
        <v>510</v>
      </c>
      <c r="F1041">
        <v>7</v>
      </c>
      <c r="G1041">
        <f t="shared" si="54"/>
        <v>6</v>
      </c>
      <c r="H1041">
        <v>1</v>
      </c>
      <c r="I1041">
        <v>2</v>
      </c>
      <c r="J1041">
        <v>3</v>
      </c>
      <c r="K1041">
        <v>75</v>
      </c>
      <c r="L1041">
        <v>20</v>
      </c>
      <c r="M1041">
        <v>8</v>
      </c>
      <c r="N1041">
        <v>0</v>
      </c>
      <c r="O1041">
        <v>0</v>
      </c>
      <c r="P1041" s="9">
        <f t="shared" si="55"/>
        <v>36.75</v>
      </c>
      <c r="Q1041">
        <v>60</v>
      </c>
      <c r="R1041">
        <v>42</v>
      </c>
      <c r="S1041">
        <v>22</v>
      </c>
      <c r="T1041">
        <v>23</v>
      </c>
      <c r="AC1041">
        <v>1</v>
      </c>
      <c r="AD1041">
        <v>0</v>
      </c>
      <c r="AF1041">
        <v>100</v>
      </c>
      <c r="AG1041" t="s">
        <v>1748</v>
      </c>
    </row>
    <row r="1042" spans="1:33" hidden="1" x14ac:dyDescent="0.3">
      <c r="A1042" t="s">
        <v>98</v>
      </c>
      <c r="B1042">
        <v>2021</v>
      </c>
      <c r="C1042" s="11">
        <v>44371</v>
      </c>
      <c r="D1042" t="s">
        <v>1721</v>
      </c>
      <c r="E1042" t="s">
        <v>510</v>
      </c>
      <c r="F1042">
        <v>9</v>
      </c>
      <c r="G1042">
        <f t="shared" si="54"/>
        <v>91</v>
      </c>
      <c r="H1042">
        <v>12</v>
      </c>
      <c r="I1042">
        <v>57</v>
      </c>
      <c r="J1042">
        <v>22</v>
      </c>
      <c r="K1042">
        <v>70</v>
      </c>
      <c r="L1042">
        <v>15</v>
      </c>
      <c r="M1042">
        <v>0</v>
      </c>
      <c r="N1042">
        <v>0</v>
      </c>
      <c r="O1042">
        <v>0</v>
      </c>
      <c r="P1042" s="9">
        <f t="shared" si="55"/>
        <v>24</v>
      </c>
      <c r="Q1042" s="8">
        <v>19</v>
      </c>
      <c r="R1042" s="8">
        <v>30</v>
      </c>
      <c r="S1042" s="8">
        <v>15</v>
      </c>
      <c r="T1042" s="8">
        <v>32</v>
      </c>
      <c r="AC1042">
        <v>1</v>
      </c>
      <c r="AD1042">
        <v>0</v>
      </c>
      <c r="AF1042">
        <v>100</v>
      </c>
    </row>
    <row r="1043" spans="1:33" hidden="1" x14ac:dyDescent="0.3">
      <c r="A1043" t="s">
        <v>98</v>
      </c>
      <c r="B1043">
        <v>2021</v>
      </c>
      <c r="C1043" s="11">
        <v>44371</v>
      </c>
      <c r="D1043" t="s">
        <v>1723</v>
      </c>
      <c r="E1043" t="s">
        <v>524</v>
      </c>
      <c r="F1043">
        <v>8</v>
      </c>
      <c r="G1043">
        <f t="shared" si="54"/>
        <v>0</v>
      </c>
      <c r="H1043">
        <v>0</v>
      </c>
      <c r="I1043">
        <v>0</v>
      </c>
      <c r="J1043">
        <v>0</v>
      </c>
      <c r="K1043">
        <v>45</v>
      </c>
      <c r="L1043">
        <v>5</v>
      </c>
      <c r="M1043">
        <v>0</v>
      </c>
      <c r="N1043">
        <v>0</v>
      </c>
      <c r="O1043">
        <v>50</v>
      </c>
      <c r="P1043" s="9">
        <f t="shared" si="55"/>
        <v>40.5</v>
      </c>
      <c r="Q1043">
        <v>18</v>
      </c>
      <c r="R1043">
        <v>27</v>
      </c>
      <c r="S1043">
        <v>65</v>
      </c>
      <c r="T1043">
        <v>52</v>
      </c>
      <c r="AC1043">
        <v>1</v>
      </c>
      <c r="AD1043">
        <v>0</v>
      </c>
      <c r="AF1043" t="s">
        <v>1744</v>
      </c>
    </row>
    <row r="1044" spans="1:33" hidden="1" x14ac:dyDescent="0.3">
      <c r="A1044" t="s">
        <v>98</v>
      </c>
      <c r="B1044">
        <v>2021</v>
      </c>
      <c r="C1044" s="11">
        <v>44371</v>
      </c>
      <c r="D1044" t="s">
        <v>1724</v>
      </c>
      <c r="E1044" t="s">
        <v>510</v>
      </c>
      <c r="F1044">
        <v>6</v>
      </c>
      <c r="G1044">
        <f t="shared" si="54"/>
        <v>0</v>
      </c>
      <c r="H1044">
        <v>0</v>
      </c>
      <c r="I1044">
        <v>0</v>
      </c>
      <c r="J1044">
        <v>0</v>
      </c>
      <c r="K1044">
        <v>25</v>
      </c>
      <c r="L1044">
        <v>50</v>
      </c>
      <c r="M1044">
        <v>10</v>
      </c>
      <c r="N1044">
        <v>0</v>
      </c>
      <c r="O1044">
        <v>0</v>
      </c>
      <c r="P1044" s="9">
        <f t="shared" si="55"/>
        <v>17</v>
      </c>
      <c r="Q1044">
        <v>3</v>
      </c>
      <c r="R1044">
        <v>35</v>
      </c>
      <c r="S1044">
        <v>14</v>
      </c>
      <c r="T1044">
        <v>16</v>
      </c>
      <c r="AC1044">
        <v>1</v>
      </c>
      <c r="AD1044">
        <v>0</v>
      </c>
      <c r="AF1044">
        <v>50</v>
      </c>
    </row>
    <row r="1045" spans="1:33" hidden="1" x14ac:dyDescent="0.3">
      <c r="A1045" t="s">
        <v>98</v>
      </c>
      <c r="B1045">
        <v>2021</v>
      </c>
      <c r="C1045" s="11">
        <v>44371</v>
      </c>
      <c r="D1045" t="s">
        <v>1725</v>
      </c>
      <c r="E1045" t="s">
        <v>510</v>
      </c>
      <c r="F1045">
        <v>17</v>
      </c>
      <c r="G1045">
        <f t="shared" si="54"/>
        <v>0</v>
      </c>
      <c r="H1045">
        <v>0</v>
      </c>
      <c r="I1045">
        <v>0</v>
      </c>
      <c r="J1045">
        <v>0</v>
      </c>
      <c r="K1045">
        <v>60</v>
      </c>
      <c r="L1045">
        <v>40</v>
      </c>
      <c r="M1045">
        <v>0</v>
      </c>
      <c r="N1045">
        <v>0</v>
      </c>
      <c r="O1045">
        <v>0</v>
      </c>
      <c r="P1045" s="9">
        <f t="shared" si="55"/>
        <v>26</v>
      </c>
      <c r="Q1045">
        <v>12</v>
      </c>
      <c r="R1045">
        <v>7</v>
      </c>
      <c r="S1045">
        <v>27</v>
      </c>
      <c r="T1045">
        <v>58</v>
      </c>
      <c r="AC1045">
        <v>1</v>
      </c>
      <c r="AD1045">
        <v>0</v>
      </c>
      <c r="AF1045">
        <v>100</v>
      </c>
    </row>
    <row r="1046" spans="1:33" hidden="1" x14ac:dyDescent="0.3">
      <c r="A1046" t="s">
        <v>98</v>
      </c>
      <c r="B1046">
        <v>2021</v>
      </c>
      <c r="C1046" s="11">
        <v>44371</v>
      </c>
      <c r="D1046" t="s">
        <v>1726</v>
      </c>
      <c r="E1046" t="s">
        <v>522</v>
      </c>
      <c r="F1046">
        <v>7</v>
      </c>
      <c r="G1046">
        <f t="shared" si="54"/>
        <v>0</v>
      </c>
      <c r="H1046">
        <v>0</v>
      </c>
      <c r="I1046">
        <v>0</v>
      </c>
      <c r="J1046">
        <v>0</v>
      </c>
      <c r="K1046">
        <v>60</v>
      </c>
      <c r="L1046">
        <v>50</v>
      </c>
      <c r="M1046">
        <v>27</v>
      </c>
      <c r="N1046">
        <v>0</v>
      </c>
      <c r="O1046">
        <v>0</v>
      </c>
      <c r="P1046" s="9">
        <f t="shared" si="55"/>
        <v>21.25</v>
      </c>
      <c r="Q1046">
        <v>22</v>
      </c>
      <c r="R1046">
        <v>23</v>
      </c>
      <c r="S1046">
        <v>20</v>
      </c>
      <c r="T1046">
        <v>20</v>
      </c>
      <c r="AC1046">
        <v>1</v>
      </c>
      <c r="AD1046">
        <v>0</v>
      </c>
      <c r="AF1046">
        <v>50</v>
      </c>
    </row>
    <row r="1047" spans="1:33" hidden="1" x14ac:dyDescent="0.3">
      <c r="A1047" t="s">
        <v>98</v>
      </c>
      <c r="B1047">
        <v>2021</v>
      </c>
      <c r="C1047" s="11">
        <v>44371</v>
      </c>
      <c r="D1047" t="s">
        <v>1727</v>
      </c>
      <c r="E1047" t="s">
        <v>514</v>
      </c>
      <c r="F1047">
        <v>7</v>
      </c>
      <c r="G1047">
        <f t="shared" si="54"/>
        <v>0</v>
      </c>
      <c r="H1047">
        <v>0</v>
      </c>
      <c r="I1047">
        <v>0</v>
      </c>
      <c r="J1047">
        <v>0</v>
      </c>
      <c r="K1047">
        <v>40</v>
      </c>
      <c r="L1047">
        <v>50</v>
      </c>
      <c r="M1047">
        <v>0</v>
      </c>
      <c r="N1047">
        <v>0</v>
      </c>
      <c r="O1047">
        <v>0</v>
      </c>
      <c r="P1047" s="9">
        <f t="shared" si="55"/>
        <v>18.5</v>
      </c>
      <c r="Q1047">
        <v>8</v>
      </c>
      <c r="R1047">
        <v>10</v>
      </c>
      <c r="S1047">
        <v>54</v>
      </c>
      <c r="T1047">
        <v>2</v>
      </c>
      <c r="AC1047">
        <v>1</v>
      </c>
      <c r="AD1047">
        <v>0</v>
      </c>
      <c r="AF1047">
        <v>100</v>
      </c>
    </row>
    <row r="1048" spans="1:33" hidden="1" x14ac:dyDescent="0.3">
      <c r="A1048" t="s">
        <v>98</v>
      </c>
      <c r="B1048">
        <v>2021</v>
      </c>
      <c r="C1048" s="11">
        <v>44371</v>
      </c>
      <c r="D1048" t="s">
        <v>1729</v>
      </c>
      <c r="E1048" t="s">
        <v>514</v>
      </c>
      <c r="F1048">
        <v>10</v>
      </c>
      <c r="G1048">
        <f t="shared" si="54"/>
        <v>2</v>
      </c>
      <c r="H1048">
        <v>1</v>
      </c>
      <c r="I1048">
        <v>0</v>
      </c>
      <c r="J1048">
        <v>1</v>
      </c>
      <c r="K1048">
        <v>70</v>
      </c>
      <c r="L1048">
        <v>25</v>
      </c>
      <c r="M1048">
        <v>0</v>
      </c>
      <c r="N1048">
        <v>0</v>
      </c>
      <c r="O1048">
        <v>0</v>
      </c>
      <c r="P1048" s="9">
        <f t="shared" si="55"/>
        <v>16</v>
      </c>
      <c r="Q1048">
        <v>29</v>
      </c>
      <c r="R1048">
        <v>11</v>
      </c>
      <c r="S1048">
        <v>8</v>
      </c>
      <c r="T1048">
        <v>16</v>
      </c>
      <c r="AC1048">
        <v>1</v>
      </c>
      <c r="AD1048">
        <v>0</v>
      </c>
      <c r="AF1048">
        <v>100</v>
      </c>
    </row>
    <row r="1049" spans="1:33" hidden="1" x14ac:dyDescent="0.3">
      <c r="A1049" t="s">
        <v>98</v>
      </c>
      <c r="B1049">
        <v>2022</v>
      </c>
      <c r="C1049" s="11">
        <v>44743</v>
      </c>
      <c r="D1049" t="s">
        <v>1714</v>
      </c>
      <c r="E1049" t="s">
        <v>495</v>
      </c>
      <c r="F1049">
        <v>10</v>
      </c>
      <c r="G1049">
        <f t="shared" si="54"/>
        <v>0</v>
      </c>
      <c r="H1049">
        <v>0</v>
      </c>
      <c r="I1049">
        <v>0</v>
      </c>
      <c r="J1049">
        <v>0</v>
      </c>
      <c r="K1049">
        <v>100</v>
      </c>
      <c r="L1049">
        <v>5</v>
      </c>
      <c r="M1049">
        <v>0</v>
      </c>
      <c r="N1049">
        <v>0</v>
      </c>
      <c r="O1049">
        <v>5</v>
      </c>
      <c r="P1049">
        <f t="shared" ref="P1049:P1058" si="56">AVERAGE(Q1049:S1049)</f>
        <v>28.666666666666668</v>
      </c>
      <c r="Q1049">
        <v>20</v>
      </c>
      <c r="R1049">
        <v>33</v>
      </c>
      <c r="S1049">
        <v>33</v>
      </c>
      <c r="T1049">
        <v>18</v>
      </c>
      <c r="AC1049">
        <v>1</v>
      </c>
      <c r="AD1049">
        <v>0</v>
      </c>
    </row>
    <row r="1050" spans="1:33" hidden="1" x14ac:dyDescent="0.3">
      <c r="A1050" t="s">
        <v>98</v>
      </c>
      <c r="B1050">
        <v>2022</v>
      </c>
      <c r="C1050" s="11">
        <v>44743</v>
      </c>
      <c r="D1050" t="s">
        <v>1715</v>
      </c>
      <c r="E1050" t="s">
        <v>506</v>
      </c>
      <c r="F1050">
        <v>3</v>
      </c>
      <c r="G1050">
        <f t="shared" si="54"/>
        <v>0</v>
      </c>
      <c r="H1050">
        <v>0</v>
      </c>
      <c r="I1050">
        <v>0</v>
      </c>
      <c r="J1050">
        <v>0</v>
      </c>
      <c r="K1050">
        <v>95</v>
      </c>
      <c r="L1050">
        <v>20</v>
      </c>
      <c r="M1050">
        <v>0</v>
      </c>
      <c r="N1050">
        <v>0</v>
      </c>
      <c r="O1050">
        <v>50</v>
      </c>
      <c r="P1050">
        <f t="shared" si="56"/>
        <v>28</v>
      </c>
      <c r="Q1050">
        <v>31</v>
      </c>
      <c r="R1050">
        <v>15</v>
      </c>
      <c r="S1050">
        <v>38</v>
      </c>
      <c r="T1050">
        <v>27</v>
      </c>
      <c r="AC1050">
        <v>1</v>
      </c>
      <c r="AD1050">
        <v>0</v>
      </c>
    </row>
    <row r="1051" spans="1:33" hidden="1" x14ac:dyDescent="0.3">
      <c r="A1051" t="s">
        <v>98</v>
      </c>
      <c r="B1051">
        <v>2022</v>
      </c>
      <c r="C1051" s="11">
        <v>44743</v>
      </c>
      <c r="D1051" t="s">
        <v>1717</v>
      </c>
      <c r="E1051" t="s">
        <v>500</v>
      </c>
      <c r="F1051">
        <v>4</v>
      </c>
      <c r="G1051">
        <f t="shared" si="54"/>
        <v>5</v>
      </c>
      <c r="H1051">
        <v>1</v>
      </c>
      <c r="I1051">
        <v>2</v>
      </c>
      <c r="J1051">
        <v>2</v>
      </c>
      <c r="K1051">
        <v>75</v>
      </c>
      <c r="L1051">
        <v>60</v>
      </c>
      <c r="M1051">
        <v>15</v>
      </c>
      <c r="N1051">
        <v>0</v>
      </c>
      <c r="O1051">
        <v>0</v>
      </c>
      <c r="P1051">
        <f t="shared" si="56"/>
        <v>16</v>
      </c>
      <c r="Q1051">
        <v>27</v>
      </c>
      <c r="R1051">
        <v>19</v>
      </c>
      <c r="S1051">
        <v>2</v>
      </c>
      <c r="T1051">
        <v>38</v>
      </c>
      <c r="AC1051">
        <v>1</v>
      </c>
      <c r="AD1051">
        <v>0</v>
      </c>
    </row>
    <row r="1052" spans="1:33" hidden="1" x14ac:dyDescent="0.3">
      <c r="A1052" t="s">
        <v>98</v>
      </c>
      <c r="B1052">
        <v>2022</v>
      </c>
      <c r="C1052" s="11">
        <v>44743</v>
      </c>
      <c r="D1052" t="s">
        <v>1719</v>
      </c>
      <c r="E1052" t="s">
        <v>510</v>
      </c>
      <c r="F1052">
        <v>8</v>
      </c>
      <c r="G1052">
        <f t="shared" si="54"/>
        <v>31</v>
      </c>
      <c r="H1052">
        <v>1</v>
      </c>
      <c r="I1052">
        <v>8</v>
      </c>
      <c r="J1052">
        <v>22</v>
      </c>
      <c r="K1052">
        <v>100</v>
      </c>
      <c r="L1052">
        <v>50</v>
      </c>
      <c r="M1052">
        <v>0</v>
      </c>
      <c r="N1052">
        <v>0</v>
      </c>
      <c r="O1052">
        <v>0</v>
      </c>
      <c r="P1052">
        <f t="shared" si="56"/>
        <v>18</v>
      </c>
      <c r="Q1052">
        <v>18</v>
      </c>
      <c r="R1052">
        <v>16</v>
      </c>
      <c r="S1052">
        <v>20</v>
      </c>
      <c r="T1052">
        <v>16</v>
      </c>
      <c r="AC1052">
        <v>1</v>
      </c>
      <c r="AD1052">
        <v>0</v>
      </c>
    </row>
    <row r="1053" spans="1:33" hidden="1" x14ac:dyDescent="0.3">
      <c r="A1053" t="s">
        <v>98</v>
      </c>
      <c r="B1053">
        <v>2022</v>
      </c>
      <c r="C1053" s="11">
        <v>44743</v>
      </c>
      <c r="D1053" t="s">
        <v>1720</v>
      </c>
      <c r="E1053" t="s">
        <v>510</v>
      </c>
      <c r="F1053">
        <v>7</v>
      </c>
      <c r="G1053">
        <f t="shared" si="54"/>
        <v>6</v>
      </c>
      <c r="H1053">
        <v>0</v>
      </c>
      <c r="I1053">
        <v>2</v>
      </c>
      <c r="J1053">
        <v>4</v>
      </c>
      <c r="K1053">
        <v>95</v>
      </c>
      <c r="L1053">
        <v>75</v>
      </c>
      <c r="M1053">
        <v>5</v>
      </c>
      <c r="N1053">
        <v>0</v>
      </c>
      <c r="O1053">
        <v>0</v>
      </c>
      <c r="P1053">
        <f t="shared" si="56"/>
        <v>38</v>
      </c>
      <c r="Q1053">
        <v>22</v>
      </c>
      <c r="R1053">
        <v>61</v>
      </c>
      <c r="S1053">
        <v>31</v>
      </c>
      <c r="T1053">
        <v>23</v>
      </c>
      <c r="AC1053">
        <v>1</v>
      </c>
      <c r="AD1053">
        <v>0</v>
      </c>
    </row>
    <row r="1054" spans="1:33" hidden="1" x14ac:dyDescent="0.3">
      <c r="A1054" t="s">
        <v>98</v>
      </c>
      <c r="B1054">
        <v>2022</v>
      </c>
      <c r="C1054" s="11">
        <v>44743</v>
      </c>
      <c r="D1054" t="s">
        <v>1721</v>
      </c>
      <c r="E1054" t="s">
        <v>510</v>
      </c>
      <c r="F1054">
        <v>9</v>
      </c>
      <c r="G1054">
        <f t="shared" si="54"/>
        <v>51</v>
      </c>
      <c r="H1054">
        <v>5</v>
      </c>
      <c r="I1054">
        <v>10</v>
      </c>
      <c r="J1054">
        <v>36</v>
      </c>
      <c r="K1054">
        <v>85</v>
      </c>
      <c r="L1054">
        <v>40</v>
      </c>
      <c r="M1054">
        <v>2</v>
      </c>
      <c r="N1054">
        <v>0</v>
      </c>
      <c r="O1054">
        <v>0</v>
      </c>
      <c r="P1054">
        <f t="shared" si="56"/>
        <v>17.333333333333332</v>
      </c>
      <c r="Q1054">
        <v>21</v>
      </c>
      <c r="R1054">
        <v>18</v>
      </c>
      <c r="S1054">
        <v>13</v>
      </c>
      <c r="T1054">
        <v>19</v>
      </c>
      <c r="AC1054">
        <v>1</v>
      </c>
      <c r="AD1054">
        <v>0</v>
      </c>
      <c r="AG1054" t="s">
        <v>1749</v>
      </c>
    </row>
    <row r="1055" spans="1:33" hidden="1" x14ac:dyDescent="0.3">
      <c r="A1055" t="s">
        <v>98</v>
      </c>
      <c r="B1055">
        <v>2022</v>
      </c>
      <c r="C1055" s="11">
        <v>44743</v>
      </c>
      <c r="D1055" t="s">
        <v>1723</v>
      </c>
      <c r="E1055" t="s">
        <v>524</v>
      </c>
      <c r="F1055">
        <v>8</v>
      </c>
      <c r="G1055">
        <f t="shared" si="54"/>
        <v>0</v>
      </c>
      <c r="H1055">
        <v>0</v>
      </c>
      <c r="I1055">
        <v>0</v>
      </c>
      <c r="J1055">
        <v>0</v>
      </c>
      <c r="K1055">
        <v>90</v>
      </c>
      <c r="L1055">
        <v>5</v>
      </c>
      <c r="M1055">
        <v>0</v>
      </c>
      <c r="N1055">
        <v>0</v>
      </c>
      <c r="O1055">
        <v>0</v>
      </c>
      <c r="P1055">
        <f t="shared" si="56"/>
        <v>48.666666666666664</v>
      </c>
      <c r="Q1055">
        <v>51</v>
      </c>
      <c r="R1055">
        <v>53</v>
      </c>
      <c r="S1055">
        <v>42</v>
      </c>
      <c r="T1055">
        <v>35</v>
      </c>
      <c r="AC1055">
        <v>1</v>
      </c>
      <c r="AD1055">
        <v>0</v>
      </c>
    </row>
    <row r="1056" spans="1:33" hidden="1" x14ac:dyDescent="0.3">
      <c r="A1056" t="s">
        <v>98</v>
      </c>
      <c r="B1056">
        <v>2022</v>
      </c>
      <c r="C1056" s="11">
        <v>44743</v>
      </c>
      <c r="D1056" t="s">
        <v>1724</v>
      </c>
      <c r="E1056" t="s">
        <v>510</v>
      </c>
      <c r="F1056">
        <v>6</v>
      </c>
      <c r="G1056">
        <f t="shared" ref="G1056:G1087" si="57">SUM(H1056:J1056)</f>
        <v>0</v>
      </c>
      <c r="H1056">
        <v>0</v>
      </c>
      <c r="I1056">
        <v>0</v>
      </c>
      <c r="J1056">
        <v>0</v>
      </c>
      <c r="K1056">
        <v>40</v>
      </c>
      <c r="L1056">
        <v>50</v>
      </c>
      <c r="M1056">
        <v>10</v>
      </c>
      <c r="N1056">
        <v>0</v>
      </c>
      <c r="O1056">
        <v>0</v>
      </c>
      <c r="P1056">
        <f t="shared" si="56"/>
        <v>16.666666666666668</v>
      </c>
      <c r="Q1056">
        <v>10</v>
      </c>
      <c r="R1056">
        <v>19</v>
      </c>
      <c r="S1056">
        <v>21</v>
      </c>
      <c r="T1056">
        <v>11</v>
      </c>
      <c r="AC1056">
        <v>1</v>
      </c>
      <c r="AD1056">
        <v>0</v>
      </c>
    </row>
    <row r="1057" spans="1:34" hidden="1" x14ac:dyDescent="0.3">
      <c r="A1057" t="s">
        <v>98</v>
      </c>
      <c r="B1057">
        <v>2022</v>
      </c>
      <c r="C1057" s="11">
        <v>44743</v>
      </c>
      <c r="D1057" t="s">
        <v>1725</v>
      </c>
      <c r="E1057" t="s">
        <v>510</v>
      </c>
      <c r="F1057">
        <v>17</v>
      </c>
      <c r="G1057">
        <f t="shared" si="57"/>
        <v>0</v>
      </c>
      <c r="H1057">
        <v>0</v>
      </c>
      <c r="I1057">
        <v>0</v>
      </c>
      <c r="J1057">
        <v>0</v>
      </c>
      <c r="K1057">
        <v>70</v>
      </c>
      <c r="L1057">
        <v>80</v>
      </c>
      <c r="M1057">
        <v>0</v>
      </c>
      <c r="N1057">
        <v>0</v>
      </c>
      <c r="O1057">
        <v>0</v>
      </c>
      <c r="P1057">
        <f t="shared" si="56"/>
        <v>16</v>
      </c>
      <c r="Q1057">
        <v>18</v>
      </c>
      <c r="R1057">
        <v>8</v>
      </c>
      <c r="S1057">
        <v>22</v>
      </c>
      <c r="T1057">
        <v>68</v>
      </c>
      <c r="AC1057">
        <v>1</v>
      </c>
      <c r="AD1057">
        <v>0</v>
      </c>
    </row>
    <row r="1058" spans="1:34" hidden="1" x14ac:dyDescent="0.3">
      <c r="A1058" t="s">
        <v>98</v>
      </c>
      <c r="B1058">
        <v>2022</v>
      </c>
      <c r="C1058" s="11">
        <v>44743</v>
      </c>
      <c r="D1058" t="s">
        <v>1727</v>
      </c>
      <c r="E1058" t="s">
        <v>514</v>
      </c>
      <c r="F1058">
        <v>7</v>
      </c>
      <c r="G1058">
        <f t="shared" si="57"/>
        <v>1</v>
      </c>
      <c r="H1058">
        <v>0</v>
      </c>
      <c r="I1058">
        <v>0</v>
      </c>
      <c r="J1058">
        <v>1</v>
      </c>
      <c r="K1058">
        <v>40</v>
      </c>
      <c r="L1058">
        <v>60</v>
      </c>
      <c r="M1058">
        <v>0</v>
      </c>
      <c r="N1058">
        <v>0</v>
      </c>
      <c r="O1058">
        <v>0</v>
      </c>
      <c r="P1058">
        <f t="shared" si="56"/>
        <v>14.666666666666666</v>
      </c>
      <c r="Q1058">
        <v>12</v>
      </c>
      <c r="R1058">
        <v>12</v>
      </c>
      <c r="S1058">
        <v>20</v>
      </c>
      <c r="T1058">
        <v>18</v>
      </c>
      <c r="AC1058">
        <v>1</v>
      </c>
      <c r="AD1058">
        <v>0</v>
      </c>
    </row>
    <row r="1059" spans="1:34" hidden="1" x14ac:dyDescent="0.3">
      <c r="A1059" t="s">
        <v>86</v>
      </c>
      <c r="B1059">
        <v>2020</v>
      </c>
      <c r="C1059" s="11">
        <v>44012</v>
      </c>
      <c r="D1059" t="s">
        <v>1750</v>
      </c>
      <c r="E1059" t="s">
        <v>495</v>
      </c>
      <c r="F1059">
        <v>5</v>
      </c>
      <c r="G1059">
        <f t="shared" si="57"/>
        <v>1</v>
      </c>
      <c r="H1059">
        <v>1</v>
      </c>
      <c r="I1059">
        <v>0</v>
      </c>
      <c r="J1059">
        <v>0</v>
      </c>
      <c r="K1059">
        <v>80</v>
      </c>
      <c r="L1059">
        <v>0.1</v>
      </c>
      <c r="M1059" t="s">
        <v>267</v>
      </c>
      <c r="N1059">
        <v>0</v>
      </c>
      <c r="O1059">
        <v>0</v>
      </c>
      <c r="P1059" s="9">
        <f t="shared" ref="P1059:P1069" si="58">AVERAGE(Q1059:T1059)</f>
        <v>18.75</v>
      </c>
      <c r="Q1059" s="8">
        <v>13</v>
      </c>
      <c r="R1059" s="8">
        <v>13</v>
      </c>
      <c r="S1059" s="8">
        <v>24</v>
      </c>
      <c r="T1059" s="8">
        <v>25</v>
      </c>
      <c r="AC1059" s="13">
        <v>1</v>
      </c>
      <c r="AD1059" s="13">
        <v>0</v>
      </c>
      <c r="AF1059" t="s">
        <v>1751</v>
      </c>
      <c r="AH1059">
        <v>0</v>
      </c>
    </row>
    <row r="1060" spans="1:34" hidden="1" x14ac:dyDescent="0.3">
      <c r="A1060" t="s">
        <v>86</v>
      </c>
      <c r="B1060">
        <v>2020</v>
      </c>
      <c r="C1060" s="11">
        <v>44012</v>
      </c>
      <c r="D1060" t="s">
        <v>1752</v>
      </c>
      <c r="E1060" t="s">
        <v>500</v>
      </c>
      <c r="F1060">
        <v>13</v>
      </c>
      <c r="G1060">
        <f t="shared" si="57"/>
        <v>0</v>
      </c>
      <c r="H1060">
        <v>0</v>
      </c>
      <c r="I1060">
        <v>0</v>
      </c>
      <c r="J1060">
        <v>0</v>
      </c>
      <c r="K1060">
        <v>90</v>
      </c>
      <c r="L1060">
        <v>60</v>
      </c>
      <c r="M1060" t="s">
        <v>267</v>
      </c>
      <c r="N1060">
        <v>0</v>
      </c>
      <c r="O1060">
        <v>0</v>
      </c>
      <c r="P1060" s="9">
        <f t="shared" si="58"/>
        <v>29.5</v>
      </c>
      <c r="Q1060" s="8">
        <v>18</v>
      </c>
      <c r="R1060" s="8">
        <v>42</v>
      </c>
      <c r="S1060" s="8">
        <v>31</v>
      </c>
      <c r="T1060" s="8">
        <v>27</v>
      </c>
      <c r="AC1060" s="13">
        <v>0</v>
      </c>
      <c r="AD1060" s="13">
        <v>0</v>
      </c>
      <c r="AH1060">
        <v>0</v>
      </c>
    </row>
    <row r="1061" spans="1:34" hidden="1" x14ac:dyDescent="0.3">
      <c r="A1061" t="s">
        <v>86</v>
      </c>
      <c r="B1061">
        <v>2020</v>
      </c>
      <c r="C1061" s="11">
        <v>44012</v>
      </c>
      <c r="D1061" t="s">
        <v>1753</v>
      </c>
      <c r="E1061" t="s">
        <v>506</v>
      </c>
      <c r="F1061">
        <v>1</v>
      </c>
      <c r="G1061">
        <f t="shared" si="57"/>
        <v>0</v>
      </c>
      <c r="H1061">
        <v>0</v>
      </c>
      <c r="I1061">
        <v>0</v>
      </c>
      <c r="J1061">
        <v>0</v>
      </c>
      <c r="K1061">
        <v>40</v>
      </c>
      <c r="L1061">
        <v>65</v>
      </c>
      <c r="M1061" t="s">
        <v>267</v>
      </c>
      <c r="N1061">
        <v>0</v>
      </c>
      <c r="O1061">
        <v>0</v>
      </c>
      <c r="P1061" s="9">
        <f t="shared" si="58"/>
        <v>16.75</v>
      </c>
      <c r="Q1061" s="8">
        <v>19</v>
      </c>
      <c r="R1061" s="8">
        <v>12</v>
      </c>
      <c r="S1061" s="8">
        <v>11</v>
      </c>
      <c r="T1061" s="8">
        <v>25</v>
      </c>
      <c r="AC1061" s="13">
        <v>0</v>
      </c>
      <c r="AD1061" s="13">
        <v>0</v>
      </c>
      <c r="AH1061" t="s">
        <v>1754</v>
      </c>
    </row>
    <row r="1062" spans="1:34" hidden="1" x14ac:dyDescent="0.3">
      <c r="A1062" t="s">
        <v>86</v>
      </c>
      <c r="B1062">
        <v>2020</v>
      </c>
      <c r="C1062" s="11">
        <v>44012</v>
      </c>
      <c r="D1062" t="s">
        <v>1755</v>
      </c>
      <c r="E1062" t="s">
        <v>506</v>
      </c>
      <c r="F1062">
        <v>2</v>
      </c>
      <c r="G1062">
        <f t="shared" si="57"/>
        <v>6</v>
      </c>
      <c r="H1062">
        <v>3</v>
      </c>
      <c r="I1062">
        <v>2</v>
      </c>
      <c r="J1062">
        <v>1</v>
      </c>
      <c r="K1062">
        <v>40</v>
      </c>
      <c r="L1062">
        <v>55</v>
      </c>
      <c r="M1062" t="s">
        <v>267</v>
      </c>
      <c r="N1062">
        <v>0</v>
      </c>
      <c r="O1062">
        <v>0</v>
      </c>
      <c r="P1062" s="9">
        <f t="shared" si="58"/>
        <v>10</v>
      </c>
      <c r="Q1062" s="8">
        <v>7</v>
      </c>
      <c r="R1062" s="8">
        <v>5</v>
      </c>
      <c r="S1062" s="8">
        <v>8</v>
      </c>
      <c r="T1062" s="8">
        <v>20</v>
      </c>
      <c r="AC1062" s="13">
        <v>0</v>
      </c>
      <c r="AD1062" s="13">
        <v>0</v>
      </c>
      <c r="AH1062" t="s">
        <v>1756</v>
      </c>
    </row>
    <row r="1063" spans="1:34" hidden="1" x14ac:dyDescent="0.3">
      <c r="A1063" t="s">
        <v>86</v>
      </c>
      <c r="B1063">
        <v>2020</v>
      </c>
      <c r="C1063" s="11">
        <v>44012</v>
      </c>
      <c r="D1063" t="s">
        <v>1757</v>
      </c>
      <c r="E1063" t="s">
        <v>506</v>
      </c>
      <c r="F1063">
        <v>5</v>
      </c>
      <c r="G1063">
        <f t="shared" si="57"/>
        <v>7</v>
      </c>
      <c r="H1063">
        <v>2</v>
      </c>
      <c r="I1063">
        <v>4</v>
      </c>
      <c r="J1063">
        <v>1</v>
      </c>
      <c r="K1063">
        <v>50</v>
      </c>
      <c r="L1063">
        <v>85</v>
      </c>
      <c r="M1063" t="s">
        <v>267</v>
      </c>
      <c r="N1063">
        <v>0</v>
      </c>
      <c r="O1063">
        <v>0</v>
      </c>
      <c r="P1063" s="9">
        <f t="shared" si="58"/>
        <v>9.25</v>
      </c>
      <c r="Q1063" s="8">
        <v>11</v>
      </c>
      <c r="R1063" s="8">
        <v>2</v>
      </c>
      <c r="S1063" s="8">
        <v>14</v>
      </c>
      <c r="T1063" s="8">
        <v>10</v>
      </c>
      <c r="AC1063" s="13">
        <v>0</v>
      </c>
      <c r="AD1063" s="13">
        <v>0</v>
      </c>
      <c r="AH1063" t="s">
        <v>1758</v>
      </c>
    </row>
    <row r="1064" spans="1:34" hidden="1" x14ac:dyDescent="0.3">
      <c r="A1064" t="s">
        <v>86</v>
      </c>
      <c r="B1064">
        <v>2020</v>
      </c>
      <c r="C1064" s="11">
        <v>44012</v>
      </c>
      <c r="D1064" t="s">
        <v>1759</v>
      </c>
      <c r="E1064" t="s">
        <v>506</v>
      </c>
      <c r="F1064">
        <v>6</v>
      </c>
      <c r="G1064">
        <f t="shared" si="57"/>
        <v>5</v>
      </c>
      <c r="H1064">
        <v>4</v>
      </c>
      <c r="I1064">
        <v>0</v>
      </c>
      <c r="J1064">
        <v>1</v>
      </c>
      <c r="K1064">
        <v>60</v>
      </c>
      <c r="L1064">
        <v>50</v>
      </c>
      <c r="M1064" t="s">
        <v>267</v>
      </c>
      <c r="N1064">
        <v>0</v>
      </c>
      <c r="O1064">
        <v>0</v>
      </c>
      <c r="P1064" s="9">
        <f t="shared" si="58"/>
        <v>16.75</v>
      </c>
      <c r="Q1064" s="8">
        <v>17</v>
      </c>
      <c r="R1064" s="8">
        <v>9</v>
      </c>
      <c r="S1064" s="8">
        <v>17</v>
      </c>
      <c r="T1064" s="8">
        <v>24</v>
      </c>
      <c r="AC1064" s="13">
        <v>0</v>
      </c>
      <c r="AD1064" s="13">
        <v>0</v>
      </c>
      <c r="AH1064" t="s">
        <v>1760</v>
      </c>
    </row>
    <row r="1065" spans="1:34" hidden="1" x14ac:dyDescent="0.3">
      <c r="A1065" t="s">
        <v>86</v>
      </c>
      <c r="B1065">
        <v>2020</v>
      </c>
      <c r="C1065" s="11">
        <v>44012</v>
      </c>
      <c r="D1065" t="s">
        <v>1761</v>
      </c>
      <c r="E1065" t="s">
        <v>510</v>
      </c>
      <c r="F1065">
        <v>4</v>
      </c>
      <c r="G1065">
        <f t="shared" si="57"/>
        <v>13</v>
      </c>
      <c r="H1065">
        <v>3</v>
      </c>
      <c r="I1065">
        <v>9</v>
      </c>
      <c r="J1065">
        <v>1</v>
      </c>
      <c r="K1065">
        <v>85</v>
      </c>
      <c r="L1065">
        <v>5</v>
      </c>
      <c r="M1065" t="s">
        <v>267</v>
      </c>
      <c r="N1065">
        <v>0</v>
      </c>
      <c r="O1065">
        <v>0</v>
      </c>
      <c r="P1065" s="9">
        <f t="shared" si="58"/>
        <v>21.25</v>
      </c>
      <c r="Q1065" s="8">
        <v>22</v>
      </c>
      <c r="R1065" s="8">
        <v>24</v>
      </c>
      <c r="S1065" s="8">
        <v>14</v>
      </c>
      <c r="T1065" s="8">
        <v>25</v>
      </c>
      <c r="AC1065" s="13">
        <v>0</v>
      </c>
      <c r="AD1065" s="13">
        <v>0</v>
      </c>
      <c r="AH1065" t="s">
        <v>1762</v>
      </c>
    </row>
    <row r="1066" spans="1:34" hidden="1" x14ac:dyDescent="0.3">
      <c r="A1066" t="s">
        <v>86</v>
      </c>
      <c r="B1066">
        <v>2020</v>
      </c>
      <c r="C1066" s="11">
        <v>44012</v>
      </c>
      <c r="D1066" t="s">
        <v>1763</v>
      </c>
      <c r="E1066" t="s">
        <v>510</v>
      </c>
      <c r="F1066">
        <v>12</v>
      </c>
      <c r="G1066">
        <f t="shared" si="57"/>
        <v>0</v>
      </c>
      <c r="H1066">
        <v>0</v>
      </c>
      <c r="I1066">
        <v>0</v>
      </c>
      <c r="J1066">
        <v>0</v>
      </c>
      <c r="K1066">
        <v>85</v>
      </c>
      <c r="L1066">
        <v>20</v>
      </c>
      <c r="M1066" t="s">
        <v>267</v>
      </c>
      <c r="N1066">
        <v>0</v>
      </c>
      <c r="O1066">
        <v>0</v>
      </c>
      <c r="P1066" s="9">
        <f t="shared" si="58"/>
        <v>16.5</v>
      </c>
      <c r="Q1066" s="8">
        <v>17</v>
      </c>
      <c r="R1066" s="8">
        <v>6</v>
      </c>
      <c r="S1066" s="8">
        <v>13</v>
      </c>
      <c r="T1066" s="8">
        <v>30</v>
      </c>
      <c r="AC1066" s="13">
        <v>0</v>
      </c>
      <c r="AD1066" s="13">
        <v>0</v>
      </c>
      <c r="AH1066">
        <v>0</v>
      </c>
    </row>
    <row r="1067" spans="1:34" hidden="1" x14ac:dyDescent="0.3">
      <c r="A1067" t="s">
        <v>86</v>
      </c>
      <c r="B1067">
        <v>2020</v>
      </c>
      <c r="C1067" s="11">
        <v>44012</v>
      </c>
      <c r="D1067" t="s">
        <v>1764</v>
      </c>
      <c r="E1067" t="s">
        <v>510</v>
      </c>
      <c r="F1067">
        <v>20</v>
      </c>
      <c r="G1067">
        <f t="shared" si="57"/>
        <v>0</v>
      </c>
      <c r="H1067">
        <v>0</v>
      </c>
      <c r="I1067">
        <v>0</v>
      </c>
      <c r="J1067">
        <v>0</v>
      </c>
      <c r="K1067">
        <v>70</v>
      </c>
      <c r="L1067">
        <v>8</v>
      </c>
      <c r="M1067" t="s">
        <v>267</v>
      </c>
      <c r="N1067">
        <v>0</v>
      </c>
      <c r="O1067">
        <v>0</v>
      </c>
      <c r="P1067" s="9">
        <f t="shared" si="58"/>
        <v>19</v>
      </c>
      <c r="Q1067" s="8">
        <v>13</v>
      </c>
      <c r="R1067" s="8">
        <v>20</v>
      </c>
      <c r="S1067" s="8">
        <v>20</v>
      </c>
      <c r="T1067" s="8">
        <v>23</v>
      </c>
      <c r="AC1067" s="13">
        <v>0</v>
      </c>
      <c r="AD1067" s="13">
        <v>0</v>
      </c>
      <c r="AH1067">
        <v>0</v>
      </c>
    </row>
    <row r="1068" spans="1:34" hidden="1" x14ac:dyDescent="0.3">
      <c r="A1068" t="s">
        <v>86</v>
      </c>
      <c r="B1068">
        <v>2020</v>
      </c>
      <c r="C1068" s="11">
        <v>44012</v>
      </c>
      <c r="D1068" t="s">
        <v>1765</v>
      </c>
      <c r="E1068" t="s">
        <v>500</v>
      </c>
      <c r="F1068">
        <v>9</v>
      </c>
      <c r="G1068">
        <f t="shared" si="57"/>
        <v>0</v>
      </c>
      <c r="H1068">
        <v>0</v>
      </c>
      <c r="I1068">
        <v>0</v>
      </c>
      <c r="J1068">
        <v>0</v>
      </c>
      <c r="K1068">
        <v>80</v>
      </c>
      <c r="L1068">
        <v>25</v>
      </c>
      <c r="M1068" t="s">
        <v>267</v>
      </c>
      <c r="N1068">
        <v>0</v>
      </c>
      <c r="O1068">
        <v>0</v>
      </c>
      <c r="P1068" s="9">
        <f t="shared" si="58"/>
        <v>37</v>
      </c>
      <c r="Q1068" s="8">
        <v>22</v>
      </c>
      <c r="R1068" s="8">
        <v>22</v>
      </c>
      <c r="S1068" s="8">
        <v>48</v>
      </c>
      <c r="T1068" s="8">
        <v>56</v>
      </c>
      <c r="AC1068" s="13">
        <v>0</v>
      </c>
      <c r="AD1068" s="13">
        <v>0</v>
      </c>
      <c r="AF1068" t="s">
        <v>1766</v>
      </c>
      <c r="AH1068">
        <v>0</v>
      </c>
    </row>
    <row r="1069" spans="1:34" hidden="1" x14ac:dyDescent="0.3">
      <c r="A1069" t="s">
        <v>86</v>
      </c>
      <c r="B1069">
        <v>2021</v>
      </c>
      <c r="C1069" s="11">
        <v>44372</v>
      </c>
      <c r="D1069" t="s">
        <v>1750</v>
      </c>
      <c r="E1069" t="s">
        <v>495</v>
      </c>
      <c r="F1069">
        <v>5</v>
      </c>
      <c r="G1069">
        <f t="shared" si="57"/>
        <v>0</v>
      </c>
      <c r="H1069">
        <v>0</v>
      </c>
      <c r="I1069">
        <v>0</v>
      </c>
      <c r="J1069">
        <v>0</v>
      </c>
      <c r="K1069">
        <v>75</v>
      </c>
      <c r="L1069">
        <v>0.1</v>
      </c>
      <c r="M1069">
        <v>6</v>
      </c>
      <c r="N1069">
        <v>0</v>
      </c>
      <c r="O1069">
        <v>0</v>
      </c>
      <c r="P1069">
        <f t="shared" si="58"/>
        <v>24.5</v>
      </c>
      <c r="Q1069" s="23">
        <v>20</v>
      </c>
      <c r="R1069" s="23">
        <v>20</v>
      </c>
      <c r="S1069" s="23">
        <v>32</v>
      </c>
      <c r="T1069" s="23">
        <v>26</v>
      </c>
      <c r="U1069">
        <v>4</v>
      </c>
      <c r="V1069">
        <v>7</v>
      </c>
      <c r="W1069">
        <v>3</v>
      </c>
      <c r="X1069">
        <v>6</v>
      </c>
      <c r="Y1069" t="s">
        <v>267</v>
      </c>
      <c r="Z1069" t="s">
        <v>267</v>
      </c>
      <c r="AA1069">
        <v>1</v>
      </c>
      <c r="AB1069">
        <v>1</v>
      </c>
      <c r="AC1069" s="13">
        <v>0</v>
      </c>
      <c r="AD1069" s="13">
        <v>0</v>
      </c>
      <c r="AG1069" t="s">
        <v>1767</v>
      </c>
    </row>
    <row r="1070" spans="1:34" hidden="1" x14ac:dyDescent="0.3">
      <c r="A1070" t="s">
        <v>86</v>
      </c>
      <c r="B1070">
        <v>2021</v>
      </c>
      <c r="C1070" s="11">
        <v>44372</v>
      </c>
      <c r="D1070" t="s">
        <v>1752</v>
      </c>
      <c r="E1070" t="s">
        <v>500</v>
      </c>
      <c r="F1070">
        <v>13</v>
      </c>
      <c r="G1070">
        <f t="shared" si="57"/>
        <v>0</v>
      </c>
      <c r="H1070">
        <v>0</v>
      </c>
      <c r="I1070">
        <v>0</v>
      </c>
      <c r="J1070">
        <v>0</v>
      </c>
      <c r="K1070">
        <v>95</v>
      </c>
      <c r="L1070">
        <v>2</v>
      </c>
      <c r="M1070">
        <v>0</v>
      </c>
      <c r="N1070">
        <v>0</v>
      </c>
      <c r="O1070">
        <v>0</v>
      </c>
      <c r="P1070">
        <f t="shared" ref="P1070:P1088" si="59">AVERAGE(Q1070:S1070)</f>
        <v>22</v>
      </c>
      <c r="Q1070" s="23">
        <v>17</v>
      </c>
      <c r="R1070" s="23">
        <v>26</v>
      </c>
      <c r="S1070" s="23">
        <v>23</v>
      </c>
      <c r="T1070" s="23">
        <v>24</v>
      </c>
      <c r="U1070">
        <v>2</v>
      </c>
      <c r="V1070">
        <v>1</v>
      </c>
      <c r="W1070">
        <v>0</v>
      </c>
      <c r="X1070">
        <v>0</v>
      </c>
      <c r="Y1070" t="s">
        <v>267</v>
      </c>
      <c r="Z1070" t="s">
        <v>267</v>
      </c>
      <c r="AA1070">
        <v>0</v>
      </c>
      <c r="AB1070">
        <v>0</v>
      </c>
      <c r="AC1070" s="13">
        <v>0</v>
      </c>
      <c r="AD1070" s="13">
        <v>0</v>
      </c>
    </row>
    <row r="1071" spans="1:34" hidden="1" x14ac:dyDescent="0.3">
      <c r="A1071" t="s">
        <v>86</v>
      </c>
      <c r="B1071">
        <v>2021</v>
      </c>
      <c r="C1071" s="11">
        <v>44372</v>
      </c>
      <c r="D1071" t="s">
        <v>1753</v>
      </c>
      <c r="E1071" t="s">
        <v>506</v>
      </c>
      <c r="F1071">
        <v>1</v>
      </c>
      <c r="G1071">
        <f t="shared" si="57"/>
        <v>2</v>
      </c>
      <c r="H1071">
        <v>2</v>
      </c>
      <c r="I1071">
        <v>0</v>
      </c>
      <c r="J1071">
        <v>0</v>
      </c>
      <c r="K1071">
        <v>55</v>
      </c>
      <c r="L1071">
        <v>40</v>
      </c>
      <c r="M1071">
        <v>0</v>
      </c>
      <c r="N1071">
        <v>0</v>
      </c>
      <c r="O1071">
        <v>0</v>
      </c>
      <c r="P1071">
        <f t="shared" si="59"/>
        <v>22.666666666666668</v>
      </c>
      <c r="Q1071" s="23">
        <v>22</v>
      </c>
      <c r="R1071" s="23">
        <v>25</v>
      </c>
      <c r="S1071" s="23">
        <v>21</v>
      </c>
      <c r="T1071" s="23">
        <v>17</v>
      </c>
      <c r="U1071">
        <v>2</v>
      </c>
      <c r="V1071">
        <v>6</v>
      </c>
      <c r="W1071">
        <v>0</v>
      </c>
      <c r="X1071">
        <v>0</v>
      </c>
      <c r="Y1071" t="s">
        <v>267</v>
      </c>
      <c r="Z1071" t="s">
        <v>267</v>
      </c>
      <c r="AA1071">
        <v>1</v>
      </c>
      <c r="AB1071">
        <v>1</v>
      </c>
      <c r="AC1071" s="13">
        <v>0</v>
      </c>
      <c r="AD1071" s="13">
        <v>0</v>
      </c>
    </row>
    <row r="1072" spans="1:34" hidden="1" x14ac:dyDescent="0.3">
      <c r="A1072" t="s">
        <v>86</v>
      </c>
      <c r="B1072">
        <v>2021</v>
      </c>
      <c r="C1072" s="11">
        <v>44372</v>
      </c>
      <c r="D1072" t="s">
        <v>1755</v>
      </c>
      <c r="E1072" t="s">
        <v>506</v>
      </c>
      <c r="F1072">
        <v>2</v>
      </c>
      <c r="G1072">
        <f t="shared" si="57"/>
        <v>6</v>
      </c>
      <c r="H1072">
        <v>3</v>
      </c>
      <c r="I1072">
        <v>1</v>
      </c>
      <c r="J1072">
        <v>2</v>
      </c>
      <c r="K1072">
        <v>50</v>
      </c>
      <c r="L1072">
        <v>70</v>
      </c>
      <c r="M1072">
        <v>0</v>
      </c>
      <c r="N1072">
        <v>0</v>
      </c>
      <c r="O1072">
        <v>0</v>
      </c>
      <c r="P1072">
        <f t="shared" si="59"/>
        <v>14.333333333333334</v>
      </c>
      <c r="Q1072" s="23">
        <v>21</v>
      </c>
      <c r="R1072" s="23">
        <v>8</v>
      </c>
      <c r="S1072" s="23">
        <v>14</v>
      </c>
      <c r="T1072" s="23">
        <v>20</v>
      </c>
      <c r="U1072">
        <v>3</v>
      </c>
      <c r="V1072">
        <v>4</v>
      </c>
      <c r="W1072">
        <v>0</v>
      </c>
      <c r="X1072">
        <v>0</v>
      </c>
      <c r="Y1072" t="s">
        <v>267</v>
      </c>
      <c r="Z1072" t="s">
        <v>267</v>
      </c>
      <c r="AA1072">
        <v>1</v>
      </c>
      <c r="AB1072">
        <v>1</v>
      </c>
      <c r="AC1072" s="13">
        <v>0</v>
      </c>
      <c r="AD1072" s="13">
        <v>0</v>
      </c>
    </row>
    <row r="1073" spans="1:33" hidden="1" x14ac:dyDescent="0.3">
      <c r="A1073" t="s">
        <v>86</v>
      </c>
      <c r="B1073">
        <v>2021</v>
      </c>
      <c r="C1073" s="11">
        <v>44372</v>
      </c>
      <c r="D1073" t="s">
        <v>1757</v>
      </c>
      <c r="E1073" t="s">
        <v>506</v>
      </c>
      <c r="F1073">
        <v>5</v>
      </c>
      <c r="G1073">
        <f t="shared" si="57"/>
        <v>6</v>
      </c>
      <c r="H1073">
        <v>1</v>
      </c>
      <c r="I1073">
        <v>0</v>
      </c>
      <c r="J1073">
        <v>5</v>
      </c>
      <c r="K1073">
        <v>50</v>
      </c>
      <c r="L1073">
        <v>65</v>
      </c>
      <c r="M1073">
        <v>0</v>
      </c>
      <c r="N1073">
        <v>0</v>
      </c>
      <c r="O1073">
        <v>0</v>
      </c>
      <c r="P1073">
        <f t="shared" si="59"/>
        <v>9.3333333333333339</v>
      </c>
      <c r="Q1073" s="23">
        <v>2</v>
      </c>
      <c r="R1073" s="23">
        <v>7</v>
      </c>
      <c r="S1073" s="23">
        <v>19</v>
      </c>
      <c r="T1073" s="23">
        <v>12</v>
      </c>
      <c r="U1073">
        <v>3</v>
      </c>
      <c r="V1073">
        <v>3</v>
      </c>
      <c r="W1073">
        <v>0</v>
      </c>
      <c r="X1073">
        <v>0</v>
      </c>
      <c r="Y1073" t="s">
        <v>267</v>
      </c>
      <c r="Z1073" t="s">
        <v>267</v>
      </c>
      <c r="AA1073">
        <v>1</v>
      </c>
      <c r="AB1073">
        <v>1</v>
      </c>
      <c r="AC1073" s="13">
        <v>0</v>
      </c>
      <c r="AD1073" s="13">
        <v>0</v>
      </c>
    </row>
    <row r="1074" spans="1:33" hidden="1" x14ac:dyDescent="0.3">
      <c r="A1074" t="s">
        <v>86</v>
      </c>
      <c r="B1074">
        <v>2021</v>
      </c>
      <c r="C1074" s="11">
        <v>44372</v>
      </c>
      <c r="D1074" t="s">
        <v>1759</v>
      </c>
      <c r="E1074" t="s">
        <v>506</v>
      </c>
      <c r="F1074">
        <v>6</v>
      </c>
      <c r="G1074">
        <f t="shared" si="57"/>
        <v>7</v>
      </c>
      <c r="H1074">
        <v>6</v>
      </c>
      <c r="I1074">
        <v>0</v>
      </c>
      <c r="J1074">
        <v>1</v>
      </c>
      <c r="K1074">
        <v>55</v>
      </c>
      <c r="L1074">
        <v>45</v>
      </c>
      <c r="M1074">
        <v>0</v>
      </c>
      <c r="N1074">
        <v>0</v>
      </c>
      <c r="O1074">
        <v>0</v>
      </c>
      <c r="P1074">
        <f t="shared" si="59"/>
        <v>17</v>
      </c>
      <c r="Q1074" s="23">
        <v>11</v>
      </c>
      <c r="R1074" s="23">
        <v>13</v>
      </c>
      <c r="S1074" s="23">
        <v>27</v>
      </c>
      <c r="T1074" s="23">
        <v>7</v>
      </c>
      <c r="U1074">
        <v>3</v>
      </c>
      <c r="V1074">
        <v>3</v>
      </c>
      <c r="W1074">
        <v>0</v>
      </c>
      <c r="X1074">
        <v>0</v>
      </c>
      <c r="Y1074" t="s">
        <v>267</v>
      </c>
      <c r="Z1074" t="s">
        <v>267</v>
      </c>
      <c r="AA1074">
        <v>1</v>
      </c>
      <c r="AB1074">
        <v>0.1</v>
      </c>
      <c r="AC1074" s="13">
        <v>0</v>
      </c>
      <c r="AD1074" s="13">
        <v>0</v>
      </c>
    </row>
    <row r="1075" spans="1:33" hidden="1" x14ac:dyDescent="0.3">
      <c r="A1075" t="s">
        <v>86</v>
      </c>
      <c r="B1075">
        <v>2021</v>
      </c>
      <c r="C1075" s="11">
        <v>44372</v>
      </c>
      <c r="D1075" t="s">
        <v>1761</v>
      </c>
      <c r="E1075" t="s">
        <v>510</v>
      </c>
      <c r="F1075">
        <v>4</v>
      </c>
      <c r="G1075">
        <f t="shared" si="57"/>
        <v>13</v>
      </c>
      <c r="H1075">
        <v>1</v>
      </c>
      <c r="I1075">
        <v>5</v>
      </c>
      <c r="J1075">
        <v>7</v>
      </c>
      <c r="K1075">
        <v>80</v>
      </c>
      <c r="L1075">
        <v>5</v>
      </c>
      <c r="M1075">
        <v>0</v>
      </c>
      <c r="N1075">
        <v>0</v>
      </c>
      <c r="O1075">
        <v>0</v>
      </c>
      <c r="P1075">
        <f t="shared" si="59"/>
        <v>25</v>
      </c>
      <c r="Q1075" s="23">
        <v>24</v>
      </c>
      <c r="R1075" s="23">
        <v>24</v>
      </c>
      <c r="S1075" s="23">
        <v>27</v>
      </c>
      <c r="T1075" s="23">
        <v>21</v>
      </c>
      <c r="U1075">
        <v>4</v>
      </c>
      <c r="V1075">
        <v>1</v>
      </c>
      <c r="W1075">
        <v>0</v>
      </c>
      <c r="X1075">
        <v>0</v>
      </c>
      <c r="Y1075" t="s">
        <v>267</v>
      </c>
      <c r="Z1075" t="s">
        <v>267</v>
      </c>
      <c r="AA1075">
        <v>1</v>
      </c>
      <c r="AB1075">
        <v>0.1</v>
      </c>
      <c r="AC1075" s="13">
        <v>0</v>
      </c>
      <c r="AD1075" s="13">
        <v>0</v>
      </c>
      <c r="AG1075" t="s">
        <v>1768</v>
      </c>
    </row>
    <row r="1076" spans="1:33" hidden="1" x14ac:dyDescent="0.3">
      <c r="A1076" t="s">
        <v>86</v>
      </c>
      <c r="B1076">
        <v>2021</v>
      </c>
      <c r="C1076" s="11">
        <v>44372</v>
      </c>
      <c r="D1076" t="s">
        <v>1763</v>
      </c>
      <c r="E1076" t="s">
        <v>510</v>
      </c>
      <c r="F1076">
        <v>12</v>
      </c>
      <c r="G1076">
        <f t="shared" si="57"/>
        <v>0</v>
      </c>
      <c r="H1076">
        <v>0</v>
      </c>
      <c r="I1076">
        <v>0</v>
      </c>
      <c r="J1076">
        <v>0</v>
      </c>
      <c r="K1076">
        <v>80</v>
      </c>
      <c r="L1076">
        <v>15</v>
      </c>
      <c r="M1076">
        <v>0</v>
      </c>
      <c r="N1076">
        <v>0</v>
      </c>
      <c r="O1076">
        <v>0</v>
      </c>
      <c r="P1076">
        <f t="shared" si="59"/>
        <v>9</v>
      </c>
      <c r="Q1076" s="23">
        <v>11</v>
      </c>
      <c r="R1076" s="23">
        <v>4</v>
      </c>
      <c r="S1076" s="23">
        <v>12</v>
      </c>
      <c r="T1076" s="23">
        <v>34</v>
      </c>
      <c r="U1076">
        <v>3</v>
      </c>
      <c r="V1076">
        <v>3</v>
      </c>
      <c r="W1076">
        <v>0</v>
      </c>
      <c r="X1076">
        <v>0</v>
      </c>
      <c r="Y1076" t="s">
        <v>267</v>
      </c>
      <c r="Z1076" t="s">
        <v>267</v>
      </c>
      <c r="AA1076">
        <v>2</v>
      </c>
      <c r="AB1076">
        <v>5</v>
      </c>
      <c r="AC1076" s="13">
        <v>0</v>
      </c>
      <c r="AD1076" s="13">
        <v>1</v>
      </c>
      <c r="AG1076" t="s">
        <v>1769</v>
      </c>
    </row>
    <row r="1077" spans="1:33" hidden="1" x14ac:dyDescent="0.3">
      <c r="A1077" t="s">
        <v>86</v>
      </c>
      <c r="B1077">
        <v>2021</v>
      </c>
      <c r="C1077" s="11">
        <v>44372</v>
      </c>
      <c r="D1077" t="s">
        <v>1764</v>
      </c>
      <c r="E1077" t="s">
        <v>510</v>
      </c>
      <c r="F1077">
        <v>20</v>
      </c>
      <c r="G1077">
        <f t="shared" si="57"/>
        <v>0</v>
      </c>
      <c r="H1077">
        <v>0</v>
      </c>
      <c r="I1077">
        <v>0</v>
      </c>
      <c r="J1077">
        <v>0</v>
      </c>
      <c r="K1077">
        <v>75</v>
      </c>
      <c r="L1077">
        <v>2</v>
      </c>
      <c r="M1077">
        <v>0</v>
      </c>
      <c r="N1077">
        <v>0</v>
      </c>
      <c r="O1077">
        <v>0</v>
      </c>
      <c r="P1077">
        <f t="shared" si="59"/>
        <v>26</v>
      </c>
      <c r="Q1077" s="23">
        <v>30</v>
      </c>
      <c r="R1077" s="23">
        <v>24</v>
      </c>
      <c r="S1077" s="23">
        <v>24</v>
      </c>
      <c r="T1077" s="23">
        <v>19</v>
      </c>
      <c r="U1077">
        <v>2</v>
      </c>
      <c r="V1077">
        <v>3</v>
      </c>
      <c r="W1077">
        <v>0</v>
      </c>
      <c r="X1077">
        <v>0</v>
      </c>
      <c r="Y1077" t="s">
        <v>267</v>
      </c>
      <c r="Z1077" t="s">
        <v>267</v>
      </c>
      <c r="AA1077">
        <v>1</v>
      </c>
      <c r="AB1077">
        <v>1</v>
      </c>
      <c r="AC1077" s="13">
        <v>0</v>
      </c>
      <c r="AD1077" s="13">
        <v>0</v>
      </c>
    </row>
    <row r="1078" spans="1:33" hidden="1" x14ac:dyDescent="0.3">
      <c r="A1078" t="s">
        <v>86</v>
      </c>
      <c r="B1078">
        <v>2021</v>
      </c>
      <c r="C1078" s="11">
        <v>44372</v>
      </c>
      <c r="D1078" t="s">
        <v>1765</v>
      </c>
      <c r="E1078" t="s">
        <v>500</v>
      </c>
      <c r="F1078">
        <v>9</v>
      </c>
      <c r="G1078">
        <f t="shared" si="57"/>
        <v>0</v>
      </c>
      <c r="H1078">
        <v>0</v>
      </c>
      <c r="I1078">
        <v>0</v>
      </c>
      <c r="J1078">
        <v>0</v>
      </c>
      <c r="K1078">
        <v>90</v>
      </c>
      <c r="L1078">
        <v>3</v>
      </c>
      <c r="M1078">
        <v>1</v>
      </c>
      <c r="N1078">
        <v>0</v>
      </c>
      <c r="O1078">
        <v>0</v>
      </c>
      <c r="P1078">
        <f t="shared" si="59"/>
        <v>15.333333333333334</v>
      </c>
      <c r="Q1078" s="23">
        <v>14</v>
      </c>
      <c r="R1078" s="23">
        <v>13</v>
      </c>
      <c r="S1078" s="23">
        <v>19</v>
      </c>
      <c r="T1078" s="23">
        <v>9</v>
      </c>
      <c r="U1078">
        <v>3</v>
      </c>
      <c r="V1078">
        <v>3</v>
      </c>
      <c r="W1078">
        <v>1</v>
      </c>
      <c r="X1078">
        <v>1</v>
      </c>
      <c r="Y1078" t="s">
        <v>267</v>
      </c>
      <c r="Z1078" t="s">
        <v>267</v>
      </c>
      <c r="AA1078">
        <v>0</v>
      </c>
      <c r="AB1078">
        <v>0</v>
      </c>
      <c r="AC1078" s="13">
        <v>0</v>
      </c>
      <c r="AD1078" s="13">
        <v>1</v>
      </c>
      <c r="AG1078" t="s">
        <v>1770</v>
      </c>
    </row>
    <row r="1079" spans="1:33" hidden="1" x14ac:dyDescent="0.3">
      <c r="A1079" t="s">
        <v>86</v>
      </c>
      <c r="B1079">
        <v>2022</v>
      </c>
      <c r="C1079" s="11">
        <v>44735</v>
      </c>
      <c r="D1079" t="s">
        <v>1750</v>
      </c>
      <c r="E1079" t="s">
        <v>495</v>
      </c>
      <c r="F1079">
        <v>5</v>
      </c>
      <c r="G1079">
        <f t="shared" si="57"/>
        <v>0</v>
      </c>
      <c r="H1079">
        <v>0</v>
      </c>
      <c r="I1079">
        <v>0</v>
      </c>
      <c r="J1079">
        <v>0</v>
      </c>
      <c r="K1079">
        <v>80</v>
      </c>
      <c r="L1079">
        <v>2</v>
      </c>
      <c r="M1079">
        <v>4</v>
      </c>
      <c r="N1079">
        <v>0</v>
      </c>
      <c r="O1079">
        <v>0</v>
      </c>
      <c r="P1079">
        <f t="shared" si="59"/>
        <v>31.333333333333332</v>
      </c>
      <c r="Q1079" s="23">
        <v>42</v>
      </c>
      <c r="R1079" s="23">
        <v>26</v>
      </c>
      <c r="S1079" s="23">
        <v>26</v>
      </c>
      <c r="T1079" s="23">
        <v>17</v>
      </c>
      <c r="AC1079">
        <v>1</v>
      </c>
      <c r="AD1079">
        <v>0</v>
      </c>
    </row>
    <row r="1080" spans="1:33" hidden="1" x14ac:dyDescent="0.3">
      <c r="A1080" t="s">
        <v>86</v>
      </c>
      <c r="B1080">
        <v>2022</v>
      </c>
      <c r="C1080" s="11">
        <v>44735</v>
      </c>
      <c r="D1080" t="s">
        <v>1752</v>
      </c>
      <c r="E1080" t="s">
        <v>500</v>
      </c>
      <c r="F1080">
        <v>13</v>
      </c>
      <c r="G1080">
        <f t="shared" si="57"/>
        <v>0</v>
      </c>
      <c r="H1080">
        <v>0</v>
      </c>
      <c r="I1080">
        <v>0</v>
      </c>
      <c r="J1080">
        <v>0</v>
      </c>
      <c r="K1080">
        <v>95</v>
      </c>
      <c r="L1080">
        <v>30</v>
      </c>
      <c r="M1080">
        <v>0</v>
      </c>
      <c r="N1080">
        <v>0</v>
      </c>
      <c r="O1080">
        <v>0</v>
      </c>
      <c r="P1080">
        <f t="shared" si="59"/>
        <v>27.333333333333332</v>
      </c>
      <c r="Q1080" s="23">
        <v>26</v>
      </c>
      <c r="R1080" s="23">
        <v>20</v>
      </c>
      <c r="S1080" s="23">
        <v>36</v>
      </c>
      <c r="T1080" s="23">
        <v>28</v>
      </c>
      <c r="AC1080">
        <v>1</v>
      </c>
      <c r="AD1080">
        <v>0</v>
      </c>
    </row>
    <row r="1081" spans="1:33" hidden="1" x14ac:dyDescent="0.3">
      <c r="A1081" t="s">
        <v>86</v>
      </c>
      <c r="B1081">
        <v>2022</v>
      </c>
      <c r="C1081" s="11">
        <v>44735</v>
      </c>
      <c r="D1081" t="s">
        <v>1753</v>
      </c>
      <c r="E1081" t="s">
        <v>506</v>
      </c>
      <c r="F1081">
        <v>1</v>
      </c>
      <c r="G1081">
        <f t="shared" si="57"/>
        <v>0</v>
      </c>
      <c r="H1081">
        <v>0</v>
      </c>
      <c r="I1081">
        <v>0</v>
      </c>
      <c r="J1081">
        <v>0</v>
      </c>
      <c r="K1081">
        <v>60</v>
      </c>
      <c r="L1081">
        <v>25</v>
      </c>
      <c r="M1081">
        <v>0</v>
      </c>
      <c r="N1081">
        <v>0</v>
      </c>
      <c r="O1081">
        <v>0</v>
      </c>
      <c r="P1081">
        <f t="shared" si="59"/>
        <v>22.333333333333332</v>
      </c>
      <c r="Q1081" s="23">
        <v>22</v>
      </c>
      <c r="R1081" s="23">
        <v>23</v>
      </c>
      <c r="S1081" s="23">
        <v>22</v>
      </c>
      <c r="T1081" s="23">
        <v>23</v>
      </c>
      <c r="AC1081">
        <v>1</v>
      </c>
      <c r="AD1081">
        <v>0</v>
      </c>
    </row>
    <row r="1082" spans="1:33" hidden="1" x14ac:dyDescent="0.3">
      <c r="A1082" t="s">
        <v>86</v>
      </c>
      <c r="B1082">
        <v>2022</v>
      </c>
      <c r="C1082" s="11">
        <v>44735</v>
      </c>
      <c r="D1082" t="s">
        <v>1755</v>
      </c>
      <c r="E1082" t="s">
        <v>506</v>
      </c>
      <c r="F1082">
        <v>2</v>
      </c>
      <c r="G1082">
        <f t="shared" si="57"/>
        <v>5</v>
      </c>
      <c r="H1082">
        <v>1</v>
      </c>
      <c r="I1082">
        <v>3</v>
      </c>
      <c r="J1082">
        <v>1</v>
      </c>
      <c r="K1082">
        <v>60</v>
      </c>
      <c r="L1082">
        <v>40</v>
      </c>
      <c r="M1082">
        <v>0</v>
      </c>
      <c r="N1082">
        <v>0</v>
      </c>
      <c r="O1082">
        <v>0</v>
      </c>
      <c r="P1082">
        <f t="shared" si="59"/>
        <v>18.333333333333332</v>
      </c>
      <c r="Q1082" s="23">
        <v>12</v>
      </c>
      <c r="R1082" s="23">
        <v>16</v>
      </c>
      <c r="S1082" s="23">
        <v>27</v>
      </c>
      <c r="T1082" s="23">
        <v>12</v>
      </c>
      <c r="AC1082">
        <v>1</v>
      </c>
      <c r="AD1082">
        <v>0</v>
      </c>
    </row>
    <row r="1083" spans="1:33" hidden="1" x14ac:dyDescent="0.3">
      <c r="A1083" t="s">
        <v>86</v>
      </c>
      <c r="B1083">
        <v>2022</v>
      </c>
      <c r="C1083" s="11">
        <v>44735</v>
      </c>
      <c r="D1083" t="s">
        <v>1757</v>
      </c>
      <c r="E1083" t="s">
        <v>506</v>
      </c>
      <c r="F1083">
        <v>5</v>
      </c>
      <c r="G1083">
        <f t="shared" si="57"/>
        <v>6</v>
      </c>
      <c r="H1083">
        <v>0</v>
      </c>
      <c r="I1083">
        <v>1</v>
      </c>
      <c r="J1083">
        <v>5</v>
      </c>
      <c r="K1083">
        <v>55</v>
      </c>
      <c r="L1083">
        <v>60</v>
      </c>
      <c r="M1083">
        <v>0</v>
      </c>
      <c r="N1083">
        <v>0</v>
      </c>
      <c r="O1083">
        <v>0</v>
      </c>
      <c r="P1083">
        <f t="shared" si="59"/>
        <v>16.666666666666668</v>
      </c>
      <c r="Q1083" s="23">
        <v>10</v>
      </c>
      <c r="R1083" s="23">
        <v>17</v>
      </c>
      <c r="S1083" s="23">
        <v>23</v>
      </c>
      <c r="T1083" s="23">
        <v>16</v>
      </c>
      <c r="AC1083">
        <v>1</v>
      </c>
      <c r="AD1083">
        <v>0</v>
      </c>
    </row>
    <row r="1084" spans="1:33" hidden="1" x14ac:dyDescent="0.3">
      <c r="A1084" t="s">
        <v>86</v>
      </c>
      <c r="B1084">
        <v>2022</v>
      </c>
      <c r="C1084" s="11">
        <v>44735</v>
      </c>
      <c r="D1084" t="s">
        <v>1759</v>
      </c>
      <c r="E1084" t="s">
        <v>506</v>
      </c>
      <c r="F1084">
        <v>6</v>
      </c>
      <c r="G1084">
        <f t="shared" si="57"/>
        <v>2</v>
      </c>
      <c r="H1084">
        <v>0</v>
      </c>
      <c r="I1084">
        <v>2</v>
      </c>
      <c r="J1084">
        <v>0</v>
      </c>
      <c r="K1084">
        <v>70</v>
      </c>
      <c r="L1084">
        <v>80</v>
      </c>
      <c r="M1084">
        <v>0</v>
      </c>
      <c r="N1084">
        <v>0</v>
      </c>
      <c r="O1084">
        <v>0</v>
      </c>
      <c r="P1084">
        <f t="shared" si="59"/>
        <v>24.666666666666668</v>
      </c>
      <c r="Q1084" s="23">
        <v>22</v>
      </c>
      <c r="R1084" s="23">
        <v>20</v>
      </c>
      <c r="S1084" s="23">
        <v>32</v>
      </c>
      <c r="T1084" s="23">
        <v>15</v>
      </c>
      <c r="AC1084">
        <v>1</v>
      </c>
      <c r="AD1084">
        <v>0</v>
      </c>
    </row>
    <row r="1085" spans="1:33" hidden="1" x14ac:dyDescent="0.3">
      <c r="A1085" t="s">
        <v>86</v>
      </c>
      <c r="B1085">
        <v>2022</v>
      </c>
      <c r="C1085" s="11">
        <v>44735</v>
      </c>
      <c r="D1085" t="s">
        <v>1761</v>
      </c>
      <c r="E1085" t="s">
        <v>510</v>
      </c>
      <c r="F1085">
        <v>4</v>
      </c>
      <c r="G1085">
        <f t="shared" si="57"/>
        <v>9</v>
      </c>
      <c r="H1085">
        <v>0</v>
      </c>
      <c r="I1085">
        <v>4</v>
      </c>
      <c r="J1085">
        <v>5</v>
      </c>
      <c r="K1085">
        <v>95</v>
      </c>
      <c r="L1085">
        <v>3</v>
      </c>
      <c r="M1085">
        <v>0</v>
      </c>
      <c r="N1085">
        <v>0</v>
      </c>
      <c r="O1085">
        <v>0</v>
      </c>
      <c r="P1085">
        <f t="shared" si="59"/>
        <v>24.666666666666668</v>
      </c>
      <c r="Q1085" s="23">
        <v>16</v>
      </c>
      <c r="R1085" s="23">
        <v>26</v>
      </c>
      <c r="S1085" s="23">
        <v>32</v>
      </c>
      <c r="T1085" s="23">
        <v>23</v>
      </c>
      <c r="AC1085">
        <v>1</v>
      </c>
      <c r="AD1085">
        <v>0</v>
      </c>
    </row>
    <row r="1086" spans="1:33" hidden="1" x14ac:dyDescent="0.3">
      <c r="A1086" t="s">
        <v>86</v>
      </c>
      <c r="B1086">
        <v>2022</v>
      </c>
      <c r="C1086" s="11">
        <v>44735</v>
      </c>
      <c r="D1086" t="s">
        <v>1763</v>
      </c>
      <c r="E1086" t="s">
        <v>510</v>
      </c>
      <c r="F1086">
        <v>12</v>
      </c>
      <c r="G1086">
        <f t="shared" si="57"/>
        <v>1</v>
      </c>
      <c r="H1086">
        <v>0</v>
      </c>
      <c r="I1086">
        <v>0</v>
      </c>
      <c r="J1086">
        <v>1</v>
      </c>
      <c r="K1086">
        <v>80</v>
      </c>
      <c r="L1086">
        <v>3</v>
      </c>
      <c r="M1086">
        <v>0</v>
      </c>
      <c r="N1086">
        <v>0</v>
      </c>
      <c r="O1086">
        <v>0</v>
      </c>
      <c r="P1086">
        <f t="shared" si="59"/>
        <v>26.333333333333332</v>
      </c>
      <c r="Q1086" s="23">
        <v>17</v>
      </c>
      <c r="R1086" s="23">
        <v>40</v>
      </c>
      <c r="S1086" s="23">
        <v>22</v>
      </c>
      <c r="T1086" s="23">
        <v>12</v>
      </c>
      <c r="AC1086">
        <v>1</v>
      </c>
      <c r="AD1086">
        <v>0</v>
      </c>
    </row>
    <row r="1087" spans="1:33" hidden="1" x14ac:dyDescent="0.3">
      <c r="A1087" t="s">
        <v>86</v>
      </c>
      <c r="B1087">
        <v>2022</v>
      </c>
      <c r="C1087" s="11">
        <v>44749</v>
      </c>
      <c r="D1087" t="s">
        <v>1764</v>
      </c>
      <c r="E1087" t="s">
        <v>510</v>
      </c>
      <c r="F1087">
        <v>20</v>
      </c>
      <c r="G1087">
        <f t="shared" si="57"/>
        <v>0</v>
      </c>
      <c r="H1087">
        <v>0</v>
      </c>
      <c r="I1087">
        <v>0</v>
      </c>
      <c r="J1087">
        <v>0</v>
      </c>
      <c r="K1087">
        <v>75</v>
      </c>
      <c r="L1087">
        <v>20</v>
      </c>
      <c r="M1087">
        <v>0</v>
      </c>
      <c r="N1087">
        <v>0</v>
      </c>
      <c r="O1087">
        <v>0</v>
      </c>
      <c r="P1087">
        <f t="shared" si="59"/>
        <v>28.333333333333332</v>
      </c>
      <c r="Q1087" s="23">
        <v>30</v>
      </c>
      <c r="R1087" s="23">
        <v>28</v>
      </c>
      <c r="S1087" s="23">
        <v>27</v>
      </c>
      <c r="T1087" s="23">
        <v>42</v>
      </c>
      <c r="U1087" s="23">
        <v>3</v>
      </c>
      <c r="V1087" s="23">
        <v>20</v>
      </c>
      <c r="W1087" s="23">
        <v>0</v>
      </c>
      <c r="X1087" s="23">
        <v>0</v>
      </c>
      <c r="Y1087" t="s">
        <v>267</v>
      </c>
      <c r="Z1087" t="s">
        <v>267</v>
      </c>
      <c r="AA1087" s="23">
        <v>1</v>
      </c>
      <c r="AB1087" s="23">
        <v>1</v>
      </c>
      <c r="AC1087" s="13">
        <v>1</v>
      </c>
      <c r="AD1087" s="13">
        <v>0</v>
      </c>
      <c r="AE1087">
        <v>100</v>
      </c>
      <c r="AF1087" t="s">
        <v>324</v>
      </c>
    </row>
    <row r="1088" spans="1:33" hidden="1" x14ac:dyDescent="0.3">
      <c r="A1088" t="s">
        <v>86</v>
      </c>
      <c r="B1088">
        <v>2022</v>
      </c>
      <c r="C1088" s="11">
        <v>44735</v>
      </c>
      <c r="D1088" t="s">
        <v>1765</v>
      </c>
      <c r="E1088" t="s">
        <v>500</v>
      </c>
      <c r="F1088">
        <v>9</v>
      </c>
      <c r="G1088">
        <f t="shared" ref="G1088:G1106" si="60">SUM(H1088:J1088)</f>
        <v>0</v>
      </c>
      <c r="H1088">
        <v>0</v>
      </c>
      <c r="I1088">
        <v>0</v>
      </c>
      <c r="J1088">
        <v>0</v>
      </c>
      <c r="K1088">
        <v>95</v>
      </c>
      <c r="L1088">
        <v>3</v>
      </c>
      <c r="M1088">
        <v>1</v>
      </c>
      <c r="N1088">
        <v>0</v>
      </c>
      <c r="O1088">
        <v>0.1</v>
      </c>
      <c r="P1088">
        <f t="shared" si="59"/>
        <v>22.333333333333332</v>
      </c>
      <c r="Q1088" s="23">
        <v>22</v>
      </c>
      <c r="R1088" s="23">
        <v>25</v>
      </c>
      <c r="S1088" s="23">
        <v>20</v>
      </c>
      <c r="T1088" s="23">
        <v>26</v>
      </c>
      <c r="AC1088">
        <v>1</v>
      </c>
      <c r="AD1088">
        <v>0</v>
      </c>
    </row>
    <row r="1089" spans="1:33" hidden="1" x14ac:dyDescent="0.3">
      <c r="A1089" t="s">
        <v>149</v>
      </c>
      <c r="B1089">
        <v>2019</v>
      </c>
      <c r="C1089" s="11">
        <v>43623</v>
      </c>
      <c r="D1089" t="s">
        <v>1771</v>
      </c>
      <c r="E1089" t="s">
        <v>500</v>
      </c>
      <c r="F1089">
        <v>0</v>
      </c>
      <c r="G1089">
        <f t="shared" si="60"/>
        <v>1</v>
      </c>
      <c r="H1089">
        <v>0</v>
      </c>
      <c r="I1089">
        <v>1</v>
      </c>
      <c r="J1089">
        <v>0</v>
      </c>
      <c r="K1089">
        <v>80</v>
      </c>
      <c r="L1089">
        <v>30</v>
      </c>
      <c r="M1089" t="s">
        <v>267</v>
      </c>
      <c r="N1089">
        <v>50</v>
      </c>
      <c r="O1089" t="s">
        <v>267</v>
      </c>
      <c r="P1089" s="9">
        <f t="shared" ref="P1089:P1106" si="61">AVERAGE(Q1089:T1089)</f>
        <v>34.25</v>
      </c>
      <c r="Q1089" s="8">
        <v>38</v>
      </c>
      <c r="R1089" s="8">
        <v>32</v>
      </c>
      <c r="S1089" s="8">
        <v>51</v>
      </c>
      <c r="T1089" s="8">
        <v>16</v>
      </c>
      <c r="AC1089" s="13">
        <v>0</v>
      </c>
      <c r="AD1089" s="13">
        <v>0</v>
      </c>
      <c r="AF1089" t="s">
        <v>1600</v>
      </c>
    </row>
    <row r="1090" spans="1:33" hidden="1" x14ac:dyDescent="0.3">
      <c r="A1090" t="s">
        <v>149</v>
      </c>
      <c r="B1090">
        <v>2019</v>
      </c>
      <c r="C1090" s="11">
        <v>43623</v>
      </c>
      <c r="D1090" t="s">
        <v>1772</v>
      </c>
      <c r="E1090" t="s">
        <v>500</v>
      </c>
      <c r="F1090">
        <v>19</v>
      </c>
      <c r="G1090">
        <f t="shared" si="60"/>
        <v>0</v>
      </c>
      <c r="H1090">
        <v>0</v>
      </c>
      <c r="I1090">
        <v>0</v>
      </c>
      <c r="J1090">
        <v>0</v>
      </c>
      <c r="K1090">
        <v>20</v>
      </c>
      <c r="L1090">
        <v>90</v>
      </c>
      <c r="M1090" t="s">
        <v>267</v>
      </c>
      <c r="N1090">
        <v>5</v>
      </c>
      <c r="O1090" t="s">
        <v>267</v>
      </c>
      <c r="P1090" s="9">
        <f t="shared" si="61"/>
        <v>16.25</v>
      </c>
      <c r="Q1090" s="8">
        <v>20</v>
      </c>
      <c r="R1090" s="8">
        <v>11</v>
      </c>
      <c r="S1090" s="8">
        <v>18</v>
      </c>
      <c r="T1090" s="8">
        <v>16</v>
      </c>
      <c r="AC1090" s="13">
        <v>0</v>
      </c>
      <c r="AD1090" s="13">
        <v>0</v>
      </c>
      <c r="AF1090" t="s">
        <v>1600</v>
      </c>
      <c r="AG1090" t="s">
        <v>1773</v>
      </c>
    </row>
    <row r="1091" spans="1:33" hidden="1" x14ac:dyDescent="0.3">
      <c r="A1091" t="s">
        <v>149</v>
      </c>
      <c r="B1091">
        <v>2019</v>
      </c>
      <c r="C1091" s="11">
        <v>43623</v>
      </c>
      <c r="D1091" t="s">
        <v>1774</v>
      </c>
      <c r="E1091" t="s">
        <v>500</v>
      </c>
      <c r="F1091">
        <v>7</v>
      </c>
      <c r="G1091">
        <f t="shared" si="60"/>
        <v>0</v>
      </c>
      <c r="H1091">
        <v>0</v>
      </c>
      <c r="I1091">
        <v>0</v>
      </c>
      <c r="J1091">
        <v>0</v>
      </c>
      <c r="K1091">
        <v>20</v>
      </c>
      <c r="L1091">
        <v>90</v>
      </c>
      <c r="M1091" t="s">
        <v>267</v>
      </c>
      <c r="N1091">
        <v>0</v>
      </c>
      <c r="O1091" t="s">
        <v>267</v>
      </c>
      <c r="P1091" s="9">
        <f t="shared" si="61"/>
        <v>5.25</v>
      </c>
      <c r="Q1091" s="8">
        <v>6</v>
      </c>
      <c r="R1091" s="8">
        <v>7</v>
      </c>
      <c r="S1091" s="8">
        <v>3</v>
      </c>
      <c r="T1091" s="8">
        <v>5</v>
      </c>
      <c r="AC1091" s="13">
        <v>0</v>
      </c>
      <c r="AD1091" s="13">
        <v>0</v>
      </c>
      <c r="AF1091" t="s">
        <v>1600</v>
      </c>
    </row>
    <row r="1092" spans="1:33" hidden="1" x14ac:dyDescent="0.3">
      <c r="A1092" t="s">
        <v>149</v>
      </c>
      <c r="B1092">
        <v>2019</v>
      </c>
      <c r="C1092" s="11">
        <v>43623</v>
      </c>
      <c r="D1092" t="s">
        <v>1775</v>
      </c>
      <c r="E1092" t="s">
        <v>506</v>
      </c>
      <c r="F1092">
        <v>2</v>
      </c>
      <c r="G1092">
        <f t="shared" si="60"/>
        <v>1</v>
      </c>
      <c r="H1092">
        <v>0</v>
      </c>
      <c r="I1092">
        <v>0</v>
      </c>
      <c r="J1092">
        <v>1</v>
      </c>
      <c r="K1092">
        <v>80</v>
      </c>
      <c r="L1092">
        <v>30</v>
      </c>
      <c r="M1092" t="s">
        <v>267</v>
      </c>
      <c r="N1092">
        <v>0</v>
      </c>
      <c r="O1092" t="s">
        <v>267</v>
      </c>
      <c r="P1092" s="9">
        <f t="shared" si="61"/>
        <v>21.75</v>
      </c>
      <c r="Q1092" s="8">
        <v>13</v>
      </c>
      <c r="R1092" s="8">
        <v>5</v>
      </c>
      <c r="S1092" s="8">
        <v>42</v>
      </c>
      <c r="T1092" s="8">
        <v>27</v>
      </c>
      <c r="AC1092" s="13">
        <v>0</v>
      </c>
      <c r="AD1092" s="13">
        <v>0</v>
      </c>
      <c r="AF1092" t="s">
        <v>1600</v>
      </c>
    </row>
    <row r="1093" spans="1:33" hidden="1" x14ac:dyDescent="0.3">
      <c r="A1093" t="s">
        <v>149</v>
      </c>
      <c r="B1093">
        <v>2019</v>
      </c>
      <c r="C1093" s="11">
        <v>43623</v>
      </c>
      <c r="D1093" t="s">
        <v>1776</v>
      </c>
      <c r="E1093" t="s">
        <v>514</v>
      </c>
      <c r="F1093">
        <v>20</v>
      </c>
      <c r="G1093">
        <f t="shared" si="60"/>
        <v>0</v>
      </c>
      <c r="H1093">
        <v>0</v>
      </c>
      <c r="I1093">
        <v>0</v>
      </c>
      <c r="J1093">
        <v>0</v>
      </c>
      <c r="K1093">
        <v>95</v>
      </c>
      <c r="L1093">
        <v>10</v>
      </c>
      <c r="M1093" t="s">
        <v>267</v>
      </c>
      <c r="N1093">
        <v>10</v>
      </c>
      <c r="O1093" t="s">
        <v>267</v>
      </c>
      <c r="P1093" s="9">
        <f t="shared" si="61"/>
        <v>51</v>
      </c>
      <c r="Q1093" s="8">
        <v>18</v>
      </c>
      <c r="R1093" s="8">
        <v>20</v>
      </c>
      <c r="S1093" s="8">
        <v>66</v>
      </c>
      <c r="T1093" s="8">
        <v>100</v>
      </c>
      <c r="AC1093" s="13">
        <v>0</v>
      </c>
      <c r="AD1093" s="13">
        <v>0</v>
      </c>
      <c r="AF1093" t="s">
        <v>1600</v>
      </c>
    </row>
    <row r="1094" spans="1:33" hidden="1" x14ac:dyDescent="0.3">
      <c r="A1094" t="s">
        <v>149</v>
      </c>
      <c r="B1094">
        <v>2019</v>
      </c>
      <c r="C1094" s="11">
        <v>43623</v>
      </c>
      <c r="D1094" t="s">
        <v>1777</v>
      </c>
      <c r="E1094" t="s">
        <v>520</v>
      </c>
      <c r="F1094">
        <v>0</v>
      </c>
      <c r="G1094">
        <f t="shared" si="60"/>
        <v>5</v>
      </c>
      <c r="H1094">
        <v>0</v>
      </c>
      <c r="I1094">
        <v>0</v>
      </c>
      <c r="J1094">
        <v>5</v>
      </c>
      <c r="K1094">
        <v>60</v>
      </c>
      <c r="L1094">
        <v>10</v>
      </c>
      <c r="M1094" t="s">
        <v>267</v>
      </c>
      <c r="N1094">
        <v>50</v>
      </c>
      <c r="O1094" t="s">
        <v>267</v>
      </c>
      <c r="P1094" s="9">
        <f t="shared" si="61"/>
        <v>17.75</v>
      </c>
      <c r="Q1094" s="8">
        <v>21</v>
      </c>
      <c r="R1094" s="8">
        <v>28</v>
      </c>
      <c r="S1094" s="8">
        <v>17</v>
      </c>
      <c r="T1094" s="8">
        <v>5</v>
      </c>
      <c r="AC1094" s="13">
        <v>0</v>
      </c>
      <c r="AD1094" s="13">
        <v>0</v>
      </c>
      <c r="AF1094" t="s">
        <v>1600</v>
      </c>
    </row>
    <row r="1095" spans="1:33" hidden="1" x14ac:dyDescent="0.3">
      <c r="A1095" t="s">
        <v>149</v>
      </c>
      <c r="B1095">
        <v>2019</v>
      </c>
      <c r="C1095" s="11">
        <v>43623</v>
      </c>
      <c r="D1095" t="s">
        <v>1778</v>
      </c>
      <c r="E1095" t="s">
        <v>520</v>
      </c>
      <c r="F1095">
        <v>5</v>
      </c>
      <c r="G1095">
        <f t="shared" si="60"/>
        <v>7</v>
      </c>
      <c r="H1095">
        <v>0</v>
      </c>
      <c r="I1095">
        <v>2</v>
      </c>
      <c r="J1095">
        <v>5</v>
      </c>
      <c r="K1095">
        <v>80</v>
      </c>
      <c r="L1095">
        <v>40</v>
      </c>
      <c r="M1095" t="s">
        <v>267</v>
      </c>
      <c r="N1095">
        <v>0</v>
      </c>
      <c r="O1095" t="s">
        <v>267</v>
      </c>
      <c r="P1095" s="9">
        <f t="shared" si="61"/>
        <v>25.5</v>
      </c>
      <c r="Q1095" s="8">
        <v>28</v>
      </c>
      <c r="R1095" s="8">
        <v>11</v>
      </c>
      <c r="S1095" s="8">
        <v>41</v>
      </c>
      <c r="T1095" s="8">
        <v>22</v>
      </c>
      <c r="AC1095" s="13">
        <v>0</v>
      </c>
      <c r="AD1095" s="13">
        <v>0</v>
      </c>
      <c r="AF1095" t="s">
        <v>1600</v>
      </c>
    </row>
    <row r="1096" spans="1:33" hidden="1" x14ac:dyDescent="0.3">
      <c r="A1096" t="s">
        <v>149</v>
      </c>
      <c r="B1096">
        <v>2019</v>
      </c>
      <c r="C1096" s="11">
        <v>43623</v>
      </c>
      <c r="D1096" t="s">
        <v>1779</v>
      </c>
      <c r="E1096" t="s">
        <v>522</v>
      </c>
      <c r="F1096">
        <v>1</v>
      </c>
      <c r="G1096">
        <f t="shared" si="60"/>
        <v>2</v>
      </c>
      <c r="H1096">
        <v>1</v>
      </c>
      <c r="I1096">
        <v>0</v>
      </c>
      <c r="J1096">
        <v>1</v>
      </c>
      <c r="K1096">
        <v>70</v>
      </c>
      <c r="L1096">
        <v>40</v>
      </c>
      <c r="M1096" t="s">
        <v>267</v>
      </c>
      <c r="N1096">
        <v>20</v>
      </c>
      <c r="O1096" t="s">
        <v>267</v>
      </c>
      <c r="P1096" s="9">
        <f t="shared" si="61"/>
        <v>26.5</v>
      </c>
      <c r="Q1096" s="8">
        <v>4</v>
      </c>
      <c r="R1096" s="8">
        <v>27</v>
      </c>
      <c r="S1096" s="8">
        <v>5</v>
      </c>
      <c r="T1096" s="8">
        <v>70</v>
      </c>
      <c r="AC1096" s="13">
        <v>0</v>
      </c>
      <c r="AD1096" s="13">
        <v>0</v>
      </c>
      <c r="AF1096" t="s">
        <v>1600</v>
      </c>
      <c r="AG1096" t="s">
        <v>1780</v>
      </c>
    </row>
    <row r="1097" spans="1:33" hidden="1" x14ac:dyDescent="0.3">
      <c r="A1097" t="s">
        <v>149</v>
      </c>
      <c r="B1097">
        <v>2019</v>
      </c>
      <c r="C1097" s="11">
        <v>43623</v>
      </c>
      <c r="D1097" t="s">
        <v>1781</v>
      </c>
      <c r="E1097" t="s">
        <v>522</v>
      </c>
      <c r="F1097">
        <v>7</v>
      </c>
      <c r="G1097">
        <f t="shared" si="60"/>
        <v>0</v>
      </c>
      <c r="H1097">
        <v>0</v>
      </c>
      <c r="I1097">
        <v>0</v>
      </c>
      <c r="J1097">
        <v>0</v>
      </c>
      <c r="K1097">
        <v>70</v>
      </c>
      <c r="L1097">
        <v>50</v>
      </c>
      <c r="M1097" t="s">
        <v>267</v>
      </c>
      <c r="N1097">
        <v>0</v>
      </c>
      <c r="O1097" t="s">
        <v>267</v>
      </c>
      <c r="P1097" s="9">
        <f t="shared" si="61"/>
        <v>32</v>
      </c>
      <c r="Q1097" s="8">
        <v>12</v>
      </c>
      <c r="R1097" s="8">
        <v>21</v>
      </c>
      <c r="S1097" s="8">
        <v>24</v>
      </c>
      <c r="T1097" s="8">
        <v>71</v>
      </c>
      <c r="AC1097" s="13" t="s">
        <v>267</v>
      </c>
      <c r="AD1097" s="13">
        <v>0</v>
      </c>
      <c r="AF1097" t="s">
        <v>1600</v>
      </c>
    </row>
    <row r="1098" spans="1:33" hidden="1" x14ac:dyDescent="0.3">
      <c r="A1098" t="s">
        <v>149</v>
      </c>
      <c r="B1098">
        <v>2019</v>
      </c>
      <c r="C1098" s="11">
        <v>43623</v>
      </c>
      <c r="D1098" t="s">
        <v>1782</v>
      </c>
      <c r="E1098" t="s">
        <v>524</v>
      </c>
      <c r="F1098">
        <v>7</v>
      </c>
      <c r="G1098">
        <f t="shared" si="60"/>
        <v>0</v>
      </c>
      <c r="H1098">
        <v>0</v>
      </c>
      <c r="I1098">
        <v>0</v>
      </c>
      <c r="J1098">
        <v>0</v>
      </c>
      <c r="K1098">
        <v>90</v>
      </c>
      <c r="L1098">
        <v>5</v>
      </c>
      <c r="M1098" t="s">
        <v>267</v>
      </c>
      <c r="N1098">
        <v>0</v>
      </c>
      <c r="O1098" t="s">
        <v>267</v>
      </c>
      <c r="P1098" s="9">
        <f t="shared" si="61"/>
        <v>50.5</v>
      </c>
      <c r="Q1098" s="8">
        <v>44</v>
      </c>
      <c r="R1098" s="8">
        <v>28</v>
      </c>
      <c r="S1098" s="8">
        <v>58</v>
      </c>
      <c r="T1098" s="8">
        <v>72</v>
      </c>
      <c r="AC1098" s="13">
        <v>0</v>
      </c>
      <c r="AD1098" s="13">
        <v>0</v>
      </c>
      <c r="AF1098" t="s">
        <v>1600</v>
      </c>
    </row>
    <row r="1099" spans="1:33" hidden="1" x14ac:dyDescent="0.3">
      <c r="A1099" t="s">
        <v>149</v>
      </c>
      <c r="B1099">
        <v>2020</v>
      </c>
      <c r="C1099" s="11">
        <v>44020</v>
      </c>
      <c r="D1099" t="s">
        <v>1771</v>
      </c>
      <c r="E1099" t="s">
        <v>500</v>
      </c>
      <c r="F1099">
        <v>0</v>
      </c>
      <c r="G1099">
        <f t="shared" si="60"/>
        <v>1</v>
      </c>
      <c r="H1099">
        <v>0</v>
      </c>
      <c r="I1099">
        <v>0</v>
      </c>
      <c r="J1099">
        <v>1</v>
      </c>
      <c r="K1099">
        <v>80</v>
      </c>
      <c r="L1099">
        <v>50</v>
      </c>
      <c r="M1099" t="s">
        <v>267</v>
      </c>
      <c r="N1099">
        <v>80</v>
      </c>
      <c r="O1099" t="s">
        <v>267</v>
      </c>
      <c r="P1099" s="9">
        <f t="shared" si="61"/>
        <v>32.25</v>
      </c>
      <c r="Q1099" s="8">
        <v>21</v>
      </c>
      <c r="R1099" s="8">
        <v>25</v>
      </c>
      <c r="S1099" s="8">
        <v>38</v>
      </c>
      <c r="T1099" s="8">
        <v>45</v>
      </c>
      <c r="AC1099" s="13">
        <v>0</v>
      </c>
      <c r="AD1099" s="13">
        <v>0</v>
      </c>
      <c r="AF1099" t="s">
        <v>45</v>
      </c>
    </row>
    <row r="1100" spans="1:33" hidden="1" x14ac:dyDescent="0.3">
      <c r="A1100" t="s">
        <v>149</v>
      </c>
      <c r="B1100">
        <v>2020</v>
      </c>
      <c r="C1100" s="11">
        <v>44020</v>
      </c>
      <c r="D1100" t="s">
        <v>1772</v>
      </c>
      <c r="E1100" t="s">
        <v>500</v>
      </c>
      <c r="F1100">
        <v>19</v>
      </c>
      <c r="G1100">
        <f t="shared" si="60"/>
        <v>0</v>
      </c>
      <c r="H1100">
        <v>0</v>
      </c>
      <c r="I1100">
        <v>0</v>
      </c>
      <c r="J1100">
        <v>0</v>
      </c>
      <c r="K1100">
        <v>35</v>
      </c>
      <c r="L1100">
        <v>80</v>
      </c>
      <c r="M1100" t="s">
        <v>267</v>
      </c>
      <c r="N1100">
        <v>2</v>
      </c>
      <c r="O1100" t="s">
        <v>267</v>
      </c>
      <c r="P1100" s="9">
        <f t="shared" si="61"/>
        <v>14.75</v>
      </c>
      <c r="Q1100" s="8">
        <v>7</v>
      </c>
      <c r="R1100" s="8">
        <v>15</v>
      </c>
      <c r="S1100" s="8">
        <v>6</v>
      </c>
      <c r="T1100" s="8">
        <v>31</v>
      </c>
      <c r="AC1100" s="13">
        <v>0</v>
      </c>
      <c r="AD1100" s="13">
        <v>0</v>
      </c>
      <c r="AF1100" t="s">
        <v>45</v>
      </c>
    </row>
    <row r="1101" spans="1:33" hidden="1" x14ac:dyDescent="0.3">
      <c r="A1101" t="s">
        <v>149</v>
      </c>
      <c r="B1101">
        <v>2020</v>
      </c>
      <c r="C1101" s="11">
        <v>44020</v>
      </c>
      <c r="D1101" t="s">
        <v>1774</v>
      </c>
      <c r="E1101" t="s">
        <v>500</v>
      </c>
      <c r="F1101">
        <v>7</v>
      </c>
      <c r="G1101">
        <f t="shared" si="60"/>
        <v>0</v>
      </c>
      <c r="H1101">
        <v>0</v>
      </c>
      <c r="I1101">
        <v>0</v>
      </c>
      <c r="J1101">
        <v>0</v>
      </c>
      <c r="K1101">
        <v>15</v>
      </c>
      <c r="L1101">
        <v>95</v>
      </c>
      <c r="M1101" t="s">
        <v>267</v>
      </c>
      <c r="N1101">
        <v>0</v>
      </c>
      <c r="O1101" t="s">
        <v>267</v>
      </c>
      <c r="P1101" s="9">
        <f t="shared" si="61"/>
        <v>6.25</v>
      </c>
      <c r="Q1101" s="8">
        <v>6</v>
      </c>
      <c r="R1101" s="8">
        <v>12</v>
      </c>
      <c r="S1101" s="8">
        <v>4</v>
      </c>
      <c r="T1101" s="8">
        <v>3</v>
      </c>
      <c r="AC1101" s="13">
        <v>0</v>
      </c>
      <c r="AD1101" s="13">
        <v>0</v>
      </c>
      <c r="AF1101" t="s">
        <v>45</v>
      </c>
    </row>
    <row r="1102" spans="1:33" hidden="1" x14ac:dyDescent="0.3">
      <c r="A1102" t="s">
        <v>149</v>
      </c>
      <c r="B1102">
        <v>2020</v>
      </c>
      <c r="C1102" s="11">
        <v>44020</v>
      </c>
      <c r="D1102" t="s">
        <v>1775</v>
      </c>
      <c r="E1102" t="s">
        <v>506</v>
      </c>
      <c r="F1102">
        <v>2</v>
      </c>
      <c r="G1102">
        <f t="shared" si="60"/>
        <v>5</v>
      </c>
      <c r="H1102">
        <v>2</v>
      </c>
      <c r="I1102">
        <v>2</v>
      </c>
      <c r="J1102">
        <v>1</v>
      </c>
      <c r="K1102">
        <v>70</v>
      </c>
      <c r="L1102">
        <v>30</v>
      </c>
      <c r="M1102" t="s">
        <v>267</v>
      </c>
      <c r="N1102">
        <v>0</v>
      </c>
      <c r="O1102" t="s">
        <v>267</v>
      </c>
      <c r="P1102" s="9">
        <f t="shared" si="61"/>
        <v>42.5</v>
      </c>
      <c r="Q1102" s="8">
        <v>33</v>
      </c>
      <c r="R1102" s="8">
        <v>35</v>
      </c>
      <c r="S1102" s="8">
        <v>45</v>
      </c>
      <c r="T1102" s="8">
        <v>57</v>
      </c>
      <c r="AC1102" s="13">
        <v>0</v>
      </c>
      <c r="AD1102" s="13">
        <v>0</v>
      </c>
      <c r="AF1102" t="s">
        <v>45</v>
      </c>
    </row>
    <row r="1103" spans="1:33" hidden="1" x14ac:dyDescent="0.3">
      <c r="A1103" t="s">
        <v>149</v>
      </c>
      <c r="B1103">
        <v>2020</v>
      </c>
      <c r="C1103" s="11">
        <v>44020</v>
      </c>
      <c r="D1103" t="s">
        <v>1776</v>
      </c>
      <c r="E1103" t="s">
        <v>514</v>
      </c>
      <c r="F1103">
        <v>20</v>
      </c>
      <c r="G1103">
        <f t="shared" si="60"/>
        <v>0</v>
      </c>
      <c r="H1103">
        <v>0</v>
      </c>
      <c r="I1103">
        <v>0</v>
      </c>
      <c r="J1103">
        <v>0</v>
      </c>
      <c r="K1103">
        <v>60</v>
      </c>
      <c r="L1103">
        <v>60</v>
      </c>
      <c r="M1103" t="s">
        <v>267</v>
      </c>
      <c r="N1103">
        <v>15</v>
      </c>
      <c r="O1103" t="s">
        <v>267</v>
      </c>
      <c r="P1103" s="9">
        <f t="shared" si="61"/>
        <v>41.5</v>
      </c>
      <c r="Q1103" s="8">
        <v>26</v>
      </c>
      <c r="R1103" s="8">
        <v>19</v>
      </c>
      <c r="S1103" s="8">
        <v>80</v>
      </c>
      <c r="T1103" s="8">
        <v>41</v>
      </c>
      <c r="AC1103" s="13">
        <v>0</v>
      </c>
      <c r="AD1103" s="13">
        <v>0</v>
      </c>
      <c r="AF1103" t="s">
        <v>45</v>
      </c>
    </row>
    <row r="1104" spans="1:33" hidden="1" x14ac:dyDescent="0.3">
      <c r="A1104" t="s">
        <v>149</v>
      </c>
      <c r="B1104">
        <v>2020</v>
      </c>
      <c r="C1104" s="11">
        <v>44020</v>
      </c>
      <c r="D1104" t="s">
        <v>1777</v>
      </c>
      <c r="E1104" t="s">
        <v>520</v>
      </c>
      <c r="F1104">
        <v>0</v>
      </c>
      <c r="G1104">
        <f t="shared" si="60"/>
        <v>7</v>
      </c>
      <c r="H1104">
        <v>0</v>
      </c>
      <c r="I1104">
        <v>0</v>
      </c>
      <c r="J1104">
        <v>7</v>
      </c>
      <c r="K1104">
        <v>90</v>
      </c>
      <c r="L1104">
        <v>1</v>
      </c>
      <c r="M1104" t="s">
        <v>267</v>
      </c>
      <c r="N1104">
        <v>0</v>
      </c>
      <c r="O1104" t="s">
        <v>267</v>
      </c>
      <c r="P1104" s="9">
        <f t="shared" si="61"/>
        <v>43.75</v>
      </c>
      <c r="Q1104" s="8">
        <v>53</v>
      </c>
      <c r="R1104" s="8">
        <v>55</v>
      </c>
      <c r="S1104" s="8">
        <v>36</v>
      </c>
      <c r="T1104" s="8">
        <v>31</v>
      </c>
      <c r="AC1104" s="13">
        <v>0</v>
      </c>
      <c r="AD1104" s="13">
        <v>0</v>
      </c>
      <c r="AF1104" t="s">
        <v>45</v>
      </c>
    </row>
    <row r="1105" spans="1:34" hidden="1" x14ac:dyDescent="0.3">
      <c r="A1105" t="s">
        <v>149</v>
      </c>
      <c r="B1105">
        <v>2020</v>
      </c>
      <c r="C1105" s="11">
        <v>44020</v>
      </c>
      <c r="D1105" t="s">
        <v>1778</v>
      </c>
      <c r="E1105" t="s">
        <v>520</v>
      </c>
      <c r="F1105">
        <v>5</v>
      </c>
      <c r="G1105">
        <f t="shared" si="60"/>
        <v>8</v>
      </c>
      <c r="H1105">
        <v>2</v>
      </c>
      <c r="I1105">
        <v>1</v>
      </c>
      <c r="J1105">
        <v>5</v>
      </c>
      <c r="K1105">
        <v>80</v>
      </c>
      <c r="L1105">
        <v>25</v>
      </c>
      <c r="M1105" t="s">
        <v>267</v>
      </c>
      <c r="N1105">
        <v>0</v>
      </c>
      <c r="O1105" t="s">
        <v>267</v>
      </c>
      <c r="P1105" s="9">
        <f t="shared" si="61"/>
        <v>33.25</v>
      </c>
      <c r="Q1105" s="8">
        <v>52</v>
      </c>
      <c r="R1105" s="8">
        <v>35</v>
      </c>
      <c r="S1105" s="8">
        <v>17</v>
      </c>
      <c r="T1105" s="8">
        <v>29</v>
      </c>
      <c r="AC1105" s="13">
        <v>0</v>
      </c>
      <c r="AD1105" s="13">
        <v>0</v>
      </c>
      <c r="AF1105" t="s">
        <v>45</v>
      </c>
    </row>
    <row r="1106" spans="1:34" hidden="1" x14ac:dyDescent="0.3">
      <c r="A1106" t="s">
        <v>149</v>
      </c>
      <c r="B1106">
        <v>2020</v>
      </c>
      <c r="C1106" s="11">
        <v>44020</v>
      </c>
      <c r="D1106" t="s">
        <v>1779</v>
      </c>
      <c r="E1106" t="s">
        <v>522</v>
      </c>
      <c r="F1106">
        <v>1</v>
      </c>
      <c r="G1106">
        <f t="shared" si="60"/>
        <v>2</v>
      </c>
      <c r="H1106">
        <v>0</v>
      </c>
      <c r="I1106">
        <v>0</v>
      </c>
      <c r="J1106">
        <v>2</v>
      </c>
      <c r="K1106">
        <v>80</v>
      </c>
      <c r="L1106">
        <v>40</v>
      </c>
      <c r="M1106" t="s">
        <v>267</v>
      </c>
      <c r="N1106">
        <v>1</v>
      </c>
      <c r="O1106" t="s">
        <v>267</v>
      </c>
      <c r="P1106" s="9">
        <f t="shared" si="61"/>
        <v>26.75</v>
      </c>
      <c r="Q1106" s="8">
        <v>14</v>
      </c>
      <c r="R1106" s="8">
        <v>25</v>
      </c>
      <c r="S1106" s="8">
        <v>27</v>
      </c>
      <c r="T1106" s="8">
        <v>41</v>
      </c>
      <c r="AC1106" s="13">
        <v>0</v>
      </c>
      <c r="AD1106" s="13">
        <v>0</v>
      </c>
      <c r="AF1106" t="s">
        <v>45</v>
      </c>
    </row>
    <row r="1107" spans="1:34" hidden="1" x14ac:dyDescent="0.3">
      <c r="A1107" t="s">
        <v>149</v>
      </c>
      <c r="B1107">
        <v>2020</v>
      </c>
      <c r="C1107" s="11">
        <v>44020</v>
      </c>
      <c r="D1107" t="s">
        <v>1781</v>
      </c>
      <c r="E1107" t="s">
        <v>522</v>
      </c>
      <c r="F1107">
        <v>7</v>
      </c>
      <c r="G1107" t="s">
        <v>267</v>
      </c>
      <c r="H1107" t="s">
        <v>267</v>
      </c>
      <c r="I1107" t="s">
        <v>267</v>
      </c>
      <c r="J1107" t="s">
        <v>267</v>
      </c>
      <c r="K1107" t="s">
        <v>267</v>
      </c>
      <c r="L1107" t="s">
        <v>267</v>
      </c>
      <c r="M1107" t="s">
        <v>267</v>
      </c>
      <c r="N1107" t="s">
        <v>267</v>
      </c>
      <c r="O1107" t="s">
        <v>267</v>
      </c>
      <c r="P1107" t="s">
        <v>267</v>
      </c>
      <c r="Q1107" t="s">
        <v>267</v>
      </c>
      <c r="R1107" t="s">
        <v>267</v>
      </c>
      <c r="S1107" t="s">
        <v>267</v>
      </c>
      <c r="T1107" t="s">
        <v>267</v>
      </c>
      <c r="AC1107" s="13">
        <v>0</v>
      </c>
      <c r="AD1107" s="13">
        <v>0</v>
      </c>
      <c r="AF1107" t="s">
        <v>267</v>
      </c>
      <c r="AG1107" t="s">
        <v>1783</v>
      </c>
    </row>
    <row r="1108" spans="1:34" hidden="1" x14ac:dyDescent="0.3">
      <c r="A1108" t="s">
        <v>149</v>
      </c>
      <c r="B1108">
        <v>2020</v>
      </c>
      <c r="C1108" s="11">
        <v>44020</v>
      </c>
      <c r="D1108" t="s">
        <v>1782</v>
      </c>
      <c r="E1108" t="s">
        <v>524</v>
      </c>
      <c r="F1108">
        <v>7</v>
      </c>
      <c r="G1108">
        <f t="shared" ref="G1108:G1139" si="62">SUM(H1108:J1108)</f>
        <v>0</v>
      </c>
      <c r="H1108">
        <v>0</v>
      </c>
      <c r="I1108">
        <v>0</v>
      </c>
      <c r="J1108">
        <v>0</v>
      </c>
      <c r="K1108">
        <v>90</v>
      </c>
      <c r="L1108">
        <v>0</v>
      </c>
      <c r="M1108" t="s">
        <v>267</v>
      </c>
      <c r="N1108">
        <v>0</v>
      </c>
      <c r="O1108" t="s">
        <v>267</v>
      </c>
      <c r="P1108" s="9">
        <f t="shared" ref="P1108:P1139" si="63">AVERAGE(Q1108:T1108)</f>
        <v>45</v>
      </c>
      <c r="Q1108" s="8">
        <v>35</v>
      </c>
      <c r="R1108" s="8">
        <v>73</v>
      </c>
      <c r="S1108" s="8">
        <v>44</v>
      </c>
      <c r="T1108" s="8">
        <v>28</v>
      </c>
      <c r="AC1108" s="13">
        <v>0</v>
      </c>
      <c r="AD1108" s="13">
        <v>0</v>
      </c>
      <c r="AF1108" t="s">
        <v>45</v>
      </c>
    </row>
    <row r="1109" spans="1:34" hidden="1" x14ac:dyDescent="0.3">
      <c r="A1109" t="s">
        <v>149</v>
      </c>
      <c r="B1109">
        <v>2021</v>
      </c>
      <c r="C1109" s="11">
        <v>44377</v>
      </c>
      <c r="D1109" t="s">
        <v>1771</v>
      </c>
      <c r="E1109" t="s">
        <v>500</v>
      </c>
      <c r="F1109">
        <v>0</v>
      </c>
      <c r="G1109">
        <f t="shared" si="62"/>
        <v>2</v>
      </c>
      <c r="H1109">
        <v>0</v>
      </c>
      <c r="I1109">
        <v>1</v>
      </c>
      <c r="J1109">
        <v>1</v>
      </c>
      <c r="K1109">
        <v>75</v>
      </c>
      <c r="L1109">
        <v>30</v>
      </c>
      <c r="M1109">
        <v>5</v>
      </c>
      <c r="N1109">
        <v>0</v>
      </c>
      <c r="O1109">
        <v>90</v>
      </c>
      <c r="P1109">
        <f t="shared" si="63"/>
        <v>23</v>
      </c>
      <c r="Q1109" s="23">
        <v>30</v>
      </c>
      <c r="R1109" s="23">
        <v>18</v>
      </c>
      <c r="S1109" s="23">
        <v>36</v>
      </c>
      <c r="T1109" s="23">
        <v>8</v>
      </c>
      <c r="U1109" s="2">
        <v>0</v>
      </c>
      <c r="V1109" s="2">
        <v>0</v>
      </c>
      <c r="W1109" s="2">
        <v>1</v>
      </c>
      <c r="X1109" s="2">
        <v>5</v>
      </c>
      <c r="Y1109" s="2" t="s">
        <v>267</v>
      </c>
      <c r="Z1109" s="2" t="s">
        <v>267</v>
      </c>
      <c r="AA1109" s="2">
        <v>0</v>
      </c>
      <c r="AB1109" s="2">
        <v>0</v>
      </c>
      <c r="AC1109" s="13">
        <v>0</v>
      </c>
      <c r="AD1109" s="13">
        <v>0</v>
      </c>
      <c r="AG1109" t="s">
        <v>1784</v>
      </c>
    </row>
    <row r="1110" spans="1:34" hidden="1" x14ac:dyDescent="0.3">
      <c r="A1110" t="s">
        <v>149</v>
      </c>
      <c r="B1110">
        <v>2021</v>
      </c>
      <c r="C1110" s="11">
        <v>44377</v>
      </c>
      <c r="D1110" t="s">
        <v>1772</v>
      </c>
      <c r="E1110" t="s">
        <v>500</v>
      </c>
      <c r="F1110">
        <v>19</v>
      </c>
      <c r="G1110">
        <f t="shared" si="62"/>
        <v>0</v>
      </c>
      <c r="H1110">
        <v>0</v>
      </c>
      <c r="I1110">
        <v>0</v>
      </c>
      <c r="J1110">
        <v>0</v>
      </c>
      <c r="K1110">
        <v>50</v>
      </c>
      <c r="L1110">
        <v>50</v>
      </c>
      <c r="M1110">
        <v>2</v>
      </c>
      <c r="N1110">
        <v>1</v>
      </c>
      <c r="O1110">
        <v>0</v>
      </c>
      <c r="P1110">
        <f t="shared" si="63"/>
        <v>22.75</v>
      </c>
      <c r="Q1110" s="23">
        <v>20</v>
      </c>
      <c r="R1110" s="23">
        <v>22</v>
      </c>
      <c r="S1110" s="23">
        <v>24</v>
      </c>
      <c r="T1110" s="23">
        <v>25</v>
      </c>
      <c r="U1110" s="2">
        <v>0</v>
      </c>
      <c r="V1110" s="2">
        <v>0</v>
      </c>
      <c r="W1110" s="2">
        <v>1</v>
      </c>
      <c r="X1110" s="2">
        <v>2</v>
      </c>
      <c r="Y1110" s="2" t="s">
        <v>267</v>
      </c>
      <c r="Z1110" s="2" t="s">
        <v>267</v>
      </c>
      <c r="AA1110" s="2">
        <v>0</v>
      </c>
      <c r="AB1110" s="2">
        <v>0</v>
      </c>
      <c r="AC1110" s="13">
        <v>0</v>
      </c>
      <c r="AD1110" s="13">
        <v>0</v>
      </c>
      <c r="AG1110" t="s">
        <v>1785</v>
      </c>
    </row>
    <row r="1111" spans="1:34" hidden="1" x14ac:dyDescent="0.3">
      <c r="A1111" t="s">
        <v>149</v>
      </c>
      <c r="B1111">
        <v>2021</v>
      </c>
      <c r="C1111" s="11">
        <v>44377</v>
      </c>
      <c r="D1111" t="s">
        <v>1774</v>
      </c>
      <c r="E1111" t="s">
        <v>500</v>
      </c>
      <c r="F1111">
        <v>7</v>
      </c>
      <c r="G1111">
        <f t="shared" si="62"/>
        <v>0</v>
      </c>
      <c r="H1111">
        <v>0</v>
      </c>
      <c r="I1111">
        <v>0</v>
      </c>
      <c r="J1111">
        <v>0</v>
      </c>
      <c r="K1111">
        <v>10</v>
      </c>
      <c r="L1111">
        <v>95</v>
      </c>
      <c r="M1111">
        <v>0</v>
      </c>
      <c r="N1111">
        <v>0</v>
      </c>
      <c r="O1111">
        <v>0</v>
      </c>
      <c r="P1111">
        <f t="shared" si="63"/>
        <v>4.75</v>
      </c>
      <c r="Q1111" s="23">
        <v>0</v>
      </c>
      <c r="R1111" s="23">
        <v>4</v>
      </c>
      <c r="S1111" s="23">
        <v>3</v>
      </c>
      <c r="T1111" s="23">
        <v>12</v>
      </c>
      <c r="U1111" s="2">
        <v>0</v>
      </c>
      <c r="V1111" s="2">
        <v>0</v>
      </c>
      <c r="W1111" s="2">
        <v>0</v>
      </c>
      <c r="X1111" s="2">
        <v>0</v>
      </c>
      <c r="Y1111" s="2" t="s">
        <v>267</v>
      </c>
      <c r="Z1111" s="2" t="s">
        <v>267</v>
      </c>
      <c r="AA1111" s="2">
        <v>0</v>
      </c>
      <c r="AB1111" s="2">
        <v>0</v>
      </c>
      <c r="AC1111" s="13">
        <v>0</v>
      </c>
      <c r="AD1111" s="13">
        <v>0</v>
      </c>
      <c r="AG1111" t="s">
        <v>1786</v>
      </c>
    </row>
    <row r="1112" spans="1:34" hidden="1" x14ac:dyDescent="0.3">
      <c r="A1112" t="s">
        <v>149</v>
      </c>
      <c r="B1112">
        <v>2021</v>
      </c>
      <c r="C1112" s="11">
        <v>44377</v>
      </c>
      <c r="D1112" t="s">
        <v>1775</v>
      </c>
      <c r="E1112" t="s">
        <v>506</v>
      </c>
      <c r="F1112">
        <v>2</v>
      </c>
      <c r="G1112">
        <f t="shared" si="62"/>
        <v>17</v>
      </c>
      <c r="H1112">
        <v>8</v>
      </c>
      <c r="I1112">
        <v>6</v>
      </c>
      <c r="J1112">
        <v>3</v>
      </c>
      <c r="K1112">
        <v>65</v>
      </c>
      <c r="L1112">
        <v>25</v>
      </c>
      <c r="M1112">
        <v>0</v>
      </c>
      <c r="N1112">
        <v>0</v>
      </c>
      <c r="O1112">
        <v>0</v>
      </c>
      <c r="P1112">
        <f t="shared" si="63"/>
        <v>34</v>
      </c>
      <c r="Q1112" s="23">
        <v>61</v>
      </c>
      <c r="R1112" s="23">
        <v>18</v>
      </c>
      <c r="S1112" s="23">
        <v>30</v>
      </c>
      <c r="T1112" s="23">
        <v>27</v>
      </c>
      <c r="U1112" s="2">
        <v>0</v>
      </c>
      <c r="V1112" s="2">
        <v>0</v>
      </c>
      <c r="W1112" s="2">
        <v>0</v>
      </c>
      <c r="X1112" s="2">
        <v>0</v>
      </c>
      <c r="Y1112" s="2" t="s">
        <v>267</v>
      </c>
      <c r="Z1112" s="2" t="s">
        <v>267</v>
      </c>
      <c r="AA1112" s="2">
        <v>0</v>
      </c>
      <c r="AB1112" s="2">
        <v>0</v>
      </c>
      <c r="AC1112" s="13">
        <v>0</v>
      </c>
      <c r="AD1112" s="13">
        <v>0</v>
      </c>
      <c r="AG1112" t="s">
        <v>1787</v>
      </c>
    </row>
    <row r="1113" spans="1:34" hidden="1" x14ac:dyDescent="0.3">
      <c r="A1113" t="s">
        <v>149</v>
      </c>
      <c r="B1113">
        <v>2021</v>
      </c>
      <c r="C1113" s="11">
        <v>44377</v>
      </c>
      <c r="D1113" t="s">
        <v>1776</v>
      </c>
      <c r="E1113" t="s">
        <v>514</v>
      </c>
      <c r="F1113">
        <v>20</v>
      </c>
      <c r="G1113">
        <f t="shared" si="62"/>
        <v>0</v>
      </c>
      <c r="H1113">
        <v>0</v>
      </c>
      <c r="I1113">
        <v>0</v>
      </c>
      <c r="J1113">
        <v>0</v>
      </c>
      <c r="K1113">
        <v>75</v>
      </c>
      <c r="L1113">
        <v>35</v>
      </c>
      <c r="M1113">
        <v>15</v>
      </c>
      <c r="N1113">
        <v>0</v>
      </c>
      <c r="O1113">
        <v>0</v>
      </c>
      <c r="P1113">
        <f t="shared" si="63"/>
        <v>25.75</v>
      </c>
      <c r="Q1113" s="23">
        <v>11</v>
      </c>
      <c r="R1113" s="23">
        <v>34</v>
      </c>
      <c r="S1113" s="23">
        <v>13</v>
      </c>
      <c r="T1113" s="23">
        <v>45</v>
      </c>
      <c r="U1113" s="2">
        <v>1</v>
      </c>
      <c r="V1113" s="2">
        <v>7</v>
      </c>
      <c r="W1113" s="2">
        <v>2</v>
      </c>
      <c r="X1113" s="2">
        <v>15</v>
      </c>
      <c r="Y1113" s="2" t="s">
        <v>267</v>
      </c>
      <c r="Z1113" s="2" t="s">
        <v>267</v>
      </c>
      <c r="AA1113" s="2">
        <v>0</v>
      </c>
      <c r="AB1113" s="2">
        <v>0</v>
      </c>
      <c r="AC1113" s="13">
        <v>0</v>
      </c>
      <c r="AD1113" s="13">
        <v>0</v>
      </c>
      <c r="AG1113" t="s">
        <v>1788</v>
      </c>
    </row>
    <row r="1114" spans="1:34" hidden="1" x14ac:dyDescent="0.3">
      <c r="A1114" t="s">
        <v>149</v>
      </c>
      <c r="B1114">
        <v>2021</v>
      </c>
      <c r="C1114" s="11">
        <v>44377</v>
      </c>
      <c r="D1114" t="s">
        <v>1777</v>
      </c>
      <c r="E1114" t="s">
        <v>520</v>
      </c>
      <c r="F1114">
        <v>0</v>
      </c>
      <c r="G1114">
        <f t="shared" si="62"/>
        <v>32</v>
      </c>
      <c r="H1114">
        <v>11</v>
      </c>
      <c r="I1114">
        <v>11</v>
      </c>
      <c r="J1114">
        <v>10</v>
      </c>
      <c r="K1114">
        <v>70</v>
      </c>
      <c r="L1114">
        <v>5</v>
      </c>
      <c r="M1114">
        <v>0</v>
      </c>
      <c r="N1114">
        <v>0</v>
      </c>
      <c r="O1114">
        <v>70</v>
      </c>
      <c r="P1114">
        <f t="shared" si="63"/>
        <v>21.75</v>
      </c>
      <c r="Q1114" s="23">
        <v>20</v>
      </c>
      <c r="R1114" s="23">
        <v>16</v>
      </c>
      <c r="S1114" s="23">
        <v>26</v>
      </c>
      <c r="T1114" s="23">
        <v>25</v>
      </c>
      <c r="U1114" s="2">
        <v>0</v>
      </c>
      <c r="V1114" s="2">
        <v>0</v>
      </c>
      <c r="W1114" s="2">
        <v>0</v>
      </c>
      <c r="X1114" s="2">
        <v>0</v>
      </c>
      <c r="Y1114" s="2" t="s">
        <v>267</v>
      </c>
      <c r="Z1114" s="2" t="s">
        <v>267</v>
      </c>
      <c r="AA1114" s="2">
        <v>0</v>
      </c>
      <c r="AB1114" s="2">
        <v>0</v>
      </c>
      <c r="AC1114" s="13">
        <v>0</v>
      </c>
      <c r="AD1114" s="13">
        <v>0</v>
      </c>
      <c r="AG1114" t="s">
        <v>1789</v>
      </c>
    </row>
    <row r="1115" spans="1:34" hidden="1" x14ac:dyDescent="0.3">
      <c r="A1115" t="s">
        <v>149</v>
      </c>
      <c r="B1115">
        <v>2021</v>
      </c>
      <c r="C1115" s="11">
        <v>44377</v>
      </c>
      <c r="D1115" t="s">
        <v>1778</v>
      </c>
      <c r="E1115" t="s">
        <v>520</v>
      </c>
      <c r="F1115">
        <v>5</v>
      </c>
      <c r="G1115">
        <f t="shared" si="62"/>
        <v>29</v>
      </c>
      <c r="H1115">
        <v>10</v>
      </c>
      <c r="I1115">
        <v>7</v>
      </c>
      <c r="J1115">
        <v>12</v>
      </c>
      <c r="K1115">
        <v>70</v>
      </c>
      <c r="L1115">
        <v>70</v>
      </c>
      <c r="M1115">
        <v>0</v>
      </c>
      <c r="N1115">
        <v>0</v>
      </c>
      <c r="O1115">
        <v>0</v>
      </c>
      <c r="P1115">
        <f t="shared" si="63"/>
        <v>14.25</v>
      </c>
      <c r="Q1115" s="23">
        <v>22</v>
      </c>
      <c r="R1115" s="23">
        <v>17</v>
      </c>
      <c r="S1115" s="23">
        <v>8</v>
      </c>
      <c r="T1115" s="23">
        <v>10</v>
      </c>
      <c r="U1115" s="2">
        <v>0</v>
      </c>
      <c r="V1115" s="2">
        <v>0</v>
      </c>
      <c r="W1115" s="2">
        <v>0</v>
      </c>
      <c r="X1115" s="2">
        <v>0</v>
      </c>
      <c r="Y1115" s="2" t="s">
        <v>267</v>
      </c>
      <c r="Z1115" s="2" t="s">
        <v>267</v>
      </c>
      <c r="AA1115" s="2">
        <v>0</v>
      </c>
      <c r="AB1115" s="2">
        <v>0</v>
      </c>
      <c r="AC1115" s="13">
        <v>0</v>
      </c>
      <c r="AD1115" s="13">
        <v>0</v>
      </c>
      <c r="AG1115" t="s">
        <v>1790</v>
      </c>
    </row>
    <row r="1116" spans="1:34" s="3" customFormat="1" hidden="1" x14ac:dyDescent="0.3">
      <c r="A1116" t="s">
        <v>149</v>
      </c>
      <c r="B1116">
        <v>2021</v>
      </c>
      <c r="C1116" s="11">
        <v>44377</v>
      </c>
      <c r="D1116" t="s">
        <v>1779</v>
      </c>
      <c r="E1116" t="s">
        <v>522</v>
      </c>
      <c r="F1116">
        <v>1</v>
      </c>
      <c r="G1116">
        <f t="shared" si="62"/>
        <v>14</v>
      </c>
      <c r="H1116">
        <v>5</v>
      </c>
      <c r="I1116">
        <v>2</v>
      </c>
      <c r="J1116">
        <v>7</v>
      </c>
      <c r="K1116">
        <v>60</v>
      </c>
      <c r="L1116">
        <v>40</v>
      </c>
      <c r="M1116">
        <v>0</v>
      </c>
      <c r="N1116">
        <v>0</v>
      </c>
      <c r="O1116">
        <v>25</v>
      </c>
      <c r="P1116">
        <f t="shared" si="63"/>
        <v>16.25</v>
      </c>
      <c r="Q1116" s="23">
        <v>16</v>
      </c>
      <c r="R1116" s="23">
        <v>21</v>
      </c>
      <c r="S1116" s="23">
        <v>11</v>
      </c>
      <c r="T1116" s="23">
        <v>17</v>
      </c>
      <c r="U1116" s="2">
        <v>0</v>
      </c>
      <c r="V1116" s="2">
        <v>0</v>
      </c>
      <c r="W1116" s="2">
        <v>0</v>
      </c>
      <c r="X1116" s="2">
        <v>0</v>
      </c>
      <c r="Y1116" s="2" t="s">
        <v>267</v>
      </c>
      <c r="Z1116" s="2" t="s">
        <v>267</v>
      </c>
      <c r="AA1116" s="2">
        <v>0</v>
      </c>
      <c r="AB1116" s="2">
        <v>0</v>
      </c>
      <c r="AC1116" s="13">
        <v>0</v>
      </c>
      <c r="AD1116" s="13">
        <v>0</v>
      </c>
      <c r="AE1116"/>
      <c r="AF1116"/>
      <c r="AG1116" t="s">
        <v>1791</v>
      </c>
      <c r="AH1116"/>
    </row>
    <row r="1117" spans="1:34" hidden="1" x14ac:dyDescent="0.3">
      <c r="A1117" t="s">
        <v>149</v>
      </c>
      <c r="B1117">
        <v>2021</v>
      </c>
      <c r="C1117" s="11">
        <v>44377</v>
      </c>
      <c r="D1117" t="s">
        <v>1781</v>
      </c>
      <c r="E1117" t="s">
        <v>522</v>
      </c>
      <c r="F1117">
        <v>7</v>
      </c>
      <c r="G1117">
        <f t="shared" si="62"/>
        <v>0</v>
      </c>
      <c r="H1117">
        <v>0</v>
      </c>
      <c r="I1117">
        <v>0</v>
      </c>
      <c r="J1117">
        <v>0</v>
      </c>
      <c r="K1117">
        <v>65</v>
      </c>
      <c r="L1117">
        <v>30</v>
      </c>
      <c r="M1117">
        <v>0</v>
      </c>
      <c r="N1117">
        <v>0</v>
      </c>
      <c r="O1117">
        <v>0</v>
      </c>
      <c r="P1117">
        <f t="shared" si="63"/>
        <v>19.75</v>
      </c>
      <c r="Q1117" s="23">
        <v>24</v>
      </c>
      <c r="R1117" s="23">
        <v>55</v>
      </c>
      <c r="S1117" s="23">
        <v>0</v>
      </c>
      <c r="T1117" s="23">
        <v>0</v>
      </c>
      <c r="U1117" s="2">
        <v>0</v>
      </c>
      <c r="V1117" s="2">
        <v>0</v>
      </c>
      <c r="W1117" s="2">
        <v>0</v>
      </c>
      <c r="X1117" s="2">
        <v>0</v>
      </c>
      <c r="Y1117" s="2" t="s">
        <v>267</v>
      </c>
      <c r="Z1117" s="2" t="s">
        <v>267</v>
      </c>
      <c r="AA1117" s="2">
        <v>0</v>
      </c>
      <c r="AB1117" s="2">
        <v>0</v>
      </c>
      <c r="AC1117" s="13">
        <v>0</v>
      </c>
      <c r="AD1117" s="13">
        <v>0</v>
      </c>
      <c r="AG1117" t="s">
        <v>1792</v>
      </c>
    </row>
    <row r="1118" spans="1:34" hidden="1" x14ac:dyDescent="0.3">
      <c r="A1118" t="s">
        <v>149</v>
      </c>
      <c r="B1118">
        <v>2021</v>
      </c>
      <c r="C1118" s="11">
        <v>44377</v>
      </c>
      <c r="D1118" t="s">
        <v>1782</v>
      </c>
      <c r="E1118" t="s">
        <v>524</v>
      </c>
      <c r="F1118">
        <v>7</v>
      </c>
      <c r="G1118">
        <f t="shared" si="62"/>
        <v>0</v>
      </c>
      <c r="H1118">
        <v>0</v>
      </c>
      <c r="I1118">
        <v>0</v>
      </c>
      <c r="J1118">
        <v>0</v>
      </c>
      <c r="K1118">
        <v>80</v>
      </c>
      <c r="L1118">
        <v>5</v>
      </c>
      <c r="M1118">
        <v>0</v>
      </c>
      <c r="N1118">
        <v>0</v>
      </c>
      <c r="O1118">
        <v>5</v>
      </c>
      <c r="P1118">
        <f t="shared" si="63"/>
        <v>28.25</v>
      </c>
      <c r="Q1118" s="23">
        <v>24</v>
      </c>
      <c r="R1118" s="23">
        <v>20</v>
      </c>
      <c r="S1118" s="23">
        <v>40</v>
      </c>
      <c r="T1118" s="23">
        <v>29</v>
      </c>
      <c r="U1118" s="2">
        <v>0</v>
      </c>
      <c r="V1118" s="2">
        <v>0</v>
      </c>
      <c r="W1118" s="2">
        <v>0</v>
      </c>
      <c r="X1118" s="2">
        <v>0</v>
      </c>
      <c r="Y1118" s="2" t="s">
        <v>267</v>
      </c>
      <c r="Z1118" s="2" t="s">
        <v>267</v>
      </c>
      <c r="AA1118" s="2">
        <v>0</v>
      </c>
      <c r="AB1118" s="2">
        <v>0</v>
      </c>
      <c r="AC1118" s="13">
        <v>0</v>
      </c>
      <c r="AD1118" s="13">
        <v>0</v>
      </c>
      <c r="AG1118" t="s">
        <v>1793</v>
      </c>
    </row>
    <row r="1119" spans="1:34" hidden="1" x14ac:dyDescent="0.3">
      <c r="A1119" t="s">
        <v>149</v>
      </c>
      <c r="B1119">
        <v>2022</v>
      </c>
      <c r="C1119" s="11">
        <v>44743</v>
      </c>
      <c r="D1119" t="s">
        <v>1771</v>
      </c>
      <c r="E1119" t="s">
        <v>500</v>
      </c>
      <c r="F1119">
        <v>0</v>
      </c>
      <c r="G1119">
        <f t="shared" si="62"/>
        <v>3</v>
      </c>
      <c r="H1119">
        <v>0</v>
      </c>
      <c r="I1119">
        <v>0</v>
      </c>
      <c r="J1119">
        <v>3</v>
      </c>
      <c r="K1119">
        <v>75</v>
      </c>
      <c r="L1119">
        <v>85</v>
      </c>
      <c r="M1119">
        <v>8</v>
      </c>
      <c r="N1119">
        <v>0</v>
      </c>
      <c r="O1119">
        <v>85</v>
      </c>
      <c r="P1119">
        <f t="shared" si="63"/>
        <v>19.5</v>
      </c>
      <c r="Q1119" s="23">
        <v>25</v>
      </c>
      <c r="R1119" s="23">
        <v>20</v>
      </c>
      <c r="S1119" s="23">
        <v>18</v>
      </c>
      <c r="T1119" s="23">
        <v>15</v>
      </c>
      <c r="U1119" s="2">
        <v>1</v>
      </c>
      <c r="V1119" s="2">
        <v>30</v>
      </c>
      <c r="W1119" s="2">
        <v>1</v>
      </c>
      <c r="X1119" s="2">
        <v>8</v>
      </c>
      <c r="Y1119" s="2" t="s">
        <v>267</v>
      </c>
      <c r="Z1119" s="2" t="s">
        <v>267</v>
      </c>
      <c r="AA1119" s="2">
        <v>0</v>
      </c>
      <c r="AB1119" s="2">
        <v>0</v>
      </c>
      <c r="AC1119" s="13">
        <v>0</v>
      </c>
      <c r="AD1119" s="13">
        <v>0</v>
      </c>
    </row>
    <row r="1120" spans="1:34" hidden="1" x14ac:dyDescent="0.3">
      <c r="A1120" t="s">
        <v>149</v>
      </c>
      <c r="B1120">
        <v>2022</v>
      </c>
      <c r="C1120" s="11">
        <v>44743</v>
      </c>
      <c r="D1120" t="s">
        <v>1772</v>
      </c>
      <c r="E1120" t="s">
        <v>500</v>
      </c>
      <c r="F1120">
        <v>19</v>
      </c>
      <c r="G1120">
        <f t="shared" si="62"/>
        <v>0</v>
      </c>
      <c r="H1120">
        <v>0</v>
      </c>
      <c r="I1120">
        <v>0</v>
      </c>
      <c r="J1120">
        <v>0</v>
      </c>
      <c r="K1120">
        <v>35</v>
      </c>
      <c r="L1120">
        <v>80</v>
      </c>
      <c r="M1120">
        <v>1</v>
      </c>
      <c r="N1120">
        <v>0.1</v>
      </c>
      <c r="O1120">
        <v>0</v>
      </c>
      <c r="P1120">
        <f t="shared" si="63"/>
        <v>16</v>
      </c>
      <c r="Q1120" s="23">
        <v>3</v>
      </c>
      <c r="R1120" s="23">
        <v>26</v>
      </c>
      <c r="S1120" s="23">
        <v>15</v>
      </c>
      <c r="T1120" s="23">
        <v>20</v>
      </c>
      <c r="U1120" s="2">
        <v>2</v>
      </c>
      <c r="V1120" s="2">
        <v>12</v>
      </c>
      <c r="W1120" s="2">
        <v>1</v>
      </c>
      <c r="X1120" s="2">
        <v>1</v>
      </c>
      <c r="Y1120" s="2" t="s">
        <v>267</v>
      </c>
      <c r="Z1120" s="2" t="s">
        <v>267</v>
      </c>
      <c r="AA1120" s="2">
        <v>0</v>
      </c>
      <c r="AB1120" s="2">
        <v>0</v>
      </c>
      <c r="AC1120" s="13">
        <v>0</v>
      </c>
      <c r="AD1120" s="13">
        <v>0</v>
      </c>
    </row>
    <row r="1121" spans="1:33" hidden="1" x14ac:dyDescent="0.3">
      <c r="A1121" t="s">
        <v>149</v>
      </c>
      <c r="B1121">
        <v>2022</v>
      </c>
      <c r="C1121" s="11">
        <v>44743</v>
      </c>
      <c r="D1121" t="s">
        <v>1774</v>
      </c>
      <c r="E1121" t="s">
        <v>500</v>
      </c>
      <c r="F1121">
        <v>7</v>
      </c>
      <c r="G1121">
        <f t="shared" si="62"/>
        <v>0</v>
      </c>
      <c r="H1121">
        <v>0</v>
      </c>
      <c r="I1121">
        <v>0</v>
      </c>
      <c r="J1121">
        <v>0</v>
      </c>
      <c r="K1121">
        <v>20</v>
      </c>
      <c r="L1121">
        <v>98</v>
      </c>
      <c r="M1121">
        <v>0</v>
      </c>
      <c r="N1121">
        <v>0</v>
      </c>
      <c r="O1121">
        <v>0</v>
      </c>
      <c r="P1121">
        <f t="shared" si="63"/>
        <v>11.25</v>
      </c>
      <c r="Q1121" s="23">
        <v>6</v>
      </c>
      <c r="R1121" s="23">
        <v>5</v>
      </c>
      <c r="S1121" s="23">
        <v>14</v>
      </c>
      <c r="T1121" s="23">
        <v>20</v>
      </c>
      <c r="U1121" s="2">
        <v>1</v>
      </c>
      <c r="V1121" s="2">
        <v>4</v>
      </c>
      <c r="W1121" s="2">
        <v>0</v>
      </c>
      <c r="X1121" s="2">
        <v>0</v>
      </c>
      <c r="Y1121" s="2" t="s">
        <v>267</v>
      </c>
      <c r="Z1121" s="2" t="s">
        <v>267</v>
      </c>
      <c r="AA1121" s="2">
        <v>0</v>
      </c>
      <c r="AB1121" s="2">
        <v>0</v>
      </c>
      <c r="AC1121" s="13">
        <v>0</v>
      </c>
      <c r="AD1121" s="13">
        <v>0</v>
      </c>
    </row>
    <row r="1122" spans="1:33" hidden="1" x14ac:dyDescent="0.3">
      <c r="A1122" t="s">
        <v>149</v>
      </c>
      <c r="B1122">
        <v>2022</v>
      </c>
      <c r="C1122" s="11">
        <v>44743</v>
      </c>
      <c r="D1122" t="s">
        <v>1775</v>
      </c>
      <c r="E1122" t="s">
        <v>506</v>
      </c>
      <c r="F1122">
        <v>2</v>
      </c>
      <c r="G1122">
        <f t="shared" si="62"/>
        <v>19</v>
      </c>
      <c r="H1122">
        <v>4</v>
      </c>
      <c r="I1122">
        <v>14</v>
      </c>
      <c r="J1122">
        <v>1</v>
      </c>
      <c r="K1122">
        <v>75</v>
      </c>
      <c r="L1122">
        <v>60</v>
      </c>
      <c r="M1122">
        <v>0</v>
      </c>
      <c r="N1122">
        <v>0</v>
      </c>
      <c r="O1122">
        <v>0</v>
      </c>
      <c r="P1122">
        <f t="shared" si="63"/>
        <v>26.75</v>
      </c>
      <c r="Q1122" s="23">
        <v>25</v>
      </c>
      <c r="R1122" s="23">
        <v>46</v>
      </c>
      <c r="S1122" s="23">
        <v>23</v>
      </c>
      <c r="T1122" s="23">
        <v>13</v>
      </c>
      <c r="U1122" s="2">
        <v>1</v>
      </c>
      <c r="V1122" s="2">
        <v>10</v>
      </c>
      <c r="W1122" s="2">
        <v>0</v>
      </c>
      <c r="X1122" s="2">
        <v>0</v>
      </c>
      <c r="Y1122" s="2" t="s">
        <v>267</v>
      </c>
      <c r="Z1122" s="2" t="s">
        <v>267</v>
      </c>
      <c r="AA1122" s="2">
        <v>0</v>
      </c>
      <c r="AB1122" s="2">
        <v>0</v>
      </c>
      <c r="AC1122" s="13">
        <v>0</v>
      </c>
      <c r="AD1122" s="13">
        <v>0</v>
      </c>
    </row>
    <row r="1123" spans="1:33" hidden="1" x14ac:dyDescent="0.3">
      <c r="A1123" t="s">
        <v>149</v>
      </c>
      <c r="B1123">
        <v>2022</v>
      </c>
      <c r="C1123" s="11">
        <v>44743</v>
      </c>
      <c r="D1123" t="s">
        <v>1776</v>
      </c>
      <c r="E1123" t="s">
        <v>514</v>
      </c>
      <c r="F1123">
        <v>20</v>
      </c>
      <c r="G1123">
        <f t="shared" si="62"/>
        <v>0</v>
      </c>
      <c r="H1123">
        <v>0</v>
      </c>
      <c r="I1123">
        <v>0</v>
      </c>
      <c r="J1123">
        <v>0</v>
      </c>
      <c r="K1123">
        <v>78</v>
      </c>
      <c r="L1123">
        <v>40</v>
      </c>
      <c r="M1123">
        <v>25</v>
      </c>
      <c r="N1123">
        <v>0</v>
      </c>
      <c r="O1123">
        <v>0</v>
      </c>
      <c r="P1123">
        <f t="shared" si="63"/>
        <v>66.25</v>
      </c>
      <c r="Q1123" s="23">
        <v>29</v>
      </c>
      <c r="R1123" s="23">
        <v>80</v>
      </c>
      <c r="S1123" s="23">
        <v>87</v>
      </c>
      <c r="T1123" s="23">
        <v>69</v>
      </c>
      <c r="U1123" s="2">
        <v>2</v>
      </c>
      <c r="V1123" s="2" t="s">
        <v>267</v>
      </c>
      <c r="W1123" s="2">
        <v>3</v>
      </c>
      <c r="X1123" s="2">
        <v>25</v>
      </c>
      <c r="Y1123" s="2" t="s">
        <v>267</v>
      </c>
      <c r="Z1123" s="2" t="s">
        <v>267</v>
      </c>
      <c r="AA1123" s="2">
        <v>0</v>
      </c>
      <c r="AB1123" s="2">
        <v>0</v>
      </c>
      <c r="AC1123" s="13" t="s">
        <v>315</v>
      </c>
      <c r="AD1123" s="13">
        <v>0</v>
      </c>
      <c r="AE1123" t="s">
        <v>315</v>
      </c>
      <c r="AF1123" t="s">
        <v>1794</v>
      </c>
      <c r="AG1123" t="s">
        <v>1795</v>
      </c>
    </row>
    <row r="1124" spans="1:33" hidden="1" x14ac:dyDescent="0.3">
      <c r="A1124" t="s">
        <v>149</v>
      </c>
      <c r="B1124">
        <v>2022</v>
      </c>
      <c r="C1124" s="11">
        <v>44743</v>
      </c>
      <c r="D1124" t="s">
        <v>1777</v>
      </c>
      <c r="E1124" t="s">
        <v>520</v>
      </c>
      <c r="F1124">
        <v>0</v>
      </c>
      <c r="G1124">
        <f t="shared" si="62"/>
        <v>37</v>
      </c>
      <c r="H1124">
        <v>6</v>
      </c>
      <c r="I1124">
        <v>22</v>
      </c>
      <c r="J1124">
        <v>9</v>
      </c>
      <c r="K1124">
        <v>85</v>
      </c>
      <c r="L1124">
        <v>15</v>
      </c>
      <c r="M1124">
        <v>0</v>
      </c>
      <c r="N1124">
        <v>0</v>
      </c>
      <c r="O1124">
        <v>25</v>
      </c>
      <c r="P1124">
        <f t="shared" si="63"/>
        <v>21</v>
      </c>
      <c r="Q1124" s="23">
        <v>11</v>
      </c>
      <c r="R1124" s="23">
        <v>15</v>
      </c>
      <c r="S1124" s="23">
        <v>30</v>
      </c>
      <c r="T1124" s="23">
        <v>28</v>
      </c>
      <c r="U1124" s="2">
        <v>1</v>
      </c>
      <c r="V1124" s="2">
        <v>40</v>
      </c>
      <c r="W1124" s="2">
        <v>0</v>
      </c>
      <c r="X1124" s="2">
        <v>0</v>
      </c>
      <c r="Y1124" s="2" t="s">
        <v>267</v>
      </c>
      <c r="Z1124" s="2" t="s">
        <v>267</v>
      </c>
      <c r="AA1124" s="2">
        <v>0</v>
      </c>
      <c r="AB1124" s="2">
        <v>0</v>
      </c>
      <c r="AC1124" s="13">
        <v>0</v>
      </c>
      <c r="AD1124" s="13">
        <v>0</v>
      </c>
    </row>
    <row r="1125" spans="1:33" hidden="1" x14ac:dyDescent="0.3">
      <c r="A1125" t="s">
        <v>149</v>
      </c>
      <c r="B1125">
        <v>2022</v>
      </c>
      <c r="C1125" s="11">
        <v>44743</v>
      </c>
      <c r="D1125" t="s">
        <v>1778</v>
      </c>
      <c r="E1125" t="s">
        <v>520</v>
      </c>
      <c r="F1125">
        <v>5</v>
      </c>
      <c r="G1125">
        <f t="shared" si="62"/>
        <v>29</v>
      </c>
      <c r="H1125">
        <v>10</v>
      </c>
      <c r="I1125">
        <v>8</v>
      </c>
      <c r="J1125">
        <v>11</v>
      </c>
      <c r="K1125">
        <v>80</v>
      </c>
      <c r="L1125">
        <v>95</v>
      </c>
      <c r="M1125">
        <v>0</v>
      </c>
      <c r="N1125">
        <v>0</v>
      </c>
      <c r="O1125">
        <v>2</v>
      </c>
      <c r="P1125">
        <f t="shared" si="63"/>
        <v>37</v>
      </c>
      <c r="Q1125" s="23">
        <v>37</v>
      </c>
      <c r="R1125" s="23">
        <v>26</v>
      </c>
      <c r="S1125" s="23">
        <v>60</v>
      </c>
      <c r="T1125" s="23">
        <v>25</v>
      </c>
      <c r="U1125" s="2">
        <v>2</v>
      </c>
      <c r="V1125" s="2">
        <v>57</v>
      </c>
      <c r="W1125" s="2">
        <v>0</v>
      </c>
      <c r="X1125" s="2">
        <v>0</v>
      </c>
      <c r="Y1125" s="2" t="s">
        <v>267</v>
      </c>
      <c r="Z1125" s="2" t="s">
        <v>267</v>
      </c>
      <c r="AA1125" s="2">
        <v>0</v>
      </c>
      <c r="AB1125" s="2">
        <v>0</v>
      </c>
      <c r="AC1125" s="13">
        <v>0</v>
      </c>
      <c r="AD1125" s="13">
        <v>0</v>
      </c>
    </row>
    <row r="1126" spans="1:33" hidden="1" x14ac:dyDescent="0.3">
      <c r="A1126" t="s">
        <v>149</v>
      </c>
      <c r="B1126">
        <v>2022</v>
      </c>
      <c r="C1126" s="11">
        <v>44743</v>
      </c>
      <c r="D1126" t="s">
        <v>1779</v>
      </c>
      <c r="E1126" t="s">
        <v>522</v>
      </c>
      <c r="F1126">
        <v>1</v>
      </c>
      <c r="G1126">
        <f t="shared" si="62"/>
        <v>13</v>
      </c>
      <c r="H1126">
        <v>2</v>
      </c>
      <c r="I1126">
        <v>8</v>
      </c>
      <c r="J1126">
        <v>3</v>
      </c>
      <c r="K1126">
        <v>82</v>
      </c>
      <c r="L1126">
        <v>38</v>
      </c>
      <c r="M1126">
        <v>0</v>
      </c>
      <c r="N1126">
        <v>0</v>
      </c>
      <c r="O1126">
        <v>5</v>
      </c>
      <c r="P1126">
        <f t="shared" si="63"/>
        <v>25.25</v>
      </c>
      <c r="Q1126" s="23">
        <v>21</v>
      </c>
      <c r="R1126" s="23">
        <v>18</v>
      </c>
      <c r="S1126" s="23">
        <v>28</v>
      </c>
      <c r="T1126" s="23">
        <v>34</v>
      </c>
      <c r="U1126" s="2">
        <v>2</v>
      </c>
      <c r="V1126" s="2">
        <v>34</v>
      </c>
      <c r="W1126" s="2">
        <v>0</v>
      </c>
      <c r="X1126" s="2">
        <v>0</v>
      </c>
      <c r="Y1126" s="2" t="s">
        <v>267</v>
      </c>
      <c r="Z1126" s="2" t="s">
        <v>267</v>
      </c>
      <c r="AA1126" s="2">
        <v>0</v>
      </c>
      <c r="AB1126" s="2">
        <v>0</v>
      </c>
      <c r="AC1126" s="13">
        <v>0</v>
      </c>
      <c r="AD1126" s="13">
        <v>0</v>
      </c>
      <c r="AG1126" t="s">
        <v>1796</v>
      </c>
    </row>
    <row r="1127" spans="1:33" hidden="1" x14ac:dyDescent="0.3">
      <c r="A1127" t="s">
        <v>149</v>
      </c>
      <c r="B1127">
        <v>2022</v>
      </c>
      <c r="C1127" s="11">
        <v>44743</v>
      </c>
      <c r="D1127" t="s">
        <v>1781</v>
      </c>
      <c r="E1127" t="s">
        <v>522</v>
      </c>
      <c r="F1127">
        <v>7</v>
      </c>
      <c r="G1127">
        <f t="shared" si="62"/>
        <v>0</v>
      </c>
      <c r="H1127">
        <v>0</v>
      </c>
      <c r="I1127">
        <v>0</v>
      </c>
      <c r="J1127">
        <v>0</v>
      </c>
      <c r="K1127">
        <v>70</v>
      </c>
      <c r="L1127">
        <v>60</v>
      </c>
      <c r="M1127">
        <v>0</v>
      </c>
      <c r="N1127">
        <v>0</v>
      </c>
      <c r="O1127">
        <v>0</v>
      </c>
      <c r="P1127">
        <f t="shared" si="63"/>
        <v>10.5</v>
      </c>
      <c r="Q1127" s="23">
        <v>21</v>
      </c>
      <c r="R1127" s="23">
        <v>5</v>
      </c>
      <c r="S1127" s="23">
        <v>15</v>
      </c>
      <c r="T1127" s="23">
        <v>1</v>
      </c>
      <c r="U1127" s="2">
        <v>1</v>
      </c>
      <c r="V1127" s="2">
        <v>15</v>
      </c>
      <c r="W1127" s="2">
        <v>0</v>
      </c>
      <c r="X1127" s="2">
        <v>0</v>
      </c>
      <c r="Y1127" s="2" t="s">
        <v>267</v>
      </c>
      <c r="Z1127" s="2" t="s">
        <v>267</v>
      </c>
      <c r="AA1127" s="2">
        <v>0</v>
      </c>
      <c r="AB1127" s="2">
        <v>0</v>
      </c>
      <c r="AC1127" s="13">
        <v>0</v>
      </c>
      <c r="AD1127" s="13">
        <v>0</v>
      </c>
    </row>
    <row r="1128" spans="1:33" hidden="1" x14ac:dyDescent="0.3">
      <c r="A1128" t="s">
        <v>149</v>
      </c>
      <c r="B1128">
        <v>2022</v>
      </c>
      <c r="C1128" s="11">
        <v>44743</v>
      </c>
      <c r="D1128" t="s">
        <v>1782</v>
      </c>
      <c r="E1128" t="s">
        <v>524</v>
      </c>
      <c r="F1128">
        <v>7</v>
      </c>
      <c r="G1128">
        <f t="shared" si="62"/>
        <v>0</v>
      </c>
      <c r="H1128">
        <v>0</v>
      </c>
      <c r="I1128">
        <v>0</v>
      </c>
      <c r="J1128">
        <v>0</v>
      </c>
      <c r="K1128">
        <v>100</v>
      </c>
      <c r="L1128">
        <v>15</v>
      </c>
      <c r="M1128">
        <v>0</v>
      </c>
      <c r="N1128">
        <v>0</v>
      </c>
      <c r="O1128">
        <v>45</v>
      </c>
      <c r="P1128">
        <f t="shared" si="63"/>
        <v>64.25</v>
      </c>
      <c r="Q1128" s="23">
        <v>48</v>
      </c>
      <c r="R1128" s="23">
        <v>78</v>
      </c>
      <c r="S1128" s="23">
        <v>43</v>
      </c>
      <c r="T1128" s="23">
        <v>88</v>
      </c>
      <c r="U1128" s="2">
        <v>1</v>
      </c>
      <c r="V1128" s="2">
        <v>14</v>
      </c>
      <c r="W1128" s="2">
        <v>0</v>
      </c>
      <c r="X1128" s="2">
        <v>0</v>
      </c>
      <c r="Y1128" s="2" t="s">
        <v>267</v>
      </c>
      <c r="Z1128" s="2" t="s">
        <v>267</v>
      </c>
      <c r="AA1128" s="2">
        <v>0</v>
      </c>
      <c r="AB1128" s="2">
        <v>0</v>
      </c>
      <c r="AC1128" s="13">
        <v>0</v>
      </c>
      <c r="AD1128" s="13">
        <v>0</v>
      </c>
    </row>
    <row r="1129" spans="1:33" hidden="1" x14ac:dyDescent="0.3">
      <c r="A1129" t="s">
        <v>50</v>
      </c>
      <c r="B1129">
        <v>2020</v>
      </c>
      <c r="C1129" s="11">
        <v>44005</v>
      </c>
      <c r="D1129" t="s">
        <v>1797</v>
      </c>
      <c r="E1129" t="s">
        <v>495</v>
      </c>
      <c r="F1129">
        <v>1</v>
      </c>
      <c r="G1129">
        <f t="shared" si="62"/>
        <v>31</v>
      </c>
      <c r="H1129">
        <v>3</v>
      </c>
      <c r="I1129">
        <v>14</v>
      </c>
      <c r="J1129">
        <v>14</v>
      </c>
      <c r="K1129">
        <v>45</v>
      </c>
      <c r="L1129">
        <v>85</v>
      </c>
      <c r="M1129" t="s">
        <v>267</v>
      </c>
      <c r="N1129">
        <v>0</v>
      </c>
      <c r="O1129">
        <v>0</v>
      </c>
      <c r="P1129" s="9">
        <f t="shared" si="63"/>
        <v>12.25</v>
      </c>
      <c r="Q1129">
        <v>12</v>
      </c>
      <c r="R1129">
        <v>3</v>
      </c>
      <c r="S1129">
        <v>17</v>
      </c>
      <c r="T1129">
        <v>17</v>
      </c>
      <c r="AC1129" s="13">
        <v>1</v>
      </c>
      <c r="AD1129" s="13">
        <v>0</v>
      </c>
    </row>
    <row r="1130" spans="1:33" hidden="1" x14ac:dyDescent="0.3">
      <c r="A1130" t="s">
        <v>50</v>
      </c>
      <c r="B1130">
        <v>2020</v>
      </c>
      <c r="C1130" s="11">
        <v>44005</v>
      </c>
      <c r="D1130" t="s">
        <v>1798</v>
      </c>
      <c r="E1130" t="s">
        <v>514</v>
      </c>
      <c r="F1130">
        <v>13</v>
      </c>
      <c r="G1130">
        <f t="shared" si="62"/>
        <v>0</v>
      </c>
      <c r="H1130">
        <v>0</v>
      </c>
      <c r="I1130">
        <v>0</v>
      </c>
      <c r="J1130">
        <v>0</v>
      </c>
      <c r="K1130">
        <v>10</v>
      </c>
      <c r="L1130" t="s">
        <v>267</v>
      </c>
      <c r="M1130" t="s">
        <v>267</v>
      </c>
      <c r="N1130">
        <v>50</v>
      </c>
      <c r="O1130">
        <v>0</v>
      </c>
      <c r="P1130" s="9">
        <f t="shared" si="63"/>
        <v>36.75</v>
      </c>
      <c r="Q1130">
        <v>56</v>
      </c>
      <c r="R1130">
        <v>41</v>
      </c>
      <c r="S1130">
        <v>20</v>
      </c>
      <c r="T1130">
        <v>30</v>
      </c>
      <c r="AC1130" s="13">
        <v>1</v>
      </c>
      <c r="AD1130" s="13">
        <v>0</v>
      </c>
    </row>
    <row r="1131" spans="1:33" hidden="1" x14ac:dyDescent="0.3">
      <c r="A1131" t="s">
        <v>50</v>
      </c>
      <c r="B1131">
        <v>2020</v>
      </c>
      <c r="C1131" s="11">
        <v>44005</v>
      </c>
      <c r="D1131" t="s">
        <v>1799</v>
      </c>
      <c r="E1131" t="s">
        <v>495</v>
      </c>
      <c r="F1131">
        <v>4</v>
      </c>
      <c r="G1131">
        <f t="shared" si="62"/>
        <v>3</v>
      </c>
      <c r="H1131">
        <v>0</v>
      </c>
      <c r="I1131">
        <v>3</v>
      </c>
      <c r="J1131">
        <v>0</v>
      </c>
      <c r="K1131">
        <v>25</v>
      </c>
      <c r="L1131">
        <v>80</v>
      </c>
      <c r="M1131" t="s">
        <v>267</v>
      </c>
      <c r="N1131">
        <v>11</v>
      </c>
      <c r="O1131">
        <v>0</v>
      </c>
      <c r="P1131" s="9">
        <f t="shared" si="63"/>
        <v>14</v>
      </c>
      <c r="Q1131">
        <v>23</v>
      </c>
      <c r="R1131">
        <v>16</v>
      </c>
      <c r="S1131">
        <v>10</v>
      </c>
      <c r="T1131">
        <v>7</v>
      </c>
      <c r="AC1131" s="13">
        <v>1</v>
      </c>
      <c r="AD1131" s="13">
        <v>0</v>
      </c>
    </row>
    <row r="1132" spans="1:33" hidden="1" x14ac:dyDescent="0.3">
      <c r="A1132" t="s">
        <v>50</v>
      </c>
      <c r="B1132">
        <v>2020</v>
      </c>
      <c r="C1132" s="11">
        <v>44005</v>
      </c>
      <c r="D1132" t="s">
        <v>1800</v>
      </c>
      <c r="E1132" t="s">
        <v>506</v>
      </c>
      <c r="F1132">
        <v>1</v>
      </c>
      <c r="G1132">
        <f t="shared" si="62"/>
        <v>4</v>
      </c>
      <c r="H1132">
        <v>1</v>
      </c>
      <c r="I1132">
        <v>1</v>
      </c>
      <c r="J1132">
        <v>2</v>
      </c>
      <c r="K1132">
        <v>15</v>
      </c>
      <c r="L1132">
        <v>75</v>
      </c>
      <c r="M1132" t="s">
        <v>267</v>
      </c>
      <c r="N1132">
        <v>0</v>
      </c>
      <c r="O1132">
        <v>0</v>
      </c>
      <c r="P1132" s="9">
        <f t="shared" si="63"/>
        <v>8</v>
      </c>
      <c r="Q1132">
        <v>7</v>
      </c>
      <c r="R1132">
        <v>15</v>
      </c>
      <c r="S1132">
        <v>8</v>
      </c>
      <c r="T1132">
        <v>2</v>
      </c>
      <c r="AC1132" s="13">
        <v>1</v>
      </c>
      <c r="AD1132" s="13">
        <v>0</v>
      </c>
      <c r="AG1132" t="s">
        <v>1801</v>
      </c>
    </row>
    <row r="1133" spans="1:33" hidden="1" x14ac:dyDescent="0.3">
      <c r="A1133" t="s">
        <v>50</v>
      </c>
      <c r="B1133">
        <v>2020</v>
      </c>
      <c r="C1133" s="11">
        <v>44005</v>
      </c>
      <c r="D1133" t="s">
        <v>1802</v>
      </c>
      <c r="E1133" t="s">
        <v>506</v>
      </c>
      <c r="F1133">
        <v>4</v>
      </c>
      <c r="G1133">
        <f t="shared" si="62"/>
        <v>24</v>
      </c>
      <c r="H1133">
        <v>0</v>
      </c>
      <c r="I1133">
        <v>14</v>
      </c>
      <c r="J1133">
        <v>10</v>
      </c>
      <c r="K1133">
        <v>50</v>
      </c>
      <c r="L1133">
        <v>60</v>
      </c>
      <c r="M1133" t="s">
        <v>267</v>
      </c>
      <c r="N1133">
        <v>0</v>
      </c>
      <c r="O1133">
        <v>0</v>
      </c>
      <c r="P1133" s="9">
        <f t="shared" si="63"/>
        <v>17.75</v>
      </c>
      <c r="Q1133">
        <v>18</v>
      </c>
      <c r="R1133">
        <v>14</v>
      </c>
      <c r="S1133">
        <v>24</v>
      </c>
      <c r="T1133">
        <v>15</v>
      </c>
      <c r="AC1133" s="13">
        <v>1</v>
      </c>
      <c r="AD1133" s="13">
        <v>0</v>
      </c>
    </row>
    <row r="1134" spans="1:33" hidden="1" x14ac:dyDescent="0.3">
      <c r="A1134" t="s">
        <v>50</v>
      </c>
      <c r="B1134">
        <v>2020</v>
      </c>
      <c r="C1134" s="11">
        <v>44005</v>
      </c>
      <c r="D1134" t="s">
        <v>1803</v>
      </c>
      <c r="E1134" t="s">
        <v>524</v>
      </c>
      <c r="F1134">
        <v>2</v>
      </c>
      <c r="G1134">
        <f t="shared" si="62"/>
        <v>10</v>
      </c>
      <c r="H1134">
        <v>6</v>
      </c>
      <c r="I1134">
        <v>2</v>
      </c>
      <c r="J1134">
        <v>2</v>
      </c>
      <c r="K1134">
        <v>15</v>
      </c>
      <c r="L1134">
        <v>80</v>
      </c>
      <c r="M1134" t="s">
        <v>267</v>
      </c>
      <c r="N1134">
        <v>0</v>
      </c>
      <c r="O1134">
        <v>0</v>
      </c>
      <c r="P1134" s="9">
        <f t="shared" si="63"/>
        <v>9.25</v>
      </c>
      <c r="Q1134">
        <v>5</v>
      </c>
      <c r="R1134">
        <v>17</v>
      </c>
      <c r="S1134">
        <v>7</v>
      </c>
      <c r="T1134">
        <v>8</v>
      </c>
      <c r="AC1134" s="13">
        <v>1</v>
      </c>
      <c r="AD1134" s="13">
        <v>0</v>
      </c>
      <c r="AG1134" t="s">
        <v>1804</v>
      </c>
    </row>
    <row r="1135" spans="1:33" hidden="1" x14ac:dyDescent="0.3">
      <c r="A1135" t="s">
        <v>50</v>
      </c>
      <c r="B1135">
        <v>2020</v>
      </c>
      <c r="C1135" s="11">
        <v>44005</v>
      </c>
      <c r="D1135" t="s">
        <v>1805</v>
      </c>
      <c r="E1135" t="s">
        <v>524</v>
      </c>
      <c r="F1135">
        <v>4</v>
      </c>
      <c r="G1135">
        <f t="shared" si="62"/>
        <v>0</v>
      </c>
      <c r="H1135">
        <v>0</v>
      </c>
      <c r="I1135">
        <v>0</v>
      </c>
      <c r="J1135">
        <v>0</v>
      </c>
      <c r="K1135">
        <v>60</v>
      </c>
      <c r="L1135">
        <v>40</v>
      </c>
      <c r="M1135" t="s">
        <v>267</v>
      </c>
      <c r="N1135">
        <v>10</v>
      </c>
      <c r="O1135">
        <v>0</v>
      </c>
      <c r="P1135" s="9" t="e">
        <f t="shared" si="63"/>
        <v>#DIV/0!</v>
      </c>
      <c r="Q1135" t="s">
        <v>267</v>
      </c>
      <c r="R1135" t="s">
        <v>267</v>
      </c>
      <c r="S1135" t="s">
        <v>267</v>
      </c>
      <c r="T1135" t="s">
        <v>267</v>
      </c>
      <c r="AC1135" s="13">
        <v>1</v>
      </c>
      <c r="AD1135" s="13">
        <v>0</v>
      </c>
    </row>
    <row r="1136" spans="1:33" hidden="1" x14ac:dyDescent="0.3">
      <c r="A1136" t="s">
        <v>50</v>
      </c>
      <c r="B1136">
        <v>2020</v>
      </c>
      <c r="C1136" s="11">
        <v>44005</v>
      </c>
      <c r="D1136" t="s">
        <v>1806</v>
      </c>
      <c r="E1136" t="s">
        <v>524</v>
      </c>
      <c r="F1136">
        <v>7</v>
      </c>
      <c r="G1136">
        <f t="shared" si="62"/>
        <v>0</v>
      </c>
      <c r="H1136">
        <v>0</v>
      </c>
      <c r="I1136">
        <v>0</v>
      </c>
      <c r="J1136">
        <v>0</v>
      </c>
      <c r="K1136">
        <v>70</v>
      </c>
      <c r="L1136">
        <v>50</v>
      </c>
      <c r="M1136" t="s">
        <v>267</v>
      </c>
      <c r="N1136">
        <v>0</v>
      </c>
      <c r="O1136">
        <v>0</v>
      </c>
      <c r="P1136" s="9">
        <f t="shared" si="63"/>
        <v>10</v>
      </c>
      <c r="Q1136">
        <v>0</v>
      </c>
      <c r="R1136">
        <v>10</v>
      </c>
      <c r="S1136">
        <v>10</v>
      </c>
      <c r="T1136">
        <v>20</v>
      </c>
      <c r="AC1136" s="13">
        <v>1</v>
      </c>
      <c r="AD1136" s="13">
        <v>0</v>
      </c>
    </row>
    <row r="1137" spans="1:33" hidden="1" x14ac:dyDescent="0.3">
      <c r="A1137" t="s">
        <v>50</v>
      </c>
      <c r="B1137">
        <v>2020</v>
      </c>
      <c r="C1137" s="11">
        <v>44005</v>
      </c>
      <c r="D1137" t="s">
        <v>1807</v>
      </c>
      <c r="E1137" t="s">
        <v>520</v>
      </c>
      <c r="F1137">
        <v>6</v>
      </c>
      <c r="G1137">
        <f t="shared" si="62"/>
        <v>0</v>
      </c>
      <c r="H1137">
        <v>0</v>
      </c>
      <c r="I1137">
        <v>0</v>
      </c>
      <c r="J1137">
        <v>0</v>
      </c>
      <c r="K1137">
        <v>80</v>
      </c>
      <c r="L1137">
        <v>70</v>
      </c>
      <c r="M1137" t="s">
        <v>267</v>
      </c>
      <c r="N1137">
        <v>0</v>
      </c>
      <c r="O1137">
        <v>0</v>
      </c>
      <c r="P1137" s="9">
        <f t="shared" si="63"/>
        <v>21</v>
      </c>
      <c r="Q1137">
        <v>20</v>
      </c>
      <c r="R1137">
        <v>19</v>
      </c>
      <c r="S1137">
        <v>15</v>
      </c>
      <c r="T1137">
        <v>30</v>
      </c>
      <c r="AC1137" s="13">
        <v>1</v>
      </c>
      <c r="AD1137" s="13">
        <v>0</v>
      </c>
    </row>
    <row r="1138" spans="1:33" hidden="1" x14ac:dyDescent="0.3">
      <c r="A1138" t="s">
        <v>50</v>
      </c>
      <c r="B1138">
        <v>2020</v>
      </c>
      <c r="C1138" s="11">
        <v>44005</v>
      </c>
      <c r="D1138" t="s">
        <v>1808</v>
      </c>
      <c r="E1138" t="s">
        <v>514</v>
      </c>
      <c r="F1138">
        <v>3</v>
      </c>
      <c r="G1138">
        <f t="shared" si="62"/>
        <v>0</v>
      </c>
      <c r="H1138">
        <v>0</v>
      </c>
      <c r="I1138">
        <v>0</v>
      </c>
      <c r="J1138">
        <v>0</v>
      </c>
      <c r="K1138">
        <v>40</v>
      </c>
      <c r="L1138">
        <v>80</v>
      </c>
      <c r="M1138" t="s">
        <v>267</v>
      </c>
      <c r="N1138">
        <v>20</v>
      </c>
      <c r="O1138">
        <v>0</v>
      </c>
      <c r="P1138" s="9">
        <f t="shared" si="63"/>
        <v>13.75</v>
      </c>
      <c r="Q1138">
        <v>15</v>
      </c>
      <c r="R1138">
        <v>2</v>
      </c>
      <c r="S1138">
        <v>31</v>
      </c>
      <c r="T1138">
        <v>7</v>
      </c>
      <c r="AC1138" s="13">
        <v>1</v>
      </c>
      <c r="AD1138" s="13">
        <v>0</v>
      </c>
      <c r="AG1138" t="s">
        <v>1809</v>
      </c>
    </row>
    <row r="1139" spans="1:33" hidden="1" x14ac:dyDescent="0.3">
      <c r="A1139" t="s">
        <v>50</v>
      </c>
      <c r="B1139">
        <v>2021</v>
      </c>
      <c r="C1139" s="11">
        <v>44370</v>
      </c>
      <c r="D1139" t="s">
        <v>1797</v>
      </c>
      <c r="E1139" t="s">
        <v>495</v>
      </c>
      <c r="F1139">
        <v>1</v>
      </c>
      <c r="G1139">
        <f t="shared" si="62"/>
        <v>28</v>
      </c>
      <c r="H1139">
        <v>3</v>
      </c>
      <c r="I1139">
        <v>8</v>
      </c>
      <c r="J1139">
        <v>17</v>
      </c>
      <c r="K1139">
        <v>75</v>
      </c>
      <c r="L1139">
        <v>50</v>
      </c>
      <c r="M1139">
        <v>2</v>
      </c>
      <c r="N1139">
        <v>0</v>
      </c>
      <c r="O1139">
        <v>0</v>
      </c>
      <c r="P1139" s="9">
        <f t="shared" si="63"/>
        <v>22.25</v>
      </c>
      <c r="Q1139">
        <v>28</v>
      </c>
      <c r="R1139">
        <v>27</v>
      </c>
      <c r="S1139">
        <v>21</v>
      </c>
      <c r="T1139">
        <v>13</v>
      </c>
      <c r="AC1139">
        <v>1</v>
      </c>
      <c r="AD1139">
        <v>0</v>
      </c>
    </row>
    <row r="1140" spans="1:33" hidden="1" x14ac:dyDescent="0.3">
      <c r="A1140" t="s">
        <v>50</v>
      </c>
      <c r="B1140">
        <v>2021</v>
      </c>
      <c r="C1140" s="11">
        <v>44370</v>
      </c>
      <c r="D1140" t="s">
        <v>1798</v>
      </c>
      <c r="E1140" t="s">
        <v>514</v>
      </c>
      <c r="F1140">
        <v>13</v>
      </c>
      <c r="G1140">
        <f t="shared" ref="G1140:G1171" si="64">SUM(H1140:J1140)</f>
        <v>0</v>
      </c>
      <c r="H1140">
        <v>0</v>
      </c>
      <c r="I1140">
        <v>0</v>
      </c>
      <c r="J1140">
        <v>0</v>
      </c>
      <c r="K1140">
        <v>60</v>
      </c>
      <c r="L1140">
        <v>80</v>
      </c>
      <c r="M1140">
        <v>27</v>
      </c>
      <c r="N1140">
        <v>30</v>
      </c>
      <c r="O1140">
        <v>0</v>
      </c>
      <c r="P1140" s="9">
        <f t="shared" ref="P1140:P1171" si="65">AVERAGE(Q1140:T1140)</f>
        <v>37.75</v>
      </c>
      <c r="Q1140">
        <v>29</v>
      </c>
      <c r="R1140">
        <v>40</v>
      </c>
      <c r="S1140">
        <v>20</v>
      </c>
      <c r="T1140">
        <v>62</v>
      </c>
      <c r="AC1140">
        <v>1</v>
      </c>
      <c r="AD1140">
        <v>0</v>
      </c>
    </row>
    <row r="1141" spans="1:33" hidden="1" x14ac:dyDescent="0.3">
      <c r="A1141" t="s">
        <v>50</v>
      </c>
      <c r="B1141">
        <v>2021</v>
      </c>
      <c r="C1141" s="11">
        <v>44370</v>
      </c>
      <c r="D1141" t="s">
        <v>1799</v>
      </c>
      <c r="E1141" t="s">
        <v>495</v>
      </c>
      <c r="F1141">
        <v>4</v>
      </c>
      <c r="G1141">
        <f t="shared" si="64"/>
        <v>3</v>
      </c>
      <c r="H1141">
        <v>2</v>
      </c>
      <c r="I1141">
        <v>1</v>
      </c>
      <c r="J1141">
        <v>0</v>
      </c>
      <c r="K1141">
        <v>50</v>
      </c>
      <c r="L1141">
        <v>40</v>
      </c>
      <c r="M1141">
        <v>6</v>
      </c>
      <c r="N1141">
        <v>0</v>
      </c>
      <c r="O1141">
        <v>0</v>
      </c>
      <c r="P1141" s="9">
        <f t="shared" si="65"/>
        <v>25.25</v>
      </c>
      <c r="Q1141">
        <v>17</v>
      </c>
      <c r="R1141">
        <v>16</v>
      </c>
      <c r="S1141">
        <v>42</v>
      </c>
      <c r="T1141">
        <v>26</v>
      </c>
      <c r="AC1141">
        <v>1</v>
      </c>
      <c r="AD1141">
        <v>0</v>
      </c>
    </row>
    <row r="1142" spans="1:33" hidden="1" x14ac:dyDescent="0.3">
      <c r="A1142" t="s">
        <v>50</v>
      </c>
      <c r="B1142">
        <v>2021</v>
      </c>
      <c r="C1142" s="11">
        <v>44370</v>
      </c>
      <c r="D1142" t="s">
        <v>1800</v>
      </c>
      <c r="E1142" t="s">
        <v>506</v>
      </c>
      <c r="F1142">
        <v>1</v>
      </c>
      <c r="G1142">
        <f t="shared" si="64"/>
        <v>4</v>
      </c>
      <c r="H1142">
        <v>0</v>
      </c>
      <c r="I1142">
        <v>2</v>
      </c>
      <c r="J1142">
        <v>2</v>
      </c>
      <c r="K1142">
        <v>25</v>
      </c>
      <c r="L1142">
        <v>80</v>
      </c>
      <c r="M1142">
        <v>0.1</v>
      </c>
      <c r="N1142">
        <v>0</v>
      </c>
      <c r="O1142">
        <v>0</v>
      </c>
      <c r="P1142" s="9">
        <f t="shared" si="65"/>
        <v>10.75</v>
      </c>
      <c r="Q1142">
        <v>13</v>
      </c>
      <c r="R1142">
        <v>8</v>
      </c>
      <c r="S1142">
        <v>12</v>
      </c>
      <c r="T1142">
        <v>10</v>
      </c>
      <c r="AC1142">
        <v>1</v>
      </c>
      <c r="AD1142">
        <v>0</v>
      </c>
      <c r="AG1142" t="s">
        <v>1810</v>
      </c>
    </row>
    <row r="1143" spans="1:33" hidden="1" x14ac:dyDescent="0.3">
      <c r="A1143" t="s">
        <v>50</v>
      </c>
      <c r="B1143">
        <v>2021</v>
      </c>
      <c r="C1143" s="11">
        <v>44370</v>
      </c>
      <c r="D1143" t="s">
        <v>1802</v>
      </c>
      <c r="E1143" t="s">
        <v>506</v>
      </c>
      <c r="F1143">
        <v>4</v>
      </c>
      <c r="G1143">
        <f t="shared" si="64"/>
        <v>33</v>
      </c>
      <c r="H1143">
        <v>13</v>
      </c>
      <c r="I1143">
        <v>5</v>
      </c>
      <c r="J1143">
        <v>15</v>
      </c>
      <c r="K1143">
        <v>40</v>
      </c>
      <c r="L1143">
        <v>60</v>
      </c>
      <c r="M1143">
        <v>3</v>
      </c>
      <c r="N1143">
        <v>0</v>
      </c>
      <c r="O1143">
        <v>0</v>
      </c>
      <c r="P1143" s="9">
        <f t="shared" si="65"/>
        <v>20.25</v>
      </c>
      <c r="Q1143">
        <v>17</v>
      </c>
      <c r="R1143">
        <v>28</v>
      </c>
      <c r="S1143">
        <v>30</v>
      </c>
      <c r="T1143">
        <v>6</v>
      </c>
      <c r="AC1143">
        <v>1</v>
      </c>
      <c r="AD1143">
        <v>0</v>
      </c>
    </row>
    <row r="1144" spans="1:33" hidden="1" x14ac:dyDescent="0.3">
      <c r="A1144" t="s">
        <v>50</v>
      </c>
      <c r="B1144">
        <v>2021</v>
      </c>
      <c r="C1144" s="11">
        <v>44370</v>
      </c>
      <c r="D1144" t="s">
        <v>1803</v>
      </c>
      <c r="E1144" t="s">
        <v>524</v>
      </c>
      <c r="F1144">
        <v>2</v>
      </c>
      <c r="G1144">
        <f t="shared" si="64"/>
        <v>11</v>
      </c>
      <c r="H1144">
        <v>5</v>
      </c>
      <c r="I1144">
        <v>4</v>
      </c>
      <c r="J1144">
        <v>2</v>
      </c>
      <c r="K1144">
        <v>30</v>
      </c>
      <c r="L1144">
        <v>75</v>
      </c>
      <c r="M1144">
        <v>0.1</v>
      </c>
      <c r="N1144">
        <v>0</v>
      </c>
      <c r="O1144">
        <v>0</v>
      </c>
      <c r="P1144" s="9">
        <f t="shared" si="65"/>
        <v>15.25</v>
      </c>
      <c r="Q1144">
        <v>12</v>
      </c>
      <c r="R1144">
        <v>13</v>
      </c>
      <c r="S1144">
        <v>21</v>
      </c>
      <c r="T1144">
        <v>15</v>
      </c>
      <c r="AC1144">
        <v>1</v>
      </c>
      <c r="AD1144">
        <v>0</v>
      </c>
      <c r="AG1144" t="s">
        <v>1804</v>
      </c>
    </row>
    <row r="1145" spans="1:33" hidden="1" x14ac:dyDescent="0.3">
      <c r="A1145" t="s">
        <v>50</v>
      </c>
      <c r="B1145">
        <v>2021</v>
      </c>
      <c r="C1145" s="11">
        <v>44370</v>
      </c>
      <c r="D1145" t="s">
        <v>1805</v>
      </c>
      <c r="E1145" t="s">
        <v>524</v>
      </c>
      <c r="F1145">
        <v>4</v>
      </c>
      <c r="G1145">
        <f t="shared" si="64"/>
        <v>0</v>
      </c>
      <c r="H1145">
        <v>0</v>
      </c>
      <c r="I1145">
        <v>0</v>
      </c>
      <c r="J1145">
        <v>0</v>
      </c>
      <c r="K1145">
        <v>80</v>
      </c>
      <c r="L1145">
        <v>50</v>
      </c>
      <c r="M1145">
        <v>4</v>
      </c>
      <c r="N1145">
        <v>0</v>
      </c>
      <c r="O1145">
        <v>0</v>
      </c>
      <c r="P1145" s="9">
        <f t="shared" si="65"/>
        <v>21.75</v>
      </c>
      <c r="Q1145">
        <v>12</v>
      </c>
      <c r="R1145">
        <v>25</v>
      </c>
      <c r="S1145">
        <v>33</v>
      </c>
      <c r="T1145">
        <v>17</v>
      </c>
      <c r="AC1145">
        <v>1</v>
      </c>
      <c r="AD1145">
        <v>0</v>
      </c>
    </row>
    <row r="1146" spans="1:33" hidden="1" x14ac:dyDescent="0.3">
      <c r="A1146" t="s">
        <v>50</v>
      </c>
      <c r="B1146">
        <v>2021</v>
      </c>
      <c r="C1146" s="11">
        <v>44370</v>
      </c>
      <c r="D1146" t="s">
        <v>1806</v>
      </c>
      <c r="E1146" t="s">
        <v>524</v>
      </c>
      <c r="F1146">
        <v>7</v>
      </c>
      <c r="G1146">
        <f t="shared" si="64"/>
        <v>0</v>
      </c>
      <c r="H1146">
        <v>0</v>
      </c>
      <c r="I1146">
        <v>0</v>
      </c>
      <c r="J1146">
        <v>0</v>
      </c>
      <c r="K1146">
        <v>70</v>
      </c>
      <c r="L1146">
        <v>50</v>
      </c>
      <c r="M1146">
        <v>0</v>
      </c>
      <c r="N1146">
        <v>0</v>
      </c>
      <c r="O1146">
        <v>0</v>
      </c>
      <c r="P1146" s="9">
        <f t="shared" si="65"/>
        <v>28.75</v>
      </c>
      <c r="Q1146">
        <v>52</v>
      </c>
      <c r="R1146">
        <v>23</v>
      </c>
      <c r="S1146">
        <v>10</v>
      </c>
      <c r="T1146">
        <v>30</v>
      </c>
      <c r="AC1146">
        <v>1</v>
      </c>
      <c r="AD1146">
        <v>0</v>
      </c>
    </row>
    <row r="1147" spans="1:33" hidden="1" x14ac:dyDescent="0.3">
      <c r="A1147" t="s">
        <v>50</v>
      </c>
      <c r="B1147">
        <v>2021</v>
      </c>
      <c r="C1147" s="11">
        <v>44370</v>
      </c>
      <c r="D1147" t="s">
        <v>1807</v>
      </c>
      <c r="E1147" t="s">
        <v>520</v>
      </c>
      <c r="F1147">
        <v>6</v>
      </c>
      <c r="G1147">
        <f t="shared" si="64"/>
        <v>0</v>
      </c>
      <c r="H1147">
        <v>0</v>
      </c>
      <c r="I1147">
        <v>0</v>
      </c>
      <c r="J1147">
        <v>0</v>
      </c>
      <c r="K1147">
        <v>90</v>
      </c>
      <c r="L1147">
        <v>10</v>
      </c>
      <c r="M1147">
        <v>2</v>
      </c>
      <c r="N1147">
        <v>0</v>
      </c>
      <c r="O1147">
        <v>0</v>
      </c>
      <c r="P1147" s="9">
        <f t="shared" si="65"/>
        <v>21</v>
      </c>
      <c r="Q1147">
        <v>16</v>
      </c>
      <c r="R1147">
        <v>28</v>
      </c>
      <c r="S1147">
        <v>15</v>
      </c>
      <c r="T1147">
        <v>25</v>
      </c>
      <c r="AC1147">
        <v>1</v>
      </c>
      <c r="AD1147">
        <v>0</v>
      </c>
      <c r="AE1147" t="s">
        <v>1811</v>
      </c>
    </row>
    <row r="1148" spans="1:33" hidden="1" x14ac:dyDescent="0.3">
      <c r="A1148" t="s">
        <v>50</v>
      </c>
      <c r="B1148">
        <v>2021</v>
      </c>
      <c r="C1148" s="11">
        <v>44370</v>
      </c>
      <c r="D1148" t="s">
        <v>1808</v>
      </c>
      <c r="E1148" t="s">
        <v>514</v>
      </c>
      <c r="F1148">
        <v>3</v>
      </c>
      <c r="G1148">
        <f t="shared" si="64"/>
        <v>0</v>
      </c>
      <c r="H1148">
        <v>0</v>
      </c>
      <c r="I1148">
        <v>0</v>
      </c>
      <c r="J1148">
        <v>0</v>
      </c>
      <c r="K1148">
        <v>50</v>
      </c>
      <c r="L1148">
        <v>50</v>
      </c>
      <c r="M1148">
        <v>0</v>
      </c>
      <c r="N1148">
        <v>0</v>
      </c>
      <c r="O1148">
        <v>0</v>
      </c>
      <c r="P1148" s="9">
        <f t="shared" si="65"/>
        <v>13.5</v>
      </c>
      <c r="Q1148">
        <v>10</v>
      </c>
      <c r="R1148">
        <v>16</v>
      </c>
      <c r="S1148">
        <v>13</v>
      </c>
      <c r="T1148">
        <v>15</v>
      </c>
      <c r="AC1148">
        <v>1</v>
      </c>
      <c r="AD1148">
        <v>0</v>
      </c>
      <c r="AG1148" t="s">
        <v>1812</v>
      </c>
    </row>
    <row r="1149" spans="1:33" hidden="1" x14ac:dyDescent="0.3">
      <c r="A1149" t="s">
        <v>50</v>
      </c>
      <c r="B1149">
        <v>2022</v>
      </c>
      <c r="C1149" s="11">
        <v>44736</v>
      </c>
      <c r="D1149" t="s">
        <v>1813</v>
      </c>
      <c r="E1149" t="s">
        <v>495</v>
      </c>
      <c r="F1149">
        <v>1</v>
      </c>
      <c r="G1149">
        <f t="shared" si="64"/>
        <v>23</v>
      </c>
      <c r="H1149">
        <v>3</v>
      </c>
      <c r="I1149">
        <v>4</v>
      </c>
      <c r="J1149">
        <v>16</v>
      </c>
      <c r="K1149">
        <v>50</v>
      </c>
      <c r="L1149">
        <v>90</v>
      </c>
      <c r="M1149">
        <v>2</v>
      </c>
      <c r="N1149">
        <v>2</v>
      </c>
      <c r="O1149">
        <v>0</v>
      </c>
      <c r="P1149" s="9">
        <f t="shared" si="65"/>
        <v>16.25</v>
      </c>
      <c r="Q1149">
        <v>27</v>
      </c>
      <c r="R1149">
        <v>11</v>
      </c>
      <c r="S1149">
        <v>17</v>
      </c>
      <c r="T1149">
        <v>10</v>
      </c>
      <c r="AC1149">
        <v>1</v>
      </c>
      <c r="AD1149">
        <v>0</v>
      </c>
      <c r="AE1149">
        <v>100</v>
      </c>
    </row>
    <row r="1150" spans="1:33" hidden="1" x14ac:dyDescent="0.3">
      <c r="A1150" t="s">
        <v>50</v>
      </c>
      <c r="B1150">
        <v>2022</v>
      </c>
      <c r="C1150" s="11">
        <v>44736</v>
      </c>
      <c r="D1150" t="s">
        <v>1798</v>
      </c>
      <c r="E1150" t="s">
        <v>514</v>
      </c>
      <c r="F1150">
        <v>14</v>
      </c>
      <c r="G1150">
        <f t="shared" si="64"/>
        <v>0</v>
      </c>
      <c r="H1150">
        <v>0</v>
      </c>
      <c r="I1150">
        <v>0</v>
      </c>
      <c r="J1150">
        <v>0</v>
      </c>
      <c r="K1150">
        <v>75</v>
      </c>
      <c r="L1150">
        <v>60</v>
      </c>
      <c r="M1150">
        <v>28</v>
      </c>
      <c r="N1150">
        <v>60</v>
      </c>
      <c r="O1150">
        <v>0</v>
      </c>
      <c r="P1150" s="9">
        <f t="shared" si="65"/>
        <v>29</v>
      </c>
      <c r="Q1150">
        <v>4</v>
      </c>
      <c r="R1150">
        <v>36</v>
      </c>
      <c r="S1150">
        <v>52</v>
      </c>
      <c r="T1150">
        <v>24</v>
      </c>
      <c r="AC1150">
        <v>0</v>
      </c>
      <c r="AD1150">
        <v>0</v>
      </c>
    </row>
    <row r="1151" spans="1:33" hidden="1" x14ac:dyDescent="0.3">
      <c r="A1151" t="s">
        <v>50</v>
      </c>
      <c r="B1151">
        <v>2022</v>
      </c>
      <c r="C1151" s="11">
        <v>44736</v>
      </c>
      <c r="D1151" t="s">
        <v>1799</v>
      </c>
      <c r="E1151" t="s">
        <v>495</v>
      </c>
      <c r="F1151">
        <v>4</v>
      </c>
      <c r="G1151">
        <f t="shared" si="64"/>
        <v>2</v>
      </c>
      <c r="H1151">
        <v>0</v>
      </c>
      <c r="I1151">
        <v>2</v>
      </c>
      <c r="J1151">
        <v>0</v>
      </c>
      <c r="K1151">
        <v>60</v>
      </c>
      <c r="L1151">
        <v>75</v>
      </c>
      <c r="M1151">
        <v>14</v>
      </c>
      <c r="N1151">
        <v>0</v>
      </c>
      <c r="O1151">
        <v>0</v>
      </c>
      <c r="P1151" s="9">
        <f t="shared" si="65"/>
        <v>26.25</v>
      </c>
      <c r="Q1151">
        <v>22</v>
      </c>
      <c r="R1151">
        <v>19</v>
      </c>
      <c r="S1151">
        <v>41</v>
      </c>
      <c r="T1151">
        <v>23</v>
      </c>
      <c r="AC1151">
        <v>1</v>
      </c>
      <c r="AD1151">
        <v>0</v>
      </c>
      <c r="AE1151">
        <v>100</v>
      </c>
    </row>
    <row r="1152" spans="1:33" hidden="1" x14ac:dyDescent="0.3">
      <c r="A1152" t="s">
        <v>50</v>
      </c>
      <c r="B1152">
        <v>2022</v>
      </c>
      <c r="C1152" s="11">
        <v>44736</v>
      </c>
      <c r="D1152" t="s">
        <v>1800</v>
      </c>
      <c r="E1152" t="s">
        <v>506</v>
      </c>
      <c r="F1152">
        <v>1</v>
      </c>
      <c r="G1152">
        <f t="shared" si="64"/>
        <v>3</v>
      </c>
      <c r="H1152">
        <v>0</v>
      </c>
      <c r="I1152">
        <v>1</v>
      </c>
      <c r="J1152">
        <v>2</v>
      </c>
      <c r="K1152">
        <v>15</v>
      </c>
      <c r="L1152">
        <v>90</v>
      </c>
      <c r="M1152">
        <v>0</v>
      </c>
      <c r="N1152">
        <v>0</v>
      </c>
      <c r="O1152">
        <v>0</v>
      </c>
      <c r="P1152" s="9">
        <f t="shared" si="65"/>
        <v>8.5</v>
      </c>
      <c r="Q1152">
        <v>10</v>
      </c>
      <c r="R1152">
        <v>8</v>
      </c>
      <c r="S1152">
        <v>12</v>
      </c>
      <c r="T1152">
        <v>4</v>
      </c>
      <c r="AC1152">
        <v>1</v>
      </c>
      <c r="AD1152">
        <v>0</v>
      </c>
      <c r="AE1152">
        <v>100</v>
      </c>
    </row>
    <row r="1153" spans="1:33" hidden="1" x14ac:dyDescent="0.3">
      <c r="A1153" t="s">
        <v>50</v>
      </c>
      <c r="B1153">
        <v>2022</v>
      </c>
      <c r="C1153" s="11">
        <v>44736</v>
      </c>
      <c r="D1153" t="s">
        <v>1802</v>
      </c>
      <c r="E1153" t="s">
        <v>506</v>
      </c>
      <c r="F1153">
        <v>4</v>
      </c>
      <c r="G1153">
        <f t="shared" si="64"/>
        <v>50</v>
      </c>
      <c r="H1153">
        <v>11</v>
      </c>
      <c r="I1153">
        <v>25</v>
      </c>
      <c r="J1153">
        <v>14</v>
      </c>
      <c r="K1153">
        <v>60</v>
      </c>
      <c r="L1153">
        <v>75</v>
      </c>
      <c r="M1153">
        <v>3</v>
      </c>
      <c r="N1153">
        <v>0</v>
      </c>
      <c r="O1153">
        <v>0</v>
      </c>
      <c r="P1153" s="9">
        <f t="shared" si="65"/>
        <v>19.25</v>
      </c>
      <c r="Q1153">
        <v>20</v>
      </c>
      <c r="R1153">
        <v>19</v>
      </c>
      <c r="S1153">
        <v>12</v>
      </c>
      <c r="T1153">
        <v>26</v>
      </c>
      <c r="AC1153">
        <v>1</v>
      </c>
      <c r="AD1153">
        <v>0</v>
      </c>
      <c r="AE1153">
        <v>100</v>
      </c>
    </row>
    <row r="1154" spans="1:33" hidden="1" x14ac:dyDescent="0.3">
      <c r="A1154" t="s">
        <v>50</v>
      </c>
      <c r="B1154">
        <v>2022</v>
      </c>
      <c r="C1154" s="11">
        <v>44736</v>
      </c>
      <c r="D1154" t="s">
        <v>1803</v>
      </c>
      <c r="E1154" t="s">
        <v>524</v>
      </c>
      <c r="F1154">
        <v>2</v>
      </c>
      <c r="G1154">
        <f t="shared" si="64"/>
        <v>11</v>
      </c>
      <c r="H1154">
        <v>2</v>
      </c>
      <c r="I1154">
        <v>6</v>
      </c>
      <c r="J1154">
        <v>3</v>
      </c>
      <c r="K1154">
        <v>25</v>
      </c>
      <c r="L1154">
        <v>75</v>
      </c>
      <c r="M1154">
        <v>1</v>
      </c>
      <c r="N1154">
        <v>0</v>
      </c>
      <c r="O1154">
        <v>0</v>
      </c>
      <c r="P1154" s="9">
        <f t="shared" si="65"/>
        <v>12.5</v>
      </c>
      <c r="Q1154">
        <v>11</v>
      </c>
      <c r="R1154">
        <v>9</v>
      </c>
      <c r="S1154">
        <v>24</v>
      </c>
      <c r="T1154">
        <v>6</v>
      </c>
      <c r="AC1154">
        <v>1</v>
      </c>
      <c r="AD1154">
        <v>0</v>
      </c>
      <c r="AE1154">
        <v>100</v>
      </c>
    </row>
    <row r="1155" spans="1:33" hidden="1" x14ac:dyDescent="0.3">
      <c r="A1155" t="s">
        <v>50</v>
      </c>
      <c r="B1155">
        <v>2022</v>
      </c>
      <c r="C1155" s="11">
        <v>44736</v>
      </c>
      <c r="D1155" t="s">
        <v>1805</v>
      </c>
      <c r="E1155" t="s">
        <v>524</v>
      </c>
      <c r="F1155">
        <v>4</v>
      </c>
      <c r="G1155">
        <f t="shared" si="64"/>
        <v>1</v>
      </c>
      <c r="H1155">
        <v>0</v>
      </c>
      <c r="I1155">
        <v>1</v>
      </c>
      <c r="J1155">
        <v>0</v>
      </c>
      <c r="K1155">
        <v>40</v>
      </c>
      <c r="L1155">
        <v>80</v>
      </c>
      <c r="M1155">
        <v>5</v>
      </c>
      <c r="N1155">
        <v>0</v>
      </c>
      <c r="O1155">
        <v>0</v>
      </c>
      <c r="P1155" s="9">
        <f t="shared" si="65"/>
        <v>13.75</v>
      </c>
      <c r="Q1155">
        <v>11</v>
      </c>
      <c r="R1155">
        <v>9</v>
      </c>
      <c r="S1155">
        <v>3</v>
      </c>
      <c r="T1155">
        <v>32</v>
      </c>
      <c r="AC1155">
        <v>1</v>
      </c>
      <c r="AD1155">
        <v>0</v>
      </c>
      <c r="AE1155">
        <v>100</v>
      </c>
      <c r="AF1155" t="s">
        <v>1811</v>
      </c>
    </row>
    <row r="1156" spans="1:33" hidden="1" x14ac:dyDescent="0.3">
      <c r="A1156" t="s">
        <v>50</v>
      </c>
      <c r="B1156">
        <v>2022</v>
      </c>
      <c r="C1156" s="11">
        <v>44736</v>
      </c>
      <c r="D1156" t="s">
        <v>1806</v>
      </c>
      <c r="E1156" t="s">
        <v>524</v>
      </c>
      <c r="F1156">
        <v>7</v>
      </c>
      <c r="G1156">
        <f t="shared" si="64"/>
        <v>1</v>
      </c>
      <c r="H1156">
        <v>0</v>
      </c>
      <c r="I1156">
        <v>1</v>
      </c>
      <c r="J1156">
        <v>0</v>
      </c>
      <c r="K1156">
        <v>50</v>
      </c>
      <c r="L1156">
        <v>60</v>
      </c>
      <c r="M1156">
        <v>0</v>
      </c>
      <c r="N1156">
        <v>0</v>
      </c>
      <c r="O1156">
        <v>0</v>
      </c>
      <c r="P1156" s="9">
        <f t="shared" si="65"/>
        <v>9.75</v>
      </c>
      <c r="Q1156">
        <v>9</v>
      </c>
      <c r="R1156">
        <v>11</v>
      </c>
      <c r="S1156">
        <v>14</v>
      </c>
      <c r="T1156">
        <v>5</v>
      </c>
      <c r="AC1156">
        <v>1</v>
      </c>
      <c r="AD1156">
        <v>0</v>
      </c>
      <c r="AE1156">
        <v>100</v>
      </c>
      <c r="AF1156" t="s">
        <v>1811</v>
      </c>
    </row>
    <row r="1157" spans="1:33" hidden="1" x14ac:dyDescent="0.3">
      <c r="A1157" t="s">
        <v>50</v>
      </c>
      <c r="B1157">
        <v>2022</v>
      </c>
      <c r="C1157" s="11">
        <v>44736</v>
      </c>
      <c r="D1157" t="s">
        <v>1807</v>
      </c>
      <c r="E1157" t="s">
        <v>520</v>
      </c>
      <c r="F1157">
        <v>6</v>
      </c>
      <c r="G1157">
        <f t="shared" si="64"/>
        <v>1</v>
      </c>
      <c r="H1157">
        <v>0</v>
      </c>
      <c r="I1157">
        <v>1</v>
      </c>
      <c r="J1157">
        <v>0</v>
      </c>
      <c r="K1157">
        <v>80</v>
      </c>
      <c r="L1157">
        <v>35</v>
      </c>
      <c r="M1157">
        <v>4</v>
      </c>
      <c r="N1157">
        <v>0</v>
      </c>
      <c r="O1157">
        <v>0</v>
      </c>
      <c r="P1157" s="9">
        <f t="shared" si="65"/>
        <v>20.5</v>
      </c>
      <c r="Q1157">
        <v>31</v>
      </c>
      <c r="R1157">
        <v>19</v>
      </c>
      <c r="S1157">
        <v>15</v>
      </c>
      <c r="T1157">
        <v>17</v>
      </c>
      <c r="AC1157">
        <v>1</v>
      </c>
      <c r="AD1157">
        <v>0</v>
      </c>
      <c r="AE1157">
        <v>100</v>
      </c>
      <c r="AF1157" t="s">
        <v>1811</v>
      </c>
    </row>
    <row r="1158" spans="1:33" hidden="1" x14ac:dyDescent="0.3">
      <c r="A1158" t="s">
        <v>50</v>
      </c>
      <c r="B1158">
        <v>2022</v>
      </c>
      <c r="C1158" s="11">
        <v>44736</v>
      </c>
      <c r="D1158" t="s">
        <v>1808</v>
      </c>
      <c r="E1158" t="s">
        <v>514</v>
      </c>
      <c r="F1158">
        <v>4</v>
      </c>
      <c r="G1158">
        <f t="shared" si="64"/>
        <v>0</v>
      </c>
      <c r="H1158">
        <v>0</v>
      </c>
      <c r="I1158">
        <v>0</v>
      </c>
      <c r="J1158">
        <v>0</v>
      </c>
      <c r="K1158">
        <v>40</v>
      </c>
      <c r="L1158">
        <v>40</v>
      </c>
      <c r="M1158">
        <v>10</v>
      </c>
      <c r="N1158">
        <v>0</v>
      </c>
      <c r="O1158">
        <v>0</v>
      </c>
      <c r="P1158" s="9">
        <f t="shared" si="65"/>
        <v>19.25</v>
      </c>
      <c r="Q1158">
        <v>21</v>
      </c>
      <c r="R1158">
        <v>20</v>
      </c>
      <c r="S1158">
        <v>6</v>
      </c>
      <c r="T1158">
        <v>30</v>
      </c>
      <c r="AC1158">
        <v>1</v>
      </c>
      <c r="AD1158">
        <v>0</v>
      </c>
      <c r="AE1158">
        <v>100</v>
      </c>
    </row>
    <row r="1159" spans="1:33" hidden="1" x14ac:dyDescent="0.3">
      <c r="A1159" t="s">
        <v>64</v>
      </c>
      <c r="B1159">
        <v>2020</v>
      </c>
      <c r="C1159" s="11">
        <v>44008</v>
      </c>
      <c r="D1159" t="s">
        <v>1814</v>
      </c>
      <c r="E1159" t="s">
        <v>514</v>
      </c>
      <c r="F1159">
        <v>5</v>
      </c>
      <c r="G1159">
        <f t="shared" si="64"/>
        <v>11</v>
      </c>
      <c r="H1159">
        <v>0</v>
      </c>
      <c r="I1159">
        <v>11</v>
      </c>
      <c r="J1159">
        <v>0</v>
      </c>
      <c r="K1159">
        <v>70</v>
      </c>
      <c r="L1159">
        <v>70</v>
      </c>
      <c r="M1159" t="s">
        <v>267</v>
      </c>
      <c r="N1159">
        <v>0</v>
      </c>
      <c r="O1159">
        <v>0</v>
      </c>
      <c r="P1159" s="9">
        <f t="shared" si="65"/>
        <v>6</v>
      </c>
      <c r="Q1159">
        <v>9</v>
      </c>
      <c r="R1159">
        <v>5</v>
      </c>
      <c r="S1159">
        <v>4</v>
      </c>
      <c r="T1159">
        <v>6</v>
      </c>
      <c r="AC1159" s="13">
        <v>1</v>
      </c>
      <c r="AD1159" s="13">
        <v>0</v>
      </c>
      <c r="AE1159">
        <v>100</v>
      </c>
      <c r="AF1159" t="s">
        <v>1815</v>
      </c>
      <c r="AG1159" t="s">
        <v>1816</v>
      </c>
    </row>
    <row r="1160" spans="1:33" hidden="1" x14ac:dyDescent="0.3">
      <c r="A1160" t="s">
        <v>64</v>
      </c>
      <c r="B1160">
        <v>2020</v>
      </c>
      <c r="C1160" s="11">
        <v>44008</v>
      </c>
      <c r="D1160" t="s">
        <v>1817</v>
      </c>
      <c r="E1160" t="s">
        <v>506</v>
      </c>
      <c r="F1160">
        <v>13</v>
      </c>
      <c r="G1160">
        <f t="shared" si="64"/>
        <v>0</v>
      </c>
      <c r="H1160">
        <v>0</v>
      </c>
      <c r="I1160">
        <v>0</v>
      </c>
      <c r="J1160">
        <v>0</v>
      </c>
      <c r="K1160">
        <v>10</v>
      </c>
      <c r="L1160">
        <v>75</v>
      </c>
      <c r="M1160" t="s">
        <v>267</v>
      </c>
      <c r="N1160">
        <v>0</v>
      </c>
      <c r="O1160">
        <v>0</v>
      </c>
      <c r="P1160" s="9">
        <f t="shared" si="65"/>
        <v>7</v>
      </c>
      <c r="Q1160">
        <v>10</v>
      </c>
      <c r="R1160">
        <v>0</v>
      </c>
      <c r="S1160">
        <v>0</v>
      </c>
      <c r="T1160">
        <v>18</v>
      </c>
      <c r="AC1160" s="13">
        <v>0</v>
      </c>
      <c r="AD1160" s="13">
        <v>0</v>
      </c>
      <c r="AE1160">
        <v>0</v>
      </c>
      <c r="AG1160" t="s">
        <v>1818</v>
      </c>
    </row>
    <row r="1161" spans="1:33" hidden="1" x14ac:dyDescent="0.3">
      <c r="A1161" t="s">
        <v>64</v>
      </c>
      <c r="B1161">
        <v>2020</v>
      </c>
      <c r="C1161" s="11">
        <v>44008</v>
      </c>
      <c r="D1161" t="s">
        <v>1819</v>
      </c>
      <c r="E1161" t="s">
        <v>500</v>
      </c>
      <c r="F1161">
        <v>7</v>
      </c>
      <c r="G1161">
        <f t="shared" si="64"/>
        <v>2</v>
      </c>
      <c r="H1161">
        <v>0</v>
      </c>
      <c r="I1161">
        <v>1</v>
      </c>
      <c r="J1161">
        <v>1</v>
      </c>
      <c r="K1161">
        <v>70</v>
      </c>
      <c r="L1161">
        <v>70</v>
      </c>
      <c r="M1161" t="s">
        <v>267</v>
      </c>
      <c r="N1161">
        <v>0</v>
      </c>
      <c r="O1161">
        <v>0</v>
      </c>
      <c r="P1161" s="9">
        <f t="shared" si="65"/>
        <v>18</v>
      </c>
      <c r="Q1161">
        <v>15</v>
      </c>
      <c r="R1161">
        <v>27</v>
      </c>
      <c r="S1161">
        <v>10</v>
      </c>
      <c r="T1161">
        <v>20</v>
      </c>
      <c r="AC1161" s="13">
        <v>0</v>
      </c>
      <c r="AD1161" s="13">
        <v>0</v>
      </c>
      <c r="AE1161">
        <v>0</v>
      </c>
      <c r="AG1161" t="s">
        <v>1820</v>
      </c>
    </row>
    <row r="1162" spans="1:33" hidden="1" x14ac:dyDescent="0.3">
      <c r="A1162" t="s">
        <v>64</v>
      </c>
      <c r="B1162">
        <v>2020</v>
      </c>
      <c r="C1162" s="11">
        <v>44008</v>
      </c>
      <c r="D1162" t="s">
        <v>1821</v>
      </c>
      <c r="E1162" t="s">
        <v>520</v>
      </c>
      <c r="F1162">
        <v>7</v>
      </c>
      <c r="G1162">
        <f t="shared" si="64"/>
        <v>0</v>
      </c>
      <c r="H1162">
        <v>0</v>
      </c>
      <c r="I1162">
        <v>0</v>
      </c>
      <c r="J1162">
        <v>0</v>
      </c>
      <c r="K1162">
        <v>70</v>
      </c>
      <c r="L1162">
        <v>45</v>
      </c>
      <c r="M1162" t="s">
        <v>267</v>
      </c>
      <c r="N1162">
        <v>0</v>
      </c>
      <c r="O1162" t="s">
        <v>1822</v>
      </c>
      <c r="P1162" s="9">
        <f t="shared" si="65"/>
        <v>24</v>
      </c>
      <c r="Q1162">
        <v>33</v>
      </c>
      <c r="R1162">
        <v>11</v>
      </c>
      <c r="S1162">
        <v>22</v>
      </c>
      <c r="T1162">
        <v>30</v>
      </c>
      <c r="AC1162" s="13">
        <v>0</v>
      </c>
      <c r="AD1162" s="13">
        <v>0</v>
      </c>
      <c r="AE1162">
        <v>0</v>
      </c>
      <c r="AG1162" t="s">
        <v>1820</v>
      </c>
    </row>
    <row r="1163" spans="1:33" hidden="1" x14ac:dyDescent="0.3">
      <c r="A1163" t="s">
        <v>64</v>
      </c>
      <c r="B1163">
        <v>2020</v>
      </c>
      <c r="C1163" s="11">
        <v>44008</v>
      </c>
      <c r="D1163" t="s">
        <v>1823</v>
      </c>
      <c r="E1163" t="s">
        <v>510</v>
      </c>
      <c r="F1163">
        <v>3</v>
      </c>
      <c r="G1163">
        <f t="shared" si="64"/>
        <v>0</v>
      </c>
      <c r="H1163">
        <v>0</v>
      </c>
      <c r="I1163">
        <v>0</v>
      </c>
      <c r="J1163">
        <v>0</v>
      </c>
      <c r="K1163">
        <v>50</v>
      </c>
      <c r="L1163">
        <v>80</v>
      </c>
      <c r="M1163" t="s">
        <v>267</v>
      </c>
      <c r="N1163">
        <v>0</v>
      </c>
      <c r="O1163">
        <v>0</v>
      </c>
      <c r="P1163" s="9">
        <f t="shared" si="65"/>
        <v>3.5</v>
      </c>
      <c r="Q1163">
        <v>2</v>
      </c>
      <c r="R1163">
        <v>4</v>
      </c>
      <c r="S1163">
        <v>5</v>
      </c>
      <c r="T1163">
        <v>3</v>
      </c>
      <c r="AC1163" s="13">
        <v>1</v>
      </c>
      <c r="AD1163" s="13">
        <v>0</v>
      </c>
      <c r="AE1163">
        <v>100</v>
      </c>
      <c r="AF1163" t="s">
        <v>1815</v>
      </c>
      <c r="AG1163" t="s">
        <v>1816</v>
      </c>
    </row>
    <row r="1164" spans="1:33" hidden="1" x14ac:dyDescent="0.3">
      <c r="A1164" t="s">
        <v>64</v>
      </c>
      <c r="B1164">
        <v>2020</v>
      </c>
      <c r="C1164" s="11">
        <v>44008</v>
      </c>
      <c r="D1164" t="s">
        <v>1824</v>
      </c>
      <c r="E1164" t="s">
        <v>510</v>
      </c>
      <c r="F1164">
        <v>7</v>
      </c>
      <c r="G1164">
        <f t="shared" si="64"/>
        <v>0</v>
      </c>
      <c r="H1164">
        <v>0</v>
      </c>
      <c r="I1164">
        <v>0</v>
      </c>
      <c r="J1164">
        <v>0</v>
      </c>
      <c r="K1164">
        <v>55</v>
      </c>
      <c r="L1164">
        <v>70</v>
      </c>
      <c r="M1164" t="s">
        <v>267</v>
      </c>
      <c r="N1164">
        <v>0</v>
      </c>
      <c r="O1164">
        <v>0</v>
      </c>
      <c r="P1164" s="9">
        <f t="shared" si="65"/>
        <v>16.75</v>
      </c>
      <c r="Q1164">
        <v>8</v>
      </c>
      <c r="R1164">
        <v>28</v>
      </c>
      <c r="S1164">
        <v>27</v>
      </c>
      <c r="T1164">
        <v>4</v>
      </c>
      <c r="AC1164" s="13">
        <v>0.5</v>
      </c>
      <c r="AD1164" s="13">
        <v>0</v>
      </c>
      <c r="AE1164">
        <v>50</v>
      </c>
      <c r="AF1164" t="s">
        <v>1815</v>
      </c>
      <c r="AG1164" t="s">
        <v>1825</v>
      </c>
    </row>
    <row r="1165" spans="1:33" hidden="1" x14ac:dyDescent="0.3">
      <c r="A1165" t="s">
        <v>64</v>
      </c>
      <c r="B1165">
        <v>2020</v>
      </c>
      <c r="C1165" s="11">
        <v>44008</v>
      </c>
      <c r="D1165" t="s">
        <v>1826</v>
      </c>
      <c r="E1165" t="s">
        <v>514</v>
      </c>
      <c r="F1165">
        <v>1</v>
      </c>
      <c r="G1165">
        <f t="shared" si="64"/>
        <v>20</v>
      </c>
      <c r="H1165">
        <v>3</v>
      </c>
      <c r="I1165">
        <v>17</v>
      </c>
      <c r="J1165">
        <v>0</v>
      </c>
      <c r="K1165">
        <v>50</v>
      </c>
      <c r="L1165">
        <v>95</v>
      </c>
      <c r="M1165" t="s">
        <v>267</v>
      </c>
      <c r="N1165">
        <v>0</v>
      </c>
      <c r="O1165">
        <v>0</v>
      </c>
      <c r="P1165" s="9">
        <f t="shared" si="65"/>
        <v>3.75</v>
      </c>
      <c r="Q1165">
        <v>4</v>
      </c>
      <c r="R1165">
        <v>2</v>
      </c>
      <c r="S1165">
        <v>3</v>
      </c>
      <c r="T1165">
        <v>6</v>
      </c>
      <c r="AC1165" s="13">
        <v>1</v>
      </c>
      <c r="AD1165" s="13">
        <v>0</v>
      </c>
      <c r="AE1165">
        <v>100</v>
      </c>
      <c r="AF1165" t="s">
        <v>1815</v>
      </c>
      <c r="AG1165" t="s">
        <v>1816</v>
      </c>
    </row>
    <row r="1166" spans="1:33" hidden="1" x14ac:dyDescent="0.3">
      <c r="A1166" t="s">
        <v>64</v>
      </c>
      <c r="B1166">
        <v>2020</v>
      </c>
      <c r="C1166" s="11">
        <v>44008</v>
      </c>
      <c r="D1166" t="s">
        <v>1827</v>
      </c>
      <c r="E1166" t="s">
        <v>514</v>
      </c>
      <c r="F1166">
        <v>12</v>
      </c>
      <c r="G1166">
        <f t="shared" si="64"/>
        <v>45</v>
      </c>
      <c r="H1166">
        <v>24</v>
      </c>
      <c r="I1166">
        <v>21</v>
      </c>
      <c r="J1166">
        <v>0</v>
      </c>
      <c r="K1166">
        <v>40</v>
      </c>
      <c r="L1166">
        <v>50</v>
      </c>
      <c r="M1166" t="s">
        <v>267</v>
      </c>
      <c r="N1166">
        <v>0</v>
      </c>
      <c r="O1166">
        <v>0</v>
      </c>
      <c r="P1166" s="9">
        <f t="shared" si="65"/>
        <v>3.75</v>
      </c>
      <c r="Q1166">
        <v>3</v>
      </c>
      <c r="R1166">
        <v>3</v>
      </c>
      <c r="S1166">
        <v>5</v>
      </c>
      <c r="T1166">
        <v>4</v>
      </c>
      <c r="AC1166" s="13">
        <v>1</v>
      </c>
      <c r="AD1166" s="13">
        <v>0</v>
      </c>
      <c r="AE1166">
        <v>100</v>
      </c>
      <c r="AF1166" t="s">
        <v>1815</v>
      </c>
      <c r="AG1166" t="s">
        <v>1828</v>
      </c>
    </row>
    <row r="1167" spans="1:33" hidden="1" x14ac:dyDescent="0.3">
      <c r="A1167" t="s">
        <v>64</v>
      </c>
      <c r="B1167">
        <v>2020</v>
      </c>
      <c r="C1167" s="11">
        <v>44008</v>
      </c>
      <c r="D1167" t="s">
        <v>1829</v>
      </c>
      <c r="E1167" t="s">
        <v>522</v>
      </c>
      <c r="F1167">
        <v>0</v>
      </c>
      <c r="G1167">
        <f t="shared" si="64"/>
        <v>25</v>
      </c>
      <c r="H1167">
        <v>4</v>
      </c>
      <c r="I1167">
        <v>20</v>
      </c>
      <c r="J1167">
        <v>1</v>
      </c>
      <c r="K1167">
        <v>50</v>
      </c>
      <c r="L1167">
        <v>70</v>
      </c>
      <c r="M1167" t="s">
        <v>267</v>
      </c>
      <c r="N1167">
        <v>0</v>
      </c>
      <c r="O1167">
        <v>0</v>
      </c>
      <c r="P1167" s="9">
        <f t="shared" si="65"/>
        <v>3.25</v>
      </c>
      <c r="Q1167">
        <v>7</v>
      </c>
      <c r="R1167">
        <v>3</v>
      </c>
      <c r="S1167">
        <v>3</v>
      </c>
      <c r="T1167">
        <v>0</v>
      </c>
      <c r="AC1167" s="13">
        <v>1</v>
      </c>
      <c r="AD1167" s="13">
        <v>0</v>
      </c>
      <c r="AE1167">
        <v>100</v>
      </c>
      <c r="AF1167" t="s">
        <v>1815</v>
      </c>
      <c r="AG1167" t="s">
        <v>1830</v>
      </c>
    </row>
    <row r="1168" spans="1:33" hidden="1" x14ac:dyDescent="0.3">
      <c r="A1168" t="s">
        <v>64</v>
      </c>
      <c r="B1168">
        <v>2020</v>
      </c>
      <c r="C1168" s="11">
        <v>44008</v>
      </c>
      <c r="D1168" t="s">
        <v>1831</v>
      </c>
      <c r="E1168" t="s">
        <v>522</v>
      </c>
      <c r="F1168">
        <v>7</v>
      </c>
      <c r="G1168">
        <f t="shared" si="64"/>
        <v>0</v>
      </c>
      <c r="H1168">
        <v>0</v>
      </c>
      <c r="I1168">
        <v>0</v>
      </c>
      <c r="J1168">
        <v>0</v>
      </c>
      <c r="K1168">
        <v>25</v>
      </c>
      <c r="L1168">
        <v>75</v>
      </c>
      <c r="M1168" t="s">
        <v>267</v>
      </c>
      <c r="N1168">
        <v>0</v>
      </c>
      <c r="O1168">
        <v>0</v>
      </c>
      <c r="P1168" s="9">
        <f t="shared" si="65"/>
        <v>14.75</v>
      </c>
      <c r="Q1168">
        <v>0</v>
      </c>
      <c r="R1168">
        <v>0</v>
      </c>
      <c r="S1168">
        <v>4</v>
      </c>
      <c r="T1168">
        <v>55</v>
      </c>
      <c r="AC1168" s="13">
        <v>0.8</v>
      </c>
      <c r="AD1168" s="13">
        <v>0</v>
      </c>
      <c r="AE1168">
        <v>80</v>
      </c>
      <c r="AF1168" t="s">
        <v>1815</v>
      </c>
      <c r="AG1168" t="s">
        <v>1832</v>
      </c>
    </row>
    <row r="1169" spans="1:32" ht="14.25" hidden="1" customHeight="1" x14ac:dyDescent="0.3">
      <c r="A1169" t="s">
        <v>449</v>
      </c>
      <c r="B1169">
        <v>2018</v>
      </c>
      <c r="C1169" s="11">
        <v>43299</v>
      </c>
      <c r="D1169" t="s">
        <v>1833</v>
      </c>
      <c r="E1169" t="s">
        <v>495</v>
      </c>
      <c r="F1169">
        <v>2</v>
      </c>
      <c r="G1169">
        <f t="shared" si="64"/>
        <v>0</v>
      </c>
      <c r="H1169">
        <v>0</v>
      </c>
      <c r="I1169">
        <v>0</v>
      </c>
      <c r="J1169">
        <v>0</v>
      </c>
      <c r="K1169">
        <v>60</v>
      </c>
      <c r="L1169">
        <v>6</v>
      </c>
      <c r="M1169" t="s">
        <v>267</v>
      </c>
      <c r="N1169">
        <v>1</v>
      </c>
      <c r="O1169" t="s">
        <v>267</v>
      </c>
      <c r="P1169" s="9">
        <f t="shared" si="65"/>
        <v>9.5</v>
      </c>
      <c r="Q1169">
        <v>14</v>
      </c>
      <c r="R1169">
        <v>3</v>
      </c>
      <c r="S1169">
        <v>19</v>
      </c>
      <c r="T1169">
        <v>2</v>
      </c>
      <c r="AC1169" s="13">
        <v>1</v>
      </c>
      <c r="AD1169" s="13">
        <v>0</v>
      </c>
      <c r="AF1169" t="s">
        <v>1834</v>
      </c>
    </row>
    <row r="1170" spans="1:32" hidden="1" x14ac:dyDescent="0.3">
      <c r="A1170" t="s">
        <v>449</v>
      </c>
      <c r="B1170">
        <v>2018</v>
      </c>
      <c r="C1170" s="11">
        <v>43299</v>
      </c>
      <c r="D1170" t="s">
        <v>1835</v>
      </c>
      <c r="E1170" t="s">
        <v>514</v>
      </c>
      <c r="F1170">
        <v>6</v>
      </c>
      <c r="G1170">
        <f t="shared" si="64"/>
        <v>0</v>
      </c>
      <c r="H1170">
        <v>0</v>
      </c>
      <c r="I1170">
        <v>0</v>
      </c>
      <c r="J1170">
        <v>0</v>
      </c>
      <c r="K1170">
        <v>85</v>
      </c>
      <c r="L1170">
        <v>60</v>
      </c>
      <c r="M1170" t="s">
        <v>267</v>
      </c>
      <c r="N1170">
        <v>0</v>
      </c>
      <c r="O1170" t="s">
        <v>267</v>
      </c>
      <c r="P1170" s="9">
        <f t="shared" si="65"/>
        <v>7.25</v>
      </c>
      <c r="Q1170">
        <v>7</v>
      </c>
      <c r="R1170">
        <v>7</v>
      </c>
      <c r="S1170">
        <v>8</v>
      </c>
      <c r="T1170">
        <v>7</v>
      </c>
      <c r="AC1170" s="13">
        <v>1</v>
      </c>
      <c r="AD1170" s="13">
        <v>0</v>
      </c>
      <c r="AF1170" t="s">
        <v>1834</v>
      </c>
    </row>
    <row r="1171" spans="1:32" hidden="1" x14ac:dyDescent="0.3">
      <c r="A1171" t="s">
        <v>449</v>
      </c>
      <c r="B1171">
        <v>2018</v>
      </c>
      <c r="C1171" s="11">
        <v>43299</v>
      </c>
      <c r="D1171" t="s">
        <v>1836</v>
      </c>
      <c r="E1171" t="s">
        <v>520</v>
      </c>
      <c r="F1171">
        <v>1</v>
      </c>
      <c r="G1171">
        <f t="shared" si="64"/>
        <v>0</v>
      </c>
      <c r="H1171">
        <v>0</v>
      </c>
      <c r="I1171">
        <v>0</v>
      </c>
      <c r="J1171">
        <v>0</v>
      </c>
      <c r="K1171">
        <v>50</v>
      </c>
      <c r="L1171">
        <v>60</v>
      </c>
      <c r="M1171" t="s">
        <v>267</v>
      </c>
      <c r="N1171">
        <v>0</v>
      </c>
      <c r="O1171" t="s">
        <v>267</v>
      </c>
      <c r="P1171" s="9">
        <f t="shared" si="65"/>
        <v>13.75</v>
      </c>
      <c r="Q1171">
        <v>29</v>
      </c>
      <c r="R1171">
        <v>3</v>
      </c>
      <c r="S1171">
        <v>15</v>
      </c>
      <c r="T1171">
        <v>8</v>
      </c>
      <c r="AC1171" s="13">
        <v>1</v>
      </c>
      <c r="AD1171" s="13">
        <v>0</v>
      </c>
      <c r="AF1171" t="s">
        <v>1834</v>
      </c>
    </row>
    <row r="1172" spans="1:32" hidden="1" x14ac:dyDescent="0.3">
      <c r="A1172" t="s">
        <v>449</v>
      </c>
      <c r="B1172">
        <v>2018</v>
      </c>
      <c r="C1172" s="11">
        <v>43299</v>
      </c>
      <c r="D1172" t="s">
        <v>1837</v>
      </c>
      <c r="E1172" t="s">
        <v>522</v>
      </c>
      <c r="F1172">
        <v>0</v>
      </c>
      <c r="G1172">
        <f t="shared" ref="G1172:G1203" si="66">SUM(H1172:J1172)</f>
        <v>0</v>
      </c>
      <c r="H1172">
        <v>0</v>
      </c>
      <c r="I1172">
        <v>0</v>
      </c>
      <c r="J1172">
        <v>0</v>
      </c>
      <c r="K1172">
        <v>60</v>
      </c>
      <c r="L1172">
        <v>30</v>
      </c>
      <c r="M1172" t="s">
        <v>267</v>
      </c>
      <c r="N1172">
        <v>10</v>
      </c>
      <c r="O1172" t="s">
        <v>267</v>
      </c>
      <c r="P1172" s="9">
        <f t="shared" ref="P1172:P1203" si="67">AVERAGE(Q1172:T1172)</f>
        <v>14</v>
      </c>
      <c r="Q1172">
        <v>29</v>
      </c>
      <c r="R1172">
        <v>13</v>
      </c>
      <c r="S1172">
        <v>9</v>
      </c>
      <c r="T1172">
        <v>5</v>
      </c>
      <c r="AC1172" s="13">
        <v>1</v>
      </c>
      <c r="AD1172" s="13">
        <v>0</v>
      </c>
      <c r="AF1172" t="s">
        <v>1834</v>
      </c>
    </row>
    <row r="1173" spans="1:32" hidden="1" x14ac:dyDescent="0.3">
      <c r="A1173" t="s">
        <v>449</v>
      </c>
      <c r="B1173">
        <v>2018</v>
      </c>
      <c r="C1173" s="11">
        <v>43299</v>
      </c>
      <c r="D1173" t="s">
        <v>1838</v>
      </c>
      <c r="E1173" t="s">
        <v>522</v>
      </c>
      <c r="F1173">
        <v>4</v>
      </c>
      <c r="G1173">
        <f t="shared" si="66"/>
        <v>0</v>
      </c>
      <c r="H1173">
        <v>0</v>
      </c>
      <c r="I1173">
        <v>0</v>
      </c>
      <c r="J1173">
        <v>0</v>
      </c>
      <c r="K1173">
        <v>70</v>
      </c>
      <c r="L1173">
        <v>60</v>
      </c>
      <c r="M1173" t="s">
        <v>267</v>
      </c>
      <c r="N1173">
        <v>0</v>
      </c>
      <c r="O1173" t="s">
        <v>267</v>
      </c>
      <c r="P1173" s="9">
        <f t="shared" si="67"/>
        <v>4.5</v>
      </c>
      <c r="Q1173">
        <v>15</v>
      </c>
      <c r="R1173">
        <v>3</v>
      </c>
      <c r="S1173">
        <v>0</v>
      </c>
      <c r="T1173">
        <v>0</v>
      </c>
      <c r="AC1173" s="13">
        <v>1</v>
      </c>
      <c r="AD1173" s="13">
        <v>0</v>
      </c>
      <c r="AF1173" t="s">
        <v>1834</v>
      </c>
    </row>
    <row r="1174" spans="1:32" hidden="1" x14ac:dyDescent="0.3">
      <c r="A1174" t="s">
        <v>144</v>
      </c>
      <c r="B1174">
        <v>2018</v>
      </c>
      <c r="C1174" s="11">
        <v>43306</v>
      </c>
      <c r="D1174" t="s">
        <v>1839</v>
      </c>
      <c r="E1174" t="s">
        <v>495</v>
      </c>
      <c r="F1174">
        <v>1</v>
      </c>
      <c r="G1174">
        <f t="shared" si="66"/>
        <v>3</v>
      </c>
      <c r="H1174">
        <v>0</v>
      </c>
      <c r="I1174">
        <v>3</v>
      </c>
      <c r="J1174">
        <v>0</v>
      </c>
      <c r="K1174">
        <v>30</v>
      </c>
      <c r="L1174">
        <v>40</v>
      </c>
      <c r="M1174" t="s">
        <v>267</v>
      </c>
      <c r="N1174">
        <v>0</v>
      </c>
      <c r="O1174" t="s">
        <v>267</v>
      </c>
      <c r="P1174" s="9">
        <f t="shared" si="67"/>
        <v>1.5</v>
      </c>
      <c r="Q1174">
        <v>1</v>
      </c>
      <c r="R1174">
        <v>0</v>
      </c>
      <c r="S1174">
        <v>5</v>
      </c>
      <c r="T1174">
        <v>0</v>
      </c>
      <c r="AC1174" s="13">
        <v>0</v>
      </c>
      <c r="AD1174" s="13">
        <v>0</v>
      </c>
      <c r="AF1174" t="s">
        <v>267</v>
      </c>
    </row>
    <row r="1175" spans="1:32" hidden="1" x14ac:dyDescent="0.3">
      <c r="A1175" t="s">
        <v>144</v>
      </c>
      <c r="B1175">
        <v>2018</v>
      </c>
      <c r="C1175" s="11">
        <v>43306</v>
      </c>
      <c r="D1175" t="s">
        <v>1840</v>
      </c>
      <c r="E1175" t="s">
        <v>500</v>
      </c>
      <c r="F1175">
        <v>1</v>
      </c>
      <c r="G1175">
        <f t="shared" si="66"/>
        <v>5</v>
      </c>
      <c r="H1175">
        <v>0</v>
      </c>
      <c r="I1175">
        <v>2</v>
      </c>
      <c r="J1175">
        <v>3</v>
      </c>
      <c r="K1175">
        <v>60</v>
      </c>
      <c r="L1175">
        <v>95</v>
      </c>
      <c r="M1175" t="s">
        <v>267</v>
      </c>
      <c r="N1175">
        <v>0</v>
      </c>
      <c r="O1175" t="s">
        <v>267</v>
      </c>
      <c r="P1175" s="9">
        <f t="shared" si="67"/>
        <v>27.75</v>
      </c>
      <c r="Q1175">
        <v>2</v>
      </c>
      <c r="R1175">
        <v>3</v>
      </c>
      <c r="S1175">
        <v>80</v>
      </c>
      <c r="T1175">
        <v>26</v>
      </c>
      <c r="AC1175" s="13">
        <v>0</v>
      </c>
      <c r="AD1175" s="13">
        <v>0</v>
      </c>
      <c r="AF1175" t="s">
        <v>267</v>
      </c>
    </row>
    <row r="1176" spans="1:32" hidden="1" x14ac:dyDescent="0.3">
      <c r="A1176" t="s">
        <v>144</v>
      </c>
      <c r="B1176">
        <v>2018</v>
      </c>
      <c r="C1176" s="11">
        <v>43306</v>
      </c>
      <c r="D1176" t="s">
        <v>1841</v>
      </c>
      <c r="E1176" t="s">
        <v>500</v>
      </c>
      <c r="F1176">
        <v>4</v>
      </c>
      <c r="G1176">
        <f t="shared" si="66"/>
        <v>0</v>
      </c>
      <c r="H1176">
        <v>0</v>
      </c>
      <c r="I1176">
        <v>0</v>
      </c>
      <c r="J1176">
        <v>0</v>
      </c>
      <c r="K1176">
        <v>50</v>
      </c>
      <c r="L1176">
        <v>90</v>
      </c>
      <c r="M1176" t="s">
        <v>267</v>
      </c>
      <c r="N1176">
        <v>10</v>
      </c>
      <c r="O1176" t="s">
        <v>267</v>
      </c>
      <c r="P1176" s="9">
        <f t="shared" si="67"/>
        <v>40.25</v>
      </c>
      <c r="Q1176">
        <v>15</v>
      </c>
      <c r="R1176">
        <v>33</v>
      </c>
      <c r="S1176">
        <v>16</v>
      </c>
      <c r="T1176">
        <v>97</v>
      </c>
      <c r="AC1176" s="13">
        <v>0</v>
      </c>
      <c r="AD1176" s="13">
        <v>0</v>
      </c>
      <c r="AF1176" t="s">
        <v>267</v>
      </c>
    </row>
    <row r="1177" spans="1:32" hidden="1" x14ac:dyDescent="0.3">
      <c r="A1177" t="s">
        <v>144</v>
      </c>
      <c r="B1177">
        <v>2018</v>
      </c>
      <c r="C1177" s="11">
        <v>43306</v>
      </c>
      <c r="D1177" t="s">
        <v>1842</v>
      </c>
      <c r="E1177" t="s">
        <v>506</v>
      </c>
      <c r="F1177">
        <v>0</v>
      </c>
      <c r="G1177">
        <f t="shared" si="66"/>
        <v>4</v>
      </c>
      <c r="H1177">
        <v>0</v>
      </c>
      <c r="I1177">
        <v>3</v>
      </c>
      <c r="J1177">
        <v>1</v>
      </c>
      <c r="K1177">
        <v>10</v>
      </c>
      <c r="L1177">
        <v>20</v>
      </c>
      <c r="M1177" t="s">
        <v>267</v>
      </c>
      <c r="N1177">
        <v>0</v>
      </c>
      <c r="O1177" t="s">
        <v>267</v>
      </c>
      <c r="P1177" s="9">
        <f t="shared" si="67"/>
        <v>1.5</v>
      </c>
      <c r="Q1177">
        <v>3</v>
      </c>
      <c r="R1177">
        <v>0</v>
      </c>
      <c r="S1177">
        <v>0</v>
      </c>
      <c r="T1177">
        <v>3</v>
      </c>
      <c r="AC1177" s="13">
        <v>0</v>
      </c>
      <c r="AD1177" s="13">
        <v>0</v>
      </c>
      <c r="AF1177" t="s">
        <v>267</v>
      </c>
    </row>
    <row r="1178" spans="1:32" hidden="1" x14ac:dyDescent="0.3">
      <c r="A1178" t="s">
        <v>144</v>
      </c>
      <c r="B1178">
        <v>2018</v>
      </c>
      <c r="C1178" s="11">
        <v>43306</v>
      </c>
      <c r="D1178" t="s">
        <v>1843</v>
      </c>
      <c r="E1178" t="s">
        <v>514</v>
      </c>
      <c r="F1178">
        <v>4</v>
      </c>
      <c r="G1178">
        <f t="shared" si="66"/>
        <v>0</v>
      </c>
      <c r="H1178">
        <v>0</v>
      </c>
      <c r="I1178">
        <v>0</v>
      </c>
      <c r="J1178">
        <v>0</v>
      </c>
      <c r="K1178">
        <v>40</v>
      </c>
      <c r="L1178">
        <v>80</v>
      </c>
      <c r="M1178" t="s">
        <v>267</v>
      </c>
      <c r="N1178">
        <v>15</v>
      </c>
      <c r="O1178" t="s">
        <v>267</v>
      </c>
      <c r="P1178" s="9">
        <f t="shared" si="67"/>
        <v>22</v>
      </c>
      <c r="Q1178">
        <v>2</v>
      </c>
      <c r="R1178">
        <v>9</v>
      </c>
      <c r="S1178">
        <v>57</v>
      </c>
      <c r="T1178">
        <v>20</v>
      </c>
      <c r="AC1178" s="13">
        <v>0</v>
      </c>
      <c r="AD1178" s="13">
        <v>0</v>
      </c>
      <c r="AF1178" t="s">
        <v>1844</v>
      </c>
    </row>
    <row r="1179" spans="1:32" hidden="1" x14ac:dyDescent="0.3">
      <c r="A1179" t="s">
        <v>144</v>
      </c>
      <c r="B1179">
        <v>2018</v>
      </c>
      <c r="C1179" s="11">
        <v>43306</v>
      </c>
      <c r="D1179" t="s">
        <v>1845</v>
      </c>
      <c r="E1179" t="s">
        <v>514</v>
      </c>
      <c r="F1179">
        <v>6</v>
      </c>
      <c r="G1179">
        <f t="shared" si="66"/>
        <v>0</v>
      </c>
      <c r="H1179">
        <v>0</v>
      </c>
      <c r="I1179">
        <v>0</v>
      </c>
      <c r="J1179">
        <v>0</v>
      </c>
      <c r="K1179">
        <v>30</v>
      </c>
      <c r="L1179">
        <v>60</v>
      </c>
      <c r="M1179" t="s">
        <v>267</v>
      </c>
      <c r="N1179">
        <v>20</v>
      </c>
      <c r="O1179" t="s">
        <v>267</v>
      </c>
      <c r="P1179" s="9">
        <f t="shared" si="67"/>
        <v>3.75</v>
      </c>
      <c r="Q1179">
        <v>2</v>
      </c>
      <c r="R1179">
        <v>0</v>
      </c>
      <c r="S1179">
        <v>11</v>
      </c>
      <c r="T1179">
        <v>2</v>
      </c>
      <c r="AC1179" s="13">
        <v>0</v>
      </c>
      <c r="AD1179" s="13">
        <v>0</v>
      </c>
      <c r="AF1179" t="s">
        <v>267</v>
      </c>
    </row>
    <row r="1180" spans="1:32" hidden="1" x14ac:dyDescent="0.3">
      <c r="A1180" t="s">
        <v>144</v>
      </c>
      <c r="B1180">
        <v>2018</v>
      </c>
      <c r="C1180" s="11">
        <v>43306</v>
      </c>
      <c r="D1180" t="s">
        <v>1846</v>
      </c>
      <c r="E1180" t="s">
        <v>522</v>
      </c>
      <c r="F1180">
        <v>0</v>
      </c>
      <c r="G1180">
        <f t="shared" si="66"/>
        <v>4</v>
      </c>
      <c r="H1180">
        <v>0</v>
      </c>
      <c r="I1180">
        <v>3</v>
      </c>
      <c r="J1180">
        <v>1</v>
      </c>
      <c r="K1180">
        <v>20</v>
      </c>
      <c r="L1180">
        <v>80</v>
      </c>
      <c r="M1180" t="s">
        <v>267</v>
      </c>
      <c r="N1180">
        <v>0</v>
      </c>
      <c r="O1180" t="s">
        <v>267</v>
      </c>
      <c r="P1180" s="9">
        <f t="shared" si="67"/>
        <v>7.5</v>
      </c>
      <c r="Q1180">
        <v>12</v>
      </c>
      <c r="R1180">
        <v>2</v>
      </c>
      <c r="S1180">
        <v>1</v>
      </c>
      <c r="T1180">
        <v>15</v>
      </c>
      <c r="AC1180" s="13">
        <v>0</v>
      </c>
      <c r="AD1180" s="13">
        <v>0</v>
      </c>
      <c r="AF1180" t="s">
        <v>267</v>
      </c>
    </row>
    <row r="1181" spans="1:32" hidden="1" x14ac:dyDescent="0.3">
      <c r="A1181" t="s">
        <v>144</v>
      </c>
      <c r="B1181">
        <v>2018</v>
      </c>
      <c r="C1181" s="11">
        <v>43306</v>
      </c>
      <c r="D1181" t="s">
        <v>1847</v>
      </c>
      <c r="E1181" t="s">
        <v>522</v>
      </c>
      <c r="F1181">
        <v>1</v>
      </c>
      <c r="G1181">
        <f t="shared" si="66"/>
        <v>1</v>
      </c>
      <c r="H1181">
        <v>0</v>
      </c>
      <c r="I1181">
        <v>1</v>
      </c>
      <c r="J1181">
        <v>0</v>
      </c>
      <c r="K1181">
        <v>60</v>
      </c>
      <c r="L1181">
        <v>80</v>
      </c>
      <c r="M1181" t="s">
        <v>267</v>
      </c>
      <c r="N1181">
        <v>20</v>
      </c>
      <c r="O1181" t="s">
        <v>267</v>
      </c>
      <c r="P1181" s="9">
        <f t="shared" si="67"/>
        <v>24.75</v>
      </c>
      <c r="Q1181">
        <v>1</v>
      </c>
      <c r="R1181">
        <v>85</v>
      </c>
      <c r="S1181">
        <v>3</v>
      </c>
      <c r="T1181">
        <v>10</v>
      </c>
      <c r="AC1181" s="13">
        <v>0</v>
      </c>
      <c r="AD1181" s="13">
        <v>0</v>
      </c>
      <c r="AF1181" t="s">
        <v>267</v>
      </c>
    </row>
    <row r="1182" spans="1:32" hidden="1" x14ac:dyDescent="0.3">
      <c r="A1182" t="s">
        <v>144</v>
      </c>
      <c r="B1182">
        <v>2018</v>
      </c>
      <c r="C1182" s="11">
        <v>43306</v>
      </c>
      <c r="D1182" t="s">
        <v>1848</v>
      </c>
      <c r="E1182" t="s">
        <v>522</v>
      </c>
      <c r="F1182">
        <v>2</v>
      </c>
      <c r="G1182">
        <f t="shared" si="66"/>
        <v>0</v>
      </c>
      <c r="H1182">
        <v>0</v>
      </c>
      <c r="I1182">
        <v>0</v>
      </c>
      <c r="J1182">
        <v>0</v>
      </c>
      <c r="K1182">
        <v>80</v>
      </c>
      <c r="L1182">
        <v>50</v>
      </c>
      <c r="M1182" t="s">
        <v>267</v>
      </c>
      <c r="N1182">
        <v>5</v>
      </c>
      <c r="O1182" t="s">
        <v>267</v>
      </c>
      <c r="P1182" s="9">
        <f t="shared" si="67"/>
        <v>8</v>
      </c>
      <c r="Q1182">
        <v>9</v>
      </c>
      <c r="R1182">
        <v>8</v>
      </c>
      <c r="S1182">
        <v>13</v>
      </c>
      <c r="T1182">
        <v>2</v>
      </c>
      <c r="AC1182" s="13">
        <v>0</v>
      </c>
      <c r="AD1182" s="13">
        <v>0</v>
      </c>
      <c r="AF1182" t="s">
        <v>267</v>
      </c>
    </row>
    <row r="1183" spans="1:32" hidden="1" x14ac:dyDescent="0.3">
      <c r="A1183" t="s">
        <v>144</v>
      </c>
      <c r="B1183">
        <v>2018</v>
      </c>
      <c r="C1183" s="11">
        <v>43306</v>
      </c>
      <c r="D1183" t="s">
        <v>1849</v>
      </c>
      <c r="E1183" t="s">
        <v>522</v>
      </c>
      <c r="F1183">
        <v>4</v>
      </c>
      <c r="G1183">
        <f t="shared" si="66"/>
        <v>0</v>
      </c>
      <c r="H1183">
        <v>0</v>
      </c>
      <c r="I1183">
        <v>0</v>
      </c>
      <c r="J1183">
        <v>0</v>
      </c>
      <c r="K1183">
        <v>50</v>
      </c>
      <c r="L1183">
        <v>10</v>
      </c>
      <c r="M1183" t="s">
        <v>267</v>
      </c>
      <c r="N1183">
        <v>30</v>
      </c>
      <c r="O1183" t="s">
        <v>267</v>
      </c>
      <c r="P1183" s="9">
        <f t="shared" si="67"/>
        <v>19</v>
      </c>
      <c r="Q1183">
        <v>33</v>
      </c>
      <c r="R1183">
        <v>3</v>
      </c>
      <c r="S1183">
        <v>24</v>
      </c>
      <c r="T1183">
        <v>16</v>
      </c>
      <c r="AC1183" s="13">
        <v>0</v>
      </c>
      <c r="AD1183" s="13">
        <v>0</v>
      </c>
      <c r="AF1183" t="s">
        <v>267</v>
      </c>
    </row>
    <row r="1184" spans="1:32" hidden="1" x14ac:dyDescent="0.3">
      <c r="A1184" t="s">
        <v>144</v>
      </c>
      <c r="B1184">
        <v>2019</v>
      </c>
      <c r="C1184" s="11">
        <v>43657</v>
      </c>
      <c r="D1184" t="s">
        <v>1839</v>
      </c>
      <c r="E1184" t="s">
        <v>495</v>
      </c>
      <c r="F1184">
        <v>1</v>
      </c>
      <c r="G1184">
        <f t="shared" si="66"/>
        <v>1</v>
      </c>
      <c r="H1184">
        <v>0</v>
      </c>
      <c r="I1184">
        <v>1</v>
      </c>
      <c r="J1184">
        <v>0</v>
      </c>
      <c r="K1184">
        <v>30</v>
      </c>
      <c r="L1184">
        <v>20</v>
      </c>
      <c r="M1184" t="s">
        <v>267</v>
      </c>
      <c r="N1184">
        <v>0</v>
      </c>
      <c r="O1184" t="s">
        <v>267</v>
      </c>
      <c r="P1184" s="9">
        <f t="shared" si="67"/>
        <v>30.5</v>
      </c>
      <c r="Q1184" s="8">
        <v>1</v>
      </c>
      <c r="R1184" s="8">
        <v>0</v>
      </c>
      <c r="S1184" s="8">
        <v>61</v>
      </c>
      <c r="T1184" s="8">
        <v>60</v>
      </c>
      <c r="AC1184" s="13">
        <v>0</v>
      </c>
      <c r="AD1184" s="13">
        <v>0</v>
      </c>
      <c r="AF1184" t="s">
        <v>350</v>
      </c>
    </row>
    <row r="1185" spans="1:33" hidden="1" x14ac:dyDescent="0.3">
      <c r="A1185" t="s">
        <v>144</v>
      </c>
      <c r="B1185">
        <v>2019</v>
      </c>
      <c r="C1185" s="11">
        <v>43657</v>
      </c>
      <c r="D1185" t="s">
        <v>1840</v>
      </c>
      <c r="E1185" t="s">
        <v>500</v>
      </c>
      <c r="F1185">
        <v>1</v>
      </c>
      <c r="G1185">
        <f t="shared" si="66"/>
        <v>8</v>
      </c>
      <c r="H1185">
        <v>5</v>
      </c>
      <c r="I1185">
        <v>2</v>
      </c>
      <c r="J1185">
        <v>1</v>
      </c>
      <c r="K1185">
        <v>50</v>
      </c>
      <c r="L1185">
        <v>60</v>
      </c>
      <c r="M1185" t="s">
        <v>267</v>
      </c>
      <c r="N1185">
        <v>0</v>
      </c>
      <c r="O1185" t="s">
        <v>267</v>
      </c>
      <c r="P1185" s="9">
        <f t="shared" si="67"/>
        <v>60.5</v>
      </c>
      <c r="Q1185" s="8">
        <v>27</v>
      </c>
      <c r="R1185" s="8">
        <v>75</v>
      </c>
      <c r="S1185" s="8">
        <v>100</v>
      </c>
      <c r="T1185" s="8">
        <v>40</v>
      </c>
      <c r="AC1185" s="13">
        <v>0</v>
      </c>
      <c r="AD1185" s="13">
        <v>0</v>
      </c>
      <c r="AF1185" t="s">
        <v>350</v>
      </c>
    </row>
    <row r="1186" spans="1:33" hidden="1" x14ac:dyDescent="0.3">
      <c r="A1186" t="s">
        <v>144</v>
      </c>
      <c r="B1186">
        <v>2019</v>
      </c>
      <c r="C1186" s="11">
        <v>43657</v>
      </c>
      <c r="D1186" t="s">
        <v>1841</v>
      </c>
      <c r="E1186" t="s">
        <v>500</v>
      </c>
      <c r="F1186">
        <v>4</v>
      </c>
      <c r="G1186">
        <f t="shared" si="66"/>
        <v>1</v>
      </c>
      <c r="H1186">
        <v>0</v>
      </c>
      <c r="I1186">
        <v>0</v>
      </c>
      <c r="J1186">
        <v>1</v>
      </c>
      <c r="K1186">
        <v>60</v>
      </c>
      <c r="L1186">
        <v>10</v>
      </c>
      <c r="M1186" t="s">
        <v>267</v>
      </c>
      <c r="N1186">
        <v>2</v>
      </c>
      <c r="O1186" t="s">
        <v>267</v>
      </c>
      <c r="P1186" s="9">
        <f t="shared" si="67"/>
        <v>35</v>
      </c>
      <c r="Q1186" s="8">
        <v>1</v>
      </c>
      <c r="R1186" s="8">
        <v>30</v>
      </c>
      <c r="S1186" s="8">
        <v>12</v>
      </c>
      <c r="T1186" s="8">
        <v>97</v>
      </c>
      <c r="AC1186" s="13">
        <v>0</v>
      </c>
      <c r="AD1186" s="13">
        <v>0</v>
      </c>
      <c r="AF1186" t="s">
        <v>350</v>
      </c>
      <c r="AG1186" t="s">
        <v>1850</v>
      </c>
    </row>
    <row r="1187" spans="1:33" hidden="1" x14ac:dyDescent="0.3">
      <c r="A1187" t="s">
        <v>144</v>
      </c>
      <c r="B1187">
        <v>2019</v>
      </c>
      <c r="C1187" s="11">
        <v>43657</v>
      </c>
      <c r="D1187" t="s">
        <v>1842</v>
      </c>
      <c r="E1187" t="s">
        <v>506</v>
      </c>
      <c r="F1187">
        <v>0</v>
      </c>
      <c r="G1187">
        <f t="shared" si="66"/>
        <v>2</v>
      </c>
      <c r="H1187">
        <v>0</v>
      </c>
      <c r="I1187">
        <v>0</v>
      </c>
      <c r="J1187">
        <v>2</v>
      </c>
      <c r="K1187">
        <v>40</v>
      </c>
      <c r="L1187">
        <v>15</v>
      </c>
      <c r="M1187" t="s">
        <v>267</v>
      </c>
      <c r="N1187">
        <v>0</v>
      </c>
      <c r="O1187" t="s">
        <v>267</v>
      </c>
      <c r="P1187" s="9">
        <f t="shared" si="67"/>
        <v>28.5</v>
      </c>
      <c r="Q1187" s="8">
        <v>57</v>
      </c>
      <c r="R1187" s="8">
        <v>50</v>
      </c>
      <c r="S1187" s="8">
        <v>7</v>
      </c>
      <c r="T1187" s="8">
        <v>0</v>
      </c>
      <c r="AC1187" s="13">
        <v>0</v>
      </c>
      <c r="AD1187" s="13">
        <v>0</v>
      </c>
      <c r="AF1187" t="s">
        <v>350</v>
      </c>
      <c r="AG1187" t="s">
        <v>1851</v>
      </c>
    </row>
    <row r="1188" spans="1:33" hidden="1" x14ac:dyDescent="0.3">
      <c r="A1188" t="s">
        <v>144</v>
      </c>
      <c r="B1188">
        <v>2019</v>
      </c>
      <c r="C1188" s="11">
        <v>43657</v>
      </c>
      <c r="D1188" t="s">
        <v>1843</v>
      </c>
      <c r="E1188" t="s">
        <v>514</v>
      </c>
      <c r="F1188">
        <v>4</v>
      </c>
      <c r="G1188">
        <f t="shared" si="66"/>
        <v>0</v>
      </c>
      <c r="H1188">
        <v>0</v>
      </c>
      <c r="I1188">
        <v>0</v>
      </c>
      <c r="J1188">
        <v>0</v>
      </c>
      <c r="K1188">
        <v>70</v>
      </c>
      <c r="L1188">
        <v>10</v>
      </c>
      <c r="M1188" t="s">
        <v>267</v>
      </c>
      <c r="N1188">
        <v>20</v>
      </c>
      <c r="O1188" t="s">
        <v>267</v>
      </c>
      <c r="P1188" s="9">
        <f t="shared" si="67"/>
        <v>26.75</v>
      </c>
      <c r="Q1188" s="8">
        <v>17</v>
      </c>
      <c r="R1188" s="8">
        <v>4</v>
      </c>
      <c r="S1188" s="8">
        <v>25</v>
      </c>
      <c r="T1188" s="8">
        <v>61</v>
      </c>
      <c r="AC1188" s="13">
        <v>0</v>
      </c>
      <c r="AD1188" s="13">
        <v>0</v>
      </c>
      <c r="AF1188" t="s">
        <v>350</v>
      </c>
    </row>
    <row r="1189" spans="1:33" hidden="1" x14ac:dyDescent="0.3">
      <c r="A1189" t="s">
        <v>144</v>
      </c>
      <c r="B1189">
        <v>2019</v>
      </c>
      <c r="C1189" s="11">
        <v>43657</v>
      </c>
      <c r="D1189" t="s">
        <v>1845</v>
      </c>
      <c r="E1189" t="s">
        <v>514</v>
      </c>
      <c r="F1189">
        <v>6</v>
      </c>
      <c r="G1189">
        <f t="shared" si="66"/>
        <v>0</v>
      </c>
      <c r="H1189">
        <v>0</v>
      </c>
      <c r="I1189">
        <v>0</v>
      </c>
      <c r="J1189">
        <v>0</v>
      </c>
      <c r="K1189">
        <v>30</v>
      </c>
      <c r="L1189">
        <v>10</v>
      </c>
      <c r="M1189" t="s">
        <v>267</v>
      </c>
      <c r="N1189">
        <v>20</v>
      </c>
      <c r="O1189" t="s">
        <v>267</v>
      </c>
      <c r="P1189" s="9">
        <f t="shared" si="67"/>
        <v>48</v>
      </c>
      <c r="Q1189" s="8">
        <v>10</v>
      </c>
      <c r="R1189" s="8">
        <v>40</v>
      </c>
      <c r="S1189" s="8">
        <v>70</v>
      </c>
      <c r="T1189" s="8">
        <v>72</v>
      </c>
      <c r="AC1189" s="13">
        <v>0</v>
      </c>
      <c r="AD1189" s="13">
        <v>0</v>
      </c>
      <c r="AF1189" t="s">
        <v>350</v>
      </c>
      <c r="AG1189" t="s">
        <v>1852</v>
      </c>
    </row>
    <row r="1190" spans="1:33" hidden="1" x14ac:dyDescent="0.3">
      <c r="A1190" t="s">
        <v>144</v>
      </c>
      <c r="B1190">
        <v>2019</v>
      </c>
      <c r="C1190" s="11">
        <v>43657</v>
      </c>
      <c r="D1190" t="s">
        <v>1846</v>
      </c>
      <c r="E1190" t="s">
        <v>522</v>
      </c>
      <c r="F1190">
        <v>0</v>
      </c>
      <c r="G1190">
        <f t="shared" si="66"/>
        <v>12</v>
      </c>
      <c r="H1190">
        <v>9</v>
      </c>
      <c r="I1190">
        <v>1</v>
      </c>
      <c r="J1190">
        <v>2</v>
      </c>
      <c r="K1190">
        <v>50</v>
      </c>
      <c r="L1190">
        <v>40</v>
      </c>
      <c r="M1190" t="s">
        <v>267</v>
      </c>
      <c r="N1190">
        <v>0</v>
      </c>
      <c r="O1190" t="s">
        <v>267</v>
      </c>
      <c r="P1190" s="9">
        <f t="shared" si="67"/>
        <v>47.25</v>
      </c>
      <c r="Q1190" s="8">
        <v>30</v>
      </c>
      <c r="R1190" s="8">
        <v>72</v>
      </c>
      <c r="S1190" s="8">
        <v>20</v>
      </c>
      <c r="T1190" s="8">
        <v>67</v>
      </c>
      <c r="AC1190" s="13">
        <v>0</v>
      </c>
      <c r="AD1190" s="13">
        <v>0</v>
      </c>
      <c r="AF1190" t="s">
        <v>350</v>
      </c>
      <c r="AG1190" t="s">
        <v>1853</v>
      </c>
    </row>
    <row r="1191" spans="1:33" hidden="1" x14ac:dyDescent="0.3">
      <c r="A1191" t="s">
        <v>144</v>
      </c>
      <c r="B1191">
        <v>2019</v>
      </c>
      <c r="C1191" s="11">
        <v>43657</v>
      </c>
      <c r="D1191" t="s">
        <v>1847</v>
      </c>
      <c r="E1191" t="s">
        <v>522</v>
      </c>
      <c r="F1191">
        <v>1</v>
      </c>
      <c r="G1191">
        <f t="shared" si="66"/>
        <v>2</v>
      </c>
      <c r="H1191">
        <v>2</v>
      </c>
      <c r="I1191">
        <v>0</v>
      </c>
      <c r="J1191">
        <v>0</v>
      </c>
      <c r="K1191">
        <v>50</v>
      </c>
      <c r="L1191">
        <v>60</v>
      </c>
      <c r="M1191" t="s">
        <v>267</v>
      </c>
      <c r="N1191">
        <v>0</v>
      </c>
      <c r="O1191" t="s">
        <v>267</v>
      </c>
      <c r="P1191" s="9">
        <f t="shared" si="67"/>
        <v>44.5</v>
      </c>
      <c r="Q1191" s="8">
        <v>7</v>
      </c>
      <c r="R1191" s="8">
        <v>120</v>
      </c>
      <c r="S1191" s="8">
        <v>1</v>
      </c>
      <c r="T1191" s="8">
        <v>50</v>
      </c>
      <c r="AC1191" s="13">
        <v>0</v>
      </c>
      <c r="AD1191" s="13">
        <v>0</v>
      </c>
      <c r="AF1191" t="s">
        <v>350</v>
      </c>
      <c r="AG1191" t="s">
        <v>1853</v>
      </c>
    </row>
    <row r="1192" spans="1:33" hidden="1" x14ac:dyDescent="0.3">
      <c r="A1192" t="s">
        <v>144</v>
      </c>
      <c r="B1192">
        <v>2019</v>
      </c>
      <c r="C1192" s="11">
        <v>43657</v>
      </c>
      <c r="D1192" t="s">
        <v>1848</v>
      </c>
      <c r="E1192" t="s">
        <v>522</v>
      </c>
      <c r="F1192">
        <v>2</v>
      </c>
      <c r="G1192">
        <f t="shared" si="66"/>
        <v>0</v>
      </c>
      <c r="H1192">
        <v>0</v>
      </c>
      <c r="I1192">
        <v>0</v>
      </c>
      <c r="J1192">
        <v>0</v>
      </c>
      <c r="K1192">
        <v>50</v>
      </c>
      <c r="L1192">
        <v>30</v>
      </c>
      <c r="M1192" t="s">
        <v>267</v>
      </c>
      <c r="N1192">
        <v>15</v>
      </c>
      <c r="O1192" t="s">
        <v>267</v>
      </c>
      <c r="P1192" s="9">
        <f t="shared" si="67"/>
        <v>43.5</v>
      </c>
      <c r="Q1192" s="8">
        <v>10</v>
      </c>
      <c r="R1192" s="8">
        <v>44</v>
      </c>
      <c r="S1192" s="8">
        <v>100</v>
      </c>
      <c r="T1192" s="8">
        <v>20</v>
      </c>
      <c r="AC1192" s="13">
        <v>0</v>
      </c>
      <c r="AD1192" s="13">
        <v>0</v>
      </c>
      <c r="AF1192" t="s">
        <v>350</v>
      </c>
    </row>
    <row r="1193" spans="1:33" hidden="1" x14ac:dyDescent="0.3">
      <c r="A1193" t="s">
        <v>144</v>
      </c>
      <c r="B1193">
        <v>2019</v>
      </c>
      <c r="C1193" s="11">
        <v>43657</v>
      </c>
      <c r="D1193" t="s">
        <v>1849</v>
      </c>
      <c r="E1193" t="s">
        <v>522</v>
      </c>
      <c r="F1193">
        <v>4</v>
      </c>
      <c r="G1193">
        <f t="shared" si="66"/>
        <v>0</v>
      </c>
      <c r="H1193">
        <v>0</v>
      </c>
      <c r="I1193">
        <v>0</v>
      </c>
      <c r="J1193">
        <v>0</v>
      </c>
      <c r="K1193">
        <v>50</v>
      </c>
      <c r="L1193">
        <v>10</v>
      </c>
      <c r="M1193" t="s">
        <v>267</v>
      </c>
      <c r="N1193">
        <v>30</v>
      </c>
      <c r="O1193" t="s">
        <v>267</v>
      </c>
      <c r="P1193" s="9">
        <f t="shared" si="67"/>
        <v>29.5</v>
      </c>
      <c r="Q1193" s="8">
        <v>22</v>
      </c>
      <c r="R1193" s="8">
        <v>55</v>
      </c>
      <c r="S1193" s="8">
        <v>17</v>
      </c>
      <c r="T1193" s="8">
        <v>24</v>
      </c>
      <c r="AC1193" s="13">
        <v>0</v>
      </c>
      <c r="AD1193" s="13">
        <v>0</v>
      </c>
      <c r="AF1193" t="s">
        <v>350</v>
      </c>
    </row>
    <row r="1194" spans="1:33" hidden="1" x14ac:dyDescent="0.3">
      <c r="A1194" t="s">
        <v>144</v>
      </c>
      <c r="B1194">
        <v>2020</v>
      </c>
      <c r="C1194" s="11">
        <v>44013</v>
      </c>
      <c r="D1194" t="s">
        <v>1839</v>
      </c>
      <c r="E1194" t="s">
        <v>495</v>
      </c>
      <c r="F1194">
        <v>1</v>
      </c>
      <c r="G1194">
        <f t="shared" si="66"/>
        <v>2</v>
      </c>
      <c r="H1194">
        <v>1</v>
      </c>
      <c r="I1194">
        <v>0</v>
      </c>
      <c r="J1194">
        <v>1</v>
      </c>
      <c r="K1194">
        <v>25</v>
      </c>
      <c r="L1194">
        <v>20</v>
      </c>
      <c r="M1194" t="s">
        <v>267</v>
      </c>
      <c r="N1194">
        <v>0</v>
      </c>
      <c r="O1194" t="s">
        <v>267</v>
      </c>
      <c r="P1194" s="9">
        <f t="shared" si="67"/>
        <v>29.75</v>
      </c>
      <c r="Q1194">
        <v>15</v>
      </c>
      <c r="R1194">
        <v>19</v>
      </c>
      <c r="S1194">
        <v>49</v>
      </c>
      <c r="T1194">
        <v>36</v>
      </c>
      <c r="AC1194" s="13">
        <v>0</v>
      </c>
      <c r="AD1194" s="13">
        <v>0</v>
      </c>
      <c r="AF1194" t="s">
        <v>350</v>
      </c>
    </row>
    <row r="1195" spans="1:33" hidden="1" x14ac:dyDescent="0.3">
      <c r="A1195" t="s">
        <v>144</v>
      </c>
      <c r="B1195">
        <v>2020</v>
      </c>
      <c r="C1195" s="11">
        <v>44013</v>
      </c>
      <c r="D1195" t="s">
        <v>1840</v>
      </c>
      <c r="E1195" t="s">
        <v>500</v>
      </c>
      <c r="F1195">
        <v>1</v>
      </c>
      <c r="G1195">
        <f t="shared" si="66"/>
        <v>6</v>
      </c>
      <c r="H1195">
        <v>3</v>
      </c>
      <c r="I1195">
        <v>2</v>
      </c>
      <c r="J1195">
        <v>1</v>
      </c>
      <c r="K1195">
        <v>30</v>
      </c>
      <c r="L1195">
        <v>15</v>
      </c>
      <c r="M1195" t="s">
        <v>267</v>
      </c>
      <c r="N1195">
        <v>0</v>
      </c>
      <c r="O1195" t="s">
        <v>267</v>
      </c>
      <c r="P1195" s="9">
        <f t="shared" si="67"/>
        <v>23.75</v>
      </c>
      <c r="Q1195">
        <v>13</v>
      </c>
      <c r="R1195">
        <v>19</v>
      </c>
      <c r="S1195">
        <v>29</v>
      </c>
      <c r="T1195">
        <v>34</v>
      </c>
      <c r="AC1195" s="13">
        <v>1</v>
      </c>
      <c r="AD1195" s="13">
        <v>0</v>
      </c>
      <c r="AF1195" t="s">
        <v>350</v>
      </c>
      <c r="AG1195" t="s">
        <v>1854</v>
      </c>
    </row>
    <row r="1196" spans="1:33" hidden="1" x14ac:dyDescent="0.3">
      <c r="A1196" t="s">
        <v>144</v>
      </c>
      <c r="B1196">
        <v>2020</v>
      </c>
      <c r="C1196" s="11">
        <v>44013</v>
      </c>
      <c r="D1196" t="s">
        <v>1841</v>
      </c>
      <c r="E1196" t="s">
        <v>500</v>
      </c>
      <c r="F1196">
        <v>4</v>
      </c>
      <c r="G1196">
        <f t="shared" si="66"/>
        <v>0</v>
      </c>
      <c r="H1196">
        <v>0</v>
      </c>
      <c r="I1196">
        <v>0</v>
      </c>
      <c r="J1196">
        <v>0</v>
      </c>
      <c r="K1196">
        <v>65</v>
      </c>
      <c r="L1196">
        <v>50</v>
      </c>
      <c r="M1196" t="s">
        <v>267</v>
      </c>
      <c r="N1196">
        <v>0</v>
      </c>
      <c r="O1196" t="s">
        <v>267</v>
      </c>
      <c r="P1196" s="9">
        <f t="shared" si="67"/>
        <v>53</v>
      </c>
      <c r="Q1196">
        <v>50</v>
      </c>
      <c r="R1196">
        <v>60</v>
      </c>
      <c r="S1196">
        <v>68</v>
      </c>
      <c r="T1196">
        <v>34</v>
      </c>
      <c r="AC1196" s="13">
        <v>0</v>
      </c>
      <c r="AD1196" s="13">
        <v>0</v>
      </c>
      <c r="AF1196" t="s">
        <v>350</v>
      </c>
    </row>
    <row r="1197" spans="1:33" hidden="1" x14ac:dyDescent="0.3">
      <c r="A1197" t="s">
        <v>144</v>
      </c>
      <c r="B1197">
        <v>2020</v>
      </c>
      <c r="C1197" s="11">
        <v>44013</v>
      </c>
      <c r="D1197" t="s">
        <v>1842</v>
      </c>
      <c r="E1197" t="s">
        <v>506</v>
      </c>
      <c r="F1197">
        <v>0</v>
      </c>
      <c r="G1197">
        <f t="shared" si="66"/>
        <v>7</v>
      </c>
      <c r="H1197">
        <v>2</v>
      </c>
      <c r="I1197">
        <v>0</v>
      </c>
      <c r="J1197">
        <v>5</v>
      </c>
      <c r="K1197">
        <v>30</v>
      </c>
      <c r="L1197">
        <v>10</v>
      </c>
      <c r="M1197" t="s">
        <v>267</v>
      </c>
      <c r="N1197">
        <v>0</v>
      </c>
      <c r="O1197" t="s">
        <v>267</v>
      </c>
      <c r="P1197" s="9">
        <f t="shared" si="67"/>
        <v>27.5</v>
      </c>
      <c r="Q1197">
        <v>62</v>
      </c>
      <c r="R1197">
        <v>0</v>
      </c>
      <c r="S1197">
        <v>23</v>
      </c>
      <c r="T1197">
        <v>25</v>
      </c>
      <c r="AC1197" s="13">
        <v>0</v>
      </c>
      <c r="AD1197" s="13">
        <v>0</v>
      </c>
      <c r="AF1197" t="s">
        <v>350</v>
      </c>
    </row>
    <row r="1198" spans="1:33" hidden="1" x14ac:dyDescent="0.3">
      <c r="A1198" t="s">
        <v>144</v>
      </c>
      <c r="B1198">
        <v>2020</v>
      </c>
      <c r="C1198" s="11">
        <v>44013</v>
      </c>
      <c r="D1198" t="s">
        <v>1843</v>
      </c>
      <c r="E1198" t="s">
        <v>514</v>
      </c>
      <c r="F1198">
        <v>4</v>
      </c>
      <c r="G1198">
        <f t="shared" si="66"/>
        <v>0</v>
      </c>
      <c r="H1198">
        <v>0</v>
      </c>
      <c r="I1198">
        <v>0</v>
      </c>
      <c r="J1198">
        <v>0</v>
      </c>
      <c r="K1198">
        <v>60</v>
      </c>
      <c r="L1198">
        <v>20</v>
      </c>
      <c r="M1198" t="s">
        <v>267</v>
      </c>
      <c r="N1198">
        <v>20</v>
      </c>
      <c r="O1198" t="s">
        <v>267</v>
      </c>
      <c r="P1198" s="9">
        <f t="shared" si="67"/>
        <v>17.5</v>
      </c>
      <c r="Q1198">
        <v>20</v>
      </c>
      <c r="R1198">
        <v>20</v>
      </c>
      <c r="S1198">
        <v>18</v>
      </c>
      <c r="T1198">
        <v>12</v>
      </c>
      <c r="AC1198" s="13">
        <v>0</v>
      </c>
      <c r="AD1198" s="13">
        <v>0</v>
      </c>
      <c r="AF1198" t="s">
        <v>350</v>
      </c>
      <c r="AG1198" t="s">
        <v>1855</v>
      </c>
    </row>
    <row r="1199" spans="1:33" hidden="1" x14ac:dyDescent="0.3">
      <c r="A1199" t="s">
        <v>144</v>
      </c>
      <c r="B1199">
        <v>2020</v>
      </c>
      <c r="C1199" s="11">
        <v>44013</v>
      </c>
      <c r="D1199" t="s">
        <v>1845</v>
      </c>
      <c r="E1199" t="s">
        <v>514</v>
      </c>
      <c r="F1199">
        <v>6</v>
      </c>
      <c r="G1199">
        <f t="shared" si="66"/>
        <v>0</v>
      </c>
      <c r="H1199">
        <v>0</v>
      </c>
      <c r="I1199">
        <v>0</v>
      </c>
      <c r="J1199">
        <v>0</v>
      </c>
      <c r="K1199">
        <v>30</v>
      </c>
      <c r="L1199">
        <v>25</v>
      </c>
      <c r="M1199" t="s">
        <v>267</v>
      </c>
      <c r="N1199">
        <v>80</v>
      </c>
      <c r="O1199" t="s">
        <v>267</v>
      </c>
      <c r="P1199" s="9">
        <f t="shared" si="67"/>
        <v>11.75</v>
      </c>
      <c r="Q1199">
        <v>5</v>
      </c>
      <c r="R1199">
        <v>15</v>
      </c>
      <c r="S1199">
        <v>13</v>
      </c>
      <c r="T1199">
        <v>14</v>
      </c>
      <c r="AC1199" s="13">
        <v>0</v>
      </c>
      <c r="AD1199" s="13">
        <v>0</v>
      </c>
      <c r="AF1199" t="s">
        <v>350</v>
      </c>
    </row>
    <row r="1200" spans="1:33" hidden="1" x14ac:dyDescent="0.3">
      <c r="A1200" t="s">
        <v>144</v>
      </c>
      <c r="B1200">
        <v>2020</v>
      </c>
      <c r="C1200" s="11">
        <v>44013</v>
      </c>
      <c r="D1200" t="s">
        <v>1846</v>
      </c>
      <c r="E1200" t="s">
        <v>522</v>
      </c>
      <c r="F1200">
        <v>0</v>
      </c>
      <c r="G1200">
        <f t="shared" si="66"/>
        <v>24</v>
      </c>
      <c r="H1200" s="2">
        <v>4</v>
      </c>
      <c r="I1200" s="2">
        <v>13</v>
      </c>
      <c r="J1200" s="2">
        <v>7</v>
      </c>
      <c r="K1200" s="2">
        <v>30</v>
      </c>
      <c r="L1200" s="2">
        <v>35</v>
      </c>
      <c r="M1200" t="s">
        <v>267</v>
      </c>
      <c r="N1200" s="2">
        <v>0</v>
      </c>
      <c r="O1200" t="s">
        <v>267</v>
      </c>
      <c r="P1200" s="9">
        <f t="shared" si="67"/>
        <v>11.75</v>
      </c>
      <c r="Q1200" s="2">
        <v>12</v>
      </c>
      <c r="R1200" s="2">
        <v>13</v>
      </c>
      <c r="S1200" s="2">
        <v>3</v>
      </c>
      <c r="T1200" s="2">
        <v>19</v>
      </c>
      <c r="AC1200" s="13">
        <v>1</v>
      </c>
      <c r="AD1200" s="13">
        <v>0</v>
      </c>
      <c r="AF1200" t="s">
        <v>350</v>
      </c>
      <c r="AG1200" t="s">
        <v>1856</v>
      </c>
    </row>
    <row r="1201" spans="1:33" hidden="1" x14ac:dyDescent="0.3">
      <c r="A1201" t="s">
        <v>144</v>
      </c>
      <c r="B1201">
        <v>2020</v>
      </c>
      <c r="C1201" s="11">
        <v>44013</v>
      </c>
      <c r="D1201" t="s">
        <v>1847</v>
      </c>
      <c r="E1201" t="s">
        <v>522</v>
      </c>
      <c r="F1201">
        <v>1</v>
      </c>
      <c r="G1201">
        <f t="shared" si="66"/>
        <v>3</v>
      </c>
      <c r="H1201" s="2">
        <v>0</v>
      </c>
      <c r="I1201" s="2">
        <v>3</v>
      </c>
      <c r="J1201" s="2">
        <v>0</v>
      </c>
      <c r="K1201">
        <v>50</v>
      </c>
      <c r="L1201">
        <v>15</v>
      </c>
      <c r="M1201" t="s">
        <v>267</v>
      </c>
      <c r="N1201">
        <v>0</v>
      </c>
      <c r="O1201" t="s">
        <v>267</v>
      </c>
      <c r="P1201" s="9">
        <f t="shared" si="67"/>
        <v>16.5</v>
      </c>
      <c r="Q1201">
        <v>18</v>
      </c>
      <c r="R1201">
        <v>20</v>
      </c>
      <c r="S1201">
        <v>11</v>
      </c>
      <c r="T1201">
        <v>17</v>
      </c>
      <c r="AC1201" s="13">
        <v>1</v>
      </c>
      <c r="AD1201" s="13">
        <v>0</v>
      </c>
      <c r="AF1201" t="s">
        <v>350</v>
      </c>
      <c r="AG1201" t="s">
        <v>1856</v>
      </c>
    </row>
    <row r="1202" spans="1:33" hidden="1" x14ac:dyDescent="0.3">
      <c r="A1202" t="s">
        <v>144</v>
      </c>
      <c r="B1202">
        <v>2020</v>
      </c>
      <c r="C1202" s="11">
        <v>44013</v>
      </c>
      <c r="D1202" t="s">
        <v>1848</v>
      </c>
      <c r="E1202" t="s">
        <v>522</v>
      </c>
      <c r="F1202">
        <v>2</v>
      </c>
      <c r="G1202">
        <f t="shared" si="66"/>
        <v>0</v>
      </c>
      <c r="H1202">
        <v>0</v>
      </c>
      <c r="I1202">
        <v>0</v>
      </c>
      <c r="J1202">
        <v>0</v>
      </c>
      <c r="K1202">
        <v>10</v>
      </c>
      <c r="L1202">
        <v>0</v>
      </c>
      <c r="M1202" t="s">
        <v>267</v>
      </c>
      <c r="N1202">
        <v>6</v>
      </c>
      <c r="O1202" t="s">
        <v>267</v>
      </c>
      <c r="P1202" s="9">
        <f t="shared" si="67"/>
        <v>34</v>
      </c>
      <c r="Q1202">
        <v>4</v>
      </c>
      <c r="R1202">
        <v>0</v>
      </c>
      <c r="S1202">
        <v>33</v>
      </c>
      <c r="T1202">
        <v>99</v>
      </c>
      <c r="AC1202" s="13">
        <v>1</v>
      </c>
      <c r="AD1202" s="13">
        <v>0</v>
      </c>
      <c r="AF1202" t="s">
        <v>350</v>
      </c>
      <c r="AG1202" t="s">
        <v>1857</v>
      </c>
    </row>
    <row r="1203" spans="1:33" hidden="1" x14ac:dyDescent="0.3">
      <c r="A1203" t="s">
        <v>144</v>
      </c>
      <c r="B1203">
        <v>2020</v>
      </c>
      <c r="C1203" s="11">
        <v>44013</v>
      </c>
      <c r="D1203" t="s">
        <v>1849</v>
      </c>
      <c r="E1203" t="s">
        <v>522</v>
      </c>
      <c r="F1203">
        <v>4</v>
      </c>
      <c r="G1203">
        <f t="shared" si="66"/>
        <v>0</v>
      </c>
      <c r="H1203">
        <v>0</v>
      </c>
      <c r="I1203">
        <v>0</v>
      </c>
      <c r="J1203">
        <v>0</v>
      </c>
      <c r="K1203">
        <v>30</v>
      </c>
      <c r="L1203">
        <v>10</v>
      </c>
      <c r="M1203" t="s">
        <v>267</v>
      </c>
      <c r="N1203">
        <v>50</v>
      </c>
      <c r="O1203" t="s">
        <v>267</v>
      </c>
      <c r="P1203" s="9">
        <f t="shared" si="67"/>
        <v>125.5</v>
      </c>
      <c r="Q1203">
        <v>220</v>
      </c>
      <c r="R1203">
        <v>240</v>
      </c>
      <c r="S1203">
        <v>20</v>
      </c>
      <c r="T1203">
        <v>22</v>
      </c>
      <c r="AC1203" s="13">
        <v>1</v>
      </c>
      <c r="AD1203" s="13">
        <v>0</v>
      </c>
      <c r="AF1203" t="s">
        <v>350</v>
      </c>
      <c r="AG1203" t="s">
        <v>1854</v>
      </c>
    </row>
    <row r="1204" spans="1:33" hidden="1" x14ac:dyDescent="0.3">
      <c r="A1204" t="s">
        <v>144</v>
      </c>
      <c r="B1204">
        <v>2021</v>
      </c>
      <c r="C1204" s="11">
        <v>44363</v>
      </c>
      <c r="D1204" t="s">
        <v>1839</v>
      </c>
      <c r="E1204" t="s">
        <v>495</v>
      </c>
      <c r="F1204">
        <v>1</v>
      </c>
      <c r="G1204">
        <f t="shared" ref="G1204:G1263" si="68">SUM(H1204:J1204)</f>
        <v>2</v>
      </c>
      <c r="H1204">
        <v>0</v>
      </c>
      <c r="I1204">
        <v>0</v>
      </c>
      <c r="J1204">
        <v>2</v>
      </c>
      <c r="K1204">
        <v>25</v>
      </c>
      <c r="L1204">
        <v>15</v>
      </c>
      <c r="M1204">
        <v>1</v>
      </c>
      <c r="N1204">
        <v>0</v>
      </c>
      <c r="O1204">
        <v>0</v>
      </c>
      <c r="P1204" s="9">
        <f t="shared" ref="P1204:P1208" si="69">AVERAGE(Q1204:T1204)</f>
        <v>8.5</v>
      </c>
      <c r="Q1204">
        <v>11</v>
      </c>
      <c r="R1204">
        <v>0</v>
      </c>
      <c r="S1204">
        <v>6</v>
      </c>
      <c r="T1204">
        <v>17</v>
      </c>
      <c r="AC1204">
        <v>0</v>
      </c>
      <c r="AD1204">
        <v>0</v>
      </c>
      <c r="AF1204" t="s">
        <v>350</v>
      </c>
    </row>
    <row r="1205" spans="1:33" hidden="1" x14ac:dyDescent="0.3">
      <c r="A1205" t="s">
        <v>144</v>
      </c>
      <c r="B1205">
        <v>2021</v>
      </c>
      <c r="C1205" s="11">
        <v>44363</v>
      </c>
      <c r="D1205" t="s">
        <v>1840</v>
      </c>
      <c r="E1205" t="s">
        <v>500</v>
      </c>
      <c r="F1205">
        <v>1</v>
      </c>
      <c r="G1205">
        <f t="shared" si="68"/>
        <v>12</v>
      </c>
      <c r="H1205">
        <v>1</v>
      </c>
      <c r="I1205">
        <v>7</v>
      </c>
      <c r="J1205">
        <v>4</v>
      </c>
      <c r="K1205">
        <v>23</v>
      </c>
      <c r="L1205">
        <v>10</v>
      </c>
      <c r="M1205">
        <v>1</v>
      </c>
      <c r="N1205">
        <v>0</v>
      </c>
      <c r="O1205">
        <v>20</v>
      </c>
      <c r="P1205" s="9">
        <f t="shared" si="69"/>
        <v>19.75</v>
      </c>
      <c r="Q1205">
        <v>11</v>
      </c>
      <c r="R1205">
        <v>22</v>
      </c>
      <c r="S1205">
        <v>33</v>
      </c>
      <c r="T1205">
        <v>13</v>
      </c>
      <c r="AC1205">
        <v>1</v>
      </c>
      <c r="AD1205">
        <v>0</v>
      </c>
      <c r="AF1205" t="s">
        <v>350</v>
      </c>
      <c r="AG1205" t="s">
        <v>1854</v>
      </c>
    </row>
    <row r="1206" spans="1:33" hidden="1" x14ac:dyDescent="0.3">
      <c r="A1206" t="s">
        <v>144</v>
      </c>
      <c r="B1206">
        <v>2021</v>
      </c>
      <c r="C1206" s="11">
        <v>44363</v>
      </c>
      <c r="D1206" t="s">
        <v>1841</v>
      </c>
      <c r="E1206" t="s">
        <v>500</v>
      </c>
      <c r="F1206">
        <v>4</v>
      </c>
      <c r="G1206">
        <f t="shared" si="68"/>
        <v>0</v>
      </c>
      <c r="H1206">
        <v>0</v>
      </c>
      <c r="I1206">
        <v>0</v>
      </c>
      <c r="J1206">
        <v>0</v>
      </c>
      <c r="K1206">
        <v>45</v>
      </c>
      <c r="L1206">
        <v>5</v>
      </c>
      <c r="M1206">
        <v>1</v>
      </c>
      <c r="N1206">
        <v>0</v>
      </c>
      <c r="O1206">
        <v>90</v>
      </c>
      <c r="P1206" s="9">
        <f t="shared" si="69"/>
        <v>25.5</v>
      </c>
      <c r="Q1206">
        <v>15</v>
      </c>
      <c r="R1206">
        <v>35</v>
      </c>
      <c r="S1206">
        <v>40</v>
      </c>
      <c r="T1206">
        <v>12</v>
      </c>
      <c r="AC1206">
        <v>0</v>
      </c>
      <c r="AD1206">
        <v>0</v>
      </c>
      <c r="AF1206" t="s">
        <v>350</v>
      </c>
    </row>
    <row r="1207" spans="1:33" hidden="1" x14ac:dyDescent="0.3">
      <c r="A1207" t="s">
        <v>144</v>
      </c>
      <c r="B1207">
        <v>2021</v>
      </c>
      <c r="C1207" s="11">
        <v>44363</v>
      </c>
      <c r="D1207" t="s">
        <v>1842</v>
      </c>
      <c r="E1207" t="s">
        <v>506</v>
      </c>
      <c r="F1207">
        <v>0</v>
      </c>
      <c r="G1207">
        <f t="shared" si="68"/>
        <v>12</v>
      </c>
      <c r="H1207">
        <v>0</v>
      </c>
      <c r="I1207">
        <v>7</v>
      </c>
      <c r="J1207">
        <v>5</v>
      </c>
      <c r="K1207">
        <v>35</v>
      </c>
      <c r="L1207">
        <v>20</v>
      </c>
      <c r="M1207">
        <v>0</v>
      </c>
      <c r="N1207">
        <v>0</v>
      </c>
      <c r="O1207">
        <v>0</v>
      </c>
      <c r="P1207" s="9">
        <f t="shared" si="69"/>
        <v>13.75</v>
      </c>
      <c r="Q1207">
        <v>11</v>
      </c>
      <c r="R1207">
        <v>19</v>
      </c>
      <c r="S1207">
        <v>12</v>
      </c>
      <c r="T1207">
        <v>13</v>
      </c>
      <c r="AC1207">
        <v>0</v>
      </c>
      <c r="AD1207">
        <v>0</v>
      </c>
      <c r="AF1207" t="s">
        <v>350</v>
      </c>
    </row>
    <row r="1208" spans="1:33" hidden="1" x14ac:dyDescent="0.3">
      <c r="A1208" t="s">
        <v>144</v>
      </c>
      <c r="B1208">
        <v>2021</v>
      </c>
      <c r="C1208" s="11">
        <v>44363</v>
      </c>
      <c r="D1208" t="s">
        <v>1843</v>
      </c>
      <c r="E1208" t="s">
        <v>514</v>
      </c>
      <c r="F1208">
        <v>4</v>
      </c>
      <c r="G1208">
        <f t="shared" si="68"/>
        <v>0</v>
      </c>
      <c r="H1208">
        <v>0</v>
      </c>
      <c r="I1208">
        <v>0</v>
      </c>
      <c r="J1208">
        <v>0</v>
      </c>
      <c r="K1208">
        <v>40</v>
      </c>
      <c r="L1208">
        <v>15</v>
      </c>
      <c r="M1208">
        <v>4</v>
      </c>
      <c r="N1208">
        <v>0</v>
      </c>
      <c r="O1208">
        <v>90</v>
      </c>
      <c r="P1208" s="9">
        <f t="shared" si="69"/>
        <v>30.25</v>
      </c>
      <c r="Q1208">
        <v>35</v>
      </c>
      <c r="R1208">
        <v>17</v>
      </c>
      <c r="S1208">
        <v>48</v>
      </c>
      <c r="T1208">
        <v>21</v>
      </c>
      <c r="AC1208">
        <v>0</v>
      </c>
      <c r="AD1208">
        <v>0</v>
      </c>
      <c r="AF1208" t="s">
        <v>350</v>
      </c>
      <c r="AG1208" t="s">
        <v>1855</v>
      </c>
    </row>
    <row r="1209" spans="1:33" hidden="1" x14ac:dyDescent="0.3">
      <c r="A1209" t="s">
        <v>144</v>
      </c>
      <c r="B1209">
        <v>2021</v>
      </c>
      <c r="C1209" s="11">
        <v>44363</v>
      </c>
      <c r="D1209" t="s">
        <v>1845</v>
      </c>
      <c r="E1209" t="s">
        <v>514</v>
      </c>
      <c r="F1209">
        <v>6</v>
      </c>
      <c r="G1209">
        <f t="shared" si="68"/>
        <v>0</v>
      </c>
      <c r="H1209">
        <v>0</v>
      </c>
      <c r="I1209">
        <v>0</v>
      </c>
      <c r="J1209">
        <v>0</v>
      </c>
      <c r="K1209">
        <v>20</v>
      </c>
      <c r="L1209">
        <v>25</v>
      </c>
      <c r="M1209">
        <v>1</v>
      </c>
      <c r="N1209">
        <v>60</v>
      </c>
      <c r="O1209">
        <v>100</v>
      </c>
      <c r="P1209" s="9" t="s">
        <v>267</v>
      </c>
      <c r="Q1209" t="s">
        <v>267</v>
      </c>
      <c r="R1209" t="s">
        <v>267</v>
      </c>
      <c r="S1209" t="s">
        <v>267</v>
      </c>
      <c r="T1209" t="s">
        <v>267</v>
      </c>
      <c r="AC1209">
        <v>0</v>
      </c>
      <c r="AD1209">
        <v>0</v>
      </c>
      <c r="AF1209" t="s">
        <v>350</v>
      </c>
    </row>
    <row r="1210" spans="1:33" hidden="1" x14ac:dyDescent="0.3">
      <c r="A1210" t="s">
        <v>144</v>
      </c>
      <c r="B1210">
        <v>2021</v>
      </c>
      <c r="C1210" s="11">
        <v>44363</v>
      </c>
      <c r="D1210" t="s">
        <v>1846</v>
      </c>
      <c r="E1210" t="s">
        <v>522</v>
      </c>
      <c r="F1210">
        <v>0</v>
      </c>
      <c r="G1210">
        <f t="shared" si="68"/>
        <v>29</v>
      </c>
      <c r="H1210" s="2">
        <v>1</v>
      </c>
      <c r="I1210" s="2">
        <v>17</v>
      </c>
      <c r="J1210" s="2">
        <v>11</v>
      </c>
      <c r="K1210" s="2">
        <v>40</v>
      </c>
      <c r="L1210" s="2">
        <v>15</v>
      </c>
      <c r="M1210">
        <v>0</v>
      </c>
      <c r="N1210" s="2">
        <v>0</v>
      </c>
      <c r="O1210">
        <v>0</v>
      </c>
      <c r="P1210" s="9">
        <f>AVERAGE(Q1210:T1210)</f>
        <v>18.25</v>
      </c>
      <c r="Q1210" s="2">
        <v>19</v>
      </c>
      <c r="R1210" s="2">
        <v>21</v>
      </c>
      <c r="S1210" s="2">
        <v>22</v>
      </c>
      <c r="T1210" s="2">
        <v>11</v>
      </c>
      <c r="AC1210">
        <v>1</v>
      </c>
      <c r="AD1210">
        <v>0</v>
      </c>
      <c r="AF1210" t="s">
        <v>350</v>
      </c>
      <c r="AG1210" t="s">
        <v>1856</v>
      </c>
    </row>
    <row r="1211" spans="1:33" hidden="1" x14ac:dyDescent="0.3">
      <c r="A1211" t="s">
        <v>144</v>
      </c>
      <c r="B1211">
        <v>2021</v>
      </c>
      <c r="C1211" s="11">
        <v>44363</v>
      </c>
      <c r="D1211" t="s">
        <v>1847</v>
      </c>
      <c r="E1211" t="s">
        <v>522</v>
      </c>
      <c r="F1211">
        <v>1</v>
      </c>
      <c r="G1211">
        <f t="shared" si="68"/>
        <v>1</v>
      </c>
      <c r="H1211" s="2">
        <v>0</v>
      </c>
      <c r="I1211" s="2">
        <v>0</v>
      </c>
      <c r="J1211" s="2">
        <v>1</v>
      </c>
      <c r="K1211">
        <v>30</v>
      </c>
      <c r="L1211">
        <v>4</v>
      </c>
      <c r="M1211">
        <v>0</v>
      </c>
      <c r="N1211">
        <v>0</v>
      </c>
      <c r="O1211">
        <v>0</v>
      </c>
      <c r="P1211" s="9">
        <f>AVERAGE(Q1211:T1211)</f>
        <v>33.25</v>
      </c>
      <c r="Q1211">
        <v>40</v>
      </c>
      <c r="R1211">
        <v>42</v>
      </c>
      <c r="S1211">
        <v>29</v>
      </c>
      <c r="T1211">
        <v>22</v>
      </c>
      <c r="AC1211">
        <v>1</v>
      </c>
      <c r="AD1211">
        <v>0</v>
      </c>
      <c r="AF1211" t="s">
        <v>350</v>
      </c>
      <c r="AG1211" t="s">
        <v>1856</v>
      </c>
    </row>
    <row r="1212" spans="1:33" hidden="1" x14ac:dyDescent="0.3">
      <c r="A1212" t="s">
        <v>144</v>
      </c>
      <c r="B1212">
        <v>2021</v>
      </c>
      <c r="C1212" s="11">
        <v>44363</v>
      </c>
      <c r="D1212" t="s">
        <v>1848</v>
      </c>
      <c r="E1212" t="s">
        <v>522</v>
      </c>
      <c r="F1212">
        <v>2</v>
      </c>
      <c r="G1212">
        <f t="shared" si="68"/>
        <v>0</v>
      </c>
      <c r="H1212">
        <v>0</v>
      </c>
      <c r="I1212">
        <v>0</v>
      </c>
      <c r="J1212">
        <v>0</v>
      </c>
      <c r="K1212">
        <v>17</v>
      </c>
      <c r="L1212">
        <v>0</v>
      </c>
      <c r="M1212">
        <v>1</v>
      </c>
      <c r="N1212">
        <v>0</v>
      </c>
      <c r="O1212">
        <v>60</v>
      </c>
      <c r="P1212" s="9">
        <f>AVERAGE(Q1212:T1212)</f>
        <v>42.25</v>
      </c>
      <c r="Q1212">
        <v>49</v>
      </c>
      <c r="R1212">
        <v>20</v>
      </c>
      <c r="S1212">
        <v>45</v>
      </c>
      <c r="T1212">
        <v>55</v>
      </c>
      <c r="AC1212">
        <v>1</v>
      </c>
      <c r="AD1212">
        <v>0</v>
      </c>
      <c r="AF1212" t="s">
        <v>350</v>
      </c>
      <c r="AG1212" t="s">
        <v>1857</v>
      </c>
    </row>
    <row r="1213" spans="1:33" hidden="1" x14ac:dyDescent="0.3">
      <c r="A1213" t="s">
        <v>144</v>
      </c>
      <c r="B1213">
        <v>2021</v>
      </c>
      <c r="C1213" s="11">
        <v>44363</v>
      </c>
      <c r="D1213" t="s">
        <v>1849</v>
      </c>
      <c r="E1213" t="s">
        <v>522</v>
      </c>
      <c r="F1213">
        <v>4</v>
      </c>
      <c r="G1213">
        <f t="shared" si="68"/>
        <v>0</v>
      </c>
      <c r="H1213">
        <v>0</v>
      </c>
      <c r="I1213">
        <v>0</v>
      </c>
      <c r="J1213">
        <v>0</v>
      </c>
      <c r="K1213">
        <v>35</v>
      </c>
      <c r="L1213">
        <v>3</v>
      </c>
      <c r="M1213">
        <v>4</v>
      </c>
      <c r="N1213">
        <v>0</v>
      </c>
      <c r="O1213">
        <v>90</v>
      </c>
      <c r="P1213" s="9">
        <f>AVERAGE(Q1213:T1213)</f>
        <v>35</v>
      </c>
      <c r="Q1213">
        <v>15</v>
      </c>
      <c r="R1213">
        <v>10</v>
      </c>
      <c r="S1213">
        <v>101</v>
      </c>
      <c r="T1213">
        <v>14</v>
      </c>
      <c r="AC1213">
        <v>1</v>
      </c>
      <c r="AD1213">
        <v>0</v>
      </c>
      <c r="AF1213" t="s">
        <v>350</v>
      </c>
      <c r="AG1213" t="s">
        <v>1854</v>
      </c>
    </row>
    <row r="1214" spans="1:33" hidden="1" x14ac:dyDescent="0.3">
      <c r="A1214" t="s">
        <v>144</v>
      </c>
      <c r="B1214">
        <v>2022</v>
      </c>
      <c r="C1214" s="11">
        <v>44740</v>
      </c>
      <c r="D1214" t="s">
        <v>1839</v>
      </c>
      <c r="E1214" t="s">
        <v>495</v>
      </c>
      <c r="F1214">
        <v>1</v>
      </c>
      <c r="G1214">
        <f t="shared" ref="G1214:G1223" si="70">SUM(H1214:J1214)</f>
        <v>2</v>
      </c>
      <c r="H1214">
        <v>0</v>
      </c>
      <c r="I1214">
        <v>1</v>
      </c>
      <c r="J1214">
        <v>1</v>
      </c>
      <c r="K1214">
        <v>30</v>
      </c>
      <c r="L1214">
        <v>30</v>
      </c>
      <c r="M1214">
        <v>2</v>
      </c>
      <c r="N1214">
        <v>0</v>
      </c>
      <c r="O1214">
        <v>0</v>
      </c>
      <c r="P1214">
        <f t="shared" ref="P1214:P1223" si="71">AVERAGE(Q1214:S1214)</f>
        <v>13</v>
      </c>
      <c r="Q1214">
        <v>0</v>
      </c>
      <c r="R1214">
        <v>21</v>
      </c>
      <c r="S1214">
        <v>18</v>
      </c>
      <c r="T1214">
        <v>35</v>
      </c>
      <c r="AC1214">
        <v>1</v>
      </c>
      <c r="AD1214">
        <v>0</v>
      </c>
      <c r="AF1214" t="s">
        <v>1858</v>
      </c>
    </row>
    <row r="1215" spans="1:33" hidden="1" x14ac:dyDescent="0.3">
      <c r="A1215" t="s">
        <v>144</v>
      </c>
      <c r="B1215">
        <v>2022</v>
      </c>
      <c r="C1215" s="11">
        <v>44740</v>
      </c>
      <c r="D1215" t="s">
        <v>1840</v>
      </c>
      <c r="E1215" t="s">
        <v>500</v>
      </c>
      <c r="F1215">
        <v>1</v>
      </c>
      <c r="G1215">
        <f t="shared" si="70"/>
        <v>9</v>
      </c>
      <c r="H1215">
        <v>0</v>
      </c>
      <c r="I1215">
        <v>7</v>
      </c>
      <c r="J1215">
        <v>2</v>
      </c>
      <c r="K1215">
        <v>60</v>
      </c>
      <c r="L1215">
        <v>45</v>
      </c>
      <c r="M1215">
        <v>1</v>
      </c>
      <c r="N1215">
        <v>0</v>
      </c>
      <c r="O1215">
        <v>10</v>
      </c>
      <c r="P1215">
        <f t="shared" si="71"/>
        <v>16</v>
      </c>
      <c r="Q1215">
        <v>23</v>
      </c>
      <c r="R1215">
        <v>12</v>
      </c>
      <c r="S1215">
        <v>13</v>
      </c>
      <c r="T1215">
        <v>23</v>
      </c>
      <c r="AC1215">
        <v>1</v>
      </c>
      <c r="AD1215">
        <v>0</v>
      </c>
      <c r="AF1215" t="s">
        <v>1858</v>
      </c>
    </row>
    <row r="1216" spans="1:33" hidden="1" x14ac:dyDescent="0.3">
      <c r="A1216" t="s">
        <v>144</v>
      </c>
      <c r="B1216">
        <v>2022</v>
      </c>
      <c r="C1216" s="11">
        <v>44740</v>
      </c>
      <c r="D1216" t="s">
        <v>1841</v>
      </c>
      <c r="E1216" t="s">
        <v>500</v>
      </c>
      <c r="F1216">
        <v>4</v>
      </c>
      <c r="G1216">
        <f t="shared" si="70"/>
        <v>1</v>
      </c>
      <c r="H1216">
        <v>0</v>
      </c>
      <c r="I1216">
        <v>0</v>
      </c>
      <c r="J1216">
        <v>1</v>
      </c>
      <c r="K1216">
        <v>50</v>
      </c>
      <c r="L1216">
        <v>50</v>
      </c>
      <c r="M1216">
        <v>7</v>
      </c>
      <c r="N1216">
        <v>0</v>
      </c>
      <c r="O1216">
        <v>100</v>
      </c>
      <c r="P1216">
        <f t="shared" si="71"/>
        <v>17.333333333333332</v>
      </c>
      <c r="Q1216">
        <v>19</v>
      </c>
      <c r="R1216">
        <v>17</v>
      </c>
      <c r="S1216">
        <v>16</v>
      </c>
      <c r="T1216">
        <v>78</v>
      </c>
      <c r="AC1216">
        <v>1</v>
      </c>
      <c r="AD1216">
        <v>0</v>
      </c>
      <c r="AF1216" t="s">
        <v>1858</v>
      </c>
    </row>
    <row r="1217" spans="1:33" hidden="1" x14ac:dyDescent="0.3">
      <c r="A1217" t="s">
        <v>144</v>
      </c>
      <c r="B1217">
        <v>2022</v>
      </c>
      <c r="C1217" s="11">
        <v>44740</v>
      </c>
      <c r="D1217" t="s">
        <v>1842</v>
      </c>
      <c r="E1217" t="s">
        <v>506</v>
      </c>
      <c r="F1217">
        <v>0</v>
      </c>
      <c r="G1217">
        <f t="shared" si="70"/>
        <v>9</v>
      </c>
      <c r="H1217">
        <v>0</v>
      </c>
      <c r="I1217">
        <v>2</v>
      </c>
      <c r="J1217">
        <v>7</v>
      </c>
      <c r="K1217">
        <v>50</v>
      </c>
      <c r="L1217">
        <v>35</v>
      </c>
      <c r="M1217">
        <v>0</v>
      </c>
      <c r="N1217">
        <v>0</v>
      </c>
      <c r="O1217">
        <v>0</v>
      </c>
      <c r="P1217">
        <f t="shared" si="71"/>
        <v>28.333333333333332</v>
      </c>
      <c r="Q1217">
        <v>15</v>
      </c>
      <c r="R1217">
        <v>20</v>
      </c>
      <c r="S1217">
        <v>50</v>
      </c>
      <c r="T1217">
        <v>12</v>
      </c>
      <c r="AC1217">
        <v>1</v>
      </c>
      <c r="AD1217">
        <v>1</v>
      </c>
      <c r="AF1217" t="s">
        <v>1859</v>
      </c>
    </row>
    <row r="1218" spans="1:33" hidden="1" x14ac:dyDescent="0.3">
      <c r="A1218" t="s">
        <v>144</v>
      </c>
      <c r="B1218">
        <v>2022</v>
      </c>
      <c r="C1218" s="11">
        <v>44740</v>
      </c>
      <c r="D1218" t="s">
        <v>1843</v>
      </c>
      <c r="E1218" t="s">
        <v>514</v>
      </c>
      <c r="F1218">
        <v>4</v>
      </c>
      <c r="G1218">
        <f t="shared" si="70"/>
        <v>0</v>
      </c>
      <c r="H1218">
        <v>0</v>
      </c>
      <c r="I1218">
        <v>0</v>
      </c>
      <c r="J1218">
        <v>0</v>
      </c>
      <c r="K1218">
        <v>30</v>
      </c>
      <c r="L1218">
        <v>45</v>
      </c>
      <c r="M1218">
        <v>7</v>
      </c>
      <c r="N1218">
        <v>0</v>
      </c>
      <c r="O1218">
        <v>100</v>
      </c>
      <c r="P1218">
        <f t="shared" si="71"/>
        <v>10.666666666666666</v>
      </c>
      <c r="Q1218">
        <v>9</v>
      </c>
      <c r="R1218">
        <v>11</v>
      </c>
      <c r="S1218">
        <v>12</v>
      </c>
      <c r="T1218">
        <v>11</v>
      </c>
      <c r="AC1218">
        <v>1</v>
      </c>
      <c r="AD1218">
        <v>0</v>
      </c>
      <c r="AF1218" t="s">
        <v>1858</v>
      </c>
    </row>
    <row r="1219" spans="1:33" hidden="1" x14ac:dyDescent="0.3">
      <c r="A1219" t="s">
        <v>144</v>
      </c>
      <c r="B1219">
        <v>2022</v>
      </c>
      <c r="C1219" s="11">
        <v>44740</v>
      </c>
      <c r="D1219" t="s">
        <v>1845</v>
      </c>
      <c r="E1219" t="s">
        <v>514</v>
      </c>
      <c r="F1219">
        <v>6</v>
      </c>
      <c r="G1219">
        <f t="shared" si="70"/>
        <v>0</v>
      </c>
      <c r="H1219">
        <v>0</v>
      </c>
      <c r="I1219">
        <v>0</v>
      </c>
      <c r="J1219">
        <v>0</v>
      </c>
      <c r="K1219">
        <v>20</v>
      </c>
      <c r="L1219">
        <v>30</v>
      </c>
      <c r="M1219">
        <v>5</v>
      </c>
      <c r="N1219">
        <v>80</v>
      </c>
      <c r="O1219">
        <v>100</v>
      </c>
      <c r="P1219">
        <f t="shared" si="71"/>
        <v>17.333333333333332</v>
      </c>
      <c r="Q1219">
        <v>22</v>
      </c>
      <c r="R1219">
        <v>9</v>
      </c>
      <c r="S1219">
        <v>21</v>
      </c>
      <c r="T1219">
        <v>26</v>
      </c>
      <c r="AC1219">
        <v>1</v>
      </c>
      <c r="AD1219">
        <v>0</v>
      </c>
      <c r="AF1219" t="s">
        <v>1858</v>
      </c>
    </row>
    <row r="1220" spans="1:33" hidden="1" x14ac:dyDescent="0.3">
      <c r="A1220" t="s">
        <v>144</v>
      </c>
      <c r="B1220">
        <v>2022</v>
      </c>
      <c r="C1220" s="11">
        <v>44740</v>
      </c>
      <c r="D1220" t="s">
        <v>1846</v>
      </c>
      <c r="E1220" t="s">
        <v>522</v>
      </c>
      <c r="F1220">
        <v>0</v>
      </c>
      <c r="G1220">
        <f t="shared" si="70"/>
        <v>24</v>
      </c>
      <c r="H1220">
        <v>2</v>
      </c>
      <c r="I1220">
        <v>11</v>
      </c>
      <c r="J1220">
        <v>11</v>
      </c>
      <c r="K1220">
        <v>45</v>
      </c>
      <c r="L1220">
        <v>50</v>
      </c>
      <c r="M1220">
        <v>0</v>
      </c>
      <c r="N1220">
        <v>0</v>
      </c>
      <c r="O1220">
        <v>0</v>
      </c>
      <c r="P1220">
        <f t="shared" si="71"/>
        <v>21</v>
      </c>
      <c r="Q1220">
        <v>12</v>
      </c>
      <c r="R1220">
        <v>30</v>
      </c>
      <c r="S1220">
        <v>21</v>
      </c>
      <c r="T1220">
        <v>9</v>
      </c>
      <c r="AC1220">
        <v>1</v>
      </c>
      <c r="AD1220">
        <v>0</v>
      </c>
      <c r="AF1220" t="s">
        <v>1858</v>
      </c>
    </row>
    <row r="1221" spans="1:33" hidden="1" x14ac:dyDescent="0.3">
      <c r="A1221" t="s">
        <v>144</v>
      </c>
      <c r="B1221">
        <v>2022</v>
      </c>
      <c r="C1221" s="11">
        <v>44740</v>
      </c>
      <c r="D1221" t="s">
        <v>1847</v>
      </c>
      <c r="E1221" t="s">
        <v>522</v>
      </c>
      <c r="F1221">
        <v>1</v>
      </c>
      <c r="G1221">
        <f t="shared" si="70"/>
        <v>5</v>
      </c>
      <c r="H1221">
        <v>2</v>
      </c>
      <c r="I1221">
        <v>3</v>
      </c>
      <c r="J1221">
        <v>0</v>
      </c>
      <c r="K1221">
        <v>30</v>
      </c>
      <c r="L1221">
        <v>40</v>
      </c>
      <c r="M1221">
        <v>0</v>
      </c>
      <c r="N1221">
        <v>0</v>
      </c>
      <c r="O1221">
        <v>40</v>
      </c>
      <c r="P1221">
        <f t="shared" si="71"/>
        <v>20.333333333333332</v>
      </c>
      <c r="Q1221">
        <v>21</v>
      </c>
      <c r="R1221">
        <v>15</v>
      </c>
      <c r="S1221">
        <v>25</v>
      </c>
      <c r="T1221">
        <v>14</v>
      </c>
      <c r="AC1221">
        <v>1</v>
      </c>
      <c r="AD1221">
        <v>0</v>
      </c>
      <c r="AF1221" t="s">
        <v>1860</v>
      </c>
    </row>
    <row r="1222" spans="1:33" hidden="1" x14ac:dyDescent="0.3">
      <c r="A1222" t="s">
        <v>144</v>
      </c>
      <c r="B1222">
        <v>2022</v>
      </c>
      <c r="C1222" s="11">
        <v>44740</v>
      </c>
      <c r="D1222" t="s">
        <v>1848</v>
      </c>
      <c r="E1222" t="s">
        <v>522</v>
      </c>
      <c r="F1222">
        <v>2</v>
      </c>
      <c r="G1222">
        <f t="shared" si="70"/>
        <v>0</v>
      </c>
      <c r="H1222">
        <v>0</v>
      </c>
      <c r="I1222">
        <v>0</v>
      </c>
      <c r="J1222">
        <v>0</v>
      </c>
      <c r="K1222">
        <v>15</v>
      </c>
      <c r="L1222">
        <v>0</v>
      </c>
      <c r="M1222">
        <v>10</v>
      </c>
      <c r="N1222">
        <v>0</v>
      </c>
      <c r="O1222">
        <v>80</v>
      </c>
      <c r="P1222">
        <f t="shared" si="71"/>
        <v>24.333333333333332</v>
      </c>
      <c r="Q1222">
        <v>12</v>
      </c>
      <c r="R1222">
        <v>46</v>
      </c>
      <c r="S1222">
        <v>15</v>
      </c>
      <c r="T1222">
        <v>7</v>
      </c>
      <c r="AC1222">
        <v>1</v>
      </c>
      <c r="AD1222">
        <v>0</v>
      </c>
      <c r="AF1222" t="s">
        <v>1860</v>
      </c>
    </row>
    <row r="1223" spans="1:33" hidden="1" x14ac:dyDescent="0.3">
      <c r="A1223" t="s">
        <v>144</v>
      </c>
      <c r="B1223">
        <v>2022</v>
      </c>
      <c r="C1223" s="11">
        <v>44740</v>
      </c>
      <c r="D1223" t="s">
        <v>1849</v>
      </c>
      <c r="E1223" t="s">
        <v>522</v>
      </c>
      <c r="F1223">
        <v>4</v>
      </c>
      <c r="G1223">
        <f t="shared" si="70"/>
        <v>0</v>
      </c>
      <c r="H1223">
        <v>0</v>
      </c>
      <c r="I1223">
        <v>0</v>
      </c>
      <c r="J1223">
        <v>0</v>
      </c>
      <c r="K1223">
        <v>55</v>
      </c>
      <c r="L1223">
        <v>5</v>
      </c>
      <c r="M1223">
        <v>23</v>
      </c>
      <c r="N1223">
        <v>0</v>
      </c>
      <c r="O1223">
        <v>100</v>
      </c>
      <c r="P1223">
        <f t="shared" si="71"/>
        <v>36.666666666666664</v>
      </c>
      <c r="Q1223">
        <v>16</v>
      </c>
      <c r="R1223">
        <v>85</v>
      </c>
      <c r="S1223">
        <v>9</v>
      </c>
      <c r="T1223">
        <v>22</v>
      </c>
      <c r="AC1223">
        <v>1</v>
      </c>
      <c r="AD1223">
        <v>0</v>
      </c>
      <c r="AF1223" t="s">
        <v>1858</v>
      </c>
    </row>
    <row r="1224" spans="1:33" hidden="1" x14ac:dyDescent="0.3">
      <c r="A1224" t="s">
        <v>35</v>
      </c>
      <c r="B1224">
        <v>2023</v>
      </c>
      <c r="C1224" s="11">
        <v>45104</v>
      </c>
      <c r="D1224" t="s">
        <v>1357</v>
      </c>
      <c r="E1224" t="s">
        <v>495</v>
      </c>
      <c r="F1224">
        <v>0</v>
      </c>
      <c r="G1224">
        <f t="shared" si="68"/>
        <v>30</v>
      </c>
      <c r="H1224">
        <v>2</v>
      </c>
      <c r="I1224">
        <v>10</v>
      </c>
      <c r="J1224">
        <v>18</v>
      </c>
      <c r="K1224">
        <v>90</v>
      </c>
      <c r="L1224">
        <v>2</v>
      </c>
      <c r="M1224">
        <v>6</v>
      </c>
      <c r="N1224">
        <v>0</v>
      </c>
      <c r="O1224">
        <v>0</v>
      </c>
      <c r="P1224" s="9">
        <f t="shared" ref="P1224:P1263" si="72">AVERAGE(Q1224:T1224)</f>
        <v>37</v>
      </c>
      <c r="Q1224" s="8">
        <v>48</v>
      </c>
      <c r="R1224" s="8">
        <v>34</v>
      </c>
      <c r="S1224" s="8">
        <v>20</v>
      </c>
      <c r="T1224" s="8">
        <v>46</v>
      </c>
      <c r="AC1224">
        <v>0</v>
      </c>
      <c r="AD1224">
        <v>0</v>
      </c>
    </row>
    <row r="1225" spans="1:33" hidden="1" x14ac:dyDescent="0.3">
      <c r="A1225" t="s">
        <v>35</v>
      </c>
      <c r="B1225">
        <v>2023</v>
      </c>
      <c r="C1225" s="11">
        <v>45104</v>
      </c>
      <c r="D1225" t="s">
        <v>1359</v>
      </c>
      <c r="E1225" t="s">
        <v>495</v>
      </c>
      <c r="F1225">
        <v>3</v>
      </c>
      <c r="G1225">
        <f t="shared" si="68"/>
        <v>0</v>
      </c>
      <c r="H1225">
        <v>0</v>
      </c>
      <c r="I1225">
        <v>0</v>
      </c>
      <c r="J1225">
        <v>0</v>
      </c>
      <c r="K1225">
        <v>80</v>
      </c>
      <c r="L1225">
        <v>1</v>
      </c>
      <c r="M1225">
        <v>4</v>
      </c>
      <c r="N1225">
        <v>0</v>
      </c>
      <c r="O1225">
        <v>0</v>
      </c>
      <c r="P1225" s="9">
        <f t="shared" si="72"/>
        <v>29.25</v>
      </c>
      <c r="Q1225" s="8">
        <v>24</v>
      </c>
      <c r="R1225" s="8">
        <v>24</v>
      </c>
      <c r="S1225" s="8">
        <v>34</v>
      </c>
      <c r="T1225" s="8">
        <v>35</v>
      </c>
      <c r="AC1225">
        <v>0</v>
      </c>
      <c r="AD1225">
        <v>0</v>
      </c>
    </row>
    <row r="1226" spans="1:33" hidden="1" x14ac:dyDescent="0.3">
      <c r="A1226" t="s">
        <v>35</v>
      </c>
      <c r="B1226">
        <v>2023</v>
      </c>
      <c r="C1226" s="11">
        <v>45104</v>
      </c>
      <c r="D1226" t="s">
        <v>1360</v>
      </c>
      <c r="E1226" t="s">
        <v>495</v>
      </c>
      <c r="F1226">
        <v>7</v>
      </c>
      <c r="G1226">
        <f t="shared" si="68"/>
        <v>2</v>
      </c>
      <c r="H1226">
        <v>2</v>
      </c>
      <c r="I1226">
        <v>0</v>
      </c>
      <c r="J1226">
        <v>0</v>
      </c>
      <c r="K1226">
        <v>96</v>
      </c>
      <c r="L1226">
        <v>0</v>
      </c>
      <c r="M1226">
        <v>1</v>
      </c>
      <c r="N1226">
        <v>0</v>
      </c>
      <c r="O1226">
        <v>0</v>
      </c>
      <c r="P1226" s="9">
        <f t="shared" si="72"/>
        <v>29.5</v>
      </c>
      <c r="Q1226" s="8">
        <v>20</v>
      </c>
      <c r="R1226" s="8">
        <v>26</v>
      </c>
      <c r="S1226" s="8">
        <v>30</v>
      </c>
      <c r="T1226" s="8">
        <v>42</v>
      </c>
      <c r="AC1226">
        <v>0</v>
      </c>
      <c r="AD1226">
        <v>0</v>
      </c>
    </row>
    <row r="1227" spans="1:33" hidden="1" x14ac:dyDescent="0.3">
      <c r="A1227" t="s">
        <v>35</v>
      </c>
      <c r="B1227">
        <v>2023</v>
      </c>
      <c r="C1227" s="11">
        <v>45104</v>
      </c>
      <c r="D1227" t="s">
        <v>1361</v>
      </c>
      <c r="E1227" t="s">
        <v>506</v>
      </c>
      <c r="F1227">
        <v>3</v>
      </c>
      <c r="G1227">
        <f t="shared" si="68"/>
        <v>1</v>
      </c>
      <c r="H1227">
        <v>0</v>
      </c>
      <c r="I1227">
        <v>0</v>
      </c>
      <c r="J1227">
        <v>1</v>
      </c>
      <c r="K1227">
        <v>85</v>
      </c>
      <c r="L1227">
        <v>50</v>
      </c>
      <c r="M1227">
        <v>14</v>
      </c>
      <c r="N1227">
        <v>0</v>
      </c>
      <c r="O1227">
        <v>0</v>
      </c>
      <c r="P1227" s="9">
        <f t="shared" si="72"/>
        <v>30.25</v>
      </c>
      <c r="Q1227">
        <v>42</v>
      </c>
      <c r="R1227">
        <v>30</v>
      </c>
      <c r="S1227">
        <v>32</v>
      </c>
      <c r="T1227">
        <v>17</v>
      </c>
      <c r="AC1227">
        <v>0</v>
      </c>
      <c r="AD1227">
        <v>0</v>
      </c>
      <c r="AF1227" s="3"/>
      <c r="AG1227" s="3" t="s">
        <v>1379</v>
      </c>
    </row>
    <row r="1228" spans="1:33" hidden="1" x14ac:dyDescent="0.3">
      <c r="A1228" t="s">
        <v>35</v>
      </c>
      <c r="B1228">
        <v>2023</v>
      </c>
      <c r="C1228" s="11">
        <v>45104</v>
      </c>
      <c r="D1228" t="s">
        <v>1362</v>
      </c>
      <c r="E1228" t="s">
        <v>510</v>
      </c>
      <c r="F1228">
        <v>1</v>
      </c>
      <c r="G1228">
        <f t="shared" si="68"/>
        <v>7</v>
      </c>
      <c r="H1228">
        <v>0</v>
      </c>
      <c r="I1228">
        <v>1</v>
      </c>
      <c r="J1228">
        <v>6</v>
      </c>
      <c r="K1228">
        <v>68</v>
      </c>
      <c r="L1228">
        <v>3</v>
      </c>
      <c r="M1228">
        <v>9</v>
      </c>
      <c r="N1228">
        <v>0</v>
      </c>
      <c r="O1228">
        <v>0</v>
      </c>
      <c r="P1228" s="9">
        <f t="shared" si="72"/>
        <v>21.25</v>
      </c>
      <c r="Q1228">
        <v>18</v>
      </c>
      <c r="R1228">
        <v>35</v>
      </c>
      <c r="S1228">
        <v>17</v>
      </c>
      <c r="T1228">
        <v>15</v>
      </c>
      <c r="AC1228">
        <v>0</v>
      </c>
      <c r="AD1228">
        <v>0</v>
      </c>
    </row>
    <row r="1229" spans="1:33" hidden="1" x14ac:dyDescent="0.3">
      <c r="A1229" t="s">
        <v>35</v>
      </c>
      <c r="B1229">
        <v>2023</v>
      </c>
      <c r="C1229" s="11">
        <v>45104</v>
      </c>
      <c r="D1229" t="s">
        <v>1363</v>
      </c>
      <c r="E1229" t="s">
        <v>510</v>
      </c>
      <c r="F1229">
        <v>9</v>
      </c>
      <c r="G1229">
        <f t="shared" si="68"/>
        <v>0</v>
      </c>
      <c r="H1229">
        <v>0</v>
      </c>
      <c r="I1229">
        <v>0</v>
      </c>
      <c r="J1229">
        <v>0</v>
      </c>
      <c r="K1229">
        <v>45</v>
      </c>
      <c r="L1229">
        <v>61</v>
      </c>
      <c r="M1229">
        <v>0</v>
      </c>
      <c r="N1229">
        <v>0</v>
      </c>
      <c r="O1229">
        <v>0</v>
      </c>
      <c r="P1229" s="9">
        <f t="shared" si="72"/>
        <v>14.75</v>
      </c>
      <c r="Q1229">
        <v>27</v>
      </c>
      <c r="R1229">
        <v>7</v>
      </c>
      <c r="S1229">
        <v>22</v>
      </c>
      <c r="T1229">
        <v>3</v>
      </c>
      <c r="AC1229">
        <v>0</v>
      </c>
      <c r="AD1229">
        <v>0</v>
      </c>
    </row>
    <row r="1230" spans="1:33" hidden="1" x14ac:dyDescent="0.3">
      <c r="A1230" t="s">
        <v>35</v>
      </c>
      <c r="B1230">
        <v>2023</v>
      </c>
      <c r="C1230" s="11">
        <v>45104</v>
      </c>
      <c r="D1230" t="s">
        <v>1364</v>
      </c>
      <c r="E1230" t="s">
        <v>514</v>
      </c>
      <c r="F1230">
        <v>1</v>
      </c>
      <c r="G1230">
        <f t="shared" si="68"/>
        <v>6</v>
      </c>
      <c r="H1230">
        <v>0</v>
      </c>
      <c r="I1230">
        <v>3</v>
      </c>
      <c r="J1230">
        <v>3</v>
      </c>
      <c r="K1230">
        <v>87</v>
      </c>
      <c r="L1230">
        <v>5</v>
      </c>
      <c r="M1230">
        <v>2</v>
      </c>
      <c r="N1230">
        <v>0</v>
      </c>
      <c r="O1230">
        <v>0</v>
      </c>
      <c r="P1230" s="9">
        <f t="shared" si="72"/>
        <v>17.5</v>
      </c>
      <c r="Q1230">
        <v>6</v>
      </c>
      <c r="R1230">
        <v>28</v>
      </c>
      <c r="S1230">
        <v>12</v>
      </c>
      <c r="T1230">
        <v>24</v>
      </c>
      <c r="AC1230">
        <v>0</v>
      </c>
      <c r="AD1230">
        <v>0</v>
      </c>
    </row>
    <row r="1231" spans="1:33" hidden="1" x14ac:dyDescent="0.3">
      <c r="A1231" t="s">
        <v>35</v>
      </c>
      <c r="B1231">
        <v>2023</v>
      </c>
      <c r="C1231" s="11">
        <v>45104</v>
      </c>
      <c r="D1231" t="s">
        <v>1365</v>
      </c>
      <c r="E1231" t="s">
        <v>520</v>
      </c>
      <c r="F1231">
        <v>1</v>
      </c>
      <c r="G1231">
        <f t="shared" si="68"/>
        <v>17</v>
      </c>
      <c r="H1231">
        <v>5</v>
      </c>
      <c r="I1231">
        <v>4</v>
      </c>
      <c r="J1231">
        <v>8</v>
      </c>
      <c r="K1231">
        <v>80</v>
      </c>
      <c r="L1231">
        <v>25</v>
      </c>
      <c r="M1231">
        <v>40</v>
      </c>
      <c r="N1231">
        <v>0</v>
      </c>
      <c r="O1231">
        <v>0</v>
      </c>
      <c r="P1231" s="9">
        <f t="shared" si="72"/>
        <v>31.75</v>
      </c>
      <c r="Q1231">
        <v>40</v>
      </c>
      <c r="R1231">
        <v>16</v>
      </c>
      <c r="S1231">
        <v>21</v>
      </c>
      <c r="T1231">
        <v>50</v>
      </c>
      <c r="AC1231">
        <v>0</v>
      </c>
      <c r="AD1231">
        <v>0</v>
      </c>
    </row>
    <row r="1232" spans="1:33" hidden="1" x14ac:dyDescent="0.3">
      <c r="A1232" t="s">
        <v>35</v>
      </c>
      <c r="B1232">
        <v>2023</v>
      </c>
      <c r="C1232" s="11">
        <v>45104</v>
      </c>
      <c r="D1232" t="s">
        <v>1366</v>
      </c>
      <c r="E1232" t="s">
        <v>522</v>
      </c>
      <c r="F1232">
        <v>0</v>
      </c>
      <c r="G1232">
        <f t="shared" si="68"/>
        <v>2</v>
      </c>
      <c r="H1232">
        <v>0</v>
      </c>
      <c r="I1232">
        <v>0</v>
      </c>
      <c r="J1232">
        <v>2</v>
      </c>
      <c r="K1232">
        <v>84</v>
      </c>
      <c r="L1232">
        <v>2</v>
      </c>
      <c r="M1232">
        <v>11</v>
      </c>
      <c r="N1232">
        <v>0</v>
      </c>
      <c r="O1232">
        <v>0</v>
      </c>
      <c r="P1232" s="9">
        <f t="shared" si="72"/>
        <v>16</v>
      </c>
      <c r="Q1232">
        <v>29</v>
      </c>
      <c r="R1232">
        <v>5</v>
      </c>
      <c r="S1232">
        <v>13</v>
      </c>
      <c r="T1232">
        <v>17</v>
      </c>
      <c r="AC1232">
        <v>0</v>
      </c>
      <c r="AD1232">
        <v>0</v>
      </c>
    </row>
    <row r="1233" spans="1:33" hidden="1" x14ac:dyDescent="0.3">
      <c r="A1233" t="s">
        <v>35</v>
      </c>
      <c r="B1233">
        <v>2023</v>
      </c>
      <c r="C1233" s="11">
        <v>45104</v>
      </c>
      <c r="D1233" t="s">
        <v>1367</v>
      </c>
      <c r="E1233" t="s">
        <v>522</v>
      </c>
      <c r="F1233">
        <v>2</v>
      </c>
      <c r="G1233">
        <f t="shared" si="68"/>
        <v>1</v>
      </c>
      <c r="H1233">
        <v>0</v>
      </c>
      <c r="I1233">
        <v>0</v>
      </c>
      <c r="J1233">
        <v>1</v>
      </c>
      <c r="K1233">
        <v>85</v>
      </c>
      <c r="L1233">
        <v>1</v>
      </c>
      <c r="M1233">
        <v>0</v>
      </c>
      <c r="N1233">
        <v>0</v>
      </c>
      <c r="O1233">
        <v>50</v>
      </c>
      <c r="P1233" s="9">
        <f t="shared" si="72"/>
        <v>30.5</v>
      </c>
      <c r="Q1233">
        <v>30</v>
      </c>
      <c r="R1233">
        <v>31</v>
      </c>
      <c r="S1233">
        <v>29</v>
      </c>
      <c r="T1233">
        <v>32</v>
      </c>
      <c r="AC1233">
        <v>0</v>
      </c>
      <c r="AD1233">
        <v>0</v>
      </c>
    </row>
    <row r="1234" spans="1:33" hidden="1" x14ac:dyDescent="0.3">
      <c r="A1234" t="s">
        <v>159</v>
      </c>
      <c r="B1234">
        <v>2023</v>
      </c>
      <c r="C1234" s="11">
        <v>45106</v>
      </c>
      <c r="D1234" t="s">
        <v>1861</v>
      </c>
      <c r="E1234" t="s">
        <v>514</v>
      </c>
      <c r="F1234">
        <v>2</v>
      </c>
      <c r="G1234">
        <f t="shared" si="68"/>
        <v>0</v>
      </c>
      <c r="H1234">
        <v>0</v>
      </c>
      <c r="I1234">
        <v>0</v>
      </c>
      <c r="J1234">
        <v>0</v>
      </c>
      <c r="K1234">
        <v>30</v>
      </c>
      <c r="L1234">
        <v>80</v>
      </c>
      <c r="M1234">
        <v>20</v>
      </c>
      <c r="N1234">
        <v>0</v>
      </c>
      <c r="O1234">
        <v>0</v>
      </c>
      <c r="P1234" s="9">
        <f t="shared" si="72"/>
        <v>11.75</v>
      </c>
      <c r="Q1234">
        <v>20</v>
      </c>
      <c r="R1234">
        <v>15</v>
      </c>
      <c r="S1234">
        <v>12</v>
      </c>
      <c r="T1234">
        <v>0</v>
      </c>
      <c r="AC1234">
        <v>0</v>
      </c>
      <c r="AD1234">
        <v>0</v>
      </c>
      <c r="AF1234" t="s">
        <v>1862</v>
      </c>
      <c r="AG1234" t="s">
        <v>1863</v>
      </c>
    </row>
    <row r="1235" spans="1:33" hidden="1" x14ac:dyDescent="0.3">
      <c r="A1235" t="s">
        <v>159</v>
      </c>
      <c r="B1235">
        <v>2023</v>
      </c>
      <c r="C1235" s="11">
        <v>45106</v>
      </c>
      <c r="D1235" t="s">
        <v>1864</v>
      </c>
      <c r="E1235" t="s">
        <v>522</v>
      </c>
      <c r="F1235">
        <v>3</v>
      </c>
      <c r="G1235">
        <f t="shared" si="68"/>
        <v>0</v>
      </c>
      <c r="H1235">
        <v>0</v>
      </c>
      <c r="I1235">
        <v>0</v>
      </c>
      <c r="J1235">
        <v>0</v>
      </c>
      <c r="K1235">
        <v>35</v>
      </c>
      <c r="L1235">
        <v>5</v>
      </c>
      <c r="M1235">
        <v>10</v>
      </c>
      <c r="N1235">
        <v>5</v>
      </c>
      <c r="O1235">
        <v>0</v>
      </c>
      <c r="P1235" s="9">
        <f t="shared" si="72"/>
        <v>10</v>
      </c>
      <c r="Q1235">
        <v>0</v>
      </c>
      <c r="R1235">
        <v>15</v>
      </c>
      <c r="S1235">
        <v>10</v>
      </c>
      <c r="T1235">
        <v>15</v>
      </c>
      <c r="AC1235">
        <v>0</v>
      </c>
      <c r="AD1235">
        <v>0</v>
      </c>
      <c r="AF1235" t="s">
        <v>1862</v>
      </c>
    </row>
    <row r="1236" spans="1:33" hidden="1" x14ac:dyDescent="0.3">
      <c r="A1236" t="s">
        <v>159</v>
      </c>
      <c r="B1236">
        <v>2023</v>
      </c>
      <c r="C1236" s="11">
        <v>45106</v>
      </c>
      <c r="D1236" t="s">
        <v>1865</v>
      </c>
      <c r="E1236" t="s">
        <v>522</v>
      </c>
      <c r="F1236">
        <v>4</v>
      </c>
      <c r="G1236">
        <f t="shared" si="68"/>
        <v>0</v>
      </c>
      <c r="H1236">
        <v>0</v>
      </c>
      <c r="I1236">
        <v>0</v>
      </c>
      <c r="J1236">
        <v>0</v>
      </c>
      <c r="K1236">
        <v>45</v>
      </c>
      <c r="L1236">
        <v>2</v>
      </c>
      <c r="M1236">
        <v>6</v>
      </c>
      <c r="N1236">
        <v>0</v>
      </c>
      <c r="O1236">
        <v>0</v>
      </c>
      <c r="P1236" s="9">
        <f t="shared" si="72"/>
        <v>20</v>
      </c>
      <c r="Q1236">
        <v>40</v>
      </c>
      <c r="R1236">
        <v>5</v>
      </c>
      <c r="S1236">
        <v>0</v>
      </c>
      <c r="T1236">
        <v>35</v>
      </c>
      <c r="AC1236">
        <v>0</v>
      </c>
      <c r="AD1236">
        <v>0</v>
      </c>
      <c r="AF1236" t="s">
        <v>1862</v>
      </c>
    </row>
    <row r="1237" spans="1:33" hidden="1" x14ac:dyDescent="0.3">
      <c r="A1237" t="s">
        <v>159</v>
      </c>
      <c r="B1237">
        <v>2023</v>
      </c>
      <c r="C1237" s="11">
        <v>45106</v>
      </c>
      <c r="D1237" t="s">
        <v>1866</v>
      </c>
      <c r="E1237" t="s">
        <v>510</v>
      </c>
      <c r="F1237">
        <v>6</v>
      </c>
      <c r="G1237">
        <f t="shared" si="68"/>
        <v>14</v>
      </c>
      <c r="H1237">
        <v>0</v>
      </c>
      <c r="I1237">
        <v>4</v>
      </c>
      <c r="J1237">
        <v>10</v>
      </c>
      <c r="K1237">
        <v>90</v>
      </c>
      <c r="L1237">
        <v>1</v>
      </c>
      <c r="M1237">
        <v>14</v>
      </c>
      <c r="N1237">
        <v>0</v>
      </c>
      <c r="O1237">
        <v>0</v>
      </c>
      <c r="P1237" s="9">
        <f t="shared" si="72"/>
        <v>18</v>
      </c>
      <c r="Q1237">
        <v>12</v>
      </c>
      <c r="R1237">
        <v>15</v>
      </c>
      <c r="S1237">
        <v>25</v>
      </c>
      <c r="T1237">
        <v>20</v>
      </c>
      <c r="AC1237">
        <v>0</v>
      </c>
      <c r="AD1237">
        <v>0</v>
      </c>
      <c r="AF1237" t="s">
        <v>1862</v>
      </c>
    </row>
    <row r="1238" spans="1:33" hidden="1" x14ac:dyDescent="0.3">
      <c r="A1238" t="s">
        <v>159</v>
      </c>
      <c r="B1238">
        <v>2023</v>
      </c>
      <c r="C1238" s="11">
        <v>45106</v>
      </c>
      <c r="D1238" t="s">
        <v>1867</v>
      </c>
      <c r="E1238" t="s">
        <v>495</v>
      </c>
      <c r="F1238">
        <v>8</v>
      </c>
      <c r="G1238">
        <f t="shared" si="68"/>
        <v>0</v>
      </c>
      <c r="H1238">
        <v>0</v>
      </c>
      <c r="I1238">
        <v>0</v>
      </c>
      <c r="J1238">
        <v>0</v>
      </c>
      <c r="K1238">
        <v>50</v>
      </c>
      <c r="L1238">
        <v>95</v>
      </c>
      <c r="M1238">
        <v>7</v>
      </c>
      <c r="N1238">
        <v>0</v>
      </c>
      <c r="O1238">
        <v>0</v>
      </c>
      <c r="P1238" s="9">
        <f t="shared" si="72"/>
        <v>6</v>
      </c>
      <c r="Q1238">
        <v>9</v>
      </c>
      <c r="R1238">
        <v>0</v>
      </c>
      <c r="S1238">
        <v>12</v>
      </c>
      <c r="T1238">
        <v>3</v>
      </c>
      <c r="AC1238">
        <v>0</v>
      </c>
      <c r="AD1238">
        <v>0</v>
      </c>
      <c r="AF1238" t="s">
        <v>1862</v>
      </c>
    </row>
    <row r="1239" spans="1:33" hidden="1" x14ac:dyDescent="0.3">
      <c r="A1239" t="s">
        <v>159</v>
      </c>
      <c r="B1239">
        <v>2023</v>
      </c>
      <c r="C1239" s="11">
        <v>45106</v>
      </c>
      <c r="D1239" t="s">
        <v>1868</v>
      </c>
      <c r="E1239" t="s">
        <v>506</v>
      </c>
      <c r="F1239">
        <v>10</v>
      </c>
      <c r="G1239">
        <f t="shared" si="68"/>
        <v>0</v>
      </c>
      <c r="H1239">
        <v>0</v>
      </c>
      <c r="I1239">
        <v>0</v>
      </c>
      <c r="J1239">
        <v>0</v>
      </c>
      <c r="K1239">
        <v>70</v>
      </c>
      <c r="L1239">
        <v>85</v>
      </c>
      <c r="M1239">
        <v>12</v>
      </c>
      <c r="N1239">
        <v>0</v>
      </c>
      <c r="O1239">
        <v>0</v>
      </c>
      <c r="P1239" s="9">
        <f t="shared" si="72"/>
        <v>17.5</v>
      </c>
      <c r="Q1239">
        <v>30</v>
      </c>
      <c r="R1239">
        <v>25</v>
      </c>
      <c r="S1239">
        <v>8</v>
      </c>
      <c r="T1239">
        <v>7</v>
      </c>
      <c r="AC1239">
        <v>0</v>
      </c>
      <c r="AD1239">
        <v>0</v>
      </c>
      <c r="AF1239" t="s">
        <v>1862</v>
      </c>
    </row>
    <row r="1240" spans="1:33" hidden="1" x14ac:dyDescent="0.3">
      <c r="A1240" t="s">
        <v>159</v>
      </c>
      <c r="B1240">
        <v>2023</v>
      </c>
      <c r="C1240" s="11">
        <v>45106</v>
      </c>
      <c r="D1240" t="s">
        <v>1869</v>
      </c>
      <c r="E1240" t="s">
        <v>524</v>
      </c>
      <c r="F1240">
        <v>3</v>
      </c>
      <c r="G1240">
        <f t="shared" si="68"/>
        <v>5</v>
      </c>
      <c r="H1240">
        <v>0</v>
      </c>
      <c r="I1240">
        <v>5</v>
      </c>
      <c r="J1240">
        <v>0</v>
      </c>
      <c r="K1240">
        <v>90</v>
      </c>
      <c r="L1240">
        <v>5</v>
      </c>
      <c r="M1240">
        <v>2</v>
      </c>
      <c r="N1240">
        <v>35</v>
      </c>
      <c r="O1240">
        <v>80</v>
      </c>
      <c r="P1240" s="9">
        <f t="shared" si="72"/>
        <v>14.25</v>
      </c>
      <c r="Q1240">
        <v>12</v>
      </c>
      <c r="R1240">
        <v>20</v>
      </c>
      <c r="S1240">
        <v>15</v>
      </c>
      <c r="T1240">
        <v>10</v>
      </c>
      <c r="AC1240">
        <v>0</v>
      </c>
      <c r="AD1240">
        <v>0</v>
      </c>
      <c r="AF1240" t="s">
        <v>1862</v>
      </c>
    </row>
    <row r="1241" spans="1:33" hidden="1" x14ac:dyDescent="0.3">
      <c r="A1241" t="s">
        <v>159</v>
      </c>
      <c r="B1241">
        <v>2023</v>
      </c>
      <c r="C1241" s="11">
        <v>45106</v>
      </c>
      <c r="D1241" t="s">
        <v>1870</v>
      </c>
      <c r="E1241" t="s">
        <v>524</v>
      </c>
      <c r="F1241">
        <v>2</v>
      </c>
      <c r="G1241">
        <f t="shared" si="68"/>
        <v>17</v>
      </c>
      <c r="H1241">
        <v>2</v>
      </c>
      <c r="I1241">
        <v>10</v>
      </c>
      <c r="J1241">
        <v>5</v>
      </c>
      <c r="K1241">
        <v>95</v>
      </c>
      <c r="L1241">
        <v>20</v>
      </c>
      <c r="M1241">
        <v>1</v>
      </c>
      <c r="N1241">
        <v>0</v>
      </c>
      <c r="O1241">
        <v>80</v>
      </c>
      <c r="P1241" s="9">
        <f t="shared" si="72"/>
        <v>23</v>
      </c>
      <c r="Q1241">
        <v>35</v>
      </c>
      <c r="R1241">
        <v>20</v>
      </c>
      <c r="S1241">
        <v>27</v>
      </c>
      <c r="T1241">
        <v>10</v>
      </c>
      <c r="AC1241">
        <v>0</v>
      </c>
      <c r="AD1241">
        <v>0</v>
      </c>
      <c r="AF1241" t="s">
        <v>1862</v>
      </c>
    </row>
    <row r="1242" spans="1:33" hidden="1" x14ac:dyDescent="0.3">
      <c r="A1242" t="s">
        <v>159</v>
      </c>
      <c r="B1242">
        <v>2023</v>
      </c>
      <c r="C1242" s="11">
        <v>45106</v>
      </c>
      <c r="D1242" t="s">
        <v>1871</v>
      </c>
      <c r="E1242" t="s">
        <v>520</v>
      </c>
      <c r="F1242">
        <v>8</v>
      </c>
      <c r="G1242">
        <f t="shared" si="68"/>
        <v>4</v>
      </c>
      <c r="H1242">
        <v>0</v>
      </c>
      <c r="I1242">
        <v>2</v>
      </c>
      <c r="J1242">
        <v>2</v>
      </c>
      <c r="K1242">
        <v>90</v>
      </c>
      <c r="L1242">
        <v>1</v>
      </c>
      <c r="M1242">
        <v>5</v>
      </c>
      <c r="N1242">
        <v>25</v>
      </c>
      <c r="O1242">
        <v>20</v>
      </c>
      <c r="P1242" s="9">
        <f t="shared" si="72"/>
        <v>18.75</v>
      </c>
      <c r="Q1242">
        <v>25</v>
      </c>
      <c r="R1242">
        <v>25</v>
      </c>
      <c r="S1242">
        <v>10</v>
      </c>
      <c r="T1242">
        <v>15</v>
      </c>
      <c r="AC1242">
        <v>0</v>
      </c>
      <c r="AD1242">
        <v>0</v>
      </c>
      <c r="AF1242" t="s">
        <v>1862</v>
      </c>
    </row>
    <row r="1243" spans="1:33" hidden="1" x14ac:dyDescent="0.3">
      <c r="A1243" t="s">
        <v>159</v>
      </c>
      <c r="B1243">
        <v>2023</v>
      </c>
      <c r="C1243" s="11">
        <v>45106</v>
      </c>
      <c r="D1243" t="s">
        <v>1872</v>
      </c>
      <c r="E1243" t="s">
        <v>520</v>
      </c>
      <c r="F1243">
        <v>5</v>
      </c>
      <c r="G1243">
        <f t="shared" si="68"/>
        <v>1</v>
      </c>
      <c r="H1243">
        <v>0</v>
      </c>
      <c r="I1243">
        <v>0</v>
      </c>
      <c r="J1243">
        <v>1</v>
      </c>
      <c r="K1243">
        <v>80</v>
      </c>
      <c r="L1243">
        <v>20</v>
      </c>
      <c r="M1243">
        <v>0</v>
      </c>
      <c r="N1243">
        <v>0</v>
      </c>
      <c r="O1243">
        <v>2</v>
      </c>
      <c r="P1243" s="9">
        <f t="shared" si="72"/>
        <v>34.75</v>
      </c>
      <c r="Q1243">
        <v>9</v>
      </c>
      <c r="R1243">
        <v>25</v>
      </c>
      <c r="S1243">
        <v>80</v>
      </c>
      <c r="T1243">
        <v>25</v>
      </c>
      <c r="AC1243">
        <v>0</v>
      </c>
      <c r="AD1243">
        <v>0</v>
      </c>
      <c r="AF1243" t="s">
        <v>1862</v>
      </c>
    </row>
    <row r="1244" spans="1:33" hidden="1" x14ac:dyDescent="0.3">
      <c r="A1244" t="s">
        <v>164</v>
      </c>
      <c r="B1244">
        <v>2023</v>
      </c>
      <c r="C1244" s="11">
        <v>45099</v>
      </c>
      <c r="D1244" t="s">
        <v>1881</v>
      </c>
      <c r="E1244" t="s">
        <v>495</v>
      </c>
      <c r="F1244">
        <v>6</v>
      </c>
      <c r="G1244">
        <f t="shared" ref="G1244:G1253" si="73">SUM(H1244:J1244)</f>
        <v>0</v>
      </c>
      <c r="H1244">
        <v>0</v>
      </c>
      <c r="I1244">
        <v>0</v>
      </c>
      <c r="J1244">
        <v>0</v>
      </c>
      <c r="K1244">
        <v>15</v>
      </c>
      <c r="L1244">
        <v>80</v>
      </c>
      <c r="M1244">
        <v>5</v>
      </c>
      <c r="N1244">
        <v>0</v>
      </c>
      <c r="O1244">
        <v>0</v>
      </c>
      <c r="P1244" s="9">
        <f t="shared" ref="P1244:P1253" si="74">AVERAGE(Q1244:T1244)</f>
        <v>15</v>
      </c>
      <c r="Q1244">
        <v>32</v>
      </c>
      <c r="R1244">
        <v>16</v>
      </c>
      <c r="S1244">
        <v>10</v>
      </c>
      <c r="T1244">
        <v>2</v>
      </c>
    </row>
    <row r="1245" spans="1:33" hidden="1" x14ac:dyDescent="0.3">
      <c r="A1245" s="2" t="s">
        <v>164</v>
      </c>
      <c r="B1245">
        <v>2023</v>
      </c>
      <c r="C1245" s="11">
        <v>45099</v>
      </c>
      <c r="D1245" t="s">
        <v>1882</v>
      </c>
      <c r="E1245" t="s">
        <v>495</v>
      </c>
      <c r="F1245">
        <v>7</v>
      </c>
      <c r="G1245">
        <f t="shared" si="73"/>
        <v>0</v>
      </c>
      <c r="H1245">
        <v>0</v>
      </c>
      <c r="I1245">
        <v>0</v>
      </c>
      <c r="J1245">
        <v>0</v>
      </c>
      <c r="K1245">
        <v>35</v>
      </c>
      <c r="L1245">
        <v>90</v>
      </c>
      <c r="M1245">
        <v>1</v>
      </c>
      <c r="N1245">
        <v>0</v>
      </c>
      <c r="O1245">
        <v>0</v>
      </c>
      <c r="P1245" s="9">
        <f t="shared" si="74"/>
        <v>11</v>
      </c>
      <c r="Q1245">
        <v>18</v>
      </c>
      <c r="R1245">
        <v>9</v>
      </c>
      <c r="S1245">
        <v>17</v>
      </c>
      <c r="T1245">
        <v>0</v>
      </c>
    </row>
    <row r="1246" spans="1:33" hidden="1" x14ac:dyDescent="0.3">
      <c r="A1246" t="s">
        <v>164</v>
      </c>
      <c r="B1246">
        <v>2023</v>
      </c>
      <c r="C1246" s="11">
        <v>45099</v>
      </c>
      <c r="D1246" t="s">
        <v>1878</v>
      </c>
      <c r="E1246" t="s">
        <v>500</v>
      </c>
      <c r="F1246">
        <v>10</v>
      </c>
      <c r="G1246">
        <f t="shared" si="73"/>
        <v>0</v>
      </c>
      <c r="H1246">
        <v>0</v>
      </c>
      <c r="I1246">
        <v>0</v>
      </c>
      <c r="J1246">
        <v>0</v>
      </c>
      <c r="K1246">
        <v>20</v>
      </c>
      <c r="L1246">
        <v>60</v>
      </c>
      <c r="M1246">
        <v>1</v>
      </c>
      <c r="N1246">
        <v>0</v>
      </c>
      <c r="O1246">
        <v>0</v>
      </c>
      <c r="P1246" s="9">
        <f t="shared" si="74"/>
        <v>1</v>
      </c>
      <c r="Q1246">
        <v>0</v>
      </c>
      <c r="R1246">
        <v>0</v>
      </c>
      <c r="S1246">
        <v>0</v>
      </c>
      <c r="T1246">
        <v>4</v>
      </c>
    </row>
    <row r="1247" spans="1:33" hidden="1" x14ac:dyDescent="0.3">
      <c r="A1247" t="s">
        <v>164</v>
      </c>
      <c r="B1247">
        <v>2023</v>
      </c>
      <c r="C1247" s="11">
        <v>45099</v>
      </c>
      <c r="D1247" t="s">
        <v>1879</v>
      </c>
      <c r="E1247" t="s">
        <v>500</v>
      </c>
      <c r="F1247">
        <v>2</v>
      </c>
      <c r="G1247">
        <f t="shared" si="73"/>
        <v>0</v>
      </c>
      <c r="H1247">
        <v>0</v>
      </c>
      <c r="I1247">
        <v>0</v>
      </c>
      <c r="J1247">
        <v>0</v>
      </c>
      <c r="K1247">
        <v>20</v>
      </c>
      <c r="L1247">
        <v>50</v>
      </c>
      <c r="M1247">
        <v>5</v>
      </c>
      <c r="N1247">
        <v>0</v>
      </c>
      <c r="O1247">
        <v>0</v>
      </c>
      <c r="P1247" s="9">
        <f t="shared" si="74"/>
        <v>2.5</v>
      </c>
      <c r="Q1247">
        <v>0</v>
      </c>
      <c r="R1247">
        <v>4</v>
      </c>
      <c r="S1247">
        <v>3</v>
      </c>
      <c r="T1247">
        <v>3</v>
      </c>
    </row>
    <row r="1248" spans="1:33" hidden="1" x14ac:dyDescent="0.3">
      <c r="A1248" t="s">
        <v>164</v>
      </c>
      <c r="B1248">
        <v>2023</v>
      </c>
      <c r="C1248" s="11">
        <v>45099</v>
      </c>
      <c r="D1248" t="s">
        <v>1873</v>
      </c>
      <c r="E1248" t="s">
        <v>514</v>
      </c>
      <c r="F1248">
        <v>7</v>
      </c>
      <c r="G1248">
        <f t="shared" si="73"/>
        <v>31</v>
      </c>
      <c r="H1248">
        <v>1</v>
      </c>
      <c r="I1248">
        <v>15</v>
      </c>
      <c r="J1248">
        <v>15</v>
      </c>
      <c r="K1248">
        <v>60</v>
      </c>
      <c r="L1248">
        <v>70</v>
      </c>
      <c r="M1248">
        <v>0</v>
      </c>
      <c r="N1248">
        <v>0</v>
      </c>
      <c r="O1248">
        <v>0</v>
      </c>
      <c r="P1248" s="9">
        <f t="shared" si="74"/>
        <v>21</v>
      </c>
      <c r="Q1248">
        <v>25</v>
      </c>
      <c r="R1248">
        <v>30</v>
      </c>
      <c r="S1248">
        <v>22</v>
      </c>
      <c r="T1248">
        <v>7</v>
      </c>
    </row>
    <row r="1249" spans="1:30" hidden="1" x14ac:dyDescent="0.3">
      <c r="A1249" t="s">
        <v>164</v>
      </c>
      <c r="B1249">
        <v>2023</v>
      </c>
      <c r="C1249" s="11">
        <v>45099</v>
      </c>
      <c r="D1249" t="s">
        <v>1875</v>
      </c>
      <c r="E1249" t="s">
        <v>514</v>
      </c>
      <c r="F1249">
        <v>6</v>
      </c>
      <c r="G1249">
        <f t="shared" si="73"/>
        <v>31</v>
      </c>
      <c r="H1249">
        <v>5</v>
      </c>
      <c r="I1249">
        <v>9</v>
      </c>
      <c r="J1249">
        <v>17</v>
      </c>
      <c r="K1249">
        <v>60</v>
      </c>
      <c r="L1249">
        <v>80</v>
      </c>
      <c r="M1249">
        <v>2</v>
      </c>
      <c r="N1249">
        <v>0</v>
      </c>
      <c r="O1249">
        <v>0</v>
      </c>
      <c r="P1249" s="9">
        <f t="shared" si="74"/>
        <v>26.5</v>
      </c>
      <c r="Q1249">
        <v>35</v>
      </c>
      <c r="R1249">
        <v>20</v>
      </c>
      <c r="S1249">
        <v>20</v>
      </c>
      <c r="T1249">
        <v>31</v>
      </c>
    </row>
    <row r="1250" spans="1:30" hidden="1" x14ac:dyDescent="0.3">
      <c r="A1250" t="s">
        <v>164</v>
      </c>
      <c r="B1250">
        <v>2023</v>
      </c>
      <c r="C1250" s="11">
        <v>45099</v>
      </c>
      <c r="D1250" t="s">
        <v>1874</v>
      </c>
      <c r="E1250" t="s">
        <v>520</v>
      </c>
      <c r="F1250">
        <v>3</v>
      </c>
      <c r="G1250">
        <f t="shared" si="73"/>
        <v>6</v>
      </c>
      <c r="H1250">
        <v>1</v>
      </c>
      <c r="I1250">
        <v>2</v>
      </c>
      <c r="J1250">
        <v>3</v>
      </c>
      <c r="K1250">
        <v>85</v>
      </c>
      <c r="L1250">
        <v>30</v>
      </c>
      <c r="M1250">
        <v>0</v>
      </c>
      <c r="N1250">
        <v>0</v>
      </c>
      <c r="O1250">
        <v>0</v>
      </c>
      <c r="P1250" s="9">
        <f t="shared" si="74"/>
        <v>25</v>
      </c>
      <c r="Q1250">
        <v>33</v>
      </c>
      <c r="R1250">
        <v>26</v>
      </c>
      <c r="S1250">
        <v>20</v>
      </c>
      <c r="T1250">
        <v>21</v>
      </c>
    </row>
    <row r="1251" spans="1:30" hidden="1" x14ac:dyDescent="0.3">
      <c r="A1251" t="s">
        <v>164</v>
      </c>
      <c r="B1251">
        <v>2023</v>
      </c>
      <c r="C1251" s="11">
        <v>45099</v>
      </c>
      <c r="D1251" t="s">
        <v>1876</v>
      </c>
      <c r="E1251" t="s">
        <v>524</v>
      </c>
      <c r="F1251">
        <v>7</v>
      </c>
      <c r="G1251">
        <f t="shared" si="73"/>
        <v>24</v>
      </c>
      <c r="H1251">
        <v>0</v>
      </c>
      <c r="I1251">
        <v>3</v>
      </c>
      <c r="J1251">
        <v>21</v>
      </c>
      <c r="K1251">
        <v>95</v>
      </c>
      <c r="L1251">
        <v>15</v>
      </c>
      <c r="M1251">
        <v>0</v>
      </c>
      <c r="N1251">
        <v>0</v>
      </c>
      <c r="O1251">
        <v>0</v>
      </c>
      <c r="P1251" s="9">
        <f t="shared" si="74"/>
        <v>34.25</v>
      </c>
      <c r="Q1251">
        <v>5</v>
      </c>
      <c r="R1251">
        <v>44</v>
      </c>
      <c r="S1251">
        <v>50</v>
      </c>
      <c r="T1251">
        <v>38</v>
      </c>
    </row>
    <row r="1252" spans="1:30" hidden="1" x14ac:dyDescent="0.3">
      <c r="A1252" t="s">
        <v>164</v>
      </c>
      <c r="B1252">
        <v>2023</v>
      </c>
      <c r="C1252" s="11">
        <v>45099</v>
      </c>
      <c r="D1252" t="s">
        <v>1877</v>
      </c>
      <c r="E1252" t="s">
        <v>524</v>
      </c>
      <c r="F1252">
        <v>8</v>
      </c>
      <c r="G1252">
        <f t="shared" si="73"/>
        <v>16</v>
      </c>
      <c r="H1252">
        <v>0</v>
      </c>
      <c r="I1252">
        <v>5</v>
      </c>
      <c r="J1252">
        <v>11</v>
      </c>
      <c r="K1252">
        <v>95</v>
      </c>
      <c r="L1252">
        <v>20</v>
      </c>
      <c r="M1252">
        <v>10</v>
      </c>
      <c r="N1252">
        <v>0</v>
      </c>
      <c r="O1252">
        <v>0</v>
      </c>
      <c r="P1252" s="9">
        <f t="shared" si="74"/>
        <v>34.5</v>
      </c>
      <c r="Q1252">
        <v>35</v>
      </c>
      <c r="R1252">
        <v>7</v>
      </c>
      <c r="S1252">
        <v>44</v>
      </c>
      <c r="T1252">
        <v>52</v>
      </c>
    </row>
    <row r="1253" spans="1:30" hidden="1" x14ac:dyDescent="0.3">
      <c r="A1253" t="s">
        <v>164</v>
      </c>
      <c r="B1253">
        <v>2023</v>
      </c>
      <c r="C1253" s="11">
        <v>45099</v>
      </c>
      <c r="D1253" t="s">
        <v>1880</v>
      </c>
      <c r="E1253" t="s">
        <v>524</v>
      </c>
      <c r="F1253">
        <v>1</v>
      </c>
      <c r="G1253">
        <f t="shared" si="73"/>
        <v>0</v>
      </c>
      <c r="H1253">
        <v>0</v>
      </c>
      <c r="I1253">
        <v>0</v>
      </c>
      <c r="J1253">
        <v>0</v>
      </c>
      <c r="K1253">
        <v>25</v>
      </c>
      <c r="L1253">
        <v>55</v>
      </c>
      <c r="M1253">
        <v>15</v>
      </c>
      <c r="N1253">
        <v>0</v>
      </c>
      <c r="O1253">
        <v>0</v>
      </c>
      <c r="P1253" s="9">
        <f t="shared" si="74"/>
        <v>19.75</v>
      </c>
      <c r="Q1253">
        <v>0</v>
      </c>
      <c r="R1253">
        <v>25</v>
      </c>
      <c r="S1253">
        <v>24</v>
      </c>
      <c r="T1253">
        <v>30</v>
      </c>
    </row>
    <row r="1254" spans="1:30" hidden="1" x14ac:dyDescent="0.3">
      <c r="A1254" s="2" t="s">
        <v>205</v>
      </c>
      <c r="B1254">
        <v>2023</v>
      </c>
      <c r="C1254" s="11">
        <v>45105</v>
      </c>
      <c r="D1254" t="s">
        <v>1883</v>
      </c>
      <c r="E1254" t="s">
        <v>495</v>
      </c>
      <c r="F1254">
        <v>4</v>
      </c>
      <c r="G1254">
        <f t="shared" si="68"/>
        <v>0</v>
      </c>
      <c r="H1254">
        <v>0</v>
      </c>
      <c r="I1254">
        <v>0</v>
      </c>
      <c r="J1254">
        <v>0</v>
      </c>
      <c r="K1254">
        <v>40</v>
      </c>
      <c r="L1254">
        <v>15</v>
      </c>
      <c r="M1254">
        <v>5</v>
      </c>
      <c r="N1254">
        <v>0</v>
      </c>
      <c r="O1254">
        <v>0</v>
      </c>
      <c r="P1254" s="9">
        <f t="shared" si="72"/>
        <v>4.5</v>
      </c>
      <c r="Q1254">
        <v>3</v>
      </c>
      <c r="R1254">
        <v>5</v>
      </c>
      <c r="S1254">
        <v>5</v>
      </c>
      <c r="T1254">
        <v>5</v>
      </c>
    </row>
    <row r="1255" spans="1:30" hidden="1" x14ac:dyDescent="0.3">
      <c r="A1255" s="2" t="s">
        <v>205</v>
      </c>
      <c r="B1255">
        <v>2023</v>
      </c>
      <c r="C1255" s="11">
        <v>45105</v>
      </c>
      <c r="D1255" t="s">
        <v>1884</v>
      </c>
      <c r="E1255" t="s">
        <v>495</v>
      </c>
      <c r="F1255">
        <v>7</v>
      </c>
      <c r="G1255">
        <f t="shared" si="68"/>
        <v>0</v>
      </c>
      <c r="H1255">
        <v>0</v>
      </c>
      <c r="I1255">
        <v>0</v>
      </c>
      <c r="J1255">
        <v>0</v>
      </c>
      <c r="K1255">
        <v>60</v>
      </c>
      <c r="L1255">
        <v>2</v>
      </c>
      <c r="M1255">
        <v>1</v>
      </c>
      <c r="N1255">
        <v>0</v>
      </c>
      <c r="O1255">
        <v>0</v>
      </c>
      <c r="P1255" s="9">
        <f t="shared" si="72"/>
        <v>8</v>
      </c>
      <c r="Q1255">
        <v>5</v>
      </c>
      <c r="R1255">
        <v>5</v>
      </c>
      <c r="S1255">
        <v>10</v>
      </c>
      <c r="T1255">
        <v>12</v>
      </c>
    </row>
    <row r="1256" spans="1:30" hidden="1" x14ac:dyDescent="0.3">
      <c r="A1256" s="2" t="s">
        <v>205</v>
      </c>
      <c r="B1256">
        <v>2023</v>
      </c>
      <c r="C1256" s="11">
        <v>45105</v>
      </c>
      <c r="D1256" t="s">
        <v>1885</v>
      </c>
      <c r="E1256" t="s">
        <v>495</v>
      </c>
      <c r="F1256">
        <v>8</v>
      </c>
      <c r="G1256">
        <f t="shared" si="68"/>
        <v>0</v>
      </c>
      <c r="H1256">
        <v>0</v>
      </c>
      <c r="I1256">
        <v>0</v>
      </c>
      <c r="J1256">
        <v>0</v>
      </c>
      <c r="K1256">
        <v>75</v>
      </c>
      <c r="L1256">
        <v>0</v>
      </c>
      <c r="M1256">
        <v>0</v>
      </c>
      <c r="N1256">
        <v>0</v>
      </c>
      <c r="O1256">
        <v>0</v>
      </c>
      <c r="P1256" s="9">
        <f t="shared" si="72"/>
        <v>13.25</v>
      </c>
      <c r="Q1256">
        <v>7</v>
      </c>
      <c r="R1256">
        <v>10</v>
      </c>
      <c r="S1256">
        <v>10</v>
      </c>
      <c r="T1256">
        <v>26</v>
      </c>
    </row>
    <row r="1257" spans="1:30" hidden="1" x14ac:dyDescent="0.3">
      <c r="A1257" s="2" t="s">
        <v>205</v>
      </c>
      <c r="B1257">
        <v>2023</v>
      </c>
      <c r="C1257" s="11">
        <v>45105</v>
      </c>
      <c r="D1257" t="s">
        <v>1886</v>
      </c>
      <c r="E1257" t="s">
        <v>506</v>
      </c>
      <c r="F1257">
        <v>7</v>
      </c>
      <c r="G1257">
        <f t="shared" si="68"/>
        <v>0</v>
      </c>
      <c r="H1257">
        <v>0</v>
      </c>
      <c r="I1257">
        <v>0</v>
      </c>
      <c r="J1257">
        <v>0</v>
      </c>
      <c r="K1257">
        <v>100</v>
      </c>
      <c r="L1257">
        <v>0</v>
      </c>
      <c r="M1257">
        <v>7</v>
      </c>
      <c r="N1257">
        <v>5</v>
      </c>
      <c r="O1257">
        <v>0</v>
      </c>
      <c r="P1257" s="9">
        <f t="shared" si="72"/>
        <v>43</v>
      </c>
      <c r="Q1257">
        <v>32</v>
      </c>
      <c r="R1257">
        <v>35</v>
      </c>
      <c r="S1257">
        <v>50</v>
      </c>
      <c r="T1257">
        <v>55</v>
      </c>
    </row>
    <row r="1258" spans="1:30" hidden="1" x14ac:dyDescent="0.3">
      <c r="A1258" s="2" t="s">
        <v>205</v>
      </c>
      <c r="B1258">
        <v>2023</v>
      </c>
      <c r="C1258" s="11">
        <v>45105</v>
      </c>
      <c r="D1258" t="s">
        <v>1887</v>
      </c>
      <c r="E1258" t="s">
        <v>500</v>
      </c>
      <c r="F1258">
        <v>3</v>
      </c>
      <c r="G1258">
        <f t="shared" si="68"/>
        <v>0</v>
      </c>
      <c r="H1258">
        <v>0</v>
      </c>
      <c r="I1258">
        <v>0</v>
      </c>
      <c r="J1258">
        <v>0</v>
      </c>
      <c r="K1258">
        <v>55</v>
      </c>
      <c r="L1258">
        <v>10</v>
      </c>
      <c r="M1258">
        <v>20</v>
      </c>
      <c r="N1258">
        <v>0</v>
      </c>
      <c r="O1258">
        <v>0</v>
      </c>
      <c r="P1258" s="9">
        <f t="shared" si="72"/>
        <v>8</v>
      </c>
      <c r="Q1258">
        <v>0</v>
      </c>
      <c r="R1258">
        <v>10</v>
      </c>
      <c r="S1258">
        <v>10</v>
      </c>
      <c r="T1258">
        <v>12</v>
      </c>
    </row>
    <row r="1259" spans="1:30" hidden="1" x14ac:dyDescent="0.3">
      <c r="A1259" s="2" t="s">
        <v>205</v>
      </c>
      <c r="B1259">
        <v>2023</v>
      </c>
      <c r="C1259" s="11">
        <v>45105</v>
      </c>
      <c r="D1259" t="s">
        <v>1888</v>
      </c>
      <c r="E1259" t="s">
        <v>500</v>
      </c>
      <c r="F1259">
        <v>2</v>
      </c>
      <c r="G1259">
        <f t="shared" si="68"/>
        <v>1</v>
      </c>
      <c r="H1259">
        <v>0</v>
      </c>
      <c r="I1259">
        <v>1</v>
      </c>
      <c r="J1259">
        <v>0</v>
      </c>
      <c r="K1259">
        <v>75</v>
      </c>
      <c r="L1259">
        <v>10</v>
      </c>
      <c r="M1259">
        <v>2</v>
      </c>
      <c r="N1259">
        <v>0</v>
      </c>
      <c r="O1259">
        <v>0</v>
      </c>
      <c r="P1259" s="9">
        <f t="shared" si="72"/>
        <v>4.5</v>
      </c>
      <c r="Q1259">
        <v>5</v>
      </c>
      <c r="R1259">
        <v>5</v>
      </c>
      <c r="S1259">
        <v>4</v>
      </c>
      <c r="T1259">
        <v>4</v>
      </c>
    </row>
    <row r="1260" spans="1:30" hidden="1" x14ac:dyDescent="0.3">
      <c r="A1260" s="2" t="s">
        <v>205</v>
      </c>
      <c r="B1260">
        <v>2023</v>
      </c>
      <c r="C1260" s="11">
        <v>45105</v>
      </c>
      <c r="D1260" t="s">
        <v>1889</v>
      </c>
      <c r="E1260" t="s">
        <v>524</v>
      </c>
      <c r="F1260">
        <v>5</v>
      </c>
      <c r="G1260">
        <f t="shared" si="68"/>
        <v>19</v>
      </c>
      <c r="H1260">
        <v>7</v>
      </c>
      <c r="I1260">
        <v>4</v>
      </c>
      <c r="J1260">
        <v>8</v>
      </c>
      <c r="K1260">
        <v>50</v>
      </c>
      <c r="L1260">
        <v>60</v>
      </c>
      <c r="M1260">
        <v>2</v>
      </c>
      <c r="N1260">
        <v>0</v>
      </c>
      <c r="O1260">
        <v>0</v>
      </c>
      <c r="P1260" s="9">
        <f t="shared" si="72"/>
        <v>13</v>
      </c>
      <c r="Q1260">
        <v>6</v>
      </c>
      <c r="R1260">
        <v>20</v>
      </c>
      <c r="S1260">
        <v>6</v>
      </c>
      <c r="T1260">
        <v>20</v>
      </c>
    </row>
    <row r="1261" spans="1:30" hidden="1" x14ac:dyDescent="0.3">
      <c r="A1261" s="2" t="s">
        <v>205</v>
      </c>
      <c r="B1261">
        <v>2023</v>
      </c>
      <c r="C1261" s="11">
        <v>45105</v>
      </c>
      <c r="D1261" t="s">
        <v>1890</v>
      </c>
      <c r="E1261" t="s">
        <v>524</v>
      </c>
      <c r="F1261">
        <v>6</v>
      </c>
      <c r="G1261">
        <f t="shared" si="68"/>
        <v>4</v>
      </c>
      <c r="H1261">
        <v>0</v>
      </c>
      <c r="I1261">
        <v>0</v>
      </c>
      <c r="J1261">
        <v>4</v>
      </c>
      <c r="K1261">
        <v>85</v>
      </c>
      <c r="L1261">
        <v>55</v>
      </c>
      <c r="M1261">
        <v>8</v>
      </c>
      <c r="N1261">
        <v>0</v>
      </c>
      <c r="O1261">
        <v>0</v>
      </c>
      <c r="P1261" s="9">
        <f t="shared" si="72"/>
        <v>11</v>
      </c>
      <c r="Q1261">
        <v>12</v>
      </c>
      <c r="R1261">
        <v>10</v>
      </c>
      <c r="S1261">
        <v>15</v>
      </c>
      <c r="T1261">
        <v>7</v>
      </c>
    </row>
    <row r="1262" spans="1:30" hidden="1" x14ac:dyDescent="0.3">
      <c r="A1262" s="2" t="s">
        <v>205</v>
      </c>
      <c r="B1262">
        <v>2023</v>
      </c>
      <c r="C1262" s="11">
        <v>45105</v>
      </c>
      <c r="D1262" t="s">
        <v>1891</v>
      </c>
      <c r="E1262" t="s">
        <v>520</v>
      </c>
      <c r="F1262">
        <v>0</v>
      </c>
      <c r="G1262">
        <f t="shared" si="68"/>
        <v>6</v>
      </c>
      <c r="H1262">
        <v>0</v>
      </c>
      <c r="I1262">
        <v>1</v>
      </c>
      <c r="J1262">
        <v>5</v>
      </c>
      <c r="K1262">
        <v>50</v>
      </c>
      <c r="L1262">
        <v>20</v>
      </c>
      <c r="M1262">
        <v>5</v>
      </c>
      <c r="N1262">
        <v>0</v>
      </c>
      <c r="O1262">
        <v>0</v>
      </c>
      <c r="P1262" s="9">
        <f t="shared" si="72"/>
        <v>8</v>
      </c>
      <c r="Q1262">
        <v>15</v>
      </c>
      <c r="R1262">
        <v>7</v>
      </c>
      <c r="S1262">
        <v>0</v>
      </c>
      <c r="T1262">
        <v>10</v>
      </c>
    </row>
    <row r="1263" spans="1:30" hidden="1" x14ac:dyDescent="0.3">
      <c r="A1263" s="2" t="s">
        <v>205</v>
      </c>
      <c r="B1263">
        <v>2023</v>
      </c>
      <c r="C1263" s="11">
        <v>45105</v>
      </c>
      <c r="D1263" t="s">
        <v>1892</v>
      </c>
      <c r="E1263" t="s">
        <v>514</v>
      </c>
      <c r="F1263">
        <v>3</v>
      </c>
      <c r="G1263">
        <f t="shared" si="68"/>
        <v>8</v>
      </c>
      <c r="H1263">
        <v>2</v>
      </c>
      <c r="I1263">
        <v>4</v>
      </c>
      <c r="J1263">
        <v>2</v>
      </c>
      <c r="K1263">
        <v>20</v>
      </c>
      <c r="L1263">
        <v>80</v>
      </c>
      <c r="M1263">
        <v>1</v>
      </c>
      <c r="N1263">
        <v>0</v>
      </c>
      <c r="O1263">
        <v>0</v>
      </c>
      <c r="P1263" s="9">
        <f t="shared" si="72"/>
        <v>7.5</v>
      </c>
      <c r="Q1263">
        <v>15</v>
      </c>
      <c r="R1263">
        <v>5</v>
      </c>
      <c r="S1263">
        <v>0</v>
      </c>
      <c r="T1263">
        <v>10</v>
      </c>
    </row>
    <row r="1264" spans="1:30" hidden="1" x14ac:dyDescent="0.3">
      <c r="A1264" s="16" t="s">
        <v>104</v>
      </c>
      <c r="B1264" s="16">
        <v>2023</v>
      </c>
      <c r="C1264" s="11">
        <v>45103</v>
      </c>
      <c r="D1264" s="16" t="s">
        <v>1260</v>
      </c>
      <c r="E1264" s="16" t="s">
        <v>500</v>
      </c>
      <c r="F1264" s="16">
        <v>21</v>
      </c>
      <c r="G1264">
        <f>H1264+I1264+J1264</f>
        <v>0</v>
      </c>
      <c r="H1264" s="16">
        <v>0</v>
      </c>
      <c r="I1264" s="16">
        <v>0</v>
      </c>
      <c r="J1264" s="16">
        <v>0</v>
      </c>
      <c r="K1264" s="16">
        <v>35</v>
      </c>
      <c r="L1264" s="16">
        <v>5</v>
      </c>
      <c r="M1264" t="s">
        <v>267</v>
      </c>
      <c r="N1264" s="16">
        <v>0</v>
      </c>
      <c r="O1264" s="16"/>
      <c r="P1264" s="9">
        <f>(Q1264+R1264+S1264+T1264)/4</f>
        <v>8.75</v>
      </c>
      <c r="Q1264" s="16">
        <v>16</v>
      </c>
      <c r="R1264" s="16">
        <v>17</v>
      </c>
      <c r="S1264" s="16">
        <v>2</v>
      </c>
      <c r="T1264" s="16">
        <v>0</v>
      </c>
      <c r="AC1264" s="16">
        <v>0</v>
      </c>
      <c r="AD1264" s="16">
        <v>0</v>
      </c>
    </row>
    <row r="1265" spans="1:33" hidden="1" x14ac:dyDescent="0.3">
      <c r="A1265" s="16" t="s">
        <v>104</v>
      </c>
      <c r="B1265" s="16">
        <v>2023</v>
      </c>
      <c r="C1265" s="11">
        <v>45103</v>
      </c>
      <c r="D1265" s="16" t="s">
        <v>1263</v>
      </c>
      <c r="E1265" s="16" t="s">
        <v>500</v>
      </c>
      <c r="F1265" s="16">
        <v>66</v>
      </c>
      <c r="G1265">
        <f>H1265+I1265+J1265</f>
        <v>0</v>
      </c>
      <c r="H1265" s="16">
        <v>0</v>
      </c>
      <c r="I1265" s="16">
        <v>0</v>
      </c>
      <c r="J1265" s="16">
        <v>0</v>
      </c>
      <c r="K1265" s="16">
        <v>10</v>
      </c>
      <c r="L1265" s="16">
        <v>1</v>
      </c>
      <c r="M1265" t="s">
        <v>267</v>
      </c>
      <c r="N1265">
        <v>17</v>
      </c>
      <c r="O1265" s="16"/>
      <c r="P1265" s="9">
        <f t="shared" ref="P1265:P1273" si="75">(Q1265+R1265+S1265+T1265)/4</f>
        <v>38.75</v>
      </c>
      <c r="Q1265" s="16">
        <v>0</v>
      </c>
      <c r="R1265" s="16">
        <v>15</v>
      </c>
      <c r="S1265" s="16">
        <v>100</v>
      </c>
      <c r="T1265" s="16">
        <v>40</v>
      </c>
      <c r="AC1265" s="16">
        <v>0</v>
      </c>
      <c r="AD1265" s="16">
        <v>0</v>
      </c>
      <c r="AG1265" t="s">
        <v>1893</v>
      </c>
    </row>
    <row r="1266" spans="1:33" hidden="1" x14ac:dyDescent="0.3">
      <c r="A1266" s="16" t="s">
        <v>104</v>
      </c>
      <c r="B1266" s="16">
        <v>2023</v>
      </c>
      <c r="C1266" s="11">
        <v>45103</v>
      </c>
      <c r="D1266" s="16" t="s">
        <v>1265</v>
      </c>
      <c r="E1266" s="16" t="s">
        <v>500</v>
      </c>
      <c r="F1266" s="16">
        <v>78</v>
      </c>
      <c r="G1266">
        <f t="shared" ref="G1266:G1273" si="76">H1266+I1266+J1266</f>
        <v>3</v>
      </c>
      <c r="H1266" s="16">
        <v>0</v>
      </c>
      <c r="I1266" s="16">
        <v>0</v>
      </c>
      <c r="J1266" s="16">
        <v>3</v>
      </c>
      <c r="K1266" s="16">
        <v>15</v>
      </c>
      <c r="L1266" s="16">
        <v>20</v>
      </c>
      <c r="M1266" t="s">
        <v>267</v>
      </c>
      <c r="N1266">
        <v>0</v>
      </c>
      <c r="O1266" s="16"/>
      <c r="P1266" s="9">
        <f t="shared" si="75"/>
        <v>11.5</v>
      </c>
      <c r="Q1266" s="16">
        <v>6</v>
      </c>
      <c r="R1266" s="16">
        <v>13</v>
      </c>
      <c r="S1266" s="16">
        <v>26</v>
      </c>
      <c r="T1266" s="16">
        <v>1</v>
      </c>
      <c r="AC1266" s="16">
        <v>0</v>
      </c>
      <c r="AD1266" s="16">
        <v>0</v>
      </c>
      <c r="AG1266" t="s">
        <v>1894</v>
      </c>
    </row>
    <row r="1267" spans="1:33" hidden="1" x14ac:dyDescent="0.3">
      <c r="A1267" s="16" t="s">
        <v>104</v>
      </c>
      <c r="B1267" s="16">
        <v>2023</v>
      </c>
      <c r="C1267" s="11">
        <v>45103</v>
      </c>
      <c r="D1267" s="16" t="s">
        <v>1267</v>
      </c>
      <c r="E1267" s="16" t="s">
        <v>500</v>
      </c>
      <c r="F1267" s="16">
        <v>104</v>
      </c>
      <c r="G1267">
        <f t="shared" si="76"/>
        <v>1</v>
      </c>
      <c r="H1267" s="16">
        <v>0</v>
      </c>
      <c r="I1267" s="16">
        <v>0</v>
      </c>
      <c r="J1267" s="16">
        <v>1</v>
      </c>
      <c r="K1267" s="16">
        <v>15</v>
      </c>
      <c r="L1267" s="16">
        <v>20</v>
      </c>
      <c r="M1267" t="s">
        <v>267</v>
      </c>
      <c r="N1267">
        <v>0</v>
      </c>
      <c r="O1267" s="16"/>
      <c r="P1267" s="9">
        <f t="shared" si="75"/>
        <v>9.5</v>
      </c>
      <c r="Q1267" s="16">
        <v>10</v>
      </c>
      <c r="R1267" s="16">
        <v>5</v>
      </c>
      <c r="S1267" s="16">
        <v>3</v>
      </c>
      <c r="T1267" s="16">
        <v>20</v>
      </c>
      <c r="AC1267" s="16">
        <v>0</v>
      </c>
      <c r="AD1267" s="16">
        <v>0</v>
      </c>
    </row>
    <row r="1268" spans="1:33" hidden="1" x14ac:dyDescent="0.3">
      <c r="A1268" s="16" t="s">
        <v>104</v>
      </c>
      <c r="B1268" s="16">
        <v>2023</v>
      </c>
      <c r="C1268" s="11">
        <v>45103</v>
      </c>
      <c r="D1268" s="16" t="s">
        <v>1269</v>
      </c>
      <c r="E1268" s="16" t="s">
        <v>500</v>
      </c>
      <c r="F1268" s="16">
        <v>156</v>
      </c>
      <c r="G1268">
        <f t="shared" si="76"/>
        <v>1</v>
      </c>
      <c r="H1268" s="16">
        <v>0</v>
      </c>
      <c r="I1268" s="16">
        <v>1</v>
      </c>
      <c r="J1268" s="16">
        <v>0</v>
      </c>
      <c r="K1268" s="16">
        <v>70</v>
      </c>
      <c r="L1268" s="16">
        <v>80</v>
      </c>
      <c r="M1268" t="s">
        <v>267</v>
      </c>
      <c r="N1268">
        <v>3</v>
      </c>
      <c r="O1268" s="16"/>
      <c r="P1268" s="9">
        <f t="shared" si="75"/>
        <v>18.25</v>
      </c>
      <c r="Q1268" s="16">
        <v>43</v>
      </c>
      <c r="R1268" s="16">
        <v>17</v>
      </c>
      <c r="S1268" s="16">
        <v>8</v>
      </c>
      <c r="T1268" s="16">
        <v>5</v>
      </c>
      <c r="AC1268" s="16">
        <v>0</v>
      </c>
      <c r="AD1268" s="16">
        <v>0</v>
      </c>
    </row>
    <row r="1269" spans="1:33" hidden="1" x14ac:dyDescent="0.3">
      <c r="A1269" s="16" t="s">
        <v>104</v>
      </c>
      <c r="B1269" s="16">
        <v>2023</v>
      </c>
      <c r="C1269" s="11">
        <v>45103</v>
      </c>
      <c r="D1269" s="16" t="s">
        <v>1270</v>
      </c>
      <c r="E1269" s="16" t="s">
        <v>500</v>
      </c>
      <c r="F1269" s="16">
        <v>224</v>
      </c>
      <c r="G1269">
        <f t="shared" si="76"/>
        <v>0</v>
      </c>
      <c r="H1269" s="16">
        <v>0</v>
      </c>
      <c r="I1269" s="16">
        <v>0</v>
      </c>
      <c r="J1269" s="16">
        <v>0</v>
      </c>
      <c r="K1269" s="16">
        <v>80</v>
      </c>
      <c r="L1269" s="16">
        <v>20</v>
      </c>
      <c r="M1269" t="s">
        <v>267</v>
      </c>
      <c r="N1269">
        <v>75</v>
      </c>
      <c r="O1269" s="16"/>
      <c r="P1269" s="9">
        <f t="shared" si="75"/>
        <v>65.25</v>
      </c>
      <c r="Q1269" s="16">
        <v>11</v>
      </c>
      <c r="R1269" s="16">
        <v>100</v>
      </c>
      <c r="S1269" s="16">
        <v>50</v>
      </c>
      <c r="T1269" s="16">
        <v>100</v>
      </c>
      <c r="AC1269" s="16">
        <v>0</v>
      </c>
      <c r="AD1269" s="16">
        <v>0</v>
      </c>
      <c r="AG1269" t="s">
        <v>1895</v>
      </c>
    </row>
    <row r="1270" spans="1:33" hidden="1" x14ac:dyDescent="0.3">
      <c r="A1270" s="16" t="s">
        <v>104</v>
      </c>
      <c r="B1270" s="16">
        <v>2023</v>
      </c>
      <c r="C1270" s="11">
        <v>45103</v>
      </c>
      <c r="D1270" s="16" t="s">
        <v>1272</v>
      </c>
      <c r="E1270" s="16" t="s">
        <v>500</v>
      </c>
      <c r="F1270" s="16">
        <v>232</v>
      </c>
      <c r="G1270">
        <f t="shared" si="76"/>
        <v>23</v>
      </c>
      <c r="H1270" s="16">
        <v>0</v>
      </c>
      <c r="I1270" s="16">
        <v>5</v>
      </c>
      <c r="J1270" s="16">
        <v>18</v>
      </c>
      <c r="K1270" s="16">
        <v>40</v>
      </c>
      <c r="L1270" s="16">
        <v>60</v>
      </c>
      <c r="M1270" t="s">
        <v>267</v>
      </c>
      <c r="N1270">
        <v>0</v>
      </c>
      <c r="O1270" s="16"/>
      <c r="P1270" s="9">
        <f t="shared" si="75"/>
        <v>7.5</v>
      </c>
      <c r="Q1270" s="16">
        <v>9</v>
      </c>
      <c r="R1270" s="16">
        <v>16</v>
      </c>
      <c r="S1270" s="16">
        <v>5</v>
      </c>
      <c r="T1270" s="16">
        <v>0</v>
      </c>
      <c r="AC1270" s="16">
        <v>0</v>
      </c>
      <c r="AD1270" s="16">
        <v>0</v>
      </c>
    </row>
    <row r="1271" spans="1:33" hidden="1" x14ac:dyDescent="0.3">
      <c r="A1271" s="16" t="s">
        <v>104</v>
      </c>
      <c r="B1271" s="16">
        <v>2023</v>
      </c>
      <c r="C1271" s="11">
        <v>45103</v>
      </c>
      <c r="D1271" s="16" t="s">
        <v>1274</v>
      </c>
      <c r="E1271" s="16" t="s">
        <v>500</v>
      </c>
      <c r="F1271" s="16">
        <v>242</v>
      </c>
      <c r="G1271">
        <f t="shared" si="76"/>
        <v>0</v>
      </c>
      <c r="H1271" s="16">
        <v>0</v>
      </c>
      <c r="I1271" s="16">
        <v>0</v>
      </c>
      <c r="J1271" s="16">
        <v>0</v>
      </c>
      <c r="K1271" s="16">
        <v>40</v>
      </c>
      <c r="L1271" s="16">
        <v>60</v>
      </c>
      <c r="M1271" t="s">
        <v>267</v>
      </c>
      <c r="N1271">
        <v>20</v>
      </c>
      <c r="O1271" s="16"/>
      <c r="P1271" s="9">
        <f t="shared" si="75"/>
        <v>56.25</v>
      </c>
      <c r="Q1271" s="16">
        <v>5</v>
      </c>
      <c r="R1271" s="16">
        <v>60</v>
      </c>
      <c r="S1271" s="16">
        <v>70</v>
      </c>
      <c r="T1271" s="16">
        <v>90</v>
      </c>
      <c r="AC1271" s="16">
        <v>0</v>
      </c>
      <c r="AD1271" s="16">
        <v>0</v>
      </c>
      <c r="AG1271" t="s">
        <v>1896</v>
      </c>
    </row>
    <row r="1272" spans="1:33" hidden="1" x14ac:dyDescent="0.3">
      <c r="A1272" s="16" t="s">
        <v>104</v>
      </c>
      <c r="B1272" s="16">
        <v>2023</v>
      </c>
      <c r="C1272" s="11">
        <v>45103</v>
      </c>
      <c r="D1272" s="16" t="s">
        <v>1276</v>
      </c>
      <c r="E1272" s="16" t="s">
        <v>500</v>
      </c>
      <c r="F1272" s="16">
        <v>265</v>
      </c>
      <c r="G1272">
        <f t="shared" si="76"/>
        <v>0</v>
      </c>
      <c r="H1272" s="16">
        <v>0</v>
      </c>
      <c r="I1272" s="16">
        <v>0</v>
      </c>
      <c r="J1272" s="16">
        <v>0</v>
      </c>
      <c r="K1272" s="16">
        <v>50</v>
      </c>
      <c r="L1272" s="16">
        <v>20</v>
      </c>
      <c r="M1272" t="s">
        <v>267</v>
      </c>
      <c r="N1272">
        <v>5</v>
      </c>
      <c r="O1272" s="16"/>
      <c r="P1272" s="9">
        <f t="shared" si="75"/>
        <v>28.75</v>
      </c>
      <c r="Q1272" s="16">
        <v>36</v>
      </c>
      <c r="R1272" s="16">
        <v>9</v>
      </c>
      <c r="S1272" s="16">
        <v>20</v>
      </c>
      <c r="T1272" s="16">
        <v>50</v>
      </c>
      <c r="AC1272" s="16">
        <v>0</v>
      </c>
      <c r="AD1272" s="16">
        <v>0</v>
      </c>
    </row>
    <row r="1273" spans="1:33" hidden="1" x14ac:dyDescent="0.3">
      <c r="A1273" s="16" t="s">
        <v>104</v>
      </c>
      <c r="B1273" s="16">
        <v>2023</v>
      </c>
      <c r="C1273" s="11">
        <v>45103</v>
      </c>
      <c r="D1273" s="16" t="s">
        <v>1262</v>
      </c>
      <c r="E1273" s="16" t="s">
        <v>500</v>
      </c>
      <c r="F1273" s="16">
        <v>278</v>
      </c>
      <c r="G1273">
        <f t="shared" si="76"/>
        <v>20</v>
      </c>
      <c r="H1273" s="16">
        <v>0</v>
      </c>
      <c r="I1273" s="16">
        <v>9</v>
      </c>
      <c r="J1273" s="16">
        <v>11</v>
      </c>
      <c r="K1273" s="16">
        <v>20</v>
      </c>
      <c r="L1273" s="16">
        <v>5</v>
      </c>
      <c r="M1273" s="16" t="s">
        <v>267</v>
      </c>
      <c r="N1273">
        <v>0</v>
      </c>
      <c r="O1273" s="16"/>
      <c r="P1273" s="9">
        <f t="shared" si="75"/>
        <v>5.75</v>
      </c>
      <c r="Q1273" s="16">
        <v>0</v>
      </c>
      <c r="R1273" s="16">
        <v>0</v>
      </c>
      <c r="S1273" s="16">
        <v>8</v>
      </c>
      <c r="T1273" s="16">
        <v>15</v>
      </c>
      <c r="AC1273" s="16">
        <v>0</v>
      </c>
      <c r="AD1273" s="16">
        <v>0</v>
      </c>
    </row>
    <row r="1274" spans="1:33" hidden="1" x14ac:dyDescent="0.3">
      <c r="A1274" s="16" t="s">
        <v>114</v>
      </c>
      <c r="B1274" s="16">
        <v>2023</v>
      </c>
      <c r="C1274" s="18">
        <v>45104</v>
      </c>
      <c r="D1274" s="16" t="s">
        <v>1485</v>
      </c>
      <c r="E1274" s="16" t="s">
        <v>506</v>
      </c>
      <c r="F1274" s="16">
        <v>5</v>
      </c>
      <c r="G1274" s="16">
        <v>0</v>
      </c>
      <c r="H1274" s="16">
        <v>0</v>
      </c>
      <c r="I1274" s="16">
        <v>0</v>
      </c>
      <c r="J1274" s="16">
        <v>0</v>
      </c>
      <c r="K1274" s="16">
        <v>40</v>
      </c>
      <c r="L1274" s="16">
        <v>80</v>
      </c>
      <c r="M1274" t="s">
        <v>267</v>
      </c>
      <c r="N1274" s="16">
        <v>0</v>
      </c>
      <c r="O1274" s="16" t="s">
        <v>297</v>
      </c>
      <c r="P1274" s="9">
        <f t="shared" ref="P1274:P1293" si="77">AVERAGE(Q1274:T1274)</f>
        <v>9.25</v>
      </c>
      <c r="Q1274" s="16">
        <v>10</v>
      </c>
      <c r="R1274" s="16">
        <v>15</v>
      </c>
      <c r="S1274" s="16">
        <v>12</v>
      </c>
      <c r="T1274" s="16">
        <v>0</v>
      </c>
      <c r="U1274" s="16" t="s">
        <v>297</v>
      </c>
      <c r="V1274" s="16" t="s">
        <v>297</v>
      </c>
      <c r="W1274" s="16" t="s">
        <v>297</v>
      </c>
      <c r="X1274" s="16" t="s">
        <v>297</v>
      </c>
      <c r="Y1274" s="16" t="s">
        <v>297</v>
      </c>
      <c r="Z1274" s="16" t="s">
        <v>297</v>
      </c>
      <c r="AA1274" s="16" t="s">
        <v>297</v>
      </c>
      <c r="AB1274" s="16" t="s">
        <v>297</v>
      </c>
      <c r="AC1274" s="16">
        <v>0</v>
      </c>
      <c r="AD1274" s="16">
        <v>0</v>
      </c>
      <c r="AE1274" s="16"/>
      <c r="AF1274" s="20" t="s">
        <v>297</v>
      </c>
      <c r="AG1274" s="16" t="s">
        <v>297</v>
      </c>
    </row>
    <row r="1275" spans="1:33" hidden="1" x14ac:dyDescent="0.3">
      <c r="A1275" s="16" t="s">
        <v>114</v>
      </c>
      <c r="B1275" s="16">
        <v>2023</v>
      </c>
      <c r="C1275" s="18">
        <v>45104</v>
      </c>
      <c r="D1275" s="16" t="s">
        <v>1486</v>
      </c>
      <c r="E1275" s="16" t="s">
        <v>524</v>
      </c>
      <c r="F1275" s="16">
        <v>3</v>
      </c>
      <c r="G1275" s="16">
        <v>1</v>
      </c>
      <c r="H1275" s="16">
        <v>0</v>
      </c>
      <c r="I1275" s="16">
        <v>0</v>
      </c>
      <c r="J1275" s="16">
        <v>1</v>
      </c>
      <c r="K1275" s="16">
        <v>50</v>
      </c>
      <c r="L1275" s="16">
        <v>80</v>
      </c>
      <c r="M1275" t="s">
        <v>267</v>
      </c>
      <c r="N1275" s="16">
        <v>0</v>
      </c>
      <c r="O1275" s="16" t="s">
        <v>297</v>
      </c>
      <c r="P1275" s="9">
        <f t="shared" si="77"/>
        <v>4</v>
      </c>
      <c r="Q1275" s="16">
        <v>2</v>
      </c>
      <c r="R1275" s="16">
        <v>7</v>
      </c>
      <c r="S1275" s="16">
        <v>3</v>
      </c>
      <c r="T1275" s="16">
        <v>4</v>
      </c>
      <c r="U1275" s="16" t="s">
        <v>297</v>
      </c>
      <c r="V1275" s="16" t="s">
        <v>297</v>
      </c>
      <c r="W1275" s="16" t="s">
        <v>297</v>
      </c>
      <c r="X1275" s="16" t="s">
        <v>297</v>
      </c>
      <c r="Y1275" s="16" t="s">
        <v>297</v>
      </c>
      <c r="Z1275" s="16" t="s">
        <v>297</v>
      </c>
      <c r="AA1275" s="16" t="s">
        <v>297</v>
      </c>
      <c r="AB1275" s="16" t="s">
        <v>297</v>
      </c>
      <c r="AC1275" s="16">
        <v>0</v>
      </c>
      <c r="AD1275" s="16">
        <v>0</v>
      </c>
      <c r="AE1275" s="12"/>
      <c r="AF1275" s="20"/>
      <c r="AG1275" s="12"/>
    </row>
    <row r="1276" spans="1:33" hidden="1" x14ac:dyDescent="0.3">
      <c r="A1276" s="16" t="s">
        <v>114</v>
      </c>
      <c r="B1276" s="16">
        <v>2023</v>
      </c>
      <c r="C1276" s="18">
        <v>45104</v>
      </c>
      <c r="D1276" s="16" t="s">
        <v>1488</v>
      </c>
      <c r="E1276" s="16" t="s">
        <v>524</v>
      </c>
      <c r="F1276" s="16">
        <v>5</v>
      </c>
      <c r="G1276" s="16">
        <v>2</v>
      </c>
      <c r="H1276" s="16">
        <v>0</v>
      </c>
      <c r="I1276" s="16">
        <v>1</v>
      </c>
      <c r="J1276" s="16">
        <v>1</v>
      </c>
      <c r="K1276" s="16">
        <v>70</v>
      </c>
      <c r="L1276" s="16">
        <v>80</v>
      </c>
      <c r="M1276" t="s">
        <v>267</v>
      </c>
      <c r="N1276" s="16">
        <v>5</v>
      </c>
      <c r="O1276" s="16" t="s">
        <v>297</v>
      </c>
      <c r="P1276" s="9">
        <f t="shared" si="77"/>
        <v>9.5</v>
      </c>
      <c r="Q1276" s="16">
        <v>0</v>
      </c>
      <c r="R1276" s="16">
        <v>4</v>
      </c>
      <c r="S1276" s="16">
        <v>8</v>
      </c>
      <c r="T1276" s="16">
        <v>26</v>
      </c>
      <c r="U1276" s="16" t="s">
        <v>297</v>
      </c>
      <c r="V1276" s="16" t="s">
        <v>297</v>
      </c>
      <c r="W1276" s="16" t="s">
        <v>297</v>
      </c>
      <c r="X1276" s="16" t="s">
        <v>297</v>
      </c>
      <c r="Y1276" s="16" t="s">
        <v>297</v>
      </c>
      <c r="Z1276" s="16" t="s">
        <v>297</v>
      </c>
      <c r="AA1276" s="16" t="s">
        <v>297</v>
      </c>
      <c r="AB1276" s="16" t="s">
        <v>297</v>
      </c>
      <c r="AC1276" s="16">
        <v>0</v>
      </c>
      <c r="AD1276" s="16">
        <v>0</v>
      </c>
      <c r="AE1276" s="16"/>
      <c r="AF1276" s="20" t="s">
        <v>297</v>
      </c>
      <c r="AG1276" s="16" t="s">
        <v>297</v>
      </c>
    </row>
    <row r="1277" spans="1:33" hidden="1" x14ac:dyDescent="0.3">
      <c r="A1277" s="16" t="s">
        <v>114</v>
      </c>
      <c r="B1277" s="16">
        <v>2023</v>
      </c>
      <c r="C1277" s="18">
        <v>45104</v>
      </c>
      <c r="D1277" s="16" t="s">
        <v>1489</v>
      </c>
      <c r="E1277" s="16" t="s">
        <v>524</v>
      </c>
      <c r="F1277" s="16">
        <v>12</v>
      </c>
      <c r="G1277" s="16">
        <v>0</v>
      </c>
      <c r="H1277" s="16">
        <v>0</v>
      </c>
      <c r="I1277" s="16">
        <v>0</v>
      </c>
      <c r="J1277" s="16">
        <v>0</v>
      </c>
      <c r="K1277" s="16">
        <v>60</v>
      </c>
      <c r="L1277" s="16">
        <v>70</v>
      </c>
      <c r="M1277" t="s">
        <v>267</v>
      </c>
      <c r="N1277" s="16">
        <v>5</v>
      </c>
      <c r="O1277" s="16">
        <v>60</v>
      </c>
      <c r="P1277" s="9">
        <f t="shared" si="77"/>
        <v>21.25</v>
      </c>
      <c r="Q1277" s="16">
        <v>2</v>
      </c>
      <c r="R1277" s="16">
        <v>10</v>
      </c>
      <c r="S1277" s="16">
        <v>45</v>
      </c>
      <c r="T1277" s="16">
        <v>28</v>
      </c>
      <c r="U1277" s="16" t="s">
        <v>297</v>
      </c>
      <c r="V1277" s="16" t="s">
        <v>297</v>
      </c>
      <c r="W1277" s="16" t="s">
        <v>297</v>
      </c>
      <c r="X1277" s="16" t="s">
        <v>297</v>
      </c>
      <c r="Y1277" s="16" t="s">
        <v>297</v>
      </c>
      <c r="Z1277" s="16" t="s">
        <v>297</v>
      </c>
      <c r="AA1277" s="16" t="s">
        <v>297</v>
      </c>
      <c r="AB1277" s="16" t="s">
        <v>297</v>
      </c>
      <c r="AC1277" s="16">
        <v>0</v>
      </c>
      <c r="AD1277" s="16">
        <v>0</v>
      </c>
      <c r="AE1277" s="16"/>
      <c r="AF1277" s="20" t="s">
        <v>297</v>
      </c>
      <c r="AG1277" s="16" t="s">
        <v>297</v>
      </c>
    </row>
    <row r="1278" spans="1:33" hidden="1" x14ac:dyDescent="0.3">
      <c r="A1278" s="16" t="s">
        <v>114</v>
      </c>
      <c r="B1278" s="16">
        <v>2023</v>
      </c>
      <c r="C1278" s="18">
        <v>45104</v>
      </c>
      <c r="D1278" s="16" t="s">
        <v>1490</v>
      </c>
      <c r="E1278" s="16" t="s">
        <v>524</v>
      </c>
      <c r="F1278" s="16">
        <v>15</v>
      </c>
      <c r="G1278" s="16">
        <v>0</v>
      </c>
      <c r="H1278" s="16">
        <v>0</v>
      </c>
      <c r="I1278" s="16">
        <v>0</v>
      </c>
      <c r="J1278" s="16">
        <v>0</v>
      </c>
      <c r="K1278" s="16">
        <v>15</v>
      </c>
      <c r="L1278" s="16">
        <v>70</v>
      </c>
      <c r="M1278" t="s">
        <v>267</v>
      </c>
      <c r="N1278" s="16">
        <v>5</v>
      </c>
      <c r="O1278" s="16">
        <v>35</v>
      </c>
      <c r="P1278" s="9">
        <f t="shared" si="77"/>
        <v>7</v>
      </c>
      <c r="Q1278" s="16">
        <v>24</v>
      </c>
      <c r="R1278" s="16">
        <v>2</v>
      </c>
      <c r="S1278" s="16">
        <v>0</v>
      </c>
      <c r="T1278" s="16">
        <v>2</v>
      </c>
      <c r="U1278" s="16" t="s">
        <v>297</v>
      </c>
      <c r="V1278" s="16" t="s">
        <v>297</v>
      </c>
      <c r="W1278" s="16" t="s">
        <v>297</v>
      </c>
      <c r="X1278" s="16" t="s">
        <v>297</v>
      </c>
      <c r="Y1278" s="16" t="s">
        <v>297</v>
      </c>
      <c r="Z1278" s="16" t="s">
        <v>297</v>
      </c>
      <c r="AA1278" s="16" t="s">
        <v>297</v>
      </c>
      <c r="AB1278" s="16" t="s">
        <v>297</v>
      </c>
      <c r="AC1278" s="16">
        <v>0</v>
      </c>
      <c r="AD1278" s="16">
        <v>0</v>
      </c>
      <c r="AE1278" s="16"/>
      <c r="AF1278" s="20" t="s">
        <v>297</v>
      </c>
      <c r="AG1278" s="16" t="s">
        <v>297</v>
      </c>
    </row>
    <row r="1279" spans="1:33" hidden="1" x14ac:dyDescent="0.3">
      <c r="A1279" s="16" t="s">
        <v>114</v>
      </c>
      <c r="B1279" s="16">
        <v>2023</v>
      </c>
      <c r="C1279" s="18">
        <v>45104</v>
      </c>
      <c r="D1279" s="16" t="s">
        <v>1491</v>
      </c>
      <c r="E1279" s="16" t="s">
        <v>520</v>
      </c>
      <c r="F1279" s="16">
        <v>5</v>
      </c>
      <c r="G1279" s="16">
        <v>0</v>
      </c>
      <c r="H1279" s="16">
        <v>0</v>
      </c>
      <c r="I1279" s="16">
        <v>0</v>
      </c>
      <c r="J1279" s="16">
        <v>0</v>
      </c>
      <c r="K1279" s="16">
        <v>60</v>
      </c>
      <c r="L1279" s="16">
        <v>90</v>
      </c>
      <c r="M1279" t="s">
        <v>267</v>
      </c>
      <c r="N1279" s="16">
        <v>30</v>
      </c>
      <c r="O1279" s="16">
        <v>50</v>
      </c>
      <c r="P1279" s="9">
        <f t="shared" si="77"/>
        <v>8.5</v>
      </c>
      <c r="Q1279" s="16">
        <v>8</v>
      </c>
      <c r="R1279" s="16">
        <v>11</v>
      </c>
      <c r="S1279" s="16">
        <v>10</v>
      </c>
      <c r="T1279" s="16">
        <v>5</v>
      </c>
      <c r="U1279" s="16" t="s">
        <v>297</v>
      </c>
      <c r="V1279" s="16" t="s">
        <v>297</v>
      </c>
      <c r="W1279" s="16" t="s">
        <v>297</v>
      </c>
      <c r="X1279" s="16" t="s">
        <v>297</v>
      </c>
      <c r="Y1279" s="16" t="s">
        <v>297</v>
      </c>
      <c r="Z1279" s="16" t="s">
        <v>297</v>
      </c>
      <c r="AA1279" s="16" t="s">
        <v>297</v>
      </c>
      <c r="AB1279" s="16" t="s">
        <v>297</v>
      </c>
      <c r="AC1279" s="16">
        <v>0</v>
      </c>
      <c r="AD1279" s="16">
        <v>0</v>
      </c>
      <c r="AE1279" s="16"/>
      <c r="AF1279" s="20" t="s">
        <v>297</v>
      </c>
      <c r="AG1279" s="16" t="s">
        <v>297</v>
      </c>
    </row>
    <row r="1280" spans="1:33" hidden="1" x14ac:dyDescent="0.3">
      <c r="A1280" s="16" t="s">
        <v>114</v>
      </c>
      <c r="B1280" s="16">
        <v>2023</v>
      </c>
      <c r="C1280" s="18">
        <v>45104</v>
      </c>
      <c r="D1280" s="16" t="s">
        <v>1492</v>
      </c>
      <c r="E1280" s="16" t="s">
        <v>510</v>
      </c>
      <c r="F1280" s="16">
        <v>16</v>
      </c>
      <c r="G1280" s="16">
        <v>1</v>
      </c>
      <c r="H1280" s="16">
        <v>0</v>
      </c>
      <c r="I1280" s="16">
        <v>0</v>
      </c>
      <c r="J1280" s="16">
        <v>1</v>
      </c>
      <c r="K1280" s="16">
        <v>30</v>
      </c>
      <c r="L1280" s="16">
        <v>90</v>
      </c>
      <c r="M1280" t="s">
        <v>267</v>
      </c>
      <c r="N1280" s="16">
        <v>30</v>
      </c>
      <c r="O1280" s="16" t="s">
        <v>297</v>
      </c>
      <c r="P1280" s="9">
        <f t="shared" si="77"/>
        <v>104.5</v>
      </c>
      <c r="Q1280" s="16">
        <v>38</v>
      </c>
      <c r="R1280" s="16">
        <v>100</v>
      </c>
      <c r="S1280" s="16">
        <v>150</v>
      </c>
      <c r="T1280" s="16">
        <v>130</v>
      </c>
      <c r="U1280" s="16" t="s">
        <v>297</v>
      </c>
      <c r="V1280" s="16" t="s">
        <v>297</v>
      </c>
      <c r="W1280" s="16" t="s">
        <v>297</v>
      </c>
      <c r="X1280" s="16" t="s">
        <v>297</v>
      </c>
      <c r="Y1280" s="16" t="s">
        <v>297</v>
      </c>
      <c r="Z1280" s="16" t="s">
        <v>297</v>
      </c>
      <c r="AA1280" s="16" t="s">
        <v>297</v>
      </c>
      <c r="AB1280" s="16" t="s">
        <v>297</v>
      </c>
      <c r="AC1280" s="16">
        <v>0</v>
      </c>
      <c r="AD1280" s="16">
        <v>0</v>
      </c>
      <c r="AE1280" s="12"/>
      <c r="AF1280" s="20"/>
      <c r="AG1280" s="12"/>
    </row>
    <row r="1281" spans="1:33" hidden="1" x14ac:dyDescent="0.3">
      <c r="A1281" s="16" t="s">
        <v>114</v>
      </c>
      <c r="B1281" s="16">
        <v>2023</v>
      </c>
      <c r="C1281" s="18">
        <v>45104</v>
      </c>
      <c r="D1281" s="16" t="s">
        <v>1494</v>
      </c>
      <c r="E1281" s="16" t="s">
        <v>510</v>
      </c>
      <c r="F1281" s="16">
        <v>17</v>
      </c>
      <c r="G1281" s="16">
        <v>0</v>
      </c>
      <c r="H1281" s="16">
        <v>0</v>
      </c>
      <c r="I1281" s="16">
        <v>0</v>
      </c>
      <c r="J1281" s="16">
        <v>0</v>
      </c>
      <c r="K1281" s="16">
        <v>70</v>
      </c>
      <c r="L1281" s="16">
        <v>20</v>
      </c>
      <c r="M1281" t="s">
        <v>267</v>
      </c>
      <c r="N1281" s="16">
        <v>30</v>
      </c>
      <c r="O1281" s="16">
        <v>10</v>
      </c>
      <c r="P1281" s="9">
        <f t="shared" si="77"/>
        <v>123</v>
      </c>
      <c r="Q1281" s="16">
        <v>92</v>
      </c>
      <c r="R1281" s="16">
        <v>150</v>
      </c>
      <c r="S1281" s="16">
        <v>120</v>
      </c>
      <c r="T1281" s="16">
        <v>130</v>
      </c>
      <c r="U1281" s="16" t="s">
        <v>297</v>
      </c>
      <c r="V1281" s="16" t="s">
        <v>297</v>
      </c>
      <c r="W1281" s="16" t="s">
        <v>297</v>
      </c>
      <c r="X1281" s="16" t="s">
        <v>297</v>
      </c>
      <c r="Y1281" s="16" t="s">
        <v>297</v>
      </c>
      <c r="Z1281" s="16" t="s">
        <v>297</v>
      </c>
      <c r="AA1281" s="16" t="s">
        <v>297</v>
      </c>
      <c r="AB1281" s="16" t="s">
        <v>297</v>
      </c>
      <c r="AC1281" s="16">
        <v>0</v>
      </c>
      <c r="AD1281" s="16">
        <v>0</v>
      </c>
      <c r="AE1281" s="16"/>
      <c r="AF1281" s="20" t="s">
        <v>297</v>
      </c>
      <c r="AG1281" s="16"/>
    </row>
    <row r="1282" spans="1:33" hidden="1" x14ac:dyDescent="0.3">
      <c r="A1282" s="16" t="s">
        <v>114</v>
      </c>
      <c r="B1282" s="16">
        <v>2023</v>
      </c>
      <c r="C1282" s="18">
        <v>45104</v>
      </c>
      <c r="D1282" s="16" t="s">
        <v>1495</v>
      </c>
      <c r="E1282" s="16" t="s">
        <v>514</v>
      </c>
      <c r="F1282" s="16">
        <v>2</v>
      </c>
      <c r="G1282" s="16">
        <v>0</v>
      </c>
      <c r="H1282" s="16">
        <v>0</v>
      </c>
      <c r="I1282" s="16">
        <v>0</v>
      </c>
      <c r="J1282" s="16">
        <v>0</v>
      </c>
      <c r="K1282" s="16">
        <v>20</v>
      </c>
      <c r="L1282" s="16">
        <v>50</v>
      </c>
      <c r="M1282" t="s">
        <v>267</v>
      </c>
      <c r="N1282" s="16">
        <v>3</v>
      </c>
      <c r="O1282" s="16" t="s">
        <v>297</v>
      </c>
      <c r="P1282" s="9">
        <f t="shared" si="77"/>
        <v>9</v>
      </c>
      <c r="Q1282" s="16">
        <v>0</v>
      </c>
      <c r="R1282" s="16">
        <v>16</v>
      </c>
      <c r="S1282" s="16">
        <v>8</v>
      </c>
      <c r="T1282" s="16">
        <v>12</v>
      </c>
      <c r="U1282" s="16" t="s">
        <v>297</v>
      </c>
      <c r="V1282" s="16" t="s">
        <v>297</v>
      </c>
      <c r="W1282" s="16" t="s">
        <v>297</v>
      </c>
      <c r="X1282" s="16" t="s">
        <v>297</v>
      </c>
      <c r="Y1282" s="16" t="s">
        <v>297</v>
      </c>
      <c r="Z1282" s="16" t="s">
        <v>297</v>
      </c>
      <c r="AA1282" s="16" t="s">
        <v>297</v>
      </c>
      <c r="AB1282" s="16" t="s">
        <v>297</v>
      </c>
      <c r="AC1282" s="16">
        <v>0</v>
      </c>
      <c r="AD1282" s="16">
        <v>0</v>
      </c>
      <c r="AE1282" s="12"/>
      <c r="AF1282" s="20"/>
      <c r="AG1282" s="12"/>
    </row>
    <row r="1283" spans="1:33" hidden="1" x14ac:dyDescent="0.3">
      <c r="A1283" s="16" t="s">
        <v>109</v>
      </c>
      <c r="B1283" s="16">
        <v>2023</v>
      </c>
      <c r="C1283" s="18">
        <v>45104</v>
      </c>
      <c r="D1283" s="16" t="s">
        <v>1460</v>
      </c>
      <c r="E1283" s="16" t="s">
        <v>500</v>
      </c>
      <c r="F1283" s="16">
        <v>18</v>
      </c>
      <c r="G1283" s="16">
        <v>26</v>
      </c>
      <c r="H1283" s="16">
        <v>0</v>
      </c>
      <c r="I1283" s="16">
        <v>8</v>
      </c>
      <c r="J1283" s="16">
        <v>18</v>
      </c>
      <c r="K1283" s="16">
        <v>5</v>
      </c>
      <c r="L1283" s="16">
        <v>80</v>
      </c>
      <c r="M1283" t="s">
        <v>267</v>
      </c>
      <c r="N1283" s="16">
        <v>0</v>
      </c>
      <c r="O1283" s="16" t="s">
        <v>267</v>
      </c>
      <c r="P1283" s="9">
        <f t="shared" si="77"/>
        <v>8.25</v>
      </c>
      <c r="Q1283" s="19">
        <v>3</v>
      </c>
      <c r="R1283" s="19">
        <v>4</v>
      </c>
      <c r="S1283" s="19">
        <v>12</v>
      </c>
      <c r="T1283" s="19">
        <v>14</v>
      </c>
      <c r="U1283" s="16" t="s">
        <v>297</v>
      </c>
      <c r="V1283" s="16" t="s">
        <v>297</v>
      </c>
      <c r="W1283" s="16" t="s">
        <v>297</v>
      </c>
      <c r="X1283" s="16" t="s">
        <v>297</v>
      </c>
      <c r="Y1283" s="16" t="s">
        <v>297</v>
      </c>
      <c r="Z1283" s="16" t="s">
        <v>297</v>
      </c>
      <c r="AA1283" s="16" t="s">
        <v>297</v>
      </c>
      <c r="AB1283" s="16" t="s">
        <v>297</v>
      </c>
      <c r="AC1283" s="16">
        <v>0</v>
      </c>
      <c r="AD1283" s="16">
        <v>0</v>
      </c>
      <c r="AE1283" s="16"/>
      <c r="AF1283" s="16" t="s">
        <v>297</v>
      </c>
      <c r="AG1283" s="16" t="s">
        <v>297</v>
      </c>
    </row>
    <row r="1284" spans="1:33" hidden="1" x14ac:dyDescent="0.3">
      <c r="A1284" s="16" t="s">
        <v>109</v>
      </c>
      <c r="B1284" s="16">
        <v>2023</v>
      </c>
      <c r="C1284" s="18">
        <v>45104</v>
      </c>
      <c r="D1284" s="16" t="s">
        <v>1459</v>
      </c>
      <c r="E1284" s="16" t="s">
        <v>520</v>
      </c>
      <c r="F1284" s="16">
        <v>16</v>
      </c>
      <c r="G1284" s="16">
        <v>0</v>
      </c>
      <c r="H1284" s="16">
        <v>0</v>
      </c>
      <c r="I1284" s="16">
        <v>0</v>
      </c>
      <c r="J1284" s="16">
        <v>0</v>
      </c>
      <c r="K1284" s="16">
        <v>80</v>
      </c>
      <c r="L1284" s="16">
        <v>40</v>
      </c>
      <c r="M1284" t="s">
        <v>267</v>
      </c>
      <c r="N1284" s="16">
        <v>0</v>
      </c>
      <c r="O1284" s="16" t="s">
        <v>267</v>
      </c>
      <c r="P1284" s="9">
        <f t="shared" si="77"/>
        <v>23.5</v>
      </c>
      <c r="Q1284" s="19">
        <v>28</v>
      </c>
      <c r="R1284" s="19">
        <v>14</v>
      </c>
      <c r="S1284" s="19">
        <v>32</v>
      </c>
      <c r="T1284" s="19">
        <v>20</v>
      </c>
      <c r="U1284" s="16" t="s">
        <v>297</v>
      </c>
      <c r="V1284" s="16" t="s">
        <v>297</v>
      </c>
      <c r="W1284" s="16" t="s">
        <v>297</v>
      </c>
      <c r="X1284" s="16" t="s">
        <v>297</v>
      </c>
      <c r="Y1284" s="16" t="s">
        <v>297</v>
      </c>
      <c r="Z1284" s="16" t="s">
        <v>297</v>
      </c>
      <c r="AA1284" s="16" t="s">
        <v>297</v>
      </c>
      <c r="AB1284" s="16" t="s">
        <v>297</v>
      </c>
      <c r="AC1284" s="16">
        <v>1</v>
      </c>
      <c r="AD1284" s="16">
        <v>0</v>
      </c>
      <c r="AE1284" s="16"/>
      <c r="AF1284" s="16" t="s">
        <v>1897</v>
      </c>
      <c r="AG1284" s="16"/>
    </row>
    <row r="1285" spans="1:33" hidden="1" x14ac:dyDescent="0.3">
      <c r="A1285" s="16" t="s">
        <v>109</v>
      </c>
      <c r="B1285" s="16">
        <v>2023</v>
      </c>
      <c r="C1285" s="18">
        <v>45104</v>
      </c>
      <c r="D1285" s="16" t="s">
        <v>1463</v>
      </c>
      <c r="E1285" s="16" t="s">
        <v>524</v>
      </c>
      <c r="F1285" s="16">
        <v>0</v>
      </c>
      <c r="G1285" s="16">
        <v>0</v>
      </c>
      <c r="H1285" s="16">
        <v>0</v>
      </c>
      <c r="I1285" s="16">
        <v>0</v>
      </c>
      <c r="J1285" s="16">
        <v>0</v>
      </c>
      <c r="K1285" s="16">
        <v>15</v>
      </c>
      <c r="L1285" s="16">
        <v>50</v>
      </c>
      <c r="M1285" t="s">
        <v>267</v>
      </c>
      <c r="N1285" s="16">
        <v>0</v>
      </c>
      <c r="O1285" s="16" t="s">
        <v>267</v>
      </c>
      <c r="P1285" s="9">
        <f t="shared" si="77"/>
        <v>6.25</v>
      </c>
      <c r="Q1285" s="19">
        <v>0</v>
      </c>
      <c r="R1285" s="19">
        <v>0</v>
      </c>
      <c r="S1285" s="19">
        <v>8</v>
      </c>
      <c r="T1285" s="19">
        <v>17</v>
      </c>
      <c r="U1285" s="16" t="s">
        <v>297</v>
      </c>
      <c r="V1285" s="16" t="s">
        <v>297</v>
      </c>
      <c r="W1285" s="16" t="s">
        <v>297</v>
      </c>
      <c r="X1285" s="16" t="s">
        <v>297</v>
      </c>
      <c r="Y1285" s="16" t="s">
        <v>297</v>
      </c>
      <c r="Z1285" s="16" t="s">
        <v>297</v>
      </c>
      <c r="AA1285" s="16" t="s">
        <v>297</v>
      </c>
      <c r="AB1285" s="16" t="s">
        <v>297</v>
      </c>
      <c r="AC1285" s="16">
        <v>0</v>
      </c>
      <c r="AD1285" s="16">
        <v>0</v>
      </c>
      <c r="AE1285" s="16"/>
      <c r="AF1285" s="16" t="s">
        <v>297</v>
      </c>
      <c r="AG1285" s="16" t="s">
        <v>297</v>
      </c>
    </row>
    <row r="1286" spans="1:33" hidden="1" x14ac:dyDescent="0.3">
      <c r="A1286" s="16" t="s">
        <v>109</v>
      </c>
      <c r="B1286" s="16">
        <v>2023</v>
      </c>
      <c r="C1286" s="18">
        <v>45104</v>
      </c>
      <c r="D1286" s="16" t="s">
        <v>1465</v>
      </c>
      <c r="E1286" s="16" t="s">
        <v>522</v>
      </c>
      <c r="F1286" s="16">
        <v>30</v>
      </c>
      <c r="G1286" s="16">
        <v>0</v>
      </c>
      <c r="H1286" s="16">
        <v>0</v>
      </c>
      <c r="I1286" s="16">
        <v>0</v>
      </c>
      <c r="J1286" s="16">
        <v>0</v>
      </c>
      <c r="K1286" s="16">
        <v>50</v>
      </c>
      <c r="L1286" s="16">
        <v>70</v>
      </c>
      <c r="M1286" t="s">
        <v>267</v>
      </c>
      <c r="N1286" s="16">
        <v>30</v>
      </c>
      <c r="O1286" s="16">
        <v>30</v>
      </c>
      <c r="P1286" s="9">
        <f t="shared" si="77"/>
        <v>13</v>
      </c>
      <c r="Q1286" s="19">
        <v>47</v>
      </c>
      <c r="R1286" s="19">
        <v>0</v>
      </c>
      <c r="S1286" s="19">
        <v>1</v>
      </c>
      <c r="T1286" s="19">
        <v>4</v>
      </c>
      <c r="U1286" s="16" t="s">
        <v>297</v>
      </c>
      <c r="V1286" s="16" t="s">
        <v>297</v>
      </c>
      <c r="W1286" s="16" t="s">
        <v>297</v>
      </c>
      <c r="X1286" s="16" t="s">
        <v>297</v>
      </c>
      <c r="Y1286" s="16" t="s">
        <v>297</v>
      </c>
      <c r="Z1286" s="16" t="s">
        <v>297</v>
      </c>
      <c r="AA1286" s="16" t="s">
        <v>297</v>
      </c>
      <c r="AB1286" s="16" t="s">
        <v>297</v>
      </c>
      <c r="AC1286" s="16">
        <v>0</v>
      </c>
      <c r="AD1286" s="16">
        <v>0</v>
      </c>
      <c r="AE1286" s="16"/>
      <c r="AF1286" s="16" t="s">
        <v>297</v>
      </c>
      <c r="AG1286" s="16"/>
    </row>
    <row r="1287" spans="1:33" hidden="1" x14ac:dyDescent="0.3">
      <c r="A1287" s="16" t="s">
        <v>109</v>
      </c>
      <c r="B1287" s="16">
        <v>2023</v>
      </c>
      <c r="C1287" s="18">
        <v>45104</v>
      </c>
      <c r="D1287" s="16" t="s">
        <v>1467</v>
      </c>
      <c r="E1287" s="16" t="s">
        <v>522</v>
      </c>
      <c r="F1287" s="16">
        <v>28</v>
      </c>
      <c r="G1287" s="16">
        <v>0</v>
      </c>
      <c r="H1287" s="16">
        <v>0</v>
      </c>
      <c r="I1287" s="16">
        <v>0</v>
      </c>
      <c r="J1287" s="16">
        <v>0</v>
      </c>
      <c r="K1287" s="16">
        <v>30</v>
      </c>
      <c r="L1287" s="16">
        <v>40</v>
      </c>
      <c r="M1287" t="s">
        <v>267</v>
      </c>
      <c r="N1287" s="16">
        <v>0</v>
      </c>
      <c r="O1287" s="16">
        <v>20</v>
      </c>
      <c r="P1287" s="9">
        <f t="shared" si="77"/>
        <v>4</v>
      </c>
      <c r="Q1287" s="19">
        <v>8</v>
      </c>
      <c r="R1287" s="19">
        <v>3</v>
      </c>
      <c r="S1287" s="19">
        <v>0</v>
      </c>
      <c r="T1287" s="19">
        <v>5</v>
      </c>
      <c r="U1287" s="16" t="s">
        <v>297</v>
      </c>
      <c r="V1287" s="16" t="s">
        <v>297</v>
      </c>
      <c r="W1287" s="16" t="s">
        <v>297</v>
      </c>
      <c r="X1287" s="16" t="s">
        <v>297</v>
      </c>
      <c r="Y1287" s="16" t="s">
        <v>297</v>
      </c>
      <c r="Z1287" s="16" t="s">
        <v>297</v>
      </c>
      <c r="AA1287" s="16" t="s">
        <v>297</v>
      </c>
      <c r="AB1287" s="16" t="s">
        <v>297</v>
      </c>
      <c r="AC1287" s="16">
        <v>1</v>
      </c>
      <c r="AD1287" s="16">
        <v>0</v>
      </c>
      <c r="AE1287" s="16"/>
      <c r="AF1287" s="20" t="s">
        <v>1898</v>
      </c>
      <c r="AG1287" s="20" t="s">
        <v>297</v>
      </c>
    </row>
    <row r="1288" spans="1:33" hidden="1" x14ac:dyDescent="0.3">
      <c r="A1288" s="16" t="s">
        <v>109</v>
      </c>
      <c r="B1288" s="16">
        <v>2023</v>
      </c>
      <c r="C1288" s="18">
        <v>45104</v>
      </c>
      <c r="D1288" s="16" t="s">
        <v>1468</v>
      </c>
      <c r="E1288" s="16" t="s">
        <v>522</v>
      </c>
      <c r="F1288" s="16">
        <v>27</v>
      </c>
      <c r="G1288" s="16">
        <v>0</v>
      </c>
      <c r="H1288" s="16">
        <v>0</v>
      </c>
      <c r="I1288" s="16">
        <v>0</v>
      </c>
      <c r="J1288" s="16">
        <v>0</v>
      </c>
      <c r="K1288" s="16">
        <v>40</v>
      </c>
      <c r="L1288" s="16">
        <v>60</v>
      </c>
      <c r="M1288" t="s">
        <v>267</v>
      </c>
      <c r="N1288" s="16">
        <v>0</v>
      </c>
      <c r="O1288" s="16">
        <v>40</v>
      </c>
      <c r="P1288" s="9">
        <f t="shared" si="77"/>
        <v>8.5</v>
      </c>
      <c r="Q1288" s="19">
        <v>3</v>
      </c>
      <c r="R1288" s="19">
        <v>2</v>
      </c>
      <c r="S1288" s="19">
        <v>21</v>
      </c>
      <c r="T1288" s="19">
        <v>8</v>
      </c>
      <c r="U1288" s="16" t="s">
        <v>297</v>
      </c>
      <c r="V1288" s="16" t="s">
        <v>297</v>
      </c>
      <c r="W1288" s="16" t="s">
        <v>297</v>
      </c>
      <c r="X1288" s="16" t="s">
        <v>297</v>
      </c>
      <c r="Y1288" s="16" t="s">
        <v>297</v>
      </c>
      <c r="Z1288" s="16" t="s">
        <v>297</v>
      </c>
      <c r="AA1288" s="16" t="s">
        <v>297</v>
      </c>
      <c r="AB1288" s="16" t="s">
        <v>297</v>
      </c>
      <c r="AC1288" s="16">
        <v>1</v>
      </c>
      <c r="AD1288" s="16">
        <v>0</v>
      </c>
      <c r="AE1288" s="16"/>
      <c r="AF1288" s="20" t="s">
        <v>1898</v>
      </c>
      <c r="AG1288" s="20" t="s">
        <v>297</v>
      </c>
    </row>
    <row r="1289" spans="1:33" hidden="1" x14ac:dyDescent="0.3">
      <c r="A1289" s="16" t="s">
        <v>109</v>
      </c>
      <c r="B1289" s="16">
        <v>2023</v>
      </c>
      <c r="C1289" s="18">
        <v>45104</v>
      </c>
      <c r="D1289" s="16" t="s">
        <v>1469</v>
      </c>
      <c r="E1289" s="16" t="s">
        <v>522</v>
      </c>
      <c r="F1289" s="16">
        <v>26</v>
      </c>
      <c r="G1289" s="16">
        <v>0</v>
      </c>
      <c r="H1289" s="16">
        <v>0</v>
      </c>
      <c r="I1289" s="16">
        <v>0</v>
      </c>
      <c r="J1289" s="16">
        <v>0</v>
      </c>
      <c r="K1289" s="16">
        <v>20</v>
      </c>
      <c r="L1289" s="16">
        <v>70</v>
      </c>
      <c r="M1289" t="s">
        <v>267</v>
      </c>
      <c r="N1289" s="16">
        <v>2</v>
      </c>
      <c r="O1289" s="16">
        <v>20</v>
      </c>
      <c r="P1289" s="9">
        <f t="shared" si="77"/>
        <v>22.5</v>
      </c>
      <c r="Q1289" s="19">
        <v>44</v>
      </c>
      <c r="R1289" s="19">
        <v>27</v>
      </c>
      <c r="S1289" s="19">
        <v>11</v>
      </c>
      <c r="T1289" s="19">
        <v>8</v>
      </c>
      <c r="U1289" s="16" t="s">
        <v>297</v>
      </c>
      <c r="V1289" s="16" t="s">
        <v>297</v>
      </c>
      <c r="W1289" s="16" t="s">
        <v>297</v>
      </c>
      <c r="X1289" s="16" t="s">
        <v>297</v>
      </c>
      <c r="Y1289" s="16" t="s">
        <v>297</v>
      </c>
      <c r="Z1289" s="16" t="s">
        <v>297</v>
      </c>
      <c r="AA1289" s="16" t="s">
        <v>297</v>
      </c>
      <c r="AB1289" s="16" t="s">
        <v>297</v>
      </c>
      <c r="AC1289" s="16">
        <v>1</v>
      </c>
      <c r="AD1289" s="16">
        <v>0</v>
      </c>
      <c r="AE1289" s="16"/>
      <c r="AF1289" s="20" t="s">
        <v>1898</v>
      </c>
      <c r="AG1289" s="20" t="s">
        <v>297</v>
      </c>
    </row>
    <row r="1290" spans="1:33" hidden="1" x14ac:dyDescent="0.3">
      <c r="A1290" s="16" t="s">
        <v>109</v>
      </c>
      <c r="B1290" s="16">
        <v>2023</v>
      </c>
      <c r="C1290" s="18">
        <v>45104</v>
      </c>
      <c r="D1290" s="16" t="s">
        <v>1470</v>
      </c>
      <c r="E1290" s="16" t="s">
        <v>500</v>
      </c>
      <c r="F1290" s="16">
        <v>17</v>
      </c>
      <c r="G1290" s="16">
        <v>26</v>
      </c>
      <c r="H1290" s="16">
        <v>0</v>
      </c>
      <c r="I1290" s="16">
        <v>15</v>
      </c>
      <c r="J1290" s="16">
        <v>11</v>
      </c>
      <c r="K1290" s="16">
        <v>10</v>
      </c>
      <c r="L1290" s="16">
        <v>95</v>
      </c>
      <c r="M1290" t="s">
        <v>267</v>
      </c>
      <c r="N1290" s="16">
        <v>0</v>
      </c>
      <c r="O1290" s="16" t="s">
        <v>267</v>
      </c>
      <c r="P1290" s="9">
        <f t="shared" si="77"/>
        <v>6</v>
      </c>
      <c r="Q1290" s="19">
        <v>5</v>
      </c>
      <c r="R1290" s="19">
        <v>4</v>
      </c>
      <c r="S1290" s="19">
        <v>0</v>
      </c>
      <c r="T1290" s="19">
        <v>15</v>
      </c>
      <c r="U1290" s="16" t="s">
        <v>297</v>
      </c>
      <c r="V1290" s="16" t="s">
        <v>297</v>
      </c>
      <c r="W1290" s="16" t="s">
        <v>297</v>
      </c>
      <c r="X1290" s="16" t="s">
        <v>297</v>
      </c>
      <c r="Y1290" s="16" t="s">
        <v>297</v>
      </c>
      <c r="Z1290" s="16" t="s">
        <v>297</v>
      </c>
      <c r="AA1290" s="16" t="s">
        <v>297</v>
      </c>
      <c r="AB1290" s="16" t="s">
        <v>297</v>
      </c>
      <c r="AC1290" s="16">
        <v>0</v>
      </c>
      <c r="AD1290" s="16">
        <v>0</v>
      </c>
      <c r="AE1290" s="16"/>
      <c r="AF1290" s="20" t="s">
        <v>297</v>
      </c>
      <c r="AG1290" s="20" t="s">
        <v>297</v>
      </c>
    </row>
    <row r="1291" spans="1:33" hidden="1" x14ac:dyDescent="0.3">
      <c r="A1291" s="16" t="s">
        <v>109</v>
      </c>
      <c r="B1291" s="16">
        <v>2023</v>
      </c>
      <c r="C1291" s="18">
        <v>45104</v>
      </c>
      <c r="D1291" s="16" t="s">
        <v>1471</v>
      </c>
      <c r="E1291" s="16" t="s">
        <v>500</v>
      </c>
      <c r="F1291" s="16">
        <v>16</v>
      </c>
      <c r="G1291" s="16">
        <v>5</v>
      </c>
      <c r="H1291" s="16">
        <v>0</v>
      </c>
      <c r="I1291" s="16">
        <v>0</v>
      </c>
      <c r="J1291" s="16">
        <v>5</v>
      </c>
      <c r="K1291" s="16">
        <v>15</v>
      </c>
      <c r="L1291" s="16">
        <v>70</v>
      </c>
      <c r="M1291" t="s">
        <v>267</v>
      </c>
      <c r="N1291" s="16">
        <v>0</v>
      </c>
      <c r="O1291" s="16" t="s">
        <v>267</v>
      </c>
      <c r="P1291" s="9">
        <f t="shared" si="77"/>
        <v>5.25</v>
      </c>
      <c r="Q1291" s="19">
        <v>10</v>
      </c>
      <c r="R1291" s="19">
        <v>8</v>
      </c>
      <c r="S1291" s="19">
        <v>3</v>
      </c>
      <c r="T1291" s="19">
        <v>0</v>
      </c>
      <c r="U1291" s="16" t="s">
        <v>297</v>
      </c>
      <c r="V1291" s="16" t="s">
        <v>297</v>
      </c>
      <c r="W1291" s="16" t="s">
        <v>297</v>
      </c>
      <c r="X1291" s="16" t="s">
        <v>297</v>
      </c>
      <c r="Y1291" s="16" t="s">
        <v>297</v>
      </c>
      <c r="Z1291" s="16" t="s">
        <v>297</v>
      </c>
      <c r="AA1291" s="16" t="s">
        <v>297</v>
      </c>
      <c r="AB1291" s="16" t="s">
        <v>297</v>
      </c>
      <c r="AC1291" s="16">
        <v>0</v>
      </c>
      <c r="AD1291" s="16">
        <v>0</v>
      </c>
      <c r="AE1291" s="16"/>
      <c r="AF1291" s="20" t="s">
        <v>297</v>
      </c>
      <c r="AG1291" s="20" t="s">
        <v>297</v>
      </c>
    </row>
    <row r="1292" spans="1:33" hidden="1" x14ac:dyDescent="0.3">
      <c r="A1292" s="16" t="s">
        <v>109</v>
      </c>
      <c r="B1292" s="16">
        <v>2023</v>
      </c>
      <c r="C1292" s="18">
        <v>45104</v>
      </c>
      <c r="D1292" s="16" t="s">
        <v>1472</v>
      </c>
      <c r="E1292" s="16" t="s">
        <v>495</v>
      </c>
      <c r="F1292" s="16">
        <v>29</v>
      </c>
      <c r="G1292" s="16">
        <v>0</v>
      </c>
      <c r="H1292" s="16">
        <v>0</v>
      </c>
      <c r="I1292" s="16">
        <v>0</v>
      </c>
      <c r="J1292" s="16">
        <v>0</v>
      </c>
      <c r="K1292" s="16">
        <v>80</v>
      </c>
      <c r="L1292" s="16">
        <v>80</v>
      </c>
      <c r="M1292" t="s">
        <v>267</v>
      </c>
      <c r="N1292" s="16">
        <v>0</v>
      </c>
      <c r="O1292" s="16" t="s">
        <v>267</v>
      </c>
      <c r="P1292" s="9">
        <f t="shared" si="77"/>
        <v>3</v>
      </c>
      <c r="Q1292" s="19">
        <v>4</v>
      </c>
      <c r="R1292" s="19">
        <v>1</v>
      </c>
      <c r="S1292" s="19">
        <v>2</v>
      </c>
      <c r="T1292" s="19">
        <v>5</v>
      </c>
      <c r="U1292" s="16" t="s">
        <v>297</v>
      </c>
      <c r="V1292" s="16" t="s">
        <v>297</v>
      </c>
      <c r="W1292" s="16" t="s">
        <v>297</v>
      </c>
      <c r="X1292" s="16" t="s">
        <v>297</v>
      </c>
      <c r="Y1292" s="16" t="s">
        <v>297</v>
      </c>
      <c r="Z1292" s="16" t="s">
        <v>297</v>
      </c>
      <c r="AA1292" s="16" t="s">
        <v>297</v>
      </c>
      <c r="AB1292" s="16" t="s">
        <v>297</v>
      </c>
      <c r="AC1292" s="16">
        <v>0</v>
      </c>
      <c r="AD1292" s="16">
        <v>0</v>
      </c>
      <c r="AE1292" s="16"/>
      <c r="AF1292" s="20"/>
      <c r="AG1292" s="20" t="s">
        <v>1899</v>
      </c>
    </row>
    <row r="1293" spans="1:33" hidden="1" x14ac:dyDescent="0.3">
      <c r="A1293" s="16" t="s">
        <v>109</v>
      </c>
      <c r="B1293" s="16">
        <v>2023</v>
      </c>
      <c r="C1293" s="18">
        <v>45104</v>
      </c>
      <c r="D1293" s="16" t="s">
        <v>1474</v>
      </c>
      <c r="E1293" s="16" t="s">
        <v>510</v>
      </c>
      <c r="F1293" s="16">
        <v>44</v>
      </c>
      <c r="G1293" s="16">
        <v>0</v>
      </c>
      <c r="H1293" s="16">
        <v>0</v>
      </c>
      <c r="I1293" s="16">
        <v>0</v>
      </c>
      <c r="J1293" s="16">
        <v>0</v>
      </c>
      <c r="K1293" s="16">
        <v>50</v>
      </c>
      <c r="L1293" s="16">
        <v>5</v>
      </c>
      <c r="M1293" t="s">
        <v>267</v>
      </c>
      <c r="N1293" s="16">
        <v>30</v>
      </c>
      <c r="O1293" s="16">
        <v>30</v>
      </c>
      <c r="P1293" s="9">
        <f t="shared" si="77"/>
        <v>30.75</v>
      </c>
      <c r="Q1293" s="19">
        <v>50</v>
      </c>
      <c r="R1293" s="19">
        <v>39</v>
      </c>
      <c r="S1293" s="19">
        <v>13</v>
      </c>
      <c r="T1293" s="19">
        <v>21</v>
      </c>
      <c r="U1293" s="16" t="s">
        <v>297</v>
      </c>
      <c r="V1293" s="16" t="s">
        <v>297</v>
      </c>
      <c r="W1293" s="16" t="s">
        <v>297</v>
      </c>
      <c r="X1293" s="16" t="s">
        <v>297</v>
      </c>
      <c r="Y1293" s="16" t="s">
        <v>297</v>
      </c>
      <c r="Z1293" s="16" t="s">
        <v>297</v>
      </c>
      <c r="AA1293" s="16" t="s">
        <v>297</v>
      </c>
      <c r="AB1293" s="16" t="s">
        <v>297</v>
      </c>
      <c r="AC1293" s="16">
        <v>1</v>
      </c>
      <c r="AD1293" s="16">
        <v>0</v>
      </c>
      <c r="AE1293" s="16"/>
      <c r="AF1293" s="20" t="s">
        <v>1897</v>
      </c>
      <c r="AG1293" s="20" t="s">
        <v>297</v>
      </c>
    </row>
  </sheetData>
  <autoFilter ref="A2:AH1293" xr:uid="{00000000-0001-0000-0500-000000000000}">
    <filterColumn colId="0">
      <filters>
        <filter val="Aslaksrud"/>
      </filters>
    </filterColumn>
    <sortState xmlns:xlrd2="http://schemas.microsoft.com/office/spreadsheetml/2017/richdata2" ref="A1244:AH1253">
      <sortCondition ref="E2:E1293"/>
    </sortState>
  </autoFilter>
  <sortState xmlns:xlrd2="http://schemas.microsoft.com/office/spreadsheetml/2017/richdata2" ref="A3:AH1153">
    <sortCondition ref="A3:A1153"/>
    <sortCondition ref="B3:B1153"/>
    <sortCondition ref="D3:D1153"/>
  </sortState>
  <phoneticPr fontId="6"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Y2787"/>
  <sheetViews>
    <sheetView workbookViewId="0">
      <pane ySplit="1" topLeftCell="A370" activePane="bottomLeft" state="frozen"/>
      <selection pane="bottomLeft" activeCell="F1184" sqref="F1184"/>
    </sheetView>
  </sheetViews>
  <sheetFormatPr defaultColWidth="12.5546875" defaultRowHeight="14.4" x14ac:dyDescent="0.3"/>
  <cols>
    <col min="1" max="1" width="18.44140625" bestFit="1" customWidth="1"/>
    <col min="2" max="2" width="5.44140625" bestFit="1" customWidth="1"/>
    <col min="3" max="3" width="9" bestFit="1" customWidth="1"/>
    <col min="4" max="4" width="19.109375" bestFit="1" customWidth="1"/>
    <col min="5" max="5" width="10.5546875" bestFit="1" customWidth="1"/>
    <col min="8" max="8" width="23.109375" bestFit="1" customWidth="1"/>
    <col min="9" max="9" width="19.5546875" bestFit="1" customWidth="1"/>
  </cols>
  <sheetData>
    <row r="1" spans="1:25" x14ac:dyDescent="0.3">
      <c r="A1" t="s">
        <v>2</v>
      </c>
      <c r="B1" t="s">
        <v>256</v>
      </c>
      <c r="C1" t="s">
        <v>1900</v>
      </c>
      <c r="D1" t="s">
        <v>1901</v>
      </c>
      <c r="E1" t="s">
        <v>1902</v>
      </c>
      <c r="F1" t="s">
        <v>1903</v>
      </c>
      <c r="G1" t="s">
        <v>1904</v>
      </c>
      <c r="H1" s="3" t="s">
        <v>1905</v>
      </c>
      <c r="I1" s="3" t="s">
        <v>1906</v>
      </c>
      <c r="J1" t="s">
        <v>1907</v>
      </c>
      <c r="K1" t="s">
        <v>263</v>
      </c>
      <c r="L1" s="1" t="s">
        <v>1908</v>
      </c>
      <c r="M1" s="1" t="s">
        <v>1909</v>
      </c>
      <c r="N1" s="1" t="s">
        <v>1910</v>
      </c>
      <c r="O1" s="1" t="s">
        <v>1911</v>
      </c>
      <c r="P1" s="1" t="s">
        <v>1912</v>
      </c>
      <c r="Q1" s="1" t="s">
        <v>1913</v>
      </c>
      <c r="R1" s="1" t="s">
        <v>1914</v>
      </c>
      <c r="S1" s="1" t="s">
        <v>1915</v>
      </c>
      <c r="T1" s="1" t="s">
        <v>1916</v>
      </c>
      <c r="U1" s="1" t="s">
        <v>1917</v>
      </c>
      <c r="V1" s="1" t="s">
        <v>1918</v>
      </c>
      <c r="W1" s="1" t="s">
        <v>1919</v>
      </c>
      <c r="X1" s="1" t="s">
        <v>1920</v>
      </c>
      <c r="Y1" s="1" t="s">
        <v>1921</v>
      </c>
    </row>
    <row r="2" spans="1:25" ht="14.55" hidden="1" x14ac:dyDescent="0.3">
      <c r="A2" t="s">
        <v>104</v>
      </c>
      <c r="B2" s="20">
        <v>2022</v>
      </c>
      <c r="C2" t="s">
        <v>1260</v>
      </c>
      <c r="D2" t="s">
        <v>1928</v>
      </c>
      <c r="E2">
        <v>1</v>
      </c>
      <c r="H2">
        <v>1</v>
      </c>
      <c r="L2" t="str">
        <f>VLOOKUP($D2,Artslister!$A$1:$W$99,2,FALSE)</f>
        <v>Rosa sp.</v>
      </c>
      <c r="M2" t="str">
        <f>VLOOKUP($D2,Artslister!$A$1:$W$99,3,FALSE)</f>
        <v>103384</v>
      </c>
      <c r="N2" t="str">
        <f>VLOOKUP($D2,Artslister!$A$1:$W$99,4,FALSE)</f>
        <v>63344</v>
      </c>
      <c r="O2" t="str">
        <f>VLOOKUP($D2,Artslister!$A$1:$W$99,5,FALSE)</f>
        <v>Plantae</v>
      </c>
      <c r="P2" t="str">
        <f>VLOOKUP($D2,Artslister!$A$1:$W$99,6,FALSE)</f>
        <v>Magnoliophyta</v>
      </c>
      <c r="Q2" t="str">
        <f>VLOOKUP($D2,Artslister!$A$1:$W$99,7,FALSE)</f>
        <v>Eudicots</v>
      </c>
      <c r="R2" t="str">
        <f>VLOOKUP($D2,Artslister!$A$1:$W$99,8,FALSE)</f>
        <v>Rosales</v>
      </c>
      <c r="S2" t="str">
        <f>VLOOKUP($D2,Artslister!$A$1:$W$99,9,FALSE)</f>
        <v>Rosaceae</v>
      </c>
      <c r="T2" t="str">
        <f>VLOOKUP($D2,Artslister!$A$1:$W$99,10,FALSE)</f>
        <v>Rosa</v>
      </c>
      <c r="U2">
        <f>VLOOKUP($D2,Artslister!$A$1:$W$99,11,FALSE)</f>
        <v>0</v>
      </c>
      <c r="V2">
        <f>VLOOKUP($D2,Artslister!$A$1:$W$99,12,FALSE)</f>
        <v>0</v>
      </c>
      <c r="W2" t="str">
        <f>VLOOKUP($D2,Artslister!$A$1:$W$99,13,FALSE)</f>
        <v>L.</v>
      </c>
      <c r="X2" t="e">
        <f>VLOOKUP($D2,Artslister!$A$1:$W$99,15,FALSE)</f>
        <v>#REF!</v>
      </c>
      <c r="Y2" t="e">
        <f>VLOOKUP($D2,Artslister!$A$1:$W$99,17,FALSE)</f>
        <v>#N/A</v>
      </c>
    </row>
    <row r="3" spans="1:25" ht="14.55" hidden="1" x14ac:dyDescent="0.3">
      <c r="A3" s="20" t="s">
        <v>109</v>
      </c>
      <c r="B3" s="20">
        <v>2020</v>
      </c>
      <c r="C3" s="20" t="s">
        <v>1460</v>
      </c>
      <c r="D3" s="20" t="s">
        <v>1923</v>
      </c>
      <c r="E3" s="20">
        <v>1</v>
      </c>
      <c r="F3">
        <v>1</v>
      </c>
      <c r="J3" s="20" t="s">
        <v>297</v>
      </c>
      <c r="L3" t="str">
        <f>VLOOKUP($D3,Artslister!$A$1:$W$99,2,FALSE)</f>
        <v>Veronica spicata</v>
      </c>
      <c r="M3" t="str">
        <f>VLOOKUP($D3,Artslister!$A$1:$W$99,3,FALSE)</f>
        <v>102575</v>
      </c>
      <c r="N3" t="str">
        <f>VLOOKUP($D3,Artslister!$A$1:$W$99,4,FALSE)</f>
        <v>144891</v>
      </c>
      <c r="O3" t="str">
        <f>VLOOKUP($D3,Artslister!$A$1:$W$99,5,FALSE)</f>
        <v>Plantae</v>
      </c>
      <c r="P3" t="str">
        <f>VLOOKUP($D3,Artslister!$A$1:$W$99,6,FALSE)</f>
        <v>Magnoliophyta</v>
      </c>
      <c r="Q3" t="str">
        <f>VLOOKUP($D3,Artslister!$A$1:$W$99,7,FALSE)</f>
        <v>Eudicots</v>
      </c>
      <c r="R3" t="str">
        <f>VLOOKUP($D3,Artslister!$A$1:$W$99,8,FALSE)</f>
        <v>Lamiales</v>
      </c>
      <c r="S3" t="str">
        <f>VLOOKUP($D3,Artslister!$A$1:$W$99,9,FALSE)</f>
        <v>Plantaginaceae</v>
      </c>
      <c r="T3" t="str">
        <f>VLOOKUP($D3,Artslister!$A$1:$W$99,10,FALSE)</f>
        <v>Veronica</v>
      </c>
      <c r="U3" t="str">
        <f>VLOOKUP($D3,Artslister!$A$1:$W$99,11,FALSE)</f>
        <v>spicata</v>
      </c>
      <c r="V3">
        <f>VLOOKUP($D3,Artslister!$A$1:$W$99,12,FALSE)</f>
        <v>0</v>
      </c>
      <c r="W3" t="str">
        <f>VLOOKUP($D3,Artslister!$A$1:$W$99,13,FALSE)</f>
        <v>L.</v>
      </c>
      <c r="X3" t="e">
        <f>VLOOKUP($D3,Artslister!$A$1:$W$99,15,FALSE)</f>
        <v>#REF!</v>
      </c>
      <c r="Y3" t="e">
        <f>VLOOKUP($D3,Artslister!$A$1:$W$99,17,FALSE)</f>
        <v>#N/A</v>
      </c>
    </row>
    <row r="4" spans="1:25" ht="14.55" hidden="1" x14ac:dyDescent="0.3">
      <c r="A4" t="s">
        <v>109</v>
      </c>
      <c r="B4">
        <v>2022</v>
      </c>
      <c r="C4" t="s">
        <v>1460</v>
      </c>
      <c r="D4" t="s">
        <v>1923</v>
      </c>
      <c r="E4">
        <v>1</v>
      </c>
      <c r="F4">
        <v>1</v>
      </c>
      <c r="L4" t="str">
        <f>VLOOKUP($D4,Artslister!$A$1:$W$99,2,FALSE)</f>
        <v>Veronica spicata</v>
      </c>
      <c r="M4" t="str">
        <f>VLOOKUP($D4,Artslister!$A$1:$W$99,3,FALSE)</f>
        <v>102575</v>
      </c>
      <c r="N4" t="str">
        <f>VLOOKUP($D4,Artslister!$A$1:$W$99,4,FALSE)</f>
        <v>144891</v>
      </c>
      <c r="O4" t="str">
        <f>VLOOKUP($D4,Artslister!$A$1:$W$99,5,FALSE)</f>
        <v>Plantae</v>
      </c>
      <c r="P4" t="str">
        <f>VLOOKUP($D4,Artslister!$A$1:$W$99,6,FALSE)</f>
        <v>Magnoliophyta</v>
      </c>
      <c r="Q4" t="str">
        <f>VLOOKUP($D4,Artslister!$A$1:$W$99,7,FALSE)</f>
        <v>Eudicots</v>
      </c>
      <c r="R4" t="str">
        <f>VLOOKUP($D4,Artslister!$A$1:$W$99,8,FALSE)</f>
        <v>Lamiales</v>
      </c>
      <c r="S4" t="str">
        <f>VLOOKUP($D4,Artslister!$A$1:$W$99,9,FALSE)</f>
        <v>Plantaginaceae</v>
      </c>
      <c r="T4" t="str">
        <f>VLOOKUP($D4,Artslister!$A$1:$W$99,10,FALSE)</f>
        <v>Veronica</v>
      </c>
      <c r="U4" t="str">
        <f>VLOOKUP($D4,Artslister!$A$1:$W$99,11,FALSE)</f>
        <v>spicata</v>
      </c>
      <c r="V4">
        <f>VLOOKUP($D4,Artslister!$A$1:$W$99,12,FALSE)</f>
        <v>0</v>
      </c>
      <c r="W4" t="str">
        <f>VLOOKUP($D4,Artslister!$A$1:$W$99,13,FALSE)</f>
        <v>L.</v>
      </c>
      <c r="X4" t="e">
        <f>VLOOKUP($D4,Artslister!$A$1:$W$99,15,FALSE)</f>
        <v>#REF!</v>
      </c>
      <c r="Y4" t="e">
        <f>VLOOKUP($D4,Artslister!$A$1:$W$99,17,FALSE)</f>
        <v>#N/A</v>
      </c>
    </row>
    <row r="5" spans="1:25" ht="14.55" hidden="1" x14ac:dyDescent="0.3">
      <c r="A5" t="s">
        <v>109</v>
      </c>
      <c r="B5">
        <v>2019</v>
      </c>
      <c r="C5" t="s">
        <v>1460</v>
      </c>
      <c r="D5" t="s">
        <v>1931</v>
      </c>
      <c r="E5">
        <v>2</v>
      </c>
      <c r="F5">
        <v>1</v>
      </c>
      <c r="L5" t="str">
        <f>VLOOKUP($D5,Artslister!$A$1:$W$99,2,FALSE)</f>
        <v>Fraxinus excelsior</v>
      </c>
      <c r="M5" t="str">
        <f>VLOOKUP($D5,Artslister!$A$1:$W$99,3,FALSE)</f>
        <v>102409</v>
      </c>
      <c r="N5" t="str">
        <f>VLOOKUP($D5,Artslister!$A$1:$W$99,4,FALSE)</f>
        <v>62369</v>
      </c>
      <c r="O5" t="str">
        <f>VLOOKUP($D5,Artslister!$A$1:$W$99,5,FALSE)</f>
        <v>Plantae</v>
      </c>
      <c r="P5" t="str">
        <f>VLOOKUP($D5,Artslister!$A$1:$W$99,6,FALSE)</f>
        <v>Magnoliophyta</v>
      </c>
      <c r="Q5" t="str">
        <f>VLOOKUP($D5,Artslister!$A$1:$W$99,7,FALSE)</f>
        <v>Eudicots</v>
      </c>
      <c r="R5" t="str">
        <f>VLOOKUP($D5,Artslister!$A$1:$W$99,8,FALSE)</f>
        <v>Lamiales</v>
      </c>
      <c r="S5" t="str">
        <f>VLOOKUP($D5,Artslister!$A$1:$W$99,9,FALSE)</f>
        <v>Oleaceae</v>
      </c>
      <c r="T5" t="str">
        <f>VLOOKUP($D5,Artslister!$A$1:$W$99,10,FALSE)</f>
        <v>Fraxinus</v>
      </c>
      <c r="U5" t="str">
        <f>VLOOKUP($D5,Artslister!$A$1:$W$99,11,FALSE)</f>
        <v>excelsior</v>
      </c>
      <c r="V5">
        <f>VLOOKUP($D5,Artslister!$A$1:$W$99,12,FALSE)</f>
        <v>0</v>
      </c>
      <c r="W5" t="str">
        <f>VLOOKUP($D5,Artslister!$A$1:$W$99,13,FALSE)</f>
        <v>L.</v>
      </c>
      <c r="X5" t="e">
        <f>VLOOKUP($D5,Artslister!$A$1:$W$99,15,FALSE)</f>
        <v>#REF!</v>
      </c>
      <c r="Y5" t="e">
        <f>VLOOKUP($D5,Artslister!$A$1:$W$99,17,FALSE)</f>
        <v>#N/A</v>
      </c>
    </row>
    <row r="6" spans="1:25" ht="14.55" hidden="1" x14ac:dyDescent="0.3">
      <c r="A6" t="s">
        <v>109</v>
      </c>
      <c r="B6">
        <v>2022</v>
      </c>
      <c r="C6" t="s">
        <v>1460</v>
      </c>
      <c r="D6" t="s">
        <v>1931</v>
      </c>
      <c r="E6">
        <v>5</v>
      </c>
      <c r="F6">
        <v>1</v>
      </c>
      <c r="I6">
        <v>1</v>
      </c>
      <c r="L6" t="str">
        <f>VLOOKUP($D6,Artslister!$A$1:$W$99,2,FALSE)</f>
        <v>Fraxinus excelsior</v>
      </c>
      <c r="M6" t="str">
        <f>VLOOKUP($D6,Artslister!$A$1:$W$99,3,FALSE)</f>
        <v>102409</v>
      </c>
      <c r="N6" t="str">
        <f>VLOOKUP($D6,Artslister!$A$1:$W$99,4,FALSE)</f>
        <v>62369</v>
      </c>
      <c r="O6" t="str">
        <f>VLOOKUP($D6,Artslister!$A$1:$W$99,5,FALSE)</f>
        <v>Plantae</v>
      </c>
      <c r="P6" t="str">
        <f>VLOOKUP($D6,Artslister!$A$1:$W$99,6,FALSE)</f>
        <v>Magnoliophyta</v>
      </c>
      <c r="Q6" t="str">
        <f>VLOOKUP($D6,Artslister!$A$1:$W$99,7,FALSE)</f>
        <v>Eudicots</v>
      </c>
      <c r="R6" t="str">
        <f>VLOOKUP($D6,Artslister!$A$1:$W$99,8,FALSE)</f>
        <v>Lamiales</v>
      </c>
      <c r="S6" t="str">
        <f>VLOOKUP($D6,Artslister!$A$1:$W$99,9,FALSE)</f>
        <v>Oleaceae</v>
      </c>
      <c r="T6" t="str">
        <f>VLOOKUP($D6,Artslister!$A$1:$W$99,10,FALSE)</f>
        <v>Fraxinus</v>
      </c>
      <c r="U6" t="str">
        <f>VLOOKUP($D6,Artslister!$A$1:$W$99,11,FALSE)</f>
        <v>excelsior</v>
      </c>
      <c r="V6">
        <f>VLOOKUP($D6,Artslister!$A$1:$W$99,12,FALSE)</f>
        <v>0</v>
      </c>
      <c r="W6" t="str">
        <f>VLOOKUP($D6,Artslister!$A$1:$W$99,13,FALSE)</f>
        <v>L.</v>
      </c>
      <c r="X6" t="e">
        <f>VLOOKUP($D6,Artslister!$A$1:$W$99,15,FALSE)</f>
        <v>#REF!</v>
      </c>
      <c r="Y6" t="e">
        <f>VLOOKUP($D6,Artslister!$A$1:$W$99,17,FALSE)</f>
        <v>#N/A</v>
      </c>
    </row>
    <row r="7" spans="1:25" ht="14.55" hidden="1" x14ac:dyDescent="0.3">
      <c r="A7" t="s">
        <v>70</v>
      </c>
      <c r="B7">
        <v>2019</v>
      </c>
      <c r="C7" t="s">
        <v>1526</v>
      </c>
      <c r="D7" t="s">
        <v>1923</v>
      </c>
      <c r="E7">
        <v>1</v>
      </c>
      <c r="F7">
        <v>1</v>
      </c>
      <c r="L7" t="str">
        <f>VLOOKUP($D7,Artslister!$A$1:$W$99,2,FALSE)</f>
        <v>Veronica spicata</v>
      </c>
      <c r="M7" t="str">
        <f>VLOOKUP($D7,Artslister!$A$1:$W$99,3,FALSE)</f>
        <v>102575</v>
      </c>
      <c r="N7" t="str">
        <f>VLOOKUP($D7,Artslister!$A$1:$W$99,4,FALSE)</f>
        <v>144891</v>
      </c>
      <c r="O7" t="str">
        <f>VLOOKUP($D7,Artslister!$A$1:$W$99,5,FALSE)</f>
        <v>Plantae</v>
      </c>
      <c r="P7" t="str">
        <f>VLOOKUP($D7,Artslister!$A$1:$W$99,6,FALSE)</f>
        <v>Magnoliophyta</v>
      </c>
      <c r="Q7" t="str">
        <f>VLOOKUP($D7,Artslister!$A$1:$W$99,7,FALSE)</f>
        <v>Eudicots</v>
      </c>
      <c r="R7" t="str">
        <f>VLOOKUP($D7,Artslister!$A$1:$W$99,8,FALSE)</f>
        <v>Lamiales</v>
      </c>
      <c r="S7" t="str">
        <f>VLOOKUP($D7,Artslister!$A$1:$W$99,9,FALSE)</f>
        <v>Plantaginaceae</v>
      </c>
      <c r="T7" t="str">
        <f>VLOOKUP($D7,Artslister!$A$1:$W$99,10,FALSE)</f>
        <v>Veronica</v>
      </c>
      <c r="U7" t="str">
        <f>VLOOKUP($D7,Artslister!$A$1:$W$99,11,FALSE)</f>
        <v>spicata</v>
      </c>
      <c r="V7">
        <f>VLOOKUP($D7,Artslister!$A$1:$W$99,12,FALSE)</f>
        <v>0</v>
      </c>
      <c r="W7" t="str">
        <f>VLOOKUP($D7,Artslister!$A$1:$W$99,13,FALSE)</f>
        <v>L.</v>
      </c>
      <c r="X7" t="e">
        <f>VLOOKUP($D7,Artslister!$A$1:$W$99,15,FALSE)</f>
        <v>#REF!</v>
      </c>
      <c r="Y7" t="e">
        <f>VLOOKUP($D7,Artslister!$A$1:$W$99,17,FALSE)</f>
        <v>#N/A</v>
      </c>
    </row>
    <row r="8" spans="1:25" ht="14.55" hidden="1" x14ac:dyDescent="0.3">
      <c r="A8" t="s">
        <v>76</v>
      </c>
      <c r="B8">
        <v>2019</v>
      </c>
      <c r="C8" t="s">
        <v>1554</v>
      </c>
      <c r="D8" t="s">
        <v>1923</v>
      </c>
      <c r="E8">
        <v>1</v>
      </c>
      <c r="F8">
        <v>1</v>
      </c>
      <c r="L8" t="str">
        <f>VLOOKUP($D8,Artslister!$A$1:$W$99,2,FALSE)</f>
        <v>Veronica spicata</v>
      </c>
      <c r="M8" t="str">
        <f>VLOOKUP($D8,Artslister!$A$1:$W$99,3,FALSE)</f>
        <v>102575</v>
      </c>
      <c r="N8" t="str">
        <f>VLOOKUP($D8,Artslister!$A$1:$W$99,4,FALSE)</f>
        <v>144891</v>
      </c>
      <c r="O8" t="str">
        <f>VLOOKUP($D8,Artslister!$A$1:$W$99,5,FALSE)</f>
        <v>Plantae</v>
      </c>
      <c r="P8" t="str">
        <f>VLOOKUP($D8,Artslister!$A$1:$W$99,6,FALSE)</f>
        <v>Magnoliophyta</v>
      </c>
      <c r="Q8" t="str">
        <f>VLOOKUP($D8,Artslister!$A$1:$W$99,7,FALSE)</f>
        <v>Eudicots</v>
      </c>
      <c r="R8" t="str">
        <f>VLOOKUP($D8,Artslister!$A$1:$W$99,8,FALSE)</f>
        <v>Lamiales</v>
      </c>
      <c r="S8" t="str">
        <f>VLOOKUP($D8,Artslister!$A$1:$W$99,9,FALSE)</f>
        <v>Plantaginaceae</v>
      </c>
      <c r="T8" t="str">
        <f>VLOOKUP($D8,Artslister!$A$1:$W$99,10,FALSE)</f>
        <v>Veronica</v>
      </c>
      <c r="U8" t="str">
        <f>VLOOKUP($D8,Artslister!$A$1:$W$99,11,FALSE)</f>
        <v>spicata</v>
      </c>
      <c r="V8">
        <f>VLOOKUP($D8,Artslister!$A$1:$W$99,12,FALSE)</f>
        <v>0</v>
      </c>
      <c r="W8" t="str">
        <f>VLOOKUP($D8,Artslister!$A$1:$W$99,13,FALSE)</f>
        <v>L.</v>
      </c>
      <c r="X8" t="e">
        <f>VLOOKUP($D8,Artslister!$A$1:$W$99,15,FALSE)</f>
        <v>#REF!</v>
      </c>
      <c r="Y8" t="e">
        <f>VLOOKUP($D8,Artslister!$A$1:$W$99,17,FALSE)</f>
        <v>#N/A</v>
      </c>
    </row>
    <row r="9" spans="1:25" ht="14.55" hidden="1" x14ac:dyDescent="0.3">
      <c r="A9" t="s">
        <v>76</v>
      </c>
      <c r="B9">
        <v>2019</v>
      </c>
      <c r="C9" t="s">
        <v>1557</v>
      </c>
      <c r="D9" t="s">
        <v>1923</v>
      </c>
      <c r="E9">
        <v>1</v>
      </c>
      <c r="F9">
        <v>1</v>
      </c>
      <c r="L9" t="str">
        <f>VLOOKUP($D9,Artslister!$A$1:$W$99,2,FALSE)</f>
        <v>Veronica spicata</v>
      </c>
      <c r="M9" t="str">
        <f>VLOOKUP($D9,Artslister!$A$1:$W$99,3,FALSE)</f>
        <v>102575</v>
      </c>
      <c r="N9" t="str">
        <f>VLOOKUP($D9,Artslister!$A$1:$W$99,4,FALSE)</f>
        <v>144891</v>
      </c>
      <c r="O9" t="str">
        <f>VLOOKUP($D9,Artslister!$A$1:$W$99,5,FALSE)</f>
        <v>Plantae</v>
      </c>
      <c r="P9" t="str">
        <f>VLOOKUP($D9,Artslister!$A$1:$W$99,6,FALSE)</f>
        <v>Magnoliophyta</v>
      </c>
      <c r="Q9" t="str">
        <f>VLOOKUP($D9,Artslister!$A$1:$W$99,7,FALSE)</f>
        <v>Eudicots</v>
      </c>
      <c r="R9" t="str">
        <f>VLOOKUP($D9,Artslister!$A$1:$W$99,8,FALSE)</f>
        <v>Lamiales</v>
      </c>
      <c r="S9" t="str">
        <f>VLOOKUP($D9,Artslister!$A$1:$W$99,9,FALSE)</f>
        <v>Plantaginaceae</v>
      </c>
      <c r="T9" t="str">
        <f>VLOOKUP($D9,Artslister!$A$1:$W$99,10,FALSE)</f>
        <v>Veronica</v>
      </c>
      <c r="U9" t="str">
        <f>VLOOKUP($D9,Artslister!$A$1:$W$99,11,FALSE)</f>
        <v>spicata</v>
      </c>
      <c r="V9">
        <f>VLOOKUP($D9,Artslister!$A$1:$W$99,12,FALSE)</f>
        <v>0</v>
      </c>
      <c r="W9" t="str">
        <f>VLOOKUP($D9,Artslister!$A$1:$W$99,13,FALSE)</f>
        <v>L.</v>
      </c>
      <c r="X9" t="e">
        <f>VLOOKUP($D9,Artslister!$A$1:$W$99,15,FALSE)</f>
        <v>#REF!</v>
      </c>
      <c r="Y9" t="e">
        <f>VLOOKUP($D9,Artslister!$A$1:$W$99,17,FALSE)</f>
        <v>#N/A</v>
      </c>
    </row>
    <row r="10" spans="1:25" ht="14.55" hidden="1" x14ac:dyDescent="0.3">
      <c r="A10" t="s">
        <v>76</v>
      </c>
      <c r="B10">
        <v>2019</v>
      </c>
      <c r="C10" t="s">
        <v>1565</v>
      </c>
      <c r="D10" t="s">
        <v>1923</v>
      </c>
      <c r="E10">
        <v>1</v>
      </c>
      <c r="F10">
        <v>1</v>
      </c>
      <c r="L10" t="str">
        <f>VLOOKUP($D10,Artslister!$A$1:$W$99,2,FALSE)</f>
        <v>Veronica spicata</v>
      </c>
      <c r="M10" t="str">
        <f>VLOOKUP($D10,Artslister!$A$1:$W$99,3,FALSE)</f>
        <v>102575</v>
      </c>
      <c r="N10" t="str">
        <f>VLOOKUP($D10,Artslister!$A$1:$W$99,4,FALSE)</f>
        <v>144891</v>
      </c>
      <c r="O10" t="str">
        <f>VLOOKUP($D10,Artslister!$A$1:$W$99,5,FALSE)</f>
        <v>Plantae</v>
      </c>
      <c r="P10" t="str">
        <f>VLOOKUP($D10,Artslister!$A$1:$W$99,6,FALSE)</f>
        <v>Magnoliophyta</v>
      </c>
      <c r="Q10" t="str">
        <f>VLOOKUP($D10,Artslister!$A$1:$W$99,7,FALSE)</f>
        <v>Eudicots</v>
      </c>
      <c r="R10" t="str">
        <f>VLOOKUP($D10,Artslister!$A$1:$W$99,8,FALSE)</f>
        <v>Lamiales</v>
      </c>
      <c r="S10" t="str">
        <f>VLOOKUP($D10,Artslister!$A$1:$W$99,9,FALSE)</f>
        <v>Plantaginaceae</v>
      </c>
      <c r="T10" t="str">
        <f>VLOOKUP($D10,Artslister!$A$1:$W$99,10,FALSE)</f>
        <v>Veronica</v>
      </c>
      <c r="U10" t="str">
        <f>VLOOKUP($D10,Artslister!$A$1:$W$99,11,FALSE)</f>
        <v>spicata</v>
      </c>
      <c r="V10">
        <f>VLOOKUP($D10,Artslister!$A$1:$W$99,12,FALSE)</f>
        <v>0</v>
      </c>
      <c r="W10" t="str">
        <f>VLOOKUP($D10,Artslister!$A$1:$W$99,13,FALSE)</f>
        <v>L.</v>
      </c>
      <c r="X10" t="e">
        <f>VLOOKUP($D10,Artslister!$A$1:$W$99,15,FALSE)</f>
        <v>#REF!</v>
      </c>
      <c r="Y10" t="e">
        <f>VLOOKUP($D10,Artslister!$A$1:$W$99,17,FALSE)</f>
        <v>#N/A</v>
      </c>
    </row>
    <row r="11" spans="1:25" ht="14.55" hidden="1" x14ac:dyDescent="0.3">
      <c r="A11" t="s">
        <v>76</v>
      </c>
      <c r="B11">
        <v>2019</v>
      </c>
      <c r="C11" t="s">
        <v>1567</v>
      </c>
      <c r="D11" t="s">
        <v>1923</v>
      </c>
      <c r="E11">
        <v>1</v>
      </c>
      <c r="F11">
        <v>1</v>
      </c>
      <c r="L11" t="str">
        <f>VLOOKUP($D11,Artslister!$A$1:$W$99,2,FALSE)</f>
        <v>Veronica spicata</v>
      </c>
      <c r="M11" t="str">
        <f>VLOOKUP($D11,Artslister!$A$1:$W$99,3,FALSE)</f>
        <v>102575</v>
      </c>
      <c r="N11" t="str">
        <f>VLOOKUP($D11,Artslister!$A$1:$W$99,4,FALSE)</f>
        <v>144891</v>
      </c>
      <c r="O11" t="str">
        <f>VLOOKUP($D11,Artslister!$A$1:$W$99,5,FALSE)</f>
        <v>Plantae</v>
      </c>
      <c r="P11" t="str">
        <f>VLOOKUP($D11,Artslister!$A$1:$W$99,6,FALSE)</f>
        <v>Magnoliophyta</v>
      </c>
      <c r="Q11" t="str">
        <f>VLOOKUP($D11,Artslister!$A$1:$W$99,7,FALSE)</f>
        <v>Eudicots</v>
      </c>
      <c r="R11" t="str">
        <f>VLOOKUP($D11,Artslister!$A$1:$W$99,8,FALSE)</f>
        <v>Lamiales</v>
      </c>
      <c r="S11" t="str">
        <f>VLOOKUP($D11,Artslister!$A$1:$W$99,9,FALSE)</f>
        <v>Plantaginaceae</v>
      </c>
      <c r="T11" t="str">
        <f>VLOOKUP($D11,Artslister!$A$1:$W$99,10,FALSE)</f>
        <v>Veronica</v>
      </c>
      <c r="U11" t="str">
        <f>VLOOKUP($D11,Artslister!$A$1:$W$99,11,FALSE)</f>
        <v>spicata</v>
      </c>
      <c r="V11">
        <f>VLOOKUP($D11,Artslister!$A$1:$W$99,12,FALSE)</f>
        <v>0</v>
      </c>
      <c r="W11" t="str">
        <f>VLOOKUP($D11,Artslister!$A$1:$W$99,13,FALSE)</f>
        <v>L.</v>
      </c>
      <c r="X11" t="e">
        <f>VLOOKUP($D11,Artslister!$A$1:$W$99,15,FALSE)</f>
        <v>#REF!</v>
      </c>
      <c r="Y11" t="e">
        <f>VLOOKUP($D11,Artslister!$A$1:$W$99,17,FALSE)</f>
        <v>#N/A</v>
      </c>
    </row>
    <row r="12" spans="1:25" ht="14.55" hidden="1" x14ac:dyDescent="0.3">
      <c r="A12" t="s">
        <v>76</v>
      </c>
      <c r="B12">
        <v>2019</v>
      </c>
      <c r="C12" t="s">
        <v>1556</v>
      </c>
      <c r="D12" t="s">
        <v>1923</v>
      </c>
      <c r="E12">
        <v>2</v>
      </c>
      <c r="F12">
        <v>1</v>
      </c>
      <c r="L12" t="str">
        <f>VLOOKUP($D12,Artslister!$A$1:$W$99,2,FALSE)</f>
        <v>Veronica spicata</v>
      </c>
      <c r="M12" t="str">
        <f>VLOOKUP($D12,Artslister!$A$1:$W$99,3,FALSE)</f>
        <v>102575</v>
      </c>
      <c r="N12" t="str">
        <f>VLOOKUP($D12,Artslister!$A$1:$W$99,4,FALSE)</f>
        <v>144891</v>
      </c>
      <c r="O12" t="str">
        <f>VLOOKUP($D12,Artslister!$A$1:$W$99,5,FALSE)</f>
        <v>Plantae</v>
      </c>
      <c r="P12" t="str">
        <f>VLOOKUP($D12,Artslister!$A$1:$W$99,6,FALSE)</f>
        <v>Magnoliophyta</v>
      </c>
      <c r="Q12" t="str">
        <f>VLOOKUP($D12,Artslister!$A$1:$W$99,7,FALSE)</f>
        <v>Eudicots</v>
      </c>
      <c r="R12" t="str">
        <f>VLOOKUP($D12,Artslister!$A$1:$W$99,8,FALSE)</f>
        <v>Lamiales</v>
      </c>
      <c r="S12" t="str">
        <f>VLOOKUP($D12,Artslister!$A$1:$W$99,9,FALSE)</f>
        <v>Plantaginaceae</v>
      </c>
      <c r="T12" t="str">
        <f>VLOOKUP($D12,Artslister!$A$1:$W$99,10,FALSE)</f>
        <v>Veronica</v>
      </c>
      <c r="U12" t="str">
        <f>VLOOKUP($D12,Artslister!$A$1:$W$99,11,FALSE)</f>
        <v>spicata</v>
      </c>
      <c r="V12">
        <f>VLOOKUP($D12,Artslister!$A$1:$W$99,12,FALSE)</f>
        <v>0</v>
      </c>
      <c r="W12" t="str">
        <f>VLOOKUP($D12,Artslister!$A$1:$W$99,13,FALSE)</f>
        <v>L.</v>
      </c>
      <c r="X12" t="e">
        <f>VLOOKUP($D12,Artslister!$A$1:$W$99,15,FALSE)</f>
        <v>#REF!</v>
      </c>
      <c r="Y12" t="e">
        <f>VLOOKUP($D12,Artslister!$A$1:$W$99,17,FALSE)</f>
        <v>#N/A</v>
      </c>
    </row>
    <row r="13" spans="1:25" ht="14.55" hidden="1" x14ac:dyDescent="0.3">
      <c r="A13" t="s">
        <v>57</v>
      </c>
      <c r="B13">
        <v>2019</v>
      </c>
      <c r="C13" t="s">
        <v>1632</v>
      </c>
      <c r="D13" t="s">
        <v>1923</v>
      </c>
      <c r="E13">
        <v>5</v>
      </c>
      <c r="F13">
        <v>1</v>
      </c>
      <c r="L13" t="str">
        <f>VLOOKUP($D13,Artslister!$A$1:$W$99,2,FALSE)</f>
        <v>Veronica spicata</v>
      </c>
      <c r="M13" t="str">
        <f>VLOOKUP($D13,Artslister!$A$1:$W$99,3,FALSE)</f>
        <v>102575</v>
      </c>
      <c r="N13" t="str">
        <f>VLOOKUP($D13,Artslister!$A$1:$W$99,4,FALSE)</f>
        <v>144891</v>
      </c>
      <c r="O13" t="str">
        <f>VLOOKUP($D13,Artslister!$A$1:$W$99,5,FALSE)</f>
        <v>Plantae</v>
      </c>
      <c r="P13" t="str">
        <f>VLOOKUP($D13,Artslister!$A$1:$W$99,6,FALSE)</f>
        <v>Magnoliophyta</v>
      </c>
      <c r="Q13" t="str">
        <f>VLOOKUP($D13,Artslister!$A$1:$W$99,7,FALSE)</f>
        <v>Eudicots</v>
      </c>
      <c r="R13" t="str">
        <f>VLOOKUP($D13,Artslister!$A$1:$W$99,8,FALSE)</f>
        <v>Lamiales</v>
      </c>
      <c r="S13" t="str">
        <f>VLOOKUP($D13,Artslister!$A$1:$W$99,9,FALSE)</f>
        <v>Plantaginaceae</v>
      </c>
      <c r="T13" t="str">
        <f>VLOOKUP($D13,Artslister!$A$1:$W$99,10,FALSE)</f>
        <v>Veronica</v>
      </c>
      <c r="U13" t="str">
        <f>VLOOKUP($D13,Artslister!$A$1:$W$99,11,FALSE)</f>
        <v>spicata</v>
      </c>
      <c r="V13">
        <f>VLOOKUP($D13,Artslister!$A$1:$W$99,12,FALSE)</f>
        <v>0</v>
      </c>
      <c r="W13" t="str">
        <f>VLOOKUP($D13,Artslister!$A$1:$W$99,13,FALSE)</f>
        <v>L.</v>
      </c>
      <c r="X13" t="e">
        <f>VLOOKUP($D13,Artslister!$A$1:$W$99,15,FALSE)</f>
        <v>#REF!</v>
      </c>
      <c r="Y13" t="e">
        <f>VLOOKUP($D13,Artslister!$A$1:$W$99,17,FALSE)</f>
        <v>#N/A</v>
      </c>
    </row>
    <row r="14" spans="1:25" ht="14.55" hidden="1" x14ac:dyDescent="0.3">
      <c r="A14" t="s">
        <v>117</v>
      </c>
      <c r="B14">
        <v>2020</v>
      </c>
      <c r="C14" t="s">
        <v>1405</v>
      </c>
      <c r="D14" t="s">
        <v>1923</v>
      </c>
      <c r="E14">
        <v>1</v>
      </c>
      <c r="F14">
        <v>1</v>
      </c>
      <c r="L14" t="str">
        <f>VLOOKUP($D14,Artslister!$A$1:$W$99,2,FALSE)</f>
        <v>Veronica spicata</v>
      </c>
      <c r="M14" t="str">
        <f>VLOOKUP($D14,Artslister!$A$1:$W$99,3,FALSE)</f>
        <v>102575</v>
      </c>
      <c r="N14" t="str">
        <f>VLOOKUP($D14,Artslister!$A$1:$W$99,4,FALSE)</f>
        <v>144891</v>
      </c>
      <c r="O14" t="str">
        <f>VLOOKUP($D14,Artslister!$A$1:$W$99,5,FALSE)</f>
        <v>Plantae</v>
      </c>
      <c r="P14" t="str">
        <f>VLOOKUP($D14,Artslister!$A$1:$W$99,6,FALSE)</f>
        <v>Magnoliophyta</v>
      </c>
      <c r="Q14" t="str">
        <f>VLOOKUP($D14,Artslister!$A$1:$W$99,7,FALSE)</f>
        <v>Eudicots</v>
      </c>
      <c r="R14" t="str">
        <f>VLOOKUP($D14,Artslister!$A$1:$W$99,8,FALSE)</f>
        <v>Lamiales</v>
      </c>
      <c r="S14" t="str">
        <f>VLOOKUP($D14,Artslister!$A$1:$W$99,9,FALSE)</f>
        <v>Plantaginaceae</v>
      </c>
      <c r="T14" t="str">
        <f>VLOOKUP($D14,Artslister!$A$1:$W$99,10,FALSE)</f>
        <v>Veronica</v>
      </c>
      <c r="U14" t="str">
        <f>VLOOKUP($D14,Artslister!$A$1:$W$99,11,FALSE)</f>
        <v>spicata</v>
      </c>
      <c r="V14">
        <f>VLOOKUP($D14,Artslister!$A$1:$W$99,12,FALSE)</f>
        <v>0</v>
      </c>
      <c r="W14" t="str">
        <f>VLOOKUP($D14,Artslister!$A$1:$W$99,13,FALSE)</f>
        <v>L.</v>
      </c>
      <c r="X14" t="e">
        <f>VLOOKUP($D14,Artslister!$A$1:$W$99,15,FALSE)</f>
        <v>#REF!</v>
      </c>
      <c r="Y14" t="e">
        <f>VLOOKUP($D14,Artslister!$A$1:$W$99,17,FALSE)</f>
        <v>#N/A</v>
      </c>
    </row>
    <row r="15" spans="1:25" ht="14.55" hidden="1" x14ac:dyDescent="0.3">
      <c r="A15" s="20" t="s">
        <v>109</v>
      </c>
      <c r="B15" s="20">
        <v>2023</v>
      </c>
      <c r="C15" s="20" t="s">
        <v>1460</v>
      </c>
      <c r="D15" s="20" t="s">
        <v>1931</v>
      </c>
      <c r="E15" s="20">
        <v>1</v>
      </c>
      <c r="F15">
        <v>1</v>
      </c>
      <c r="I15">
        <v>1</v>
      </c>
      <c r="K15" s="20" t="s">
        <v>297</v>
      </c>
      <c r="L15" t="str">
        <f>VLOOKUP($D15,Artslister!$A$1:$W$99,2,FALSE)</f>
        <v>Fraxinus excelsior</v>
      </c>
      <c r="M15" t="str">
        <f>VLOOKUP($D15,Artslister!$A$1:$W$99,3,FALSE)</f>
        <v>102409</v>
      </c>
      <c r="N15" t="str">
        <f>VLOOKUP($D15,Artslister!$A$1:$W$99,4,FALSE)</f>
        <v>62369</v>
      </c>
      <c r="O15" t="str">
        <f>VLOOKUP($D15,Artslister!$A$1:$W$99,5,FALSE)</f>
        <v>Plantae</v>
      </c>
      <c r="P15" t="str">
        <f>VLOOKUP($D15,Artslister!$A$1:$W$99,6,FALSE)</f>
        <v>Magnoliophyta</v>
      </c>
      <c r="Q15" t="str">
        <f>VLOOKUP($D15,Artslister!$A$1:$W$99,7,FALSE)</f>
        <v>Eudicots</v>
      </c>
      <c r="R15" t="str">
        <f>VLOOKUP($D15,Artslister!$A$1:$W$99,8,FALSE)</f>
        <v>Lamiales</v>
      </c>
      <c r="S15" t="str">
        <f>VLOOKUP($D15,Artslister!$A$1:$W$99,9,FALSE)</f>
        <v>Oleaceae</v>
      </c>
      <c r="T15" t="str">
        <f>VLOOKUP($D15,Artslister!$A$1:$W$99,10,FALSE)</f>
        <v>Fraxinus</v>
      </c>
      <c r="U15" t="str">
        <f>VLOOKUP($D15,Artslister!$A$1:$W$99,11,FALSE)</f>
        <v>excelsior</v>
      </c>
      <c r="V15">
        <f>VLOOKUP($D15,Artslister!$A$1:$W$99,12,FALSE)</f>
        <v>0</v>
      </c>
      <c r="W15" t="str">
        <f>VLOOKUP($D15,Artslister!$A$1:$W$99,13,FALSE)</f>
        <v>L.</v>
      </c>
      <c r="X15" t="e">
        <f>VLOOKUP($D15,Artslister!$A$1:$W$99,15,FALSE)</f>
        <v>#REF!</v>
      </c>
      <c r="Y15" t="e">
        <f>VLOOKUP($D15,Artslister!$A$1:$W$99,17,FALSE)</f>
        <v>#N/A</v>
      </c>
    </row>
    <row r="16" spans="1:25" ht="14.55" hidden="1" x14ac:dyDescent="0.3">
      <c r="A16" t="s">
        <v>109</v>
      </c>
      <c r="B16">
        <v>2018</v>
      </c>
      <c r="C16" t="s">
        <v>1460</v>
      </c>
      <c r="D16" t="s">
        <v>1936</v>
      </c>
      <c r="E16">
        <v>1</v>
      </c>
      <c r="L16" t="str">
        <f>VLOOKUP($D16,Artslister!$A$1:$W$99,2,FALSE)</f>
        <v>Cotoneaster integerrimus</v>
      </c>
      <c r="M16" t="str">
        <f>VLOOKUP($D16,Artslister!$A$1:$W$99,3,FALSE)</f>
        <v>103276</v>
      </c>
      <c r="N16" t="str">
        <f>VLOOKUP($D16,Artslister!$A$1:$W$99,4,FALSE)</f>
        <v>132025</v>
      </c>
      <c r="O16" t="str">
        <f>VLOOKUP($D16,Artslister!$A$1:$W$99,5,FALSE)</f>
        <v>Plantae</v>
      </c>
      <c r="P16" t="str">
        <f>VLOOKUP($D16,Artslister!$A$1:$W$99,6,FALSE)</f>
        <v>Magnoliophyta</v>
      </c>
      <c r="Q16" t="str">
        <f>VLOOKUP($D16,Artslister!$A$1:$W$99,7,FALSE)</f>
        <v>Eudicots</v>
      </c>
      <c r="R16" t="str">
        <f>VLOOKUP($D16,Artslister!$A$1:$W$99,8,FALSE)</f>
        <v>Rosales</v>
      </c>
      <c r="S16" t="str">
        <f>VLOOKUP($D16,Artslister!$A$1:$W$99,9,FALSE)</f>
        <v>Rosaceae</v>
      </c>
      <c r="T16" t="str">
        <f>VLOOKUP($D16,Artslister!$A$1:$W$99,10,FALSE)</f>
        <v>Cotoneaster</v>
      </c>
      <c r="U16" t="str">
        <f>VLOOKUP($D16,Artslister!$A$1:$W$99,11,FALSE)</f>
        <v>integerrimus</v>
      </c>
      <c r="V16">
        <f>VLOOKUP($D16,Artslister!$A$1:$W$99,12,FALSE)</f>
        <v>0</v>
      </c>
      <c r="W16" t="str">
        <f>VLOOKUP($D16,Artslister!$A$1:$W$99,13,FALSE)</f>
        <v>Medik.</v>
      </c>
      <c r="X16" t="e">
        <f>VLOOKUP($D16,Artslister!$A$1:$W$99,15,FALSE)</f>
        <v>#REF!</v>
      </c>
      <c r="Y16" t="e">
        <f>VLOOKUP($D16,Artslister!$A$1:$W$99,17,FALSE)</f>
        <v>#N/A</v>
      </c>
    </row>
    <row r="17" spans="1:25" ht="14.55" hidden="1" x14ac:dyDescent="0.3">
      <c r="A17" t="s">
        <v>109</v>
      </c>
      <c r="B17">
        <v>2019</v>
      </c>
      <c r="C17" t="s">
        <v>1460</v>
      </c>
      <c r="D17" t="s">
        <v>1936</v>
      </c>
      <c r="E17">
        <v>1</v>
      </c>
      <c r="L17" t="str">
        <f>VLOOKUP($D17,Artslister!$A$1:$W$99,2,FALSE)</f>
        <v>Cotoneaster integerrimus</v>
      </c>
      <c r="M17" t="str">
        <f>VLOOKUP($D17,Artslister!$A$1:$W$99,3,FALSE)</f>
        <v>103276</v>
      </c>
      <c r="N17" t="str">
        <f>VLOOKUP($D17,Artslister!$A$1:$W$99,4,FALSE)</f>
        <v>132025</v>
      </c>
      <c r="O17" t="str">
        <f>VLOOKUP($D17,Artslister!$A$1:$W$99,5,FALSE)</f>
        <v>Plantae</v>
      </c>
      <c r="P17" t="str">
        <f>VLOOKUP($D17,Artslister!$A$1:$W$99,6,FALSE)</f>
        <v>Magnoliophyta</v>
      </c>
      <c r="Q17" t="str">
        <f>VLOOKUP($D17,Artslister!$A$1:$W$99,7,FALSE)</f>
        <v>Eudicots</v>
      </c>
      <c r="R17" t="str">
        <f>VLOOKUP($D17,Artslister!$A$1:$W$99,8,FALSE)</f>
        <v>Rosales</v>
      </c>
      <c r="S17" t="str">
        <f>VLOOKUP($D17,Artslister!$A$1:$W$99,9,FALSE)</f>
        <v>Rosaceae</v>
      </c>
      <c r="T17" t="str">
        <f>VLOOKUP($D17,Artslister!$A$1:$W$99,10,FALSE)</f>
        <v>Cotoneaster</v>
      </c>
      <c r="U17" t="str">
        <f>VLOOKUP($D17,Artslister!$A$1:$W$99,11,FALSE)</f>
        <v>integerrimus</v>
      </c>
      <c r="V17">
        <f>VLOOKUP($D17,Artslister!$A$1:$W$99,12,FALSE)</f>
        <v>0</v>
      </c>
      <c r="W17" t="str">
        <f>VLOOKUP($D17,Artslister!$A$1:$W$99,13,FALSE)</f>
        <v>Medik.</v>
      </c>
      <c r="X17" t="e">
        <f>VLOOKUP($D17,Artslister!$A$1:$W$99,15,FALSE)</f>
        <v>#REF!</v>
      </c>
      <c r="Y17" t="e">
        <f>VLOOKUP($D17,Artslister!$A$1:$W$99,17,FALSE)</f>
        <v>#N/A</v>
      </c>
    </row>
    <row r="18" spans="1:25" ht="14.55" hidden="1" x14ac:dyDescent="0.3">
      <c r="A18" t="s">
        <v>109</v>
      </c>
      <c r="B18">
        <v>2022</v>
      </c>
      <c r="C18" t="s">
        <v>1460</v>
      </c>
      <c r="D18" t="s">
        <v>1936</v>
      </c>
      <c r="E18">
        <v>1</v>
      </c>
      <c r="H18">
        <v>1</v>
      </c>
      <c r="L18" t="str">
        <f>VLOOKUP($D18,Artslister!$A$1:$W$99,2,FALSE)</f>
        <v>Cotoneaster integerrimus</v>
      </c>
      <c r="M18" t="str">
        <f>VLOOKUP($D18,Artslister!$A$1:$W$99,3,FALSE)</f>
        <v>103276</v>
      </c>
      <c r="N18" t="str">
        <f>VLOOKUP($D18,Artslister!$A$1:$W$99,4,FALSE)</f>
        <v>132025</v>
      </c>
      <c r="O18" t="str">
        <f>VLOOKUP($D18,Artslister!$A$1:$W$99,5,FALSE)</f>
        <v>Plantae</v>
      </c>
      <c r="P18" t="str">
        <f>VLOOKUP($D18,Artslister!$A$1:$W$99,6,FALSE)</f>
        <v>Magnoliophyta</v>
      </c>
      <c r="Q18" t="str">
        <f>VLOOKUP($D18,Artslister!$A$1:$W$99,7,FALSE)</f>
        <v>Eudicots</v>
      </c>
      <c r="R18" t="str">
        <f>VLOOKUP($D18,Artslister!$A$1:$W$99,8,FALSE)</f>
        <v>Rosales</v>
      </c>
      <c r="S18" t="str">
        <f>VLOOKUP($D18,Artslister!$A$1:$W$99,9,FALSE)</f>
        <v>Rosaceae</v>
      </c>
      <c r="T18" t="str">
        <f>VLOOKUP($D18,Artslister!$A$1:$W$99,10,FALSE)</f>
        <v>Cotoneaster</v>
      </c>
      <c r="U18" t="str">
        <f>VLOOKUP($D18,Artslister!$A$1:$W$99,11,FALSE)</f>
        <v>integerrimus</v>
      </c>
      <c r="V18">
        <f>VLOOKUP($D18,Artslister!$A$1:$W$99,12,FALSE)</f>
        <v>0</v>
      </c>
      <c r="W18" t="str">
        <f>VLOOKUP($D18,Artslister!$A$1:$W$99,13,FALSE)</f>
        <v>Medik.</v>
      </c>
      <c r="X18" t="e">
        <f>VLOOKUP($D18,Artslister!$A$1:$W$99,15,FALSE)</f>
        <v>#REF!</v>
      </c>
      <c r="Y18" t="e">
        <f>VLOOKUP($D18,Artslister!$A$1:$W$99,17,FALSE)</f>
        <v>#N/A</v>
      </c>
    </row>
    <row r="19" spans="1:25" ht="14.55" hidden="1" x14ac:dyDescent="0.3">
      <c r="A19" t="s">
        <v>70</v>
      </c>
      <c r="B19">
        <v>2020</v>
      </c>
      <c r="C19" t="s">
        <v>1515</v>
      </c>
      <c r="D19" t="s">
        <v>1923</v>
      </c>
      <c r="E19">
        <v>0.1</v>
      </c>
      <c r="F19">
        <v>1</v>
      </c>
      <c r="L19" t="str">
        <f>VLOOKUP($D19,Artslister!$A$1:$W$99,2,FALSE)</f>
        <v>Veronica spicata</v>
      </c>
      <c r="M19" t="str">
        <f>VLOOKUP($D19,Artslister!$A$1:$W$99,3,FALSE)</f>
        <v>102575</v>
      </c>
      <c r="N19" t="str">
        <f>VLOOKUP($D19,Artslister!$A$1:$W$99,4,FALSE)</f>
        <v>144891</v>
      </c>
      <c r="O19" t="str">
        <f>VLOOKUP($D19,Artslister!$A$1:$W$99,5,FALSE)</f>
        <v>Plantae</v>
      </c>
      <c r="P19" t="str">
        <f>VLOOKUP($D19,Artslister!$A$1:$W$99,6,FALSE)</f>
        <v>Magnoliophyta</v>
      </c>
      <c r="Q19" t="str">
        <f>VLOOKUP($D19,Artslister!$A$1:$W$99,7,FALSE)</f>
        <v>Eudicots</v>
      </c>
      <c r="R19" t="str">
        <f>VLOOKUP($D19,Artslister!$A$1:$W$99,8,FALSE)</f>
        <v>Lamiales</v>
      </c>
      <c r="S19" t="str">
        <f>VLOOKUP($D19,Artslister!$A$1:$W$99,9,FALSE)</f>
        <v>Plantaginaceae</v>
      </c>
      <c r="T19" t="str">
        <f>VLOOKUP($D19,Artslister!$A$1:$W$99,10,FALSE)</f>
        <v>Veronica</v>
      </c>
      <c r="U19" t="str">
        <f>VLOOKUP($D19,Artslister!$A$1:$W$99,11,FALSE)</f>
        <v>spicata</v>
      </c>
      <c r="V19">
        <f>VLOOKUP($D19,Artslister!$A$1:$W$99,12,FALSE)</f>
        <v>0</v>
      </c>
      <c r="W19" t="str">
        <f>VLOOKUP($D19,Artslister!$A$1:$W$99,13,FALSE)</f>
        <v>L.</v>
      </c>
      <c r="X19" t="e">
        <f>VLOOKUP($D19,Artslister!$A$1:$W$99,15,FALSE)</f>
        <v>#REF!</v>
      </c>
      <c r="Y19" t="e">
        <f>VLOOKUP($D19,Artslister!$A$1:$W$99,17,FALSE)</f>
        <v>#N/A</v>
      </c>
    </row>
    <row r="20" spans="1:25" ht="14.55" hidden="1" x14ac:dyDescent="0.3">
      <c r="A20" t="s">
        <v>76</v>
      </c>
      <c r="B20">
        <v>2020</v>
      </c>
      <c r="C20" t="s">
        <v>1554</v>
      </c>
      <c r="D20" t="s">
        <v>1923</v>
      </c>
      <c r="E20">
        <v>1</v>
      </c>
      <c r="F20">
        <v>1</v>
      </c>
      <c r="L20" t="str">
        <f>VLOOKUP($D20,Artslister!$A$1:$W$99,2,FALSE)</f>
        <v>Veronica spicata</v>
      </c>
      <c r="M20" t="str">
        <f>VLOOKUP($D20,Artslister!$A$1:$W$99,3,FALSE)</f>
        <v>102575</v>
      </c>
      <c r="N20" t="str">
        <f>VLOOKUP($D20,Artslister!$A$1:$W$99,4,FALSE)</f>
        <v>144891</v>
      </c>
      <c r="O20" t="str">
        <f>VLOOKUP($D20,Artslister!$A$1:$W$99,5,FALSE)</f>
        <v>Plantae</v>
      </c>
      <c r="P20" t="str">
        <f>VLOOKUP($D20,Artslister!$A$1:$W$99,6,FALSE)</f>
        <v>Magnoliophyta</v>
      </c>
      <c r="Q20" t="str">
        <f>VLOOKUP($D20,Artslister!$A$1:$W$99,7,FALSE)</f>
        <v>Eudicots</v>
      </c>
      <c r="R20" t="str">
        <f>VLOOKUP($D20,Artslister!$A$1:$W$99,8,FALSE)</f>
        <v>Lamiales</v>
      </c>
      <c r="S20" t="str">
        <f>VLOOKUP($D20,Artslister!$A$1:$W$99,9,FALSE)</f>
        <v>Plantaginaceae</v>
      </c>
      <c r="T20" t="str">
        <f>VLOOKUP($D20,Artslister!$A$1:$W$99,10,FALSE)</f>
        <v>Veronica</v>
      </c>
      <c r="U20" t="str">
        <f>VLOOKUP($D20,Artslister!$A$1:$W$99,11,FALSE)</f>
        <v>spicata</v>
      </c>
      <c r="V20">
        <f>VLOOKUP($D20,Artslister!$A$1:$W$99,12,FALSE)</f>
        <v>0</v>
      </c>
      <c r="W20" t="str">
        <f>VLOOKUP($D20,Artslister!$A$1:$W$99,13,FALSE)</f>
        <v>L.</v>
      </c>
      <c r="X20" t="e">
        <f>VLOOKUP($D20,Artslister!$A$1:$W$99,15,FALSE)</f>
        <v>#REF!</v>
      </c>
      <c r="Y20" t="e">
        <f>VLOOKUP($D20,Artslister!$A$1:$W$99,17,FALSE)</f>
        <v>#N/A</v>
      </c>
    </row>
    <row r="21" spans="1:25" ht="14.55" hidden="1" x14ac:dyDescent="0.3">
      <c r="A21" t="s">
        <v>76</v>
      </c>
      <c r="B21">
        <v>2020</v>
      </c>
      <c r="C21" t="s">
        <v>1556</v>
      </c>
      <c r="D21" t="s">
        <v>1923</v>
      </c>
      <c r="E21">
        <v>1</v>
      </c>
      <c r="F21">
        <v>1</v>
      </c>
      <c r="L21" t="str">
        <f>VLOOKUP($D21,Artslister!$A$1:$W$99,2,FALSE)</f>
        <v>Veronica spicata</v>
      </c>
      <c r="M21" t="str">
        <f>VLOOKUP($D21,Artslister!$A$1:$W$99,3,FALSE)</f>
        <v>102575</v>
      </c>
      <c r="N21" t="str">
        <f>VLOOKUP($D21,Artslister!$A$1:$W$99,4,FALSE)</f>
        <v>144891</v>
      </c>
      <c r="O21" t="str">
        <f>VLOOKUP($D21,Artslister!$A$1:$W$99,5,FALSE)</f>
        <v>Plantae</v>
      </c>
      <c r="P21" t="str">
        <f>VLOOKUP($D21,Artslister!$A$1:$W$99,6,FALSE)</f>
        <v>Magnoliophyta</v>
      </c>
      <c r="Q21" t="str">
        <f>VLOOKUP($D21,Artslister!$A$1:$W$99,7,FALSE)</f>
        <v>Eudicots</v>
      </c>
      <c r="R21" t="str">
        <f>VLOOKUP($D21,Artslister!$A$1:$W$99,8,FALSE)</f>
        <v>Lamiales</v>
      </c>
      <c r="S21" t="str">
        <f>VLOOKUP($D21,Artslister!$A$1:$W$99,9,FALSE)</f>
        <v>Plantaginaceae</v>
      </c>
      <c r="T21" t="str">
        <f>VLOOKUP($D21,Artslister!$A$1:$W$99,10,FALSE)</f>
        <v>Veronica</v>
      </c>
      <c r="U21" t="str">
        <f>VLOOKUP($D21,Artslister!$A$1:$W$99,11,FALSE)</f>
        <v>spicata</v>
      </c>
      <c r="V21">
        <f>VLOOKUP($D21,Artslister!$A$1:$W$99,12,FALSE)</f>
        <v>0</v>
      </c>
      <c r="W21" t="str">
        <f>VLOOKUP($D21,Artslister!$A$1:$W$99,13,FALSE)</f>
        <v>L.</v>
      </c>
      <c r="X21" t="e">
        <f>VLOOKUP($D21,Artslister!$A$1:$W$99,15,FALSE)</f>
        <v>#REF!</v>
      </c>
      <c r="Y21" t="e">
        <f>VLOOKUP($D21,Artslister!$A$1:$W$99,17,FALSE)</f>
        <v>#N/A</v>
      </c>
    </row>
    <row r="22" spans="1:25" ht="14.55" hidden="1" x14ac:dyDescent="0.3">
      <c r="A22" t="s">
        <v>76</v>
      </c>
      <c r="B22">
        <v>2020</v>
      </c>
      <c r="C22" t="s">
        <v>1557</v>
      </c>
      <c r="D22" t="s">
        <v>1923</v>
      </c>
      <c r="E22">
        <v>0.1</v>
      </c>
      <c r="F22">
        <v>1</v>
      </c>
      <c r="L22" t="str">
        <f>VLOOKUP($D22,Artslister!$A$1:$W$99,2,FALSE)</f>
        <v>Veronica spicata</v>
      </c>
      <c r="M22" t="str">
        <f>VLOOKUP($D22,Artslister!$A$1:$W$99,3,FALSE)</f>
        <v>102575</v>
      </c>
      <c r="N22" t="str">
        <f>VLOOKUP($D22,Artslister!$A$1:$W$99,4,FALSE)</f>
        <v>144891</v>
      </c>
      <c r="O22" t="str">
        <f>VLOOKUP($D22,Artslister!$A$1:$W$99,5,FALSE)</f>
        <v>Plantae</v>
      </c>
      <c r="P22" t="str">
        <f>VLOOKUP($D22,Artslister!$A$1:$W$99,6,FALSE)</f>
        <v>Magnoliophyta</v>
      </c>
      <c r="Q22" t="str">
        <f>VLOOKUP($D22,Artslister!$A$1:$W$99,7,FALSE)</f>
        <v>Eudicots</v>
      </c>
      <c r="R22" t="str">
        <f>VLOOKUP($D22,Artslister!$A$1:$W$99,8,FALSE)</f>
        <v>Lamiales</v>
      </c>
      <c r="S22" t="str">
        <f>VLOOKUP($D22,Artslister!$A$1:$W$99,9,FALSE)</f>
        <v>Plantaginaceae</v>
      </c>
      <c r="T22" t="str">
        <f>VLOOKUP($D22,Artslister!$A$1:$W$99,10,FALSE)</f>
        <v>Veronica</v>
      </c>
      <c r="U22" t="str">
        <f>VLOOKUP($D22,Artslister!$A$1:$W$99,11,FALSE)</f>
        <v>spicata</v>
      </c>
      <c r="V22">
        <f>VLOOKUP($D22,Artslister!$A$1:$W$99,12,FALSE)</f>
        <v>0</v>
      </c>
      <c r="W22" t="str">
        <f>VLOOKUP($D22,Artslister!$A$1:$W$99,13,FALSE)</f>
        <v>L.</v>
      </c>
      <c r="X22" t="e">
        <f>VLOOKUP($D22,Artslister!$A$1:$W$99,15,FALSE)</f>
        <v>#REF!</v>
      </c>
      <c r="Y22" t="e">
        <f>VLOOKUP($D22,Artslister!$A$1:$W$99,17,FALSE)</f>
        <v>#N/A</v>
      </c>
    </row>
    <row r="23" spans="1:25" ht="14.55" hidden="1" x14ac:dyDescent="0.3">
      <c r="A23" t="s">
        <v>76</v>
      </c>
      <c r="B23">
        <v>2020</v>
      </c>
      <c r="C23" t="s">
        <v>1559</v>
      </c>
      <c r="D23" t="s">
        <v>1923</v>
      </c>
      <c r="E23">
        <v>0.1</v>
      </c>
      <c r="F23">
        <v>1</v>
      </c>
      <c r="L23" t="str">
        <f>VLOOKUP($D23,Artslister!$A$1:$W$99,2,FALSE)</f>
        <v>Veronica spicata</v>
      </c>
      <c r="M23" t="str">
        <f>VLOOKUP($D23,Artslister!$A$1:$W$99,3,FALSE)</f>
        <v>102575</v>
      </c>
      <c r="N23" t="str">
        <f>VLOOKUP($D23,Artslister!$A$1:$W$99,4,FALSE)</f>
        <v>144891</v>
      </c>
      <c r="O23" t="str">
        <f>VLOOKUP($D23,Artslister!$A$1:$W$99,5,FALSE)</f>
        <v>Plantae</v>
      </c>
      <c r="P23" t="str">
        <f>VLOOKUP($D23,Artslister!$A$1:$W$99,6,FALSE)</f>
        <v>Magnoliophyta</v>
      </c>
      <c r="Q23" t="str">
        <f>VLOOKUP($D23,Artslister!$A$1:$W$99,7,FALSE)</f>
        <v>Eudicots</v>
      </c>
      <c r="R23" t="str">
        <f>VLOOKUP($D23,Artslister!$A$1:$W$99,8,FALSE)</f>
        <v>Lamiales</v>
      </c>
      <c r="S23" t="str">
        <f>VLOOKUP($D23,Artslister!$A$1:$W$99,9,FALSE)</f>
        <v>Plantaginaceae</v>
      </c>
      <c r="T23" t="str">
        <f>VLOOKUP($D23,Artslister!$A$1:$W$99,10,FALSE)</f>
        <v>Veronica</v>
      </c>
      <c r="U23" t="str">
        <f>VLOOKUP($D23,Artslister!$A$1:$W$99,11,FALSE)</f>
        <v>spicata</v>
      </c>
      <c r="V23">
        <f>VLOOKUP($D23,Artslister!$A$1:$W$99,12,FALSE)</f>
        <v>0</v>
      </c>
      <c r="W23" t="str">
        <f>VLOOKUP($D23,Artslister!$A$1:$W$99,13,FALSE)</f>
        <v>L.</v>
      </c>
      <c r="X23" t="e">
        <f>VLOOKUP($D23,Artslister!$A$1:$W$99,15,FALSE)</f>
        <v>#REF!</v>
      </c>
      <c r="Y23" t="e">
        <f>VLOOKUP($D23,Artslister!$A$1:$W$99,17,FALSE)</f>
        <v>#N/A</v>
      </c>
    </row>
    <row r="24" spans="1:25" ht="14.55" hidden="1" x14ac:dyDescent="0.3">
      <c r="A24" t="s">
        <v>76</v>
      </c>
      <c r="B24">
        <v>2020</v>
      </c>
      <c r="C24" t="s">
        <v>1562</v>
      </c>
      <c r="D24" t="s">
        <v>1923</v>
      </c>
      <c r="E24">
        <v>0.1</v>
      </c>
      <c r="F24">
        <v>1</v>
      </c>
      <c r="L24" t="str">
        <f>VLOOKUP($D24,Artslister!$A$1:$W$99,2,FALSE)</f>
        <v>Veronica spicata</v>
      </c>
      <c r="M24" t="str">
        <f>VLOOKUP($D24,Artslister!$A$1:$W$99,3,FALSE)</f>
        <v>102575</v>
      </c>
      <c r="N24" t="str">
        <f>VLOOKUP($D24,Artslister!$A$1:$W$99,4,FALSE)</f>
        <v>144891</v>
      </c>
      <c r="O24" t="str">
        <f>VLOOKUP($D24,Artslister!$A$1:$W$99,5,FALSE)</f>
        <v>Plantae</v>
      </c>
      <c r="P24" t="str">
        <f>VLOOKUP($D24,Artslister!$A$1:$W$99,6,FALSE)</f>
        <v>Magnoliophyta</v>
      </c>
      <c r="Q24" t="str">
        <f>VLOOKUP($D24,Artslister!$A$1:$W$99,7,FALSE)</f>
        <v>Eudicots</v>
      </c>
      <c r="R24" t="str">
        <f>VLOOKUP($D24,Artslister!$A$1:$W$99,8,FALSE)</f>
        <v>Lamiales</v>
      </c>
      <c r="S24" t="str">
        <f>VLOOKUP($D24,Artslister!$A$1:$W$99,9,FALSE)</f>
        <v>Plantaginaceae</v>
      </c>
      <c r="T24" t="str">
        <f>VLOOKUP($D24,Artslister!$A$1:$W$99,10,FALSE)</f>
        <v>Veronica</v>
      </c>
      <c r="U24" t="str">
        <f>VLOOKUP($D24,Artslister!$A$1:$W$99,11,FALSE)</f>
        <v>spicata</v>
      </c>
      <c r="V24">
        <f>VLOOKUP($D24,Artslister!$A$1:$W$99,12,FALSE)</f>
        <v>0</v>
      </c>
      <c r="W24" t="str">
        <f>VLOOKUP($D24,Artslister!$A$1:$W$99,13,FALSE)</f>
        <v>L.</v>
      </c>
      <c r="X24" t="e">
        <f>VLOOKUP($D24,Artslister!$A$1:$W$99,15,FALSE)</f>
        <v>#REF!</v>
      </c>
      <c r="Y24" t="e">
        <f>VLOOKUP($D24,Artslister!$A$1:$W$99,17,FALSE)</f>
        <v>#N/A</v>
      </c>
    </row>
    <row r="25" spans="1:25" ht="14.55" hidden="1" x14ac:dyDescent="0.3">
      <c r="A25" t="s">
        <v>76</v>
      </c>
      <c r="B25">
        <v>2020</v>
      </c>
      <c r="C25" t="s">
        <v>1565</v>
      </c>
      <c r="D25" t="s">
        <v>1923</v>
      </c>
      <c r="E25">
        <v>1</v>
      </c>
      <c r="F25">
        <v>1</v>
      </c>
      <c r="L25" t="str">
        <f>VLOOKUP($D25,Artslister!$A$1:$W$99,2,FALSE)</f>
        <v>Veronica spicata</v>
      </c>
      <c r="M25" t="str">
        <f>VLOOKUP($D25,Artslister!$A$1:$W$99,3,FALSE)</f>
        <v>102575</v>
      </c>
      <c r="N25" t="str">
        <f>VLOOKUP($D25,Artslister!$A$1:$W$99,4,FALSE)</f>
        <v>144891</v>
      </c>
      <c r="O25" t="str">
        <f>VLOOKUP($D25,Artslister!$A$1:$W$99,5,FALSE)</f>
        <v>Plantae</v>
      </c>
      <c r="P25" t="str">
        <f>VLOOKUP($D25,Artslister!$A$1:$W$99,6,FALSE)</f>
        <v>Magnoliophyta</v>
      </c>
      <c r="Q25" t="str">
        <f>VLOOKUP($D25,Artslister!$A$1:$W$99,7,FALSE)</f>
        <v>Eudicots</v>
      </c>
      <c r="R25" t="str">
        <f>VLOOKUP($D25,Artslister!$A$1:$W$99,8,FALSE)</f>
        <v>Lamiales</v>
      </c>
      <c r="S25" t="str">
        <f>VLOOKUP($D25,Artslister!$A$1:$W$99,9,FALSE)</f>
        <v>Plantaginaceae</v>
      </c>
      <c r="T25" t="str">
        <f>VLOOKUP($D25,Artslister!$A$1:$W$99,10,FALSE)</f>
        <v>Veronica</v>
      </c>
      <c r="U25" t="str">
        <f>VLOOKUP($D25,Artslister!$A$1:$W$99,11,FALSE)</f>
        <v>spicata</v>
      </c>
      <c r="V25">
        <f>VLOOKUP($D25,Artslister!$A$1:$W$99,12,FALSE)</f>
        <v>0</v>
      </c>
      <c r="W25" t="str">
        <f>VLOOKUP($D25,Artslister!$A$1:$W$99,13,FALSE)</f>
        <v>L.</v>
      </c>
      <c r="X25" t="e">
        <f>VLOOKUP($D25,Artslister!$A$1:$W$99,15,FALSE)</f>
        <v>#REF!</v>
      </c>
      <c r="Y25" t="e">
        <f>VLOOKUP($D25,Artslister!$A$1:$W$99,17,FALSE)</f>
        <v>#N/A</v>
      </c>
    </row>
    <row r="26" spans="1:25" ht="14.55" hidden="1" x14ac:dyDescent="0.3">
      <c r="A26" t="s">
        <v>57</v>
      </c>
      <c r="B26">
        <v>2020</v>
      </c>
      <c r="C26" t="s">
        <v>1635</v>
      </c>
      <c r="D26" t="s">
        <v>1923</v>
      </c>
      <c r="E26">
        <v>0.1</v>
      </c>
      <c r="F26">
        <v>1</v>
      </c>
      <c r="L26" t="str">
        <f>VLOOKUP($D26,Artslister!$A$1:$W$99,2,FALSE)</f>
        <v>Veronica spicata</v>
      </c>
      <c r="M26" t="str">
        <f>VLOOKUP($D26,Artslister!$A$1:$W$99,3,FALSE)</f>
        <v>102575</v>
      </c>
      <c r="N26" t="str">
        <f>VLOOKUP($D26,Artslister!$A$1:$W$99,4,FALSE)</f>
        <v>144891</v>
      </c>
      <c r="O26" t="str">
        <f>VLOOKUP($D26,Artslister!$A$1:$W$99,5,FALSE)</f>
        <v>Plantae</v>
      </c>
      <c r="P26" t="str">
        <f>VLOOKUP($D26,Artslister!$A$1:$W$99,6,FALSE)</f>
        <v>Magnoliophyta</v>
      </c>
      <c r="Q26" t="str">
        <f>VLOOKUP($D26,Artslister!$A$1:$W$99,7,FALSE)</f>
        <v>Eudicots</v>
      </c>
      <c r="R26" t="str">
        <f>VLOOKUP($D26,Artslister!$A$1:$W$99,8,FALSE)</f>
        <v>Lamiales</v>
      </c>
      <c r="S26" t="str">
        <f>VLOOKUP($D26,Artslister!$A$1:$W$99,9,FALSE)</f>
        <v>Plantaginaceae</v>
      </c>
      <c r="T26" t="str">
        <f>VLOOKUP($D26,Artslister!$A$1:$W$99,10,FALSE)</f>
        <v>Veronica</v>
      </c>
      <c r="U26" t="str">
        <f>VLOOKUP($D26,Artslister!$A$1:$W$99,11,FALSE)</f>
        <v>spicata</v>
      </c>
      <c r="V26">
        <f>VLOOKUP($D26,Artslister!$A$1:$W$99,12,FALSE)</f>
        <v>0</v>
      </c>
      <c r="W26" t="str">
        <f>VLOOKUP($D26,Artslister!$A$1:$W$99,13,FALSE)</f>
        <v>L.</v>
      </c>
      <c r="X26" t="e">
        <f>VLOOKUP($D26,Artslister!$A$1:$W$99,15,FALSE)</f>
        <v>#REF!</v>
      </c>
      <c r="Y26" t="e">
        <f>VLOOKUP($D26,Artslister!$A$1:$W$99,17,FALSE)</f>
        <v>#N/A</v>
      </c>
    </row>
    <row r="27" spans="1:25" ht="14.55" hidden="1" x14ac:dyDescent="0.3">
      <c r="A27" t="s">
        <v>57</v>
      </c>
      <c r="B27">
        <v>2020</v>
      </c>
      <c r="C27" t="s">
        <v>1637</v>
      </c>
      <c r="D27" t="s">
        <v>1923</v>
      </c>
      <c r="E27">
        <v>5</v>
      </c>
      <c r="F27">
        <v>1</v>
      </c>
      <c r="L27" t="str">
        <f>VLOOKUP($D27,Artslister!$A$1:$W$99,2,FALSE)</f>
        <v>Veronica spicata</v>
      </c>
      <c r="M27" t="str">
        <f>VLOOKUP($D27,Artslister!$A$1:$W$99,3,FALSE)</f>
        <v>102575</v>
      </c>
      <c r="N27" t="str">
        <f>VLOOKUP($D27,Artslister!$A$1:$W$99,4,FALSE)</f>
        <v>144891</v>
      </c>
      <c r="O27" t="str">
        <f>VLOOKUP($D27,Artslister!$A$1:$W$99,5,FALSE)</f>
        <v>Plantae</v>
      </c>
      <c r="P27" t="str">
        <f>VLOOKUP($D27,Artslister!$A$1:$W$99,6,FALSE)</f>
        <v>Magnoliophyta</v>
      </c>
      <c r="Q27" t="str">
        <f>VLOOKUP($D27,Artslister!$A$1:$W$99,7,FALSE)</f>
        <v>Eudicots</v>
      </c>
      <c r="R27" t="str">
        <f>VLOOKUP($D27,Artslister!$A$1:$W$99,8,FALSE)</f>
        <v>Lamiales</v>
      </c>
      <c r="S27" t="str">
        <f>VLOOKUP($D27,Artslister!$A$1:$W$99,9,FALSE)</f>
        <v>Plantaginaceae</v>
      </c>
      <c r="T27" t="str">
        <f>VLOOKUP($D27,Artslister!$A$1:$W$99,10,FALSE)</f>
        <v>Veronica</v>
      </c>
      <c r="U27" t="str">
        <f>VLOOKUP($D27,Artslister!$A$1:$W$99,11,FALSE)</f>
        <v>spicata</v>
      </c>
      <c r="V27">
        <f>VLOOKUP($D27,Artslister!$A$1:$W$99,12,FALSE)</f>
        <v>0</v>
      </c>
      <c r="W27" t="str">
        <f>VLOOKUP($D27,Artslister!$A$1:$W$99,13,FALSE)</f>
        <v>L.</v>
      </c>
      <c r="X27" t="e">
        <f>VLOOKUP($D27,Artslister!$A$1:$W$99,15,FALSE)</f>
        <v>#REF!</v>
      </c>
      <c r="Y27" t="e">
        <f>VLOOKUP($D27,Artslister!$A$1:$W$99,17,FALSE)</f>
        <v>#N/A</v>
      </c>
    </row>
    <row r="28" spans="1:25" ht="14.55" hidden="1" x14ac:dyDescent="0.3">
      <c r="A28" t="s">
        <v>80</v>
      </c>
      <c r="B28">
        <v>2020</v>
      </c>
      <c r="C28" t="s">
        <v>1697</v>
      </c>
      <c r="D28" t="s">
        <v>1923</v>
      </c>
      <c r="E28">
        <v>1</v>
      </c>
      <c r="F28">
        <v>1</v>
      </c>
      <c r="L28" t="str">
        <f>VLOOKUP($D28,Artslister!$A$1:$W$99,2,FALSE)</f>
        <v>Veronica spicata</v>
      </c>
      <c r="M28" t="str">
        <f>VLOOKUP($D28,Artslister!$A$1:$W$99,3,FALSE)</f>
        <v>102575</v>
      </c>
      <c r="N28" t="str">
        <f>VLOOKUP($D28,Artslister!$A$1:$W$99,4,FALSE)</f>
        <v>144891</v>
      </c>
      <c r="O28" t="str">
        <f>VLOOKUP($D28,Artslister!$A$1:$W$99,5,FALSE)</f>
        <v>Plantae</v>
      </c>
      <c r="P28" t="str">
        <f>VLOOKUP($D28,Artslister!$A$1:$W$99,6,FALSE)</f>
        <v>Magnoliophyta</v>
      </c>
      <c r="Q28" t="str">
        <f>VLOOKUP($D28,Artslister!$A$1:$W$99,7,FALSE)</f>
        <v>Eudicots</v>
      </c>
      <c r="R28" t="str">
        <f>VLOOKUP($D28,Artslister!$A$1:$W$99,8,FALSE)</f>
        <v>Lamiales</v>
      </c>
      <c r="S28" t="str">
        <f>VLOOKUP($D28,Artslister!$A$1:$W$99,9,FALSE)</f>
        <v>Plantaginaceae</v>
      </c>
      <c r="T28" t="str">
        <f>VLOOKUP($D28,Artslister!$A$1:$W$99,10,FALSE)</f>
        <v>Veronica</v>
      </c>
      <c r="U28" t="str">
        <f>VLOOKUP($D28,Artslister!$A$1:$W$99,11,FALSE)</f>
        <v>spicata</v>
      </c>
      <c r="V28">
        <f>VLOOKUP($D28,Artslister!$A$1:$W$99,12,FALSE)</f>
        <v>0</v>
      </c>
      <c r="W28" t="str">
        <f>VLOOKUP($D28,Artslister!$A$1:$W$99,13,FALSE)</f>
        <v>L.</v>
      </c>
      <c r="X28" t="e">
        <f>VLOOKUP($D28,Artslister!$A$1:$W$99,15,FALSE)</f>
        <v>#REF!</v>
      </c>
      <c r="Y28" t="e">
        <f>VLOOKUP($D28,Artslister!$A$1:$W$99,17,FALSE)</f>
        <v>#N/A</v>
      </c>
    </row>
    <row r="29" spans="1:25" ht="14.55" hidden="1" x14ac:dyDescent="0.3">
      <c r="A29" t="s">
        <v>80</v>
      </c>
      <c r="B29">
        <v>2020</v>
      </c>
      <c r="C29" t="s">
        <v>1700</v>
      </c>
      <c r="D29" t="s">
        <v>1923</v>
      </c>
      <c r="E29">
        <v>2</v>
      </c>
      <c r="F29">
        <v>1</v>
      </c>
      <c r="L29" t="str">
        <f>VLOOKUP($D29,Artslister!$A$1:$W$99,2,FALSE)</f>
        <v>Veronica spicata</v>
      </c>
      <c r="M29" t="str">
        <f>VLOOKUP($D29,Artslister!$A$1:$W$99,3,FALSE)</f>
        <v>102575</v>
      </c>
      <c r="N29" t="str">
        <f>VLOOKUP($D29,Artslister!$A$1:$W$99,4,FALSE)</f>
        <v>144891</v>
      </c>
      <c r="O29" t="str">
        <f>VLOOKUP($D29,Artslister!$A$1:$W$99,5,FALSE)</f>
        <v>Plantae</v>
      </c>
      <c r="P29" t="str">
        <f>VLOOKUP($D29,Artslister!$A$1:$W$99,6,FALSE)</f>
        <v>Magnoliophyta</v>
      </c>
      <c r="Q29" t="str">
        <f>VLOOKUP($D29,Artslister!$A$1:$W$99,7,FALSE)</f>
        <v>Eudicots</v>
      </c>
      <c r="R29" t="str">
        <f>VLOOKUP($D29,Artslister!$A$1:$W$99,8,FALSE)</f>
        <v>Lamiales</v>
      </c>
      <c r="S29" t="str">
        <f>VLOOKUP($D29,Artslister!$A$1:$W$99,9,FALSE)</f>
        <v>Plantaginaceae</v>
      </c>
      <c r="T29" t="str">
        <f>VLOOKUP($D29,Artslister!$A$1:$W$99,10,FALSE)</f>
        <v>Veronica</v>
      </c>
      <c r="U29" t="str">
        <f>VLOOKUP($D29,Artslister!$A$1:$W$99,11,FALSE)</f>
        <v>spicata</v>
      </c>
      <c r="V29">
        <f>VLOOKUP($D29,Artslister!$A$1:$W$99,12,FALSE)</f>
        <v>0</v>
      </c>
      <c r="W29" t="str">
        <f>VLOOKUP($D29,Artslister!$A$1:$W$99,13,FALSE)</f>
        <v>L.</v>
      </c>
      <c r="X29" t="e">
        <f>VLOOKUP($D29,Artslister!$A$1:$W$99,15,FALSE)</f>
        <v>#REF!</v>
      </c>
      <c r="Y29" t="e">
        <f>VLOOKUP($D29,Artslister!$A$1:$W$99,17,FALSE)</f>
        <v>#N/A</v>
      </c>
    </row>
    <row r="30" spans="1:25" ht="14.55" hidden="1" x14ac:dyDescent="0.3">
      <c r="A30" t="s">
        <v>80</v>
      </c>
      <c r="B30">
        <v>2020</v>
      </c>
      <c r="C30" t="s">
        <v>1702</v>
      </c>
      <c r="D30" t="s">
        <v>1923</v>
      </c>
      <c r="E30">
        <v>1</v>
      </c>
      <c r="F30">
        <v>1</v>
      </c>
      <c r="L30" t="str">
        <f>VLOOKUP($D30,Artslister!$A$1:$W$99,2,FALSE)</f>
        <v>Veronica spicata</v>
      </c>
      <c r="M30" t="str">
        <f>VLOOKUP($D30,Artslister!$A$1:$W$99,3,FALSE)</f>
        <v>102575</v>
      </c>
      <c r="N30" t="str">
        <f>VLOOKUP($D30,Artslister!$A$1:$W$99,4,FALSE)</f>
        <v>144891</v>
      </c>
      <c r="O30" t="str">
        <f>VLOOKUP($D30,Artslister!$A$1:$W$99,5,FALSE)</f>
        <v>Plantae</v>
      </c>
      <c r="P30" t="str">
        <f>VLOOKUP($D30,Artslister!$A$1:$W$99,6,FALSE)</f>
        <v>Magnoliophyta</v>
      </c>
      <c r="Q30" t="str">
        <f>VLOOKUP($D30,Artslister!$A$1:$W$99,7,FALSE)</f>
        <v>Eudicots</v>
      </c>
      <c r="R30" t="str">
        <f>VLOOKUP($D30,Artslister!$A$1:$W$99,8,FALSE)</f>
        <v>Lamiales</v>
      </c>
      <c r="S30" t="str">
        <f>VLOOKUP($D30,Artslister!$A$1:$W$99,9,FALSE)</f>
        <v>Plantaginaceae</v>
      </c>
      <c r="T30" t="str">
        <f>VLOOKUP($D30,Artslister!$A$1:$W$99,10,FALSE)</f>
        <v>Veronica</v>
      </c>
      <c r="U30" t="str">
        <f>VLOOKUP($D30,Artslister!$A$1:$W$99,11,FALSE)</f>
        <v>spicata</v>
      </c>
      <c r="V30">
        <f>VLOOKUP($D30,Artslister!$A$1:$W$99,12,FALSE)</f>
        <v>0</v>
      </c>
      <c r="W30" t="str">
        <f>VLOOKUP($D30,Artslister!$A$1:$W$99,13,FALSE)</f>
        <v>L.</v>
      </c>
      <c r="X30" t="e">
        <f>VLOOKUP($D30,Artslister!$A$1:$W$99,15,FALSE)</f>
        <v>#REF!</v>
      </c>
      <c r="Y30" t="e">
        <f>VLOOKUP($D30,Artslister!$A$1:$W$99,17,FALSE)</f>
        <v>#N/A</v>
      </c>
    </row>
    <row r="31" spans="1:25" ht="14.55" hidden="1" x14ac:dyDescent="0.3">
      <c r="A31" t="s">
        <v>80</v>
      </c>
      <c r="B31">
        <v>2020</v>
      </c>
      <c r="C31" t="s">
        <v>1703</v>
      </c>
      <c r="D31" t="s">
        <v>1923</v>
      </c>
      <c r="E31">
        <v>0.1</v>
      </c>
      <c r="F31">
        <v>1</v>
      </c>
      <c r="L31" t="str">
        <f>VLOOKUP($D31,Artslister!$A$1:$W$99,2,FALSE)</f>
        <v>Veronica spicata</v>
      </c>
      <c r="M31" t="str">
        <f>VLOOKUP($D31,Artslister!$A$1:$W$99,3,FALSE)</f>
        <v>102575</v>
      </c>
      <c r="N31" t="str">
        <f>VLOOKUP($D31,Artslister!$A$1:$W$99,4,FALSE)</f>
        <v>144891</v>
      </c>
      <c r="O31" t="str">
        <f>VLOOKUP($D31,Artslister!$A$1:$W$99,5,FALSE)</f>
        <v>Plantae</v>
      </c>
      <c r="P31" t="str">
        <f>VLOOKUP($D31,Artslister!$A$1:$W$99,6,FALSE)</f>
        <v>Magnoliophyta</v>
      </c>
      <c r="Q31" t="str">
        <f>VLOOKUP($D31,Artslister!$A$1:$W$99,7,FALSE)</f>
        <v>Eudicots</v>
      </c>
      <c r="R31" t="str">
        <f>VLOOKUP($D31,Artslister!$A$1:$W$99,8,FALSE)</f>
        <v>Lamiales</v>
      </c>
      <c r="S31" t="str">
        <f>VLOOKUP($D31,Artslister!$A$1:$W$99,9,FALSE)</f>
        <v>Plantaginaceae</v>
      </c>
      <c r="T31" t="str">
        <f>VLOOKUP($D31,Artslister!$A$1:$W$99,10,FALSE)</f>
        <v>Veronica</v>
      </c>
      <c r="U31" t="str">
        <f>VLOOKUP($D31,Artslister!$A$1:$W$99,11,FALSE)</f>
        <v>spicata</v>
      </c>
      <c r="V31">
        <f>VLOOKUP($D31,Artslister!$A$1:$W$99,12,FALSE)</f>
        <v>0</v>
      </c>
      <c r="W31" t="str">
        <f>VLOOKUP($D31,Artslister!$A$1:$W$99,13,FALSE)</f>
        <v>L.</v>
      </c>
      <c r="X31" t="e">
        <f>VLOOKUP($D31,Artslister!$A$1:$W$99,15,FALSE)</f>
        <v>#REF!</v>
      </c>
      <c r="Y31" t="e">
        <f>VLOOKUP($D31,Artslister!$A$1:$W$99,17,FALSE)</f>
        <v>#N/A</v>
      </c>
    </row>
    <row r="32" spans="1:25" ht="14.55" hidden="1" x14ac:dyDescent="0.3">
      <c r="A32" t="s">
        <v>80</v>
      </c>
      <c r="B32">
        <v>2020</v>
      </c>
      <c r="C32" t="s">
        <v>1704</v>
      </c>
      <c r="D32" t="s">
        <v>1923</v>
      </c>
      <c r="E32">
        <v>1</v>
      </c>
      <c r="F32">
        <v>1</v>
      </c>
      <c r="L32" t="str">
        <f>VLOOKUP($D32,Artslister!$A$1:$W$99,2,FALSE)</f>
        <v>Veronica spicata</v>
      </c>
      <c r="M32" t="str">
        <f>VLOOKUP($D32,Artslister!$A$1:$W$99,3,FALSE)</f>
        <v>102575</v>
      </c>
      <c r="N32" t="str">
        <f>VLOOKUP($D32,Artslister!$A$1:$W$99,4,FALSE)</f>
        <v>144891</v>
      </c>
      <c r="O32" t="str">
        <f>VLOOKUP($D32,Artslister!$A$1:$W$99,5,FALSE)</f>
        <v>Plantae</v>
      </c>
      <c r="P32" t="str">
        <f>VLOOKUP($D32,Artslister!$A$1:$W$99,6,FALSE)</f>
        <v>Magnoliophyta</v>
      </c>
      <c r="Q32" t="str">
        <f>VLOOKUP($D32,Artslister!$A$1:$W$99,7,FALSE)</f>
        <v>Eudicots</v>
      </c>
      <c r="R32" t="str">
        <f>VLOOKUP($D32,Artslister!$A$1:$W$99,8,FALSE)</f>
        <v>Lamiales</v>
      </c>
      <c r="S32" t="str">
        <f>VLOOKUP($D32,Artslister!$A$1:$W$99,9,FALSE)</f>
        <v>Plantaginaceae</v>
      </c>
      <c r="T32" t="str">
        <f>VLOOKUP($D32,Artslister!$A$1:$W$99,10,FALSE)</f>
        <v>Veronica</v>
      </c>
      <c r="U32" t="str">
        <f>VLOOKUP($D32,Artslister!$A$1:$W$99,11,FALSE)</f>
        <v>spicata</v>
      </c>
      <c r="V32">
        <f>VLOOKUP($D32,Artslister!$A$1:$W$99,12,FALSE)</f>
        <v>0</v>
      </c>
      <c r="W32" t="str">
        <f>VLOOKUP($D32,Artslister!$A$1:$W$99,13,FALSE)</f>
        <v>L.</v>
      </c>
      <c r="X32" t="e">
        <f>VLOOKUP($D32,Artslister!$A$1:$W$99,15,FALSE)</f>
        <v>#REF!</v>
      </c>
      <c r="Y32" t="e">
        <f>VLOOKUP($D32,Artslister!$A$1:$W$99,17,FALSE)</f>
        <v>#N/A</v>
      </c>
    </row>
    <row r="33" spans="1:25" ht="14.55" hidden="1" x14ac:dyDescent="0.3">
      <c r="A33" t="s">
        <v>80</v>
      </c>
      <c r="B33">
        <v>2020</v>
      </c>
      <c r="C33" t="s">
        <v>1706</v>
      </c>
      <c r="D33" t="s">
        <v>1923</v>
      </c>
      <c r="E33">
        <v>2</v>
      </c>
      <c r="F33">
        <v>1</v>
      </c>
      <c r="L33" t="str">
        <f>VLOOKUP($D33,Artslister!$A$1:$W$99,2,FALSE)</f>
        <v>Veronica spicata</v>
      </c>
      <c r="M33" t="str">
        <f>VLOOKUP($D33,Artslister!$A$1:$W$99,3,FALSE)</f>
        <v>102575</v>
      </c>
      <c r="N33" t="str">
        <f>VLOOKUP($D33,Artslister!$A$1:$W$99,4,FALSE)</f>
        <v>144891</v>
      </c>
      <c r="O33" t="str">
        <f>VLOOKUP($D33,Artslister!$A$1:$W$99,5,FALSE)</f>
        <v>Plantae</v>
      </c>
      <c r="P33" t="str">
        <f>VLOOKUP($D33,Artslister!$A$1:$W$99,6,FALSE)</f>
        <v>Magnoliophyta</v>
      </c>
      <c r="Q33" t="str">
        <f>VLOOKUP($D33,Artslister!$A$1:$W$99,7,FALSE)</f>
        <v>Eudicots</v>
      </c>
      <c r="R33" t="str">
        <f>VLOOKUP($D33,Artslister!$A$1:$W$99,8,FALSE)</f>
        <v>Lamiales</v>
      </c>
      <c r="S33" t="str">
        <f>VLOOKUP($D33,Artslister!$A$1:$W$99,9,FALSE)</f>
        <v>Plantaginaceae</v>
      </c>
      <c r="T33" t="str">
        <f>VLOOKUP($D33,Artslister!$A$1:$W$99,10,FALSE)</f>
        <v>Veronica</v>
      </c>
      <c r="U33" t="str">
        <f>VLOOKUP($D33,Artslister!$A$1:$W$99,11,FALSE)</f>
        <v>spicata</v>
      </c>
      <c r="V33">
        <f>VLOOKUP($D33,Artslister!$A$1:$W$99,12,FALSE)</f>
        <v>0</v>
      </c>
      <c r="W33" t="str">
        <f>VLOOKUP($D33,Artslister!$A$1:$W$99,13,FALSE)</f>
        <v>L.</v>
      </c>
      <c r="X33" t="e">
        <f>VLOOKUP($D33,Artslister!$A$1:$W$99,15,FALSE)</f>
        <v>#REF!</v>
      </c>
      <c r="Y33" t="e">
        <f>VLOOKUP($D33,Artslister!$A$1:$W$99,17,FALSE)</f>
        <v>#N/A</v>
      </c>
    </row>
    <row r="34" spans="1:25" ht="14.55" hidden="1" x14ac:dyDescent="0.3">
      <c r="A34" t="s">
        <v>80</v>
      </c>
      <c r="B34">
        <v>2020</v>
      </c>
      <c r="C34" t="s">
        <v>1693</v>
      </c>
      <c r="D34" t="s">
        <v>1923</v>
      </c>
      <c r="E34">
        <v>1</v>
      </c>
      <c r="F34">
        <v>1</v>
      </c>
      <c r="L34" t="str">
        <f>VLOOKUP($D34,Artslister!$A$1:$W$99,2,FALSE)</f>
        <v>Veronica spicata</v>
      </c>
      <c r="M34" t="str">
        <f>VLOOKUP($D34,Artslister!$A$1:$W$99,3,FALSE)</f>
        <v>102575</v>
      </c>
      <c r="N34" t="str">
        <f>VLOOKUP($D34,Artslister!$A$1:$W$99,4,FALSE)</f>
        <v>144891</v>
      </c>
      <c r="O34" t="str">
        <f>VLOOKUP($D34,Artslister!$A$1:$W$99,5,FALSE)</f>
        <v>Plantae</v>
      </c>
      <c r="P34" t="str">
        <f>VLOOKUP($D34,Artslister!$A$1:$W$99,6,FALSE)</f>
        <v>Magnoliophyta</v>
      </c>
      <c r="Q34" t="str">
        <f>VLOOKUP($D34,Artslister!$A$1:$W$99,7,FALSE)</f>
        <v>Eudicots</v>
      </c>
      <c r="R34" t="str">
        <f>VLOOKUP($D34,Artslister!$A$1:$W$99,8,FALSE)</f>
        <v>Lamiales</v>
      </c>
      <c r="S34" t="str">
        <f>VLOOKUP($D34,Artslister!$A$1:$W$99,9,FALSE)</f>
        <v>Plantaginaceae</v>
      </c>
      <c r="T34" t="str">
        <f>VLOOKUP($D34,Artslister!$A$1:$W$99,10,FALSE)</f>
        <v>Veronica</v>
      </c>
      <c r="U34" t="str">
        <f>VLOOKUP($D34,Artslister!$A$1:$W$99,11,FALSE)</f>
        <v>spicata</v>
      </c>
      <c r="V34">
        <f>VLOOKUP($D34,Artslister!$A$1:$W$99,12,FALSE)</f>
        <v>0</v>
      </c>
      <c r="W34" t="str">
        <f>VLOOKUP($D34,Artslister!$A$1:$W$99,13,FALSE)</f>
        <v>L.</v>
      </c>
      <c r="X34" t="e">
        <f>VLOOKUP($D34,Artslister!$A$1:$W$99,15,FALSE)</f>
        <v>#REF!</v>
      </c>
      <c r="Y34" t="e">
        <f>VLOOKUP($D34,Artslister!$A$1:$W$99,17,FALSE)</f>
        <v>#N/A</v>
      </c>
    </row>
    <row r="35" spans="1:25" ht="14.55" hidden="1" x14ac:dyDescent="0.3">
      <c r="A35" t="s">
        <v>86</v>
      </c>
      <c r="B35">
        <v>2020</v>
      </c>
      <c r="C35" t="s">
        <v>1757</v>
      </c>
      <c r="D35" t="s">
        <v>1923</v>
      </c>
      <c r="E35">
        <v>1</v>
      </c>
      <c r="F35">
        <v>1</v>
      </c>
      <c r="L35" t="str">
        <f>VLOOKUP($D35,Artslister!$A$1:$W$99,2,FALSE)</f>
        <v>Veronica spicata</v>
      </c>
      <c r="M35" t="str">
        <f>VLOOKUP($D35,Artslister!$A$1:$W$99,3,FALSE)</f>
        <v>102575</v>
      </c>
      <c r="N35" t="str">
        <f>VLOOKUP($D35,Artslister!$A$1:$W$99,4,FALSE)</f>
        <v>144891</v>
      </c>
      <c r="O35" t="str">
        <f>VLOOKUP($D35,Artslister!$A$1:$W$99,5,FALSE)</f>
        <v>Plantae</v>
      </c>
      <c r="P35" t="str">
        <f>VLOOKUP($D35,Artslister!$A$1:$W$99,6,FALSE)</f>
        <v>Magnoliophyta</v>
      </c>
      <c r="Q35" t="str">
        <f>VLOOKUP($D35,Artslister!$A$1:$W$99,7,FALSE)</f>
        <v>Eudicots</v>
      </c>
      <c r="R35" t="str">
        <f>VLOOKUP($D35,Artslister!$A$1:$W$99,8,FALSE)</f>
        <v>Lamiales</v>
      </c>
      <c r="S35" t="str">
        <f>VLOOKUP($D35,Artslister!$A$1:$W$99,9,FALSE)</f>
        <v>Plantaginaceae</v>
      </c>
      <c r="T35" t="str">
        <f>VLOOKUP($D35,Artslister!$A$1:$W$99,10,FALSE)</f>
        <v>Veronica</v>
      </c>
      <c r="U35" t="str">
        <f>VLOOKUP($D35,Artslister!$A$1:$W$99,11,FALSE)</f>
        <v>spicata</v>
      </c>
      <c r="V35">
        <f>VLOOKUP($D35,Artslister!$A$1:$W$99,12,FALSE)</f>
        <v>0</v>
      </c>
      <c r="W35" t="str">
        <f>VLOOKUP($D35,Artslister!$A$1:$W$99,13,FALSE)</f>
        <v>L.</v>
      </c>
      <c r="X35" t="e">
        <f>VLOOKUP($D35,Artslister!$A$1:$W$99,15,FALSE)</f>
        <v>#REF!</v>
      </c>
      <c r="Y35" t="e">
        <f>VLOOKUP($D35,Artslister!$A$1:$W$99,17,FALSE)</f>
        <v>#N/A</v>
      </c>
    </row>
    <row r="36" spans="1:25" ht="14.55" hidden="1" x14ac:dyDescent="0.3">
      <c r="A36" t="s">
        <v>86</v>
      </c>
      <c r="B36">
        <v>2020</v>
      </c>
      <c r="C36" t="s">
        <v>1761</v>
      </c>
      <c r="D36" t="s">
        <v>1923</v>
      </c>
      <c r="E36">
        <v>5</v>
      </c>
      <c r="F36">
        <v>1</v>
      </c>
      <c r="L36" t="str">
        <f>VLOOKUP($D36,Artslister!$A$1:$W$99,2,FALSE)</f>
        <v>Veronica spicata</v>
      </c>
      <c r="M36" t="str">
        <f>VLOOKUP($D36,Artslister!$A$1:$W$99,3,FALSE)</f>
        <v>102575</v>
      </c>
      <c r="N36" t="str">
        <f>VLOOKUP($D36,Artslister!$A$1:$W$99,4,FALSE)</f>
        <v>144891</v>
      </c>
      <c r="O36" t="str">
        <f>VLOOKUP($D36,Artslister!$A$1:$W$99,5,FALSE)</f>
        <v>Plantae</v>
      </c>
      <c r="P36" t="str">
        <f>VLOOKUP($D36,Artslister!$A$1:$W$99,6,FALSE)</f>
        <v>Magnoliophyta</v>
      </c>
      <c r="Q36" t="str">
        <f>VLOOKUP($D36,Artslister!$A$1:$W$99,7,FALSE)</f>
        <v>Eudicots</v>
      </c>
      <c r="R36" t="str">
        <f>VLOOKUP($D36,Artslister!$A$1:$W$99,8,FALSE)</f>
        <v>Lamiales</v>
      </c>
      <c r="S36" t="str">
        <f>VLOOKUP($D36,Artslister!$A$1:$W$99,9,FALSE)</f>
        <v>Plantaginaceae</v>
      </c>
      <c r="T36" t="str">
        <f>VLOOKUP($D36,Artslister!$A$1:$W$99,10,FALSE)</f>
        <v>Veronica</v>
      </c>
      <c r="U36" t="str">
        <f>VLOOKUP($D36,Artslister!$A$1:$W$99,11,FALSE)</f>
        <v>spicata</v>
      </c>
      <c r="V36">
        <f>VLOOKUP($D36,Artslister!$A$1:$W$99,12,FALSE)</f>
        <v>0</v>
      </c>
      <c r="W36" t="str">
        <f>VLOOKUP($D36,Artslister!$A$1:$W$99,13,FALSE)</f>
        <v>L.</v>
      </c>
      <c r="X36" t="e">
        <f>VLOOKUP($D36,Artslister!$A$1:$W$99,15,FALSE)</f>
        <v>#REF!</v>
      </c>
      <c r="Y36" t="e">
        <f>VLOOKUP($D36,Artslister!$A$1:$W$99,17,FALSE)</f>
        <v>#N/A</v>
      </c>
    </row>
    <row r="37" spans="1:25" ht="14.55" hidden="1" x14ac:dyDescent="0.3">
      <c r="A37" t="s">
        <v>86</v>
      </c>
      <c r="B37">
        <v>2020</v>
      </c>
      <c r="C37" t="s">
        <v>1763</v>
      </c>
      <c r="D37" t="s">
        <v>1923</v>
      </c>
      <c r="E37">
        <v>2</v>
      </c>
      <c r="F37">
        <v>1</v>
      </c>
      <c r="L37" t="str">
        <f>VLOOKUP($D37,Artslister!$A$1:$W$99,2,FALSE)</f>
        <v>Veronica spicata</v>
      </c>
      <c r="M37" t="str">
        <f>VLOOKUP($D37,Artslister!$A$1:$W$99,3,FALSE)</f>
        <v>102575</v>
      </c>
      <c r="N37" t="str">
        <f>VLOOKUP($D37,Artslister!$A$1:$W$99,4,FALSE)</f>
        <v>144891</v>
      </c>
      <c r="O37" t="str">
        <f>VLOOKUP($D37,Artslister!$A$1:$W$99,5,FALSE)</f>
        <v>Plantae</v>
      </c>
      <c r="P37" t="str">
        <f>VLOOKUP($D37,Artslister!$A$1:$W$99,6,FALSE)</f>
        <v>Magnoliophyta</v>
      </c>
      <c r="Q37" t="str">
        <f>VLOOKUP($D37,Artslister!$A$1:$W$99,7,FALSE)</f>
        <v>Eudicots</v>
      </c>
      <c r="R37" t="str">
        <f>VLOOKUP($D37,Artslister!$A$1:$W$99,8,FALSE)</f>
        <v>Lamiales</v>
      </c>
      <c r="S37" t="str">
        <f>VLOOKUP($D37,Artslister!$A$1:$W$99,9,FALSE)</f>
        <v>Plantaginaceae</v>
      </c>
      <c r="T37" t="str">
        <f>VLOOKUP($D37,Artslister!$A$1:$W$99,10,FALSE)</f>
        <v>Veronica</v>
      </c>
      <c r="U37" t="str">
        <f>VLOOKUP($D37,Artslister!$A$1:$W$99,11,FALSE)</f>
        <v>spicata</v>
      </c>
      <c r="V37">
        <f>VLOOKUP($D37,Artslister!$A$1:$W$99,12,FALSE)</f>
        <v>0</v>
      </c>
      <c r="W37" t="str">
        <f>VLOOKUP($D37,Artslister!$A$1:$W$99,13,FALSE)</f>
        <v>L.</v>
      </c>
      <c r="X37" t="e">
        <f>VLOOKUP($D37,Artslister!$A$1:$W$99,15,FALSE)</f>
        <v>#REF!</v>
      </c>
      <c r="Y37" t="e">
        <f>VLOOKUP($D37,Artslister!$A$1:$W$99,17,FALSE)</f>
        <v>#N/A</v>
      </c>
    </row>
    <row r="38" spans="1:25" ht="14.55" hidden="1" x14ac:dyDescent="0.3">
      <c r="A38" t="s">
        <v>86</v>
      </c>
      <c r="B38">
        <v>2020</v>
      </c>
      <c r="C38" t="s">
        <v>1764</v>
      </c>
      <c r="D38" t="s">
        <v>1923</v>
      </c>
      <c r="E38">
        <v>3</v>
      </c>
      <c r="F38">
        <v>1</v>
      </c>
      <c r="L38" t="str">
        <f>VLOOKUP($D38,Artslister!$A$1:$W$99,2,FALSE)</f>
        <v>Veronica spicata</v>
      </c>
      <c r="M38" t="str">
        <f>VLOOKUP($D38,Artslister!$A$1:$W$99,3,FALSE)</f>
        <v>102575</v>
      </c>
      <c r="N38" t="str">
        <f>VLOOKUP($D38,Artslister!$A$1:$W$99,4,FALSE)</f>
        <v>144891</v>
      </c>
      <c r="O38" t="str">
        <f>VLOOKUP($D38,Artslister!$A$1:$W$99,5,FALSE)</f>
        <v>Plantae</v>
      </c>
      <c r="P38" t="str">
        <f>VLOOKUP($D38,Artslister!$A$1:$W$99,6,FALSE)</f>
        <v>Magnoliophyta</v>
      </c>
      <c r="Q38" t="str">
        <f>VLOOKUP($D38,Artslister!$A$1:$W$99,7,FALSE)</f>
        <v>Eudicots</v>
      </c>
      <c r="R38" t="str">
        <f>VLOOKUP($D38,Artslister!$A$1:$W$99,8,FALSE)</f>
        <v>Lamiales</v>
      </c>
      <c r="S38" t="str">
        <f>VLOOKUP($D38,Artslister!$A$1:$W$99,9,FALSE)</f>
        <v>Plantaginaceae</v>
      </c>
      <c r="T38" t="str">
        <f>VLOOKUP($D38,Artslister!$A$1:$W$99,10,FALSE)</f>
        <v>Veronica</v>
      </c>
      <c r="U38" t="str">
        <f>VLOOKUP($D38,Artslister!$A$1:$W$99,11,FALSE)</f>
        <v>spicata</v>
      </c>
      <c r="V38">
        <f>VLOOKUP($D38,Artslister!$A$1:$W$99,12,FALSE)</f>
        <v>0</v>
      </c>
      <c r="W38" t="str">
        <f>VLOOKUP($D38,Artslister!$A$1:$W$99,13,FALSE)</f>
        <v>L.</v>
      </c>
      <c r="X38" t="e">
        <f>VLOOKUP($D38,Artslister!$A$1:$W$99,15,FALSE)</f>
        <v>#REF!</v>
      </c>
      <c r="Y38" t="e">
        <f>VLOOKUP($D38,Artslister!$A$1:$W$99,17,FALSE)</f>
        <v>#N/A</v>
      </c>
    </row>
    <row r="39" spans="1:25" ht="14.55" hidden="1" x14ac:dyDescent="0.3">
      <c r="A39" t="s">
        <v>86</v>
      </c>
      <c r="B39">
        <v>2020</v>
      </c>
      <c r="C39" t="s">
        <v>1765</v>
      </c>
      <c r="D39" t="s">
        <v>1923</v>
      </c>
      <c r="E39">
        <v>6</v>
      </c>
      <c r="F39">
        <v>1</v>
      </c>
      <c r="L39" t="str">
        <f>VLOOKUP($D39,Artslister!$A$1:$W$99,2,FALSE)</f>
        <v>Veronica spicata</v>
      </c>
      <c r="M39" t="str">
        <f>VLOOKUP($D39,Artslister!$A$1:$W$99,3,FALSE)</f>
        <v>102575</v>
      </c>
      <c r="N39" t="str">
        <f>VLOOKUP($D39,Artslister!$A$1:$W$99,4,FALSE)</f>
        <v>144891</v>
      </c>
      <c r="O39" t="str">
        <f>VLOOKUP($D39,Artslister!$A$1:$W$99,5,FALSE)</f>
        <v>Plantae</v>
      </c>
      <c r="P39" t="str">
        <f>VLOOKUP($D39,Artslister!$A$1:$W$99,6,FALSE)</f>
        <v>Magnoliophyta</v>
      </c>
      <c r="Q39" t="str">
        <f>VLOOKUP($D39,Artslister!$A$1:$W$99,7,FALSE)</f>
        <v>Eudicots</v>
      </c>
      <c r="R39" t="str">
        <f>VLOOKUP($D39,Artslister!$A$1:$W$99,8,FALSE)</f>
        <v>Lamiales</v>
      </c>
      <c r="S39" t="str">
        <f>VLOOKUP($D39,Artslister!$A$1:$W$99,9,FALSE)</f>
        <v>Plantaginaceae</v>
      </c>
      <c r="T39" t="str">
        <f>VLOOKUP($D39,Artslister!$A$1:$W$99,10,FALSE)</f>
        <v>Veronica</v>
      </c>
      <c r="U39" t="str">
        <f>VLOOKUP($D39,Artslister!$A$1:$W$99,11,FALSE)</f>
        <v>spicata</v>
      </c>
      <c r="V39">
        <f>VLOOKUP($D39,Artslister!$A$1:$W$99,12,FALSE)</f>
        <v>0</v>
      </c>
      <c r="W39" t="str">
        <f>VLOOKUP($D39,Artslister!$A$1:$W$99,13,FALSE)</f>
        <v>L.</v>
      </c>
      <c r="X39" t="e">
        <f>VLOOKUP($D39,Artslister!$A$1:$W$99,15,FALSE)</f>
        <v>#REF!</v>
      </c>
      <c r="Y39" t="e">
        <f>VLOOKUP($D39,Artslister!$A$1:$W$99,17,FALSE)</f>
        <v>#N/A</v>
      </c>
    </row>
    <row r="40" spans="1:25" ht="14.55" hidden="1" x14ac:dyDescent="0.3">
      <c r="A40" t="s">
        <v>50</v>
      </c>
      <c r="B40">
        <v>2020</v>
      </c>
      <c r="C40" t="s">
        <v>1797</v>
      </c>
      <c r="D40" t="s">
        <v>1923</v>
      </c>
      <c r="E40">
        <v>2</v>
      </c>
      <c r="F40">
        <v>1</v>
      </c>
      <c r="L40" t="str">
        <f>VLOOKUP($D40,Artslister!$A$1:$W$99,2,FALSE)</f>
        <v>Veronica spicata</v>
      </c>
      <c r="M40" t="str">
        <f>VLOOKUP($D40,Artslister!$A$1:$W$99,3,FALSE)</f>
        <v>102575</v>
      </c>
      <c r="N40" t="str">
        <f>VLOOKUP($D40,Artslister!$A$1:$W$99,4,FALSE)</f>
        <v>144891</v>
      </c>
      <c r="O40" t="str">
        <f>VLOOKUP($D40,Artslister!$A$1:$W$99,5,FALSE)</f>
        <v>Plantae</v>
      </c>
      <c r="P40" t="str">
        <f>VLOOKUP($D40,Artslister!$A$1:$W$99,6,FALSE)</f>
        <v>Magnoliophyta</v>
      </c>
      <c r="Q40" t="str">
        <f>VLOOKUP($D40,Artslister!$A$1:$W$99,7,FALSE)</f>
        <v>Eudicots</v>
      </c>
      <c r="R40" t="str">
        <f>VLOOKUP($D40,Artslister!$A$1:$W$99,8,FALSE)</f>
        <v>Lamiales</v>
      </c>
      <c r="S40" t="str">
        <f>VLOOKUP($D40,Artslister!$A$1:$W$99,9,FALSE)</f>
        <v>Plantaginaceae</v>
      </c>
      <c r="T40" t="str">
        <f>VLOOKUP($D40,Artslister!$A$1:$W$99,10,FALSE)</f>
        <v>Veronica</v>
      </c>
      <c r="U40" t="str">
        <f>VLOOKUP($D40,Artslister!$A$1:$W$99,11,FALSE)</f>
        <v>spicata</v>
      </c>
      <c r="V40">
        <f>VLOOKUP($D40,Artslister!$A$1:$W$99,12,FALSE)</f>
        <v>0</v>
      </c>
      <c r="W40" t="str">
        <f>VLOOKUP($D40,Artslister!$A$1:$W$99,13,FALSE)</f>
        <v>L.</v>
      </c>
      <c r="X40" t="e">
        <f>VLOOKUP($D40,Artslister!$A$1:$W$99,15,FALSE)</f>
        <v>#REF!</v>
      </c>
      <c r="Y40" t="e">
        <f>VLOOKUP($D40,Artslister!$A$1:$W$99,17,FALSE)</f>
        <v>#N/A</v>
      </c>
    </row>
    <row r="41" spans="1:25" ht="14.55" hidden="1" x14ac:dyDescent="0.3">
      <c r="A41" t="s">
        <v>50</v>
      </c>
      <c r="B41">
        <v>2020</v>
      </c>
      <c r="C41" t="s">
        <v>1799</v>
      </c>
      <c r="D41" t="s">
        <v>1923</v>
      </c>
      <c r="E41">
        <v>0.1</v>
      </c>
      <c r="F41">
        <v>1</v>
      </c>
      <c r="L41" t="str">
        <f>VLOOKUP($D41,Artslister!$A$1:$W$99,2,FALSE)</f>
        <v>Veronica spicata</v>
      </c>
      <c r="M41" t="str">
        <f>VLOOKUP($D41,Artslister!$A$1:$W$99,3,FALSE)</f>
        <v>102575</v>
      </c>
      <c r="N41" t="str">
        <f>VLOOKUP($D41,Artslister!$A$1:$W$99,4,FALSE)</f>
        <v>144891</v>
      </c>
      <c r="O41" t="str">
        <f>VLOOKUP($D41,Artslister!$A$1:$W$99,5,FALSE)</f>
        <v>Plantae</v>
      </c>
      <c r="P41" t="str">
        <f>VLOOKUP($D41,Artslister!$A$1:$W$99,6,FALSE)</f>
        <v>Magnoliophyta</v>
      </c>
      <c r="Q41" t="str">
        <f>VLOOKUP($D41,Artslister!$A$1:$W$99,7,FALSE)</f>
        <v>Eudicots</v>
      </c>
      <c r="R41" t="str">
        <f>VLOOKUP($D41,Artslister!$A$1:$W$99,8,FALSE)</f>
        <v>Lamiales</v>
      </c>
      <c r="S41" t="str">
        <f>VLOOKUP($D41,Artslister!$A$1:$W$99,9,FALSE)</f>
        <v>Plantaginaceae</v>
      </c>
      <c r="T41" t="str">
        <f>VLOOKUP($D41,Artslister!$A$1:$W$99,10,FALSE)</f>
        <v>Veronica</v>
      </c>
      <c r="U41" t="str">
        <f>VLOOKUP($D41,Artslister!$A$1:$W$99,11,FALSE)</f>
        <v>spicata</v>
      </c>
      <c r="V41">
        <f>VLOOKUP($D41,Artslister!$A$1:$W$99,12,FALSE)</f>
        <v>0</v>
      </c>
      <c r="W41" t="str">
        <f>VLOOKUP($D41,Artslister!$A$1:$W$99,13,FALSE)</f>
        <v>L.</v>
      </c>
      <c r="X41" t="e">
        <f>VLOOKUP($D41,Artslister!$A$1:$W$99,15,FALSE)</f>
        <v>#REF!</v>
      </c>
      <c r="Y41" t="e">
        <f>VLOOKUP($D41,Artslister!$A$1:$W$99,17,FALSE)</f>
        <v>#N/A</v>
      </c>
    </row>
    <row r="42" spans="1:25" ht="14.55" hidden="1" x14ac:dyDescent="0.3">
      <c r="A42" t="s">
        <v>50</v>
      </c>
      <c r="B42">
        <v>2020</v>
      </c>
      <c r="C42" t="s">
        <v>1800</v>
      </c>
      <c r="D42" t="s">
        <v>1923</v>
      </c>
      <c r="E42">
        <v>0.1</v>
      </c>
      <c r="F42">
        <v>1</v>
      </c>
      <c r="L42" t="str">
        <f>VLOOKUP($D42,Artslister!$A$1:$W$99,2,FALSE)</f>
        <v>Veronica spicata</v>
      </c>
      <c r="M42" t="str">
        <f>VLOOKUP($D42,Artslister!$A$1:$W$99,3,FALSE)</f>
        <v>102575</v>
      </c>
      <c r="N42" t="str">
        <f>VLOOKUP($D42,Artslister!$A$1:$W$99,4,FALSE)</f>
        <v>144891</v>
      </c>
      <c r="O42" t="str">
        <f>VLOOKUP($D42,Artslister!$A$1:$W$99,5,FALSE)</f>
        <v>Plantae</v>
      </c>
      <c r="P42" t="str">
        <f>VLOOKUP($D42,Artslister!$A$1:$W$99,6,FALSE)</f>
        <v>Magnoliophyta</v>
      </c>
      <c r="Q42" t="str">
        <f>VLOOKUP($D42,Artslister!$A$1:$W$99,7,FALSE)</f>
        <v>Eudicots</v>
      </c>
      <c r="R42" t="str">
        <f>VLOOKUP($D42,Artslister!$A$1:$W$99,8,FALSE)</f>
        <v>Lamiales</v>
      </c>
      <c r="S42" t="str">
        <f>VLOOKUP($D42,Artslister!$A$1:$W$99,9,FALSE)</f>
        <v>Plantaginaceae</v>
      </c>
      <c r="T42" t="str">
        <f>VLOOKUP($D42,Artslister!$A$1:$W$99,10,FALSE)</f>
        <v>Veronica</v>
      </c>
      <c r="U42" t="str">
        <f>VLOOKUP($D42,Artslister!$A$1:$W$99,11,FALSE)</f>
        <v>spicata</v>
      </c>
      <c r="V42">
        <f>VLOOKUP($D42,Artslister!$A$1:$W$99,12,FALSE)</f>
        <v>0</v>
      </c>
      <c r="W42" t="str">
        <f>VLOOKUP($D42,Artslister!$A$1:$W$99,13,FALSE)</f>
        <v>L.</v>
      </c>
      <c r="X42" t="e">
        <f>VLOOKUP($D42,Artslister!$A$1:$W$99,15,FALSE)</f>
        <v>#REF!</v>
      </c>
      <c r="Y42" t="e">
        <f>VLOOKUP($D42,Artslister!$A$1:$W$99,17,FALSE)</f>
        <v>#N/A</v>
      </c>
    </row>
    <row r="43" spans="1:25" ht="14.55" hidden="1" x14ac:dyDescent="0.3">
      <c r="A43" t="s">
        <v>50</v>
      </c>
      <c r="B43">
        <v>2020</v>
      </c>
      <c r="C43" t="s">
        <v>1803</v>
      </c>
      <c r="D43" t="s">
        <v>1923</v>
      </c>
      <c r="E43">
        <v>4</v>
      </c>
      <c r="F43">
        <v>1</v>
      </c>
      <c r="L43" t="str">
        <f>VLOOKUP($D43,Artslister!$A$1:$W$99,2,FALSE)</f>
        <v>Veronica spicata</v>
      </c>
      <c r="M43" t="str">
        <f>VLOOKUP($D43,Artslister!$A$1:$W$99,3,FALSE)</f>
        <v>102575</v>
      </c>
      <c r="N43" t="str">
        <f>VLOOKUP($D43,Artslister!$A$1:$W$99,4,FALSE)</f>
        <v>144891</v>
      </c>
      <c r="O43" t="str">
        <f>VLOOKUP($D43,Artslister!$A$1:$W$99,5,FALSE)</f>
        <v>Plantae</v>
      </c>
      <c r="P43" t="str">
        <f>VLOOKUP($D43,Artslister!$A$1:$W$99,6,FALSE)</f>
        <v>Magnoliophyta</v>
      </c>
      <c r="Q43" t="str">
        <f>VLOOKUP($D43,Artslister!$A$1:$W$99,7,FALSE)</f>
        <v>Eudicots</v>
      </c>
      <c r="R43" t="str">
        <f>VLOOKUP($D43,Artslister!$A$1:$W$99,8,FALSE)</f>
        <v>Lamiales</v>
      </c>
      <c r="S43" t="str">
        <f>VLOOKUP($D43,Artslister!$A$1:$W$99,9,FALSE)</f>
        <v>Plantaginaceae</v>
      </c>
      <c r="T43" t="str">
        <f>VLOOKUP($D43,Artslister!$A$1:$W$99,10,FALSE)</f>
        <v>Veronica</v>
      </c>
      <c r="U43" t="str">
        <f>VLOOKUP($D43,Artslister!$A$1:$W$99,11,FALSE)</f>
        <v>spicata</v>
      </c>
      <c r="V43">
        <f>VLOOKUP($D43,Artslister!$A$1:$W$99,12,FALSE)</f>
        <v>0</v>
      </c>
      <c r="W43" t="str">
        <f>VLOOKUP($D43,Artslister!$A$1:$W$99,13,FALSE)</f>
        <v>L.</v>
      </c>
      <c r="X43" t="e">
        <f>VLOOKUP($D43,Artslister!$A$1:$W$99,15,FALSE)</f>
        <v>#REF!</v>
      </c>
      <c r="Y43" t="e">
        <f>VLOOKUP($D43,Artslister!$A$1:$W$99,17,FALSE)</f>
        <v>#N/A</v>
      </c>
    </row>
    <row r="44" spans="1:25" ht="14.55" hidden="1" x14ac:dyDescent="0.3">
      <c r="A44" t="s">
        <v>50</v>
      </c>
      <c r="B44">
        <v>2020</v>
      </c>
      <c r="C44" t="s">
        <v>1806</v>
      </c>
      <c r="D44" t="s">
        <v>1923</v>
      </c>
      <c r="E44">
        <v>5</v>
      </c>
      <c r="F44">
        <v>1</v>
      </c>
      <c r="L44" t="str">
        <f>VLOOKUP($D44,Artslister!$A$1:$W$99,2,FALSE)</f>
        <v>Veronica spicata</v>
      </c>
      <c r="M44" t="str">
        <f>VLOOKUP($D44,Artslister!$A$1:$W$99,3,FALSE)</f>
        <v>102575</v>
      </c>
      <c r="N44" t="str">
        <f>VLOOKUP($D44,Artslister!$A$1:$W$99,4,FALSE)</f>
        <v>144891</v>
      </c>
      <c r="O44" t="str">
        <f>VLOOKUP($D44,Artslister!$A$1:$W$99,5,FALSE)</f>
        <v>Plantae</v>
      </c>
      <c r="P44" t="str">
        <f>VLOOKUP($D44,Artslister!$A$1:$W$99,6,FALSE)</f>
        <v>Magnoliophyta</v>
      </c>
      <c r="Q44" t="str">
        <f>VLOOKUP($D44,Artslister!$A$1:$W$99,7,FALSE)</f>
        <v>Eudicots</v>
      </c>
      <c r="R44" t="str">
        <f>VLOOKUP($D44,Artslister!$A$1:$W$99,8,FALSE)</f>
        <v>Lamiales</v>
      </c>
      <c r="S44" t="str">
        <f>VLOOKUP($D44,Artslister!$A$1:$W$99,9,FALSE)</f>
        <v>Plantaginaceae</v>
      </c>
      <c r="T44" t="str">
        <f>VLOOKUP($D44,Artslister!$A$1:$W$99,10,FALSE)</f>
        <v>Veronica</v>
      </c>
      <c r="U44" t="str">
        <f>VLOOKUP($D44,Artslister!$A$1:$W$99,11,FALSE)</f>
        <v>spicata</v>
      </c>
      <c r="V44">
        <f>VLOOKUP($D44,Artslister!$A$1:$W$99,12,FALSE)</f>
        <v>0</v>
      </c>
      <c r="W44" t="str">
        <f>VLOOKUP($D44,Artslister!$A$1:$W$99,13,FALSE)</f>
        <v>L.</v>
      </c>
      <c r="X44" t="e">
        <f>VLOOKUP($D44,Artslister!$A$1:$W$99,15,FALSE)</f>
        <v>#REF!</v>
      </c>
      <c r="Y44" t="e">
        <f>VLOOKUP($D44,Artslister!$A$1:$W$99,17,FALSE)</f>
        <v>#N/A</v>
      </c>
    </row>
    <row r="45" spans="1:25" ht="14.55" hidden="1" x14ac:dyDescent="0.3">
      <c r="A45" t="s">
        <v>50</v>
      </c>
      <c r="B45">
        <v>2020</v>
      </c>
      <c r="C45" t="s">
        <v>1807</v>
      </c>
      <c r="D45" t="s">
        <v>1923</v>
      </c>
      <c r="E45">
        <v>10</v>
      </c>
      <c r="F45">
        <v>1</v>
      </c>
      <c r="L45" t="str">
        <f>VLOOKUP($D45,Artslister!$A$1:$W$99,2,FALSE)</f>
        <v>Veronica spicata</v>
      </c>
      <c r="M45" t="str">
        <f>VLOOKUP($D45,Artslister!$A$1:$W$99,3,FALSE)</f>
        <v>102575</v>
      </c>
      <c r="N45" t="str">
        <f>VLOOKUP($D45,Artslister!$A$1:$W$99,4,FALSE)</f>
        <v>144891</v>
      </c>
      <c r="O45" t="str">
        <f>VLOOKUP($D45,Artslister!$A$1:$W$99,5,FALSE)</f>
        <v>Plantae</v>
      </c>
      <c r="P45" t="str">
        <f>VLOOKUP($D45,Artslister!$A$1:$W$99,6,FALSE)</f>
        <v>Magnoliophyta</v>
      </c>
      <c r="Q45" t="str">
        <f>VLOOKUP($D45,Artslister!$A$1:$W$99,7,FALSE)</f>
        <v>Eudicots</v>
      </c>
      <c r="R45" t="str">
        <f>VLOOKUP($D45,Artslister!$A$1:$W$99,8,FALSE)</f>
        <v>Lamiales</v>
      </c>
      <c r="S45" t="str">
        <f>VLOOKUP($D45,Artslister!$A$1:$W$99,9,FALSE)</f>
        <v>Plantaginaceae</v>
      </c>
      <c r="T45" t="str">
        <f>VLOOKUP($D45,Artslister!$A$1:$W$99,10,FALSE)</f>
        <v>Veronica</v>
      </c>
      <c r="U45" t="str">
        <f>VLOOKUP($D45,Artslister!$A$1:$W$99,11,FALSE)</f>
        <v>spicata</v>
      </c>
      <c r="V45">
        <f>VLOOKUP($D45,Artslister!$A$1:$W$99,12,FALSE)</f>
        <v>0</v>
      </c>
      <c r="W45" t="str">
        <f>VLOOKUP($D45,Artslister!$A$1:$W$99,13,FALSE)</f>
        <v>L.</v>
      </c>
      <c r="X45" t="e">
        <f>VLOOKUP($D45,Artslister!$A$1:$W$99,15,FALSE)</f>
        <v>#REF!</v>
      </c>
      <c r="Y45" t="e">
        <f>VLOOKUP($D45,Artslister!$A$1:$W$99,17,FALSE)</f>
        <v>#N/A</v>
      </c>
    </row>
    <row r="46" spans="1:25" ht="14.55" hidden="1" x14ac:dyDescent="0.3">
      <c r="A46" t="s">
        <v>50</v>
      </c>
      <c r="B46">
        <v>2020</v>
      </c>
      <c r="C46" t="s">
        <v>1808</v>
      </c>
      <c r="D46" t="s">
        <v>1923</v>
      </c>
      <c r="E46">
        <v>6</v>
      </c>
      <c r="F46">
        <v>1</v>
      </c>
      <c r="L46" t="str">
        <f>VLOOKUP($D46,Artslister!$A$1:$W$99,2,FALSE)</f>
        <v>Veronica spicata</v>
      </c>
      <c r="M46" t="str">
        <f>VLOOKUP($D46,Artslister!$A$1:$W$99,3,FALSE)</f>
        <v>102575</v>
      </c>
      <c r="N46" t="str">
        <f>VLOOKUP($D46,Artslister!$A$1:$W$99,4,FALSE)</f>
        <v>144891</v>
      </c>
      <c r="O46" t="str">
        <f>VLOOKUP($D46,Artslister!$A$1:$W$99,5,FALSE)</f>
        <v>Plantae</v>
      </c>
      <c r="P46" t="str">
        <f>VLOOKUP($D46,Artslister!$A$1:$W$99,6,FALSE)</f>
        <v>Magnoliophyta</v>
      </c>
      <c r="Q46" t="str">
        <f>VLOOKUP($D46,Artslister!$A$1:$W$99,7,FALSE)</f>
        <v>Eudicots</v>
      </c>
      <c r="R46" t="str">
        <f>VLOOKUP($D46,Artslister!$A$1:$W$99,8,FALSE)</f>
        <v>Lamiales</v>
      </c>
      <c r="S46" t="str">
        <f>VLOOKUP($D46,Artslister!$A$1:$W$99,9,FALSE)</f>
        <v>Plantaginaceae</v>
      </c>
      <c r="T46" t="str">
        <f>VLOOKUP($D46,Artslister!$A$1:$W$99,10,FALSE)</f>
        <v>Veronica</v>
      </c>
      <c r="U46" t="str">
        <f>VLOOKUP($D46,Artslister!$A$1:$W$99,11,FALSE)</f>
        <v>spicata</v>
      </c>
      <c r="V46">
        <f>VLOOKUP($D46,Artslister!$A$1:$W$99,12,FALSE)</f>
        <v>0</v>
      </c>
      <c r="W46" t="str">
        <f>VLOOKUP($D46,Artslister!$A$1:$W$99,13,FALSE)</f>
        <v>L.</v>
      </c>
      <c r="X46" t="e">
        <f>VLOOKUP($D46,Artslister!$A$1:$W$99,15,FALSE)</f>
        <v>#REF!</v>
      </c>
      <c r="Y46" t="e">
        <f>VLOOKUP($D46,Artslister!$A$1:$W$99,17,FALSE)</f>
        <v>#N/A</v>
      </c>
    </row>
    <row r="47" spans="1:25" ht="14.55" hidden="1" x14ac:dyDescent="0.3">
      <c r="A47" t="s">
        <v>64</v>
      </c>
      <c r="B47">
        <v>2020</v>
      </c>
      <c r="C47" t="s">
        <v>1817</v>
      </c>
      <c r="D47" t="s">
        <v>1923</v>
      </c>
      <c r="E47">
        <v>4</v>
      </c>
      <c r="F47">
        <v>1</v>
      </c>
      <c r="L47" t="str">
        <f>VLOOKUP($D47,Artslister!$A$1:$W$99,2,FALSE)</f>
        <v>Veronica spicata</v>
      </c>
      <c r="M47" t="str">
        <f>VLOOKUP($D47,Artslister!$A$1:$W$99,3,FALSE)</f>
        <v>102575</v>
      </c>
      <c r="N47" t="str">
        <f>VLOOKUP($D47,Artslister!$A$1:$W$99,4,FALSE)</f>
        <v>144891</v>
      </c>
      <c r="O47" t="str">
        <f>VLOOKUP($D47,Artslister!$A$1:$W$99,5,FALSE)</f>
        <v>Plantae</v>
      </c>
      <c r="P47" t="str">
        <f>VLOOKUP($D47,Artslister!$A$1:$W$99,6,FALSE)</f>
        <v>Magnoliophyta</v>
      </c>
      <c r="Q47" t="str">
        <f>VLOOKUP($D47,Artslister!$A$1:$W$99,7,FALSE)</f>
        <v>Eudicots</v>
      </c>
      <c r="R47" t="str">
        <f>VLOOKUP($D47,Artslister!$A$1:$W$99,8,FALSE)</f>
        <v>Lamiales</v>
      </c>
      <c r="S47" t="str">
        <f>VLOOKUP($D47,Artslister!$A$1:$W$99,9,FALSE)</f>
        <v>Plantaginaceae</v>
      </c>
      <c r="T47" t="str">
        <f>VLOOKUP($D47,Artslister!$A$1:$W$99,10,FALSE)</f>
        <v>Veronica</v>
      </c>
      <c r="U47" t="str">
        <f>VLOOKUP($D47,Artslister!$A$1:$W$99,11,FALSE)</f>
        <v>spicata</v>
      </c>
      <c r="V47">
        <f>VLOOKUP($D47,Artslister!$A$1:$W$99,12,FALSE)</f>
        <v>0</v>
      </c>
      <c r="W47" t="str">
        <f>VLOOKUP($D47,Artslister!$A$1:$W$99,13,FALSE)</f>
        <v>L.</v>
      </c>
      <c r="X47" t="e">
        <f>VLOOKUP($D47,Artslister!$A$1:$W$99,15,FALSE)</f>
        <v>#REF!</v>
      </c>
      <c r="Y47" t="e">
        <f>VLOOKUP($D47,Artslister!$A$1:$W$99,17,FALSE)</f>
        <v>#N/A</v>
      </c>
    </row>
    <row r="48" spans="1:25" ht="14.55" hidden="1" x14ac:dyDescent="0.3">
      <c r="A48" t="s">
        <v>64</v>
      </c>
      <c r="B48">
        <v>2020</v>
      </c>
      <c r="C48" t="s">
        <v>1826</v>
      </c>
      <c r="D48" t="s">
        <v>1923</v>
      </c>
      <c r="E48">
        <v>3</v>
      </c>
      <c r="F48">
        <v>1</v>
      </c>
      <c r="L48" t="str">
        <f>VLOOKUP($D48,Artslister!$A$1:$W$99,2,FALSE)</f>
        <v>Veronica spicata</v>
      </c>
      <c r="M48" t="str">
        <f>VLOOKUP($D48,Artslister!$A$1:$W$99,3,FALSE)</f>
        <v>102575</v>
      </c>
      <c r="N48" t="str">
        <f>VLOOKUP($D48,Artslister!$A$1:$W$99,4,FALSE)</f>
        <v>144891</v>
      </c>
      <c r="O48" t="str">
        <f>VLOOKUP($D48,Artslister!$A$1:$W$99,5,FALSE)</f>
        <v>Plantae</v>
      </c>
      <c r="P48" t="str">
        <f>VLOOKUP($D48,Artslister!$A$1:$W$99,6,FALSE)</f>
        <v>Magnoliophyta</v>
      </c>
      <c r="Q48" t="str">
        <f>VLOOKUP($D48,Artslister!$A$1:$W$99,7,FALSE)</f>
        <v>Eudicots</v>
      </c>
      <c r="R48" t="str">
        <f>VLOOKUP($D48,Artslister!$A$1:$W$99,8,FALSE)</f>
        <v>Lamiales</v>
      </c>
      <c r="S48" t="str">
        <f>VLOOKUP($D48,Artslister!$A$1:$W$99,9,FALSE)</f>
        <v>Plantaginaceae</v>
      </c>
      <c r="T48" t="str">
        <f>VLOOKUP($D48,Artslister!$A$1:$W$99,10,FALSE)</f>
        <v>Veronica</v>
      </c>
      <c r="U48" t="str">
        <f>VLOOKUP($D48,Artslister!$A$1:$W$99,11,FALSE)</f>
        <v>spicata</v>
      </c>
      <c r="V48">
        <f>VLOOKUP($D48,Artslister!$A$1:$W$99,12,FALSE)</f>
        <v>0</v>
      </c>
      <c r="W48" t="str">
        <f>VLOOKUP($D48,Artslister!$A$1:$W$99,13,FALSE)</f>
        <v>L.</v>
      </c>
      <c r="X48" t="e">
        <f>VLOOKUP($D48,Artslister!$A$1:$W$99,15,FALSE)</f>
        <v>#REF!</v>
      </c>
      <c r="Y48" t="e">
        <f>VLOOKUP($D48,Artslister!$A$1:$W$99,17,FALSE)</f>
        <v>#N/A</v>
      </c>
    </row>
    <row r="49" spans="1:25" ht="14.55" hidden="1" x14ac:dyDescent="0.3">
      <c r="A49" t="s">
        <v>64</v>
      </c>
      <c r="B49">
        <v>2020</v>
      </c>
      <c r="C49" t="s">
        <v>1924</v>
      </c>
      <c r="D49" t="s">
        <v>1923</v>
      </c>
      <c r="E49">
        <v>2</v>
      </c>
      <c r="F49">
        <v>1</v>
      </c>
      <c r="L49" t="str">
        <f>VLOOKUP($D49,Artslister!$A$1:$W$99,2,FALSE)</f>
        <v>Veronica spicata</v>
      </c>
      <c r="M49" t="str">
        <f>VLOOKUP($D49,Artslister!$A$1:$W$99,3,FALSE)</f>
        <v>102575</v>
      </c>
      <c r="N49" t="str">
        <f>VLOOKUP($D49,Artslister!$A$1:$W$99,4,FALSE)</f>
        <v>144891</v>
      </c>
      <c r="O49" t="str">
        <f>VLOOKUP($D49,Artslister!$A$1:$W$99,5,FALSE)</f>
        <v>Plantae</v>
      </c>
      <c r="P49" t="str">
        <f>VLOOKUP($D49,Artslister!$A$1:$W$99,6,FALSE)</f>
        <v>Magnoliophyta</v>
      </c>
      <c r="Q49" t="str">
        <f>VLOOKUP($D49,Artslister!$A$1:$W$99,7,FALSE)</f>
        <v>Eudicots</v>
      </c>
      <c r="R49" t="str">
        <f>VLOOKUP($D49,Artslister!$A$1:$W$99,8,FALSE)</f>
        <v>Lamiales</v>
      </c>
      <c r="S49" t="str">
        <f>VLOOKUP($D49,Artslister!$A$1:$W$99,9,FALSE)</f>
        <v>Plantaginaceae</v>
      </c>
      <c r="T49" t="str">
        <f>VLOOKUP($D49,Artslister!$A$1:$W$99,10,FALSE)</f>
        <v>Veronica</v>
      </c>
      <c r="U49" t="str">
        <f>VLOOKUP($D49,Artslister!$A$1:$W$99,11,FALSE)</f>
        <v>spicata</v>
      </c>
      <c r="V49">
        <f>VLOOKUP($D49,Artslister!$A$1:$W$99,12,FALSE)</f>
        <v>0</v>
      </c>
      <c r="W49" t="str">
        <f>VLOOKUP($D49,Artslister!$A$1:$W$99,13,FALSE)</f>
        <v>L.</v>
      </c>
      <c r="X49" t="e">
        <f>VLOOKUP($D49,Artslister!$A$1:$W$99,15,FALSE)</f>
        <v>#REF!</v>
      </c>
      <c r="Y49" t="e">
        <f>VLOOKUP($D49,Artslister!$A$1:$W$99,17,FALSE)</f>
        <v>#N/A</v>
      </c>
    </row>
    <row r="50" spans="1:25" ht="14.55" hidden="1" x14ac:dyDescent="0.3">
      <c r="A50" t="s">
        <v>64</v>
      </c>
      <c r="B50">
        <v>2020</v>
      </c>
      <c r="C50" t="s">
        <v>1827</v>
      </c>
      <c r="D50" t="s">
        <v>1923</v>
      </c>
      <c r="E50">
        <v>5</v>
      </c>
      <c r="F50">
        <v>1</v>
      </c>
      <c r="L50" t="str">
        <f>VLOOKUP($D50,Artslister!$A$1:$W$99,2,FALSE)</f>
        <v>Veronica spicata</v>
      </c>
      <c r="M50" t="str">
        <f>VLOOKUP($D50,Artslister!$A$1:$W$99,3,FALSE)</f>
        <v>102575</v>
      </c>
      <c r="N50" t="str">
        <f>VLOOKUP($D50,Artslister!$A$1:$W$99,4,FALSE)</f>
        <v>144891</v>
      </c>
      <c r="O50" t="str">
        <f>VLOOKUP($D50,Artslister!$A$1:$W$99,5,FALSE)</f>
        <v>Plantae</v>
      </c>
      <c r="P50" t="str">
        <f>VLOOKUP($D50,Artslister!$A$1:$W$99,6,FALSE)</f>
        <v>Magnoliophyta</v>
      </c>
      <c r="Q50" t="str">
        <f>VLOOKUP($D50,Artslister!$A$1:$W$99,7,FALSE)</f>
        <v>Eudicots</v>
      </c>
      <c r="R50" t="str">
        <f>VLOOKUP($D50,Artslister!$A$1:$W$99,8,FALSE)</f>
        <v>Lamiales</v>
      </c>
      <c r="S50" t="str">
        <f>VLOOKUP($D50,Artslister!$A$1:$W$99,9,FALSE)</f>
        <v>Plantaginaceae</v>
      </c>
      <c r="T50" t="str">
        <f>VLOOKUP($D50,Artslister!$A$1:$W$99,10,FALSE)</f>
        <v>Veronica</v>
      </c>
      <c r="U50" t="str">
        <f>VLOOKUP($D50,Artslister!$A$1:$W$99,11,FALSE)</f>
        <v>spicata</v>
      </c>
      <c r="V50">
        <f>VLOOKUP($D50,Artslister!$A$1:$W$99,12,FALSE)</f>
        <v>0</v>
      </c>
      <c r="W50" t="str">
        <f>VLOOKUP($D50,Artslister!$A$1:$W$99,13,FALSE)</f>
        <v>L.</v>
      </c>
      <c r="X50" t="e">
        <f>VLOOKUP($D50,Artslister!$A$1:$W$99,15,FALSE)</f>
        <v>#REF!</v>
      </c>
      <c r="Y50" t="e">
        <f>VLOOKUP($D50,Artslister!$A$1:$W$99,17,FALSE)</f>
        <v>#N/A</v>
      </c>
    </row>
    <row r="51" spans="1:25" ht="14.55" hidden="1" x14ac:dyDescent="0.3">
      <c r="A51" t="s">
        <v>64</v>
      </c>
      <c r="B51">
        <v>2020</v>
      </c>
      <c r="C51" t="s">
        <v>1829</v>
      </c>
      <c r="D51" t="s">
        <v>1923</v>
      </c>
      <c r="E51">
        <v>3</v>
      </c>
      <c r="F51">
        <v>1</v>
      </c>
      <c r="L51" t="str">
        <f>VLOOKUP($D51,Artslister!$A$1:$W$99,2,FALSE)</f>
        <v>Veronica spicata</v>
      </c>
      <c r="M51" t="str">
        <f>VLOOKUP($D51,Artslister!$A$1:$W$99,3,FALSE)</f>
        <v>102575</v>
      </c>
      <c r="N51" t="str">
        <f>VLOOKUP($D51,Artslister!$A$1:$W$99,4,FALSE)</f>
        <v>144891</v>
      </c>
      <c r="O51" t="str">
        <f>VLOOKUP($D51,Artslister!$A$1:$W$99,5,FALSE)</f>
        <v>Plantae</v>
      </c>
      <c r="P51" t="str">
        <f>VLOOKUP($D51,Artslister!$A$1:$W$99,6,FALSE)</f>
        <v>Magnoliophyta</v>
      </c>
      <c r="Q51" t="str">
        <f>VLOOKUP($D51,Artslister!$A$1:$W$99,7,FALSE)</f>
        <v>Eudicots</v>
      </c>
      <c r="R51" t="str">
        <f>VLOOKUP($D51,Artslister!$A$1:$W$99,8,FALSE)</f>
        <v>Lamiales</v>
      </c>
      <c r="S51" t="str">
        <f>VLOOKUP($D51,Artslister!$A$1:$W$99,9,FALSE)</f>
        <v>Plantaginaceae</v>
      </c>
      <c r="T51" t="str">
        <f>VLOOKUP($D51,Artslister!$A$1:$W$99,10,FALSE)</f>
        <v>Veronica</v>
      </c>
      <c r="U51" t="str">
        <f>VLOOKUP($D51,Artslister!$A$1:$W$99,11,FALSE)</f>
        <v>spicata</v>
      </c>
      <c r="V51">
        <f>VLOOKUP($D51,Artslister!$A$1:$W$99,12,FALSE)</f>
        <v>0</v>
      </c>
      <c r="W51" t="str">
        <f>VLOOKUP($D51,Artslister!$A$1:$W$99,13,FALSE)</f>
        <v>L.</v>
      </c>
      <c r="X51" t="e">
        <f>VLOOKUP($D51,Artslister!$A$1:$W$99,15,FALSE)</f>
        <v>#REF!</v>
      </c>
      <c r="Y51" t="e">
        <f>VLOOKUP($D51,Artslister!$A$1:$W$99,17,FALSE)</f>
        <v>#N/A</v>
      </c>
    </row>
    <row r="52" spans="1:25" ht="14.55" hidden="1" x14ac:dyDescent="0.3">
      <c r="A52" t="s">
        <v>64</v>
      </c>
      <c r="B52">
        <v>2020</v>
      </c>
      <c r="C52" t="s">
        <v>1831</v>
      </c>
      <c r="D52" t="s">
        <v>1923</v>
      </c>
      <c r="E52">
        <v>4</v>
      </c>
      <c r="F52">
        <v>1</v>
      </c>
      <c r="L52" t="str">
        <f>VLOOKUP($D52,Artslister!$A$1:$W$99,2,FALSE)</f>
        <v>Veronica spicata</v>
      </c>
      <c r="M52" t="str">
        <f>VLOOKUP($D52,Artslister!$A$1:$W$99,3,FALSE)</f>
        <v>102575</v>
      </c>
      <c r="N52" t="str">
        <f>VLOOKUP($D52,Artslister!$A$1:$W$99,4,FALSE)</f>
        <v>144891</v>
      </c>
      <c r="O52" t="str">
        <f>VLOOKUP($D52,Artslister!$A$1:$W$99,5,FALSE)</f>
        <v>Plantae</v>
      </c>
      <c r="P52" t="str">
        <f>VLOOKUP($D52,Artslister!$A$1:$W$99,6,FALSE)</f>
        <v>Magnoliophyta</v>
      </c>
      <c r="Q52" t="str">
        <f>VLOOKUP($D52,Artslister!$A$1:$W$99,7,FALSE)</f>
        <v>Eudicots</v>
      </c>
      <c r="R52" t="str">
        <f>VLOOKUP($D52,Artslister!$A$1:$W$99,8,FALSE)</f>
        <v>Lamiales</v>
      </c>
      <c r="S52" t="str">
        <f>VLOOKUP($D52,Artslister!$A$1:$W$99,9,FALSE)</f>
        <v>Plantaginaceae</v>
      </c>
      <c r="T52" t="str">
        <f>VLOOKUP($D52,Artslister!$A$1:$W$99,10,FALSE)</f>
        <v>Veronica</v>
      </c>
      <c r="U52" t="str">
        <f>VLOOKUP($D52,Artslister!$A$1:$W$99,11,FALSE)</f>
        <v>spicata</v>
      </c>
      <c r="V52">
        <f>VLOOKUP($D52,Artslister!$A$1:$W$99,12,FALSE)</f>
        <v>0</v>
      </c>
      <c r="W52" t="str">
        <f>VLOOKUP($D52,Artslister!$A$1:$W$99,13,FALSE)</f>
        <v>L.</v>
      </c>
      <c r="X52" t="e">
        <f>VLOOKUP($D52,Artslister!$A$1:$W$99,15,FALSE)</f>
        <v>#REF!</v>
      </c>
      <c r="Y52" t="e">
        <f>VLOOKUP($D52,Artslister!$A$1:$W$99,17,FALSE)</f>
        <v>#N/A</v>
      </c>
    </row>
    <row r="53" spans="1:25" ht="14.55" hidden="1" x14ac:dyDescent="0.3">
      <c r="A53" t="s">
        <v>64</v>
      </c>
      <c r="B53">
        <v>2020</v>
      </c>
      <c r="C53" t="s">
        <v>1819</v>
      </c>
      <c r="D53" t="s">
        <v>1923</v>
      </c>
      <c r="E53">
        <v>1</v>
      </c>
      <c r="F53">
        <v>1</v>
      </c>
      <c r="L53" t="str">
        <f>VLOOKUP($D53,Artslister!$A$1:$W$99,2,FALSE)</f>
        <v>Veronica spicata</v>
      </c>
      <c r="M53" t="str">
        <f>VLOOKUP($D53,Artslister!$A$1:$W$99,3,FALSE)</f>
        <v>102575</v>
      </c>
      <c r="N53" t="str">
        <f>VLOOKUP($D53,Artslister!$A$1:$W$99,4,FALSE)</f>
        <v>144891</v>
      </c>
      <c r="O53" t="str">
        <f>VLOOKUP($D53,Artslister!$A$1:$W$99,5,FALSE)</f>
        <v>Plantae</v>
      </c>
      <c r="P53" t="str">
        <f>VLOOKUP($D53,Artslister!$A$1:$W$99,6,FALSE)</f>
        <v>Magnoliophyta</v>
      </c>
      <c r="Q53" t="str">
        <f>VLOOKUP($D53,Artslister!$A$1:$W$99,7,FALSE)</f>
        <v>Eudicots</v>
      </c>
      <c r="R53" t="str">
        <f>VLOOKUP($D53,Artslister!$A$1:$W$99,8,FALSE)</f>
        <v>Lamiales</v>
      </c>
      <c r="S53" t="str">
        <f>VLOOKUP($D53,Artslister!$A$1:$W$99,9,FALSE)</f>
        <v>Plantaginaceae</v>
      </c>
      <c r="T53" t="str">
        <f>VLOOKUP($D53,Artslister!$A$1:$W$99,10,FALSE)</f>
        <v>Veronica</v>
      </c>
      <c r="U53" t="str">
        <f>VLOOKUP($D53,Artslister!$A$1:$W$99,11,FALSE)</f>
        <v>spicata</v>
      </c>
      <c r="V53">
        <f>VLOOKUP($D53,Artslister!$A$1:$W$99,12,FALSE)</f>
        <v>0</v>
      </c>
      <c r="W53" t="str">
        <f>VLOOKUP($D53,Artslister!$A$1:$W$99,13,FALSE)</f>
        <v>L.</v>
      </c>
      <c r="X53" t="e">
        <f>VLOOKUP($D53,Artslister!$A$1:$W$99,15,FALSE)</f>
        <v>#REF!</v>
      </c>
      <c r="Y53" t="e">
        <f>VLOOKUP($D53,Artslister!$A$1:$W$99,17,FALSE)</f>
        <v>#N/A</v>
      </c>
    </row>
    <row r="54" spans="1:25" ht="14.55" hidden="1" x14ac:dyDescent="0.3">
      <c r="A54" t="s">
        <v>117</v>
      </c>
      <c r="B54">
        <v>2021</v>
      </c>
      <c r="C54" t="s">
        <v>1405</v>
      </c>
      <c r="D54" t="s">
        <v>1923</v>
      </c>
      <c r="E54">
        <v>1</v>
      </c>
      <c r="F54">
        <v>1</v>
      </c>
      <c r="L54" t="str">
        <f>VLOOKUP($D54,Artslister!$A$1:$W$99,2,FALSE)</f>
        <v>Veronica spicata</v>
      </c>
      <c r="M54" t="str">
        <f>VLOOKUP($D54,Artslister!$A$1:$W$99,3,FALSE)</f>
        <v>102575</v>
      </c>
      <c r="N54" t="str">
        <f>VLOOKUP($D54,Artslister!$A$1:$W$99,4,FALSE)</f>
        <v>144891</v>
      </c>
      <c r="O54" t="str">
        <f>VLOOKUP($D54,Artslister!$A$1:$W$99,5,FALSE)</f>
        <v>Plantae</v>
      </c>
      <c r="P54" t="str">
        <f>VLOOKUP($D54,Artslister!$A$1:$W$99,6,FALSE)</f>
        <v>Magnoliophyta</v>
      </c>
      <c r="Q54" t="str">
        <f>VLOOKUP($D54,Artslister!$A$1:$W$99,7,FALSE)</f>
        <v>Eudicots</v>
      </c>
      <c r="R54" t="str">
        <f>VLOOKUP($D54,Artslister!$A$1:$W$99,8,FALSE)</f>
        <v>Lamiales</v>
      </c>
      <c r="S54" t="str">
        <f>VLOOKUP($D54,Artslister!$A$1:$W$99,9,FALSE)</f>
        <v>Plantaginaceae</v>
      </c>
      <c r="T54" t="str">
        <f>VLOOKUP($D54,Artslister!$A$1:$W$99,10,FALSE)</f>
        <v>Veronica</v>
      </c>
      <c r="U54" t="str">
        <f>VLOOKUP($D54,Artslister!$A$1:$W$99,11,FALSE)</f>
        <v>spicata</v>
      </c>
      <c r="V54">
        <f>VLOOKUP($D54,Artslister!$A$1:$W$99,12,FALSE)</f>
        <v>0</v>
      </c>
      <c r="W54" t="str">
        <f>VLOOKUP($D54,Artslister!$A$1:$W$99,13,FALSE)</f>
        <v>L.</v>
      </c>
      <c r="X54" t="e">
        <f>VLOOKUP($D54,Artslister!$A$1:$W$99,15,FALSE)</f>
        <v>#REF!</v>
      </c>
      <c r="Y54" t="e">
        <f>VLOOKUP($D54,Artslister!$A$1:$W$99,17,FALSE)</f>
        <v>#N/A</v>
      </c>
    </row>
    <row r="55" spans="1:25" ht="14.55" hidden="1" x14ac:dyDescent="0.3">
      <c r="A55" t="s">
        <v>76</v>
      </c>
      <c r="B55">
        <v>2021</v>
      </c>
      <c r="C55" t="s">
        <v>1554</v>
      </c>
      <c r="D55" t="s">
        <v>1923</v>
      </c>
      <c r="E55">
        <v>1</v>
      </c>
      <c r="F55">
        <v>1</v>
      </c>
      <c r="L55" t="str">
        <f>VLOOKUP($D55,Artslister!$A$1:$W$99,2,FALSE)</f>
        <v>Veronica spicata</v>
      </c>
      <c r="M55" t="str">
        <f>VLOOKUP($D55,Artslister!$A$1:$W$99,3,FALSE)</f>
        <v>102575</v>
      </c>
      <c r="N55" t="str">
        <f>VLOOKUP($D55,Artslister!$A$1:$W$99,4,FALSE)</f>
        <v>144891</v>
      </c>
      <c r="O55" t="str">
        <f>VLOOKUP($D55,Artslister!$A$1:$W$99,5,FALSE)</f>
        <v>Plantae</v>
      </c>
      <c r="P55" t="str">
        <f>VLOOKUP($D55,Artslister!$A$1:$W$99,6,FALSE)</f>
        <v>Magnoliophyta</v>
      </c>
      <c r="Q55" t="str">
        <f>VLOOKUP($D55,Artslister!$A$1:$W$99,7,FALSE)</f>
        <v>Eudicots</v>
      </c>
      <c r="R55" t="str">
        <f>VLOOKUP($D55,Artslister!$A$1:$W$99,8,FALSE)</f>
        <v>Lamiales</v>
      </c>
      <c r="S55" t="str">
        <f>VLOOKUP($D55,Artslister!$A$1:$W$99,9,FALSE)</f>
        <v>Plantaginaceae</v>
      </c>
      <c r="T55" t="str">
        <f>VLOOKUP($D55,Artslister!$A$1:$W$99,10,FALSE)</f>
        <v>Veronica</v>
      </c>
      <c r="U55" t="str">
        <f>VLOOKUP($D55,Artslister!$A$1:$W$99,11,FALSE)</f>
        <v>spicata</v>
      </c>
      <c r="V55">
        <f>VLOOKUP($D55,Artslister!$A$1:$W$99,12,FALSE)</f>
        <v>0</v>
      </c>
      <c r="W55" t="str">
        <f>VLOOKUP($D55,Artslister!$A$1:$W$99,13,FALSE)</f>
        <v>L.</v>
      </c>
      <c r="X55" t="e">
        <f>VLOOKUP($D55,Artslister!$A$1:$W$99,15,FALSE)</f>
        <v>#REF!</v>
      </c>
      <c r="Y55" t="e">
        <f>VLOOKUP($D55,Artslister!$A$1:$W$99,17,FALSE)</f>
        <v>#N/A</v>
      </c>
    </row>
    <row r="56" spans="1:25" ht="14.55" hidden="1" x14ac:dyDescent="0.3">
      <c r="A56" t="s">
        <v>76</v>
      </c>
      <c r="B56">
        <v>2021</v>
      </c>
      <c r="C56" t="s">
        <v>1556</v>
      </c>
      <c r="D56" t="s">
        <v>1923</v>
      </c>
      <c r="E56">
        <v>1</v>
      </c>
      <c r="F56">
        <v>1</v>
      </c>
      <c r="L56" t="str">
        <f>VLOOKUP($D56,Artslister!$A$1:$W$99,2,FALSE)</f>
        <v>Veronica spicata</v>
      </c>
      <c r="M56" t="str">
        <f>VLOOKUP($D56,Artslister!$A$1:$W$99,3,FALSE)</f>
        <v>102575</v>
      </c>
      <c r="N56" t="str">
        <f>VLOOKUP($D56,Artslister!$A$1:$W$99,4,FALSE)</f>
        <v>144891</v>
      </c>
      <c r="O56" t="str">
        <f>VLOOKUP($D56,Artslister!$A$1:$W$99,5,FALSE)</f>
        <v>Plantae</v>
      </c>
      <c r="P56" t="str">
        <f>VLOOKUP($D56,Artslister!$A$1:$W$99,6,FALSE)</f>
        <v>Magnoliophyta</v>
      </c>
      <c r="Q56" t="str">
        <f>VLOOKUP($D56,Artslister!$A$1:$W$99,7,FALSE)</f>
        <v>Eudicots</v>
      </c>
      <c r="R56" t="str">
        <f>VLOOKUP($D56,Artslister!$A$1:$W$99,8,FALSE)</f>
        <v>Lamiales</v>
      </c>
      <c r="S56" t="str">
        <f>VLOOKUP($D56,Artslister!$A$1:$W$99,9,FALSE)</f>
        <v>Plantaginaceae</v>
      </c>
      <c r="T56" t="str">
        <f>VLOOKUP($D56,Artslister!$A$1:$W$99,10,FALSE)</f>
        <v>Veronica</v>
      </c>
      <c r="U56" t="str">
        <f>VLOOKUP($D56,Artslister!$A$1:$W$99,11,FALSE)</f>
        <v>spicata</v>
      </c>
      <c r="V56">
        <f>VLOOKUP($D56,Artslister!$A$1:$W$99,12,FALSE)</f>
        <v>0</v>
      </c>
      <c r="W56" t="str">
        <f>VLOOKUP($D56,Artslister!$A$1:$W$99,13,FALSE)</f>
        <v>L.</v>
      </c>
      <c r="X56" t="e">
        <f>VLOOKUP($D56,Artslister!$A$1:$W$99,15,FALSE)</f>
        <v>#REF!</v>
      </c>
      <c r="Y56" t="e">
        <f>VLOOKUP($D56,Artslister!$A$1:$W$99,17,FALSE)</f>
        <v>#N/A</v>
      </c>
    </row>
    <row r="57" spans="1:25" ht="14.55" hidden="1" x14ac:dyDescent="0.3">
      <c r="A57" t="s">
        <v>76</v>
      </c>
      <c r="B57">
        <v>2021</v>
      </c>
      <c r="C57" t="s">
        <v>1565</v>
      </c>
      <c r="D57" t="s">
        <v>1923</v>
      </c>
      <c r="E57">
        <v>1</v>
      </c>
      <c r="F57">
        <v>1</v>
      </c>
      <c r="L57" t="str">
        <f>VLOOKUP($D57,Artslister!$A$1:$W$99,2,FALSE)</f>
        <v>Veronica spicata</v>
      </c>
      <c r="M57" t="str">
        <f>VLOOKUP($D57,Artslister!$A$1:$W$99,3,FALSE)</f>
        <v>102575</v>
      </c>
      <c r="N57" t="str">
        <f>VLOOKUP($D57,Artslister!$A$1:$W$99,4,FALSE)</f>
        <v>144891</v>
      </c>
      <c r="O57" t="str">
        <f>VLOOKUP($D57,Artslister!$A$1:$W$99,5,FALSE)</f>
        <v>Plantae</v>
      </c>
      <c r="P57" t="str">
        <f>VLOOKUP($D57,Artslister!$A$1:$W$99,6,FALSE)</f>
        <v>Magnoliophyta</v>
      </c>
      <c r="Q57" t="str">
        <f>VLOOKUP($D57,Artslister!$A$1:$W$99,7,FALSE)</f>
        <v>Eudicots</v>
      </c>
      <c r="R57" t="str">
        <f>VLOOKUP($D57,Artslister!$A$1:$W$99,8,FALSE)</f>
        <v>Lamiales</v>
      </c>
      <c r="S57" t="str">
        <f>VLOOKUP($D57,Artslister!$A$1:$W$99,9,FALSE)</f>
        <v>Plantaginaceae</v>
      </c>
      <c r="T57" t="str">
        <f>VLOOKUP($D57,Artslister!$A$1:$W$99,10,FALSE)</f>
        <v>Veronica</v>
      </c>
      <c r="U57" t="str">
        <f>VLOOKUP($D57,Artslister!$A$1:$W$99,11,FALSE)</f>
        <v>spicata</v>
      </c>
      <c r="V57">
        <f>VLOOKUP($D57,Artslister!$A$1:$W$99,12,FALSE)</f>
        <v>0</v>
      </c>
      <c r="W57" t="str">
        <f>VLOOKUP($D57,Artslister!$A$1:$W$99,13,FALSE)</f>
        <v>L.</v>
      </c>
      <c r="X57" t="e">
        <f>VLOOKUP($D57,Artslister!$A$1:$W$99,15,FALSE)</f>
        <v>#REF!</v>
      </c>
      <c r="Y57" t="e">
        <f>VLOOKUP($D57,Artslister!$A$1:$W$99,17,FALSE)</f>
        <v>#N/A</v>
      </c>
    </row>
    <row r="58" spans="1:25" ht="14.55" hidden="1" x14ac:dyDescent="0.3">
      <c r="A58" t="s">
        <v>76</v>
      </c>
      <c r="B58">
        <v>2021</v>
      </c>
      <c r="C58" t="s">
        <v>1567</v>
      </c>
      <c r="D58" t="s">
        <v>1923</v>
      </c>
      <c r="E58">
        <v>0.1</v>
      </c>
      <c r="F58">
        <v>1</v>
      </c>
      <c r="L58" t="str">
        <f>VLOOKUP($D58,Artslister!$A$1:$W$99,2,FALSE)</f>
        <v>Veronica spicata</v>
      </c>
      <c r="M58" t="str">
        <f>VLOOKUP($D58,Artslister!$A$1:$W$99,3,FALSE)</f>
        <v>102575</v>
      </c>
      <c r="N58" t="str">
        <f>VLOOKUP($D58,Artslister!$A$1:$W$99,4,FALSE)</f>
        <v>144891</v>
      </c>
      <c r="O58" t="str">
        <f>VLOOKUP($D58,Artslister!$A$1:$W$99,5,FALSE)</f>
        <v>Plantae</v>
      </c>
      <c r="P58" t="str">
        <f>VLOOKUP($D58,Artslister!$A$1:$W$99,6,FALSE)</f>
        <v>Magnoliophyta</v>
      </c>
      <c r="Q58" t="str">
        <f>VLOOKUP($D58,Artslister!$A$1:$W$99,7,FALSE)</f>
        <v>Eudicots</v>
      </c>
      <c r="R58" t="str">
        <f>VLOOKUP($D58,Artslister!$A$1:$W$99,8,FALSE)</f>
        <v>Lamiales</v>
      </c>
      <c r="S58" t="str">
        <f>VLOOKUP($D58,Artslister!$A$1:$W$99,9,FALSE)</f>
        <v>Plantaginaceae</v>
      </c>
      <c r="T58" t="str">
        <f>VLOOKUP($D58,Artslister!$A$1:$W$99,10,FALSE)</f>
        <v>Veronica</v>
      </c>
      <c r="U58" t="str">
        <f>VLOOKUP($D58,Artslister!$A$1:$W$99,11,FALSE)</f>
        <v>spicata</v>
      </c>
      <c r="V58">
        <f>VLOOKUP($D58,Artslister!$A$1:$W$99,12,FALSE)</f>
        <v>0</v>
      </c>
      <c r="W58" t="str">
        <f>VLOOKUP($D58,Artslister!$A$1:$W$99,13,FALSE)</f>
        <v>L.</v>
      </c>
      <c r="X58" t="e">
        <f>VLOOKUP($D58,Artslister!$A$1:$W$99,15,FALSE)</f>
        <v>#REF!</v>
      </c>
      <c r="Y58" t="e">
        <f>VLOOKUP($D58,Artslister!$A$1:$W$99,17,FALSE)</f>
        <v>#N/A</v>
      </c>
    </row>
    <row r="59" spans="1:25" ht="14.55" hidden="1" x14ac:dyDescent="0.3">
      <c r="A59" t="s">
        <v>76</v>
      </c>
      <c r="B59">
        <v>2021</v>
      </c>
      <c r="C59" t="s">
        <v>1557</v>
      </c>
      <c r="D59" t="s">
        <v>1923</v>
      </c>
      <c r="E59">
        <v>1</v>
      </c>
      <c r="F59">
        <v>1</v>
      </c>
      <c r="L59" t="str">
        <f>VLOOKUP($D59,Artslister!$A$1:$W$99,2,FALSE)</f>
        <v>Veronica spicata</v>
      </c>
      <c r="M59" t="str">
        <f>VLOOKUP($D59,Artslister!$A$1:$W$99,3,FALSE)</f>
        <v>102575</v>
      </c>
      <c r="N59" t="str">
        <f>VLOOKUP($D59,Artslister!$A$1:$W$99,4,FALSE)</f>
        <v>144891</v>
      </c>
      <c r="O59" t="str">
        <f>VLOOKUP($D59,Artslister!$A$1:$W$99,5,FALSE)</f>
        <v>Plantae</v>
      </c>
      <c r="P59" t="str">
        <f>VLOOKUP($D59,Artslister!$A$1:$W$99,6,FALSE)</f>
        <v>Magnoliophyta</v>
      </c>
      <c r="Q59" t="str">
        <f>VLOOKUP($D59,Artslister!$A$1:$W$99,7,FALSE)</f>
        <v>Eudicots</v>
      </c>
      <c r="R59" t="str">
        <f>VLOOKUP($D59,Artslister!$A$1:$W$99,8,FALSE)</f>
        <v>Lamiales</v>
      </c>
      <c r="S59" t="str">
        <f>VLOOKUP($D59,Artslister!$A$1:$W$99,9,FALSE)</f>
        <v>Plantaginaceae</v>
      </c>
      <c r="T59" t="str">
        <f>VLOOKUP($D59,Artslister!$A$1:$W$99,10,FALSE)</f>
        <v>Veronica</v>
      </c>
      <c r="U59" t="str">
        <f>VLOOKUP($D59,Artslister!$A$1:$W$99,11,FALSE)</f>
        <v>spicata</v>
      </c>
      <c r="V59">
        <f>VLOOKUP($D59,Artslister!$A$1:$W$99,12,FALSE)</f>
        <v>0</v>
      </c>
      <c r="W59" t="str">
        <f>VLOOKUP($D59,Artslister!$A$1:$W$99,13,FALSE)</f>
        <v>L.</v>
      </c>
      <c r="X59" t="e">
        <f>VLOOKUP($D59,Artslister!$A$1:$W$99,15,FALSE)</f>
        <v>#REF!</v>
      </c>
      <c r="Y59" t="e">
        <f>VLOOKUP($D59,Artslister!$A$1:$W$99,17,FALSE)</f>
        <v>#N/A</v>
      </c>
    </row>
    <row r="60" spans="1:25" ht="14.55" hidden="1" x14ac:dyDescent="0.3">
      <c r="A60" t="s">
        <v>57</v>
      </c>
      <c r="B60">
        <v>2021</v>
      </c>
      <c r="C60" t="s">
        <v>1635</v>
      </c>
      <c r="D60" t="s">
        <v>1923</v>
      </c>
      <c r="E60">
        <v>2</v>
      </c>
      <c r="F60">
        <v>1</v>
      </c>
      <c r="L60" t="str">
        <f>VLOOKUP($D60,Artslister!$A$1:$W$99,2,FALSE)</f>
        <v>Veronica spicata</v>
      </c>
      <c r="M60" t="str">
        <f>VLOOKUP($D60,Artslister!$A$1:$W$99,3,FALSE)</f>
        <v>102575</v>
      </c>
      <c r="N60" t="str">
        <f>VLOOKUP($D60,Artslister!$A$1:$W$99,4,FALSE)</f>
        <v>144891</v>
      </c>
      <c r="O60" t="str">
        <f>VLOOKUP($D60,Artslister!$A$1:$W$99,5,FALSE)</f>
        <v>Plantae</v>
      </c>
      <c r="P60" t="str">
        <f>VLOOKUP($D60,Artslister!$A$1:$W$99,6,FALSE)</f>
        <v>Magnoliophyta</v>
      </c>
      <c r="Q60" t="str">
        <f>VLOOKUP($D60,Artslister!$A$1:$W$99,7,FALSE)</f>
        <v>Eudicots</v>
      </c>
      <c r="R60" t="str">
        <f>VLOOKUP($D60,Artslister!$A$1:$W$99,8,FALSE)</f>
        <v>Lamiales</v>
      </c>
      <c r="S60" t="str">
        <f>VLOOKUP($D60,Artslister!$A$1:$W$99,9,FALSE)</f>
        <v>Plantaginaceae</v>
      </c>
      <c r="T60" t="str">
        <f>VLOOKUP($D60,Artslister!$A$1:$W$99,10,FALSE)</f>
        <v>Veronica</v>
      </c>
      <c r="U60" t="str">
        <f>VLOOKUP($D60,Artslister!$A$1:$W$99,11,FALSE)</f>
        <v>spicata</v>
      </c>
      <c r="V60">
        <f>VLOOKUP($D60,Artslister!$A$1:$W$99,12,FALSE)</f>
        <v>0</v>
      </c>
      <c r="W60" t="str">
        <f>VLOOKUP($D60,Artslister!$A$1:$W$99,13,FALSE)</f>
        <v>L.</v>
      </c>
      <c r="X60" t="e">
        <f>VLOOKUP($D60,Artslister!$A$1:$W$99,15,FALSE)</f>
        <v>#REF!</v>
      </c>
      <c r="Y60" t="e">
        <f>VLOOKUP($D60,Artslister!$A$1:$W$99,17,FALSE)</f>
        <v>#N/A</v>
      </c>
    </row>
    <row r="61" spans="1:25" ht="14.55" hidden="1" x14ac:dyDescent="0.3">
      <c r="A61" t="s">
        <v>80</v>
      </c>
      <c r="B61">
        <v>2021</v>
      </c>
      <c r="C61" t="s">
        <v>1697</v>
      </c>
      <c r="D61" t="s">
        <v>1923</v>
      </c>
      <c r="E61">
        <v>1</v>
      </c>
      <c r="F61">
        <v>1</v>
      </c>
      <c r="L61" t="str">
        <f>VLOOKUP($D61,Artslister!$A$1:$W$99,2,FALSE)</f>
        <v>Veronica spicata</v>
      </c>
      <c r="M61" t="str">
        <f>VLOOKUP($D61,Artslister!$A$1:$W$99,3,FALSE)</f>
        <v>102575</v>
      </c>
      <c r="N61" t="str">
        <f>VLOOKUP($D61,Artslister!$A$1:$W$99,4,FALSE)</f>
        <v>144891</v>
      </c>
      <c r="O61" t="str">
        <f>VLOOKUP($D61,Artslister!$A$1:$W$99,5,FALSE)</f>
        <v>Plantae</v>
      </c>
      <c r="P61" t="str">
        <f>VLOOKUP($D61,Artslister!$A$1:$W$99,6,FALSE)</f>
        <v>Magnoliophyta</v>
      </c>
      <c r="Q61" t="str">
        <f>VLOOKUP($D61,Artslister!$A$1:$W$99,7,FALSE)</f>
        <v>Eudicots</v>
      </c>
      <c r="R61" t="str">
        <f>VLOOKUP($D61,Artslister!$A$1:$W$99,8,FALSE)</f>
        <v>Lamiales</v>
      </c>
      <c r="S61" t="str">
        <f>VLOOKUP($D61,Artslister!$A$1:$W$99,9,FALSE)</f>
        <v>Plantaginaceae</v>
      </c>
      <c r="T61" t="str">
        <f>VLOOKUP($D61,Artslister!$A$1:$W$99,10,FALSE)</f>
        <v>Veronica</v>
      </c>
      <c r="U61" t="str">
        <f>VLOOKUP($D61,Artslister!$A$1:$W$99,11,FALSE)</f>
        <v>spicata</v>
      </c>
      <c r="V61">
        <f>VLOOKUP($D61,Artslister!$A$1:$W$99,12,FALSE)</f>
        <v>0</v>
      </c>
      <c r="W61" t="str">
        <f>VLOOKUP($D61,Artslister!$A$1:$W$99,13,FALSE)</f>
        <v>L.</v>
      </c>
      <c r="X61" t="e">
        <f>VLOOKUP($D61,Artslister!$A$1:$W$99,15,FALSE)</f>
        <v>#REF!</v>
      </c>
      <c r="Y61" t="e">
        <f>VLOOKUP($D61,Artslister!$A$1:$W$99,17,FALSE)</f>
        <v>#N/A</v>
      </c>
    </row>
    <row r="62" spans="1:25" ht="14.55" hidden="1" x14ac:dyDescent="0.3">
      <c r="A62" t="s">
        <v>80</v>
      </c>
      <c r="B62">
        <v>2021</v>
      </c>
      <c r="C62" t="s">
        <v>1696</v>
      </c>
      <c r="D62" t="s">
        <v>1923</v>
      </c>
      <c r="E62">
        <v>0.1</v>
      </c>
      <c r="F62">
        <v>1</v>
      </c>
      <c r="L62" t="str">
        <f>VLOOKUP($D62,Artslister!$A$1:$W$99,2,FALSE)</f>
        <v>Veronica spicata</v>
      </c>
      <c r="M62" t="str">
        <f>VLOOKUP($D62,Artslister!$A$1:$W$99,3,FALSE)</f>
        <v>102575</v>
      </c>
      <c r="N62" t="str">
        <f>VLOOKUP($D62,Artslister!$A$1:$W$99,4,FALSE)</f>
        <v>144891</v>
      </c>
      <c r="O62" t="str">
        <f>VLOOKUP($D62,Artslister!$A$1:$W$99,5,FALSE)</f>
        <v>Plantae</v>
      </c>
      <c r="P62" t="str">
        <f>VLOOKUP($D62,Artslister!$A$1:$W$99,6,FALSE)</f>
        <v>Magnoliophyta</v>
      </c>
      <c r="Q62" t="str">
        <f>VLOOKUP($D62,Artslister!$A$1:$W$99,7,FALSE)</f>
        <v>Eudicots</v>
      </c>
      <c r="R62" t="str">
        <f>VLOOKUP($D62,Artslister!$A$1:$W$99,8,FALSE)</f>
        <v>Lamiales</v>
      </c>
      <c r="S62" t="str">
        <f>VLOOKUP($D62,Artslister!$A$1:$W$99,9,FALSE)</f>
        <v>Plantaginaceae</v>
      </c>
      <c r="T62" t="str">
        <f>VLOOKUP($D62,Artslister!$A$1:$W$99,10,FALSE)</f>
        <v>Veronica</v>
      </c>
      <c r="U62" t="str">
        <f>VLOOKUP($D62,Artslister!$A$1:$W$99,11,FALSE)</f>
        <v>spicata</v>
      </c>
      <c r="V62">
        <f>VLOOKUP($D62,Artslister!$A$1:$W$99,12,FALSE)</f>
        <v>0</v>
      </c>
      <c r="W62" t="str">
        <f>VLOOKUP($D62,Artslister!$A$1:$W$99,13,FALSE)</f>
        <v>L.</v>
      </c>
      <c r="X62" t="e">
        <f>VLOOKUP($D62,Artslister!$A$1:$W$99,15,FALSE)</f>
        <v>#REF!</v>
      </c>
      <c r="Y62" t="e">
        <f>VLOOKUP($D62,Artslister!$A$1:$W$99,17,FALSE)</f>
        <v>#N/A</v>
      </c>
    </row>
    <row r="63" spans="1:25" ht="14.55" hidden="1" x14ac:dyDescent="0.3">
      <c r="A63" t="s">
        <v>80</v>
      </c>
      <c r="B63">
        <v>2021</v>
      </c>
      <c r="C63" t="s">
        <v>1698</v>
      </c>
      <c r="D63" t="s">
        <v>1923</v>
      </c>
      <c r="E63">
        <v>0.1</v>
      </c>
      <c r="F63">
        <v>1</v>
      </c>
      <c r="L63" t="str">
        <f>VLOOKUP($D63,Artslister!$A$1:$W$99,2,FALSE)</f>
        <v>Veronica spicata</v>
      </c>
      <c r="M63" t="str">
        <f>VLOOKUP($D63,Artslister!$A$1:$W$99,3,FALSE)</f>
        <v>102575</v>
      </c>
      <c r="N63" t="str">
        <f>VLOOKUP($D63,Artslister!$A$1:$W$99,4,FALSE)</f>
        <v>144891</v>
      </c>
      <c r="O63" t="str">
        <f>VLOOKUP($D63,Artslister!$A$1:$W$99,5,FALSE)</f>
        <v>Plantae</v>
      </c>
      <c r="P63" t="str">
        <f>VLOOKUP($D63,Artslister!$A$1:$W$99,6,FALSE)</f>
        <v>Magnoliophyta</v>
      </c>
      <c r="Q63" t="str">
        <f>VLOOKUP($D63,Artslister!$A$1:$W$99,7,FALSE)</f>
        <v>Eudicots</v>
      </c>
      <c r="R63" t="str">
        <f>VLOOKUP($D63,Artslister!$A$1:$W$99,8,FALSE)</f>
        <v>Lamiales</v>
      </c>
      <c r="S63" t="str">
        <f>VLOOKUP($D63,Artslister!$A$1:$W$99,9,FALSE)</f>
        <v>Plantaginaceae</v>
      </c>
      <c r="T63" t="str">
        <f>VLOOKUP($D63,Artslister!$A$1:$W$99,10,FALSE)</f>
        <v>Veronica</v>
      </c>
      <c r="U63" t="str">
        <f>VLOOKUP($D63,Artslister!$A$1:$W$99,11,FALSE)</f>
        <v>spicata</v>
      </c>
      <c r="V63">
        <f>VLOOKUP($D63,Artslister!$A$1:$W$99,12,FALSE)</f>
        <v>0</v>
      </c>
      <c r="W63" t="str">
        <f>VLOOKUP($D63,Artslister!$A$1:$W$99,13,FALSE)</f>
        <v>L.</v>
      </c>
      <c r="X63" t="e">
        <f>VLOOKUP($D63,Artslister!$A$1:$W$99,15,FALSE)</f>
        <v>#REF!</v>
      </c>
      <c r="Y63" t="e">
        <f>VLOOKUP($D63,Artslister!$A$1:$W$99,17,FALSE)</f>
        <v>#N/A</v>
      </c>
    </row>
    <row r="64" spans="1:25" ht="14.55" hidden="1" x14ac:dyDescent="0.3">
      <c r="A64" t="s">
        <v>80</v>
      </c>
      <c r="B64">
        <v>2021</v>
      </c>
      <c r="C64" t="s">
        <v>1700</v>
      </c>
      <c r="D64" t="s">
        <v>1923</v>
      </c>
      <c r="E64">
        <v>1</v>
      </c>
      <c r="F64">
        <v>1</v>
      </c>
      <c r="L64" t="str">
        <f>VLOOKUP($D64,Artslister!$A$1:$W$99,2,FALSE)</f>
        <v>Veronica spicata</v>
      </c>
      <c r="M64" t="str">
        <f>VLOOKUP($D64,Artslister!$A$1:$W$99,3,FALSE)</f>
        <v>102575</v>
      </c>
      <c r="N64" t="str">
        <f>VLOOKUP($D64,Artslister!$A$1:$W$99,4,FALSE)</f>
        <v>144891</v>
      </c>
      <c r="O64" t="str">
        <f>VLOOKUP($D64,Artslister!$A$1:$W$99,5,FALSE)</f>
        <v>Plantae</v>
      </c>
      <c r="P64" t="str">
        <f>VLOOKUP($D64,Artslister!$A$1:$W$99,6,FALSE)</f>
        <v>Magnoliophyta</v>
      </c>
      <c r="Q64" t="str">
        <f>VLOOKUP($D64,Artslister!$A$1:$W$99,7,FALSE)</f>
        <v>Eudicots</v>
      </c>
      <c r="R64" t="str">
        <f>VLOOKUP($D64,Artslister!$A$1:$W$99,8,FALSE)</f>
        <v>Lamiales</v>
      </c>
      <c r="S64" t="str">
        <f>VLOOKUP($D64,Artslister!$A$1:$W$99,9,FALSE)</f>
        <v>Plantaginaceae</v>
      </c>
      <c r="T64" t="str">
        <f>VLOOKUP($D64,Artslister!$A$1:$W$99,10,FALSE)</f>
        <v>Veronica</v>
      </c>
      <c r="U64" t="str">
        <f>VLOOKUP($D64,Artslister!$A$1:$W$99,11,FALSE)</f>
        <v>spicata</v>
      </c>
      <c r="V64">
        <f>VLOOKUP($D64,Artslister!$A$1:$W$99,12,FALSE)</f>
        <v>0</v>
      </c>
      <c r="W64" t="str">
        <f>VLOOKUP($D64,Artslister!$A$1:$W$99,13,FALSE)</f>
        <v>L.</v>
      </c>
      <c r="X64" t="e">
        <f>VLOOKUP($D64,Artslister!$A$1:$W$99,15,FALSE)</f>
        <v>#REF!</v>
      </c>
      <c r="Y64" t="e">
        <f>VLOOKUP($D64,Artslister!$A$1:$W$99,17,FALSE)</f>
        <v>#N/A</v>
      </c>
    </row>
    <row r="65" spans="1:25" ht="14.55" hidden="1" x14ac:dyDescent="0.3">
      <c r="A65" t="s">
        <v>80</v>
      </c>
      <c r="B65">
        <v>2021</v>
      </c>
      <c r="C65" t="s">
        <v>1702</v>
      </c>
      <c r="D65" t="s">
        <v>1923</v>
      </c>
      <c r="E65">
        <v>0.1</v>
      </c>
      <c r="F65">
        <v>1</v>
      </c>
      <c r="L65" t="str">
        <f>VLOOKUP($D65,Artslister!$A$1:$W$99,2,FALSE)</f>
        <v>Veronica spicata</v>
      </c>
      <c r="M65" t="str">
        <f>VLOOKUP($D65,Artslister!$A$1:$W$99,3,FALSE)</f>
        <v>102575</v>
      </c>
      <c r="N65" t="str">
        <f>VLOOKUP($D65,Artslister!$A$1:$W$99,4,FALSE)</f>
        <v>144891</v>
      </c>
      <c r="O65" t="str">
        <f>VLOOKUP($D65,Artslister!$A$1:$W$99,5,FALSE)</f>
        <v>Plantae</v>
      </c>
      <c r="P65" t="str">
        <f>VLOOKUP($D65,Artslister!$A$1:$W$99,6,FALSE)</f>
        <v>Magnoliophyta</v>
      </c>
      <c r="Q65" t="str">
        <f>VLOOKUP($D65,Artslister!$A$1:$W$99,7,FALSE)</f>
        <v>Eudicots</v>
      </c>
      <c r="R65" t="str">
        <f>VLOOKUP($D65,Artslister!$A$1:$W$99,8,FALSE)</f>
        <v>Lamiales</v>
      </c>
      <c r="S65" t="str">
        <f>VLOOKUP($D65,Artslister!$A$1:$W$99,9,FALSE)</f>
        <v>Plantaginaceae</v>
      </c>
      <c r="T65" t="str">
        <f>VLOOKUP($D65,Artslister!$A$1:$W$99,10,FALSE)</f>
        <v>Veronica</v>
      </c>
      <c r="U65" t="str">
        <f>VLOOKUP($D65,Artslister!$A$1:$W$99,11,FALSE)</f>
        <v>spicata</v>
      </c>
      <c r="V65">
        <f>VLOOKUP($D65,Artslister!$A$1:$W$99,12,FALSE)</f>
        <v>0</v>
      </c>
      <c r="W65" t="str">
        <f>VLOOKUP($D65,Artslister!$A$1:$W$99,13,FALSE)</f>
        <v>L.</v>
      </c>
      <c r="X65" t="e">
        <f>VLOOKUP($D65,Artslister!$A$1:$W$99,15,FALSE)</f>
        <v>#REF!</v>
      </c>
      <c r="Y65" t="e">
        <f>VLOOKUP($D65,Artslister!$A$1:$W$99,17,FALSE)</f>
        <v>#N/A</v>
      </c>
    </row>
    <row r="66" spans="1:25" ht="14.55" hidden="1" x14ac:dyDescent="0.3">
      <c r="A66" t="s">
        <v>80</v>
      </c>
      <c r="B66">
        <v>2021</v>
      </c>
      <c r="C66" t="s">
        <v>1703</v>
      </c>
      <c r="D66" t="s">
        <v>1923</v>
      </c>
      <c r="E66">
        <v>0.1</v>
      </c>
      <c r="F66">
        <v>1</v>
      </c>
      <c r="L66" t="str">
        <f>VLOOKUP($D66,Artslister!$A$1:$W$99,2,FALSE)</f>
        <v>Veronica spicata</v>
      </c>
      <c r="M66" t="str">
        <f>VLOOKUP($D66,Artslister!$A$1:$W$99,3,FALSE)</f>
        <v>102575</v>
      </c>
      <c r="N66" t="str">
        <f>VLOOKUP($D66,Artslister!$A$1:$W$99,4,FALSE)</f>
        <v>144891</v>
      </c>
      <c r="O66" t="str">
        <f>VLOOKUP($D66,Artslister!$A$1:$W$99,5,FALSE)</f>
        <v>Plantae</v>
      </c>
      <c r="P66" t="str">
        <f>VLOOKUP($D66,Artslister!$A$1:$W$99,6,FALSE)</f>
        <v>Magnoliophyta</v>
      </c>
      <c r="Q66" t="str">
        <f>VLOOKUP($D66,Artslister!$A$1:$W$99,7,FALSE)</f>
        <v>Eudicots</v>
      </c>
      <c r="R66" t="str">
        <f>VLOOKUP($D66,Artslister!$A$1:$W$99,8,FALSE)</f>
        <v>Lamiales</v>
      </c>
      <c r="S66" t="str">
        <f>VLOOKUP($D66,Artslister!$A$1:$W$99,9,FALSE)</f>
        <v>Plantaginaceae</v>
      </c>
      <c r="T66" t="str">
        <f>VLOOKUP($D66,Artslister!$A$1:$W$99,10,FALSE)</f>
        <v>Veronica</v>
      </c>
      <c r="U66" t="str">
        <f>VLOOKUP($D66,Artslister!$A$1:$W$99,11,FALSE)</f>
        <v>spicata</v>
      </c>
      <c r="V66">
        <f>VLOOKUP($D66,Artslister!$A$1:$W$99,12,FALSE)</f>
        <v>0</v>
      </c>
      <c r="W66" t="str">
        <f>VLOOKUP($D66,Artslister!$A$1:$W$99,13,FALSE)</f>
        <v>L.</v>
      </c>
      <c r="X66" t="e">
        <f>VLOOKUP($D66,Artslister!$A$1:$W$99,15,FALSE)</f>
        <v>#REF!</v>
      </c>
      <c r="Y66" t="e">
        <f>VLOOKUP($D66,Artslister!$A$1:$W$99,17,FALSE)</f>
        <v>#N/A</v>
      </c>
    </row>
    <row r="67" spans="1:25" ht="14.55" hidden="1" x14ac:dyDescent="0.3">
      <c r="A67" t="s">
        <v>80</v>
      </c>
      <c r="B67">
        <v>2021</v>
      </c>
      <c r="C67" t="s">
        <v>1706</v>
      </c>
      <c r="D67" t="s">
        <v>1923</v>
      </c>
      <c r="E67">
        <v>0.1</v>
      </c>
      <c r="F67">
        <v>1</v>
      </c>
      <c r="L67" t="str">
        <f>VLOOKUP($D67,Artslister!$A$1:$W$99,2,FALSE)</f>
        <v>Veronica spicata</v>
      </c>
      <c r="M67" t="str">
        <f>VLOOKUP($D67,Artslister!$A$1:$W$99,3,FALSE)</f>
        <v>102575</v>
      </c>
      <c r="N67" t="str">
        <f>VLOOKUP($D67,Artslister!$A$1:$W$99,4,FALSE)</f>
        <v>144891</v>
      </c>
      <c r="O67" t="str">
        <f>VLOOKUP($D67,Artslister!$A$1:$W$99,5,FALSE)</f>
        <v>Plantae</v>
      </c>
      <c r="P67" t="str">
        <f>VLOOKUP($D67,Artslister!$A$1:$W$99,6,FALSE)</f>
        <v>Magnoliophyta</v>
      </c>
      <c r="Q67" t="str">
        <f>VLOOKUP($D67,Artslister!$A$1:$W$99,7,FALSE)</f>
        <v>Eudicots</v>
      </c>
      <c r="R67" t="str">
        <f>VLOOKUP($D67,Artslister!$A$1:$W$99,8,FALSE)</f>
        <v>Lamiales</v>
      </c>
      <c r="S67" t="str">
        <f>VLOOKUP($D67,Artslister!$A$1:$W$99,9,FALSE)</f>
        <v>Plantaginaceae</v>
      </c>
      <c r="T67" t="str">
        <f>VLOOKUP($D67,Artslister!$A$1:$W$99,10,FALSE)</f>
        <v>Veronica</v>
      </c>
      <c r="U67" t="str">
        <f>VLOOKUP($D67,Artslister!$A$1:$W$99,11,FALSE)</f>
        <v>spicata</v>
      </c>
      <c r="V67">
        <f>VLOOKUP($D67,Artslister!$A$1:$W$99,12,FALSE)</f>
        <v>0</v>
      </c>
      <c r="W67" t="str">
        <f>VLOOKUP($D67,Artslister!$A$1:$W$99,13,FALSE)</f>
        <v>L.</v>
      </c>
      <c r="X67" t="e">
        <f>VLOOKUP($D67,Artslister!$A$1:$W$99,15,FALSE)</f>
        <v>#REF!</v>
      </c>
      <c r="Y67" t="e">
        <f>VLOOKUP($D67,Artslister!$A$1:$W$99,17,FALSE)</f>
        <v>#N/A</v>
      </c>
    </row>
    <row r="68" spans="1:25" ht="14.55" hidden="1" x14ac:dyDescent="0.3">
      <c r="A68" t="s">
        <v>86</v>
      </c>
      <c r="B68">
        <v>2021</v>
      </c>
      <c r="C68" t="s">
        <v>1757</v>
      </c>
      <c r="D68" t="s">
        <v>1923</v>
      </c>
      <c r="E68">
        <v>1</v>
      </c>
      <c r="F68">
        <v>1</v>
      </c>
      <c r="L68" t="str">
        <f>VLOOKUP($D68,Artslister!$A$1:$W$99,2,FALSE)</f>
        <v>Veronica spicata</v>
      </c>
      <c r="M68" t="str">
        <f>VLOOKUP($D68,Artslister!$A$1:$W$99,3,FALSE)</f>
        <v>102575</v>
      </c>
      <c r="N68" t="str">
        <f>VLOOKUP($D68,Artslister!$A$1:$W$99,4,FALSE)</f>
        <v>144891</v>
      </c>
      <c r="O68" t="str">
        <f>VLOOKUP($D68,Artslister!$A$1:$W$99,5,FALSE)</f>
        <v>Plantae</v>
      </c>
      <c r="P68" t="str">
        <f>VLOOKUP($D68,Artslister!$A$1:$W$99,6,FALSE)</f>
        <v>Magnoliophyta</v>
      </c>
      <c r="Q68" t="str">
        <f>VLOOKUP($D68,Artslister!$A$1:$W$99,7,FALSE)</f>
        <v>Eudicots</v>
      </c>
      <c r="R68" t="str">
        <f>VLOOKUP($D68,Artslister!$A$1:$W$99,8,FALSE)</f>
        <v>Lamiales</v>
      </c>
      <c r="S68" t="str">
        <f>VLOOKUP($D68,Artslister!$A$1:$W$99,9,FALSE)</f>
        <v>Plantaginaceae</v>
      </c>
      <c r="T68" t="str">
        <f>VLOOKUP($D68,Artslister!$A$1:$W$99,10,FALSE)</f>
        <v>Veronica</v>
      </c>
      <c r="U68" t="str">
        <f>VLOOKUP($D68,Artslister!$A$1:$W$99,11,FALSE)</f>
        <v>spicata</v>
      </c>
      <c r="V68">
        <f>VLOOKUP($D68,Artslister!$A$1:$W$99,12,FALSE)</f>
        <v>0</v>
      </c>
      <c r="W68" t="str">
        <f>VLOOKUP($D68,Artslister!$A$1:$W$99,13,FALSE)</f>
        <v>L.</v>
      </c>
      <c r="X68" t="e">
        <f>VLOOKUP($D68,Artslister!$A$1:$W$99,15,FALSE)</f>
        <v>#REF!</v>
      </c>
      <c r="Y68" t="e">
        <f>VLOOKUP($D68,Artslister!$A$1:$W$99,17,FALSE)</f>
        <v>#N/A</v>
      </c>
    </row>
    <row r="69" spans="1:25" ht="14.55" hidden="1" x14ac:dyDescent="0.3">
      <c r="A69" t="s">
        <v>86</v>
      </c>
      <c r="B69">
        <v>2021</v>
      </c>
      <c r="C69" t="s">
        <v>1761</v>
      </c>
      <c r="D69" t="s">
        <v>1923</v>
      </c>
      <c r="E69">
        <v>0.1</v>
      </c>
      <c r="F69">
        <v>1</v>
      </c>
      <c r="L69" t="str">
        <f>VLOOKUP($D69,Artslister!$A$1:$W$99,2,FALSE)</f>
        <v>Veronica spicata</v>
      </c>
      <c r="M69" t="str">
        <f>VLOOKUP($D69,Artslister!$A$1:$W$99,3,FALSE)</f>
        <v>102575</v>
      </c>
      <c r="N69" t="str">
        <f>VLOOKUP($D69,Artslister!$A$1:$W$99,4,FALSE)</f>
        <v>144891</v>
      </c>
      <c r="O69" t="str">
        <f>VLOOKUP($D69,Artslister!$A$1:$W$99,5,FALSE)</f>
        <v>Plantae</v>
      </c>
      <c r="P69" t="str">
        <f>VLOOKUP($D69,Artslister!$A$1:$W$99,6,FALSE)</f>
        <v>Magnoliophyta</v>
      </c>
      <c r="Q69" t="str">
        <f>VLOOKUP($D69,Artslister!$A$1:$W$99,7,FALSE)</f>
        <v>Eudicots</v>
      </c>
      <c r="R69" t="str">
        <f>VLOOKUP($D69,Artslister!$A$1:$W$99,8,FALSE)</f>
        <v>Lamiales</v>
      </c>
      <c r="S69" t="str">
        <f>VLOOKUP($D69,Artslister!$A$1:$W$99,9,FALSE)</f>
        <v>Plantaginaceae</v>
      </c>
      <c r="T69" t="str">
        <f>VLOOKUP($D69,Artslister!$A$1:$W$99,10,FALSE)</f>
        <v>Veronica</v>
      </c>
      <c r="U69" t="str">
        <f>VLOOKUP($D69,Artslister!$A$1:$W$99,11,FALSE)</f>
        <v>spicata</v>
      </c>
      <c r="V69">
        <f>VLOOKUP($D69,Artslister!$A$1:$W$99,12,FALSE)</f>
        <v>0</v>
      </c>
      <c r="W69" t="str">
        <f>VLOOKUP($D69,Artslister!$A$1:$W$99,13,FALSE)</f>
        <v>L.</v>
      </c>
      <c r="X69" t="e">
        <f>VLOOKUP($D69,Artslister!$A$1:$W$99,15,FALSE)</f>
        <v>#REF!</v>
      </c>
      <c r="Y69" t="e">
        <f>VLOOKUP($D69,Artslister!$A$1:$W$99,17,FALSE)</f>
        <v>#N/A</v>
      </c>
    </row>
    <row r="70" spans="1:25" ht="14.55" hidden="1" x14ac:dyDescent="0.3">
      <c r="A70" t="s">
        <v>86</v>
      </c>
      <c r="B70">
        <v>2021</v>
      </c>
      <c r="C70" t="s">
        <v>1763</v>
      </c>
      <c r="D70" t="s">
        <v>1923</v>
      </c>
      <c r="E70">
        <v>1</v>
      </c>
      <c r="F70">
        <v>1</v>
      </c>
      <c r="L70" t="str">
        <f>VLOOKUP($D70,Artslister!$A$1:$W$99,2,FALSE)</f>
        <v>Veronica spicata</v>
      </c>
      <c r="M70" t="str">
        <f>VLOOKUP($D70,Artslister!$A$1:$W$99,3,FALSE)</f>
        <v>102575</v>
      </c>
      <c r="N70" t="str">
        <f>VLOOKUP($D70,Artslister!$A$1:$W$99,4,FALSE)</f>
        <v>144891</v>
      </c>
      <c r="O70" t="str">
        <f>VLOOKUP($D70,Artslister!$A$1:$W$99,5,FALSE)</f>
        <v>Plantae</v>
      </c>
      <c r="P70" t="str">
        <f>VLOOKUP($D70,Artslister!$A$1:$W$99,6,FALSE)</f>
        <v>Magnoliophyta</v>
      </c>
      <c r="Q70" t="str">
        <f>VLOOKUP($D70,Artslister!$A$1:$W$99,7,FALSE)</f>
        <v>Eudicots</v>
      </c>
      <c r="R70" t="str">
        <f>VLOOKUP($D70,Artslister!$A$1:$W$99,8,FALSE)</f>
        <v>Lamiales</v>
      </c>
      <c r="S70" t="str">
        <f>VLOOKUP($D70,Artslister!$A$1:$W$99,9,FALSE)</f>
        <v>Plantaginaceae</v>
      </c>
      <c r="T70" t="str">
        <f>VLOOKUP($D70,Artslister!$A$1:$W$99,10,FALSE)</f>
        <v>Veronica</v>
      </c>
      <c r="U70" t="str">
        <f>VLOOKUP($D70,Artslister!$A$1:$W$99,11,FALSE)</f>
        <v>spicata</v>
      </c>
      <c r="V70">
        <f>VLOOKUP($D70,Artslister!$A$1:$W$99,12,FALSE)</f>
        <v>0</v>
      </c>
      <c r="W70" t="str">
        <f>VLOOKUP($D70,Artslister!$A$1:$W$99,13,FALSE)</f>
        <v>L.</v>
      </c>
      <c r="X70" t="e">
        <f>VLOOKUP($D70,Artslister!$A$1:$W$99,15,FALSE)</f>
        <v>#REF!</v>
      </c>
      <c r="Y70" t="e">
        <f>VLOOKUP($D70,Artslister!$A$1:$W$99,17,FALSE)</f>
        <v>#N/A</v>
      </c>
    </row>
    <row r="71" spans="1:25" ht="14.55" hidden="1" x14ac:dyDescent="0.3">
      <c r="A71" t="s">
        <v>86</v>
      </c>
      <c r="B71">
        <v>2021</v>
      </c>
      <c r="C71" t="s">
        <v>1764</v>
      </c>
      <c r="D71" t="s">
        <v>1923</v>
      </c>
      <c r="E71">
        <v>1</v>
      </c>
      <c r="F71">
        <v>1</v>
      </c>
      <c r="L71" t="str">
        <f>VLOOKUP($D71,Artslister!$A$1:$W$99,2,FALSE)</f>
        <v>Veronica spicata</v>
      </c>
      <c r="M71" t="str">
        <f>VLOOKUP($D71,Artslister!$A$1:$W$99,3,FALSE)</f>
        <v>102575</v>
      </c>
      <c r="N71" t="str">
        <f>VLOOKUP($D71,Artslister!$A$1:$W$99,4,FALSE)</f>
        <v>144891</v>
      </c>
      <c r="O71" t="str">
        <f>VLOOKUP($D71,Artslister!$A$1:$W$99,5,FALSE)</f>
        <v>Plantae</v>
      </c>
      <c r="P71" t="str">
        <f>VLOOKUP($D71,Artslister!$A$1:$W$99,6,FALSE)</f>
        <v>Magnoliophyta</v>
      </c>
      <c r="Q71" t="str">
        <f>VLOOKUP($D71,Artslister!$A$1:$W$99,7,FALSE)</f>
        <v>Eudicots</v>
      </c>
      <c r="R71" t="str">
        <f>VLOOKUP($D71,Artslister!$A$1:$W$99,8,FALSE)</f>
        <v>Lamiales</v>
      </c>
      <c r="S71" t="str">
        <f>VLOOKUP($D71,Artslister!$A$1:$W$99,9,FALSE)</f>
        <v>Plantaginaceae</v>
      </c>
      <c r="T71" t="str">
        <f>VLOOKUP($D71,Artslister!$A$1:$W$99,10,FALSE)</f>
        <v>Veronica</v>
      </c>
      <c r="U71" t="str">
        <f>VLOOKUP($D71,Artslister!$A$1:$W$99,11,FALSE)</f>
        <v>spicata</v>
      </c>
      <c r="V71">
        <f>VLOOKUP($D71,Artslister!$A$1:$W$99,12,FALSE)</f>
        <v>0</v>
      </c>
      <c r="W71" t="str">
        <f>VLOOKUP($D71,Artslister!$A$1:$W$99,13,FALSE)</f>
        <v>L.</v>
      </c>
      <c r="X71" t="e">
        <f>VLOOKUP($D71,Artslister!$A$1:$W$99,15,FALSE)</f>
        <v>#REF!</v>
      </c>
      <c r="Y71" t="e">
        <f>VLOOKUP($D71,Artslister!$A$1:$W$99,17,FALSE)</f>
        <v>#N/A</v>
      </c>
    </row>
    <row r="72" spans="1:25" ht="14.55" hidden="1" x14ac:dyDescent="0.3">
      <c r="A72" t="s">
        <v>86</v>
      </c>
      <c r="B72">
        <v>2021</v>
      </c>
      <c r="C72" t="s">
        <v>1765</v>
      </c>
      <c r="D72" t="s">
        <v>1923</v>
      </c>
      <c r="E72">
        <v>1</v>
      </c>
      <c r="F72">
        <v>1</v>
      </c>
      <c r="L72" t="str">
        <f>VLOOKUP($D72,Artslister!$A$1:$W$99,2,FALSE)</f>
        <v>Veronica spicata</v>
      </c>
      <c r="M72" t="str">
        <f>VLOOKUP($D72,Artslister!$A$1:$W$99,3,FALSE)</f>
        <v>102575</v>
      </c>
      <c r="N72" t="str">
        <f>VLOOKUP($D72,Artslister!$A$1:$W$99,4,FALSE)</f>
        <v>144891</v>
      </c>
      <c r="O72" t="str">
        <f>VLOOKUP($D72,Artslister!$A$1:$W$99,5,FALSE)</f>
        <v>Plantae</v>
      </c>
      <c r="P72" t="str">
        <f>VLOOKUP($D72,Artslister!$A$1:$W$99,6,FALSE)</f>
        <v>Magnoliophyta</v>
      </c>
      <c r="Q72" t="str">
        <f>VLOOKUP($D72,Artslister!$A$1:$W$99,7,FALSE)</f>
        <v>Eudicots</v>
      </c>
      <c r="R72" t="str">
        <f>VLOOKUP($D72,Artslister!$A$1:$W$99,8,FALSE)</f>
        <v>Lamiales</v>
      </c>
      <c r="S72" t="str">
        <f>VLOOKUP($D72,Artslister!$A$1:$W$99,9,FALSE)</f>
        <v>Plantaginaceae</v>
      </c>
      <c r="T72" t="str">
        <f>VLOOKUP($D72,Artslister!$A$1:$W$99,10,FALSE)</f>
        <v>Veronica</v>
      </c>
      <c r="U72" t="str">
        <f>VLOOKUP($D72,Artslister!$A$1:$W$99,11,FALSE)</f>
        <v>spicata</v>
      </c>
      <c r="V72">
        <f>VLOOKUP($D72,Artslister!$A$1:$W$99,12,FALSE)</f>
        <v>0</v>
      </c>
      <c r="W72" t="str">
        <f>VLOOKUP($D72,Artslister!$A$1:$W$99,13,FALSE)</f>
        <v>L.</v>
      </c>
      <c r="X72" t="e">
        <f>VLOOKUP($D72,Artslister!$A$1:$W$99,15,FALSE)</f>
        <v>#REF!</v>
      </c>
      <c r="Y72" t="e">
        <f>VLOOKUP($D72,Artslister!$A$1:$W$99,17,FALSE)</f>
        <v>#N/A</v>
      </c>
    </row>
    <row r="73" spans="1:25" ht="14.55" hidden="1" x14ac:dyDescent="0.3">
      <c r="A73" t="s">
        <v>86</v>
      </c>
      <c r="B73">
        <v>2021</v>
      </c>
      <c r="C73" t="s">
        <v>1750</v>
      </c>
      <c r="D73" t="s">
        <v>1923</v>
      </c>
      <c r="E73">
        <v>1</v>
      </c>
      <c r="F73">
        <v>1</v>
      </c>
      <c r="L73" t="str">
        <f>VLOOKUP($D73,Artslister!$A$1:$W$99,2,FALSE)</f>
        <v>Veronica spicata</v>
      </c>
      <c r="M73" t="str">
        <f>VLOOKUP($D73,Artslister!$A$1:$W$99,3,FALSE)</f>
        <v>102575</v>
      </c>
      <c r="N73" t="str">
        <f>VLOOKUP($D73,Artslister!$A$1:$W$99,4,FALSE)</f>
        <v>144891</v>
      </c>
      <c r="O73" t="str">
        <f>VLOOKUP($D73,Artslister!$A$1:$W$99,5,FALSE)</f>
        <v>Plantae</v>
      </c>
      <c r="P73" t="str">
        <f>VLOOKUP($D73,Artslister!$A$1:$W$99,6,FALSE)</f>
        <v>Magnoliophyta</v>
      </c>
      <c r="Q73" t="str">
        <f>VLOOKUP($D73,Artslister!$A$1:$W$99,7,FALSE)</f>
        <v>Eudicots</v>
      </c>
      <c r="R73" t="str">
        <f>VLOOKUP($D73,Artslister!$A$1:$W$99,8,FALSE)</f>
        <v>Lamiales</v>
      </c>
      <c r="S73" t="str">
        <f>VLOOKUP($D73,Artslister!$A$1:$W$99,9,FALSE)</f>
        <v>Plantaginaceae</v>
      </c>
      <c r="T73" t="str">
        <f>VLOOKUP($D73,Artslister!$A$1:$W$99,10,FALSE)</f>
        <v>Veronica</v>
      </c>
      <c r="U73" t="str">
        <f>VLOOKUP($D73,Artslister!$A$1:$W$99,11,FALSE)</f>
        <v>spicata</v>
      </c>
      <c r="V73">
        <f>VLOOKUP($D73,Artslister!$A$1:$W$99,12,FALSE)</f>
        <v>0</v>
      </c>
      <c r="W73" t="str">
        <f>VLOOKUP($D73,Artslister!$A$1:$W$99,13,FALSE)</f>
        <v>L.</v>
      </c>
      <c r="X73" t="e">
        <f>VLOOKUP($D73,Artslister!$A$1:$W$99,15,FALSE)</f>
        <v>#REF!</v>
      </c>
      <c r="Y73" t="e">
        <f>VLOOKUP($D73,Artslister!$A$1:$W$99,17,FALSE)</f>
        <v>#N/A</v>
      </c>
    </row>
    <row r="74" spans="1:25" ht="14.55" hidden="1" x14ac:dyDescent="0.3">
      <c r="A74" t="s">
        <v>50</v>
      </c>
      <c r="B74">
        <v>2021</v>
      </c>
      <c r="C74" t="s">
        <v>1803</v>
      </c>
      <c r="D74" t="s">
        <v>1923</v>
      </c>
      <c r="E74">
        <v>5</v>
      </c>
      <c r="F74">
        <v>1</v>
      </c>
      <c r="L74" t="str">
        <f>VLOOKUP($D74,Artslister!$A$1:$W$99,2,FALSE)</f>
        <v>Veronica spicata</v>
      </c>
      <c r="M74" t="str">
        <f>VLOOKUP($D74,Artslister!$A$1:$W$99,3,FALSE)</f>
        <v>102575</v>
      </c>
      <c r="N74" t="str">
        <f>VLOOKUP($D74,Artslister!$A$1:$W$99,4,FALSE)</f>
        <v>144891</v>
      </c>
      <c r="O74" t="str">
        <f>VLOOKUP($D74,Artslister!$A$1:$W$99,5,FALSE)</f>
        <v>Plantae</v>
      </c>
      <c r="P74" t="str">
        <f>VLOOKUP($D74,Artslister!$A$1:$W$99,6,FALSE)</f>
        <v>Magnoliophyta</v>
      </c>
      <c r="Q74" t="str">
        <f>VLOOKUP($D74,Artslister!$A$1:$W$99,7,FALSE)</f>
        <v>Eudicots</v>
      </c>
      <c r="R74" t="str">
        <f>VLOOKUP($D74,Artslister!$A$1:$W$99,8,FALSE)</f>
        <v>Lamiales</v>
      </c>
      <c r="S74" t="str">
        <f>VLOOKUP($D74,Artslister!$A$1:$W$99,9,FALSE)</f>
        <v>Plantaginaceae</v>
      </c>
      <c r="T74" t="str">
        <f>VLOOKUP($D74,Artslister!$A$1:$W$99,10,FALSE)</f>
        <v>Veronica</v>
      </c>
      <c r="U74" t="str">
        <f>VLOOKUP($D74,Artslister!$A$1:$W$99,11,FALSE)</f>
        <v>spicata</v>
      </c>
      <c r="V74">
        <f>VLOOKUP($D74,Artslister!$A$1:$W$99,12,FALSE)</f>
        <v>0</v>
      </c>
      <c r="W74" t="str">
        <f>VLOOKUP($D74,Artslister!$A$1:$W$99,13,FALSE)</f>
        <v>L.</v>
      </c>
      <c r="X74" t="e">
        <f>VLOOKUP($D74,Artslister!$A$1:$W$99,15,FALSE)</f>
        <v>#REF!</v>
      </c>
      <c r="Y74" t="e">
        <f>VLOOKUP($D74,Artslister!$A$1:$W$99,17,FALSE)</f>
        <v>#N/A</v>
      </c>
    </row>
    <row r="75" spans="1:25" ht="14.55" hidden="1" x14ac:dyDescent="0.3">
      <c r="A75" t="s">
        <v>50</v>
      </c>
      <c r="B75">
        <v>2021</v>
      </c>
      <c r="C75" t="s">
        <v>1806</v>
      </c>
      <c r="D75" t="s">
        <v>1923</v>
      </c>
      <c r="E75">
        <v>3</v>
      </c>
      <c r="F75">
        <v>1</v>
      </c>
      <c r="L75" t="str">
        <f>VLOOKUP($D75,Artslister!$A$1:$W$99,2,FALSE)</f>
        <v>Veronica spicata</v>
      </c>
      <c r="M75" t="str">
        <f>VLOOKUP($D75,Artslister!$A$1:$W$99,3,FALSE)</f>
        <v>102575</v>
      </c>
      <c r="N75" t="str">
        <f>VLOOKUP($D75,Artslister!$A$1:$W$99,4,FALSE)</f>
        <v>144891</v>
      </c>
      <c r="O75" t="str">
        <f>VLOOKUP($D75,Artslister!$A$1:$W$99,5,FALSE)</f>
        <v>Plantae</v>
      </c>
      <c r="P75" t="str">
        <f>VLOOKUP($D75,Artslister!$A$1:$W$99,6,FALSE)</f>
        <v>Magnoliophyta</v>
      </c>
      <c r="Q75" t="str">
        <f>VLOOKUP($D75,Artslister!$A$1:$W$99,7,FALSE)</f>
        <v>Eudicots</v>
      </c>
      <c r="R75" t="str">
        <f>VLOOKUP($D75,Artslister!$A$1:$W$99,8,FALSE)</f>
        <v>Lamiales</v>
      </c>
      <c r="S75" t="str">
        <f>VLOOKUP($D75,Artslister!$A$1:$W$99,9,FALSE)</f>
        <v>Plantaginaceae</v>
      </c>
      <c r="T75" t="str">
        <f>VLOOKUP($D75,Artslister!$A$1:$W$99,10,FALSE)</f>
        <v>Veronica</v>
      </c>
      <c r="U75" t="str">
        <f>VLOOKUP($D75,Artslister!$A$1:$W$99,11,FALSE)</f>
        <v>spicata</v>
      </c>
      <c r="V75">
        <f>VLOOKUP($D75,Artslister!$A$1:$W$99,12,FALSE)</f>
        <v>0</v>
      </c>
      <c r="W75" t="str">
        <f>VLOOKUP($D75,Artslister!$A$1:$W$99,13,FALSE)</f>
        <v>L.</v>
      </c>
      <c r="X75" t="e">
        <f>VLOOKUP($D75,Artslister!$A$1:$W$99,15,FALSE)</f>
        <v>#REF!</v>
      </c>
      <c r="Y75" t="e">
        <f>VLOOKUP($D75,Artslister!$A$1:$W$99,17,FALSE)</f>
        <v>#N/A</v>
      </c>
    </row>
    <row r="76" spans="1:25" ht="14.55" hidden="1" x14ac:dyDescent="0.3">
      <c r="A76" t="s">
        <v>50</v>
      </c>
      <c r="B76">
        <v>2021</v>
      </c>
      <c r="C76" t="s">
        <v>1807</v>
      </c>
      <c r="D76" t="s">
        <v>1923</v>
      </c>
      <c r="E76">
        <v>2</v>
      </c>
      <c r="F76">
        <v>1</v>
      </c>
      <c r="L76" t="str">
        <f>VLOOKUP($D76,Artslister!$A$1:$W$99,2,FALSE)</f>
        <v>Veronica spicata</v>
      </c>
      <c r="M76" t="str">
        <f>VLOOKUP($D76,Artslister!$A$1:$W$99,3,FALSE)</f>
        <v>102575</v>
      </c>
      <c r="N76" t="str">
        <f>VLOOKUP($D76,Artslister!$A$1:$W$99,4,FALSE)</f>
        <v>144891</v>
      </c>
      <c r="O76" t="str">
        <f>VLOOKUP($D76,Artslister!$A$1:$W$99,5,FALSE)</f>
        <v>Plantae</v>
      </c>
      <c r="P76" t="str">
        <f>VLOOKUP($D76,Artslister!$A$1:$W$99,6,FALSE)</f>
        <v>Magnoliophyta</v>
      </c>
      <c r="Q76" t="str">
        <f>VLOOKUP($D76,Artslister!$A$1:$W$99,7,FALSE)</f>
        <v>Eudicots</v>
      </c>
      <c r="R76" t="str">
        <f>VLOOKUP($D76,Artslister!$A$1:$W$99,8,FALSE)</f>
        <v>Lamiales</v>
      </c>
      <c r="S76" t="str">
        <f>VLOOKUP($D76,Artslister!$A$1:$W$99,9,FALSE)</f>
        <v>Plantaginaceae</v>
      </c>
      <c r="T76" t="str">
        <f>VLOOKUP($D76,Artslister!$A$1:$W$99,10,FALSE)</f>
        <v>Veronica</v>
      </c>
      <c r="U76" t="str">
        <f>VLOOKUP($D76,Artslister!$A$1:$W$99,11,FALSE)</f>
        <v>spicata</v>
      </c>
      <c r="V76">
        <f>VLOOKUP($D76,Artslister!$A$1:$W$99,12,FALSE)</f>
        <v>0</v>
      </c>
      <c r="W76" t="str">
        <f>VLOOKUP($D76,Artslister!$A$1:$W$99,13,FALSE)</f>
        <v>L.</v>
      </c>
      <c r="X76" t="e">
        <f>VLOOKUP($D76,Artslister!$A$1:$W$99,15,FALSE)</f>
        <v>#REF!</v>
      </c>
      <c r="Y76" t="e">
        <f>VLOOKUP($D76,Artslister!$A$1:$W$99,17,FALSE)</f>
        <v>#N/A</v>
      </c>
    </row>
    <row r="77" spans="1:25" ht="14.55" hidden="1" x14ac:dyDescent="0.3">
      <c r="A77" t="s">
        <v>50</v>
      </c>
      <c r="B77">
        <v>2021</v>
      </c>
      <c r="C77" t="s">
        <v>1797</v>
      </c>
      <c r="D77" t="s">
        <v>1923</v>
      </c>
      <c r="E77">
        <v>1</v>
      </c>
      <c r="F77">
        <v>1</v>
      </c>
      <c r="L77" t="str">
        <f>VLOOKUP($D77,Artslister!$A$1:$W$99,2,FALSE)</f>
        <v>Veronica spicata</v>
      </c>
      <c r="M77" t="str">
        <f>VLOOKUP($D77,Artslister!$A$1:$W$99,3,FALSE)</f>
        <v>102575</v>
      </c>
      <c r="N77" t="str">
        <f>VLOOKUP($D77,Artslister!$A$1:$W$99,4,FALSE)</f>
        <v>144891</v>
      </c>
      <c r="O77" t="str">
        <f>VLOOKUP($D77,Artslister!$A$1:$W$99,5,FALSE)</f>
        <v>Plantae</v>
      </c>
      <c r="P77" t="str">
        <f>VLOOKUP($D77,Artslister!$A$1:$W$99,6,FALSE)</f>
        <v>Magnoliophyta</v>
      </c>
      <c r="Q77" t="str">
        <f>VLOOKUP($D77,Artslister!$A$1:$W$99,7,FALSE)</f>
        <v>Eudicots</v>
      </c>
      <c r="R77" t="str">
        <f>VLOOKUP($D77,Artslister!$A$1:$W$99,8,FALSE)</f>
        <v>Lamiales</v>
      </c>
      <c r="S77" t="str">
        <f>VLOOKUP($D77,Artslister!$A$1:$W$99,9,FALSE)</f>
        <v>Plantaginaceae</v>
      </c>
      <c r="T77" t="str">
        <f>VLOOKUP($D77,Artslister!$A$1:$W$99,10,FALSE)</f>
        <v>Veronica</v>
      </c>
      <c r="U77" t="str">
        <f>VLOOKUP($D77,Artslister!$A$1:$W$99,11,FALSE)</f>
        <v>spicata</v>
      </c>
      <c r="V77">
        <f>VLOOKUP($D77,Artslister!$A$1:$W$99,12,FALSE)</f>
        <v>0</v>
      </c>
      <c r="W77" t="str">
        <f>VLOOKUP($D77,Artslister!$A$1:$W$99,13,FALSE)</f>
        <v>L.</v>
      </c>
      <c r="X77" t="e">
        <f>VLOOKUP($D77,Artslister!$A$1:$W$99,15,FALSE)</f>
        <v>#REF!</v>
      </c>
      <c r="Y77" t="e">
        <f>VLOOKUP($D77,Artslister!$A$1:$W$99,17,FALSE)</f>
        <v>#N/A</v>
      </c>
    </row>
    <row r="78" spans="1:25" ht="14.55" hidden="1" x14ac:dyDescent="0.3">
      <c r="A78" t="s">
        <v>50</v>
      </c>
      <c r="B78">
        <v>2021</v>
      </c>
      <c r="C78" t="s">
        <v>1799</v>
      </c>
      <c r="D78" t="s">
        <v>1923</v>
      </c>
      <c r="E78">
        <v>1</v>
      </c>
      <c r="F78">
        <v>1</v>
      </c>
      <c r="L78" t="str">
        <f>VLOOKUP($D78,Artslister!$A$1:$W$99,2,FALSE)</f>
        <v>Veronica spicata</v>
      </c>
      <c r="M78" t="str">
        <f>VLOOKUP($D78,Artslister!$A$1:$W$99,3,FALSE)</f>
        <v>102575</v>
      </c>
      <c r="N78" t="str">
        <f>VLOOKUP($D78,Artslister!$A$1:$W$99,4,FALSE)</f>
        <v>144891</v>
      </c>
      <c r="O78" t="str">
        <f>VLOOKUP($D78,Artslister!$A$1:$W$99,5,FALSE)</f>
        <v>Plantae</v>
      </c>
      <c r="P78" t="str">
        <f>VLOOKUP($D78,Artslister!$A$1:$W$99,6,FALSE)</f>
        <v>Magnoliophyta</v>
      </c>
      <c r="Q78" t="str">
        <f>VLOOKUP($D78,Artslister!$A$1:$W$99,7,FALSE)</f>
        <v>Eudicots</v>
      </c>
      <c r="R78" t="str">
        <f>VLOOKUP($D78,Artslister!$A$1:$W$99,8,FALSE)</f>
        <v>Lamiales</v>
      </c>
      <c r="S78" t="str">
        <f>VLOOKUP($D78,Artslister!$A$1:$W$99,9,FALSE)</f>
        <v>Plantaginaceae</v>
      </c>
      <c r="T78" t="str">
        <f>VLOOKUP($D78,Artslister!$A$1:$W$99,10,FALSE)</f>
        <v>Veronica</v>
      </c>
      <c r="U78" t="str">
        <f>VLOOKUP($D78,Artslister!$A$1:$W$99,11,FALSE)</f>
        <v>spicata</v>
      </c>
      <c r="V78">
        <f>VLOOKUP($D78,Artslister!$A$1:$W$99,12,FALSE)</f>
        <v>0</v>
      </c>
      <c r="W78" t="str">
        <f>VLOOKUP($D78,Artslister!$A$1:$W$99,13,FALSE)</f>
        <v>L.</v>
      </c>
      <c r="X78" t="e">
        <f>VLOOKUP($D78,Artslister!$A$1:$W$99,15,FALSE)</f>
        <v>#REF!</v>
      </c>
      <c r="Y78" t="e">
        <f>VLOOKUP($D78,Artslister!$A$1:$W$99,17,FALSE)</f>
        <v>#N/A</v>
      </c>
    </row>
    <row r="79" spans="1:25" ht="14.55" hidden="1" x14ac:dyDescent="0.3">
      <c r="A79" t="s">
        <v>50</v>
      </c>
      <c r="B79">
        <v>2021</v>
      </c>
      <c r="C79" t="s">
        <v>1800</v>
      </c>
      <c r="D79" t="s">
        <v>1923</v>
      </c>
      <c r="E79">
        <v>1</v>
      </c>
      <c r="F79">
        <v>1</v>
      </c>
      <c r="L79" t="str">
        <f>VLOOKUP($D79,Artslister!$A$1:$W$99,2,FALSE)</f>
        <v>Veronica spicata</v>
      </c>
      <c r="M79" t="str">
        <f>VLOOKUP($D79,Artslister!$A$1:$W$99,3,FALSE)</f>
        <v>102575</v>
      </c>
      <c r="N79" t="str">
        <f>VLOOKUP($D79,Artslister!$A$1:$W$99,4,FALSE)</f>
        <v>144891</v>
      </c>
      <c r="O79" t="str">
        <f>VLOOKUP($D79,Artslister!$A$1:$W$99,5,FALSE)</f>
        <v>Plantae</v>
      </c>
      <c r="P79" t="str">
        <f>VLOOKUP($D79,Artslister!$A$1:$W$99,6,FALSE)</f>
        <v>Magnoliophyta</v>
      </c>
      <c r="Q79" t="str">
        <f>VLOOKUP($D79,Artslister!$A$1:$W$99,7,FALSE)</f>
        <v>Eudicots</v>
      </c>
      <c r="R79" t="str">
        <f>VLOOKUP($D79,Artslister!$A$1:$W$99,8,FALSE)</f>
        <v>Lamiales</v>
      </c>
      <c r="S79" t="str">
        <f>VLOOKUP($D79,Artslister!$A$1:$W$99,9,FALSE)</f>
        <v>Plantaginaceae</v>
      </c>
      <c r="T79" t="str">
        <f>VLOOKUP($D79,Artslister!$A$1:$W$99,10,FALSE)</f>
        <v>Veronica</v>
      </c>
      <c r="U79" t="str">
        <f>VLOOKUP($D79,Artslister!$A$1:$W$99,11,FALSE)</f>
        <v>spicata</v>
      </c>
      <c r="V79">
        <f>VLOOKUP($D79,Artslister!$A$1:$W$99,12,FALSE)</f>
        <v>0</v>
      </c>
      <c r="W79" t="str">
        <f>VLOOKUP($D79,Artslister!$A$1:$W$99,13,FALSE)</f>
        <v>L.</v>
      </c>
      <c r="X79" t="e">
        <f>VLOOKUP($D79,Artslister!$A$1:$W$99,15,FALSE)</f>
        <v>#REF!</v>
      </c>
      <c r="Y79" t="e">
        <f>VLOOKUP($D79,Artslister!$A$1:$W$99,17,FALSE)</f>
        <v>#N/A</v>
      </c>
    </row>
    <row r="80" spans="1:25" ht="14.55" hidden="1" x14ac:dyDescent="0.3">
      <c r="A80" t="s">
        <v>50</v>
      </c>
      <c r="B80">
        <v>2021</v>
      </c>
      <c r="C80" t="s">
        <v>1802</v>
      </c>
      <c r="D80" t="s">
        <v>1923</v>
      </c>
      <c r="E80">
        <v>5</v>
      </c>
      <c r="F80">
        <v>1</v>
      </c>
      <c r="L80" t="str">
        <f>VLOOKUP($D80,Artslister!$A$1:$W$99,2,FALSE)</f>
        <v>Veronica spicata</v>
      </c>
      <c r="M80" t="str">
        <f>VLOOKUP($D80,Artslister!$A$1:$W$99,3,FALSE)</f>
        <v>102575</v>
      </c>
      <c r="N80" t="str">
        <f>VLOOKUP($D80,Artslister!$A$1:$W$99,4,FALSE)</f>
        <v>144891</v>
      </c>
      <c r="O80" t="str">
        <f>VLOOKUP($D80,Artslister!$A$1:$W$99,5,FALSE)</f>
        <v>Plantae</v>
      </c>
      <c r="P80" t="str">
        <f>VLOOKUP($D80,Artslister!$A$1:$W$99,6,FALSE)</f>
        <v>Magnoliophyta</v>
      </c>
      <c r="Q80" t="str">
        <f>VLOOKUP($D80,Artslister!$A$1:$W$99,7,FALSE)</f>
        <v>Eudicots</v>
      </c>
      <c r="R80" t="str">
        <f>VLOOKUP($D80,Artslister!$A$1:$W$99,8,FALSE)</f>
        <v>Lamiales</v>
      </c>
      <c r="S80" t="str">
        <f>VLOOKUP($D80,Artslister!$A$1:$W$99,9,FALSE)</f>
        <v>Plantaginaceae</v>
      </c>
      <c r="T80" t="str">
        <f>VLOOKUP($D80,Artslister!$A$1:$W$99,10,FALSE)</f>
        <v>Veronica</v>
      </c>
      <c r="U80" t="str">
        <f>VLOOKUP($D80,Artslister!$A$1:$W$99,11,FALSE)</f>
        <v>spicata</v>
      </c>
      <c r="V80">
        <f>VLOOKUP($D80,Artslister!$A$1:$W$99,12,FALSE)</f>
        <v>0</v>
      </c>
      <c r="W80" t="str">
        <f>VLOOKUP($D80,Artslister!$A$1:$W$99,13,FALSE)</f>
        <v>L.</v>
      </c>
      <c r="X80" t="e">
        <f>VLOOKUP($D80,Artslister!$A$1:$W$99,15,FALSE)</f>
        <v>#REF!</v>
      </c>
      <c r="Y80" t="e">
        <f>VLOOKUP($D80,Artslister!$A$1:$W$99,17,FALSE)</f>
        <v>#N/A</v>
      </c>
    </row>
    <row r="81" spans="1:25" ht="14.55" hidden="1" x14ac:dyDescent="0.3">
      <c r="A81" t="s">
        <v>50</v>
      </c>
      <c r="B81">
        <v>2021</v>
      </c>
      <c r="C81" t="s">
        <v>1808</v>
      </c>
      <c r="D81" t="s">
        <v>1923</v>
      </c>
      <c r="E81">
        <v>8</v>
      </c>
      <c r="F81">
        <v>1</v>
      </c>
      <c r="L81" t="str">
        <f>VLOOKUP($D81,Artslister!$A$1:$W$99,2,FALSE)</f>
        <v>Veronica spicata</v>
      </c>
      <c r="M81" t="str">
        <f>VLOOKUP($D81,Artslister!$A$1:$W$99,3,FALSE)</f>
        <v>102575</v>
      </c>
      <c r="N81" t="str">
        <f>VLOOKUP($D81,Artslister!$A$1:$W$99,4,FALSE)</f>
        <v>144891</v>
      </c>
      <c r="O81" t="str">
        <f>VLOOKUP($D81,Artslister!$A$1:$W$99,5,FALSE)</f>
        <v>Plantae</v>
      </c>
      <c r="P81" t="str">
        <f>VLOOKUP($D81,Artslister!$A$1:$W$99,6,FALSE)</f>
        <v>Magnoliophyta</v>
      </c>
      <c r="Q81" t="str">
        <f>VLOOKUP($D81,Artslister!$A$1:$W$99,7,FALSE)</f>
        <v>Eudicots</v>
      </c>
      <c r="R81" t="str">
        <f>VLOOKUP($D81,Artslister!$A$1:$W$99,8,FALSE)</f>
        <v>Lamiales</v>
      </c>
      <c r="S81" t="str">
        <f>VLOOKUP($D81,Artslister!$A$1:$W$99,9,FALSE)</f>
        <v>Plantaginaceae</v>
      </c>
      <c r="T81" t="str">
        <f>VLOOKUP($D81,Artslister!$A$1:$W$99,10,FALSE)</f>
        <v>Veronica</v>
      </c>
      <c r="U81" t="str">
        <f>VLOOKUP($D81,Artslister!$A$1:$W$99,11,FALSE)</f>
        <v>spicata</v>
      </c>
      <c r="V81">
        <f>VLOOKUP($D81,Artslister!$A$1:$W$99,12,FALSE)</f>
        <v>0</v>
      </c>
      <c r="W81" t="str">
        <f>VLOOKUP($D81,Artslister!$A$1:$W$99,13,FALSE)</f>
        <v>L.</v>
      </c>
      <c r="X81" t="e">
        <f>VLOOKUP($D81,Artslister!$A$1:$W$99,15,FALSE)</f>
        <v>#REF!</v>
      </c>
      <c r="Y81" t="e">
        <f>VLOOKUP($D81,Artslister!$A$1:$W$99,17,FALSE)</f>
        <v>#N/A</v>
      </c>
    </row>
    <row r="82" spans="1:25" ht="14.55" hidden="1" x14ac:dyDescent="0.3">
      <c r="A82" t="s">
        <v>42</v>
      </c>
      <c r="B82">
        <v>2022</v>
      </c>
      <c r="C82" t="s">
        <v>1183</v>
      </c>
      <c r="D82" t="s">
        <v>1925</v>
      </c>
      <c r="E82">
        <v>1</v>
      </c>
      <c r="H82">
        <v>1</v>
      </c>
      <c r="L82" t="str">
        <f>VLOOKUP($D82,Artslister!$A$1:$W$99,2,FALSE)</f>
        <v>Rubus idaeus</v>
      </c>
      <c r="M82" t="str">
        <f>VLOOKUP($D82,Artslister!$A$1:$W$99,3,FALSE)</f>
        <v>103427</v>
      </c>
      <c r="N82" t="str">
        <f>VLOOKUP($D82,Artslister!$A$1:$W$99,4,FALSE)</f>
        <v>63387</v>
      </c>
      <c r="O82" t="str">
        <f>VLOOKUP($D82,Artslister!$A$1:$W$99,5,FALSE)</f>
        <v>Plantae</v>
      </c>
      <c r="P82" t="str">
        <f>VLOOKUP($D82,Artslister!$A$1:$W$99,6,FALSE)</f>
        <v>Magnoliophyta</v>
      </c>
      <c r="Q82" t="str">
        <f>VLOOKUP($D82,Artslister!$A$1:$W$99,7,FALSE)</f>
        <v>Eudicots</v>
      </c>
      <c r="R82" t="str">
        <f>VLOOKUP($D82,Artslister!$A$1:$W$99,8,FALSE)</f>
        <v>Rosales</v>
      </c>
      <c r="S82" t="str">
        <f>VLOOKUP($D82,Artslister!$A$1:$W$99,9,FALSE)</f>
        <v>Rosaceae</v>
      </c>
      <c r="T82" t="str">
        <f>VLOOKUP($D82,Artslister!$A$1:$W$99,10,FALSE)</f>
        <v>Rubus</v>
      </c>
      <c r="U82" t="str">
        <f>VLOOKUP($D82,Artslister!$A$1:$W$99,11,FALSE)</f>
        <v>idaeus</v>
      </c>
      <c r="V82">
        <f>VLOOKUP($D82,Artslister!$A$1:$W$99,12,FALSE)</f>
        <v>0</v>
      </c>
      <c r="W82" t="str">
        <f>VLOOKUP($D82,Artslister!$A$1:$W$99,13,FALSE)</f>
        <v>L.</v>
      </c>
      <c r="X82" t="e">
        <f>VLOOKUP($D82,Artslister!$A$1:$W$99,15,FALSE)</f>
        <v>#REF!</v>
      </c>
      <c r="Y82" t="e">
        <f>VLOOKUP($D82,Artslister!$A$1:$W$99,17,FALSE)</f>
        <v>#N/A</v>
      </c>
    </row>
    <row r="83" spans="1:25" ht="14.55" hidden="1" x14ac:dyDescent="0.3">
      <c r="A83" t="s">
        <v>42</v>
      </c>
      <c r="B83">
        <v>2022</v>
      </c>
      <c r="C83" t="s">
        <v>1185</v>
      </c>
      <c r="D83" t="s">
        <v>1926</v>
      </c>
      <c r="E83">
        <v>20</v>
      </c>
      <c r="H83">
        <v>1</v>
      </c>
      <c r="L83" t="str">
        <f>VLOOKUP($D83,Artslister!$A$1:$W$99,2,FALSE)</f>
        <v>Juniperus communis</v>
      </c>
      <c r="M83" t="str">
        <f>VLOOKUP($D83,Artslister!$A$1:$W$99,3,FALSE)</f>
        <v>103785</v>
      </c>
      <c r="N83" t="str">
        <f>VLOOKUP($D83,Artslister!$A$1:$W$99,4,FALSE)</f>
        <v>63745</v>
      </c>
      <c r="O83" t="str">
        <f>VLOOKUP($D83,Artslister!$A$1:$W$99,5,FALSE)</f>
        <v>Plantae</v>
      </c>
      <c r="P83" t="str">
        <f>VLOOKUP($D83,Artslister!$A$1:$W$99,6,FALSE)</f>
        <v>Pinophyta</v>
      </c>
      <c r="Q83" t="str">
        <f>VLOOKUP($D83,Artslister!$A$1:$W$99,7,FALSE)</f>
        <v>Pinopsida</v>
      </c>
      <c r="R83" t="str">
        <f>VLOOKUP($D83,Artslister!$A$1:$W$99,8,FALSE)</f>
        <v>Pinales</v>
      </c>
      <c r="S83" t="str">
        <f>VLOOKUP($D83,Artslister!$A$1:$W$99,9,FALSE)</f>
        <v>Cupressaceae</v>
      </c>
      <c r="T83" t="str">
        <f>VLOOKUP($D83,Artslister!$A$1:$W$99,10,FALSE)</f>
        <v>Juniperus</v>
      </c>
      <c r="U83" t="str">
        <f>VLOOKUP($D83,Artslister!$A$1:$W$99,11,FALSE)</f>
        <v>communis</v>
      </c>
      <c r="V83">
        <f>VLOOKUP($D83,Artslister!$A$1:$W$99,12,FALSE)</f>
        <v>0</v>
      </c>
      <c r="W83" t="str">
        <f>VLOOKUP($D83,Artslister!$A$1:$W$99,13,FALSE)</f>
        <v>L.</v>
      </c>
      <c r="X83" t="e">
        <f>VLOOKUP($D83,Artslister!$A$1:$W$99,15,FALSE)</f>
        <v>#REF!</v>
      </c>
      <c r="Y83" t="e">
        <f>VLOOKUP($D83,Artslister!$A$1:$W$99,17,FALSE)</f>
        <v>#N/A</v>
      </c>
    </row>
    <row r="84" spans="1:25" ht="14.55" hidden="1" x14ac:dyDescent="0.3">
      <c r="A84" t="s">
        <v>42</v>
      </c>
      <c r="B84">
        <v>2022</v>
      </c>
      <c r="C84" t="s">
        <v>1185</v>
      </c>
      <c r="D84" t="s">
        <v>1926</v>
      </c>
      <c r="E84">
        <v>25</v>
      </c>
      <c r="I84">
        <v>1</v>
      </c>
      <c r="L84" t="str">
        <f>VLOOKUP($D84,Artslister!$A$1:$W$99,2,FALSE)</f>
        <v>Juniperus communis</v>
      </c>
      <c r="M84" t="str">
        <f>VLOOKUP($D84,Artslister!$A$1:$W$99,3,FALSE)</f>
        <v>103785</v>
      </c>
      <c r="N84" t="str">
        <f>VLOOKUP($D84,Artslister!$A$1:$W$99,4,FALSE)</f>
        <v>63745</v>
      </c>
      <c r="O84" t="str">
        <f>VLOOKUP($D84,Artslister!$A$1:$W$99,5,FALSE)</f>
        <v>Plantae</v>
      </c>
      <c r="P84" t="str">
        <f>VLOOKUP($D84,Artslister!$A$1:$W$99,6,FALSE)</f>
        <v>Pinophyta</v>
      </c>
      <c r="Q84" t="str">
        <f>VLOOKUP($D84,Artslister!$A$1:$W$99,7,FALSE)</f>
        <v>Pinopsida</v>
      </c>
      <c r="R84" t="str">
        <f>VLOOKUP($D84,Artslister!$A$1:$W$99,8,FALSE)</f>
        <v>Pinales</v>
      </c>
      <c r="S84" t="str">
        <f>VLOOKUP($D84,Artslister!$A$1:$W$99,9,FALSE)</f>
        <v>Cupressaceae</v>
      </c>
      <c r="T84" t="str">
        <f>VLOOKUP($D84,Artslister!$A$1:$W$99,10,FALSE)</f>
        <v>Juniperus</v>
      </c>
      <c r="U84" t="str">
        <f>VLOOKUP($D84,Artslister!$A$1:$W$99,11,FALSE)</f>
        <v>communis</v>
      </c>
      <c r="V84">
        <f>VLOOKUP($D84,Artslister!$A$1:$W$99,12,FALSE)</f>
        <v>0</v>
      </c>
      <c r="W84" t="str">
        <f>VLOOKUP($D84,Artslister!$A$1:$W$99,13,FALSE)</f>
        <v>L.</v>
      </c>
      <c r="X84" t="e">
        <f>VLOOKUP($D84,Artslister!$A$1:$W$99,15,FALSE)</f>
        <v>#REF!</v>
      </c>
      <c r="Y84" t="e">
        <f>VLOOKUP($D84,Artslister!$A$1:$W$99,17,FALSE)</f>
        <v>#N/A</v>
      </c>
    </row>
    <row r="85" spans="1:25" ht="14.55" hidden="1" x14ac:dyDescent="0.3">
      <c r="A85" t="s">
        <v>42</v>
      </c>
      <c r="B85">
        <v>2022</v>
      </c>
      <c r="C85" t="s">
        <v>1180</v>
      </c>
      <c r="D85" t="s">
        <v>1927</v>
      </c>
      <c r="E85">
        <v>5</v>
      </c>
      <c r="F85">
        <v>1</v>
      </c>
      <c r="L85" t="str">
        <f>VLOOKUP($D85,Artslister!$A$1:$W$99,2,FALSE)</f>
        <v>Ranunculus polyanthemos</v>
      </c>
      <c r="M85" t="str">
        <f>VLOOKUP($D85,Artslister!$A$1:$W$99,3,FALSE)</f>
        <v>103162</v>
      </c>
      <c r="N85" t="str">
        <f>VLOOKUP($D85,Artslister!$A$1:$W$99,4,FALSE)</f>
        <v>136513</v>
      </c>
      <c r="O85" t="str">
        <f>VLOOKUP($D85,Artslister!$A$1:$W$99,5,FALSE)</f>
        <v>Plantae</v>
      </c>
      <c r="P85" t="str">
        <f>VLOOKUP($D85,Artslister!$A$1:$W$99,6,FALSE)</f>
        <v>Magnoliophyta</v>
      </c>
      <c r="Q85" t="str">
        <f>VLOOKUP($D85,Artslister!$A$1:$W$99,7,FALSE)</f>
        <v>Eudicots</v>
      </c>
      <c r="R85" t="str">
        <f>VLOOKUP($D85,Artslister!$A$1:$W$99,8,FALSE)</f>
        <v>Ranunculales</v>
      </c>
      <c r="S85" t="str">
        <f>VLOOKUP($D85,Artslister!$A$1:$W$99,9,FALSE)</f>
        <v>Ranunculaceae</v>
      </c>
      <c r="T85" t="str">
        <f>VLOOKUP($D85,Artslister!$A$1:$W$99,10,FALSE)</f>
        <v>Ranunculus</v>
      </c>
      <c r="U85" t="str">
        <f>VLOOKUP($D85,Artslister!$A$1:$W$99,11,FALSE)</f>
        <v>polyanthemos</v>
      </c>
      <c r="V85">
        <f>VLOOKUP($D85,Artslister!$A$1:$W$99,12,FALSE)</f>
        <v>0</v>
      </c>
      <c r="W85" t="str">
        <f>VLOOKUP($D85,Artslister!$A$1:$W$99,13,FALSE)</f>
        <v>L.</v>
      </c>
      <c r="X85" t="e">
        <f>VLOOKUP($D85,Artslister!$A$1:$W$99,15,FALSE)</f>
        <v>#REF!</v>
      </c>
      <c r="Y85" t="e">
        <f>VLOOKUP($D85,Artslister!$A$1:$W$99,17,FALSE)</f>
        <v>#N/A</v>
      </c>
    </row>
    <row r="86" spans="1:25" ht="14.55" hidden="1" x14ac:dyDescent="0.3">
      <c r="A86" t="s">
        <v>42</v>
      </c>
      <c r="B86">
        <v>2022</v>
      </c>
      <c r="C86" t="s">
        <v>1176</v>
      </c>
      <c r="D86" t="s">
        <v>1927</v>
      </c>
      <c r="E86">
        <v>10</v>
      </c>
      <c r="F86">
        <v>1</v>
      </c>
      <c r="L86" t="str">
        <f>VLOOKUP($D86,Artslister!$A$1:$W$99,2,FALSE)</f>
        <v>Ranunculus polyanthemos</v>
      </c>
      <c r="M86" t="str">
        <f>VLOOKUP($D86,Artslister!$A$1:$W$99,3,FALSE)</f>
        <v>103162</v>
      </c>
      <c r="N86" t="str">
        <f>VLOOKUP($D86,Artslister!$A$1:$W$99,4,FALSE)</f>
        <v>136513</v>
      </c>
      <c r="O86" t="str">
        <f>VLOOKUP($D86,Artslister!$A$1:$W$99,5,FALSE)</f>
        <v>Plantae</v>
      </c>
      <c r="P86" t="str">
        <f>VLOOKUP($D86,Artslister!$A$1:$W$99,6,FALSE)</f>
        <v>Magnoliophyta</v>
      </c>
      <c r="Q86" t="str">
        <f>VLOOKUP($D86,Artslister!$A$1:$W$99,7,FALSE)</f>
        <v>Eudicots</v>
      </c>
      <c r="R86" t="str">
        <f>VLOOKUP($D86,Artslister!$A$1:$W$99,8,FALSE)</f>
        <v>Ranunculales</v>
      </c>
      <c r="S86" t="str">
        <f>VLOOKUP($D86,Artslister!$A$1:$W$99,9,FALSE)</f>
        <v>Ranunculaceae</v>
      </c>
      <c r="T86" t="str">
        <f>VLOOKUP($D86,Artslister!$A$1:$W$99,10,FALSE)</f>
        <v>Ranunculus</v>
      </c>
      <c r="U86" t="str">
        <f>VLOOKUP($D86,Artslister!$A$1:$W$99,11,FALSE)</f>
        <v>polyanthemos</v>
      </c>
      <c r="V86">
        <f>VLOOKUP($D86,Artslister!$A$1:$W$99,12,FALSE)</f>
        <v>0</v>
      </c>
      <c r="W86" t="str">
        <f>VLOOKUP($D86,Artslister!$A$1:$W$99,13,FALSE)</f>
        <v>L.</v>
      </c>
      <c r="X86" t="e">
        <f>VLOOKUP($D86,Artslister!$A$1:$W$99,15,FALSE)</f>
        <v>#REF!</v>
      </c>
      <c r="Y86" t="e">
        <f>VLOOKUP($D86,Artslister!$A$1:$W$99,17,FALSE)</f>
        <v>#N/A</v>
      </c>
    </row>
    <row r="87" spans="1:25" ht="14.55" hidden="1" x14ac:dyDescent="0.3">
      <c r="A87" t="s">
        <v>42</v>
      </c>
      <c r="B87">
        <v>2022</v>
      </c>
      <c r="C87" t="s">
        <v>1177</v>
      </c>
      <c r="D87" t="s">
        <v>1927</v>
      </c>
      <c r="E87">
        <v>4</v>
      </c>
      <c r="F87">
        <v>1</v>
      </c>
      <c r="L87" t="str">
        <f>VLOOKUP($D87,Artslister!$A$1:$W$99,2,FALSE)</f>
        <v>Ranunculus polyanthemos</v>
      </c>
      <c r="M87" t="str">
        <f>VLOOKUP($D87,Artslister!$A$1:$W$99,3,FALSE)</f>
        <v>103162</v>
      </c>
      <c r="N87" t="str">
        <f>VLOOKUP($D87,Artslister!$A$1:$W$99,4,FALSE)</f>
        <v>136513</v>
      </c>
      <c r="O87" t="str">
        <f>VLOOKUP($D87,Artslister!$A$1:$W$99,5,FALSE)</f>
        <v>Plantae</v>
      </c>
      <c r="P87" t="str">
        <f>VLOOKUP($D87,Artslister!$A$1:$W$99,6,FALSE)</f>
        <v>Magnoliophyta</v>
      </c>
      <c r="Q87" t="str">
        <f>VLOOKUP($D87,Artslister!$A$1:$W$99,7,FALSE)</f>
        <v>Eudicots</v>
      </c>
      <c r="R87" t="str">
        <f>VLOOKUP($D87,Artslister!$A$1:$W$99,8,FALSE)</f>
        <v>Ranunculales</v>
      </c>
      <c r="S87" t="str">
        <f>VLOOKUP($D87,Artslister!$A$1:$W$99,9,FALSE)</f>
        <v>Ranunculaceae</v>
      </c>
      <c r="T87" t="str">
        <f>VLOOKUP($D87,Artslister!$A$1:$W$99,10,FALSE)</f>
        <v>Ranunculus</v>
      </c>
      <c r="U87" t="str">
        <f>VLOOKUP($D87,Artslister!$A$1:$W$99,11,FALSE)</f>
        <v>polyanthemos</v>
      </c>
      <c r="V87">
        <f>VLOOKUP($D87,Artslister!$A$1:$W$99,12,FALSE)</f>
        <v>0</v>
      </c>
      <c r="W87" t="str">
        <f>VLOOKUP($D87,Artslister!$A$1:$W$99,13,FALSE)</f>
        <v>L.</v>
      </c>
      <c r="X87" t="e">
        <f>VLOOKUP($D87,Artslister!$A$1:$W$99,15,FALSE)</f>
        <v>#REF!</v>
      </c>
      <c r="Y87" t="e">
        <f>VLOOKUP($D87,Artslister!$A$1:$W$99,17,FALSE)</f>
        <v>#N/A</v>
      </c>
    </row>
    <row r="88" spans="1:25" ht="14.55" hidden="1" x14ac:dyDescent="0.3">
      <c r="A88" t="s">
        <v>42</v>
      </c>
      <c r="B88">
        <v>2022</v>
      </c>
      <c r="C88" t="s">
        <v>1179</v>
      </c>
      <c r="D88" t="s">
        <v>1927</v>
      </c>
      <c r="E88">
        <v>6</v>
      </c>
      <c r="F88">
        <v>1</v>
      </c>
      <c r="L88" t="str">
        <f>VLOOKUP($D88,Artslister!$A$1:$W$99,2,FALSE)</f>
        <v>Ranunculus polyanthemos</v>
      </c>
      <c r="M88" t="str">
        <f>VLOOKUP($D88,Artslister!$A$1:$W$99,3,FALSE)</f>
        <v>103162</v>
      </c>
      <c r="N88" t="str">
        <f>VLOOKUP($D88,Artslister!$A$1:$W$99,4,FALSE)</f>
        <v>136513</v>
      </c>
      <c r="O88" t="str">
        <f>VLOOKUP($D88,Artslister!$A$1:$W$99,5,FALSE)</f>
        <v>Plantae</v>
      </c>
      <c r="P88" t="str">
        <f>VLOOKUP($D88,Artslister!$A$1:$W$99,6,FALSE)</f>
        <v>Magnoliophyta</v>
      </c>
      <c r="Q88" t="str">
        <f>VLOOKUP($D88,Artslister!$A$1:$W$99,7,FALSE)</f>
        <v>Eudicots</v>
      </c>
      <c r="R88" t="str">
        <f>VLOOKUP($D88,Artslister!$A$1:$W$99,8,FALSE)</f>
        <v>Ranunculales</v>
      </c>
      <c r="S88" t="str">
        <f>VLOOKUP($D88,Artslister!$A$1:$W$99,9,FALSE)</f>
        <v>Ranunculaceae</v>
      </c>
      <c r="T88" t="str">
        <f>VLOOKUP($D88,Artslister!$A$1:$W$99,10,FALSE)</f>
        <v>Ranunculus</v>
      </c>
      <c r="U88" t="str">
        <f>VLOOKUP($D88,Artslister!$A$1:$W$99,11,FALSE)</f>
        <v>polyanthemos</v>
      </c>
      <c r="V88">
        <f>VLOOKUP($D88,Artslister!$A$1:$W$99,12,FALSE)</f>
        <v>0</v>
      </c>
      <c r="W88" t="str">
        <f>VLOOKUP($D88,Artslister!$A$1:$W$99,13,FALSE)</f>
        <v>L.</v>
      </c>
      <c r="X88" t="e">
        <f>VLOOKUP($D88,Artslister!$A$1:$W$99,15,FALSE)</f>
        <v>#REF!</v>
      </c>
      <c r="Y88" t="e">
        <f>VLOOKUP($D88,Artslister!$A$1:$W$99,17,FALSE)</f>
        <v>#N/A</v>
      </c>
    </row>
    <row r="89" spans="1:25" ht="14.55" hidden="1" x14ac:dyDescent="0.3">
      <c r="A89" t="s">
        <v>42</v>
      </c>
      <c r="B89">
        <v>2022</v>
      </c>
      <c r="C89" t="s">
        <v>1185</v>
      </c>
      <c r="D89" t="s">
        <v>1927</v>
      </c>
      <c r="E89">
        <v>18</v>
      </c>
      <c r="F89">
        <v>1</v>
      </c>
      <c r="L89" t="str">
        <f>VLOOKUP($D89,Artslister!$A$1:$W$99,2,FALSE)</f>
        <v>Ranunculus polyanthemos</v>
      </c>
      <c r="M89" t="str">
        <f>VLOOKUP($D89,Artslister!$A$1:$W$99,3,FALSE)</f>
        <v>103162</v>
      </c>
      <c r="N89" t="str">
        <f>VLOOKUP($D89,Artslister!$A$1:$W$99,4,FALSE)</f>
        <v>136513</v>
      </c>
      <c r="O89" t="str">
        <f>VLOOKUP($D89,Artslister!$A$1:$W$99,5,FALSE)</f>
        <v>Plantae</v>
      </c>
      <c r="P89" t="str">
        <f>VLOOKUP($D89,Artslister!$A$1:$W$99,6,FALSE)</f>
        <v>Magnoliophyta</v>
      </c>
      <c r="Q89" t="str">
        <f>VLOOKUP($D89,Artslister!$A$1:$W$99,7,FALSE)</f>
        <v>Eudicots</v>
      </c>
      <c r="R89" t="str">
        <f>VLOOKUP($D89,Artslister!$A$1:$W$99,8,FALSE)</f>
        <v>Ranunculales</v>
      </c>
      <c r="S89" t="str">
        <f>VLOOKUP($D89,Artslister!$A$1:$W$99,9,FALSE)</f>
        <v>Ranunculaceae</v>
      </c>
      <c r="T89" t="str">
        <f>VLOOKUP($D89,Artslister!$A$1:$W$99,10,FALSE)</f>
        <v>Ranunculus</v>
      </c>
      <c r="U89" t="str">
        <f>VLOOKUP($D89,Artslister!$A$1:$W$99,11,FALSE)</f>
        <v>polyanthemos</v>
      </c>
      <c r="V89">
        <f>VLOOKUP($D89,Artslister!$A$1:$W$99,12,FALSE)</f>
        <v>0</v>
      </c>
      <c r="W89" t="str">
        <f>VLOOKUP($D89,Artslister!$A$1:$W$99,13,FALSE)</f>
        <v>L.</v>
      </c>
      <c r="X89" t="e">
        <f>VLOOKUP($D89,Artslister!$A$1:$W$99,15,FALSE)</f>
        <v>#REF!</v>
      </c>
      <c r="Y89" t="e">
        <f>VLOOKUP($D89,Artslister!$A$1:$W$99,17,FALSE)</f>
        <v>#N/A</v>
      </c>
    </row>
    <row r="90" spans="1:25" ht="14.55" hidden="1" x14ac:dyDescent="0.3">
      <c r="A90" t="s">
        <v>42</v>
      </c>
      <c r="B90">
        <v>2022</v>
      </c>
      <c r="C90" t="s">
        <v>1178</v>
      </c>
      <c r="D90" t="s">
        <v>1927</v>
      </c>
      <c r="E90">
        <v>10</v>
      </c>
      <c r="F90">
        <v>1</v>
      </c>
      <c r="L90" t="str">
        <f>VLOOKUP($D90,Artslister!$A$1:$W$99,2,FALSE)</f>
        <v>Ranunculus polyanthemos</v>
      </c>
      <c r="M90" t="str">
        <f>VLOOKUP($D90,Artslister!$A$1:$W$99,3,FALSE)</f>
        <v>103162</v>
      </c>
      <c r="N90" t="str">
        <f>VLOOKUP($D90,Artslister!$A$1:$W$99,4,FALSE)</f>
        <v>136513</v>
      </c>
      <c r="O90" t="str">
        <f>VLOOKUP($D90,Artslister!$A$1:$W$99,5,FALSE)</f>
        <v>Plantae</v>
      </c>
      <c r="P90" t="str">
        <f>VLOOKUP($D90,Artslister!$A$1:$W$99,6,FALSE)</f>
        <v>Magnoliophyta</v>
      </c>
      <c r="Q90" t="str">
        <f>VLOOKUP($D90,Artslister!$A$1:$W$99,7,FALSE)</f>
        <v>Eudicots</v>
      </c>
      <c r="R90" t="str">
        <f>VLOOKUP($D90,Artslister!$A$1:$W$99,8,FALSE)</f>
        <v>Ranunculales</v>
      </c>
      <c r="S90" t="str">
        <f>VLOOKUP($D90,Artslister!$A$1:$W$99,9,FALSE)</f>
        <v>Ranunculaceae</v>
      </c>
      <c r="T90" t="str">
        <f>VLOOKUP($D90,Artslister!$A$1:$W$99,10,FALSE)</f>
        <v>Ranunculus</v>
      </c>
      <c r="U90" t="str">
        <f>VLOOKUP($D90,Artslister!$A$1:$W$99,11,FALSE)</f>
        <v>polyanthemos</v>
      </c>
      <c r="V90">
        <f>VLOOKUP($D90,Artslister!$A$1:$W$99,12,FALSE)</f>
        <v>0</v>
      </c>
      <c r="W90" t="str">
        <f>VLOOKUP($D90,Artslister!$A$1:$W$99,13,FALSE)</f>
        <v>L.</v>
      </c>
      <c r="X90" t="e">
        <f>VLOOKUP($D90,Artslister!$A$1:$W$99,15,FALSE)</f>
        <v>#REF!</v>
      </c>
      <c r="Y90" t="e">
        <f>VLOOKUP($D90,Artslister!$A$1:$W$99,17,FALSE)</f>
        <v>#N/A</v>
      </c>
    </row>
    <row r="91" spans="1:25" ht="14.55" hidden="1" x14ac:dyDescent="0.3">
      <c r="A91" t="s">
        <v>42</v>
      </c>
      <c r="B91">
        <v>2022</v>
      </c>
      <c r="C91" t="s">
        <v>1180</v>
      </c>
      <c r="D91" t="s">
        <v>667</v>
      </c>
      <c r="E91">
        <v>2</v>
      </c>
      <c r="H91">
        <v>1</v>
      </c>
      <c r="L91" t="str">
        <f>VLOOKUP($D91,Artslister!$A$1:$W$99,2,FALSE)</f>
        <v>Sorbus aucuparia</v>
      </c>
      <c r="M91" t="str">
        <f>VLOOKUP($D91,Artslister!$A$1:$W$99,3,FALSE)</f>
        <v>103483</v>
      </c>
      <c r="N91" t="str">
        <f>VLOOKUP($D91,Artslister!$A$1:$W$99,4,FALSE)</f>
        <v>137885</v>
      </c>
      <c r="O91" t="str">
        <f>VLOOKUP($D91,Artslister!$A$1:$W$99,5,FALSE)</f>
        <v>Plantae</v>
      </c>
      <c r="P91" t="str">
        <f>VLOOKUP($D91,Artslister!$A$1:$W$99,6,FALSE)</f>
        <v>Magnoliophyta</v>
      </c>
      <c r="Q91" t="str">
        <f>VLOOKUP($D91,Artslister!$A$1:$W$99,7,FALSE)</f>
        <v>Eudicots</v>
      </c>
      <c r="R91" t="str">
        <f>VLOOKUP($D91,Artslister!$A$1:$W$99,8,FALSE)</f>
        <v>Rosales</v>
      </c>
      <c r="S91" t="str">
        <f>VLOOKUP($D91,Artslister!$A$1:$W$99,9,FALSE)</f>
        <v>Rosaceae</v>
      </c>
      <c r="T91" t="str">
        <f>VLOOKUP($D91,Artslister!$A$1:$W$99,10,FALSE)</f>
        <v>Sorbus</v>
      </c>
      <c r="U91" t="str">
        <f>VLOOKUP($D91,Artslister!$A$1:$W$99,11,FALSE)</f>
        <v>aucuparia</v>
      </c>
      <c r="V91">
        <f>VLOOKUP($D91,Artslister!$A$1:$W$99,12,FALSE)</f>
        <v>0</v>
      </c>
      <c r="W91" t="str">
        <f>VLOOKUP($D91,Artslister!$A$1:$W$99,13,FALSE)</f>
        <v>L.</v>
      </c>
      <c r="X91" t="e">
        <f>VLOOKUP($D91,Artslister!$A$1:$W$99,15,FALSE)</f>
        <v>#REF!</v>
      </c>
      <c r="Y91" t="e">
        <f>VLOOKUP($D91,Artslister!$A$1:$W$99,17,FALSE)</f>
        <v>#N/A</v>
      </c>
    </row>
    <row r="92" spans="1:25" ht="14.55" hidden="1" x14ac:dyDescent="0.3">
      <c r="A92" t="s">
        <v>42</v>
      </c>
      <c r="B92">
        <v>2022</v>
      </c>
      <c r="C92" t="s">
        <v>1180</v>
      </c>
      <c r="D92" t="s">
        <v>667</v>
      </c>
      <c r="E92">
        <v>15</v>
      </c>
      <c r="I92">
        <v>1</v>
      </c>
      <c r="L92" t="str">
        <f>VLOOKUP($D92,Artslister!$A$1:$W$99,2,FALSE)</f>
        <v>Sorbus aucuparia</v>
      </c>
      <c r="M92" t="str">
        <f>VLOOKUP($D92,Artslister!$A$1:$W$99,3,FALSE)</f>
        <v>103483</v>
      </c>
      <c r="N92" t="str">
        <f>VLOOKUP($D92,Artslister!$A$1:$W$99,4,FALSE)</f>
        <v>137885</v>
      </c>
      <c r="O92" t="str">
        <f>VLOOKUP($D92,Artslister!$A$1:$W$99,5,FALSE)</f>
        <v>Plantae</v>
      </c>
      <c r="P92" t="str">
        <f>VLOOKUP($D92,Artslister!$A$1:$W$99,6,FALSE)</f>
        <v>Magnoliophyta</v>
      </c>
      <c r="Q92" t="str">
        <f>VLOOKUP($D92,Artslister!$A$1:$W$99,7,FALSE)</f>
        <v>Eudicots</v>
      </c>
      <c r="R92" t="str">
        <f>VLOOKUP($D92,Artslister!$A$1:$W$99,8,FALSE)</f>
        <v>Rosales</v>
      </c>
      <c r="S92" t="str">
        <f>VLOOKUP($D92,Artslister!$A$1:$W$99,9,FALSE)</f>
        <v>Rosaceae</v>
      </c>
      <c r="T92" t="str">
        <f>VLOOKUP($D92,Artslister!$A$1:$W$99,10,FALSE)</f>
        <v>Sorbus</v>
      </c>
      <c r="U92" t="str">
        <f>VLOOKUP($D92,Artslister!$A$1:$W$99,11,FALSE)</f>
        <v>aucuparia</v>
      </c>
      <c r="V92">
        <f>VLOOKUP($D92,Artslister!$A$1:$W$99,12,FALSE)</f>
        <v>0</v>
      </c>
      <c r="W92" t="str">
        <f>VLOOKUP($D92,Artslister!$A$1:$W$99,13,FALSE)</f>
        <v>L.</v>
      </c>
      <c r="X92" t="e">
        <f>VLOOKUP($D92,Artslister!$A$1:$W$99,15,FALSE)</f>
        <v>#REF!</v>
      </c>
      <c r="Y92" t="e">
        <f>VLOOKUP($D92,Artslister!$A$1:$W$99,17,FALSE)</f>
        <v>#N/A</v>
      </c>
    </row>
    <row r="93" spans="1:25" ht="14.55" hidden="1" x14ac:dyDescent="0.3">
      <c r="A93" t="s">
        <v>42</v>
      </c>
      <c r="B93">
        <v>2022</v>
      </c>
      <c r="C93" t="s">
        <v>1183</v>
      </c>
      <c r="D93" t="s">
        <v>1928</v>
      </c>
      <c r="E93">
        <v>1</v>
      </c>
      <c r="H93">
        <v>1</v>
      </c>
      <c r="L93" t="str">
        <f>VLOOKUP($D93,Artslister!$A$1:$W$99,2,FALSE)</f>
        <v>Rosa sp.</v>
      </c>
      <c r="M93" t="str">
        <f>VLOOKUP($D93,Artslister!$A$1:$W$99,3,FALSE)</f>
        <v>103384</v>
      </c>
      <c r="N93" t="str">
        <f>VLOOKUP($D93,Artslister!$A$1:$W$99,4,FALSE)</f>
        <v>63344</v>
      </c>
      <c r="O93" t="str">
        <f>VLOOKUP($D93,Artslister!$A$1:$W$99,5,FALSE)</f>
        <v>Plantae</v>
      </c>
      <c r="P93" t="str">
        <f>VLOOKUP($D93,Artslister!$A$1:$W$99,6,FALSE)</f>
        <v>Magnoliophyta</v>
      </c>
      <c r="Q93" t="str">
        <f>VLOOKUP($D93,Artslister!$A$1:$W$99,7,FALSE)</f>
        <v>Eudicots</v>
      </c>
      <c r="R93" t="str">
        <f>VLOOKUP($D93,Artslister!$A$1:$W$99,8,FALSE)</f>
        <v>Rosales</v>
      </c>
      <c r="S93" t="str">
        <f>VLOOKUP($D93,Artslister!$A$1:$W$99,9,FALSE)</f>
        <v>Rosaceae</v>
      </c>
      <c r="T93" t="str">
        <f>VLOOKUP($D93,Artslister!$A$1:$W$99,10,FALSE)</f>
        <v>Rosa</v>
      </c>
      <c r="U93">
        <f>VLOOKUP($D93,Artslister!$A$1:$W$99,11,FALSE)</f>
        <v>0</v>
      </c>
      <c r="V93">
        <f>VLOOKUP($D93,Artslister!$A$1:$W$99,12,FALSE)</f>
        <v>0</v>
      </c>
      <c r="W93" t="str">
        <f>VLOOKUP($D93,Artslister!$A$1:$W$99,13,FALSE)</f>
        <v>L.</v>
      </c>
      <c r="X93" t="e">
        <f>VLOOKUP($D93,Artslister!$A$1:$W$99,15,FALSE)</f>
        <v>#REF!</v>
      </c>
      <c r="Y93" t="e">
        <f>VLOOKUP($D93,Artslister!$A$1:$W$99,17,FALSE)</f>
        <v>#N/A</v>
      </c>
    </row>
    <row r="94" spans="1:25" ht="14.55" hidden="1" x14ac:dyDescent="0.3">
      <c r="A94" t="s">
        <v>42</v>
      </c>
      <c r="B94">
        <v>2022</v>
      </c>
      <c r="C94" t="s">
        <v>1174</v>
      </c>
      <c r="D94" t="s">
        <v>1928</v>
      </c>
      <c r="E94">
        <v>1</v>
      </c>
      <c r="H94">
        <v>1</v>
      </c>
      <c r="L94" t="str">
        <f>VLOOKUP($D94,Artslister!$A$1:$W$99,2,FALSE)</f>
        <v>Rosa sp.</v>
      </c>
      <c r="M94" t="str">
        <f>VLOOKUP($D94,Artslister!$A$1:$W$99,3,FALSE)</f>
        <v>103384</v>
      </c>
      <c r="N94" t="str">
        <f>VLOOKUP($D94,Artslister!$A$1:$W$99,4,FALSE)</f>
        <v>63344</v>
      </c>
      <c r="O94" t="str">
        <f>VLOOKUP($D94,Artslister!$A$1:$W$99,5,FALSE)</f>
        <v>Plantae</v>
      </c>
      <c r="P94" t="str">
        <f>VLOOKUP($D94,Artslister!$A$1:$W$99,6,FALSE)</f>
        <v>Magnoliophyta</v>
      </c>
      <c r="Q94" t="str">
        <f>VLOOKUP($D94,Artslister!$A$1:$W$99,7,FALSE)</f>
        <v>Eudicots</v>
      </c>
      <c r="R94" t="str">
        <f>VLOOKUP($D94,Artslister!$A$1:$W$99,8,FALSE)</f>
        <v>Rosales</v>
      </c>
      <c r="S94" t="str">
        <f>VLOOKUP($D94,Artslister!$A$1:$W$99,9,FALSE)</f>
        <v>Rosaceae</v>
      </c>
      <c r="T94" t="str">
        <f>VLOOKUP($D94,Artslister!$A$1:$W$99,10,FALSE)</f>
        <v>Rosa</v>
      </c>
      <c r="U94">
        <f>VLOOKUP($D94,Artslister!$A$1:$W$99,11,FALSE)</f>
        <v>0</v>
      </c>
      <c r="V94">
        <f>VLOOKUP($D94,Artslister!$A$1:$W$99,12,FALSE)</f>
        <v>0</v>
      </c>
      <c r="W94" t="str">
        <f>VLOOKUP($D94,Artslister!$A$1:$W$99,13,FALSE)</f>
        <v>L.</v>
      </c>
      <c r="X94" t="e">
        <f>VLOOKUP($D94,Artslister!$A$1:$W$99,15,FALSE)</f>
        <v>#REF!</v>
      </c>
      <c r="Y94" t="e">
        <f>VLOOKUP($D94,Artslister!$A$1:$W$99,17,FALSE)</f>
        <v>#N/A</v>
      </c>
    </row>
    <row r="95" spans="1:25" ht="14.55" hidden="1" x14ac:dyDescent="0.3">
      <c r="A95" t="s">
        <v>42</v>
      </c>
      <c r="B95">
        <v>2022</v>
      </c>
      <c r="C95" t="s">
        <v>1176</v>
      </c>
      <c r="D95" t="s">
        <v>1929</v>
      </c>
      <c r="E95">
        <v>1</v>
      </c>
      <c r="G95">
        <v>1</v>
      </c>
      <c r="L95" t="str">
        <f>VLOOKUP($D95,Artslister!$A$1:$W$99,2,FALSE)</f>
        <v>Noccaea caerulescens</v>
      </c>
      <c r="M95" t="str">
        <f>VLOOKUP($D95,Artslister!$A$1:$W$99,3,FALSE)</f>
        <v>101278</v>
      </c>
      <c r="N95" t="str">
        <f>VLOOKUP($D95,Artslister!$A$1:$W$99,4,FALSE)</f>
        <v>144118</v>
      </c>
      <c r="O95" t="str">
        <f>VLOOKUP($D95,Artslister!$A$1:$W$99,5,FALSE)</f>
        <v>Plantae</v>
      </c>
      <c r="P95" t="str">
        <f>VLOOKUP($D95,Artslister!$A$1:$W$99,6,FALSE)</f>
        <v>Magnoliophyta</v>
      </c>
      <c r="Q95" t="str">
        <f>VLOOKUP($D95,Artslister!$A$1:$W$99,7,FALSE)</f>
        <v>Eudicots</v>
      </c>
      <c r="R95" t="str">
        <f>VLOOKUP($D95,Artslister!$A$1:$W$99,8,FALSE)</f>
        <v>Brassicales</v>
      </c>
      <c r="S95" t="str">
        <f>VLOOKUP($D95,Artslister!$A$1:$W$99,9,FALSE)</f>
        <v>Brassicaceae</v>
      </c>
      <c r="T95" t="str">
        <f>VLOOKUP($D95,Artslister!$A$1:$W$99,10,FALSE)</f>
        <v>Noccaea</v>
      </c>
      <c r="U95" t="str">
        <f>VLOOKUP($D95,Artslister!$A$1:$W$99,11,FALSE)</f>
        <v>caerulescens</v>
      </c>
      <c r="V95">
        <f>VLOOKUP($D95,Artslister!$A$1:$W$99,12,FALSE)</f>
        <v>0</v>
      </c>
      <c r="W95" t="str">
        <f>VLOOKUP($D95,Artslister!$A$1:$W$99,13,FALSE)</f>
        <v>(J.Presl &amp; C.Presl) F.K.Mey.</v>
      </c>
      <c r="X95" t="e">
        <f>VLOOKUP($D95,Artslister!$A$1:$W$99,15,FALSE)</f>
        <v>#REF!</v>
      </c>
      <c r="Y95" t="str">
        <f>VLOOKUP($D95,Artslister!$A$1:$W$99,17,FALSE)</f>
        <v>PH</v>
      </c>
    </row>
    <row r="96" spans="1:25" ht="14.55" hidden="1" x14ac:dyDescent="0.3">
      <c r="A96" t="s">
        <v>42</v>
      </c>
      <c r="B96">
        <v>2022</v>
      </c>
      <c r="C96" t="s">
        <v>1177</v>
      </c>
      <c r="D96" t="s">
        <v>1929</v>
      </c>
      <c r="E96">
        <v>1</v>
      </c>
      <c r="G96">
        <v>1</v>
      </c>
      <c r="L96" t="str">
        <f>VLOOKUP($D96,Artslister!$A$1:$W$99,2,FALSE)</f>
        <v>Noccaea caerulescens</v>
      </c>
      <c r="M96" t="str">
        <f>VLOOKUP($D96,Artslister!$A$1:$W$99,3,FALSE)</f>
        <v>101278</v>
      </c>
      <c r="N96" t="str">
        <f>VLOOKUP($D96,Artslister!$A$1:$W$99,4,FALSE)</f>
        <v>144118</v>
      </c>
      <c r="O96" t="str">
        <f>VLOOKUP($D96,Artslister!$A$1:$W$99,5,FALSE)</f>
        <v>Plantae</v>
      </c>
      <c r="P96" t="str">
        <f>VLOOKUP($D96,Artslister!$A$1:$W$99,6,FALSE)</f>
        <v>Magnoliophyta</v>
      </c>
      <c r="Q96" t="str">
        <f>VLOOKUP($D96,Artslister!$A$1:$W$99,7,FALSE)</f>
        <v>Eudicots</v>
      </c>
      <c r="R96" t="str">
        <f>VLOOKUP($D96,Artslister!$A$1:$W$99,8,FALSE)</f>
        <v>Brassicales</v>
      </c>
      <c r="S96" t="str">
        <f>VLOOKUP($D96,Artslister!$A$1:$W$99,9,FALSE)</f>
        <v>Brassicaceae</v>
      </c>
      <c r="T96" t="str">
        <f>VLOOKUP($D96,Artslister!$A$1:$W$99,10,FALSE)</f>
        <v>Noccaea</v>
      </c>
      <c r="U96" t="str">
        <f>VLOOKUP($D96,Artslister!$A$1:$W$99,11,FALSE)</f>
        <v>caerulescens</v>
      </c>
      <c r="V96">
        <f>VLOOKUP($D96,Artslister!$A$1:$W$99,12,FALSE)</f>
        <v>0</v>
      </c>
      <c r="W96" t="str">
        <f>VLOOKUP($D96,Artslister!$A$1:$W$99,13,FALSE)</f>
        <v>(J.Presl &amp; C.Presl) F.K.Mey.</v>
      </c>
      <c r="X96" t="e">
        <f>VLOOKUP($D96,Artslister!$A$1:$W$99,15,FALSE)</f>
        <v>#REF!</v>
      </c>
      <c r="Y96" t="str">
        <f>VLOOKUP($D96,Artslister!$A$1:$W$99,17,FALSE)</f>
        <v>PH</v>
      </c>
    </row>
    <row r="97" spans="1:25" ht="14.55" hidden="1" x14ac:dyDescent="0.3">
      <c r="A97" t="s">
        <v>42</v>
      </c>
      <c r="B97">
        <v>2022</v>
      </c>
      <c r="C97" t="s">
        <v>1179</v>
      </c>
      <c r="D97" t="s">
        <v>1929</v>
      </c>
      <c r="E97">
        <v>1</v>
      </c>
      <c r="G97">
        <v>1</v>
      </c>
      <c r="L97" t="str">
        <f>VLOOKUP($D97,Artslister!$A$1:$W$99,2,FALSE)</f>
        <v>Noccaea caerulescens</v>
      </c>
      <c r="M97" t="str">
        <f>VLOOKUP($D97,Artslister!$A$1:$W$99,3,FALSE)</f>
        <v>101278</v>
      </c>
      <c r="N97" t="str">
        <f>VLOOKUP($D97,Artslister!$A$1:$W$99,4,FALSE)</f>
        <v>144118</v>
      </c>
      <c r="O97" t="str">
        <f>VLOOKUP($D97,Artslister!$A$1:$W$99,5,FALSE)</f>
        <v>Plantae</v>
      </c>
      <c r="P97" t="str">
        <f>VLOOKUP($D97,Artslister!$A$1:$W$99,6,FALSE)</f>
        <v>Magnoliophyta</v>
      </c>
      <c r="Q97" t="str">
        <f>VLOOKUP($D97,Artslister!$A$1:$W$99,7,FALSE)</f>
        <v>Eudicots</v>
      </c>
      <c r="R97" t="str">
        <f>VLOOKUP($D97,Artslister!$A$1:$W$99,8,FALSE)</f>
        <v>Brassicales</v>
      </c>
      <c r="S97" t="str">
        <f>VLOOKUP($D97,Artslister!$A$1:$W$99,9,FALSE)</f>
        <v>Brassicaceae</v>
      </c>
      <c r="T97" t="str">
        <f>VLOOKUP($D97,Artslister!$A$1:$W$99,10,FALSE)</f>
        <v>Noccaea</v>
      </c>
      <c r="U97" t="str">
        <f>VLOOKUP($D97,Artslister!$A$1:$W$99,11,FALSE)</f>
        <v>caerulescens</v>
      </c>
      <c r="V97">
        <f>VLOOKUP($D97,Artslister!$A$1:$W$99,12,FALSE)</f>
        <v>0</v>
      </c>
      <c r="W97" t="str">
        <f>VLOOKUP($D97,Artslister!$A$1:$W$99,13,FALSE)</f>
        <v>(J.Presl &amp; C.Presl) F.K.Mey.</v>
      </c>
      <c r="X97" t="e">
        <f>VLOOKUP($D97,Artslister!$A$1:$W$99,15,FALSE)</f>
        <v>#REF!</v>
      </c>
      <c r="Y97" t="str">
        <f>VLOOKUP($D97,Artslister!$A$1:$W$99,17,FALSE)</f>
        <v>PH</v>
      </c>
    </row>
    <row r="98" spans="1:25" ht="14.55" hidden="1" x14ac:dyDescent="0.3">
      <c r="A98" t="s">
        <v>42</v>
      </c>
      <c r="B98">
        <v>2022</v>
      </c>
      <c r="C98" t="s">
        <v>1184</v>
      </c>
      <c r="D98" t="s">
        <v>1929</v>
      </c>
      <c r="E98">
        <v>0.1</v>
      </c>
      <c r="G98">
        <v>1</v>
      </c>
      <c r="L98" t="str">
        <f>VLOOKUP($D98,Artslister!$A$1:$W$99,2,FALSE)</f>
        <v>Noccaea caerulescens</v>
      </c>
      <c r="M98" t="str">
        <f>VLOOKUP($D98,Artslister!$A$1:$W$99,3,FALSE)</f>
        <v>101278</v>
      </c>
      <c r="N98" t="str">
        <f>VLOOKUP($D98,Artslister!$A$1:$W$99,4,FALSE)</f>
        <v>144118</v>
      </c>
      <c r="O98" t="str">
        <f>VLOOKUP($D98,Artslister!$A$1:$W$99,5,FALSE)</f>
        <v>Plantae</v>
      </c>
      <c r="P98" t="str">
        <f>VLOOKUP($D98,Artslister!$A$1:$W$99,6,FALSE)</f>
        <v>Magnoliophyta</v>
      </c>
      <c r="Q98" t="str">
        <f>VLOOKUP($D98,Artslister!$A$1:$W$99,7,FALSE)</f>
        <v>Eudicots</v>
      </c>
      <c r="R98" t="str">
        <f>VLOOKUP($D98,Artslister!$A$1:$W$99,8,FALSE)</f>
        <v>Brassicales</v>
      </c>
      <c r="S98" t="str">
        <f>VLOOKUP($D98,Artslister!$A$1:$W$99,9,FALSE)</f>
        <v>Brassicaceae</v>
      </c>
      <c r="T98" t="str">
        <f>VLOOKUP($D98,Artslister!$A$1:$W$99,10,FALSE)</f>
        <v>Noccaea</v>
      </c>
      <c r="U98" t="str">
        <f>VLOOKUP($D98,Artslister!$A$1:$W$99,11,FALSE)</f>
        <v>caerulescens</v>
      </c>
      <c r="V98">
        <f>VLOOKUP($D98,Artslister!$A$1:$W$99,12,FALSE)</f>
        <v>0</v>
      </c>
      <c r="W98" t="str">
        <f>VLOOKUP($D98,Artslister!$A$1:$W$99,13,FALSE)</f>
        <v>(J.Presl &amp; C.Presl) F.K.Mey.</v>
      </c>
      <c r="X98" t="e">
        <f>VLOOKUP($D98,Artslister!$A$1:$W$99,15,FALSE)</f>
        <v>#REF!</v>
      </c>
      <c r="Y98" t="str">
        <f>VLOOKUP($D98,Artslister!$A$1:$W$99,17,FALSE)</f>
        <v>PH</v>
      </c>
    </row>
    <row r="99" spans="1:25" ht="14.55" hidden="1" x14ac:dyDescent="0.3">
      <c r="A99" t="s">
        <v>42</v>
      </c>
      <c r="B99">
        <v>2022</v>
      </c>
      <c r="C99" t="s">
        <v>1185</v>
      </c>
      <c r="D99" t="s">
        <v>1929</v>
      </c>
      <c r="E99">
        <v>0.1</v>
      </c>
      <c r="G99">
        <v>1</v>
      </c>
      <c r="L99" t="str">
        <f>VLOOKUP($D99,Artslister!$A$1:$W$99,2,FALSE)</f>
        <v>Noccaea caerulescens</v>
      </c>
      <c r="M99" t="str">
        <f>VLOOKUP($D99,Artslister!$A$1:$W$99,3,FALSE)</f>
        <v>101278</v>
      </c>
      <c r="N99" t="str">
        <f>VLOOKUP($D99,Artslister!$A$1:$W$99,4,FALSE)</f>
        <v>144118</v>
      </c>
      <c r="O99" t="str">
        <f>VLOOKUP($D99,Artslister!$A$1:$W$99,5,FALSE)</f>
        <v>Plantae</v>
      </c>
      <c r="P99" t="str">
        <f>VLOOKUP($D99,Artslister!$A$1:$W$99,6,FALSE)</f>
        <v>Magnoliophyta</v>
      </c>
      <c r="Q99" t="str">
        <f>VLOOKUP($D99,Artslister!$A$1:$W$99,7,FALSE)</f>
        <v>Eudicots</v>
      </c>
      <c r="R99" t="str">
        <f>VLOOKUP($D99,Artslister!$A$1:$W$99,8,FALSE)</f>
        <v>Brassicales</v>
      </c>
      <c r="S99" t="str">
        <f>VLOOKUP($D99,Artslister!$A$1:$W$99,9,FALSE)</f>
        <v>Brassicaceae</v>
      </c>
      <c r="T99" t="str">
        <f>VLOOKUP($D99,Artslister!$A$1:$W$99,10,FALSE)</f>
        <v>Noccaea</v>
      </c>
      <c r="U99" t="str">
        <f>VLOOKUP($D99,Artslister!$A$1:$W$99,11,FALSE)</f>
        <v>caerulescens</v>
      </c>
      <c r="V99">
        <f>VLOOKUP($D99,Artslister!$A$1:$W$99,12,FALSE)</f>
        <v>0</v>
      </c>
      <c r="W99" t="str">
        <f>VLOOKUP($D99,Artslister!$A$1:$W$99,13,FALSE)</f>
        <v>(J.Presl &amp; C.Presl) F.K.Mey.</v>
      </c>
      <c r="X99" t="e">
        <f>VLOOKUP($D99,Artslister!$A$1:$W$99,15,FALSE)</f>
        <v>#REF!</v>
      </c>
      <c r="Y99" t="str">
        <f>VLOOKUP($D99,Artslister!$A$1:$W$99,17,FALSE)</f>
        <v>PH</v>
      </c>
    </row>
    <row r="100" spans="1:25" ht="14.55" hidden="1" x14ac:dyDescent="0.3">
      <c r="A100" t="s">
        <v>42</v>
      </c>
      <c r="B100">
        <v>2022</v>
      </c>
      <c r="C100" t="s">
        <v>1174</v>
      </c>
      <c r="D100" t="s">
        <v>1929</v>
      </c>
      <c r="E100">
        <v>1</v>
      </c>
      <c r="G100">
        <v>1</v>
      </c>
      <c r="L100" t="str">
        <f>VLOOKUP($D100,Artslister!$A$1:$W$99,2,FALSE)</f>
        <v>Noccaea caerulescens</v>
      </c>
      <c r="M100" t="str">
        <f>VLOOKUP($D100,Artslister!$A$1:$W$99,3,FALSE)</f>
        <v>101278</v>
      </c>
      <c r="N100" t="str">
        <f>VLOOKUP($D100,Artslister!$A$1:$W$99,4,FALSE)</f>
        <v>144118</v>
      </c>
      <c r="O100" t="str">
        <f>VLOOKUP($D100,Artslister!$A$1:$W$99,5,FALSE)</f>
        <v>Plantae</v>
      </c>
      <c r="P100" t="str">
        <f>VLOOKUP($D100,Artslister!$A$1:$W$99,6,FALSE)</f>
        <v>Magnoliophyta</v>
      </c>
      <c r="Q100" t="str">
        <f>VLOOKUP($D100,Artslister!$A$1:$W$99,7,FALSE)</f>
        <v>Eudicots</v>
      </c>
      <c r="R100" t="str">
        <f>VLOOKUP($D100,Artslister!$A$1:$W$99,8,FALSE)</f>
        <v>Brassicales</v>
      </c>
      <c r="S100" t="str">
        <f>VLOOKUP($D100,Artslister!$A$1:$W$99,9,FALSE)</f>
        <v>Brassicaceae</v>
      </c>
      <c r="T100" t="str">
        <f>VLOOKUP($D100,Artslister!$A$1:$W$99,10,FALSE)</f>
        <v>Noccaea</v>
      </c>
      <c r="U100" t="str">
        <f>VLOOKUP($D100,Artslister!$A$1:$W$99,11,FALSE)</f>
        <v>caerulescens</v>
      </c>
      <c r="V100">
        <f>VLOOKUP($D100,Artslister!$A$1:$W$99,12,FALSE)</f>
        <v>0</v>
      </c>
      <c r="W100" t="str">
        <f>VLOOKUP($D100,Artslister!$A$1:$W$99,13,FALSE)</f>
        <v>(J.Presl &amp; C.Presl) F.K.Mey.</v>
      </c>
      <c r="X100" t="e">
        <f>VLOOKUP($D100,Artslister!$A$1:$W$99,15,FALSE)</f>
        <v>#REF!</v>
      </c>
      <c r="Y100" t="str">
        <f>VLOOKUP($D100,Artslister!$A$1:$W$99,17,FALSE)</f>
        <v>PH</v>
      </c>
    </row>
    <row r="101" spans="1:25" ht="14.55" hidden="1" x14ac:dyDescent="0.3">
      <c r="A101" t="s">
        <v>127</v>
      </c>
      <c r="B101">
        <v>2022</v>
      </c>
      <c r="C101" t="s">
        <v>1224</v>
      </c>
      <c r="D101" t="s">
        <v>1925</v>
      </c>
      <c r="E101">
        <v>1</v>
      </c>
      <c r="H101">
        <v>1</v>
      </c>
      <c r="L101" t="str">
        <f>VLOOKUP($D101,Artslister!$A$1:$W$99,2,FALSE)</f>
        <v>Rubus idaeus</v>
      </c>
      <c r="M101" t="str">
        <f>VLOOKUP($D101,Artslister!$A$1:$W$99,3,FALSE)</f>
        <v>103427</v>
      </c>
      <c r="N101" t="str">
        <f>VLOOKUP($D101,Artslister!$A$1:$W$99,4,FALSE)</f>
        <v>63387</v>
      </c>
      <c r="O101" t="str">
        <f>VLOOKUP($D101,Artslister!$A$1:$W$99,5,FALSE)</f>
        <v>Plantae</v>
      </c>
      <c r="P101" t="str">
        <f>VLOOKUP($D101,Artslister!$A$1:$W$99,6,FALSE)</f>
        <v>Magnoliophyta</v>
      </c>
      <c r="Q101" t="str">
        <f>VLOOKUP($D101,Artslister!$A$1:$W$99,7,FALSE)</f>
        <v>Eudicots</v>
      </c>
      <c r="R101" t="str">
        <f>VLOOKUP($D101,Artslister!$A$1:$W$99,8,FALSE)</f>
        <v>Rosales</v>
      </c>
      <c r="S101" t="str">
        <f>VLOOKUP($D101,Artslister!$A$1:$W$99,9,FALSE)</f>
        <v>Rosaceae</v>
      </c>
      <c r="T101" t="str">
        <f>VLOOKUP($D101,Artslister!$A$1:$W$99,10,FALSE)</f>
        <v>Rubus</v>
      </c>
      <c r="U101" t="str">
        <f>VLOOKUP($D101,Artslister!$A$1:$W$99,11,FALSE)</f>
        <v>idaeus</v>
      </c>
      <c r="V101">
        <f>VLOOKUP($D101,Artslister!$A$1:$W$99,12,FALSE)</f>
        <v>0</v>
      </c>
      <c r="W101" t="str">
        <f>VLOOKUP($D101,Artslister!$A$1:$W$99,13,FALSE)</f>
        <v>L.</v>
      </c>
      <c r="X101" t="e">
        <f>VLOOKUP($D101,Artslister!$A$1:$W$99,15,FALSE)</f>
        <v>#REF!</v>
      </c>
      <c r="Y101" t="e">
        <f>VLOOKUP($D101,Artslister!$A$1:$W$99,17,FALSE)</f>
        <v>#N/A</v>
      </c>
    </row>
    <row r="102" spans="1:25" ht="14.55" hidden="1" x14ac:dyDescent="0.3">
      <c r="A102" t="s">
        <v>127</v>
      </c>
      <c r="B102">
        <v>2022</v>
      </c>
      <c r="C102" t="s">
        <v>1235</v>
      </c>
      <c r="D102" t="s">
        <v>1925</v>
      </c>
      <c r="E102">
        <v>5</v>
      </c>
      <c r="H102">
        <v>1</v>
      </c>
      <c r="L102" t="str">
        <f>VLOOKUP($D102,Artslister!$A$1:$W$99,2,FALSE)</f>
        <v>Rubus idaeus</v>
      </c>
      <c r="M102" t="str">
        <f>VLOOKUP($D102,Artslister!$A$1:$W$99,3,FALSE)</f>
        <v>103427</v>
      </c>
      <c r="N102" t="str">
        <f>VLOOKUP($D102,Artslister!$A$1:$W$99,4,FALSE)</f>
        <v>63387</v>
      </c>
      <c r="O102" t="str">
        <f>VLOOKUP($D102,Artslister!$A$1:$W$99,5,FALSE)</f>
        <v>Plantae</v>
      </c>
      <c r="P102" t="str">
        <f>VLOOKUP($D102,Artslister!$A$1:$W$99,6,FALSE)</f>
        <v>Magnoliophyta</v>
      </c>
      <c r="Q102" t="str">
        <f>VLOOKUP($D102,Artslister!$A$1:$W$99,7,FALSE)</f>
        <v>Eudicots</v>
      </c>
      <c r="R102" t="str">
        <f>VLOOKUP($D102,Artslister!$A$1:$W$99,8,FALSE)</f>
        <v>Rosales</v>
      </c>
      <c r="S102" t="str">
        <f>VLOOKUP($D102,Artslister!$A$1:$W$99,9,FALSE)</f>
        <v>Rosaceae</v>
      </c>
      <c r="T102" t="str">
        <f>VLOOKUP($D102,Artslister!$A$1:$W$99,10,FALSE)</f>
        <v>Rubus</v>
      </c>
      <c r="U102" t="str">
        <f>VLOOKUP($D102,Artslister!$A$1:$W$99,11,FALSE)</f>
        <v>idaeus</v>
      </c>
      <c r="V102">
        <f>VLOOKUP($D102,Artslister!$A$1:$W$99,12,FALSE)</f>
        <v>0</v>
      </c>
      <c r="W102" t="str">
        <f>VLOOKUP($D102,Artslister!$A$1:$W$99,13,FALSE)</f>
        <v>L.</v>
      </c>
      <c r="X102" t="e">
        <f>VLOOKUP($D102,Artslister!$A$1:$W$99,15,FALSE)</f>
        <v>#REF!</v>
      </c>
      <c r="Y102" t="e">
        <f>VLOOKUP($D102,Artslister!$A$1:$W$99,17,FALSE)</f>
        <v>#N/A</v>
      </c>
    </row>
    <row r="103" spans="1:25" ht="14.55" hidden="1" x14ac:dyDescent="0.3">
      <c r="A103" t="s">
        <v>127</v>
      </c>
      <c r="B103">
        <v>2022</v>
      </c>
      <c r="C103" t="s">
        <v>1224</v>
      </c>
      <c r="D103" t="s">
        <v>1930</v>
      </c>
      <c r="E103">
        <v>2</v>
      </c>
      <c r="F103">
        <v>1</v>
      </c>
      <c r="L103" t="str">
        <f>VLOOKUP($D103,Artslister!$A$1:$W$99,2,FALSE)</f>
        <v>Fragaria viridis</v>
      </c>
      <c r="M103">
        <f>VLOOKUP($D103,Artslister!$A$1:$W$99,3,FALSE)</f>
        <v>103318</v>
      </c>
      <c r="N103">
        <f>VLOOKUP($D103,Artslister!$A$1:$W$99,4,FALSE)</f>
        <v>0</v>
      </c>
      <c r="O103" t="str">
        <f>VLOOKUP($D103,Artslister!$A$1:$W$99,5,FALSE)</f>
        <v>Plantae</v>
      </c>
      <c r="P103" t="str">
        <f>VLOOKUP($D103,Artslister!$A$1:$W$99,6,FALSE)</f>
        <v>Magnoliophyta</v>
      </c>
      <c r="Q103" t="str">
        <f>VLOOKUP($D103,Artslister!$A$1:$W$99,7,FALSE)</f>
        <v>Eudicots</v>
      </c>
      <c r="R103" t="str">
        <f>VLOOKUP($D103,Artslister!$A$1:$W$99,8,FALSE)</f>
        <v>Rosales</v>
      </c>
      <c r="S103" t="str">
        <f>VLOOKUP($D103,Artslister!$A$1:$W$99,9,FALSE)</f>
        <v>Rosaceae</v>
      </c>
      <c r="T103" t="str">
        <f>VLOOKUP($D103,Artslister!$A$1:$W$99,10,FALSE)</f>
        <v>Fragaria</v>
      </c>
      <c r="U103" t="str">
        <f>VLOOKUP($D103,Artslister!$A$1:$W$99,11,FALSE)</f>
        <v>viridis</v>
      </c>
      <c r="V103">
        <f>VLOOKUP($D103,Artslister!$A$1:$W$99,12,FALSE)</f>
        <v>0</v>
      </c>
      <c r="W103" t="str">
        <f>VLOOKUP($D103,Artslister!$A$1:$W$99,13,FALSE)</f>
        <v>Weston</v>
      </c>
      <c r="X103" t="e">
        <f>VLOOKUP($D103,Artslister!$A$1:$W$99,15,FALSE)</f>
        <v>#REF!</v>
      </c>
      <c r="Y103" t="e">
        <f>VLOOKUP($D103,Artslister!$A$1:$W$99,17,FALSE)</f>
        <v>#N/A</v>
      </c>
    </row>
    <row r="104" spans="1:25" ht="14.55" hidden="1" x14ac:dyDescent="0.3">
      <c r="A104" t="s">
        <v>127</v>
      </c>
      <c r="B104">
        <v>2022</v>
      </c>
      <c r="C104" t="s">
        <v>1230</v>
      </c>
      <c r="D104" t="s">
        <v>1930</v>
      </c>
      <c r="E104">
        <v>5</v>
      </c>
      <c r="F104">
        <v>1</v>
      </c>
      <c r="L104" t="str">
        <f>VLOOKUP($D104,Artslister!$A$1:$W$99,2,FALSE)</f>
        <v>Fragaria viridis</v>
      </c>
      <c r="M104">
        <f>VLOOKUP($D104,Artslister!$A$1:$W$99,3,FALSE)</f>
        <v>103318</v>
      </c>
      <c r="N104">
        <f>VLOOKUP($D104,Artslister!$A$1:$W$99,4,FALSE)</f>
        <v>0</v>
      </c>
      <c r="O104" t="str">
        <f>VLOOKUP($D104,Artslister!$A$1:$W$99,5,FALSE)</f>
        <v>Plantae</v>
      </c>
      <c r="P104" t="str">
        <f>VLOOKUP($D104,Artslister!$A$1:$W$99,6,FALSE)</f>
        <v>Magnoliophyta</v>
      </c>
      <c r="Q104" t="str">
        <f>VLOOKUP($D104,Artslister!$A$1:$W$99,7,FALSE)</f>
        <v>Eudicots</v>
      </c>
      <c r="R104" t="str">
        <f>VLOOKUP($D104,Artslister!$A$1:$W$99,8,FALSE)</f>
        <v>Rosales</v>
      </c>
      <c r="S104" t="str">
        <f>VLOOKUP($D104,Artslister!$A$1:$W$99,9,FALSE)</f>
        <v>Rosaceae</v>
      </c>
      <c r="T104" t="str">
        <f>VLOOKUP($D104,Artslister!$A$1:$W$99,10,FALSE)</f>
        <v>Fragaria</v>
      </c>
      <c r="U104" t="str">
        <f>VLOOKUP($D104,Artslister!$A$1:$W$99,11,FALSE)</f>
        <v>viridis</v>
      </c>
      <c r="V104">
        <f>VLOOKUP($D104,Artslister!$A$1:$W$99,12,FALSE)</f>
        <v>0</v>
      </c>
      <c r="W104" t="str">
        <f>VLOOKUP($D104,Artslister!$A$1:$W$99,13,FALSE)</f>
        <v>Weston</v>
      </c>
      <c r="X104" t="e">
        <f>VLOOKUP($D104,Artslister!$A$1:$W$99,15,FALSE)</f>
        <v>#REF!</v>
      </c>
      <c r="Y104" t="e">
        <f>VLOOKUP($D104,Artslister!$A$1:$W$99,17,FALSE)</f>
        <v>#N/A</v>
      </c>
    </row>
    <row r="105" spans="1:25" ht="14.55" hidden="1" x14ac:dyDescent="0.3">
      <c r="A105" t="s">
        <v>127</v>
      </c>
      <c r="B105">
        <v>2022</v>
      </c>
      <c r="C105" t="s">
        <v>1226</v>
      </c>
      <c r="D105" t="s">
        <v>1930</v>
      </c>
      <c r="E105">
        <v>3</v>
      </c>
      <c r="F105">
        <v>1</v>
      </c>
      <c r="L105" t="str">
        <f>VLOOKUP($D105,Artslister!$A$1:$W$99,2,FALSE)</f>
        <v>Fragaria viridis</v>
      </c>
      <c r="M105">
        <f>VLOOKUP($D105,Artslister!$A$1:$W$99,3,FALSE)</f>
        <v>103318</v>
      </c>
      <c r="N105">
        <f>VLOOKUP($D105,Artslister!$A$1:$W$99,4,FALSE)</f>
        <v>0</v>
      </c>
      <c r="O105" t="str">
        <f>VLOOKUP($D105,Artslister!$A$1:$W$99,5,FALSE)</f>
        <v>Plantae</v>
      </c>
      <c r="P105" t="str">
        <f>VLOOKUP($D105,Artslister!$A$1:$W$99,6,FALSE)</f>
        <v>Magnoliophyta</v>
      </c>
      <c r="Q105" t="str">
        <f>VLOOKUP($D105,Artslister!$A$1:$W$99,7,FALSE)</f>
        <v>Eudicots</v>
      </c>
      <c r="R105" t="str">
        <f>VLOOKUP($D105,Artslister!$A$1:$W$99,8,FALSE)</f>
        <v>Rosales</v>
      </c>
      <c r="S105" t="str">
        <f>VLOOKUP($D105,Artslister!$A$1:$W$99,9,FALSE)</f>
        <v>Rosaceae</v>
      </c>
      <c r="T105" t="str">
        <f>VLOOKUP($D105,Artslister!$A$1:$W$99,10,FALSE)</f>
        <v>Fragaria</v>
      </c>
      <c r="U105" t="str">
        <f>VLOOKUP($D105,Artslister!$A$1:$W$99,11,FALSE)</f>
        <v>viridis</v>
      </c>
      <c r="V105">
        <f>VLOOKUP($D105,Artslister!$A$1:$W$99,12,FALSE)</f>
        <v>0</v>
      </c>
      <c r="W105" t="str">
        <f>VLOOKUP($D105,Artslister!$A$1:$W$99,13,FALSE)</f>
        <v>Weston</v>
      </c>
      <c r="X105" t="e">
        <f>VLOOKUP($D105,Artslister!$A$1:$W$99,15,FALSE)</f>
        <v>#REF!</v>
      </c>
      <c r="Y105" t="e">
        <f>VLOOKUP($D105,Artslister!$A$1:$W$99,17,FALSE)</f>
        <v>#N/A</v>
      </c>
    </row>
    <row r="106" spans="1:25" ht="14.55" hidden="1" x14ac:dyDescent="0.3">
      <c r="A106" t="s">
        <v>127</v>
      </c>
      <c r="B106">
        <v>2022</v>
      </c>
      <c r="C106" t="s">
        <v>1228</v>
      </c>
      <c r="D106" t="s">
        <v>1930</v>
      </c>
      <c r="E106">
        <v>25</v>
      </c>
      <c r="F106">
        <v>1</v>
      </c>
      <c r="L106" t="str">
        <f>VLOOKUP($D106,Artslister!$A$1:$W$99,2,FALSE)</f>
        <v>Fragaria viridis</v>
      </c>
      <c r="M106">
        <f>VLOOKUP($D106,Artslister!$A$1:$W$99,3,FALSE)</f>
        <v>103318</v>
      </c>
      <c r="N106">
        <f>VLOOKUP($D106,Artslister!$A$1:$W$99,4,FALSE)</f>
        <v>0</v>
      </c>
      <c r="O106" t="str">
        <f>VLOOKUP($D106,Artslister!$A$1:$W$99,5,FALSE)</f>
        <v>Plantae</v>
      </c>
      <c r="P106" t="str">
        <f>VLOOKUP($D106,Artslister!$A$1:$W$99,6,FALSE)</f>
        <v>Magnoliophyta</v>
      </c>
      <c r="Q106" t="str">
        <f>VLOOKUP($D106,Artslister!$A$1:$W$99,7,FALSE)</f>
        <v>Eudicots</v>
      </c>
      <c r="R106" t="str">
        <f>VLOOKUP($D106,Artslister!$A$1:$W$99,8,FALSE)</f>
        <v>Rosales</v>
      </c>
      <c r="S106" t="str">
        <f>VLOOKUP($D106,Artslister!$A$1:$W$99,9,FALSE)</f>
        <v>Rosaceae</v>
      </c>
      <c r="T106" t="str">
        <f>VLOOKUP($D106,Artslister!$A$1:$W$99,10,FALSE)</f>
        <v>Fragaria</v>
      </c>
      <c r="U106" t="str">
        <f>VLOOKUP($D106,Artslister!$A$1:$W$99,11,FALSE)</f>
        <v>viridis</v>
      </c>
      <c r="V106">
        <f>VLOOKUP($D106,Artslister!$A$1:$W$99,12,FALSE)</f>
        <v>0</v>
      </c>
      <c r="W106" t="str">
        <f>VLOOKUP($D106,Artslister!$A$1:$W$99,13,FALSE)</f>
        <v>Weston</v>
      </c>
      <c r="X106" t="e">
        <f>VLOOKUP($D106,Artslister!$A$1:$W$99,15,FALSE)</f>
        <v>#REF!</v>
      </c>
      <c r="Y106" t="e">
        <f>VLOOKUP($D106,Artslister!$A$1:$W$99,17,FALSE)</f>
        <v>#N/A</v>
      </c>
    </row>
    <row r="107" spans="1:25" ht="14.55" hidden="1" x14ac:dyDescent="0.3">
      <c r="A107" t="s">
        <v>127</v>
      </c>
      <c r="B107">
        <v>2022</v>
      </c>
      <c r="C107" t="s">
        <v>1232</v>
      </c>
      <c r="D107" t="s">
        <v>1930</v>
      </c>
      <c r="E107">
        <v>3</v>
      </c>
      <c r="F107">
        <v>1</v>
      </c>
      <c r="L107" t="str">
        <f>VLOOKUP($D107,Artslister!$A$1:$W$99,2,FALSE)</f>
        <v>Fragaria viridis</v>
      </c>
      <c r="M107">
        <f>VLOOKUP($D107,Artslister!$A$1:$W$99,3,FALSE)</f>
        <v>103318</v>
      </c>
      <c r="N107">
        <f>VLOOKUP($D107,Artslister!$A$1:$W$99,4,FALSE)</f>
        <v>0</v>
      </c>
      <c r="O107" t="str">
        <f>VLOOKUP($D107,Artslister!$A$1:$W$99,5,FALSE)</f>
        <v>Plantae</v>
      </c>
      <c r="P107" t="str">
        <f>VLOOKUP($D107,Artslister!$A$1:$W$99,6,FALSE)</f>
        <v>Magnoliophyta</v>
      </c>
      <c r="Q107" t="str">
        <f>VLOOKUP($D107,Artslister!$A$1:$W$99,7,FALSE)</f>
        <v>Eudicots</v>
      </c>
      <c r="R107" t="str">
        <f>VLOOKUP($D107,Artslister!$A$1:$W$99,8,FALSE)</f>
        <v>Rosales</v>
      </c>
      <c r="S107" t="str">
        <f>VLOOKUP($D107,Artslister!$A$1:$W$99,9,FALSE)</f>
        <v>Rosaceae</v>
      </c>
      <c r="T107" t="str">
        <f>VLOOKUP($D107,Artslister!$A$1:$W$99,10,FALSE)</f>
        <v>Fragaria</v>
      </c>
      <c r="U107" t="str">
        <f>VLOOKUP($D107,Artslister!$A$1:$W$99,11,FALSE)</f>
        <v>viridis</v>
      </c>
      <c r="V107">
        <f>VLOOKUP($D107,Artslister!$A$1:$W$99,12,FALSE)</f>
        <v>0</v>
      </c>
      <c r="W107" t="str">
        <f>VLOOKUP($D107,Artslister!$A$1:$W$99,13,FALSE)</f>
        <v>Weston</v>
      </c>
      <c r="X107" t="e">
        <f>VLOOKUP($D107,Artslister!$A$1:$W$99,15,FALSE)</f>
        <v>#REF!</v>
      </c>
      <c r="Y107" t="e">
        <f>VLOOKUP($D107,Artslister!$A$1:$W$99,17,FALSE)</f>
        <v>#N/A</v>
      </c>
    </row>
    <row r="108" spans="1:25" ht="14.55" hidden="1" x14ac:dyDescent="0.3">
      <c r="A108" t="s">
        <v>127</v>
      </c>
      <c r="B108">
        <v>2022</v>
      </c>
      <c r="C108" t="s">
        <v>1233</v>
      </c>
      <c r="D108" t="s">
        <v>1930</v>
      </c>
      <c r="E108">
        <v>5</v>
      </c>
      <c r="F108">
        <v>1</v>
      </c>
      <c r="L108" t="str">
        <f>VLOOKUP($D108,Artslister!$A$1:$W$99,2,FALSE)</f>
        <v>Fragaria viridis</v>
      </c>
      <c r="M108">
        <f>VLOOKUP($D108,Artslister!$A$1:$W$99,3,FALSE)</f>
        <v>103318</v>
      </c>
      <c r="N108">
        <f>VLOOKUP($D108,Artslister!$A$1:$W$99,4,FALSE)</f>
        <v>0</v>
      </c>
      <c r="O108" t="str">
        <f>VLOOKUP($D108,Artslister!$A$1:$W$99,5,FALSE)</f>
        <v>Plantae</v>
      </c>
      <c r="P108" t="str">
        <f>VLOOKUP($D108,Artslister!$A$1:$W$99,6,FALSE)</f>
        <v>Magnoliophyta</v>
      </c>
      <c r="Q108" t="str">
        <f>VLOOKUP($D108,Artslister!$A$1:$W$99,7,FALSE)</f>
        <v>Eudicots</v>
      </c>
      <c r="R108" t="str">
        <f>VLOOKUP($D108,Artslister!$A$1:$W$99,8,FALSE)</f>
        <v>Rosales</v>
      </c>
      <c r="S108" t="str">
        <f>VLOOKUP($D108,Artslister!$A$1:$W$99,9,FALSE)</f>
        <v>Rosaceae</v>
      </c>
      <c r="T108" t="str">
        <f>VLOOKUP($D108,Artslister!$A$1:$W$99,10,FALSE)</f>
        <v>Fragaria</v>
      </c>
      <c r="U108" t="str">
        <f>VLOOKUP($D108,Artslister!$A$1:$W$99,11,FALSE)</f>
        <v>viridis</v>
      </c>
      <c r="V108">
        <f>VLOOKUP($D108,Artslister!$A$1:$W$99,12,FALSE)</f>
        <v>0</v>
      </c>
      <c r="W108" t="str">
        <f>VLOOKUP($D108,Artslister!$A$1:$W$99,13,FALSE)</f>
        <v>Weston</v>
      </c>
      <c r="X108" t="e">
        <f>VLOOKUP($D108,Artslister!$A$1:$W$99,15,FALSE)</f>
        <v>#REF!</v>
      </c>
      <c r="Y108" t="e">
        <f>VLOOKUP($D108,Artslister!$A$1:$W$99,17,FALSE)</f>
        <v>#N/A</v>
      </c>
    </row>
    <row r="109" spans="1:25" ht="14.55" hidden="1" x14ac:dyDescent="0.3">
      <c r="A109" t="s">
        <v>127</v>
      </c>
      <c r="B109">
        <v>2022</v>
      </c>
      <c r="C109" t="s">
        <v>1230</v>
      </c>
      <c r="D109" t="s">
        <v>1928</v>
      </c>
      <c r="E109">
        <v>8</v>
      </c>
      <c r="H109">
        <v>1</v>
      </c>
      <c r="L109" t="str">
        <f>VLOOKUP($D109,Artslister!$A$1:$W$99,2,FALSE)</f>
        <v>Rosa sp.</v>
      </c>
      <c r="M109" t="str">
        <f>VLOOKUP($D109,Artslister!$A$1:$W$99,3,FALSE)</f>
        <v>103384</v>
      </c>
      <c r="N109" t="str">
        <f>VLOOKUP($D109,Artslister!$A$1:$W$99,4,FALSE)</f>
        <v>63344</v>
      </c>
      <c r="O109" t="str">
        <f>VLOOKUP($D109,Artslister!$A$1:$W$99,5,FALSE)</f>
        <v>Plantae</v>
      </c>
      <c r="P109" t="str">
        <f>VLOOKUP($D109,Artslister!$A$1:$W$99,6,FALSE)</f>
        <v>Magnoliophyta</v>
      </c>
      <c r="Q109" t="str">
        <f>VLOOKUP($D109,Artslister!$A$1:$W$99,7,FALSE)</f>
        <v>Eudicots</v>
      </c>
      <c r="R109" t="str">
        <f>VLOOKUP($D109,Artslister!$A$1:$W$99,8,FALSE)</f>
        <v>Rosales</v>
      </c>
      <c r="S109" t="str">
        <f>VLOOKUP($D109,Artslister!$A$1:$W$99,9,FALSE)</f>
        <v>Rosaceae</v>
      </c>
      <c r="T109" t="str">
        <f>VLOOKUP($D109,Artslister!$A$1:$W$99,10,FALSE)</f>
        <v>Rosa</v>
      </c>
      <c r="U109">
        <f>VLOOKUP($D109,Artslister!$A$1:$W$99,11,FALSE)</f>
        <v>0</v>
      </c>
      <c r="V109">
        <f>VLOOKUP($D109,Artslister!$A$1:$W$99,12,FALSE)</f>
        <v>0</v>
      </c>
      <c r="W109" t="str">
        <f>VLOOKUP($D109,Artslister!$A$1:$W$99,13,FALSE)</f>
        <v>L.</v>
      </c>
      <c r="X109" t="e">
        <f>VLOOKUP($D109,Artslister!$A$1:$W$99,15,FALSE)</f>
        <v>#REF!</v>
      </c>
      <c r="Y109" t="e">
        <f>VLOOKUP($D109,Artslister!$A$1:$W$99,17,FALSE)</f>
        <v>#N/A</v>
      </c>
    </row>
    <row r="110" spans="1:25" ht="14.55" hidden="1" x14ac:dyDescent="0.3">
      <c r="A110" t="s">
        <v>127</v>
      </c>
      <c r="B110">
        <v>2022</v>
      </c>
      <c r="C110" t="s">
        <v>1228</v>
      </c>
      <c r="D110" t="s">
        <v>1928</v>
      </c>
      <c r="E110">
        <v>25</v>
      </c>
      <c r="H110">
        <v>1</v>
      </c>
      <c r="L110" t="str">
        <f>VLOOKUP($D110,Artslister!$A$1:$W$99,2,FALSE)</f>
        <v>Rosa sp.</v>
      </c>
      <c r="M110" t="str">
        <f>VLOOKUP($D110,Artslister!$A$1:$W$99,3,FALSE)</f>
        <v>103384</v>
      </c>
      <c r="N110" t="str">
        <f>VLOOKUP($D110,Artslister!$A$1:$W$99,4,FALSE)</f>
        <v>63344</v>
      </c>
      <c r="O110" t="str">
        <f>VLOOKUP($D110,Artslister!$A$1:$W$99,5,FALSE)</f>
        <v>Plantae</v>
      </c>
      <c r="P110" t="str">
        <f>VLOOKUP($D110,Artslister!$A$1:$W$99,6,FALSE)</f>
        <v>Magnoliophyta</v>
      </c>
      <c r="Q110" t="str">
        <f>VLOOKUP($D110,Artslister!$A$1:$W$99,7,FALSE)</f>
        <v>Eudicots</v>
      </c>
      <c r="R110" t="str">
        <f>VLOOKUP($D110,Artslister!$A$1:$W$99,8,FALSE)</f>
        <v>Rosales</v>
      </c>
      <c r="S110" t="str">
        <f>VLOOKUP($D110,Artslister!$A$1:$W$99,9,FALSE)</f>
        <v>Rosaceae</v>
      </c>
      <c r="T110" t="str">
        <f>VLOOKUP($D110,Artslister!$A$1:$W$99,10,FALSE)</f>
        <v>Rosa</v>
      </c>
      <c r="U110">
        <f>VLOOKUP($D110,Artslister!$A$1:$W$99,11,FALSE)</f>
        <v>0</v>
      </c>
      <c r="V110">
        <f>VLOOKUP($D110,Artslister!$A$1:$W$99,12,FALSE)</f>
        <v>0</v>
      </c>
      <c r="W110" t="str">
        <f>VLOOKUP($D110,Artslister!$A$1:$W$99,13,FALSE)</f>
        <v>L.</v>
      </c>
      <c r="X110" t="e">
        <f>VLOOKUP($D110,Artslister!$A$1:$W$99,15,FALSE)</f>
        <v>#REF!</v>
      </c>
      <c r="Y110" t="e">
        <f>VLOOKUP($D110,Artslister!$A$1:$W$99,17,FALSE)</f>
        <v>#N/A</v>
      </c>
    </row>
    <row r="111" spans="1:25" ht="14.55" hidden="1" x14ac:dyDescent="0.3">
      <c r="A111" t="s">
        <v>127</v>
      </c>
      <c r="B111">
        <v>2022</v>
      </c>
      <c r="C111" t="s">
        <v>1232</v>
      </c>
      <c r="D111" t="s">
        <v>1928</v>
      </c>
      <c r="E111">
        <v>35</v>
      </c>
      <c r="H111">
        <v>1</v>
      </c>
      <c r="L111" t="str">
        <f>VLOOKUP($D111,Artslister!$A$1:$W$99,2,FALSE)</f>
        <v>Rosa sp.</v>
      </c>
      <c r="M111" t="str">
        <f>VLOOKUP($D111,Artslister!$A$1:$W$99,3,FALSE)</f>
        <v>103384</v>
      </c>
      <c r="N111" t="str">
        <f>VLOOKUP($D111,Artslister!$A$1:$W$99,4,FALSE)</f>
        <v>63344</v>
      </c>
      <c r="O111" t="str">
        <f>VLOOKUP($D111,Artslister!$A$1:$W$99,5,FALSE)</f>
        <v>Plantae</v>
      </c>
      <c r="P111" t="str">
        <f>VLOOKUP($D111,Artslister!$A$1:$W$99,6,FALSE)</f>
        <v>Magnoliophyta</v>
      </c>
      <c r="Q111" t="str">
        <f>VLOOKUP($D111,Artslister!$A$1:$W$99,7,FALSE)</f>
        <v>Eudicots</v>
      </c>
      <c r="R111" t="str">
        <f>VLOOKUP($D111,Artslister!$A$1:$W$99,8,FALSE)</f>
        <v>Rosales</v>
      </c>
      <c r="S111" t="str">
        <f>VLOOKUP($D111,Artslister!$A$1:$W$99,9,FALSE)</f>
        <v>Rosaceae</v>
      </c>
      <c r="T111" t="str">
        <f>VLOOKUP($D111,Artslister!$A$1:$W$99,10,FALSE)</f>
        <v>Rosa</v>
      </c>
      <c r="U111">
        <f>VLOOKUP($D111,Artslister!$A$1:$W$99,11,FALSE)</f>
        <v>0</v>
      </c>
      <c r="V111">
        <f>VLOOKUP($D111,Artslister!$A$1:$W$99,12,FALSE)</f>
        <v>0</v>
      </c>
      <c r="W111" t="str">
        <f>VLOOKUP($D111,Artslister!$A$1:$W$99,13,FALSE)</f>
        <v>L.</v>
      </c>
      <c r="X111" t="e">
        <f>VLOOKUP($D111,Artslister!$A$1:$W$99,15,FALSE)</f>
        <v>#REF!</v>
      </c>
      <c r="Y111" t="e">
        <f>VLOOKUP($D111,Artslister!$A$1:$W$99,17,FALSE)</f>
        <v>#N/A</v>
      </c>
    </row>
    <row r="112" spans="1:25" ht="14.55" hidden="1" x14ac:dyDescent="0.3">
      <c r="A112" t="s">
        <v>127</v>
      </c>
      <c r="B112">
        <v>2022</v>
      </c>
      <c r="C112" t="s">
        <v>1233</v>
      </c>
      <c r="D112" t="s">
        <v>1928</v>
      </c>
      <c r="E112">
        <v>12</v>
      </c>
      <c r="H112">
        <v>1</v>
      </c>
      <c r="L112" t="str">
        <f>VLOOKUP($D112,Artslister!$A$1:$W$99,2,FALSE)</f>
        <v>Rosa sp.</v>
      </c>
      <c r="M112" t="str">
        <f>VLOOKUP($D112,Artslister!$A$1:$W$99,3,FALSE)</f>
        <v>103384</v>
      </c>
      <c r="N112" t="str">
        <f>VLOOKUP($D112,Artslister!$A$1:$W$99,4,FALSE)</f>
        <v>63344</v>
      </c>
      <c r="O112" t="str">
        <f>VLOOKUP($D112,Artslister!$A$1:$W$99,5,FALSE)</f>
        <v>Plantae</v>
      </c>
      <c r="P112" t="str">
        <f>VLOOKUP($D112,Artslister!$A$1:$W$99,6,FALSE)</f>
        <v>Magnoliophyta</v>
      </c>
      <c r="Q112" t="str">
        <f>VLOOKUP($D112,Artslister!$A$1:$W$99,7,FALSE)</f>
        <v>Eudicots</v>
      </c>
      <c r="R112" t="str">
        <f>VLOOKUP($D112,Artslister!$A$1:$W$99,8,FALSE)</f>
        <v>Rosales</v>
      </c>
      <c r="S112" t="str">
        <f>VLOOKUP($D112,Artslister!$A$1:$W$99,9,FALSE)</f>
        <v>Rosaceae</v>
      </c>
      <c r="T112" t="str">
        <f>VLOOKUP($D112,Artslister!$A$1:$W$99,10,FALSE)</f>
        <v>Rosa</v>
      </c>
      <c r="U112">
        <f>VLOOKUP($D112,Artslister!$A$1:$W$99,11,FALSE)</f>
        <v>0</v>
      </c>
      <c r="V112">
        <f>VLOOKUP($D112,Artslister!$A$1:$W$99,12,FALSE)</f>
        <v>0</v>
      </c>
      <c r="W112" t="str">
        <f>VLOOKUP($D112,Artslister!$A$1:$W$99,13,FALSE)</f>
        <v>L.</v>
      </c>
      <c r="X112" t="e">
        <f>VLOOKUP($D112,Artslister!$A$1:$W$99,15,FALSE)</f>
        <v>#REF!</v>
      </c>
      <c r="Y112" t="e">
        <f>VLOOKUP($D112,Artslister!$A$1:$W$99,17,FALSE)</f>
        <v>#N/A</v>
      </c>
    </row>
    <row r="113" spans="1:25" ht="14.55" hidden="1" x14ac:dyDescent="0.3">
      <c r="A113" t="s">
        <v>127</v>
      </c>
      <c r="B113">
        <v>2022</v>
      </c>
      <c r="C113" t="s">
        <v>1234</v>
      </c>
      <c r="D113" t="s">
        <v>1928</v>
      </c>
      <c r="E113">
        <v>3</v>
      </c>
      <c r="H113">
        <v>1</v>
      </c>
      <c r="L113" t="str">
        <f>VLOOKUP($D113,Artslister!$A$1:$W$99,2,FALSE)</f>
        <v>Rosa sp.</v>
      </c>
      <c r="M113" t="str">
        <f>VLOOKUP($D113,Artslister!$A$1:$W$99,3,FALSE)</f>
        <v>103384</v>
      </c>
      <c r="N113" t="str">
        <f>VLOOKUP($D113,Artslister!$A$1:$W$99,4,FALSE)</f>
        <v>63344</v>
      </c>
      <c r="O113" t="str">
        <f>VLOOKUP($D113,Artslister!$A$1:$W$99,5,FALSE)</f>
        <v>Plantae</v>
      </c>
      <c r="P113" t="str">
        <f>VLOOKUP($D113,Artslister!$A$1:$W$99,6,FALSE)</f>
        <v>Magnoliophyta</v>
      </c>
      <c r="Q113" t="str">
        <f>VLOOKUP($D113,Artslister!$A$1:$W$99,7,FALSE)</f>
        <v>Eudicots</v>
      </c>
      <c r="R113" t="str">
        <f>VLOOKUP($D113,Artslister!$A$1:$W$99,8,FALSE)</f>
        <v>Rosales</v>
      </c>
      <c r="S113" t="str">
        <f>VLOOKUP($D113,Artslister!$A$1:$W$99,9,FALSE)</f>
        <v>Rosaceae</v>
      </c>
      <c r="T113" t="str">
        <f>VLOOKUP($D113,Artslister!$A$1:$W$99,10,FALSE)</f>
        <v>Rosa</v>
      </c>
      <c r="U113">
        <f>VLOOKUP($D113,Artslister!$A$1:$W$99,11,FALSE)</f>
        <v>0</v>
      </c>
      <c r="V113">
        <f>VLOOKUP($D113,Artslister!$A$1:$W$99,12,FALSE)</f>
        <v>0</v>
      </c>
      <c r="W113" t="str">
        <f>VLOOKUP($D113,Artslister!$A$1:$W$99,13,FALSE)</f>
        <v>L.</v>
      </c>
      <c r="X113" t="e">
        <f>VLOOKUP($D113,Artslister!$A$1:$W$99,15,FALSE)</f>
        <v>#REF!</v>
      </c>
      <c r="Y113" t="e">
        <f>VLOOKUP($D113,Artslister!$A$1:$W$99,17,FALSE)</f>
        <v>#N/A</v>
      </c>
    </row>
    <row r="114" spans="1:25" ht="14.55" hidden="1" x14ac:dyDescent="0.3">
      <c r="A114" s="20" t="s">
        <v>109</v>
      </c>
      <c r="B114" s="20">
        <v>2023</v>
      </c>
      <c r="C114" s="20" t="s">
        <v>1460</v>
      </c>
      <c r="D114" s="20" t="s">
        <v>1936</v>
      </c>
      <c r="E114" s="20">
        <v>1</v>
      </c>
      <c r="I114">
        <v>1</v>
      </c>
      <c r="K114" s="20" t="s">
        <v>297</v>
      </c>
      <c r="L114" t="str">
        <f>VLOOKUP($D114,Artslister!$A$1:$W$99,2,FALSE)</f>
        <v>Cotoneaster integerrimus</v>
      </c>
      <c r="M114" t="str">
        <f>VLOOKUP($D114,Artslister!$A$1:$W$99,3,FALSE)</f>
        <v>103276</v>
      </c>
      <c r="N114" t="str">
        <f>VLOOKUP($D114,Artslister!$A$1:$W$99,4,FALSE)</f>
        <v>132025</v>
      </c>
      <c r="O114" t="str">
        <f>VLOOKUP($D114,Artslister!$A$1:$W$99,5,FALSE)</f>
        <v>Plantae</v>
      </c>
      <c r="P114" t="str">
        <f>VLOOKUP($D114,Artslister!$A$1:$W$99,6,FALSE)</f>
        <v>Magnoliophyta</v>
      </c>
      <c r="Q114" t="str">
        <f>VLOOKUP($D114,Artslister!$A$1:$W$99,7,FALSE)</f>
        <v>Eudicots</v>
      </c>
      <c r="R114" t="str">
        <f>VLOOKUP($D114,Artslister!$A$1:$W$99,8,FALSE)</f>
        <v>Rosales</v>
      </c>
      <c r="S114" t="str">
        <f>VLOOKUP($D114,Artslister!$A$1:$W$99,9,FALSE)</f>
        <v>Rosaceae</v>
      </c>
      <c r="T114" t="str">
        <f>VLOOKUP($D114,Artslister!$A$1:$W$99,10,FALSE)</f>
        <v>Cotoneaster</v>
      </c>
      <c r="U114" t="str">
        <f>VLOOKUP($D114,Artslister!$A$1:$W$99,11,FALSE)</f>
        <v>integerrimus</v>
      </c>
      <c r="V114">
        <f>VLOOKUP($D114,Artslister!$A$1:$W$99,12,FALSE)</f>
        <v>0</v>
      </c>
      <c r="W114" t="str">
        <f>VLOOKUP($D114,Artslister!$A$1:$W$99,13,FALSE)</f>
        <v>Medik.</v>
      </c>
      <c r="X114" t="e">
        <f>VLOOKUP($D114,Artslister!$A$1:$W$99,15,FALSE)</f>
        <v>#REF!</v>
      </c>
      <c r="Y114" t="e">
        <f>VLOOKUP($D114,Artslister!$A$1:$W$99,17,FALSE)</f>
        <v>#N/A</v>
      </c>
    </row>
    <row r="115" spans="1:25" ht="14.55" hidden="1" x14ac:dyDescent="0.3">
      <c r="A115" t="s">
        <v>109</v>
      </c>
      <c r="B115">
        <v>2018</v>
      </c>
      <c r="C115" t="s">
        <v>1460</v>
      </c>
      <c r="D115" t="s">
        <v>1945</v>
      </c>
      <c r="E115">
        <v>3</v>
      </c>
      <c r="F115">
        <v>1</v>
      </c>
      <c r="L115" t="str">
        <f>VLOOKUP($D115,Artslister!$A$1:$W$99,2,FALSE)</f>
        <v>Filipendula vulgaris</v>
      </c>
      <c r="M115" t="str">
        <f>VLOOKUP($D115,Artslister!$A$1:$W$99,3,FALSE)</f>
        <v>103311</v>
      </c>
      <c r="N115" t="str">
        <f>VLOOKUP($D115,Artslister!$A$1:$W$99,4,FALSE)</f>
        <v>133275</v>
      </c>
      <c r="O115" t="str">
        <f>VLOOKUP($D115,Artslister!$A$1:$W$99,5,FALSE)</f>
        <v>Plantae</v>
      </c>
      <c r="P115" t="str">
        <f>VLOOKUP($D115,Artslister!$A$1:$W$99,6,FALSE)</f>
        <v>Magnoliophyta</v>
      </c>
      <c r="Q115" t="str">
        <f>VLOOKUP($D115,Artslister!$A$1:$W$99,7,FALSE)</f>
        <v>Eudicots</v>
      </c>
      <c r="R115" t="str">
        <f>VLOOKUP($D115,Artslister!$A$1:$W$99,8,FALSE)</f>
        <v>Rosales</v>
      </c>
      <c r="S115" t="str">
        <f>VLOOKUP($D115,Artslister!$A$1:$W$99,9,FALSE)</f>
        <v>Rosaceae</v>
      </c>
      <c r="T115" t="str">
        <f>VLOOKUP($D115,Artslister!$A$1:$W$99,10,FALSE)</f>
        <v>Filipendula</v>
      </c>
      <c r="U115" t="str">
        <f>VLOOKUP($D115,Artslister!$A$1:$W$99,11,FALSE)</f>
        <v>vulgaris</v>
      </c>
      <c r="V115">
        <f>VLOOKUP($D115,Artslister!$A$1:$W$99,12,FALSE)</f>
        <v>0</v>
      </c>
      <c r="W115" t="str">
        <f>VLOOKUP($D115,Artslister!$A$1:$W$99,13,FALSE)</f>
        <v>Moench</v>
      </c>
      <c r="X115" t="e">
        <f>VLOOKUP($D115,Artslister!$A$1:$W$99,15,FALSE)</f>
        <v>#REF!</v>
      </c>
      <c r="Y115" t="e">
        <f>VLOOKUP($D115,Artslister!$A$1:$W$99,17,FALSE)</f>
        <v>#N/A</v>
      </c>
    </row>
    <row r="116" spans="1:25" ht="14.55" hidden="1" x14ac:dyDescent="0.3">
      <c r="A116" t="s">
        <v>109</v>
      </c>
      <c r="B116">
        <v>2019</v>
      </c>
      <c r="C116" t="s">
        <v>1460</v>
      </c>
      <c r="D116" t="s">
        <v>1945</v>
      </c>
      <c r="E116">
        <v>2</v>
      </c>
      <c r="F116">
        <v>1</v>
      </c>
      <c r="L116" t="str">
        <f>VLOOKUP($D116,Artslister!$A$1:$W$99,2,FALSE)</f>
        <v>Filipendula vulgaris</v>
      </c>
      <c r="M116" t="str">
        <f>VLOOKUP($D116,Artslister!$A$1:$W$99,3,FALSE)</f>
        <v>103311</v>
      </c>
      <c r="N116" t="str">
        <f>VLOOKUP($D116,Artslister!$A$1:$W$99,4,FALSE)</f>
        <v>133275</v>
      </c>
      <c r="O116" t="str">
        <f>VLOOKUP($D116,Artslister!$A$1:$W$99,5,FALSE)</f>
        <v>Plantae</v>
      </c>
      <c r="P116" t="str">
        <f>VLOOKUP($D116,Artslister!$A$1:$W$99,6,FALSE)</f>
        <v>Magnoliophyta</v>
      </c>
      <c r="Q116" t="str">
        <f>VLOOKUP($D116,Artslister!$A$1:$W$99,7,FALSE)</f>
        <v>Eudicots</v>
      </c>
      <c r="R116" t="str">
        <f>VLOOKUP($D116,Artslister!$A$1:$W$99,8,FALSE)</f>
        <v>Rosales</v>
      </c>
      <c r="S116" t="str">
        <f>VLOOKUP($D116,Artslister!$A$1:$W$99,9,FALSE)</f>
        <v>Rosaceae</v>
      </c>
      <c r="T116" t="str">
        <f>VLOOKUP($D116,Artslister!$A$1:$W$99,10,FALSE)</f>
        <v>Filipendula</v>
      </c>
      <c r="U116" t="str">
        <f>VLOOKUP($D116,Artslister!$A$1:$W$99,11,FALSE)</f>
        <v>vulgaris</v>
      </c>
      <c r="V116">
        <f>VLOOKUP($D116,Artslister!$A$1:$W$99,12,FALSE)</f>
        <v>0</v>
      </c>
      <c r="W116" t="str">
        <f>VLOOKUP($D116,Artslister!$A$1:$W$99,13,FALSE)</f>
        <v>Moench</v>
      </c>
      <c r="X116" t="e">
        <f>VLOOKUP($D116,Artslister!$A$1:$W$99,15,FALSE)</f>
        <v>#REF!</v>
      </c>
      <c r="Y116" t="e">
        <f>VLOOKUP($D116,Artslister!$A$1:$W$99,17,FALSE)</f>
        <v>#N/A</v>
      </c>
    </row>
    <row r="117" spans="1:25" ht="14.55" hidden="1" x14ac:dyDescent="0.3">
      <c r="A117" t="s">
        <v>57</v>
      </c>
      <c r="B117">
        <v>2017</v>
      </c>
      <c r="C117" t="s">
        <v>1652</v>
      </c>
      <c r="D117" t="s">
        <v>1931</v>
      </c>
      <c r="E117">
        <v>5</v>
      </c>
      <c r="F117">
        <v>1</v>
      </c>
      <c r="L117" t="str">
        <f>VLOOKUP($D117,Artslister!$A$1:$W$99,2,FALSE)</f>
        <v>Fraxinus excelsior</v>
      </c>
      <c r="M117" t="str">
        <f>VLOOKUP($D117,Artslister!$A$1:$W$99,3,FALSE)</f>
        <v>102409</v>
      </c>
      <c r="N117" t="str">
        <f>VLOOKUP($D117,Artslister!$A$1:$W$99,4,FALSE)</f>
        <v>62369</v>
      </c>
      <c r="O117" t="str">
        <f>VLOOKUP($D117,Artslister!$A$1:$W$99,5,FALSE)</f>
        <v>Plantae</v>
      </c>
      <c r="P117" t="str">
        <f>VLOOKUP($D117,Artslister!$A$1:$W$99,6,FALSE)</f>
        <v>Magnoliophyta</v>
      </c>
      <c r="Q117" t="str">
        <f>VLOOKUP($D117,Artslister!$A$1:$W$99,7,FALSE)</f>
        <v>Eudicots</v>
      </c>
      <c r="R117" t="str">
        <f>VLOOKUP($D117,Artslister!$A$1:$W$99,8,FALSE)</f>
        <v>Lamiales</v>
      </c>
      <c r="S117" t="str">
        <f>VLOOKUP($D117,Artslister!$A$1:$W$99,9,FALSE)</f>
        <v>Oleaceae</v>
      </c>
      <c r="T117" t="str">
        <f>VLOOKUP($D117,Artslister!$A$1:$W$99,10,FALSE)</f>
        <v>Fraxinus</v>
      </c>
      <c r="U117" t="str">
        <f>VLOOKUP($D117,Artslister!$A$1:$W$99,11,FALSE)</f>
        <v>excelsior</v>
      </c>
      <c r="V117">
        <f>VLOOKUP($D117,Artslister!$A$1:$W$99,12,FALSE)</f>
        <v>0</v>
      </c>
      <c r="W117" t="str">
        <f>VLOOKUP($D117,Artslister!$A$1:$W$99,13,FALSE)</f>
        <v>L.</v>
      </c>
      <c r="X117" t="e">
        <f>VLOOKUP($D117,Artslister!$A$1:$W$99,15,FALSE)</f>
        <v>#REF!</v>
      </c>
      <c r="Y117" t="e">
        <f>VLOOKUP($D117,Artslister!$A$1:$W$99,17,FALSE)</f>
        <v>#N/A</v>
      </c>
    </row>
    <row r="118" spans="1:25" ht="14.55" hidden="1" x14ac:dyDescent="0.3">
      <c r="A118" t="s">
        <v>57</v>
      </c>
      <c r="B118">
        <v>2017</v>
      </c>
      <c r="C118" t="s">
        <v>1654</v>
      </c>
      <c r="D118" t="s">
        <v>1931</v>
      </c>
      <c r="E118">
        <v>25</v>
      </c>
      <c r="F118">
        <v>1</v>
      </c>
      <c r="L118" t="str">
        <f>VLOOKUP($D118,Artslister!$A$1:$W$99,2,FALSE)</f>
        <v>Fraxinus excelsior</v>
      </c>
      <c r="M118" t="str">
        <f>VLOOKUP($D118,Artslister!$A$1:$W$99,3,FALSE)</f>
        <v>102409</v>
      </c>
      <c r="N118" t="str">
        <f>VLOOKUP($D118,Artslister!$A$1:$W$99,4,FALSE)</f>
        <v>62369</v>
      </c>
      <c r="O118" t="str">
        <f>VLOOKUP($D118,Artslister!$A$1:$W$99,5,FALSE)</f>
        <v>Plantae</v>
      </c>
      <c r="P118" t="str">
        <f>VLOOKUP($D118,Artslister!$A$1:$W$99,6,FALSE)</f>
        <v>Magnoliophyta</v>
      </c>
      <c r="Q118" t="str">
        <f>VLOOKUP($D118,Artslister!$A$1:$W$99,7,FALSE)</f>
        <v>Eudicots</v>
      </c>
      <c r="R118" t="str">
        <f>VLOOKUP($D118,Artslister!$A$1:$W$99,8,FALSE)</f>
        <v>Lamiales</v>
      </c>
      <c r="S118" t="str">
        <f>VLOOKUP($D118,Artslister!$A$1:$W$99,9,FALSE)</f>
        <v>Oleaceae</v>
      </c>
      <c r="T118" t="str">
        <f>VLOOKUP($D118,Artslister!$A$1:$W$99,10,FALSE)</f>
        <v>Fraxinus</v>
      </c>
      <c r="U118" t="str">
        <f>VLOOKUP($D118,Artslister!$A$1:$W$99,11,FALSE)</f>
        <v>excelsior</v>
      </c>
      <c r="V118">
        <f>VLOOKUP($D118,Artslister!$A$1:$W$99,12,FALSE)</f>
        <v>0</v>
      </c>
      <c r="W118" t="str">
        <f>VLOOKUP($D118,Artslister!$A$1:$W$99,13,FALSE)</f>
        <v>L.</v>
      </c>
      <c r="X118" t="e">
        <f>VLOOKUP($D118,Artslister!$A$1:$W$99,15,FALSE)</f>
        <v>#REF!</v>
      </c>
      <c r="Y118" t="e">
        <f>VLOOKUP($D118,Artslister!$A$1:$W$99,17,FALSE)</f>
        <v>#N/A</v>
      </c>
    </row>
    <row r="119" spans="1:25" ht="14.55" hidden="1" x14ac:dyDescent="0.3">
      <c r="A119" t="s">
        <v>57</v>
      </c>
      <c r="B119">
        <v>2017</v>
      </c>
      <c r="C119" t="s">
        <v>1658</v>
      </c>
      <c r="D119" t="s">
        <v>1931</v>
      </c>
      <c r="E119">
        <v>60</v>
      </c>
      <c r="F119">
        <v>1</v>
      </c>
      <c r="L119" t="str">
        <f>VLOOKUP($D119,Artslister!$A$1:$W$99,2,FALSE)</f>
        <v>Fraxinus excelsior</v>
      </c>
      <c r="M119" t="str">
        <f>VLOOKUP($D119,Artslister!$A$1:$W$99,3,FALSE)</f>
        <v>102409</v>
      </c>
      <c r="N119" t="str">
        <f>VLOOKUP($D119,Artslister!$A$1:$W$99,4,FALSE)</f>
        <v>62369</v>
      </c>
      <c r="O119" t="str">
        <f>VLOOKUP($D119,Artslister!$A$1:$W$99,5,FALSE)</f>
        <v>Plantae</v>
      </c>
      <c r="P119" t="str">
        <f>VLOOKUP($D119,Artslister!$A$1:$W$99,6,FALSE)</f>
        <v>Magnoliophyta</v>
      </c>
      <c r="Q119" t="str">
        <f>VLOOKUP($D119,Artslister!$A$1:$W$99,7,FALSE)</f>
        <v>Eudicots</v>
      </c>
      <c r="R119" t="str">
        <f>VLOOKUP($D119,Artslister!$A$1:$W$99,8,FALSE)</f>
        <v>Lamiales</v>
      </c>
      <c r="S119" t="str">
        <f>VLOOKUP($D119,Artslister!$A$1:$W$99,9,FALSE)</f>
        <v>Oleaceae</v>
      </c>
      <c r="T119" t="str">
        <f>VLOOKUP($D119,Artslister!$A$1:$W$99,10,FALSE)</f>
        <v>Fraxinus</v>
      </c>
      <c r="U119" t="str">
        <f>VLOOKUP($D119,Artslister!$A$1:$W$99,11,FALSE)</f>
        <v>excelsior</v>
      </c>
      <c r="V119">
        <f>VLOOKUP($D119,Artslister!$A$1:$W$99,12,FALSE)</f>
        <v>0</v>
      </c>
      <c r="W119" t="str">
        <f>VLOOKUP($D119,Artslister!$A$1:$W$99,13,FALSE)</f>
        <v>L.</v>
      </c>
      <c r="X119" t="e">
        <f>VLOOKUP($D119,Artslister!$A$1:$W$99,15,FALSE)</f>
        <v>#REF!</v>
      </c>
      <c r="Y119" t="e">
        <f>VLOOKUP($D119,Artslister!$A$1:$W$99,17,FALSE)</f>
        <v>#N/A</v>
      </c>
    </row>
    <row r="120" spans="1:25" ht="14.55" hidden="1" x14ac:dyDescent="0.3">
      <c r="A120" t="s">
        <v>57</v>
      </c>
      <c r="B120">
        <v>2017</v>
      </c>
      <c r="C120" t="s">
        <v>1660</v>
      </c>
      <c r="D120" t="s">
        <v>1931</v>
      </c>
      <c r="E120">
        <v>1</v>
      </c>
      <c r="F120">
        <v>1</v>
      </c>
      <c r="L120" t="str">
        <f>VLOOKUP($D120,Artslister!$A$1:$W$99,2,FALSE)</f>
        <v>Fraxinus excelsior</v>
      </c>
      <c r="M120" t="str">
        <f>VLOOKUP($D120,Artslister!$A$1:$W$99,3,FALSE)</f>
        <v>102409</v>
      </c>
      <c r="N120" t="str">
        <f>VLOOKUP($D120,Artslister!$A$1:$W$99,4,FALSE)</f>
        <v>62369</v>
      </c>
      <c r="O120" t="str">
        <f>VLOOKUP($D120,Artslister!$A$1:$W$99,5,FALSE)</f>
        <v>Plantae</v>
      </c>
      <c r="P120" t="str">
        <f>VLOOKUP($D120,Artslister!$A$1:$W$99,6,FALSE)</f>
        <v>Magnoliophyta</v>
      </c>
      <c r="Q120" t="str">
        <f>VLOOKUP($D120,Artslister!$A$1:$W$99,7,FALSE)</f>
        <v>Eudicots</v>
      </c>
      <c r="R120" t="str">
        <f>VLOOKUP($D120,Artslister!$A$1:$W$99,8,FALSE)</f>
        <v>Lamiales</v>
      </c>
      <c r="S120" t="str">
        <f>VLOOKUP($D120,Artslister!$A$1:$W$99,9,FALSE)</f>
        <v>Oleaceae</v>
      </c>
      <c r="T120" t="str">
        <f>VLOOKUP($D120,Artslister!$A$1:$W$99,10,FALSE)</f>
        <v>Fraxinus</v>
      </c>
      <c r="U120" t="str">
        <f>VLOOKUP($D120,Artslister!$A$1:$W$99,11,FALSE)</f>
        <v>excelsior</v>
      </c>
      <c r="V120">
        <f>VLOOKUP($D120,Artslister!$A$1:$W$99,12,FALSE)</f>
        <v>0</v>
      </c>
      <c r="W120" t="str">
        <f>VLOOKUP($D120,Artslister!$A$1:$W$99,13,FALSE)</f>
        <v>L.</v>
      </c>
      <c r="X120" t="e">
        <f>VLOOKUP($D120,Artslister!$A$1:$W$99,15,FALSE)</f>
        <v>#REF!</v>
      </c>
      <c r="Y120" t="e">
        <f>VLOOKUP($D120,Artslister!$A$1:$W$99,17,FALSE)</f>
        <v>#N/A</v>
      </c>
    </row>
    <row r="121" spans="1:25" ht="14.55" hidden="1" x14ac:dyDescent="0.3">
      <c r="A121" t="s">
        <v>57</v>
      </c>
      <c r="B121">
        <v>2017</v>
      </c>
      <c r="C121" t="s">
        <v>1628</v>
      </c>
      <c r="D121" t="s">
        <v>1931</v>
      </c>
      <c r="E121">
        <v>3</v>
      </c>
      <c r="F121">
        <v>1</v>
      </c>
      <c r="L121" t="str">
        <f>VLOOKUP($D121,Artslister!$A$1:$W$99,2,FALSE)</f>
        <v>Fraxinus excelsior</v>
      </c>
      <c r="M121" t="str">
        <f>VLOOKUP($D121,Artslister!$A$1:$W$99,3,FALSE)</f>
        <v>102409</v>
      </c>
      <c r="N121" t="str">
        <f>VLOOKUP($D121,Artslister!$A$1:$W$99,4,FALSE)</f>
        <v>62369</v>
      </c>
      <c r="O121" t="str">
        <f>VLOOKUP($D121,Artslister!$A$1:$W$99,5,FALSE)</f>
        <v>Plantae</v>
      </c>
      <c r="P121" t="str">
        <f>VLOOKUP($D121,Artslister!$A$1:$W$99,6,FALSE)</f>
        <v>Magnoliophyta</v>
      </c>
      <c r="Q121" t="str">
        <f>VLOOKUP($D121,Artslister!$A$1:$W$99,7,FALSE)</f>
        <v>Eudicots</v>
      </c>
      <c r="R121" t="str">
        <f>VLOOKUP($D121,Artslister!$A$1:$W$99,8,FALSE)</f>
        <v>Lamiales</v>
      </c>
      <c r="S121" t="str">
        <f>VLOOKUP($D121,Artslister!$A$1:$W$99,9,FALSE)</f>
        <v>Oleaceae</v>
      </c>
      <c r="T121" t="str">
        <f>VLOOKUP($D121,Artslister!$A$1:$W$99,10,FALSE)</f>
        <v>Fraxinus</v>
      </c>
      <c r="U121" t="str">
        <f>VLOOKUP($D121,Artslister!$A$1:$W$99,11,FALSE)</f>
        <v>excelsior</v>
      </c>
      <c r="V121">
        <f>VLOOKUP($D121,Artslister!$A$1:$W$99,12,FALSE)</f>
        <v>0</v>
      </c>
      <c r="W121" t="str">
        <f>VLOOKUP($D121,Artslister!$A$1:$W$99,13,FALSE)</f>
        <v>L.</v>
      </c>
      <c r="X121" t="e">
        <f>VLOOKUP($D121,Artslister!$A$1:$W$99,15,FALSE)</f>
        <v>#REF!</v>
      </c>
      <c r="Y121" t="e">
        <f>VLOOKUP($D121,Artslister!$A$1:$W$99,17,FALSE)</f>
        <v>#N/A</v>
      </c>
    </row>
    <row r="122" spans="1:25" ht="14.55" hidden="1" x14ac:dyDescent="0.3">
      <c r="A122" t="s">
        <v>57</v>
      </c>
      <c r="B122">
        <v>2017</v>
      </c>
      <c r="C122" t="s">
        <v>1637</v>
      </c>
      <c r="D122" t="s">
        <v>1931</v>
      </c>
      <c r="E122">
        <v>1</v>
      </c>
      <c r="F122">
        <v>1</v>
      </c>
      <c r="L122" t="str">
        <f>VLOOKUP($D122,Artslister!$A$1:$W$99,2,FALSE)</f>
        <v>Fraxinus excelsior</v>
      </c>
      <c r="M122" t="str">
        <f>VLOOKUP($D122,Artslister!$A$1:$W$99,3,FALSE)</f>
        <v>102409</v>
      </c>
      <c r="N122" t="str">
        <f>VLOOKUP($D122,Artslister!$A$1:$W$99,4,FALSE)</f>
        <v>62369</v>
      </c>
      <c r="O122" t="str">
        <f>VLOOKUP($D122,Artslister!$A$1:$W$99,5,FALSE)</f>
        <v>Plantae</v>
      </c>
      <c r="P122" t="str">
        <f>VLOOKUP($D122,Artslister!$A$1:$W$99,6,FALSE)</f>
        <v>Magnoliophyta</v>
      </c>
      <c r="Q122" t="str">
        <f>VLOOKUP($D122,Artslister!$A$1:$W$99,7,FALSE)</f>
        <v>Eudicots</v>
      </c>
      <c r="R122" t="str">
        <f>VLOOKUP($D122,Artslister!$A$1:$W$99,8,FALSE)</f>
        <v>Lamiales</v>
      </c>
      <c r="S122" t="str">
        <f>VLOOKUP($D122,Artslister!$A$1:$W$99,9,FALSE)</f>
        <v>Oleaceae</v>
      </c>
      <c r="T122" t="str">
        <f>VLOOKUP($D122,Artslister!$A$1:$W$99,10,FALSE)</f>
        <v>Fraxinus</v>
      </c>
      <c r="U122" t="str">
        <f>VLOOKUP($D122,Artslister!$A$1:$W$99,11,FALSE)</f>
        <v>excelsior</v>
      </c>
      <c r="V122">
        <f>VLOOKUP($D122,Artslister!$A$1:$W$99,12,FALSE)</f>
        <v>0</v>
      </c>
      <c r="W122" t="str">
        <f>VLOOKUP($D122,Artslister!$A$1:$W$99,13,FALSE)</f>
        <v>L.</v>
      </c>
      <c r="X122" t="e">
        <f>VLOOKUP($D122,Artslister!$A$1:$W$99,15,FALSE)</f>
        <v>#REF!</v>
      </c>
      <c r="Y122" t="e">
        <f>VLOOKUP($D122,Artslister!$A$1:$W$99,17,FALSE)</f>
        <v>#N/A</v>
      </c>
    </row>
    <row r="123" spans="1:25" ht="14.55" hidden="1" x14ac:dyDescent="0.3">
      <c r="A123" t="s">
        <v>57</v>
      </c>
      <c r="B123">
        <v>2017</v>
      </c>
      <c r="C123" t="s">
        <v>1639</v>
      </c>
      <c r="D123" t="s">
        <v>1931</v>
      </c>
      <c r="E123">
        <v>2</v>
      </c>
      <c r="F123">
        <v>1</v>
      </c>
      <c r="L123" t="str">
        <f>VLOOKUP($D123,Artslister!$A$1:$W$99,2,FALSE)</f>
        <v>Fraxinus excelsior</v>
      </c>
      <c r="M123" t="str">
        <f>VLOOKUP($D123,Artslister!$A$1:$W$99,3,FALSE)</f>
        <v>102409</v>
      </c>
      <c r="N123" t="str">
        <f>VLOOKUP($D123,Artslister!$A$1:$W$99,4,FALSE)</f>
        <v>62369</v>
      </c>
      <c r="O123" t="str">
        <f>VLOOKUP($D123,Artslister!$A$1:$W$99,5,FALSE)</f>
        <v>Plantae</v>
      </c>
      <c r="P123" t="str">
        <f>VLOOKUP($D123,Artslister!$A$1:$W$99,6,FALSE)</f>
        <v>Magnoliophyta</v>
      </c>
      <c r="Q123" t="str">
        <f>VLOOKUP($D123,Artslister!$A$1:$W$99,7,FALSE)</f>
        <v>Eudicots</v>
      </c>
      <c r="R123" t="str">
        <f>VLOOKUP($D123,Artslister!$A$1:$W$99,8,FALSE)</f>
        <v>Lamiales</v>
      </c>
      <c r="S123" t="str">
        <f>VLOOKUP($D123,Artslister!$A$1:$W$99,9,FALSE)</f>
        <v>Oleaceae</v>
      </c>
      <c r="T123" t="str">
        <f>VLOOKUP($D123,Artslister!$A$1:$W$99,10,FALSE)</f>
        <v>Fraxinus</v>
      </c>
      <c r="U123" t="str">
        <f>VLOOKUP($D123,Artslister!$A$1:$W$99,11,FALSE)</f>
        <v>excelsior</v>
      </c>
      <c r="V123">
        <f>VLOOKUP($D123,Artslister!$A$1:$W$99,12,FALSE)</f>
        <v>0</v>
      </c>
      <c r="W123" t="str">
        <f>VLOOKUP($D123,Artslister!$A$1:$W$99,13,FALSE)</f>
        <v>L.</v>
      </c>
      <c r="X123" t="e">
        <f>VLOOKUP($D123,Artslister!$A$1:$W$99,15,FALSE)</f>
        <v>#REF!</v>
      </c>
      <c r="Y123" t="e">
        <f>VLOOKUP($D123,Artslister!$A$1:$W$99,17,FALSE)</f>
        <v>#N/A</v>
      </c>
    </row>
    <row r="124" spans="1:25" ht="14.55" hidden="1" x14ac:dyDescent="0.3">
      <c r="A124" t="s">
        <v>57</v>
      </c>
      <c r="B124">
        <v>2017</v>
      </c>
      <c r="C124" t="s">
        <v>1644</v>
      </c>
      <c r="D124" t="s">
        <v>1931</v>
      </c>
      <c r="E124">
        <v>1</v>
      </c>
      <c r="F124">
        <v>1</v>
      </c>
      <c r="L124" t="str">
        <f>VLOOKUP($D124,Artslister!$A$1:$W$99,2,FALSE)</f>
        <v>Fraxinus excelsior</v>
      </c>
      <c r="M124" t="str">
        <f>VLOOKUP($D124,Artslister!$A$1:$W$99,3,FALSE)</f>
        <v>102409</v>
      </c>
      <c r="N124" t="str">
        <f>VLOOKUP($D124,Artslister!$A$1:$W$99,4,FALSE)</f>
        <v>62369</v>
      </c>
      <c r="O124" t="str">
        <f>VLOOKUP($D124,Artslister!$A$1:$W$99,5,FALSE)</f>
        <v>Plantae</v>
      </c>
      <c r="P124" t="str">
        <f>VLOOKUP($D124,Artslister!$A$1:$W$99,6,FALSE)</f>
        <v>Magnoliophyta</v>
      </c>
      <c r="Q124" t="str">
        <f>VLOOKUP($D124,Artslister!$A$1:$W$99,7,FALSE)</f>
        <v>Eudicots</v>
      </c>
      <c r="R124" t="str">
        <f>VLOOKUP($D124,Artslister!$A$1:$W$99,8,FALSE)</f>
        <v>Lamiales</v>
      </c>
      <c r="S124" t="str">
        <f>VLOOKUP($D124,Artslister!$A$1:$W$99,9,FALSE)</f>
        <v>Oleaceae</v>
      </c>
      <c r="T124" t="str">
        <f>VLOOKUP($D124,Artslister!$A$1:$W$99,10,FALSE)</f>
        <v>Fraxinus</v>
      </c>
      <c r="U124" t="str">
        <f>VLOOKUP($D124,Artslister!$A$1:$W$99,11,FALSE)</f>
        <v>excelsior</v>
      </c>
      <c r="V124">
        <f>VLOOKUP($D124,Artslister!$A$1:$W$99,12,FALSE)</f>
        <v>0</v>
      </c>
      <c r="W124" t="str">
        <f>VLOOKUP($D124,Artslister!$A$1:$W$99,13,FALSE)</f>
        <v>L.</v>
      </c>
      <c r="X124" t="e">
        <f>VLOOKUP($D124,Artslister!$A$1:$W$99,15,FALSE)</f>
        <v>#REF!</v>
      </c>
      <c r="Y124" t="e">
        <f>VLOOKUP($D124,Artslister!$A$1:$W$99,17,FALSE)</f>
        <v>#N/A</v>
      </c>
    </row>
    <row r="125" spans="1:25" ht="14.55" hidden="1" x14ac:dyDescent="0.3">
      <c r="A125" t="s">
        <v>57</v>
      </c>
      <c r="B125">
        <v>2017</v>
      </c>
      <c r="C125" t="s">
        <v>1646</v>
      </c>
      <c r="D125" t="s">
        <v>1931</v>
      </c>
      <c r="E125">
        <v>5</v>
      </c>
      <c r="F125">
        <v>1</v>
      </c>
      <c r="L125" t="str">
        <f>VLOOKUP($D125,Artslister!$A$1:$W$99,2,FALSE)</f>
        <v>Fraxinus excelsior</v>
      </c>
      <c r="M125" t="str">
        <f>VLOOKUP($D125,Artslister!$A$1:$W$99,3,FALSE)</f>
        <v>102409</v>
      </c>
      <c r="N125" t="str">
        <f>VLOOKUP($D125,Artslister!$A$1:$W$99,4,FALSE)</f>
        <v>62369</v>
      </c>
      <c r="O125" t="str">
        <f>VLOOKUP($D125,Artslister!$A$1:$W$99,5,FALSE)</f>
        <v>Plantae</v>
      </c>
      <c r="P125" t="str">
        <f>VLOOKUP($D125,Artslister!$A$1:$W$99,6,FALSE)</f>
        <v>Magnoliophyta</v>
      </c>
      <c r="Q125" t="str">
        <f>VLOOKUP($D125,Artslister!$A$1:$W$99,7,FALSE)</f>
        <v>Eudicots</v>
      </c>
      <c r="R125" t="str">
        <f>VLOOKUP($D125,Artslister!$A$1:$W$99,8,FALSE)</f>
        <v>Lamiales</v>
      </c>
      <c r="S125" t="str">
        <f>VLOOKUP($D125,Artslister!$A$1:$W$99,9,FALSE)</f>
        <v>Oleaceae</v>
      </c>
      <c r="T125" t="str">
        <f>VLOOKUP($D125,Artslister!$A$1:$W$99,10,FALSE)</f>
        <v>Fraxinus</v>
      </c>
      <c r="U125" t="str">
        <f>VLOOKUP($D125,Artslister!$A$1:$W$99,11,FALSE)</f>
        <v>excelsior</v>
      </c>
      <c r="V125">
        <f>VLOOKUP($D125,Artslister!$A$1:$W$99,12,FALSE)</f>
        <v>0</v>
      </c>
      <c r="W125" t="str">
        <f>VLOOKUP($D125,Artslister!$A$1:$W$99,13,FALSE)</f>
        <v>L.</v>
      </c>
      <c r="X125" t="e">
        <f>VLOOKUP($D125,Artslister!$A$1:$W$99,15,FALSE)</f>
        <v>#REF!</v>
      </c>
      <c r="Y125" t="e">
        <f>VLOOKUP($D125,Artslister!$A$1:$W$99,17,FALSE)</f>
        <v>#N/A</v>
      </c>
    </row>
    <row r="126" spans="1:25" ht="14.55" hidden="1" x14ac:dyDescent="0.3">
      <c r="A126" t="s">
        <v>1932</v>
      </c>
      <c r="B126">
        <v>2018</v>
      </c>
      <c r="C126" t="s">
        <v>1380</v>
      </c>
      <c r="D126" t="s">
        <v>1931</v>
      </c>
      <c r="E126" t="s">
        <v>267</v>
      </c>
      <c r="F126">
        <v>1</v>
      </c>
      <c r="L126" t="str">
        <f>VLOOKUP($D126,Artslister!$A$1:$W$99,2,FALSE)</f>
        <v>Fraxinus excelsior</v>
      </c>
      <c r="M126" t="str">
        <f>VLOOKUP($D126,Artslister!$A$1:$W$99,3,FALSE)</f>
        <v>102409</v>
      </c>
      <c r="N126" t="str">
        <f>VLOOKUP($D126,Artslister!$A$1:$W$99,4,FALSE)</f>
        <v>62369</v>
      </c>
      <c r="O126" t="str">
        <f>VLOOKUP($D126,Artslister!$A$1:$W$99,5,FALSE)</f>
        <v>Plantae</v>
      </c>
      <c r="P126" t="str">
        <f>VLOOKUP($D126,Artslister!$A$1:$W$99,6,FALSE)</f>
        <v>Magnoliophyta</v>
      </c>
      <c r="Q126" t="str">
        <f>VLOOKUP($D126,Artslister!$A$1:$W$99,7,FALSE)</f>
        <v>Eudicots</v>
      </c>
      <c r="R126" t="str">
        <f>VLOOKUP($D126,Artslister!$A$1:$W$99,8,FALSE)</f>
        <v>Lamiales</v>
      </c>
      <c r="S126" t="str">
        <f>VLOOKUP($D126,Artslister!$A$1:$W$99,9,FALSE)</f>
        <v>Oleaceae</v>
      </c>
      <c r="T126" t="str">
        <f>VLOOKUP($D126,Artslister!$A$1:$W$99,10,FALSE)</f>
        <v>Fraxinus</v>
      </c>
      <c r="U126" t="str">
        <f>VLOOKUP($D126,Artslister!$A$1:$W$99,11,FALSE)</f>
        <v>excelsior</v>
      </c>
      <c r="V126">
        <f>VLOOKUP($D126,Artslister!$A$1:$W$99,12,FALSE)</f>
        <v>0</v>
      </c>
      <c r="W126" t="str">
        <f>VLOOKUP($D126,Artslister!$A$1:$W$99,13,FALSE)</f>
        <v>L.</v>
      </c>
      <c r="X126" t="e">
        <f>VLOOKUP($D126,Artslister!$A$1:$W$99,15,FALSE)</f>
        <v>#REF!</v>
      </c>
      <c r="Y126" t="e">
        <f>VLOOKUP($D126,Artslister!$A$1:$W$99,17,FALSE)</f>
        <v>#N/A</v>
      </c>
    </row>
    <row r="127" spans="1:25" ht="14.55" hidden="1" x14ac:dyDescent="0.3">
      <c r="A127" s="20" t="s">
        <v>109</v>
      </c>
      <c r="B127" s="20">
        <v>2020</v>
      </c>
      <c r="C127" s="20" t="s">
        <v>1460</v>
      </c>
      <c r="D127" s="20" t="s">
        <v>1945</v>
      </c>
      <c r="E127" s="20">
        <v>10</v>
      </c>
      <c r="F127">
        <v>1</v>
      </c>
      <c r="J127" s="20" t="s">
        <v>297</v>
      </c>
      <c r="L127" t="str">
        <f>VLOOKUP($D127,Artslister!$A$1:$W$99,2,FALSE)</f>
        <v>Filipendula vulgaris</v>
      </c>
      <c r="M127" t="str">
        <f>VLOOKUP($D127,Artslister!$A$1:$W$99,3,FALSE)</f>
        <v>103311</v>
      </c>
      <c r="N127" t="str">
        <f>VLOOKUP($D127,Artslister!$A$1:$W$99,4,FALSE)</f>
        <v>133275</v>
      </c>
      <c r="O127" t="str">
        <f>VLOOKUP($D127,Artslister!$A$1:$W$99,5,FALSE)</f>
        <v>Plantae</v>
      </c>
      <c r="P127" t="str">
        <f>VLOOKUP($D127,Artslister!$A$1:$W$99,6,FALSE)</f>
        <v>Magnoliophyta</v>
      </c>
      <c r="Q127" t="str">
        <f>VLOOKUP($D127,Artslister!$A$1:$W$99,7,FALSE)</f>
        <v>Eudicots</v>
      </c>
      <c r="R127" t="str">
        <f>VLOOKUP($D127,Artslister!$A$1:$W$99,8,FALSE)</f>
        <v>Rosales</v>
      </c>
      <c r="S127" t="str">
        <f>VLOOKUP($D127,Artslister!$A$1:$W$99,9,FALSE)</f>
        <v>Rosaceae</v>
      </c>
      <c r="T127" t="str">
        <f>VLOOKUP($D127,Artslister!$A$1:$W$99,10,FALSE)</f>
        <v>Filipendula</v>
      </c>
      <c r="U127" t="str">
        <f>VLOOKUP($D127,Artslister!$A$1:$W$99,11,FALSE)</f>
        <v>vulgaris</v>
      </c>
      <c r="V127">
        <f>VLOOKUP($D127,Artslister!$A$1:$W$99,12,FALSE)</f>
        <v>0</v>
      </c>
      <c r="W127" t="str">
        <f>VLOOKUP($D127,Artslister!$A$1:$W$99,13,FALSE)</f>
        <v>Moench</v>
      </c>
      <c r="X127" t="e">
        <f>VLOOKUP($D127,Artslister!$A$1:$W$99,15,FALSE)</f>
        <v>#REF!</v>
      </c>
      <c r="Y127" t="e">
        <f>VLOOKUP($D127,Artslister!$A$1:$W$99,17,FALSE)</f>
        <v>#N/A</v>
      </c>
    </row>
    <row r="128" spans="1:25" ht="14.55" hidden="1" x14ac:dyDescent="0.3">
      <c r="A128" t="s">
        <v>109</v>
      </c>
      <c r="B128">
        <v>2022</v>
      </c>
      <c r="C128" t="s">
        <v>1460</v>
      </c>
      <c r="D128" t="s">
        <v>1945</v>
      </c>
      <c r="E128">
        <v>2</v>
      </c>
      <c r="F128">
        <v>1</v>
      </c>
      <c r="L128" t="str">
        <f>VLOOKUP($D128,Artslister!$A$1:$W$99,2,FALSE)</f>
        <v>Filipendula vulgaris</v>
      </c>
      <c r="M128" t="str">
        <f>VLOOKUP($D128,Artslister!$A$1:$W$99,3,FALSE)</f>
        <v>103311</v>
      </c>
      <c r="N128" t="str">
        <f>VLOOKUP($D128,Artslister!$A$1:$W$99,4,FALSE)</f>
        <v>133275</v>
      </c>
      <c r="O128" t="str">
        <f>VLOOKUP($D128,Artslister!$A$1:$W$99,5,FALSE)</f>
        <v>Plantae</v>
      </c>
      <c r="P128" t="str">
        <f>VLOOKUP($D128,Artslister!$A$1:$W$99,6,FALSE)</f>
        <v>Magnoliophyta</v>
      </c>
      <c r="Q128" t="str">
        <f>VLOOKUP($D128,Artslister!$A$1:$W$99,7,FALSE)</f>
        <v>Eudicots</v>
      </c>
      <c r="R128" t="str">
        <f>VLOOKUP($D128,Artslister!$A$1:$W$99,8,FALSE)</f>
        <v>Rosales</v>
      </c>
      <c r="S128" t="str">
        <f>VLOOKUP($D128,Artslister!$A$1:$W$99,9,FALSE)</f>
        <v>Rosaceae</v>
      </c>
      <c r="T128" t="str">
        <f>VLOOKUP($D128,Artslister!$A$1:$W$99,10,FALSE)</f>
        <v>Filipendula</v>
      </c>
      <c r="U128" t="str">
        <f>VLOOKUP($D128,Artslister!$A$1:$W$99,11,FALSE)</f>
        <v>vulgaris</v>
      </c>
      <c r="V128">
        <f>VLOOKUP($D128,Artslister!$A$1:$W$99,12,FALSE)</f>
        <v>0</v>
      </c>
      <c r="W128" t="str">
        <f>VLOOKUP($D128,Artslister!$A$1:$W$99,13,FALSE)</f>
        <v>Moench</v>
      </c>
      <c r="X128" t="e">
        <f>VLOOKUP($D128,Artslister!$A$1:$W$99,15,FALSE)</f>
        <v>#REF!</v>
      </c>
      <c r="Y128" t="e">
        <f>VLOOKUP($D128,Artslister!$A$1:$W$99,17,FALSE)</f>
        <v>#N/A</v>
      </c>
    </row>
    <row r="129" spans="1:25" ht="14.55" hidden="1" x14ac:dyDescent="0.3">
      <c r="A129" t="s">
        <v>109</v>
      </c>
      <c r="B129">
        <v>2018</v>
      </c>
      <c r="C129" t="s">
        <v>1460</v>
      </c>
      <c r="D129" t="s">
        <v>1929</v>
      </c>
      <c r="E129">
        <v>1</v>
      </c>
      <c r="G129">
        <v>1</v>
      </c>
      <c r="L129" t="str">
        <f>VLOOKUP($D129,Artslister!$A$1:$W$99,2,FALSE)</f>
        <v>Noccaea caerulescens</v>
      </c>
      <c r="M129" t="str">
        <f>VLOOKUP($D129,Artslister!$A$1:$W$99,3,FALSE)</f>
        <v>101278</v>
      </c>
      <c r="N129" t="str">
        <f>VLOOKUP($D129,Artslister!$A$1:$W$99,4,FALSE)</f>
        <v>144118</v>
      </c>
      <c r="O129" t="str">
        <f>VLOOKUP($D129,Artslister!$A$1:$W$99,5,FALSE)</f>
        <v>Plantae</v>
      </c>
      <c r="P129" t="str">
        <f>VLOOKUP($D129,Artslister!$A$1:$W$99,6,FALSE)</f>
        <v>Magnoliophyta</v>
      </c>
      <c r="Q129" t="str">
        <f>VLOOKUP($D129,Artslister!$A$1:$W$99,7,FALSE)</f>
        <v>Eudicots</v>
      </c>
      <c r="R129" t="str">
        <f>VLOOKUP($D129,Artslister!$A$1:$W$99,8,FALSE)</f>
        <v>Brassicales</v>
      </c>
      <c r="S129" t="str">
        <f>VLOOKUP($D129,Artslister!$A$1:$W$99,9,FALSE)</f>
        <v>Brassicaceae</v>
      </c>
      <c r="T129" t="str">
        <f>VLOOKUP($D129,Artslister!$A$1:$W$99,10,FALSE)</f>
        <v>Noccaea</v>
      </c>
      <c r="U129" t="str">
        <f>VLOOKUP($D129,Artslister!$A$1:$W$99,11,FALSE)</f>
        <v>caerulescens</v>
      </c>
      <c r="V129">
        <f>VLOOKUP($D129,Artslister!$A$1:$W$99,12,FALSE)</f>
        <v>0</v>
      </c>
      <c r="W129" t="str">
        <f>VLOOKUP($D129,Artslister!$A$1:$W$99,13,FALSE)</f>
        <v>(J.Presl &amp; C.Presl) F.K.Mey.</v>
      </c>
      <c r="X129" t="e">
        <f>VLOOKUP($D129,Artslister!$A$1:$W$99,15,FALSE)</f>
        <v>#REF!</v>
      </c>
      <c r="Y129" t="str">
        <f>VLOOKUP($D129,Artslister!$A$1:$W$99,17,FALSE)</f>
        <v>PH</v>
      </c>
    </row>
    <row r="130" spans="1:25" ht="14.55" hidden="1" x14ac:dyDescent="0.3">
      <c r="A130" t="s">
        <v>109</v>
      </c>
      <c r="B130">
        <v>2019</v>
      </c>
      <c r="C130" t="s">
        <v>1459</v>
      </c>
      <c r="D130" t="s">
        <v>1923</v>
      </c>
      <c r="E130">
        <v>2</v>
      </c>
      <c r="F130">
        <v>1</v>
      </c>
      <c r="L130" t="str">
        <f>VLOOKUP($D130,Artslister!$A$1:$W$99,2,FALSE)</f>
        <v>Veronica spicata</v>
      </c>
      <c r="M130" t="str">
        <f>VLOOKUP($D130,Artslister!$A$1:$W$99,3,FALSE)</f>
        <v>102575</v>
      </c>
      <c r="N130" t="str">
        <f>VLOOKUP($D130,Artslister!$A$1:$W$99,4,FALSE)</f>
        <v>144891</v>
      </c>
      <c r="O130" t="str">
        <f>VLOOKUP($D130,Artslister!$A$1:$W$99,5,FALSE)</f>
        <v>Plantae</v>
      </c>
      <c r="P130" t="str">
        <f>VLOOKUP($D130,Artslister!$A$1:$W$99,6,FALSE)</f>
        <v>Magnoliophyta</v>
      </c>
      <c r="Q130" t="str">
        <f>VLOOKUP($D130,Artslister!$A$1:$W$99,7,FALSE)</f>
        <v>Eudicots</v>
      </c>
      <c r="R130" t="str">
        <f>VLOOKUP($D130,Artslister!$A$1:$W$99,8,FALSE)</f>
        <v>Lamiales</v>
      </c>
      <c r="S130" t="str">
        <f>VLOOKUP($D130,Artslister!$A$1:$W$99,9,FALSE)</f>
        <v>Plantaginaceae</v>
      </c>
      <c r="T130" t="str">
        <f>VLOOKUP($D130,Artslister!$A$1:$W$99,10,FALSE)</f>
        <v>Veronica</v>
      </c>
      <c r="U130" t="str">
        <f>VLOOKUP($D130,Artslister!$A$1:$W$99,11,FALSE)</f>
        <v>spicata</v>
      </c>
      <c r="V130">
        <f>VLOOKUP($D130,Artslister!$A$1:$W$99,12,FALSE)</f>
        <v>0</v>
      </c>
      <c r="W130" t="str">
        <f>VLOOKUP($D130,Artslister!$A$1:$W$99,13,FALSE)</f>
        <v>L.</v>
      </c>
      <c r="X130" t="e">
        <f>VLOOKUP($D130,Artslister!$A$1:$W$99,15,FALSE)</f>
        <v>#REF!</v>
      </c>
      <c r="Y130" t="e">
        <f>VLOOKUP($D130,Artslister!$A$1:$W$99,17,FALSE)</f>
        <v>#N/A</v>
      </c>
    </row>
    <row r="131" spans="1:25" ht="14.55" hidden="1" x14ac:dyDescent="0.3">
      <c r="A131" s="20" t="s">
        <v>109</v>
      </c>
      <c r="B131" s="20">
        <v>2020</v>
      </c>
      <c r="C131" s="20" t="s">
        <v>1459</v>
      </c>
      <c r="D131" s="20" t="s">
        <v>1923</v>
      </c>
      <c r="E131" s="20">
        <v>1</v>
      </c>
      <c r="F131">
        <v>1</v>
      </c>
      <c r="J131" s="20" t="s">
        <v>297</v>
      </c>
      <c r="L131" t="str">
        <f>VLOOKUP($D131,Artslister!$A$1:$W$99,2,FALSE)</f>
        <v>Veronica spicata</v>
      </c>
      <c r="M131" t="str">
        <f>VLOOKUP($D131,Artslister!$A$1:$W$99,3,FALSE)</f>
        <v>102575</v>
      </c>
      <c r="N131" t="str">
        <f>VLOOKUP($D131,Artslister!$A$1:$W$99,4,FALSE)</f>
        <v>144891</v>
      </c>
      <c r="O131" t="str">
        <f>VLOOKUP($D131,Artslister!$A$1:$W$99,5,FALSE)</f>
        <v>Plantae</v>
      </c>
      <c r="P131" t="str">
        <f>VLOOKUP($D131,Artslister!$A$1:$W$99,6,FALSE)</f>
        <v>Magnoliophyta</v>
      </c>
      <c r="Q131" t="str">
        <f>VLOOKUP($D131,Artslister!$A$1:$W$99,7,FALSE)</f>
        <v>Eudicots</v>
      </c>
      <c r="R131" t="str">
        <f>VLOOKUP($D131,Artslister!$A$1:$W$99,8,FALSE)</f>
        <v>Lamiales</v>
      </c>
      <c r="S131" t="str">
        <f>VLOOKUP($D131,Artslister!$A$1:$W$99,9,FALSE)</f>
        <v>Plantaginaceae</v>
      </c>
      <c r="T131" t="str">
        <f>VLOOKUP($D131,Artslister!$A$1:$W$99,10,FALSE)</f>
        <v>Veronica</v>
      </c>
      <c r="U131" t="str">
        <f>VLOOKUP($D131,Artslister!$A$1:$W$99,11,FALSE)</f>
        <v>spicata</v>
      </c>
      <c r="V131">
        <f>VLOOKUP($D131,Artslister!$A$1:$W$99,12,FALSE)</f>
        <v>0</v>
      </c>
      <c r="W131" t="str">
        <f>VLOOKUP($D131,Artslister!$A$1:$W$99,13,FALSE)</f>
        <v>L.</v>
      </c>
      <c r="X131" t="e">
        <f>VLOOKUP($D131,Artslister!$A$1:$W$99,15,FALSE)</f>
        <v>#REF!</v>
      </c>
      <c r="Y131" t="e">
        <f>VLOOKUP($D131,Artslister!$A$1:$W$99,17,FALSE)</f>
        <v>#N/A</v>
      </c>
    </row>
    <row r="132" spans="1:25" ht="14.55" hidden="1" x14ac:dyDescent="0.3">
      <c r="A132" s="20" t="s">
        <v>109</v>
      </c>
      <c r="B132" s="20">
        <v>2020</v>
      </c>
      <c r="C132" s="20" t="s">
        <v>1459</v>
      </c>
      <c r="D132" s="20" t="s">
        <v>1931</v>
      </c>
      <c r="E132" s="20">
        <v>3</v>
      </c>
      <c r="F132">
        <v>1</v>
      </c>
      <c r="J132" s="20" t="s">
        <v>297</v>
      </c>
      <c r="L132" t="str">
        <f>VLOOKUP($D132,Artslister!$A$1:$W$99,2,FALSE)</f>
        <v>Fraxinus excelsior</v>
      </c>
      <c r="M132" t="str">
        <f>VLOOKUP($D132,Artslister!$A$1:$W$99,3,FALSE)</f>
        <v>102409</v>
      </c>
      <c r="N132" t="str">
        <f>VLOOKUP($D132,Artslister!$A$1:$W$99,4,FALSE)</f>
        <v>62369</v>
      </c>
      <c r="O132" t="str">
        <f>VLOOKUP($D132,Artslister!$A$1:$W$99,5,FALSE)</f>
        <v>Plantae</v>
      </c>
      <c r="P132" t="str">
        <f>VLOOKUP($D132,Artslister!$A$1:$W$99,6,FALSE)</f>
        <v>Magnoliophyta</v>
      </c>
      <c r="Q132" t="str">
        <f>VLOOKUP($D132,Artslister!$A$1:$W$99,7,FALSE)</f>
        <v>Eudicots</v>
      </c>
      <c r="R132" t="str">
        <f>VLOOKUP($D132,Artslister!$A$1:$W$99,8,FALSE)</f>
        <v>Lamiales</v>
      </c>
      <c r="S132" t="str">
        <f>VLOOKUP($D132,Artslister!$A$1:$W$99,9,FALSE)</f>
        <v>Oleaceae</v>
      </c>
      <c r="T132" t="str">
        <f>VLOOKUP($D132,Artslister!$A$1:$W$99,10,FALSE)</f>
        <v>Fraxinus</v>
      </c>
      <c r="U132" t="str">
        <f>VLOOKUP($D132,Artslister!$A$1:$W$99,11,FALSE)</f>
        <v>excelsior</v>
      </c>
      <c r="V132">
        <f>VLOOKUP($D132,Artslister!$A$1:$W$99,12,FALSE)</f>
        <v>0</v>
      </c>
      <c r="W132" t="str">
        <f>VLOOKUP($D132,Artslister!$A$1:$W$99,13,FALSE)</f>
        <v>L.</v>
      </c>
      <c r="X132" t="e">
        <f>VLOOKUP($D132,Artslister!$A$1:$W$99,15,FALSE)</f>
        <v>#REF!</v>
      </c>
      <c r="Y132" t="e">
        <f>VLOOKUP($D132,Artslister!$A$1:$W$99,17,FALSE)</f>
        <v>#N/A</v>
      </c>
    </row>
    <row r="133" spans="1:25" ht="14.55" hidden="1" x14ac:dyDescent="0.3">
      <c r="A133" t="s">
        <v>109</v>
      </c>
      <c r="B133">
        <v>2022</v>
      </c>
      <c r="C133" t="s">
        <v>1459</v>
      </c>
      <c r="D133" t="s">
        <v>1931</v>
      </c>
      <c r="E133">
        <v>10</v>
      </c>
      <c r="F133">
        <v>1</v>
      </c>
      <c r="I133">
        <v>1</v>
      </c>
      <c r="L133" t="str">
        <f>VLOOKUP($D133,Artslister!$A$1:$W$99,2,FALSE)</f>
        <v>Fraxinus excelsior</v>
      </c>
      <c r="M133" t="str">
        <f>VLOOKUP($D133,Artslister!$A$1:$W$99,3,FALSE)</f>
        <v>102409</v>
      </c>
      <c r="N133" t="str">
        <f>VLOOKUP($D133,Artslister!$A$1:$W$99,4,FALSE)</f>
        <v>62369</v>
      </c>
      <c r="O133" t="str">
        <f>VLOOKUP($D133,Artslister!$A$1:$W$99,5,FALSE)</f>
        <v>Plantae</v>
      </c>
      <c r="P133" t="str">
        <f>VLOOKUP($D133,Artslister!$A$1:$W$99,6,FALSE)</f>
        <v>Magnoliophyta</v>
      </c>
      <c r="Q133" t="str">
        <f>VLOOKUP($D133,Artslister!$A$1:$W$99,7,FALSE)</f>
        <v>Eudicots</v>
      </c>
      <c r="R133" t="str">
        <f>VLOOKUP($D133,Artslister!$A$1:$W$99,8,FALSE)</f>
        <v>Lamiales</v>
      </c>
      <c r="S133" t="str">
        <f>VLOOKUP($D133,Artslister!$A$1:$W$99,9,FALSE)</f>
        <v>Oleaceae</v>
      </c>
      <c r="T133" t="str">
        <f>VLOOKUP($D133,Artslister!$A$1:$W$99,10,FALSE)</f>
        <v>Fraxinus</v>
      </c>
      <c r="U133" t="str">
        <f>VLOOKUP($D133,Artslister!$A$1:$W$99,11,FALSE)</f>
        <v>excelsior</v>
      </c>
      <c r="V133">
        <f>VLOOKUP($D133,Artslister!$A$1:$W$99,12,FALSE)</f>
        <v>0</v>
      </c>
      <c r="W133" t="str">
        <f>VLOOKUP($D133,Artslister!$A$1:$W$99,13,FALSE)</f>
        <v>L.</v>
      </c>
      <c r="X133" t="e">
        <f>VLOOKUP($D133,Artslister!$A$1:$W$99,15,FALSE)</f>
        <v>#REF!</v>
      </c>
      <c r="Y133" t="e">
        <f>VLOOKUP($D133,Artslister!$A$1:$W$99,17,FALSE)</f>
        <v>#N/A</v>
      </c>
    </row>
    <row r="134" spans="1:25" ht="14.55" hidden="1" x14ac:dyDescent="0.3">
      <c r="A134" t="s">
        <v>70</v>
      </c>
      <c r="B134">
        <v>2018</v>
      </c>
      <c r="C134" t="s">
        <v>1522</v>
      </c>
      <c r="D134" t="s">
        <v>1931</v>
      </c>
      <c r="E134">
        <v>3</v>
      </c>
      <c r="F134">
        <v>1</v>
      </c>
      <c r="L134" t="str">
        <f>VLOOKUP($D134,Artslister!$A$1:$W$99,2,FALSE)</f>
        <v>Fraxinus excelsior</v>
      </c>
      <c r="M134" t="str">
        <f>VLOOKUP($D134,Artslister!$A$1:$W$99,3,FALSE)</f>
        <v>102409</v>
      </c>
      <c r="N134" t="str">
        <f>VLOOKUP($D134,Artslister!$A$1:$W$99,4,FALSE)</f>
        <v>62369</v>
      </c>
      <c r="O134" t="str">
        <f>VLOOKUP($D134,Artslister!$A$1:$W$99,5,FALSE)</f>
        <v>Plantae</v>
      </c>
      <c r="P134" t="str">
        <f>VLOOKUP($D134,Artslister!$A$1:$W$99,6,FALSE)</f>
        <v>Magnoliophyta</v>
      </c>
      <c r="Q134" t="str">
        <f>VLOOKUP($D134,Artslister!$A$1:$W$99,7,FALSE)</f>
        <v>Eudicots</v>
      </c>
      <c r="R134" t="str">
        <f>VLOOKUP($D134,Artslister!$A$1:$W$99,8,FALSE)</f>
        <v>Lamiales</v>
      </c>
      <c r="S134" t="str">
        <f>VLOOKUP($D134,Artslister!$A$1:$W$99,9,FALSE)</f>
        <v>Oleaceae</v>
      </c>
      <c r="T134" t="str">
        <f>VLOOKUP($D134,Artslister!$A$1:$W$99,10,FALSE)</f>
        <v>Fraxinus</v>
      </c>
      <c r="U134" t="str">
        <f>VLOOKUP($D134,Artslister!$A$1:$W$99,11,FALSE)</f>
        <v>excelsior</v>
      </c>
      <c r="V134">
        <f>VLOOKUP($D134,Artslister!$A$1:$W$99,12,FALSE)</f>
        <v>0</v>
      </c>
      <c r="W134" t="str">
        <f>VLOOKUP($D134,Artslister!$A$1:$W$99,13,FALSE)</f>
        <v>L.</v>
      </c>
      <c r="X134" t="e">
        <f>VLOOKUP($D134,Artslister!$A$1:$W$99,15,FALSE)</f>
        <v>#REF!</v>
      </c>
      <c r="Y134" t="e">
        <f>VLOOKUP($D134,Artslister!$A$1:$W$99,17,FALSE)</f>
        <v>#N/A</v>
      </c>
    </row>
    <row r="135" spans="1:25" ht="14.55" hidden="1" x14ac:dyDescent="0.3">
      <c r="A135" t="s">
        <v>70</v>
      </c>
      <c r="B135">
        <v>2018</v>
      </c>
      <c r="C135" t="s">
        <v>1527</v>
      </c>
      <c r="D135" t="s">
        <v>1931</v>
      </c>
      <c r="E135">
        <v>1</v>
      </c>
      <c r="F135">
        <v>1</v>
      </c>
      <c r="L135" t="str">
        <f>VLOOKUP($D135,Artslister!$A$1:$W$99,2,FALSE)</f>
        <v>Fraxinus excelsior</v>
      </c>
      <c r="M135" t="str">
        <f>VLOOKUP($D135,Artslister!$A$1:$W$99,3,FALSE)</f>
        <v>102409</v>
      </c>
      <c r="N135" t="str">
        <f>VLOOKUP($D135,Artslister!$A$1:$W$99,4,FALSE)</f>
        <v>62369</v>
      </c>
      <c r="O135" t="str">
        <f>VLOOKUP($D135,Artslister!$A$1:$W$99,5,FALSE)</f>
        <v>Plantae</v>
      </c>
      <c r="P135" t="str">
        <f>VLOOKUP($D135,Artslister!$A$1:$W$99,6,FALSE)</f>
        <v>Magnoliophyta</v>
      </c>
      <c r="Q135" t="str">
        <f>VLOOKUP($D135,Artslister!$A$1:$W$99,7,FALSE)</f>
        <v>Eudicots</v>
      </c>
      <c r="R135" t="str">
        <f>VLOOKUP($D135,Artslister!$A$1:$W$99,8,FALSE)</f>
        <v>Lamiales</v>
      </c>
      <c r="S135" t="str">
        <f>VLOOKUP($D135,Artslister!$A$1:$W$99,9,FALSE)</f>
        <v>Oleaceae</v>
      </c>
      <c r="T135" t="str">
        <f>VLOOKUP($D135,Artslister!$A$1:$W$99,10,FALSE)</f>
        <v>Fraxinus</v>
      </c>
      <c r="U135" t="str">
        <f>VLOOKUP($D135,Artslister!$A$1:$W$99,11,FALSE)</f>
        <v>excelsior</v>
      </c>
      <c r="V135">
        <f>VLOOKUP($D135,Artslister!$A$1:$W$99,12,FALSE)</f>
        <v>0</v>
      </c>
      <c r="W135" t="str">
        <f>VLOOKUP($D135,Artslister!$A$1:$W$99,13,FALSE)</f>
        <v>L.</v>
      </c>
      <c r="X135" t="e">
        <f>VLOOKUP($D135,Artslister!$A$1:$W$99,15,FALSE)</f>
        <v>#REF!</v>
      </c>
      <c r="Y135" t="e">
        <f>VLOOKUP($D135,Artslister!$A$1:$W$99,17,FALSE)</f>
        <v>#N/A</v>
      </c>
    </row>
    <row r="136" spans="1:25" ht="14.55" hidden="1" x14ac:dyDescent="0.3">
      <c r="A136" t="s">
        <v>70</v>
      </c>
      <c r="B136">
        <v>2018</v>
      </c>
      <c r="C136" t="s">
        <v>1516</v>
      </c>
      <c r="D136" t="s">
        <v>1931</v>
      </c>
      <c r="E136">
        <v>45</v>
      </c>
      <c r="F136">
        <v>1</v>
      </c>
      <c r="L136" t="str">
        <f>VLOOKUP($D136,Artslister!$A$1:$W$99,2,FALSE)</f>
        <v>Fraxinus excelsior</v>
      </c>
      <c r="M136" t="str">
        <f>VLOOKUP($D136,Artslister!$A$1:$W$99,3,FALSE)</f>
        <v>102409</v>
      </c>
      <c r="N136" t="str">
        <f>VLOOKUP($D136,Artslister!$A$1:$W$99,4,FALSE)</f>
        <v>62369</v>
      </c>
      <c r="O136" t="str">
        <f>VLOOKUP($D136,Artslister!$A$1:$W$99,5,FALSE)</f>
        <v>Plantae</v>
      </c>
      <c r="P136" t="str">
        <f>VLOOKUP($D136,Artslister!$A$1:$W$99,6,FALSE)</f>
        <v>Magnoliophyta</v>
      </c>
      <c r="Q136" t="str">
        <f>VLOOKUP($D136,Artslister!$A$1:$W$99,7,FALSE)</f>
        <v>Eudicots</v>
      </c>
      <c r="R136" t="str">
        <f>VLOOKUP($D136,Artslister!$A$1:$W$99,8,FALSE)</f>
        <v>Lamiales</v>
      </c>
      <c r="S136" t="str">
        <f>VLOOKUP($D136,Artslister!$A$1:$W$99,9,FALSE)</f>
        <v>Oleaceae</v>
      </c>
      <c r="T136" t="str">
        <f>VLOOKUP($D136,Artslister!$A$1:$W$99,10,FALSE)</f>
        <v>Fraxinus</v>
      </c>
      <c r="U136" t="str">
        <f>VLOOKUP($D136,Artslister!$A$1:$W$99,11,FALSE)</f>
        <v>excelsior</v>
      </c>
      <c r="V136">
        <f>VLOOKUP($D136,Artslister!$A$1:$W$99,12,FALSE)</f>
        <v>0</v>
      </c>
      <c r="W136" t="str">
        <f>VLOOKUP($D136,Artslister!$A$1:$W$99,13,FALSE)</f>
        <v>L.</v>
      </c>
      <c r="X136" t="e">
        <f>VLOOKUP($D136,Artslister!$A$1:$W$99,15,FALSE)</f>
        <v>#REF!</v>
      </c>
      <c r="Y136" t="e">
        <f>VLOOKUP($D136,Artslister!$A$1:$W$99,17,FALSE)</f>
        <v>#N/A</v>
      </c>
    </row>
    <row r="137" spans="1:25" ht="14.55" hidden="1" x14ac:dyDescent="0.3">
      <c r="A137" t="s">
        <v>57</v>
      </c>
      <c r="B137">
        <v>2018</v>
      </c>
      <c r="C137" t="s">
        <v>1652</v>
      </c>
      <c r="D137" t="s">
        <v>1931</v>
      </c>
      <c r="E137">
        <v>3</v>
      </c>
      <c r="F137">
        <v>1</v>
      </c>
      <c r="L137" t="str">
        <f>VLOOKUP($D137,Artslister!$A$1:$W$99,2,FALSE)</f>
        <v>Fraxinus excelsior</v>
      </c>
      <c r="M137" t="str">
        <f>VLOOKUP($D137,Artslister!$A$1:$W$99,3,FALSE)</f>
        <v>102409</v>
      </c>
      <c r="N137" t="str">
        <f>VLOOKUP($D137,Artslister!$A$1:$W$99,4,FALSE)</f>
        <v>62369</v>
      </c>
      <c r="O137" t="str">
        <f>VLOOKUP($D137,Artslister!$A$1:$W$99,5,FALSE)</f>
        <v>Plantae</v>
      </c>
      <c r="P137" t="str">
        <f>VLOOKUP($D137,Artslister!$A$1:$W$99,6,FALSE)</f>
        <v>Magnoliophyta</v>
      </c>
      <c r="Q137" t="str">
        <f>VLOOKUP($D137,Artslister!$A$1:$W$99,7,FALSE)</f>
        <v>Eudicots</v>
      </c>
      <c r="R137" t="str">
        <f>VLOOKUP($D137,Artslister!$A$1:$W$99,8,FALSE)</f>
        <v>Lamiales</v>
      </c>
      <c r="S137" t="str">
        <f>VLOOKUP($D137,Artslister!$A$1:$W$99,9,FALSE)</f>
        <v>Oleaceae</v>
      </c>
      <c r="T137" t="str">
        <f>VLOOKUP($D137,Artslister!$A$1:$W$99,10,FALSE)</f>
        <v>Fraxinus</v>
      </c>
      <c r="U137" t="str">
        <f>VLOOKUP($D137,Artslister!$A$1:$W$99,11,FALSE)</f>
        <v>excelsior</v>
      </c>
      <c r="V137">
        <f>VLOOKUP($D137,Artslister!$A$1:$W$99,12,FALSE)</f>
        <v>0</v>
      </c>
      <c r="W137" t="str">
        <f>VLOOKUP($D137,Artslister!$A$1:$W$99,13,FALSE)</f>
        <v>L.</v>
      </c>
      <c r="X137" t="e">
        <f>VLOOKUP($D137,Artslister!$A$1:$W$99,15,FALSE)</f>
        <v>#REF!</v>
      </c>
      <c r="Y137" t="e">
        <f>VLOOKUP($D137,Artslister!$A$1:$W$99,17,FALSE)</f>
        <v>#N/A</v>
      </c>
    </row>
    <row r="138" spans="1:25" ht="14.55" hidden="1" x14ac:dyDescent="0.3">
      <c r="A138" t="s">
        <v>57</v>
      </c>
      <c r="B138">
        <v>2018</v>
      </c>
      <c r="C138" t="s">
        <v>1656</v>
      </c>
      <c r="D138" t="s">
        <v>1931</v>
      </c>
      <c r="E138">
        <v>7</v>
      </c>
      <c r="F138">
        <v>1</v>
      </c>
      <c r="L138" t="str">
        <f>VLOOKUP($D138,Artslister!$A$1:$W$99,2,FALSE)</f>
        <v>Fraxinus excelsior</v>
      </c>
      <c r="M138" t="str">
        <f>VLOOKUP($D138,Artslister!$A$1:$W$99,3,FALSE)</f>
        <v>102409</v>
      </c>
      <c r="N138" t="str">
        <f>VLOOKUP($D138,Artslister!$A$1:$W$99,4,FALSE)</f>
        <v>62369</v>
      </c>
      <c r="O138" t="str">
        <f>VLOOKUP($D138,Artslister!$A$1:$W$99,5,FALSE)</f>
        <v>Plantae</v>
      </c>
      <c r="P138" t="str">
        <f>VLOOKUP($D138,Artslister!$A$1:$W$99,6,FALSE)</f>
        <v>Magnoliophyta</v>
      </c>
      <c r="Q138" t="str">
        <f>VLOOKUP($D138,Artslister!$A$1:$W$99,7,FALSE)</f>
        <v>Eudicots</v>
      </c>
      <c r="R138" t="str">
        <f>VLOOKUP($D138,Artslister!$A$1:$W$99,8,FALSE)</f>
        <v>Lamiales</v>
      </c>
      <c r="S138" t="str">
        <f>VLOOKUP($D138,Artslister!$A$1:$W$99,9,FALSE)</f>
        <v>Oleaceae</v>
      </c>
      <c r="T138" t="str">
        <f>VLOOKUP($D138,Artslister!$A$1:$W$99,10,FALSE)</f>
        <v>Fraxinus</v>
      </c>
      <c r="U138" t="str">
        <f>VLOOKUP($D138,Artslister!$A$1:$W$99,11,FALSE)</f>
        <v>excelsior</v>
      </c>
      <c r="V138">
        <f>VLOOKUP($D138,Artslister!$A$1:$W$99,12,FALSE)</f>
        <v>0</v>
      </c>
      <c r="W138" t="str">
        <f>VLOOKUP($D138,Artslister!$A$1:$W$99,13,FALSE)</f>
        <v>L.</v>
      </c>
      <c r="X138" t="e">
        <f>VLOOKUP($D138,Artslister!$A$1:$W$99,15,FALSE)</f>
        <v>#REF!</v>
      </c>
      <c r="Y138" t="e">
        <f>VLOOKUP($D138,Artslister!$A$1:$W$99,17,FALSE)</f>
        <v>#N/A</v>
      </c>
    </row>
    <row r="139" spans="1:25" ht="14.55" hidden="1" x14ac:dyDescent="0.3">
      <c r="A139" t="s">
        <v>57</v>
      </c>
      <c r="B139">
        <v>2018</v>
      </c>
      <c r="C139" t="s">
        <v>1644</v>
      </c>
      <c r="D139" t="s">
        <v>1931</v>
      </c>
      <c r="E139">
        <v>1</v>
      </c>
      <c r="F139">
        <v>1</v>
      </c>
      <c r="L139" t="str">
        <f>VLOOKUP($D139,Artslister!$A$1:$W$99,2,FALSE)</f>
        <v>Fraxinus excelsior</v>
      </c>
      <c r="M139" t="str">
        <f>VLOOKUP($D139,Artslister!$A$1:$W$99,3,FALSE)</f>
        <v>102409</v>
      </c>
      <c r="N139" t="str">
        <f>VLOOKUP($D139,Artslister!$A$1:$W$99,4,FALSE)</f>
        <v>62369</v>
      </c>
      <c r="O139" t="str">
        <f>VLOOKUP($D139,Artslister!$A$1:$W$99,5,FALSE)</f>
        <v>Plantae</v>
      </c>
      <c r="P139" t="str">
        <f>VLOOKUP($D139,Artslister!$A$1:$W$99,6,FALSE)</f>
        <v>Magnoliophyta</v>
      </c>
      <c r="Q139" t="str">
        <f>VLOOKUP($D139,Artslister!$A$1:$W$99,7,FALSE)</f>
        <v>Eudicots</v>
      </c>
      <c r="R139" t="str">
        <f>VLOOKUP($D139,Artslister!$A$1:$W$99,8,FALSE)</f>
        <v>Lamiales</v>
      </c>
      <c r="S139" t="str">
        <f>VLOOKUP($D139,Artslister!$A$1:$W$99,9,FALSE)</f>
        <v>Oleaceae</v>
      </c>
      <c r="T139" t="str">
        <f>VLOOKUP($D139,Artslister!$A$1:$W$99,10,FALSE)</f>
        <v>Fraxinus</v>
      </c>
      <c r="U139" t="str">
        <f>VLOOKUP($D139,Artslister!$A$1:$W$99,11,FALSE)</f>
        <v>excelsior</v>
      </c>
      <c r="V139">
        <f>VLOOKUP($D139,Artslister!$A$1:$W$99,12,FALSE)</f>
        <v>0</v>
      </c>
      <c r="W139" t="str">
        <f>VLOOKUP($D139,Artslister!$A$1:$W$99,13,FALSE)</f>
        <v>L.</v>
      </c>
      <c r="X139" t="e">
        <f>VLOOKUP($D139,Artslister!$A$1:$W$99,15,FALSE)</f>
        <v>#REF!</v>
      </c>
      <c r="Y139" t="e">
        <f>VLOOKUP($D139,Artslister!$A$1:$W$99,17,FALSE)</f>
        <v>#N/A</v>
      </c>
    </row>
    <row r="140" spans="1:25" ht="14.55" hidden="1" x14ac:dyDescent="0.3">
      <c r="A140" t="s">
        <v>57</v>
      </c>
      <c r="B140">
        <v>2018</v>
      </c>
      <c r="C140" t="s">
        <v>1658</v>
      </c>
      <c r="D140" t="s">
        <v>1931</v>
      </c>
      <c r="E140">
        <v>50</v>
      </c>
      <c r="F140">
        <v>1</v>
      </c>
      <c r="L140" t="str">
        <f>VLOOKUP($D140,Artslister!$A$1:$W$99,2,FALSE)</f>
        <v>Fraxinus excelsior</v>
      </c>
      <c r="M140" t="str">
        <f>VLOOKUP($D140,Artslister!$A$1:$W$99,3,FALSE)</f>
        <v>102409</v>
      </c>
      <c r="N140" t="str">
        <f>VLOOKUP($D140,Artslister!$A$1:$W$99,4,FALSE)</f>
        <v>62369</v>
      </c>
      <c r="O140" t="str">
        <f>VLOOKUP($D140,Artslister!$A$1:$W$99,5,FALSE)</f>
        <v>Plantae</v>
      </c>
      <c r="P140" t="str">
        <f>VLOOKUP($D140,Artslister!$A$1:$W$99,6,FALSE)</f>
        <v>Magnoliophyta</v>
      </c>
      <c r="Q140" t="str">
        <f>VLOOKUP($D140,Artslister!$A$1:$W$99,7,FALSE)</f>
        <v>Eudicots</v>
      </c>
      <c r="R140" t="str">
        <f>VLOOKUP($D140,Artslister!$A$1:$W$99,8,FALSE)</f>
        <v>Lamiales</v>
      </c>
      <c r="S140" t="str">
        <f>VLOOKUP($D140,Artslister!$A$1:$W$99,9,FALSE)</f>
        <v>Oleaceae</v>
      </c>
      <c r="T140" t="str">
        <f>VLOOKUP($D140,Artslister!$A$1:$W$99,10,FALSE)</f>
        <v>Fraxinus</v>
      </c>
      <c r="U140" t="str">
        <f>VLOOKUP($D140,Artslister!$A$1:$W$99,11,FALSE)</f>
        <v>excelsior</v>
      </c>
      <c r="V140">
        <f>VLOOKUP($D140,Artslister!$A$1:$W$99,12,FALSE)</f>
        <v>0</v>
      </c>
      <c r="W140" t="str">
        <f>VLOOKUP($D140,Artslister!$A$1:$W$99,13,FALSE)</f>
        <v>L.</v>
      </c>
      <c r="X140" t="e">
        <f>VLOOKUP($D140,Artslister!$A$1:$W$99,15,FALSE)</f>
        <v>#REF!</v>
      </c>
      <c r="Y140" t="e">
        <f>VLOOKUP($D140,Artslister!$A$1:$W$99,17,FALSE)</f>
        <v>#N/A</v>
      </c>
    </row>
    <row r="141" spans="1:25" ht="14.55" hidden="1" x14ac:dyDescent="0.3">
      <c r="A141" t="s">
        <v>57</v>
      </c>
      <c r="B141">
        <v>2018</v>
      </c>
      <c r="C141" t="s">
        <v>1660</v>
      </c>
      <c r="D141" t="s">
        <v>1931</v>
      </c>
      <c r="E141">
        <v>3</v>
      </c>
      <c r="F141">
        <v>1</v>
      </c>
      <c r="L141" t="str">
        <f>VLOOKUP($D141,Artslister!$A$1:$W$99,2,FALSE)</f>
        <v>Fraxinus excelsior</v>
      </c>
      <c r="M141" t="str">
        <f>VLOOKUP($D141,Artslister!$A$1:$W$99,3,FALSE)</f>
        <v>102409</v>
      </c>
      <c r="N141" t="str">
        <f>VLOOKUP($D141,Artslister!$A$1:$W$99,4,FALSE)</f>
        <v>62369</v>
      </c>
      <c r="O141" t="str">
        <f>VLOOKUP($D141,Artslister!$A$1:$W$99,5,FALSE)</f>
        <v>Plantae</v>
      </c>
      <c r="P141" t="str">
        <f>VLOOKUP($D141,Artslister!$A$1:$W$99,6,FALSE)</f>
        <v>Magnoliophyta</v>
      </c>
      <c r="Q141" t="str">
        <f>VLOOKUP($D141,Artslister!$A$1:$W$99,7,FALSE)</f>
        <v>Eudicots</v>
      </c>
      <c r="R141" t="str">
        <f>VLOOKUP($D141,Artslister!$A$1:$W$99,8,FALSE)</f>
        <v>Lamiales</v>
      </c>
      <c r="S141" t="str">
        <f>VLOOKUP($D141,Artslister!$A$1:$W$99,9,FALSE)</f>
        <v>Oleaceae</v>
      </c>
      <c r="T141" t="str">
        <f>VLOOKUP($D141,Artslister!$A$1:$W$99,10,FALSE)</f>
        <v>Fraxinus</v>
      </c>
      <c r="U141" t="str">
        <f>VLOOKUP($D141,Artslister!$A$1:$W$99,11,FALSE)</f>
        <v>excelsior</v>
      </c>
      <c r="V141">
        <f>VLOOKUP($D141,Artslister!$A$1:$W$99,12,FALSE)</f>
        <v>0</v>
      </c>
      <c r="W141" t="str">
        <f>VLOOKUP($D141,Artslister!$A$1:$W$99,13,FALSE)</f>
        <v>L.</v>
      </c>
      <c r="X141" t="e">
        <f>VLOOKUP($D141,Artslister!$A$1:$W$99,15,FALSE)</f>
        <v>#REF!</v>
      </c>
      <c r="Y141" t="e">
        <f>VLOOKUP($D141,Artslister!$A$1:$W$99,17,FALSE)</f>
        <v>#N/A</v>
      </c>
    </row>
    <row r="142" spans="1:25" ht="14.55" hidden="1" x14ac:dyDescent="0.3">
      <c r="A142" t="s">
        <v>57</v>
      </c>
      <c r="B142">
        <v>2018</v>
      </c>
      <c r="C142" t="s">
        <v>1646</v>
      </c>
      <c r="D142" t="s">
        <v>1931</v>
      </c>
      <c r="E142">
        <v>2</v>
      </c>
      <c r="F142">
        <v>1</v>
      </c>
      <c r="L142" t="str">
        <f>VLOOKUP($D142,Artslister!$A$1:$W$99,2,FALSE)</f>
        <v>Fraxinus excelsior</v>
      </c>
      <c r="M142" t="str">
        <f>VLOOKUP($D142,Artslister!$A$1:$W$99,3,FALSE)</f>
        <v>102409</v>
      </c>
      <c r="N142" t="str">
        <f>VLOOKUP($D142,Artslister!$A$1:$W$99,4,FALSE)</f>
        <v>62369</v>
      </c>
      <c r="O142" t="str">
        <f>VLOOKUP($D142,Artslister!$A$1:$W$99,5,FALSE)</f>
        <v>Plantae</v>
      </c>
      <c r="P142" t="str">
        <f>VLOOKUP($D142,Artslister!$A$1:$W$99,6,FALSE)</f>
        <v>Magnoliophyta</v>
      </c>
      <c r="Q142" t="str">
        <f>VLOOKUP($D142,Artslister!$A$1:$W$99,7,FALSE)</f>
        <v>Eudicots</v>
      </c>
      <c r="R142" t="str">
        <f>VLOOKUP($D142,Artslister!$A$1:$W$99,8,FALSE)</f>
        <v>Lamiales</v>
      </c>
      <c r="S142" t="str">
        <f>VLOOKUP($D142,Artslister!$A$1:$W$99,9,FALSE)</f>
        <v>Oleaceae</v>
      </c>
      <c r="T142" t="str">
        <f>VLOOKUP($D142,Artslister!$A$1:$W$99,10,FALSE)</f>
        <v>Fraxinus</v>
      </c>
      <c r="U142" t="str">
        <f>VLOOKUP($D142,Artslister!$A$1:$W$99,11,FALSE)</f>
        <v>excelsior</v>
      </c>
      <c r="V142">
        <f>VLOOKUP($D142,Artslister!$A$1:$W$99,12,FALSE)</f>
        <v>0</v>
      </c>
      <c r="W142" t="str">
        <f>VLOOKUP($D142,Artslister!$A$1:$W$99,13,FALSE)</f>
        <v>L.</v>
      </c>
      <c r="X142" t="e">
        <f>VLOOKUP($D142,Artslister!$A$1:$W$99,15,FALSE)</f>
        <v>#REF!</v>
      </c>
      <c r="Y142" t="e">
        <f>VLOOKUP($D142,Artslister!$A$1:$W$99,17,FALSE)</f>
        <v>#N/A</v>
      </c>
    </row>
    <row r="143" spans="1:25" ht="14.55" hidden="1" x14ac:dyDescent="0.3">
      <c r="A143" t="s">
        <v>127</v>
      </c>
      <c r="B143">
        <v>2019</v>
      </c>
      <c r="C143" t="s">
        <v>1234</v>
      </c>
      <c r="D143" t="s">
        <v>1931</v>
      </c>
      <c r="E143">
        <v>5</v>
      </c>
      <c r="F143">
        <v>1</v>
      </c>
      <c r="L143" t="str">
        <f>VLOOKUP($D143,Artslister!$A$1:$W$99,2,FALSE)</f>
        <v>Fraxinus excelsior</v>
      </c>
      <c r="M143" t="str">
        <f>VLOOKUP($D143,Artslister!$A$1:$W$99,3,FALSE)</f>
        <v>102409</v>
      </c>
      <c r="N143" t="str">
        <f>VLOOKUP($D143,Artslister!$A$1:$W$99,4,FALSE)</f>
        <v>62369</v>
      </c>
      <c r="O143" t="str">
        <f>VLOOKUP($D143,Artslister!$A$1:$W$99,5,FALSE)</f>
        <v>Plantae</v>
      </c>
      <c r="P143" t="str">
        <f>VLOOKUP($D143,Artslister!$A$1:$W$99,6,FALSE)</f>
        <v>Magnoliophyta</v>
      </c>
      <c r="Q143" t="str">
        <f>VLOOKUP($D143,Artslister!$A$1:$W$99,7,FALSE)</f>
        <v>Eudicots</v>
      </c>
      <c r="R143" t="str">
        <f>VLOOKUP($D143,Artslister!$A$1:$W$99,8,FALSE)</f>
        <v>Lamiales</v>
      </c>
      <c r="S143" t="str">
        <f>VLOOKUP($D143,Artslister!$A$1:$W$99,9,FALSE)</f>
        <v>Oleaceae</v>
      </c>
      <c r="T143" t="str">
        <f>VLOOKUP($D143,Artslister!$A$1:$W$99,10,FALSE)</f>
        <v>Fraxinus</v>
      </c>
      <c r="U143" t="str">
        <f>VLOOKUP($D143,Artslister!$A$1:$W$99,11,FALSE)</f>
        <v>excelsior</v>
      </c>
      <c r="V143">
        <f>VLOOKUP($D143,Artslister!$A$1:$W$99,12,FALSE)</f>
        <v>0</v>
      </c>
      <c r="W143" t="str">
        <f>VLOOKUP($D143,Artslister!$A$1:$W$99,13,FALSE)</f>
        <v>L.</v>
      </c>
      <c r="X143" t="e">
        <f>VLOOKUP($D143,Artslister!$A$1:$W$99,15,FALSE)</f>
        <v>#REF!</v>
      </c>
      <c r="Y143" t="e">
        <f>VLOOKUP($D143,Artslister!$A$1:$W$99,17,FALSE)</f>
        <v>#N/A</v>
      </c>
    </row>
    <row r="144" spans="1:25" ht="14.55" hidden="1" x14ac:dyDescent="0.3">
      <c r="A144" t="s">
        <v>104</v>
      </c>
      <c r="B144">
        <v>2017</v>
      </c>
      <c r="C144" t="s">
        <v>1260</v>
      </c>
      <c r="D144" t="s">
        <v>1928</v>
      </c>
      <c r="E144">
        <v>20</v>
      </c>
      <c r="L144" t="str">
        <f>VLOOKUP($D144,Artslister!$A$1:$W$99,2,FALSE)</f>
        <v>Rosa sp.</v>
      </c>
      <c r="M144" t="str">
        <f>VLOOKUP($D144,Artslister!$A$1:$W$99,3,FALSE)</f>
        <v>103384</v>
      </c>
      <c r="N144" t="str">
        <f>VLOOKUP($D144,Artslister!$A$1:$W$99,4,FALSE)</f>
        <v>63344</v>
      </c>
      <c r="O144" t="str">
        <f>VLOOKUP($D144,Artslister!$A$1:$W$99,5,FALSE)</f>
        <v>Plantae</v>
      </c>
      <c r="P144" t="str">
        <f>VLOOKUP($D144,Artslister!$A$1:$W$99,6,FALSE)</f>
        <v>Magnoliophyta</v>
      </c>
      <c r="Q144" t="str">
        <f>VLOOKUP($D144,Artslister!$A$1:$W$99,7,FALSE)</f>
        <v>Eudicots</v>
      </c>
      <c r="R144" t="str">
        <f>VLOOKUP($D144,Artslister!$A$1:$W$99,8,FALSE)</f>
        <v>Rosales</v>
      </c>
      <c r="S144" t="str">
        <f>VLOOKUP($D144,Artslister!$A$1:$W$99,9,FALSE)</f>
        <v>Rosaceae</v>
      </c>
      <c r="T144" t="str">
        <f>VLOOKUP($D144,Artslister!$A$1:$W$99,10,FALSE)</f>
        <v>Rosa</v>
      </c>
      <c r="U144">
        <f>VLOOKUP($D144,Artslister!$A$1:$W$99,11,FALSE)</f>
        <v>0</v>
      </c>
      <c r="V144">
        <f>VLOOKUP($D144,Artslister!$A$1:$W$99,12,FALSE)</f>
        <v>0</v>
      </c>
      <c r="W144" t="str">
        <f>VLOOKUP($D144,Artslister!$A$1:$W$99,13,FALSE)</f>
        <v>L.</v>
      </c>
      <c r="X144" t="e">
        <f>VLOOKUP($D144,Artslister!$A$1:$W$99,15,FALSE)</f>
        <v>#REF!</v>
      </c>
      <c r="Y144" t="e">
        <f>VLOOKUP($D144,Artslister!$A$1:$W$99,17,FALSE)</f>
        <v>#N/A</v>
      </c>
    </row>
    <row r="145" spans="1:25" ht="14.55" hidden="1" x14ac:dyDescent="0.3">
      <c r="A145" t="s">
        <v>1932</v>
      </c>
      <c r="B145">
        <v>2019</v>
      </c>
      <c r="C145" t="s">
        <v>1380</v>
      </c>
      <c r="D145" t="s">
        <v>1931</v>
      </c>
      <c r="E145">
        <v>10</v>
      </c>
      <c r="F145">
        <v>1</v>
      </c>
      <c r="L145" t="str">
        <f>VLOOKUP($D145,Artslister!$A$1:$W$99,2,FALSE)</f>
        <v>Fraxinus excelsior</v>
      </c>
      <c r="M145" t="str">
        <f>VLOOKUP($D145,Artslister!$A$1:$W$99,3,FALSE)</f>
        <v>102409</v>
      </c>
      <c r="N145" t="str">
        <f>VLOOKUP($D145,Artslister!$A$1:$W$99,4,FALSE)</f>
        <v>62369</v>
      </c>
      <c r="O145" t="str">
        <f>VLOOKUP($D145,Artslister!$A$1:$W$99,5,FALSE)</f>
        <v>Plantae</v>
      </c>
      <c r="P145" t="str">
        <f>VLOOKUP($D145,Artslister!$A$1:$W$99,6,FALSE)</f>
        <v>Magnoliophyta</v>
      </c>
      <c r="Q145" t="str">
        <f>VLOOKUP($D145,Artslister!$A$1:$W$99,7,FALSE)</f>
        <v>Eudicots</v>
      </c>
      <c r="R145" t="str">
        <f>VLOOKUP($D145,Artslister!$A$1:$W$99,8,FALSE)</f>
        <v>Lamiales</v>
      </c>
      <c r="S145" t="str">
        <f>VLOOKUP($D145,Artslister!$A$1:$W$99,9,FALSE)</f>
        <v>Oleaceae</v>
      </c>
      <c r="T145" t="str">
        <f>VLOOKUP($D145,Artslister!$A$1:$W$99,10,FALSE)</f>
        <v>Fraxinus</v>
      </c>
      <c r="U145" t="str">
        <f>VLOOKUP($D145,Artslister!$A$1:$W$99,11,FALSE)</f>
        <v>excelsior</v>
      </c>
      <c r="V145">
        <f>VLOOKUP($D145,Artslister!$A$1:$W$99,12,FALSE)</f>
        <v>0</v>
      </c>
      <c r="W145" t="str">
        <f>VLOOKUP($D145,Artslister!$A$1:$W$99,13,FALSE)</f>
        <v>L.</v>
      </c>
      <c r="X145" t="e">
        <f>VLOOKUP($D145,Artslister!$A$1:$W$99,15,FALSE)</f>
        <v>#REF!</v>
      </c>
      <c r="Y145" t="e">
        <f>VLOOKUP($D145,Artslister!$A$1:$W$99,17,FALSE)</f>
        <v>#N/A</v>
      </c>
    </row>
    <row r="146" spans="1:25" ht="14.55" hidden="1" x14ac:dyDescent="0.3">
      <c r="A146" s="20" t="s">
        <v>109</v>
      </c>
      <c r="B146" s="20">
        <v>2023</v>
      </c>
      <c r="C146" s="20" t="s">
        <v>1459</v>
      </c>
      <c r="D146" s="20" t="s">
        <v>1931</v>
      </c>
      <c r="E146" s="20">
        <v>30</v>
      </c>
      <c r="F146">
        <v>1</v>
      </c>
      <c r="H146">
        <v>1</v>
      </c>
      <c r="K146" s="20" t="s">
        <v>297</v>
      </c>
      <c r="L146" t="str">
        <f>VLOOKUP($D146,Artslister!$A$1:$W$99,2,FALSE)</f>
        <v>Fraxinus excelsior</v>
      </c>
      <c r="M146" t="str">
        <f>VLOOKUP($D146,Artslister!$A$1:$W$99,3,FALSE)</f>
        <v>102409</v>
      </c>
      <c r="N146" t="str">
        <f>VLOOKUP($D146,Artslister!$A$1:$W$99,4,FALSE)</f>
        <v>62369</v>
      </c>
      <c r="O146" t="str">
        <f>VLOOKUP($D146,Artslister!$A$1:$W$99,5,FALSE)</f>
        <v>Plantae</v>
      </c>
      <c r="P146" t="str">
        <f>VLOOKUP($D146,Artslister!$A$1:$W$99,6,FALSE)</f>
        <v>Magnoliophyta</v>
      </c>
      <c r="Q146" t="str">
        <f>VLOOKUP($D146,Artslister!$A$1:$W$99,7,FALSE)</f>
        <v>Eudicots</v>
      </c>
      <c r="R146" t="str">
        <f>VLOOKUP($D146,Artslister!$A$1:$W$99,8,FALSE)</f>
        <v>Lamiales</v>
      </c>
      <c r="S146" t="str">
        <f>VLOOKUP($D146,Artslister!$A$1:$W$99,9,FALSE)</f>
        <v>Oleaceae</v>
      </c>
      <c r="T146" t="str">
        <f>VLOOKUP($D146,Artslister!$A$1:$W$99,10,FALSE)</f>
        <v>Fraxinus</v>
      </c>
      <c r="U146" t="str">
        <f>VLOOKUP($D146,Artslister!$A$1:$W$99,11,FALSE)</f>
        <v>excelsior</v>
      </c>
      <c r="V146">
        <f>VLOOKUP($D146,Artslister!$A$1:$W$99,12,FALSE)</f>
        <v>0</v>
      </c>
      <c r="W146" t="str">
        <f>VLOOKUP($D146,Artslister!$A$1:$W$99,13,FALSE)</f>
        <v>L.</v>
      </c>
      <c r="X146" t="e">
        <f>VLOOKUP($D146,Artslister!$A$1:$W$99,15,FALSE)</f>
        <v>#REF!</v>
      </c>
      <c r="Y146" t="e">
        <f>VLOOKUP($D146,Artslister!$A$1:$W$99,17,FALSE)</f>
        <v>#N/A</v>
      </c>
    </row>
    <row r="147" spans="1:25" ht="14.55" hidden="1" x14ac:dyDescent="0.3">
      <c r="A147" s="20" t="s">
        <v>109</v>
      </c>
      <c r="B147" s="20">
        <v>2023</v>
      </c>
      <c r="C147" s="20" t="s">
        <v>1459</v>
      </c>
      <c r="D147" s="20" t="s">
        <v>1936</v>
      </c>
      <c r="E147" s="20">
        <v>1</v>
      </c>
      <c r="I147">
        <v>1</v>
      </c>
      <c r="K147" s="20"/>
      <c r="L147" t="str">
        <f>VLOOKUP($D147,Artslister!$A$1:$W$99,2,FALSE)</f>
        <v>Cotoneaster integerrimus</v>
      </c>
      <c r="M147" t="str">
        <f>VLOOKUP($D147,Artslister!$A$1:$W$99,3,FALSE)</f>
        <v>103276</v>
      </c>
      <c r="N147" t="str">
        <f>VLOOKUP($D147,Artslister!$A$1:$W$99,4,FALSE)</f>
        <v>132025</v>
      </c>
      <c r="O147" t="str">
        <f>VLOOKUP($D147,Artslister!$A$1:$W$99,5,FALSE)</f>
        <v>Plantae</v>
      </c>
      <c r="P147" t="str">
        <f>VLOOKUP($D147,Artslister!$A$1:$W$99,6,FALSE)</f>
        <v>Magnoliophyta</v>
      </c>
      <c r="Q147" t="str">
        <f>VLOOKUP($D147,Artslister!$A$1:$W$99,7,FALSE)</f>
        <v>Eudicots</v>
      </c>
      <c r="R147" t="str">
        <f>VLOOKUP($D147,Artslister!$A$1:$W$99,8,FALSE)</f>
        <v>Rosales</v>
      </c>
      <c r="S147" t="str">
        <f>VLOOKUP($D147,Artslister!$A$1:$W$99,9,FALSE)</f>
        <v>Rosaceae</v>
      </c>
      <c r="T147" t="str">
        <f>VLOOKUP($D147,Artslister!$A$1:$W$99,10,FALSE)</f>
        <v>Cotoneaster</v>
      </c>
      <c r="U147" t="str">
        <f>VLOOKUP($D147,Artslister!$A$1:$W$99,11,FALSE)</f>
        <v>integerrimus</v>
      </c>
      <c r="V147">
        <f>VLOOKUP($D147,Artslister!$A$1:$W$99,12,FALSE)</f>
        <v>0</v>
      </c>
      <c r="W147" t="str">
        <f>VLOOKUP($D147,Artslister!$A$1:$W$99,13,FALSE)</f>
        <v>Medik.</v>
      </c>
      <c r="X147" t="e">
        <f>VLOOKUP($D147,Artslister!$A$1:$W$99,15,FALSE)</f>
        <v>#REF!</v>
      </c>
      <c r="Y147" t="e">
        <f>VLOOKUP($D147,Artslister!$A$1:$W$99,17,FALSE)</f>
        <v>#N/A</v>
      </c>
    </row>
    <row r="148" spans="1:25" ht="14.55" hidden="1" x14ac:dyDescent="0.3">
      <c r="A148" t="s">
        <v>109</v>
      </c>
      <c r="B148">
        <v>2018</v>
      </c>
      <c r="C148" t="s">
        <v>1459</v>
      </c>
      <c r="D148" t="s">
        <v>1938</v>
      </c>
      <c r="E148">
        <v>2</v>
      </c>
      <c r="L148" t="str">
        <f>VLOOKUP($D148,Artslister!$A$1:$W$99,2,FALSE)</f>
        <v>Rhamnus cathartica</v>
      </c>
      <c r="M148" t="str">
        <f>VLOOKUP($D148,Artslister!$A$1:$W$99,3,FALSE)</f>
        <v>141635</v>
      </c>
      <c r="N148" t="str">
        <f>VLOOKUP($D148,Artslister!$A$1:$W$99,4,FALSE)</f>
        <v>100403</v>
      </c>
      <c r="O148" t="str">
        <f>VLOOKUP($D148,Artslister!$A$1:$W$99,5,FALSE)</f>
        <v>Plantae</v>
      </c>
      <c r="P148" t="str">
        <f>VLOOKUP($D148,Artslister!$A$1:$W$99,6,FALSE)</f>
        <v>Magnoliophyta</v>
      </c>
      <c r="Q148" t="str">
        <f>VLOOKUP($D148,Artslister!$A$1:$W$99,7,FALSE)</f>
        <v>Eudicots</v>
      </c>
      <c r="R148" t="str">
        <f>VLOOKUP($D148,Artslister!$A$1:$W$99,8,FALSE)</f>
        <v>Rosales</v>
      </c>
      <c r="S148" t="str">
        <f>VLOOKUP($D148,Artslister!$A$1:$W$99,9,FALSE)</f>
        <v>Rhamnaceae</v>
      </c>
      <c r="T148" t="str">
        <f>VLOOKUP($D148,Artslister!$A$1:$W$99,10,FALSE)</f>
        <v>Rhamnus</v>
      </c>
      <c r="U148" t="str">
        <f>VLOOKUP($D148,Artslister!$A$1:$W$99,11,FALSE)</f>
        <v>cathartica</v>
      </c>
      <c r="V148">
        <f>VLOOKUP($D148,Artslister!$A$1:$W$99,12,FALSE)</f>
        <v>0</v>
      </c>
      <c r="W148" t="str">
        <f>VLOOKUP($D148,Artslister!$A$1:$W$99,13,FALSE)</f>
        <v>L.</v>
      </c>
      <c r="X148" t="e">
        <f>VLOOKUP($D148,Artslister!$A$1:$W$99,15,FALSE)</f>
        <v>#REF!</v>
      </c>
      <c r="Y148" t="e">
        <f>VLOOKUP($D148,Artslister!$A$1:$W$99,17,FALSE)</f>
        <v>#N/A</v>
      </c>
    </row>
    <row r="149" spans="1:25" ht="14.55" hidden="1" x14ac:dyDescent="0.3">
      <c r="A149" t="s">
        <v>109</v>
      </c>
      <c r="B149">
        <v>2019</v>
      </c>
      <c r="C149" t="s">
        <v>1459</v>
      </c>
      <c r="D149" t="s">
        <v>1938</v>
      </c>
      <c r="E149">
        <v>2</v>
      </c>
      <c r="L149" t="str">
        <f>VLOOKUP($D149,Artslister!$A$1:$W$99,2,FALSE)</f>
        <v>Rhamnus cathartica</v>
      </c>
      <c r="M149" t="str">
        <f>VLOOKUP($D149,Artslister!$A$1:$W$99,3,FALSE)</f>
        <v>141635</v>
      </c>
      <c r="N149" t="str">
        <f>VLOOKUP($D149,Artslister!$A$1:$W$99,4,FALSE)</f>
        <v>100403</v>
      </c>
      <c r="O149" t="str">
        <f>VLOOKUP($D149,Artslister!$A$1:$W$99,5,FALSE)</f>
        <v>Plantae</v>
      </c>
      <c r="P149" t="str">
        <f>VLOOKUP($D149,Artslister!$A$1:$W$99,6,FALSE)</f>
        <v>Magnoliophyta</v>
      </c>
      <c r="Q149" t="str">
        <f>VLOOKUP($D149,Artslister!$A$1:$W$99,7,FALSE)</f>
        <v>Eudicots</v>
      </c>
      <c r="R149" t="str">
        <f>VLOOKUP($D149,Artslister!$A$1:$W$99,8,FALSE)</f>
        <v>Rosales</v>
      </c>
      <c r="S149" t="str">
        <f>VLOOKUP($D149,Artslister!$A$1:$W$99,9,FALSE)</f>
        <v>Rhamnaceae</v>
      </c>
      <c r="T149" t="str">
        <f>VLOOKUP($D149,Artslister!$A$1:$W$99,10,FALSE)</f>
        <v>Rhamnus</v>
      </c>
      <c r="U149" t="str">
        <f>VLOOKUP($D149,Artslister!$A$1:$W$99,11,FALSE)</f>
        <v>cathartica</v>
      </c>
      <c r="V149">
        <f>VLOOKUP($D149,Artslister!$A$1:$W$99,12,FALSE)</f>
        <v>0</v>
      </c>
      <c r="W149" t="str">
        <f>VLOOKUP($D149,Artslister!$A$1:$W$99,13,FALSE)</f>
        <v>L.</v>
      </c>
      <c r="X149" t="e">
        <f>VLOOKUP($D149,Artslister!$A$1:$W$99,15,FALSE)</f>
        <v>#REF!</v>
      </c>
      <c r="Y149" t="e">
        <f>VLOOKUP($D149,Artslister!$A$1:$W$99,17,FALSE)</f>
        <v>#N/A</v>
      </c>
    </row>
    <row r="150" spans="1:25" ht="14.55" hidden="1" x14ac:dyDescent="0.3">
      <c r="A150" s="20" t="s">
        <v>109</v>
      </c>
      <c r="B150" s="20">
        <v>2020</v>
      </c>
      <c r="C150" s="20" t="s">
        <v>1459</v>
      </c>
      <c r="D150" s="20" t="s">
        <v>1938</v>
      </c>
      <c r="E150" s="20">
        <v>1</v>
      </c>
      <c r="J150" s="20" t="s">
        <v>297</v>
      </c>
      <c r="L150" t="str">
        <f>VLOOKUP($D150,Artslister!$A$1:$W$99,2,FALSE)</f>
        <v>Rhamnus cathartica</v>
      </c>
      <c r="M150" t="str">
        <f>VLOOKUP($D150,Artslister!$A$1:$W$99,3,FALSE)</f>
        <v>141635</v>
      </c>
      <c r="N150" t="str">
        <f>VLOOKUP($D150,Artslister!$A$1:$W$99,4,FALSE)</f>
        <v>100403</v>
      </c>
      <c r="O150" t="str">
        <f>VLOOKUP($D150,Artslister!$A$1:$W$99,5,FALSE)</f>
        <v>Plantae</v>
      </c>
      <c r="P150" t="str">
        <f>VLOOKUP($D150,Artslister!$A$1:$W$99,6,FALSE)</f>
        <v>Magnoliophyta</v>
      </c>
      <c r="Q150" t="str">
        <f>VLOOKUP($D150,Artslister!$A$1:$W$99,7,FALSE)</f>
        <v>Eudicots</v>
      </c>
      <c r="R150" t="str">
        <f>VLOOKUP($D150,Artslister!$A$1:$W$99,8,FALSE)</f>
        <v>Rosales</v>
      </c>
      <c r="S150" t="str">
        <f>VLOOKUP($D150,Artslister!$A$1:$W$99,9,FALSE)</f>
        <v>Rhamnaceae</v>
      </c>
      <c r="T150" t="str">
        <f>VLOOKUP($D150,Artslister!$A$1:$W$99,10,FALSE)</f>
        <v>Rhamnus</v>
      </c>
      <c r="U150" t="str">
        <f>VLOOKUP($D150,Artslister!$A$1:$W$99,11,FALSE)</f>
        <v>cathartica</v>
      </c>
      <c r="V150">
        <f>VLOOKUP($D150,Artslister!$A$1:$W$99,12,FALSE)</f>
        <v>0</v>
      </c>
      <c r="W150" t="str">
        <f>VLOOKUP($D150,Artslister!$A$1:$W$99,13,FALSE)</f>
        <v>L.</v>
      </c>
      <c r="X150" t="e">
        <f>VLOOKUP($D150,Artslister!$A$1:$W$99,15,FALSE)</f>
        <v>#REF!</v>
      </c>
      <c r="Y150" t="e">
        <f>VLOOKUP($D150,Artslister!$A$1:$W$99,17,FALSE)</f>
        <v>#N/A</v>
      </c>
    </row>
    <row r="151" spans="1:25" ht="14.55" hidden="1" x14ac:dyDescent="0.3">
      <c r="A151" t="s">
        <v>109</v>
      </c>
      <c r="B151">
        <v>2022</v>
      </c>
      <c r="C151" t="s">
        <v>1459</v>
      </c>
      <c r="D151" t="s">
        <v>1938</v>
      </c>
      <c r="E151">
        <v>1</v>
      </c>
      <c r="I151">
        <v>1</v>
      </c>
      <c r="L151" t="str">
        <f>VLOOKUP($D151,Artslister!$A$1:$W$99,2,FALSE)</f>
        <v>Rhamnus cathartica</v>
      </c>
      <c r="M151" t="str">
        <f>VLOOKUP($D151,Artslister!$A$1:$W$99,3,FALSE)</f>
        <v>141635</v>
      </c>
      <c r="N151" t="str">
        <f>VLOOKUP($D151,Artslister!$A$1:$W$99,4,FALSE)</f>
        <v>100403</v>
      </c>
      <c r="O151" t="str">
        <f>VLOOKUP($D151,Artslister!$A$1:$W$99,5,FALSE)</f>
        <v>Plantae</v>
      </c>
      <c r="P151" t="str">
        <f>VLOOKUP($D151,Artslister!$A$1:$W$99,6,FALSE)</f>
        <v>Magnoliophyta</v>
      </c>
      <c r="Q151" t="str">
        <f>VLOOKUP($D151,Artslister!$A$1:$W$99,7,FALSE)</f>
        <v>Eudicots</v>
      </c>
      <c r="R151" t="str">
        <f>VLOOKUP($D151,Artslister!$A$1:$W$99,8,FALSE)</f>
        <v>Rosales</v>
      </c>
      <c r="S151" t="str">
        <f>VLOOKUP($D151,Artslister!$A$1:$W$99,9,FALSE)</f>
        <v>Rhamnaceae</v>
      </c>
      <c r="T151" t="str">
        <f>VLOOKUP($D151,Artslister!$A$1:$W$99,10,FALSE)</f>
        <v>Rhamnus</v>
      </c>
      <c r="U151" t="str">
        <f>VLOOKUP($D151,Artslister!$A$1:$W$99,11,FALSE)</f>
        <v>cathartica</v>
      </c>
      <c r="V151">
        <f>VLOOKUP($D151,Artslister!$A$1:$W$99,12,FALSE)</f>
        <v>0</v>
      </c>
      <c r="W151" t="str">
        <f>VLOOKUP($D151,Artslister!$A$1:$W$99,13,FALSE)</f>
        <v>L.</v>
      </c>
      <c r="X151" t="e">
        <f>VLOOKUP($D151,Artslister!$A$1:$W$99,15,FALSE)</f>
        <v>#REF!</v>
      </c>
      <c r="Y151" t="e">
        <f>VLOOKUP($D151,Artslister!$A$1:$W$99,17,FALSE)</f>
        <v>#N/A</v>
      </c>
    </row>
    <row r="152" spans="1:25" ht="14.55" hidden="1" x14ac:dyDescent="0.3">
      <c r="A152" t="s">
        <v>70</v>
      </c>
      <c r="B152">
        <v>2019</v>
      </c>
      <c r="C152" t="s">
        <v>1522</v>
      </c>
      <c r="D152" t="s">
        <v>1931</v>
      </c>
      <c r="E152">
        <v>5</v>
      </c>
      <c r="F152">
        <v>1</v>
      </c>
      <c r="L152" t="str">
        <f>VLOOKUP($D152,Artslister!$A$1:$W$99,2,FALSE)</f>
        <v>Fraxinus excelsior</v>
      </c>
      <c r="M152" t="str">
        <f>VLOOKUP($D152,Artslister!$A$1:$W$99,3,FALSE)</f>
        <v>102409</v>
      </c>
      <c r="N152" t="str">
        <f>VLOOKUP($D152,Artslister!$A$1:$W$99,4,FALSE)</f>
        <v>62369</v>
      </c>
      <c r="O152" t="str">
        <f>VLOOKUP($D152,Artslister!$A$1:$W$99,5,FALSE)</f>
        <v>Plantae</v>
      </c>
      <c r="P152" t="str">
        <f>VLOOKUP($D152,Artslister!$A$1:$W$99,6,FALSE)</f>
        <v>Magnoliophyta</v>
      </c>
      <c r="Q152" t="str">
        <f>VLOOKUP($D152,Artslister!$A$1:$W$99,7,FALSE)</f>
        <v>Eudicots</v>
      </c>
      <c r="R152" t="str">
        <f>VLOOKUP($D152,Artslister!$A$1:$W$99,8,FALSE)</f>
        <v>Lamiales</v>
      </c>
      <c r="S152" t="str">
        <f>VLOOKUP($D152,Artslister!$A$1:$W$99,9,FALSE)</f>
        <v>Oleaceae</v>
      </c>
      <c r="T152" t="str">
        <f>VLOOKUP($D152,Artslister!$A$1:$W$99,10,FALSE)</f>
        <v>Fraxinus</v>
      </c>
      <c r="U152" t="str">
        <f>VLOOKUP($D152,Artslister!$A$1:$W$99,11,FALSE)</f>
        <v>excelsior</v>
      </c>
      <c r="V152">
        <f>VLOOKUP($D152,Artslister!$A$1:$W$99,12,FALSE)</f>
        <v>0</v>
      </c>
      <c r="W152" t="str">
        <f>VLOOKUP($D152,Artslister!$A$1:$W$99,13,FALSE)</f>
        <v>L.</v>
      </c>
      <c r="X152" t="e">
        <f>VLOOKUP($D152,Artslister!$A$1:$W$99,15,FALSE)</f>
        <v>#REF!</v>
      </c>
      <c r="Y152" t="e">
        <f>VLOOKUP($D152,Artslister!$A$1:$W$99,17,FALSE)</f>
        <v>#N/A</v>
      </c>
    </row>
    <row r="153" spans="1:25" ht="14.55" hidden="1" x14ac:dyDescent="0.3">
      <c r="A153" t="s">
        <v>70</v>
      </c>
      <c r="B153">
        <v>2019</v>
      </c>
      <c r="C153" t="s">
        <v>1516</v>
      </c>
      <c r="D153" t="s">
        <v>1931</v>
      </c>
      <c r="E153">
        <v>40</v>
      </c>
      <c r="F153">
        <v>1</v>
      </c>
      <c r="L153" t="str">
        <f>VLOOKUP($D153,Artslister!$A$1:$W$99,2,FALSE)</f>
        <v>Fraxinus excelsior</v>
      </c>
      <c r="M153" t="str">
        <f>VLOOKUP($D153,Artslister!$A$1:$W$99,3,FALSE)</f>
        <v>102409</v>
      </c>
      <c r="N153" t="str">
        <f>VLOOKUP($D153,Artslister!$A$1:$W$99,4,FALSE)</f>
        <v>62369</v>
      </c>
      <c r="O153" t="str">
        <f>VLOOKUP($D153,Artslister!$A$1:$W$99,5,FALSE)</f>
        <v>Plantae</v>
      </c>
      <c r="P153" t="str">
        <f>VLOOKUP($D153,Artslister!$A$1:$W$99,6,FALSE)</f>
        <v>Magnoliophyta</v>
      </c>
      <c r="Q153" t="str">
        <f>VLOOKUP($D153,Artslister!$A$1:$W$99,7,FALSE)</f>
        <v>Eudicots</v>
      </c>
      <c r="R153" t="str">
        <f>VLOOKUP($D153,Artslister!$A$1:$W$99,8,FALSE)</f>
        <v>Lamiales</v>
      </c>
      <c r="S153" t="str">
        <f>VLOOKUP($D153,Artslister!$A$1:$W$99,9,FALSE)</f>
        <v>Oleaceae</v>
      </c>
      <c r="T153" t="str">
        <f>VLOOKUP($D153,Artslister!$A$1:$W$99,10,FALSE)</f>
        <v>Fraxinus</v>
      </c>
      <c r="U153" t="str">
        <f>VLOOKUP($D153,Artslister!$A$1:$W$99,11,FALSE)</f>
        <v>excelsior</v>
      </c>
      <c r="V153">
        <f>VLOOKUP($D153,Artslister!$A$1:$W$99,12,FALSE)</f>
        <v>0</v>
      </c>
      <c r="W153" t="str">
        <f>VLOOKUP($D153,Artslister!$A$1:$W$99,13,FALSE)</f>
        <v>L.</v>
      </c>
      <c r="X153" t="e">
        <f>VLOOKUP($D153,Artslister!$A$1:$W$99,15,FALSE)</f>
        <v>#REF!</v>
      </c>
      <c r="Y153" t="e">
        <f>VLOOKUP($D153,Artslister!$A$1:$W$99,17,FALSE)</f>
        <v>#N/A</v>
      </c>
    </row>
    <row r="154" spans="1:25" ht="14.55" hidden="1" x14ac:dyDescent="0.3">
      <c r="A154" t="s">
        <v>147</v>
      </c>
      <c r="B154">
        <v>2019</v>
      </c>
      <c r="C154" t="s">
        <v>1601</v>
      </c>
      <c r="D154" t="s">
        <v>1931</v>
      </c>
      <c r="E154">
        <v>5</v>
      </c>
      <c r="F154">
        <v>1</v>
      </c>
      <c r="L154" t="str">
        <f>VLOOKUP($D154,Artslister!$A$1:$W$99,2,FALSE)</f>
        <v>Fraxinus excelsior</v>
      </c>
      <c r="M154" t="str">
        <f>VLOOKUP($D154,Artslister!$A$1:$W$99,3,FALSE)</f>
        <v>102409</v>
      </c>
      <c r="N154" t="str">
        <f>VLOOKUP($D154,Artslister!$A$1:$W$99,4,FALSE)</f>
        <v>62369</v>
      </c>
      <c r="O154" t="str">
        <f>VLOOKUP($D154,Artslister!$A$1:$W$99,5,FALSE)</f>
        <v>Plantae</v>
      </c>
      <c r="P154" t="str">
        <f>VLOOKUP($D154,Artslister!$A$1:$W$99,6,FALSE)</f>
        <v>Magnoliophyta</v>
      </c>
      <c r="Q154" t="str">
        <f>VLOOKUP($D154,Artslister!$A$1:$W$99,7,FALSE)</f>
        <v>Eudicots</v>
      </c>
      <c r="R154" t="str">
        <f>VLOOKUP($D154,Artslister!$A$1:$W$99,8,FALSE)</f>
        <v>Lamiales</v>
      </c>
      <c r="S154" t="str">
        <f>VLOOKUP($D154,Artslister!$A$1:$W$99,9,FALSE)</f>
        <v>Oleaceae</v>
      </c>
      <c r="T154" t="str">
        <f>VLOOKUP($D154,Artslister!$A$1:$W$99,10,FALSE)</f>
        <v>Fraxinus</v>
      </c>
      <c r="U154" t="str">
        <f>VLOOKUP($D154,Artslister!$A$1:$W$99,11,FALSE)</f>
        <v>excelsior</v>
      </c>
      <c r="V154">
        <f>VLOOKUP($D154,Artslister!$A$1:$W$99,12,FALSE)</f>
        <v>0</v>
      </c>
      <c r="W154" t="str">
        <f>VLOOKUP($D154,Artslister!$A$1:$W$99,13,FALSE)</f>
        <v>L.</v>
      </c>
      <c r="X154" t="e">
        <f>VLOOKUP($D154,Artslister!$A$1:$W$99,15,FALSE)</f>
        <v>#REF!</v>
      </c>
      <c r="Y154" t="e">
        <f>VLOOKUP($D154,Artslister!$A$1:$W$99,17,FALSE)</f>
        <v>#N/A</v>
      </c>
    </row>
    <row r="155" spans="1:25" ht="14.55" hidden="1" x14ac:dyDescent="0.3">
      <c r="A155" t="s">
        <v>57</v>
      </c>
      <c r="B155">
        <v>2019</v>
      </c>
      <c r="C155" t="s">
        <v>1652</v>
      </c>
      <c r="D155" t="s">
        <v>1931</v>
      </c>
      <c r="E155">
        <v>10</v>
      </c>
      <c r="F155">
        <v>1</v>
      </c>
      <c r="L155" t="str">
        <f>VLOOKUP($D155,Artslister!$A$1:$W$99,2,FALSE)</f>
        <v>Fraxinus excelsior</v>
      </c>
      <c r="M155" t="str">
        <f>VLOOKUP($D155,Artslister!$A$1:$W$99,3,FALSE)</f>
        <v>102409</v>
      </c>
      <c r="N155" t="str">
        <f>VLOOKUP($D155,Artslister!$A$1:$W$99,4,FALSE)</f>
        <v>62369</v>
      </c>
      <c r="O155" t="str">
        <f>VLOOKUP($D155,Artslister!$A$1:$W$99,5,FALSE)</f>
        <v>Plantae</v>
      </c>
      <c r="P155" t="str">
        <f>VLOOKUP($D155,Artslister!$A$1:$W$99,6,FALSE)</f>
        <v>Magnoliophyta</v>
      </c>
      <c r="Q155" t="str">
        <f>VLOOKUP($D155,Artslister!$A$1:$W$99,7,FALSE)</f>
        <v>Eudicots</v>
      </c>
      <c r="R155" t="str">
        <f>VLOOKUP($D155,Artslister!$A$1:$W$99,8,FALSE)</f>
        <v>Lamiales</v>
      </c>
      <c r="S155" t="str">
        <f>VLOOKUP($D155,Artslister!$A$1:$W$99,9,FALSE)</f>
        <v>Oleaceae</v>
      </c>
      <c r="T155" t="str">
        <f>VLOOKUP($D155,Artslister!$A$1:$W$99,10,FALSE)</f>
        <v>Fraxinus</v>
      </c>
      <c r="U155" t="str">
        <f>VLOOKUP($D155,Artslister!$A$1:$W$99,11,FALSE)</f>
        <v>excelsior</v>
      </c>
      <c r="V155">
        <f>VLOOKUP($D155,Artslister!$A$1:$W$99,12,FALSE)</f>
        <v>0</v>
      </c>
      <c r="W155" t="str">
        <f>VLOOKUP($D155,Artslister!$A$1:$W$99,13,FALSE)</f>
        <v>L.</v>
      </c>
      <c r="X155" t="e">
        <f>VLOOKUP($D155,Artslister!$A$1:$W$99,15,FALSE)</f>
        <v>#REF!</v>
      </c>
      <c r="Y155" t="e">
        <f>VLOOKUP($D155,Artslister!$A$1:$W$99,17,FALSE)</f>
        <v>#N/A</v>
      </c>
    </row>
    <row r="156" spans="1:25" ht="14.55" hidden="1" x14ac:dyDescent="0.3">
      <c r="A156" t="s">
        <v>57</v>
      </c>
      <c r="B156">
        <v>2019</v>
      </c>
      <c r="C156" t="s">
        <v>1656</v>
      </c>
      <c r="D156" t="s">
        <v>1931</v>
      </c>
      <c r="E156">
        <v>10</v>
      </c>
      <c r="F156">
        <v>1</v>
      </c>
      <c r="L156" t="str">
        <f>VLOOKUP($D156,Artslister!$A$1:$W$99,2,FALSE)</f>
        <v>Fraxinus excelsior</v>
      </c>
      <c r="M156" t="str">
        <f>VLOOKUP($D156,Artslister!$A$1:$W$99,3,FALSE)</f>
        <v>102409</v>
      </c>
      <c r="N156" t="str">
        <f>VLOOKUP($D156,Artslister!$A$1:$W$99,4,FALSE)</f>
        <v>62369</v>
      </c>
      <c r="O156" t="str">
        <f>VLOOKUP($D156,Artslister!$A$1:$W$99,5,FALSE)</f>
        <v>Plantae</v>
      </c>
      <c r="P156" t="str">
        <f>VLOOKUP($D156,Artslister!$A$1:$W$99,6,FALSE)</f>
        <v>Magnoliophyta</v>
      </c>
      <c r="Q156" t="str">
        <f>VLOOKUP($D156,Artslister!$A$1:$W$99,7,FALSE)</f>
        <v>Eudicots</v>
      </c>
      <c r="R156" t="str">
        <f>VLOOKUP($D156,Artslister!$A$1:$W$99,8,FALSE)</f>
        <v>Lamiales</v>
      </c>
      <c r="S156" t="str">
        <f>VLOOKUP($D156,Artslister!$A$1:$W$99,9,FALSE)</f>
        <v>Oleaceae</v>
      </c>
      <c r="T156" t="str">
        <f>VLOOKUP($D156,Artslister!$A$1:$W$99,10,FALSE)</f>
        <v>Fraxinus</v>
      </c>
      <c r="U156" t="str">
        <f>VLOOKUP($D156,Artslister!$A$1:$W$99,11,FALSE)</f>
        <v>excelsior</v>
      </c>
      <c r="V156">
        <f>VLOOKUP($D156,Artslister!$A$1:$W$99,12,FALSE)</f>
        <v>0</v>
      </c>
      <c r="W156" t="str">
        <f>VLOOKUP($D156,Artslister!$A$1:$W$99,13,FALSE)</f>
        <v>L.</v>
      </c>
      <c r="X156" t="e">
        <f>VLOOKUP($D156,Artslister!$A$1:$W$99,15,FALSE)</f>
        <v>#REF!</v>
      </c>
      <c r="Y156" t="e">
        <f>VLOOKUP($D156,Artslister!$A$1:$W$99,17,FALSE)</f>
        <v>#N/A</v>
      </c>
    </row>
    <row r="157" spans="1:25" ht="14.55" hidden="1" x14ac:dyDescent="0.3">
      <c r="A157" t="s">
        <v>57</v>
      </c>
      <c r="B157">
        <v>2019</v>
      </c>
      <c r="C157" t="s">
        <v>1658</v>
      </c>
      <c r="D157" t="s">
        <v>1931</v>
      </c>
      <c r="E157">
        <v>70</v>
      </c>
      <c r="F157">
        <v>1</v>
      </c>
      <c r="L157" t="str">
        <f>VLOOKUP($D157,Artslister!$A$1:$W$99,2,FALSE)</f>
        <v>Fraxinus excelsior</v>
      </c>
      <c r="M157" t="str">
        <f>VLOOKUP($D157,Artslister!$A$1:$W$99,3,FALSE)</f>
        <v>102409</v>
      </c>
      <c r="N157" t="str">
        <f>VLOOKUP($D157,Artslister!$A$1:$W$99,4,FALSE)</f>
        <v>62369</v>
      </c>
      <c r="O157" t="str">
        <f>VLOOKUP($D157,Artslister!$A$1:$W$99,5,FALSE)</f>
        <v>Plantae</v>
      </c>
      <c r="P157" t="str">
        <f>VLOOKUP($D157,Artslister!$A$1:$W$99,6,FALSE)</f>
        <v>Magnoliophyta</v>
      </c>
      <c r="Q157" t="str">
        <f>VLOOKUP($D157,Artslister!$A$1:$W$99,7,FALSE)</f>
        <v>Eudicots</v>
      </c>
      <c r="R157" t="str">
        <f>VLOOKUP($D157,Artslister!$A$1:$W$99,8,FALSE)</f>
        <v>Lamiales</v>
      </c>
      <c r="S157" t="str">
        <f>VLOOKUP($D157,Artslister!$A$1:$W$99,9,FALSE)</f>
        <v>Oleaceae</v>
      </c>
      <c r="T157" t="str">
        <f>VLOOKUP($D157,Artslister!$A$1:$W$99,10,FALSE)</f>
        <v>Fraxinus</v>
      </c>
      <c r="U157" t="str">
        <f>VLOOKUP($D157,Artslister!$A$1:$W$99,11,FALSE)</f>
        <v>excelsior</v>
      </c>
      <c r="V157">
        <f>VLOOKUP($D157,Artslister!$A$1:$W$99,12,FALSE)</f>
        <v>0</v>
      </c>
      <c r="W157" t="str">
        <f>VLOOKUP($D157,Artslister!$A$1:$W$99,13,FALSE)</f>
        <v>L.</v>
      </c>
      <c r="X157" t="e">
        <f>VLOOKUP($D157,Artslister!$A$1:$W$99,15,FALSE)</f>
        <v>#REF!</v>
      </c>
      <c r="Y157" t="e">
        <f>VLOOKUP($D157,Artslister!$A$1:$W$99,17,FALSE)</f>
        <v>#N/A</v>
      </c>
    </row>
    <row r="158" spans="1:25" ht="14.55" hidden="1" x14ac:dyDescent="0.3">
      <c r="A158" t="s">
        <v>149</v>
      </c>
      <c r="B158">
        <v>2019</v>
      </c>
      <c r="C158" t="s">
        <v>1771</v>
      </c>
      <c r="D158" t="s">
        <v>1931</v>
      </c>
      <c r="E158">
        <v>50</v>
      </c>
      <c r="F158">
        <v>1</v>
      </c>
      <c r="L158" t="str">
        <f>VLOOKUP($D158,Artslister!$A$1:$W$99,2,FALSE)</f>
        <v>Fraxinus excelsior</v>
      </c>
      <c r="M158" t="str">
        <f>VLOOKUP($D158,Artslister!$A$1:$W$99,3,FALSE)</f>
        <v>102409</v>
      </c>
      <c r="N158" t="str">
        <f>VLOOKUP($D158,Artslister!$A$1:$W$99,4,FALSE)</f>
        <v>62369</v>
      </c>
      <c r="O158" t="str">
        <f>VLOOKUP($D158,Artslister!$A$1:$W$99,5,FALSE)</f>
        <v>Plantae</v>
      </c>
      <c r="P158" t="str">
        <f>VLOOKUP($D158,Artslister!$A$1:$W$99,6,FALSE)</f>
        <v>Magnoliophyta</v>
      </c>
      <c r="Q158" t="str">
        <f>VLOOKUP($D158,Artslister!$A$1:$W$99,7,FALSE)</f>
        <v>Eudicots</v>
      </c>
      <c r="R158" t="str">
        <f>VLOOKUP($D158,Artslister!$A$1:$W$99,8,FALSE)</f>
        <v>Lamiales</v>
      </c>
      <c r="S158" t="str">
        <f>VLOOKUP($D158,Artslister!$A$1:$W$99,9,FALSE)</f>
        <v>Oleaceae</v>
      </c>
      <c r="T158" t="str">
        <f>VLOOKUP($D158,Artslister!$A$1:$W$99,10,FALSE)</f>
        <v>Fraxinus</v>
      </c>
      <c r="U158" t="str">
        <f>VLOOKUP($D158,Artslister!$A$1:$W$99,11,FALSE)</f>
        <v>excelsior</v>
      </c>
      <c r="V158">
        <f>VLOOKUP($D158,Artslister!$A$1:$W$99,12,FALSE)</f>
        <v>0</v>
      </c>
      <c r="W158" t="str">
        <f>VLOOKUP($D158,Artslister!$A$1:$W$99,13,FALSE)</f>
        <v>L.</v>
      </c>
      <c r="X158" t="e">
        <f>VLOOKUP($D158,Artslister!$A$1:$W$99,15,FALSE)</f>
        <v>#REF!</v>
      </c>
      <c r="Y158" t="e">
        <f>VLOOKUP($D158,Artslister!$A$1:$W$99,17,FALSE)</f>
        <v>#N/A</v>
      </c>
    </row>
    <row r="159" spans="1:25" ht="14.55" hidden="1" x14ac:dyDescent="0.3">
      <c r="A159" t="s">
        <v>149</v>
      </c>
      <c r="B159">
        <v>2019</v>
      </c>
      <c r="C159" t="s">
        <v>1777</v>
      </c>
      <c r="D159" t="s">
        <v>1931</v>
      </c>
      <c r="E159">
        <v>50</v>
      </c>
      <c r="F159">
        <v>1</v>
      </c>
      <c r="L159" t="str">
        <f>VLOOKUP($D159,Artslister!$A$1:$W$99,2,FALSE)</f>
        <v>Fraxinus excelsior</v>
      </c>
      <c r="M159" t="str">
        <f>VLOOKUP($D159,Artslister!$A$1:$W$99,3,FALSE)</f>
        <v>102409</v>
      </c>
      <c r="N159" t="str">
        <f>VLOOKUP($D159,Artslister!$A$1:$W$99,4,FALSE)</f>
        <v>62369</v>
      </c>
      <c r="O159" t="str">
        <f>VLOOKUP($D159,Artslister!$A$1:$W$99,5,FALSE)</f>
        <v>Plantae</v>
      </c>
      <c r="P159" t="str">
        <f>VLOOKUP($D159,Artslister!$A$1:$W$99,6,FALSE)</f>
        <v>Magnoliophyta</v>
      </c>
      <c r="Q159" t="str">
        <f>VLOOKUP($D159,Artslister!$A$1:$W$99,7,FALSE)</f>
        <v>Eudicots</v>
      </c>
      <c r="R159" t="str">
        <f>VLOOKUP($D159,Artslister!$A$1:$W$99,8,FALSE)</f>
        <v>Lamiales</v>
      </c>
      <c r="S159" t="str">
        <f>VLOOKUP($D159,Artslister!$A$1:$W$99,9,FALSE)</f>
        <v>Oleaceae</v>
      </c>
      <c r="T159" t="str">
        <f>VLOOKUP($D159,Artslister!$A$1:$W$99,10,FALSE)</f>
        <v>Fraxinus</v>
      </c>
      <c r="U159" t="str">
        <f>VLOOKUP($D159,Artslister!$A$1:$W$99,11,FALSE)</f>
        <v>excelsior</v>
      </c>
      <c r="V159">
        <f>VLOOKUP($D159,Artslister!$A$1:$W$99,12,FALSE)</f>
        <v>0</v>
      </c>
      <c r="W159" t="str">
        <f>VLOOKUP($D159,Artslister!$A$1:$W$99,13,FALSE)</f>
        <v>L.</v>
      </c>
      <c r="X159" t="e">
        <f>VLOOKUP($D159,Artslister!$A$1:$W$99,15,FALSE)</f>
        <v>#REF!</v>
      </c>
      <c r="Y159" t="e">
        <f>VLOOKUP($D159,Artslister!$A$1:$W$99,17,FALSE)</f>
        <v>#N/A</v>
      </c>
    </row>
    <row r="160" spans="1:25" ht="14.55" hidden="1" x14ac:dyDescent="0.3">
      <c r="A160" t="s">
        <v>149</v>
      </c>
      <c r="B160">
        <v>2019</v>
      </c>
      <c r="C160" t="s">
        <v>1776</v>
      </c>
      <c r="D160" t="s">
        <v>1931</v>
      </c>
      <c r="E160">
        <v>5</v>
      </c>
      <c r="F160">
        <v>1</v>
      </c>
      <c r="L160" t="str">
        <f>VLOOKUP($D160,Artslister!$A$1:$W$99,2,FALSE)</f>
        <v>Fraxinus excelsior</v>
      </c>
      <c r="M160" t="str">
        <f>VLOOKUP($D160,Artslister!$A$1:$W$99,3,FALSE)</f>
        <v>102409</v>
      </c>
      <c r="N160" t="str">
        <f>VLOOKUP($D160,Artslister!$A$1:$W$99,4,FALSE)</f>
        <v>62369</v>
      </c>
      <c r="O160" t="str">
        <f>VLOOKUP($D160,Artslister!$A$1:$W$99,5,FALSE)</f>
        <v>Plantae</v>
      </c>
      <c r="P160" t="str">
        <f>VLOOKUP($D160,Artslister!$A$1:$W$99,6,FALSE)</f>
        <v>Magnoliophyta</v>
      </c>
      <c r="Q160" t="str">
        <f>VLOOKUP($D160,Artslister!$A$1:$W$99,7,FALSE)</f>
        <v>Eudicots</v>
      </c>
      <c r="R160" t="str">
        <f>VLOOKUP($D160,Artslister!$A$1:$W$99,8,FALSE)</f>
        <v>Lamiales</v>
      </c>
      <c r="S160" t="str">
        <f>VLOOKUP($D160,Artslister!$A$1:$W$99,9,FALSE)</f>
        <v>Oleaceae</v>
      </c>
      <c r="T160" t="str">
        <f>VLOOKUP($D160,Artslister!$A$1:$W$99,10,FALSE)</f>
        <v>Fraxinus</v>
      </c>
      <c r="U160" t="str">
        <f>VLOOKUP($D160,Artslister!$A$1:$W$99,11,FALSE)</f>
        <v>excelsior</v>
      </c>
      <c r="V160">
        <f>VLOOKUP($D160,Artslister!$A$1:$W$99,12,FALSE)</f>
        <v>0</v>
      </c>
      <c r="W160" t="str">
        <f>VLOOKUP($D160,Artslister!$A$1:$W$99,13,FALSE)</f>
        <v>L.</v>
      </c>
      <c r="X160" t="e">
        <f>VLOOKUP($D160,Artslister!$A$1:$W$99,15,FALSE)</f>
        <v>#REF!</v>
      </c>
      <c r="Y160" t="e">
        <f>VLOOKUP($D160,Artslister!$A$1:$W$99,17,FALSE)</f>
        <v>#N/A</v>
      </c>
    </row>
    <row r="161" spans="1:25" ht="14.55" hidden="1" x14ac:dyDescent="0.3">
      <c r="A161" t="s">
        <v>149</v>
      </c>
      <c r="B161">
        <v>2019</v>
      </c>
      <c r="C161" t="s">
        <v>1779</v>
      </c>
      <c r="D161" t="s">
        <v>1931</v>
      </c>
      <c r="E161">
        <v>20</v>
      </c>
      <c r="F161">
        <v>1</v>
      </c>
      <c r="L161" t="str">
        <f>VLOOKUP($D161,Artslister!$A$1:$W$99,2,FALSE)</f>
        <v>Fraxinus excelsior</v>
      </c>
      <c r="M161" t="str">
        <f>VLOOKUP($D161,Artslister!$A$1:$W$99,3,FALSE)</f>
        <v>102409</v>
      </c>
      <c r="N161" t="str">
        <f>VLOOKUP($D161,Artslister!$A$1:$W$99,4,FALSE)</f>
        <v>62369</v>
      </c>
      <c r="O161" t="str">
        <f>VLOOKUP($D161,Artslister!$A$1:$W$99,5,FALSE)</f>
        <v>Plantae</v>
      </c>
      <c r="P161" t="str">
        <f>VLOOKUP($D161,Artslister!$A$1:$W$99,6,FALSE)</f>
        <v>Magnoliophyta</v>
      </c>
      <c r="Q161" t="str">
        <f>VLOOKUP($D161,Artslister!$A$1:$W$99,7,FALSE)</f>
        <v>Eudicots</v>
      </c>
      <c r="R161" t="str">
        <f>VLOOKUP($D161,Artslister!$A$1:$W$99,8,FALSE)</f>
        <v>Lamiales</v>
      </c>
      <c r="S161" t="str">
        <f>VLOOKUP($D161,Artslister!$A$1:$W$99,9,FALSE)</f>
        <v>Oleaceae</v>
      </c>
      <c r="T161" t="str">
        <f>VLOOKUP($D161,Artslister!$A$1:$W$99,10,FALSE)</f>
        <v>Fraxinus</v>
      </c>
      <c r="U161" t="str">
        <f>VLOOKUP($D161,Artslister!$A$1:$W$99,11,FALSE)</f>
        <v>excelsior</v>
      </c>
      <c r="V161">
        <f>VLOOKUP($D161,Artslister!$A$1:$W$99,12,FALSE)</f>
        <v>0</v>
      </c>
      <c r="W161" t="str">
        <f>VLOOKUP($D161,Artslister!$A$1:$W$99,13,FALSE)</f>
        <v>L.</v>
      </c>
      <c r="X161" t="e">
        <f>VLOOKUP($D161,Artslister!$A$1:$W$99,15,FALSE)</f>
        <v>#REF!</v>
      </c>
      <c r="Y161" t="e">
        <f>VLOOKUP($D161,Artslister!$A$1:$W$99,17,FALSE)</f>
        <v>#N/A</v>
      </c>
    </row>
    <row r="162" spans="1:25" ht="14.55" hidden="1" x14ac:dyDescent="0.3">
      <c r="A162" t="s">
        <v>127</v>
      </c>
      <c r="B162">
        <v>2020</v>
      </c>
      <c r="C162" t="s">
        <v>1235</v>
      </c>
      <c r="D162" t="s">
        <v>1931</v>
      </c>
      <c r="E162">
        <v>0.1</v>
      </c>
      <c r="F162">
        <v>1</v>
      </c>
      <c r="L162" t="str">
        <f>VLOOKUP($D162,Artslister!$A$1:$W$99,2,FALSE)</f>
        <v>Fraxinus excelsior</v>
      </c>
      <c r="M162" t="str">
        <f>VLOOKUP($D162,Artslister!$A$1:$W$99,3,FALSE)</f>
        <v>102409</v>
      </c>
      <c r="N162" t="str">
        <f>VLOOKUP($D162,Artslister!$A$1:$W$99,4,FALSE)</f>
        <v>62369</v>
      </c>
      <c r="O162" t="str">
        <f>VLOOKUP($D162,Artslister!$A$1:$W$99,5,FALSE)</f>
        <v>Plantae</v>
      </c>
      <c r="P162" t="str">
        <f>VLOOKUP($D162,Artslister!$A$1:$W$99,6,FALSE)</f>
        <v>Magnoliophyta</v>
      </c>
      <c r="Q162" t="str">
        <f>VLOOKUP($D162,Artslister!$A$1:$W$99,7,FALSE)</f>
        <v>Eudicots</v>
      </c>
      <c r="R162" t="str">
        <f>VLOOKUP($D162,Artslister!$A$1:$W$99,8,FALSE)</f>
        <v>Lamiales</v>
      </c>
      <c r="S162" t="str">
        <f>VLOOKUP($D162,Artslister!$A$1:$W$99,9,FALSE)</f>
        <v>Oleaceae</v>
      </c>
      <c r="T162" t="str">
        <f>VLOOKUP($D162,Artslister!$A$1:$W$99,10,FALSE)</f>
        <v>Fraxinus</v>
      </c>
      <c r="U162" t="str">
        <f>VLOOKUP($D162,Artslister!$A$1:$W$99,11,FALSE)</f>
        <v>excelsior</v>
      </c>
      <c r="V162">
        <f>VLOOKUP($D162,Artslister!$A$1:$W$99,12,FALSE)</f>
        <v>0</v>
      </c>
      <c r="W162" t="str">
        <f>VLOOKUP($D162,Artslister!$A$1:$W$99,13,FALSE)</f>
        <v>L.</v>
      </c>
      <c r="X162" t="e">
        <f>VLOOKUP($D162,Artslister!$A$1:$W$99,15,FALSE)</f>
        <v>#REF!</v>
      </c>
      <c r="Y162" t="e">
        <f>VLOOKUP($D162,Artslister!$A$1:$W$99,17,FALSE)</f>
        <v>#N/A</v>
      </c>
    </row>
    <row r="163" spans="1:25" ht="14.55" hidden="1" x14ac:dyDescent="0.3">
      <c r="A163" t="s">
        <v>28</v>
      </c>
      <c r="B163">
        <v>2020</v>
      </c>
      <c r="C163" t="s">
        <v>1312</v>
      </c>
      <c r="D163" t="s">
        <v>1931</v>
      </c>
      <c r="E163">
        <v>2</v>
      </c>
      <c r="F163">
        <v>1</v>
      </c>
      <c r="L163" t="str">
        <f>VLOOKUP($D163,Artslister!$A$1:$W$99,2,FALSE)</f>
        <v>Fraxinus excelsior</v>
      </c>
      <c r="M163" t="str">
        <f>VLOOKUP($D163,Artslister!$A$1:$W$99,3,FALSE)</f>
        <v>102409</v>
      </c>
      <c r="N163" t="str">
        <f>VLOOKUP($D163,Artslister!$A$1:$W$99,4,FALSE)</f>
        <v>62369</v>
      </c>
      <c r="O163" t="str">
        <f>VLOOKUP($D163,Artslister!$A$1:$W$99,5,FALSE)</f>
        <v>Plantae</v>
      </c>
      <c r="P163" t="str">
        <f>VLOOKUP($D163,Artslister!$A$1:$W$99,6,FALSE)</f>
        <v>Magnoliophyta</v>
      </c>
      <c r="Q163" t="str">
        <f>VLOOKUP($D163,Artslister!$A$1:$W$99,7,FALSE)</f>
        <v>Eudicots</v>
      </c>
      <c r="R163" t="str">
        <f>VLOOKUP($D163,Artslister!$A$1:$W$99,8,FALSE)</f>
        <v>Lamiales</v>
      </c>
      <c r="S163" t="str">
        <f>VLOOKUP($D163,Artslister!$A$1:$W$99,9,FALSE)</f>
        <v>Oleaceae</v>
      </c>
      <c r="T163" t="str">
        <f>VLOOKUP($D163,Artslister!$A$1:$W$99,10,FALSE)</f>
        <v>Fraxinus</v>
      </c>
      <c r="U163" t="str">
        <f>VLOOKUP($D163,Artslister!$A$1:$W$99,11,FALSE)</f>
        <v>excelsior</v>
      </c>
      <c r="V163">
        <f>VLOOKUP($D163,Artslister!$A$1:$W$99,12,FALSE)</f>
        <v>0</v>
      </c>
      <c r="W163" t="str">
        <f>VLOOKUP($D163,Artslister!$A$1:$W$99,13,FALSE)</f>
        <v>L.</v>
      </c>
      <c r="X163" t="e">
        <f>VLOOKUP($D163,Artslister!$A$1:$W$99,15,FALSE)</f>
        <v>#REF!</v>
      </c>
      <c r="Y163" t="e">
        <f>VLOOKUP($D163,Artslister!$A$1:$W$99,17,FALSE)</f>
        <v>#N/A</v>
      </c>
    </row>
    <row r="164" spans="1:25" ht="14.55" hidden="1" x14ac:dyDescent="0.3">
      <c r="A164" t="s">
        <v>28</v>
      </c>
      <c r="B164">
        <v>2020</v>
      </c>
      <c r="C164" t="s">
        <v>1306</v>
      </c>
      <c r="D164" t="s">
        <v>1931</v>
      </c>
      <c r="E164">
        <v>12</v>
      </c>
      <c r="F164">
        <v>1</v>
      </c>
      <c r="L164" t="str">
        <f>VLOOKUP($D164,Artslister!$A$1:$W$99,2,FALSE)</f>
        <v>Fraxinus excelsior</v>
      </c>
      <c r="M164" t="str">
        <f>VLOOKUP($D164,Artslister!$A$1:$W$99,3,FALSE)</f>
        <v>102409</v>
      </c>
      <c r="N164" t="str">
        <f>VLOOKUP($D164,Artslister!$A$1:$W$99,4,FALSE)</f>
        <v>62369</v>
      </c>
      <c r="O164" t="str">
        <f>VLOOKUP($D164,Artslister!$A$1:$W$99,5,FALSE)</f>
        <v>Plantae</v>
      </c>
      <c r="P164" t="str">
        <f>VLOOKUP($D164,Artslister!$A$1:$W$99,6,FALSE)</f>
        <v>Magnoliophyta</v>
      </c>
      <c r="Q164" t="str">
        <f>VLOOKUP($D164,Artslister!$A$1:$W$99,7,FALSE)</f>
        <v>Eudicots</v>
      </c>
      <c r="R164" t="str">
        <f>VLOOKUP($D164,Artslister!$A$1:$W$99,8,FALSE)</f>
        <v>Lamiales</v>
      </c>
      <c r="S164" t="str">
        <f>VLOOKUP($D164,Artslister!$A$1:$W$99,9,FALSE)</f>
        <v>Oleaceae</v>
      </c>
      <c r="T164" t="str">
        <f>VLOOKUP($D164,Artslister!$A$1:$W$99,10,FALSE)</f>
        <v>Fraxinus</v>
      </c>
      <c r="U164" t="str">
        <f>VLOOKUP($D164,Artslister!$A$1:$W$99,11,FALSE)</f>
        <v>excelsior</v>
      </c>
      <c r="V164">
        <f>VLOOKUP($D164,Artslister!$A$1:$W$99,12,FALSE)</f>
        <v>0</v>
      </c>
      <c r="W164" t="str">
        <f>VLOOKUP($D164,Artslister!$A$1:$W$99,13,FALSE)</f>
        <v>L.</v>
      </c>
      <c r="X164" t="e">
        <f>VLOOKUP($D164,Artslister!$A$1:$W$99,15,FALSE)</f>
        <v>#REF!</v>
      </c>
      <c r="Y164" t="e">
        <f>VLOOKUP($D164,Artslister!$A$1:$W$99,17,FALSE)</f>
        <v>#N/A</v>
      </c>
    </row>
    <row r="165" spans="1:25" ht="14.55" hidden="1" x14ac:dyDescent="0.3">
      <c r="A165" t="s">
        <v>1932</v>
      </c>
      <c r="B165">
        <v>2020</v>
      </c>
      <c r="C165" t="s">
        <v>1380</v>
      </c>
      <c r="D165" t="s">
        <v>1931</v>
      </c>
      <c r="E165">
        <v>1</v>
      </c>
      <c r="F165">
        <v>1</v>
      </c>
      <c r="L165" t="str">
        <f>VLOOKUP($D165,Artslister!$A$1:$W$99,2,FALSE)</f>
        <v>Fraxinus excelsior</v>
      </c>
      <c r="M165" t="str">
        <f>VLOOKUP($D165,Artslister!$A$1:$W$99,3,FALSE)</f>
        <v>102409</v>
      </c>
      <c r="N165" t="str">
        <f>VLOOKUP($D165,Artslister!$A$1:$W$99,4,FALSE)</f>
        <v>62369</v>
      </c>
      <c r="O165" t="str">
        <f>VLOOKUP($D165,Artslister!$A$1:$W$99,5,FALSE)</f>
        <v>Plantae</v>
      </c>
      <c r="P165" t="str">
        <f>VLOOKUP($D165,Artslister!$A$1:$W$99,6,FALSE)</f>
        <v>Magnoliophyta</v>
      </c>
      <c r="Q165" t="str">
        <f>VLOOKUP($D165,Artslister!$A$1:$W$99,7,FALSE)</f>
        <v>Eudicots</v>
      </c>
      <c r="R165" t="str">
        <f>VLOOKUP($D165,Artslister!$A$1:$W$99,8,FALSE)</f>
        <v>Lamiales</v>
      </c>
      <c r="S165" t="str">
        <f>VLOOKUP($D165,Artslister!$A$1:$W$99,9,FALSE)</f>
        <v>Oleaceae</v>
      </c>
      <c r="T165" t="str">
        <f>VLOOKUP($D165,Artslister!$A$1:$W$99,10,FALSE)</f>
        <v>Fraxinus</v>
      </c>
      <c r="U165" t="str">
        <f>VLOOKUP($D165,Artslister!$A$1:$W$99,11,FALSE)</f>
        <v>excelsior</v>
      </c>
      <c r="V165">
        <f>VLOOKUP($D165,Artslister!$A$1:$W$99,12,FALSE)</f>
        <v>0</v>
      </c>
      <c r="W165" t="str">
        <f>VLOOKUP($D165,Artslister!$A$1:$W$99,13,FALSE)</f>
        <v>L.</v>
      </c>
      <c r="X165" t="e">
        <f>VLOOKUP($D165,Artslister!$A$1:$W$99,15,FALSE)</f>
        <v>#REF!</v>
      </c>
      <c r="Y165" t="e">
        <f>VLOOKUP($D165,Artslister!$A$1:$W$99,17,FALSE)</f>
        <v>#N/A</v>
      </c>
    </row>
    <row r="166" spans="1:25" ht="14.55" hidden="1" x14ac:dyDescent="0.3">
      <c r="A166" t="s">
        <v>117</v>
      </c>
      <c r="B166">
        <v>2020</v>
      </c>
      <c r="C166" t="s">
        <v>1410</v>
      </c>
      <c r="D166" t="s">
        <v>1931</v>
      </c>
      <c r="E166">
        <v>1</v>
      </c>
      <c r="F166">
        <v>1</v>
      </c>
      <c r="L166" t="str">
        <f>VLOOKUP($D166,Artslister!$A$1:$W$99,2,FALSE)</f>
        <v>Fraxinus excelsior</v>
      </c>
      <c r="M166" t="str">
        <f>VLOOKUP($D166,Artslister!$A$1:$W$99,3,FALSE)</f>
        <v>102409</v>
      </c>
      <c r="N166" t="str">
        <f>VLOOKUP($D166,Artslister!$A$1:$W$99,4,FALSE)</f>
        <v>62369</v>
      </c>
      <c r="O166" t="str">
        <f>VLOOKUP($D166,Artslister!$A$1:$W$99,5,FALSE)</f>
        <v>Plantae</v>
      </c>
      <c r="P166" t="str">
        <f>VLOOKUP($D166,Artslister!$A$1:$W$99,6,FALSE)</f>
        <v>Magnoliophyta</v>
      </c>
      <c r="Q166" t="str">
        <f>VLOOKUP($D166,Artslister!$A$1:$W$99,7,FALSE)</f>
        <v>Eudicots</v>
      </c>
      <c r="R166" t="str">
        <f>VLOOKUP($D166,Artslister!$A$1:$W$99,8,FALSE)</f>
        <v>Lamiales</v>
      </c>
      <c r="S166" t="str">
        <f>VLOOKUP($D166,Artslister!$A$1:$W$99,9,FALSE)</f>
        <v>Oleaceae</v>
      </c>
      <c r="T166" t="str">
        <f>VLOOKUP($D166,Artslister!$A$1:$W$99,10,FALSE)</f>
        <v>Fraxinus</v>
      </c>
      <c r="U166" t="str">
        <f>VLOOKUP($D166,Artslister!$A$1:$W$99,11,FALSE)</f>
        <v>excelsior</v>
      </c>
      <c r="V166">
        <f>VLOOKUP($D166,Artslister!$A$1:$W$99,12,FALSE)</f>
        <v>0</v>
      </c>
      <c r="W166" t="str">
        <f>VLOOKUP($D166,Artslister!$A$1:$W$99,13,FALSE)</f>
        <v>L.</v>
      </c>
      <c r="X166" t="e">
        <f>VLOOKUP($D166,Artslister!$A$1:$W$99,15,FALSE)</f>
        <v>#REF!</v>
      </c>
      <c r="Y166" t="e">
        <f>VLOOKUP($D166,Artslister!$A$1:$W$99,17,FALSE)</f>
        <v>#N/A</v>
      </c>
    </row>
    <row r="167" spans="1:25" ht="14.55" hidden="1" x14ac:dyDescent="0.3">
      <c r="A167" s="20" t="s">
        <v>109</v>
      </c>
      <c r="B167" s="20">
        <v>2023</v>
      </c>
      <c r="C167" s="20" t="s">
        <v>1459</v>
      </c>
      <c r="D167" s="20" t="s">
        <v>1938</v>
      </c>
      <c r="E167" s="20">
        <v>2</v>
      </c>
      <c r="I167">
        <v>1</v>
      </c>
      <c r="K167" s="20" t="s">
        <v>297</v>
      </c>
      <c r="L167" t="str">
        <f>VLOOKUP($D167,Artslister!$A$1:$W$99,2,FALSE)</f>
        <v>Rhamnus cathartica</v>
      </c>
      <c r="M167" t="str">
        <f>VLOOKUP($D167,Artslister!$A$1:$W$99,3,FALSE)</f>
        <v>141635</v>
      </c>
      <c r="N167" t="str">
        <f>VLOOKUP($D167,Artslister!$A$1:$W$99,4,FALSE)</f>
        <v>100403</v>
      </c>
      <c r="O167" t="str">
        <f>VLOOKUP($D167,Artslister!$A$1:$W$99,5,FALSE)</f>
        <v>Plantae</v>
      </c>
      <c r="P167" t="str">
        <f>VLOOKUP($D167,Artslister!$A$1:$W$99,6,FALSE)</f>
        <v>Magnoliophyta</v>
      </c>
      <c r="Q167" t="str">
        <f>VLOOKUP($D167,Artslister!$A$1:$W$99,7,FALSE)</f>
        <v>Eudicots</v>
      </c>
      <c r="R167" t="str">
        <f>VLOOKUP($D167,Artslister!$A$1:$W$99,8,FALSE)</f>
        <v>Rosales</v>
      </c>
      <c r="S167" t="str">
        <f>VLOOKUP($D167,Artslister!$A$1:$W$99,9,FALSE)</f>
        <v>Rhamnaceae</v>
      </c>
      <c r="T167" t="str">
        <f>VLOOKUP($D167,Artslister!$A$1:$W$99,10,FALSE)</f>
        <v>Rhamnus</v>
      </c>
      <c r="U167" t="str">
        <f>VLOOKUP($D167,Artslister!$A$1:$W$99,11,FALSE)</f>
        <v>cathartica</v>
      </c>
      <c r="V167">
        <f>VLOOKUP($D167,Artslister!$A$1:$W$99,12,FALSE)</f>
        <v>0</v>
      </c>
      <c r="W167" t="str">
        <f>VLOOKUP($D167,Artslister!$A$1:$W$99,13,FALSE)</f>
        <v>L.</v>
      </c>
      <c r="X167" t="e">
        <f>VLOOKUP($D167,Artslister!$A$1:$W$99,15,FALSE)</f>
        <v>#REF!</v>
      </c>
      <c r="Y167" t="e">
        <f>VLOOKUP($D167,Artslister!$A$1:$W$99,17,FALSE)</f>
        <v>#N/A</v>
      </c>
    </row>
    <row r="168" spans="1:25" ht="14.55" hidden="1" x14ac:dyDescent="0.3">
      <c r="A168" t="s">
        <v>109</v>
      </c>
      <c r="B168">
        <v>2018</v>
      </c>
      <c r="C168" t="s">
        <v>1459</v>
      </c>
      <c r="D168" t="s">
        <v>1945</v>
      </c>
      <c r="E168">
        <v>15</v>
      </c>
      <c r="F168">
        <v>1</v>
      </c>
      <c r="L168" t="str">
        <f>VLOOKUP($D168,Artslister!$A$1:$W$99,2,FALSE)</f>
        <v>Filipendula vulgaris</v>
      </c>
      <c r="M168" t="str">
        <f>VLOOKUP($D168,Artslister!$A$1:$W$99,3,FALSE)</f>
        <v>103311</v>
      </c>
      <c r="N168" t="str">
        <f>VLOOKUP($D168,Artslister!$A$1:$W$99,4,FALSE)</f>
        <v>133275</v>
      </c>
      <c r="O168" t="str">
        <f>VLOOKUP($D168,Artslister!$A$1:$W$99,5,FALSE)</f>
        <v>Plantae</v>
      </c>
      <c r="P168" t="str">
        <f>VLOOKUP($D168,Artslister!$A$1:$W$99,6,FALSE)</f>
        <v>Magnoliophyta</v>
      </c>
      <c r="Q168" t="str">
        <f>VLOOKUP($D168,Artslister!$A$1:$W$99,7,FALSE)</f>
        <v>Eudicots</v>
      </c>
      <c r="R168" t="str">
        <f>VLOOKUP($D168,Artslister!$A$1:$W$99,8,FALSE)</f>
        <v>Rosales</v>
      </c>
      <c r="S168" t="str">
        <f>VLOOKUP($D168,Artslister!$A$1:$W$99,9,FALSE)</f>
        <v>Rosaceae</v>
      </c>
      <c r="T168" t="str">
        <f>VLOOKUP($D168,Artslister!$A$1:$W$99,10,FALSE)</f>
        <v>Filipendula</v>
      </c>
      <c r="U168" t="str">
        <f>VLOOKUP($D168,Artslister!$A$1:$W$99,11,FALSE)</f>
        <v>vulgaris</v>
      </c>
      <c r="V168">
        <f>VLOOKUP($D168,Artslister!$A$1:$W$99,12,FALSE)</f>
        <v>0</v>
      </c>
      <c r="W168" t="str">
        <f>VLOOKUP($D168,Artslister!$A$1:$W$99,13,FALSE)</f>
        <v>Moench</v>
      </c>
      <c r="X168" t="e">
        <f>VLOOKUP($D168,Artslister!$A$1:$W$99,15,FALSE)</f>
        <v>#REF!</v>
      </c>
      <c r="Y168" t="e">
        <f>VLOOKUP($D168,Artslister!$A$1:$W$99,17,FALSE)</f>
        <v>#N/A</v>
      </c>
    </row>
    <row r="169" spans="1:25" ht="14.55" hidden="1" x14ac:dyDescent="0.3">
      <c r="A169" t="s">
        <v>109</v>
      </c>
      <c r="B169">
        <v>2019</v>
      </c>
      <c r="C169" t="s">
        <v>1459</v>
      </c>
      <c r="D169" t="s">
        <v>1945</v>
      </c>
      <c r="E169">
        <v>20</v>
      </c>
      <c r="F169">
        <v>1</v>
      </c>
      <c r="L169" t="str">
        <f>VLOOKUP($D169,Artslister!$A$1:$W$99,2,FALSE)</f>
        <v>Filipendula vulgaris</v>
      </c>
      <c r="M169" t="str">
        <f>VLOOKUP($D169,Artslister!$A$1:$W$99,3,FALSE)</f>
        <v>103311</v>
      </c>
      <c r="N169" t="str">
        <f>VLOOKUP($D169,Artslister!$A$1:$W$99,4,FALSE)</f>
        <v>133275</v>
      </c>
      <c r="O169" t="str">
        <f>VLOOKUP($D169,Artslister!$A$1:$W$99,5,FALSE)</f>
        <v>Plantae</v>
      </c>
      <c r="P169" t="str">
        <f>VLOOKUP($D169,Artslister!$A$1:$W$99,6,FALSE)</f>
        <v>Magnoliophyta</v>
      </c>
      <c r="Q169" t="str">
        <f>VLOOKUP($D169,Artslister!$A$1:$W$99,7,FALSE)</f>
        <v>Eudicots</v>
      </c>
      <c r="R169" t="str">
        <f>VLOOKUP($D169,Artslister!$A$1:$W$99,8,FALSE)</f>
        <v>Rosales</v>
      </c>
      <c r="S169" t="str">
        <f>VLOOKUP($D169,Artslister!$A$1:$W$99,9,FALSE)</f>
        <v>Rosaceae</v>
      </c>
      <c r="T169" t="str">
        <f>VLOOKUP($D169,Artslister!$A$1:$W$99,10,FALSE)</f>
        <v>Filipendula</v>
      </c>
      <c r="U169" t="str">
        <f>VLOOKUP($D169,Artslister!$A$1:$W$99,11,FALSE)</f>
        <v>vulgaris</v>
      </c>
      <c r="V169">
        <f>VLOOKUP($D169,Artslister!$A$1:$W$99,12,FALSE)</f>
        <v>0</v>
      </c>
      <c r="W169" t="str">
        <f>VLOOKUP($D169,Artslister!$A$1:$W$99,13,FALSE)</f>
        <v>Moench</v>
      </c>
      <c r="X169" t="e">
        <f>VLOOKUP($D169,Artslister!$A$1:$W$99,15,FALSE)</f>
        <v>#REF!</v>
      </c>
      <c r="Y169" t="e">
        <f>VLOOKUP($D169,Artslister!$A$1:$W$99,17,FALSE)</f>
        <v>#N/A</v>
      </c>
    </row>
    <row r="170" spans="1:25" ht="14.55" hidden="1" x14ac:dyDescent="0.3">
      <c r="A170" s="20" t="s">
        <v>109</v>
      </c>
      <c r="B170" s="20">
        <v>2020</v>
      </c>
      <c r="C170" s="20" t="s">
        <v>1459</v>
      </c>
      <c r="D170" s="20" t="s">
        <v>1945</v>
      </c>
      <c r="E170" s="20">
        <v>15</v>
      </c>
      <c r="F170">
        <v>1</v>
      </c>
      <c r="J170" s="20" t="s">
        <v>297</v>
      </c>
      <c r="L170" t="str">
        <f>VLOOKUP($D170,Artslister!$A$1:$W$99,2,FALSE)</f>
        <v>Filipendula vulgaris</v>
      </c>
      <c r="M170" t="str">
        <f>VLOOKUP($D170,Artslister!$A$1:$W$99,3,FALSE)</f>
        <v>103311</v>
      </c>
      <c r="N170" t="str">
        <f>VLOOKUP($D170,Artslister!$A$1:$W$99,4,FALSE)</f>
        <v>133275</v>
      </c>
      <c r="O170" t="str">
        <f>VLOOKUP($D170,Artslister!$A$1:$W$99,5,FALSE)</f>
        <v>Plantae</v>
      </c>
      <c r="P170" t="str">
        <f>VLOOKUP($D170,Artslister!$A$1:$W$99,6,FALSE)</f>
        <v>Magnoliophyta</v>
      </c>
      <c r="Q170" t="str">
        <f>VLOOKUP($D170,Artslister!$A$1:$W$99,7,FALSE)</f>
        <v>Eudicots</v>
      </c>
      <c r="R170" t="str">
        <f>VLOOKUP($D170,Artslister!$A$1:$W$99,8,FALSE)</f>
        <v>Rosales</v>
      </c>
      <c r="S170" t="str">
        <f>VLOOKUP($D170,Artslister!$A$1:$W$99,9,FALSE)</f>
        <v>Rosaceae</v>
      </c>
      <c r="T170" t="str">
        <f>VLOOKUP($D170,Artslister!$A$1:$W$99,10,FALSE)</f>
        <v>Filipendula</v>
      </c>
      <c r="U170" t="str">
        <f>VLOOKUP($D170,Artslister!$A$1:$W$99,11,FALSE)</f>
        <v>vulgaris</v>
      </c>
      <c r="V170">
        <f>VLOOKUP($D170,Artslister!$A$1:$W$99,12,FALSE)</f>
        <v>0</v>
      </c>
      <c r="W170" t="str">
        <f>VLOOKUP($D170,Artslister!$A$1:$W$99,13,FALSE)</f>
        <v>Moench</v>
      </c>
      <c r="X170" t="e">
        <f>VLOOKUP($D170,Artslister!$A$1:$W$99,15,FALSE)</f>
        <v>#REF!</v>
      </c>
      <c r="Y170" t="e">
        <f>VLOOKUP($D170,Artslister!$A$1:$W$99,17,FALSE)</f>
        <v>#N/A</v>
      </c>
    </row>
    <row r="171" spans="1:25" ht="14.55" hidden="1" x14ac:dyDescent="0.3">
      <c r="A171" t="s">
        <v>109</v>
      </c>
      <c r="B171">
        <v>2022</v>
      </c>
      <c r="C171" t="s">
        <v>1459</v>
      </c>
      <c r="D171" t="s">
        <v>1945</v>
      </c>
      <c r="E171">
        <v>3</v>
      </c>
      <c r="F171">
        <v>1</v>
      </c>
      <c r="L171" t="str">
        <f>VLOOKUP($D171,Artslister!$A$1:$W$99,2,FALSE)</f>
        <v>Filipendula vulgaris</v>
      </c>
      <c r="M171" t="str">
        <f>VLOOKUP($D171,Artslister!$A$1:$W$99,3,FALSE)</f>
        <v>103311</v>
      </c>
      <c r="N171" t="str">
        <f>VLOOKUP($D171,Artslister!$A$1:$W$99,4,FALSE)</f>
        <v>133275</v>
      </c>
      <c r="O171" t="str">
        <f>VLOOKUP($D171,Artslister!$A$1:$W$99,5,FALSE)</f>
        <v>Plantae</v>
      </c>
      <c r="P171" t="str">
        <f>VLOOKUP($D171,Artslister!$A$1:$W$99,6,FALSE)</f>
        <v>Magnoliophyta</v>
      </c>
      <c r="Q171" t="str">
        <f>VLOOKUP($D171,Artslister!$A$1:$W$99,7,FALSE)</f>
        <v>Eudicots</v>
      </c>
      <c r="R171" t="str">
        <f>VLOOKUP($D171,Artslister!$A$1:$W$99,8,FALSE)</f>
        <v>Rosales</v>
      </c>
      <c r="S171" t="str">
        <f>VLOOKUP($D171,Artslister!$A$1:$W$99,9,FALSE)</f>
        <v>Rosaceae</v>
      </c>
      <c r="T171" t="str">
        <f>VLOOKUP($D171,Artslister!$A$1:$W$99,10,FALSE)</f>
        <v>Filipendula</v>
      </c>
      <c r="U171" t="str">
        <f>VLOOKUP($D171,Artslister!$A$1:$W$99,11,FALSE)</f>
        <v>vulgaris</v>
      </c>
      <c r="V171">
        <f>VLOOKUP($D171,Artslister!$A$1:$W$99,12,FALSE)</f>
        <v>0</v>
      </c>
      <c r="W171" t="str">
        <f>VLOOKUP($D171,Artslister!$A$1:$W$99,13,FALSE)</f>
        <v>Moench</v>
      </c>
      <c r="X171" t="e">
        <f>VLOOKUP($D171,Artslister!$A$1:$W$99,15,FALSE)</f>
        <v>#REF!</v>
      </c>
      <c r="Y171" t="e">
        <f>VLOOKUP($D171,Artslister!$A$1:$W$99,17,FALSE)</f>
        <v>#N/A</v>
      </c>
    </row>
    <row r="172" spans="1:25" ht="14.55" hidden="1" x14ac:dyDescent="0.3">
      <c r="A172" s="20" t="s">
        <v>109</v>
      </c>
      <c r="B172" s="20">
        <v>2023</v>
      </c>
      <c r="C172" s="20" t="s">
        <v>1459</v>
      </c>
      <c r="D172" s="43" t="s">
        <v>2025</v>
      </c>
      <c r="E172" s="20">
        <v>5</v>
      </c>
      <c r="G172">
        <v>1</v>
      </c>
      <c r="I172">
        <v>1</v>
      </c>
      <c r="K172" s="20" t="s">
        <v>297</v>
      </c>
      <c r="L172" t="str">
        <f>VLOOKUP($D172,Artslister!$A$1:$W$99,2,FALSE)</f>
        <v>Cotoneaster sp.</v>
      </c>
      <c r="M172" t="str">
        <f>VLOOKUP($D172,Artslister!$A$1:$W$99,3,FALSE)</f>
        <v>103268</v>
      </c>
      <c r="N172" t="str">
        <f>VLOOKUP($D172,Artslister!$A$1:$W$99,4,FALSE)</f>
        <v>63228</v>
      </c>
      <c r="O172" t="str">
        <f>VLOOKUP($D172,Artslister!$A$1:$W$99,5,FALSE)</f>
        <v>Plantae</v>
      </c>
      <c r="P172" t="str">
        <f>VLOOKUP($D172,Artslister!$A$1:$W$99,6,FALSE)</f>
        <v>Magnoliophyta</v>
      </c>
      <c r="Q172" t="str">
        <f>VLOOKUP($D172,Artslister!$A$1:$W$99,7,FALSE)</f>
        <v>Eudicots</v>
      </c>
      <c r="R172" t="str">
        <f>VLOOKUP($D172,Artslister!$A$1:$W$99,8,FALSE)</f>
        <v>Rosales</v>
      </c>
      <c r="S172" t="str">
        <f>VLOOKUP($D172,Artslister!$A$1:$W$99,9,FALSE)</f>
        <v>Rosaceae</v>
      </c>
      <c r="T172" t="str">
        <f>VLOOKUP($D172,Artslister!$A$1:$W$99,10,FALSE)</f>
        <v>Cotoneaster</v>
      </c>
      <c r="U172">
        <f>VLOOKUP($D172,Artslister!$A$1:$W$99,11,FALSE)</f>
        <v>0</v>
      </c>
      <c r="V172">
        <f>VLOOKUP($D172,Artslister!$A$1:$W$99,12,FALSE)</f>
        <v>0</v>
      </c>
      <c r="W172" t="str">
        <f>VLOOKUP($D172,Artslister!$A$1:$W$99,13,FALSE)</f>
        <v>Medik.</v>
      </c>
      <c r="X172" t="e">
        <f>VLOOKUP($D172,Artslister!$A$1:$W$99,15,FALSE)</f>
        <v>#REF!</v>
      </c>
      <c r="Y172" t="e">
        <f>VLOOKUP($D172,Artslister!$A$1:$W$99,17,FALSE)</f>
        <v>#N/A</v>
      </c>
    </row>
    <row r="173" spans="1:25" ht="14.55" hidden="1" x14ac:dyDescent="0.3">
      <c r="A173" t="s">
        <v>109</v>
      </c>
      <c r="B173">
        <v>2022</v>
      </c>
      <c r="C173" t="s">
        <v>1459</v>
      </c>
      <c r="D173" t="s">
        <v>1996</v>
      </c>
      <c r="E173">
        <v>1</v>
      </c>
      <c r="G173">
        <v>1</v>
      </c>
      <c r="H173">
        <v>1</v>
      </c>
      <c r="L173" t="str">
        <f>VLOOKUP($D173,Artslister!$A$1:$W$99,2,FALSE)</f>
        <v>Cotoneaster divaricatus</v>
      </c>
      <c r="M173" t="str">
        <f>VLOOKUP($D173,Artslister!$A$1:$W$99,3,FALSE)</f>
        <v>103273</v>
      </c>
      <c r="N173" t="str">
        <f>VLOOKUP($D173,Artslister!$A$1:$W$99,4,FALSE)</f>
        <v>132022</v>
      </c>
      <c r="O173" t="str">
        <f>VLOOKUP($D173,Artslister!$A$1:$W$99,5,FALSE)</f>
        <v>Plantae</v>
      </c>
      <c r="P173" t="str">
        <f>VLOOKUP($D173,Artslister!$A$1:$W$99,6,FALSE)</f>
        <v>Magnoliophyta</v>
      </c>
      <c r="Q173" t="str">
        <f>VLOOKUP($D173,Artslister!$A$1:$W$99,7,FALSE)</f>
        <v>Eudicots</v>
      </c>
      <c r="R173" t="str">
        <f>VLOOKUP($D173,Artslister!$A$1:$W$99,8,FALSE)</f>
        <v>Rosales</v>
      </c>
      <c r="S173" t="str">
        <f>VLOOKUP($D173,Artslister!$A$1:$W$99,9,FALSE)</f>
        <v>Rosaceae</v>
      </c>
      <c r="T173" t="str">
        <f>VLOOKUP($D173,Artslister!$A$1:$W$99,10,FALSE)</f>
        <v>Cotoneaster</v>
      </c>
      <c r="U173" t="str">
        <f>VLOOKUP($D173,Artslister!$A$1:$W$99,11,FALSE)</f>
        <v>divaricatus</v>
      </c>
      <c r="V173">
        <f>VLOOKUP($D173,Artslister!$A$1:$W$99,12,FALSE)</f>
        <v>0</v>
      </c>
      <c r="W173" t="str">
        <f>VLOOKUP($D173,Artslister!$A$1:$W$99,13,FALSE)</f>
        <v>Rehder &amp; E.H.Wilson</v>
      </c>
      <c r="X173" t="e">
        <f>VLOOKUP($D173,Artslister!$A$1:$W$99,15,FALSE)</f>
        <v>#REF!</v>
      </c>
      <c r="Y173" t="str">
        <f>VLOOKUP($D173,Artslister!$A$1:$W$99,17,FALSE)</f>
        <v>SE</v>
      </c>
    </row>
    <row r="174" spans="1:25" ht="14.55" hidden="1" x14ac:dyDescent="0.3">
      <c r="A174" t="s">
        <v>109</v>
      </c>
      <c r="B174">
        <v>2019</v>
      </c>
      <c r="C174" t="s">
        <v>1463</v>
      </c>
      <c r="D174" t="s">
        <v>1923</v>
      </c>
      <c r="E174">
        <v>1</v>
      </c>
      <c r="F174">
        <v>1</v>
      </c>
      <c r="L174" t="str">
        <f>VLOOKUP($D174,Artslister!$A$1:$W$99,2,FALSE)</f>
        <v>Veronica spicata</v>
      </c>
      <c r="M174" t="str">
        <f>VLOOKUP($D174,Artslister!$A$1:$W$99,3,FALSE)</f>
        <v>102575</v>
      </c>
      <c r="N174" t="str">
        <f>VLOOKUP($D174,Artslister!$A$1:$W$99,4,FALSE)</f>
        <v>144891</v>
      </c>
      <c r="O174" t="str">
        <f>VLOOKUP($D174,Artslister!$A$1:$W$99,5,FALSE)</f>
        <v>Plantae</v>
      </c>
      <c r="P174" t="str">
        <f>VLOOKUP($D174,Artslister!$A$1:$W$99,6,FALSE)</f>
        <v>Magnoliophyta</v>
      </c>
      <c r="Q174" t="str">
        <f>VLOOKUP($D174,Artslister!$A$1:$W$99,7,FALSE)</f>
        <v>Eudicots</v>
      </c>
      <c r="R174" t="str">
        <f>VLOOKUP($D174,Artslister!$A$1:$W$99,8,FALSE)</f>
        <v>Lamiales</v>
      </c>
      <c r="S174" t="str">
        <f>VLOOKUP($D174,Artslister!$A$1:$W$99,9,FALSE)</f>
        <v>Plantaginaceae</v>
      </c>
      <c r="T174" t="str">
        <f>VLOOKUP($D174,Artslister!$A$1:$W$99,10,FALSE)</f>
        <v>Veronica</v>
      </c>
      <c r="U174" t="str">
        <f>VLOOKUP($D174,Artslister!$A$1:$W$99,11,FALSE)</f>
        <v>spicata</v>
      </c>
      <c r="V174">
        <f>VLOOKUP($D174,Artslister!$A$1:$W$99,12,FALSE)</f>
        <v>0</v>
      </c>
      <c r="W174" t="str">
        <f>VLOOKUP($D174,Artslister!$A$1:$W$99,13,FALSE)</f>
        <v>L.</v>
      </c>
      <c r="X174" t="e">
        <f>VLOOKUP($D174,Artslister!$A$1:$W$99,15,FALSE)</f>
        <v>#REF!</v>
      </c>
      <c r="Y174" t="e">
        <f>VLOOKUP($D174,Artslister!$A$1:$W$99,17,FALSE)</f>
        <v>#N/A</v>
      </c>
    </row>
    <row r="175" spans="1:25" ht="14.55" hidden="1" x14ac:dyDescent="0.3">
      <c r="A175" t="s">
        <v>109</v>
      </c>
      <c r="B175">
        <v>2022</v>
      </c>
      <c r="C175" t="s">
        <v>1463</v>
      </c>
      <c r="D175" t="s">
        <v>1923</v>
      </c>
      <c r="E175">
        <v>2</v>
      </c>
      <c r="F175">
        <v>1</v>
      </c>
      <c r="L175" t="str">
        <f>VLOOKUP($D175,Artslister!$A$1:$W$99,2,FALSE)</f>
        <v>Veronica spicata</v>
      </c>
      <c r="M175" t="str">
        <f>VLOOKUP($D175,Artslister!$A$1:$W$99,3,FALSE)</f>
        <v>102575</v>
      </c>
      <c r="N175" t="str">
        <f>VLOOKUP($D175,Artslister!$A$1:$W$99,4,FALSE)</f>
        <v>144891</v>
      </c>
      <c r="O175" t="str">
        <f>VLOOKUP($D175,Artslister!$A$1:$W$99,5,FALSE)</f>
        <v>Plantae</v>
      </c>
      <c r="P175" t="str">
        <f>VLOOKUP($D175,Artslister!$A$1:$W$99,6,FALSE)</f>
        <v>Magnoliophyta</v>
      </c>
      <c r="Q175" t="str">
        <f>VLOOKUP($D175,Artslister!$A$1:$W$99,7,FALSE)</f>
        <v>Eudicots</v>
      </c>
      <c r="R175" t="str">
        <f>VLOOKUP($D175,Artslister!$A$1:$W$99,8,FALSE)</f>
        <v>Lamiales</v>
      </c>
      <c r="S175" t="str">
        <f>VLOOKUP($D175,Artslister!$A$1:$W$99,9,FALSE)</f>
        <v>Plantaginaceae</v>
      </c>
      <c r="T175" t="str">
        <f>VLOOKUP($D175,Artslister!$A$1:$W$99,10,FALSE)</f>
        <v>Veronica</v>
      </c>
      <c r="U175" t="str">
        <f>VLOOKUP($D175,Artslister!$A$1:$W$99,11,FALSE)</f>
        <v>spicata</v>
      </c>
      <c r="V175">
        <f>VLOOKUP($D175,Artslister!$A$1:$W$99,12,FALSE)</f>
        <v>0</v>
      </c>
      <c r="W175" t="str">
        <f>VLOOKUP($D175,Artslister!$A$1:$W$99,13,FALSE)</f>
        <v>L.</v>
      </c>
      <c r="X175" t="e">
        <f>VLOOKUP($D175,Artslister!$A$1:$W$99,15,FALSE)</f>
        <v>#REF!</v>
      </c>
      <c r="Y175" t="e">
        <f>VLOOKUP($D175,Artslister!$A$1:$W$99,17,FALSE)</f>
        <v>#N/A</v>
      </c>
    </row>
    <row r="176" spans="1:25" ht="14.55" hidden="1" x14ac:dyDescent="0.3">
      <c r="A176" t="s">
        <v>109</v>
      </c>
      <c r="B176">
        <v>2018</v>
      </c>
      <c r="C176" t="s">
        <v>1463</v>
      </c>
      <c r="D176" t="s">
        <v>1936</v>
      </c>
      <c r="E176">
        <v>20</v>
      </c>
      <c r="L176" t="str">
        <f>VLOOKUP($D176,Artslister!$A$1:$W$99,2,FALSE)</f>
        <v>Cotoneaster integerrimus</v>
      </c>
      <c r="M176" t="str">
        <f>VLOOKUP($D176,Artslister!$A$1:$W$99,3,FALSE)</f>
        <v>103276</v>
      </c>
      <c r="N176" t="str">
        <f>VLOOKUP($D176,Artslister!$A$1:$W$99,4,FALSE)</f>
        <v>132025</v>
      </c>
      <c r="O176" t="str">
        <f>VLOOKUP($D176,Artslister!$A$1:$W$99,5,FALSE)</f>
        <v>Plantae</v>
      </c>
      <c r="P176" t="str">
        <f>VLOOKUP($D176,Artslister!$A$1:$W$99,6,FALSE)</f>
        <v>Magnoliophyta</v>
      </c>
      <c r="Q176" t="str">
        <f>VLOOKUP($D176,Artslister!$A$1:$W$99,7,FALSE)</f>
        <v>Eudicots</v>
      </c>
      <c r="R176" t="str">
        <f>VLOOKUP($D176,Artslister!$A$1:$W$99,8,FALSE)</f>
        <v>Rosales</v>
      </c>
      <c r="S176" t="str">
        <f>VLOOKUP($D176,Artslister!$A$1:$W$99,9,FALSE)</f>
        <v>Rosaceae</v>
      </c>
      <c r="T176" t="str">
        <f>VLOOKUP($D176,Artslister!$A$1:$W$99,10,FALSE)</f>
        <v>Cotoneaster</v>
      </c>
      <c r="U176" t="str">
        <f>VLOOKUP($D176,Artslister!$A$1:$W$99,11,FALSE)</f>
        <v>integerrimus</v>
      </c>
      <c r="V176">
        <f>VLOOKUP($D176,Artslister!$A$1:$W$99,12,FALSE)</f>
        <v>0</v>
      </c>
      <c r="W176" t="str">
        <f>VLOOKUP($D176,Artslister!$A$1:$W$99,13,FALSE)</f>
        <v>Medik.</v>
      </c>
      <c r="X176" t="e">
        <f>VLOOKUP($D176,Artslister!$A$1:$W$99,15,FALSE)</f>
        <v>#REF!</v>
      </c>
      <c r="Y176" t="e">
        <f>VLOOKUP($D176,Artslister!$A$1:$W$99,17,FALSE)</f>
        <v>#N/A</v>
      </c>
    </row>
    <row r="177" spans="1:25" ht="14.55" hidden="1" x14ac:dyDescent="0.3">
      <c r="A177" t="s">
        <v>109</v>
      </c>
      <c r="B177">
        <v>2019</v>
      </c>
      <c r="C177" t="s">
        <v>1463</v>
      </c>
      <c r="D177" t="s">
        <v>1936</v>
      </c>
      <c r="E177">
        <v>20</v>
      </c>
      <c r="L177" t="str">
        <f>VLOOKUP($D177,Artslister!$A$1:$W$99,2,FALSE)</f>
        <v>Cotoneaster integerrimus</v>
      </c>
      <c r="M177" t="str">
        <f>VLOOKUP($D177,Artslister!$A$1:$W$99,3,FALSE)</f>
        <v>103276</v>
      </c>
      <c r="N177" t="str">
        <f>VLOOKUP($D177,Artslister!$A$1:$W$99,4,FALSE)</f>
        <v>132025</v>
      </c>
      <c r="O177" t="str">
        <f>VLOOKUP($D177,Artslister!$A$1:$W$99,5,FALSE)</f>
        <v>Plantae</v>
      </c>
      <c r="P177" t="str">
        <f>VLOOKUP($D177,Artslister!$A$1:$W$99,6,FALSE)</f>
        <v>Magnoliophyta</v>
      </c>
      <c r="Q177" t="str">
        <f>VLOOKUP($D177,Artslister!$A$1:$W$99,7,FALSE)</f>
        <v>Eudicots</v>
      </c>
      <c r="R177" t="str">
        <f>VLOOKUP($D177,Artslister!$A$1:$W$99,8,FALSE)</f>
        <v>Rosales</v>
      </c>
      <c r="S177" t="str">
        <f>VLOOKUP($D177,Artslister!$A$1:$W$99,9,FALSE)</f>
        <v>Rosaceae</v>
      </c>
      <c r="T177" t="str">
        <f>VLOOKUP($D177,Artslister!$A$1:$W$99,10,FALSE)</f>
        <v>Cotoneaster</v>
      </c>
      <c r="U177" t="str">
        <f>VLOOKUP($D177,Artslister!$A$1:$W$99,11,FALSE)</f>
        <v>integerrimus</v>
      </c>
      <c r="V177">
        <f>VLOOKUP($D177,Artslister!$A$1:$W$99,12,FALSE)</f>
        <v>0</v>
      </c>
      <c r="W177" t="str">
        <f>VLOOKUP($D177,Artslister!$A$1:$W$99,13,FALSE)</f>
        <v>Medik.</v>
      </c>
      <c r="X177" t="e">
        <f>VLOOKUP($D177,Artslister!$A$1:$W$99,15,FALSE)</f>
        <v>#REF!</v>
      </c>
      <c r="Y177" t="e">
        <f>VLOOKUP($D177,Artslister!$A$1:$W$99,17,FALSE)</f>
        <v>#N/A</v>
      </c>
    </row>
    <row r="178" spans="1:25" ht="14.55" hidden="1" x14ac:dyDescent="0.3">
      <c r="A178" s="20" t="s">
        <v>109</v>
      </c>
      <c r="B178" s="20">
        <v>2020</v>
      </c>
      <c r="C178" s="20" t="s">
        <v>1463</v>
      </c>
      <c r="D178" s="20" t="s">
        <v>1936</v>
      </c>
      <c r="E178" s="20">
        <v>20</v>
      </c>
      <c r="J178" s="20" t="s">
        <v>297</v>
      </c>
      <c r="L178" t="str">
        <f>VLOOKUP($D178,Artslister!$A$1:$W$99,2,FALSE)</f>
        <v>Cotoneaster integerrimus</v>
      </c>
      <c r="M178" t="str">
        <f>VLOOKUP($D178,Artslister!$A$1:$W$99,3,FALSE)</f>
        <v>103276</v>
      </c>
      <c r="N178" t="str">
        <f>VLOOKUP($D178,Artslister!$A$1:$W$99,4,FALSE)</f>
        <v>132025</v>
      </c>
      <c r="O178" t="str">
        <f>VLOOKUP($D178,Artslister!$A$1:$W$99,5,FALSE)</f>
        <v>Plantae</v>
      </c>
      <c r="P178" t="str">
        <f>VLOOKUP($D178,Artslister!$A$1:$W$99,6,FALSE)</f>
        <v>Magnoliophyta</v>
      </c>
      <c r="Q178" t="str">
        <f>VLOOKUP($D178,Artslister!$A$1:$W$99,7,FALSE)</f>
        <v>Eudicots</v>
      </c>
      <c r="R178" t="str">
        <f>VLOOKUP($D178,Artslister!$A$1:$W$99,8,FALSE)</f>
        <v>Rosales</v>
      </c>
      <c r="S178" t="str">
        <f>VLOOKUP($D178,Artslister!$A$1:$W$99,9,FALSE)</f>
        <v>Rosaceae</v>
      </c>
      <c r="T178" t="str">
        <f>VLOOKUP($D178,Artslister!$A$1:$W$99,10,FALSE)</f>
        <v>Cotoneaster</v>
      </c>
      <c r="U178" t="str">
        <f>VLOOKUP($D178,Artslister!$A$1:$W$99,11,FALSE)</f>
        <v>integerrimus</v>
      </c>
      <c r="V178">
        <f>VLOOKUP($D178,Artslister!$A$1:$W$99,12,FALSE)</f>
        <v>0</v>
      </c>
      <c r="W178" t="str">
        <f>VLOOKUP($D178,Artslister!$A$1:$W$99,13,FALSE)</f>
        <v>Medik.</v>
      </c>
      <c r="X178" t="e">
        <f>VLOOKUP($D178,Artslister!$A$1:$W$99,15,FALSE)</f>
        <v>#REF!</v>
      </c>
      <c r="Y178" t="e">
        <f>VLOOKUP($D178,Artslister!$A$1:$W$99,17,FALSE)</f>
        <v>#N/A</v>
      </c>
    </row>
    <row r="179" spans="1:25" ht="14.55" hidden="1" x14ac:dyDescent="0.3">
      <c r="A179" t="s">
        <v>109</v>
      </c>
      <c r="B179">
        <v>2022</v>
      </c>
      <c r="C179" t="s">
        <v>1463</v>
      </c>
      <c r="D179" t="s">
        <v>1936</v>
      </c>
      <c r="E179">
        <v>10</v>
      </c>
      <c r="I179">
        <v>1</v>
      </c>
      <c r="L179" t="str">
        <f>VLOOKUP($D179,Artslister!$A$1:$W$99,2,FALSE)</f>
        <v>Cotoneaster integerrimus</v>
      </c>
      <c r="M179" t="str">
        <f>VLOOKUP($D179,Artslister!$A$1:$W$99,3,FALSE)</f>
        <v>103276</v>
      </c>
      <c r="N179" t="str">
        <f>VLOOKUP($D179,Artslister!$A$1:$W$99,4,FALSE)</f>
        <v>132025</v>
      </c>
      <c r="O179" t="str">
        <f>VLOOKUP($D179,Artslister!$A$1:$W$99,5,FALSE)</f>
        <v>Plantae</v>
      </c>
      <c r="P179" t="str">
        <f>VLOOKUP($D179,Artslister!$A$1:$W$99,6,FALSE)</f>
        <v>Magnoliophyta</v>
      </c>
      <c r="Q179" t="str">
        <f>VLOOKUP($D179,Artslister!$A$1:$W$99,7,FALSE)</f>
        <v>Eudicots</v>
      </c>
      <c r="R179" t="str">
        <f>VLOOKUP($D179,Artslister!$A$1:$W$99,8,FALSE)</f>
        <v>Rosales</v>
      </c>
      <c r="S179" t="str">
        <f>VLOOKUP($D179,Artslister!$A$1:$W$99,9,FALSE)</f>
        <v>Rosaceae</v>
      </c>
      <c r="T179" t="str">
        <f>VLOOKUP($D179,Artslister!$A$1:$W$99,10,FALSE)</f>
        <v>Cotoneaster</v>
      </c>
      <c r="U179" t="str">
        <f>VLOOKUP($D179,Artslister!$A$1:$W$99,11,FALSE)</f>
        <v>integerrimus</v>
      </c>
      <c r="V179">
        <f>VLOOKUP($D179,Artslister!$A$1:$W$99,12,FALSE)</f>
        <v>0</v>
      </c>
      <c r="W179" t="str">
        <f>VLOOKUP($D179,Artslister!$A$1:$W$99,13,FALSE)</f>
        <v>Medik.</v>
      </c>
      <c r="X179" t="e">
        <f>VLOOKUP($D179,Artslister!$A$1:$W$99,15,FALSE)</f>
        <v>#REF!</v>
      </c>
      <c r="Y179" t="e">
        <f>VLOOKUP($D179,Artslister!$A$1:$W$99,17,FALSE)</f>
        <v>#N/A</v>
      </c>
    </row>
    <row r="180" spans="1:25" ht="14.55" hidden="1" x14ac:dyDescent="0.3">
      <c r="A180" t="s">
        <v>70</v>
      </c>
      <c r="B180">
        <v>2020</v>
      </c>
      <c r="C180" t="s">
        <v>1516</v>
      </c>
      <c r="D180" t="s">
        <v>1931</v>
      </c>
      <c r="E180">
        <v>50</v>
      </c>
      <c r="F180">
        <v>1</v>
      </c>
      <c r="L180" t="str">
        <f>VLOOKUP($D180,Artslister!$A$1:$W$99,2,FALSE)</f>
        <v>Fraxinus excelsior</v>
      </c>
      <c r="M180" t="str">
        <f>VLOOKUP($D180,Artslister!$A$1:$W$99,3,FALSE)</f>
        <v>102409</v>
      </c>
      <c r="N180" t="str">
        <f>VLOOKUP($D180,Artslister!$A$1:$W$99,4,FALSE)</f>
        <v>62369</v>
      </c>
      <c r="O180" t="str">
        <f>VLOOKUP($D180,Artslister!$A$1:$W$99,5,FALSE)</f>
        <v>Plantae</v>
      </c>
      <c r="P180" t="str">
        <f>VLOOKUP($D180,Artslister!$A$1:$W$99,6,FALSE)</f>
        <v>Magnoliophyta</v>
      </c>
      <c r="Q180" t="str">
        <f>VLOOKUP($D180,Artslister!$A$1:$W$99,7,FALSE)</f>
        <v>Eudicots</v>
      </c>
      <c r="R180" t="str">
        <f>VLOOKUP($D180,Artslister!$A$1:$W$99,8,FALSE)</f>
        <v>Lamiales</v>
      </c>
      <c r="S180" t="str">
        <f>VLOOKUP($D180,Artslister!$A$1:$W$99,9,FALSE)</f>
        <v>Oleaceae</v>
      </c>
      <c r="T180" t="str">
        <f>VLOOKUP($D180,Artslister!$A$1:$W$99,10,FALSE)</f>
        <v>Fraxinus</v>
      </c>
      <c r="U180" t="str">
        <f>VLOOKUP($D180,Artslister!$A$1:$W$99,11,FALSE)</f>
        <v>excelsior</v>
      </c>
      <c r="V180">
        <f>VLOOKUP($D180,Artslister!$A$1:$W$99,12,FALSE)</f>
        <v>0</v>
      </c>
      <c r="W180" t="str">
        <f>VLOOKUP($D180,Artslister!$A$1:$W$99,13,FALSE)</f>
        <v>L.</v>
      </c>
      <c r="X180" t="e">
        <f>VLOOKUP($D180,Artslister!$A$1:$W$99,15,FALSE)</f>
        <v>#REF!</v>
      </c>
      <c r="Y180" t="e">
        <f>VLOOKUP($D180,Artslister!$A$1:$W$99,17,FALSE)</f>
        <v>#N/A</v>
      </c>
    </row>
    <row r="181" spans="1:25" ht="14.55" hidden="1" x14ac:dyDescent="0.3">
      <c r="A181" t="s">
        <v>76</v>
      </c>
      <c r="B181">
        <v>2020</v>
      </c>
      <c r="C181" t="s">
        <v>1559</v>
      </c>
      <c r="D181" t="s">
        <v>1931</v>
      </c>
      <c r="E181">
        <v>0.1</v>
      </c>
      <c r="F181">
        <v>1</v>
      </c>
      <c r="L181" t="str">
        <f>VLOOKUP($D181,Artslister!$A$1:$W$99,2,FALSE)</f>
        <v>Fraxinus excelsior</v>
      </c>
      <c r="M181" t="str">
        <f>VLOOKUP($D181,Artslister!$A$1:$W$99,3,FALSE)</f>
        <v>102409</v>
      </c>
      <c r="N181" t="str">
        <f>VLOOKUP($D181,Artslister!$A$1:$W$99,4,FALSE)</f>
        <v>62369</v>
      </c>
      <c r="O181" t="str">
        <f>VLOOKUP($D181,Artslister!$A$1:$W$99,5,FALSE)</f>
        <v>Plantae</v>
      </c>
      <c r="P181" t="str">
        <f>VLOOKUP($D181,Artslister!$A$1:$W$99,6,FALSE)</f>
        <v>Magnoliophyta</v>
      </c>
      <c r="Q181" t="str">
        <f>VLOOKUP($D181,Artslister!$A$1:$W$99,7,FALSE)</f>
        <v>Eudicots</v>
      </c>
      <c r="R181" t="str">
        <f>VLOOKUP($D181,Artslister!$A$1:$W$99,8,FALSE)</f>
        <v>Lamiales</v>
      </c>
      <c r="S181" t="str">
        <f>VLOOKUP($D181,Artslister!$A$1:$W$99,9,FALSE)</f>
        <v>Oleaceae</v>
      </c>
      <c r="T181" t="str">
        <f>VLOOKUP($D181,Artslister!$A$1:$W$99,10,FALSE)</f>
        <v>Fraxinus</v>
      </c>
      <c r="U181" t="str">
        <f>VLOOKUP($D181,Artslister!$A$1:$W$99,11,FALSE)</f>
        <v>excelsior</v>
      </c>
      <c r="V181">
        <f>VLOOKUP($D181,Artslister!$A$1:$W$99,12,FALSE)</f>
        <v>0</v>
      </c>
      <c r="W181" t="str">
        <f>VLOOKUP($D181,Artslister!$A$1:$W$99,13,FALSE)</f>
        <v>L.</v>
      </c>
      <c r="X181" t="e">
        <f>VLOOKUP($D181,Artslister!$A$1:$W$99,15,FALSE)</f>
        <v>#REF!</v>
      </c>
      <c r="Y181" t="e">
        <f>VLOOKUP($D181,Artslister!$A$1:$W$99,17,FALSE)</f>
        <v>#N/A</v>
      </c>
    </row>
    <row r="182" spans="1:25" ht="14.55" hidden="1" x14ac:dyDescent="0.3">
      <c r="A182" t="s">
        <v>147</v>
      </c>
      <c r="B182">
        <v>2020</v>
      </c>
      <c r="C182" t="s">
        <v>1601</v>
      </c>
      <c r="D182" t="s">
        <v>1931</v>
      </c>
      <c r="E182">
        <v>5</v>
      </c>
      <c r="F182">
        <v>1</v>
      </c>
      <c r="L182" t="str">
        <f>VLOOKUP($D182,Artslister!$A$1:$W$99,2,FALSE)</f>
        <v>Fraxinus excelsior</v>
      </c>
      <c r="M182" t="str">
        <f>VLOOKUP($D182,Artslister!$A$1:$W$99,3,FALSE)</f>
        <v>102409</v>
      </c>
      <c r="N182" t="str">
        <f>VLOOKUP($D182,Artslister!$A$1:$W$99,4,FALSE)</f>
        <v>62369</v>
      </c>
      <c r="O182" t="str">
        <f>VLOOKUP($D182,Artslister!$A$1:$W$99,5,FALSE)</f>
        <v>Plantae</v>
      </c>
      <c r="P182" t="str">
        <f>VLOOKUP($D182,Artslister!$A$1:$W$99,6,FALSE)</f>
        <v>Magnoliophyta</v>
      </c>
      <c r="Q182" t="str">
        <f>VLOOKUP($D182,Artslister!$A$1:$W$99,7,FALSE)</f>
        <v>Eudicots</v>
      </c>
      <c r="R182" t="str">
        <f>VLOOKUP($D182,Artslister!$A$1:$W$99,8,FALSE)</f>
        <v>Lamiales</v>
      </c>
      <c r="S182" t="str">
        <f>VLOOKUP($D182,Artslister!$A$1:$W$99,9,FALSE)</f>
        <v>Oleaceae</v>
      </c>
      <c r="T182" t="str">
        <f>VLOOKUP($D182,Artslister!$A$1:$W$99,10,FALSE)</f>
        <v>Fraxinus</v>
      </c>
      <c r="U182" t="str">
        <f>VLOOKUP($D182,Artslister!$A$1:$W$99,11,FALSE)</f>
        <v>excelsior</v>
      </c>
      <c r="V182">
        <f>VLOOKUP($D182,Artslister!$A$1:$W$99,12,FALSE)</f>
        <v>0</v>
      </c>
      <c r="W182" t="str">
        <f>VLOOKUP($D182,Artslister!$A$1:$W$99,13,FALSE)</f>
        <v>L.</v>
      </c>
      <c r="X182" t="e">
        <f>VLOOKUP($D182,Artslister!$A$1:$W$99,15,FALSE)</f>
        <v>#REF!</v>
      </c>
      <c r="Y182" t="e">
        <f>VLOOKUP($D182,Artslister!$A$1:$W$99,17,FALSE)</f>
        <v>#N/A</v>
      </c>
    </row>
    <row r="183" spans="1:25" ht="14.55" hidden="1" x14ac:dyDescent="0.3">
      <c r="A183" t="s">
        <v>57</v>
      </c>
      <c r="B183">
        <v>2020</v>
      </c>
      <c r="C183" t="s">
        <v>1658</v>
      </c>
      <c r="D183" t="s">
        <v>1931</v>
      </c>
      <c r="E183">
        <v>70</v>
      </c>
      <c r="F183">
        <v>1</v>
      </c>
      <c r="L183" t="str">
        <f>VLOOKUP($D183,Artslister!$A$1:$W$99,2,FALSE)</f>
        <v>Fraxinus excelsior</v>
      </c>
      <c r="M183" t="str">
        <f>VLOOKUP($D183,Artslister!$A$1:$W$99,3,FALSE)</f>
        <v>102409</v>
      </c>
      <c r="N183" t="str">
        <f>VLOOKUP($D183,Artslister!$A$1:$W$99,4,FALSE)</f>
        <v>62369</v>
      </c>
      <c r="O183" t="str">
        <f>VLOOKUP($D183,Artslister!$A$1:$W$99,5,FALSE)</f>
        <v>Plantae</v>
      </c>
      <c r="P183" t="str">
        <f>VLOOKUP($D183,Artslister!$A$1:$W$99,6,FALSE)</f>
        <v>Magnoliophyta</v>
      </c>
      <c r="Q183" t="str">
        <f>VLOOKUP($D183,Artslister!$A$1:$W$99,7,FALSE)</f>
        <v>Eudicots</v>
      </c>
      <c r="R183" t="str">
        <f>VLOOKUP($D183,Artslister!$A$1:$W$99,8,FALSE)</f>
        <v>Lamiales</v>
      </c>
      <c r="S183" t="str">
        <f>VLOOKUP($D183,Artslister!$A$1:$W$99,9,FALSE)</f>
        <v>Oleaceae</v>
      </c>
      <c r="T183" t="str">
        <f>VLOOKUP($D183,Artslister!$A$1:$W$99,10,FALSE)</f>
        <v>Fraxinus</v>
      </c>
      <c r="U183" t="str">
        <f>VLOOKUP($D183,Artslister!$A$1:$W$99,11,FALSE)</f>
        <v>excelsior</v>
      </c>
      <c r="V183">
        <f>VLOOKUP($D183,Artslister!$A$1:$W$99,12,FALSE)</f>
        <v>0</v>
      </c>
      <c r="W183" t="str">
        <f>VLOOKUP($D183,Artslister!$A$1:$W$99,13,FALSE)</f>
        <v>L.</v>
      </c>
      <c r="X183" t="e">
        <f>VLOOKUP($D183,Artslister!$A$1:$W$99,15,FALSE)</f>
        <v>#REF!</v>
      </c>
      <c r="Y183" t="e">
        <f>VLOOKUP($D183,Artslister!$A$1:$W$99,17,FALSE)</f>
        <v>#N/A</v>
      </c>
    </row>
    <row r="184" spans="1:25" ht="14.55" hidden="1" x14ac:dyDescent="0.3">
      <c r="A184" t="s">
        <v>86</v>
      </c>
      <c r="B184">
        <v>2020</v>
      </c>
      <c r="C184" t="s">
        <v>1750</v>
      </c>
      <c r="D184" t="s">
        <v>1931</v>
      </c>
      <c r="E184">
        <v>2</v>
      </c>
      <c r="F184">
        <v>1</v>
      </c>
      <c r="L184" t="str">
        <f>VLOOKUP($D184,Artslister!$A$1:$W$99,2,FALSE)</f>
        <v>Fraxinus excelsior</v>
      </c>
      <c r="M184" t="str">
        <f>VLOOKUP($D184,Artslister!$A$1:$W$99,3,FALSE)</f>
        <v>102409</v>
      </c>
      <c r="N184" t="str">
        <f>VLOOKUP($D184,Artslister!$A$1:$W$99,4,FALSE)</f>
        <v>62369</v>
      </c>
      <c r="O184" t="str">
        <f>VLOOKUP($D184,Artslister!$A$1:$W$99,5,FALSE)</f>
        <v>Plantae</v>
      </c>
      <c r="P184" t="str">
        <f>VLOOKUP($D184,Artslister!$A$1:$W$99,6,FALSE)</f>
        <v>Magnoliophyta</v>
      </c>
      <c r="Q184" t="str">
        <f>VLOOKUP($D184,Artslister!$A$1:$W$99,7,FALSE)</f>
        <v>Eudicots</v>
      </c>
      <c r="R184" t="str">
        <f>VLOOKUP($D184,Artslister!$A$1:$W$99,8,FALSE)</f>
        <v>Lamiales</v>
      </c>
      <c r="S184" t="str">
        <f>VLOOKUP($D184,Artslister!$A$1:$W$99,9,FALSE)</f>
        <v>Oleaceae</v>
      </c>
      <c r="T184" t="str">
        <f>VLOOKUP($D184,Artslister!$A$1:$W$99,10,FALSE)</f>
        <v>Fraxinus</v>
      </c>
      <c r="U184" t="str">
        <f>VLOOKUP($D184,Artslister!$A$1:$W$99,11,FALSE)</f>
        <v>excelsior</v>
      </c>
      <c r="V184">
        <f>VLOOKUP($D184,Artslister!$A$1:$W$99,12,FALSE)</f>
        <v>0</v>
      </c>
      <c r="W184" t="str">
        <f>VLOOKUP($D184,Artslister!$A$1:$W$99,13,FALSE)</f>
        <v>L.</v>
      </c>
      <c r="X184" t="e">
        <f>VLOOKUP($D184,Artslister!$A$1:$W$99,15,FALSE)</f>
        <v>#REF!</v>
      </c>
      <c r="Y184" t="e">
        <f>VLOOKUP($D184,Artslister!$A$1:$W$99,17,FALSE)</f>
        <v>#N/A</v>
      </c>
    </row>
    <row r="185" spans="1:25" ht="14.55" hidden="1" x14ac:dyDescent="0.3">
      <c r="A185" t="s">
        <v>149</v>
      </c>
      <c r="B185">
        <v>2020</v>
      </c>
      <c r="C185" t="s">
        <v>1771</v>
      </c>
      <c r="D185" t="s">
        <v>1931</v>
      </c>
      <c r="E185">
        <v>80</v>
      </c>
      <c r="F185">
        <v>1</v>
      </c>
      <c r="L185" t="str">
        <f>VLOOKUP($D185,Artslister!$A$1:$W$99,2,FALSE)</f>
        <v>Fraxinus excelsior</v>
      </c>
      <c r="M185" t="str">
        <f>VLOOKUP($D185,Artslister!$A$1:$W$99,3,FALSE)</f>
        <v>102409</v>
      </c>
      <c r="N185" t="str">
        <f>VLOOKUP($D185,Artslister!$A$1:$W$99,4,FALSE)</f>
        <v>62369</v>
      </c>
      <c r="O185" t="str">
        <f>VLOOKUP($D185,Artslister!$A$1:$W$99,5,FALSE)</f>
        <v>Plantae</v>
      </c>
      <c r="P185" t="str">
        <f>VLOOKUP($D185,Artslister!$A$1:$W$99,6,FALSE)</f>
        <v>Magnoliophyta</v>
      </c>
      <c r="Q185" t="str">
        <f>VLOOKUP($D185,Artslister!$A$1:$W$99,7,FALSE)</f>
        <v>Eudicots</v>
      </c>
      <c r="R185" t="str">
        <f>VLOOKUP($D185,Artslister!$A$1:$W$99,8,FALSE)</f>
        <v>Lamiales</v>
      </c>
      <c r="S185" t="str">
        <f>VLOOKUP($D185,Artslister!$A$1:$W$99,9,FALSE)</f>
        <v>Oleaceae</v>
      </c>
      <c r="T185" t="str">
        <f>VLOOKUP($D185,Artslister!$A$1:$W$99,10,FALSE)</f>
        <v>Fraxinus</v>
      </c>
      <c r="U185" t="str">
        <f>VLOOKUP($D185,Artslister!$A$1:$W$99,11,FALSE)</f>
        <v>excelsior</v>
      </c>
      <c r="V185">
        <f>VLOOKUP($D185,Artslister!$A$1:$W$99,12,FALSE)</f>
        <v>0</v>
      </c>
      <c r="W185" t="str">
        <f>VLOOKUP($D185,Artslister!$A$1:$W$99,13,FALSE)</f>
        <v>L.</v>
      </c>
      <c r="X185" t="e">
        <f>VLOOKUP($D185,Artslister!$A$1:$W$99,15,FALSE)</f>
        <v>#REF!</v>
      </c>
      <c r="Y185" t="e">
        <f>VLOOKUP($D185,Artslister!$A$1:$W$99,17,FALSE)</f>
        <v>#N/A</v>
      </c>
    </row>
    <row r="186" spans="1:25" ht="14.55" hidden="1" x14ac:dyDescent="0.3">
      <c r="A186" t="s">
        <v>149</v>
      </c>
      <c r="B186">
        <v>2020</v>
      </c>
      <c r="C186" t="s">
        <v>1777</v>
      </c>
      <c r="D186" t="s">
        <v>1931</v>
      </c>
      <c r="E186" t="s">
        <v>267</v>
      </c>
      <c r="F186">
        <v>1</v>
      </c>
      <c r="L186" t="str">
        <f>VLOOKUP($D186,Artslister!$A$1:$W$99,2,FALSE)</f>
        <v>Fraxinus excelsior</v>
      </c>
      <c r="M186" t="str">
        <f>VLOOKUP($D186,Artslister!$A$1:$W$99,3,FALSE)</f>
        <v>102409</v>
      </c>
      <c r="N186" t="str">
        <f>VLOOKUP($D186,Artslister!$A$1:$W$99,4,FALSE)</f>
        <v>62369</v>
      </c>
      <c r="O186" t="str">
        <f>VLOOKUP($D186,Artslister!$A$1:$W$99,5,FALSE)</f>
        <v>Plantae</v>
      </c>
      <c r="P186" t="str">
        <f>VLOOKUP($D186,Artslister!$A$1:$W$99,6,FALSE)</f>
        <v>Magnoliophyta</v>
      </c>
      <c r="Q186" t="str">
        <f>VLOOKUP($D186,Artslister!$A$1:$W$99,7,FALSE)</f>
        <v>Eudicots</v>
      </c>
      <c r="R186" t="str">
        <f>VLOOKUP($D186,Artslister!$A$1:$W$99,8,FALSE)</f>
        <v>Lamiales</v>
      </c>
      <c r="S186" t="str">
        <f>VLOOKUP($D186,Artslister!$A$1:$W$99,9,FALSE)</f>
        <v>Oleaceae</v>
      </c>
      <c r="T186" t="str">
        <f>VLOOKUP($D186,Artslister!$A$1:$W$99,10,FALSE)</f>
        <v>Fraxinus</v>
      </c>
      <c r="U186" t="str">
        <f>VLOOKUP($D186,Artslister!$A$1:$W$99,11,FALSE)</f>
        <v>excelsior</v>
      </c>
      <c r="V186">
        <f>VLOOKUP($D186,Artslister!$A$1:$W$99,12,FALSE)</f>
        <v>0</v>
      </c>
      <c r="W186" t="str">
        <f>VLOOKUP($D186,Artslister!$A$1:$W$99,13,FALSE)</f>
        <v>L.</v>
      </c>
      <c r="X186" t="e">
        <f>VLOOKUP($D186,Artslister!$A$1:$W$99,15,FALSE)</f>
        <v>#REF!</v>
      </c>
      <c r="Y186" t="e">
        <f>VLOOKUP($D186,Artslister!$A$1:$W$99,17,FALSE)</f>
        <v>#N/A</v>
      </c>
    </row>
    <row r="187" spans="1:25" ht="14.55" hidden="1" x14ac:dyDescent="0.3">
      <c r="A187" t="s">
        <v>149</v>
      </c>
      <c r="B187">
        <v>2020</v>
      </c>
      <c r="C187" t="s">
        <v>1776</v>
      </c>
      <c r="D187" t="s">
        <v>1931</v>
      </c>
      <c r="E187">
        <v>10</v>
      </c>
      <c r="F187">
        <v>1</v>
      </c>
      <c r="L187" t="str">
        <f>VLOOKUP($D187,Artslister!$A$1:$W$99,2,FALSE)</f>
        <v>Fraxinus excelsior</v>
      </c>
      <c r="M187" t="str">
        <f>VLOOKUP($D187,Artslister!$A$1:$W$99,3,FALSE)</f>
        <v>102409</v>
      </c>
      <c r="N187" t="str">
        <f>VLOOKUP($D187,Artslister!$A$1:$W$99,4,FALSE)</f>
        <v>62369</v>
      </c>
      <c r="O187" t="str">
        <f>VLOOKUP($D187,Artslister!$A$1:$W$99,5,FALSE)</f>
        <v>Plantae</v>
      </c>
      <c r="P187" t="str">
        <f>VLOOKUP($D187,Artslister!$A$1:$W$99,6,FALSE)</f>
        <v>Magnoliophyta</v>
      </c>
      <c r="Q187" t="str">
        <f>VLOOKUP($D187,Artslister!$A$1:$W$99,7,FALSE)</f>
        <v>Eudicots</v>
      </c>
      <c r="R187" t="str">
        <f>VLOOKUP($D187,Artslister!$A$1:$W$99,8,FALSE)</f>
        <v>Lamiales</v>
      </c>
      <c r="S187" t="str">
        <f>VLOOKUP($D187,Artslister!$A$1:$W$99,9,FALSE)</f>
        <v>Oleaceae</v>
      </c>
      <c r="T187" t="str">
        <f>VLOOKUP($D187,Artslister!$A$1:$W$99,10,FALSE)</f>
        <v>Fraxinus</v>
      </c>
      <c r="U187" t="str">
        <f>VLOOKUP($D187,Artslister!$A$1:$W$99,11,FALSE)</f>
        <v>excelsior</v>
      </c>
      <c r="V187">
        <f>VLOOKUP($D187,Artslister!$A$1:$W$99,12,FALSE)</f>
        <v>0</v>
      </c>
      <c r="W187" t="str">
        <f>VLOOKUP($D187,Artslister!$A$1:$W$99,13,FALSE)</f>
        <v>L.</v>
      </c>
      <c r="X187" t="e">
        <f>VLOOKUP($D187,Artslister!$A$1:$W$99,15,FALSE)</f>
        <v>#REF!</v>
      </c>
      <c r="Y187" t="e">
        <f>VLOOKUP($D187,Artslister!$A$1:$W$99,17,FALSE)</f>
        <v>#N/A</v>
      </c>
    </row>
    <row r="188" spans="1:25" ht="14.55" hidden="1" x14ac:dyDescent="0.3">
      <c r="A188" t="s">
        <v>149</v>
      </c>
      <c r="B188">
        <v>2020</v>
      </c>
      <c r="C188" t="s">
        <v>1779</v>
      </c>
      <c r="D188" t="s">
        <v>1931</v>
      </c>
      <c r="E188">
        <v>30</v>
      </c>
      <c r="F188">
        <v>1</v>
      </c>
      <c r="L188" t="str">
        <f>VLOOKUP($D188,Artslister!$A$1:$W$99,2,FALSE)</f>
        <v>Fraxinus excelsior</v>
      </c>
      <c r="M188" t="str">
        <f>VLOOKUP($D188,Artslister!$A$1:$W$99,3,FALSE)</f>
        <v>102409</v>
      </c>
      <c r="N188" t="str">
        <f>VLOOKUP($D188,Artslister!$A$1:$W$99,4,FALSE)</f>
        <v>62369</v>
      </c>
      <c r="O188" t="str">
        <f>VLOOKUP($D188,Artslister!$A$1:$W$99,5,FALSE)</f>
        <v>Plantae</v>
      </c>
      <c r="P188" t="str">
        <f>VLOOKUP($D188,Artslister!$A$1:$W$99,6,FALSE)</f>
        <v>Magnoliophyta</v>
      </c>
      <c r="Q188" t="str">
        <f>VLOOKUP($D188,Artslister!$A$1:$W$99,7,FALSE)</f>
        <v>Eudicots</v>
      </c>
      <c r="R188" t="str">
        <f>VLOOKUP($D188,Artslister!$A$1:$W$99,8,FALSE)</f>
        <v>Lamiales</v>
      </c>
      <c r="S188" t="str">
        <f>VLOOKUP($D188,Artslister!$A$1:$W$99,9,FALSE)</f>
        <v>Oleaceae</v>
      </c>
      <c r="T188" t="str">
        <f>VLOOKUP($D188,Artslister!$A$1:$W$99,10,FALSE)</f>
        <v>Fraxinus</v>
      </c>
      <c r="U188" t="str">
        <f>VLOOKUP($D188,Artslister!$A$1:$W$99,11,FALSE)</f>
        <v>excelsior</v>
      </c>
      <c r="V188">
        <f>VLOOKUP($D188,Artslister!$A$1:$W$99,12,FALSE)</f>
        <v>0</v>
      </c>
      <c r="W188" t="str">
        <f>VLOOKUP($D188,Artslister!$A$1:$W$99,13,FALSE)</f>
        <v>L.</v>
      </c>
      <c r="X188" t="e">
        <f>VLOOKUP($D188,Artslister!$A$1:$W$99,15,FALSE)</f>
        <v>#REF!</v>
      </c>
      <c r="Y188" t="e">
        <f>VLOOKUP($D188,Artslister!$A$1:$W$99,17,FALSE)</f>
        <v>#N/A</v>
      </c>
    </row>
    <row r="189" spans="1:25" ht="14.55" hidden="1" x14ac:dyDescent="0.3">
      <c r="A189" t="s">
        <v>50</v>
      </c>
      <c r="B189">
        <v>2020</v>
      </c>
      <c r="C189" t="s">
        <v>1799</v>
      </c>
      <c r="D189" t="s">
        <v>1931</v>
      </c>
      <c r="E189">
        <v>5</v>
      </c>
      <c r="F189">
        <v>1</v>
      </c>
      <c r="L189" t="str">
        <f>VLOOKUP($D189,Artslister!$A$1:$W$99,2,FALSE)</f>
        <v>Fraxinus excelsior</v>
      </c>
      <c r="M189" t="str">
        <f>VLOOKUP($D189,Artslister!$A$1:$W$99,3,FALSE)</f>
        <v>102409</v>
      </c>
      <c r="N189" t="str">
        <f>VLOOKUP($D189,Artslister!$A$1:$W$99,4,FALSE)</f>
        <v>62369</v>
      </c>
      <c r="O189" t="str">
        <f>VLOOKUP($D189,Artslister!$A$1:$W$99,5,FALSE)</f>
        <v>Plantae</v>
      </c>
      <c r="P189" t="str">
        <f>VLOOKUP($D189,Artslister!$A$1:$W$99,6,FALSE)</f>
        <v>Magnoliophyta</v>
      </c>
      <c r="Q189" t="str">
        <f>VLOOKUP($D189,Artslister!$A$1:$W$99,7,FALSE)</f>
        <v>Eudicots</v>
      </c>
      <c r="R189" t="str">
        <f>VLOOKUP($D189,Artslister!$A$1:$W$99,8,FALSE)</f>
        <v>Lamiales</v>
      </c>
      <c r="S189" t="str">
        <f>VLOOKUP($D189,Artslister!$A$1:$W$99,9,FALSE)</f>
        <v>Oleaceae</v>
      </c>
      <c r="T189" t="str">
        <f>VLOOKUP($D189,Artslister!$A$1:$W$99,10,FALSE)</f>
        <v>Fraxinus</v>
      </c>
      <c r="U189" t="str">
        <f>VLOOKUP($D189,Artslister!$A$1:$W$99,11,FALSE)</f>
        <v>excelsior</v>
      </c>
      <c r="V189">
        <f>VLOOKUP($D189,Artslister!$A$1:$W$99,12,FALSE)</f>
        <v>0</v>
      </c>
      <c r="W189" t="str">
        <f>VLOOKUP($D189,Artslister!$A$1:$W$99,13,FALSE)</f>
        <v>L.</v>
      </c>
      <c r="X189" t="e">
        <f>VLOOKUP($D189,Artslister!$A$1:$W$99,15,FALSE)</f>
        <v>#REF!</v>
      </c>
      <c r="Y189" t="e">
        <f>VLOOKUP($D189,Artslister!$A$1:$W$99,17,FALSE)</f>
        <v>#N/A</v>
      </c>
    </row>
    <row r="190" spans="1:25" ht="14.55" hidden="1" x14ac:dyDescent="0.3">
      <c r="A190" t="s">
        <v>50</v>
      </c>
      <c r="B190">
        <v>2020</v>
      </c>
      <c r="C190" t="s">
        <v>1805</v>
      </c>
      <c r="D190" t="s">
        <v>1931</v>
      </c>
      <c r="E190">
        <v>2</v>
      </c>
      <c r="F190">
        <v>1</v>
      </c>
      <c r="L190" t="str">
        <f>VLOOKUP($D190,Artslister!$A$1:$W$99,2,FALSE)</f>
        <v>Fraxinus excelsior</v>
      </c>
      <c r="M190" t="str">
        <f>VLOOKUP($D190,Artslister!$A$1:$W$99,3,FALSE)</f>
        <v>102409</v>
      </c>
      <c r="N190" t="str">
        <f>VLOOKUP($D190,Artslister!$A$1:$W$99,4,FALSE)</f>
        <v>62369</v>
      </c>
      <c r="O190" t="str">
        <f>VLOOKUP($D190,Artslister!$A$1:$W$99,5,FALSE)</f>
        <v>Plantae</v>
      </c>
      <c r="P190" t="str">
        <f>VLOOKUP($D190,Artslister!$A$1:$W$99,6,FALSE)</f>
        <v>Magnoliophyta</v>
      </c>
      <c r="Q190" t="str">
        <f>VLOOKUP($D190,Artslister!$A$1:$W$99,7,FALSE)</f>
        <v>Eudicots</v>
      </c>
      <c r="R190" t="str">
        <f>VLOOKUP($D190,Artslister!$A$1:$W$99,8,FALSE)</f>
        <v>Lamiales</v>
      </c>
      <c r="S190" t="str">
        <f>VLOOKUP($D190,Artslister!$A$1:$W$99,9,FALSE)</f>
        <v>Oleaceae</v>
      </c>
      <c r="T190" t="str">
        <f>VLOOKUP($D190,Artslister!$A$1:$W$99,10,FALSE)</f>
        <v>Fraxinus</v>
      </c>
      <c r="U190" t="str">
        <f>VLOOKUP($D190,Artslister!$A$1:$W$99,11,FALSE)</f>
        <v>excelsior</v>
      </c>
      <c r="V190">
        <f>VLOOKUP($D190,Artslister!$A$1:$W$99,12,FALSE)</f>
        <v>0</v>
      </c>
      <c r="W190" t="str">
        <f>VLOOKUP($D190,Artslister!$A$1:$W$99,13,FALSE)</f>
        <v>L.</v>
      </c>
      <c r="X190" t="e">
        <f>VLOOKUP($D190,Artslister!$A$1:$W$99,15,FALSE)</f>
        <v>#REF!</v>
      </c>
      <c r="Y190" t="e">
        <f>VLOOKUP($D190,Artslister!$A$1:$W$99,17,FALSE)</f>
        <v>#N/A</v>
      </c>
    </row>
    <row r="191" spans="1:25" ht="14.55" hidden="1" x14ac:dyDescent="0.3">
      <c r="A191" t="s">
        <v>50</v>
      </c>
      <c r="B191">
        <v>2020</v>
      </c>
      <c r="C191" t="s">
        <v>1798</v>
      </c>
      <c r="D191" t="s">
        <v>1931</v>
      </c>
      <c r="E191">
        <v>5</v>
      </c>
      <c r="F191">
        <v>1</v>
      </c>
      <c r="L191" t="str">
        <f>VLOOKUP($D191,Artslister!$A$1:$W$99,2,FALSE)</f>
        <v>Fraxinus excelsior</v>
      </c>
      <c r="M191" t="str">
        <f>VLOOKUP($D191,Artslister!$A$1:$W$99,3,FALSE)</f>
        <v>102409</v>
      </c>
      <c r="N191" t="str">
        <f>VLOOKUP($D191,Artslister!$A$1:$W$99,4,FALSE)</f>
        <v>62369</v>
      </c>
      <c r="O191" t="str">
        <f>VLOOKUP($D191,Artslister!$A$1:$W$99,5,FALSE)</f>
        <v>Plantae</v>
      </c>
      <c r="P191" t="str">
        <f>VLOOKUP($D191,Artslister!$A$1:$W$99,6,FALSE)</f>
        <v>Magnoliophyta</v>
      </c>
      <c r="Q191" t="str">
        <f>VLOOKUP($D191,Artslister!$A$1:$W$99,7,FALSE)</f>
        <v>Eudicots</v>
      </c>
      <c r="R191" t="str">
        <f>VLOOKUP($D191,Artslister!$A$1:$W$99,8,FALSE)</f>
        <v>Lamiales</v>
      </c>
      <c r="S191" t="str">
        <f>VLOOKUP($D191,Artslister!$A$1:$W$99,9,FALSE)</f>
        <v>Oleaceae</v>
      </c>
      <c r="T191" t="str">
        <f>VLOOKUP($D191,Artslister!$A$1:$W$99,10,FALSE)</f>
        <v>Fraxinus</v>
      </c>
      <c r="U191" t="str">
        <f>VLOOKUP($D191,Artslister!$A$1:$W$99,11,FALSE)</f>
        <v>excelsior</v>
      </c>
      <c r="V191">
        <f>VLOOKUP($D191,Artslister!$A$1:$W$99,12,FALSE)</f>
        <v>0</v>
      </c>
      <c r="W191" t="str">
        <f>VLOOKUP($D191,Artslister!$A$1:$W$99,13,FALSE)</f>
        <v>L.</v>
      </c>
      <c r="X191" t="e">
        <f>VLOOKUP($D191,Artslister!$A$1:$W$99,15,FALSE)</f>
        <v>#REF!</v>
      </c>
      <c r="Y191" t="e">
        <f>VLOOKUP($D191,Artslister!$A$1:$W$99,17,FALSE)</f>
        <v>#N/A</v>
      </c>
    </row>
    <row r="192" spans="1:25" ht="14.55" hidden="1" x14ac:dyDescent="0.3">
      <c r="A192" t="s">
        <v>28</v>
      </c>
      <c r="B192">
        <v>2021</v>
      </c>
      <c r="C192" t="s">
        <v>1312</v>
      </c>
      <c r="D192" t="s">
        <v>1931</v>
      </c>
      <c r="E192">
        <v>4</v>
      </c>
      <c r="I192">
        <v>1</v>
      </c>
      <c r="L192" t="str">
        <f>VLOOKUP($D192,Artslister!$A$1:$W$99,2,FALSE)</f>
        <v>Fraxinus excelsior</v>
      </c>
      <c r="M192" t="str">
        <f>VLOOKUP($D192,Artslister!$A$1:$W$99,3,FALSE)</f>
        <v>102409</v>
      </c>
      <c r="N192" t="str">
        <f>VLOOKUP($D192,Artslister!$A$1:$W$99,4,FALSE)</f>
        <v>62369</v>
      </c>
      <c r="O192" t="str">
        <f>VLOOKUP($D192,Artslister!$A$1:$W$99,5,FALSE)</f>
        <v>Plantae</v>
      </c>
      <c r="P192" t="str">
        <f>VLOOKUP($D192,Artslister!$A$1:$W$99,6,FALSE)</f>
        <v>Magnoliophyta</v>
      </c>
      <c r="Q192" t="str">
        <f>VLOOKUP($D192,Artslister!$A$1:$W$99,7,FALSE)</f>
        <v>Eudicots</v>
      </c>
      <c r="R192" t="str">
        <f>VLOOKUP($D192,Artslister!$A$1:$W$99,8,FALSE)</f>
        <v>Lamiales</v>
      </c>
      <c r="S192" t="str">
        <f>VLOOKUP($D192,Artslister!$A$1:$W$99,9,FALSE)</f>
        <v>Oleaceae</v>
      </c>
      <c r="T192" t="str">
        <f>VLOOKUP($D192,Artslister!$A$1:$W$99,10,FALSE)</f>
        <v>Fraxinus</v>
      </c>
      <c r="U192" t="str">
        <f>VLOOKUP($D192,Artslister!$A$1:$W$99,11,FALSE)</f>
        <v>excelsior</v>
      </c>
      <c r="V192">
        <f>VLOOKUP($D192,Artslister!$A$1:$W$99,12,FALSE)</f>
        <v>0</v>
      </c>
      <c r="W192" t="str">
        <f>VLOOKUP($D192,Artslister!$A$1:$W$99,13,FALSE)</f>
        <v>L.</v>
      </c>
      <c r="X192" t="e">
        <f>VLOOKUP($D192,Artslister!$A$1:$W$99,15,FALSE)</f>
        <v>#REF!</v>
      </c>
      <c r="Y192" t="e">
        <f>VLOOKUP($D192,Artslister!$A$1:$W$99,17,FALSE)</f>
        <v>#N/A</v>
      </c>
    </row>
    <row r="193" spans="1:25" ht="14.55" hidden="1" x14ac:dyDescent="0.3">
      <c r="A193" t="s">
        <v>117</v>
      </c>
      <c r="B193">
        <v>2021</v>
      </c>
      <c r="C193" t="s">
        <v>1408</v>
      </c>
      <c r="D193" t="s">
        <v>1931</v>
      </c>
      <c r="E193">
        <v>1</v>
      </c>
      <c r="F193">
        <v>1</v>
      </c>
      <c r="H193">
        <v>1</v>
      </c>
      <c r="L193" t="str">
        <f>VLOOKUP($D193,Artslister!$A$1:$W$99,2,FALSE)</f>
        <v>Fraxinus excelsior</v>
      </c>
      <c r="M193" t="str">
        <f>VLOOKUP($D193,Artslister!$A$1:$W$99,3,FALSE)</f>
        <v>102409</v>
      </c>
      <c r="N193" t="str">
        <f>VLOOKUP($D193,Artslister!$A$1:$W$99,4,FALSE)</f>
        <v>62369</v>
      </c>
      <c r="O193" t="str">
        <f>VLOOKUP($D193,Artslister!$A$1:$W$99,5,FALSE)</f>
        <v>Plantae</v>
      </c>
      <c r="P193" t="str">
        <f>VLOOKUP($D193,Artslister!$A$1:$W$99,6,FALSE)</f>
        <v>Magnoliophyta</v>
      </c>
      <c r="Q193" t="str">
        <f>VLOOKUP($D193,Artslister!$A$1:$W$99,7,FALSE)</f>
        <v>Eudicots</v>
      </c>
      <c r="R193" t="str">
        <f>VLOOKUP($D193,Artslister!$A$1:$W$99,8,FALSE)</f>
        <v>Lamiales</v>
      </c>
      <c r="S193" t="str">
        <f>VLOOKUP($D193,Artslister!$A$1:$W$99,9,FALSE)</f>
        <v>Oleaceae</v>
      </c>
      <c r="T193" t="str">
        <f>VLOOKUP($D193,Artslister!$A$1:$W$99,10,FALSE)</f>
        <v>Fraxinus</v>
      </c>
      <c r="U193" t="str">
        <f>VLOOKUP($D193,Artslister!$A$1:$W$99,11,FALSE)</f>
        <v>excelsior</v>
      </c>
      <c r="V193">
        <f>VLOOKUP($D193,Artslister!$A$1:$W$99,12,FALSE)</f>
        <v>0</v>
      </c>
      <c r="W193" t="str">
        <f>VLOOKUP($D193,Artslister!$A$1:$W$99,13,FALSE)</f>
        <v>L.</v>
      </c>
      <c r="X193" t="e">
        <f>VLOOKUP($D193,Artslister!$A$1:$W$99,15,FALSE)</f>
        <v>#REF!</v>
      </c>
      <c r="Y193" t="e">
        <f>VLOOKUP($D193,Artslister!$A$1:$W$99,17,FALSE)</f>
        <v>#N/A</v>
      </c>
    </row>
    <row r="194" spans="1:25" ht="14.55" hidden="1" x14ac:dyDescent="0.3">
      <c r="A194" t="s">
        <v>117</v>
      </c>
      <c r="B194">
        <v>2021</v>
      </c>
      <c r="C194" t="s">
        <v>1410</v>
      </c>
      <c r="D194" t="s">
        <v>1931</v>
      </c>
      <c r="E194">
        <v>1</v>
      </c>
      <c r="F194">
        <v>1</v>
      </c>
      <c r="H194">
        <v>1</v>
      </c>
      <c r="L194" t="str">
        <f>VLOOKUP($D194,Artslister!$A$1:$W$99,2,FALSE)</f>
        <v>Fraxinus excelsior</v>
      </c>
      <c r="M194" t="str">
        <f>VLOOKUP($D194,Artslister!$A$1:$W$99,3,FALSE)</f>
        <v>102409</v>
      </c>
      <c r="N194" t="str">
        <f>VLOOKUP($D194,Artslister!$A$1:$W$99,4,FALSE)</f>
        <v>62369</v>
      </c>
      <c r="O194" t="str">
        <f>VLOOKUP($D194,Artslister!$A$1:$W$99,5,FALSE)</f>
        <v>Plantae</v>
      </c>
      <c r="P194" t="str">
        <f>VLOOKUP($D194,Artslister!$A$1:$W$99,6,FALSE)</f>
        <v>Magnoliophyta</v>
      </c>
      <c r="Q194" t="str">
        <f>VLOOKUP($D194,Artslister!$A$1:$W$99,7,FALSE)</f>
        <v>Eudicots</v>
      </c>
      <c r="R194" t="str">
        <f>VLOOKUP($D194,Artslister!$A$1:$W$99,8,FALSE)</f>
        <v>Lamiales</v>
      </c>
      <c r="S194" t="str">
        <f>VLOOKUP($D194,Artslister!$A$1:$W$99,9,FALSE)</f>
        <v>Oleaceae</v>
      </c>
      <c r="T194" t="str">
        <f>VLOOKUP($D194,Artslister!$A$1:$W$99,10,FALSE)</f>
        <v>Fraxinus</v>
      </c>
      <c r="U194" t="str">
        <f>VLOOKUP($D194,Artslister!$A$1:$W$99,11,FALSE)</f>
        <v>excelsior</v>
      </c>
      <c r="V194">
        <f>VLOOKUP($D194,Artslister!$A$1:$W$99,12,FALSE)</f>
        <v>0</v>
      </c>
      <c r="W194" t="str">
        <f>VLOOKUP($D194,Artslister!$A$1:$W$99,13,FALSE)</f>
        <v>L.</v>
      </c>
      <c r="X194" t="e">
        <f>VLOOKUP($D194,Artslister!$A$1:$W$99,15,FALSE)</f>
        <v>#REF!</v>
      </c>
      <c r="Y194" t="e">
        <f>VLOOKUP($D194,Artslister!$A$1:$W$99,17,FALSE)</f>
        <v>#N/A</v>
      </c>
    </row>
    <row r="195" spans="1:25" ht="14.55" hidden="1" x14ac:dyDescent="0.3">
      <c r="A195" t="s">
        <v>70</v>
      </c>
      <c r="B195">
        <v>2021</v>
      </c>
      <c r="C195" t="s">
        <v>1933</v>
      </c>
      <c r="D195" t="s">
        <v>1931</v>
      </c>
      <c r="E195">
        <v>2</v>
      </c>
      <c r="H195">
        <v>1</v>
      </c>
      <c r="L195" t="str">
        <f>VLOOKUP($D195,Artslister!$A$1:$W$99,2,FALSE)</f>
        <v>Fraxinus excelsior</v>
      </c>
      <c r="M195" t="str">
        <f>VLOOKUP($D195,Artslister!$A$1:$W$99,3,FALSE)</f>
        <v>102409</v>
      </c>
      <c r="N195" t="str">
        <f>VLOOKUP($D195,Artslister!$A$1:$W$99,4,FALSE)</f>
        <v>62369</v>
      </c>
      <c r="O195" t="str">
        <f>VLOOKUP($D195,Artslister!$A$1:$W$99,5,FALSE)</f>
        <v>Plantae</v>
      </c>
      <c r="P195" t="str">
        <f>VLOOKUP($D195,Artslister!$A$1:$W$99,6,FALSE)</f>
        <v>Magnoliophyta</v>
      </c>
      <c r="Q195" t="str">
        <f>VLOOKUP($D195,Artslister!$A$1:$W$99,7,FALSE)</f>
        <v>Eudicots</v>
      </c>
      <c r="R195" t="str">
        <f>VLOOKUP($D195,Artslister!$A$1:$W$99,8,FALSE)</f>
        <v>Lamiales</v>
      </c>
      <c r="S195" t="str">
        <f>VLOOKUP($D195,Artslister!$A$1:$W$99,9,FALSE)</f>
        <v>Oleaceae</v>
      </c>
      <c r="T195" t="str">
        <f>VLOOKUP($D195,Artslister!$A$1:$W$99,10,FALSE)</f>
        <v>Fraxinus</v>
      </c>
      <c r="U195" t="str">
        <f>VLOOKUP($D195,Artslister!$A$1:$W$99,11,FALSE)</f>
        <v>excelsior</v>
      </c>
      <c r="V195">
        <f>VLOOKUP($D195,Artslister!$A$1:$W$99,12,FALSE)</f>
        <v>0</v>
      </c>
      <c r="W195" t="str">
        <f>VLOOKUP($D195,Artslister!$A$1:$W$99,13,FALSE)</f>
        <v>L.</v>
      </c>
      <c r="X195" t="e">
        <f>VLOOKUP($D195,Artslister!$A$1:$W$99,15,FALSE)</f>
        <v>#REF!</v>
      </c>
      <c r="Y195" t="e">
        <f>VLOOKUP($D195,Artslister!$A$1:$W$99,17,FALSE)</f>
        <v>#N/A</v>
      </c>
    </row>
    <row r="196" spans="1:25" ht="14.55" hidden="1" x14ac:dyDescent="0.3">
      <c r="A196" t="s">
        <v>70</v>
      </c>
      <c r="B196">
        <v>2021</v>
      </c>
      <c r="C196" t="s">
        <v>1934</v>
      </c>
      <c r="D196" t="s">
        <v>1931</v>
      </c>
      <c r="E196">
        <v>1</v>
      </c>
      <c r="H196">
        <v>1</v>
      </c>
      <c r="L196" t="str">
        <f>VLOOKUP($D196,Artslister!$A$1:$W$99,2,FALSE)</f>
        <v>Fraxinus excelsior</v>
      </c>
      <c r="M196" t="str">
        <f>VLOOKUP($D196,Artslister!$A$1:$W$99,3,FALSE)</f>
        <v>102409</v>
      </c>
      <c r="N196" t="str">
        <f>VLOOKUP($D196,Artslister!$A$1:$W$99,4,FALSE)</f>
        <v>62369</v>
      </c>
      <c r="O196" t="str">
        <f>VLOOKUP($D196,Artslister!$A$1:$W$99,5,FALSE)</f>
        <v>Plantae</v>
      </c>
      <c r="P196" t="str">
        <f>VLOOKUP($D196,Artslister!$A$1:$W$99,6,FALSE)</f>
        <v>Magnoliophyta</v>
      </c>
      <c r="Q196" t="str">
        <f>VLOOKUP($D196,Artslister!$A$1:$W$99,7,FALSE)</f>
        <v>Eudicots</v>
      </c>
      <c r="R196" t="str">
        <f>VLOOKUP($D196,Artslister!$A$1:$W$99,8,FALSE)</f>
        <v>Lamiales</v>
      </c>
      <c r="S196" t="str">
        <f>VLOOKUP($D196,Artslister!$A$1:$W$99,9,FALSE)</f>
        <v>Oleaceae</v>
      </c>
      <c r="T196" t="str">
        <f>VLOOKUP($D196,Artslister!$A$1:$W$99,10,FALSE)</f>
        <v>Fraxinus</v>
      </c>
      <c r="U196" t="str">
        <f>VLOOKUP($D196,Artslister!$A$1:$W$99,11,FALSE)</f>
        <v>excelsior</v>
      </c>
      <c r="V196">
        <f>VLOOKUP($D196,Artslister!$A$1:$W$99,12,FALSE)</f>
        <v>0</v>
      </c>
      <c r="W196" t="str">
        <f>VLOOKUP($D196,Artslister!$A$1:$W$99,13,FALSE)</f>
        <v>L.</v>
      </c>
      <c r="X196" t="e">
        <f>VLOOKUP($D196,Artslister!$A$1:$W$99,15,FALSE)</f>
        <v>#REF!</v>
      </c>
      <c r="Y196" t="e">
        <f>VLOOKUP($D196,Artslister!$A$1:$W$99,17,FALSE)</f>
        <v>#N/A</v>
      </c>
    </row>
    <row r="197" spans="1:25" ht="14.55" hidden="1" x14ac:dyDescent="0.3">
      <c r="A197" t="s">
        <v>76</v>
      </c>
      <c r="B197">
        <v>2021</v>
      </c>
      <c r="C197" t="s">
        <v>1559</v>
      </c>
      <c r="D197" t="s">
        <v>1931</v>
      </c>
      <c r="E197">
        <v>1</v>
      </c>
      <c r="F197">
        <v>1</v>
      </c>
      <c r="H197">
        <v>1</v>
      </c>
      <c r="L197" t="str">
        <f>VLOOKUP($D197,Artslister!$A$1:$W$99,2,FALSE)</f>
        <v>Fraxinus excelsior</v>
      </c>
      <c r="M197" t="str">
        <f>VLOOKUP($D197,Artslister!$A$1:$W$99,3,FALSE)</f>
        <v>102409</v>
      </c>
      <c r="N197" t="str">
        <f>VLOOKUP($D197,Artslister!$A$1:$W$99,4,FALSE)</f>
        <v>62369</v>
      </c>
      <c r="O197" t="str">
        <f>VLOOKUP($D197,Artslister!$A$1:$W$99,5,FALSE)</f>
        <v>Plantae</v>
      </c>
      <c r="P197" t="str">
        <f>VLOOKUP($D197,Artslister!$A$1:$W$99,6,FALSE)</f>
        <v>Magnoliophyta</v>
      </c>
      <c r="Q197" t="str">
        <f>VLOOKUP($D197,Artslister!$A$1:$W$99,7,FALSE)</f>
        <v>Eudicots</v>
      </c>
      <c r="R197" t="str">
        <f>VLOOKUP($D197,Artslister!$A$1:$W$99,8,FALSE)</f>
        <v>Lamiales</v>
      </c>
      <c r="S197" t="str">
        <f>VLOOKUP($D197,Artslister!$A$1:$W$99,9,FALSE)</f>
        <v>Oleaceae</v>
      </c>
      <c r="T197" t="str">
        <f>VLOOKUP($D197,Artslister!$A$1:$W$99,10,FALSE)</f>
        <v>Fraxinus</v>
      </c>
      <c r="U197" t="str">
        <f>VLOOKUP($D197,Artslister!$A$1:$W$99,11,FALSE)</f>
        <v>excelsior</v>
      </c>
      <c r="V197">
        <f>VLOOKUP($D197,Artslister!$A$1:$W$99,12,FALSE)</f>
        <v>0</v>
      </c>
      <c r="W197" t="str">
        <f>VLOOKUP($D197,Artslister!$A$1:$W$99,13,FALSE)</f>
        <v>L.</v>
      </c>
      <c r="X197" t="e">
        <f>VLOOKUP($D197,Artslister!$A$1:$W$99,15,FALSE)</f>
        <v>#REF!</v>
      </c>
      <c r="Y197" t="e">
        <f>VLOOKUP($D197,Artslister!$A$1:$W$99,17,FALSE)</f>
        <v>#N/A</v>
      </c>
    </row>
    <row r="198" spans="1:25" ht="14.55" hidden="1" x14ac:dyDescent="0.3">
      <c r="A198" t="s">
        <v>147</v>
      </c>
      <c r="B198">
        <v>2021</v>
      </c>
      <c r="C198" t="s">
        <v>1601</v>
      </c>
      <c r="D198" t="s">
        <v>1931</v>
      </c>
      <c r="E198">
        <v>10</v>
      </c>
      <c r="F198">
        <v>0</v>
      </c>
      <c r="H198">
        <v>1</v>
      </c>
      <c r="L198" t="str">
        <f>VLOOKUP($D198,Artslister!$A$1:$W$99,2,FALSE)</f>
        <v>Fraxinus excelsior</v>
      </c>
      <c r="M198" t="str">
        <f>VLOOKUP($D198,Artslister!$A$1:$W$99,3,FALSE)</f>
        <v>102409</v>
      </c>
      <c r="N198" t="str">
        <f>VLOOKUP($D198,Artslister!$A$1:$W$99,4,FALSE)</f>
        <v>62369</v>
      </c>
      <c r="O198" t="str">
        <f>VLOOKUP($D198,Artslister!$A$1:$W$99,5,FALSE)</f>
        <v>Plantae</v>
      </c>
      <c r="P198" t="str">
        <f>VLOOKUP($D198,Artslister!$A$1:$W$99,6,FALSE)</f>
        <v>Magnoliophyta</v>
      </c>
      <c r="Q198" t="str">
        <f>VLOOKUP($D198,Artslister!$A$1:$W$99,7,FALSE)</f>
        <v>Eudicots</v>
      </c>
      <c r="R198" t="str">
        <f>VLOOKUP($D198,Artslister!$A$1:$W$99,8,FALSE)</f>
        <v>Lamiales</v>
      </c>
      <c r="S198" t="str">
        <f>VLOOKUP($D198,Artslister!$A$1:$W$99,9,FALSE)</f>
        <v>Oleaceae</v>
      </c>
      <c r="T198" t="str">
        <f>VLOOKUP($D198,Artslister!$A$1:$W$99,10,FALSE)</f>
        <v>Fraxinus</v>
      </c>
      <c r="U198" t="str">
        <f>VLOOKUP($D198,Artslister!$A$1:$W$99,11,FALSE)</f>
        <v>excelsior</v>
      </c>
      <c r="V198">
        <f>VLOOKUP($D198,Artslister!$A$1:$W$99,12,FALSE)</f>
        <v>0</v>
      </c>
      <c r="W198" t="str">
        <f>VLOOKUP($D198,Artslister!$A$1:$W$99,13,FALSE)</f>
        <v>L.</v>
      </c>
      <c r="X198" t="e">
        <f>VLOOKUP($D198,Artslister!$A$1:$W$99,15,FALSE)</f>
        <v>#REF!</v>
      </c>
      <c r="Y198" t="e">
        <f>VLOOKUP($D198,Artslister!$A$1:$W$99,17,FALSE)</f>
        <v>#N/A</v>
      </c>
    </row>
    <row r="199" spans="1:25" ht="14.55" hidden="1" x14ac:dyDescent="0.3">
      <c r="A199" t="s">
        <v>57</v>
      </c>
      <c r="B199">
        <v>2021</v>
      </c>
      <c r="C199" t="s">
        <v>1658</v>
      </c>
      <c r="D199" t="s">
        <v>1931</v>
      </c>
      <c r="E199">
        <v>95</v>
      </c>
      <c r="H199">
        <v>1</v>
      </c>
      <c r="I199">
        <v>1</v>
      </c>
      <c r="L199" t="str">
        <f>VLOOKUP($D199,Artslister!$A$1:$W$99,2,FALSE)</f>
        <v>Fraxinus excelsior</v>
      </c>
      <c r="M199" t="str">
        <f>VLOOKUP($D199,Artslister!$A$1:$W$99,3,FALSE)</f>
        <v>102409</v>
      </c>
      <c r="N199" t="str">
        <f>VLOOKUP($D199,Artslister!$A$1:$W$99,4,FALSE)</f>
        <v>62369</v>
      </c>
      <c r="O199" t="str">
        <f>VLOOKUP($D199,Artslister!$A$1:$W$99,5,FALSE)</f>
        <v>Plantae</v>
      </c>
      <c r="P199" t="str">
        <f>VLOOKUP($D199,Artslister!$A$1:$W$99,6,FALSE)</f>
        <v>Magnoliophyta</v>
      </c>
      <c r="Q199" t="str">
        <f>VLOOKUP($D199,Artslister!$A$1:$W$99,7,FALSE)</f>
        <v>Eudicots</v>
      </c>
      <c r="R199" t="str">
        <f>VLOOKUP($D199,Artslister!$A$1:$W$99,8,FALSE)</f>
        <v>Lamiales</v>
      </c>
      <c r="S199" t="str">
        <f>VLOOKUP($D199,Artslister!$A$1:$W$99,9,FALSE)</f>
        <v>Oleaceae</v>
      </c>
      <c r="T199" t="str">
        <f>VLOOKUP($D199,Artslister!$A$1:$W$99,10,FALSE)</f>
        <v>Fraxinus</v>
      </c>
      <c r="U199" t="str">
        <f>VLOOKUP($D199,Artslister!$A$1:$W$99,11,FALSE)</f>
        <v>excelsior</v>
      </c>
      <c r="V199">
        <f>VLOOKUP($D199,Artslister!$A$1:$W$99,12,FALSE)</f>
        <v>0</v>
      </c>
      <c r="W199" t="str">
        <f>VLOOKUP($D199,Artslister!$A$1:$W$99,13,FALSE)</f>
        <v>L.</v>
      </c>
      <c r="X199" t="e">
        <f>VLOOKUP($D199,Artslister!$A$1:$W$99,15,FALSE)</f>
        <v>#REF!</v>
      </c>
      <c r="Y199" t="e">
        <f>VLOOKUP($D199,Artslister!$A$1:$W$99,17,FALSE)</f>
        <v>#N/A</v>
      </c>
    </row>
    <row r="200" spans="1:25" ht="14.55" hidden="1" x14ac:dyDescent="0.3">
      <c r="A200" t="s">
        <v>86</v>
      </c>
      <c r="B200">
        <v>2021</v>
      </c>
      <c r="C200" t="s">
        <v>1752</v>
      </c>
      <c r="D200" t="s">
        <v>1931</v>
      </c>
      <c r="E200">
        <v>0.1</v>
      </c>
      <c r="F200">
        <v>1</v>
      </c>
      <c r="L200" t="str">
        <f>VLOOKUP($D200,Artslister!$A$1:$W$99,2,FALSE)</f>
        <v>Fraxinus excelsior</v>
      </c>
      <c r="M200" t="str">
        <f>VLOOKUP($D200,Artslister!$A$1:$W$99,3,FALSE)</f>
        <v>102409</v>
      </c>
      <c r="N200" t="str">
        <f>VLOOKUP($D200,Artslister!$A$1:$W$99,4,FALSE)</f>
        <v>62369</v>
      </c>
      <c r="O200" t="str">
        <f>VLOOKUP($D200,Artslister!$A$1:$W$99,5,FALSE)</f>
        <v>Plantae</v>
      </c>
      <c r="P200" t="str">
        <f>VLOOKUP($D200,Artslister!$A$1:$W$99,6,FALSE)</f>
        <v>Magnoliophyta</v>
      </c>
      <c r="Q200" t="str">
        <f>VLOOKUP($D200,Artslister!$A$1:$W$99,7,FALSE)</f>
        <v>Eudicots</v>
      </c>
      <c r="R200" t="str">
        <f>VLOOKUP($D200,Artslister!$A$1:$W$99,8,FALSE)</f>
        <v>Lamiales</v>
      </c>
      <c r="S200" t="str">
        <f>VLOOKUP($D200,Artslister!$A$1:$W$99,9,FALSE)</f>
        <v>Oleaceae</v>
      </c>
      <c r="T200" t="str">
        <f>VLOOKUP($D200,Artslister!$A$1:$W$99,10,FALSE)</f>
        <v>Fraxinus</v>
      </c>
      <c r="U200" t="str">
        <f>VLOOKUP($D200,Artslister!$A$1:$W$99,11,FALSE)</f>
        <v>excelsior</v>
      </c>
      <c r="V200">
        <f>VLOOKUP($D200,Artslister!$A$1:$W$99,12,FALSE)</f>
        <v>0</v>
      </c>
      <c r="W200" t="str">
        <f>VLOOKUP($D200,Artslister!$A$1:$W$99,13,FALSE)</f>
        <v>L.</v>
      </c>
      <c r="X200" t="e">
        <f>VLOOKUP($D200,Artslister!$A$1:$W$99,15,FALSE)</f>
        <v>#REF!</v>
      </c>
      <c r="Y200" t="e">
        <f>VLOOKUP($D200,Artslister!$A$1:$W$99,17,FALSE)</f>
        <v>#N/A</v>
      </c>
    </row>
    <row r="201" spans="1:25" ht="14.55" hidden="1" x14ac:dyDescent="0.3">
      <c r="A201" t="s">
        <v>86</v>
      </c>
      <c r="B201">
        <v>2021</v>
      </c>
      <c r="C201" t="s">
        <v>1750</v>
      </c>
      <c r="D201" t="s">
        <v>1931</v>
      </c>
      <c r="E201">
        <v>3</v>
      </c>
      <c r="F201">
        <v>1</v>
      </c>
      <c r="H201">
        <v>1</v>
      </c>
      <c r="L201" t="str">
        <f>VLOOKUP($D201,Artslister!$A$1:$W$99,2,FALSE)</f>
        <v>Fraxinus excelsior</v>
      </c>
      <c r="M201" t="str">
        <f>VLOOKUP($D201,Artslister!$A$1:$W$99,3,FALSE)</f>
        <v>102409</v>
      </c>
      <c r="N201" t="str">
        <f>VLOOKUP($D201,Artslister!$A$1:$W$99,4,FALSE)</f>
        <v>62369</v>
      </c>
      <c r="O201" t="str">
        <f>VLOOKUP($D201,Artslister!$A$1:$W$99,5,FALSE)</f>
        <v>Plantae</v>
      </c>
      <c r="P201" t="str">
        <f>VLOOKUP($D201,Artslister!$A$1:$W$99,6,FALSE)</f>
        <v>Magnoliophyta</v>
      </c>
      <c r="Q201" t="str">
        <f>VLOOKUP($D201,Artslister!$A$1:$W$99,7,FALSE)</f>
        <v>Eudicots</v>
      </c>
      <c r="R201" t="str">
        <f>VLOOKUP($D201,Artslister!$A$1:$W$99,8,FALSE)</f>
        <v>Lamiales</v>
      </c>
      <c r="S201" t="str">
        <f>VLOOKUP($D201,Artslister!$A$1:$W$99,9,FALSE)</f>
        <v>Oleaceae</v>
      </c>
      <c r="T201" t="str">
        <f>VLOOKUP($D201,Artslister!$A$1:$W$99,10,FALSE)</f>
        <v>Fraxinus</v>
      </c>
      <c r="U201" t="str">
        <f>VLOOKUP($D201,Artslister!$A$1:$W$99,11,FALSE)</f>
        <v>excelsior</v>
      </c>
      <c r="V201">
        <f>VLOOKUP($D201,Artslister!$A$1:$W$99,12,FALSE)</f>
        <v>0</v>
      </c>
      <c r="W201" t="str">
        <f>VLOOKUP($D201,Artslister!$A$1:$W$99,13,FALSE)</f>
        <v>L.</v>
      </c>
      <c r="X201" t="e">
        <f>VLOOKUP($D201,Artslister!$A$1:$W$99,15,FALSE)</f>
        <v>#REF!</v>
      </c>
      <c r="Y201" t="e">
        <f>VLOOKUP($D201,Artslister!$A$1:$W$99,17,FALSE)</f>
        <v>#N/A</v>
      </c>
    </row>
    <row r="202" spans="1:25" ht="14.55" hidden="1" x14ac:dyDescent="0.3">
      <c r="A202" t="s">
        <v>149</v>
      </c>
      <c r="B202">
        <v>2021</v>
      </c>
      <c r="C202" t="s">
        <v>1776</v>
      </c>
      <c r="D202" s="2" t="s">
        <v>1931</v>
      </c>
      <c r="E202">
        <v>7</v>
      </c>
      <c r="F202">
        <v>1</v>
      </c>
      <c r="H202">
        <v>1</v>
      </c>
      <c r="L202" t="str">
        <f>VLOOKUP($D202,Artslister!$A$1:$W$99,2,FALSE)</f>
        <v>Fraxinus excelsior</v>
      </c>
      <c r="M202" t="str">
        <f>VLOOKUP($D202,Artslister!$A$1:$W$99,3,FALSE)</f>
        <v>102409</v>
      </c>
      <c r="N202" t="str">
        <f>VLOOKUP($D202,Artslister!$A$1:$W$99,4,FALSE)</f>
        <v>62369</v>
      </c>
      <c r="O202" t="str">
        <f>VLOOKUP($D202,Artslister!$A$1:$W$99,5,FALSE)</f>
        <v>Plantae</v>
      </c>
      <c r="P202" t="str">
        <f>VLOOKUP($D202,Artslister!$A$1:$W$99,6,FALSE)</f>
        <v>Magnoliophyta</v>
      </c>
      <c r="Q202" t="str">
        <f>VLOOKUP($D202,Artslister!$A$1:$W$99,7,FALSE)</f>
        <v>Eudicots</v>
      </c>
      <c r="R202" t="str">
        <f>VLOOKUP($D202,Artslister!$A$1:$W$99,8,FALSE)</f>
        <v>Lamiales</v>
      </c>
      <c r="S202" t="str">
        <f>VLOOKUP($D202,Artslister!$A$1:$W$99,9,FALSE)</f>
        <v>Oleaceae</v>
      </c>
      <c r="T202" t="str">
        <f>VLOOKUP($D202,Artslister!$A$1:$W$99,10,FALSE)</f>
        <v>Fraxinus</v>
      </c>
      <c r="U202" t="str">
        <f>VLOOKUP($D202,Artslister!$A$1:$W$99,11,FALSE)</f>
        <v>excelsior</v>
      </c>
      <c r="V202">
        <f>VLOOKUP($D202,Artslister!$A$1:$W$99,12,FALSE)</f>
        <v>0</v>
      </c>
      <c r="W202" t="str">
        <f>VLOOKUP($D202,Artslister!$A$1:$W$99,13,FALSE)</f>
        <v>L.</v>
      </c>
      <c r="X202" t="e">
        <f>VLOOKUP($D202,Artslister!$A$1:$W$99,15,FALSE)</f>
        <v>#REF!</v>
      </c>
      <c r="Y202" t="e">
        <f>VLOOKUP($D202,Artslister!$A$1:$W$99,17,FALSE)</f>
        <v>#N/A</v>
      </c>
    </row>
    <row r="203" spans="1:25" ht="14.55" hidden="1" x14ac:dyDescent="0.3">
      <c r="A203" t="s">
        <v>50</v>
      </c>
      <c r="B203">
        <v>2021</v>
      </c>
      <c r="C203" t="s">
        <v>1803</v>
      </c>
      <c r="D203" t="s">
        <v>1931</v>
      </c>
      <c r="E203">
        <v>0.1</v>
      </c>
      <c r="H203">
        <v>1</v>
      </c>
      <c r="L203" t="str">
        <f>VLOOKUP($D203,Artslister!$A$1:$W$99,2,FALSE)</f>
        <v>Fraxinus excelsior</v>
      </c>
      <c r="M203" t="str">
        <f>VLOOKUP($D203,Artslister!$A$1:$W$99,3,FALSE)</f>
        <v>102409</v>
      </c>
      <c r="N203" t="str">
        <f>VLOOKUP($D203,Artslister!$A$1:$W$99,4,FALSE)</f>
        <v>62369</v>
      </c>
      <c r="O203" t="str">
        <f>VLOOKUP($D203,Artslister!$A$1:$W$99,5,FALSE)</f>
        <v>Plantae</v>
      </c>
      <c r="P203" t="str">
        <f>VLOOKUP($D203,Artslister!$A$1:$W$99,6,FALSE)</f>
        <v>Magnoliophyta</v>
      </c>
      <c r="Q203" t="str">
        <f>VLOOKUP($D203,Artslister!$A$1:$W$99,7,FALSE)</f>
        <v>Eudicots</v>
      </c>
      <c r="R203" t="str">
        <f>VLOOKUP($D203,Artslister!$A$1:$W$99,8,FALSE)</f>
        <v>Lamiales</v>
      </c>
      <c r="S203" t="str">
        <f>VLOOKUP($D203,Artslister!$A$1:$W$99,9,FALSE)</f>
        <v>Oleaceae</v>
      </c>
      <c r="T203" t="str">
        <f>VLOOKUP($D203,Artslister!$A$1:$W$99,10,FALSE)</f>
        <v>Fraxinus</v>
      </c>
      <c r="U203" t="str">
        <f>VLOOKUP($D203,Artslister!$A$1:$W$99,11,FALSE)</f>
        <v>excelsior</v>
      </c>
      <c r="V203">
        <f>VLOOKUP($D203,Artslister!$A$1:$W$99,12,FALSE)</f>
        <v>0</v>
      </c>
      <c r="W203" t="str">
        <f>VLOOKUP($D203,Artslister!$A$1:$W$99,13,FALSE)</f>
        <v>L.</v>
      </c>
      <c r="X203" t="e">
        <f>VLOOKUP($D203,Artslister!$A$1:$W$99,15,FALSE)</f>
        <v>#REF!</v>
      </c>
      <c r="Y203" t="e">
        <f>VLOOKUP($D203,Artslister!$A$1:$W$99,17,FALSE)</f>
        <v>#N/A</v>
      </c>
    </row>
    <row r="204" spans="1:25" ht="14.55" hidden="1" x14ac:dyDescent="0.3">
      <c r="A204" t="s">
        <v>50</v>
      </c>
      <c r="B204">
        <v>2021</v>
      </c>
      <c r="C204" t="s">
        <v>1805</v>
      </c>
      <c r="D204" t="s">
        <v>1931</v>
      </c>
      <c r="E204">
        <v>2</v>
      </c>
      <c r="H204">
        <v>1</v>
      </c>
      <c r="L204" t="str">
        <f>VLOOKUP($D204,Artslister!$A$1:$W$99,2,FALSE)</f>
        <v>Fraxinus excelsior</v>
      </c>
      <c r="M204" t="str">
        <f>VLOOKUP($D204,Artslister!$A$1:$W$99,3,FALSE)</f>
        <v>102409</v>
      </c>
      <c r="N204" t="str">
        <f>VLOOKUP($D204,Artslister!$A$1:$W$99,4,FALSE)</f>
        <v>62369</v>
      </c>
      <c r="O204" t="str">
        <f>VLOOKUP($D204,Artslister!$A$1:$W$99,5,FALSE)</f>
        <v>Plantae</v>
      </c>
      <c r="P204" t="str">
        <f>VLOOKUP($D204,Artslister!$A$1:$W$99,6,FALSE)</f>
        <v>Magnoliophyta</v>
      </c>
      <c r="Q204" t="str">
        <f>VLOOKUP($D204,Artslister!$A$1:$W$99,7,FALSE)</f>
        <v>Eudicots</v>
      </c>
      <c r="R204" t="str">
        <f>VLOOKUP($D204,Artslister!$A$1:$W$99,8,FALSE)</f>
        <v>Lamiales</v>
      </c>
      <c r="S204" t="str">
        <f>VLOOKUP($D204,Artslister!$A$1:$W$99,9,FALSE)</f>
        <v>Oleaceae</v>
      </c>
      <c r="T204" t="str">
        <f>VLOOKUP($D204,Artslister!$A$1:$W$99,10,FALSE)</f>
        <v>Fraxinus</v>
      </c>
      <c r="U204" t="str">
        <f>VLOOKUP($D204,Artslister!$A$1:$W$99,11,FALSE)</f>
        <v>excelsior</v>
      </c>
      <c r="V204">
        <f>VLOOKUP($D204,Artslister!$A$1:$W$99,12,FALSE)</f>
        <v>0</v>
      </c>
      <c r="W204" t="str">
        <f>VLOOKUP($D204,Artslister!$A$1:$W$99,13,FALSE)</f>
        <v>L.</v>
      </c>
      <c r="X204" t="e">
        <f>VLOOKUP($D204,Artslister!$A$1:$W$99,15,FALSE)</f>
        <v>#REF!</v>
      </c>
      <c r="Y204" t="e">
        <f>VLOOKUP($D204,Artslister!$A$1:$W$99,17,FALSE)</f>
        <v>#N/A</v>
      </c>
    </row>
    <row r="205" spans="1:25" ht="14.55" hidden="1" x14ac:dyDescent="0.3">
      <c r="A205" t="s">
        <v>50</v>
      </c>
      <c r="B205">
        <v>2021</v>
      </c>
      <c r="C205" t="s">
        <v>1799</v>
      </c>
      <c r="D205" t="s">
        <v>1931</v>
      </c>
      <c r="E205">
        <v>3</v>
      </c>
      <c r="H205">
        <v>1</v>
      </c>
      <c r="L205" t="str">
        <f>VLOOKUP($D205,Artslister!$A$1:$W$99,2,FALSE)</f>
        <v>Fraxinus excelsior</v>
      </c>
      <c r="M205" t="str">
        <f>VLOOKUP($D205,Artslister!$A$1:$W$99,3,FALSE)</f>
        <v>102409</v>
      </c>
      <c r="N205" t="str">
        <f>VLOOKUP($D205,Artslister!$A$1:$W$99,4,FALSE)</f>
        <v>62369</v>
      </c>
      <c r="O205" t="str">
        <f>VLOOKUP($D205,Artslister!$A$1:$W$99,5,FALSE)</f>
        <v>Plantae</v>
      </c>
      <c r="P205" t="str">
        <f>VLOOKUP($D205,Artslister!$A$1:$W$99,6,FALSE)</f>
        <v>Magnoliophyta</v>
      </c>
      <c r="Q205" t="str">
        <f>VLOOKUP($D205,Artslister!$A$1:$W$99,7,FALSE)</f>
        <v>Eudicots</v>
      </c>
      <c r="R205" t="str">
        <f>VLOOKUP($D205,Artslister!$A$1:$W$99,8,FALSE)</f>
        <v>Lamiales</v>
      </c>
      <c r="S205" t="str">
        <f>VLOOKUP($D205,Artslister!$A$1:$W$99,9,FALSE)</f>
        <v>Oleaceae</v>
      </c>
      <c r="T205" t="str">
        <f>VLOOKUP($D205,Artslister!$A$1:$W$99,10,FALSE)</f>
        <v>Fraxinus</v>
      </c>
      <c r="U205" t="str">
        <f>VLOOKUP($D205,Artslister!$A$1:$W$99,11,FALSE)</f>
        <v>excelsior</v>
      </c>
      <c r="V205">
        <f>VLOOKUP($D205,Artslister!$A$1:$W$99,12,FALSE)</f>
        <v>0</v>
      </c>
      <c r="W205" t="str">
        <f>VLOOKUP($D205,Artslister!$A$1:$W$99,13,FALSE)</f>
        <v>L.</v>
      </c>
      <c r="X205" t="e">
        <f>VLOOKUP($D205,Artslister!$A$1:$W$99,15,FALSE)</f>
        <v>#REF!</v>
      </c>
      <c r="Y205" t="e">
        <f>VLOOKUP($D205,Artslister!$A$1:$W$99,17,FALSE)</f>
        <v>#N/A</v>
      </c>
    </row>
    <row r="206" spans="1:25" ht="14.55" hidden="1" x14ac:dyDescent="0.3">
      <c r="A206" t="s">
        <v>127</v>
      </c>
      <c r="B206">
        <v>2022</v>
      </c>
      <c r="C206" t="s">
        <v>1235</v>
      </c>
      <c r="D206" t="s">
        <v>1928</v>
      </c>
      <c r="E206">
        <v>10</v>
      </c>
      <c r="H206">
        <v>1</v>
      </c>
      <c r="L206" t="str">
        <f>VLOOKUP($D206,Artslister!$A$1:$W$99,2,FALSE)</f>
        <v>Rosa sp.</v>
      </c>
      <c r="M206" t="str">
        <f>VLOOKUP($D206,Artslister!$A$1:$W$99,3,FALSE)</f>
        <v>103384</v>
      </c>
      <c r="N206" t="str">
        <f>VLOOKUP($D206,Artslister!$A$1:$W$99,4,FALSE)</f>
        <v>63344</v>
      </c>
      <c r="O206" t="str">
        <f>VLOOKUP($D206,Artslister!$A$1:$W$99,5,FALSE)</f>
        <v>Plantae</v>
      </c>
      <c r="P206" t="str">
        <f>VLOOKUP($D206,Artslister!$A$1:$W$99,6,FALSE)</f>
        <v>Magnoliophyta</v>
      </c>
      <c r="Q206" t="str">
        <f>VLOOKUP($D206,Artslister!$A$1:$W$99,7,FALSE)</f>
        <v>Eudicots</v>
      </c>
      <c r="R206" t="str">
        <f>VLOOKUP($D206,Artslister!$A$1:$W$99,8,FALSE)</f>
        <v>Rosales</v>
      </c>
      <c r="S206" t="str">
        <f>VLOOKUP($D206,Artslister!$A$1:$W$99,9,FALSE)</f>
        <v>Rosaceae</v>
      </c>
      <c r="T206" t="str">
        <f>VLOOKUP($D206,Artslister!$A$1:$W$99,10,FALSE)</f>
        <v>Rosa</v>
      </c>
      <c r="U206">
        <f>VLOOKUP($D206,Artslister!$A$1:$W$99,11,FALSE)</f>
        <v>0</v>
      </c>
      <c r="V206">
        <f>VLOOKUP($D206,Artslister!$A$1:$W$99,12,FALSE)</f>
        <v>0</v>
      </c>
      <c r="W206" t="str">
        <f>VLOOKUP($D206,Artslister!$A$1:$W$99,13,FALSE)</f>
        <v>L.</v>
      </c>
      <c r="X206" t="e">
        <f>VLOOKUP($D206,Artslister!$A$1:$W$99,15,FALSE)</f>
        <v>#REF!</v>
      </c>
      <c r="Y206" t="e">
        <f>VLOOKUP($D206,Artslister!$A$1:$W$99,17,FALSE)</f>
        <v>#N/A</v>
      </c>
    </row>
    <row r="207" spans="1:25" ht="14.55" hidden="1" x14ac:dyDescent="0.3">
      <c r="A207" t="s">
        <v>127</v>
      </c>
      <c r="B207">
        <v>2022</v>
      </c>
      <c r="C207" t="s">
        <v>1228</v>
      </c>
      <c r="D207" t="s">
        <v>1935</v>
      </c>
      <c r="E207">
        <v>0.1</v>
      </c>
      <c r="G207">
        <v>1</v>
      </c>
      <c r="L207" t="str">
        <f>VLOOKUP($D207,Artslister!$A$1:$W$99,2,FALSE)</f>
        <v>Barbarea vulgaris</v>
      </c>
      <c r="M207" t="str">
        <f>VLOOKUP($D207,Artslister!$A$1:$W$99,3,FALSE)</f>
        <v>101103</v>
      </c>
      <c r="N207" t="str">
        <f>VLOOKUP($D207,Artslister!$A$1:$W$99,4,FALSE)</f>
        <v>130915</v>
      </c>
      <c r="O207" t="str">
        <f>VLOOKUP($D207,Artslister!$A$1:$W$99,5,FALSE)</f>
        <v>Plantae</v>
      </c>
      <c r="P207" t="str">
        <f>VLOOKUP($D207,Artslister!$A$1:$W$99,6,FALSE)</f>
        <v>Magnoliophyta</v>
      </c>
      <c r="Q207" t="str">
        <f>VLOOKUP($D207,Artslister!$A$1:$W$99,7,FALSE)</f>
        <v>Eudicots</v>
      </c>
      <c r="R207" t="str">
        <f>VLOOKUP($D207,Artslister!$A$1:$W$99,8,FALSE)</f>
        <v>Brassicales</v>
      </c>
      <c r="S207" t="str">
        <f>VLOOKUP($D207,Artslister!$A$1:$W$99,9,FALSE)</f>
        <v>Brassicaceae</v>
      </c>
      <c r="T207" t="str">
        <f>VLOOKUP($D207,Artslister!$A$1:$W$99,10,FALSE)</f>
        <v>Barbarea</v>
      </c>
      <c r="U207" t="str">
        <f>VLOOKUP($D207,Artslister!$A$1:$W$99,11,FALSE)</f>
        <v>vulgaris</v>
      </c>
      <c r="V207">
        <f>VLOOKUP($D207,Artslister!$A$1:$W$99,12,FALSE)</f>
        <v>0</v>
      </c>
      <c r="W207" t="str">
        <f>VLOOKUP($D207,Artslister!$A$1:$W$99,13,FALSE)</f>
        <v>W.T.Aiton</v>
      </c>
      <c r="X207" t="e">
        <f>VLOOKUP($D207,Artslister!$A$1:$W$99,15,FALSE)</f>
        <v>#REF!</v>
      </c>
      <c r="Y207" t="str">
        <f>VLOOKUP($D207,Artslister!$A$1:$W$99,17,FALSE)</f>
        <v>LO</v>
      </c>
    </row>
    <row r="208" spans="1:25" ht="14.55" hidden="1" x14ac:dyDescent="0.3">
      <c r="A208" t="s">
        <v>127</v>
      </c>
      <c r="B208">
        <v>2022</v>
      </c>
      <c r="C208" t="s">
        <v>1235</v>
      </c>
      <c r="D208" t="s">
        <v>1935</v>
      </c>
      <c r="E208">
        <v>7</v>
      </c>
      <c r="G208">
        <v>1</v>
      </c>
      <c r="L208" t="str">
        <f>VLOOKUP($D208,Artslister!$A$1:$W$99,2,FALSE)</f>
        <v>Barbarea vulgaris</v>
      </c>
      <c r="M208" t="str">
        <f>VLOOKUP($D208,Artslister!$A$1:$W$99,3,FALSE)</f>
        <v>101103</v>
      </c>
      <c r="N208" t="str">
        <f>VLOOKUP($D208,Artslister!$A$1:$W$99,4,FALSE)</f>
        <v>130915</v>
      </c>
      <c r="O208" t="str">
        <f>VLOOKUP($D208,Artslister!$A$1:$W$99,5,FALSE)</f>
        <v>Plantae</v>
      </c>
      <c r="P208" t="str">
        <f>VLOOKUP($D208,Artslister!$A$1:$W$99,6,FALSE)</f>
        <v>Magnoliophyta</v>
      </c>
      <c r="Q208" t="str">
        <f>VLOOKUP($D208,Artslister!$A$1:$W$99,7,FALSE)</f>
        <v>Eudicots</v>
      </c>
      <c r="R208" t="str">
        <f>VLOOKUP($D208,Artslister!$A$1:$W$99,8,FALSE)</f>
        <v>Brassicales</v>
      </c>
      <c r="S208" t="str">
        <f>VLOOKUP($D208,Artslister!$A$1:$W$99,9,FALSE)</f>
        <v>Brassicaceae</v>
      </c>
      <c r="T208" t="str">
        <f>VLOOKUP($D208,Artslister!$A$1:$W$99,10,FALSE)</f>
        <v>Barbarea</v>
      </c>
      <c r="U208" t="str">
        <f>VLOOKUP($D208,Artslister!$A$1:$W$99,11,FALSE)</f>
        <v>vulgaris</v>
      </c>
      <c r="V208">
        <f>VLOOKUP($D208,Artslister!$A$1:$W$99,12,FALSE)</f>
        <v>0</v>
      </c>
      <c r="W208" t="str">
        <f>VLOOKUP($D208,Artslister!$A$1:$W$99,13,FALSE)</f>
        <v>W.T.Aiton</v>
      </c>
      <c r="X208" t="e">
        <f>VLOOKUP($D208,Artslister!$A$1:$W$99,15,FALSE)</f>
        <v>#REF!</v>
      </c>
      <c r="Y208" t="str">
        <f>VLOOKUP($D208,Artslister!$A$1:$W$99,17,FALSE)</f>
        <v>LO</v>
      </c>
    </row>
    <row r="209" spans="1:25" ht="14.55" hidden="1" x14ac:dyDescent="0.3">
      <c r="A209" t="s">
        <v>127</v>
      </c>
      <c r="B209">
        <v>2022</v>
      </c>
      <c r="C209" t="s">
        <v>1233</v>
      </c>
      <c r="D209" t="s">
        <v>1929</v>
      </c>
      <c r="E209">
        <v>1</v>
      </c>
      <c r="G209">
        <v>1</v>
      </c>
      <c r="L209" t="str">
        <f>VLOOKUP($D209,Artslister!$A$1:$W$99,2,FALSE)</f>
        <v>Noccaea caerulescens</v>
      </c>
      <c r="M209" t="str">
        <f>VLOOKUP($D209,Artslister!$A$1:$W$99,3,FALSE)</f>
        <v>101278</v>
      </c>
      <c r="N209" t="str">
        <f>VLOOKUP($D209,Artslister!$A$1:$W$99,4,FALSE)</f>
        <v>144118</v>
      </c>
      <c r="O209" t="str">
        <f>VLOOKUP($D209,Artslister!$A$1:$W$99,5,FALSE)</f>
        <v>Plantae</v>
      </c>
      <c r="P209" t="str">
        <f>VLOOKUP($D209,Artslister!$A$1:$W$99,6,FALSE)</f>
        <v>Magnoliophyta</v>
      </c>
      <c r="Q209" t="str">
        <f>VLOOKUP($D209,Artslister!$A$1:$W$99,7,FALSE)</f>
        <v>Eudicots</v>
      </c>
      <c r="R209" t="str">
        <f>VLOOKUP($D209,Artslister!$A$1:$W$99,8,FALSE)</f>
        <v>Brassicales</v>
      </c>
      <c r="S209" t="str">
        <f>VLOOKUP($D209,Artslister!$A$1:$W$99,9,FALSE)</f>
        <v>Brassicaceae</v>
      </c>
      <c r="T209" t="str">
        <f>VLOOKUP($D209,Artslister!$A$1:$W$99,10,FALSE)</f>
        <v>Noccaea</v>
      </c>
      <c r="U209" t="str">
        <f>VLOOKUP($D209,Artslister!$A$1:$W$99,11,FALSE)</f>
        <v>caerulescens</v>
      </c>
      <c r="V209">
        <f>VLOOKUP($D209,Artslister!$A$1:$W$99,12,FALSE)</f>
        <v>0</v>
      </c>
      <c r="W209" t="str">
        <f>VLOOKUP($D209,Artslister!$A$1:$W$99,13,FALSE)</f>
        <v>(J.Presl &amp; C.Presl) F.K.Mey.</v>
      </c>
      <c r="X209" t="e">
        <f>VLOOKUP($D209,Artslister!$A$1:$W$99,15,FALSE)</f>
        <v>#REF!</v>
      </c>
      <c r="Y209" t="str">
        <f>VLOOKUP($D209,Artslister!$A$1:$W$99,17,FALSE)</f>
        <v>PH</v>
      </c>
    </row>
    <row r="210" spans="1:25" ht="14.55" hidden="1" x14ac:dyDescent="0.3">
      <c r="A210" t="s">
        <v>139</v>
      </c>
      <c r="B210">
        <v>2022</v>
      </c>
      <c r="C210" t="s">
        <v>1251</v>
      </c>
      <c r="D210" t="s">
        <v>1925</v>
      </c>
      <c r="E210">
        <v>2</v>
      </c>
      <c r="H210">
        <v>1</v>
      </c>
      <c r="L210" t="str">
        <f>VLOOKUP($D210,Artslister!$A$1:$W$99,2,FALSE)</f>
        <v>Rubus idaeus</v>
      </c>
      <c r="M210" t="str">
        <f>VLOOKUP($D210,Artslister!$A$1:$W$99,3,FALSE)</f>
        <v>103427</v>
      </c>
      <c r="N210" t="str">
        <f>VLOOKUP($D210,Artslister!$A$1:$W$99,4,FALSE)</f>
        <v>63387</v>
      </c>
      <c r="O210" t="str">
        <f>VLOOKUP($D210,Artslister!$A$1:$W$99,5,FALSE)</f>
        <v>Plantae</v>
      </c>
      <c r="P210" t="str">
        <f>VLOOKUP($D210,Artslister!$A$1:$W$99,6,FALSE)</f>
        <v>Magnoliophyta</v>
      </c>
      <c r="Q210" t="str">
        <f>VLOOKUP($D210,Artslister!$A$1:$W$99,7,FALSE)</f>
        <v>Eudicots</v>
      </c>
      <c r="R210" t="str">
        <f>VLOOKUP($D210,Artslister!$A$1:$W$99,8,FALSE)</f>
        <v>Rosales</v>
      </c>
      <c r="S210" t="str">
        <f>VLOOKUP($D210,Artslister!$A$1:$W$99,9,FALSE)</f>
        <v>Rosaceae</v>
      </c>
      <c r="T210" t="str">
        <f>VLOOKUP($D210,Artslister!$A$1:$W$99,10,FALSE)</f>
        <v>Rubus</v>
      </c>
      <c r="U210" t="str">
        <f>VLOOKUP($D210,Artslister!$A$1:$W$99,11,FALSE)</f>
        <v>idaeus</v>
      </c>
      <c r="V210">
        <f>VLOOKUP($D210,Artslister!$A$1:$W$99,12,FALSE)</f>
        <v>0</v>
      </c>
      <c r="W210" t="str">
        <f>VLOOKUP($D210,Artslister!$A$1:$W$99,13,FALSE)</f>
        <v>L.</v>
      </c>
      <c r="X210" t="e">
        <f>VLOOKUP($D210,Artslister!$A$1:$W$99,15,FALSE)</f>
        <v>#REF!</v>
      </c>
      <c r="Y210" t="e">
        <f>VLOOKUP($D210,Artslister!$A$1:$W$99,17,FALSE)</f>
        <v>#N/A</v>
      </c>
    </row>
    <row r="211" spans="1:25" ht="14.55" hidden="1" x14ac:dyDescent="0.3">
      <c r="A211" t="s">
        <v>139</v>
      </c>
      <c r="B211">
        <v>2022</v>
      </c>
      <c r="C211" t="s">
        <v>1244</v>
      </c>
      <c r="D211" t="s">
        <v>1936</v>
      </c>
      <c r="E211">
        <v>1</v>
      </c>
      <c r="H211">
        <v>1</v>
      </c>
      <c r="L211" t="str">
        <f>VLOOKUP($D211,Artslister!$A$1:$W$99,2,FALSE)</f>
        <v>Cotoneaster integerrimus</v>
      </c>
      <c r="M211" t="str">
        <f>VLOOKUP($D211,Artslister!$A$1:$W$99,3,FALSE)</f>
        <v>103276</v>
      </c>
      <c r="N211" t="str">
        <f>VLOOKUP($D211,Artslister!$A$1:$W$99,4,FALSE)</f>
        <v>132025</v>
      </c>
      <c r="O211" t="str">
        <f>VLOOKUP($D211,Artslister!$A$1:$W$99,5,FALSE)</f>
        <v>Plantae</v>
      </c>
      <c r="P211" t="str">
        <f>VLOOKUP($D211,Artslister!$A$1:$W$99,6,FALSE)</f>
        <v>Magnoliophyta</v>
      </c>
      <c r="Q211" t="str">
        <f>VLOOKUP($D211,Artslister!$A$1:$W$99,7,FALSE)</f>
        <v>Eudicots</v>
      </c>
      <c r="R211" t="str">
        <f>VLOOKUP($D211,Artslister!$A$1:$W$99,8,FALSE)</f>
        <v>Rosales</v>
      </c>
      <c r="S211" t="str">
        <f>VLOOKUP($D211,Artslister!$A$1:$W$99,9,FALSE)</f>
        <v>Rosaceae</v>
      </c>
      <c r="T211" t="str">
        <f>VLOOKUP($D211,Artslister!$A$1:$W$99,10,FALSE)</f>
        <v>Cotoneaster</v>
      </c>
      <c r="U211" t="str">
        <f>VLOOKUP($D211,Artslister!$A$1:$W$99,11,FALSE)</f>
        <v>integerrimus</v>
      </c>
      <c r="V211">
        <f>VLOOKUP($D211,Artslister!$A$1:$W$99,12,FALSE)</f>
        <v>0</v>
      </c>
      <c r="W211" t="str">
        <f>VLOOKUP($D211,Artslister!$A$1:$W$99,13,FALSE)</f>
        <v>Medik.</v>
      </c>
      <c r="X211" t="e">
        <f>VLOOKUP($D211,Artslister!$A$1:$W$99,15,FALSE)</f>
        <v>#REF!</v>
      </c>
      <c r="Y211" t="e">
        <f>VLOOKUP($D211,Artslister!$A$1:$W$99,17,FALSE)</f>
        <v>#N/A</v>
      </c>
    </row>
    <row r="212" spans="1:25" ht="14.55" hidden="1" x14ac:dyDescent="0.3">
      <c r="A212" t="s">
        <v>139</v>
      </c>
      <c r="B212">
        <v>2022</v>
      </c>
      <c r="C212" t="s">
        <v>1244</v>
      </c>
      <c r="D212" t="s">
        <v>1926</v>
      </c>
      <c r="E212">
        <v>20</v>
      </c>
      <c r="H212">
        <v>1</v>
      </c>
      <c r="L212" t="str">
        <f>VLOOKUP($D212,Artslister!$A$1:$W$99,2,FALSE)</f>
        <v>Juniperus communis</v>
      </c>
      <c r="M212" t="str">
        <f>VLOOKUP($D212,Artslister!$A$1:$W$99,3,FALSE)</f>
        <v>103785</v>
      </c>
      <c r="N212" t="str">
        <f>VLOOKUP($D212,Artslister!$A$1:$W$99,4,FALSE)</f>
        <v>63745</v>
      </c>
      <c r="O212" t="str">
        <f>VLOOKUP($D212,Artslister!$A$1:$W$99,5,FALSE)</f>
        <v>Plantae</v>
      </c>
      <c r="P212" t="str">
        <f>VLOOKUP($D212,Artslister!$A$1:$W$99,6,FALSE)</f>
        <v>Pinophyta</v>
      </c>
      <c r="Q212" t="str">
        <f>VLOOKUP($D212,Artslister!$A$1:$W$99,7,FALSE)</f>
        <v>Pinopsida</v>
      </c>
      <c r="R212" t="str">
        <f>VLOOKUP($D212,Artslister!$A$1:$W$99,8,FALSE)</f>
        <v>Pinales</v>
      </c>
      <c r="S212" t="str">
        <f>VLOOKUP($D212,Artslister!$A$1:$W$99,9,FALSE)</f>
        <v>Cupressaceae</v>
      </c>
      <c r="T212" t="str">
        <f>VLOOKUP($D212,Artslister!$A$1:$W$99,10,FALSE)</f>
        <v>Juniperus</v>
      </c>
      <c r="U212" t="str">
        <f>VLOOKUP($D212,Artslister!$A$1:$W$99,11,FALSE)</f>
        <v>communis</v>
      </c>
      <c r="V212">
        <f>VLOOKUP($D212,Artslister!$A$1:$W$99,12,FALSE)</f>
        <v>0</v>
      </c>
      <c r="W212" t="str">
        <f>VLOOKUP($D212,Artslister!$A$1:$W$99,13,FALSE)</f>
        <v>L.</v>
      </c>
      <c r="X212" t="e">
        <f>VLOOKUP($D212,Artslister!$A$1:$W$99,15,FALSE)</f>
        <v>#REF!</v>
      </c>
      <c r="Y212" t="e">
        <f>VLOOKUP($D212,Artslister!$A$1:$W$99,17,FALSE)</f>
        <v>#N/A</v>
      </c>
    </row>
    <row r="213" spans="1:25" ht="14.55" hidden="1" x14ac:dyDescent="0.3">
      <c r="A213" t="s">
        <v>139</v>
      </c>
      <c r="B213">
        <v>2022</v>
      </c>
      <c r="C213" t="s">
        <v>1245</v>
      </c>
      <c r="D213" t="s">
        <v>1937</v>
      </c>
      <c r="E213">
        <v>10</v>
      </c>
      <c r="F213">
        <v>1</v>
      </c>
      <c r="L213" t="str">
        <f>VLOOKUP($D213,Artslister!$A$1:$W$99,2,FALSE)</f>
        <v>Avenula pratensis</v>
      </c>
      <c r="M213">
        <f>VLOOKUP($D213,Artslister!$A$1:$W$99,3,FALSE)</f>
        <v>99921</v>
      </c>
      <c r="N213">
        <f>VLOOKUP($D213,Artslister!$A$1:$W$99,4,FALSE)</f>
        <v>0</v>
      </c>
      <c r="O213" t="str">
        <f>VLOOKUP($D213,Artslister!$A$1:$W$99,5,FALSE)</f>
        <v>Plantae</v>
      </c>
      <c r="P213" t="str">
        <f>VLOOKUP($D213,Artslister!$A$1:$W$99,6,FALSE)</f>
        <v>Magnoliophyta</v>
      </c>
      <c r="Q213" t="str">
        <f>VLOOKUP($D213,Artslister!$A$1:$W$99,7,FALSE)</f>
        <v>Monocots</v>
      </c>
      <c r="R213" t="str">
        <f>VLOOKUP($D213,Artslister!$A$1:$W$99,8,FALSE)</f>
        <v>Poales</v>
      </c>
      <c r="S213" t="str">
        <f>VLOOKUP($D213,Artslister!$A$1:$W$99,9,FALSE)</f>
        <v>Poaceae</v>
      </c>
      <c r="T213" t="str">
        <f>VLOOKUP($D213,Artslister!$A$1:$W$99,10,FALSE)</f>
        <v>Avenula</v>
      </c>
      <c r="U213" t="str">
        <f>VLOOKUP($D213,Artslister!$A$1:$W$99,11,FALSE)</f>
        <v>pratensis</v>
      </c>
      <c r="V213">
        <f>VLOOKUP($D213,Artslister!$A$1:$W$99,12,FALSE)</f>
        <v>0</v>
      </c>
      <c r="W213" t="str">
        <f>VLOOKUP($D213,Artslister!$A$1:$W$99,13,FALSE)</f>
        <v>(L.) Dumort.</v>
      </c>
      <c r="X213" t="e">
        <f>VLOOKUP($D213,Artslister!$A$1:$W$99,15,FALSE)</f>
        <v>#REF!</v>
      </c>
      <c r="Y213" t="e">
        <f>VLOOKUP($D213,Artslister!$A$1:$W$99,17,FALSE)</f>
        <v>#N/A</v>
      </c>
    </row>
    <row r="214" spans="1:25" ht="14.55" hidden="1" x14ac:dyDescent="0.3">
      <c r="A214" t="s">
        <v>139</v>
      </c>
      <c r="B214">
        <v>2022</v>
      </c>
      <c r="C214" t="s">
        <v>1246</v>
      </c>
      <c r="D214" t="s">
        <v>1937</v>
      </c>
      <c r="E214">
        <v>35</v>
      </c>
      <c r="F214">
        <v>1</v>
      </c>
      <c r="L214" t="str">
        <f>VLOOKUP($D214,Artslister!$A$1:$W$99,2,FALSE)</f>
        <v>Avenula pratensis</v>
      </c>
      <c r="M214">
        <f>VLOOKUP($D214,Artslister!$A$1:$W$99,3,FALSE)</f>
        <v>99921</v>
      </c>
      <c r="N214">
        <f>VLOOKUP($D214,Artslister!$A$1:$W$99,4,FALSE)</f>
        <v>0</v>
      </c>
      <c r="O214" t="str">
        <f>VLOOKUP($D214,Artslister!$A$1:$W$99,5,FALSE)</f>
        <v>Plantae</v>
      </c>
      <c r="P214" t="str">
        <f>VLOOKUP($D214,Artslister!$A$1:$W$99,6,FALSE)</f>
        <v>Magnoliophyta</v>
      </c>
      <c r="Q214" t="str">
        <f>VLOOKUP($D214,Artslister!$A$1:$W$99,7,FALSE)</f>
        <v>Monocots</v>
      </c>
      <c r="R214" t="str">
        <f>VLOOKUP($D214,Artslister!$A$1:$W$99,8,FALSE)</f>
        <v>Poales</v>
      </c>
      <c r="S214" t="str">
        <f>VLOOKUP($D214,Artslister!$A$1:$W$99,9,FALSE)</f>
        <v>Poaceae</v>
      </c>
      <c r="T214" t="str">
        <f>VLOOKUP($D214,Artslister!$A$1:$W$99,10,FALSE)</f>
        <v>Avenula</v>
      </c>
      <c r="U214" t="str">
        <f>VLOOKUP($D214,Artslister!$A$1:$W$99,11,FALSE)</f>
        <v>pratensis</v>
      </c>
      <c r="V214">
        <f>VLOOKUP($D214,Artslister!$A$1:$W$99,12,FALSE)</f>
        <v>0</v>
      </c>
      <c r="W214" t="str">
        <f>VLOOKUP($D214,Artslister!$A$1:$W$99,13,FALSE)</f>
        <v>(L.) Dumort.</v>
      </c>
      <c r="X214" t="e">
        <f>VLOOKUP($D214,Artslister!$A$1:$W$99,15,FALSE)</f>
        <v>#REF!</v>
      </c>
      <c r="Y214" t="e">
        <f>VLOOKUP($D214,Artslister!$A$1:$W$99,17,FALSE)</f>
        <v>#N/A</v>
      </c>
    </row>
    <row r="215" spans="1:25" ht="14.55" hidden="1" x14ac:dyDescent="0.3">
      <c r="A215" t="s">
        <v>139</v>
      </c>
      <c r="B215">
        <v>2022</v>
      </c>
      <c r="C215" t="s">
        <v>1247</v>
      </c>
      <c r="D215" t="s">
        <v>1937</v>
      </c>
      <c r="E215">
        <v>25</v>
      </c>
      <c r="F215">
        <v>1</v>
      </c>
      <c r="L215" t="str">
        <f>VLOOKUP($D215,Artslister!$A$1:$W$99,2,FALSE)</f>
        <v>Avenula pratensis</v>
      </c>
      <c r="M215">
        <f>VLOOKUP($D215,Artslister!$A$1:$W$99,3,FALSE)</f>
        <v>99921</v>
      </c>
      <c r="N215">
        <f>VLOOKUP($D215,Artslister!$A$1:$W$99,4,FALSE)</f>
        <v>0</v>
      </c>
      <c r="O215" t="str">
        <f>VLOOKUP($D215,Artslister!$A$1:$W$99,5,FALSE)</f>
        <v>Plantae</v>
      </c>
      <c r="P215" t="str">
        <f>VLOOKUP($D215,Artslister!$A$1:$W$99,6,FALSE)</f>
        <v>Magnoliophyta</v>
      </c>
      <c r="Q215" t="str">
        <f>VLOOKUP($D215,Artslister!$A$1:$W$99,7,FALSE)</f>
        <v>Monocots</v>
      </c>
      <c r="R215" t="str">
        <f>VLOOKUP($D215,Artslister!$A$1:$W$99,8,FALSE)</f>
        <v>Poales</v>
      </c>
      <c r="S215" t="str">
        <f>VLOOKUP($D215,Artslister!$A$1:$W$99,9,FALSE)</f>
        <v>Poaceae</v>
      </c>
      <c r="T215" t="str">
        <f>VLOOKUP($D215,Artslister!$A$1:$W$99,10,FALSE)</f>
        <v>Avenula</v>
      </c>
      <c r="U215" t="str">
        <f>VLOOKUP($D215,Artslister!$A$1:$W$99,11,FALSE)</f>
        <v>pratensis</v>
      </c>
      <c r="V215">
        <f>VLOOKUP($D215,Artslister!$A$1:$W$99,12,FALSE)</f>
        <v>0</v>
      </c>
      <c r="W215" t="str">
        <f>VLOOKUP($D215,Artslister!$A$1:$W$99,13,FALSE)</f>
        <v>(L.) Dumort.</v>
      </c>
      <c r="X215" t="e">
        <f>VLOOKUP($D215,Artslister!$A$1:$W$99,15,FALSE)</f>
        <v>#REF!</v>
      </c>
      <c r="Y215" t="e">
        <f>VLOOKUP($D215,Artslister!$A$1:$W$99,17,FALSE)</f>
        <v>#N/A</v>
      </c>
    </row>
    <row r="216" spans="1:25" ht="14.55" hidden="1" x14ac:dyDescent="0.3">
      <c r="A216" t="s">
        <v>139</v>
      </c>
      <c r="B216">
        <v>2022</v>
      </c>
      <c r="C216" t="s">
        <v>1248</v>
      </c>
      <c r="D216" t="s">
        <v>1937</v>
      </c>
      <c r="E216">
        <v>0.1</v>
      </c>
      <c r="F216">
        <v>1</v>
      </c>
      <c r="L216" t="str">
        <f>VLOOKUP($D216,Artslister!$A$1:$W$99,2,FALSE)</f>
        <v>Avenula pratensis</v>
      </c>
      <c r="M216">
        <f>VLOOKUP($D216,Artslister!$A$1:$W$99,3,FALSE)</f>
        <v>99921</v>
      </c>
      <c r="N216">
        <f>VLOOKUP($D216,Artslister!$A$1:$W$99,4,FALSE)</f>
        <v>0</v>
      </c>
      <c r="O216" t="str">
        <f>VLOOKUP($D216,Artslister!$A$1:$W$99,5,FALSE)</f>
        <v>Plantae</v>
      </c>
      <c r="P216" t="str">
        <f>VLOOKUP($D216,Artslister!$A$1:$W$99,6,FALSE)</f>
        <v>Magnoliophyta</v>
      </c>
      <c r="Q216" t="str">
        <f>VLOOKUP($D216,Artslister!$A$1:$W$99,7,FALSE)</f>
        <v>Monocots</v>
      </c>
      <c r="R216" t="str">
        <f>VLOOKUP($D216,Artslister!$A$1:$W$99,8,FALSE)</f>
        <v>Poales</v>
      </c>
      <c r="S216" t="str">
        <f>VLOOKUP($D216,Artslister!$A$1:$W$99,9,FALSE)</f>
        <v>Poaceae</v>
      </c>
      <c r="T216" t="str">
        <f>VLOOKUP($D216,Artslister!$A$1:$W$99,10,FALSE)</f>
        <v>Avenula</v>
      </c>
      <c r="U216" t="str">
        <f>VLOOKUP($D216,Artslister!$A$1:$W$99,11,FALSE)</f>
        <v>pratensis</v>
      </c>
      <c r="V216">
        <f>VLOOKUP($D216,Artslister!$A$1:$W$99,12,FALSE)</f>
        <v>0</v>
      </c>
      <c r="W216" t="str">
        <f>VLOOKUP($D216,Artslister!$A$1:$W$99,13,FALSE)</f>
        <v>(L.) Dumort.</v>
      </c>
      <c r="X216" t="e">
        <f>VLOOKUP($D216,Artslister!$A$1:$W$99,15,FALSE)</f>
        <v>#REF!</v>
      </c>
      <c r="Y216" t="e">
        <f>VLOOKUP($D216,Artslister!$A$1:$W$99,17,FALSE)</f>
        <v>#N/A</v>
      </c>
    </row>
    <row r="217" spans="1:25" ht="14.55" hidden="1" x14ac:dyDescent="0.3">
      <c r="A217" t="s">
        <v>139</v>
      </c>
      <c r="B217">
        <v>2022</v>
      </c>
      <c r="C217" t="s">
        <v>1243</v>
      </c>
      <c r="D217" t="s">
        <v>1938</v>
      </c>
      <c r="E217">
        <v>2</v>
      </c>
      <c r="H217">
        <v>1</v>
      </c>
      <c r="L217" t="str">
        <f>VLOOKUP($D217,Artslister!$A$1:$W$99,2,FALSE)</f>
        <v>Rhamnus cathartica</v>
      </c>
      <c r="M217" t="str">
        <f>VLOOKUP($D217,Artslister!$A$1:$W$99,3,FALSE)</f>
        <v>141635</v>
      </c>
      <c r="N217" t="str">
        <f>VLOOKUP($D217,Artslister!$A$1:$W$99,4,FALSE)</f>
        <v>100403</v>
      </c>
      <c r="O217" t="str">
        <f>VLOOKUP($D217,Artslister!$A$1:$W$99,5,FALSE)</f>
        <v>Plantae</v>
      </c>
      <c r="P217" t="str">
        <f>VLOOKUP($D217,Artslister!$A$1:$W$99,6,FALSE)</f>
        <v>Magnoliophyta</v>
      </c>
      <c r="Q217" t="str">
        <f>VLOOKUP($D217,Artslister!$A$1:$W$99,7,FALSE)</f>
        <v>Eudicots</v>
      </c>
      <c r="R217" t="str">
        <f>VLOOKUP($D217,Artslister!$A$1:$W$99,8,FALSE)</f>
        <v>Rosales</v>
      </c>
      <c r="S217" t="str">
        <f>VLOOKUP($D217,Artslister!$A$1:$W$99,9,FALSE)</f>
        <v>Rhamnaceae</v>
      </c>
      <c r="T217" t="str">
        <f>VLOOKUP($D217,Artslister!$A$1:$W$99,10,FALSE)</f>
        <v>Rhamnus</v>
      </c>
      <c r="U217" t="str">
        <f>VLOOKUP($D217,Artslister!$A$1:$W$99,11,FALSE)</f>
        <v>cathartica</v>
      </c>
      <c r="V217">
        <f>VLOOKUP($D217,Artslister!$A$1:$W$99,12,FALSE)</f>
        <v>0</v>
      </c>
      <c r="W217" t="str">
        <f>VLOOKUP($D217,Artslister!$A$1:$W$99,13,FALSE)</f>
        <v>L.</v>
      </c>
      <c r="X217" t="e">
        <f>VLOOKUP($D217,Artslister!$A$1:$W$99,15,FALSE)</f>
        <v>#REF!</v>
      </c>
      <c r="Y217" t="e">
        <f>VLOOKUP($D217,Artslister!$A$1:$W$99,17,FALSE)</f>
        <v>#N/A</v>
      </c>
    </row>
    <row r="218" spans="1:25" ht="14.55" hidden="1" x14ac:dyDescent="0.3">
      <c r="A218" t="s">
        <v>139</v>
      </c>
      <c r="B218">
        <v>2022</v>
      </c>
      <c r="C218" t="s">
        <v>1251</v>
      </c>
      <c r="D218" t="s">
        <v>1938</v>
      </c>
      <c r="E218">
        <v>2</v>
      </c>
      <c r="H218">
        <v>1</v>
      </c>
      <c r="L218" t="str">
        <f>VLOOKUP($D218,Artslister!$A$1:$W$99,2,FALSE)</f>
        <v>Rhamnus cathartica</v>
      </c>
      <c r="M218" t="str">
        <f>VLOOKUP($D218,Artslister!$A$1:$W$99,3,FALSE)</f>
        <v>141635</v>
      </c>
      <c r="N218" t="str">
        <f>VLOOKUP($D218,Artslister!$A$1:$W$99,4,FALSE)</f>
        <v>100403</v>
      </c>
      <c r="O218" t="str">
        <f>VLOOKUP($D218,Artslister!$A$1:$W$99,5,FALSE)</f>
        <v>Plantae</v>
      </c>
      <c r="P218" t="str">
        <f>VLOOKUP($D218,Artslister!$A$1:$W$99,6,FALSE)</f>
        <v>Magnoliophyta</v>
      </c>
      <c r="Q218" t="str">
        <f>VLOOKUP($D218,Artslister!$A$1:$W$99,7,FALSE)</f>
        <v>Eudicots</v>
      </c>
      <c r="R218" t="str">
        <f>VLOOKUP($D218,Artslister!$A$1:$W$99,8,FALSE)</f>
        <v>Rosales</v>
      </c>
      <c r="S218" t="str">
        <f>VLOOKUP($D218,Artslister!$A$1:$W$99,9,FALSE)</f>
        <v>Rhamnaceae</v>
      </c>
      <c r="T218" t="str">
        <f>VLOOKUP($D218,Artslister!$A$1:$W$99,10,FALSE)</f>
        <v>Rhamnus</v>
      </c>
      <c r="U218" t="str">
        <f>VLOOKUP($D218,Artslister!$A$1:$W$99,11,FALSE)</f>
        <v>cathartica</v>
      </c>
      <c r="V218">
        <f>VLOOKUP($D218,Artslister!$A$1:$W$99,12,FALSE)</f>
        <v>0</v>
      </c>
      <c r="W218" t="str">
        <f>VLOOKUP($D218,Artslister!$A$1:$W$99,13,FALSE)</f>
        <v>L.</v>
      </c>
      <c r="X218" t="e">
        <f>VLOOKUP($D218,Artslister!$A$1:$W$99,15,FALSE)</f>
        <v>#REF!</v>
      </c>
      <c r="Y218" t="e">
        <f>VLOOKUP($D218,Artslister!$A$1:$W$99,17,FALSE)</f>
        <v>#N/A</v>
      </c>
    </row>
    <row r="219" spans="1:25" ht="14.55" hidden="1" x14ac:dyDescent="0.3">
      <c r="A219" t="s">
        <v>139</v>
      </c>
      <c r="B219">
        <v>2022</v>
      </c>
      <c r="C219" t="s">
        <v>1251</v>
      </c>
      <c r="D219" t="s">
        <v>1938</v>
      </c>
      <c r="E219">
        <v>35</v>
      </c>
      <c r="I219">
        <v>1</v>
      </c>
      <c r="L219" t="str">
        <f>VLOOKUP($D219,Artslister!$A$1:$W$99,2,FALSE)</f>
        <v>Rhamnus cathartica</v>
      </c>
      <c r="M219" t="str">
        <f>VLOOKUP($D219,Artslister!$A$1:$W$99,3,FALSE)</f>
        <v>141635</v>
      </c>
      <c r="N219" t="str">
        <f>VLOOKUP($D219,Artslister!$A$1:$W$99,4,FALSE)</f>
        <v>100403</v>
      </c>
      <c r="O219" t="str">
        <f>VLOOKUP($D219,Artslister!$A$1:$W$99,5,FALSE)</f>
        <v>Plantae</v>
      </c>
      <c r="P219" t="str">
        <f>VLOOKUP($D219,Artslister!$A$1:$W$99,6,FALSE)</f>
        <v>Magnoliophyta</v>
      </c>
      <c r="Q219" t="str">
        <f>VLOOKUP($D219,Artslister!$A$1:$W$99,7,FALSE)</f>
        <v>Eudicots</v>
      </c>
      <c r="R219" t="str">
        <f>VLOOKUP($D219,Artslister!$A$1:$W$99,8,FALSE)</f>
        <v>Rosales</v>
      </c>
      <c r="S219" t="str">
        <f>VLOOKUP($D219,Artslister!$A$1:$W$99,9,FALSE)</f>
        <v>Rhamnaceae</v>
      </c>
      <c r="T219" t="str">
        <f>VLOOKUP($D219,Artslister!$A$1:$W$99,10,FALSE)</f>
        <v>Rhamnus</v>
      </c>
      <c r="U219" t="str">
        <f>VLOOKUP($D219,Artslister!$A$1:$W$99,11,FALSE)</f>
        <v>cathartica</v>
      </c>
      <c r="V219">
        <f>VLOOKUP($D219,Artslister!$A$1:$W$99,12,FALSE)</f>
        <v>0</v>
      </c>
      <c r="W219" t="str">
        <f>VLOOKUP($D219,Artslister!$A$1:$W$99,13,FALSE)</f>
        <v>L.</v>
      </c>
      <c r="X219" t="e">
        <f>VLOOKUP($D219,Artslister!$A$1:$W$99,15,FALSE)</f>
        <v>#REF!</v>
      </c>
      <c r="Y219" t="e">
        <f>VLOOKUP($D219,Artslister!$A$1:$W$99,17,FALSE)</f>
        <v>#N/A</v>
      </c>
    </row>
    <row r="220" spans="1:25" ht="14.55" hidden="1" x14ac:dyDescent="0.3">
      <c r="A220" t="s">
        <v>139</v>
      </c>
      <c r="B220">
        <v>2022</v>
      </c>
      <c r="C220" t="s">
        <v>1243</v>
      </c>
      <c r="D220" t="s">
        <v>1939</v>
      </c>
      <c r="E220">
        <v>5</v>
      </c>
      <c r="H220">
        <v>1</v>
      </c>
      <c r="L220" t="str">
        <f>VLOOKUP($D220,Artslister!$A$1:$W$99,2,FALSE)</f>
        <v>Arctostaphylos uva-ursi</v>
      </c>
      <c r="M220" t="str">
        <f>VLOOKUP($D220,Artslister!$A$1:$W$99,3,FALSE)</f>
        <v>101771</v>
      </c>
      <c r="N220" t="str">
        <f>VLOOKUP($D220,Artslister!$A$1:$W$99,4,FALSE)</f>
        <v>144370</v>
      </c>
      <c r="O220" t="str">
        <f>VLOOKUP($D220,Artslister!$A$1:$W$99,5,FALSE)</f>
        <v>Plantae</v>
      </c>
      <c r="P220" t="str">
        <f>VLOOKUP($D220,Artslister!$A$1:$W$99,6,FALSE)</f>
        <v>Magnoliophyta</v>
      </c>
      <c r="Q220" t="str">
        <f>VLOOKUP($D220,Artslister!$A$1:$W$99,7,FALSE)</f>
        <v>Eudicots</v>
      </c>
      <c r="R220" t="str">
        <f>VLOOKUP($D220,Artslister!$A$1:$W$99,8,FALSE)</f>
        <v>Ericales</v>
      </c>
      <c r="S220" t="str">
        <f>VLOOKUP($D220,Artslister!$A$1:$W$99,9,FALSE)</f>
        <v>Ericaceae</v>
      </c>
      <c r="T220" t="str">
        <f>VLOOKUP($D220,Artslister!$A$1:$W$99,10,FALSE)</f>
        <v>Arctostaphylos</v>
      </c>
      <c r="U220" t="str">
        <f>VLOOKUP($D220,Artslister!$A$1:$W$99,11,FALSE)</f>
        <v>uva-ursi</v>
      </c>
      <c r="V220">
        <f>VLOOKUP($D220,Artslister!$A$1:$W$99,12,FALSE)</f>
        <v>0</v>
      </c>
      <c r="W220" t="str">
        <f>VLOOKUP($D220,Artslister!$A$1:$W$99,13,FALSE)</f>
        <v>(L.) Spreng.</v>
      </c>
      <c r="X220" t="e">
        <f>VLOOKUP($D220,Artslister!$A$1:$W$99,15,FALSE)</f>
        <v>#REF!</v>
      </c>
      <c r="Y220" t="e">
        <f>VLOOKUP($D220,Artslister!$A$1:$W$99,17,FALSE)</f>
        <v>#N/A</v>
      </c>
    </row>
    <row r="221" spans="1:25" ht="14.55" hidden="1" x14ac:dyDescent="0.3">
      <c r="A221" t="s">
        <v>139</v>
      </c>
      <c r="B221">
        <v>2022</v>
      </c>
      <c r="C221" t="s">
        <v>1247</v>
      </c>
      <c r="D221" t="s">
        <v>1930</v>
      </c>
      <c r="E221">
        <v>5</v>
      </c>
      <c r="F221">
        <v>1</v>
      </c>
      <c r="L221" t="str">
        <f>VLOOKUP($D221,Artslister!$A$1:$W$99,2,FALSE)</f>
        <v>Fragaria viridis</v>
      </c>
      <c r="M221">
        <f>VLOOKUP($D221,Artslister!$A$1:$W$99,3,FALSE)</f>
        <v>103318</v>
      </c>
      <c r="N221">
        <f>VLOOKUP($D221,Artslister!$A$1:$W$99,4,FALSE)</f>
        <v>0</v>
      </c>
      <c r="O221" t="str">
        <f>VLOOKUP($D221,Artslister!$A$1:$W$99,5,FALSE)</f>
        <v>Plantae</v>
      </c>
      <c r="P221" t="str">
        <f>VLOOKUP($D221,Artslister!$A$1:$W$99,6,FALSE)</f>
        <v>Magnoliophyta</v>
      </c>
      <c r="Q221" t="str">
        <f>VLOOKUP($D221,Artslister!$A$1:$W$99,7,FALSE)</f>
        <v>Eudicots</v>
      </c>
      <c r="R221" t="str">
        <f>VLOOKUP($D221,Artslister!$A$1:$W$99,8,FALSE)</f>
        <v>Rosales</v>
      </c>
      <c r="S221" t="str">
        <f>VLOOKUP($D221,Artslister!$A$1:$W$99,9,FALSE)</f>
        <v>Rosaceae</v>
      </c>
      <c r="T221" t="str">
        <f>VLOOKUP($D221,Artslister!$A$1:$W$99,10,FALSE)</f>
        <v>Fragaria</v>
      </c>
      <c r="U221" t="str">
        <f>VLOOKUP($D221,Artslister!$A$1:$W$99,11,FALSE)</f>
        <v>viridis</v>
      </c>
      <c r="V221">
        <f>VLOOKUP($D221,Artslister!$A$1:$W$99,12,FALSE)</f>
        <v>0</v>
      </c>
      <c r="W221" t="str">
        <f>VLOOKUP($D221,Artslister!$A$1:$W$99,13,FALSE)</f>
        <v>Weston</v>
      </c>
      <c r="X221" t="e">
        <f>VLOOKUP($D221,Artslister!$A$1:$W$99,15,FALSE)</f>
        <v>#REF!</v>
      </c>
      <c r="Y221" t="e">
        <f>VLOOKUP($D221,Artslister!$A$1:$W$99,17,FALSE)</f>
        <v>#N/A</v>
      </c>
    </row>
    <row r="222" spans="1:25" ht="14.55" hidden="1" x14ac:dyDescent="0.3">
      <c r="A222" t="s">
        <v>139</v>
      </c>
      <c r="B222">
        <v>2022</v>
      </c>
      <c r="C222" t="s">
        <v>1248</v>
      </c>
      <c r="D222" t="s">
        <v>1930</v>
      </c>
      <c r="E222">
        <v>7</v>
      </c>
      <c r="F222">
        <v>1</v>
      </c>
      <c r="L222" t="str">
        <f>VLOOKUP($D222,Artslister!$A$1:$W$99,2,FALSE)</f>
        <v>Fragaria viridis</v>
      </c>
      <c r="M222">
        <f>VLOOKUP($D222,Artslister!$A$1:$W$99,3,FALSE)</f>
        <v>103318</v>
      </c>
      <c r="N222">
        <f>VLOOKUP($D222,Artslister!$A$1:$W$99,4,FALSE)</f>
        <v>0</v>
      </c>
      <c r="O222" t="str">
        <f>VLOOKUP($D222,Artslister!$A$1:$W$99,5,FALSE)</f>
        <v>Plantae</v>
      </c>
      <c r="P222" t="str">
        <f>VLOOKUP($D222,Artslister!$A$1:$W$99,6,FALSE)</f>
        <v>Magnoliophyta</v>
      </c>
      <c r="Q222" t="str">
        <f>VLOOKUP($D222,Artslister!$A$1:$W$99,7,FALSE)</f>
        <v>Eudicots</v>
      </c>
      <c r="R222" t="str">
        <f>VLOOKUP($D222,Artslister!$A$1:$W$99,8,FALSE)</f>
        <v>Rosales</v>
      </c>
      <c r="S222" t="str">
        <f>VLOOKUP($D222,Artslister!$A$1:$W$99,9,FALSE)</f>
        <v>Rosaceae</v>
      </c>
      <c r="T222" t="str">
        <f>VLOOKUP($D222,Artslister!$A$1:$W$99,10,FALSE)</f>
        <v>Fragaria</v>
      </c>
      <c r="U222" t="str">
        <f>VLOOKUP($D222,Artslister!$A$1:$W$99,11,FALSE)</f>
        <v>viridis</v>
      </c>
      <c r="V222">
        <f>VLOOKUP($D222,Artslister!$A$1:$W$99,12,FALSE)</f>
        <v>0</v>
      </c>
      <c r="W222" t="str">
        <f>VLOOKUP($D222,Artslister!$A$1:$W$99,13,FALSE)</f>
        <v>Weston</v>
      </c>
      <c r="X222" t="e">
        <f>VLOOKUP($D222,Artslister!$A$1:$W$99,15,FALSE)</f>
        <v>#REF!</v>
      </c>
      <c r="Y222" t="e">
        <f>VLOOKUP($D222,Artslister!$A$1:$W$99,17,FALSE)</f>
        <v>#N/A</v>
      </c>
    </row>
    <row r="223" spans="1:25" ht="14.55" hidden="1" x14ac:dyDescent="0.3">
      <c r="A223" t="s">
        <v>139</v>
      </c>
      <c r="B223">
        <v>2022</v>
      </c>
      <c r="C223" t="s">
        <v>1253</v>
      </c>
      <c r="D223" t="s">
        <v>667</v>
      </c>
      <c r="E223">
        <v>5</v>
      </c>
      <c r="H223">
        <v>1</v>
      </c>
      <c r="L223" t="str">
        <f>VLOOKUP($D223,Artslister!$A$1:$W$99,2,FALSE)</f>
        <v>Sorbus aucuparia</v>
      </c>
      <c r="M223" t="str">
        <f>VLOOKUP($D223,Artslister!$A$1:$W$99,3,FALSE)</f>
        <v>103483</v>
      </c>
      <c r="N223" t="str">
        <f>VLOOKUP($D223,Artslister!$A$1:$W$99,4,FALSE)</f>
        <v>137885</v>
      </c>
      <c r="O223" t="str">
        <f>VLOOKUP($D223,Artslister!$A$1:$W$99,5,FALSE)</f>
        <v>Plantae</v>
      </c>
      <c r="P223" t="str">
        <f>VLOOKUP($D223,Artslister!$A$1:$W$99,6,FALSE)</f>
        <v>Magnoliophyta</v>
      </c>
      <c r="Q223" t="str">
        <f>VLOOKUP($D223,Artslister!$A$1:$W$99,7,FALSE)</f>
        <v>Eudicots</v>
      </c>
      <c r="R223" t="str">
        <f>VLOOKUP($D223,Artslister!$A$1:$W$99,8,FALSE)</f>
        <v>Rosales</v>
      </c>
      <c r="S223" t="str">
        <f>VLOOKUP($D223,Artslister!$A$1:$W$99,9,FALSE)</f>
        <v>Rosaceae</v>
      </c>
      <c r="T223" t="str">
        <f>VLOOKUP($D223,Artslister!$A$1:$W$99,10,FALSE)</f>
        <v>Sorbus</v>
      </c>
      <c r="U223" t="str">
        <f>VLOOKUP($D223,Artslister!$A$1:$W$99,11,FALSE)</f>
        <v>aucuparia</v>
      </c>
      <c r="V223">
        <f>VLOOKUP($D223,Artslister!$A$1:$W$99,12,FALSE)</f>
        <v>0</v>
      </c>
      <c r="W223" t="str">
        <f>VLOOKUP($D223,Artslister!$A$1:$W$99,13,FALSE)</f>
        <v>L.</v>
      </c>
      <c r="X223" t="e">
        <f>VLOOKUP($D223,Artslister!$A$1:$W$99,15,FALSE)</f>
        <v>#REF!</v>
      </c>
      <c r="Y223" t="e">
        <f>VLOOKUP($D223,Artslister!$A$1:$W$99,17,FALSE)</f>
        <v>#N/A</v>
      </c>
    </row>
    <row r="224" spans="1:25" ht="14.55" hidden="1" x14ac:dyDescent="0.3">
      <c r="A224" t="s">
        <v>139</v>
      </c>
      <c r="B224">
        <v>2022</v>
      </c>
      <c r="C224" t="s">
        <v>1254</v>
      </c>
      <c r="D224" t="s">
        <v>1928</v>
      </c>
      <c r="E224">
        <v>5</v>
      </c>
      <c r="H224">
        <v>1</v>
      </c>
      <c r="L224" t="str">
        <f>VLOOKUP($D224,Artslister!$A$1:$W$99,2,FALSE)</f>
        <v>Rosa sp.</v>
      </c>
      <c r="M224" t="str">
        <f>VLOOKUP($D224,Artslister!$A$1:$W$99,3,FALSE)</f>
        <v>103384</v>
      </c>
      <c r="N224" t="str">
        <f>VLOOKUP($D224,Artslister!$A$1:$W$99,4,FALSE)</f>
        <v>63344</v>
      </c>
      <c r="O224" t="str">
        <f>VLOOKUP($D224,Artslister!$A$1:$W$99,5,FALSE)</f>
        <v>Plantae</v>
      </c>
      <c r="P224" t="str">
        <f>VLOOKUP($D224,Artslister!$A$1:$W$99,6,FALSE)</f>
        <v>Magnoliophyta</v>
      </c>
      <c r="Q224" t="str">
        <f>VLOOKUP($D224,Artslister!$A$1:$W$99,7,FALSE)</f>
        <v>Eudicots</v>
      </c>
      <c r="R224" t="str">
        <f>VLOOKUP($D224,Artslister!$A$1:$W$99,8,FALSE)</f>
        <v>Rosales</v>
      </c>
      <c r="S224" t="str">
        <f>VLOOKUP($D224,Artslister!$A$1:$W$99,9,FALSE)</f>
        <v>Rosaceae</v>
      </c>
      <c r="T224" t="str">
        <f>VLOOKUP($D224,Artslister!$A$1:$W$99,10,FALSE)</f>
        <v>Rosa</v>
      </c>
      <c r="U224">
        <f>VLOOKUP($D224,Artslister!$A$1:$W$99,11,FALSE)</f>
        <v>0</v>
      </c>
      <c r="V224">
        <f>VLOOKUP($D224,Artslister!$A$1:$W$99,12,FALSE)</f>
        <v>0</v>
      </c>
      <c r="W224" t="str">
        <f>VLOOKUP($D224,Artslister!$A$1:$W$99,13,FALSE)</f>
        <v>L.</v>
      </c>
      <c r="X224" t="e">
        <f>VLOOKUP($D224,Artslister!$A$1:$W$99,15,FALSE)</f>
        <v>#REF!</v>
      </c>
      <c r="Y224" t="e">
        <f>VLOOKUP($D224,Artslister!$A$1:$W$99,17,FALSE)</f>
        <v>#N/A</v>
      </c>
    </row>
    <row r="225" spans="1:25" ht="14.55" hidden="1" x14ac:dyDescent="0.3">
      <c r="A225" t="s">
        <v>139</v>
      </c>
      <c r="B225">
        <v>2022</v>
      </c>
      <c r="C225" t="s">
        <v>1243</v>
      </c>
      <c r="D225" t="s">
        <v>1928</v>
      </c>
      <c r="E225">
        <v>10</v>
      </c>
      <c r="H225">
        <v>1</v>
      </c>
      <c r="L225" t="str">
        <f>VLOOKUP($D225,Artslister!$A$1:$W$99,2,FALSE)</f>
        <v>Rosa sp.</v>
      </c>
      <c r="M225" t="str">
        <f>VLOOKUP($D225,Artslister!$A$1:$W$99,3,FALSE)</f>
        <v>103384</v>
      </c>
      <c r="N225" t="str">
        <f>VLOOKUP($D225,Artslister!$A$1:$W$99,4,FALSE)</f>
        <v>63344</v>
      </c>
      <c r="O225" t="str">
        <f>VLOOKUP($D225,Artslister!$A$1:$W$99,5,FALSE)</f>
        <v>Plantae</v>
      </c>
      <c r="P225" t="str">
        <f>VLOOKUP($D225,Artslister!$A$1:$W$99,6,FALSE)</f>
        <v>Magnoliophyta</v>
      </c>
      <c r="Q225" t="str">
        <f>VLOOKUP($D225,Artslister!$A$1:$W$99,7,FALSE)</f>
        <v>Eudicots</v>
      </c>
      <c r="R225" t="str">
        <f>VLOOKUP($D225,Artslister!$A$1:$W$99,8,FALSE)</f>
        <v>Rosales</v>
      </c>
      <c r="S225" t="str">
        <f>VLOOKUP($D225,Artslister!$A$1:$W$99,9,FALSE)</f>
        <v>Rosaceae</v>
      </c>
      <c r="T225" t="str">
        <f>VLOOKUP($D225,Artslister!$A$1:$W$99,10,FALSE)</f>
        <v>Rosa</v>
      </c>
      <c r="U225">
        <f>VLOOKUP($D225,Artslister!$A$1:$W$99,11,FALSE)</f>
        <v>0</v>
      </c>
      <c r="V225">
        <f>VLOOKUP($D225,Artslister!$A$1:$W$99,12,FALSE)</f>
        <v>0</v>
      </c>
      <c r="W225" t="str">
        <f>VLOOKUP($D225,Artslister!$A$1:$W$99,13,FALSE)</f>
        <v>L.</v>
      </c>
      <c r="X225" t="e">
        <f>VLOOKUP($D225,Artslister!$A$1:$W$99,15,FALSE)</f>
        <v>#REF!</v>
      </c>
      <c r="Y225" t="e">
        <f>VLOOKUP($D225,Artslister!$A$1:$W$99,17,FALSE)</f>
        <v>#N/A</v>
      </c>
    </row>
    <row r="226" spans="1:25" ht="14.55" hidden="1" x14ac:dyDescent="0.3">
      <c r="A226" t="s">
        <v>139</v>
      </c>
      <c r="B226">
        <v>2022</v>
      </c>
      <c r="C226" t="s">
        <v>1251</v>
      </c>
      <c r="D226" t="s">
        <v>1928</v>
      </c>
      <c r="E226">
        <v>7</v>
      </c>
      <c r="H226">
        <v>1</v>
      </c>
      <c r="L226" t="str">
        <f>VLOOKUP($D226,Artslister!$A$1:$W$99,2,FALSE)</f>
        <v>Rosa sp.</v>
      </c>
      <c r="M226" t="str">
        <f>VLOOKUP($D226,Artslister!$A$1:$W$99,3,FALSE)</f>
        <v>103384</v>
      </c>
      <c r="N226" t="str">
        <f>VLOOKUP($D226,Artslister!$A$1:$W$99,4,FALSE)</f>
        <v>63344</v>
      </c>
      <c r="O226" t="str">
        <f>VLOOKUP($D226,Artslister!$A$1:$W$99,5,FALSE)</f>
        <v>Plantae</v>
      </c>
      <c r="P226" t="str">
        <f>VLOOKUP($D226,Artslister!$A$1:$W$99,6,FALSE)</f>
        <v>Magnoliophyta</v>
      </c>
      <c r="Q226" t="str">
        <f>VLOOKUP($D226,Artslister!$A$1:$W$99,7,FALSE)</f>
        <v>Eudicots</v>
      </c>
      <c r="R226" t="str">
        <f>VLOOKUP($D226,Artslister!$A$1:$W$99,8,FALSE)</f>
        <v>Rosales</v>
      </c>
      <c r="S226" t="str">
        <f>VLOOKUP($D226,Artslister!$A$1:$W$99,9,FALSE)</f>
        <v>Rosaceae</v>
      </c>
      <c r="T226" t="str">
        <f>VLOOKUP($D226,Artslister!$A$1:$W$99,10,FALSE)</f>
        <v>Rosa</v>
      </c>
      <c r="U226">
        <f>VLOOKUP($D226,Artslister!$A$1:$W$99,11,FALSE)</f>
        <v>0</v>
      </c>
      <c r="V226">
        <f>VLOOKUP($D226,Artslister!$A$1:$W$99,12,FALSE)</f>
        <v>0</v>
      </c>
      <c r="W226" t="str">
        <f>VLOOKUP($D226,Artslister!$A$1:$W$99,13,FALSE)</f>
        <v>L.</v>
      </c>
      <c r="X226" t="e">
        <f>VLOOKUP($D226,Artslister!$A$1:$W$99,15,FALSE)</f>
        <v>#REF!</v>
      </c>
      <c r="Y226" t="e">
        <f>VLOOKUP($D226,Artslister!$A$1:$W$99,17,FALSE)</f>
        <v>#N/A</v>
      </c>
    </row>
    <row r="227" spans="1:25" ht="14.55" hidden="1" x14ac:dyDescent="0.3">
      <c r="A227" t="s">
        <v>98</v>
      </c>
      <c r="B227">
        <v>2017</v>
      </c>
      <c r="C227" t="s">
        <v>1729</v>
      </c>
      <c r="D227" t="s">
        <v>1940</v>
      </c>
      <c r="E227">
        <v>1</v>
      </c>
      <c r="F227">
        <v>1</v>
      </c>
      <c r="L227" t="str">
        <f>VLOOKUP($D227,Artslister!$A$1:$W$99,2,FALSE)</f>
        <v>Gentianella campestris</v>
      </c>
      <c r="M227" t="str">
        <f>VLOOKUP($D227,Artslister!$A$1:$W$99,3,FALSE)</f>
        <v>102188</v>
      </c>
      <c r="N227" t="str">
        <f>VLOOKUP($D227,Artslister!$A$1:$W$99,4,FALSE)</f>
        <v>133432</v>
      </c>
      <c r="O227" t="str">
        <f>VLOOKUP($D227,Artslister!$A$1:$W$99,5,FALSE)</f>
        <v>Plantae</v>
      </c>
      <c r="P227" t="str">
        <f>VLOOKUP($D227,Artslister!$A$1:$W$99,6,FALSE)</f>
        <v>Magnoliophyta</v>
      </c>
      <c r="Q227" t="str">
        <f>VLOOKUP($D227,Artslister!$A$1:$W$99,7,FALSE)</f>
        <v>Eudicots</v>
      </c>
      <c r="R227" t="str">
        <f>VLOOKUP($D227,Artslister!$A$1:$W$99,8,FALSE)</f>
        <v>Gentianales</v>
      </c>
      <c r="S227" t="str">
        <f>VLOOKUP($D227,Artslister!$A$1:$W$99,9,FALSE)</f>
        <v>Gentianaceae</v>
      </c>
      <c r="T227" t="str">
        <f>VLOOKUP($D227,Artslister!$A$1:$W$99,10,FALSE)</f>
        <v>Gentianella</v>
      </c>
      <c r="U227" t="str">
        <f>VLOOKUP($D227,Artslister!$A$1:$W$99,11,FALSE)</f>
        <v>campestris</v>
      </c>
      <c r="V227">
        <f>VLOOKUP($D227,Artslister!$A$1:$W$99,12,FALSE)</f>
        <v>0</v>
      </c>
      <c r="W227" t="str">
        <f>VLOOKUP($D227,Artslister!$A$1:$W$99,13,FALSE)</f>
        <v>(L.) Börner</v>
      </c>
      <c r="X227" t="e">
        <f>VLOOKUP($D227,Artslister!$A$1:$W$99,15,FALSE)</f>
        <v>#REF!</v>
      </c>
      <c r="Y227" t="e">
        <f>VLOOKUP($D227,Artslister!$A$1:$W$99,17,FALSE)</f>
        <v>#N/A</v>
      </c>
    </row>
    <row r="228" spans="1:25" ht="14.55" hidden="1" x14ac:dyDescent="0.3">
      <c r="A228" t="s">
        <v>98</v>
      </c>
      <c r="B228">
        <v>2020</v>
      </c>
      <c r="C228" t="s">
        <v>1729</v>
      </c>
      <c r="D228" t="s">
        <v>1940</v>
      </c>
      <c r="E228">
        <v>0.1</v>
      </c>
      <c r="F228">
        <v>1</v>
      </c>
      <c r="L228" t="str">
        <f>VLOOKUP($D228,Artslister!$A$1:$W$99,2,FALSE)</f>
        <v>Gentianella campestris</v>
      </c>
      <c r="M228" t="str">
        <f>VLOOKUP($D228,Artslister!$A$1:$W$99,3,FALSE)</f>
        <v>102188</v>
      </c>
      <c r="N228" t="str">
        <f>VLOOKUP($D228,Artslister!$A$1:$W$99,4,FALSE)</f>
        <v>133432</v>
      </c>
      <c r="O228" t="str">
        <f>VLOOKUP($D228,Artslister!$A$1:$W$99,5,FALSE)</f>
        <v>Plantae</v>
      </c>
      <c r="P228" t="str">
        <f>VLOOKUP($D228,Artslister!$A$1:$W$99,6,FALSE)</f>
        <v>Magnoliophyta</v>
      </c>
      <c r="Q228" t="str">
        <f>VLOOKUP($D228,Artslister!$A$1:$W$99,7,FALSE)</f>
        <v>Eudicots</v>
      </c>
      <c r="R228" t="str">
        <f>VLOOKUP($D228,Artslister!$A$1:$W$99,8,FALSE)</f>
        <v>Gentianales</v>
      </c>
      <c r="S228" t="str">
        <f>VLOOKUP($D228,Artslister!$A$1:$W$99,9,FALSE)</f>
        <v>Gentianaceae</v>
      </c>
      <c r="T228" t="str">
        <f>VLOOKUP($D228,Artslister!$A$1:$W$99,10,FALSE)</f>
        <v>Gentianella</v>
      </c>
      <c r="U228" t="str">
        <f>VLOOKUP($D228,Artslister!$A$1:$W$99,11,FALSE)</f>
        <v>campestris</v>
      </c>
      <c r="V228">
        <f>VLOOKUP($D228,Artslister!$A$1:$W$99,12,FALSE)</f>
        <v>0</v>
      </c>
      <c r="W228" t="str">
        <f>VLOOKUP($D228,Artslister!$A$1:$W$99,13,FALSE)</f>
        <v>(L.) Börner</v>
      </c>
      <c r="X228" t="e">
        <f>VLOOKUP($D228,Artslister!$A$1:$W$99,15,FALSE)</f>
        <v>#REF!</v>
      </c>
      <c r="Y228" t="e">
        <f>VLOOKUP($D228,Artslister!$A$1:$W$99,17,FALSE)</f>
        <v>#N/A</v>
      </c>
    </row>
    <row r="229" spans="1:25" ht="14.55" hidden="1" x14ac:dyDescent="0.3">
      <c r="A229" t="s">
        <v>139</v>
      </c>
      <c r="B229">
        <v>2022</v>
      </c>
      <c r="C229" t="s">
        <v>1250</v>
      </c>
      <c r="D229" t="s">
        <v>1928</v>
      </c>
      <c r="E229">
        <v>1</v>
      </c>
      <c r="H229">
        <v>1</v>
      </c>
      <c r="L229" t="str">
        <f>VLOOKUP($D229,Artslister!$A$1:$W$99,2,FALSE)</f>
        <v>Rosa sp.</v>
      </c>
      <c r="M229" t="str">
        <f>VLOOKUP($D229,Artslister!$A$1:$W$99,3,FALSE)</f>
        <v>103384</v>
      </c>
      <c r="N229" t="str">
        <f>VLOOKUP($D229,Artslister!$A$1:$W$99,4,FALSE)</f>
        <v>63344</v>
      </c>
      <c r="O229" t="str">
        <f>VLOOKUP($D229,Artslister!$A$1:$W$99,5,FALSE)</f>
        <v>Plantae</v>
      </c>
      <c r="P229" t="str">
        <f>VLOOKUP($D229,Artslister!$A$1:$W$99,6,FALSE)</f>
        <v>Magnoliophyta</v>
      </c>
      <c r="Q229" t="str">
        <f>VLOOKUP($D229,Artslister!$A$1:$W$99,7,FALSE)</f>
        <v>Eudicots</v>
      </c>
      <c r="R229" t="str">
        <f>VLOOKUP($D229,Artslister!$A$1:$W$99,8,FALSE)</f>
        <v>Rosales</v>
      </c>
      <c r="S229" t="str">
        <f>VLOOKUP($D229,Artslister!$A$1:$W$99,9,FALSE)</f>
        <v>Rosaceae</v>
      </c>
      <c r="T229" t="str">
        <f>VLOOKUP($D229,Artslister!$A$1:$W$99,10,FALSE)</f>
        <v>Rosa</v>
      </c>
      <c r="U229">
        <f>VLOOKUP($D229,Artslister!$A$1:$W$99,11,FALSE)</f>
        <v>0</v>
      </c>
      <c r="V229">
        <f>VLOOKUP($D229,Artslister!$A$1:$W$99,12,FALSE)</f>
        <v>0</v>
      </c>
      <c r="W229" t="str">
        <f>VLOOKUP($D229,Artslister!$A$1:$W$99,13,FALSE)</f>
        <v>L.</v>
      </c>
      <c r="X229" t="e">
        <f>VLOOKUP($D229,Artslister!$A$1:$W$99,15,FALSE)</f>
        <v>#REF!</v>
      </c>
      <c r="Y229" t="e">
        <f>VLOOKUP($D229,Artslister!$A$1:$W$99,17,FALSE)</f>
        <v>#N/A</v>
      </c>
    </row>
    <row r="230" spans="1:25" ht="14.55" hidden="1" x14ac:dyDescent="0.3">
      <c r="A230" t="s">
        <v>139</v>
      </c>
      <c r="B230">
        <v>2022</v>
      </c>
      <c r="C230" t="s">
        <v>1244</v>
      </c>
      <c r="D230" t="s">
        <v>1928</v>
      </c>
      <c r="E230">
        <v>5</v>
      </c>
      <c r="H230">
        <v>1</v>
      </c>
      <c r="L230" t="str">
        <f>VLOOKUP($D230,Artslister!$A$1:$W$99,2,FALSE)</f>
        <v>Rosa sp.</v>
      </c>
      <c r="M230" t="str">
        <f>VLOOKUP($D230,Artslister!$A$1:$W$99,3,FALSE)</f>
        <v>103384</v>
      </c>
      <c r="N230" t="str">
        <f>VLOOKUP($D230,Artslister!$A$1:$W$99,4,FALSE)</f>
        <v>63344</v>
      </c>
      <c r="O230" t="str">
        <f>VLOOKUP($D230,Artslister!$A$1:$W$99,5,FALSE)</f>
        <v>Plantae</v>
      </c>
      <c r="P230" t="str">
        <f>VLOOKUP($D230,Artslister!$A$1:$W$99,6,FALSE)</f>
        <v>Magnoliophyta</v>
      </c>
      <c r="Q230" t="str">
        <f>VLOOKUP($D230,Artslister!$A$1:$W$99,7,FALSE)</f>
        <v>Eudicots</v>
      </c>
      <c r="R230" t="str">
        <f>VLOOKUP($D230,Artslister!$A$1:$W$99,8,FALSE)</f>
        <v>Rosales</v>
      </c>
      <c r="S230" t="str">
        <f>VLOOKUP($D230,Artslister!$A$1:$W$99,9,FALSE)</f>
        <v>Rosaceae</v>
      </c>
      <c r="T230" t="str">
        <f>VLOOKUP($D230,Artslister!$A$1:$W$99,10,FALSE)</f>
        <v>Rosa</v>
      </c>
      <c r="U230">
        <f>VLOOKUP($D230,Artslister!$A$1:$W$99,11,FALSE)</f>
        <v>0</v>
      </c>
      <c r="V230">
        <f>VLOOKUP($D230,Artslister!$A$1:$W$99,12,FALSE)</f>
        <v>0</v>
      </c>
      <c r="W230" t="str">
        <f>VLOOKUP($D230,Artslister!$A$1:$W$99,13,FALSE)</f>
        <v>L.</v>
      </c>
      <c r="X230" t="e">
        <f>VLOOKUP($D230,Artslister!$A$1:$W$99,15,FALSE)</f>
        <v>#REF!</v>
      </c>
      <c r="Y230" t="e">
        <f>VLOOKUP($D230,Artslister!$A$1:$W$99,17,FALSE)</f>
        <v>#N/A</v>
      </c>
    </row>
    <row r="231" spans="1:25" ht="14.55" hidden="1" x14ac:dyDescent="0.3">
      <c r="A231" t="s">
        <v>139</v>
      </c>
      <c r="B231">
        <v>2022</v>
      </c>
      <c r="C231" t="s">
        <v>1245</v>
      </c>
      <c r="D231" t="s">
        <v>1928</v>
      </c>
      <c r="E231">
        <v>35</v>
      </c>
      <c r="H231">
        <v>1</v>
      </c>
      <c r="L231" t="str">
        <f>VLOOKUP($D231,Artslister!$A$1:$W$99,2,FALSE)</f>
        <v>Rosa sp.</v>
      </c>
      <c r="M231" t="str">
        <f>VLOOKUP($D231,Artslister!$A$1:$W$99,3,FALSE)</f>
        <v>103384</v>
      </c>
      <c r="N231" t="str">
        <f>VLOOKUP($D231,Artslister!$A$1:$W$99,4,FALSE)</f>
        <v>63344</v>
      </c>
      <c r="O231" t="str">
        <f>VLOOKUP($D231,Artslister!$A$1:$W$99,5,FALSE)</f>
        <v>Plantae</v>
      </c>
      <c r="P231" t="str">
        <f>VLOOKUP($D231,Artslister!$A$1:$W$99,6,FALSE)</f>
        <v>Magnoliophyta</v>
      </c>
      <c r="Q231" t="str">
        <f>VLOOKUP($D231,Artslister!$A$1:$W$99,7,FALSE)</f>
        <v>Eudicots</v>
      </c>
      <c r="R231" t="str">
        <f>VLOOKUP($D231,Artslister!$A$1:$W$99,8,FALSE)</f>
        <v>Rosales</v>
      </c>
      <c r="S231" t="str">
        <f>VLOOKUP($D231,Artslister!$A$1:$W$99,9,FALSE)</f>
        <v>Rosaceae</v>
      </c>
      <c r="T231" t="str">
        <f>VLOOKUP($D231,Artslister!$A$1:$W$99,10,FALSE)</f>
        <v>Rosa</v>
      </c>
      <c r="U231">
        <f>VLOOKUP($D231,Artslister!$A$1:$W$99,11,FALSE)</f>
        <v>0</v>
      </c>
      <c r="V231">
        <f>VLOOKUP($D231,Artslister!$A$1:$W$99,12,FALSE)</f>
        <v>0</v>
      </c>
      <c r="W231" t="str">
        <f>VLOOKUP($D231,Artslister!$A$1:$W$99,13,FALSE)</f>
        <v>L.</v>
      </c>
      <c r="X231" t="e">
        <f>VLOOKUP($D231,Artslister!$A$1:$W$99,15,FALSE)</f>
        <v>#REF!</v>
      </c>
      <c r="Y231" t="e">
        <f>VLOOKUP($D231,Artslister!$A$1:$W$99,17,FALSE)</f>
        <v>#N/A</v>
      </c>
    </row>
    <row r="232" spans="1:25" ht="14.55" hidden="1" x14ac:dyDescent="0.3">
      <c r="A232" t="s">
        <v>139</v>
      </c>
      <c r="B232">
        <v>2022</v>
      </c>
      <c r="C232" t="s">
        <v>1248</v>
      </c>
      <c r="D232" t="s">
        <v>1928</v>
      </c>
      <c r="E232">
        <v>0.1</v>
      </c>
      <c r="H232">
        <v>1</v>
      </c>
      <c r="L232" t="str">
        <f>VLOOKUP($D232,Artslister!$A$1:$W$99,2,FALSE)</f>
        <v>Rosa sp.</v>
      </c>
      <c r="M232" t="str">
        <f>VLOOKUP($D232,Artslister!$A$1:$W$99,3,FALSE)</f>
        <v>103384</v>
      </c>
      <c r="N232" t="str">
        <f>VLOOKUP($D232,Artslister!$A$1:$W$99,4,FALSE)</f>
        <v>63344</v>
      </c>
      <c r="O232" t="str">
        <f>VLOOKUP($D232,Artslister!$A$1:$W$99,5,FALSE)</f>
        <v>Plantae</v>
      </c>
      <c r="P232" t="str">
        <f>VLOOKUP($D232,Artslister!$A$1:$W$99,6,FALSE)</f>
        <v>Magnoliophyta</v>
      </c>
      <c r="Q232" t="str">
        <f>VLOOKUP($D232,Artslister!$A$1:$W$99,7,FALSE)</f>
        <v>Eudicots</v>
      </c>
      <c r="R232" t="str">
        <f>VLOOKUP($D232,Artslister!$A$1:$W$99,8,FALSE)</f>
        <v>Rosales</v>
      </c>
      <c r="S232" t="str">
        <f>VLOOKUP($D232,Artslister!$A$1:$W$99,9,FALSE)</f>
        <v>Rosaceae</v>
      </c>
      <c r="T232" t="str">
        <f>VLOOKUP($D232,Artslister!$A$1:$W$99,10,FALSE)</f>
        <v>Rosa</v>
      </c>
      <c r="U232">
        <f>VLOOKUP($D232,Artslister!$A$1:$W$99,11,FALSE)</f>
        <v>0</v>
      </c>
      <c r="V232">
        <f>VLOOKUP($D232,Artslister!$A$1:$W$99,12,FALSE)</f>
        <v>0</v>
      </c>
      <c r="W232" t="str">
        <f>VLOOKUP($D232,Artslister!$A$1:$W$99,13,FALSE)</f>
        <v>L.</v>
      </c>
      <c r="X232" t="e">
        <f>VLOOKUP($D232,Artslister!$A$1:$W$99,15,FALSE)</f>
        <v>#REF!</v>
      </c>
      <c r="Y232" t="e">
        <f>VLOOKUP($D232,Artslister!$A$1:$W$99,17,FALSE)</f>
        <v>#N/A</v>
      </c>
    </row>
    <row r="233" spans="1:25" ht="14.55" hidden="1" x14ac:dyDescent="0.3">
      <c r="A233" t="s">
        <v>139</v>
      </c>
      <c r="B233">
        <v>2022</v>
      </c>
      <c r="C233" t="s">
        <v>1254</v>
      </c>
      <c r="D233" t="s">
        <v>1941</v>
      </c>
      <c r="E233">
        <v>3</v>
      </c>
      <c r="H233">
        <v>1</v>
      </c>
      <c r="L233" t="str">
        <f>VLOOKUP($D233,Artslister!$A$1:$W$99,2,FALSE)</f>
        <v>Rubus saxatilis</v>
      </c>
      <c r="M233" t="str">
        <f>VLOOKUP($D233,Artslister!$A$1:$W$99,3,FALSE)</f>
        <v>103450</v>
      </c>
      <c r="N233" t="str">
        <f>VLOOKUP($D233,Artslister!$A$1:$W$99,4,FALSE)</f>
        <v>63410</v>
      </c>
      <c r="O233" t="str">
        <f>VLOOKUP($D233,Artslister!$A$1:$W$99,5,FALSE)</f>
        <v>Plantae</v>
      </c>
      <c r="P233" t="str">
        <f>VLOOKUP($D233,Artslister!$A$1:$W$99,6,FALSE)</f>
        <v>Magnoliophyta</v>
      </c>
      <c r="Q233" t="str">
        <f>VLOOKUP($D233,Artslister!$A$1:$W$99,7,FALSE)</f>
        <v>Eudicots</v>
      </c>
      <c r="R233" t="str">
        <f>VLOOKUP($D233,Artslister!$A$1:$W$99,8,FALSE)</f>
        <v>Rosales</v>
      </c>
      <c r="S233" t="str">
        <f>VLOOKUP($D233,Artslister!$A$1:$W$99,9,FALSE)</f>
        <v>Rosaceae</v>
      </c>
      <c r="T233" t="str">
        <f>VLOOKUP($D233,Artslister!$A$1:$W$99,10,FALSE)</f>
        <v>Rubus</v>
      </c>
      <c r="U233" t="str">
        <f>VLOOKUP($D233,Artslister!$A$1:$W$99,11,FALSE)</f>
        <v>saxatilis</v>
      </c>
      <c r="V233">
        <f>VLOOKUP($D233,Artslister!$A$1:$W$99,12,FALSE)</f>
        <v>0</v>
      </c>
      <c r="W233" t="str">
        <f>VLOOKUP($D233,Artslister!$A$1:$W$99,13,FALSE)</f>
        <v>L.</v>
      </c>
      <c r="X233" t="e">
        <f>VLOOKUP($D233,Artslister!$A$1:$W$99,15,FALSE)</f>
        <v>#REF!</v>
      </c>
      <c r="Y233" t="e">
        <f>VLOOKUP($D233,Artslister!$A$1:$W$99,17,FALSE)</f>
        <v>#N/A</v>
      </c>
    </row>
    <row r="234" spans="1:25" ht="14.55" hidden="1" x14ac:dyDescent="0.3">
      <c r="A234" t="s">
        <v>139</v>
      </c>
      <c r="B234">
        <v>2022</v>
      </c>
      <c r="C234" t="s">
        <v>1251</v>
      </c>
      <c r="D234" t="s">
        <v>1941</v>
      </c>
      <c r="E234">
        <v>6</v>
      </c>
      <c r="H234">
        <v>1</v>
      </c>
      <c r="L234" t="str">
        <f>VLOOKUP($D234,Artslister!$A$1:$W$99,2,FALSE)</f>
        <v>Rubus saxatilis</v>
      </c>
      <c r="M234" t="str">
        <f>VLOOKUP($D234,Artslister!$A$1:$W$99,3,FALSE)</f>
        <v>103450</v>
      </c>
      <c r="N234" t="str">
        <f>VLOOKUP($D234,Artslister!$A$1:$W$99,4,FALSE)</f>
        <v>63410</v>
      </c>
      <c r="O234" t="str">
        <f>VLOOKUP($D234,Artslister!$A$1:$W$99,5,FALSE)</f>
        <v>Plantae</v>
      </c>
      <c r="P234" t="str">
        <f>VLOOKUP($D234,Artslister!$A$1:$W$99,6,FALSE)</f>
        <v>Magnoliophyta</v>
      </c>
      <c r="Q234" t="str">
        <f>VLOOKUP($D234,Artslister!$A$1:$W$99,7,FALSE)</f>
        <v>Eudicots</v>
      </c>
      <c r="R234" t="str">
        <f>VLOOKUP($D234,Artslister!$A$1:$W$99,8,FALSE)</f>
        <v>Rosales</v>
      </c>
      <c r="S234" t="str">
        <f>VLOOKUP($D234,Artslister!$A$1:$W$99,9,FALSE)</f>
        <v>Rosaceae</v>
      </c>
      <c r="T234" t="str">
        <f>VLOOKUP($D234,Artslister!$A$1:$W$99,10,FALSE)</f>
        <v>Rubus</v>
      </c>
      <c r="U234" t="str">
        <f>VLOOKUP($D234,Artslister!$A$1:$W$99,11,FALSE)</f>
        <v>saxatilis</v>
      </c>
      <c r="V234">
        <f>VLOOKUP($D234,Artslister!$A$1:$W$99,12,FALSE)</f>
        <v>0</v>
      </c>
      <c r="W234" t="str">
        <f>VLOOKUP($D234,Artslister!$A$1:$W$99,13,FALSE)</f>
        <v>L.</v>
      </c>
      <c r="X234" t="e">
        <f>VLOOKUP($D234,Artslister!$A$1:$W$99,15,FALSE)</f>
        <v>#REF!</v>
      </c>
      <c r="Y234" t="e">
        <f>VLOOKUP($D234,Artslister!$A$1:$W$99,17,FALSE)</f>
        <v>#N/A</v>
      </c>
    </row>
    <row r="235" spans="1:25" ht="14.55" hidden="1" x14ac:dyDescent="0.3">
      <c r="A235" t="s">
        <v>139</v>
      </c>
      <c r="B235">
        <v>2022</v>
      </c>
      <c r="C235" t="s">
        <v>1253</v>
      </c>
      <c r="D235" t="s">
        <v>1942</v>
      </c>
      <c r="E235">
        <v>1</v>
      </c>
      <c r="H235">
        <v>1</v>
      </c>
      <c r="L235" t="str">
        <f>VLOOKUP($D235,Artslister!$A$1:$W$99,2,FALSE)</f>
        <v>Vaccinium vitis-idaea</v>
      </c>
      <c r="M235" t="str">
        <f>VLOOKUP($D235,Artslister!$A$1:$W$99,3,FALSE)</f>
        <v>101829</v>
      </c>
      <c r="N235" t="str">
        <f>VLOOKUP($D235,Artslister!$A$1:$W$99,4,FALSE)</f>
        <v>138643</v>
      </c>
      <c r="O235" t="str">
        <f>VLOOKUP($D235,Artslister!$A$1:$W$99,5,FALSE)</f>
        <v>Plantae</v>
      </c>
      <c r="P235" t="str">
        <f>VLOOKUP($D235,Artslister!$A$1:$W$99,6,FALSE)</f>
        <v>Magnoliophyta</v>
      </c>
      <c r="Q235" t="str">
        <f>VLOOKUP($D235,Artslister!$A$1:$W$99,7,FALSE)</f>
        <v>Eudicots</v>
      </c>
      <c r="R235" t="str">
        <f>VLOOKUP($D235,Artslister!$A$1:$W$99,8,FALSE)</f>
        <v>Ericales</v>
      </c>
      <c r="S235" t="str">
        <f>VLOOKUP($D235,Artslister!$A$1:$W$99,9,FALSE)</f>
        <v>Ericaceae</v>
      </c>
      <c r="T235" t="str">
        <f>VLOOKUP($D235,Artslister!$A$1:$W$99,10,FALSE)</f>
        <v>Vaccinium</v>
      </c>
      <c r="U235" t="str">
        <f>VLOOKUP($D235,Artslister!$A$1:$W$99,11,FALSE)</f>
        <v>vitis-idaea</v>
      </c>
      <c r="V235">
        <f>VLOOKUP($D235,Artslister!$A$1:$W$99,12,FALSE)</f>
        <v>0</v>
      </c>
      <c r="W235" t="str">
        <f>VLOOKUP($D235,Artslister!$A$1:$W$99,13,FALSE)</f>
        <v>L.</v>
      </c>
      <c r="X235" t="e">
        <f>VLOOKUP($D235,Artslister!$A$1:$W$99,15,FALSE)</f>
        <v>#REF!</v>
      </c>
      <c r="Y235" t="e">
        <f>VLOOKUP($D235,Artslister!$A$1:$W$99,17,FALSE)</f>
        <v>#N/A</v>
      </c>
    </row>
    <row r="236" spans="1:25" ht="14.55" hidden="1" x14ac:dyDescent="0.3">
      <c r="A236" t="s">
        <v>139</v>
      </c>
      <c r="B236">
        <v>2022</v>
      </c>
      <c r="C236" t="s">
        <v>1254</v>
      </c>
      <c r="D236" t="s">
        <v>1942</v>
      </c>
      <c r="E236">
        <v>6</v>
      </c>
      <c r="H236">
        <v>1</v>
      </c>
      <c r="L236" t="str">
        <f>VLOOKUP($D236,Artslister!$A$1:$W$99,2,FALSE)</f>
        <v>Vaccinium vitis-idaea</v>
      </c>
      <c r="M236" t="str">
        <f>VLOOKUP($D236,Artslister!$A$1:$W$99,3,FALSE)</f>
        <v>101829</v>
      </c>
      <c r="N236" t="str">
        <f>VLOOKUP($D236,Artslister!$A$1:$W$99,4,FALSE)</f>
        <v>138643</v>
      </c>
      <c r="O236" t="str">
        <f>VLOOKUP($D236,Artslister!$A$1:$W$99,5,FALSE)</f>
        <v>Plantae</v>
      </c>
      <c r="P236" t="str">
        <f>VLOOKUP($D236,Artslister!$A$1:$W$99,6,FALSE)</f>
        <v>Magnoliophyta</v>
      </c>
      <c r="Q236" t="str">
        <f>VLOOKUP($D236,Artslister!$A$1:$W$99,7,FALSE)</f>
        <v>Eudicots</v>
      </c>
      <c r="R236" t="str">
        <f>VLOOKUP($D236,Artslister!$A$1:$W$99,8,FALSE)</f>
        <v>Ericales</v>
      </c>
      <c r="S236" t="str">
        <f>VLOOKUP($D236,Artslister!$A$1:$W$99,9,FALSE)</f>
        <v>Ericaceae</v>
      </c>
      <c r="T236" t="str">
        <f>VLOOKUP($D236,Artslister!$A$1:$W$99,10,FALSE)</f>
        <v>Vaccinium</v>
      </c>
      <c r="U236" t="str">
        <f>VLOOKUP($D236,Artslister!$A$1:$W$99,11,FALSE)</f>
        <v>vitis-idaea</v>
      </c>
      <c r="V236">
        <f>VLOOKUP($D236,Artslister!$A$1:$W$99,12,FALSE)</f>
        <v>0</v>
      </c>
      <c r="W236" t="str">
        <f>VLOOKUP($D236,Artslister!$A$1:$W$99,13,FALSE)</f>
        <v>L.</v>
      </c>
      <c r="X236" t="e">
        <f>VLOOKUP($D236,Artslister!$A$1:$W$99,15,FALSE)</f>
        <v>#REF!</v>
      </c>
      <c r="Y236" t="e">
        <f>VLOOKUP($D236,Artslister!$A$1:$W$99,17,FALSE)</f>
        <v>#N/A</v>
      </c>
    </row>
    <row r="237" spans="1:25" ht="14.55" hidden="1" x14ac:dyDescent="0.3">
      <c r="A237" t="s">
        <v>104</v>
      </c>
      <c r="B237">
        <v>2018</v>
      </c>
      <c r="C237" t="s">
        <v>1260</v>
      </c>
      <c r="D237" t="s">
        <v>1928</v>
      </c>
      <c r="E237">
        <v>10</v>
      </c>
      <c r="L237" t="str">
        <f>VLOOKUP($D237,Artslister!$A$1:$W$99,2,FALSE)</f>
        <v>Rosa sp.</v>
      </c>
      <c r="M237" t="str">
        <f>VLOOKUP($D237,Artslister!$A$1:$W$99,3,FALSE)</f>
        <v>103384</v>
      </c>
      <c r="N237" t="str">
        <f>VLOOKUP($D237,Artslister!$A$1:$W$99,4,FALSE)</f>
        <v>63344</v>
      </c>
      <c r="O237" t="str">
        <f>VLOOKUP($D237,Artslister!$A$1:$W$99,5,FALSE)</f>
        <v>Plantae</v>
      </c>
      <c r="P237" t="str">
        <f>VLOOKUP($D237,Artslister!$A$1:$W$99,6,FALSE)</f>
        <v>Magnoliophyta</v>
      </c>
      <c r="Q237" t="str">
        <f>VLOOKUP($D237,Artslister!$A$1:$W$99,7,FALSE)</f>
        <v>Eudicots</v>
      </c>
      <c r="R237" t="str">
        <f>VLOOKUP($D237,Artslister!$A$1:$W$99,8,FALSE)</f>
        <v>Rosales</v>
      </c>
      <c r="S237" t="str">
        <f>VLOOKUP($D237,Artslister!$A$1:$W$99,9,FALSE)</f>
        <v>Rosaceae</v>
      </c>
      <c r="T237" t="str">
        <f>VLOOKUP($D237,Artslister!$A$1:$W$99,10,FALSE)</f>
        <v>Rosa</v>
      </c>
      <c r="U237">
        <f>VLOOKUP($D237,Artslister!$A$1:$W$99,11,FALSE)</f>
        <v>0</v>
      </c>
      <c r="V237">
        <f>VLOOKUP($D237,Artslister!$A$1:$W$99,12,FALSE)</f>
        <v>0</v>
      </c>
      <c r="W237" t="str">
        <f>VLOOKUP($D237,Artslister!$A$1:$W$99,13,FALSE)</f>
        <v>L.</v>
      </c>
      <c r="X237" t="e">
        <f>VLOOKUP($D237,Artslister!$A$1:$W$99,15,FALSE)</f>
        <v>#REF!</v>
      </c>
      <c r="Y237" t="e">
        <f>VLOOKUP($D237,Artslister!$A$1:$W$99,17,FALSE)</f>
        <v>#N/A</v>
      </c>
    </row>
    <row r="238" spans="1:25" ht="14.55" hidden="1" x14ac:dyDescent="0.3">
      <c r="A238" s="20" t="s">
        <v>104</v>
      </c>
      <c r="B238">
        <v>2019</v>
      </c>
      <c r="C238" t="s">
        <v>1260</v>
      </c>
      <c r="D238" t="s">
        <v>1928</v>
      </c>
      <c r="E238">
        <v>7</v>
      </c>
      <c r="L238" t="str">
        <f>VLOOKUP($D238,Artslister!$A$1:$W$99,2,FALSE)</f>
        <v>Rosa sp.</v>
      </c>
      <c r="M238" t="str">
        <f>VLOOKUP($D238,Artslister!$A$1:$W$99,3,FALSE)</f>
        <v>103384</v>
      </c>
      <c r="N238" t="str">
        <f>VLOOKUP($D238,Artslister!$A$1:$W$99,4,FALSE)</f>
        <v>63344</v>
      </c>
      <c r="O238" t="str">
        <f>VLOOKUP($D238,Artslister!$A$1:$W$99,5,FALSE)</f>
        <v>Plantae</v>
      </c>
      <c r="P238" t="str">
        <f>VLOOKUP($D238,Artslister!$A$1:$W$99,6,FALSE)</f>
        <v>Magnoliophyta</v>
      </c>
      <c r="Q238" t="str">
        <f>VLOOKUP($D238,Artslister!$A$1:$W$99,7,FALSE)</f>
        <v>Eudicots</v>
      </c>
      <c r="R238" t="str">
        <f>VLOOKUP($D238,Artslister!$A$1:$W$99,8,FALSE)</f>
        <v>Rosales</v>
      </c>
      <c r="S238" t="str">
        <f>VLOOKUP($D238,Artslister!$A$1:$W$99,9,FALSE)</f>
        <v>Rosaceae</v>
      </c>
      <c r="T238" t="str">
        <f>VLOOKUP($D238,Artslister!$A$1:$W$99,10,FALSE)</f>
        <v>Rosa</v>
      </c>
      <c r="U238">
        <f>VLOOKUP($D238,Artslister!$A$1:$W$99,11,FALSE)</f>
        <v>0</v>
      </c>
      <c r="V238">
        <f>VLOOKUP($D238,Artslister!$A$1:$W$99,12,FALSE)</f>
        <v>0</v>
      </c>
      <c r="W238" t="str">
        <f>VLOOKUP($D238,Artslister!$A$1:$W$99,13,FALSE)</f>
        <v>L.</v>
      </c>
      <c r="X238" t="e">
        <f>VLOOKUP($D238,Artslister!$A$1:$W$99,15,FALSE)</f>
        <v>#REF!</v>
      </c>
      <c r="Y238" t="e">
        <f>VLOOKUP($D238,Artslister!$A$1:$W$99,17,FALSE)</f>
        <v>#N/A</v>
      </c>
    </row>
    <row r="239" spans="1:25" ht="14.55" hidden="1" x14ac:dyDescent="0.3">
      <c r="A239" t="s">
        <v>104</v>
      </c>
      <c r="B239" s="20">
        <v>2020</v>
      </c>
      <c r="C239" s="20" t="s">
        <v>1260</v>
      </c>
      <c r="D239" s="20" t="s">
        <v>1928</v>
      </c>
      <c r="E239" s="20"/>
      <c r="J239" s="20"/>
      <c r="L239" t="str">
        <f>VLOOKUP($D239,Artslister!$A$1:$W$99,2,FALSE)</f>
        <v>Rosa sp.</v>
      </c>
      <c r="M239" t="str">
        <f>VLOOKUP($D239,Artslister!$A$1:$W$99,3,FALSE)</f>
        <v>103384</v>
      </c>
      <c r="N239" t="str">
        <f>VLOOKUP($D239,Artslister!$A$1:$W$99,4,FALSE)</f>
        <v>63344</v>
      </c>
      <c r="O239" t="str">
        <f>VLOOKUP($D239,Artslister!$A$1:$W$99,5,FALSE)</f>
        <v>Plantae</v>
      </c>
      <c r="P239" t="str">
        <f>VLOOKUP($D239,Artslister!$A$1:$W$99,6,FALSE)</f>
        <v>Magnoliophyta</v>
      </c>
      <c r="Q239" t="str">
        <f>VLOOKUP($D239,Artslister!$A$1:$W$99,7,FALSE)</f>
        <v>Eudicots</v>
      </c>
      <c r="R239" t="str">
        <f>VLOOKUP($D239,Artslister!$A$1:$W$99,8,FALSE)</f>
        <v>Rosales</v>
      </c>
      <c r="S239" t="str">
        <f>VLOOKUP($D239,Artslister!$A$1:$W$99,9,FALSE)</f>
        <v>Rosaceae</v>
      </c>
      <c r="T239" t="str">
        <f>VLOOKUP($D239,Artslister!$A$1:$W$99,10,FALSE)</f>
        <v>Rosa</v>
      </c>
      <c r="U239">
        <f>VLOOKUP($D239,Artslister!$A$1:$W$99,11,FALSE)</f>
        <v>0</v>
      </c>
      <c r="V239">
        <f>VLOOKUP($D239,Artslister!$A$1:$W$99,12,FALSE)</f>
        <v>0</v>
      </c>
      <c r="W239" t="str">
        <f>VLOOKUP($D239,Artslister!$A$1:$W$99,13,FALSE)</f>
        <v>L.</v>
      </c>
      <c r="X239" t="e">
        <f>VLOOKUP($D239,Artslister!$A$1:$W$99,15,FALSE)</f>
        <v>#REF!</v>
      </c>
      <c r="Y239" t="e">
        <f>VLOOKUP($D239,Artslister!$A$1:$W$99,17,FALSE)</f>
        <v>#N/A</v>
      </c>
    </row>
    <row r="240" spans="1:25" ht="14.55" hidden="1" x14ac:dyDescent="0.3">
      <c r="A240" t="s">
        <v>104</v>
      </c>
      <c r="B240" s="20">
        <v>2021</v>
      </c>
      <c r="C240" s="20" t="s">
        <v>1260</v>
      </c>
      <c r="D240" s="20" t="s">
        <v>1928</v>
      </c>
      <c r="E240" s="20">
        <v>5</v>
      </c>
      <c r="J240" s="20"/>
      <c r="L240" t="str">
        <f>VLOOKUP($D240,Artslister!$A$1:$W$99,2,FALSE)</f>
        <v>Rosa sp.</v>
      </c>
      <c r="M240" t="str">
        <f>VLOOKUP($D240,Artslister!$A$1:$W$99,3,FALSE)</f>
        <v>103384</v>
      </c>
      <c r="N240" t="str">
        <f>VLOOKUP($D240,Artslister!$A$1:$W$99,4,FALSE)</f>
        <v>63344</v>
      </c>
      <c r="O240" t="str">
        <f>VLOOKUP($D240,Artslister!$A$1:$W$99,5,FALSE)</f>
        <v>Plantae</v>
      </c>
      <c r="P240" t="str">
        <f>VLOOKUP($D240,Artslister!$A$1:$W$99,6,FALSE)</f>
        <v>Magnoliophyta</v>
      </c>
      <c r="Q240" t="str">
        <f>VLOOKUP($D240,Artslister!$A$1:$W$99,7,FALSE)</f>
        <v>Eudicots</v>
      </c>
      <c r="R240" t="str">
        <f>VLOOKUP($D240,Artslister!$A$1:$W$99,8,FALSE)</f>
        <v>Rosales</v>
      </c>
      <c r="S240" t="str">
        <f>VLOOKUP($D240,Artslister!$A$1:$W$99,9,FALSE)</f>
        <v>Rosaceae</v>
      </c>
      <c r="T240" t="str">
        <f>VLOOKUP($D240,Artslister!$A$1:$W$99,10,FALSE)</f>
        <v>Rosa</v>
      </c>
      <c r="U240">
        <f>VLOOKUP($D240,Artslister!$A$1:$W$99,11,FALSE)</f>
        <v>0</v>
      </c>
      <c r="V240">
        <f>VLOOKUP($D240,Artslister!$A$1:$W$99,12,FALSE)</f>
        <v>0</v>
      </c>
      <c r="W240" t="str">
        <f>VLOOKUP($D240,Artslister!$A$1:$W$99,13,FALSE)</f>
        <v>L.</v>
      </c>
      <c r="X240" t="e">
        <f>VLOOKUP($D240,Artslister!$A$1:$W$99,15,FALSE)</f>
        <v>#REF!</v>
      </c>
      <c r="Y240" t="e">
        <f>VLOOKUP($D240,Artslister!$A$1:$W$99,17,FALSE)</f>
        <v>#N/A</v>
      </c>
    </row>
    <row r="241" spans="1:25" ht="14.55" hidden="1" x14ac:dyDescent="0.3">
      <c r="A241" t="s">
        <v>104</v>
      </c>
      <c r="B241">
        <v>2023</v>
      </c>
      <c r="C241" t="s">
        <v>1260</v>
      </c>
      <c r="D241" t="s">
        <v>1928</v>
      </c>
      <c r="E241">
        <v>15</v>
      </c>
      <c r="I241">
        <v>1</v>
      </c>
      <c r="L241" t="str">
        <f>VLOOKUP($D241,Artslister!$A$1:$W$99,2,FALSE)</f>
        <v>Rosa sp.</v>
      </c>
      <c r="M241" t="str">
        <f>VLOOKUP($D241,Artslister!$A$1:$W$99,3,FALSE)</f>
        <v>103384</v>
      </c>
      <c r="N241" t="str">
        <f>VLOOKUP($D241,Artslister!$A$1:$W$99,4,FALSE)</f>
        <v>63344</v>
      </c>
      <c r="O241" t="str">
        <f>VLOOKUP($D241,Artslister!$A$1:$W$99,5,FALSE)</f>
        <v>Plantae</v>
      </c>
      <c r="P241" t="str">
        <f>VLOOKUP($D241,Artslister!$A$1:$W$99,6,FALSE)</f>
        <v>Magnoliophyta</v>
      </c>
      <c r="Q241" t="str">
        <f>VLOOKUP($D241,Artslister!$A$1:$W$99,7,FALSE)</f>
        <v>Eudicots</v>
      </c>
      <c r="R241" t="str">
        <f>VLOOKUP($D241,Artslister!$A$1:$W$99,8,FALSE)</f>
        <v>Rosales</v>
      </c>
      <c r="S241" t="str">
        <f>VLOOKUP($D241,Artslister!$A$1:$W$99,9,FALSE)</f>
        <v>Rosaceae</v>
      </c>
      <c r="T241" t="str">
        <f>VLOOKUP($D241,Artslister!$A$1:$W$99,10,FALSE)</f>
        <v>Rosa</v>
      </c>
      <c r="U241">
        <f>VLOOKUP($D241,Artslister!$A$1:$W$99,11,FALSE)</f>
        <v>0</v>
      </c>
      <c r="V241">
        <f>VLOOKUP($D241,Artslister!$A$1:$W$99,12,FALSE)</f>
        <v>0</v>
      </c>
      <c r="W241" t="str">
        <f>VLOOKUP($D241,Artslister!$A$1:$W$99,13,FALSE)</f>
        <v>L.</v>
      </c>
      <c r="X241" t="e">
        <f>VLOOKUP($D241,Artslister!$A$1:$W$99,15,FALSE)</f>
        <v>#REF!</v>
      </c>
      <c r="Y241" t="e">
        <f>VLOOKUP($D241,Artslister!$A$1:$W$99,17,FALSE)</f>
        <v>#N/A</v>
      </c>
    </row>
    <row r="242" spans="1:25" ht="14.55" hidden="1" x14ac:dyDescent="0.3">
      <c r="A242" s="20" t="s">
        <v>104</v>
      </c>
      <c r="B242">
        <v>2017</v>
      </c>
      <c r="C242" t="s">
        <v>1262</v>
      </c>
      <c r="D242" t="s">
        <v>1936</v>
      </c>
      <c r="E242">
        <v>3</v>
      </c>
      <c r="L242" t="str">
        <f>VLOOKUP($D242,Artslister!$A$1:$W$99,2,FALSE)</f>
        <v>Cotoneaster integerrimus</v>
      </c>
      <c r="M242" t="str">
        <f>VLOOKUP($D242,Artslister!$A$1:$W$99,3,FALSE)</f>
        <v>103276</v>
      </c>
      <c r="N242" t="str">
        <f>VLOOKUP($D242,Artslister!$A$1:$W$99,4,FALSE)</f>
        <v>132025</v>
      </c>
      <c r="O242" t="str">
        <f>VLOOKUP($D242,Artslister!$A$1:$W$99,5,FALSE)</f>
        <v>Plantae</v>
      </c>
      <c r="P242" t="str">
        <f>VLOOKUP($D242,Artslister!$A$1:$W$99,6,FALSE)</f>
        <v>Magnoliophyta</v>
      </c>
      <c r="Q242" t="str">
        <f>VLOOKUP($D242,Artslister!$A$1:$W$99,7,FALSE)</f>
        <v>Eudicots</v>
      </c>
      <c r="R242" t="str">
        <f>VLOOKUP($D242,Artslister!$A$1:$W$99,8,FALSE)</f>
        <v>Rosales</v>
      </c>
      <c r="S242" t="str">
        <f>VLOOKUP($D242,Artslister!$A$1:$W$99,9,FALSE)</f>
        <v>Rosaceae</v>
      </c>
      <c r="T242" t="str">
        <f>VLOOKUP($D242,Artslister!$A$1:$W$99,10,FALSE)</f>
        <v>Cotoneaster</v>
      </c>
      <c r="U242" t="str">
        <f>VLOOKUP($D242,Artslister!$A$1:$W$99,11,FALSE)</f>
        <v>integerrimus</v>
      </c>
      <c r="V242">
        <f>VLOOKUP($D242,Artslister!$A$1:$W$99,12,FALSE)</f>
        <v>0</v>
      </c>
      <c r="W242" t="str">
        <f>VLOOKUP($D242,Artslister!$A$1:$W$99,13,FALSE)</f>
        <v>Medik.</v>
      </c>
      <c r="X242" t="e">
        <f>VLOOKUP($D242,Artslister!$A$1:$W$99,15,FALSE)</f>
        <v>#REF!</v>
      </c>
      <c r="Y242" t="e">
        <f>VLOOKUP($D242,Artslister!$A$1:$W$99,17,FALSE)</f>
        <v>#N/A</v>
      </c>
    </row>
    <row r="243" spans="1:25" ht="14.55" hidden="1" x14ac:dyDescent="0.3">
      <c r="A243" s="20" t="s">
        <v>104</v>
      </c>
      <c r="B243">
        <v>2018</v>
      </c>
      <c r="C243" t="s">
        <v>1262</v>
      </c>
      <c r="D243" t="s">
        <v>1936</v>
      </c>
      <c r="E243">
        <v>2</v>
      </c>
      <c r="L243" t="str">
        <f>VLOOKUP($D243,Artslister!$A$1:$W$99,2,FALSE)</f>
        <v>Cotoneaster integerrimus</v>
      </c>
      <c r="M243" t="str">
        <f>VLOOKUP($D243,Artslister!$A$1:$W$99,3,FALSE)</f>
        <v>103276</v>
      </c>
      <c r="N243" t="str">
        <f>VLOOKUP($D243,Artslister!$A$1:$W$99,4,FALSE)</f>
        <v>132025</v>
      </c>
      <c r="O243" t="str">
        <f>VLOOKUP($D243,Artslister!$A$1:$W$99,5,FALSE)</f>
        <v>Plantae</v>
      </c>
      <c r="P243" t="str">
        <f>VLOOKUP($D243,Artslister!$A$1:$W$99,6,FALSE)</f>
        <v>Magnoliophyta</v>
      </c>
      <c r="Q243" t="str">
        <f>VLOOKUP($D243,Artslister!$A$1:$W$99,7,FALSE)</f>
        <v>Eudicots</v>
      </c>
      <c r="R243" t="str">
        <f>VLOOKUP($D243,Artslister!$A$1:$W$99,8,FALSE)</f>
        <v>Rosales</v>
      </c>
      <c r="S243" t="str">
        <f>VLOOKUP($D243,Artslister!$A$1:$W$99,9,FALSE)</f>
        <v>Rosaceae</v>
      </c>
      <c r="T243" t="str">
        <f>VLOOKUP($D243,Artslister!$A$1:$W$99,10,FALSE)</f>
        <v>Cotoneaster</v>
      </c>
      <c r="U243" t="str">
        <f>VLOOKUP($D243,Artslister!$A$1:$W$99,11,FALSE)</f>
        <v>integerrimus</v>
      </c>
      <c r="V243">
        <f>VLOOKUP($D243,Artslister!$A$1:$W$99,12,FALSE)</f>
        <v>0</v>
      </c>
      <c r="W243" t="str">
        <f>VLOOKUP($D243,Artslister!$A$1:$W$99,13,FALSE)</f>
        <v>Medik.</v>
      </c>
      <c r="X243" t="e">
        <f>VLOOKUP($D243,Artslister!$A$1:$W$99,15,FALSE)</f>
        <v>#REF!</v>
      </c>
      <c r="Y243" t="e">
        <f>VLOOKUP($D243,Artslister!$A$1:$W$99,17,FALSE)</f>
        <v>#N/A</v>
      </c>
    </row>
    <row r="244" spans="1:25" ht="14.55" hidden="1" x14ac:dyDescent="0.3">
      <c r="A244" t="s">
        <v>104</v>
      </c>
      <c r="B244">
        <v>2019</v>
      </c>
      <c r="C244" t="s">
        <v>1263</v>
      </c>
      <c r="D244" t="s">
        <v>1931</v>
      </c>
      <c r="E244">
        <v>1</v>
      </c>
      <c r="F244">
        <v>1</v>
      </c>
      <c r="L244" t="str">
        <f>VLOOKUP($D244,Artslister!$A$1:$W$99,2,FALSE)</f>
        <v>Fraxinus excelsior</v>
      </c>
      <c r="M244" t="str">
        <f>VLOOKUP($D244,Artslister!$A$1:$W$99,3,FALSE)</f>
        <v>102409</v>
      </c>
      <c r="N244" t="str">
        <f>VLOOKUP($D244,Artslister!$A$1:$W$99,4,FALSE)</f>
        <v>62369</v>
      </c>
      <c r="O244" t="str">
        <f>VLOOKUP($D244,Artslister!$A$1:$W$99,5,FALSE)</f>
        <v>Plantae</v>
      </c>
      <c r="P244" t="str">
        <f>VLOOKUP($D244,Artslister!$A$1:$W$99,6,FALSE)</f>
        <v>Magnoliophyta</v>
      </c>
      <c r="Q244" t="str">
        <f>VLOOKUP($D244,Artslister!$A$1:$W$99,7,FALSE)</f>
        <v>Eudicots</v>
      </c>
      <c r="R244" t="str">
        <f>VLOOKUP($D244,Artslister!$A$1:$W$99,8,FALSE)</f>
        <v>Lamiales</v>
      </c>
      <c r="S244" t="str">
        <f>VLOOKUP($D244,Artslister!$A$1:$W$99,9,FALSE)</f>
        <v>Oleaceae</v>
      </c>
      <c r="T244" t="str">
        <f>VLOOKUP($D244,Artslister!$A$1:$W$99,10,FALSE)</f>
        <v>Fraxinus</v>
      </c>
      <c r="U244" t="str">
        <f>VLOOKUP($D244,Artslister!$A$1:$W$99,11,FALSE)</f>
        <v>excelsior</v>
      </c>
      <c r="V244">
        <f>VLOOKUP($D244,Artslister!$A$1:$W$99,12,FALSE)</f>
        <v>0</v>
      </c>
      <c r="W244" t="str">
        <f>VLOOKUP($D244,Artslister!$A$1:$W$99,13,FALSE)</f>
        <v>L.</v>
      </c>
      <c r="X244" t="e">
        <f>VLOOKUP($D244,Artslister!$A$1:$W$99,15,FALSE)</f>
        <v>#REF!</v>
      </c>
      <c r="Y244" t="e">
        <f>VLOOKUP($D244,Artslister!$A$1:$W$99,17,FALSE)</f>
        <v>#N/A</v>
      </c>
    </row>
    <row r="245" spans="1:25" ht="14.55" hidden="1" x14ac:dyDescent="0.3">
      <c r="A245" t="s">
        <v>57</v>
      </c>
      <c r="B245">
        <v>2017</v>
      </c>
      <c r="C245" t="s">
        <v>1654</v>
      </c>
      <c r="D245" t="s">
        <v>1943</v>
      </c>
      <c r="E245">
        <v>2</v>
      </c>
      <c r="L245" t="str">
        <f>VLOOKUP($D245,Artslister!$A$1:$W$99,2,FALSE)</f>
        <v>Berberis vulgaris</v>
      </c>
      <c r="M245" t="str">
        <f>VLOOKUP($D245,Artslister!$A$1:$W$99,3,FALSE)</f>
        <v>102996</v>
      </c>
      <c r="N245" t="str">
        <f>VLOOKUP($D245,Artslister!$A$1:$W$99,4,FALSE)</f>
        <v>62956</v>
      </c>
      <c r="O245" t="str">
        <f>VLOOKUP($D245,Artslister!$A$1:$W$99,5,FALSE)</f>
        <v>Plantae</v>
      </c>
      <c r="P245" t="str">
        <f>VLOOKUP($D245,Artslister!$A$1:$W$99,6,FALSE)</f>
        <v>Magnoliophyta</v>
      </c>
      <c r="Q245" t="str">
        <f>VLOOKUP($D245,Artslister!$A$1:$W$99,7,FALSE)</f>
        <v>Eudicots</v>
      </c>
      <c r="R245" t="str">
        <f>VLOOKUP($D245,Artslister!$A$1:$W$99,8,FALSE)</f>
        <v>Ranunculales</v>
      </c>
      <c r="S245" t="str">
        <f>VLOOKUP($D245,Artslister!$A$1:$W$99,9,FALSE)</f>
        <v>Berberidaceae</v>
      </c>
      <c r="T245" t="str">
        <f>VLOOKUP($D245,Artslister!$A$1:$W$99,10,FALSE)</f>
        <v>Berberis</v>
      </c>
      <c r="U245" t="str">
        <f>VLOOKUP($D245,Artslister!$A$1:$W$99,11,FALSE)</f>
        <v>vulgaris</v>
      </c>
      <c r="V245">
        <f>VLOOKUP($D245,Artslister!$A$1:$W$99,12,FALSE)</f>
        <v>0</v>
      </c>
      <c r="W245" t="str">
        <f>VLOOKUP($D245,Artslister!$A$1:$W$99,13,FALSE)</f>
        <v>L.</v>
      </c>
      <c r="X245" t="e">
        <f>VLOOKUP($D245,Artslister!$A$1:$W$99,15,FALSE)</f>
        <v>#REF!</v>
      </c>
      <c r="Y245" t="e">
        <f>VLOOKUP($D245,Artslister!$A$1:$W$99,17,FALSE)</f>
        <v>#N/A</v>
      </c>
    </row>
    <row r="246" spans="1:25" ht="14.55" hidden="1" x14ac:dyDescent="0.3">
      <c r="A246" s="20" t="s">
        <v>104</v>
      </c>
      <c r="B246">
        <v>2023</v>
      </c>
      <c r="C246" t="s">
        <v>1263</v>
      </c>
      <c r="D246" t="s">
        <v>1931</v>
      </c>
      <c r="E246">
        <v>1</v>
      </c>
      <c r="I246">
        <v>1</v>
      </c>
      <c r="L246" t="str">
        <f>VLOOKUP($D246,Artslister!$A$1:$W$99,2,FALSE)</f>
        <v>Fraxinus excelsior</v>
      </c>
      <c r="M246" t="str">
        <f>VLOOKUP($D246,Artslister!$A$1:$W$99,3,FALSE)</f>
        <v>102409</v>
      </c>
      <c r="N246" t="str">
        <f>VLOOKUP($D246,Artslister!$A$1:$W$99,4,FALSE)</f>
        <v>62369</v>
      </c>
      <c r="O246" t="str">
        <f>VLOOKUP($D246,Artslister!$A$1:$W$99,5,FALSE)</f>
        <v>Plantae</v>
      </c>
      <c r="P246" t="str">
        <f>VLOOKUP($D246,Artslister!$A$1:$W$99,6,FALSE)</f>
        <v>Magnoliophyta</v>
      </c>
      <c r="Q246" t="str">
        <f>VLOOKUP($D246,Artslister!$A$1:$W$99,7,FALSE)</f>
        <v>Eudicots</v>
      </c>
      <c r="R246" t="str">
        <f>VLOOKUP($D246,Artslister!$A$1:$W$99,8,FALSE)</f>
        <v>Lamiales</v>
      </c>
      <c r="S246" t="str">
        <f>VLOOKUP($D246,Artslister!$A$1:$W$99,9,FALSE)</f>
        <v>Oleaceae</v>
      </c>
      <c r="T246" t="str">
        <f>VLOOKUP($D246,Artslister!$A$1:$W$99,10,FALSE)</f>
        <v>Fraxinus</v>
      </c>
      <c r="U246" t="str">
        <f>VLOOKUP($D246,Artslister!$A$1:$W$99,11,FALSE)</f>
        <v>excelsior</v>
      </c>
      <c r="V246">
        <f>VLOOKUP($D246,Artslister!$A$1:$W$99,12,FALSE)</f>
        <v>0</v>
      </c>
      <c r="W246" t="str">
        <f>VLOOKUP($D246,Artslister!$A$1:$W$99,13,FALSE)</f>
        <v>L.</v>
      </c>
      <c r="X246" t="e">
        <f>VLOOKUP($D246,Artslister!$A$1:$W$99,15,FALSE)</f>
        <v>#REF!</v>
      </c>
      <c r="Y246" t="e">
        <f>VLOOKUP($D246,Artslister!$A$1:$W$99,17,FALSE)</f>
        <v>#N/A</v>
      </c>
    </row>
    <row r="247" spans="1:25" ht="14.55" hidden="1" x14ac:dyDescent="0.3">
      <c r="A247" t="s">
        <v>28</v>
      </c>
      <c r="B247">
        <v>2018</v>
      </c>
      <c r="C247" t="s">
        <v>1297</v>
      </c>
      <c r="D247" t="s">
        <v>1943</v>
      </c>
      <c r="E247">
        <v>20</v>
      </c>
      <c r="L247" t="str">
        <f>VLOOKUP($D247,Artslister!$A$1:$W$99,2,FALSE)</f>
        <v>Berberis vulgaris</v>
      </c>
      <c r="M247" t="str">
        <f>VLOOKUP($D247,Artslister!$A$1:$W$99,3,FALSE)</f>
        <v>102996</v>
      </c>
      <c r="N247" t="str">
        <f>VLOOKUP($D247,Artslister!$A$1:$W$99,4,FALSE)</f>
        <v>62956</v>
      </c>
      <c r="O247" t="str">
        <f>VLOOKUP($D247,Artslister!$A$1:$W$99,5,FALSE)</f>
        <v>Plantae</v>
      </c>
      <c r="P247" t="str">
        <f>VLOOKUP($D247,Artslister!$A$1:$W$99,6,FALSE)</f>
        <v>Magnoliophyta</v>
      </c>
      <c r="Q247" t="str">
        <f>VLOOKUP($D247,Artslister!$A$1:$W$99,7,FALSE)</f>
        <v>Eudicots</v>
      </c>
      <c r="R247" t="str">
        <f>VLOOKUP($D247,Artslister!$A$1:$W$99,8,FALSE)</f>
        <v>Ranunculales</v>
      </c>
      <c r="S247" t="str">
        <f>VLOOKUP($D247,Artslister!$A$1:$W$99,9,FALSE)</f>
        <v>Berberidaceae</v>
      </c>
      <c r="T247" t="str">
        <f>VLOOKUP($D247,Artslister!$A$1:$W$99,10,FALSE)</f>
        <v>Berberis</v>
      </c>
      <c r="U247" t="str">
        <f>VLOOKUP($D247,Artslister!$A$1:$W$99,11,FALSE)</f>
        <v>vulgaris</v>
      </c>
      <c r="V247">
        <f>VLOOKUP($D247,Artslister!$A$1:$W$99,12,FALSE)</f>
        <v>0</v>
      </c>
      <c r="W247" t="str">
        <f>VLOOKUP($D247,Artslister!$A$1:$W$99,13,FALSE)</f>
        <v>L.</v>
      </c>
      <c r="X247" t="e">
        <f>VLOOKUP($D247,Artslister!$A$1:$W$99,15,FALSE)</f>
        <v>#REF!</v>
      </c>
      <c r="Y247" t="e">
        <f>VLOOKUP($D247,Artslister!$A$1:$W$99,17,FALSE)</f>
        <v>#N/A</v>
      </c>
    </row>
    <row r="248" spans="1:25" ht="14.55" hidden="1" x14ac:dyDescent="0.3">
      <c r="A248" t="s">
        <v>70</v>
      </c>
      <c r="B248">
        <v>2018</v>
      </c>
      <c r="C248" t="s">
        <v>1516</v>
      </c>
      <c r="D248" t="s">
        <v>1943</v>
      </c>
      <c r="E248">
        <v>5</v>
      </c>
      <c r="L248" t="str">
        <f>VLOOKUP($D248,Artslister!$A$1:$W$99,2,FALSE)</f>
        <v>Berberis vulgaris</v>
      </c>
      <c r="M248" t="str">
        <f>VLOOKUP($D248,Artslister!$A$1:$W$99,3,FALSE)</f>
        <v>102996</v>
      </c>
      <c r="N248" t="str">
        <f>VLOOKUP($D248,Artslister!$A$1:$W$99,4,FALSE)</f>
        <v>62956</v>
      </c>
      <c r="O248" t="str">
        <f>VLOOKUP($D248,Artslister!$A$1:$W$99,5,FALSE)</f>
        <v>Plantae</v>
      </c>
      <c r="P248" t="str">
        <f>VLOOKUP($D248,Artslister!$A$1:$W$99,6,FALSE)</f>
        <v>Magnoliophyta</v>
      </c>
      <c r="Q248" t="str">
        <f>VLOOKUP($D248,Artslister!$A$1:$W$99,7,FALSE)</f>
        <v>Eudicots</v>
      </c>
      <c r="R248" t="str">
        <f>VLOOKUP($D248,Artslister!$A$1:$W$99,8,FALSE)</f>
        <v>Ranunculales</v>
      </c>
      <c r="S248" t="str">
        <f>VLOOKUP($D248,Artslister!$A$1:$W$99,9,FALSE)</f>
        <v>Berberidaceae</v>
      </c>
      <c r="T248" t="str">
        <f>VLOOKUP($D248,Artslister!$A$1:$W$99,10,FALSE)</f>
        <v>Berberis</v>
      </c>
      <c r="U248" t="str">
        <f>VLOOKUP($D248,Artslister!$A$1:$W$99,11,FALSE)</f>
        <v>vulgaris</v>
      </c>
      <c r="V248">
        <f>VLOOKUP($D248,Artslister!$A$1:$W$99,12,FALSE)</f>
        <v>0</v>
      </c>
      <c r="W248" t="str">
        <f>VLOOKUP($D248,Artslister!$A$1:$W$99,13,FALSE)</f>
        <v>L.</v>
      </c>
      <c r="X248" t="e">
        <f>VLOOKUP($D248,Artslister!$A$1:$W$99,15,FALSE)</f>
        <v>#REF!</v>
      </c>
      <c r="Y248" t="e">
        <f>VLOOKUP($D248,Artslister!$A$1:$W$99,17,FALSE)</f>
        <v>#N/A</v>
      </c>
    </row>
    <row r="249" spans="1:25" ht="14.55" hidden="1" x14ac:dyDescent="0.3">
      <c r="A249" t="s">
        <v>57</v>
      </c>
      <c r="B249">
        <v>2018</v>
      </c>
      <c r="C249" t="s">
        <v>1662</v>
      </c>
      <c r="D249" t="s">
        <v>1943</v>
      </c>
      <c r="E249">
        <v>10</v>
      </c>
      <c r="L249" t="str">
        <f>VLOOKUP($D249,Artslister!$A$1:$W$99,2,FALSE)</f>
        <v>Berberis vulgaris</v>
      </c>
      <c r="M249" t="str">
        <f>VLOOKUP($D249,Artslister!$A$1:$W$99,3,FALSE)</f>
        <v>102996</v>
      </c>
      <c r="N249" t="str">
        <f>VLOOKUP($D249,Artslister!$A$1:$W$99,4,FALSE)</f>
        <v>62956</v>
      </c>
      <c r="O249" t="str">
        <f>VLOOKUP($D249,Artslister!$A$1:$W$99,5,FALSE)</f>
        <v>Plantae</v>
      </c>
      <c r="P249" t="str">
        <f>VLOOKUP($D249,Artslister!$A$1:$W$99,6,FALSE)</f>
        <v>Magnoliophyta</v>
      </c>
      <c r="Q249" t="str">
        <f>VLOOKUP($D249,Artslister!$A$1:$W$99,7,FALSE)</f>
        <v>Eudicots</v>
      </c>
      <c r="R249" t="str">
        <f>VLOOKUP($D249,Artslister!$A$1:$W$99,8,FALSE)</f>
        <v>Ranunculales</v>
      </c>
      <c r="S249" t="str">
        <f>VLOOKUP($D249,Artslister!$A$1:$W$99,9,FALSE)</f>
        <v>Berberidaceae</v>
      </c>
      <c r="T249" t="str">
        <f>VLOOKUP($D249,Artslister!$A$1:$W$99,10,FALSE)</f>
        <v>Berberis</v>
      </c>
      <c r="U249" t="str">
        <f>VLOOKUP($D249,Artslister!$A$1:$W$99,11,FALSE)</f>
        <v>vulgaris</v>
      </c>
      <c r="V249">
        <f>VLOOKUP($D249,Artslister!$A$1:$W$99,12,FALSE)</f>
        <v>0</v>
      </c>
      <c r="W249" t="str">
        <f>VLOOKUP($D249,Artslister!$A$1:$W$99,13,FALSE)</f>
        <v>L.</v>
      </c>
      <c r="X249" t="e">
        <f>VLOOKUP($D249,Artslister!$A$1:$W$99,15,FALSE)</f>
        <v>#REF!</v>
      </c>
      <c r="Y249" t="e">
        <f>VLOOKUP($D249,Artslister!$A$1:$W$99,17,FALSE)</f>
        <v>#N/A</v>
      </c>
    </row>
    <row r="250" spans="1:25" ht="14.55" hidden="1" x14ac:dyDescent="0.3">
      <c r="A250" s="20" t="s">
        <v>104</v>
      </c>
      <c r="B250" s="20">
        <v>2022</v>
      </c>
      <c r="C250" t="s">
        <v>1263</v>
      </c>
      <c r="D250" t="s">
        <v>1943</v>
      </c>
      <c r="E250">
        <v>3</v>
      </c>
      <c r="H250">
        <v>1</v>
      </c>
      <c r="L250" t="str">
        <f>VLOOKUP($D250,Artslister!$A$1:$W$99,2,FALSE)</f>
        <v>Berberis vulgaris</v>
      </c>
      <c r="M250" t="str">
        <f>VLOOKUP($D250,Artslister!$A$1:$W$99,3,FALSE)</f>
        <v>102996</v>
      </c>
      <c r="N250" t="str">
        <f>VLOOKUP($D250,Artslister!$A$1:$W$99,4,FALSE)</f>
        <v>62956</v>
      </c>
      <c r="O250" t="str">
        <f>VLOOKUP($D250,Artslister!$A$1:$W$99,5,FALSE)</f>
        <v>Plantae</v>
      </c>
      <c r="P250" t="str">
        <f>VLOOKUP($D250,Artslister!$A$1:$W$99,6,FALSE)</f>
        <v>Magnoliophyta</v>
      </c>
      <c r="Q250" t="str">
        <f>VLOOKUP($D250,Artslister!$A$1:$W$99,7,FALSE)</f>
        <v>Eudicots</v>
      </c>
      <c r="R250" t="str">
        <f>VLOOKUP($D250,Artslister!$A$1:$W$99,8,FALSE)</f>
        <v>Ranunculales</v>
      </c>
      <c r="S250" t="str">
        <f>VLOOKUP($D250,Artslister!$A$1:$W$99,9,FALSE)</f>
        <v>Berberidaceae</v>
      </c>
      <c r="T250" t="str">
        <f>VLOOKUP($D250,Artslister!$A$1:$W$99,10,FALSE)</f>
        <v>Berberis</v>
      </c>
      <c r="U250" t="str">
        <f>VLOOKUP($D250,Artslister!$A$1:$W$99,11,FALSE)</f>
        <v>vulgaris</v>
      </c>
      <c r="V250">
        <f>VLOOKUP($D250,Artslister!$A$1:$W$99,12,FALSE)</f>
        <v>0</v>
      </c>
      <c r="W250" t="str">
        <f>VLOOKUP($D250,Artslister!$A$1:$W$99,13,FALSE)</f>
        <v>L.</v>
      </c>
      <c r="X250" t="e">
        <f>VLOOKUP($D250,Artslister!$A$1:$W$99,15,FALSE)</f>
        <v>#REF!</v>
      </c>
      <c r="Y250" t="e">
        <f>VLOOKUP($D250,Artslister!$A$1:$W$99,17,FALSE)</f>
        <v>#N/A</v>
      </c>
    </row>
    <row r="251" spans="1:25" ht="14.55" hidden="1" x14ac:dyDescent="0.3">
      <c r="A251" t="s">
        <v>70</v>
      </c>
      <c r="B251">
        <v>2019</v>
      </c>
      <c r="C251" t="s">
        <v>1516</v>
      </c>
      <c r="D251" t="s">
        <v>1943</v>
      </c>
      <c r="E251">
        <v>3</v>
      </c>
      <c r="L251" t="str">
        <f>VLOOKUP($D251,Artslister!$A$1:$W$99,2,FALSE)</f>
        <v>Berberis vulgaris</v>
      </c>
      <c r="M251" t="str">
        <f>VLOOKUP($D251,Artslister!$A$1:$W$99,3,FALSE)</f>
        <v>102996</v>
      </c>
      <c r="N251" t="str">
        <f>VLOOKUP($D251,Artslister!$A$1:$W$99,4,FALSE)</f>
        <v>62956</v>
      </c>
      <c r="O251" t="str">
        <f>VLOOKUP($D251,Artslister!$A$1:$W$99,5,FALSE)</f>
        <v>Plantae</v>
      </c>
      <c r="P251" t="str">
        <f>VLOOKUP($D251,Artslister!$A$1:$W$99,6,FALSE)</f>
        <v>Magnoliophyta</v>
      </c>
      <c r="Q251" t="str">
        <f>VLOOKUP($D251,Artslister!$A$1:$W$99,7,FALSE)</f>
        <v>Eudicots</v>
      </c>
      <c r="R251" t="str">
        <f>VLOOKUP($D251,Artslister!$A$1:$W$99,8,FALSE)</f>
        <v>Ranunculales</v>
      </c>
      <c r="S251" t="str">
        <f>VLOOKUP($D251,Artslister!$A$1:$W$99,9,FALSE)</f>
        <v>Berberidaceae</v>
      </c>
      <c r="T251" t="str">
        <f>VLOOKUP($D251,Artslister!$A$1:$W$99,10,FALSE)</f>
        <v>Berberis</v>
      </c>
      <c r="U251" t="str">
        <f>VLOOKUP($D251,Artslister!$A$1:$W$99,11,FALSE)</f>
        <v>vulgaris</v>
      </c>
      <c r="V251">
        <f>VLOOKUP($D251,Artslister!$A$1:$W$99,12,FALSE)</f>
        <v>0</v>
      </c>
      <c r="W251" t="str">
        <f>VLOOKUP($D251,Artslister!$A$1:$W$99,13,FALSE)</f>
        <v>L.</v>
      </c>
      <c r="X251" t="e">
        <f>VLOOKUP($D251,Artslister!$A$1:$W$99,15,FALSE)</f>
        <v>#REF!</v>
      </c>
      <c r="Y251" t="e">
        <f>VLOOKUP($D251,Artslister!$A$1:$W$99,17,FALSE)</f>
        <v>#N/A</v>
      </c>
    </row>
    <row r="252" spans="1:25" ht="14.55" hidden="1" x14ac:dyDescent="0.3">
      <c r="A252" t="s">
        <v>147</v>
      </c>
      <c r="B252">
        <v>2019</v>
      </c>
      <c r="C252" t="s">
        <v>1607</v>
      </c>
      <c r="D252" t="s">
        <v>1943</v>
      </c>
      <c r="E252">
        <v>50</v>
      </c>
      <c r="L252" t="str">
        <f>VLOOKUP($D252,Artslister!$A$1:$W$99,2,FALSE)</f>
        <v>Berberis vulgaris</v>
      </c>
      <c r="M252" t="str">
        <f>VLOOKUP($D252,Artslister!$A$1:$W$99,3,FALSE)</f>
        <v>102996</v>
      </c>
      <c r="N252" t="str">
        <f>VLOOKUP($D252,Artslister!$A$1:$W$99,4,FALSE)</f>
        <v>62956</v>
      </c>
      <c r="O252" t="str">
        <f>VLOOKUP($D252,Artslister!$A$1:$W$99,5,FALSE)</f>
        <v>Plantae</v>
      </c>
      <c r="P252" t="str">
        <f>VLOOKUP($D252,Artslister!$A$1:$W$99,6,FALSE)</f>
        <v>Magnoliophyta</v>
      </c>
      <c r="Q252" t="str">
        <f>VLOOKUP($D252,Artslister!$A$1:$W$99,7,FALSE)</f>
        <v>Eudicots</v>
      </c>
      <c r="R252" t="str">
        <f>VLOOKUP($D252,Artslister!$A$1:$W$99,8,FALSE)</f>
        <v>Ranunculales</v>
      </c>
      <c r="S252" t="str">
        <f>VLOOKUP($D252,Artslister!$A$1:$W$99,9,FALSE)</f>
        <v>Berberidaceae</v>
      </c>
      <c r="T252" t="str">
        <f>VLOOKUP($D252,Artslister!$A$1:$W$99,10,FALSE)</f>
        <v>Berberis</v>
      </c>
      <c r="U252" t="str">
        <f>VLOOKUP($D252,Artslister!$A$1:$W$99,11,FALSE)</f>
        <v>vulgaris</v>
      </c>
      <c r="V252">
        <f>VLOOKUP($D252,Artslister!$A$1:$W$99,12,FALSE)</f>
        <v>0</v>
      </c>
      <c r="W252" t="str">
        <f>VLOOKUP($D252,Artslister!$A$1:$W$99,13,FALSE)</f>
        <v>L.</v>
      </c>
      <c r="X252" t="e">
        <f>VLOOKUP($D252,Artslister!$A$1:$W$99,15,FALSE)</f>
        <v>#REF!</v>
      </c>
      <c r="Y252" t="e">
        <f>VLOOKUP($D252,Artslister!$A$1:$W$99,17,FALSE)</f>
        <v>#N/A</v>
      </c>
    </row>
    <row r="253" spans="1:25" ht="14.55" hidden="1" x14ac:dyDescent="0.3">
      <c r="A253" t="s">
        <v>139</v>
      </c>
      <c r="B253">
        <v>2020</v>
      </c>
      <c r="C253" t="s">
        <v>1246</v>
      </c>
      <c r="D253" t="s">
        <v>1943</v>
      </c>
      <c r="E253">
        <v>0.1</v>
      </c>
      <c r="L253" t="str">
        <f>VLOOKUP($D253,Artslister!$A$1:$W$99,2,FALSE)</f>
        <v>Berberis vulgaris</v>
      </c>
      <c r="M253" t="str">
        <f>VLOOKUP($D253,Artslister!$A$1:$W$99,3,FALSE)</f>
        <v>102996</v>
      </c>
      <c r="N253" t="str">
        <f>VLOOKUP($D253,Artslister!$A$1:$W$99,4,FALSE)</f>
        <v>62956</v>
      </c>
      <c r="O253" t="str">
        <f>VLOOKUP($D253,Artslister!$A$1:$W$99,5,FALSE)</f>
        <v>Plantae</v>
      </c>
      <c r="P253" t="str">
        <f>VLOOKUP($D253,Artslister!$A$1:$W$99,6,FALSE)</f>
        <v>Magnoliophyta</v>
      </c>
      <c r="Q253" t="str">
        <f>VLOOKUP($D253,Artslister!$A$1:$W$99,7,FALSE)</f>
        <v>Eudicots</v>
      </c>
      <c r="R253" t="str">
        <f>VLOOKUP($D253,Artslister!$A$1:$W$99,8,FALSE)</f>
        <v>Ranunculales</v>
      </c>
      <c r="S253" t="str">
        <f>VLOOKUP($D253,Artslister!$A$1:$W$99,9,FALSE)</f>
        <v>Berberidaceae</v>
      </c>
      <c r="T253" t="str">
        <f>VLOOKUP($D253,Artslister!$A$1:$W$99,10,FALSE)</f>
        <v>Berberis</v>
      </c>
      <c r="U253" t="str">
        <f>VLOOKUP($D253,Artslister!$A$1:$W$99,11,FALSE)</f>
        <v>vulgaris</v>
      </c>
      <c r="V253">
        <f>VLOOKUP($D253,Artslister!$A$1:$W$99,12,FALSE)</f>
        <v>0</v>
      </c>
      <c r="W253" t="str">
        <f>VLOOKUP($D253,Artslister!$A$1:$W$99,13,FALSE)</f>
        <v>L.</v>
      </c>
      <c r="X253" t="e">
        <f>VLOOKUP($D253,Artslister!$A$1:$W$99,15,FALSE)</f>
        <v>#REF!</v>
      </c>
      <c r="Y253" t="e">
        <f>VLOOKUP($D253,Artslister!$A$1:$W$99,17,FALSE)</f>
        <v>#N/A</v>
      </c>
    </row>
    <row r="254" spans="1:25" ht="14.55" hidden="1" x14ac:dyDescent="0.3">
      <c r="A254" s="20" t="s">
        <v>104</v>
      </c>
      <c r="B254">
        <v>2017</v>
      </c>
      <c r="C254" t="s">
        <v>1263</v>
      </c>
      <c r="D254" t="s">
        <v>1943</v>
      </c>
      <c r="E254">
        <v>5</v>
      </c>
      <c r="L254" t="str">
        <f>VLOOKUP($D254,Artslister!$A$1:$W$99,2,FALSE)</f>
        <v>Berberis vulgaris</v>
      </c>
      <c r="M254" t="str">
        <f>VLOOKUP($D254,Artslister!$A$1:$W$99,3,FALSE)</f>
        <v>102996</v>
      </c>
      <c r="N254" t="str">
        <f>VLOOKUP($D254,Artslister!$A$1:$W$99,4,FALSE)</f>
        <v>62956</v>
      </c>
      <c r="O254" t="str">
        <f>VLOOKUP($D254,Artslister!$A$1:$W$99,5,FALSE)</f>
        <v>Plantae</v>
      </c>
      <c r="P254" t="str">
        <f>VLOOKUP($D254,Artslister!$A$1:$W$99,6,FALSE)</f>
        <v>Magnoliophyta</v>
      </c>
      <c r="Q254" t="str">
        <f>VLOOKUP($D254,Artslister!$A$1:$W$99,7,FALSE)</f>
        <v>Eudicots</v>
      </c>
      <c r="R254" t="str">
        <f>VLOOKUP($D254,Artslister!$A$1:$W$99,8,FALSE)</f>
        <v>Ranunculales</v>
      </c>
      <c r="S254" t="str">
        <f>VLOOKUP($D254,Artslister!$A$1:$W$99,9,FALSE)</f>
        <v>Berberidaceae</v>
      </c>
      <c r="T254" t="str">
        <f>VLOOKUP($D254,Artslister!$A$1:$W$99,10,FALSE)</f>
        <v>Berberis</v>
      </c>
      <c r="U254" t="str">
        <f>VLOOKUP($D254,Artslister!$A$1:$W$99,11,FALSE)</f>
        <v>vulgaris</v>
      </c>
      <c r="V254">
        <f>VLOOKUP($D254,Artslister!$A$1:$W$99,12,FALSE)</f>
        <v>0</v>
      </c>
      <c r="W254" t="str">
        <f>VLOOKUP($D254,Artslister!$A$1:$W$99,13,FALSE)</f>
        <v>L.</v>
      </c>
      <c r="X254" t="e">
        <f>VLOOKUP($D254,Artslister!$A$1:$W$99,15,FALSE)</f>
        <v>#REF!</v>
      </c>
      <c r="Y254" t="e">
        <f>VLOOKUP($D254,Artslister!$A$1:$W$99,17,FALSE)</f>
        <v>#N/A</v>
      </c>
    </row>
    <row r="255" spans="1:25" ht="14.55" hidden="1" x14ac:dyDescent="0.3">
      <c r="A255" s="20" t="s">
        <v>104</v>
      </c>
      <c r="B255">
        <v>2018</v>
      </c>
      <c r="C255" t="s">
        <v>1263</v>
      </c>
      <c r="D255" t="s">
        <v>1943</v>
      </c>
      <c r="E255">
        <v>2</v>
      </c>
      <c r="L255" t="str">
        <f>VLOOKUP($D255,Artslister!$A$1:$W$99,2,FALSE)</f>
        <v>Berberis vulgaris</v>
      </c>
      <c r="M255" t="str">
        <f>VLOOKUP($D255,Artslister!$A$1:$W$99,3,FALSE)</f>
        <v>102996</v>
      </c>
      <c r="N255" t="str">
        <f>VLOOKUP($D255,Artslister!$A$1:$W$99,4,FALSE)</f>
        <v>62956</v>
      </c>
      <c r="O255" t="str">
        <f>VLOOKUP($D255,Artslister!$A$1:$W$99,5,FALSE)</f>
        <v>Plantae</v>
      </c>
      <c r="P255" t="str">
        <f>VLOOKUP($D255,Artslister!$A$1:$W$99,6,FALSE)</f>
        <v>Magnoliophyta</v>
      </c>
      <c r="Q255" t="str">
        <f>VLOOKUP($D255,Artslister!$A$1:$W$99,7,FALSE)</f>
        <v>Eudicots</v>
      </c>
      <c r="R255" t="str">
        <f>VLOOKUP($D255,Artslister!$A$1:$W$99,8,FALSE)</f>
        <v>Ranunculales</v>
      </c>
      <c r="S255" t="str">
        <f>VLOOKUP($D255,Artslister!$A$1:$W$99,9,FALSE)</f>
        <v>Berberidaceae</v>
      </c>
      <c r="T255" t="str">
        <f>VLOOKUP($D255,Artslister!$A$1:$W$99,10,FALSE)</f>
        <v>Berberis</v>
      </c>
      <c r="U255" t="str">
        <f>VLOOKUP($D255,Artslister!$A$1:$W$99,11,FALSE)</f>
        <v>vulgaris</v>
      </c>
      <c r="V255">
        <f>VLOOKUP($D255,Artslister!$A$1:$W$99,12,FALSE)</f>
        <v>0</v>
      </c>
      <c r="W255" t="str">
        <f>VLOOKUP($D255,Artslister!$A$1:$W$99,13,FALSE)</f>
        <v>L.</v>
      </c>
      <c r="X255" t="e">
        <f>VLOOKUP($D255,Artslister!$A$1:$W$99,15,FALSE)</f>
        <v>#REF!</v>
      </c>
      <c r="Y255" t="e">
        <f>VLOOKUP($D255,Artslister!$A$1:$W$99,17,FALSE)</f>
        <v>#N/A</v>
      </c>
    </row>
    <row r="256" spans="1:25" ht="14.55" hidden="1" x14ac:dyDescent="0.3">
      <c r="A256" t="s">
        <v>117</v>
      </c>
      <c r="B256">
        <v>2020</v>
      </c>
      <c r="C256" t="s">
        <v>1410</v>
      </c>
      <c r="D256" t="s">
        <v>1943</v>
      </c>
      <c r="E256">
        <v>10</v>
      </c>
      <c r="L256" t="str">
        <f>VLOOKUP($D256,Artslister!$A$1:$W$99,2,FALSE)</f>
        <v>Berberis vulgaris</v>
      </c>
      <c r="M256" t="str">
        <f>VLOOKUP($D256,Artslister!$A$1:$W$99,3,FALSE)</f>
        <v>102996</v>
      </c>
      <c r="N256" t="str">
        <f>VLOOKUP($D256,Artslister!$A$1:$W$99,4,FALSE)</f>
        <v>62956</v>
      </c>
      <c r="O256" t="str">
        <f>VLOOKUP($D256,Artslister!$A$1:$W$99,5,FALSE)</f>
        <v>Plantae</v>
      </c>
      <c r="P256" t="str">
        <f>VLOOKUP($D256,Artslister!$A$1:$W$99,6,FALSE)</f>
        <v>Magnoliophyta</v>
      </c>
      <c r="Q256" t="str">
        <f>VLOOKUP($D256,Artslister!$A$1:$W$99,7,FALSE)</f>
        <v>Eudicots</v>
      </c>
      <c r="R256" t="str">
        <f>VLOOKUP($D256,Artslister!$A$1:$W$99,8,FALSE)</f>
        <v>Ranunculales</v>
      </c>
      <c r="S256" t="str">
        <f>VLOOKUP($D256,Artslister!$A$1:$W$99,9,FALSE)</f>
        <v>Berberidaceae</v>
      </c>
      <c r="T256" t="str">
        <f>VLOOKUP($D256,Artslister!$A$1:$W$99,10,FALSE)</f>
        <v>Berberis</v>
      </c>
      <c r="U256" t="str">
        <f>VLOOKUP($D256,Artslister!$A$1:$W$99,11,FALSE)</f>
        <v>vulgaris</v>
      </c>
      <c r="V256">
        <f>VLOOKUP($D256,Artslister!$A$1:$W$99,12,FALSE)</f>
        <v>0</v>
      </c>
      <c r="W256" t="str">
        <f>VLOOKUP($D256,Artslister!$A$1:$W$99,13,FALSE)</f>
        <v>L.</v>
      </c>
      <c r="X256" t="e">
        <f>VLOOKUP($D256,Artslister!$A$1:$W$99,15,FALSE)</f>
        <v>#REF!</v>
      </c>
      <c r="Y256" t="e">
        <f>VLOOKUP($D256,Artslister!$A$1:$W$99,17,FALSE)</f>
        <v>#N/A</v>
      </c>
    </row>
    <row r="257" spans="1:25" ht="14.55" hidden="1" x14ac:dyDescent="0.3">
      <c r="A257" s="20" t="s">
        <v>109</v>
      </c>
      <c r="B257" s="20">
        <v>2023</v>
      </c>
      <c r="C257" s="20" t="s">
        <v>1463</v>
      </c>
      <c r="D257" s="20" t="s">
        <v>1936</v>
      </c>
      <c r="E257" s="20">
        <v>10</v>
      </c>
      <c r="K257" s="20" t="s">
        <v>297</v>
      </c>
      <c r="L257" t="str">
        <f>VLOOKUP($D257,Artslister!$A$1:$W$99,2,FALSE)</f>
        <v>Cotoneaster integerrimus</v>
      </c>
      <c r="M257" t="str">
        <f>VLOOKUP($D257,Artslister!$A$1:$W$99,3,FALSE)</f>
        <v>103276</v>
      </c>
      <c r="N257" t="str">
        <f>VLOOKUP($D257,Artslister!$A$1:$W$99,4,FALSE)</f>
        <v>132025</v>
      </c>
      <c r="O257" t="str">
        <f>VLOOKUP($D257,Artslister!$A$1:$W$99,5,FALSE)</f>
        <v>Plantae</v>
      </c>
      <c r="P257" t="str">
        <f>VLOOKUP($D257,Artslister!$A$1:$W$99,6,FALSE)</f>
        <v>Magnoliophyta</v>
      </c>
      <c r="Q257" t="str">
        <f>VLOOKUP($D257,Artslister!$A$1:$W$99,7,FALSE)</f>
        <v>Eudicots</v>
      </c>
      <c r="R257" t="str">
        <f>VLOOKUP($D257,Artslister!$A$1:$W$99,8,FALSE)</f>
        <v>Rosales</v>
      </c>
      <c r="S257" t="str">
        <f>VLOOKUP($D257,Artslister!$A$1:$W$99,9,FALSE)</f>
        <v>Rosaceae</v>
      </c>
      <c r="T257" t="str">
        <f>VLOOKUP($D257,Artslister!$A$1:$W$99,10,FALSE)</f>
        <v>Cotoneaster</v>
      </c>
      <c r="U257" t="str">
        <f>VLOOKUP($D257,Artslister!$A$1:$W$99,11,FALSE)</f>
        <v>integerrimus</v>
      </c>
      <c r="V257">
        <f>VLOOKUP($D257,Artslister!$A$1:$W$99,12,FALSE)</f>
        <v>0</v>
      </c>
      <c r="W257" t="str">
        <f>VLOOKUP($D257,Artslister!$A$1:$W$99,13,FALSE)</f>
        <v>Medik.</v>
      </c>
      <c r="X257" t="e">
        <f>VLOOKUP($D257,Artslister!$A$1:$W$99,15,FALSE)</f>
        <v>#REF!</v>
      </c>
      <c r="Y257" t="e">
        <f>VLOOKUP($D257,Artslister!$A$1:$W$99,17,FALSE)</f>
        <v>#N/A</v>
      </c>
    </row>
    <row r="258" spans="1:25" ht="14.55" hidden="1" x14ac:dyDescent="0.3">
      <c r="A258" t="s">
        <v>109</v>
      </c>
      <c r="B258">
        <v>2018</v>
      </c>
      <c r="C258" t="s">
        <v>1463</v>
      </c>
      <c r="D258" t="s">
        <v>1945</v>
      </c>
      <c r="E258">
        <v>5</v>
      </c>
      <c r="F258">
        <v>1</v>
      </c>
      <c r="L258" t="str">
        <f>VLOOKUP($D258,Artslister!$A$1:$W$99,2,FALSE)</f>
        <v>Filipendula vulgaris</v>
      </c>
      <c r="M258" t="str">
        <f>VLOOKUP($D258,Artslister!$A$1:$W$99,3,FALSE)</f>
        <v>103311</v>
      </c>
      <c r="N258" t="str">
        <f>VLOOKUP($D258,Artslister!$A$1:$W$99,4,FALSE)</f>
        <v>133275</v>
      </c>
      <c r="O258" t="str">
        <f>VLOOKUP($D258,Artslister!$A$1:$W$99,5,FALSE)</f>
        <v>Plantae</v>
      </c>
      <c r="P258" t="str">
        <f>VLOOKUP($D258,Artslister!$A$1:$W$99,6,FALSE)</f>
        <v>Magnoliophyta</v>
      </c>
      <c r="Q258" t="str">
        <f>VLOOKUP($D258,Artslister!$A$1:$W$99,7,FALSE)</f>
        <v>Eudicots</v>
      </c>
      <c r="R258" t="str">
        <f>VLOOKUP($D258,Artslister!$A$1:$W$99,8,FALSE)</f>
        <v>Rosales</v>
      </c>
      <c r="S258" t="str">
        <f>VLOOKUP($D258,Artslister!$A$1:$W$99,9,FALSE)</f>
        <v>Rosaceae</v>
      </c>
      <c r="T258" t="str">
        <f>VLOOKUP($D258,Artslister!$A$1:$W$99,10,FALSE)</f>
        <v>Filipendula</v>
      </c>
      <c r="U258" t="str">
        <f>VLOOKUP($D258,Artslister!$A$1:$W$99,11,FALSE)</f>
        <v>vulgaris</v>
      </c>
      <c r="V258">
        <f>VLOOKUP($D258,Artslister!$A$1:$W$99,12,FALSE)</f>
        <v>0</v>
      </c>
      <c r="W258" t="str">
        <f>VLOOKUP($D258,Artslister!$A$1:$W$99,13,FALSE)</f>
        <v>Moench</v>
      </c>
      <c r="X258" t="e">
        <f>VLOOKUP($D258,Artslister!$A$1:$W$99,15,FALSE)</f>
        <v>#REF!</v>
      </c>
      <c r="Y258" t="e">
        <f>VLOOKUP($D258,Artslister!$A$1:$W$99,17,FALSE)</f>
        <v>#N/A</v>
      </c>
    </row>
    <row r="259" spans="1:25" ht="14.55" hidden="1" x14ac:dyDescent="0.3">
      <c r="A259" t="s">
        <v>109</v>
      </c>
      <c r="B259">
        <v>2019</v>
      </c>
      <c r="C259" t="s">
        <v>1463</v>
      </c>
      <c r="D259" t="s">
        <v>1945</v>
      </c>
      <c r="E259">
        <v>15</v>
      </c>
      <c r="F259">
        <v>1</v>
      </c>
      <c r="L259" t="str">
        <f>VLOOKUP($D259,Artslister!$A$1:$W$99,2,FALSE)</f>
        <v>Filipendula vulgaris</v>
      </c>
      <c r="M259" t="str">
        <f>VLOOKUP($D259,Artslister!$A$1:$W$99,3,FALSE)</f>
        <v>103311</v>
      </c>
      <c r="N259" t="str">
        <f>VLOOKUP($D259,Artslister!$A$1:$W$99,4,FALSE)</f>
        <v>133275</v>
      </c>
      <c r="O259" t="str">
        <f>VLOOKUP($D259,Artslister!$A$1:$W$99,5,FALSE)</f>
        <v>Plantae</v>
      </c>
      <c r="P259" t="str">
        <f>VLOOKUP($D259,Artslister!$A$1:$W$99,6,FALSE)</f>
        <v>Magnoliophyta</v>
      </c>
      <c r="Q259" t="str">
        <f>VLOOKUP($D259,Artslister!$A$1:$W$99,7,FALSE)</f>
        <v>Eudicots</v>
      </c>
      <c r="R259" t="str">
        <f>VLOOKUP($D259,Artslister!$A$1:$W$99,8,FALSE)</f>
        <v>Rosales</v>
      </c>
      <c r="S259" t="str">
        <f>VLOOKUP($D259,Artslister!$A$1:$W$99,9,FALSE)</f>
        <v>Rosaceae</v>
      </c>
      <c r="T259" t="str">
        <f>VLOOKUP($D259,Artslister!$A$1:$W$99,10,FALSE)</f>
        <v>Filipendula</v>
      </c>
      <c r="U259" t="str">
        <f>VLOOKUP($D259,Artslister!$A$1:$W$99,11,FALSE)</f>
        <v>vulgaris</v>
      </c>
      <c r="V259">
        <f>VLOOKUP($D259,Artslister!$A$1:$W$99,12,FALSE)</f>
        <v>0</v>
      </c>
      <c r="W259" t="str">
        <f>VLOOKUP($D259,Artslister!$A$1:$W$99,13,FALSE)</f>
        <v>Moench</v>
      </c>
      <c r="X259" t="e">
        <f>VLOOKUP($D259,Artslister!$A$1:$W$99,15,FALSE)</f>
        <v>#REF!</v>
      </c>
      <c r="Y259" t="e">
        <f>VLOOKUP($D259,Artslister!$A$1:$W$99,17,FALSE)</f>
        <v>#N/A</v>
      </c>
    </row>
    <row r="260" spans="1:25" ht="14.55" hidden="1" x14ac:dyDescent="0.3">
      <c r="A260" s="20" t="s">
        <v>109</v>
      </c>
      <c r="B260" s="20">
        <v>2020</v>
      </c>
      <c r="C260" s="20" t="s">
        <v>1463</v>
      </c>
      <c r="D260" s="20" t="s">
        <v>1945</v>
      </c>
      <c r="E260" s="20">
        <v>7</v>
      </c>
      <c r="F260">
        <v>1</v>
      </c>
      <c r="J260" s="20" t="s">
        <v>297</v>
      </c>
      <c r="L260" t="str">
        <f>VLOOKUP($D260,Artslister!$A$1:$W$99,2,FALSE)</f>
        <v>Filipendula vulgaris</v>
      </c>
      <c r="M260" t="str">
        <f>VLOOKUP($D260,Artslister!$A$1:$W$99,3,FALSE)</f>
        <v>103311</v>
      </c>
      <c r="N260" t="str">
        <f>VLOOKUP($D260,Artslister!$A$1:$W$99,4,FALSE)</f>
        <v>133275</v>
      </c>
      <c r="O260" t="str">
        <f>VLOOKUP($D260,Artslister!$A$1:$W$99,5,FALSE)</f>
        <v>Plantae</v>
      </c>
      <c r="P260" t="str">
        <f>VLOOKUP($D260,Artslister!$A$1:$W$99,6,FALSE)</f>
        <v>Magnoliophyta</v>
      </c>
      <c r="Q260" t="str">
        <f>VLOOKUP($D260,Artslister!$A$1:$W$99,7,FALSE)</f>
        <v>Eudicots</v>
      </c>
      <c r="R260" t="str">
        <f>VLOOKUP($D260,Artslister!$A$1:$W$99,8,FALSE)</f>
        <v>Rosales</v>
      </c>
      <c r="S260" t="str">
        <f>VLOOKUP($D260,Artslister!$A$1:$W$99,9,FALSE)</f>
        <v>Rosaceae</v>
      </c>
      <c r="T260" t="str">
        <f>VLOOKUP($D260,Artslister!$A$1:$W$99,10,FALSE)</f>
        <v>Filipendula</v>
      </c>
      <c r="U260" t="str">
        <f>VLOOKUP($D260,Artslister!$A$1:$W$99,11,FALSE)</f>
        <v>vulgaris</v>
      </c>
      <c r="V260">
        <f>VLOOKUP($D260,Artslister!$A$1:$W$99,12,FALSE)</f>
        <v>0</v>
      </c>
      <c r="W260" t="str">
        <f>VLOOKUP($D260,Artslister!$A$1:$W$99,13,FALSE)</f>
        <v>Moench</v>
      </c>
      <c r="X260" t="e">
        <f>VLOOKUP($D260,Artslister!$A$1:$W$99,15,FALSE)</f>
        <v>#REF!</v>
      </c>
      <c r="Y260" t="e">
        <f>VLOOKUP($D260,Artslister!$A$1:$W$99,17,FALSE)</f>
        <v>#N/A</v>
      </c>
    </row>
    <row r="261" spans="1:25" ht="14.55" hidden="1" x14ac:dyDescent="0.3">
      <c r="A261" t="s">
        <v>70</v>
      </c>
      <c r="B261">
        <v>2020</v>
      </c>
      <c r="C261" t="s">
        <v>1526</v>
      </c>
      <c r="D261" t="s">
        <v>1943</v>
      </c>
      <c r="E261">
        <v>1</v>
      </c>
      <c r="L261" t="str">
        <f>VLOOKUP($D261,Artslister!$A$1:$W$99,2,FALSE)</f>
        <v>Berberis vulgaris</v>
      </c>
      <c r="M261" t="str">
        <f>VLOOKUP($D261,Artslister!$A$1:$W$99,3,FALSE)</f>
        <v>102996</v>
      </c>
      <c r="N261" t="str">
        <f>VLOOKUP($D261,Artslister!$A$1:$W$99,4,FALSE)</f>
        <v>62956</v>
      </c>
      <c r="O261" t="str">
        <f>VLOOKUP($D261,Artslister!$A$1:$W$99,5,FALSE)</f>
        <v>Plantae</v>
      </c>
      <c r="P261" t="str">
        <f>VLOOKUP($D261,Artslister!$A$1:$W$99,6,FALSE)</f>
        <v>Magnoliophyta</v>
      </c>
      <c r="Q261" t="str">
        <f>VLOOKUP($D261,Artslister!$A$1:$W$99,7,FALSE)</f>
        <v>Eudicots</v>
      </c>
      <c r="R261" t="str">
        <f>VLOOKUP($D261,Artslister!$A$1:$W$99,8,FALSE)</f>
        <v>Ranunculales</v>
      </c>
      <c r="S261" t="str">
        <f>VLOOKUP($D261,Artslister!$A$1:$W$99,9,FALSE)</f>
        <v>Berberidaceae</v>
      </c>
      <c r="T261" t="str">
        <f>VLOOKUP($D261,Artslister!$A$1:$W$99,10,FALSE)</f>
        <v>Berberis</v>
      </c>
      <c r="U261" t="str">
        <f>VLOOKUP($D261,Artslister!$A$1:$W$99,11,FALSE)</f>
        <v>vulgaris</v>
      </c>
      <c r="V261">
        <f>VLOOKUP($D261,Artslister!$A$1:$W$99,12,FALSE)</f>
        <v>0</v>
      </c>
      <c r="W261" t="str">
        <f>VLOOKUP($D261,Artslister!$A$1:$W$99,13,FALSE)</f>
        <v>L.</v>
      </c>
      <c r="X261" t="e">
        <f>VLOOKUP($D261,Artslister!$A$1:$W$99,15,FALSE)</f>
        <v>#REF!</v>
      </c>
      <c r="Y261" t="e">
        <f>VLOOKUP($D261,Artslister!$A$1:$W$99,17,FALSE)</f>
        <v>#N/A</v>
      </c>
    </row>
    <row r="262" spans="1:25" ht="14.55" hidden="1" x14ac:dyDescent="0.3">
      <c r="A262" t="s">
        <v>147</v>
      </c>
      <c r="B262">
        <v>2020</v>
      </c>
      <c r="C262" t="s">
        <v>1607</v>
      </c>
      <c r="D262" t="s">
        <v>1943</v>
      </c>
      <c r="E262">
        <v>30</v>
      </c>
      <c r="L262" t="str">
        <f>VLOOKUP($D262,Artslister!$A$1:$W$99,2,FALSE)</f>
        <v>Berberis vulgaris</v>
      </c>
      <c r="M262" t="str">
        <f>VLOOKUP($D262,Artslister!$A$1:$W$99,3,FALSE)</f>
        <v>102996</v>
      </c>
      <c r="N262" t="str">
        <f>VLOOKUP($D262,Artslister!$A$1:$W$99,4,FALSE)</f>
        <v>62956</v>
      </c>
      <c r="O262" t="str">
        <f>VLOOKUP($D262,Artslister!$A$1:$W$99,5,FALSE)</f>
        <v>Plantae</v>
      </c>
      <c r="P262" t="str">
        <f>VLOOKUP($D262,Artslister!$A$1:$W$99,6,FALSE)</f>
        <v>Magnoliophyta</v>
      </c>
      <c r="Q262" t="str">
        <f>VLOOKUP($D262,Artslister!$A$1:$W$99,7,FALSE)</f>
        <v>Eudicots</v>
      </c>
      <c r="R262" t="str">
        <f>VLOOKUP($D262,Artslister!$A$1:$W$99,8,FALSE)</f>
        <v>Ranunculales</v>
      </c>
      <c r="S262" t="str">
        <f>VLOOKUP($D262,Artslister!$A$1:$W$99,9,FALSE)</f>
        <v>Berberidaceae</v>
      </c>
      <c r="T262" t="str">
        <f>VLOOKUP($D262,Artslister!$A$1:$W$99,10,FALSE)</f>
        <v>Berberis</v>
      </c>
      <c r="U262" t="str">
        <f>VLOOKUP($D262,Artslister!$A$1:$W$99,11,FALSE)</f>
        <v>vulgaris</v>
      </c>
      <c r="V262">
        <f>VLOOKUP($D262,Artslister!$A$1:$W$99,12,FALSE)</f>
        <v>0</v>
      </c>
      <c r="W262" t="str">
        <f>VLOOKUP($D262,Artslister!$A$1:$W$99,13,FALSE)</f>
        <v>L.</v>
      </c>
      <c r="X262" t="e">
        <f>VLOOKUP($D262,Artslister!$A$1:$W$99,15,FALSE)</f>
        <v>#REF!</v>
      </c>
      <c r="Y262" t="e">
        <f>VLOOKUP($D262,Artslister!$A$1:$W$99,17,FALSE)</f>
        <v>#N/A</v>
      </c>
    </row>
    <row r="263" spans="1:25" ht="14.55" hidden="1" x14ac:dyDescent="0.3">
      <c r="A263" t="s">
        <v>139</v>
      </c>
      <c r="B263">
        <v>2021</v>
      </c>
      <c r="C263" t="s">
        <v>1245</v>
      </c>
      <c r="D263" t="s">
        <v>1943</v>
      </c>
      <c r="E263">
        <v>1</v>
      </c>
      <c r="I263">
        <v>1</v>
      </c>
      <c r="L263" t="str">
        <f>VLOOKUP($D263,Artslister!$A$1:$W$99,2,FALSE)</f>
        <v>Berberis vulgaris</v>
      </c>
      <c r="M263" t="str">
        <f>VLOOKUP($D263,Artslister!$A$1:$W$99,3,FALSE)</f>
        <v>102996</v>
      </c>
      <c r="N263" t="str">
        <f>VLOOKUP($D263,Artslister!$A$1:$W$99,4,FALSE)</f>
        <v>62956</v>
      </c>
      <c r="O263" t="str">
        <f>VLOOKUP($D263,Artslister!$A$1:$W$99,5,FALSE)</f>
        <v>Plantae</v>
      </c>
      <c r="P263" t="str">
        <f>VLOOKUP($D263,Artslister!$A$1:$W$99,6,FALSE)</f>
        <v>Magnoliophyta</v>
      </c>
      <c r="Q263" t="str">
        <f>VLOOKUP($D263,Artslister!$A$1:$W$99,7,FALSE)</f>
        <v>Eudicots</v>
      </c>
      <c r="R263" t="str">
        <f>VLOOKUP($D263,Artslister!$A$1:$W$99,8,FALSE)</f>
        <v>Ranunculales</v>
      </c>
      <c r="S263" t="str">
        <f>VLOOKUP($D263,Artslister!$A$1:$W$99,9,FALSE)</f>
        <v>Berberidaceae</v>
      </c>
      <c r="T263" t="str">
        <f>VLOOKUP($D263,Artslister!$A$1:$W$99,10,FALSE)</f>
        <v>Berberis</v>
      </c>
      <c r="U263" t="str">
        <f>VLOOKUP($D263,Artslister!$A$1:$W$99,11,FALSE)</f>
        <v>vulgaris</v>
      </c>
      <c r="V263">
        <f>VLOOKUP($D263,Artslister!$A$1:$W$99,12,FALSE)</f>
        <v>0</v>
      </c>
      <c r="W263" t="str">
        <f>VLOOKUP($D263,Artslister!$A$1:$W$99,13,FALSE)</f>
        <v>L.</v>
      </c>
      <c r="X263" t="e">
        <f>VLOOKUP($D263,Artslister!$A$1:$W$99,15,FALSE)</f>
        <v>#REF!</v>
      </c>
      <c r="Y263" t="e">
        <f>VLOOKUP($D263,Artslister!$A$1:$W$99,17,FALSE)</f>
        <v>#N/A</v>
      </c>
    </row>
    <row r="264" spans="1:25" ht="14.55" hidden="1" x14ac:dyDescent="0.3">
      <c r="A264" t="s">
        <v>70</v>
      </c>
      <c r="B264">
        <v>2021</v>
      </c>
      <c r="C264" t="s">
        <v>1934</v>
      </c>
      <c r="D264" t="s">
        <v>1943</v>
      </c>
      <c r="E264">
        <v>3</v>
      </c>
      <c r="H264">
        <v>1</v>
      </c>
      <c r="L264" t="str">
        <f>VLOOKUP($D264,Artslister!$A$1:$W$99,2,FALSE)</f>
        <v>Berberis vulgaris</v>
      </c>
      <c r="M264" t="str">
        <f>VLOOKUP($D264,Artslister!$A$1:$W$99,3,FALSE)</f>
        <v>102996</v>
      </c>
      <c r="N264" t="str">
        <f>VLOOKUP($D264,Artslister!$A$1:$W$99,4,FALSE)</f>
        <v>62956</v>
      </c>
      <c r="O264" t="str">
        <f>VLOOKUP($D264,Artslister!$A$1:$W$99,5,FALSE)</f>
        <v>Plantae</v>
      </c>
      <c r="P264" t="str">
        <f>VLOOKUP($D264,Artslister!$A$1:$W$99,6,FALSE)</f>
        <v>Magnoliophyta</v>
      </c>
      <c r="Q264" t="str">
        <f>VLOOKUP($D264,Artslister!$A$1:$W$99,7,FALSE)</f>
        <v>Eudicots</v>
      </c>
      <c r="R264" t="str">
        <f>VLOOKUP($D264,Artslister!$A$1:$W$99,8,FALSE)</f>
        <v>Ranunculales</v>
      </c>
      <c r="S264" t="str">
        <f>VLOOKUP($D264,Artslister!$A$1:$W$99,9,FALSE)</f>
        <v>Berberidaceae</v>
      </c>
      <c r="T264" t="str">
        <f>VLOOKUP($D264,Artslister!$A$1:$W$99,10,FALSE)</f>
        <v>Berberis</v>
      </c>
      <c r="U264" t="str">
        <f>VLOOKUP($D264,Artslister!$A$1:$W$99,11,FALSE)</f>
        <v>vulgaris</v>
      </c>
      <c r="V264">
        <f>VLOOKUP($D264,Artslister!$A$1:$W$99,12,FALSE)</f>
        <v>0</v>
      </c>
      <c r="W264" t="str">
        <f>VLOOKUP($D264,Artslister!$A$1:$W$99,13,FALSE)</f>
        <v>L.</v>
      </c>
      <c r="X264" t="e">
        <f>VLOOKUP($D264,Artslister!$A$1:$W$99,15,FALSE)</f>
        <v>#REF!</v>
      </c>
      <c r="Y264" t="e">
        <f>VLOOKUP($D264,Artslister!$A$1:$W$99,17,FALSE)</f>
        <v>#N/A</v>
      </c>
    </row>
    <row r="265" spans="1:25" ht="14.55" hidden="1" x14ac:dyDescent="0.3">
      <c r="A265" t="s">
        <v>70</v>
      </c>
      <c r="B265">
        <v>2021</v>
      </c>
      <c r="C265" t="s">
        <v>1944</v>
      </c>
      <c r="D265" t="s">
        <v>1943</v>
      </c>
      <c r="E265">
        <v>8</v>
      </c>
      <c r="H265">
        <v>1</v>
      </c>
      <c r="L265" t="str">
        <f>VLOOKUP($D265,Artslister!$A$1:$W$99,2,FALSE)</f>
        <v>Berberis vulgaris</v>
      </c>
      <c r="M265" t="str">
        <f>VLOOKUP($D265,Artslister!$A$1:$W$99,3,FALSE)</f>
        <v>102996</v>
      </c>
      <c r="N265" t="str">
        <f>VLOOKUP($D265,Artslister!$A$1:$W$99,4,FALSE)</f>
        <v>62956</v>
      </c>
      <c r="O265" t="str">
        <f>VLOOKUP($D265,Artslister!$A$1:$W$99,5,FALSE)</f>
        <v>Plantae</v>
      </c>
      <c r="P265" t="str">
        <f>VLOOKUP($D265,Artslister!$A$1:$W$99,6,FALSE)</f>
        <v>Magnoliophyta</v>
      </c>
      <c r="Q265" t="str">
        <f>VLOOKUP($D265,Artslister!$A$1:$W$99,7,FALSE)</f>
        <v>Eudicots</v>
      </c>
      <c r="R265" t="str">
        <f>VLOOKUP($D265,Artslister!$A$1:$W$99,8,FALSE)</f>
        <v>Ranunculales</v>
      </c>
      <c r="S265" t="str">
        <f>VLOOKUP($D265,Artslister!$A$1:$W$99,9,FALSE)</f>
        <v>Berberidaceae</v>
      </c>
      <c r="T265" t="str">
        <f>VLOOKUP($D265,Artslister!$A$1:$W$99,10,FALSE)</f>
        <v>Berberis</v>
      </c>
      <c r="U265" t="str">
        <f>VLOOKUP($D265,Artslister!$A$1:$W$99,11,FALSE)</f>
        <v>vulgaris</v>
      </c>
      <c r="V265">
        <f>VLOOKUP($D265,Artslister!$A$1:$W$99,12,FALSE)</f>
        <v>0</v>
      </c>
      <c r="W265" t="str">
        <f>VLOOKUP($D265,Artslister!$A$1:$W$99,13,FALSE)</f>
        <v>L.</v>
      </c>
      <c r="X265" t="e">
        <f>VLOOKUP($D265,Artslister!$A$1:$W$99,15,FALSE)</f>
        <v>#REF!</v>
      </c>
      <c r="Y265" t="e">
        <f>VLOOKUP($D265,Artslister!$A$1:$W$99,17,FALSE)</f>
        <v>#N/A</v>
      </c>
    </row>
    <row r="266" spans="1:25" ht="14.55" hidden="1" x14ac:dyDescent="0.3">
      <c r="A266" t="s">
        <v>104</v>
      </c>
      <c r="B266">
        <v>2019</v>
      </c>
      <c r="C266" t="s">
        <v>1263</v>
      </c>
      <c r="D266" t="s">
        <v>1943</v>
      </c>
      <c r="E266">
        <v>1</v>
      </c>
      <c r="L266" t="str">
        <f>VLOOKUP($D266,Artslister!$A$1:$W$99,2,FALSE)</f>
        <v>Berberis vulgaris</v>
      </c>
      <c r="M266" t="str">
        <f>VLOOKUP($D266,Artslister!$A$1:$W$99,3,FALSE)</f>
        <v>102996</v>
      </c>
      <c r="N266" t="str">
        <f>VLOOKUP($D266,Artslister!$A$1:$W$99,4,FALSE)</f>
        <v>62956</v>
      </c>
      <c r="O266" t="str">
        <f>VLOOKUP($D266,Artslister!$A$1:$W$99,5,FALSE)</f>
        <v>Plantae</v>
      </c>
      <c r="P266" t="str">
        <f>VLOOKUP($D266,Artslister!$A$1:$W$99,6,FALSE)</f>
        <v>Magnoliophyta</v>
      </c>
      <c r="Q266" t="str">
        <f>VLOOKUP($D266,Artslister!$A$1:$W$99,7,FALSE)</f>
        <v>Eudicots</v>
      </c>
      <c r="R266" t="str">
        <f>VLOOKUP($D266,Artslister!$A$1:$W$99,8,FALSE)</f>
        <v>Ranunculales</v>
      </c>
      <c r="S266" t="str">
        <f>VLOOKUP($D266,Artslister!$A$1:$W$99,9,FALSE)</f>
        <v>Berberidaceae</v>
      </c>
      <c r="T266" t="str">
        <f>VLOOKUP($D266,Artslister!$A$1:$W$99,10,FALSE)</f>
        <v>Berberis</v>
      </c>
      <c r="U266" t="str">
        <f>VLOOKUP($D266,Artslister!$A$1:$W$99,11,FALSE)</f>
        <v>vulgaris</v>
      </c>
      <c r="V266">
        <f>VLOOKUP($D266,Artslister!$A$1:$W$99,12,FALSE)</f>
        <v>0</v>
      </c>
      <c r="W266" t="str">
        <f>VLOOKUP($D266,Artslister!$A$1:$W$99,13,FALSE)</f>
        <v>L.</v>
      </c>
      <c r="X266" t="e">
        <f>VLOOKUP($D266,Artslister!$A$1:$W$99,15,FALSE)</f>
        <v>#REF!</v>
      </c>
      <c r="Y266" t="e">
        <f>VLOOKUP($D266,Artslister!$A$1:$W$99,17,FALSE)</f>
        <v>#N/A</v>
      </c>
    </row>
    <row r="267" spans="1:25" ht="14.55" hidden="1" x14ac:dyDescent="0.3">
      <c r="A267" t="s">
        <v>104</v>
      </c>
      <c r="B267" s="20">
        <v>2020</v>
      </c>
      <c r="C267" s="20" t="s">
        <v>1263</v>
      </c>
      <c r="D267" s="20" t="s">
        <v>1943</v>
      </c>
      <c r="E267" s="20">
        <v>2</v>
      </c>
      <c r="J267" s="20"/>
      <c r="L267" t="str">
        <f>VLOOKUP($D267,Artslister!$A$1:$W$99,2,FALSE)</f>
        <v>Berberis vulgaris</v>
      </c>
      <c r="M267" t="str">
        <f>VLOOKUP($D267,Artslister!$A$1:$W$99,3,FALSE)</f>
        <v>102996</v>
      </c>
      <c r="N267" t="str">
        <f>VLOOKUP($D267,Artslister!$A$1:$W$99,4,FALSE)</f>
        <v>62956</v>
      </c>
      <c r="O267" t="str">
        <f>VLOOKUP($D267,Artslister!$A$1:$W$99,5,FALSE)</f>
        <v>Plantae</v>
      </c>
      <c r="P267" t="str">
        <f>VLOOKUP($D267,Artslister!$A$1:$W$99,6,FALSE)</f>
        <v>Magnoliophyta</v>
      </c>
      <c r="Q267" t="str">
        <f>VLOOKUP($D267,Artslister!$A$1:$W$99,7,FALSE)</f>
        <v>Eudicots</v>
      </c>
      <c r="R267" t="str">
        <f>VLOOKUP($D267,Artslister!$A$1:$W$99,8,FALSE)</f>
        <v>Ranunculales</v>
      </c>
      <c r="S267" t="str">
        <f>VLOOKUP($D267,Artslister!$A$1:$W$99,9,FALSE)</f>
        <v>Berberidaceae</v>
      </c>
      <c r="T267" t="str">
        <f>VLOOKUP($D267,Artslister!$A$1:$W$99,10,FALSE)</f>
        <v>Berberis</v>
      </c>
      <c r="U267" t="str">
        <f>VLOOKUP($D267,Artslister!$A$1:$W$99,11,FALSE)</f>
        <v>vulgaris</v>
      </c>
      <c r="V267">
        <f>VLOOKUP($D267,Artslister!$A$1:$W$99,12,FALSE)</f>
        <v>0</v>
      </c>
      <c r="W267" t="str">
        <f>VLOOKUP($D267,Artslister!$A$1:$W$99,13,FALSE)</f>
        <v>L.</v>
      </c>
      <c r="X267" t="e">
        <f>VLOOKUP($D267,Artslister!$A$1:$W$99,15,FALSE)</f>
        <v>#REF!</v>
      </c>
      <c r="Y267" t="e">
        <f>VLOOKUP($D267,Artslister!$A$1:$W$99,17,FALSE)</f>
        <v>#N/A</v>
      </c>
    </row>
    <row r="268" spans="1:25" ht="14.55" hidden="1" x14ac:dyDescent="0.3">
      <c r="A268" t="s">
        <v>104</v>
      </c>
      <c r="B268">
        <v>2023</v>
      </c>
      <c r="C268" t="s">
        <v>1263</v>
      </c>
      <c r="D268" t="s">
        <v>1943</v>
      </c>
      <c r="E268">
        <v>10</v>
      </c>
      <c r="J268">
        <v>1</v>
      </c>
      <c r="L268" t="str">
        <f>VLOOKUP($D268,Artslister!$A$1:$W$99,2,FALSE)</f>
        <v>Berberis vulgaris</v>
      </c>
      <c r="M268" t="str">
        <f>VLOOKUP($D268,Artslister!$A$1:$W$99,3,FALSE)</f>
        <v>102996</v>
      </c>
      <c r="N268" t="str">
        <f>VLOOKUP($D268,Artslister!$A$1:$W$99,4,FALSE)</f>
        <v>62956</v>
      </c>
      <c r="O268" t="str">
        <f>VLOOKUP($D268,Artslister!$A$1:$W$99,5,FALSE)</f>
        <v>Plantae</v>
      </c>
      <c r="P268" t="str">
        <f>VLOOKUP($D268,Artslister!$A$1:$W$99,6,FALSE)</f>
        <v>Magnoliophyta</v>
      </c>
      <c r="Q268" t="str">
        <f>VLOOKUP($D268,Artslister!$A$1:$W$99,7,FALSE)</f>
        <v>Eudicots</v>
      </c>
      <c r="R268" t="str">
        <f>VLOOKUP($D268,Artslister!$A$1:$W$99,8,FALSE)</f>
        <v>Ranunculales</v>
      </c>
      <c r="S268" t="str">
        <f>VLOOKUP($D268,Artslister!$A$1:$W$99,9,FALSE)</f>
        <v>Berberidaceae</v>
      </c>
      <c r="T268" t="str">
        <f>VLOOKUP($D268,Artslister!$A$1:$W$99,10,FALSE)</f>
        <v>Berberis</v>
      </c>
      <c r="U268" t="str">
        <f>VLOOKUP($D268,Artslister!$A$1:$W$99,11,FALSE)</f>
        <v>vulgaris</v>
      </c>
      <c r="V268">
        <f>VLOOKUP($D268,Artslister!$A$1:$W$99,12,FALSE)</f>
        <v>0</v>
      </c>
      <c r="W268" t="str">
        <f>VLOOKUP($D268,Artslister!$A$1:$W$99,13,FALSE)</f>
        <v>L.</v>
      </c>
      <c r="X268" t="e">
        <f>VLOOKUP($D268,Artslister!$A$1:$W$99,15,FALSE)</f>
        <v>#REF!</v>
      </c>
      <c r="Y268" t="e">
        <f>VLOOKUP($D268,Artslister!$A$1:$W$99,17,FALSE)</f>
        <v>#N/A</v>
      </c>
    </row>
    <row r="269" spans="1:25" ht="14.55" hidden="1" x14ac:dyDescent="0.3">
      <c r="A269" t="s">
        <v>104</v>
      </c>
      <c r="B269" s="20">
        <v>2022</v>
      </c>
      <c r="C269" t="s">
        <v>1263</v>
      </c>
      <c r="D269" t="s">
        <v>1936</v>
      </c>
      <c r="E269">
        <v>5</v>
      </c>
      <c r="H269">
        <v>1</v>
      </c>
      <c r="L269" t="str">
        <f>VLOOKUP($D269,Artslister!$A$1:$W$99,2,FALSE)</f>
        <v>Cotoneaster integerrimus</v>
      </c>
      <c r="M269" t="str">
        <f>VLOOKUP($D269,Artslister!$A$1:$W$99,3,FALSE)</f>
        <v>103276</v>
      </c>
      <c r="N269" t="str">
        <f>VLOOKUP($D269,Artslister!$A$1:$W$99,4,FALSE)</f>
        <v>132025</v>
      </c>
      <c r="O269" t="str">
        <f>VLOOKUP($D269,Artslister!$A$1:$W$99,5,FALSE)</f>
        <v>Plantae</v>
      </c>
      <c r="P269" t="str">
        <f>VLOOKUP($D269,Artslister!$A$1:$W$99,6,FALSE)</f>
        <v>Magnoliophyta</v>
      </c>
      <c r="Q269" t="str">
        <f>VLOOKUP($D269,Artslister!$A$1:$W$99,7,FALSE)</f>
        <v>Eudicots</v>
      </c>
      <c r="R269" t="str">
        <f>VLOOKUP($D269,Artslister!$A$1:$W$99,8,FALSE)</f>
        <v>Rosales</v>
      </c>
      <c r="S269" t="str">
        <f>VLOOKUP($D269,Artslister!$A$1:$W$99,9,FALSE)</f>
        <v>Rosaceae</v>
      </c>
      <c r="T269" t="str">
        <f>VLOOKUP($D269,Artslister!$A$1:$W$99,10,FALSE)</f>
        <v>Cotoneaster</v>
      </c>
      <c r="U269" t="str">
        <f>VLOOKUP($D269,Artslister!$A$1:$W$99,11,FALSE)</f>
        <v>integerrimus</v>
      </c>
      <c r="V269">
        <f>VLOOKUP($D269,Artslister!$A$1:$W$99,12,FALSE)</f>
        <v>0</v>
      </c>
      <c r="W269" t="str">
        <f>VLOOKUP($D269,Artslister!$A$1:$W$99,13,FALSE)</f>
        <v>Medik.</v>
      </c>
      <c r="X269" t="e">
        <f>VLOOKUP($D269,Artslister!$A$1:$W$99,15,FALSE)</f>
        <v>#REF!</v>
      </c>
      <c r="Y269" t="e">
        <f>VLOOKUP($D269,Artslister!$A$1:$W$99,17,FALSE)</f>
        <v>#N/A</v>
      </c>
    </row>
    <row r="270" spans="1:25" ht="14.55" hidden="1" x14ac:dyDescent="0.3">
      <c r="A270" t="s">
        <v>139</v>
      </c>
      <c r="B270">
        <v>2020</v>
      </c>
      <c r="C270" t="s">
        <v>1253</v>
      </c>
      <c r="D270" t="s">
        <v>1949</v>
      </c>
      <c r="E270">
        <v>0.1</v>
      </c>
      <c r="G270">
        <v>1</v>
      </c>
      <c r="L270" t="str">
        <f>VLOOKUP($D270,Artslister!$A$1:$W$99,2,FALSE)</f>
        <v>Cotoneaster lucidus</v>
      </c>
      <c r="M270" t="str">
        <f>VLOOKUP($D270,Artslister!$A$1:$W$99,3,FALSE)</f>
        <v>103278</v>
      </c>
      <c r="N270" t="str">
        <f>VLOOKUP($D270,Artslister!$A$1:$W$99,4,FALSE)</f>
        <v>132028</v>
      </c>
      <c r="O270" t="str">
        <f>VLOOKUP($D270,Artslister!$A$1:$W$99,5,FALSE)</f>
        <v>Plantae</v>
      </c>
      <c r="P270" t="str">
        <f>VLOOKUP($D270,Artslister!$A$1:$W$99,6,FALSE)</f>
        <v>Magnoliophyta</v>
      </c>
      <c r="Q270" t="str">
        <f>VLOOKUP($D270,Artslister!$A$1:$W$99,7,FALSE)</f>
        <v>Eudicots</v>
      </c>
      <c r="R270" t="str">
        <f>VLOOKUP($D270,Artslister!$A$1:$W$99,8,FALSE)</f>
        <v>Rosales</v>
      </c>
      <c r="S270" t="str">
        <f>VLOOKUP($D270,Artslister!$A$1:$W$99,9,FALSE)</f>
        <v>Rosaceae</v>
      </c>
      <c r="T270" t="str">
        <f>VLOOKUP($D270,Artslister!$A$1:$W$99,10,FALSE)</f>
        <v>Cotoneaster</v>
      </c>
      <c r="U270" t="str">
        <f>VLOOKUP($D270,Artslister!$A$1:$W$99,11,FALSE)</f>
        <v>lucidus</v>
      </c>
      <c r="V270">
        <f>VLOOKUP($D270,Artslister!$A$1:$W$99,12,FALSE)</f>
        <v>0</v>
      </c>
      <c r="W270" t="str">
        <f>VLOOKUP($D270,Artslister!$A$1:$W$99,13,FALSE)</f>
        <v>Schltdl.</v>
      </c>
      <c r="X270" t="e">
        <f>VLOOKUP($D270,Artslister!$A$1:$W$99,15,FALSE)</f>
        <v>#REF!</v>
      </c>
      <c r="Y270" t="str">
        <f>VLOOKUP($D270,Artslister!$A$1:$W$99,17,FALSE)</f>
        <v>SE</v>
      </c>
    </row>
    <row r="271" spans="1:25" ht="14.55" hidden="1" x14ac:dyDescent="0.3">
      <c r="A271" t="s">
        <v>50</v>
      </c>
      <c r="B271">
        <v>2020</v>
      </c>
      <c r="C271" t="s">
        <v>1799</v>
      </c>
      <c r="D271" t="s">
        <v>1949</v>
      </c>
      <c r="E271">
        <v>1</v>
      </c>
      <c r="G271">
        <v>1</v>
      </c>
      <c r="L271" t="str">
        <f>VLOOKUP($D271,Artslister!$A$1:$W$99,2,FALSE)</f>
        <v>Cotoneaster lucidus</v>
      </c>
      <c r="M271" t="str">
        <f>VLOOKUP($D271,Artslister!$A$1:$W$99,3,FALSE)</f>
        <v>103278</v>
      </c>
      <c r="N271" t="str">
        <f>VLOOKUP($D271,Artslister!$A$1:$W$99,4,FALSE)</f>
        <v>132028</v>
      </c>
      <c r="O271" t="str">
        <f>VLOOKUP($D271,Artslister!$A$1:$W$99,5,FALSE)</f>
        <v>Plantae</v>
      </c>
      <c r="P271" t="str">
        <f>VLOOKUP($D271,Artslister!$A$1:$W$99,6,FALSE)</f>
        <v>Magnoliophyta</v>
      </c>
      <c r="Q271" t="str">
        <f>VLOOKUP($D271,Artslister!$A$1:$W$99,7,FALSE)</f>
        <v>Eudicots</v>
      </c>
      <c r="R271" t="str">
        <f>VLOOKUP($D271,Artslister!$A$1:$W$99,8,FALSE)</f>
        <v>Rosales</v>
      </c>
      <c r="S271" t="str">
        <f>VLOOKUP($D271,Artslister!$A$1:$W$99,9,FALSE)</f>
        <v>Rosaceae</v>
      </c>
      <c r="T271" t="str">
        <f>VLOOKUP($D271,Artslister!$A$1:$W$99,10,FALSE)</f>
        <v>Cotoneaster</v>
      </c>
      <c r="U271" t="str">
        <f>VLOOKUP($D271,Artslister!$A$1:$W$99,11,FALSE)</f>
        <v>lucidus</v>
      </c>
      <c r="V271">
        <f>VLOOKUP($D271,Artslister!$A$1:$W$99,12,FALSE)</f>
        <v>0</v>
      </c>
      <c r="W271" t="str">
        <f>VLOOKUP($D271,Artslister!$A$1:$W$99,13,FALSE)</f>
        <v>Schltdl.</v>
      </c>
      <c r="X271" t="e">
        <f>VLOOKUP($D271,Artslister!$A$1:$W$99,15,FALSE)</f>
        <v>#REF!</v>
      </c>
      <c r="Y271" t="str">
        <f>VLOOKUP($D271,Artslister!$A$1:$W$99,17,FALSE)</f>
        <v>SE</v>
      </c>
    </row>
    <row r="272" spans="1:25" ht="14.55" hidden="1" x14ac:dyDescent="0.3">
      <c r="A272" t="s">
        <v>50</v>
      </c>
      <c r="B272">
        <v>2020</v>
      </c>
      <c r="C272" t="s">
        <v>1803</v>
      </c>
      <c r="D272" t="s">
        <v>1949</v>
      </c>
      <c r="E272">
        <v>1</v>
      </c>
      <c r="G272">
        <v>1</v>
      </c>
      <c r="L272" t="str">
        <f>VLOOKUP($D272,Artslister!$A$1:$W$99,2,FALSE)</f>
        <v>Cotoneaster lucidus</v>
      </c>
      <c r="M272" t="str">
        <f>VLOOKUP($D272,Artslister!$A$1:$W$99,3,FALSE)</f>
        <v>103278</v>
      </c>
      <c r="N272" t="str">
        <f>VLOOKUP($D272,Artslister!$A$1:$W$99,4,FALSE)</f>
        <v>132028</v>
      </c>
      <c r="O272" t="str">
        <f>VLOOKUP($D272,Artslister!$A$1:$W$99,5,FALSE)</f>
        <v>Plantae</v>
      </c>
      <c r="P272" t="str">
        <f>VLOOKUP($D272,Artslister!$A$1:$W$99,6,FALSE)</f>
        <v>Magnoliophyta</v>
      </c>
      <c r="Q272" t="str">
        <f>VLOOKUP($D272,Artslister!$A$1:$W$99,7,FALSE)</f>
        <v>Eudicots</v>
      </c>
      <c r="R272" t="str">
        <f>VLOOKUP($D272,Artslister!$A$1:$W$99,8,FALSE)</f>
        <v>Rosales</v>
      </c>
      <c r="S272" t="str">
        <f>VLOOKUP($D272,Artslister!$A$1:$W$99,9,FALSE)</f>
        <v>Rosaceae</v>
      </c>
      <c r="T272" t="str">
        <f>VLOOKUP($D272,Artslister!$A$1:$W$99,10,FALSE)</f>
        <v>Cotoneaster</v>
      </c>
      <c r="U272" t="str">
        <f>VLOOKUP($D272,Artslister!$A$1:$W$99,11,FALSE)</f>
        <v>lucidus</v>
      </c>
      <c r="V272">
        <f>VLOOKUP($D272,Artslister!$A$1:$W$99,12,FALSE)</f>
        <v>0</v>
      </c>
      <c r="W272" t="str">
        <f>VLOOKUP($D272,Artslister!$A$1:$W$99,13,FALSE)</f>
        <v>Schltdl.</v>
      </c>
      <c r="X272" t="e">
        <f>VLOOKUP($D272,Artslister!$A$1:$W$99,15,FALSE)</f>
        <v>#REF!</v>
      </c>
      <c r="Y272" t="str">
        <f>VLOOKUP($D272,Artslister!$A$1:$W$99,17,FALSE)</f>
        <v>SE</v>
      </c>
    </row>
    <row r="273" spans="1:25" ht="14.55" hidden="1" x14ac:dyDescent="0.3">
      <c r="A273" t="s">
        <v>50</v>
      </c>
      <c r="B273">
        <v>2020</v>
      </c>
      <c r="C273" t="s">
        <v>1805</v>
      </c>
      <c r="D273" t="s">
        <v>1949</v>
      </c>
      <c r="E273">
        <v>1</v>
      </c>
      <c r="G273">
        <v>1</v>
      </c>
      <c r="L273" t="str">
        <f>VLOOKUP($D273,Artslister!$A$1:$W$99,2,FALSE)</f>
        <v>Cotoneaster lucidus</v>
      </c>
      <c r="M273" t="str">
        <f>VLOOKUP($D273,Artslister!$A$1:$W$99,3,FALSE)</f>
        <v>103278</v>
      </c>
      <c r="N273" t="str">
        <f>VLOOKUP($D273,Artslister!$A$1:$W$99,4,FALSE)</f>
        <v>132028</v>
      </c>
      <c r="O273" t="str">
        <f>VLOOKUP($D273,Artslister!$A$1:$W$99,5,FALSE)</f>
        <v>Plantae</v>
      </c>
      <c r="P273" t="str">
        <f>VLOOKUP($D273,Artslister!$A$1:$W$99,6,FALSE)</f>
        <v>Magnoliophyta</v>
      </c>
      <c r="Q273" t="str">
        <f>VLOOKUP($D273,Artslister!$A$1:$W$99,7,FALSE)</f>
        <v>Eudicots</v>
      </c>
      <c r="R273" t="str">
        <f>VLOOKUP($D273,Artslister!$A$1:$W$99,8,FALSE)</f>
        <v>Rosales</v>
      </c>
      <c r="S273" t="str">
        <f>VLOOKUP($D273,Artslister!$A$1:$W$99,9,FALSE)</f>
        <v>Rosaceae</v>
      </c>
      <c r="T273" t="str">
        <f>VLOOKUP($D273,Artslister!$A$1:$W$99,10,FALSE)</f>
        <v>Cotoneaster</v>
      </c>
      <c r="U273" t="str">
        <f>VLOOKUP($D273,Artslister!$A$1:$W$99,11,FALSE)</f>
        <v>lucidus</v>
      </c>
      <c r="V273">
        <f>VLOOKUP($D273,Artslister!$A$1:$W$99,12,FALSE)</f>
        <v>0</v>
      </c>
      <c r="W273" t="str">
        <f>VLOOKUP($D273,Artslister!$A$1:$W$99,13,FALSE)</f>
        <v>Schltdl.</v>
      </c>
      <c r="X273" t="e">
        <f>VLOOKUP($D273,Artslister!$A$1:$W$99,15,FALSE)</f>
        <v>#REF!</v>
      </c>
      <c r="Y273" t="str">
        <f>VLOOKUP($D273,Artslister!$A$1:$W$99,17,FALSE)</f>
        <v>SE</v>
      </c>
    </row>
    <row r="274" spans="1:25" ht="14.55" hidden="1" x14ac:dyDescent="0.3">
      <c r="A274" t="s">
        <v>139</v>
      </c>
      <c r="B274">
        <v>2021</v>
      </c>
      <c r="C274" t="s">
        <v>1253</v>
      </c>
      <c r="D274" t="s">
        <v>1949</v>
      </c>
      <c r="E274">
        <v>1</v>
      </c>
      <c r="G274">
        <v>1</v>
      </c>
      <c r="H274">
        <v>1</v>
      </c>
      <c r="L274" t="str">
        <f>VLOOKUP($D274,Artslister!$A$1:$W$99,2,FALSE)</f>
        <v>Cotoneaster lucidus</v>
      </c>
      <c r="M274" t="str">
        <f>VLOOKUP($D274,Artslister!$A$1:$W$99,3,FALSE)</f>
        <v>103278</v>
      </c>
      <c r="N274" t="str">
        <f>VLOOKUP($D274,Artslister!$A$1:$W$99,4,FALSE)</f>
        <v>132028</v>
      </c>
      <c r="O274" t="str">
        <f>VLOOKUP($D274,Artslister!$A$1:$W$99,5,FALSE)</f>
        <v>Plantae</v>
      </c>
      <c r="P274" t="str">
        <f>VLOOKUP($D274,Artslister!$A$1:$W$99,6,FALSE)</f>
        <v>Magnoliophyta</v>
      </c>
      <c r="Q274" t="str">
        <f>VLOOKUP($D274,Artslister!$A$1:$W$99,7,FALSE)</f>
        <v>Eudicots</v>
      </c>
      <c r="R274" t="str">
        <f>VLOOKUP($D274,Artslister!$A$1:$W$99,8,FALSE)</f>
        <v>Rosales</v>
      </c>
      <c r="S274" t="str">
        <f>VLOOKUP($D274,Artslister!$A$1:$W$99,9,FALSE)</f>
        <v>Rosaceae</v>
      </c>
      <c r="T274" t="str">
        <f>VLOOKUP($D274,Artslister!$A$1:$W$99,10,FALSE)</f>
        <v>Cotoneaster</v>
      </c>
      <c r="U274" t="str">
        <f>VLOOKUP($D274,Artslister!$A$1:$W$99,11,FALSE)</f>
        <v>lucidus</v>
      </c>
      <c r="V274">
        <f>VLOOKUP($D274,Artslister!$A$1:$W$99,12,FALSE)</f>
        <v>0</v>
      </c>
      <c r="W274" t="str">
        <f>VLOOKUP($D274,Artslister!$A$1:$W$99,13,FALSE)</f>
        <v>Schltdl.</v>
      </c>
      <c r="X274" t="e">
        <f>VLOOKUP($D274,Artslister!$A$1:$W$99,15,FALSE)</f>
        <v>#REF!</v>
      </c>
      <c r="Y274" t="str">
        <f>VLOOKUP($D274,Artslister!$A$1:$W$99,17,FALSE)</f>
        <v>SE</v>
      </c>
    </row>
    <row r="275" spans="1:25" ht="14.55" hidden="1" x14ac:dyDescent="0.3">
      <c r="A275" t="s">
        <v>57</v>
      </c>
      <c r="B275">
        <v>2021</v>
      </c>
      <c r="C275" t="s">
        <v>1628</v>
      </c>
      <c r="D275" t="s">
        <v>1949</v>
      </c>
      <c r="E275">
        <v>3</v>
      </c>
      <c r="G275">
        <v>1</v>
      </c>
      <c r="H275">
        <v>1</v>
      </c>
      <c r="L275" t="str">
        <f>VLOOKUP($D275,Artslister!$A$1:$W$99,2,FALSE)</f>
        <v>Cotoneaster lucidus</v>
      </c>
      <c r="M275" t="str">
        <f>VLOOKUP($D275,Artslister!$A$1:$W$99,3,FALSE)</f>
        <v>103278</v>
      </c>
      <c r="N275" t="str">
        <f>VLOOKUP($D275,Artslister!$A$1:$W$99,4,FALSE)</f>
        <v>132028</v>
      </c>
      <c r="O275" t="str">
        <f>VLOOKUP($D275,Artslister!$A$1:$W$99,5,FALSE)</f>
        <v>Plantae</v>
      </c>
      <c r="P275" t="str">
        <f>VLOOKUP($D275,Artslister!$A$1:$W$99,6,FALSE)</f>
        <v>Magnoliophyta</v>
      </c>
      <c r="Q275" t="str">
        <f>VLOOKUP($D275,Artslister!$A$1:$W$99,7,FALSE)</f>
        <v>Eudicots</v>
      </c>
      <c r="R275" t="str">
        <f>VLOOKUP($D275,Artslister!$A$1:$W$99,8,FALSE)</f>
        <v>Rosales</v>
      </c>
      <c r="S275" t="str">
        <f>VLOOKUP($D275,Artslister!$A$1:$W$99,9,FALSE)</f>
        <v>Rosaceae</v>
      </c>
      <c r="T275" t="str">
        <f>VLOOKUP($D275,Artslister!$A$1:$W$99,10,FALSE)</f>
        <v>Cotoneaster</v>
      </c>
      <c r="U275" t="str">
        <f>VLOOKUP($D275,Artslister!$A$1:$W$99,11,FALSE)</f>
        <v>lucidus</v>
      </c>
      <c r="V275">
        <f>VLOOKUP($D275,Artslister!$A$1:$W$99,12,FALSE)</f>
        <v>0</v>
      </c>
      <c r="W275" t="str">
        <f>VLOOKUP($D275,Artslister!$A$1:$W$99,13,FALSE)</f>
        <v>Schltdl.</v>
      </c>
      <c r="X275" t="e">
        <f>VLOOKUP($D275,Artslister!$A$1:$W$99,15,FALSE)</f>
        <v>#REF!</v>
      </c>
      <c r="Y275" t="str">
        <f>VLOOKUP($D275,Artslister!$A$1:$W$99,17,FALSE)</f>
        <v>SE</v>
      </c>
    </row>
    <row r="276" spans="1:25" ht="14.55" hidden="1" x14ac:dyDescent="0.3">
      <c r="A276" t="s">
        <v>50</v>
      </c>
      <c r="B276">
        <v>2021</v>
      </c>
      <c r="C276" t="s">
        <v>1803</v>
      </c>
      <c r="D276" t="s">
        <v>1949</v>
      </c>
      <c r="E276">
        <v>0.1</v>
      </c>
      <c r="G276">
        <v>1</v>
      </c>
      <c r="H276">
        <v>1</v>
      </c>
      <c r="L276" t="str">
        <f>VLOOKUP($D276,Artslister!$A$1:$W$99,2,FALSE)</f>
        <v>Cotoneaster lucidus</v>
      </c>
      <c r="M276" t="str">
        <f>VLOOKUP($D276,Artslister!$A$1:$W$99,3,FALSE)</f>
        <v>103278</v>
      </c>
      <c r="N276" t="str">
        <f>VLOOKUP($D276,Artslister!$A$1:$W$99,4,FALSE)</f>
        <v>132028</v>
      </c>
      <c r="O276" t="str">
        <f>VLOOKUP($D276,Artslister!$A$1:$W$99,5,FALSE)</f>
        <v>Plantae</v>
      </c>
      <c r="P276" t="str">
        <f>VLOOKUP($D276,Artslister!$A$1:$W$99,6,FALSE)</f>
        <v>Magnoliophyta</v>
      </c>
      <c r="Q276" t="str">
        <f>VLOOKUP($D276,Artslister!$A$1:$W$99,7,FALSE)</f>
        <v>Eudicots</v>
      </c>
      <c r="R276" t="str">
        <f>VLOOKUP($D276,Artslister!$A$1:$W$99,8,FALSE)</f>
        <v>Rosales</v>
      </c>
      <c r="S276" t="str">
        <f>VLOOKUP($D276,Artslister!$A$1:$W$99,9,FALSE)</f>
        <v>Rosaceae</v>
      </c>
      <c r="T276" t="str">
        <f>VLOOKUP($D276,Artslister!$A$1:$W$99,10,FALSE)</f>
        <v>Cotoneaster</v>
      </c>
      <c r="U276" t="str">
        <f>VLOOKUP($D276,Artslister!$A$1:$W$99,11,FALSE)</f>
        <v>lucidus</v>
      </c>
      <c r="V276">
        <f>VLOOKUP($D276,Artslister!$A$1:$W$99,12,FALSE)</f>
        <v>0</v>
      </c>
      <c r="W276" t="str">
        <f>VLOOKUP($D276,Artslister!$A$1:$W$99,13,FALSE)</f>
        <v>Schltdl.</v>
      </c>
      <c r="X276" t="e">
        <f>VLOOKUP($D276,Artslister!$A$1:$W$99,15,FALSE)</f>
        <v>#REF!</v>
      </c>
      <c r="Y276" t="str">
        <f>VLOOKUP($D276,Artslister!$A$1:$W$99,17,FALSE)</f>
        <v>SE</v>
      </c>
    </row>
    <row r="277" spans="1:25" ht="14.55" hidden="1" x14ac:dyDescent="0.3">
      <c r="A277" t="s">
        <v>50</v>
      </c>
      <c r="B277">
        <v>2021</v>
      </c>
      <c r="C277" t="s">
        <v>1805</v>
      </c>
      <c r="D277" t="s">
        <v>1949</v>
      </c>
      <c r="E277">
        <v>1</v>
      </c>
      <c r="G277">
        <v>1</v>
      </c>
      <c r="L277" t="str">
        <f>VLOOKUP($D277,Artslister!$A$1:$W$99,2,FALSE)</f>
        <v>Cotoneaster lucidus</v>
      </c>
      <c r="M277" t="str">
        <f>VLOOKUP($D277,Artslister!$A$1:$W$99,3,FALSE)</f>
        <v>103278</v>
      </c>
      <c r="N277" t="str">
        <f>VLOOKUP($D277,Artslister!$A$1:$W$99,4,FALSE)</f>
        <v>132028</v>
      </c>
      <c r="O277" t="str">
        <f>VLOOKUP($D277,Artslister!$A$1:$W$99,5,FALSE)</f>
        <v>Plantae</v>
      </c>
      <c r="P277" t="str">
        <f>VLOOKUP($D277,Artslister!$A$1:$W$99,6,FALSE)</f>
        <v>Magnoliophyta</v>
      </c>
      <c r="Q277" t="str">
        <f>VLOOKUP($D277,Artslister!$A$1:$W$99,7,FALSE)</f>
        <v>Eudicots</v>
      </c>
      <c r="R277" t="str">
        <f>VLOOKUP($D277,Artslister!$A$1:$W$99,8,FALSE)</f>
        <v>Rosales</v>
      </c>
      <c r="S277" t="str">
        <f>VLOOKUP($D277,Artslister!$A$1:$W$99,9,FALSE)</f>
        <v>Rosaceae</v>
      </c>
      <c r="T277" t="str">
        <f>VLOOKUP($D277,Artslister!$A$1:$W$99,10,FALSE)</f>
        <v>Cotoneaster</v>
      </c>
      <c r="U277" t="str">
        <f>VLOOKUP($D277,Artslister!$A$1:$W$99,11,FALSE)</f>
        <v>lucidus</v>
      </c>
      <c r="V277">
        <f>VLOOKUP($D277,Artslister!$A$1:$W$99,12,FALSE)</f>
        <v>0</v>
      </c>
      <c r="W277" t="str">
        <f>VLOOKUP($D277,Artslister!$A$1:$W$99,13,FALSE)</f>
        <v>Schltdl.</v>
      </c>
      <c r="X277" t="e">
        <f>VLOOKUP($D277,Artslister!$A$1:$W$99,15,FALSE)</f>
        <v>#REF!</v>
      </c>
      <c r="Y277" t="str">
        <f>VLOOKUP($D277,Artslister!$A$1:$W$99,17,FALSE)</f>
        <v>SE</v>
      </c>
    </row>
    <row r="278" spans="1:25" ht="14.55" hidden="1" x14ac:dyDescent="0.3">
      <c r="A278" t="s">
        <v>104</v>
      </c>
      <c r="B278">
        <v>2017</v>
      </c>
      <c r="C278" t="s">
        <v>1263</v>
      </c>
      <c r="D278" t="s">
        <v>1936</v>
      </c>
      <c r="E278">
        <v>20</v>
      </c>
      <c r="L278" t="str">
        <f>VLOOKUP($D278,Artslister!$A$1:$W$99,2,FALSE)</f>
        <v>Cotoneaster integerrimus</v>
      </c>
      <c r="M278" t="str">
        <f>VLOOKUP($D278,Artslister!$A$1:$W$99,3,FALSE)</f>
        <v>103276</v>
      </c>
      <c r="N278" t="str">
        <f>VLOOKUP($D278,Artslister!$A$1:$W$99,4,FALSE)</f>
        <v>132025</v>
      </c>
      <c r="O278" t="str">
        <f>VLOOKUP($D278,Artslister!$A$1:$W$99,5,FALSE)</f>
        <v>Plantae</v>
      </c>
      <c r="P278" t="str">
        <f>VLOOKUP($D278,Artslister!$A$1:$W$99,6,FALSE)</f>
        <v>Magnoliophyta</v>
      </c>
      <c r="Q278" t="str">
        <f>VLOOKUP($D278,Artslister!$A$1:$W$99,7,FALSE)</f>
        <v>Eudicots</v>
      </c>
      <c r="R278" t="str">
        <f>VLOOKUP($D278,Artslister!$A$1:$W$99,8,FALSE)</f>
        <v>Rosales</v>
      </c>
      <c r="S278" t="str">
        <f>VLOOKUP($D278,Artslister!$A$1:$W$99,9,FALSE)</f>
        <v>Rosaceae</v>
      </c>
      <c r="T278" t="str">
        <f>VLOOKUP($D278,Artslister!$A$1:$W$99,10,FALSE)</f>
        <v>Cotoneaster</v>
      </c>
      <c r="U278" t="str">
        <f>VLOOKUP($D278,Artslister!$A$1:$W$99,11,FALSE)</f>
        <v>integerrimus</v>
      </c>
      <c r="V278">
        <f>VLOOKUP($D278,Artslister!$A$1:$W$99,12,FALSE)</f>
        <v>0</v>
      </c>
      <c r="W278" t="str">
        <f>VLOOKUP($D278,Artslister!$A$1:$W$99,13,FALSE)</f>
        <v>Medik.</v>
      </c>
      <c r="X278" t="e">
        <f>VLOOKUP($D278,Artslister!$A$1:$W$99,15,FALSE)</f>
        <v>#REF!</v>
      </c>
      <c r="Y278" t="e">
        <f>VLOOKUP($D278,Artslister!$A$1:$W$99,17,FALSE)</f>
        <v>#N/A</v>
      </c>
    </row>
    <row r="279" spans="1:25" ht="14.55" hidden="1" x14ac:dyDescent="0.3">
      <c r="A279" t="s">
        <v>104</v>
      </c>
      <c r="B279">
        <v>2018</v>
      </c>
      <c r="C279" t="s">
        <v>1263</v>
      </c>
      <c r="D279" t="s">
        <v>1936</v>
      </c>
      <c r="E279">
        <v>7</v>
      </c>
      <c r="L279" t="str">
        <f>VLOOKUP($D279,Artslister!$A$1:$W$99,2,FALSE)</f>
        <v>Cotoneaster integerrimus</v>
      </c>
      <c r="M279" t="str">
        <f>VLOOKUP($D279,Artslister!$A$1:$W$99,3,FALSE)</f>
        <v>103276</v>
      </c>
      <c r="N279" t="str">
        <f>VLOOKUP($D279,Artslister!$A$1:$W$99,4,FALSE)</f>
        <v>132025</v>
      </c>
      <c r="O279" t="str">
        <f>VLOOKUP($D279,Artslister!$A$1:$W$99,5,FALSE)</f>
        <v>Plantae</v>
      </c>
      <c r="P279" t="str">
        <f>VLOOKUP($D279,Artslister!$A$1:$W$99,6,FALSE)</f>
        <v>Magnoliophyta</v>
      </c>
      <c r="Q279" t="str">
        <f>VLOOKUP($D279,Artslister!$A$1:$W$99,7,FALSE)</f>
        <v>Eudicots</v>
      </c>
      <c r="R279" t="str">
        <f>VLOOKUP($D279,Artslister!$A$1:$W$99,8,FALSE)</f>
        <v>Rosales</v>
      </c>
      <c r="S279" t="str">
        <f>VLOOKUP($D279,Artslister!$A$1:$W$99,9,FALSE)</f>
        <v>Rosaceae</v>
      </c>
      <c r="T279" t="str">
        <f>VLOOKUP($D279,Artslister!$A$1:$W$99,10,FALSE)</f>
        <v>Cotoneaster</v>
      </c>
      <c r="U279" t="str">
        <f>VLOOKUP($D279,Artslister!$A$1:$W$99,11,FALSE)</f>
        <v>integerrimus</v>
      </c>
      <c r="V279">
        <f>VLOOKUP($D279,Artslister!$A$1:$W$99,12,FALSE)</f>
        <v>0</v>
      </c>
      <c r="W279" t="str">
        <f>VLOOKUP($D279,Artslister!$A$1:$W$99,13,FALSE)</f>
        <v>Medik.</v>
      </c>
      <c r="X279" t="e">
        <f>VLOOKUP($D279,Artslister!$A$1:$W$99,15,FALSE)</f>
        <v>#REF!</v>
      </c>
      <c r="Y279" t="e">
        <f>VLOOKUP($D279,Artslister!$A$1:$W$99,17,FALSE)</f>
        <v>#N/A</v>
      </c>
    </row>
    <row r="280" spans="1:25" ht="14.55" hidden="1" x14ac:dyDescent="0.3">
      <c r="A280" t="s">
        <v>104</v>
      </c>
      <c r="B280">
        <v>2019</v>
      </c>
      <c r="C280" t="s">
        <v>1263</v>
      </c>
      <c r="D280" t="s">
        <v>1936</v>
      </c>
      <c r="E280">
        <v>5</v>
      </c>
      <c r="L280" t="str">
        <f>VLOOKUP($D280,Artslister!$A$1:$W$99,2,FALSE)</f>
        <v>Cotoneaster integerrimus</v>
      </c>
      <c r="M280" t="str">
        <f>VLOOKUP($D280,Artslister!$A$1:$W$99,3,FALSE)</f>
        <v>103276</v>
      </c>
      <c r="N280" t="str">
        <f>VLOOKUP($D280,Artslister!$A$1:$W$99,4,FALSE)</f>
        <v>132025</v>
      </c>
      <c r="O280" t="str">
        <f>VLOOKUP($D280,Artslister!$A$1:$W$99,5,FALSE)</f>
        <v>Plantae</v>
      </c>
      <c r="P280" t="str">
        <f>VLOOKUP($D280,Artslister!$A$1:$W$99,6,FALSE)</f>
        <v>Magnoliophyta</v>
      </c>
      <c r="Q280" t="str">
        <f>VLOOKUP($D280,Artslister!$A$1:$W$99,7,FALSE)</f>
        <v>Eudicots</v>
      </c>
      <c r="R280" t="str">
        <f>VLOOKUP($D280,Artslister!$A$1:$W$99,8,FALSE)</f>
        <v>Rosales</v>
      </c>
      <c r="S280" t="str">
        <f>VLOOKUP($D280,Artslister!$A$1:$W$99,9,FALSE)</f>
        <v>Rosaceae</v>
      </c>
      <c r="T280" t="str">
        <f>VLOOKUP($D280,Artslister!$A$1:$W$99,10,FALSE)</f>
        <v>Cotoneaster</v>
      </c>
      <c r="U280" t="str">
        <f>VLOOKUP($D280,Artslister!$A$1:$W$99,11,FALSE)</f>
        <v>integerrimus</v>
      </c>
      <c r="V280">
        <f>VLOOKUP($D280,Artslister!$A$1:$W$99,12,FALSE)</f>
        <v>0</v>
      </c>
      <c r="W280" t="str">
        <f>VLOOKUP($D280,Artslister!$A$1:$W$99,13,FALSE)</f>
        <v>Medik.</v>
      </c>
      <c r="X280" t="e">
        <f>VLOOKUP($D280,Artslister!$A$1:$W$99,15,FALSE)</f>
        <v>#REF!</v>
      </c>
      <c r="Y280" t="e">
        <f>VLOOKUP($D280,Artslister!$A$1:$W$99,17,FALSE)</f>
        <v>#N/A</v>
      </c>
    </row>
    <row r="281" spans="1:25" ht="14.55" hidden="1" x14ac:dyDescent="0.3">
      <c r="A281" t="s">
        <v>104</v>
      </c>
      <c r="B281" s="20">
        <v>2020</v>
      </c>
      <c r="C281" s="20" t="s">
        <v>1263</v>
      </c>
      <c r="D281" s="20" t="s">
        <v>1936</v>
      </c>
      <c r="E281" s="20">
        <v>5</v>
      </c>
      <c r="J281" s="20"/>
      <c r="L281" t="str">
        <f>VLOOKUP($D281,Artslister!$A$1:$W$99,2,FALSE)</f>
        <v>Cotoneaster integerrimus</v>
      </c>
      <c r="M281" t="str">
        <f>VLOOKUP($D281,Artslister!$A$1:$W$99,3,FALSE)</f>
        <v>103276</v>
      </c>
      <c r="N281" t="str">
        <f>VLOOKUP($D281,Artslister!$A$1:$W$99,4,FALSE)</f>
        <v>132025</v>
      </c>
      <c r="O281" t="str">
        <f>VLOOKUP($D281,Artslister!$A$1:$W$99,5,FALSE)</f>
        <v>Plantae</v>
      </c>
      <c r="P281" t="str">
        <f>VLOOKUP($D281,Artslister!$A$1:$W$99,6,FALSE)</f>
        <v>Magnoliophyta</v>
      </c>
      <c r="Q281" t="str">
        <f>VLOOKUP($D281,Artslister!$A$1:$W$99,7,FALSE)</f>
        <v>Eudicots</v>
      </c>
      <c r="R281" t="str">
        <f>VLOOKUP($D281,Artslister!$A$1:$W$99,8,FALSE)</f>
        <v>Rosales</v>
      </c>
      <c r="S281" t="str">
        <f>VLOOKUP($D281,Artslister!$A$1:$W$99,9,FALSE)</f>
        <v>Rosaceae</v>
      </c>
      <c r="T281" t="str">
        <f>VLOOKUP($D281,Artslister!$A$1:$W$99,10,FALSE)</f>
        <v>Cotoneaster</v>
      </c>
      <c r="U281" t="str">
        <f>VLOOKUP($D281,Artslister!$A$1:$W$99,11,FALSE)</f>
        <v>integerrimus</v>
      </c>
      <c r="V281">
        <f>VLOOKUP($D281,Artslister!$A$1:$W$99,12,FALSE)</f>
        <v>0</v>
      </c>
      <c r="W281" t="str">
        <f>VLOOKUP($D281,Artslister!$A$1:$W$99,13,FALSE)</f>
        <v>Medik.</v>
      </c>
      <c r="X281" t="e">
        <f>VLOOKUP($D281,Artslister!$A$1:$W$99,15,FALSE)</f>
        <v>#REF!</v>
      </c>
      <c r="Y281" t="e">
        <f>VLOOKUP($D281,Artslister!$A$1:$W$99,17,FALSE)</f>
        <v>#N/A</v>
      </c>
    </row>
    <row r="282" spans="1:25" ht="14.55" hidden="1" x14ac:dyDescent="0.3">
      <c r="A282" t="s">
        <v>104</v>
      </c>
      <c r="B282" s="20">
        <v>2021</v>
      </c>
      <c r="C282" s="20" t="s">
        <v>1263</v>
      </c>
      <c r="D282" s="20" t="s">
        <v>1936</v>
      </c>
      <c r="E282" s="20">
        <v>3</v>
      </c>
      <c r="J282" s="20"/>
      <c r="L282" t="str">
        <f>VLOOKUP($D282,Artslister!$A$1:$W$99,2,FALSE)</f>
        <v>Cotoneaster integerrimus</v>
      </c>
      <c r="M282" t="str">
        <f>VLOOKUP($D282,Artslister!$A$1:$W$99,3,FALSE)</f>
        <v>103276</v>
      </c>
      <c r="N282" t="str">
        <f>VLOOKUP($D282,Artslister!$A$1:$W$99,4,FALSE)</f>
        <v>132025</v>
      </c>
      <c r="O282" t="str">
        <f>VLOOKUP($D282,Artslister!$A$1:$W$99,5,FALSE)</f>
        <v>Plantae</v>
      </c>
      <c r="P282" t="str">
        <f>VLOOKUP($D282,Artslister!$A$1:$W$99,6,FALSE)</f>
        <v>Magnoliophyta</v>
      </c>
      <c r="Q282" t="str">
        <f>VLOOKUP($D282,Artslister!$A$1:$W$99,7,FALSE)</f>
        <v>Eudicots</v>
      </c>
      <c r="R282" t="str">
        <f>VLOOKUP($D282,Artslister!$A$1:$W$99,8,FALSE)</f>
        <v>Rosales</v>
      </c>
      <c r="S282" t="str">
        <f>VLOOKUP($D282,Artslister!$A$1:$W$99,9,FALSE)</f>
        <v>Rosaceae</v>
      </c>
      <c r="T282" t="str">
        <f>VLOOKUP($D282,Artslister!$A$1:$W$99,10,FALSE)</f>
        <v>Cotoneaster</v>
      </c>
      <c r="U282" t="str">
        <f>VLOOKUP($D282,Artslister!$A$1:$W$99,11,FALSE)</f>
        <v>integerrimus</v>
      </c>
      <c r="V282">
        <f>VLOOKUP($D282,Artslister!$A$1:$W$99,12,FALSE)</f>
        <v>0</v>
      </c>
      <c r="W282" t="str">
        <f>VLOOKUP($D282,Artslister!$A$1:$W$99,13,FALSE)</f>
        <v>Medik.</v>
      </c>
      <c r="X282" t="e">
        <f>VLOOKUP($D282,Artslister!$A$1:$W$99,15,FALSE)</f>
        <v>#REF!</v>
      </c>
      <c r="Y282" t="e">
        <f>VLOOKUP($D282,Artslister!$A$1:$W$99,17,FALSE)</f>
        <v>#N/A</v>
      </c>
    </row>
    <row r="283" spans="1:25" ht="14.55" hidden="1" x14ac:dyDescent="0.3">
      <c r="A283" t="s">
        <v>92</v>
      </c>
      <c r="B283">
        <v>2017</v>
      </c>
      <c r="C283" t="s">
        <v>1432</v>
      </c>
      <c r="D283" t="s">
        <v>1925</v>
      </c>
      <c r="E283">
        <v>10</v>
      </c>
      <c r="L283" t="str">
        <f>VLOOKUP($D283,Artslister!$A$1:$W$99,2,FALSE)</f>
        <v>Rubus idaeus</v>
      </c>
      <c r="M283" t="str">
        <f>VLOOKUP($D283,Artslister!$A$1:$W$99,3,FALSE)</f>
        <v>103427</v>
      </c>
      <c r="N283" t="str">
        <f>VLOOKUP($D283,Artslister!$A$1:$W$99,4,FALSE)</f>
        <v>63387</v>
      </c>
      <c r="O283" t="str">
        <f>VLOOKUP($D283,Artslister!$A$1:$W$99,5,FALSE)</f>
        <v>Plantae</v>
      </c>
      <c r="P283" t="str">
        <f>VLOOKUP($D283,Artslister!$A$1:$W$99,6,FALSE)</f>
        <v>Magnoliophyta</v>
      </c>
      <c r="Q283" t="str">
        <f>VLOOKUP($D283,Artslister!$A$1:$W$99,7,FALSE)</f>
        <v>Eudicots</v>
      </c>
      <c r="R283" t="str">
        <f>VLOOKUP($D283,Artslister!$A$1:$W$99,8,FALSE)</f>
        <v>Rosales</v>
      </c>
      <c r="S283" t="str">
        <f>VLOOKUP($D283,Artslister!$A$1:$W$99,9,FALSE)</f>
        <v>Rosaceae</v>
      </c>
      <c r="T283" t="str">
        <f>VLOOKUP($D283,Artslister!$A$1:$W$99,10,FALSE)</f>
        <v>Rubus</v>
      </c>
      <c r="U283" t="str">
        <f>VLOOKUP($D283,Artslister!$A$1:$W$99,11,FALSE)</f>
        <v>idaeus</v>
      </c>
      <c r="V283">
        <f>VLOOKUP($D283,Artslister!$A$1:$W$99,12,FALSE)</f>
        <v>0</v>
      </c>
      <c r="W283" t="str">
        <f>VLOOKUP($D283,Artslister!$A$1:$W$99,13,FALSE)</f>
        <v>L.</v>
      </c>
      <c r="X283" t="e">
        <f>VLOOKUP($D283,Artslister!$A$1:$W$99,15,FALSE)</f>
        <v>#REF!</v>
      </c>
      <c r="Y283" t="e">
        <f>VLOOKUP($D283,Artslister!$A$1:$W$99,17,FALSE)</f>
        <v>#N/A</v>
      </c>
    </row>
    <row r="284" spans="1:25" ht="14.55" hidden="1" x14ac:dyDescent="0.3">
      <c r="A284" t="s">
        <v>92</v>
      </c>
      <c r="B284">
        <v>2017</v>
      </c>
      <c r="C284" t="s">
        <v>1438</v>
      </c>
      <c r="D284" t="s">
        <v>1925</v>
      </c>
      <c r="E284">
        <v>5</v>
      </c>
      <c r="L284" t="str">
        <f>VLOOKUP($D284,Artslister!$A$1:$W$99,2,FALSE)</f>
        <v>Rubus idaeus</v>
      </c>
      <c r="M284" t="str">
        <f>VLOOKUP($D284,Artslister!$A$1:$W$99,3,FALSE)</f>
        <v>103427</v>
      </c>
      <c r="N284" t="str">
        <f>VLOOKUP($D284,Artslister!$A$1:$W$99,4,FALSE)</f>
        <v>63387</v>
      </c>
      <c r="O284" t="str">
        <f>VLOOKUP($D284,Artslister!$A$1:$W$99,5,FALSE)</f>
        <v>Plantae</v>
      </c>
      <c r="P284" t="str">
        <f>VLOOKUP($D284,Artslister!$A$1:$W$99,6,FALSE)</f>
        <v>Magnoliophyta</v>
      </c>
      <c r="Q284" t="str">
        <f>VLOOKUP($D284,Artslister!$A$1:$W$99,7,FALSE)</f>
        <v>Eudicots</v>
      </c>
      <c r="R284" t="str">
        <f>VLOOKUP($D284,Artslister!$A$1:$W$99,8,FALSE)</f>
        <v>Rosales</v>
      </c>
      <c r="S284" t="str">
        <f>VLOOKUP($D284,Artslister!$A$1:$W$99,9,FALSE)</f>
        <v>Rosaceae</v>
      </c>
      <c r="T284" t="str">
        <f>VLOOKUP($D284,Artslister!$A$1:$W$99,10,FALSE)</f>
        <v>Rubus</v>
      </c>
      <c r="U284" t="str">
        <f>VLOOKUP($D284,Artslister!$A$1:$W$99,11,FALSE)</f>
        <v>idaeus</v>
      </c>
      <c r="V284">
        <f>VLOOKUP($D284,Artslister!$A$1:$W$99,12,FALSE)</f>
        <v>0</v>
      </c>
      <c r="W284" t="str">
        <f>VLOOKUP($D284,Artslister!$A$1:$W$99,13,FALSE)</f>
        <v>L.</v>
      </c>
      <c r="X284" t="e">
        <f>VLOOKUP($D284,Artslister!$A$1:$W$99,15,FALSE)</f>
        <v>#REF!</v>
      </c>
      <c r="Y284" t="e">
        <f>VLOOKUP($D284,Artslister!$A$1:$W$99,17,FALSE)</f>
        <v>#N/A</v>
      </c>
    </row>
    <row r="285" spans="1:25" ht="14.55" hidden="1" x14ac:dyDescent="0.3">
      <c r="A285" t="s">
        <v>92</v>
      </c>
      <c r="B285">
        <v>2017</v>
      </c>
      <c r="C285" t="s">
        <v>1434</v>
      </c>
      <c r="D285" t="s">
        <v>1925</v>
      </c>
      <c r="E285">
        <v>5</v>
      </c>
      <c r="L285" t="str">
        <f>VLOOKUP($D285,Artslister!$A$1:$W$99,2,FALSE)</f>
        <v>Rubus idaeus</v>
      </c>
      <c r="M285" t="str">
        <f>VLOOKUP($D285,Artslister!$A$1:$W$99,3,FALSE)</f>
        <v>103427</v>
      </c>
      <c r="N285" t="str">
        <f>VLOOKUP($D285,Artslister!$A$1:$W$99,4,FALSE)</f>
        <v>63387</v>
      </c>
      <c r="O285" t="str">
        <f>VLOOKUP($D285,Artslister!$A$1:$W$99,5,FALSE)</f>
        <v>Plantae</v>
      </c>
      <c r="P285" t="str">
        <f>VLOOKUP($D285,Artslister!$A$1:$W$99,6,FALSE)</f>
        <v>Magnoliophyta</v>
      </c>
      <c r="Q285" t="str">
        <f>VLOOKUP($D285,Artslister!$A$1:$W$99,7,FALSE)</f>
        <v>Eudicots</v>
      </c>
      <c r="R285" t="str">
        <f>VLOOKUP($D285,Artslister!$A$1:$W$99,8,FALSE)</f>
        <v>Rosales</v>
      </c>
      <c r="S285" t="str">
        <f>VLOOKUP($D285,Artslister!$A$1:$W$99,9,FALSE)</f>
        <v>Rosaceae</v>
      </c>
      <c r="T285" t="str">
        <f>VLOOKUP($D285,Artslister!$A$1:$W$99,10,FALSE)</f>
        <v>Rubus</v>
      </c>
      <c r="U285" t="str">
        <f>VLOOKUP($D285,Artslister!$A$1:$W$99,11,FALSE)</f>
        <v>idaeus</v>
      </c>
      <c r="V285">
        <f>VLOOKUP($D285,Artslister!$A$1:$W$99,12,FALSE)</f>
        <v>0</v>
      </c>
      <c r="W285" t="str">
        <f>VLOOKUP($D285,Artslister!$A$1:$W$99,13,FALSE)</f>
        <v>L.</v>
      </c>
      <c r="X285" t="e">
        <f>VLOOKUP($D285,Artslister!$A$1:$W$99,15,FALSE)</f>
        <v>#REF!</v>
      </c>
      <c r="Y285" t="e">
        <f>VLOOKUP($D285,Artslister!$A$1:$W$99,17,FALSE)</f>
        <v>#N/A</v>
      </c>
    </row>
    <row r="286" spans="1:25" ht="14.55" hidden="1" x14ac:dyDescent="0.3">
      <c r="A286" t="s">
        <v>92</v>
      </c>
      <c r="B286">
        <v>2017</v>
      </c>
      <c r="C286" t="s">
        <v>1435</v>
      </c>
      <c r="D286" t="s">
        <v>1925</v>
      </c>
      <c r="E286">
        <v>5</v>
      </c>
      <c r="L286" t="str">
        <f>VLOOKUP($D286,Artslister!$A$1:$W$99,2,FALSE)</f>
        <v>Rubus idaeus</v>
      </c>
      <c r="M286" t="str">
        <f>VLOOKUP($D286,Artslister!$A$1:$W$99,3,FALSE)</f>
        <v>103427</v>
      </c>
      <c r="N286" t="str">
        <f>VLOOKUP($D286,Artslister!$A$1:$W$99,4,FALSE)</f>
        <v>63387</v>
      </c>
      <c r="O286" t="str">
        <f>VLOOKUP($D286,Artslister!$A$1:$W$99,5,FALSE)</f>
        <v>Plantae</v>
      </c>
      <c r="P286" t="str">
        <f>VLOOKUP($D286,Artslister!$A$1:$W$99,6,FALSE)</f>
        <v>Magnoliophyta</v>
      </c>
      <c r="Q286" t="str">
        <f>VLOOKUP($D286,Artslister!$A$1:$W$99,7,FALSE)</f>
        <v>Eudicots</v>
      </c>
      <c r="R286" t="str">
        <f>VLOOKUP($D286,Artslister!$A$1:$W$99,8,FALSE)</f>
        <v>Rosales</v>
      </c>
      <c r="S286" t="str">
        <f>VLOOKUP($D286,Artslister!$A$1:$W$99,9,FALSE)</f>
        <v>Rosaceae</v>
      </c>
      <c r="T286" t="str">
        <f>VLOOKUP($D286,Artslister!$A$1:$W$99,10,FALSE)</f>
        <v>Rubus</v>
      </c>
      <c r="U286" t="str">
        <f>VLOOKUP($D286,Artslister!$A$1:$W$99,11,FALSE)</f>
        <v>idaeus</v>
      </c>
      <c r="V286">
        <f>VLOOKUP($D286,Artslister!$A$1:$W$99,12,FALSE)</f>
        <v>0</v>
      </c>
      <c r="W286" t="str">
        <f>VLOOKUP($D286,Artslister!$A$1:$W$99,13,FALSE)</f>
        <v>L.</v>
      </c>
      <c r="X286" t="e">
        <f>VLOOKUP($D286,Artslister!$A$1:$W$99,15,FALSE)</f>
        <v>#REF!</v>
      </c>
      <c r="Y286" t="e">
        <f>VLOOKUP($D286,Artslister!$A$1:$W$99,17,FALSE)</f>
        <v>#N/A</v>
      </c>
    </row>
    <row r="287" spans="1:25" ht="14.55" hidden="1" x14ac:dyDescent="0.3">
      <c r="A287" t="s">
        <v>92</v>
      </c>
      <c r="B287">
        <v>2017</v>
      </c>
      <c r="C287" t="s">
        <v>1437</v>
      </c>
      <c r="D287" t="s">
        <v>1925</v>
      </c>
      <c r="E287">
        <v>15</v>
      </c>
      <c r="L287" t="str">
        <f>VLOOKUP($D287,Artslister!$A$1:$W$99,2,FALSE)</f>
        <v>Rubus idaeus</v>
      </c>
      <c r="M287" t="str">
        <f>VLOOKUP($D287,Artslister!$A$1:$W$99,3,FALSE)</f>
        <v>103427</v>
      </c>
      <c r="N287" t="str">
        <f>VLOOKUP($D287,Artslister!$A$1:$W$99,4,FALSE)</f>
        <v>63387</v>
      </c>
      <c r="O287" t="str">
        <f>VLOOKUP($D287,Artslister!$A$1:$W$99,5,FALSE)</f>
        <v>Plantae</v>
      </c>
      <c r="P287" t="str">
        <f>VLOOKUP($D287,Artslister!$A$1:$W$99,6,FALSE)</f>
        <v>Magnoliophyta</v>
      </c>
      <c r="Q287" t="str">
        <f>VLOOKUP($D287,Artslister!$A$1:$W$99,7,FALSE)</f>
        <v>Eudicots</v>
      </c>
      <c r="R287" t="str">
        <f>VLOOKUP($D287,Artslister!$A$1:$W$99,8,FALSE)</f>
        <v>Rosales</v>
      </c>
      <c r="S287" t="str">
        <f>VLOOKUP($D287,Artslister!$A$1:$W$99,9,FALSE)</f>
        <v>Rosaceae</v>
      </c>
      <c r="T287" t="str">
        <f>VLOOKUP($D287,Artslister!$A$1:$W$99,10,FALSE)</f>
        <v>Rubus</v>
      </c>
      <c r="U287" t="str">
        <f>VLOOKUP($D287,Artslister!$A$1:$W$99,11,FALSE)</f>
        <v>idaeus</v>
      </c>
      <c r="V287">
        <f>VLOOKUP($D287,Artslister!$A$1:$W$99,12,FALSE)</f>
        <v>0</v>
      </c>
      <c r="W287" t="str">
        <f>VLOOKUP($D287,Artslister!$A$1:$W$99,13,FALSE)</f>
        <v>L.</v>
      </c>
      <c r="X287" t="e">
        <f>VLOOKUP($D287,Artslister!$A$1:$W$99,15,FALSE)</f>
        <v>#REF!</v>
      </c>
      <c r="Y287" t="e">
        <f>VLOOKUP($D287,Artslister!$A$1:$W$99,17,FALSE)</f>
        <v>#N/A</v>
      </c>
    </row>
    <row r="288" spans="1:25" ht="14.55" hidden="1" x14ac:dyDescent="0.3">
      <c r="A288" t="s">
        <v>92</v>
      </c>
      <c r="B288">
        <v>2017</v>
      </c>
      <c r="C288" t="s">
        <v>1440</v>
      </c>
      <c r="D288" t="s">
        <v>1925</v>
      </c>
      <c r="E288">
        <v>10</v>
      </c>
      <c r="L288" t="str">
        <f>VLOOKUP($D288,Artslister!$A$1:$W$99,2,FALSE)</f>
        <v>Rubus idaeus</v>
      </c>
      <c r="M288" t="str">
        <f>VLOOKUP($D288,Artslister!$A$1:$W$99,3,FALSE)</f>
        <v>103427</v>
      </c>
      <c r="N288" t="str">
        <f>VLOOKUP($D288,Artslister!$A$1:$W$99,4,FALSE)</f>
        <v>63387</v>
      </c>
      <c r="O288" t="str">
        <f>VLOOKUP($D288,Artslister!$A$1:$W$99,5,FALSE)</f>
        <v>Plantae</v>
      </c>
      <c r="P288" t="str">
        <f>VLOOKUP($D288,Artslister!$A$1:$W$99,6,FALSE)</f>
        <v>Magnoliophyta</v>
      </c>
      <c r="Q288" t="str">
        <f>VLOOKUP($D288,Artslister!$A$1:$W$99,7,FALSE)</f>
        <v>Eudicots</v>
      </c>
      <c r="R288" t="str">
        <f>VLOOKUP($D288,Artslister!$A$1:$W$99,8,FALSE)</f>
        <v>Rosales</v>
      </c>
      <c r="S288" t="str">
        <f>VLOOKUP($D288,Artslister!$A$1:$W$99,9,FALSE)</f>
        <v>Rosaceae</v>
      </c>
      <c r="T288" t="str">
        <f>VLOOKUP($D288,Artslister!$A$1:$W$99,10,FALSE)</f>
        <v>Rubus</v>
      </c>
      <c r="U288" t="str">
        <f>VLOOKUP($D288,Artslister!$A$1:$W$99,11,FALSE)</f>
        <v>idaeus</v>
      </c>
      <c r="V288">
        <f>VLOOKUP($D288,Artslister!$A$1:$W$99,12,FALSE)</f>
        <v>0</v>
      </c>
      <c r="W288" t="str">
        <f>VLOOKUP($D288,Artslister!$A$1:$W$99,13,FALSE)</f>
        <v>L.</v>
      </c>
      <c r="X288" t="e">
        <f>VLOOKUP($D288,Artslister!$A$1:$W$99,15,FALSE)</f>
        <v>#REF!</v>
      </c>
      <c r="Y288" t="e">
        <f>VLOOKUP($D288,Artslister!$A$1:$W$99,17,FALSE)</f>
        <v>#N/A</v>
      </c>
    </row>
    <row r="289" spans="1:25" ht="14.55" hidden="1" x14ac:dyDescent="0.3">
      <c r="A289" t="s">
        <v>98</v>
      </c>
      <c r="B289">
        <v>2017</v>
      </c>
      <c r="C289" t="s">
        <v>1730</v>
      </c>
      <c r="D289" t="s">
        <v>1925</v>
      </c>
      <c r="E289">
        <v>4</v>
      </c>
      <c r="L289" t="str">
        <f>VLOOKUP($D289,Artslister!$A$1:$W$99,2,FALSE)</f>
        <v>Rubus idaeus</v>
      </c>
      <c r="M289" t="str">
        <f>VLOOKUP($D289,Artslister!$A$1:$W$99,3,FALSE)</f>
        <v>103427</v>
      </c>
      <c r="N289" t="str">
        <f>VLOOKUP($D289,Artslister!$A$1:$W$99,4,FALSE)</f>
        <v>63387</v>
      </c>
      <c r="O289" t="str">
        <f>VLOOKUP($D289,Artslister!$A$1:$W$99,5,FALSE)</f>
        <v>Plantae</v>
      </c>
      <c r="P289" t="str">
        <f>VLOOKUP($D289,Artslister!$A$1:$W$99,6,FALSE)</f>
        <v>Magnoliophyta</v>
      </c>
      <c r="Q289" t="str">
        <f>VLOOKUP($D289,Artslister!$A$1:$W$99,7,FALSE)</f>
        <v>Eudicots</v>
      </c>
      <c r="R289" t="str">
        <f>VLOOKUP($D289,Artslister!$A$1:$W$99,8,FALSE)</f>
        <v>Rosales</v>
      </c>
      <c r="S289" t="str">
        <f>VLOOKUP($D289,Artslister!$A$1:$W$99,9,FALSE)</f>
        <v>Rosaceae</v>
      </c>
      <c r="T289" t="str">
        <f>VLOOKUP($D289,Artslister!$A$1:$W$99,10,FALSE)</f>
        <v>Rubus</v>
      </c>
      <c r="U289" t="str">
        <f>VLOOKUP($D289,Artslister!$A$1:$W$99,11,FALSE)</f>
        <v>idaeus</v>
      </c>
      <c r="V289">
        <f>VLOOKUP($D289,Artslister!$A$1:$W$99,12,FALSE)</f>
        <v>0</v>
      </c>
      <c r="W289" t="str">
        <f>VLOOKUP($D289,Artslister!$A$1:$W$99,13,FALSE)</f>
        <v>L.</v>
      </c>
      <c r="X289" t="e">
        <f>VLOOKUP($D289,Artslister!$A$1:$W$99,15,FALSE)</f>
        <v>#REF!</v>
      </c>
      <c r="Y289" t="e">
        <f>VLOOKUP($D289,Artslister!$A$1:$W$99,17,FALSE)</f>
        <v>#N/A</v>
      </c>
    </row>
    <row r="290" spans="1:25" ht="14.55" hidden="1" x14ac:dyDescent="0.3">
      <c r="A290" t="s">
        <v>98</v>
      </c>
      <c r="B290">
        <v>2017</v>
      </c>
      <c r="C290" t="s">
        <v>1715</v>
      </c>
      <c r="D290" t="s">
        <v>1925</v>
      </c>
      <c r="E290">
        <v>20</v>
      </c>
      <c r="L290" t="str">
        <f>VLOOKUP($D290,Artslister!$A$1:$W$99,2,FALSE)</f>
        <v>Rubus idaeus</v>
      </c>
      <c r="M290" t="str">
        <f>VLOOKUP($D290,Artslister!$A$1:$W$99,3,FALSE)</f>
        <v>103427</v>
      </c>
      <c r="N290" t="str">
        <f>VLOOKUP($D290,Artslister!$A$1:$W$99,4,FALSE)</f>
        <v>63387</v>
      </c>
      <c r="O290" t="str">
        <f>VLOOKUP($D290,Artslister!$A$1:$W$99,5,FALSE)</f>
        <v>Plantae</v>
      </c>
      <c r="P290" t="str">
        <f>VLOOKUP($D290,Artslister!$A$1:$W$99,6,FALSE)</f>
        <v>Magnoliophyta</v>
      </c>
      <c r="Q290" t="str">
        <f>VLOOKUP($D290,Artslister!$A$1:$W$99,7,FALSE)</f>
        <v>Eudicots</v>
      </c>
      <c r="R290" t="str">
        <f>VLOOKUP($D290,Artslister!$A$1:$W$99,8,FALSE)</f>
        <v>Rosales</v>
      </c>
      <c r="S290" t="str">
        <f>VLOOKUP($D290,Artslister!$A$1:$W$99,9,FALSE)</f>
        <v>Rosaceae</v>
      </c>
      <c r="T290" t="str">
        <f>VLOOKUP($D290,Artslister!$A$1:$W$99,10,FALSE)</f>
        <v>Rubus</v>
      </c>
      <c r="U290" t="str">
        <f>VLOOKUP($D290,Artslister!$A$1:$W$99,11,FALSE)</f>
        <v>idaeus</v>
      </c>
      <c r="V290">
        <f>VLOOKUP($D290,Artslister!$A$1:$W$99,12,FALSE)</f>
        <v>0</v>
      </c>
      <c r="W290" t="str">
        <f>VLOOKUP($D290,Artslister!$A$1:$W$99,13,FALSE)</f>
        <v>L.</v>
      </c>
      <c r="X290" t="e">
        <f>VLOOKUP($D290,Artslister!$A$1:$W$99,15,FALSE)</f>
        <v>#REF!</v>
      </c>
      <c r="Y290" t="e">
        <f>VLOOKUP($D290,Artslister!$A$1:$W$99,17,FALSE)</f>
        <v>#N/A</v>
      </c>
    </row>
    <row r="291" spans="1:25" ht="14.55" hidden="1" x14ac:dyDescent="0.3">
      <c r="A291" t="s">
        <v>28</v>
      </c>
      <c r="B291">
        <v>2018</v>
      </c>
      <c r="C291" t="s">
        <v>1300</v>
      </c>
      <c r="D291" t="s">
        <v>1925</v>
      </c>
      <c r="E291">
        <v>10</v>
      </c>
      <c r="L291" t="str">
        <f>VLOOKUP($D291,Artslister!$A$1:$W$99,2,FALSE)</f>
        <v>Rubus idaeus</v>
      </c>
      <c r="M291" t="str">
        <f>VLOOKUP($D291,Artslister!$A$1:$W$99,3,FALSE)</f>
        <v>103427</v>
      </c>
      <c r="N291" t="str">
        <f>VLOOKUP($D291,Artslister!$A$1:$W$99,4,FALSE)</f>
        <v>63387</v>
      </c>
      <c r="O291" t="str">
        <f>VLOOKUP($D291,Artslister!$A$1:$W$99,5,FALSE)</f>
        <v>Plantae</v>
      </c>
      <c r="P291" t="str">
        <f>VLOOKUP($D291,Artslister!$A$1:$W$99,6,FALSE)</f>
        <v>Magnoliophyta</v>
      </c>
      <c r="Q291" t="str">
        <f>VLOOKUP($D291,Artslister!$A$1:$W$99,7,FALSE)</f>
        <v>Eudicots</v>
      </c>
      <c r="R291" t="str">
        <f>VLOOKUP($D291,Artslister!$A$1:$W$99,8,FALSE)</f>
        <v>Rosales</v>
      </c>
      <c r="S291" t="str">
        <f>VLOOKUP($D291,Artslister!$A$1:$W$99,9,FALSE)</f>
        <v>Rosaceae</v>
      </c>
      <c r="T291" t="str">
        <f>VLOOKUP($D291,Artslister!$A$1:$W$99,10,FALSE)</f>
        <v>Rubus</v>
      </c>
      <c r="U291" t="str">
        <f>VLOOKUP($D291,Artslister!$A$1:$W$99,11,FALSE)</f>
        <v>idaeus</v>
      </c>
      <c r="V291">
        <f>VLOOKUP($D291,Artslister!$A$1:$W$99,12,FALSE)</f>
        <v>0</v>
      </c>
      <c r="W291" t="str">
        <f>VLOOKUP($D291,Artslister!$A$1:$W$99,13,FALSE)</f>
        <v>L.</v>
      </c>
      <c r="X291" t="e">
        <f>VLOOKUP($D291,Artslister!$A$1:$W$99,15,FALSE)</f>
        <v>#REF!</v>
      </c>
      <c r="Y291" t="e">
        <f>VLOOKUP($D291,Artslister!$A$1:$W$99,17,FALSE)</f>
        <v>#N/A</v>
      </c>
    </row>
    <row r="292" spans="1:25" ht="14.55" hidden="1" x14ac:dyDescent="0.3">
      <c r="A292" t="s">
        <v>35</v>
      </c>
      <c r="B292">
        <v>2018</v>
      </c>
      <c r="C292" t="s">
        <v>1357</v>
      </c>
      <c r="D292" t="s">
        <v>1925</v>
      </c>
      <c r="E292">
        <v>10</v>
      </c>
      <c r="L292" t="str">
        <f>VLOOKUP($D292,Artslister!$A$1:$W$99,2,FALSE)</f>
        <v>Rubus idaeus</v>
      </c>
      <c r="M292" t="str">
        <f>VLOOKUP($D292,Artslister!$A$1:$W$99,3,FALSE)</f>
        <v>103427</v>
      </c>
      <c r="N292" t="str">
        <f>VLOOKUP($D292,Artslister!$A$1:$W$99,4,FALSE)</f>
        <v>63387</v>
      </c>
      <c r="O292" t="str">
        <f>VLOOKUP($D292,Artslister!$A$1:$W$99,5,FALSE)</f>
        <v>Plantae</v>
      </c>
      <c r="P292" t="str">
        <f>VLOOKUP($D292,Artslister!$A$1:$W$99,6,FALSE)</f>
        <v>Magnoliophyta</v>
      </c>
      <c r="Q292" t="str">
        <f>VLOOKUP($D292,Artslister!$A$1:$W$99,7,FALSE)</f>
        <v>Eudicots</v>
      </c>
      <c r="R292" t="str">
        <f>VLOOKUP($D292,Artslister!$A$1:$W$99,8,FALSE)</f>
        <v>Rosales</v>
      </c>
      <c r="S292" t="str">
        <f>VLOOKUP($D292,Artslister!$A$1:$W$99,9,FALSE)</f>
        <v>Rosaceae</v>
      </c>
      <c r="T292" t="str">
        <f>VLOOKUP($D292,Artslister!$A$1:$W$99,10,FALSE)</f>
        <v>Rubus</v>
      </c>
      <c r="U292" t="str">
        <f>VLOOKUP($D292,Artslister!$A$1:$W$99,11,FALSE)</f>
        <v>idaeus</v>
      </c>
      <c r="V292">
        <f>VLOOKUP($D292,Artslister!$A$1:$W$99,12,FALSE)</f>
        <v>0</v>
      </c>
      <c r="W292" t="str">
        <f>VLOOKUP($D292,Artslister!$A$1:$W$99,13,FALSE)</f>
        <v>L.</v>
      </c>
      <c r="X292" t="e">
        <f>VLOOKUP($D292,Artslister!$A$1:$W$99,15,FALSE)</f>
        <v>#REF!</v>
      </c>
      <c r="Y292" t="e">
        <f>VLOOKUP($D292,Artslister!$A$1:$W$99,17,FALSE)</f>
        <v>#N/A</v>
      </c>
    </row>
    <row r="293" spans="1:25" ht="14.55" hidden="1" x14ac:dyDescent="0.3">
      <c r="A293" t="s">
        <v>35</v>
      </c>
      <c r="B293">
        <v>2018</v>
      </c>
      <c r="C293" t="s">
        <v>1359</v>
      </c>
      <c r="D293" t="s">
        <v>1925</v>
      </c>
      <c r="E293" t="s">
        <v>267</v>
      </c>
      <c r="L293" t="str">
        <f>VLOOKUP($D293,Artslister!$A$1:$W$99,2,FALSE)</f>
        <v>Rubus idaeus</v>
      </c>
      <c r="M293" t="str">
        <f>VLOOKUP($D293,Artslister!$A$1:$W$99,3,FALSE)</f>
        <v>103427</v>
      </c>
      <c r="N293" t="str">
        <f>VLOOKUP($D293,Artslister!$A$1:$W$99,4,FALSE)</f>
        <v>63387</v>
      </c>
      <c r="O293" t="str">
        <f>VLOOKUP($D293,Artslister!$A$1:$W$99,5,FALSE)</f>
        <v>Plantae</v>
      </c>
      <c r="P293" t="str">
        <f>VLOOKUP($D293,Artslister!$A$1:$W$99,6,FALSE)</f>
        <v>Magnoliophyta</v>
      </c>
      <c r="Q293" t="str">
        <f>VLOOKUP($D293,Artslister!$A$1:$W$99,7,FALSE)</f>
        <v>Eudicots</v>
      </c>
      <c r="R293" t="str">
        <f>VLOOKUP($D293,Artslister!$A$1:$W$99,8,FALSE)</f>
        <v>Rosales</v>
      </c>
      <c r="S293" t="str">
        <f>VLOOKUP($D293,Artslister!$A$1:$W$99,9,FALSE)</f>
        <v>Rosaceae</v>
      </c>
      <c r="T293" t="str">
        <f>VLOOKUP($D293,Artslister!$A$1:$W$99,10,FALSE)</f>
        <v>Rubus</v>
      </c>
      <c r="U293" t="str">
        <f>VLOOKUP($D293,Artslister!$A$1:$W$99,11,FALSE)</f>
        <v>idaeus</v>
      </c>
      <c r="V293">
        <f>VLOOKUP($D293,Artslister!$A$1:$W$99,12,FALSE)</f>
        <v>0</v>
      </c>
      <c r="W293" t="str">
        <f>VLOOKUP($D293,Artslister!$A$1:$W$99,13,FALSE)</f>
        <v>L.</v>
      </c>
      <c r="X293" t="e">
        <f>VLOOKUP($D293,Artslister!$A$1:$W$99,15,FALSE)</f>
        <v>#REF!</v>
      </c>
      <c r="Y293" t="e">
        <f>VLOOKUP($D293,Artslister!$A$1:$W$99,17,FALSE)</f>
        <v>#N/A</v>
      </c>
    </row>
    <row r="294" spans="1:25" ht="14.55" hidden="1" x14ac:dyDescent="0.3">
      <c r="A294" t="s">
        <v>35</v>
      </c>
      <c r="B294">
        <v>2018</v>
      </c>
      <c r="C294" t="s">
        <v>1365</v>
      </c>
      <c r="D294" t="s">
        <v>1925</v>
      </c>
      <c r="E294" t="s">
        <v>267</v>
      </c>
      <c r="L294" t="str">
        <f>VLOOKUP($D294,Artslister!$A$1:$W$99,2,FALSE)</f>
        <v>Rubus idaeus</v>
      </c>
      <c r="M294" t="str">
        <f>VLOOKUP($D294,Artslister!$A$1:$W$99,3,FALSE)</f>
        <v>103427</v>
      </c>
      <c r="N294" t="str">
        <f>VLOOKUP($D294,Artslister!$A$1:$W$99,4,FALSE)</f>
        <v>63387</v>
      </c>
      <c r="O294" t="str">
        <f>VLOOKUP($D294,Artslister!$A$1:$W$99,5,FALSE)</f>
        <v>Plantae</v>
      </c>
      <c r="P294" t="str">
        <f>VLOOKUP($D294,Artslister!$A$1:$W$99,6,FALSE)</f>
        <v>Magnoliophyta</v>
      </c>
      <c r="Q294" t="str">
        <f>VLOOKUP($D294,Artslister!$A$1:$W$99,7,FALSE)</f>
        <v>Eudicots</v>
      </c>
      <c r="R294" t="str">
        <f>VLOOKUP($D294,Artslister!$A$1:$W$99,8,FALSE)</f>
        <v>Rosales</v>
      </c>
      <c r="S294" t="str">
        <f>VLOOKUP($D294,Artslister!$A$1:$W$99,9,FALSE)</f>
        <v>Rosaceae</v>
      </c>
      <c r="T294" t="str">
        <f>VLOOKUP($D294,Artslister!$A$1:$W$99,10,FALSE)</f>
        <v>Rubus</v>
      </c>
      <c r="U294" t="str">
        <f>VLOOKUP($D294,Artslister!$A$1:$W$99,11,FALSE)</f>
        <v>idaeus</v>
      </c>
      <c r="V294">
        <f>VLOOKUP($D294,Artslister!$A$1:$W$99,12,FALSE)</f>
        <v>0</v>
      </c>
      <c r="W294" t="str">
        <f>VLOOKUP($D294,Artslister!$A$1:$W$99,13,FALSE)</f>
        <v>L.</v>
      </c>
      <c r="X294" t="e">
        <f>VLOOKUP($D294,Artslister!$A$1:$W$99,15,FALSE)</f>
        <v>#REF!</v>
      </c>
      <c r="Y294" t="e">
        <f>VLOOKUP($D294,Artslister!$A$1:$W$99,17,FALSE)</f>
        <v>#N/A</v>
      </c>
    </row>
    <row r="295" spans="1:25" ht="14.55" hidden="1" x14ac:dyDescent="0.3">
      <c r="A295" t="s">
        <v>35</v>
      </c>
      <c r="B295">
        <v>2018</v>
      </c>
      <c r="C295" t="s">
        <v>1366</v>
      </c>
      <c r="D295" t="s">
        <v>1925</v>
      </c>
      <c r="E295" t="s">
        <v>267</v>
      </c>
      <c r="L295" t="str">
        <f>VLOOKUP($D295,Artslister!$A$1:$W$99,2,FALSE)</f>
        <v>Rubus idaeus</v>
      </c>
      <c r="M295" t="str">
        <f>VLOOKUP($D295,Artslister!$A$1:$W$99,3,FALSE)</f>
        <v>103427</v>
      </c>
      <c r="N295" t="str">
        <f>VLOOKUP($D295,Artslister!$A$1:$W$99,4,FALSE)</f>
        <v>63387</v>
      </c>
      <c r="O295" t="str">
        <f>VLOOKUP($D295,Artslister!$A$1:$W$99,5,FALSE)</f>
        <v>Plantae</v>
      </c>
      <c r="P295" t="str">
        <f>VLOOKUP($D295,Artslister!$A$1:$W$99,6,FALSE)</f>
        <v>Magnoliophyta</v>
      </c>
      <c r="Q295" t="str">
        <f>VLOOKUP($D295,Artslister!$A$1:$W$99,7,FALSE)</f>
        <v>Eudicots</v>
      </c>
      <c r="R295" t="str">
        <f>VLOOKUP($D295,Artslister!$A$1:$W$99,8,FALSE)</f>
        <v>Rosales</v>
      </c>
      <c r="S295" t="str">
        <f>VLOOKUP($D295,Artslister!$A$1:$W$99,9,FALSE)</f>
        <v>Rosaceae</v>
      </c>
      <c r="T295" t="str">
        <f>VLOOKUP($D295,Artslister!$A$1:$W$99,10,FALSE)</f>
        <v>Rubus</v>
      </c>
      <c r="U295" t="str">
        <f>VLOOKUP($D295,Artslister!$A$1:$W$99,11,FALSE)</f>
        <v>idaeus</v>
      </c>
      <c r="V295">
        <f>VLOOKUP($D295,Artslister!$A$1:$W$99,12,FALSE)</f>
        <v>0</v>
      </c>
      <c r="W295" t="str">
        <f>VLOOKUP($D295,Artslister!$A$1:$W$99,13,FALSE)</f>
        <v>L.</v>
      </c>
      <c r="X295" t="e">
        <f>VLOOKUP($D295,Artslister!$A$1:$W$99,15,FALSE)</f>
        <v>#REF!</v>
      </c>
      <c r="Y295" t="e">
        <f>VLOOKUP($D295,Artslister!$A$1:$W$99,17,FALSE)</f>
        <v>#N/A</v>
      </c>
    </row>
    <row r="296" spans="1:25" ht="14.55" hidden="1" x14ac:dyDescent="0.3">
      <c r="A296" t="s">
        <v>35</v>
      </c>
      <c r="B296">
        <v>2018</v>
      </c>
      <c r="C296" t="s">
        <v>1361</v>
      </c>
      <c r="D296" t="s">
        <v>1925</v>
      </c>
      <c r="E296" t="s">
        <v>267</v>
      </c>
      <c r="L296" t="str">
        <f>VLOOKUP($D296,Artslister!$A$1:$W$99,2,FALSE)</f>
        <v>Rubus idaeus</v>
      </c>
      <c r="M296" t="str">
        <f>VLOOKUP($D296,Artslister!$A$1:$W$99,3,FALSE)</f>
        <v>103427</v>
      </c>
      <c r="N296" t="str">
        <f>VLOOKUP($D296,Artslister!$A$1:$W$99,4,FALSE)</f>
        <v>63387</v>
      </c>
      <c r="O296" t="str">
        <f>VLOOKUP($D296,Artslister!$A$1:$W$99,5,FALSE)</f>
        <v>Plantae</v>
      </c>
      <c r="P296" t="str">
        <f>VLOOKUP($D296,Artslister!$A$1:$W$99,6,FALSE)</f>
        <v>Magnoliophyta</v>
      </c>
      <c r="Q296" t="str">
        <f>VLOOKUP($D296,Artslister!$A$1:$W$99,7,FALSE)</f>
        <v>Eudicots</v>
      </c>
      <c r="R296" t="str">
        <f>VLOOKUP($D296,Artslister!$A$1:$W$99,8,FALSE)</f>
        <v>Rosales</v>
      </c>
      <c r="S296" t="str">
        <f>VLOOKUP($D296,Artslister!$A$1:$W$99,9,FALSE)</f>
        <v>Rosaceae</v>
      </c>
      <c r="T296" t="str">
        <f>VLOOKUP($D296,Artslister!$A$1:$W$99,10,FALSE)</f>
        <v>Rubus</v>
      </c>
      <c r="U296" t="str">
        <f>VLOOKUP($D296,Artslister!$A$1:$W$99,11,FALSE)</f>
        <v>idaeus</v>
      </c>
      <c r="V296">
        <f>VLOOKUP($D296,Artslister!$A$1:$W$99,12,FALSE)</f>
        <v>0</v>
      </c>
      <c r="W296" t="str">
        <f>VLOOKUP($D296,Artslister!$A$1:$W$99,13,FALSE)</f>
        <v>L.</v>
      </c>
      <c r="X296" t="e">
        <f>VLOOKUP($D296,Artslister!$A$1:$W$99,15,FALSE)</f>
        <v>#REF!</v>
      </c>
      <c r="Y296" t="e">
        <f>VLOOKUP($D296,Artslister!$A$1:$W$99,17,FALSE)</f>
        <v>#N/A</v>
      </c>
    </row>
    <row r="297" spans="1:25" ht="14.55" hidden="1" x14ac:dyDescent="0.3">
      <c r="A297" t="s">
        <v>92</v>
      </c>
      <c r="B297">
        <v>2018</v>
      </c>
      <c r="C297" t="s">
        <v>1432</v>
      </c>
      <c r="D297" t="s">
        <v>1925</v>
      </c>
      <c r="E297">
        <v>2</v>
      </c>
      <c r="L297" t="str">
        <f>VLOOKUP($D297,Artslister!$A$1:$W$99,2,FALSE)</f>
        <v>Rubus idaeus</v>
      </c>
      <c r="M297" t="str">
        <f>VLOOKUP($D297,Artslister!$A$1:$W$99,3,FALSE)</f>
        <v>103427</v>
      </c>
      <c r="N297" t="str">
        <f>VLOOKUP($D297,Artslister!$A$1:$W$99,4,FALSE)</f>
        <v>63387</v>
      </c>
      <c r="O297" t="str">
        <f>VLOOKUP($D297,Artslister!$A$1:$W$99,5,FALSE)</f>
        <v>Plantae</v>
      </c>
      <c r="P297" t="str">
        <f>VLOOKUP($D297,Artslister!$A$1:$W$99,6,FALSE)</f>
        <v>Magnoliophyta</v>
      </c>
      <c r="Q297" t="str">
        <f>VLOOKUP($D297,Artslister!$A$1:$W$99,7,FALSE)</f>
        <v>Eudicots</v>
      </c>
      <c r="R297" t="str">
        <f>VLOOKUP($D297,Artslister!$A$1:$W$99,8,FALSE)</f>
        <v>Rosales</v>
      </c>
      <c r="S297" t="str">
        <f>VLOOKUP($D297,Artslister!$A$1:$W$99,9,FALSE)</f>
        <v>Rosaceae</v>
      </c>
      <c r="T297" t="str">
        <f>VLOOKUP($D297,Artslister!$A$1:$W$99,10,FALSE)</f>
        <v>Rubus</v>
      </c>
      <c r="U297" t="str">
        <f>VLOOKUP($D297,Artslister!$A$1:$W$99,11,FALSE)</f>
        <v>idaeus</v>
      </c>
      <c r="V297">
        <f>VLOOKUP($D297,Artslister!$A$1:$W$99,12,FALSE)</f>
        <v>0</v>
      </c>
      <c r="W297" t="str">
        <f>VLOOKUP($D297,Artslister!$A$1:$W$99,13,FALSE)</f>
        <v>L.</v>
      </c>
      <c r="X297" t="e">
        <f>VLOOKUP($D297,Artslister!$A$1:$W$99,15,FALSE)</f>
        <v>#REF!</v>
      </c>
      <c r="Y297" t="e">
        <f>VLOOKUP($D297,Artslister!$A$1:$W$99,17,FALSE)</f>
        <v>#N/A</v>
      </c>
    </row>
    <row r="298" spans="1:25" ht="14.55" hidden="1" x14ac:dyDescent="0.3">
      <c r="A298" t="s">
        <v>92</v>
      </c>
      <c r="B298">
        <v>2018</v>
      </c>
      <c r="C298" t="s">
        <v>1435</v>
      </c>
      <c r="D298" t="s">
        <v>1925</v>
      </c>
      <c r="E298">
        <v>1</v>
      </c>
      <c r="L298" t="str">
        <f>VLOOKUP($D298,Artslister!$A$1:$W$99,2,FALSE)</f>
        <v>Rubus idaeus</v>
      </c>
      <c r="M298" t="str">
        <f>VLOOKUP($D298,Artslister!$A$1:$W$99,3,FALSE)</f>
        <v>103427</v>
      </c>
      <c r="N298" t="str">
        <f>VLOOKUP($D298,Artslister!$A$1:$W$99,4,FALSE)</f>
        <v>63387</v>
      </c>
      <c r="O298" t="str">
        <f>VLOOKUP($D298,Artslister!$A$1:$W$99,5,FALSE)</f>
        <v>Plantae</v>
      </c>
      <c r="P298" t="str">
        <f>VLOOKUP($D298,Artslister!$A$1:$W$99,6,FALSE)</f>
        <v>Magnoliophyta</v>
      </c>
      <c r="Q298" t="str">
        <f>VLOOKUP($D298,Artslister!$A$1:$W$99,7,FALSE)</f>
        <v>Eudicots</v>
      </c>
      <c r="R298" t="str">
        <f>VLOOKUP($D298,Artslister!$A$1:$W$99,8,FALSE)</f>
        <v>Rosales</v>
      </c>
      <c r="S298" t="str">
        <f>VLOOKUP($D298,Artslister!$A$1:$W$99,9,FALSE)</f>
        <v>Rosaceae</v>
      </c>
      <c r="T298" t="str">
        <f>VLOOKUP($D298,Artslister!$A$1:$W$99,10,FALSE)</f>
        <v>Rubus</v>
      </c>
      <c r="U298" t="str">
        <f>VLOOKUP($D298,Artslister!$A$1:$W$99,11,FALSE)</f>
        <v>idaeus</v>
      </c>
      <c r="V298">
        <f>VLOOKUP($D298,Artslister!$A$1:$W$99,12,FALSE)</f>
        <v>0</v>
      </c>
      <c r="W298" t="str">
        <f>VLOOKUP($D298,Artslister!$A$1:$W$99,13,FALSE)</f>
        <v>L.</v>
      </c>
      <c r="X298" t="e">
        <f>VLOOKUP($D298,Artslister!$A$1:$W$99,15,FALSE)</f>
        <v>#REF!</v>
      </c>
      <c r="Y298" t="e">
        <f>VLOOKUP($D298,Artslister!$A$1:$W$99,17,FALSE)</f>
        <v>#N/A</v>
      </c>
    </row>
    <row r="299" spans="1:25" ht="14.55" hidden="1" x14ac:dyDescent="0.3">
      <c r="A299" t="s">
        <v>92</v>
      </c>
      <c r="B299">
        <v>2018</v>
      </c>
      <c r="C299" t="s">
        <v>1437</v>
      </c>
      <c r="D299" t="s">
        <v>1925</v>
      </c>
      <c r="E299">
        <v>10</v>
      </c>
      <c r="L299" t="str">
        <f>VLOOKUP($D299,Artslister!$A$1:$W$99,2,FALSE)</f>
        <v>Rubus idaeus</v>
      </c>
      <c r="M299" t="str">
        <f>VLOOKUP($D299,Artslister!$A$1:$W$99,3,FALSE)</f>
        <v>103427</v>
      </c>
      <c r="N299" t="str">
        <f>VLOOKUP($D299,Artslister!$A$1:$W$99,4,FALSE)</f>
        <v>63387</v>
      </c>
      <c r="O299" t="str">
        <f>VLOOKUP($D299,Artslister!$A$1:$W$99,5,FALSE)</f>
        <v>Plantae</v>
      </c>
      <c r="P299" t="str">
        <f>VLOOKUP($D299,Artslister!$A$1:$W$99,6,FALSE)</f>
        <v>Magnoliophyta</v>
      </c>
      <c r="Q299" t="str">
        <f>VLOOKUP($D299,Artslister!$A$1:$W$99,7,FALSE)</f>
        <v>Eudicots</v>
      </c>
      <c r="R299" t="str">
        <f>VLOOKUP($D299,Artslister!$A$1:$W$99,8,FALSE)</f>
        <v>Rosales</v>
      </c>
      <c r="S299" t="str">
        <f>VLOOKUP($D299,Artslister!$A$1:$W$99,9,FALSE)</f>
        <v>Rosaceae</v>
      </c>
      <c r="T299" t="str">
        <f>VLOOKUP($D299,Artslister!$A$1:$W$99,10,FALSE)</f>
        <v>Rubus</v>
      </c>
      <c r="U299" t="str">
        <f>VLOOKUP($D299,Artslister!$A$1:$W$99,11,FALSE)</f>
        <v>idaeus</v>
      </c>
      <c r="V299">
        <f>VLOOKUP($D299,Artslister!$A$1:$W$99,12,FALSE)</f>
        <v>0</v>
      </c>
      <c r="W299" t="str">
        <f>VLOOKUP($D299,Artslister!$A$1:$W$99,13,FALSE)</f>
        <v>L.</v>
      </c>
      <c r="X299" t="e">
        <f>VLOOKUP($D299,Artslister!$A$1:$W$99,15,FALSE)</f>
        <v>#REF!</v>
      </c>
      <c r="Y299" t="e">
        <f>VLOOKUP($D299,Artslister!$A$1:$W$99,17,FALSE)</f>
        <v>#N/A</v>
      </c>
    </row>
    <row r="300" spans="1:25" ht="14.55" hidden="1" x14ac:dyDescent="0.3">
      <c r="A300" t="s">
        <v>92</v>
      </c>
      <c r="B300">
        <v>2018</v>
      </c>
      <c r="C300" t="s">
        <v>1438</v>
      </c>
      <c r="D300" t="s">
        <v>1925</v>
      </c>
      <c r="E300">
        <v>2</v>
      </c>
      <c r="L300" t="str">
        <f>VLOOKUP($D300,Artslister!$A$1:$W$99,2,FALSE)</f>
        <v>Rubus idaeus</v>
      </c>
      <c r="M300" t="str">
        <f>VLOOKUP($D300,Artslister!$A$1:$W$99,3,FALSE)</f>
        <v>103427</v>
      </c>
      <c r="N300" t="str">
        <f>VLOOKUP($D300,Artslister!$A$1:$W$99,4,FALSE)</f>
        <v>63387</v>
      </c>
      <c r="O300" t="str">
        <f>VLOOKUP($D300,Artslister!$A$1:$W$99,5,FALSE)</f>
        <v>Plantae</v>
      </c>
      <c r="P300" t="str">
        <f>VLOOKUP($D300,Artslister!$A$1:$W$99,6,FALSE)</f>
        <v>Magnoliophyta</v>
      </c>
      <c r="Q300" t="str">
        <f>VLOOKUP($D300,Artslister!$A$1:$W$99,7,FALSE)</f>
        <v>Eudicots</v>
      </c>
      <c r="R300" t="str">
        <f>VLOOKUP($D300,Artslister!$A$1:$W$99,8,FALSE)</f>
        <v>Rosales</v>
      </c>
      <c r="S300" t="str">
        <f>VLOOKUP($D300,Artslister!$A$1:$W$99,9,FALSE)</f>
        <v>Rosaceae</v>
      </c>
      <c r="T300" t="str">
        <f>VLOOKUP($D300,Artslister!$A$1:$W$99,10,FALSE)</f>
        <v>Rubus</v>
      </c>
      <c r="U300" t="str">
        <f>VLOOKUP($D300,Artslister!$A$1:$W$99,11,FALSE)</f>
        <v>idaeus</v>
      </c>
      <c r="V300">
        <f>VLOOKUP($D300,Artslister!$A$1:$W$99,12,FALSE)</f>
        <v>0</v>
      </c>
      <c r="W300" t="str">
        <f>VLOOKUP($D300,Artslister!$A$1:$W$99,13,FALSE)</f>
        <v>L.</v>
      </c>
      <c r="X300" t="e">
        <f>VLOOKUP($D300,Artslister!$A$1:$W$99,15,FALSE)</f>
        <v>#REF!</v>
      </c>
      <c r="Y300" t="e">
        <f>VLOOKUP($D300,Artslister!$A$1:$W$99,17,FALSE)</f>
        <v>#N/A</v>
      </c>
    </row>
    <row r="301" spans="1:25" ht="14.55" hidden="1" x14ac:dyDescent="0.3">
      <c r="A301" t="s">
        <v>92</v>
      </c>
      <c r="B301">
        <v>2018</v>
      </c>
      <c r="C301" t="s">
        <v>1440</v>
      </c>
      <c r="D301" t="s">
        <v>1925</v>
      </c>
      <c r="E301">
        <v>5</v>
      </c>
      <c r="L301" t="str">
        <f>VLOOKUP($D301,Artslister!$A$1:$W$99,2,FALSE)</f>
        <v>Rubus idaeus</v>
      </c>
      <c r="M301" t="str">
        <f>VLOOKUP($D301,Artslister!$A$1:$W$99,3,FALSE)</f>
        <v>103427</v>
      </c>
      <c r="N301" t="str">
        <f>VLOOKUP($D301,Artslister!$A$1:$W$99,4,FALSE)</f>
        <v>63387</v>
      </c>
      <c r="O301" t="str">
        <f>VLOOKUP($D301,Artslister!$A$1:$W$99,5,FALSE)</f>
        <v>Plantae</v>
      </c>
      <c r="P301" t="str">
        <f>VLOOKUP($D301,Artslister!$A$1:$W$99,6,FALSE)</f>
        <v>Magnoliophyta</v>
      </c>
      <c r="Q301" t="str">
        <f>VLOOKUP($D301,Artslister!$A$1:$W$99,7,FALSE)</f>
        <v>Eudicots</v>
      </c>
      <c r="R301" t="str">
        <f>VLOOKUP($D301,Artslister!$A$1:$W$99,8,FALSE)</f>
        <v>Rosales</v>
      </c>
      <c r="S301" t="str">
        <f>VLOOKUP($D301,Artslister!$A$1:$W$99,9,FALSE)</f>
        <v>Rosaceae</v>
      </c>
      <c r="T301" t="str">
        <f>VLOOKUP($D301,Artslister!$A$1:$W$99,10,FALSE)</f>
        <v>Rubus</v>
      </c>
      <c r="U301" t="str">
        <f>VLOOKUP($D301,Artslister!$A$1:$W$99,11,FALSE)</f>
        <v>idaeus</v>
      </c>
      <c r="V301">
        <f>VLOOKUP($D301,Artslister!$A$1:$W$99,12,FALSE)</f>
        <v>0</v>
      </c>
      <c r="W301" t="str">
        <f>VLOOKUP($D301,Artslister!$A$1:$W$99,13,FALSE)</f>
        <v>L.</v>
      </c>
      <c r="X301" t="e">
        <f>VLOOKUP($D301,Artslister!$A$1:$W$99,15,FALSE)</f>
        <v>#REF!</v>
      </c>
      <c r="Y301" t="e">
        <f>VLOOKUP($D301,Artslister!$A$1:$W$99,17,FALSE)</f>
        <v>#N/A</v>
      </c>
    </row>
    <row r="302" spans="1:25" ht="14.55" hidden="1" x14ac:dyDescent="0.3">
      <c r="A302" t="s">
        <v>92</v>
      </c>
      <c r="B302">
        <v>2018</v>
      </c>
      <c r="C302" t="s">
        <v>1434</v>
      </c>
      <c r="D302" t="s">
        <v>1925</v>
      </c>
      <c r="E302">
        <v>1</v>
      </c>
      <c r="L302" t="str">
        <f>VLOOKUP($D302,Artslister!$A$1:$W$99,2,FALSE)</f>
        <v>Rubus idaeus</v>
      </c>
      <c r="M302" t="str">
        <f>VLOOKUP($D302,Artslister!$A$1:$W$99,3,FALSE)</f>
        <v>103427</v>
      </c>
      <c r="N302" t="str">
        <f>VLOOKUP($D302,Artslister!$A$1:$W$99,4,FALSE)</f>
        <v>63387</v>
      </c>
      <c r="O302" t="str">
        <f>VLOOKUP($D302,Artslister!$A$1:$W$99,5,FALSE)</f>
        <v>Plantae</v>
      </c>
      <c r="P302" t="str">
        <f>VLOOKUP($D302,Artslister!$A$1:$W$99,6,FALSE)</f>
        <v>Magnoliophyta</v>
      </c>
      <c r="Q302" t="str">
        <f>VLOOKUP($D302,Artslister!$A$1:$W$99,7,FALSE)</f>
        <v>Eudicots</v>
      </c>
      <c r="R302" t="str">
        <f>VLOOKUP($D302,Artslister!$A$1:$W$99,8,FALSE)</f>
        <v>Rosales</v>
      </c>
      <c r="S302" t="str">
        <f>VLOOKUP($D302,Artslister!$A$1:$W$99,9,FALSE)</f>
        <v>Rosaceae</v>
      </c>
      <c r="T302" t="str">
        <f>VLOOKUP($D302,Artslister!$A$1:$W$99,10,FALSE)</f>
        <v>Rubus</v>
      </c>
      <c r="U302" t="str">
        <f>VLOOKUP($D302,Artslister!$A$1:$W$99,11,FALSE)</f>
        <v>idaeus</v>
      </c>
      <c r="V302">
        <f>VLOOKUP($D302,Artslister!$A$1:$W$99,12,FALSE)</f>
        <v>0</v>
      </c>
      <c r="W302" t="str">
        <f>VLOOKUP($D302,Artslister!$A$1:$W$99,13,FALSE)</f>
        <v>L.</v>
      </c>
      <c r="X302" t="e">
        <f>VLOOKUP($D302,Artslister!$A$1:$W$99,15,FALSE)</f>
        <v>#REF!</v>
      </c>
      <c r="Y302" t="e">
        <f>VLOOKUP($D302,Artslister!$A$1:$W$99,17,FALSE)</f>
        <v>#N/A</v>
      </c>
    </row>
    <row r="303" spans="1:25" ht="14.55" hidden="1" x14ac:dyDescent="0.3">
      <c r="A303" t="s">
        <v>109</v>
      </c>
      <c r="B303">
        <v>2018</v>
      </c>
      <c r="C303" t="s">
        <v>1463</v>
      </c>
      <c r="D303" t="s">
        <v>1973</v>
      </c>
      <c r="E303">
        <v>1</v>
      </c>
      <c r="F303">
        <v>1</v>
      </c>
      <c r="L303" t="str">
        <f>VLOOKUP($D303,Artslister!$A$1:$W$99,2,FALSE)</f>
        <v>Silene nutans</v>
      </c>
      <c r="M303" t="str">
        <f>VLOOKUP($D303,Artslister!$A$1:$W$99,3,FALSE)</f>
        <v>101565</v>
      </c>
      <c r="N303" t="str">
        <f>VLOOKUP($D303,Artslister!$A$1:$W$99,4,FALSE)</f>
        <v>61525</v>
      </c>
      <c r="O303" t="str">
        <f>VLOOKUP($D303,Artslister!$A$1:$W$99,5,FALSE)</f>
        <v>Plantae</v>
      </c>
      <c r="P303" t="str">
        <f>VLOOKUP($D303,Artslister!$A$1:$W$99,6,FALSE)</f>
        <v>Magnoliophyta</v>
      </c>
      <c r="Q303" t="str">
        <f>VLOOKUP($D303,Artslister!$A$1:$W$99,7,FALSE)</f>
        <v>Eudicots</v>
      </c>
      <c r="R303" t="str">
        <f>VLOOKUP($D303,Artslister!$A$1:$W$99,8,FALSE)</f>
        <v>Caryophyllales</v>
      </c>
      <c r="S303" t="str">
        <f>VLOOKUP($D303,Artslister!$A$1:$W$99,9,FALSE)</f>
        <v>Caryophyllaceae</v>
      </c>
      <c r="T303" t="str">
        <f>VLOOKUP($D303,Artslister!$A$1:$W$99,10,FALSE)</f>
        <v>Silene</v>
      </c>
      <c r="U303" t="str">
        <f>VLOOKUP($D303,Artslister!$A$1:$W$99,11,FALSE)</f>
        <v>nutans</v>
      </c>
      <c r="V303">
        <f>VLOOKUP($D303,Artslister!$A$1:$W$99,12,FALSE)</f>
        <v>0</v>
      </c>
      <c r="W303" t="str">
        <f>VLOOKUP($D303,Artslister!$A$1:$W$99,13,FALSE)</f>
        <v>L.</v>
      </c>
      <c r="X303" t="e">
        <f>VLOOKUP($D303,Artslister!$A$1:$W$99,15,FALSE)</f>
        <v>#REF!</v>
      </c>
      <c r="Y303" t="e">
        <f>VLOOKUP($D303,Artslister!$A$1:$W$99,17,FALSE)</f>
        <v>#N/A</v>
      </c>
    </row>
    <row r="304" spans="1:25" ht="14.55" hidden="1" x14ac:dyDescent="0.3">
      <c r="A304" t="s">
        <v>70</v>
      </c>
      <c r="B304">
        <v>2018</v>
      </c>
      <c r="C304" t="s">
        <v>1527</v>
      </c>
      <c r="D304" t="s">
        <v>1925</v>
      </c>
      <c r="E304">
        <v>3</v>
      </c>
      <c r="L304" t="str">
        <f>VLOOKUP($D304,Artslister!$A$1:$W$99,2,FALSE)</f>
        <v>Rubus idaeus</v>
      </c>
      <c r="M304" t="str">
        <f>VLOOKUP($D304,Artslister!$A$1:$W$99,3,FALSE)</f>
        <v>103427</v>
      </c>
      <c r="N304" t="str">
        <f>VLOOKUP($D304,Artslister!$A$1:$W$99,4,FALSE)</f>
        <v>63387</v>
      </c>
      <c r="O304" t="str">
        <f>VLOOKUP($D304,Artslister!$A$1:$W$99,5,FALSE)</f>
        <v>Plantae</v>
      </c>
      <c r="P304" t="str">
        <f>VLOOKUP($D304,Artslister!$A$1:$W$99,6,FALSE)</f>
        <v>Magnoliophyta</v>
      </c>
      <c r="Q304" t="str">
        <f>VLOOKUP($D304,Artslister!$A$1:$W$99,7,FALSE)</f>
        <v>Eudicots</v>
      </c>
      <c r="R304" t="str">
        <f>VLOOKUP($D304,Artslister!$A$1:$W$99,8,FALSE)</f>
        <v>Rosales</v>
      </c>
      <c r="S304" t="str">
        <f>VLOOKUP($D304,Artslister!$A$1:$W$99,9,FALSE)</f>
        <v>Rosaceae</v>
      </c>
      <c r="T304" t="str">
        <f>VLOOKUP($D304,Artslister!$A$1:$W$99,10,FALSE)</f>
        <v>Rubus</v>
      </c>
      <c r="U304" t="str">
        <f>VLOOKUP($D304,Artslister!$A$1:$W$99,11,FALSE)</f>
        <v>idaeus</v>
      </c>
      <c r="V304">
        <f>VLOOKUP($D304,Artslister!$A$1:$W$99,12,FALSE)</f>
        <v>0</v>
      </c>
      <c r="W304" t="str">
        <f>VLOOKUP($D304,Artslister!$A$1:$W$99,13,FALSE)</f>
        <v>L.</v>
      </c>
      <c r="X304" t="e">
        <f>VLOOKUP($D304,Artslister!$A$1:$W$99,15,FALSE)</f>
        <v>#REF!</v>
      </c>
      <c r="Y304" t="e">
        <f>VLOOKUP($D304,Artslister!$A$1:$W$99,17,FALSE)</f>
        <v>#N/A</v>
      </c>
    </row>
    <row r="305" spans="1:25" ht="14.55" hidden="1" x14ac:dyDescent="0.3">
      <c r="A305" t="s">
        <v>76</v>
      </c>
      <c r="B305">
        <v>2018</v>
      </c>
      <c r="C305" t="s">
        <v>1565</v>
      </c>
      <c r="D305" t="s">
        <v>1925</v>
      </c>
      <c r="E305">
        <v>1</v>
      </c>
      <c r="L305" t="str">
        <f>VLOOKUP($D305,Artslister!$A$1:$W$99,2,FALSE)</f>
        <v>Rubus idaeus</v>
      </c>
      <c r="M305" t="str">
        <f>VLOOKUP($D305,Artslister!$A$1:$W$99,3,FALSE)</f>
        <v>103427</v>
      </c>
      <c r="N305" t="str">
        <f>VLOOKUP($D305,Artslister!$A$1:$W$99,4,FALSE)</f>
        <v>63387</v>
      </c>
      <c r="O305" t="str">
        <f>VLOOKUP($D305,Artslister!$A$1:$W$99,5,FALSE)</f>
        <v>Plantae</v>
      </c>
      <c r="P305" t="str">
        <f>VLOOKUP($D305,Artslister!$A$1:$W$99,6,FALSE)</f>
        <v>Magnoliophyta</v>
      </c>
      <c r="Q305" t="str">
        <f>VLOOKUP($D305,Artslister!$A$1:$W$99,7,FALSE)</f>
        <v>Eudicots</v>
      </c>
      <c r="R305" t="str">
        <f>VLOOKUP($D305,Artslister!$A$1:$W$99,8,FALSE)</f>
        <v>Rosales</v>
      </c>
      <c r="S305" t="str">
        <f>VLOOKUP($D305,Artslister!$A$1:$W$99,9,FALSE)</f>
        <v>Rosaceae</v>
      </c>
      <c r="T305" t="str">
        <f>VLOOKUP($D305,Artslister!$A$1:$W$99,10,FALSE)</f>
        <v>Rubus</v>
      </c>
      <c r="U305" t="str">
        <f>VLOOKUP($D305,Artslister!$A$1:$W$99,11,FALSE)</f>
        <v>idaeus</v>
      </c>
      <c r="V305">
        <f>VLOOKUP($D305,Artslister!$A$1:$W$99,12,FALSE)</f>
        <v>0</v>
      </c>
      <c r="W305" t="str">
        <f>VLOOKUP($D305,Artslister!$A$1:$W$99,13,FALSE)</f>
        <v>L.</v>
      </c>
      <c r="X305" t="e">
        <f>VLOOKUP($D305,Artslister!$A$1:$W$99,15,FALSE)</f>
        <v>#REF!</v>
      </c>
      <c r="Y305" t="e">
        <f>VLOOKUP($D305,Artslister!$A$1:$W$99,17,FALSE)</f>
        <v>#N/A</v>
      </c>
    </row>
    <row r="306" spans="1:25" ht="14.55" hidden="1" x14ac:dyDescent="0.3">
      <c r="A306" t="s">
        <v>394</v>
      </c>
      <c r="B306">
        <v>2018</v>
      </c>
      <c r="C306" t="s">
        <v>1593</v>
      </c>
      <c r="D306" t="s">
        <v>1925</v>
      </c>
      <c r="E306">
        <v>10</v>
      </c>
      <c r="L306" t="str">
        <f>VLOOKUP($D306,Artslister!$A$1:$W$99,2,FALSE)</f>
        <v>Rubus idaeus</v>
      </c>
      <c r="M306" t="str">
        <f>VLOOKUP($D306,Artslister!$A$1:$W$99,3,FALSE)</f>
        <v>103427</v>
      </c>
      <c r="N306" t="str">
        <f>VLOOKUP($D306,Artslister!$A$1:$W$99,4,FALSE)</f>
        <v>63387</v>
      </c>
      <c r="O306" t="str">
        <f>VLOOKUP($D306,Artslister!$A$1:$W$99,5,FALSE)</f>
        <v>Plantae</v>
      </c>
      <c r="P306" t="str">
        <f>VLOOKUP($D306,Artslister!$A$1:$W$99,6,FALSE)</f>
        <v>Magnoliophyta</v>
      </c>
      <c r="Q306" t="str">
        <f>VLOOKUP($D306,Artslister!$A$1:$W$99,7,FALSE)</f>
        <v>Eudicots</v>
      </c>
      <c r="R306" t="str">
        <f>VLOOKUP($D306,Artslister!$A$1:$W$99,8,FALSE)</f>
        <v>Rosales</v>
      </c>
      <c r="S306" t="str">
        <f>VLOOKUP($D306,Artslister!$A$1:$W$99,9,FALSE)</f>
        <v>Rosaceae</v>
      </c>
      <c r="T306" t="str">
        <f>VLOOKUP($D306,Artslister!$A$1:$W$99,10,FALSE)</f>
        <v>Rubus</v>
      </c>
      <c r="U306" t="str">
        <f>VLOOKUP($D306,Artslister!$A$1:$W$99,11,FALSE)</f>
        <v>idaeus</v>
      </c>
      <c r="V306">
        <f>VLOOKUP($D306,Artslister!$A$1:$W$99,12,FALSE)</f>
        <v>0</v>
      </c>
      <c r="W306" t="str">
        <f>VLOOKUP($D306,Artslister!$A$1:$W$99,13,FALSE)</f>
        <v>L.</v>
      </c>
      <c r="X306" t="e">
        <f>VLOOKUP($D306,Artslister!$A$1:$W$99,15,FALSE)</f>
        <v>#REF!</v>
      </c>
      <c r="Y306" t="e">
        <f>VLOOKUP($D306,Artslister!$A$1:$W$99,17,FALSE)</f>
        <v>#N/A</v>
      </c>
    </row>
    <row r="307" spans="1:25" ht="14.55" hidden="1" x14ac:dyDescent="0.3">
      <c r="A307" t="s">
        <v>394</v>
      </c>
      <c r="B307">
        <v>2018</v>
      </c>
      <c r="C307" t="s">
        <v>1592</v>
      </c>
      <c r="D307" t="s">
        <v>1925</v>
      </c>
      <c r="E307">
        <v>5</v>
      </c>
      <c r="L307" t="str">
        <f>VLOOKUP($D307,Artslister!$A$1:$W$99,2,FALSE)</f>
        <v>Rubus idaeus</v>
      </c>
      <c r="M307" t="str">
        <f>VLOOKUP($D307,Artslister!$A$1:$W$99,3,FALSE)</f>
        <v>103427</v>
      </c>
      <c r="N307" t="str">
        <f>VLOOKUP($D307,Artslister!$A$1:$W$99,4,FALSE)</f>
        <v>63387</v>
      </c>
      <c r="O307" t="str">
        <f>VLOOKUP($D307,Artslister!$A$1:$W$99,5,FALSE)</f>
        <v>Plantae</v>
      </c>
      <c r="P307" t="str">
        <f>VLOOKUP($D307,Artslister!$A$1:$W$99,6,FALSE)</f>
        <v>Magnoliophyta</v>
      </c>
      <c r="Q307" t="str">
        <f>VLOOKUP($D307,Artslister!$A$1:$W$99,7,FALSE)</f>
        <v>Eudicots</v>
      </c>
      <c r="R307" t="str">
        <f>VLOOKUP($D307,Artslister!$A$1:$W$99,8,FALSE)</f>
        <v>Rosales</v>
      </c>
      <c r="S307" t="str">
        <f>VLOOKUP($D307,Artslister!$A$1:$W$99,9,FALSE)</f>
        <v>Rosaceae</v>
      </c>
      <c r="T307" t="str">
        <f>VLOOKUP($D307,Artslister!$A$1:$W$99,10,FALSE)</f>
        <v>Rubus</v>
      </c>
      <c r="U307" t="str">
        <f>VLOOKUP($D307,Artslister!$A$1:$W$99,11,FALSE)</f>
        <v>idaeus</v>
      </c>
      <c r="V307">
        <f>VLOOKUP($D307,Artslister!$A$1:$W$99,12,FALSE)</f>
        <v>0</v>
      </c>
      <c r="W307" t="str">
        <f>VLOOKUP($D307,Artslister!$A$1:$W$99,13,FALSE)</f>
        <v>L.</v>
      </c>
      <c r="X307" t="e">
        <f>VLOOKUP($D307,Artslister!$A$1:$W$99,15,FALSE)</f>
        <v>#REF!</v>
      </c>
      <c r="Y307" t="e">
        <f>VLOOKUP($D307,Artslister!$A$1:$W$99,17,FALSE)</f>
        <v>#N/A</v>
      </c>
    </row>
    <row r="308" spans="1:25" ht="14.55" hidden="1" x14ac:dyDescent="0.3">
      <c r="A308" t="s">
        <v>98</v>
      </c>
      <c r="B308">
        <v>2018</v>
      </c>
      <c r="C308" t="s">
        <v>1732</v>
      </c>
      <c r="D308" t="s">
        <v>1925</v>
      </c>
      <c r="E308">
        <v>3</v>
      </c>
      <c r="L308" t="str">
        <f>VLOOKUP($D308,Artslister!$A$1:$W$99,2,FALSE)</f>
        <v>Rubus idaeus</v>
      </c>
      <c r="M308" t="str">
        <f>VLOOKUP($D308,Artslister!$A$1:$W$99,3,FALSE)</f>
        <v>103427</v>
      </c>
      <c r="N308" t="str">
        <f>VLOOKUP($D308,Artslister!$A$1:$W$99,4,FALSE)</f>
        <v>63387</v>
      </c>
      <c r="O308" t="str">
        <f>VLOOKUP($D308,Artslister!$A$1:$W$99,5,FALSE)</f>
        <v>Plantae</v>
      </c>
      <c r="P308" t="str">
        <f>VLOOKUP($D308,Artslister!$A$1:$W$99,6,FALSE)</f>
        <v>Magnoliophyta</v>
      </c>
      <c r="Q308" t="str">
        <f>VLOOKUP($D308,Artslister!$A$1:$W$99,7,FALSE)</f>
        <v>Eudicots</v>
      </c>
      <c r="R308" t="str">
        <f>VLOOKUP($D308,Artslister!$A$1:$W$99,8,FALSE)</f>
        <v>Rosales</v>
      </c>
      <c r="S308" t="str">
        <f>VLOOKUP($D308,Artslister!$A$1:$W$99,9,FALSE)</f>
        <v>Rosaceae</v>
      </c>
      <c r="T308" t="str">
        <f>VLOOKUP($D308,Artslister!$A$1:$W$99,10,FALSE)</f>
        <v>Rubus</v>
      </c>
      <c r="U308" t="str">
        <f>VLOOKUP($D308,Artslister!$A$1:$W$99,11,FALSE)</f>
        <v>idaeus</v>
      </c>
      <c r="V308">
        <f>VLOOKUP($D308,Artslister!$A$1:$W$99,12,FALSE)</f>
        <v>0</v>
      </c>
      <c r="W308" t="str">
        <f>VLOOKUP($D308,Artslister!$A$1:$W$99,13,FALSE)</f>
        <v>L.</v>
      </c>
      <c r="X308" t="e">
        <f>VLOOKUP($D308,Artslister!$A$1:$W$99,15,FALSE)</f>
        <v>#REF!</v>
      </c>
      <c r="Y308" t="e">
        <f>VLOOKUP($D308,Artslister!$A$1:$W$99,17,FALSE)</f>
        <v>#N/A</v>
      </c>
    </row>
    <row r="309" spans="1:25" ht="14.55" hidden="1" x14ac:dyDescent="0.3">
      <c r="A309" t="s">
        <v>98</v>
      </c>
      <c r="B309">
        <v>2018</v>
      </c>
      <c r="C309" t="s">
        <v>1717</v>
      </c>
      <c r="D309" t="s">
        <v>1925</v>
      </c>
      <c r="E309">
        <v>3</v>
      </c>
      <c r="L309" t="str">
        <f>VLOOKUP($D309,Artslister!$A$1:$W$99,2,FALSE)</f>
        <v>Rubus idaeus</v>
      </c>
      <c r="M309" t="str">
        <f>VLOOKUP($D309,Artslister!$A$1:$W$99,3,FALSE)</f>
        <v>103427</v>
      </c>
      <c r="N309" t="str">
        <f>VLOOKUP($D309,Artslister!$A$1:$W$99,4,FALSE)</f>
        <v>63387</v>
      </c>
      <c r="O309" t="str">
        <f>VLOOKUP($D309,Artslister!$A$1:$W$99,5,FALSE)</f>
        <v>Plantae</v>
      </c>
      <c r="P309" t="str">
        <f>VLOOKUP($D309,Artslister!$A$1:$W$99,6,FALSE)</f>
        <v>Magnoliophyta</v>
      </c>
      <c r="Q309" t="str">
        <f>VLOOKUP($D309,Artslister!$A$1:$W$99,7,FALSE)</f>
        <v>Eudicots</v>
      </c>
      <c r="R309" t="str">
        <f>VLOOKUP($D309,Artslister!$A$1:$W$99,8,FALSE)</f>
        <v>Rosales</v>
      </c>
      <c r="S309" t="str">
        <f>VLOOKUP($D309,Artslister!$A$1:$W$99,9,FALSE)</f>
        <v>Rosaceae</v>
      </c>
      <c r="T309" t="str">
        <f>VLOOKUP($D309,Artslister!$A$1:$W$99,10,FALSE)</f>
        <v>Rubus</v>
      </c>
      <c r="U309" t="str">
        <f>VLOOKUP($D309,Artslister!$A$1:$W$99,11,FALSE)</f>
        <v>idaeus</v>
      </c>
      <c r="V309">
        <f>VLOOKUP($D309,Artslister!$A$1:$W$99,12,FALSE)</f>
        <v>0</v>
      </c>
      <c r="W309" t="str">
        <f>VLOOKUP($D309,Artslister!$A$1:$W$99,13,FALSE)</f>
        <v>L.</v>
      </c>
      <c r="X309" t="e">
        <f>VLOOKUP($D309,Artslister!$A$1:$W$99,15,FALSE)</f>
        <v>#REF!</v>
      </c>
      <c r="Y309" t="e">
        <f>VLOOKUP($D309,Artslister!$A$1:$W$99,17,FALSE)</f>
        <v>#N/A</v>
      </c>
    </row>
    <row r="310" spans="1:25" ht="14.55" hidden="1" x14ac:dyDescent="0.3">
      <c r="A310" t="s">
        <v>98</v>
      </c>
      <c r="B310">
        <v>2018</v>
      </c>
      <c r="C310" t="s">
        <v>1730</v>
      </c>
      <c r="D310" t="s">
        <v>1925</v>
      </c>
      <c r="E310">
        <v>20</v>
      </c>
      <c r="L310" t="str">
        <f>VLOOKUP($D310,Artslister!$A$1:$W$99,2,FALSE)</f>
        <v>Rubus idaeus</v>
      </c>
      <c r="M310" t="str">
        <f>VLOOKUP($D310,Artslister!$A$1:$W$99,3,FALSE)</f>
        <v>103427</v>
      </c>
      <c r="N310" t="str">
        <f>VLOOKUP($D310,Artslister!$A$1:$W$99,4,FALSE)</f>
        <v>63387</v>
      </c>
      <c r="O310" t="str">
        <f>VLOOKUP($D310,Artslister!$A$1:$W$99,5,FALSE)</f>
        <v>Plantae</v>
      </c>
      <c r="P310" t="str">
        <f>VLOOKUP($D310,Artslister!$A$1:$W$99,6,FALSE)</f>
        <v>Magnoliophyta</v>
      </c>
      <c r="Q310" t="str">
        <f>VLOOKUP($D310,Artslister!$A$1:$W$99,7,FALSE)</f>
        <v>Eudicots</v>
      </c>
      <c r="R310" t="str">
        <f>VLOOKUP($D310,Artslister!$A$1:$W$99,8,FALSE)</f>
        <v>Rosales</v>
      </c>
      <c r="S310" t="str">
        <f>VLOOKUP($D310,Artslister!$A$1:$W$99,9,FALSE)</f>
        <v>Rosaceae</v>
      </c>
      <c r="T310" t="str">
        <f>VLOOKUP($D310,Artslister!$A$1:$W$99,10,FALSE)</f>
        <v>Rubus</v>
      </c>
      <c r="U310" t="str">
        <f>VLOOKUP($D310,Artslister!$A$1:$W$99,11,FALSE)</f>
        <v>idaeus</v>
      </c>
      <c r="V310">
        <f>VLOOKUP($D310,Artslister!$A$1:$W$99,12,FALSE)</f>
        <v>0</v>
      </c>
      <c r="W310" t="str">
        <f>VLOOKUP($D310,Artslister!$A$1:$W$99,13,FALSE)</f>
        <v>L.</v>
      </c>
      <c r="X310" t="e">
        <f>VLOOKUP($D310,Artslister!$A$1:$W$99,15,FALSE)</f>
        <v>#REF!</v>
      </c>
      <c r="Y310" t="e">
        <f>VLOOKUP($D310,Artslister!$A$1:$W$99,17,FALSE)</f>
        <v>#N/A</v>
      </c>
    </row>
    <row r="311" spans="1:25" ht="14.55" hidden="1" x14ac:dyDescent="0.3">
      <c r="A311" t="s">
        <v>127</v>
      </c>
      <c r="B311">
        <v>2019</v>
      </c>
      <c r="C311" t="s">
        <v>1224</v>
      </c>
      <c r="D311" t="s">
        <v>1925</v>
      </c>
      <c r="E311">
        <v>5</v>
      </c>
      <c r="L311" t="str">
        <f>VLOOKUP($D311,Artslister!$A$1:$W$99,2,FALSE)</f>
        <v>Rubus idaeus</v>
      </c>
      <c r="M311" t="str">
        <f>VLOOKUP($D311,Artslister!$A$1:$W$99,3,FALSE)</f>
        <v>103427</v>
      </c>
      <c r="N311" t="str">
        <f>VLOOKUP($D311,Artslister!$A$1:$W$99,4,FALSE)</f>
        <v>63387</v>
      </c>
      <c r="O311" t="str">
        <f>VLOOKUP($D311,Artslister!$A$1:$W$99,5,FALSE)</f>
        <v>Plantae</v>
      </c>
      <c r="P311" t="str">
        <f>VLOOKUP($D311,Artslister!$A$1:$W$99,6,FALSE)</f>
        <v>Magnoliophyta</v>
      </c>
      <c r="Q311" t="str">
        <f>VLOOKUP($D311,Artslister!$A$1:$W$99,7,FALSE)</f>
        <v>Eudicots</v>
      </c>
      <c r="R311" t="str">
        <f>VLOOKUP($D311,Artslister!$A$1:$W$99,8,FALSE)</f>
        <v>Rosales</v>
      </c>
      <c r="S311" t="str">
        <f>VLOOKUP($D311,Artslister!$A$1:$W$99,9,FALSE)</f>
        <v>Rosaceae</v>
      </c>
      <c r="T311" t="str">
        <f>VLOOKUP($D311,Artslister!$A$1:$W$99,10,FALSE)</f>
        <v>Rubus</v>
      </c>
      <c r="U311" t="str">
        <f>VLOOKUP($D311,Artslister!$A$1:$W$99,11,FALSE)</f>
        <v>idaeus</v>
      </c>
      <c r="V311">
        <f>VLOOKUP($D311,Artslister!$A$1:$W$99,12,FALSE)</f>
        <v>0</v>
      </c>
      <c r="W311" t="str">
        <f>VLOOKUP($D311,Artslister!$A$1:$W$99,13,FALSE)</f>
        <v>L.</v>
      </c>
      <c r="X311" t="e">
        <f>VLOOKUP($D311,Artslister!$A$1:$W$99,15,FALSE)</f>
        <v>#REF!</v>
      </c>
      <c r="Y311" t="e">
        <f>VLOOKUP($D311,Artslister!$A$1:$W$99,17,FALSE)</f>
        <v>#N/A</v>
      </c>
    </row>
    <row r="312" spans="1:25" ht="14.55" hidden="1" x14ac:dyDescent="0.3">
      <c r="A312" t="s">
        <v>127</v>
      </c>
      <c r="B312">
        <v>2019</v>
      </c>
      <c r="C312" t="s">
        <v>1230</v>
      </c>
      <c r="D312" t="s">
        <v>1925</v>
      </c>
      <c r="E312">
        <v>2</v>
      </c>
      <c r="L312" t="str">
        <f>VLOOKUP($D312,Artslister!$A$1:$W$99,2,FALSE)</f>
        <v>Rubus idaeus</v>
      </c>
      <c r="M312" t="str">
        <f>VLOOKUP($D312,Artslister!$A$1:$W$99,3,FALSE)</f>
        <v>103427</v>
      </c>
      <c r="N312" t="str">
        <f>VLOOKUP($D312,Artslister!$A$1:$W$99,4,FALSE)</f>
        <v>63387</v>
      </c>
      <c r="O312" t="str">
        <f>VLOOKUP($D312,Artslister!$A$1:$W$99,5,FALSE)</f>
        <v>Plantae</v>
      </c>
      <c r="P312" t="str">
        <f>VLOOKUP($D312,Artslister!$A$1:$W$99,6,FALSE)</f>
        <v>Magnoliophyta</v>
      </c>
      <c r="Q312" t="str">
        <f>VLOOKUP($D312,Artslister!$A$1:$W$99,7,FALSE)</f>
        <v>Eudicots</v>
      </c>
      <c r="R312" t="str">
        <f>VLOOKUP($D312,Artslister!$A$1:$W$99,8,FALSE)</f>
        <v>Rosales</v>
      </c>
      <c r="S312" t="str">
        <f>VLOOKUP($D312,Artslister!$A$1:$W$99,9,FALSE)</f>
        <v>Rosaceae</v>
      </c>
      <c r="T312" t="str">
        <f>VLOOKUP($D312,Artslister!$A$1:$W$99,10,FALSE)</f>
        <v>Rubus</v>
      </c>
      <c r="U312" t="str">
        <f>VLOOKUP($D312,Artslister!$A$1:$W$99,11,FALSE)</f>
        <v>idaeus</v>
      </c>
      <c r="V312">
        <f>VLOOKUP($D312,Artslister!$A$1:$W$99,12,FALSE)</f>
        <v>0</v>
      </c>
      <c r="W312" t="str">
        <f>VLOOKUP($D312,Artslister!$A$1:$W$99,13,FALSE)</f>
        <v>L.</v>
      </c>
      <c r="X312" t="e">
        <f>VLOOKUP($D312,Artslister!$A$1:$W$99,15,FALSE)</f>
        <v>#REF!</v>
      </c>
      <c r="Y312" t="e">
        <f>VLOOKUP($D312,Artslister!$A$1:$W$99,17,FALSE)</f>
        <v>#N/A</v>
      </c>
    </row>
    <row r="313" spans="1:25" ht="14.55" hidden="1" x14ac:dyDescent="0.3">
      <c r="A313" t="s">
        <v>13</v>
      </c>
      <c r="B313">
        <v>2019</v>
      </c>
      <c r="C313" t="s">
        <v>1317</v>
      </c>
      <c r="D313" t="s">
        <v>1925</v>
      </c>
      <c r="E313">
        <v>25</v>
      </c>
      <c r="L313" t="str">
        <f>VLOOKUP($D313,Artslister!$A$1:$W$99,2,FALSE)</f>
        <v>Rubus idaeus</v>
      </c>
      <c r="M313" t="str">
        <f>VLOOKUP($D313,Artslister!$A$1:$W$99,3,FALSE)</f>
        <v>103427</v>
      </c>
      <c r="N313" t="str">
        <f>VLOOKUP($D313,Artslister!$A$1:$W$99,4,FALSE)</f>
        <v>63387</v>
      </c>
      <c r="O313" t="str">
        <f>VLOOKUP($D313,Artslister!$A$1:$W$99,5,FALSE)</f>
        <v>Plantae</v>
      </c>
      <c r="P313" t="str">
        <f>VLOOKUP($D313,Artslister!$A$1:$W$99,6,FALSE)</f>
        <v>Magnoliophyta</v>
      </c>
      <c r="Q313" t="str">
        <f>VLOOKUP($D313,Artslister!$A$1:$W$99,7,FALSE)</f>
        <v>Eudicots</v>
      </c>
      <c r="R313" t="str">
        <f>VLOOKUP($D313,Artslister!$A$1:$W$99,8,FALSE)</f>
        <v>Rosales</v>
      </c>
      <c r="S313" t="str">
        <f>VLOOKUP($D313,Artslister!$A$1:$W$99,9,FALSE)</f>
        <v>Rosaceae</v>
      </c>
      <c r="T313" t="str">
        <f>VLOOKUP($D313,Artslister!$A$1:$W$99,10,FALSE)</f>
        <v>Rubus</v>
      </c>
      <c r="U313" t="str">
        <f>VLOOKUP($D313,Artslister!$A$1:$W$99,11,FALSE)</f>
        <v>idaeus</v>
      </c>
      <c r="V313">
        <f>VLOOKUP($D313,Artslister!$A$1:$W$99,12,FALSE)</f>
        <v>0</v>
      </c>
      <c r="W313" t="str">
        <f>VLOOKUP($D313,Artslister!$A$1:$W$99,13,FALSE)</f>
        <v>L.</v>
      </c>
      <c r="X313" t="e">
        <f>VLOOKUP($D313,Artslister!$A$1:$W$99,15,FALSE)</f>
        <v>#REF!</v>
      </c>
      <c r="Y313" t="e">
        <f>VLOOKUP($D313,Artslister!$A$1:$W$99,17,FALSE)</f>
        <v>#N/A</v>
      </c>
    </row>
    <row r="314" spans="1:25" ht="14.55" hidden="1" x14ac:dyDescent="0.3">
      <c r="A314" t="s">
        <v>13</v>
      </c>
      <c r="B314">
        <v>2019</v>
      </c>
      <c r="C314" t="s">
        <v>1319</v>
      </c>
      <c r="D314" t="s">
        <v>1925</v>
      </c>
      <c r="E314">
        <v>1</v>
      </c>
      <c r="L314" t="str">
        <f>VLOOKUP($D314,Artslister!$A$1:$W$99,2,FALSE)</f>
        <v>Rubus idaeus</v>
      </c>
      <c r="M314" t="str">
        <f>VLOOKUP($D314,Artslister!$A$1:$W$99,3,FALSE)</f>
        <v>103427</v>
      </c>
      <c r="N314" t="str">
        <f>VLOOKUP($D314,Artslister!$A$1:$W$99,4,FALSE)</f>
        <v>63387</v>
      </c>
      <c r="O314" t="str">
        <f>VLOOKUP($D314,Artslister!$A$1:$W$99,5,FALSE)</f>
        <v>Plantae</v>
      </c>
      <c r="P314" t="str">
        <f>VLOOKUP($D314,Artslister!$A$1:$W$99,6,FALSE)</f>
        <v>Magnoliophyta</v>
      </c>
      <c r="Q314" t="str">
        <f>VLOOKUP($D314,Artslister!$A$1:$W$99,7,FALSE)</f>
        <v>Eudicots</v>
      </c>
      <c r="R314" t="str">
        <f>VLOOKUP($D314,Artslister!$A$1:$W$99,8,FALSE)</f>
        <v>Rosales</v>
      </c>
      <c r="S314" t="str">
        <f>VLOOKUP($D314,Artslister!$A$1:$W$99,9,FALSE)</f>
        <v>Rosaceae</v>
      </c>
      <c r="T314" t="str">
        <f>VLOOKUP($D314,Artslister!$A$1:$W$99,10,FALSE)</f>
        <v>Rubus</v>
      </c>
      <c r="U314" t="str">
        <f>VLOOKUP($D314,Artslister!$A$1:$W$99,11,FALSE)</f>
        <v>idaeus</v>
      </c>
      <c r="V314">
        <f>VLOOKUP($D314,Artslister!$A$1:$W$99,12,FALSE)</f>
        <v>0</v>
      </c>
      <c r="W314" t="str">
        <f>VLOOKUP($D314,Artslister!$A$1:$W$99,13,FALSE)</f>
        <v>L.</v>
      </c>
      <c r="X314" t="e">
        <f>VLOOKUP($D314,Artslister!$A$1:$W$99,15,FALSE)</f>
        <v>#REF!</v>
      </c>
      <c r="Y314" t="e">
        <f>VLOOKUP($D314,Artslister!$A$1:$W$99,17,FALSE)</f>
        <v>#N/A</v>
      </c>
    </row>
    <row r="315" spans="1:25" ht="14.55" hidden="1" x14ac:dyDescent="0.3">
      <c r="A315" t="s">
        <v>13</v>
      </c>
      <c r="B315">
        <v>2019</v>
      </c>
      <c r="C315" t="s">
        <v>1318</v>
      </c>
      <c r="D315" t="s">
        <v>1925</v>
      </c>
      <c r="E315">
        <v>1</v>
      </c>
      <c r="L315" t="str">
        <f>VLOOKUP($D315,Artslister!$A$1:$W$99,2,FALSE)</f>
        <v>Rubus idaeus</v>
      </c>
      <c r="M315" t="str">
        <f>VLOOKUP($D315,Artslister!$A$1:$W$99,3,FALSE)</f>
        <v>103427</v>
      </c>
      <c r="N315" t="str">
        <f>VLOOKUP($D315,Artslister!$A$1:$W$99,4,FALSE)</f>
        <v>63387</v>
      </c>
      <c r="O315" t="str">
        <f>VLOOKUP($D315,Artslister!$A$1:$W$99,5,FALSE)</f>
        <v>Plantae</v>
      </c>
      <c r="P315" t="str">
        <f>VLOOKUP($D315,Artslister!$A$1:$W$99,6,FALSE)</f>
        <v>Magnoliophyta</v>
      </c>
      <c r="Q315" t="str">
        <f>VLOOKUP($D315,Artslister!$A$1:$W$99,7,FALSE)</f>
        <v>Eudicots</v>
      </c>
      <c r="R315" t="str">
        <f>VLOOKUP($D315,Artslister!$A$1:$W$99,8,FALSE)</f>
        <v>Rosales</v>
      </c>
      <c r="S315" t="str">
        <f>VLOOKUP($D315,Artslister!$A$1:$W$99,9,FALSE)</f>
        <v>Rosaceae</v>
      </c>
      <c r="T315" t="str">
        <f>VLOOKUP($D315,Artslister!$A$1:$W$99,10,FALSE)</f>
        <v>Rubus</v>
      </c>
      <c r="U315" t="str">
        <f>VLOOKUP($D315,Artslister!$A$1:$W$99,11,FALSE)</f>
        <v>idaeus</v>
      </c>
      <c r="V315">
        <f>VLOOKUP($D315,Artslister!$A$1:$W$99,12,FALSE)</f>
        <v>0</v>
      </c>
      <c r="W315" t="str">
        <f>VLOOKUP($D315,Artslister!$A$1:$W$99,13,FALSE)</f>
        <v>L.</v>
      </c>
      <c r="X315" t="e">
        <f>VLOOKUP($D315,Artslister!$A$1:$W$99,15,FALSE)</f>
        <v>#REF!</v>
      </c>
      <c r="Y315" t="e">
        <f>VLOOKUP($D315,Artslister!$A$1:$W$99,17,FALSE)</f>
        <v>#N/A</v>
      </c>
    </row>
    <row r="316" spans="1:25" ht="14.55" hidden="1" x14ac:dyDescent="0.3">
      <c r="A316" t="s">
        <v>92</v>
      </c>
      <c r="B316">
        <v>2019</v>
      </c>
      <c r="C316" t="s">
        <v>1437</v>
      </c>
      <c r="D316" t="s">
        <v>1925</v>
      </c>
      <c r="E316">
        <v>2</v>
      </c>
      <c r="L316" t="str">
        <f>VLOOKUP($D316,Artslister!$A$1:$W$99,2,FALSE)</f>
        <v>Rubus idaeus</v>
      </c>
      <c r="M316" t="str">
        <f>VLOOKUP($D316,Artslister!$A$1:$W$99,3,FALSE)</f>
        <v>103427</v>
      </c>
      <c r="N316" t="str">
        <f>VLOOKUP($D316,Artslister!$A$1:$W$99,4,FALSE)</f>
        <v>63387</v>
      </c>
      <c r="O316" t="str">
        <f>VLOOKUP($D316,Artslister!$A$1:$W$99,5,FALSE)</f>
        <v>Plantae</v>
      </c>
      <c r="P316" t="str">
        <f>VLOOKUP($D316,Artslister!$A$1:$W$99,6,FALSE)</f>
        <v>Magnoliophyta</v>
      </c>
      <c r="Q316" t="str">
        <f>VLOOKUP($D316,Artslister!$A$1:$W$99,7,FALSE)</f>
        <v>Eudicots</v>
      </c>
      <c r="R316" t="str">
        <f>VLOOKUP($D316,Artslister!$A$1:$W$99,8,FALSE)</f>
        <v>Rosales</v>
      </c>
      <c r="S316" t="str">
        <f>VLOOKUP($D316,Artslister!$A$1:$W$99,9,FALSE)</f>
        <v>Rosaceae</v>
      </c>
      <c r="T316" t="str">
        <f>VLOOKUP($D316,Artslister!$A$1:$W$99,10,FALSE)</f>
        <v>Rubus</v>
      </c>
      <c r="U316" t="str">
        <f>VLOOKUP($D316,Artslister!$A$1:$W$99,11,FALSE)</f>
        <v>idaeus</v>
      </c>
      <c r="V316">
        <f>VLOOKUP($D316,Artslister!$A$1:$W$99,12,FALSE)</f>
        <v>0</v>
      </c>
      <c r="W316" t="str">
        <f>VLOOKUP($D316,Artslister!$A$1:$W$99,13,FALSE)</f>
        <v>L.</v>
      </c>
      <c r="X316" t="e">
        <f>VLOOKUP($D316,Artslister!$A$1:$W$99,15,FALSE)</f>
        <v>#REF!</v>
      </c>
      <c r="Y316" t="e">
        <f>VLOOKUP($D316,Artslister!$A$1:$W$99,17,FALSE)</f>
        <v>#N/A</v>
      </c>
    </row>
    <row r="317" spans="1:25" ht="14.55" hidden="1" x14ac:dyDescent="0.3">
      <c r="A317" t="s">
        <v>92</v>
      </c>
      <c r="B317">
        <v>2019</v>
      </c>
      <c r="C317" t="s">
        <v>1438</v>
      </c>
      <c r="D317" t="s">
        <v>1925</v>
      </c>
      <c r="E317">
        <v>1</v>
      </c>
      <c r="L317" t="str">
        <f>VLOOKUP($D317,Artslister!$A$1:$W$99,2,FALSE)</f>
        <v>Rubus idaeus</v>
      </c>
      <c r="M317" t="str">
        <f>VLOOKUP($D317,Artslister!$A$1:$W$99,3,FALSE)</f>
        <v>103427</v>
      </c>
      <c r="N317" t="str">
        <f>VLOOKUP($D317,Artslister!$A$1:$W$99,4,FALSE)</f>
        <v>63387</v>
      </c>
      <c r="O317" t="str">
        <f>VLOOKUP($D317,Artslister!$A$1:$W$99,5,FALSE)</f>
        <v>Plantae</v>
      </c>
      <c r="P317" t="str">
        <f>VLOOKUP($D317,Artslister!$A$1:$W$99,6,FALSE)</f>
        <v>Magnoliophyta</v>
      </c>
      <c r="Q317" t="str">
        <f>VLOOKUP($D317,Artslister!$A$1:$W$99,7,FALSE)</f>
        <v>Eudicots</v>
      </c>
      <c r="R317" t="str">
        <f>VLOOKUP($D317,Artslister!$A$1:$W$99,8,FALSE)</f>
        <v>Rosales</v>
      </c>
      <c r="S317" t="str">
        <f>VLOOKUP($D317,Artslister!$A$1:$W$99,9,FALSE)</f>
        <v>Rosaceae</v>
      </c>
      <c r="T317" t="str">
        <f>VLOOKUP($D317,Artslister!$A$1:$W$99,10,FALSE)</f>
        <v>Rubus</v>
      </c>
      <c r="U317" t="str">
        <f>VLOOKUP($D317,Artslister!$A$1:$W$99,11,FALSE)</f>
        <v>idaeus</v>
      </c>
      <c r="V317">
        <f>VLOOKUP($D317,Artslister!$A$1:$W$99,12,FALSE)</f>
        <v>0</v>
      </c>
      <c r="W317" t="str">
        <f>VLOOKUP($D317,Artslister!$A$1:$W$99,13,FALSE)</f>
        <v>L.</v>
      </c>
      <c r="X317" t="e">
        <f>VLOOKUP($D317,Artslister!$A$1:$W$99,15,FALSE)</f>
        <v>#REF!</v>
      </c>
      <c r="Y317" t="e">
        <f>VLOOKUP($D317,Artslister!$A$1:$W$99,17,FALSE)</f>
        <v>#N/A</v>
      </c>
    </row>
    <row r="318" spans="1:25" ht="14.55" hidden="1" x14ac:dyDescent="0.3">
      <c r="A318" t="s">
        <v>98</v>
      </c>
      <c r="B318">
        <v>2019</v>
      </c>
      <c r="C318" t="s">
        <v>1730</v>
      </c>
      <c r="D318" t="s">
        <v>1925</v>
      </c>
      <c r="E318">
        <v>20</v>
      </c>
      <c r="L318" t="str">
        <f>VLOOKUP($D318,Artslister!$A$1:$W$99,2,FALSE)</f>
        <v>Rubus idaeus</v>
      </c>
      <c r="M318" t="str">
        <f>VLOOKUP($D318,Artslister!$A$1:$W$99,3,FALSE)</f>
        <v>103427</v>
      </c>
      <c r="N318" t="str">
        <f>VLOOKUP($D318,Artslister!$A$1:$W$99,4,FALSE)</f>
        <v>63387</v>
      </c>
      <c r="O318" t="str">
        <f>VLOOKUP($D318,Artslister!$A$1:$W$99,5,FALSE)</f>
        <v>Plantae</v>
      </c>
      <c r="P318" t="str">
        <f>VLOOKUP($D318,Artslister!$A$1:$W$99,6,FALSE)</f>
        <v>Magnoliophyta</v>
      </c>
      <c r="Q318" t="str">
        <f>VLOOKUP($D318,Artslister!$A$1:$W$99,7,FALSE)</f>
        <v>Eudicots</v>
      </c>
      <c r="R318" t="str">
        <f>VLOOKUP($D318,Artslister!$A$1:$W$99,8,FALSE)</f>
        <v>Rosales</v>
      </c>
      <c r="S318" t="str">
        <f>VLOOKUP($D318,Artslister!$A$1:$W$99,9,FALSE)</f>
        <v>Rosaceae</v>
      </c>
      <c r="T318" t="str">
        <f>VLOOKUP($D318,Artslister!$A$1:$W$99,10,FALSE)</f>
        <v>Rubus</v>
      </c>
      <c r="U318" t="str">
        <f>VLOOKUP($D318,Artslister!$A$1:$W$99,11,FALSE)</f>
        <v>idaeus</v>
      </c>
      <c r="V318">
        <f>VLOOKUP($D318,Artslister!$A$1:$W$99,12,FALSE)</f>
        <v>0</v>
      </c>
      <c r="W318" t="str">
        <f>VLOOKUP($D318,Artslister!$A$1:$W$99,13,FALSE)</f>
        <v>L.</v>
      </c>
      <c r="X318" t="e">
        <f>VLOOKUP($D318,Artslister!$A$1:$W$99,15,FALSE)</f>
        <v>#REF!</v>
      </c>
      <c r="Y318" t="e">
        <f>VLOOKUP($D318,Artslister!$A$1:$W$99,17,FALSE)</f>
        <v>#N/A</v>
      </c>
    </row>
    <row r="319" spans="1:25" ht="14.55" hidden="1" x14ac:dyDescent="0.3">
      <c r="A319" t="s">
        <v>139</v>
      </c>
      <c r="B319">
        <v>2020</v>
      </c>
      <c r="C319" t="s">
        <v>1251</v>
      </c>
      <c r="D319" t="s">
        <v>1925</v>
      </c>
      <c r="E319">
        <v>1</v>
      </c>
      <c r="L319" t="str">
        <f>VLOOKUP($D319,Artslister!$A$1:$W$99,2,FALSE)</f>
        <v>Rubus idaeus</v>
      </c>
      <c r="M319" t="str">
        <f>VLOOKUP($D319,Artslister!$A$1:$W$99,3,FALSE)</f>
        <v>103427</v>
      </c>
      <c r="N319" t="str">
        <f>VLOOKUP($D319,Artslister!$A$1:$W$99,4,FALSE)</f>
        <v>63387</v>
      </c>
      <c r="O319" t="str">
        <f>VLOOKUP($D319,Artslister!$A$1:$W$99,5,FALSE)</f>
        <v>Plantae</v>
      </c>
      <c r="P319" t="str">
        <f>VLOOKUP($D319,Artslister!$A$1:$W$99,6,FALSE)</f>
        <v>Magnoliophyta</v>
      </c>
      <c r="Q319" t="str">
        <f>VLOOKUP($D319,Artslister!$A$1:$W$99,7,FALSE)</f>
        <v>Eudicots</v>
      </c>
      <c r="R319" t="str">
        <f>VLOOKUP($D319,Artslister!$A$1:$W$99,8,FALSE)</f>
        <v>Rosales</v>
      </c>
      <c r="S319" t="str">
        <f>VLOOKUP($D319,Artslister!$A$1:$W$99,9,FALSE)</f>
        <v>Rosaceae</v>
      </c>
      <c r="T319" t="str">
        <f>VLOOKUP($D319,Artslister!$A$1:$W$99,10,FALSE)</f>
        <v>Rubus</v>
      </c>
      <c r="U319" t="str">
        <f>VLOOKUP($D319,Artslister!$A$1:$W$99,11,FALSE)</f>
        <v>idaeus</v>
      </c>
      <c r="V319">
        <f>VLOOKUP($D319,Artslister!$A$1:$W$99,12,FALSE)</f>
        <v>0</v>
      </c>
      <c r="W319" t="str">
        <f>VLOOKUP($D319,Artslister!$A$1:$W$99,13,FALSE)</f>
        <v>L.</v>
      </c>
      <c r="X319" t="e">
        <f>VLOOKUP($D319,Artslister!$A$1:$W$99,15,FALSE)</f>
        <v>#REF!</v>
      </c>
      <c r="Y319" t="e">
        <f>VLOOKUP($D319,Artslister!$A$1:$W$99,17,FALSE)</f>
        <v>#N/A</v>
      </c>
    </row>
    <row r="320" spans="1:25" ht="14.55" hidden="1" x14ac:dyDescent="0.3">
      <c r="A320" t="s">
        <v>28</v>
      </c>
      <c r="B320">
        <v>2020</v>
      </c>
      <c r="C320" t="s">
        <v>1300</v>
      </c>
      <c r="D320" t="s">
        <v>1925</v>
      </c>
      <c r="E320">
        <v>30</v>
      </c>
      <c r="L320" t="str">
        <f>VLOOKUP($D320,Artslister!$A$1:$W$99,2,FALSE)</f>
        <v>Rubus idaeus</v>
      </c>
      <c r="M320" t="str">
        <f>VLOOKUP($D320,Artslister!$A$1:$W$99,3,FALSE)</f>
        <v>103427</v>
      </c>
      <c r="N320" t="str">
        <f>VLOOKUP($D320,Artslister!$A$1:$W$99,4,FALSE)</f>
        <v>63387</v>
      </c>
      <c r="O320" t="str">
        <f>VLOOKUP($D320,Artslister!$A$1:$W$99,5,FALSE)</f>
        <v>Plantae</v>
      </c>
      <c r="P320" t="str">
        <f>VLOOKUP($D320,Artslister!$A$1:$W$99,6,FALSE)</f>
        <v>Magnoliophyta</v>
      </c>
      <c r="Q320" t="str">
        <f>VLOOKUP($D320,Artslister!$A$1:$W$99,7,FALSE)</f>
        <v>Eudicots</v>
      </c>
      <c r="R320" t="str">
        <f>VLOOKUP($D320,Artslister!$A$1:$W$99,8,FALSE)</f>
        <v>Rosales</v>
      </c>
      <c r="S320" t="str">
        <f>VLOOKUP($D320,Artslister!$A$1:$W$99,9,FALSE)</f>
        <v>Rosaceae</v>
      </c>
      <c r="T320" t="str">
        <f>VLOOKUP($D320,Artslister!$A$1:$W$99,10,FALSE)</f>
        <v>Rubus</v>
      </c>
      <c r="U320" t="str">
        <f>VLOOKUP($D320,Artslister!$A$1:$W$99,11,FALSE)</f>
        <v>idaeus</v>
      </c>
      <c r="V320">
        <f>VLOOKUP($D320,Artslister!$A$1:$W$99,12,FALSE)</f>
        <v>0</v>
      </c>
      <c r="W320" t="str">
        <f>VLOOKUP($D320,Artslister!$A$1:$W$99,13,FALSE)</f>
        <v>L.</v>
      </c>
      <c r="X320" t="e">
        <f>VLOOKUP($D320,Artslister!$A$1:$W$99,15,FALSE)</f>
        <v>#REF!</v>
      </c>
      <c r="Y320" t="e">
        <f>VLOOKUP($D320,Artslister!$A$1:$W$99,17,FALSE)</f>
        <v>#N/A</v>
      </c>
    </row>
    <row r="321" spans="1:25" ht="14.55" hidden="1" x14ac:dyDescent="0.3">
      <c r="A321" t="s">
        <v>28</v>
      </c>
      <c r="B321">
        <v>2020</v>
      </c>
      <c r="C321" t="s">
        <v>1313</v>
      </c>
      <c r="D321" t="s">
        <v>1925</v>
      </c>
      <c r="E321">
        <v>55</v>
      </c>
      <c r="L321" t="str">
        <f>VLOOKUP($D321,Artslister!$A$1:$W$99,2,FALSE)</f>
        <v>Rubus idaeus</v>
      </c>
      <c r="M321" t="str">
        <f>VLOOKUP($D321,Artslister!$A$1:$W$99,3,FALSE)</f>
        <v>103427</v>
      </c>
      <c r="N321" t="str">
        <f>VLOOKUP($D321,Artslister!$A$1:$W$99,4,FALSE)</f>
        <v>63387</v>
      </c>
      <c r="O321" t="str">
        <f>VLOOKUP($D321,Artslister!$A$1:$W$99,5,FALSE)</f>
        <v>Plantae</v>
      </c>
      <c r="P321" t="str">
        <f>VLOOKUP($D321,Artslister!$A$1:$W$99,6,FALSE)</f>
        <v>Magnoliophyta</v>
      </c>
      <c r="Q321" t="str">
        <f>VLOOKUP($D321,Artslister!$A$1:$W$99,7,FALSE)</f>
        <v>Eudicots</v>
      </c>
      <c r="R321" t="str">
        <f>VLOOKUP($D321,Artslister!$A$1:$W$99,8,FALSE)</f>
        <v>Rosales</v>
      </c>
      <c r="S321" t="str">
        <f>VLOOKUP($D321,Artslister!$A$1:$W$99,9,FALSE)</f>
        <v>Rosaceae</v>
      </c>
      <c r="T321" t="str">
        <f>VLOOKUP($D321,Artslister!$A$1:$W$99,10,FALSE)</f>
        <v>Rubus</v>
      </c>
      <c r="U321" t="str">
        <f>VLOOKUP($D321,Artslister!$A$1:$W$99,11,FALSE)</f>
        <v>idaeus</v>
      </c>
      <c r="V321">
        <f>VLOOKUP($D321,Artslister!$A$1:$W$99,12,FALSE)</f>
        <v>0</v>
      </c>
      <c r="W321" t="str">
        <f>VLOOKUP($D321,Artslister!$A$1:$W$99,13,FALSE)</f>
        <v>L.</v>
      </c>
      <c r="X321" t="e">
        <f>VLOOKUP($D321,Artslister!$A$1:$W$99,15,FALSE)</f>
        <v>#REF!</v>
      </c>
      <c r="Y321" t="e">
        <f>VLOOKUP($D321,Artslister!$A$1:$W$99,17,FALSE)</f>
        <v>#N/A</v>
      </c>
    </row>
    <row r="322" spans="1:25" ht="14.55" hidden="1" x14ac:dyDescent="0.3">
      <c r="A322" t="s">
        <v>98</v>
      </c>
      <c r="B322">
        <v>2020</v>
      </c>
      <c r="C322" t="s">
        <v>1730</v>
      </c>
      <c r="D322" t="s">
        <v>1925</v>
      </c>
      <c r="E322">
        <v>15</v>
      </c>
      <c r="L322" t="str">
        <f>VLOOKUP($D322,Artslister!$A$1:$W$99,2,FALSE)</f>
        <v>Rubus idaeus</v>
      </c>
      <c r="M322" t="str">
        <f>VLOOKUP($D322,Artslister!$A$1:$W$99,3,FALSE)</f>
        <v>103427</v>
      </c>
      <c r="N322" t="str">
        <f>VLOOKUP($D322,Artslister!$A$1:$W$99,4,FALSE)</f>
        <v>63387</v>
      </c>
      <c r="O322" t="str">
        <f>VLOOKUP($D322,Artslister!$A$1:$W$99,5,FALSE)</f>
        <v>Plantae</v>
      </c>
      <c r="P322" t="str">
        <f>VLOOKUP($D322,Artslister!$A$1:$W$99,6,FALSE)</f>
        <v>Magnoliophyta</v>
      </c>
      <c r="Q322" t="str">
        <f>VLOOKUP($D322,Artslister!$A$1:$W$99,7,FALSE)</f>
        <v>Eudicots</v>
      </c>
      <c r="R322" t="str">
        <f>VLOOKUP($D322,Artslister!$A$1:$W$99,8,FALSE)</f>
        <v>Rosales</v>
      </c>
      <c r="S322" t="str">
        <f>VLOOKUP($D322,Artslister!$A$1:$W$99,9,FALSE)</f>
        <v>Rosaceae</v>
      </c>
      <c r="T322" t="str">
        <f>VLOOKUP($D322,Artslister!$A$1:$W$99,10,FALSE)</f>
        <v>Rubus</v>
      </c>
      <c r="U322" t="str">
        <f>VLOOKUP($D322,Artslister!$A$1:$W$99,11,FALSE)</f>
        <v>idaeus</v>
      </c>
      <c r="V322">
        <f>VLOOKUP($D322,Artslister!$A$1:$W$99,12,FALSE)</f>
        <v>0</v>
      </c>
      <c r="W322" t="str">
        <f>VLOOKUP($D322,Artslister!$A$1:$W$99,13,FALSE)</f>
        <v>L.</v>
      </c>
      <c r="X322" t="e">
        <f>VLOOKUP($D322,Artslister!$A$1:$W$99,15,FALSE)</f>
        <v>#REF!</v>
      </c>
      <c r="Y322" t="e">
        <f>VLOOKUP($D322,Artslister!$A$1:$W$99,17,FALSE)</f>
        <v>#N/A</v>
      </c>
    </row>
    <row r="323" spans="1:25" ht="14.55" hidden="1" x14ac:dyDescent="0.3">
      <c r="A323" t="s">
        <v>98</v>
      </c>
      <c r="B323">
        <v>2020</v>
      </c>
      <c r="C323" t="s">
        <v>1717</v>
      </c>
      <c r="D323" t="s">
        <v>1925</v>
      </c>
      <c r="E323">
        <v>5</v>
      </c>
      <c r="L323" t="str">
        <f>VLOOKUP($D323,Artslister!$A$1:$W$99,2,FALSE)</f>
        <v>Rubus idaeus</v>
      </c>
      <c r="M323" t="str">
        <f>VLOOKUP($D323,Artslister!$A$1:$W$99,3,FALSE)</f>
        <v>103427</v>
      </c>
      <c r="N323" t="str">
        <f>VLOOKUP($D323,Artslister!$A$1:$W$99,4,FALSE)</f>
        <v>63387</v>
      </c>
      <c r="O323" t="str">
        <f>VLOOKUP($D323,Artslister!$A$1:$W$99,5,FALSE)</f>
        <v>Plantae</v>
      </c>
      <c r="P323" t="str">
        <f>VLOOKUP($D323,Artslister!$A$1:$W$99,6,FALSE)</f>
        <v>Magnoliophyta</v>
      </c>
      <c r="Q323" t="str">
        <f>VLOOKUP($D323,Artslister!$A$1:$W$99,7,FALSE)</f>
        <v>Eudicots</v>
      </c>
      <c r="R323" t="str">
        <f>VLOOKUP($D323,Artslister!$A$1:$W$99,8,FALSE)</f>
        <v>Rosales</v>
      </c>
      <c r="S323" t="str">
        <f>VLOOKUP($D323,Artslister!$A$1:$W$99,9,FALSE)</f>
        <v>Rosaceae</v>
      </c>
      <c r="T323" t="str">
        <f>VLOOKUP($D323,Artslister!$A$1:$W$99,10,FALSE)</f>
        <v>Rubus</v>
      </c>
      <c r="U323" t="str">
        <f>VLOOKUP($D323,Artslister!$A$1:$W$99,11,FALSE)</f>
        <v>idaeus</v>
      </c>
      <c r="V323">
        <f>VLOOKUP($D323,Artslister!$A$1:$W$99,12,FALSE)</f>
        <v>0</v>
      </c>
      <c r="W323" t="str">
        <f>VLOOKUP($D323,Artslister!$A$1:$W$99,13,FALSE)</f>
        <v>L.</v>
      </c>
      <c r="X323" t="e">
        <f>VLOOKUP($D323,Artslister!$A$1:$W$99,15,FALSE)</f>
        <v>#REF!</v>
      </c>
      <c r="Y323" t="e">
        <f>VLOOKUP($D323,Artslister!$A$1:$W$99,17,FALSE)</f>
        <v>#N/A</v>
      </c>
    </row>
    <row r="324" spans="1:25" ht="14.55" hidden="1" x14ac:dyDescent="0.3">
      <c r="A324" t="s">
        <v>127</v>
      </c>
      <c r="B324">
        <v>2021</v>
      </c>
      <c r="C324" t="s">
        <v>1235</v>
      </c>
      <c r="D324" t="s">
        <v>1925</v>
      </c>
      <c r="E324">
        <v>15</v>
      </c>
      <c r="H324">
        <v>1</v>
      </c>
      <c r="L324" t="str">
        <f>VLOOKUP($D324,Artslister!$A$1:$W$99,2,FALSE)</f>
        <v>Rubus idaeus</v>
      </c>
      <c r="M324" t="str">
        <f>VLOOKUP($D324,Artslister!$A$1:$W$99,3,FALSE)</f>
        <v>103427</v>
      </c>
      <c r="N324" t="str">
        <f>VLOOKUP($D324,Artslister!$A$1:$W$99,4,FALSE)</f>
        <v>63387</v>
      </c>
      <c r="O324" t="str">
        <f>VLOOKUP($D324,Artslister!$A$1:$W$99,5,FALSE)</f>
        <v>Plantae</v>
      </c>
      <c r="P324" t="str">
        <f>VLOOKUP($D324,Artslister!$A$1:$W$99,6,FALSE)</f>
        <v>Magnoliophyta</v>
      </c>
      <c r="Q324" t="str">
        <f>VLOOKUP($D324,Artslister!$A$1:$W$99,7,FALSE)</f>
        <v>Eudicots</v>
      </c>
      <c r="R324" t="str">
        <f>VLOOKUP($D324,Artslister!$A$1:$W$99,8,FALSE)</f>
        <v>Rosales</v>
      </c>
      <c r="S324" t="str">
        <f>VLOOKUP($D324,Artslister!$A$1:$W$99,9,FALSE)</f>
        <v>Rosaceae</v>
      </c>
      <c r="T324" t="str">
        <f>VLOOKUP($D324,Artslister!$A$1:$W$99,10,FALSE)</f>
        <v>Rubus</v>
      </c>
      <c r="U324" t="str">
        <f>VLOOKUP($D324,Artslister!$A$1:$W$99,11,FALSE)</f>
        <v>idaeus</v>
      </c>
      <c r="V324">
        <f>VLOOKUP($D324,Artslister!$A$1:$W$99,12,FALSE)</f>
        <v>0</v>
      </c>
      <c r="W324" t="str">
        <f>VLOOKUP($D324,Artslister!$A$1:$W$99,13,FALSE)</f>
        <v>L.</v>
      </c>
      <c r="X324" t="e">
        <f>VLOOKUP($D324,Artslister!$A$1:$W$99,15,FALSE)</f>
        <v>#REF!</v>
      </c>
      <c r="Y324" t="e">
        <f>VLOOKUP($D324,Artslister!$A$1:$W$99,17,FALSE)</f>
        <v>#N/A</v>
      </c>
    </row>
    <row r="325" spans="1:25" ht="14.55" hidden="1" x14ac:dyDescent="0.3">
      <c r="A325" t="s">
        <v>28</v>
      </c>
      <c r="B325">
        <v>2021</v>
      </c>
      <c r="C325" t="s">
        <v>1300</v>
      </c>
      <c r="D325" t="s">
        <v>1925</v>
      </c>
      <c r="E325">
        <v>43</v>
      </c>
      <c r="H325">
        <v>1</v>
      </c>
      <c r="L325" t="str">
        <f>VLOOKUP($D325,Artslister!$A$1:$W$99,2,FALSE)</f>
        <v>Rubus idaeus</v>
      </c>
      <c r="M325" t="str">
        <f>VLOOKUP($D325,Artslister!$A$1:$W$99,3,FALSE)</f>
        <v>103427</v>
      </c>
      <c r="N325" t="str">
        <f>VLOOKUP($D325,Artslister!$A$1:$W$99,4,FALSE)</f>
        <v>63387</v>
      </c>
      <c r="O325" t="str">
        <f>VLOOKUP($D325,Artslister!$A$1:$W$99,5,FALSE)</f>
        <v>Plantae</v>
      </c>
      <c r="P325" t="str">
        <f>VLOOKUP($D325,Artslister!$A$1:$W$99,6,FALSE)</f>
        <v>Magnoliophyta</v>
      </c>
      <c r="Q325" t="str">
        <f>VLOOKUP($D325,Artslister!$A$1:$W$99,7,FALSE)</f>
        <v>Eudicots</v>
      </c>
      <c r="R325" t="str">
        <f>VLOOKUP($D325,Artslister!$A$1:$W$99,8,FALSE)</f>
        <v>Rosales</v>
      </c>
      <c r="S325" t="str">
        <f>VLOOKUP($D325,Artslister!$A$1:$W$99,9,FALSE)</f>
        <v>Rosaceae</v>
      </c>
      <c r="T325" t="str">
        <f>VLOOKUP($D325,Artslister!$A$1:$W$99,10,FALSE)</f>
        <v>Rubus</v>
      </c>
      <c r="U325" t="str">
        <f>VLOOKUP($D325,Artslister!$A$1:$W$99,11,FALSE)</f>
        <v>idaeus</v>
      </c>
      <c r="V325">
        <f>VLOOKUP($D325,Artslister!$A$1:$W$99,12,FALSE)</f>
        <v>0</v>
      </c>
      <c r="W325" t="str">
        <f>VLOOKUP($D325,Artslister!$A$1:$W$99,13,FALSE)</f>
        <v>L.</v>
      </c>
      <c r="X325" t="e">
        <f>VLOOKUP($D325,Artslister!$A$1:$W$99,15,FALSE)</f>
        <v>#REF!</v>
      </c>
      <c r="Y325" t="e">
        <f>VLOOKUP($D325,Artslister!$A$1:$W$99,17,FALSE)</f>
        <v>#N/A</v>
      </c>
    </row>
    <row r="326" spans="1:25" ht="14.55" hidden="1" x14ac:dyDescent="0.3">
      <c r="A326" t="s">
        <v>28</v>
      </c>
      <c r="B326">
        <v>2021</v>
      </c>
      <c r="C326" t="s">
        <v>1313</v>
      </c>
      <c r="D326" t="s">
        <v>1925</v>
      </c>
      <c r="E326">
        <v>4</v>
      </c>
      <c r="H326">
        <v>1</v>
      </c>
      <c r="L326" t="str">
        <f>VLOOKUP($D326,Artslister!$A$1:$W$99,2,FALSE)</f>
        <v>Rubus idaeus</v>
      </c>
      <c r="M326" t="str">
        <f>VLOOKUP($D326,Artslister!$A$1:$W$99,3,FALSE)</f>
        <v>103427</v>
      </c>
      <c r="N326" t="str">
        <f>VLOOKUP($D326,Artslister!$A$1:$W$99,4,FALSE)</f>
        <v>63387</v>
      </c>
      <c r="O326" t="str">
        <f>VLOOKUP($D326,Artslister!$A$1:$W$99,5,FALSE)</f>
        <v>Plantae</v>
      </c>
      <c r="P326" t="str">
        <f>VLOOKUP($D326,Artslister!$A$1:$W$99,6,FALSE)</f>
        <v>Magnoliophyta</v>
      </c>
      <c r="Q326" t="str">
        <f>VLOOKUP($D326,Artslister!$A$1:$W$99,7,FALSE)</f>
        <v>Eudicots</v>
      </c>
      <c r="R326" t="str">
        <f>VLOOKUP($D326,Artslister!$A$1:$W$99,8,FALSE)</f>
        <v>Rosales</v>
      </c>
      <c r="S326" t="str">
        <f>VLOOKUP($D326,Artslister!$A$1:$W$99,9,FALSE)</f>
        <v>Rosaceae</v>
      </c>
      <c r="T326" t="str">
        <f>VLOOKUP($D326,Artslister!$A$1:$W$99,10,FALSE)</f>
        <v>Rubus</v>
      </c>
      <c r="U326" t="str">
        <f>VLOOKUP($D326,Artslister!$A$1:$W$99,11,FALSE)</f>
        <v>idaeus</v>
      </c>
      <c r="V326">
        <f>VLOOKUP($D326,Artslister!$A$1:$W$99,12,FALSE)</f>
        <v>0</v>
      </c>
      <c r="W326" t="str">
        <f>VLOOKUP($D326,Artslister!$A$1:$W$99,13,FALSE)</f>
        <v>L.</v>
      </c>
      <c r="X326" t="e">
        <f>VLOOKUP($D326,Artslister!$A$1:$W$99,15,FALSE)</f>
        <v>#REF!</v>
      </c>
      <c r="Y326" t="e">
        <f>VLOOKUP($D326,Artslister!$A$1:$W$99,17,FALSE)</f>
        <v>#N/A</v>
      </c>
    </row>
    <row r="327" spans="1:25" ht="14.55" hidden="1" x14ac:dyDescent="0.3">
      <c r="A327" t="s">
        <v>13</v>
      </c>
      <c r="B327">
        <v>2021</v>
      </c>
      <c r="C327" t="s">
        <v>1317</v>
      </c>
      <c r="D327" t="s">
        <v>1925</v>
      </c>
      <c r="E327">
        <v>3</v>
      </c>
      <c r="H327">
        <v>1</v>
      </c>
      <c r="L327" t="str">
        <f>VLOOKUP($D327,Artslister!$A$1:$W$99,2,FALSE)</f>
        <v>Rubus idaeus</v>
      </c>
      <c r="M327" t="str">
        <f>VLOOKUP($D327,Artslister!$A$1:$W$99,3,FALSE)</f>
        <v>103427</v>
      </c>
      <c r="N327" t="str">
        <f>VLOOKUP($D327,Artslister!$A$1:$W$99,4,FALSE)</f>
        <v>63387</v>
      </c>
      <c r="O327" t="str">
        <f>VLOOKUP($D327,Artslister!$A$1:$W$99,5,FALSE)</f>
        <v>Plantae</v>
      </c>
      <c r="P327" t="str">
        <f>VLOOKUP($D327,Artslister!$A$1:$W$99,6,FALSE)</f>
        <v>Magnoliophyta</v>
      </c>
      <c r="Q327" t="str">
        <f>VLOOKUP($D327,Artslister!$A$1:$W$99,7,FALSE)</f>
        <v>Eudicots</v>
      </c>
      <c r="R327" t="str">
        <f>VLOOKUP($D327,Artslister!$A$1:$W$99,8,FALSE)</f>
        <v>Rosales</v>
      </c>
      <c r="S327" t="str">
        <f>VLOOKUP($D327,Artslister!$A$1:$W$99,9,FALSE)</f>
        <v>Rosaceae</v>
      </c>
      <c r="T327" t="str">
        <f>VLOOKUP($D327,Artslister!$A$1:$W$99,10,FALSE)</f>
        <v>Rubus</v>
      </c>
      <c r="U327" t="str">
        <f>VLOOKUP($D327,Artslister!$A$1:$W$99,11,FALSE)</f>
        <v>idaeus</v>
      </c>
      <c r="V327">
        <f>VLOOKUP($D327,Artslister!$A$1:$W$99,12,FALSE)</f>
        <v>0</v>
      </c>
      <c r="W327" t="str">
        <f>VLOOKUP($D327,Artslister!$A$1:$W$99,13,FALSE)</f>
        <v>L.</v>
      </c>
      <c r="X327" t="e">
        <f>VLOOKUP($D327,Artslister!$A$1:$W$99,15,FALSE)</f>
        <v>#REF!</v>
      </c>
      <c r="Y327" t="e">
        <f>VLOOKUP($D327,Artslister!$A$1:$W$99,17,FALSE)</f>
        <v>#N/A</v>
      </c>
    </row>
    <row r="328" spans="1:25" ht="14.55" hidden="1" x14ac:dyDescent="0.3">
      <c r="A328" t="s">
        <v>13</v>
      </c>
      <c r="B328">
        <v>2021</v>
      </c>
      <c r="C328" t="s">
        <v>1318</v>
      </c>
      <c r="D328" t="s">
        <v>1925</v>
      </c>
      <c r="E328">
        <v>10</v>
      </c>
      <c r="H328">
        <v>1</v>
      </c>
      <c r="L328" t="str">
        <f>VLOOKUP($D328,Artslister!$A$1:$W$99,2,FALSE)</f>
        <v>Rubus idaeus</v>
      </c>
      <c r="M328" t="str">
        <f>VLOOKUP($D328,Artslister!$A$1:$W$99,3,FALSE)</f>
        <v>103427</v>
      </c>
      <c r="N328" t="str">
        <f>VLOOKUP($D328,Artslister!$A$1:$W$99,4,FALSE)</f>
        <v>63387</v>
      </c>
      <c r="O328" t="str">
        <f>VLOOKUP($D328,Artslister!$A$1:$W$99,5,FALSE)</f>
        <v>Plantae</v>
      </c>
      <c r="P328" t="str">
        <f>VLOOKUP($D328,Artslister!$A$1:$W$99,6,FALSE)</f>
        <v>Magnoliophyta</v>
      </c>
      <c r="Q328" t="str">
        <f>VLOOKUP($D328,Artslister!$A$1:$W$99,7,FALSE)</f>
        <v>Eudicots</v>
      </c>
      <c r="R328" t="str">
        <f>VLOOKUP($D328,Artslister!$A$1:$W$99,8,FALSE)</f>
        <v>Rosales</v>
      </c>
      <c r="S328" t="str">
        <f>VLOOKUP($D328,Artslister!$A$1:$W$99,9,FALSE)</f>
        <v>Rosaceae</v>
      </c>
      <c r="T328" t="str">
        <f>VLOOKUP($D328,Artslister!$A$1:$W$99,10,FALSE)</f>
        <v>Rubus</v>
      </c>
      <c r="U328" t="str">
        <f>VLOOKUP($D328,Artslister!$A$1:$W$99,11,FALSE)</f>
        <v>idaeus</v>
      </c>
      <c r="V328">
        <f>VLOOKUP($D328,Artslister!$A$1:$W$99,12,FALSE)</f>
        <v>0</v>
      </c>
      <c r="W328" t="str">
        <f>VLOOKUP($D328,Artslister!$A$1:$W$99,13,FALSE)</f>
        <v>L.</v>
      </c>
      <c r="X328" t="e">
        <f>VLOOKUP($D328,Artslister!$A$1:$W$99,15,FALSE)</f>
        <v>#REF!</v>
      </c>
      <c r="Y328" t="e">
        <f>VLOOKUP($D328,Artslister!$A$1:$W$99,17,FALSE)</f>
        <v>#N/A</v>
      </c>
    </row>
    <row r="329" spans="1:25" ht="14.55" hidden="1" x14ac:dyDescent="0.3">
      <c r="A329" t="s">
        <v>13</v>
      </c>
      <c r="B329">
        <v>2021</v>
      </c>
      <c r="C329" t="s">
        <v>1322</v>
      </c>
      <c r="D329" t="s">
        <v>1925</v>
      </c>
      <c r="E329">
        <v>1</v>
      </c>
      <c r="H329">
        <v>1</v>
      </c>
      <c r="L329" t="str">
        <f>VLOOKUP($D329,Artslister!$A$1:$W$99,2,FALSE)</f>
        <v>Rubus idaeus</v>
      </c>
      <c r="M329" t="str">
        <f>VLOOKUP($D329,Artslister!$A$1:$W$99,3,FALSE)</f>
        <v>103427</v>
      </c>
      <c r="N329" t="str">
        <f>VLOOKUP($D329,Artslister!$A$1:$W$99,4,FALSE)</f>
        <v>63387</v>
      </c>
      <c r="O329" t="str">
        <f>VLOOKUP($D329,Artslister!$A$1:$W$99,5,FALSE)</f>
        <v>Plantae</v>
      </c>
      <c r="P329" t="str">
        <f>VLOOKUP($D329,Artslister!$A$1:$W$99,6,FALSE)</f>
        <v>Magnoliophyta</v>
      </c>
      <c r="Q329" t="str">
        <f>VLOOKUP($D329,Artslister!$A$1:$W$99,7,FALSE)</f>
        <v>Eudicots</v>
      </c>
      <c r="R329" t="str">
        <f>VLOOKUP($D329,Artslister!$A$1:$W$99,8,FALSE)</f>
        <v>Rosales</v>
      </c>
      <c r="S329" t="str">
        <f>VLOOKUP($D329,Artslister!$A$1:$W$99,9,FALSE)</f>
        <v>Rosaceae</v>
      </c>
      <c r="T329" t="str">
        <f>VLOOKUP($D329,Artslister!$A$1:$W$99,10,FALSE)</f>
        <v>Rubus</v>
      </c>
      <c r="U329" t="str">
        <f>VLOOKUP($D329,Artslister!$A$1:$W$99,11,FALSE)</f>
        <v>idaeus</v>
      </c>
      <c r="V329">
        <f>VLOOKUP($D329,Artslister!$A$1:$W$99,12,FALSE)</f>
        <v>0</v>
      </c>
      <c r="W329" t="str">
        <f>VLOOKUP($D329,Artslister!$A$1:$W$99,13,FALSE)</f>
        <v>L.</v>
      </c>
      <c r="X329" t="e">
        <f>VLOOKUP($D329,Artslister!$A$1:$W$99,15,FALSE)</f>
        <v>#REF!</v>
      </c>
      <c r="Y329" t="e">
        <f>VLOOKUP($D329,Artslister!$A$1:$W$99,17,FALSE)</f>
        <v>#N/A</v>
      </c>
    </row>
    <row r="330" spans="1:25" ht="14.55" hidden="1" x14ac:dyDescent="0.3">
      <c r="A330" t="s">
        <v>35</v>
      </c>
      <c r="B330">
        <v>2021</v>
      </c>
      <c r="C330" t="s">
        <v>1361</v>
      </c>
      <c r="D330" t="s">
        <v>1925</v>
      </c>
      <c r="E330">
        <v>2</v>
      </c>
      <c r="H330">
        <v>1</v>
      </c>
      <c r="L330" t="str">
        <f>VLOOKUP($D330,Artslister!$A$1:$W$99,2,FALSE)</f>
        <v>Rubus idaeus</v>
      </c>
      <c r="M330" t="str">
        <f>VLOOKUP($D330,Artslister!$A$1:$W$99,3,FALSE)</f>
        <v>103427</v>
      </c>
      <c r="N330" t="str">
        <f>VLOOKUP($D330,Artslister!$A$1:$W$99,4,FALSE)</f>
        <v>63387</v>
      </c>
      <c r="O330" t="str">
        <f>VLOOKUP($D330,Artslister!$A$1:$W$99,5,FALSE)</f>
        <v>Plantae</v>
      </c>
      <c r="P330" t="str">
        <f>VLOOKUP($D330,Artslister!$A$1:$W$99,6,FALSE)</f>
        <v>Magnoliophyta</v>
      </c>
      <c r="Q330" t="str">
        <f>VLOOKUP($D330,Artslister!$A$1:$W$99,7,FALSE)</f>
        <v>Eudicots</v>
      </c>
      <c r="R330" t="str">
        <f>VLOOKUP($D330,Artslister!$A$1:$W$99,8,FALSE)</f>
        <v>Rosales</v>
      </c>
      <c r="S330" t="str">
        <f>VLOOKUP($D330,Artslister!$A$1:$W$99,9,FALSE)</f>
        <v>Rosaceae</v>
      </c>
      <c r="T330" t="str">
        <f>VLOOKUP($D330,Artslister!$A$1:$W$99,10,FALSE)</f>
        <v>Rubus</v>
      </c>
      <c r="U330" t="str">
        <f>VLOOKUP($D330,Artslister!$A$1:$W$99,11,FALSE)</f>
        <v>idaeus</v>
      </c>
      <c r="V330">
        <f>VLOOKUP($D330,Artslister!$A$1:$W$99,12,FALSE)</f>
        <v>0</v>
      </c>
      <c r="W330" t="str">
        <f>VLOOKUP($D330,Artslister!$A$1:$W$99,13,FALSE)</f>
        <v>L.</v>
      </c>
      <c r="X330" t="e">
        <f>VLOOKUP($D330,Artslister!$A$1:$W$99,15,FALSE)</f>
        <v>#REF!</v>
      </c>
      <c r="Y330" t="e">
        <f>VLOOKUP($D330,Artslister!$A$1:$W$99,17,FALSE)</f>
        <v>#N/A</v>
      </c>
    </row>
    <row r="331" spans="1:25" ht="14.55" hidden="1" x14ac:dyDescent="0.3">
      <c r="A331" t="s">
        <v>92</v>
      </c>
      <c r="B331">
        <v>2021</v>
      </c>
      <c r="C331" t="s">
        <v>1437</v>
      </c>
      <c r="D331" t="s">
        <v>1925</v>
      </c>
      <c r="E331">
        <v>2</v>
      </c>
      <c r="H331">
        <v>1</v>
      </c>
      <c r="L331" t="str">
        <f>VLOOKUP($D331,Artslister!$A$1:$W$99,2,FALSE)</f>
        <v>Rubus idaeus</v>
      </c>
      <c r="M331" t="str">
        <f>VLOOKUP($D331,Artslister!$A$1:$W$99,3,FALSE)</f>
        <v>103427</v>
      </c>
      <c r="N331" t="str">
        <f>VLOOKUP($D331,Artslister!$A$1:$W$99,4,FALSE)</f>
        <v>63387</v>
      </c>
      <c r="O331" t="str">
        <f>VLOOKUP($D331,Artslister!$A$1:$W$99,5,FALSE)</f>
        <v>Plantae</v>
      </c>
      <c r="P331" t="str">
        <f>VLOOKUP($D331,Artslister!$A$1:$W$99,6,FALSE)</f>
        <v>Magnoliophyta</v>
      </c>
      <c r="Q331" t="str">
        <f>VLOOKUP($D331,Artslister!$A$1:$W$99,7,FALSE)</f>
        <v>Eudicots</v>
      </c>
      <c r="R331" t="str">
        <f>VLOOKUP($D331,Artslister!$A$1:$W$99,8,FALSE)</f>
        <v>Rosales</v>
      </c>
      <c r="S331" t="str">
        <f>VLOOKUP($D331,Artslister!$A$1:$W$99,9,FALSE)</f>
        <v>Rosaceae</v>
      </c>
      <c r="T331" t="str">
        <f>VLOOKUP($D331,Artslister!$A$1:$W$99,10,FALSE)</f>
        <v>Rubus</v>
      </c>
      <c r="U331" t="str">
        <f>VLOOKUP($D331,Artslister!$A$1:$W$99,11,FALSE)</f>
        <v>idaeus</v>
      </c>
      <c r="V331">
        <f>VLOOKUP($D331,Artslister!$A$1:$W$99,12,FALSE)</f>
        <v>0</v>
      </c>
      <c r="W331" t="str">
        <f>VLOOKUP($D331,Artslister!$A$1:$W$99,13,FALSE)</f>
        <v>L.</v>
      </c>
      <c r="X331" t="e">
        <f>VLOOKUP($D331,Artslister!$A$1:$W$99,15,FALSE)</f>
        <v>#REF!</v>
      </c>
      <c r="Y331" t="e">
        <f>VLOOKUP($D331,Artslister!$A$1:$W$99,17,FALSE)</f>
        <v>#N/A</v>
      </c>
    </row>
    <row r="332" spans="1:25" ht="14.55" hidden="1" x14ac:dyDescent="0.3">
      <c r="A332" t="s">
        <v>92</v>
      </c>
      <c r="B332">
        <v>2021</v>
      </c>
      <c r="C332" t="s">
        <v>1432</v>
      </c>
      <c r="D332" t="s">
        <v>1925</v>
      </c>
      <c r="E332">
        <v>2</v>
      </c>
      <c r="H332">
        <v>1</v>
      </c>
      <c r="L332" t="str">
        <f>VLOOKUP($D332,Artslister!$A$1:$W$99,2,FALSE)</f>
        <v>Rubus idaeus</v>
      </c>
      <c r="M332" t="str">
        <f>VLOOKUP($D332,Artslister!$A$1:$W$99,3,FALSE)</f>
        <v>103427</v>
      </c>
      <c r="N332" t="str">
        <f>VLOOKUP($D332,Artslister!$A$1:$W$99,4,FALSE)</f>
        <v>63387</v>
      </c>
      <c r="O332" t="str">
        <f>VLOOKUP($D332,Artslister!$A$1:$W$99,5,FALSE)</f>
        <v>Plantae</v>
      </c>
      <c r="P332" t="str">
        <f>VLOOKUP($D332,Artslister!$A$1:$W$99,6,FALSE)</f>
        <v>Magnoliophyta</v>
      </c>
      <c r="Q332" t="str">
        <f>VLOOKUP($D332,Artslister!$A$1:$W$99,7,FALSE)</f>
        <v>Eudicots</v>
      </c>
      <c r="R332" t="str">
        <f>VLOOKUP($D332,Artslister!$A$1:$W$99,8,FALSE)</f>
        <v>Rosales</v>
      </c>
      <c r="S332" t="str">
        <f>VLOOKUP($D332,Artslister!$A$1:$W$99,9,FALSE)</f>
        <v>Rosaceae</v>
      </c>
      <c r="T332" t="str">
        <f>VLOOKUP($D332,Artslister!$A$1:$W$99,10,FALSE)</f>
        <v>Rubus</v>
      </c>
      <c r="U332" t="str">
        <f>VLOOKUP($D332,Artslister!$A$1:$W$99,11,FALSE)</f>
        <v>idaeus</v>
      </c>
      <c r="V332">
        <f>VLOOKUP($D332,Artslister!$A$1:$W$99,12,FALSE)</f>
        <v>0</v>
      </c>
      <c r="W332" t="str">
        <f>VLOOKUP($D332,Artslister!$A$1:$W$99,13,FALSE)</f>
        <v>L.</v>
      </c>
      <c r="X332" t="e">
        <f>VLOOKUP($D332,Artslister!$A$1:$W$99,15,FALSE)</f>
        <v>#REF!</v>
      </c>
      <c r="Y332" t="e">
        <f>VLOOKUP($D332,Artslister!$A$1:$W$99,17,FALSE)</f>
        <v>#N/A</v>
      </c>
    </row>
    <row r="333" spans="1:25" ht="14.55" hidden="1" x14ac:dyDescent="0.3">
      <c r="A333" t="s">
        <v>92</v>
      </c>
      <c r="B333">
        <v>2021</v>
      </c>
      <c r="C333" t="s">
        <v>1438</v>
      </c>
      <c r="D333" t="s">
        <v>1925</v>
      </c>
      <c r="E333">
        <v>1</v>
      </c>
      <c r="H333">
        <v>1</v>
      </c>
      <c r="L333" t="str">
        <f>VLOOKUP($D333,Artslister!$A$1:$W$99,2,FALSE)</f>
        <v>Rubus idaeus</v>
      </c>
      <c r="M333" t="str">
        <f>VLOOKUP($D333,Artslister!$A$1:$W$99,3,FALSE)</f>
        <v>103427</v>
      </c>
      <c r="N333" t="str">
        <f>VLOOKUP($D333,Artslister!$A$1:$W$99,4,FALSE)</f>
        <v>63387</v>
      </c>
      <c r="O333" t="str">
        <f>VLOOKUP($D333,Artslister!$A$1:$W$99,5,FALSE)</f>
        <v>Plantae</v>
      </c>
      <c r="P333" t="str">
        <f>VLOOKUP($D333,Artslister!$A$1:$W$99,6,FALSE)</f>
        <v>Magnoliophyta</v>
      </c>
      <c r="Q333" t="str">
        <f>VLOOKUP($D333,Artslister!$A$1:$W$99,7,FALSE)</f>
        <v>Eudicots</v>
      </c>
      <c r="R333" t="str">
        <f>VLOOKUP($D333,Artslister!$A$1:$W$99,8,FALSE)</f>
        <v>Rosales</v>
      </c>
      <c r="S333" t="str">
        <f>VLOOKUP($D333,Artslister!$A$1:$W$99,9,FALSE)</f>
        <v>Rosaceae</v>
      </c>
      <c r="T333" t="str">
        <f>VLOOKUP($D333,Artslister!$A$1:$W$99,10,FALSE)</f>
        <v>Rubus</v>
      </c>
      <c r="U333" t="str">
        <f>VLOOKUP($D333,Artslister!$A$1:$W$99,11,FALSE)</f>
        <v>idaeus</v>
      </c>
      <c r="V333">
        <f>VLOOKUP($D333,Artslister!$A$1:$W$99,12,FALSE)</f>
        <v>0</v>
      </c>
      <c r="W333" t="str">
        <f>VLOOKUP($D333,Artslister!$A$1:$W$99,13,FALSE)</f>
        <v>L.</v>
      </c>
      <c r="X333" t="e">
        <f>VLOOKUP($D333,Artslister!$A$1:$W$99,15,FALSE)</f>
        <v>#REF!</v>
      </c>
      <c r="Y333" t="e">
        <f>VLOOKUP($D333,Artslister!$A$1:$W$99,17,FALSE)</f>
        <v>#N/A</v>
      </c>
    </row>
    <row r="334" spans="1:25" ht="14.55" hidden="1" x14ac:dyDescent="0.3">
      <c r="A334" t="s">
        <v>147</v>
      </c>
      <c r="B334">
        <v>2021</v>
      </c>
      <c r="C334" t="s">
        <v>1626</v>
      </c>
      <c r="D334" t="s">
        <v>1925</v>
      </c>
      <c r="E334">
        <v>0.1</v>
      </c>
      <c r="H334">
        <v>1</v>
      </c>
      <c r="L334" t="str">
        <f>VLOOKUP($D334,Artslister!$A$1:$W$99,2,FALSE)</f>
        <v>Rubus idaeus</v>
      </c>
      <c r="M334" t="str">
        <f>VLOOKUP($D334,Artslister!$A$1:$W$99,3,FALSE)</f>
        <v>103427</v>
      </c>
      <c r="N334" t="str">
        <f>VLOOKUP($D334,Artslister!$A$1:$W$99,4,FALSE)</f>
        <v>63387</v>
      </c>
      <c r="O334" t="str">
        <f>VLOOKUP($D334,Artslister!$A$1:$W$99,5,FALSE)</f>
        <v>Plantae</v>
      </c>
      <c r="P334" t="str">
        <f>VLOOKUP($D334,Artslister!$A$1:$W$99,6,FALSE)</f>
        <v>Magnoliophyta</v>
      </c>
      <c r="Q334" t="str">
        <f>VLOOKUP($D334,Artslister!$A$1:$W$99,7,FALSE)</f>
        <v>Eudicots</v>
      </c>
      <c r="R334" t="str">
        <f>VLOOKUP($D334,Artslister!$A$1:$W$99,8,FALSE)</f>
        <v>Rosales</v>
      </c>
      <c r="S334" t="str">
        <f>VLOOKUP($D334,Artslister!$A$1:$W$99,9,FALSE)</f>
        <v>Rosaceae</v>
      </c>
      <c r="T334" t="str">
        <f>VLOOKUP($D334,Artslister!$A$1:$W$99,10,FALSE)</f>
        <v>Rubus</v>
      </c>
      <c r="U334" t="str">
        <f>VLOOKUP($D334,Artslister!$A$1:$W$99,11,FALSE)</f>
        <v>idaeus</v>
      </c>
      <c r="V334">
        <f>VLOOKUP($D334,Artslister!$A$1:$W$99,12,FALSE)</f>
        <v>0</v>
      </c>
      <c r="W334" t="str">
        <f>VLOOKUP($D334,Artslister!$A$1:$W$99,13,FALSE)</f>
        <v>L.</v>
      </c>
      <c r="X334" t="e">
        <f>VLOOKUP($D334,Artslister!$A$1:$W$99,15,FALSE)</f>
        <v>#REF!</v>
      </c>
      <c r="Y334" t="e">
        <f>VLOOKUP($D334,Artslister!$A$1:$W$99,17,FALSE)</f>
        <v>#N/A</v>
      </c>
    </row>
    <row r="335" spans="1:25" ht="14.55" hidden="1" x14ac:dyDescent="0.3">
      <c r="A335" t="s">
        <v>86</v>
      </c>
      <c r="B335">
        <v>2021</v>
      </c>
      <c r="C335" t="s">
        <v>1765</v>
      </c>
      <c r="D335" t="s">
        <v>1925</v>
      </c>
      <c r="E335">
        <v>1</v>
      </c>
      <c r="H335">
        <v>1</v>
      </c>
      <c r="L335" t="str">
        <f>VLOOKUP($D335,Artslister!$A$1:$W$99,2,FALSE)</f>
        <v>Rubus idaeus</v>
      </c>
      <c r="M335" t="str">
        <f>VLOOKUP($D335,Artslister!$A$1:$W$99,3,FALSE)</f>
        <v>103427</v>
      </c>
      <c r="N335" t="str">
        <f>VLOOKUP($D335,Artslister!$A$1:$W$99,4,FALSE)</f>
        <v>63387</v>
      </c>
      <c r="O335" t="str">
        <f>VLOOKUP($D335,Artslister!$A$1:$W$99,5,FALSE)</f>
        <v>Plantae</v>
      </c>
      <c r="P335" t="str">
        <f>VLOOKUP($D335,Artslister!$A$1:$W$99,6,FALSE)</f>
        <v>Magnoliophyta</v>
      </c>
      <c r="Q335" t="str">
        <f>VLOOKUP($D335,Artslister!$A$1:$W$99,7,FALSE)</f>
        <v>Eudicots</v>
      </c>
      <c r="R335" t="str">
        <f>VLOOKUP($D335,Artslister!$A$1:$W$99,8,FALSE)</f>
        <v>Rosales</v>
      </c>
      <c r="S335" t="str">
        <f>VLOOKUP($D335,Artslister!$A$1:$W$99,9,FALSE)</f>
        <v>Rosaceae</v>
      </c>
      <c r="T335" t="str">
        <f>VLOOKUP($D335,Artslister!$A$1:$W$99,10,FALSE)</f>
        <v>Rubus</v>
      </c>
      <c r="U335" t="str">
        <f>VLOOKUP($D335,Artslister!$A$1:$W$99,11,FALSE)</f>
        <v>idaeus</v>
      </c>
      <c r="V335">
        <f>VLOOKUP($D335,Artslister!$A$1:$W$99,12,FALSE)</f>
        <v>0</v>
      </c>
      <c r="W335" t="str">
        <f>VLOOKUP($D335,Artslister!$A$1:$W$99,13,FALSE)</f>
        <v>L.</v>
      </c>
      <c r="X335" t="e">
        <f>VLOOKUP($D335,Artslister!$A$1:$W$99,15,FALSE)</f>
        <v>#REF!</v>
      </c>
      <c r="Y335" t="e">
        <f>VLOOKUP($D335,Artslister!$A$1:$W$99,17,FALSE)</f>
        <v>#N/A</v>
      </c>
    </row>
    <row r="336" spans="1:25" ht="14.55" hidden="1" x14ac:dyDescent="0.3">
      <c r="A336" t="s">
        <v>104</v>
      </c>
      <c r="B336">
        <v>2023</v>
      </c>
      <c r="C336" t="s">
        <v>1263</v>
      </c>
      <c r="D336" t="s">
        <v>1936</v>
      </c>
      <c r="E336">
        <v>3</v>
      </c>
      <c r="I336">
        <v>1</v>
      </c>
      <c r="L336" t="str">
        <f>VLOOKUP($D336,Artslister!$A$1:$W$99,2,FALSE)</f>
        <v>Cotoneaster integerrimus</v>
      </c>
      <c r="M336" t="str">
        <f>VLOOKUP($D336,Artslister!$A$1:$W$99,3,FALSE)</f>
        <v>103276</v>
      </c>
      <c r="N336" t="str">
        <f>VLOOKUP($D336,Artslister!$A$1:$W$99,4,FALSE)</f>
        <v>132025</v>
      </c>
      <c r="O336" t="str">
        <f>VLOOKUP($D336,Artslister!$A$1:$W$99,5,FALSE)</f>
        <v>Plantae</v>
      </c>
      <c r="P336" t="str">
        <f>VLOOKUP($D336,Artslister!$A$1:$W$99,6,FALSE)</f>
        <v>Magnoliophyta</v>
      </c>
      <c r="Q336" t="str">
        <f>VLOOKUP($D336,Artslister!$A$1:$W$99,7,FALSE)</f>
        <v>Eudicots</v>
      </c>
      <c r="R336" t="str">
        <f>VLOOKUP($D336,Artslister!$A$1:$W$99,8,FALSE)</f>
        <v>Rosales</v>
      </c>
      <c r="S336" t="str">
        <f>VLOOKUP($D336,Artslister!$A$1:$W$99,9,FALSE)</f>
        <v>Rosaceae</v>
      </c>
      <c r="T336" t="str">
        <f>VLOOKUP($D336,Artslister!$A$1:$W$99,10,FALSE)</f>
        <v>Cotoneaster</v>
      </c>
      <c r="U336" t="str">
        <f>VLOOKUP($D336,Artslister!$A$1:$W$99,11,FALSE)</f>
        <v>integerrimus</v>
      </c>
      <c r="V336">
        <f>VLOOKUP($D336,Artslister!$A$1:$W$99,12,FALSE)</f>
        <v>0</v>
      </c>
      <c r="W336" t="str">
        <f>VLOOKUP($D336,Artslister!$A$1:$W$99,13,FALSE)</f>
        <v>Medik.</v>
      </c>
      <c r="X336" t="e">
        <f>VLOOKUP($D336,Artslister!$A$1:$W$99,15,FALSE)</f>
        <v>#REF!</v>
      </c>
      <c r="Y336" t="e">
        <f>VLOOKUP($D336,Artslister!$A$1:$W$99,17,FALSE)</f>
        <v>#N/A</v>
      </c>
    </row>
    <row r="337" spans="1:25" ht="14.55" hidden="1" x14ac:dyDescent="0.3">
      <c r="A337" t="s">
        <v>104</v>
      </c>
      <c r="B337" s="33">
        <v>2021</v>
      </c>
      <c r="C337" s="33" t="s">
        <v>1263</v>
      </c>
      <c r="D337" s="33" t="s">
        <v>1968</v>
      </c>
      <c r="E337" s="33">
        <v>2</v>
      </c>
      <c r="F337" s="13" t="str">
        <f>VLOOKUP($D337,Artslister!$A$2:$T$298,3,FALSE)</f>
        <v>101705</v>
      </c>
      <c r="G337" s="13" t="str">
        <f>VLOOKUP($D337,Artslister!$A$2:$T$298,5,FALSE)</f>
        <v>Plantae</v>
      </c>
      <c r="H337" s="13"/>
      <c r="I337" s="13"/>
      <c r="J337" s="33"/>
      <c r="K337" s="13"/>
      <c r="L337" t="str">
        <f>VLOOKUP($D337,Artslister!$A$1:$W$99,2,FALSE)</f>
        <v>Viburnum lantana</v>
      </c>
      <c r="M337" t="str">
        <f>VLOOKUP($D337,Artslister!$A$1:$W$99,3,FALSE)</f>
        <v>101705</v>
      </c>
      <c r="N337" t="str">
        <f>VLOOKUP($D337,Artslister!$A$1:$W$99,4,FALSE)</f>
        <v>61665</v>
      </c>
      <c r="O337" t="str">
        <f>VLOOKUP($D337,Artslister!$A$1:$W$99,5,FALSE)</f>
        <v>Plantae</v>
      </c>
      <c r="P337" t="str">
        <f>VLOOKUP($D337,Artslister!$A$1:$W$99,6,FALSE)</f>
        <v>Magnoliophyta</v>
      </c>
      <c r="Q337" t="str">
        <f>VLOOKUP($D337,Artslister!$A$1:$W$99,7,FALSE)</f>
        <v>Eudicots</v>
      </c>
      <c r="R337" t="str">
        <f>VLOOKUP($D337,Artslister!$A$1:$W$99,8,FALSE)</f>
        <v>Dipsacales</v>
      </c>
      <c r="S337" t="str">
        <f>VLOOKUP($D337,Artslister!$A$1:$W$99,9,FALSE)</f>
        <v>Adoxaceae</v>
      </c>
      <c r="T337" t="str">
        <f>VLOOKUP($D337,Artslister!$A$1:$W$99,10,FALSE)</f>
        <v>Viburnum</v>
      </c>
      <c r="U337" t="str">
        <f>VLOOKUP($D337,Artslister!$A$1:$W$99,11,FALSE)</f>
        <v>lantana</v>
      </c>
      <c r="V337">
        <f>VLOOKUP($D337,Artslister!$A$1:$W$99,12,FALSE)</f>
        <v>0</v>
      </c>
      <c r="W337" t="str">
        <f>VLOOKUP($D337,Artslister!$A$1:$W$99,13,FALSE)</f>
        <v>L.</v>
      </c>
      <c r="X337" t="e">
        <f>VLOOKUP($D337,Artslister!$A$1:$W$99,15,FALSE)</f>
        <v>#REF!</v>
      </c>
      <c r="Y337" t="str">
        <f>VLOOKUP($D337,Artslister!$A$1:$W$99,17,FALSE)</f>
        <v>LO</v>
      </c>
    </row>
    <row r="338" spans="1:25" ht="14.55" hidden="1" x14ac:dyDescent="0.3">
      <c r="A338" t="s">
        <v>104</v>
      </c>
      <c r="B338">
        <v>2023</v>
      </c>
      <c r="C338" t="s">
        <v>1263</v>
      </c>
      <c r="D338" t="s">
        <v>1968</v>
      </c>
      <c r="E338">
        <v>2</v>
      </c>
      <c r="J338">
        <v>1</v>
      </c>
      <c r="L338" t="str">
        <f>VLOOKUP($D338,Artslister!$A$1:$W$99,2,FALSE)</f>
        <v>Viburnum lantana</v>
      </c>
      <c r="M338" t="str">
        <f>VLOOKUP($D338,Artslister!$A$1:$W$99,3,FALSE)</f>
        <v>101705</v>
      </c>
      <c r="N338" t="str">
        <f>VLOOKUP($D338,Artslister!$A$1:$W$99,4,FALSE)</f>
        <v>61665</v>
      </c>
      <c r="O338" t="str">
        <f>VLOOKUP($D338,Artslister!$A$1:$W$99,5,FALSE)</f>
        <v>Plantae</v>
      </c>
      <c r="P338" t="str">
        <f>VLOOKUP($D338,Artslister!$A$1:$W$99,6,FALSE)</f>
        <v>Magnoliophyta</v>
      </c>
      <c r="Q338" t="str">
        <f>VLOOKUP($D338,Artslister!$A$1:$W$99,7,FALSE)</f>
        <v>Eudicots</v>
      </c>
      <c r="R338" t="str">
        <f>VLOOKUP($D338,Artslister!$A$1:$W$99,8,FALSE)</f>
        <v>Dipsacales</v>
      </c>
      <c r="S338" t="str">
        <f>VLOOKUP($D338,Artslister!$A$1:$W$99,9,FALSE)</f>
        <v>Adoxaceae</v>
      </c>
      <c r="T338" t="str">
        <f>VLOOKUP($D338,Artslister!$A$1:$W$99,10,FALSE)</f>
        <v>Viburnum</v>
      </c>
      <c r="U338" t="str">
        <f>VLOOKUP($D338,Artslister!$A$1:$W$99,11,FALSE)</f>
        <v>lantana</v>
      </c>
      <c r="V338">
        <f>VLOOKUP($D338,Artslister!$A$1:$W$99,12,FALSE)</f>
        <v>0</v>
      </c>
      <c r="W338" t="str">
        <f>VLOOKUP($D338,Artslister!$A$1:$W$99,13,FALSE)</f>
        <v>L.</v>
      </c>
      <c r="X338" t="e">
        <f>VLOOKUP($D338,Artslister!$A$1:$W$99,15,FALSE)</f>
        <v>#REF!</v>
      </c>
      <c r="Y338" t="str">
        <f>VLOOKUP($D338,Artslister!$A$1:$W$99,17,FALSE)</f>
        <v>LO</v>
      </c>
    </row>
    <row r="339" spans="1:25" ht="14.55" hidden="1" x14ac:dyDescent="0.3">
      <c r="A339" t="s">
        <v>104</v>
      </c>
      <c r="B339" s="20">
        <v>2022</v>
      </c>
      <c r="C339" t="s">
        <v>1263</v>
      </c>
      <c r="D339" t="s">
        <v>1113</v>
      </c>
      <c r="E339">
        <v>1</v>
      </c>
      <c r="I339">
        <v>1</v>
      </c>
      <c r="L339" t="str">
        <f>VLOOKUP($D339,Artslister!$A$1:$W$99,2,FALSE)</f>
        <v>Pinus sylvestris</v>
      </c>
      <c r="M339" t="str">
        <f>VLOOKUP($D339,Artslister!$A$1:$W$99,3,FALSE)</f>
        <v>103825</v>
      </c>
      <c r="N339" t="str">
        <f>VLOOKUP($D339,Artslister!$A$1:$W$99,4,FALSE)</f>
        <v>135419</v>
      </c>
      <c r="O339" t="str">
        <f>VLOOKUP($D339,Artslister!$A$1:$W$99,5,FALSE)</f>
        <v>Plantae</v>
      </c>
      <c r="P339" t="str">
        <f>VLOOKUP($D339,Artslister!$A$1:$W$99,6,FALSE)</f>
        <v>Pinophyta</v>
      </c>
      <c r="Q339" t="str">
        <f>VLOOKUP($D339,Artslister!$A$1:$W$99,7,FALSE)</f>
        <v>Pinopsida</v>
      </c>
      <c r="R339" t="str">
        <f>VLOOKUP($D339,Artslister!$A$1:$W$99,8,FALSE)</f>
        <v>Pinales</v>
      </c>
      <c r="S339" t="str">
        <f>VLOOKUP($D339,Artslister!$A$1:$W$99,9,FALSE)</f>
        <v>Pinaceae</v>
      </c>
      <c r="T339" t="str">
        <f>VLOOKUP($D339,Artslister!$A$1:$W$99,10,FALSE)</f>
        <v>Pinus</v>
      </c>
      <c r="U339" t="str">
        <f>VLOOKUP($D339,Artslister!$A$1:$W$99,11,FALSE)</f>
        <v>sylvestris</v>
      </c>
      <c r="V339">
        <f>VLOOKUP($D339,Artslister!$A$1:$W$99,12,FALSE)</f>
        <v>0</v>
      </c>
      <c r="W339" t="str">
        <f>VLOOKUP($D339,Artslister!$A$1:$W$99,13,FALSE)</f>
        <v>L.</v>
      </c>
      <c r="X339" t="e">
        <f>VLOOKUP($D339,Artslister!$A$1:$W$99,15,FALSE)</f>
        <v>#REF!</v>
      </c>
      <c r="Y339" t="e">
        <f>VLOOKUP($D339,Artslister!$A$1:$W$99,17,FALSE)</f>
        <v>#N/A</v>
      </c>
    </row>
    <row r="340" spans="1:25" ht="14.55" hidden="1" x14ac:dyDescent="0.3">
      <c r="A340" t="s">
        <v>104</v>
      </c>
      <c r="B340">
        <v>2017</v>
      </c>
      <c r="C340" t="s">
        <v>1263</v>
      </c>
      <c r="D340" t="s">
        <v>1113</v>
      </c>
      <c r="E340">
        <v>5</v>
      </c>
      <c r="L340" t="str">
        <f>VLOOKUP($D340,Artslister!$A$1:$W$99,2,FALSE)</f>
        <v>Pinus sylvestris</v>
      </c>
      <c r="M340" t="str">
        <f>VLOOKUP($D340,Artslister!$A$1:$W$99,3,FALSE)</f>
        <v>103825</v>
      </c>
      <c r="N340" t="str">
        <f>VLOOKUP($D340,Artslister!$A$1:$W$99,4,FALSE)</f>
        <v>135419</v>
      </c>
      <c r="O340" t="str">
        <f>VLOOKUP($D340,Artslister!$A$1:$W$99,5,FALSE)</f>
        <v>Plantae</v>
      </c>
      <c r="P340" t="str">
        <f>VLOOKUP($D340,Artslister!$A$1:$W$99,6,FALSE)</f>
        <v>Pinophyta</v>
      </c>
      <c r="Q340" t="str">
        <f>VLOOKUP($D340,Artslister!$A$1:$W$99,7,FALSE)</f>
        <v>Pinopsida</v>
      </c>
      <c r="R340" t="str">
        <f>VLOOKUP($D340,Artslister!$A$1:$W$99,8,FALSE)</f>
        <v>Pinales</v>
      </c>
      <c r="S340" t="str">
        <f>VLOOKUP($D340,Artslister!$A$1:$W$99,9,FALSE)</f>
        <v>Pinaceae</v>
      </c>
      <c r="T340" t="str">
        <f>VLOOKUP($D340,Artslister!$A$1:$W$99,10,FALSE)</f>
        <v>Pinus</v>
      </c>
      <c r="U340" t="str">
        <f>VLOOKUP($D340,Artslister!$A$1:$W$99,11,FALSE)</f>
        <v>sylvestris</v>
      </c>
      <c r="V340">
        <f>VLOOKUP($D340,Artslister!$A$1:$W$99,12,FALSE)</f>
        <v>0</v>
      </c>
      <c r="W340" t="str">
        <f>VLOOKUP($D340,Artslister!$A$1:$W$99,13,FALSE)</f>
        <v>L.</v>
      </c>
      <c r="X340" t="e">
        <f>VLOOKUP($D340,Artslister!$A$1:$W$99,15,FALSE)</f>
        <v>#REF!</v>
      </c>
      <c r="Y340" t="e">
        <f>VLOOKUP($D340,Artslister!$A$1:$W$99,17,FALSE)</f>
        <v>#N/A</v>
      </c>
    </row>
    <row r="341" spans="1:25" ht="14.55" hidden="1" x14ac:dyDescent="0.3">
      <c r="A341" t="s">
        <v>104</v>
      </c>
      <c r="B341">
        <v>2018</v>
      </c>
      <c r="C341" t="s">
        <v>1263</v>
      </c>
      <c r="D341" t="s">
        <v>1113</v>
      </c>
      <c r="E341">
        <v>3</v>
      </c>
      <c r="L341" t="str">
        <f>VLOOKUP($D341,Artslister!$A$1:$W$99,2,FALSE)</f>
        <v>Pinus sylvestris</v>
      </c>
      <c r="M341" t="str">
        <f>VLOOKUP($D341,Artslister!$A$1:$W$99,3,FALSE)</f>
        <v>103825</v>
      </c>
      <c r="N341" t="str">
        <f>VLOOKUP($D341,Artslister!$A$1:$W$99,4,FALSE)</f>
        <v>135419</v>
      </c>
      <c r="O341" t="str">
        <f>VLOOKUP($D341,Artslister!$A$1:$W$99,5,FALSE)</f>
        <v>Plantae</v>
      </c>
      <c r="P341" t="str">
        <f>VLOOKUP($D341,Artslister!$A$1:$W$99,6,FALSE)</f>
        <v>Pinophyta</v>
      </c>
      <c r="Q341" t="str">
        <f>VLOOKUP($D341,Artslister!$A$1:$W$99,7,FALSE)</f>
        <v>Pinopsida</v>
      </c>
      <c r="R341" t="str">
        <f>VLOOKUP($D341,Artslister!$A$1:$W$99,8,FALSE)</f>
        <v>Pinales</v>
      </c>
      <c r="S341" t="str">
        <f>VLOOKUP($D341,Artslister!$A$1:$W$99,9,FALSE)</f>
        <v>Pinaceae</v>
      </c>
      <c r="T341" t="str">
        <f>VLOOKUP($D341,Artslister!$A$1:$W$99,10,FALSE)</f>
        <v>Pinus</v>
      </c>
      <c r="U341" t="str">
        <f>VLOOKUP($D341,Artslister!$A$1:$W$99,11,FALSE)</f>
        <v>sylvestris</v>
      </c>
      <c r="V341">
        <f>VLOOKUP($D341,Artslister!$A$1:$W$99,12,FALSE)</f>
        <v>0</v>
      </c>
      <c r="W341" t="str">
        <f>VLOOKUP($D341,Artslister!$A$1:$W$99,13,FALSE)</f>
        <v>L.</v>
      </c>
      <c r="X341" t="e">
        <f>VLOOKUP($D341,Artslister!$A$1:$W$99,15,FALSE)</f>
        <v>#REF!</v>
      </c>
      <c r="Y341" t="e">
        <f>VLOOKUP($D341,Artslister!$A$1:$W$99,17,FALSE)</f>
        <v>#N/A</v>
      </c>
    </row>
    <row r="342" spans="1:25" ht="14.55" hidden="1" x14ac:dyDescent="0.3">
      <c r="A342" t="s">
        <v>104</v>
      </c>
      <c r="B342">
        <v>2019</v>
      </c>
      <c r="C342" t="s">
        <v>1263</v>
      </c>
      <c r="D342" t="s">
        <v>1113</v>
      </c>
      <c r="E342">
        <v>3</v>
      </c>
      <c r="L342" t="str">
        <f>VLOOKUP($D342,Artslister!$A$1:$W$99,2,FALSE)</f>
        <v>Pinus sylvestris</v>
      </c>
      <c r="M342" t="str">
        <f>VLOOKUP($D342,Artslister!$A$1:$W$99,3,FALSE)</f>
        <v>103825</v>
      </c>
      <c r="N342" t="str">
        <f>VLOOKUP($D342,Artslister!$A$1:$W$99,4,FALSE)</f>
        <v>135419</v>
      </c>
      <c r="O342" t="str">
        <f>VLOOKUP($D342,Artslister!$A$1:$W$99,5,FALSE)</f>
        <v>Plantae</v>
      </c>
      <c r="P342" t="str">
        <f>VLOOKUP($D342,Artslister!$A$1:$W$99,6,FALSE)</f>
        <v>Pinophyta</v>
      </c>
      <c r="Q342" t="str">
        <f>VLOOKUP($D342,Artslister!$A$1:$W$99,7,FALSE)</f>
        <v>Pinopsida</v>
      </c>
      <c r="R342" t="str">
        <f>VLOOKUP($D342,Artslister!$A$1:$W$99,8,FALSE)</f>
        <v>Pinales</v>
      </c>
      <c r="S342" t="str">
        <f>VLOOKUP($D342,Artslister!$A$1:$W$99,9,FALSE)</f>
        <v>Pinaceae</v>
      </c>
      <c r="T342" t="str">
        <f>VLOOKUP($D342,Artslister!$A$1:$W$99,10,FALSE)</f>
        <v>Pinus</v>
      </c>
      <c r="U342" t="str">
        <f>VLOOKUP($D342,Artslister!$A$1:$W$99,11,FALSE)</f>
        <v>sylvestris</v>
      </c>
      <c r="V342">
        <f>VLOOKUP($D342,Artslister!$A$1:$W$99,12,FALSE)</f>
        <v>0</v>
      </c>
      <c r="W342" t="str">
        <f>VLOOKUP($D342,Artslister!$A$1:$W$99,13,FALSE)</f>
        <v>L.</v>
      </c>
      <c r="X342" t="e">
        <f>VLOOKUP($D342,Artslister!$A$1:$W$99,15,FALSE)</f>
        <v>#REF!</v>
      </c>
      <c r="Y342" t="e">
        <f>VLOOKUP($D342,Artslister!$A$1:$W$99,17,FALSE)</f>
        <v>#N/A</v>
      </c>
    </row>
    <row r="343" spans="1:25" ht="14.55" hidden="1" x14ac:dyDescent="0.3">
      <c r="A343" s="20" t="s">
        <v>104</v>
      </c>
      <c r="B343" s="20">
        <v>2020</v>
      </c>
      <c r="C343" s="20" t="s">
        <v>1263</v>
      </c>
      <c r="D343" s="20" t="s">
        <v>1113</v>
      </c>
      <c r="E343" s="20">
        <v>10</v>
      </c>
      <c r="J343" s="20"/>
      <c r="L343" t="str">
        <f>VLOOKUP($D343,Artslister!$A$1:$W$99,2,FALSE)</f>
        <v>Pinus sylvestris</v>
      </c>
      <c r="M343" t="str">
        <f>VLOOKUP($D343,Artslister!$A$1:$W$99,3,FALSE)</f>
        <v>103825</v>
      </c>
      <c r="N343" t="str">
        <f>VLOOKUP($D343,Artslister!$A$1:$W$99,4,FALSE)</f>
        <v>135419</v>
      </c>
      <c r="O343" t="str">
        <f>VLOOKUP($D343,Artslister!$A$1:$W$99,5,FALSE)</f>
        <v>Plantae</v>
      </c>
      <c r="P343" t="str">
        <f>VLOOKUP($D343,Artslister!$A$1:$W$99,6,FALSE)</f>
        <v>Pinophyta</v>
      </c>
      <c r="Q343" t="str">
        <f>VLOOKUP($D343,Artslister!$A$1:$W$99,7,FALSE)</f>
        <v>Pinopsida</v>
      </c>
      <c r="R343" t="str">
        <f>VLOOKUP($D343,Artslister!$A$1:$W$99,8,FALSE)</f>
        <v>Pinales</v>
      </c>
      <c r="S343" t="str">
        <f>VLOOKUP($D343,Artslister!$A$1:$W$99,9,FALSE)</f>
        <v>Pinaceae</v>
      </c>
      <c r="T343" t="str">
        <f>VLOOKUP($D343,Artslister!$A$1:$W$99,10,FALSE)</f>
        <v>Pinus</v>
      </c>
      <c r="U343" t="str">
        <f>VLOOKUP($D343,Artslister!$A$1:$W$99,11,FALSE)</f>
        <v>sylvestris</v>
      </c>
      <c r="V343">
        <f>VLOOKUP($D343,Artslister!$A$1:$W$99,12,FALSE)</f>
        <v>0</v>
      </c>
      <c r="W343" t="str">
        <f>VLOOKUP($D343,Artslister!$A$1:$W$99,13,FALSE)</f>
        <v>L.</v>
      </c>
      <c r="X343" t="e">
        <f>VLOOKUP($D343,Artslister!$A$1:$W$99,15,FALSE)</f>
        <v>#REF!</v>
      </c>
      <c r="Y343" t="e">
        <f>VLOOKUP($D343,Artslister!$A$1:$W$99,17,FALSE)</f>
        <v>#N/A</v>
      </c>
    </row>
    <row r="344" spans="1:25" ht="14.55" hidden="1" x14ac:dyDescent="0.3">
      <c r="A344" t="s">
        <v>28</v>
      </c>
      <c r="B344">
        <v>2022</v>
      </c>
      <c r="C344" t="s">
        <v>1300</v>
      </c>
      <c r="D344" t="s">
        <v>1925</v>
      </c>
      <c r="E344">
        <v>35</v>
      </c>
      <c r="H344">
        <v>1</v>
      </c>
      <c r="L344" t="str">
        <f>VLOOKUP($D344,Artslister!$A$1:$W$99,2,FALSE)</f>
        <v>Rubus idaeus</v>
      </c>
      <c r="M344" t="str">
        <f>VLOOKUP($D344,Artslister!$A$1:$W$99,3,FALSE)</f>
        <v>103427</v>
      </c>
      <c r="N344" t="str">
        <f>VLOOKUP($D344,Artslister!$A$1:$W$99,4,FALSE)</f>
        <v>63387</v>
      </c>
      <c r="O344" t="str">
        <f>VLOOKUP($D344,Artslister!$A$1:$W$99,5,FALSE)</f>
        <v>Plantae</v>
      </c>
      <c r="P344" t="str">
        <f>VLOOKUP($D344,Artslister!$A$1:$W$99,6,FALSE)</f>
        <v>Magnoliophyta</v>
      </c>
      <c r="Q344" t="str">
        <f>VLOOKUP($D344,Artslister!$A$1:$W$99,7,FALSE)</f>
        <v>Eudicots</v>
      </c>
      <c r="R344" t="str">
        <f>VLOOKUP($D344,Artslister!$A$1:$W$99,8,FALSE)</f>
        <v>Rosales</v>
      </c>
      <c r="S344" t="str">
        <f>VLOOKUP($D344,Artslister!$A$1:$W$99,9,FALSE)</f>
        <v>Rosaceae</v>
      </c>
      <c r="T344" t="str">
        <f>VLOOKUP($D344,Artslister!$A$1:$W$99,10,FALSE)</f>
        <v>Rubus</v>
      </c>
      <c r="U344" t="str">
        <f>VLOOKUP($D344,Artslister!$A$1:$W$99,11,FALSE)</f>
        <v>idaeus</v>
      </c>
      <c r="V344">
        <f>VLOOKUP($D344,Artslister!$A$1:$W$99,12,FALSE)</f>
        <v>0</v>
      </c>
      <c r="W344" t="str">
        <f>VLOOKUP($D344,Artslister!$A$1:$W$99,13,FALSE)</f>
        <v>L.</v>
      </c>
      <c r="X344" t="e">
        <f>VLOOKUP($D344,Artslister!$A$1:$W$99,15,FALSE)</f>
        <v>#REF!</v>
      </c>
      <c r="Y344" t="e">
        <f>VLOOKUP($D344,Artslister!$A$1:$W$99,17,FALSE)</f>
        <v>#N/A</v>
      </c>
    </row>
    <row r="345" spans="1:25" ht="14.55" hidden="1" x14ac:dyDescent="0.3">
      <c r="A345" t="s">
        <v>28</v>
      </c>
      <c r="B345">
        <v>2022</v>
      </c>
      <c r="C345" t="s">
        <v>1313</v>
      </c>
      <c r="D345" t="s">
        <v>1925</v>
      </c>
      <c r="E345">
        <v>2</v>
      </c>
      <c r="H345">
        <v>1</v>
      </c>
      <c r="L345" t="str">
        <f>VLOOKUP($D345,Artslister!$A$1:$W$99,2,FALSE)</f>
        <v>Rubus idaeus</v>
      </c>
      <c r="M345" t="str">
        <f>VLOOKUP($D345,Artslister!$A$1:$W$99,3,FALSE)</f>
        <v>103427</v>
      </c>
      <c r="N345" t="str">
        <f>VLOOKUP($D345,Artslister!$A$1:$W$99,4,FALSE)</f>
        <v>63387</v>
      </c>
      <c r="O345" t="str">
        <f>VLOOKUP($D345,Artslister!$A$1:$W$99,5,FALSE)</f>
        <v>Plantae</v>
      </c>
      <c r="P345" t="str">
        <f>VLOOKUP($D345,Artslister!$A$1:$W$99,6,FALSE)</f>
        <v>Magnoliophyta</v>
      </c>
      <c r="Q345" t="str">
        <f>VLOOKUP($D345,Artslister!$A$1:$W$99,7,FALSE)</f>
        <v>Eudicots</v>
      </c>
      <c r="R345" t="str">
        <f>VLOOKUP($D345,Artslister!$A$1:$W$99,8,FALSE)</f>
        <v>Rosales</v>
      </c>
      <c r="S345" t="str">
        <f>VLOOKUP($D345,Artslister!$A$1:$W$99,9,FALSE)</f>
        <v>Rosaceae</v>
      </c>
      <c r="T345" t="str">
        <f>VLOOKUP($D345,Artslister!$A$1:$W$99,10,FALSE)</f>
        <v>Rubus</v>
      </c>
      <c r="U345" t="str">
        <f>VLOOKUP($D345,Artslister!$A$1:$W$99,11,FALSE)</f>
        <v>idaeus</v>
      </c>
      <c r="V345">
        <f>VLOOKUP($D345,Artslister!$A$1:$W$99,12,FALSE)</f>
        <v>0</v>
      </c>
      <c r="W345" t="str">
        <f>VLOOKUP($D345,Artslister!$A$1:$W$99,13,FALSE)</f>
        <v>L.</v>
      </c>
      <c r="X345" t="e">
        <f>VLOOKUP($D345,Artslister!$A$1:$W$99,15,FALSE)</f>
        <v>#REF!</v>
      </c>
      <c r="Y345" t="e">
        <f>VLOOKUP($D345,Artslister!$A$1:$W$99,17,FALSE)</f>
        <v>#N/A</v>
      </c>
    </row>
    <row r="346" spans="1:25" ht="14.55" hidden="1" x14ac:dyDescent="0.3">
      <c r="A346" t="s">
        <v>28</v>
      </c>
      <c r="B346">
        <v>2022</v>
      </c>
      <c r="C346" t="s">
        <v>1309</v>
      </c>
      <c r="D346" t="s">
        <v>1925</v>
      </c>
      <c r="E346">
        <v>3</v>
      </c>
      <c r="H346">
        <v>1</v>
      </c>
      <c r="L346" t="str">
        <f>VLOOKUP($D346,Artslister!$A$1:$W$99,2,FALSE)</f>
        <v>Rubus idaeus</v>
      </c>
      <c r="M346" t="str">
        <f>VLOOKUP($D346,Artslister!$A$1:$W$99,3,FALSE)</f>
        <v>103427</v>
      </c>
      <c r="N346" t="str">
        <f>VLOOKUP($D346,Artslister!$A$1:$W$99,4,FALSE)</f>
        <v>63387</v>
      </c>
      <c r="O346" t="str">
        <f>VLOOKUP($D346,Artslister!$A$1:$W$99,5,FALSE)</f>
        <v>Plantae</v>
      </c>
      <c r="P346" t="str">
        <f>VLOOKUP($D346,Artslister!$A$1:$W$99,6,FALSE)</f>
        <v>Magnoliophyta</v>
      </c>
      <c r="Q346" t="str">
        <f>VLOOKUP($D346,Artslister!$A$1:$W$99,7,FALSE)</f>
        <v>Eudicots</v>
      </c>
      <c r="R346" t="str">
        <f>VLOOKUP($D346,Artslister!$A$1:$W$99,8,FALSE)</f>
        <v>Rosales</v>
      </c>
      <c r="S346" t="str">
        <f>VLOOKUP($D346,Artslister!$A$1:$W$99,9,FALSE)</f>
        <v>Rosaceae</v>
      </c>
      <c r="T346" t="str">
        <f>VLOOKUP($D346,Artslister!$A$1:$W$99,10,FALSE)</f>
        <v>Rubus</v>
      </c>
      <c r="U346" t="str">
        <f>VLOOKUP($D346,Artslister!$A$1:$W$99,11,FALSE)</f>
        <v>idaeus</v>
      </c>
      <c r="V346">
        <f>VLOOKUP($D346,Artslister!$A$1:$W$99,12,FALSE)</f>
        <v>0</v>
      </c>
      <c r="W346" t="str">
        <f>VLOOKUP($D346,Artslister!$A$1:$W$99,13,FALSE)</f>
        <v>L.</v>
      </c>
      <c r="X346" t="e">
        <f>VLOOKUP($D346,Artslister!$A$1:$W$99,15,FALSE)</f>
        <v>#REF!</v>
      </c>
      <c r="Y346" t="e">
        <f>VLOOKUP($D346,Artslister!$A$1:$W$99,17,FALSE)</f>
        <v>#N/A</v>
      </c>
    </row>
    <row r="347" spans="1:25" ht="14.55" hidden="1" x14ac:dyDescent="0.3">
      <c r="A347" t="s">
        <v>28</v>
      </c>
      <c r="B347">
        <v>2022</v>
      </c>
      <c r="C347" t="s">
        <v>1300</v>
      </c>
      <c r="D347" t="s">
        <v>1953</v>
      </c>
      <c r="E347">
        <v>1</v>
      </c>
      <c r="H347">
        <v>1</v>
      </c>
      <c r="L347" t="str">
        <f>VLOOKUP($D347,Artslister!$A$1:$W$99,2,FALSE)</f>
        <v>Prunus padus</v>
      </c>
      <c r="M347" t="str">
        <f>VLOOKUP($D347,Artslister!$A$1:$W$99,3,FALSE)</f>
        <v>103375</v>
      </c>
      <c r="N347" t="str">
        <f>VLOOKUP($D347,Artslister!$A$1:$W$99,4,FALSE)</f>
        <v>135924</v>
      </c>
      <c r="O347" t="str">
        <f>VLOOKUP($D347,Artslister!$A$1:$W$99,5,FALSE)</f>
        <v>Plantae</v>
      </c>
      <c r="P347" t="str">
        <f>VLOOKUP($D347,Artslister!$A$1:$W$99,6,FALSE)</f>
        <v>Magnoliophyta</v>
      </c>
      <c r="Q347" t="str">
        <f>VLOOKUP($D347,Artslister!$A$1:$W$99,7,FALSE)</f>
        <v>Eudicots</v>
      </c>
      <c r="R347" t="str">
        <f>VLOOKUP($D347,Artslister!$A$1:$W$99,8,FALSE)</f>
        <v>Rosales</v>
      </c>
      <c r="S347" t="str">
        <f>VLOOKUP($D347,Artslister!$A$1:$W$99,9,FALSE)</f>
        <v>Rosaceae</v>
      </c>
      <c r="T347" t="str">
        <f>VLOOKUP($D347,Artslister!$A$1:$W$99,10,FALSE)</f>
        <v>Prunus</v>
      </c>
      <c r="U347" t="str">
        <f>VLOOKUP($D347,Artslister!$A$1:$W$99,11,FALSE)</f>
        <v>padus</v>
      </c>
      <c r="V347">
        <f>VLOOKUP($D347,Artslister!$A$1:$W$99,12,FALSE)</f>
        <v>0</v>
      </c>
      <c r="W347" t="str">
        <f>VLOOKUP($D347,Artslister!$A$1:$W$99,13,FALSE)</f>
        <v>L.</v>
      </c>
      <c r="X347" t="e">
        <f>VLOOKUP($D347,Artslister!$A$1:$W$99,15,FALSE)</f>
        <v>#REF!</v>
      </c>
      <c r="Y347" t="e">
        <f>VLOOKUP($D347,Artslister!$A$1:$W$99,17,FALSE)</f>
        <v>#N/A</v>
      </c>
    </row>
    <row r="348" spans="1:25" ht="14.55" hidden="1" x14ac:dyDescent="0.3">
      <c r="A348" t="s">
        <v>28</v>
      </c>
      <c r="B348">
        <v>2022</v>
      </c>
      <c r="C348" t="s">
        <v>1304</v>
      </c>
      <c r="D348" t="s">
        <v>1946</v>
      </c>
      <c r="E348">
        <v>30</v>
      </c>
      <c r="F348">
        <v>1</v>
      </c>
      <c r="L348" t="str">
        <f>VLOOKUP($D348,Artslister!$A$1:$W$99,2,FALSE)</f>
        <v>Inula salicina</v>
      </c>
      <c r="M348" t="str">
        <f>VLOOKUP($D348,Artslister!$A$1:$W$99,3,FALSE)</f>
        <v>100715</v>
      </c>
      <c r="N348" t="str">
        <f>VLOOKUP($D348,Artslister!$A$1:$W$99,4,FALSE)</f>
        <v>60675</v>
      </c>
      <c r="O348" t="str">
        <f>VLOOKUP($D348,Artslister!$A$1:$W$99,5,FALSE)</f>
        <v>Plantae</v>
      </c>
      <c r="P348" t="str">
        <f>VLOOKUP($D348,Artslister!$A$1:$W$99,6,FALSE)</f>
        <v>Magnoliophyta</v>
      </c>
      <c r="Q348" t="str">
        <f>VLOOKUP($D348,Artslister!$A$1:$W$99,7,FALSE)</f>
        <v>Eudicots</v>
      </c>
      <c r="R348" t="str">
        <f>VLOOKUP($D348,Artslister!$A$1:$W$99,8,FALSE)</f>
        <v>Asterales</v>
      </c>
      <c r="S348" t="str">
        <f>VLOOKUP($D348,Artslister!$A$1:$W$99,9,FALSE)</f>
        <v>Asteraceae</v>
      </c>
      <c r="T348" t="str">
        <f>VLOOKUP($D348,Artslister!$A$1:$W$99,10,FALSE)</f>
        <v>Inula</v>
      </c>
      <c r="U348" t="str">
        <f>VLOOKUP($D348,Artslister!$A$1:$W$99,11,FALSE)</f>
        <v>salicina</v>
      </c>
      <c r="V348">
        <f>VLOOKUP($D348,Artslister!$A$1:$W$99,12,FALSE)</f>
        <v>0</v>
      </c>
      <c r="W348" t="str">
        <f>VLOOKUP($D348,Artslister!$A$1:$W$99,13,FALSE)</f>
        <v>L.</v>
      </c>
      <c r="X348" t="e">
        <f>VLOOKUP($D348,Artslister!$A$1:$W$99,15,FALSE)</f>
        <v>#REF!</v>
      </c>
      <c r="Y348" t="e">
        <f>VLOOKUP($D348,Artslister!$A$1:$W$99,17,FALSE)</f>
        <v>#N/A</v>
      </c>
    </row>
    <row r="349" spans="1:25" ht="14.55" hidden="1" x14ac:dyDescent="0.3">
      <c r="A349" t="s">
        <v>28</v>
      </c>
      <c r="B349">
        <v>2022</v>
      </c>
      <c r="C349" t="s">
        <v>1312</v>
      </c>
      <c r="D349" t="s">
        <v>1927</v>
      </c>
      <c r="E349">
        <v>1</v>
      </c>
      <c r="F349">
        <v>1</v>
      </c>
      <c r="L349" t="str">
        <f>VLOOKUP($D349,Artslister!$A$1:$W$99,2,FALSE)</f>
        <v>Ranunculus polyanthemos</v>
      </c>
      <c r="M349" t="str">
        <f>VLOOKUP($D349,Artslister!$A$1:$W$99,3,FALSE)</f>
        <v>103162</v>
      </c>
      <c r="N349" t="str">
        <f>VLOOKUP($D349,Artslister!$A$1:$W$99,4,FALSE)</f>
        <v>136513</v>
      </c>
      <c r="O349" t="str">
        <f>VLOOKUP($D349,Artslister!$A$1:$W$99,5,FALSE)</f>
        <v>Plantae</v>
      </c>
      <c r="P349" t="str">
        <f>VLOOKUP($D349,Artslister!$A$1:$W$99,6,FALSE)</f>
        <v>Magnoliophyta</v>
      </c>
      <c r="Q349" t="str">
        <f>VLOOKUP($D349,Artslister!$A$1:$W$99,7,FALSE)</f>
        <v>Eudicots</v>
      </c>
      <c r="R349" t="str">
        <f>VLOOKUP($D349,Artslister!$A$1:$W$99,8,FALSE)</f>
        <v>Ranunculales</v>
      </c>
      <c r="S349" t="str">
        <f>VLOOKUP($D349,Artslister!$A$1:$W$99,9,FALSE)</f>
        <v>Ranunculaceae</v>
      </c>
      <c r="T349" t="str">
        <f>VLOOKUP($D349,Artslister!$A$1:$W$99,10,FALSE)</f>
        <v>Ranunculus</v>
      </c>
      <c r="U349" t="str">
        <f>VLOOKUP($D349,Artslister!$A$1:$W$99,11,FALSE)</f>
        <v>polyanthemos</v>
      </c>
      <c r="V349">
        <f>VLOOKUP($D349,Artslister!$A$1:$W$99,12,FALSE)</f>
        <v>0</v>
      </c>
      <c r="W349" t="str">
        <f>VLOOKUP($D349,Artslister!$A$1:$W$99,13,FALSE)</f>
        <v>L.</v>
      </c>
      <c r="X349" t="e">
        <f>VLOOKUP($D349,Artslister!$A$1:$W$99,15,FALSE)</f>
        <v>#REF!</v>
      </c>
      <c r="Y349" t="e">
        <f>VLOOKUP($D349,Artslister!$A$1:$W$99,17,FALSE)</f>
        <v>#N/A</v>
      </c>
    </row>
    <row r="350" spans="1:25" ht="14.55" hidden="1" x14ac:dyDescent="0.3">
      <c r="A350" t="s">
        <v>28</v>
      </c>
      <c r="B350">
        <v>2022</v>
      </c>
      <c r="C350" t="s">
        <v>1310</v>
      </c>
      <c r="D350" t="s">
        <v>1927</v>
      </c>
      <c r="E350">
        <v>1</v>
      </c>
      <c r="F350">
        <v>1</v>
      </c>
      <c r="L350" t="str">
        <f>VLOOKUP($D350,Artslister!$A$1:$W$99,2,FALSE)</f>
        <v>Ranunculus polyanthemos</v>
      </c>
      <c r="M350" t="str">
        <f>VLOOKUP($D350,Artslister!$A$1:$W$99,3,FALSE)</f>
        <v>103162</v>
      </c>
      <c r="N350" t="str">
        <f>VLOOKUP($D350,Artslister!$A$1:$W$99,4,FALSE)</f>
        <v>136513</v>
      </c>
      <c r="O350" t="str">
        <f>VLOOKUP($D350,Artslister!$A$1:$W$99,5,FALSE)</f>
        <v>Plantae</v>
      </c>
      <c r="P350" t="str">
        <f>VLOOKUP($D350,Artslister!$A$1:$W$99,6,FALSE)</f>
        <v>Magnoliophyta</v>
      </c>
      <c r="Q350" t="str">
        <f>VLOOKUP($D350,Artslister!$A$1:$W$99,7,FALSE)</f>
        <v>Eudicots</v>
      </c>
      <c r="R350" t="str">
        <f>VLOOKUP($D350,Artslister!$A$1:$W$99,8,FALSE)</f>
        <v>Ranunculales</v>
      </c>
      <c r="S350" t="str">
        <f>VLOOKUP($D350,Artslister!$A$1:$W$99,9,FALSE)</f>
        <v>Ranunculaceae</v>
      </c>
      <c r="T350" t="str">
        <f>VLOOKUP($D350,Artslister!$A$1:$W$99,10,FALSE)</f>
        <v>Ranunculus</v>
      </c>
      <c r="U350" t="str">
        <f>VLOOKUP($D350,Artslister!$A$1:$W$99,11,FALSE)</f>
        <v>polyanthemos</v>
      </c>
      <c r="V350">
        <f>VLOOKUP($D350,Artslister!$A$1:$W$99,12,FALSE)</f>
        <v>0</v>
      </c>
      <c r="W350" t="str">
        <f>VLOOKUP($D350,Artslister!$A$1:$W$99,13,FALSE)</f>
        <v>L.</v>
      </c>
      <c r="X350" t="e">
        <f>VLOOKUP($D350,Artslister!$A$1:$W$99,15,FALSE)</f>
        <v>#REF!</v>
      </c>
      <c r="Y350" t="e">
        <f>VLOOKUP($D350,Artslister!$A$1:$W$99,17,FALSE)</f>
        <v>#N/A</v>
      </c>
    </row>
    <row r="351" spans="1:25" ht="14.55" hidden="1" x14ac:dyDescent="0.3">
      <c r="A351" t="s">
        <v>50</v>
      </c>
      <c r="B351">
        <v>2021</v>
      </c>
      <c r="C351" t="s">
        <v>1797</v>
      </c>
      <c r="D351" t="s">
        <v>1954</v>
      </c>
      <c r="E351">
        <v>0.1</v>
      </c>
      <c r="G351">
        <v>1</v>
      </c>
      <c r="L351" t="str">
        <f>VLOOKUP($D351,Artslister!$A$1:$W$99,2,FALSE)</f>
        <v>Cotoneaster bullatus</v>
      </c>
      <c r="M351" t="str">
        <f>VLOOKUP($D351,Artslister!$A$1:$W$99,3,FALSE)</f>
        <v>103270</v>
      </c>
      <c r="N351" t="str">
        <f>VLOOKUP($D351,Artslister!$A$1:$W$99,4,FALSE)</f>
        <v>132020</v>
      </c>
      <c r="O351" t="str">
        <f>VLOOKUP($D351,Artslister!$A$1:$W$99,5,FALSE)</f>
        <v>Plantae</v>
      </c>
      <c r="P351" t="str">
        <f>VLOOKUP($D351,Artslister!$A$1:$W$99,6,FALSE)</f>
        <v>Magnoliophyta</v>
      </c>
      <c r="Q351" t="str">
        <f>VLOOKUP($D351,Artslister!$A$1:$W$99,7,FALSE)</f>
        <v>Eudicots</v>
      </c>
      <c r="R351" t="str">
        <f>VLOOKUP($D351,Artslister!$A$1:$W$99,8,FALSE)</f>
        <v>Rosales</v>
      </c>
      <c r="S351" t="str">
        <f>VLOOKUP($D351,Artslister!$A$1:$W$99,9,FALSE)</f>
        <v>Rosaceae</v>
      </c>
      <c r="T351" t="str">
        <f>VLOOKUP($D351,Artslister!$A$1:$W$99,10,FALSE)</f>
        <v>Cotoneaster</v>
      </c>
      <c r="U351" t="str">
        <f>VLOOKUP($D351,Artslister!$A$1:$W$99,11,FALSE)</f>
        <v>bullatus</v>
      </c>
      <c r="V351">
        <f>VLOOKUP($D351,Artslister!$A$1:$W$99,12,FALSE)</f>
        <v>0</v>
      </c>
      <c r="W351" t="str">
        <f>VLOOKUP($D351,Artslister!$A$1:$W$99,13,FALSE)</f>
        <v>Bois</v>
      </c>
      <c r="X351" t="e">
        <f>VLOOKUP($D351,Artslister!$A$1:$W$99,15,FALSE)</f>
        <v>#REF!</v>
      </c>
      <c r="Y351" t="str">
        <f>VLOOKUP($D351,Artslister!$A$1:$W$99,17,FALSE)</f>
        <v>SE</v>
      </c>
    </row>
    <row r="352" spans="1:25" ht="14.55" hidden="1" x14ac:dyDescent="0.3">
      <c r="A352" t="s">
        <v>139</v>
      </c>
      <c r="B352">
        <v>2020</v>
      </c>
      <c r="C352" t="s">
        <v>1243</v>
      </c>
      <c r="D352" t="s">
        <v>1955</v>
      </c>
      <c r="E352">
        <v>10</v>
      </c>
      <c r="L352" t="str">
        <f>VLOOKUP($D352,Artslister!$A$1:$W$99,2,FALSE)</f>
        <v>Rosa mollis</v>
      </c>
      <c r="M352" t="str">
        <f>VLOOKUP($D352,Artslister!$A$1:$W$99,3,FALSE)</f>
        <v>103396</v>
      </c>
      <c r="N352" t="str">
        <f>VLOOKUP($D352,Artslister!$A$1:$W$99,4,FALSE)</f>
        <v>136949</v>
      </c>
      <c r="O352" t="str">
        <f>VLOOKUP($D352,Artslister!$A$1:$W$99,5,FALSE)</f>
        <v>Plantae</v>
      </c>
      <c r="P352" t="str">
        <f>VLOOKUP($D352,Artslister!$A$1:$W$99,6,FALSE)</f>
        <v>Magnoliophyta</v>
      </c>
      <c r="Q352" t="str">
        <f>VLOOKUP($D352,Artslister!$A$1:$W$99,7,FALSE)</f>
        <v>Eudicots</v>
      </c>
      <c r="R352" t="str">
        <f>VLOOKUP($D352,Artslister!$A$1:$W$99,8,FALSE)</f>
        <v>Rosales</v>
      </c>
      <c r="S352" t="str">
        <f>VLOOKUP($D352,Artslister!$A$1:$W$99,9,FALSE)</f>
        <v>Rosaceae</v>
      </c>
      <c r="T352" t="str">
        <f>VLOOKUP($D352,Artslister!$A$1:$W$99,10,FALSE)</f>
        <v>Rosa</v>
      </c>
      <c r="U352" t="str">
        <f>VLOOKUP($D352,Artslister!$A$1:$W$99,11,FALSE)</f>
        <v>mollis</v>
      </c>
      <c r="V352">
        <f>VLOOKUP($D352,Artslister!$A$1:$W$99,12,FALSE)</f>
        <v>0</v>
      </c>
      <c r="W352" t="str">
        <f>VLOOKUP($D352,Artslister!$A$1:$W$99,13,FALSE)</f>
        <v>Sm.</v>
      </c>
      <c r="X352" t="e">
        <f>VLOOKUP($D352,Artslister!$A$1:$W$99,15,FALSE)</f>
        <v>#REF!</v>
      </c>
      <c r="Y352" t="e">
        <f>VLOOKUP($D352,Artslister!$A$1:$W$99,17,FALSE)</f>
        <v>#N/A</v>
      </c>
    </row>
    <row r="353" spans="1:25" ht="14.55" hidden="1" x14ac:dyDescent="0.3">
      <c r="A353" t="s">
        <v>139</v>
      </c>
      <c r="B353">
        <v>2020</v>
      </c>
      <c r="C353" t="s">
        <v>1254</v>
      </c>
      <c r="D353" t="s">
        <v>1955</v>
      </c>
      <c r="E353">
        <v>4</v>
      </c>
      <c r="L353" t="str">
        <f>VLOOKUP($D353,Artslister!$A$1:$W$99,2,FALSE)</f>
        <v>Rosa mollis</v>
      </c>
      <c r="M353" t="str">
        <f>VLOOKUP($D353,Artslister!$A$1:$W$99,3,FALSE)</f>
        <v>103396</v>
      </c>
      <c r="N353" t="str">
        <f>VLOOKUP($D353,Artslister!$A$1:$W$99,4,FALSE)</f>
        <v>136949</v>
      </c>
      <c r="O353" t="str">
        <f>VLOOKUP($D353,Artslister!$A$1:$W$99,5,FALSE)</f>
        <v>Plantae</v>
      </c>
      <c r="P353" t="str">
        <f>VLOOKUP($D353,Artslister!$A$1:$W$99,6,FALSE)</f>
        <v>Magnoliophyta</v>
      </c>
      <c r="Q353" t="str">
        <f>VLOOKUP($D353,Artslister!$A$1:$W$99,7,FALSE)</f>
        <v>Eudicots</v>
      </c>
      <c r="R353" t="str">
        <f>VLOOKUP($D353,Artslister!$A$1:$W$99,8,FALSE)</f>
        <v>Rosales</v>
      </c>
      <c r="S353" t="str">
        <f>VLOOKUP($D353,Artslister!$A$1:$W$99,9,FALSE)</f>
        <v>Rosaceae</v>
      </c>
      <c r="T353" t="str">
        <f>VLOOKUP($D353,Artslister!$A$1:$W$99,10,FALSE)</f>
        <v>Rosa</v>
      </c>
      <c r="U353" t="str">
        <f>VLOOKUP($D353,Artslister!$A$1:$W$99,11,FALSE)</f>
        <v>mollis</v>
      </c>
      <c r="V353">
        <f>VLOOKUP($D353,Artslister!$A$1:$W$99,12,FALSE)</f>
        <v>0</v>
      </c>
      <c r="W353" t="str">
        <f>VLOOKUP($D353,Artslister!$A$1:$W$99,13,FALSE)</f>
        <v>Sm.</v>
      </c>
      <c r="X353" t="e">
        <f>VLOOKUP($D353,Artslister!$A$1:$W$99,15,FALSE)</f>
        <v>#REF!</v>
      </c>
      <c r="Y353" t="e">
        <f>VLOOKUP($D353,Artslister!$A$1:$W$99,17,FALSE)</f>
        <v>#N/A</v>
      </c>
    </row>
    <row r="354" spans="1:25" ht="14.55" hidden="1" x14ac:dyDescent="0.3">
      <c r="A354" t="s">
        <v>20</v>
      </c>
      <c r="B354">
        <v>2020</v>
      </c>
      <c r="C354" t="s">
        <v>1344</v>
      </c>
      <c r="D354" t="s">
        <v>1955</v>
      </c>
      <c r="E354">
        <v>1</v>
      </c>
      <c r="L354" t="str">
        <f>VLOOKUP($D354,Artslister!$A$1:$W$99,2,FALSE)</f>
        <v>Rosa mollis</v>
      </c>
      <c r="M354" t="str">
        <f>VLOOKUP($D354,Artslister!$A$1:$W$99,3,FALSE)</f>
        <v>103396</v>
      </c>
      <c r="N354" t="str">
        <f>VLOOKUP($D354,Artslister!$A$1:$W$99,4,FALSE)</f>
        <v>136949</v>
      </c>
      <c r="O354" t="str">
        <f>VLOOKUP($D354,Artslister!$A$1:$W$99,5,FALSE)</f>
        <v>Plantae</v>
      </c>
      <c r="P354" t="str">
        <f>VLOOKUP($D354,Artslister!$A$1:$W$99,6,FALSE)</f>
        <v>Magnoliophyta</v>
      </c>
      <c r="Q354" t="str">
        <f>VLOOKUP($D354,Artslister!$A$1:$W$99,7,FALSE)</f>
        <v>Eudicots</v>
      </c>
      <c r="R354" t="str">
        <f>VLOOKUP($D354,Artslister!$A$1:$W$99,8,FALSE)</f>
        <v>Rosales</v>
      </c>
      <c r="S354" t="str">
        <f>VLOOKUP($D354,Artslister!$A$1:$W$99,9,FALSE)</f>
        <v>Rosaceae</v>
      </c>
      <c r="T354" t="str">
        <f>VLOOKUP($D354,Artslister!$A$1:$W$99,10,FALSE)</f>
        <v>Rosa</v>
      </c>
      <c r="U354" t="str">
        <f>VLOOKUP($D354,Artslister!$A$1:$W$99,11,FALSE)</f>
        <v>mollis</v>
      </c>
      <c r="V354">
        <f>VLOOKUP($D354,Artslister!$A$1:$W$99,12,FALSE)</f>
        <v>0</v>
      </c>
      <c r="W354" t="str">
        <f>VLOOKUP($D354,Artslister!$A$1:$W$99,13,FALSE)</f>
        <v>Sm.</v>
      </c>
      <c r="X354" t="e">
        <f>VLOOKUP($D354,Artslister!$A$1:$W$99,15,FALSE)</f>
        <v>#REF!</v>
      </c>
      <c r="Y354" t="e">
        <f>VLOOKUP($D354,Artslister!$A$1:$W$99,17,FALSE)</f>
        <v>#N/A</v>
      </c>
    </row>
    <row r="355" spans="1:25" ht="14.55" hidden="1" x14ac:dyDescent="0.3">
      <c r="A355" t="s">
        <v>144</v>
      </c>
      <c r="B355">
        <v>2020</v>
      </c>
      <c r="C355" t="s">
        <v>1840</v>
      </c>
      <c r="D355" t="s">
        <v>1955</v>
      </c>
      <c r="E355">
        <v>1</v>
      </c>
      <c r="L355" t="str">
        <f>VLOOKUP($D355,Artslister!$A$1:$W$99,2,FALSE)</f>
        <v>Rosa mollis</v>
      </c>
      <c r="M355" t="str">
        <f>VLOOKUP($D355,Artslister!$A$1:$W$99,3,FALSE)</f>
        <v>103396</v>
      </c>
      <c r="N355" t="str">
        <f>VLOOKUP($D355,Artslister!$A$1:$W$99,4,FALSE)</f>
        <v>136949</v>
      </c>
      <c r="O355" t="str">
        <f>VLOOKUP($D355,Artslister!$A$1:$W$99,5,FALSE)</f>
        <v>Plantae</v>
      </c>
      <c r="P355" t="str">
        <f>VLOOKUP($D355,Artslister!$A$1:$W$99,6,FALSE)</f>
        <v>Magnoliophyta</v>
      </c>
      <c r="Q355" t="str">
        <f>VLOOKUP($D355,Artslister!$A$1:$W$99,7,FALSE)</f>
        <v>Eudicots</v>
      </c>
      <c r="R355" t="str">
        <f>VLOOKUP($D355,Artslister!$A$1:$W$99,8,FALSE)</f>
        <v>Rosales</v>
      </c>
      <c r="S355" t="str">
        <f>VLOOKUP($D355,Artslister!$A$1:$W$99,9,FALSE)</f>
        <v>Rosaceae</v>
      </c>
      <c r="T355" t="str">
        <f>VLOOKUP($D355,Artslister!$A$1:$W$99,10,FALSE)</f>
        <v>Rosa</v>
      </c>
      <c r="U355" t="str">
        <f>VLOOKUP($D355,Artslister!$A$1:$W$99,11,FALSE)</f>
        <v>mollis</v>
      </c>
      <c r="V355">
        <f>VLOOKUP($D355,Artslister!$A$1:$W$99,12,FALSE)</f>
        <v>0</v>
      </c>
      <c r="W355" t="str">
        <f>VLOOKUP($D355,Artslister!$A$1:$W$99,13,FALSE)</f>
        <v>Sm.</v>
      </c>
      <c r="X355" t="e">
        <f>VLOOKUP($D355,Artslister!$A$1:$W$99,15,FALSE)</f>
        <v>#REF!</v>
      </c>
      <c r="Y355" t="e">
        <f>VLOOKUP($D355,Artslister!$A$1:$W$99,17,FALSE)</f>
        <v>#N/A</v>
      </c>
    </row>
    <row r="356" spans="1:25" ht="14.55" hidden="1" x14ac:dyDescent="0.3">
      <c r="A356" t="s">
        <v>144</v>
      </c>
      <c r="B356">
        <v>2020</v>
      </c>
      <c r="C356" t="s">
        <v>1841</v>
      </c>
      <c r="D356" t="s">
        <v>1955</v>
      </c>
      <c r="E356">
        <v>1</v>
      </c>
      <c r="L356" t="str">
        <f>VLOOKUP($D356,Artslister!$A$1:$W$99,2,FALSE)</f>
        <v>Rosa mollis</v>
      </c>
      <c r="M356" t="str">
        <f>VLOOKUP($D356,Artslister!$A$1:$W$99,3,FALSE)</f>
        <v>103396</v>
      </c>
      <c r="N356" t="str">
        <f>VLOOKUP($D356,Artslister!$A$1:$W$99,4,FALSE)</f>
        <v>136949</v>
      </c>
      <c r="O356" t="str">
        <f>VLOOKUP($D356,Artslister!$A$1:$W$99,5,FALSE)</f>
        <v>Plantae</v>
      </c>
      <c r="P356" t="str">
        <f>VLOOKUP($D356,Artslister!$A$1:$W$99,6,FALSE)</f>
        <v>Magnoliophyta</v>
      </c>
      <c r="Q356" t="str">
        <f>VLOOKUP($D356,Artslister!$A$1:$W$99,7,FALSE)</f>
        <v>Eudicots</v>
      </c>
      <c r="R356" t="str">
        <f>VLOOKUP($D356,Artslister!$A$1:$W$99,8,FALSE)</f>
        <v>Rosales</v>
      </c>
      <c r="S356" t="str">
        <f>VLOOKUP($D356,Artslister!$A$1:$W$99,9,FALSE)</f>
        <v>Rosaceae</v>
      </c>
      <c r="T356" t="str">
        <f>VLOOKUP($D356,Artslister!$A$1:$W$99,10,FALSE)</f>
        <v>Rosa</v>
      </c>
      <c r="U356" t="str">
        <f>VLOOKUP($D356,Artslister!$A$1:$W$99,11,FALSE)</f>
        <v>mollis</v>
      </c>
      <c r="V356">
        <f>VLOOKUP($D356,Artslister!$A$1:$W$99,12,FALSE)</f>
        <v>0</v>
      </c>
      <c r="W356" t="str">
        <f>VLOOKUP($D356,Artslister!$A$1:$W$99,13,FALSE)</f>
        <v>Sm.</v>
      </c>
      <c r="X356" t="e">
        <f>VLOOKUP($D356,Artslister!$A$1:$W$99,15,FALSE)</f>
        <v>#REF!</v>
      </c>
      <c r="Y356" t="e">
        <f>VLOOKUP($D356,Artslister!$A$1:$W$99,17,FALSE)</f>
        <v>#N/A</v>
      </c>
    </row>
    <row r="357" spans="1:25" ht="14.55" hidden="1" x14ac:dyDescent="0.3">
      <c r="A357" t="s">
        <v>144</v>
      </c>
      <c r="B357">
        <v>2020</v>
      </c>
      <c r="C357" t="s">
        <v>1848</v>
      </c>
      <c r="D357" t="s">
        <v>1955</v>
      </c>
      <c r="E357">
        <v>1</v>
      </c>
      <c r="L357" t="str">
        <f>VLOOKUP($D357,Artslister!$A$1:$W$99,2,FALSE)</f>
        <v>Rosa mollis</v>
      </c>
      <c r="M357" t="str">
        <f>VLOOKUP($D357,Artslister!$A$1:$W$99,3,FALSE)</f>
        <v>103396</v>
      </c>
      <c r="N357" t="str">
        <f>VLOOKUP($D357,Artslister!$A$1:$W$99,4,FALSE)</f>
        <v>136949</v>
      </c>
      <c r="O357" t="str">
        <f>VLOOKUP($D357,Artslister!$A$1:$W$99,5,FALSE)</f>
        <v>Plantae</v>
      </c>
      <c r="P357" t="str">
        <f>VLOOKUP($D357,Artslister!$A$1:$W$99,6,FALSE)</f>
        <v>Magnoliophyta</v>
      </c>
      <c r="Q357" t="str">
        <f>VLOOKUP($D357,Artslister!$A$1:$W$99,7,FALSE)</f>
        <v>Eudicots</v>
      </c>
      <c r="R357" t="str">
        <f>VLOOKUP($D357,Artslister!$A$1:$W$99,8,FALSE)</f>
        <v>Rosales</v>
      </c>
      <c r="S357" t="str">
        <f>VLOOKUP($D357,Artslister!$A$1:$W$99,9,FALSE)</f>
        <v>Rosaceae</v>
      </c>
      <c r="T357" t="str">
        <f>VLOOKUP($D357,Artslister!$A$1:$W$99,10,FALSE)</f>
        <v>Rosa</v>
      </c>
      <c r="U357" t="str">
        <f>VLOOKUP($D357,Artslister!$A$1:$W$99,11,FALSE)</f>
        <v>mollis</v>
      </c>
      <c r="V357">
        <f>VLOOKUP($D357,Artslister!$A$1:$W$99,12,FALSE)</f>
        <v>0</v>
      </c>
      <c r="W357" t="str">
        <f>VLOOKUP($D357,Artslister!$A$1:$W$99,13,FALSE)</f>
        <v>Sm.</v>
      </c>
      <c r="X357" t="e">
        <f>VLOOKUP($D357,Artslister!$A$1:$W$99,15,FALSE)</f>
        <v>#REF!</v>
      </c>
      <c r="Y357" t="e">
        <f>VLOOKUP($D357,Artslister!$A$1:$W$99,17,FALSE)</f>
        <v>#N/A</v>
      </c>
    </row>
    <row r="358" spans="1:25" ht="14.55" hidden="1" x14ac:dyDescent="0.3">
      <c r="A358" t="s">
        <v>144</v>
      </c>
      <c r="B358">
        <v>2020</v>
      </c>
      <c r="C358" t="s">
        <v>1849</v>
      </c>
      <c r="D358" t="s">
        <v>1955</v>
      </c>
      <c r="E358">
        <v>5</v>
      </c>
      <c r="L358" t="str">
        <f>VLOOKUP($D358,Artslister!$A$1:$W$99,2,FALSE)</f>
        <v>Rosa mollis</v>
      </c>
      <c r="M358" t="str">
        <f>VLOOKUP($D358,Artslister!$A$1:$W$99,3,FALSE)</f>
        <v>103396</v>
      </c>
      <c r="N358" t="str">
        <f>VLOOKUP($D358,Artslister!$A$1:$W$99,4,FALSE)</f>
        <v>136949</v>
      </c>
      <c r="O358" t="str">
        <f>VLOOKUP($D358,Artslister!$A$1:$W$99,5,FALSE)</f>
        <v>Plantae</v>
      </c>
      <c r="P358" t="str">
        <f>VLOOKUP($D358,Artslister!$A$1:$W$99,6,FALSE)</f>
        <v>Magnoliophyta</v>
      </c>
      <c r="Q358" t="str">
        <f>VLOOKUP($D358,Artslister!$A$1:$W$99,7,FALSE)</f>
        <v>Eudicots</v>
      </c>
      <c r="R358" t="str">
        <f>VLOOKUP($D358,Artslister!$A$1:$W$99,8,FALSE)</f>
        <v>Rosales</v>
      </c>
      <c r="S358" t="str">
        <f>VLOOKUP($D358,Artslister!$A$1:$W$99,9,FALSE)</f>
        <v>Rosaceae</v>
      </c>
      <c r="T358" t="str">
        <f>VLOOKUP($D358,Artslister!$A$1:$W$99,10,FALSE)</f>
        <v>Rosa</v>
      </c>
      <c r="U358" t="str">
        <f>VLOOKUP($D358,Artslister!$A$1:$W$99,11,FALSE)</f>
        <v>mollis</v>
      </c>
      <c r="V358">
        <f>VLOOKUP($D358,Artslister!$A$1:$W$99,12,FALSE)</f>
        <v>0</v>
      </c>
      <c r="W358" t="str">
        <f>VLOOKUP($D358,Artslister!$A$1:$W$99,13,FALSE)</f>
        <v>Sm.</v>
      </c>
      <c r="X358" t="e">
        <f>VLOOKUP($D358,Artslister!$A$1:$W$99,15,FALSE)</f>
        <v>#REF!</v>
      </c>
      <c r="Y358" t="e">
        <f>VLOOKUP($D358,Artslister!$A$1:$W$99,17,FALSE)</f>
        <v>#N/A</v>
      </c>
    </row>
    <row r="359" spans="1:25" ht="14.55" hidden="1" x14ac:dyDescent="0.3">
      <c r="A359" t="s">
        <v>139</v>
      </c>
      <c r="B359">
        <v>2020</v>
      </c>
      <c r="C359" t="s">
        <v>1247</v>
      </c>
      <c r="D359" t="s">
        <v>492</v>
      </c>
      <c r="E359">
        <v>1</v>
      </c>
      <c r="F359">
        <v>1</v>
      </c>
      <c r="L359" t="str">
        <f>VLOOKUP($D359,Artslister!$A$1:$W$99,2,FALSE)</f>
        <v>Dracocephalum ruyschiana</v>
      </c>
      <c r="M359" t="str">
        <f>VLOOKUP($D359,Artslister!$A$1:$W$99,3,FALSE)</f>
        <v>102285</v>
      </c>
      <c r="N359" t="str">
        <f>VLOOKUP($D359,Artslister!$A$1:$W$99,4,FALSE)</f>
        <v>62245</v>
      </c>
      <c r="O359" t="str">
        <f>VLOOKUP($D359,Artslister!$A$1:$W$99,5,FALSE)</f>
        <v>Plantae</v>
      </c>
      <c r="P359" t="str">
        <f>VLOOKUP($D359,Artslister!$A$1:$W$99,6,FALSE)</f>
        <v>Magnoliophyta</v>
      </c>
      <c r="Q359" t="str">
        <f>VLOOKUP($D359,Artslister!$A$1:$W$99,7,FALSE)</f>
        <v>Eudicots</v>
      </c>
      <c r="R359" t="str">
        <f>VLOOKUP($D359,Artslister!$A$1:$W$99,8,FALSE)</f>
        <v>Lamiales</v>
      </c>
      <c r="S359" t="str">
        <f>VLOOKUP($D359,Artslister!$A$1:$W$99,9,FALSE)</f>
        <v>Lamiaceae</v>
      </c>
      <c r="T359" t="str">
        <f>VLOOKUP($D359,Artslister!$A$1:$W$99,10,FALSE)</f>
        <v>Dracocephalum</v>
      </c>
      <c r="U359" t="str">
        <f>VLOOKUP($D359,Artslister!$A$1:$W$99,11,FALSE)</f>
        <v>ruyschiana</v>
      </c>
      <c r="V359">
        <f>VLOOKUP($D359,Artslister!$A$1:$W$99,12,FALSE)</f>
        <v>0</v>
      </c>
      <c r="W359" t="str">
        <f>VLOOKUP($D359,Artslister!$A$1:$W$99,13,FALSE)</f>
        <v>L.</v>
      </c>
      <c r="X359" t="e">
        <f>VLOOKUP($D359,Artslister!$A$1:$W$99,15,FALSE)</f>
        <v>#REF!</v>
      </c>
      <c r="Y359" t="e">
        <f>VLOOKUP($D359,Artslister!$A$1:$W$99,17,FALSE)</f>
        <v>#N/A</v>
      </c>
    </row>
    <row r="360" spans="1:25" ht="14.55" hidden="1" x14ac:dyDescent="0.3">
      <c r="A360" t="s">
        <v>139</v>
      </c>
      <c r="B360">
        <v>2020</v>
      </c>
      <c r="C360" t="s">
        <v>1248</v>
      </c>
      <c r="D360" t="s">
        <v>492</v>
      </c>
      <c r="E360">
        <v>3</v>
      </c>
      <c r="F360">
        <v>1</v>
      </c>
      <c r="L360" t="str">
        <f>VLOOKUP($D360,Artslister!$A$1:$W$99,2,FALSE)</f>
        <v>Dracocephalum ruyschiana</v>
      </c>
      <c r="M360" t="str">
        <f>VLOOKUP($D360,Artslister!$A$1:$W$99,3,FALSE)</f>
        <v>102285</v>
      </c>
      <c r="N360" t="str">
        <f>VLOOKUP($D360,Artslister!$A$1:$W$99,4,FALSE)</f>
        <v>62245</v>
      </c>
      <c r="O360" t="str">
        <f>VLOOKUP($D360,Artslister!$A$1:$W$99,5,FALSE)</f>
        <v>Plantae</v>
      </c>
      <c r="P360" t="str">
        <f>VLOOKUP($D360,Artslister!$A$1:$W$99,6,FALSE)</f>
        <v>Magnoliophyta</v>
      </c>
      <c r="Q360" t="str">
        <f>VLOOKUP($D360,Artslister!$A$1:$W$99,7,FALSE)</f>
        <v>Eudicots</v>
      </c>
      <c r="R360" t="str">
        <f>VLOOKUP($D360,Artslister!$A$1:$W$99,8,FALSE)</f>
        <v>Lamiales</v>
      </c>
      <c r="S360" t="str">
        <f>VLOOKUP($D360,Artslister!$A$1:$W$99,9,FALSE)</f>
        <v>Lamiaceae</v>
      </c>
      <c r="T360" t="str">
        <f>VLOOKUP($D360,Artslister!$A$1:$W$99,10,FALSE)</f>
        <v>Dracocephalum</v>
      </c>
      <c r="U360" t="str">
        <f>VLOOKUP($D360,Artslister!$A$1:$W$99,11,FALSE)</f>
        <v>ruyschiana</v>
      </c>
      <c r="V360">
        <f>VLOOKUP($D360,Artslister!$A$1:$W$99,12,FALSE)</f>
        <v>0</v>
      </c>
      <c r="W360" t="str">
        <f>VLOOKUP($D360,Artslister!$A$1:$W$99,13,FALSE)</f>
        <v>L.</v>
      </c>
      <c r="X360" t="e">
        <f>VLOOKUP($D360,Artslister!$A$1:$W$99,15,FALSE)</f>
        <v>#REF!</v>
      </c>
      <c r="Y360" t="e">
        <f>VLOOKUP($D360,Artslister!$A$1:$W$99,17,FALSE)</f>
        <v>#N/A</v>
      </c>
    </row>
    <row r="361" spans="1:25" ht="14.55" hidden="1" x14ac:dyDescent="0.3">
      <c r="A361" t="s">
        <v>117</v>
      </c>
      <c r="B361">
        <v>2020</v>
      </c>
      <c r="C361" t="s">
        <v>1405</v>
      </c>
      <c r="D361" t="s">
        <v>492</v>
      </c>
      <c r="E361">
        <v>5</v>
      </c>
      <c r="F361">
        <v>1</v>
      </c>
      <c r="L361" t="str">
        <f>VLOOKUP($D361,Artslister!$A$1:$W$99,2,FALSE)</f>
        <v>Dracocephalum ruyschiana</v>
      </c>
      <c r="M361" t="str">
        <f>VLOOKUP($D361,Artslister!$A$1:$W$99,3,FALSE)</f>
        <v>102285</v>
      </c>
      <c r="N361" t="str">
        <f>VLOOKUP($D361,Artslister!$A$1:$W$99,4,FALSE)</f>
        <v>62245</v>
      </c>
      <c r="O361" t="str">
        <f>VLOOKUP($D361,Artslister!$A$1:$W$99,5,FALSE)</f>
        <v>Plantae</v>
      </c>
      <c r="P361" t="str">
        <f>VLOOKUP($D361,Artslister!$A$1:$W$99,6,FALSE)</f>
        <v>Magnoliophyta</v>
      </c>
      <c r="Q361" t="str">
        <f>VLOOKUP($D361,Artslister!$A$1:$W$99,7,FALSE)</f>
        <v>Eudicots</v>
      </c>
      <c r="R361" t="str">
        <f>VLOOKUP($D361,Artslister!$A$1:$W$99,8,FALSE)</f>
        <v>Lamiales</v>
      </c>
      <c r="S361" t="str">
        <f>VLOOKUP($D361,Artslister!$A$1:$W$99,9,FALSE)</f>
        <v>Lamiaceae</v>
      </c>
      <c r="T361" t="str">
        <f>VLOOKUP($D361,Artslister!$A$1:$W$99,10,FALSE)</f>
        <v>Dracocephalum</v>
      </c>
      <c r="U361" t="str">
        <f>VLOOKUP($D361,Artslister!$A$1:$W$99,11,FALSE)</f>
        <v>ruyschiana</v>
      </c>
      <c r="V361">
        <f>VLOOKUP($D361,Artslister!$A$1:$W$99,12,FALSE)</f>
        <v>0</v>
      </c>
      <c r="W361" t="str">
        <f>VLOOKUP($D361,Artslister!$A$1:$W$99,13,FALSE)</f>
        <v>L.</v>
      </c>
      <c r="X361" t="e">
        <f>VLOOKUP($D361,Artslister!$A$1:$W$99,15,FALSE)</f>
        <v>#REF!</v>
      </c>
      <c r="Y361" t="e">
        <f>VLOOKUP($D361,Artslister!$A$1:$W$99,17,FALSE)</f>
        <v>#N/A</v>
      </c>
    </row>
    <row r="362" spans="1:25" ht="14.55" hidden="1" x14ac:dyDescent="0.3">
      <c r="A362" t="s">
        <v>117</v>
      </c>
      <c r="B362">
        <v>2020</v>
      </c>
      <c r="C362" t="s">
        <v>1408</v>
      </c>
      <c r="D362" t="s">
        <v>492</v>
      </c>
      <c r="E362">
        <v>5</v>
      </c>
      <c r="F362">
        <v>1</v>
      </c>
      <c r="L362" t="str">
        <f>VLOOKUP($D362,Artslister!$A$1:$W$99,2,FALSE)</f>
        <v>Dracocephalum ruyschiana</v>
      </c>
      <c r="M362" t="str">
        <f>VLOOKUP($D362,Artslister!$A$1:$W$99,3,FALSE)</f>
        <v>102285</v>
      </c>
      <c r="N362" t="str">
        <f>VLOOKUP($D362,Artslister!$A$1:$W$99,4,FALSE)</f>
        <v>62245</v>
      </c>
      <c r="O362" t="str">
        <f>VLOOKUP($D362,Artslister!$A$1:$W$99,5,FALSE)</f>
        <v>Plantae</v>
      </c>
      <c r="P362" t="str">
        <f>VLOOKUP($D362,Artslister!$A$1:$W$99,6,FALSE)</f>
        <v>Magnoliophyta</v>
      </c>
      <c r="Q362" t="str">
        <f>VLOOKUP($D362,Artslister!$A$1:$W$99,7,FALSE)</f>
        <v>Eudicots</v>
      </c>
      <c r="R362" t="str">
        <f>VLOOKUP($D362,Artslister!$A$1:$W$99,8,FALSE)</f>
        <v>Lamiales</v>
      </c>
      <c r="S362" t="str">
        <f>VLOOKUP($D362,Artslister!$A$1:$W$99,9,FALSE)</f>
        <v>Lamiaceae</v>
      </c>
      <c r="T362" t="str">
        <f>VLOOKUP($D362,Artslister!$A$1:$W$99,10,FALSE)</f>
        <v>Dracocephalum</v>
      </c>
      <c r="U362" t="str">
        <f>VLOOKUP($D362,Artslister!$A$1:$W$99,11,FALSE)</f>
        <v>ruyschiana</v>
      </c>
      <c r="V362">
        <f>VLOOKUP($D362,Artslister!$A$1:$W$99,12,FALSE)</f>
        <v>0</v>
      </c>
      <c r="W362" t="str">
        <f>VLOOKUP($D362,Artslister!$A$1:$W$99,13,FALSE)</f>
        <v>L.</v>
      </c>
      <c r="X362" t="e">
        <f>VLOOKUP($D362,Artslister!$A$1:$W$99,15,FALSE)</f>
        <v>#REF!</v>
      </c>
      <c r="Y362" t="e">
        <f>VLOOKUP($D362,Artslister!$A$1:$W$99,17,FALSE)</f>
        <v>#N/A</v>
      </c>
    </row>
    <row r="363" spans="1:25" ht="14.55" hidden="1" x14ac:dyDescent="0.3">
      <c r="A363" t="s">
        <v>117</v>
      </c>
      <c r="B363">
        <v>2020</v>
      </c>
      <c r="C363" t="s">
        <v>1410</v>
      </c>
      <c r="D363" t="s">
        <v>492</v>
      </c>
      <c r="E363">
        <v>5</v>
      </c>
      <c r="F363">
        <v>1</v>
      </c>
      <c r="L363" t="str">
        <f>VLOOKUP($D363,Artslister!$A$1:$W$99,2,FALSE)</f>
        <v>Dracocephalum ruyschiana</v>
      </c>
      <c r="M363" t="str">
        <f>VLOOKUP($D363,Artslister!$A$1:$W$99,3,FALSE)</f>
        <v>102285</v>
      </c>
      <c r="N363" t="str">
        <f>VLOOKUP($D363,Artslister!$A$1:$W$99,4,FALSE)</f>
        <v>62245</v>
      </c>
      <c r="O363" t="str">
        <f>VLOOKUP($D363,Artslister!$A$1:$W$99,5,FALSE)</f>
        <v>Plantae</v>
      </c>
      <c r="P363" t="str">
        <f>VLOOKUP($D363,Artslister!$A$1:$W$99,6,FALSE)</f>
        <v>Magnoliophyta</v>
      </c>
      <c r="Q363" t="str">
        <f>VLOOKUP($D363,Artslister!$A$1:$W$99,7,FALSE)</f>
        <v>Eudicots</v>
      </c>
      <c r="R363" t="str">
        <f>VLOOKUP($D363,Artslister!$A$1:$W$99,8,FALSE)</f>
        <v>Lamiales</v>
      </c>
      <c r="S363" t="str">
        <f>VLOOKUP($D363,Artslister!$A$1:$W$99,9,FALSE)</f>
        <v>Lamiaceae</v>
      </c>
      <c r="T363" t="str">
        <f>VLOOKUP($D363,Artslister!$A$1:$W$99,10,FALSE)</f>
        <v>Dracocephalum</v>
      </c>
      <c r="U363" t="str">
        <f>VLOOKUP($D363,Artslister!$A$1:$W$99,11,FALSE)</f>
        <v>ruyschiana</v>
      </c>
      <c r="V363">
        <f>VLOOKUP($D363,Artslister!$A$1:$W$99,12,FALSE)</f>
        <v>0</v>
      </c>
      <c r="W363" t="str">
        <f>VLOOKUP($D363,Artslister!$A$1:$W$99,13,FALSE)</f>
        <v>L.</v>
      </c>
      <c r="X363" t="e">
        <f>VLOOKUP($D363,Artslister!$A$1:$W$99,15,FALSE)</f>
        <v>#REF!</v>
      </c>
      <c r="Y363" t="e">
        <f>VLOOKUP($D363,Artslister!$A$1:$W$99,17,FALSE)</f>
        <v>#N/A</v>
      </c>
    </row>
    <row r="364" spans="1:25" ht="14.55" hidden="1" x14ac:dyDescent="0.3">
      <c r="A364" t="s">
        <v>117</v>
      </c>
      <c r="B364">
        <v>2020</v>
      </c>
      <c r="C364" t="s">
        <v>1420</v>
      </c>
      <c r="D364" t="s">
        <v>492</v>
      </c>
      <c r="E364">
        <v>1</v>
      </c>
      <c r="F364">
        <v>1</v>
      </c>
      <c r="L364" t="str">
        <f>VLOOKUP($D364,Artslister!$A$1:$W$99,2,FALSE)</f>
        <v>Dracocephalum ruyschiana</v>
      </c>
      <c r="M364" t="str">
        <f>VLOOKUP($D364,Artslister!$A$1:$W$99,3,FALSE)</f>
        <v>102285</v>
      </c>
      <c r="N364" t="str">
        <f>VLOOKUP($D364,Artslister!$A$1:$W$99,4,FALSE)</f>
        <v>62245</v>
      </c>
      <c r="O364" t="str">
        <f>VLOOKUP($D364,Artslister!$A$1:$W$99,5,FALSE)</f>
        <v>Plantae</v>
      </c>
      <c r="P364" t="str">
        <f>VLOOKUP($D364,Artslister!$A$1:$W$99,6,FALSE)</f>
        <v>Magnoliophyta</v>
      </c>
      <c r="Q364" t="str">
        <f>VLOOKUP($D364,Artslister!$A$1:$W$99,7,FALSE)</f>
        <v>Eudicots</v>
      </c>
      <c r="R364" t="str">
        <f>VLOOKUP($D364,Artslister!$A$1:$W$99,8,FALSE)</f>
        <v>Lamiales</v>
      </c>
      <c r="S364" t="str">
        <f>VLOOKUP($D364,Artslister!$A$1:$W$99,9,FALSE)</f>
        <v>Lamiaceae</v>
      </c>
      <c r="T364" t="str">
        <f>VLOOKUP($D364,Artslister!$A$1:$W$99,10,FALSE)</f>
        <v>Dracocephalum</v>
      </c>
      <c r="U364" t="str">
        <f>VLOOKUP($D364,Artslister!$A$1:$W$99,11,FALSE)</f>
        <v>ruyschiana</v>
      </c>
      <c r="V364">
        <f>VLOOKUP($D364,Artslister!$A$1:$W$99,12,FALSE)</f>
        <v>0</v>
      </c>
      <c r="W364" t="str">
        <f>VLOOKUP($D364,Artslister!$A$1:$W$99,13,FALSE)</f>
        <v>L.</v>
      </c>
      <c r="X364" t="e">
        <f>VLOOKUP($D364,Artslister!$A$1:$W$99,15,FALSE)</f>
        <v>#REF!</v>
      </c>
      <c r="Y364" t="e">
        <f>VLOOKUP($D364,Artslister!$A$1:$W$99,17,FALSE)</f>
        <v>#N/A</v>
      </c>
    </row>
    <row r="365" spans="1:25" ht="14.55" hidden="1" x14ac:dyDescent="0.3">
      <c r="A365" t="s">
        <v>117</v>
      </c>
      <c r="B365">
        <v>2020</v>
      </c>
      <c r="C365" t="s">
        <v>1406</v>
      </c>
      <c r="D365" t="s">
        <v>492</v>
      </c>
      <c r="E365">
        <v>1</v>
      </c>
      <c r="F365">
        <v>1</v>
      </c>
      <c r="L365" t="str">
        <f>VLOOKUP($D365,Artslister!$A$1:$W$99,2,FALSE)</f>
        <v>Dracocephalum ruyschiana</v>
      </c>
      <c r="M365" t="str">
        <f>VLOOKUP($D365,Artslister!$A$1:$W$99,3,FALSE)</f>
        <v>102285</v>
      </c>
      <c r="N365" t="str">
        <f>VLOOKUP($D365,Artslister!$A$1:$W$99,4,FALSE)</f>
        <v>62245</v>
      </c>
      <c r="O365" t="str">
        <f>VLOOKUP($D365,Artslister!$A$1:$W$99,5,FALSE)</f>
        <v>Plantae</v>
      </c>
      <c r="P365" t="str">
        <f>VLOOKUP($D365,Artslister!$A$1:$W$99,6,FALSE)</f>
        <v>Magnoliophyta</v>
      </c>
      <c r="Q365" t="str">
        <f>VLOOKUP($D365,Artslister!$A$1:$W$99,7,FALSE)</f>
        <v>Eudicots</v>
      </c>
      <c r="R365" t="str">
        <f>VLOOKUP($D365,Artslister!$A$1:$W$99,8,FALSE)</f>
        <v>Lamiales</v>
      </c>
      <c r="S365" t="str">
        <f>VLOOKUP($D365,Artslister!$A$1:$W$99,9,FALSE)</f>
        <v>Lamiaceae</v>
      </c>
      <c r="T365" t="str">
        <f>VLOOKUP($D365,Artslister!$A$1:$W$99,10,FALSE)</f>
        <v>Dracocephalum</v>
      </c>
      <c r="U365" t="str">
        <f>VLOOKUP($D365,Artslister!$A$1:$W$99,11,FALSE)</f>
        <v>ruyschiana</v>
      </c>
      <c r="V365">
        <f>VLOOKUP($D365,Artslister!$A$1:$W$99,12,FALSE)</f>
        <v>0</v>
      </c>
      <c r="W365" t="str">
        <f>VLOOKUP($D365,Artslister!$A$1:$W$99,13,FALSE)</f>
        <v>L.</v>
      </c>
      <c r="X365" t="e">
        <f>VLOOKUP($D365,Artslister!$A$1:$W$99,15,FALSE)</f>
        <v>#REF!</v>
      </c>
      <c r="Y365" t="e">
        <f>VLOOKUP($D365,Artslister!$A$1:$W$99,17,FALSE)</f>
        <v>#N/A</v>
      </c>
    </row>
    <row r="366" spans="1:25" ht="14.55" hidden="1" x14ac:dyDescent="0.3">
      <c r="A366" t="s">
        <v>92</v>
      </c>
      <c r="B366">
        <v>2020</v>
      </c>
      <c r="C366" t="s">
        <v>1432</v>
      </c>
      <c r="D366" t="s">
        <v>492</v>
      </c>
      <c r="E366">
        <v>5</v>
      </c>
      <c r="F366">
        <v>1</v>
      </c>
      <c r="L366" t="str">
        <f>VLOOKUP($D366,Artslister!$A$1:$W$99,2,FALSE)</f>
        <v>Dracocephalum ruyschiana</v>
      </c>
      <c r="M366" t="str">
        <f>VLOOKUP($D366,Artslister!$A$1:$W$99,3,FALSE)</f>
        <v>102285</v>
      </c>
      <c r="N366" t="str">
        <f>VLOOKUP($D366,Artslister!$A$1:$W$99,4,FALSE)</f>
        <v>62245</v>
      </c>
      <c r="O366" t="str">
        <f>VLOOKUP($D366,Artslister!$A$1:$W$99,5,FALSE)</f>
        <v>Plantae</v>
      </c>
      <c r="P366" t="str">
        <f>VLOOKUP($D366,Artslister!$A$1:$W$99,6,FALSE)</f>
        <v>Magnoliophyta</v>
      </c>
      <c r="Q366" t="str">
        <f>VLOOKUP($D366,Artslister!$A$1:$W$99,7,FALSE)</f>
        <v>Eudicots</v>
      </c>
      <c r="R366" t="str">
        <f>VLOOKUP($D366,Artslister!$A$1:$W$99,8,FALSE)</f>
        <v>Lamiales</v>
      </c>
      <c r="S366" t="str">
        <f>VLOOKUP($D366,Artslister!$A$1:$W$99,9,FALSE)</f>
        <v>Lamiaceae</v>
      </c>
      <c r="T366" t="str">
        <f>VLOOKUP($D366,Artslister!$A$1:$W$99,10,FALSE)</f>
        <v>Dracocephalum</v>
      </c>
      <c r="U366" t="str">
        <f>VLOOKUP($D366,Artslister!$A$1:$W$99,11,FALSE)</f>
        <v>ruyschiana</v>
      </c>
      <c r="V366">
        <f>VLOOKUP($D366,Artslister!$A$1:$W$99,12,FALSE)</f>
        <v>0</v>
      </c>
      <c r="W366" t="str">
        <f>VLOOKUP($D366,Artslister!$A$1:$W$99,13,FALSE)</f>
        <v>L.</v>
      </c>
      <c r="X366" t="e">
        <f>VLOOKUP($D366,Artslister!$A$1:$W$99,15,FALSE)</f>
        <v>#REF!</v>
      </c>
      <c r="Y366" t="e">
        <f>VLOOKUP($D366,Artslister!$A$1:$W$99,17,FALSE)</f>
        <v>#N/A</v>
      </c>
    </row>
    <row r="367" spans="1:25" ht="14.55" hidden="1" x14ac:dyDescent="0.3">
      <c r="A367" t="s">
        <v>92</v>
      </c>
      <c r="B367">
        <v>2020</v>
      </c>
      <c r="C367" t="s">
        <v>1435</v>
      </c>
      <c r="D367" t="s">
        <v>492</v>
      </c>
      <c r="E367">
        <v>1</v>
      </c>
      <c r="F367">
        <v>1</v>
      </c>
      <c r="L367" t="str">
        <f>VLOOKUP($D367,Artslister!$A$1:$W$99,2,FALSE)</f>
        <v>Dracocephalum ruyschiana</v>
      </c>
      <c r="M367" t="str">
        <f>VLOOKUP($D367,Artslister!$A$1:$W$99,3,FALSE)</f>
        <v>102285</v>
      </c>
      <c r="N367" t="str">
        <f>VLOOKUP($D367,Artslister!$A$1:$W$99,4,FALSE)</f>
        <v>62245</v>
      </c>
      <c r="O367" t="str">
        <f>VLOOKUP($D367,Artslister!$A$1:$W$99,5,FALSE)</f>
        <v>Plantae</v>
      </c>
      <c r="P367" t="str">
        <f>VLOOKUP($D367,Artslister!$A$1:$W$99,6,FALSE)</f>
        <v>Magnoliophyta</v>
      </c>
      <c r="Q367" t="str">
        <f>VLOOKUP($D367,Artslister!$A$1:$W$99,7,FALSE)</f>
        <v>Eudicots</v>
      </c>
      <c r="R367" t="str">
        <f>VLOOKUP($D367,Artslister!$A$1:$W$99,8,FALSE)</f>
        <v>Lamiales</v>
      </c>
      <c r="S367" t="str">
        <f>VLOOKUP($D367,Artslister!$A$1:$W$99,9,FALSE)</f>
        <v>Lamiaceae</v>
      </c>
      <c r="T367" t="str">
        <f>VLOOKUP($D367,Artslister!$A$1:$W$99,10,FALSE)</f>
        <v>Dracocephalum</v>
      </c>
      <c r="U367" t="str">
        <f>VLOOKUP($D367,Artslister!$A$1:$W$99,11,FALSE)</f>
        <v>ruyschiana</v>
      </c>
      <c r="V367">
        <f>VLOOKUP($D367,Artslister!$A$1:$W$99,12,FALSE)</f>
        <v>0</v>
      </c>
      <c r="W367" t="str">
        <f>VLOOKUP($D367,Artslister!$A$1:$W$99,13,FALSE)</f>
        <v>L.</v>
      </c>
      <c r="X367" t="e">
        <f>VLOOKUP($D367,Artslister!$A$1:$W$99,15,FALSE)</f>
        <v>#REF!</v>
      </c>
      <c r="Y367" t="e">
        <f>VLOOKUP($D367,Artslister!$A$1:$W$99,17,FALSE)</f>
        <v>#N/A</v>
      </c>
    </row>
    <row r="368" spans="1:25" ht="15" x14ac:dyDescent="0.3">
      <c r="A368" t="s">
        <v>124</v>
      </c>
      <c r="B368">
        <v>2020</v>
      </c>
      <c r="C368" t="s">
        <v>1506</v>
      </c>
      <c r="D368" t="s">
        <v>492</v>
      </c>
      <c r="E368">
        <v>0.1</v>
      </c>
      <c r="F368">
        <v>1</v>
      </c>
      <c r="L368" t="str">
        <f>VLOOKUP($D368,Artslister!$A$1:$W$99,2,FALSE)</f>
        <v>Dracocephalum ruyschiana</v>
      </c>
      <c r="M368" t="str">
        <f>VLOOKUP($D368,Artslister!$A$1:$W$99,3,FALSE)</f>
        <v>102285</v>
      </c>
      <c r="N368" t="str">
        <f>VLOOKUP($D368,Artslister!$A$1:$W$99,4,FALSE)</f>
        <v>62245</v>
      </c>
      <c r="O368" t="str">
        <f>VLOOKUP($D368,Artslister!$A$1:$W$99,5,FALSE)</f>
        <v>Plantae</v>
      </c>
      <c r="P368" t="str">
        <f>VLOOKUP($D368,Artslister!$A$1:$W$99,6,FALSE)</f>
        <v>Magnoliophyta</v>
      </c>
      <c r="Q368" t="str">
        <f>VLOOKUP($D368,Artslister!$A$1:$W$99,7,FALSE)</f>
        <v>Eudicots</v>
      </c>
      <c r="R368" t="str">
        <f>VLOOKUP($D368,Artslister!$A$1:$W$99,8,FALSE)</f>
        <v>Lamiales</v>
      </c>
      <c r="S368" t="str">
        <f>VLOOKUP($D368,Artslister!$A$1:$W$99,9,FALSE)</f>
        <v>Lamiaceae</v>
      </c>
      <c r="T368" t="str">
        <f>VLOOKUP($D368,Artslister!$A$1:$W$99,10,FALSE)</f>
        <v>Dracocephalum</v>
      </c>
      <c r="U368" t="str">
        <f>VLOOKUP($D368,Artslister!$A$1:$W$99,11,FALSE)</f>
        <v>ruyschiana</v>
      </c>
      <c r="V368">
        <f>VLOOKUP($D368,Artslister!$A$1:$W$99,12,FALSE)</f>
        <v>0</v>
      </c>
      <c r="W368" t="str">
        <f>VLOOKUP($D368,Artslister!$A$1:$W$99,13,FALSE)</f>
        <v>L.</v>
      </c>
      <c r="X368" t="e">
        <f>VLOOKUP($D368,Artslister!$A$1:$W$99,15,FALSE)</f>
        <v>#REF!</v>
      </c>
      <c r="Y368" t="e">
        <f>VLOOKUP($D368,Artslister!$A$1:$W$99,17,FALSE)</f>
        <v>#N/A</v>
      </c>
    </row>
    <row r="369" spans="1:25" ht="15" x14ac:dyDescent="0.3">
      <c r="A369" t="s">
        <v>124</v>
      </c>
      <c r="B369">
        <v>2020</v>
      </c>
      <c r="C369" t="s">
        <v>1507</v>
      </c>
      <c r="D369" t="s">
        <v>492</v>
      </c>
      <c r="E369">
        <v>2</v>
      </c>
      <c r="F369">
        <v>1</v>
      </c>
      <c r="L369" t="str">
        <f>VLOOKUP($D369,Artslister!$A$1:$W$99,2,FALSE)</f>
        <v>Dracocephalum ruyschiana</v>
      </c>
      <c r="M369" t="str">
        <f>VLOOKUP($D369,Artslister!$A$1:$W$99,3,FALSE)</f>
        <v>102285</v>
      </c>
      <c r="N369" t="str">
        <f>VLOOKUP($D369,Artslister!$A$1:$W$99,4,FALSE)</f>
        <v>62245</v>
      </c>
      <c r="O369" t="str">
        <f>VLOOKUP($D369,Artslister!$A$1:$W$99,5,FALSE)</f>
        <v>Plantae</v>
      </c>
      <c r="P369" t="str">
        <f>VLOOKUP($D369,Artslister!$A$1:$W$99,6,FALSE)</f>
        <v>Magnoliophyta</v>
      </c>
      <c r="Q369" t="str">
        <f>VLOOKUP($D369,Artslister!$A$1:$W$99,7,FALSE)</f>
        <v>Eudicots</v>
      </c>
      <c r="R369" t="str">
        <f>VLOOKUP($D369,Artslister!$A$1:$W$99,8,FALSE)</f>
        <v>Lamiales</v>
      </c>
      <c r="S369" t="str">
        <f>VLOOKUP($D369,Artslister!$A$1:$W$99,9,FALSE)</f>
        <v>Lamiaceae</v>
      </c>
      <c r="T369" t="str">
        <f>VLOOKUP($D369,Artslister!$A$1:$W$99,10,FALSE)</f>
        <v>Dracocephalum</v>
      </c>
      <c r="U369" t="str">
        <f>VLOOKUP($D369,Artslister!$A$1:$W$99,11,FALSE)</f>
        <v>ruyschiana</v>
      </c>
      <c r="V369">
        <f>VLOOKUP($D369,Artslister!$A$1:$W$99,12,FALSE)</f>
        <v>0</v>
      </c>
      <c r="W369" t="str">
        <f>VLOOKUP($D369,Artslister!$A$1:$W$99,13,FALSE)</f>
        <v>L.</v>
      </c>
      <c r="X369" t="e">
        <f>VLOOKUP($D369,Artslister!$A$1:$W$99,15,FALSE)</f>
        <v>#REF!</v>
      </c>
      <c r="Y369" t="e">
        <f>VLOOKUP($D369,Artslister!$A$1:$W$99,17,FALSE)</f>
        <v>#N/A</v>
      </c>
    </row>
    <row r="370" spans="1:25" ht="14.55" hidden="1" x14ac:dyDescent="0.3">
      <c r="A370" t="s">
        <v>70</v>
      </c>
      <c r="B370">
        <v>2020</v>
      </c>
      <c r="C370" t="s">
        <v>1526</v>
      </c>
      <c r="D370" t="s">
        <v>492</v>
      </c>
      <c r="E370">
        <v>3</v>
      </c>
      <c r="F370">
        <v>1</v>
      </c>
      <c r="L370" t="str">
        <f>VLOOKUP($D370,Artslister!$A$1:$W$99,2,FALSE)</f>
        <v>Dracocephalum ruyschiana</v>
      </c>
      <c r="M370" t="str">
        <f>VLOOKUP($D370,Artslister!$A$1:$W$99,3,FALSE)</f>
        <v>102285</v>
      </c>
      <c r="N370" t="str">
        <f>VLOOKUP($D370,Artslister!$A$1:$W$99,4,FALSE)</f>
        <v>62245</v>
      </c>
      <c r="O370" t="str">
        <f>VLOOKUP($D370,Artslister!$A$1:$W$99,5,FALSE)</f>
        <v>Plantae</v>
      </c>
      <c r="P370" t="str">
        <f>VLOOKUP($D370,Artslister!$A$1:$W$99,6,FALSE)</f>
        <v>Magnoliophyta</v>
      </c>
      <c r="Q370" t="str">
        <f>VLOOKUP($D370,Artslister!$A$1:$W$99,7,FALSE)</f>
        <v>Eudicots</v>
      </c>
      <c r="R370" t="str">
        <f>VLOOKUP($D370,Artslister!$A$1:$W$99,8,FALSE)</f>
        <v>Lamiales</v>
      </c>
      <c r="S370" t="str">
        <f>VLOOKUP($D370,Artslister!$A$1:$W$99,9,FALSE)</f>
        <v>Lamiaceae</v>
      </c>
      <c r="T370" t="str">
        <f>VLOOKUP($D370,Artslister!$A$1:$W$99,10,FALSE)</f>
        <v>Dracocephalum</v>
      </c>
      <c r="U370" t="str">
        <f>VLOOKUP($D370,Artslister!$A$1:$W$99,11,FALSE)</f>
        <v>ruyschiana</v>
      </c>
      <c r="V370">
        <f>VLOOKUP($D370,Artslister!$A$1:$W$99,12,FALSE)</f>
        <v>0</v>
      </c>
      <c r="W370" t="str">
        <f>VLOOKUP($D370,Artslister!$A$1:$W$99,13,FALSE)</f>
        <v>L.</v>
      </c>
      <c r="X370" t="e">
        <f>VLOOKUP($D370,Artslister!$A$1:$W$99,15,FALSE)</f>
        <v>#REF!</v>
      </c>
      <c r="Y370" t="e">
        <f>VLOOKUP($D370,Artslister!$A$1:$W$99,17,FALSE)</f>
        <v>#N/A</v>
      </c>
    </row>
    <row r="371" spans="1:25" ht="14.55" hidden="1" x14ac:dyDescent="0.3">
      <c r="A371" t="s">
        <v>70</v>
      </c>
      <c r="B371">
        <v>2020</v>
      </c>
      <c r="C371" t="s">
        <v>1527</v>
      </c>
      <c r="D371" t="s">
        <v>492</v>
      </c>
      <c r="E371">
        <v>30</v>
      </c>
      <c r="F371">
        <v>1</v>
      </c>
      <c r="L371" t="str">
        <f>VLOOKUP($D371,Artslister!$A$1:$W$99,2,FALSE)</f>
        <v>Dracocephalum ruyschiana</v>
      </c>
      <c r="M371" t="str">
        <f>VLOOKUP($D371,Artslister!$A$1:$W$99,3,FALSE)</f>
        <v>102285</v>
      </c>
      <c r="N371" t="str">
        <f>VLOOKUP($D371,Artslister!$A$1:$W$99,4,FALSE)</f>
        <v>62245</v>
      </c>
      <c r="O371" t="str">
        <f>VLOOKUP($D371,Artslister!$A$1:$W$99,5,FALSE)</f>
        <v>Plantae</v>
      </c>
      <c r="P371" t="str">
        <f>VLOOKUP($D371,Artslister!$A$1:$W$99,6,FALSE)</f>
        <v>Magnoliophyta</v>
      </c>
      <c r="Q371" t="str">
        <f>VLOOKUP($D371,Artslister!$A$1:$W$99,7,FALSE)</f>
        <v>Eudicots</v>
      </c>
      <c r="R371" t="str">
        <f>VLOOKUP($D371,Artslister!$A$1:$W$99,8,FALSE)</f>
        <v>Lamiales</v>
      </c>
      <c r="S371" t="str">
        <f>VLOOKUP($D371,Artslister!$A$1:$W$99,9,FALSE)</f>
        <v>Lamiaceae</v>
      </c>
      <c r="T371" t="str">
        <f>VLOOKUP($D371,Artslister!$A$1:$W$99,10,FALSE)</f>
        <v>Dracocephalum</v>
      </c>
      <c r="U371" t="str">
        <f>VLOOKUP($D371,Artslister!$A$1:$W$99,11,FALSE)</f>
        <v>ruyschiana</v>
      </c>
      <c r="V371">
        <f>VLOOKUP($D371,Artslister!$A$1:$W$99,12,FALSE)</f>
        <v>0</v>
      </c>
      <c r="W371" t="str">
        <f>VLOOKUP($D371,Artslister!$A$1:$W$99,13,FALSE)</f>
        <v>L.</v>
      </c>
      <c r="X371" t="e">
        <f>VLOOKUP($D371,Artslister!$A$1:$W$99,15,FALSE)</f>
        <v>#REF!</v>
      </c>
      <c r="Y371" t="e">
        <f>VLOOKUP($D371,Artslister!$A$1:$W$99,17,FALSE)</f>
        <v>#N/A</v>
      </c>
    </row>
    <row r="372" spans="1:25" ht="14.55" hidden="1" x14ac:dyDescent="0.3">
      <c r="A372" t="s">
        <v>70</v>
      </c>
      <c r="B372">
        <v>2020</v>
      </c>
      <c r="C372" t="s">
        <v>1522</v>
      </c>
      <c r="D372" t="s">
        <v>492</v>
      </c>
      <c r="E372">
        <v>25</v>
      </c>
      <c r="F372">
        <v>1</v>
      </c>
      <c r="L372" t="str">
        <f>VLOOKUP($D372,Artslister!$A$1:$W$99,2,FALSE)</f>
        <v>Dracocephalum ruyschiana</v>
      </c>
      <c r="M372" t="str">
        <f>VLOOKUP($D372,Artslister!$A$1:$W$99,3,FALSE)</f>
        <v>102285</v>
      </c>
      <c r="N372" t="str">
        <f>VLOOKUP($D372,Artslister!$A$1:$W$99,4,FALSE)</f>
        <v>62245</v>
      </c>
      <c r="O372" t="str">
        <f>VLOOKUP($D372,Artslister!$A$1:$W$99,5,FALSE)</f>
        <v>Plantae</v>
      </c>
      <c r="P372" t="str">
        <f>VLOOKUP($D372,Artslister!$A$1:$W$99,6,FALSE)</f>
        <v>Magnoliophyta</v>
      </c>
      <c r="Q372" t="str">
        <f>VLOOKUP($D372,Artslister!$A$1:$W$99,7,FALSE)</f>
        <v>Eudicots</v>
      </c>
      <c r="R372" t="str">
        <f>VLOOKUP($D372,Artslister!$A$1:$W$99,8,FALSE)</f>
        <v>Lamiales</v>
      </c>
      <c r="S372" t="str">
        <f>VLOOKUP($D372,Artslister!$A$1:$W$99,9,FALSE)</f>
        <v>Lamiaceae</v>
      </c>
      <c r="T372" t="str">
        <f>VLOOKUP($D372,Artslister!$A$1:$W$99,10,FALSE)</f>
        <v>Dracocephalum</v>
      </c>
      <c r="U372" t="str">
        <f>VLOOKUP($D372,Artslister!$A$1:$W$99,11,FALSE)</f>
        <v>ruyschiana</v>
      </c>
      <c r="V372">
        <f>VLOOKUP($D372,Artslister!$A$1:$W$99,12,FALSE)</f>
        <v>0</v>
      </c>
      <c r="W372" t="str">
        <f>VLOOKUP($D372,Artslister!$A$1:$W$99,13,FALSE)</f>
        <v>L.</v>
      </c>
      <c r="X372" t="e">
        <f>VLOOKUP($D372,Artslister!$A$1:$W$99,15,FALSE)</f>
        <v>#REF!</v>
      </c>
      <c r="Y372" t="e">
        <f>VLOOKUP($D372,Artslister!$A$1:$W$99,17,FALSE)</f>
        <v>#N/A</v>
      </c>
    </row>
    <row r="373" spans="1:25" ht="14.55" hidden="1" x14ac:dyDescent="0.3">
      <c r="A373" t="s">
        <v>70</v>
      </c>
      <c r="B373">
        <v>2020</v>
      </c>
      <c r="C373" t="s">
        <v>1515</v>
      </c>
      <c r="D373" t="s">
        <v>492</v>
      </c>
      <c r="E373">
        <v>5</v>
      </c>
      <c r="F373">
        <v>1</v>
      </c>
      <c r="L373" t="str">
        <f>VLOOKUP($D373,Artslister!$A$1:$W$99,2,FALSE)</f>
        <v>Dracocephalum ruyschiana</v>
      </c>
      <c r="M373" t="str">
        <f>VLOOKUP($D373,Artslister!$A$1:$W$99,3,FALSE)</f>
        <v>102285</v>
      </c>
      <c r="N373" t="str">
        <f>VLOOKUP($D373,Artslister!$A$1:$W$99,4,FALSE)</f>
        <v>62245</v>
      </c>
      <c r="O373" t="str">
        <f>VLOOKUP($D373,Artslister!$A$1:$W$99,5,FALSE)</f>
        <v>Plantae</v>
      </c>
      <c r="P373" t="str">
        <f>VLOOKUP($D373,Artslister!$A$1:$W$99,6,FALSE)</f>
        <v>Magnoliophyta</v>
      </c>
      <c r="Q373" t="str">
        <f>VLOOKUP($D373,Artslister!$A$1:$W$99,7,FALSE)</f>
        <v>Eudicots</v>
      </c>
      <c r="R373" t="str">
        <f>VLOOKUP($D373,Artslister!$A$1:$W$99,8,FALSE)</f>
        <v>Lamiales</v>
      </c>
      <c r="S373" t="str">
        <f>VLOOKUP($D373,Artslister!$A$1:$W$99,9,FALSE)</f>
        <v>Lamiaceae</v>
      </c>
      <c r="T373" t="str">
        <f>VLOOKUP($D373,Artslister!$A$1:$W$99,10,FALSE)</f>
        <v>Dracocephalum</v>
      </c>
      <c r="U373" t="str">
        <f>VLOOKUP($D373,Artslister!$A$1:$W$99,11,FALSE)</f>
        <v>ruyschiana</v>
      </c>
      <c r="V373">
        <f>VLOOKUP($D373,Artslister!$A$1:$W$99,12,FALSE)</f>
        <v>0</v>
      </c>
      <c r="W373" t="str">
        <f>VLOOKUP($D373,Artslister!$A$1:$W$99,13,FALSE)</f>
        <v>L.</v>
      </c>
      <c r="X373" t="e">
        <f>VLOOKUP($D373,Artslister!$A$1:$W$99,15,FALSE)</f>
        <v>#REF!</v>
      </c>
      <c r="Y373" t="e">
        <f>VLOOKUP($D373,Artslister!$A$1:$W$99,17,FALSE)</f>
        <v>#N/A</v>
      </c>
    </row>
    <row r="374" spans="1:25" ht="14.55" hidden="1" x14ac:dyDescent="0.3">
      <c r="A374" t="s">
        <v>76</v>
      </c>
      <c r="B374">
        <v>2020</v>
      </c>
      <c r="C374" t="s">
        <v>1554</v>
      </c>
      <c r="D374" t="s">
        <v>492</v>
      </c>
      <c r="E374">
        <v>5</v>
      </c>
      <c r="F374">
        <v>1</v>
      </c>
      <c r="L374" t="str">
        <f>VLOOKUP($D374,Artslister!$A$1:$W$99,2,FALSE)</f>
        <v>Dracocephalum ruyschiana</v>
      </c>
      <c r="M374" t="str">
        <f>VLOOKUP($D374,Artslister!$A$1:$W$99,3,FALSE)</f>
        <v>102285</v>
      </c>
      <c r="N374" t="str">
        <f>VLOOKUP($D374,Artslister!$A$1:$W$99,4,FALSE)</f>
        <v>62245</v>
      </c>
      <c r="O374" t="str">
        <f>VLOOKUP($D374,Artslister!$A$1:$W$99,5,FALSE)</f>
        <v>Plantae</v>
      </c>
      <c r="P374" t="str">
        <f>VLOOKUP($D374,Artslister!$A$1:$W$99,6,FALSE)</f>
        <v>Magnoliophyta</v>
      </c>
      <c r="Q374" t="str">
        <f>VLOOKUP($D374,Artslister!$A$1:$W$99,7,FALSE)</f>
        <v>Eudicots</v>
      </c>
      <c r="R374" t="str">
        <f>VLOOKUP($D374,Artslister!$A$1:$W$99,8,FALSE)</f>
        <v>Lamiales</v>
      </c>
      <c r="S374" t="str">
        <f>VLOOKUP($D374,Artslister!$A$1:$W$99,9,FALSE)</f>
        <v>Lamiaceae</v>
      </c>
      <c r="T374" t="str">
        <f>VLOOKUP($D374,Artslister!$A$1:$W$99,10,FALSE)</f>
        <v>Dracocephalum</v>
      </c>
      <c r="U374" t="str">
        <f>VLOOKUP($D374,Artslister!$A$1:$W$99,11,FALSE)</f>
        <v>ruyschiana</v>
      </c>
      <c r="V374">
        <f>VLOOKUP($D374,Artslister!$A$1:$W$99,12,FALSE)</f>
        <v>0</v>
      </c>
      <c r="W374" t="str">
        <f>VLOOKUP($D374,Artslister!$A$1:$W$99,13,FALSE)</f>
        <v>L.</v>
      </c>
      <c r="X374" t="e">
        <f>VLOOKUP($D374,Artslister!$A$1:$W$99,15,FALSE)</f>
        <v>#REF!</v>
      </c>
      <c r="Y374" t="e">
        <f>VLOOKUP($D374,Artslister!$A$1:$W$99,17,FALSE)</f>
        <v>#N/A</v>
      </c>
    </row>
    <row r="375" spans="1:25" ht="14.55" hidden="1" x14ac:dyDescent="0.3">
      <c r="A375" t="s">
        <v>76</v>
      </c>
      <c r="B375">
        <v>2020</v>
      </c>
      <c r="C375" t="s">
        <v>1556</v>
      </c>
      <c r="D375" t="s">
        <v>492</v>
      </c>
      <c r="E375">
        <v>5</v>
      </c>
      <c r="F375">
        <v>1</v>
      </c>
      <c r="L375" t="str">
        <f>VLOOKUP($D375,Artslister!$A$1:$W$99,2,FALSE)</f>
        <v>Dracocephalum ruyschiana</v>
      </c>
      <c r="M375" t="str">
        <f>VLOOKUP($D375,Artslister!$A$1:$W$99,3,FALSE)</f>
        <v>102285</v>
      </c>
      <c r="N375" t="str">
        <f>VLOOKUP($D375,Artslister!$A$1:$W$99,4,FALSE)</f>
        <v>62245</v>
      </c>
      <c r="O375" t="str">
        <f>VLOOKUP($D375,Artslister!$A$1:$W$99,5,FALSE)</f>
        <v>Plantae</v>
      </c>
      <c r="P375" t="str">
        <f>VLOOKUP($D375,Artslister!$A$1:$W$99,6,FALSE)</f>
        <v>Magnoliophyta</v>
      </c>
      <c r="Q375" t="str">
        <f>VLOOKUP($D375,Artslister!$A$1:$W$99,7,FALSE)</f>
        <v>Eudicots</v>
      </c>
      <c r="R375" t="str">
        <f>VLOOKUP($D375,Artslister!$A$1:$W$99,8,FALSE)</f>
        <v>Lamiales</v>
      </c>
      <c r="S375" t="str">
        <f>VLOOKUP($D375,Artslister!$A$1:$W$99,9,FALSE)</f>
        <v>Lamiaceae</v>
      </c>
      <c r="T375" t="str">
        <f>VLOOKUP($D375,Artslister!$A$1:$W$99,10,FALSE)</f>
        <v>Dracocephalum</v>
      </c>
      <c r="U375" t="str">
        <f>VLOOKUP($D375,Artslister!$A$1:$W$99,11,FALSE)</f>
        <v>ruyschiana</v>
      </c>
      <c r="V375">
        <f>VLOOKUP($D375,Artslister!$A$1:$W$99,12,FALSE)</f>
        <v>0</v>
      </c>
      <c r="W375" t="str">
        <f>VLOOKUP($D375,Artslister!$A$1:$W$99,13,FALSE)</f>
        <v>L.</v>
      </c>
      <c r="X375" t="e">
        <f>VLOOKUP($D375,Artslister!$A$1:$W$99,15,FALSE)</f>
        <v>#REF!</v>
      </c>
      <c r="Y375" t="e">
        <f>VLOOKUP($D375,Artslister!$A$1:$W$99,17,FALSE)</f>
        <v>#N/A</v>
      </c>
    </row>
    <row r="376" spans="1:25" ht="14.55" hidden="1" x14ac:dyDescent="0.3">
      <c r="A376" t="s">
        <v>76</v>
      </c>
      <c r="B376">
        <v>2020</v>
      </c>
      <c r="C376" t="s">
        <v>1557</v>
      </c>
      <c r="D376" t="s">
        <v>492</v>
      </c>
      <c r="E376">
        <v>0.1</v>
      </c>
      <c r="F376">
        <v>1</v>
      </c>
      <c r="L376" t="str">
        <f>VLOOKUP($D376,Artslister!$A$1:$W$99,2,FALSE)</f>
        <v>Dracocephalum ruyschiana</v>
      </c>
      <c r="M376" t="str">
        <f>VLOOKUP($D376,Artslister!$A$1:$W$99,3,FALSE)</f>
        <v>102285</v>
      </c>
      <c r="N376" t="str">
        <f>VLOOKUP($D376,Artslister!$A$1:$W$99,4,FALSE)</f>
        <v>62245</v>
      </c>
      <c r="O376" t="str">
        <f>VLOOKUP($D376,Artslister!$A$1:$W$99,5,FALSE)</f>
        <v>Plantae</v>
      </c>
      <c r="P376" t="str">
        <f>VLOOKUP($D376,Artslister!$A$1:$W$99,6,FALSE)</f>
        <v>Magnoliophyta</v>
      </c>
      <c r="Q376" t="str">
        <f>VLOOKUP($D376,Artslister!$A$1:$W$99,7,FALSE)</f>
        <v>Eudicots</v>
      </c>
      <c r="R376" t="str">
        <f>VLOOKUP($D376,Artslister!$A$1:$W$99,8,FALSE)</f>
        <v>Lamiales</v>
      </c>
      <c r="S376" t="str">
        <f>VLOOKUP($D376,Artslister!$A$1:$W$99,9,FALSE)</f>
        <v>Lamiaceae</v>
      </c>
      <c r="T376" t="str">
        <f>VLOOKUP($D376,Artslister!$A$1:$W$99,10,FALSE)</f>
        <v>Dracocephalum</v>
      </c>
      <c r="U376" t="str">
        <f>VLOOKUP($D376,Artslister!$A$1:$W$99,11,FALSE)</f>
        <v>ruyschiana</v>
      </c>
      <c r="V376">
        <f>VLOOKUP($D376,Artslister!$A$1:$W$99,12,FALSE)</f>
        <v>0</v>
      </c>
      <c r="W376" t="str">
        <f>VLOOKUP($D376,Artslister!$A$1:$W$99,13,FALSE)</f>
        <v>L.</v>
      </c>
      <c r="X376" t="e">
        <f>VLOOKUP($D376,Artslister!$A$1:$W$99,15,FALSE)</f>
        <v>#REF!</v>
      </c>
      <c r="Y376" t="e">
        <f>VLOOKUP($D376,Artslister!$A$1:$W$99,17,FALSE)</f>
        <v>#N/A</v>
      </c>
    </row>
    <row r="377" spans="1:25" ht="14.55" hidden="1" x14ac:dyDescent="0.3">
      <c r="A377" t="s">
        <v>76</v>
      </c>
      <c r="B377">
        <v>2020</v>
      </c>
      <c r="C377" t="s">
        <v>1566</v>
      </c>
      <c r="D377" t="s">
        <v>492</v>
      </c>
      <c r="E377">
        <v>0.1</v>
      </c>
      <c r="F377">
        <v>1</v>
      </c>
      <c r="L377" t="str">
        <f>VLOOKUP($D377,Artslister!$A$1:$W$99,2,FALSE)</f>
        <v>Dracocephalum ruyschiana</v>
      </c>
      <c r="M377" t="str">
        <f>VLOOKUP($D377,Artslister!$A$1:$W$99,3,FALSE)</f>
        <v>102285</v>
      </c>
      <c r="N377" t="str">
        <f>VLOOKUP($D377,Artslister!$A$1:$W$99,4,FALSE)</f>
        <v>62245</v>
      </c>
      <c r="O377" t="str">
        <f>VLOOKUP($D377,Artslister!$A$1:$W$99,5,FALSE)</f>
        <v>Plantae</v>
      </c>
      <c r="P377" t="str">
        <f>VLOOKUP($D377,Artslister!$A$1:$W$99,6,FALSE)</f>
        <v>Magnoliophyta</v>
      </c>
      <c r="Q377" t="str">
        <f>VLOOKUP($D377,Artslister!$A$1:$W$99,7,FALSE)</f>
        <v>Eudicots</v>
      </c>
      <c r="R377" t="str">
        <f>VLOOKUP($D377,Artslister!$A$1:$W$99,8,FALSE)</f>
        <v>Lamiales</v>
      </c>
      <c r="S377" t="str">
        <f>VLOOKUP($D377,Artslister!$A$1:$W$99,9,FALSE)</f>
        <v>Lamiaceae</v>
      </c>
      <c r="T377" t="str">
        <f>VLOOKUP($D377,Artslister!$A$1:$W$99,10,FALSE)</f>
        <v>Dracocephalum</v>
      </c>
      <c r="U377" t="str">
        <f>VLOOKUP($D377,Artslister!$A$1:$W$99,11,FALSE)</f>
        <v>ruyschiana</v>
      </c>
      <c r="V377">
        <f>VLOOKUP($D377,Artslister!$A$1:$W$99,12,FALSE)</f>
        <v>0</v>
      </c>
      <c r="W377" t="str">
        <f>VLOOKUP($D377,Artslister!$A$1:$W$99,13,FALSE)</f>
        <v>L.</v>
      </c>
      <c r="X377" t="e">
        <f>VLOOKUP($D377,Artslister!$A$1:$W$99,15,FALSE)</f>
        <v>#REF!</v>
      </c>
      <c r="Y377" t="e">
        <f>VLOOKUP($D377,Artslister!$A$1:$W$99,17,FALSE)</f>
        <v>#N/A</v>
      </c>
    </row>
    <row r="378" spans="1:25" ht="14.55" hidden="1" x14ac:dyDescent="0.3">
      <c r="A378" t="s">
        <v>80</v>
      </c>
      <c r="B378">
        <v>2020</v>
      </c>
      <c r="C378" t="s">
        <v>1698</v>
      </c>
      <c r="D378" t="s">
        <v>492</v>
      </c>
      <c r="E378">
        <v>1</v>
      </c>
      <c r="F378">
        <v>1</v>
      </c>
      <c r="L378" t="str">
        <f>VLOOKUP($D378,Artslister!$A$1:$W$99,2,FALSE)</f>
        <v>Dracocephalum ruyschiana</v>
      </c>
      <c r="M378" t="str">
        <f>VLOOKUP($D378,Artslister!$A$1:$W$99,3,FALSE)</f>
        <v>102285</v>
      </c>
      <c r="N378" t="str">
        <f>VLOOKUP($D378,Artslister!$A$1:$W$99,4,FALSE)</f>
        <v>62245</v>
      </c>
      <c r="O378" t="str">
        <f>VLOOKUP($D378,Artslister!$A$1:$W$99,5,FALSE)</f>
        <v>Plantae</v>
      </c>
      <c r="P378" t="str">
        <f>VLOOKUP($D378,Artslister!$A$1:$W$99,6,FALSE)</f>
        <v>Magnoliophyta</v>
      </c>
      <c r="Q378" t="str">
        <f>VLOOKUP($D378,Artslister!$A$1:$W$99,7,FALSE)</f>
        <v>Eudicots</v>
      </c>
      <c r="R378" t="str">
        <f>VLOOKUP($D378,Artslister!$A$1:$W$99,8,FALSE)</f>
        <v>Lamiales</v>
      </c>
      <c r="S378" t="str">
        <f>VLOOKUP($D378,Artslister!$A$1:$W$99,9,FALSE)</f>
        <v>Lamiaceae</v>
      </c>
      <c r="T378" t="str">
        <f>VLOOKUP($D378,Artslister!$A$1:$W$99,10,FALSE)</f>
        <v>Dracocephalum</v>
      </c>
      <c r="U378" t="str">
        <f>VLOOKUP($D378,Artslister!$A$1:$W$99,11,FALSE)</f>
        <v>ruyschiana</v>
      </c>
      <c r="V378">
        <f>VLOOKUP($D378,Artslister!$A$1:$W$99,12,FALSE)</f>
        <v>0</v>
      </c>
      <c r="W378" t="str">
        <f>VLOOKUP($D378,Artslister!$A$1:$W$99,13,FALSE)</f>
        <v>L.</v>
      </c>
      <c r="X378" t="e">
        <f>VLOOKUP($D378,Artslister!$A$1:$W$99,15,FALSE)</f>
        <v>#REF!</v>
      </c>
      <c r="Y378" t="e">
        <f>VLOOKUP($D378,Artslister!$A$1:$W$99,17,FALSE)</f>
        <v>#N/A</v>
      </c>
    </row>
    <row r="379" spans="1:25" ht="14.55" hidden="1" x14ac:dyDescent="0.3">
      <c r="A379" t="s">
        <v>80</v>
      </c>
      <c r="B379">
        <v>2020</v>
      </c>
      <c r="C379" t="s">
        <v>1700</v>
      </c>
      <c r="D379" t="s">
        <v>492</v>
      </c>
      <c r="E379">
        <v>1</v>
      </c>
      <c r="F379">
        <v>1</v>
      </c>
      <c r="L379" t="str">
        <f>VLOOKUP($D379,Artslister!$A$1:$W$99,2,FALSE)</f>
        <v>Dracocephalum ruyschiana</v>
      </c>
      <c r="M379" t="str">
        <f>VLOOKUP($D379,Artslister!$A$1:$W$99,3,FALSE)</f>
        <v>102285</v>
      </c>
      <c r="N379" t="str">
        <f>VLOOKUP($D379,Artslister!$A$1:$W$99,4,FALSE)</f>
        <v>62245</v>
      </c>
      <c r="O379" t="str">
        <f>VLOOKUP($D379,Artslister!$A$1:$W$99,5,FALSE)</f>
        <v>Plantae</v>
      </c>
      <c r="P379" t="str">
        <f>VLOOKUP($D379,Artslister!$A$1:$W$99,6,FALSE)</f>
        <v>Magnoliophyta</v>
      </c>
      <c r="Q379" t="str">
        <f>VLOOKUP($D379,Artslister!$A$1:$W$99,7,FALSE)</f>
        <v>Eudicots</v>
      </c>
      <c r="R379" t="str">
        <f>VLOOKUP($D379,Artslister!$A$1:$W$99,8,FALSE)</f>
        <v>Lamiales</v>
      </c>
      <c r="S379" t="str">
        <f>VLOOKUP($D379,Artslister!$A$1:$W$99,9,FALSE)</f>
        <v>Lamiaceae</v>
      </c>
      <c r="T379" t="str">
        <f>VLOOKUP($D379,Artslister!$A$1:$W$99,10,FALSE)</f>
        <v>Dracocephalum</v>
      </c>
      <c r="U379" t="str">
        <f>VLOOKUP($D379,Artslister!$A$1:$W$99,11,FALSE)</f>
        <v>ruyschiana</v>
      </c>
      <c r="V379">
        <f>VLOOKUP($D379,Artslister!$A$1:$W$99,12,FALSE)</f>
        <v>0</v>
      </c>
      <c r="W379" t="str">
        <f>VLOOKUP($D379,Artslister!$A$1:$W$99,13,FALSE)</f>
        <v>L.</v>
      </c>
      <c r="X379" t="e">
        <f>VLOOKUP($D379,Artslister!$A$1:$W$99,15,FALSE)</f>
        <v>#REF!</v>
      </c>
      <c r="Y379" t="e">
        <f>VLOOKUP($D379,Artslister!$A$1:$W$99,17,FALSE)</f>
        <v>#N/A</v>
      </c>
    </row>
    <row r="380" spans="1:25" ht="14.55" hidden="1" x14ac:dyDescent="0.3">
      <c r="A380" t="s">
        <v>80</v>
      </c>
      <c r="B380">
        <v>2020</v>
      </c>
      <c r="C380" t="s">
        <v>1702</v>
      </c>
      <c r="D380" t="s">
        <v>492</v>
      </c>
      <c r="E380">
        <v>2</v>
      </c>
      <c r="F380">
        <v>1</v>
      </c>
      <c r="L380" t="str">
        <f>VLOOKUP($D380,Artslister!$A$1:$W$99,2,FALSE)</f>
        <v>Dracocephalum ruyschiana</v>
      </c>
      <c r="M380" t="str">
        <f>VLOOKUP($D380,Artslister!$A$1:$W$99,3,FALSE)</f>
        <v>102285</v>
      </c>
      <c r="N380" t="str">
        <f>VLOOKUP($D380,Artslister!$A$1:$W$99,4,FALSE)</f>
        <v>62245</v>
      </c>
      <c r="O380" t="str">
        <f>VLOOKUP($D380,Artslister!$A$1:$W$99,5,FALSE)</f>
        <v>Plantae</v>
      </c>
      <c r="P380" t="str">
        <f>VLOOKUP($D380,Artslister!$A$1:$W$99,6,FALSE)</f>
        <v>Magnoliophyta</v>
      </c>
      <c r="Q380" t="str">
        <f>VLOOKUP($D380,Artslister!$A$1:$W$99,7,FALSE)</f>
        <v>Eudicots</v>
      </c>
      <c r="R380" t="str">
        <f>VLOOKUP($D380,Artslister!$A$1:$W$99,8,FALSE)</f>
        <v>Lamiales</v>
      </c>
      <c r="S380" t="str">
        <f>VLOOKUP($D380,Artslister!$A$1:$W$99,9,FALSE)</f>
        <v>Lamiaceae</v>
      </c>
      <c r="T380" t="str">
        <f>VLOOKUP($D380,Artslister!$A$1:$W$99,10,FALSE)</f>
        <v>Dracocephalum</v>
      </c>
      <c r="U380" t="str">
        <f>VLOOKUP($D380,Artslister!$A$1:$W$99,11,FALSE)</f>
        <v>ruyschiana</v>
      </c>
      <c r="V380">
        <f>VLOOKUP($D380,Artslister!$A$1:$W$99,12,FALSE)</f>
        <v>0</v>
      </c>
      <c r="W380" t="str">
        <f>VLOOKUP($D380,Artslister!$A$1:$W$99,13,FALSE)</f>
        <v>L.</v>
      </c>
      <c r="X380" t="e">
        <f>VLOOKUP($D380,Artslister!$A$1:$W$99,15,FALSE)</f>
        <v>#REF!</v>
      </c>
      <c r="Y380" t="e">
        <f>VLOOKUP($D380,Artslister!$A$1:$W$99,17,FALSE)</f>
        <v>#N/A</v>
      </c>
    </row>
    <row r="381" spans="1:25" ht="14.55" hidden="1" x14ac:dyDescent="0.3">
      <c r="A381" t="s">
        <v>80</v>
      </c>
      <c r="B381">
        <v>2020</v>
      </c>
      <c r="C381" t="s">
        <v>1703</v>
      </c>
      <c r="D381" t="s">
        <v>492</v>
      </c>
      <c r="E381">
        <v>2</v>
      </c>
      <c r="F381">
        <v>1</v>
      </c>
      <c r="L381" t="str">
        <f>VLOOKUP($D381,Artslister!$A$1:$W$99,2,FALSE)</f>
        <v>Dracocephalum ruyschiana</v>
      </c>
      <c r="M381" t="str">
        <f>VLOOKUP($D381,Artslister!$A$1:$W$99,3,FALSE)</f>
        <v>102285</v>
      </c>
      <c r="N381" t="str">
        <f>VLOOKUP($D381,Artslister!$A$1:$W$99,4,FALSE)</f>
        <v>62245</v>
      </c>
      <c r="O381" t="str">
        <f>VLOOKUP($D381,Artslister!$A$1:$W$99,5,FALSE)</f>
        <v>Plantae</v>
      </c>
      <c r="P381" t="str">
        <f>VLOOKUP($D381,Artslister!$A$1:$W$99,6,FALSE)</f>
        <v>Magnoliophyta</v>
      </c>
      <c r="Q381" t="str">
        <f>VLOOKUP($D381,Artslister!$A$1:$W$99,7,FALSE)</f>
        <v>Eudicots</v>
      </c>
      <c r="R381" t="str">
        <f>VLOOKUP($D381,Artslister!$A$1:$W$99,8,FALSE)</f>
        <v>Lamiales</v>
      </c>
      <c r="S381" t="str">
        <f>VLOOKUP($D381,Artslister!$A$1:$W$99,9,FALSE)</f>
        <v>Lamiaceae</v>
      </c>
      <c r="T381" t="str">
        <f>VLOOKUP($D381,Artslister!$A$1:$W$99,10,FALSE)</f>
        <v>Dracocephalum</v>
      </c>
      <c r="U381" t="str">
        <f>VLOOKUP($D381,Artslister!$A$1:$W$99,11,FALSE)</f>
        <v>ruyschiana</v>
      </c>
      <c r="V381">
        <f>VLOOKUP($D381,Artslister!$A$1:$W$99,12,FALSE)</f>
        <v>0</v>
      </c>
      <c r="W381" t="str">
        <f>VLOOKUP($D381,Artslister!$A$1:$W$99,13,FALSE)</f>
        <v>L.</v>
      </c>
      <c r="X381" t="e">
        <f>VLOOKUP($D381,Artslister!$A$1:$W$99,15,FALSE)</f>
        <v>#REF!</v>
      </c>
      <c r="Y381" t="e">
        <f>VLOOKUP($D381,Artslister!$A$1:$W$99,17,FALSE)</f>
        <v>#N/A</v>
      </c>
    </row>
    <row r="382" spans="1:25" ht="14.55" hidden="1" x14ac:dyDescent="0.3">
      <c r="A382" t="s">
        <v>98</v>
      </c>
      <c r="B382">
        <v>2020</v>
      </c>
      <c r="C382" t="s">
        <v>1720</v>
      </c>
      <c r="D382" t="s">
        <v>492</v>
      </c>
      <c r="E382">
        <v>12</v>
      </c>
      <c r="F382">
        <v>1</v>
      </c>
      <c r="L382" t="str">
        <f>VLOOKUP($D382,Artslister!$A$1:$W$99,2,FALSE)</f>
        <v>Dracocephalum ruyschiana</v>
      </c>
      <c r="M382" t="str">
        <f>VLOOKUP($D382,Artslister!$A$1:$W$99,3,FALSE)</f>
        <v>102285</v>
      </c>
      <c r="N382" t="str">
        <f>VLOOKUP($D382,Artslister!$A$1:$W$99,4,FALSE)</f>
        <v>62245</v>
      </c>
      <c r="O382" t="str">
        <f>VLOOKUP($D382,Artslister!$A$1:$W$99,5,FALSE)</f>
        <v>Plantae</v>
      </c>
      <c r="P382" t="str">
        <f>VLOOKUP($D382,Artslister!$A$1:$W$99,6,FALSE)</f>
        <v>Magnoliophyta</v>
      </c>
      <c r="Q382" t="str">
        <f>VLOOKUP($D382,Artslister!$A$1:$W$99,7,FALSE)</f>
        <v>Eudicots</v>
      </c>
      <c r="R382" t="str">
        <f>VLOOKUP($D382,Artslister!$A$1:$W$99,8,FALSE)</f>
        <v>Lamiales</v>
      </c>
      <c r="S382" t="str">
        <f>VLOOKUP($D382,Artslister!$A$1:$W$99,9,FALSE)</f>
        <v>Lamiaceae</v>
      </c>
      <c r="T382" t="str">
        <f>VLOOKUP($D382,Artslister!$A$1:$W$99,10,FALSE)</f>
        <v>Dracocephalum</v>
      </c>
      <c r="U382" t="str">
        <f>VLOOKUP($D382,Artslister!$A$1:$W$99,11,FALSE)</f>
        <v>ruyschiana</v>
      </c>
      <c r="V382">
        <f>VLOOKUP($D382,Artslister!$A$1:$W$99,12,FALSE)</f>
        <v>0</v>
      </c>
      <c r="W382" t="str">
        <f>VLOOKUP($D382,Artslister!$A$1:$W$99,13,FALSE)</f>
        <v>L.</v>
      </c>
      <c r="X382" t="e">
        <f>VLOOKUP($D382,Artslister!$A$1:$W$99,15,FALSE)</f>
        <v>#REF!</v>
      </c>
      <c r="Y382" t="e">
        <f>VLOOKUP($D382,Artslister!$A$1:$W$99,17,FALSE)</f>
        <v>#N/A</v>
      </c>
    </row>
    <row r="383" spans="1:25" ht="14.55" hidden="1" x14ac:dyDescent="0.3">
      <c r="A383" t="s">
        <v>98</v>
      </c>
      <c r="B383">
        <v>2020</v>
      </c>
      <c r="C383" t="s">
        <v>1719</v>
      </c>
      <c r="D383" t="s">
        <v>492</v>
      </c>
      <c r="E383">
        <v>10</v>
      </c>
      <c r="F383">
        <v>1</v>
      </c>
      <c r="L383" t="str">
        <f>VLOOKUP($D383,Artslister!$A$1:$W$99,2,FALSE)</f>
        <v>Dracocephalum ruyschiana</v>
      </c>
      <c r="M383" t="str">
        <f>VLOOKUP($D383,Artslister!$A$1:$W$99,3,FALSE)</f>
        <v>102285</v>
      </c>
      <c r="N383" t="str">
        <f>VLOOKUP($D383,Artslister!$A$1:$W$99,4,FALSE)</f>
        <v>62245</v>
      </c>
      <c r="O383" t="str">
        <f>VLOOKUP($D383,Artslister!$A$1:$W$99,5,FALSE)</f>
        <v>Plantae</v>
      </c>
      <c r="P383" t="str">
        <f>VLOOKUP($D383,Artslister!$A$1:$W$99,6,FALSE)</f>
        <v>Magnoliophyta</v>
      </c>
      <c r="Q383" t="str">
        <f>VLOOKUP($D383,Artslister!$A$1:$W$99,7,FALSE)</f>
        <v>Eudicots</v>
      </c>
      <c r="R383" t="str">
        <f>VLOOKUP($D383,Artslister!$A$1:$W$99,8,FALSE)</f>
        <v>Lamiales</v>
      </c>
      <c r="S383" t="str">
        <f>VLOOKUP($D383,Artslister!$A$1:$W$99,9,FALSE)</f>
        <v>Lamiaceae</v>
      </c>
      <c r="T383" t="str">
        <f>VLOOKUP($D383,Artslister!$A$1:$W$99,10,FALSE)</f>
        <v>Dracocephalum</v>
      </c>
      <c r="U383" t="str">
        <f>VLOOKUP($D383,Artslister!$A$1:$W$99,11,FALSE)</f>
        <v>ruyschiana</v>
      </c>
      <c r="V383">
        <f>VLOOKUP($D383,Artslister!$A$1:$W$99,12,FALSE)</f>
        <v>0</v>
      </c>
      <c r="W383" t="str">
        <f>VLOOKUP($D383,Artslister!$A$1:$W$99,13,FALSE)</f>
        <v>L.</v>
      </c>
      <c r="X383" t="e">
        <f>VLOOKUP($D383,Artslister!$A$1:$W$99,15,FALSE)</f>
        <v>#REF!</v>
      </c>
      <c r="Y383" t="e">
        <f>VLOOKUP($D383,Artslister!$A$1:$W$99,17,FALSE)</f>
        <v>#N/A</v>
      </c>
    </row>
    <row r="384" spans="1:25" ht="14.55" hidden="1" x14ac:dyDescent="0.3">
      <c r="A384" t="s">
        <v>98</v>
      </c>
      <c r="B384">
        <v>2020</v>
      </c>
      <c r="C384" t="s">
        <v>1721</v>
      </c>
      <c r="D384" t="s">
        <v>492</v>
      </c>
      <c r="E384">
        <v>25</v>
      </c>
      <c r="F384">
        <v>1</v>
      </c>
      <c r="L384" t="str">
        <f>VLOOKUP($D384,Artslister!$A$1:$W$99,2,FALSE)</f>
        <v>Dracocephalum ruyschiana</v>
      </c>
      <c r="M384" t="str">
        <f>VLOOKUP($D384,Artslister!$A$1:$W$99,3,FALSE)</f>
        <v>102285</v>
      </c>
      <c r="N384" t="str">
        <f>VLOOKUP($D384,Artslister!$A$1:$W$99,4,FALSE)</f>
        <v>62245</v>
      </c>
      <c r="O384" t="str">
        <f>VLOOKUP($D384,Artslister!$A$1:$W$99,5,FALSE)</f>
        <v>Plantae</v>
      </c>
      <c r="P384" t="str">
        <f>VLOOKUP($D384,Artslister!$A$1:$W$99,6,FALSE)</f>
        <v>Magnoliophyta</v>
      </c>
      <c r="Q384" t="str">
        <f>VLOOKUP($D384,Artslister!$A$1:$W$99,7,FALSE)</f>
        <v>Eudicots</v>
      </c>
      <c r="R384" t="str">
        <f>VLOOKUP($D384,Artslister!$A$1:$W$99,8,FALSE)</f>
        <v>Lamiales</v>
      </c>
      <c r="S384" t="str">
        <f>VLOOKUP($D384,Artslister!$A$1:$W$99,9,FALSE)</f>
        <v>Lamiaceae</v>
      </c>
      <c r="T384" t="str">
        <f>VLOOKUP($D384,Artslister!$A$1:$W$99,10,FALSE)</f>
        <v>Dracocephalum</v>
      </c>
      <c r="U384" t="str">
        <f>VLOOKUP($D384,Artslister!$A$1:$W$99,11,FALSE)</f>
        <v>ruyschiana</v>
      </c>
      <c r="V384">
        <f>VLOOKUP($D384,Artslister!$A$1:$W$99,12,FALSE)</f>
        <v>0</v>
      </c>
      <c r="W384" t="str">
        <f>VLOOKUP($D384,Artslister!$A$1:$W$99,13,FALSE)</f>
        <v>L.</v>
      </c>
      <c r="X384" t="e">
        <f>VLOOKUP($D384,Artslister!$A$1:$W$99,15,FALSE)</f>
        <v>#REF!</v>
      </c>
      <c r="Y384" t="e">
        <f>VLOOKUP($D384,Artslister!$A$1:$W$99,17,FALSE)</f>
        <v>#N/A</v>
      </c>
    </row>
    <row r="385" spans="1:25" ht="14.55" hidden="1" x14ac:dyDescent="0.3">
      <c r="A385" t="s">
        <v>86</v>
      </c>
      <c r="B385">
        <v>2020</v>
      </c>
      <c r="C385" t="s">
        <v>1755</v>
      </c>
      <c r="D385" t="s">
        <v>492</v>
      </c>
      <c r="E385">
        <v>0.1</v>
      </c>
      <c r="F385">
        <v>1</v>
      </c>
      <c r="L385" t="str">
        <f>VLOOKUP($D385,Artslister!$A$1:$W$99,2,FALSE)</f>
        <v>Dracocephalum ruyschiana</v>
      </c>
      <c r="M385" t="str">
        <f>VLOOKUP($D385,Artslister!$A$1:$W$99,3,FALSE)</f>
        <v>102285</v>
      </c>
      <c r="N385" t="str">
        <f>VLOOKUP($D385,Artslister!$A$1:$W$99,4,FALSE)</f>
        <v>62245</v>
      </c>
      <c r="O385" t="str">
        <f>VLOOKUP($D385,Artslister!$A$1:$W$99,5,FALSE)</f>
        <v>Plantae</v>
      </c>
      <c r="P385" t="str">
        <f>VLOOKUP($D385,Artslister!$A$1:$W$99,6,FALSE)</f>
        <v>Magnoliophyta</v>
      </c>
      <c r="Q385" t="str">
        <f>VLOOKUP($D385,Artslister!$A$1:$W$99,7,FALSE)</f>
        <v>Eudicots</v>
      </c>
      <c r="R385" t="str">
        <f>VLOOKUP($D385,Artslister!$A$1:$W$99,8,FALSE)</f>
        <v>Lamiales</v>
      </c>
      <c r="S385" t="str">
        <f>VLOOKUP($D385,Artslister!$A$1:$W$99,9,FALSE)</f>
        <v>Lamiaceae</v>
      </c>
      <c r="T385" t="str">
        <f>VLOOKUP($D385,Artslister!$A$1:$W$99,10,FALSE)</f>
        <v>Dracocephalum</v>
      </c>
      <c r="U385" t="str">
        <f>VLOOKUP($D385,Artslister!$A$1:$W$99,11,FALSE)</f>
        <v>ruyschiana</v>
      </c>
      <c r="V385">
        <f>VLOOKUP($D385,Artslister!$A$1:$W$99,12,FALSE)</f>
        <v>0</v>
      </c>
      <c r="W385" t="str">
        <f>VLOOKUP($D385,Artslister!$A$1:$W$99,13,FALSE)</f>
        <v>L.</v>
      </c>
      <c r="X385" t="e">
        <f>VLOOKUP($D385,Artslister!$A$1:$W$99,15,FALSE)</f>
        <v>#REF!</v>
      </c>
      <c r="Y385" t="e">
        <f>VLOOKUP($D385,Artslister!$A$1:$W$99,17,FALSE)</f>
        <v>#N/A</v>
      </c>
    </row>
    <row r="386" spans="1:25" ht="14.55" hidden="1" x14ac:dyDescent="0.3">
      <c r="A386" t="s">
        <v>86</v>
      </c>
      <c r="B386">
        <v>2020</v>
      </c>
      <c r="C386" t="s">
        <v>1757</v>
      </c>
      <c r="D386" t="s">
        <v>492</v>
      </c>
      <c r="E386">
        <v>1</v>
      </c>
      <c r="F386">
        <v>1</v>
      </c>
      <c r="L386" t="str">
        <f>VLOOKUP($D386,Artslister!$A$1:$W$99,2,FALSE)</f>
        <v>Dracocephalum ruyschiana</v>
      </c>
      <c r="M386" t="str">
        <f>VLOOKUP($D386,Artslister!$A$1:$W$99,3,FALSE)</f>
        <v>102285</v>
      </c>
      <c r="N386" t="str">
        <f>VLOOKUP($D386,Artslister!$A$1:$W$99,4,FALSE)</f>
        <v>62245</v>
      </c>
      <c r="O386" t="str">
        <f>VLOOKUP($D386,Artslister!$A$1:$W$99,5,FALSE)</f>
        <v>Plantae</v>
      </c>
      <c r="P386" t="str">
        <f>VLOOKUP($D386,Artslister!$A$1:$W$99,6,FALSE)</f>
        <v>Magnoliophyta</v>
      </c>
      <c r="Q386" t="str">
        <f>VLOOKUP($D386,Artslister!$A$1:$W$99,7,FALSE)</f>
        <v>Eudicots</v>
      </c>
      <c r="R386" t="str">
        <f>VLOOKUP($D386,Artslister!$A$1:$W$99,8,FALSE)</f>
        <v>Lamiales</v>
      </c>
      <c r="S386" t="str">
        <f>VLOOKUP($D386,Artslister!$A$1:$W$99,9,FALSE)</f>
        <v>Lamiaceae</v>
      </c>
      <c r="T386" t="str">
        <f>VLOOKUP($D386,Artslister!$A$1:$W$99,10,FALSE)</f>
        <v>Dracocephalum</v>
      </c>
      <c r="U386" t="str">
        <f>VLOOKUP($D386,Artslister!$A$1:$W$99,11,FALSE)</f>
        <v>ruyschiana</v>
      </c>
      <c r="V386">
        <f>VLOOKUP($D386,Artslister!$A$1:$W$99,12,FALSE)</f>
        <v>0</v>
      </c>
      <c r="W386" t="str">
        <f>VLOOKUP($D386,Artslister!$A$1:$W$99,13,FALSE)</f>
        <v>L.</v>
      </c>
      <c r="X386" t="e">
        <f>VLOOKUP($D386,Artslister!$A$1:$W$99,15,FALSE)</f>
        <v>#REF!</v>
      </c>
      <c r="Y386" t="e">
        <f>VLOOKUP($D386,Artslister!$A$1:$W$99,17,FALSE)</f>
        <v>#N/A</v>
      </c>
    </row>
    <row r="387" spans="1:25" ht="14.55" hidden="1" x14ac:dyDescent="0.3">
      <c r="A387" t="s">
        <v>149</v>
      </c>
      <c r="B387">
        <v>2020</v>
      </c>
      <c r="C387" t="s">
        <v>1775</v>
      </c>
      <c r="D387" t="s">
        <v>492</v>
      </c>
      <c r="E387">
        <v>5</v>
      </c>
      <c r="F387">
        <v>1</v>
      </c>
      <c r="L387" t="str">
        <f>VLOOKUP($D387,Artslister!$A$1:$W$99,2,FALSE)</f>
        <v>Dracocephalum ruyschiana</v>
      </c>
      <c r="M387" t="str">
        <f>VLOOKUP($D387,Artslister!$A$1:$W$99,3,FALSE)</f>
        <v>102285</v>
      </c>
      <c r="N387" t="str">
        <f>VLOOKUP($D387,Artslister!$A$1:$W$99,4,FALSE)</f>
        <v>62245</v>
      </c>
      <c r="O387" t="str">
        <f>VLOOKUP($D387,Artslister!$A$1:$W$99,5,FALSE)</f>
        <v>Plantae</v>
      </c>
      <c r="P387" t="str">
        <f>VLOOKUP($D387,Artslister!$A$1:$W$99,6,FALSE)</f>
        <v>Magnoliophyta</v>
      </c>
      <c r="Q387" t="str">
        <f>VLOOKUP($D387,Artslister!$A$1:$W$99,7,FALSE)</f>
        <v>Eudicots</v>
      </c>
      <c r="R387" t="str">
        <f>VLOOKUP($D387,Artslister!$A$1:$W$99,8,FALSE)</f>
        <v>Lamiales</v>
      </c>
      <c r="S387" t="str">
        <f>VLOOKUP($D387,Artslister!$A$1:$W$99,9,FALSE)</f>
        <v>Lamiaceae</v>
      </c>
      <c r="T387" t="str">
        <f>VLOOKUP($D387,Artslister!$A$1:$W$99,10,FALSE)</f>
        <v>Dracocephalum</v>
      </c>
      <c r="U387" t="str">
        <f>VLOOKUP($D387,Artslister!$A$1:$W$99,11,FALSE)</f>
        <v>ruyschiana</v>
      </c>
      <c r="V387">
        <f>VLOOKUP($D387,Artslister!$A$1:$W$99,12,FALSE)</f>
        <v>0</v>
      </c>
      <c r="W387" t="str">
        <f>VLOOKUP($D387,Artslister!$A$1:$W$99,13,FALSE)</f>
        <v>L.</v>
      </c>
      <c r="X387" t="e">
        <f>VLOOKUP($D387,Artslister!$A$1:$W$99,15,FALSE)</f>
        <v>#REF!</v>
      </c>
      <c r="Y387" t="e">
        <f>VLOOKUP($D387,Artslister!$A$1:$W$99,17,FALSE)</f>
        <v>#N/A</v>
      </c>
    </row>
    <row r="388" spans="1:25" ht="14.55" hidden="1" x14ac:dyDescent="0.3">
      <c r="A388" t="s">
        <v>149</v>
      </c>
      <c r="B388">
        <v>2020</v>
      </c>
      <c r="C388" t="s">
        <v>1771</v>
      </c>
      <c r="D388" t="s">
        <v>492</v>
      </c>
      <c r="E388">
        <v>0.1</v>
      </c>
      <c r="F388">
        <v>1</v>
      </c>
      <c r="L388" t="str">
        <f>VLOOKUP($D388,Artslister!$A$1:$W$99,2,FALSE)</f>
        <v>Dracocephalum ruyschiana</v>
      </c>
      <c r="M388" t="str">
        <f>VLOOKUP($D388,Artslister!$A$1:$W$99,3,FALSE)</f>
        <v>102285</v>
      </c>
      <c r="N388" t="str">
        <f>VLOOKUP($D388,Artslister!$A$1:$W$99,4,FALSE)</f>
        <v>62245</v>
      </c>
      <c r="O388" t="str">
        <f>VLOOKUP($D388,Artslister!$A$1:$W$99,5,FALSE)</f>
        <v>Plantae</v>
      </c>
      <c r="P388" t="str">
        <f>VLOOKUP($D388,Artslister!$A$1:$W$99,6,FALSE)</f>
        <v>Magnoliophyta</v>
      </c>
      <c r="Q388" t="str">
        <f>VLOOKUP($D388,Artslister!$A$1:$W$99,7,FALSE)</f>
        <v>Eudicots</v>
      </c>
      <c r="R388" t="str">
        <f>VLOOKUP($D388,Artslister!$A$1:$W$99,8,FALSE)</f>
        <v>Lamiales</v>
      </c>
      <c r="S388" t="str">
        <f>VLOOKUP($D388,Artslister!$A$1:$W$99,9,FALSE)</f>
        <v>Lamiaceae</v>
      </c>
      <c r="T388" t="str">
        <f>VLOOKUP($D388,Artslister!$A$1:$W$99,10,FALSE)</f>
        <v>Dracocephalum</v>
      </c>
      <c r="U388" t="str">
        <f>VLOOKUP($D388,Artslister!$A$1:$W$99,11,FALSE)</f>
        <v>ruyschiana</v>
      </c>
      <c r="V388">
        <f>VLOOKUP($D388,Artslister!$A$1:$W$99,12,FALSE)</f>
        <v>0</v>
      </c>
      <c r="W388" t="str">
        <f>VLOOKUP($D388,Artslister!$A$1:$W$99,13,FALSE)</f>
        <v>L.</v>
      </c>
      <c r="X388" t="e">
        <f>VLOOKUP($D388,Artslister!$A$1:$W$99,15,FALSE)</f>
        <v>#REF!</v>
      </c>
      <c r="Y388" t="e">
        <f>VLOOKUP($D388,Artslister!$A$1:$W$99,17,FALSE)</f>
        <v>#N/A</v>
      </c>
    </row>
    <row r="389" spans="1:25" ht="14.55" hidden="1" x14ac:dyDescent="0.3">
      <c r="A389" t="s">
        <v>50</v>
      </c>
      <c r="B389">
        <v>2020</v>
      </c>
      <c r="C389" t="s">
        <v>1797</v>
      </c>
      <c r="D389" t="s">
        <v>492</v>
      </c>
      <c r="E389">
        <v>15</v>
      </c>
      <c r="F389">
        <v>1</v>
      </c>
      <c r="L389" t="str">
        <f>VLOOKUP($D389,Artslister!$A$1:$W$99,2,FALSE)</f>
        <v>Dracocephalum ruyschiana</v>
      </c>
      <c r="M389" t="str">
        <f>VLOOKUP($D389,Artslister!$A$1:$W$99,3,FALSE)</f>
        <v>102285</v>
      </c>
      <c r="N389" t="str">
        <f>VLOOKUP($D389,Artslister!$A$1:$W$99,4,FALSE)</f>
        <v>62245</v>
      </c>
      <c r="O389" t="str">
        <f>VLOOKUP($D389,Artslister!$A$1:$W$99,5,FALSE)</f>
        <v>Plantae</v>
      </c>
      <c r="P389" t="str">
        <f>VLOOKUP($D389,Artslister!$A$1:$W$99,6,FALSE)</f>
        <v>Magnoliophyta</v>
      </c>
      <c r="Q389" t="str">
        <f>VLOOKUP($D389,Artslister!$A$1:$W$99,7,FALSE)</f>
        <v>Eudicots</v>
      </c>
      <c r="R389" t="str">
        <f>VLOOKUP($D389,Artslister!$A$1:$W$99,8,FALSE)</f>
        <v>Lamiales</v>
      </c>
      <c r="S389" t="str">
        <f>VLOOKUP($D389,Artslister!$A$1:$W$99,9,FALSE)</f>
        <v>Lamiaceae</v>
      </c>
      <c r="T389" t="str">
        <f>VLOOKUP($D389,Artslister!$A$1:$W$99,10,FALSE)</f>
        <v>Dracocephalum</v>
      </c>
      <c r="U389" t="str">
        <f>VLOOKUP($D389,Artslister!$A$1:$W$99,11,FALSE)</f>
        <v>ruyschiana</v>
      </c>
      <c r="V389">
        <f>VLOOKUP($D389,Artslister!$A$1:$W$99,12,FALSE)</f>
        <v>0</v>
      </c>
      <c r="W389" t="str">
        <f>VLOOKUP($D389,Artslister!$A$1:$W$99,13,FALSE)</f>
        <v>L.</v>
      </c>
      <c r="X389" t="e">
        <f>VLOOKUP($D389,Artslister!$A$1:$W$99,15,FALSE)</f>
        <v>#REF!</v>
      </c>
      <c r="Y389" t="e">
        <f>VLOOKUP($D389,Artslister!$A$1:$W$99,17,FALSE)</f>
        <v>#N/A</v>
      </c>
    </row>
    <row r="390" spans="1:25" ht="14.55" hidden="1" x14ac:dyDescent="0.3">
      <c r="A390" t="s">
        <v>50</v>
      </c>
      <c r="B390">
        <v>2020</v>
      </c>
      <c r="C390" t="s">
        <v>1799</v>
      </c>
      <c r="D390" t="s">
        <v>492</v>
      </c>
      <c r="E390">
        <v>0.1</v>
      </c>
      <c r="F390">
        <v>1</v>
      </c>
      <c r="L390" t="str">
        <f>VLOOKUP($D390,Artslister!$A$1:$W$99,2,FALSE)</f>
        <v>Dracocephalum ruyschiana</v>
      </c>
      <c r="M390" t="str">
        <f>VLOOKUP($D390,Artslister!$A$1:$W$99,3,FALSE)</f>
        <v>102285</v>
      </c>
      <c r="N390" t="str">
        <f>VLOOKUP($D390,Artslister!$A$1:$W$99,4,FALSE)</f>
        <v>62245</v>
      </c>
      <c r="O390" t="str">
        <f>VLOOKUP($D390,Artslister!$A$1:$W$99,5,FALSE)</f>
        <v>Plantae</v>
      </c>
      <c r="P390" t="str">
        <f>VLOOKUP($D390,Artslister!$A$1:$W$99,6,FALSE)</f>
        <v>Magnoliophyta</v>
      </c>
      <c r="Q390" t="str">
        <f>VLOOKUP($D390,Artslister!$A$1:$W$99,7,FALSE)</f>
        <v>Eudicots</v>
      </c>
      <c r="R390" t="str">
        <f>VLOOKUP($D390,Artslister!$A$1:$W$99,8,FALSE)</f>
        <v>Lamiales</v>
      </c>
      <c r="S390" t="str">
        <f>VLOOKUP($D390,Artslister!$A$1:$W$99,9,FALSE)</f>
        <v>Lamiaceae</v>
      </c>
      <c r="T390" t="str">
        <f>VLOOKUP($D390,Artslister!$A$1:$W$99,10,FALSE)</f>
        <v>Dracocephalum</v>
      </c>
      <c r="U390" t="str">
        <f>VLOOKUP($D390,Artslister!$A$1:$W$99,11,FALSE)</f>
        <v>ruyschiana</v>
      </c>
      <c r="V390">
        <f>VLOOKUP($D390,Artslister!$A$1:$W$99,12,FALSE)</f>
        <v>0</v>
      </c>
      <c r="W390" t="str">
        <f>VLOOKUP($D390,Artslister!$A$1:$W$99,13,FALSE)</f>
        <v>L.</v>
      </c>
      <c r="X390" t="e">
        <f>VLOOKUP($D390,Artslister!$A$1:$W$99,15,FALSE)</f>
        <v>#REF!</v>
      </c>
      <c r="Y390" t="e">
        <f>VLOOKUP($D390,Artslister!$A$1:$W$99,17,FALSE)</f>
        <v>#N/A</v>
      </c>
    </row>
    <row r="391" spans="1:25" ht="14.55" hidden="1" x14ac:dyDescent="0.3">
      <c r="A391" t="s">
        <v>50</v>
      </c>
      <c r="B391">
        <v>2020</v>
      </c>
      <c r="C391" t="s">
        <v>1800</v>
      </c>
      <c r="D391" t="s">
        <v>492</v>
      </c>
      <c r="E391">
        <v>1</v>
      </c>
      <c r="F391">
        <v>1</v>
      </c>
      <c r="L391" t="str">
        <f>VLOOKUP($D391,Artslister!$A$1:$W$99,2,FALSE)</f>
        <v>Dracocephalum ruyschiana</v>
      </c>
      <c r="M391" t="str">
        <f>VLOOKUP($D391,Artslister!$A$1:$W$99,3,FALSE)</f>
        <v>102285</v>
      </c>
      <c r="N391" t="str">
        <f>VLOOKUP($D391,Artslister!$A$1:$W$99,4,FALSE)</f>
        <v>62245</v>
      </c>
      <c r="O391" t="str">
        <f>VLOOKUP($D391,Artslister!$A$1:$W$99,5,FALSE)</f>
        <v>Plantae</v>
      </c>
      <c r="P391" t="str">
        <f>VLOOKUP($D391,Artslister!$A$1:$W$99,6,FALSE)</f>
        <v>Magnoliophyta</v>
      </c>
      <c r="Q391" t="str">
        <f>VLOOKUP($D391,Artslister!$A$1:$W$99,7,FALSE)</f>
        <v>Eudicots</v>
      </c>
      <c r="R391" t="str">
        <f>VLOOKUP($D391,Artslister!$A$1:$W$99,8,FALSE)</f>
        <v>Lamiales</v>
      </c>
      <c r="S391" t="str">
        <f>VLOOKUP($D391,Artslister!$A$1:$W$99,9,FALSE)</f>
        <v>Lamiaceae</v>
      </c>
      <c r="T391" t="str">
        <f>VLOOKUP($D391,Artslister!$A$1:$W$99,10,FALSE)</f>
        <v>Dracocephalum</v>
      </c>
      <c r="U391" t="str">
        <f>VLOOKUP($D391,Artslister!$A$1:$W$99,11,FALSE)</f>
        <v>ruyschiana</v>
      </c>
      <c r="V391">
        <f>VLOOKUP($D391,Artslister!$A$1:$W$99,12,FALSE)</f>
        <v>0</v>
      </c>
      <c r="W391" t="str">
        <f>VLOOKUP($D391,Artslister!$A$1:$W$99,13,FALSE)</f>
        <v>L.</v>
      </c>
      <c r="X391" t="e">
        <f>VLOOKUP($D391,Artslister!$A$1:$W$99,15,FALSE)</f>
        <v>#REF!</v>
      </c>
      <c r="Y391" t="e">
        <f>VLOOKUP($D391,Artslister!$A$1:$W$99,17,FALSE)</f>
        <v>#N/A</v>
      </c>
    </row>
    <row r="392" spans="1:25" ht="14.55" hidden="1" x14ac:dyDescent="0.3">
      <c r="A392" t="s">
        <v>50</v>
      </c>
      <c r="B392">
        <v>2020</v>
      </c>
      <c r="C392" t="s">
        <v>1802</v>
      </c>
      <c r="D392" t="s">
        <v>492</v>
      </c>
      <c r="E392">
        <v>5</v>
      </c>
      <c r="F392">
        <v>1</v>
      </c>
      <c r="L392" t="str">
        <f>VLOOKUP($D392,Artslister!$A$1:$W$99,2,FALSE)</f>
        <v>Dracocephalum ruyschiana</v>
      </c>
      <c r="M392" t="str">
        <f>VLOOKUP($D392,Artslister!$A$1:$W$99,3,FALSE)</f>
        <v>102285</v>
      </c>
      <c r="N392" t="str">
        <f>VLOOKUP($D392,Artslister!$A$1:$W$99,4,FALSE)</f>
        <v>62245</v>
      </c>
      <c r="O392" t="str">
        <f>VLOOKUP($D392,Artslister!$A$1:$W$99,5,FALSE)</f>
        <v>Plantae</v>
      </c>
      <c r="P392" t="str">
        <f>VLOOKUP($D392,Artslister!$A$1:$W$99,6,FALSE)</f>
        <v>Magnoliophyta</v>
      </c>
      <c r="Q392" t="str">
        <f>VLOOKUP($D392,Artslister!$A$1:$W$99,7,FALSE)</f>
        <v>Eudicots</v>
      </c>
      <c r="R392" t="str">
        <f>VLOOKUP($D392,Artslister!$A$1:$W$99,8,FALSE)</f>
        <v>Lamiales</v>
      </c>
      <c r="S392" t="str">
        <f>VLOOKUP($D392,Artslister!$A$1:$W$99,9,FALSE)</f>
        <v>Lamiaceae</v>
      </c>
      <c r="T392" t="str">
        <f>VLOOKUP($D392,Artslister!$A$1:$W$99,10,FALSE)</f>
        <v>Dracocephalum</v>
      </c>
      <c r="U392" t="str">
        <f>VLOOKUP($D392,Artslister!$A$1:$W$99,11,FALSE)</f>
        <v>ruyschiana</v>
      </c>
      <c r="V392">
        <f>VLOOKUP($D392,Artslister!$A$1:$W$99,12,FALSE)</f>
        <v>0</v>
      </c>
      <c r="W392" t="str">
        <f>VLOOKUP($D392,Artslister!$A$1:$W$99,13,FALSE)</f>
        <v>L.</v>
      </c>
      <c r="X392" t="e">
        <f>VLOOKUP($D392,Artslister!$A$1:$W$99,15,FALSE)</f>
        <v>#REF!</v>
      </c>
      <c r="Y392" t="e">
        <f>VLOOKUP($D392,Artslister!$A$1:$W$99,17,FALSE)</f>
        <v>#N/A</v>
      </c>
    </row>
    <row r="393" spans="1:25" ht="14.55" hidden="1" x14ac:dyDescent="0.3">
      <c r="A393" t="s">
        <v>50</v>
      </c>
      <c r="B393">
        <v>2020</v>
      </c>
      <c r="C393" t="s">
        <v>1803</v>
      </c>
      <c r="D393" t="s">
        <v>492</v>
      </c>
      <c r="E393">
        <v>2</v>
      </c>
      <c r="F393">
        <v>1</v>
      </c>
      <c r="L393" t="str">
        <f>VLOOKUP($D393,Artslister!$A$1:$W$99,2,FALSE)</f>
        <v>Dracocephalum ruyschiana</v>
      </c>
      <c r="M393" t="str">
        <f>VLOOKUP($D393,Artslister!$A$1:$W$99,3,FALSE)</f>
        <v>102285</v>
      </c>
      <c r="N393" t="str">
        <f>VLOOKUP($D393,Artslister!$A$1:$W$99,4,FALSE)</f>
        <v>62245</v>
      </c>
      <c r="O393" t="str">
        <f>VLOOKUP($D393,Artslister!$A$1:$W$99,5,FALSE)</f>
        <v>Plantae</v>
      </c>
      <c r="P393" t="str">
        <f>VLOOKUP($D393,Artslister!$A$1:$W$99,6,FALSE)</f>
        <v>Magnoliophyta</v>
      </c>
      <c r="Q393" t="str">
        <f>VLOOKUP($D393,Artslister!$A$1:$W$99,7,FALSE)</f>
        <v>Eudicots</v>
      </c>
      <c r="R393" t="str">
        <f>VLOOKUP($D393,Artslister!$A$1:$W$99,8,FALSE)</f>
        <v>Lamiales</v>
      </c>
      <c r="S393" t="str">
        <f>VLOOKUP($D393,Artslister!$A$1:$W$99,9,FALSE)</f>
        <v>Lamiaceae</v>
      </c>
      <c r="T393" t="str">
        <f>VLOOKUP($D393,Artslister!$A$1:$W$99,10,FALSE)</f>
        <v>Dracocephalum</v>
      </c>
      <c r="U393" t="str">
        <f>VLOOKUP($D393,Artslister!$A$1:$W$99,11,FALSE)</f>
        <v>ruyschiana</v>
      </c>
      <c r="V393">
        <f>VLOOKUP($D393,Artslister!$A$1:$W$99,12,FALSE)</f>
        <v>0</v>
      </c>
      <c r="W393" t="str">
        <f>VLOOKUP($D393,Artslister!$A$1:$W$99,13,FALSE)</f>
        <v>L.</v>
      </c>
      <c r="X393" t="e">
        <f>VLOOKUP($D393,Artslister!$A$1:$W$99,15,FALSE)</f>
        <v>#REF!</v>
      </c>
      <c r="Y393" t="e">
        <f>VLOOKUP($D393,Artslister!$A$1:$W$99,17,FALSE)</f>
        <v>#N/A</v>
      </c>
    </row>
    <row r="394" spans="1:25" ht="14.55" hidden="1" x14ac:dyDescent="0.3">
      <c r="A394" t="s">
        <v>144</v>
      </c>
      <c r="B394">
        <v>2020</v>
      </c>
      <c r="C394" t="s">
        <v>1846</v>
      </c>
      <c r="D394" t="s">
        <v>492</v>
      </c>
      <c r="E394">
        <v>5</v>
      </c>
      <c r="F394">
        <v>1</v>
      </c>
      <c r="L394" t="str">
        <f>VLOOKUP($D394,Artslister!$A$1:$W$99,2,FALSE)</f>
        <v>Dracocephalum ruyschiana</v>
      </c>
      <c r="M394" t="str">
        <f>VLOOKUP($D394,Artslister!$A$1:$W$99,3,FALSE)</f>
        <v>102285</v>
      </c>
      <c r="N394" t="str">
        <f>VLOOKUP($D394,Artslister!$A$1:$W$99,4,FALSE)</f>
        <v>62245</v>
      </c>
      <c r="O394" t="str">
        <f>VLOOKUP($D394,Artslister!$A$1:$W$99,5,FALSE)</f>
        <v>Plantae</v>
      </c>
      <c r="P394" t="str">
        <f>VLOOKUP($D394,Artslister!$A$1:$W$99,6,FALSE)</f>
        <v>Magnoliophyta</v>
      </c>
      <c r="Q394" t="str">
        <f>VLOOKUP($D394,Artslister!$A$1:$W$99,7,FALSE)</f>
        <v>Eudicots</v>
      </c>
      <c r="R394" t="str">
        <f>VLOOKUP($D394,Artslister!$A$1:$W$99,8,FALSE)</f>
        <v>Lamiales</v>
      </c>
      <c r="S394" t="str">
        <f>VLOOKUP($D394,Artslister!$A$1:$W$99,9,FALSE)</f>
        <v>Lamiaceae</v>
      </c>
      <c r="T394" t="str">
        <f>VLOOKUP($D394,Artslister!$A$1:$W$99,10,FALSE)</f>
        <v>Dracocephalum</v>
      </c>
      <c r="U394" t="str">
        <f>VLOOKUP($D394,Artslister!$A$1:$W$99,11,FALSE)</f>
        <v>ruyschiana</v>
      </c>
      <c r="V394">
        <f>VLOOKUP($D394,Artslister!$A$1:$W$99,12,FALSE)</f>
        <v>0</v>
      </c>
      <c r="W394" t="str">
        <f>VLOOKUP($D394,Artslister!$A$1:$W$99,13,FALSE)</f>
        <v>L.</v>
      </c>
      <c r="X394" t="e">
        <f>VLOOKUP($D394,Artslister!$A$1:$W$99,15,FALSE)</f>
        <v>#REF!</v>
      </c>
      <c r="Y394" t="e">
        <f>VLOOKUP($D394,Artslister!$A$1:$W$99,17,FALSE)</f>
        <v>#N/A</v>
      </c>
    </row>
    <row r="395" spans="1:25" ht="14.55" hidden="1" x14ac:dyDescent="0.3">
      <c r="A395" t="s">
        <v>144</v>
      </c>
      <c r="B395">
        <v>2020</v>
      </c>
      <c r="C395" t="s">
        <v>1847</v>
      </c>
      <c r="D395" t="s">
        <v>492</v>
      </c>
      <c r="E395" t="s">
        <v>267</v>
      </c>
      <c r="F395">
        <v>1</v>
      </c>
      <c r="L395" t="str">
        <f>VLOOKUP($D395,Artslister!$A$1:$W$99,2,FALSE)</f>
        <v>Dracocephalum ruyschiana</v>
      </c>
      <c r="M395" t="str">
        <f>VLOOKUP($D395,Artslister!$A$1:$W$99,3,FALSE)</f>
        <v>102285</v>
      </c>
      <c r="N395" t="str">
        <f>VLOOKUP($D395,Artslister!$A$1:$W$99,4,FALSE)</f>
        <v>62245</v>
      </c>
      <c r="O395" t="str">
        <f>VLOOKUP($D395,Artslister!$A$1:$W$99,5,FALSE)</f>
        <v>Plantae</v>
      </c>
      <c r="P395" t="str">
        <f>VLOOKUP($D395,Artslister!$A$1:$W$99,6,FALSE)</f>
        <v>Magnoliophyta</v>
      </c>
      <c r="Q395" t="str">
        <f>VLOOKUP($D395,Artslister!$A$1:$W$99,7,FALSE)</f>
        <v>Eudicots</v>
      </c>
      <c r="R395" t="str">
        <f>VLOOKUP($D395,Artslister!$A$1:$W$99,8,FALSE)</f>
        <v>Lamiales</v>
      </c>
      <c r="S395" t="str">
        <f>VLOOKUP($D395,Artslister!$A$1:$W$99,9,FALSE)</f>
        <v>Lamiaceae</v>
      </c>
      <c r="T395" t="str">
        <f>VLOOKUP($D395,Artslister!$A$1:$W$99,10,FALSE)</f>
        <v>Dracocephalum</v>
      </c>
      <c r="U395" t="str">
        <f>VLOOKUP($D395,Artslister!$A$1:$W$99,11,FALSE)</f>
        <v>ruyschiana</v>
      </c>
      <c r="V395">
        <f>VLOOKUP($D395,Artslister!$A$1:$W$99,12,FALSE)</f>
        <v>0</v>
      </c>
      <c r="W395" t="str">
        <f>VLOOKUP($D395,Artslister!$A$1:$W$99,13,FALSE)</f>
        <v>L.</v>
      </c>
      <c r="X395" t="e">
        <f>VLOOKUP($D395,Artslister!$A$1:$W$99,15,FALSE)</f>
        <v>#REF!</v>
      </c>
      <c r="Y395" t="e">
        <f>VLOOKUP($D395,Artslister!$A$1:$W$99,17,FALSE)</f>
        <v>#N/A</v>
      </c>
    </row>
    <row r="396" spans="1:25" ht="15" x14ac:dyDescent="0.3">
      <c r="A396" t="s">
        <v>124</v>
      </c>
      <c r="B396">
        <v>2019</v>
      </c>
      <c r="C396" t="s">
        <v>1507</v>
      </c>
      <c r="D396" t="s">
        <v>1956</v>
      </c>
      <c r="E396">
        <v>1</v>
      </c>
      <c r="F396">
        <v>1</v>
      </c>
      <c r="L396" t="str">
        <f>VLOOKUP($D396,Artslister!$A$1:$W$99,2,FALSE)</f>
        <v>Myosotis stricta</v>
      </c>
      <c r="M396" t="str">
        <f>VLOOKUP($D396,Artslister!$A$1:$W$99,3,FALSE)</f>
        <v>101032</v>
      </c>
      <c r="N396" t="str">
        <f>VLOOKUP($D396,Artslister!$A$1:$W$99,4,FALSE)</f>
        <v>134739</v>
      </c>
      <c r="O396" t="str">
        <f>VLOOKUP($D396,Artslister!$A$1:$W$99,5,FALSE)</f>
        <v>Plantae</v>
      </c>
      <c r="P396" t="str">
        <f>VLOOKUP($D396,Artslister!$A$1:$W$99,6,FALSE)</f>
        <v>Magnoliophyta</v>
      </c>
      <c r="Q396" t="str">
        <f>VLOOKUP($D396,Artslister!$A$1:$W$99,7,FALSE)</f>
        <v>Eudicots</v>
      </c>
      <c r="R396" t="str">
        <f>VLOOKUP($D396,Artslister!$A$1:$W$99,8,FALSE)</f>
        <v>Boraginales</v>
      </c>
      <c r="S396" t="str">
        <f>VLOOKUP($D396,Artslister!$A$1:$W$99,9,FALSE)</f>
        <v>Boraginaceae</v>
      </c>
      <c r="T396" t="str">
        <f>VLOOKUP($D396,Artslister!$A$1:$W$99,10,FALSE)</f>
        <v>Myosotis</v>
      </c>
      <c r="U396" t="str">
        <f>VLOOKUP($D396,Artslister!$A$1:$W$99,11,FALSE)</f>
        <v>stricta</v>
      </c>
      <c r="V396">
        <f>VLOOKUP($D396,Artslister!$A$1:$W$99,12,FALSE)</f>
        <v>0</v>
      </c>
      <c r="W396" t="str">
        <f>VLOOKUP($D396,Artslister!$A$1:$W$99,13,FALSE)</f>
        <v>Link ex Roem. &amp; Schult.</v>
      </c>
      <c r="X396" t="e">
        <f>VLOOKUP($D396,Artslister!$A$1:$W$99,15,FALSE)</f>
        <v>#REF!</v>
      </c>
      <c r="Y396" t="e">
        <f>VLOOKUP($D396,Artslister!$A$1:$W$99,17,FALSE)</f>
        <v>#N/A</v>
      </c>
    </row>
    <row r="397" spans="1:25" ht="14.55" hidden="1" x14ac:dyDescent="0.3">
      <c r="A397" s="20" t="s">
        <v>104</v>
      </c>
      <c r="B397" s="20">
        <v>2021</v>
      </c>
      <c r="C397" s="20" t="s">
        <v>1263</v>
      </c>
      <c r="D397" s="20" t="s">
        <v>1113</v>
      </c>
      <c r="E397" s="20">
        <v>10</v>
      </c>
      <c r="J397" s="20"/>
      <c r="L397" t="str">
        <f>VLOOKUP($D397,Artslister!$A$1:$W$99,2,FALSE)</f>
        <v>Pinus sylvestris</v>
      </c>
      <c r="M397" t="str">
        <f>VLOOKUP($D397,Artslister!$A$1:$W$99,3,FALSE)</f>
        <v>103825</v>
      </c>
      <c r="N397" t="str">
        <f>VLOOKUP($D397,Artslister!$A$1:$W$99,4,FALSE)</f>
        <v>135419</v>
      </c>
      <c r="O397" t="str">
        <f>VLOOKUP($D397,Artslister!$A$1:$W$99,5,FALSE)</f>
        <v>Plantae</v>
      </c>
      <c r="P397" t="str">
        <f>VLOOKUP($D397,Artslister!$A$1:$W$99,6,FALSE)</f>
        <v>Pinophyta</v>
      </c>
      <c r="Q397" t="str">
        <f>VLOOKUP($D397,Artslister!$A$1:$W$99,7,FALSE)</f>
        <v>Pinopsida</v>
      </c>
      <c r="R397" t="str">
        <f>VLOOKUP($D397,Artslister!$A$1:$W$99,8,FALSE)</f>
        <v>Pinales</v>
      </c>
      <c r="S397" t="str">
        <f>VLOOKUP($D397,Artslister!$A$1:$W$99,9,FALSE)</f>
        <v>Pinaceae</v>
      </c>
      <c r="T397" t="str">
        <f>VLOOKUP($D397,Artslister!$A$1:$W$99,10,FALSE)</f>
        <v>Pinus</v>
      </c>
      <c r="U397" t="str">
        <f>VLOOKUP($D397,Artslister!$A$1:$W$99,11,FALSE)</f>
        <v>sylvestris</v>
      </c>
      <c r="V397">
        <f>VLOOKUP($D397,Artslister!$A$1:$W$99,12,FALSE)</f>
        <v>0</v>
      </c>
      <c r="W397" t="str">
        <f>VLOOKUP($D397,Artslister!$A$1:$W$99,13,FALSE)</f>
        <v>L.</v>
      </c>
      <c r="X397" t="e">
        <f>VLOOKUP($D397,Artslister!$A$1:$W$99,15,FALSE)</f>
        <v>#REF!</v>
      </c>
      <c r="Y397" t="e">
        <f>VLOOKUP($D397,Artslister!$A$1:$W$99,17,FALSE)</f>
        <v>#N/A</v>
      </c>
    </row>
    <row r="398" spans="1:25" ht="14.55" hidden="1" x14ac:dyDescent="0.3">
      <c r="A398" s="20" t="s">
        <v>104</v>
      </c>
      <c r="B398">
        <v>2023</v>
      </c>
      <c r="C398" t="s">
        <v>1263</v>
      </c>
      <c r="D398" t="s">
        <v>1113</v>
      </c>
      <c r="E398">
        <v>5</v>
      </c>
      <c r="J398">
        <v>1</v>
      </c>
      <c r="L398" t="str">
        <f>VLOOKUP($D398,Artslister!$A$1:$W$99,2,FALSE)</f>
        <v>Pinus sylvestris</v>
      </c>
      <c r="M398" t="str">
        <f>VLOOKUP($D398,Artslister!$A$1:$W$99,3,FALSE)</f>
        <v>103825</v>
      </c>
      <c r="N398" t="str">
        <f>VLOOKUP($D398,Artslister!$A$1:$W$99,4,FALSE)</f>
        <v>135419</v>
      </c>
      <c r="O398" t="str">
        <f>VLOOKUP($D398,Artslister!$A$1:$W$99,5,FALSE)</f>
        <v>Plantae</v>
      </c>
      <c r="P398" t="str">
        <f>VLOOKUP($D398,Artslister!$A$1:$W$99,6,FALSE)</f>
        <v>Pinophyta</v>
      </c>
      <c r="Q398" t="str">
        <f>VLOOKUP($D398,Artslister!$A$1:$W$99,7,FALSE)</f>
        <v>Pinopsida</v>
      </c>
      <c r="R398" t="str">
        <f>VLOOKUP($D398,Artslister!$A$1:$W$99,8,FALSE)</f>
        <v>Pinales</v>
      </c>
      <c r="S398" t="str">
        <f>VLOOKUP($D398,Artslister!$A$1:$W$99,9,FALSE)</f>
        <v>Pinaceae</v>
      </c>
      <c r="T398" t="str">
        <f>VLOOKUP($D398,Artslister!$A$1:$W$99,10,FALSE)</f>
        <v>Pinus</v>
      </c>
      <c r="U398" t="str">
        <f>VLOOKUP($D398,Artslister!$A$1:$W$99,11,FALSE)</f>
        <v>sylvestris</v>
      </c>
      <c r="V398">
        <f>VLOOKUP($D398,Artslister!$A$1:$W$99,12,FALSE)</f>
        <v>0</v>
      </c>
      <c r="W398" t="str">
        <f>VLOOKUP($D398,Artslister!$A$1:$W$99,13,FALSE)</f>
        <v>L.</v>
      </c>
      <c r="X398" t="e">
        <f>VLOOKUP($D398,Artslister!$A$1:$W$99,15,FALSE)</f>
        <v>#REF!</v>
      </c>
      <c r="Y398" t="e">
        <f>VLOOKUP($D398,Artslister!$A$1:$W$99,17,FALSE)</f>
        <v>#N/A</v>
      </c>
    </row>
    <row r="399" spans="1:25" ht="14.55" hidden="1" x14ac:dyDescent="0.3">
      <c r="A399" s="20" t="s">
        <v>104</v>
      </c>
      <c r="B399">
        <v>2017</v>
      </c>
      <c r="C399" t="s">
        <v>1263</v>
      </c>
      <c r="D399" t="s">
        <v>1999</v>
      </c>
      <c r="E399">
        <v>5</v>
      </c>
      <c r="L399" t="str">
        <f>VLOOKUP($D399,Artslister!$A$1:$W$99,2,FALSE)</f>
        <v>Viburnum opulus</v>
      </c>
      <c r="M399" t="str">
        <f>VLOOKUP($D399,Artslister!$A$1:$W$99,3,FALSE)</f>
        <v>101706</v>
      </c>
      <c r="N399" t="str">
        <f>VLOOKUP($D399,Artslister!$A$1:$W$99,4,FALSE)</f>
        <v>61666</v>
      </c>
      <c r="O399" t="str">
        <f>VLOOKUP($D399,Artslister!$A$1:$W$99,5,FALSE)</f>
        <v>Plantae</v>
      </c>
      <c r="P399" t="str">
        <f>VLOOKUP($D399,Artslister!$A$1:$W$99,6,FALSE)</f>
        <v>Magnoliophyta</v>
      </c>
      <c r="Q399" t="str">
        <f>VLOOKUP($D399,Artslister!$A$1:$W$99,7,FALSE)</f>
        <v>Eudicots</v>
      </c>
      <c r="R399" t="str">
        <f>VLOOKUP($D399,Artslister!$A$1:$W$99,8,FALSE)</f>
        <v>Dipsacales</v>
      </c>
      <c r="S399" t="str">
        <f>VLOOKUP($D399,Artslister!$A$1:$W$99,9,FALSE)</f>
        <v>Adoxaceae</v>
      </c>
      <c r="T399" t="str">
        <f>VLOOKUP($D399,Artslister!$A$1:$W$99,10,FALSE)</f>
        <v>Viburnum</v>
      </c>
      <c r="U399" t="str">
        <f>VLOOKUP($D399,Artslister!$A$1:$W$99,11,FALSE)</f>
        <v>opulus</v>
      </c>
      <c r="V399">
        <f>VLOOKUP($D399,Artslister!$A$1:$W$99,12,FALSE)</f>
        <v>0</v>
      </c>
      <c r="W399" t="str">
        <f>VLOOKUP($D399,Artslister!$A$1:$W$99,13,FALSE)</f>
        <v>L.</v>
      </c>
      <c r="X399" t="e">
        <f>VLOOKUP($D399,Artslister!$A$1:$W$99,15,FALSE)</f>
        <v>#REF!</v>
      </c>
      <c r="Y399" t="e">
        <f>VLOOKUP($D399,Artslister!$A$1:$W$99,17,FALSE)</f>
        <v>#N/A</v>
      </c>
    </row>
    <row r="400" spans="1:25" ht="14.55" hidden="1" x14ac:dyDescent="0.3">
      <c r="A400" s="20" t="s">
        <v>104</v>
      </c>
      <c r="B400" s="20">
        <v>2022</v>
      </c>
      <c r="C400" t="s">
        <v>1263</v>
      </c>
      <c r="D400" t="s">
        <v>1946</v>
      </c>
      <c r="E400">
        <v>3</v>
      </c>
      <c r="F400">
        <v>1</v>
      </c>
      <c r="L400" t="str">
        <f>VLOOKUP($D400,Artslister!$A$1:$W$99,2,FALSE)</f>
        <v>Inula salicina</v>
      </c>
      <c r="M400" t="str">
        <f>VLOOKUP($D400,Artslister!$A$1:$W$99,3,FALSE)</f>
        <v>100715</v>
      </c>
      <c r="N400" t="str">
        <f>VLOOKUP($D400,Artslister!$A$1:$W$99,4,FALSE)</f>
        <v>60675</v>
      </c>
      <c r="O400" t="str">
        <f>VLOOKUP($D400,Artslister!$A$1:$W$99,5,FALSE)</f>
        <v>Plantae</v>
      </c>
      <c r="P400" t="str">
        <f>VLOOKUP($D400,Artslister!$A$1:$W$99,6,FALSE)</f>
        <v>Magnoliophyta</v>
      </c>
      <c r="Q400" t="str">
        <f>VLOOKUP($D400,Artslister!$A$1:$W$99,7,FALSE)</f>
        <v>Eudicots</v>
      </c>
      <c r="R400" t="str">
        <f>VLOOKUP($D400,Artslister!$A$1:$W$99,8,FALSE)</f>
        <v>Asterales</v>
      </c>
      <c r="S400" t="str">
        <f>VLOOKUP($D400,Artslister!$A$1:$W$99,9,FALSE)</f>
        <v>Asteraceae</v>
      </c>
      <c r="T400" t="str">
        <f>VLOOKUP($D400,Artslister!$A$1:$W$99,10,FALSE)</f>
        <v>Inula</v>
      </c>
      <c r="U400" t="str">
        <f>VLOOKUP($D400,Artslister!$A$1:$W$99,11,FALSE)</f>
        <v>salicina</v>
      </c>
      <c r="V400">
        <f>VLOOKUP($D400,Artslister!$A$1:$W$99,12,FALSE)</f>
        <v>0</v>
      </c>
      <c r="W400" t="str">
        <f>VLOOKUP($D400,Artslister!$A$1:$W$99,13,FALSE)</f>
        <v>L.</v>
      </c>
      <c r="X400" t="e">
        <f>VLOOKUP($D400,Artslister!$A$1:$W$99,15,FALSE)</f>
        <v>#REF!</v>
      </c>
      <c r="Y400" t="e">
        <f>VLOOKUP($D400,Artslister!$A$1:$W$99,17,FALSE)</f>
        <v>#N/A</v>
      </c>
    </row>
    <row r="401" spans="1:25" ht="14.55" hidden="1" x14ac:dyDescent="0.3">
      <c r="A401" t="s">
        <v>104</v>
      </c>
      <c r="B401">
        <v>2017</v>
      </c>
      <c r="C401" t="s">
        <v>1263</v>
      </c>
      <c r="D401" t="s">
        <v>1946</v>
      </c>
      <c r="E401">
        <v>15</v>
      </c>
      <c r="F401">
        <v>1</v>
      </c>
      <c r="L401" t="str">
        <f>VLOOKUP($D401,Artslister!$A$1:$W$99,2,FALSE)</f>
        <v>Inula salicina</v>
      </c>
      <c r="M401" t="str">
        <f>VLOOKUP($D401,Artslister!$A$1:$W$99,3,FALSE)</f>
        <v>100715</v>
      </c>
      <c r="N401" t="str">
        <f>VLOOKUP($D401,Artslister!$A$1:$W$99,4,FALSE)</f>
        <v>60675</v>
      </c>
      <c r="O401" t="str">
        <f>VLOOKUP($D401,Artslister!$A$1:$W$99,5,FALSE)</f>
        <v>Plantae</v>
      </c>
      <c r="P401" t="str">
        <f>VLOOKUP($D401,Artslister!$A$1:$W$99,6,FALSE)</f>
        <v>Magnoliophyta</v>
      </c>
      <c r="Q401" t="str">
        <f>VLOOKUP($D401,Artslister!$A$1:$W$99,7,FALSE)</f>
        <v>Eudicots</v>
      </c>
      <c r="R401" t="str">
        <f>VLOOKUP($D401,Artslister!$A$1:$W$99,8,FALSE)</f>
        <v>Asterales</v>
      </c>
      <c r="S401" t="str">
        <f>VLOOKUP($D401,Artslister!$A$1:$W$99,9,FALSE)</f>
        <v>Asteraceae</v>
      </c>
      <c r="T401" t="str">
        <f>VLOOKUP($D401,Artslister!$A$1:$W$99,10,FALSE)</f>
        <v>Inula</v>
      </c>
      <c r="U401" t="str">
        <f>VLOOKUP($D401,Artslister!$A$1:$W$99,11,FALSE)</f>
        <v>salicina</v>
      </c>
      <c r="V401">
        <f>VLOOKUP($D401,Artslister!$A$1:$W$99,12,FALSE)</f>
        <v>0</v>
      </c>
      <c r="W401" t="str">
        <f>VLOOKUP($D401,Artslister!$A$1:$W$99,13,FALSE)</f>
        <v>L.</v>
      </c>
      <c r="X401" t="e">
        <f>VLOOKUP($D401,Artslister!$A$1:$W$99,15,FALSE)</f>
        <v>#REF!</v>
      </c>
      <c r="Y401" t="e">
        <f>VLOOKUP($D401,Artslister!$A$1:$W$99,17,FALSE)</f>
        <v>#N/A</v>
      </c>
    </row>
    <row r="402" spans="1:25" ht="14.55" hidden="1" x14ac:dyDescent="0.3">
      <c r="A402" t="s">
        <v>104</v>
      </c>
      <c r="B402">
        <v>2018</v>
      </c>
      <c r="C402" t="s">
        <v>1263</v>
      </c>
      <c r="D402" t="s">
        <v>1946</v>
      </c>
      <c r="E402" t="s">
        <v>267</v>
      </c>
      <c r="F402">
        <v>1</v>
      </c>
      <c r="L402" t="str">
        <f>VLOOKUP($D402,Artslister!$A$1:$W$99,2,FALSE)</f>
        <v>Inula salicina</v>
      </c>
      <c r="M402" t="str">
        <f>VLOOKUP($D402,Artslister!$A$1:$W$99,3,FALSE)</f>
        <v>100715</v>
      </c>
      <c r="N402" t="str">
        <f>VLOOKUP($D402,Artslister!$A$1:$W$99,4,FALSE)</f>
        <v>60675</v>
      </c>
      <c r="O402" t="str">
        <f>VLOOKUP($D402,Artslister!$A$1:$W$99,5,FALSE)</f>
        <v>Plantae</v>
      </c>
      <c r="P402" t="str">
        <f>VLOOKUP($D402,Artslister!$A$1:$W$99,6,FALSE)</f>
        <v>Magnoliophyta</v>
      </c>
      <c r="Q402" t="str">
        <f>VLOOKUP($D402,Artslister!$A$1:$W$99,7,FALSE)</f>
        <v>Eudicots</v>
      </c>
      <c r="R402" t="str">
        <f>VLOOKUP($D402,Artslister!$A$1:$W$99,8,FALSE)</f>
        <v>Asterales</v>
      </c>
      <c r="S402" t="str">
        <f>VLOOKUP($D402,Artslister!$A$1:$W$99,9,FALSE)</f>
        <v>Asteraceae</v>
      </c>
      <c r="T402" t="str">
        <f>VLOOKUP($D402,Artslister!$A$1:$W$99,10,FALSE)</f>
        <v>Inula</v>
      </c>
      <c r="U402" t="str">
        <f>VLOOKUP($D402,Artslister!$A$1:$W$99,11,FALSE)</f>
        <v>salicina</v>
      </c>
      <c r="V402">
        <f>VLOOKUP($D402,Artslister!$A$1:$W$99,12,FALSE)</f>
        <v>0</v>
      </c>
      <c r="W402" t="str">
        <f>VLOOKUP($D402,Artslister!$A$1:$W$99,13,FALSE)</f>
        <v>L.</v>
      </c>
      <c r="X402" t="e">
        <f>VLOOKUP($D402,Artslister!$A$1:$W$99,15,FALSE)</f>
        <v>#REF!</v>
      </c>
      <c r="Y402" t="e">
        <f>VLOOKUP($D402,Artslister!$A$1:$W$99,17,FALSE)</f>
        <v>#N/A</v>
      </c>
    </row>
    <row r="403" spans="1:25" ht="14.55" hidden="1" x14ac:dyDescent="0.3">
      <c r="A403" t="s">
        <v>57</v>
      </c>
      <c r="B403">
        <v>2017</v>
      </c>
      <c r="C403" t="s">
        <v>1648</v>
      </c>
      <c r="D403" t="s">
        <v>1936</v>
      </c>
      <c r="E403">
        <v>5</v>
      </c>
      <c r="L403" t="str">
        <f>VLOOKUP($D403,Artslister!$A$1:$W$99,2,FALSE)</f>
        <v>Cotoneaster integerrimus</v>
      </c>
      <c r="M403" t="str">
        <f>VLOOKUP($D403,Artslister!$A$1:$W$99,3,FALSE)</f>
        <v>103276</v>
      </c>
      <c r="N403" t="str">
        <f>VLOOKUP($D403,Artslister!$A$1:$W$99,4,FALSE)</f>
        <v>132025</v>
      </c>
      <c r="O403" t="str">
        <f>VLOOKUP($D403,Artslister!$A$1:$W$99,5,FALSE)</f>
        <v>Plantae</v>
      </c>
      <c r="P403" t="str">
        <f>VLOOKUP($D403,Artslister!$A$1:$W$99,6,FALSE)</f>
        <v>Magnoliophyta</v>
      </c>
      <c r="Q403" t="str">
        <f>VLOOKUP($D403,Artslister!$A$1:$W$99,7,FALSE)</f>
        <v>Eudicots</v>
      </c>
      <c r="R403" t="str">
        <f>VLOOKUP($D403,Artslister!$A$1:$W$99,8,FALSE)</f>
        <v>Rosales</v>
      </c>
      <c r="S403" t="str">
        <f>VLOOKUP($D403,Artslister!$A$1:$W$99,9,FALSE)</f>
        <v>Rosaceae</v>
      </c>
      <c r="T403" t="str">
        <f>VLOOKUP($D403,Artslister!$A$1:$W$99,10,FALSE)</f>
        <v>Cotoneaster</v>
      </c>
      <c r="U403" t="str">
        <f>VLOOKUP($D403,Artslister!$A$1:$W$99,11,FALSE)</f>
        <v>integerrimus</v>
      </c>
      <c r="V403">
        <f>VLOOKUP($D403,Artslister!$A$1:$W$99,12,FALSE)</f>
        <v>0</v>
      </c>
      <c r="W403" t="str">
        <f>VLOOKUP($D403,Artslister!$A$1:$W$99,13,FALSE)</f>
        <v>Medik.</v>
      </c>
      <c r="X403" t="e">
        <f>VLOOKUP($D403,Artslister!$A$1:$W$99,15,FALSE)</f>
        <v>#REF!</v>
      </c>
      <c r="Y403" t="e">
        <f>VLOOKUP($D403,Artslister!$A$1:$W$99,17,FALSE)</f>
        <v>#N/A</v>
      </c>
    </row>
    <row r="404" spans="1:25" ht="14.55" hidden="1" x14ac:dyDescent="0.3">
      <c r="A404" t="s">
        <v>57</v>
      </c>
      <c r="B404">
        <v>2017</v>
      </c>
      <c r="C404" t="s">
        <v>1652</v>
      </c>
      <c r="D404" t="s">
        <v>1936</v>
      </c>
      <c r="E404">
        <v>1</v>
      </c>
      <c r="L404" t="str">
        <f>VLOOKUP($D404,Artslister!$A$1:$W$99,2,FALSE)</f>
        <v>Cotoneaster integerrimus</v>
      </c>
      <c r="M404" t="str">
        <f>VLOOKUP($D404,Artslister!$A$1:$W$99,3,FALSE)</f>
        <v>103276</v>
      </c>
      <c r="N404" t="str">
        <f>VLOOKUP($D404,Artslister!$A$1:$W$99,4,FALSE)</f>
        <v>132025</v>
      </c>
      <c r="O404" t="str">
        <f>VLOOKUP($D404,Artslister!$A$1:$W$99,5,FALSE)</f>
        <v>Plantae</v>
      </c>
      <c r="P404" t="str">
        <f>VLOOKUP($D404,Artslister!$A$1:$W$99,6,FALSE)</f>
        <v>Magnoliophyta</v>
      </c>
      <c r="Q404" t="str">
        <f>VLOOKUP($D404,Artslister!$A$1:$W$99,7,FALSE)</f>
        <v>Eudicots</v>
      </c>
      <c r="R404" t="str">
        <f>VLOOKUP($D404,Artslister!$A$1:$W$99,8,FALSE)</f>
        <v>Rosales</v>
      </c>
      <c r="S404" t="str">
        <f>VLOOKUP($D404,Artslister!$A$1:$W$99,9,FALSE)</f>
        <v>Rosaceae</v>
      </c>
      <c r="T404" t="str">
        <f>VLOOKUP($D404,Artslister!$A$1:$W$99,10,FALSE)</f>
        <v>Cotoneaster</v>
      </c>
      <c r="U404" t="str">
        <f>VLOOKUP($D404,Artslister!$A$1:$W$99,11,FALSE)</f>
        <v>integerrimus</v>
      </c>
      <c r="V404">
        <f>VLOOKUP($D404,Artslister!$A$1:$W$99,12,FALSE)</f>
        <v>0</v>
      </c>
      <c r="W404" t="str">
        <f>VLOOKUP($D404,Artslister!$A$1:$W$99,13,FALSE)</f>
        <v>Medik.</v>
      </c>
      <c r="X404" t="e">
        <f>VLOOKUP($D404,Artslister!$A$1:$W$99,15,FALSE)</f>
        <v>#REF!</v>
      </c>
      <c r="Y404" t="e">
        <f>VLOOKUP($D404,Artslister!$A$1:$W$99,17,FALSE)</f>
        <v>#N/A</v>
      </c>
    </row>
    <row r="405" spans="1:25" ht="14.55" hidden="1" x14ac:dyDescent="0.3">
      <c r="A405" t="s">
        <v>57</v>
      </c>
      <c r="B405">
        <v>2017</v>
      </c>
      <c r="C405" t="s">
        <v>1654</v>
      </c>
      <c r="D405" t="s">
        <v>1936</v>
      </c>
      <c r="E405">
        <v>3</v>
      </c>
      <c r="L405" t="str">
        <f>VLOOKUP($D405,Artslister!$A$1:$W$99,2,FALSE)</f>
        <v>Cotoneaster integerrimus</v>
      </c>
      <c r="M405" t="str">
        <f>VLOOKUP($D405,Artslister!$A$1:$W$99,3,FALSE)</f>
        <v>103276</v>
      </c>
      <c r="N405" t="str">
        <f>VLOOKUP($D405,Artslister!$A$1:$W$99,4,FALSE)</f>
        <v>132025</v>
      </c>
      <c r="O405" t="str">
        <f>VLOOKUP($D405,Artslister!$A$1:$W$99,5,FALSE)</f>
        <v>Plantae</v>
      </c>
      <c r="P405" t="str">
        <f>VLOOKUP($D405,Artslister!$A$1:$W$99,6,FALSE)</f>
        <v>Magnoliophyta</v>
      </c>
      <c r="Q405" t="str">
        <f>VLOOKUP($D405,Artslister!$A$1:$W$99,7,FALSE)</f>
        <v>Eudicots</v>
      </c>
      <c r="R405" t="str">
        <f>VLOOKUP($D405,Artslister!$A$1:$W$99,8,FALSE)</f>
        <v>Rosales</v>
      </c>
      <c r="S405" t="str">
        <f>VLOOKUP($D405,Artslister!$A$1:$W$99,9,FALSE)</f>
        <v>Rosaceae</v>
      </c>
      <c r="T405" t="str">
        <f>VLOOKUP($D405,Artslister!$A$1:$W$99,10,FALSE)</f>
        <v>Cotoneaster</v>
      </c>
      <c r="U405" t="str">
        <f>VLOOKUP($D405,Artslister!$A$1:$W$99,11,FALSE)</f>
        <v>integerrimus</v>
      </c>
      <c r="V405">
        <f>VLOOKUP($D405,Artslister!$A$1:$W$99,12,FALSE)</f>
        <v>0</v>
      </c>
      <c r="W405" t="str">
        <f>VLOOKUP($D405,Artslister!$A$1:$W$99,13,FALSE)</f>
        <v>Medik.</v>
      </c>
      <c r="X405" t="e">
        <f>VLOOKUP($D405,Artslister!$A$1:$W$99,15,FALSE)</f>
        <v>#REF!</v>
      </c>
      <c r="Y405" t="e">
        <f>VLOOKUP($D405,Artslister!$A$1:$W$99,17,FALSE)</f>
        <v>#N/A</v>
      </c>
    </row>
    <row r="406" spans="1:25" ht="14.55" hidden="1" x14ac:dyDescent="0.3">
      <c r="A406" t="s">
        <v>57</v>
      </c>
      <c r="B406">
        <v>2017</v>
      </c>
      <c r="C406" t="s">
        <v>1664</v>
      </c>
      <c r="D406" t="s">
        <v>1936</v>
      </c>
      <c r="E406">
        <v>4</v>
      </c>
      <c r="L406" t="str">
        <f>VLOOKUP($D406,Artslister!$A$1:$W$99,2,FALSE)</f>
        <v>Cotoneaster integerrimus</v>
      </c>
      <c r="M406" t="str">
        <f>VLOOKUP($D406,Artslister!$A$1:$W$99,3,FALSE)</f>
        <v>103276</v>
      </c>
      <c r="N406" t="str">
        <f>VLOOKUP($D406,Artslister!$A$1:$W$99,4,FALSE)</f>
        <v>132025</v>
      </c>
      <c r="O406" t="str">
        <f>VLOOKUP($D406,Artslister!$A$1:$W$99,5,FALSE)</f>
        <v>Plantae</v>
      </c>
      <c r="P406" t="str">
        <f>VLOOKUP($D406,Artslister!$A$1:$W$99,6,FALSE)</f>
        <v>Magnoliophyta</v>
      </c>
      <c r="Q406" t="str">
        <f>VLOOKUP($D406,Artslister!$A$1:$W$99,7,FALSE)</f>
        <v>Eudicots</v>
      </c>
      <c r="R406" t="str">
        <f>VLOOKUP($D406,Artslister!$A$1:$W$99,8,FALSE)</f>
        <v>Rosales</v>
      </c>
      <c r="S406" t="str">
        <f>VLOOKUP($D406,Artslister!$A$1:$W$99,9,FALSE)</f>
        <v>Rosaceae</v>
      </c>
      <c r="T406" t="str">
        <f>VLOOKUP($D406,Artslister!$A$1:$W$99,10,FALSE)</f>
        <v>Cotoneaster</v>
      </c>
      <c r="U406" t="str">
        <f>VLOOKUP($D406,Artslister!$A$1:$W$99,11,FALSE)</f>
        <v>integerrimus</v>
      </c>
      <c r="V406">
        <f>VLOOKUP($D406,Artslister!$A$1:$W$99,12,FALSE)</f>
        <v>0</v>
      </c>
      <c r="W406" t="str">
        <f>VLOOKUP($D406,Artslister!$A$1:$W$99,13,FALSE)</f>
        <v>Medik.</v>
      </c>
      <c r="X406" t="e">
        <f>VLOOKUP($D406,Artslister!$A$1:$W$99,15,FALSE)</f>
        <v>#REF!</v>
      </c>
      <c r="Y406" t="e">
        <f>VLOOKUP($D406,Artslister!$A$1:$W$99,17,FALSE)</f>
        <v>#N/A</v>
      </c>
    </row>
    <row r="407" spans="1:25" ht="14.55" hidden="1" x14ac:dyDescent="0.3">
      <c r="A407" t="s">
        <v>57</v>
      </c>
      <c r="B407">
        <v>2017</v>
      </c>
      <c r="C407" t="s">
        <v>1628</v>
      </c>
      <c r="D407" t="s">
        <v>1936</v>
      </c>
      <c r="E407">
        <v>1</v>
      </c>
      <c r="L407" t="str">
        <f>VLOOKUP($D407,Artslister!$A$1:$W$99,2,FALSE)</f>
        <v>Cotoneaster integerrimus</v>
      </c>
      <c r="M407" t="str">
        <f>VLOOKUP($D407,Artslister!$A$1:$W$99,3,FALSE)</f>
        <v>103276</v>
      </c>
      <c r="N407" t="str">
        <f>VLOOKUP($D407,Artslister!$A$1:$W$99,4,FALSE)</f>
        <v>132025</v>
      </c>
      <c r="O407" t="str">
        <f>VLOOKUP($D407,Artslister!$A$1:$W$99,5,FALSE)</f>
        <v>Plantae</v>
      </c>
      <c r="P407" t="str">
        <f>VLOOKUP($D407,Artslister!$A$1:$W$99,6,FALSE)</f>
        <v>Magnoliophyta</v>
      </c>
      <c r="Q407" t="str">
        <f>VLOOKUP($D407,Artslister!$A$1:$W$99,7,FALSE)</f>
        <v>Eudicots</v>
      </c>
      <c r="R407" t="str">
        <f>VLOOKUP($D407,Artslister!$A$1:$W$99,8,FALSE)</f>
        <v>Rosales</v>
      </c>
      <c r="S407" t="str">
        <f>VLOOKUP($D407,Artslister!$A$1:$W$99,9,FALSE)</f>
        <v>Rosaceae</v>
      </c>
      <c r="T407" t="str">
        <f>VLOOKUP($D407,Artslister!$A$1:$W$99,10,FALSE)</f>
        <v>Cotoneaster</v>
      </c>
      <c r="U407" t="str">
        <f>VLOOKUP($D407,Artslister!$A$1:$W$99,11,FALSE)</f>
        <v>integerrimus</v>
      </c>
      <c r="V407">
        <f>VLOOKUP($D407,Artslister!$A$1:$W$99,12,FALSE)</f>
        <v>0</v>
      </c>
      <c r="W407" t="str">
        <f>VLOOKUP($D407,Artslister!$A$1:$W$99,13,FALSE)</f>
        <v>Medik.</v>
      </c>
      <c r="X407" t="e">
        <f>VLOOKUP($D407,Artslister!$A$1:$W$99,15,FALSE)</f>
        <v>#REF!</v>
      </c>
      <c r="Y407" t="e">
        <f>VLOOKUP($D407,Artslister!$A$1:$W$99,17,FALSE)</f>
        <v>#N/A</v>
      </c>
    </row>
    <row r="408" spans="1:25" ht="14.55" hidden="1" x14ac:dyDescent="0.3">
      <c r="A408" t="s">
        <v>57</v>
      </c>
      <c r="B408">
        <v>2017</v>
      </c>
      <c r="C408" t="s">
        <v>1632</v>
      </c>
      <c r="D408" t="s">
        <v>1936</v>
      </c>
      <c r="E408">
        <v>1</v>
      </c>
      <c r="L408" t="str">
        <f>VLOOKUP($D408,Artslister!$A$1:$W$99,2,FALSE)</f>
        <v>Cotoneaster integerrimus</v>
      </c>
      <c r="M408" t="str">
        <f>VLOOKUP($D408,Artslister!$A$1:$W$99,3,FALSE)</f>
        <v>103276</v>
      </c>
      <c r="N408" t="str">
        <f>VLOOKUP($D408,Artslister!$A$1:$W$99,4,FALSE)</f>
        <v>132025</v>
      </c>
      <c r="O408" t="str">
        <f>VLOOKUP($D408,Artslister!$A$1:$W$99,5,FALSE)</f>
        <v>Plantae</v>
      </c>
      <c r="P408" t="str">
        <f>VLOOKUP($D408,Artslister!$A$1:$W$99,6,FALSE)</f>
        <v>Magnoliophyta</v>
      </c>
      <c r="Q408" t="str">
        <f>VLOOKUP($D408,Artslister!$A$1:$W$99,7,FALSE)</f>
        <v>Eudicots</v>
      </c>
      <c r="R408" t="str">
        <f>VLOOKUP($D408,Artslister!$A$1:$W$99,8,FALSE)</f>
        <v>Rosales</v>
      </c>
      <c r="S408" t="str">
        <f>VLOOKUP($D408,Artslister!$A$1:$W$99,9,FALSE)</f>
        <v>Rosaceae</v>
      </c>
      <c r="T408" t="str">
        <f>VLOOKUP($D408,Artslister!$A$1:$W$99,10,FALSE)</f>
        <v>Cotoneaster</v>
      </c>
      <c r="U408" t="str">
        <f>VLOOKUP($D408,Artslister!$A$1:$W$99,11,FALSE)</f>
        <v>integerrimus</v>
      </c>
      <c r="V408">
        <f>VLOOKUP($D408,Artslister!$A$1:$W$99,12,FALSE)</f>
        <v>0</v>
      </c>
      <c r="W408" t="str">
        <f>VLOOKUP($D408,Artslister!$A$1:$W$99,13,FALSE)</f>
        <v>Medik.</v>
      </c>
      <c r="X408" t="e">
        <f>VLOOKUP($D408,Artslister!$A$1:$W$99,15,FALSE)</f>
        <v>#REF!</v>
      </c>
      <c r="Y408" t="e">
        <f>VLOOKUP($D408,Artslister!$A$1:$W$99,17,FALSE)</f>
        <v>#N/A</v>
      </c>
    </row>
    <row r="409" spans="1:25" ht="14.55" hidden="1" x14ac:dyDescent="0.3">
      <c r="A409" t="s">
        <v>57</v>
      </c>
      <c r="B409">
        <v>2017</v>
      </c>
      <c r="C409" t="s">
        <v>1633</v>
      </c>
      <c r="D409" t="s">
        <v>1936</v>
      </c>
      <c r="E409">
        <v>1</v>
      </c>
      <c r="L409" t="str">
        <f>VLOOKUP($D409,Artslister!$A$1:$W$99,2,FALSE)</f>
        <v>Cotoneaster integerrimus</v>
      </c>
      <c r="M409" t="str">
        <f>VLOOKUP($D409,Artslister!$A$1:$W$99,3,FALSE)</f>
        <v>103276</v>
      </c>
      <c r="N409" t="str">
        <f>VLOOKUP($D409,Artslister!$A$1:$W$99,4,FALSE)</f>
        <v>132025</v>
      </c>
      <c r="O409" t="str">
        <f>VLOOKUP($D409,Artslister!$A$1:$W$99,5,FALSE)</f>
        <v>Plantae</v>
      </c>
      <c r="P409" t="str">
        <f>VLOOKUP($D409,Artslister!$A$1:$W$99,6,FALSE)</f>
        <v>Magnoliophyta</v>
      </c>
      <c r="Q409" t="str">
        <f>VLOOKUP($D409,Artslister!$A$1:$W$99,7,FALSE)</f>
        <v>Eudicots</v>
      </c>
      <c r="R409" t="str">
        <f>VLOOKUP($D409,Artslister!$A$1:$W$99,8,FALSE)</f>
        <v>Rosales</v>
      </c>
      <c r="S409" t="str">
        <f>VLOOKUP($D409,Artslister!$A$1:$W$99,9,FALSE)</f>
        <v>Rosaceae</v>
      </c>
      <c r="T409" t="str">
        <f>VLOOKUP($D409,Artslister!$A$1:$W$99,10,FALSE)</f>
        <v>Cotoneaster</v>
      </c>
      <c r="U409" t="str">
        <f>VLOOKUP($D409,Artslister!$A$1:$W$99,11,FALSE)</f>
        <v>integerrimus</v>
      </c>
      <c r="V409">
        <f>VLOOKUP($D409,Artslister!$A$1:$W$99,12,FALSE)</f>
        <v>0</v>
      </c>
      <c r="W409" t="str">
        <f>VLOOKUP($D409,Artslister!$A$1:$W$99,13,FALSE)</f>
        <v>Medik.</v>
      </c>
      <c r="X409" t="e">
        <f>VLOOKUP($D409,Artslister!$A$1:$W$99,15,FALSE)</f>
        <v>#REF!</v>
      </c>
      <c r="Y409" t="e">
        <f>VLOOKUP($D409,Artslister!$A$1:$W$99,17,FALSE)</f>
        <v>#N/A</v>
      </c>
    </row>
    <row r="410" spans="1:25" ht="14.55" hidden="1" x14ac:dyDescent="0.3">
      <c r="A410" t="s">
        <v>57</v>
      </c>
      <c r="B410">
        <v>2017</v>
      </c>
      <c r="C410" t="s">
        <v>1637</v>
      </c>
      <c r="D410" t="s">
        <v>1936</v>
      </c>
      <c r="E410">
        <v>1</v>
      </c>
      <c r="L410" t="str">
        <f>VLOOKUP($D410,Artslister!$A$1:$W$99,2,FALSE)</f>
        <v>Cotoneaster integerrimus</v>
      </c>
      <c r="M410" t="str">
        <f>VLOOKUP($D410,Artslister!$A$1:$W$99,3,FALSE)</f>
        <v>103276</v>
      </c>
      <c r="N410" t="str">
        <f>VLOOKUP($D410,Artslister!$A$1:$W$99,4,FALSE)</f>
        <v>132025</v>
      </c>
      <c r="O410" t="str">
        <f>VLOOKUP($D410,Artslister!$A$1:$W$99,5,FALSE)</f>
        <v>Plantae</v>
      </c>
      <c r="P410" t="str">
        <f>VLOOKUP($D410,Artslister!$A$1:$W$99,6,FALSE)</f>
        <v>Magnoliophyta</v>
      </c>
      <c r="Q410" t="str">
        <f>VLOOKUP($D410,Artslister!$A$1:$W$99,7,FALSE)</f>
        <v>Eudicots</v>
      </c>
      <c r="R410" t="str">
        <f>VLOOKUP($D410,Artslister!$A$1:$W$99,8,FALSE)</f>
        <v>Rosales</v>
      </c>
      <c r="S410" t="str">
        <f>VLOOKUP($D410,Artslister!$A$1:$W$99,9,FALSE)</f>
        <v>Rosaceae</v>
      </c>
      <c r="T410" t="str">
        <f>VLOOKUP($D410,Artslister!$A$1:$W$99,10,FALSE)</f>
        <v>Cotoneaster</v>
      </c>
      <c r="U410" t="str">
        <f>VLOOKUP($D410,Artslister!$A$1:$W$99,11,FALSE)</f>
        <v>integerrimus</v>
      </c>
      <c r="V410">
        <f>VLOOKUP($D410,Artslister!$A$1:$W$99,12,FALSE)</f>
        <v>0</v>
      </c>
      <c r="W410" t="str">
        <f>VLOOKUP($D410,Artslister!$A$1:$W$99,13,FALSE)</f>
        <v>Medik.</v>
      </c>
      <c r="X410" t="e">
        <f>VLOOKUP($D410,Artslister!$A$1:$W$99,15,FALSE)</f>
        <v>#REF!</v>
      </c>
      <c r="Y410" t="e">
        <f>VLOOKUP($D410,Artslister!$A$1:$W$99,17,FALSE)</f>
        <v>#N/A</v>
      </c>
    </row>
    <row r="411" spans="1:25" ht="14.55" hidden="1" x14ac:dyDescent="0.3">
      <c r="A411" t="s">
        <v>57</v>
      </c>
      <c r="B411">
        <v>2017</v>
      </c>
      <c r="C411" t="s">
        <v>1639</v>
      </c>
      <c r="D411" t="s">
        <v>1936</v>
      </c>
      <c r="E411">
        <v>1</v>
      </c>
      <c r="L411" t="str">
        <f>VLOOKUP($D411,Artslister!$A$1:$W$99,2,FALSE)</f>
        <v>Cotoneaster integerrimus</v>
      </c>
      <c r="M411" t="str">
        <f>VLOOKUP($D411,Artslister!$A$1:$W$99,3,FALSE)</f>
        <v>103276</v>
      </c>
      <c r="N411" t="str">
        <f>VLOOKUP($D411,Artslister!$A$1:$W$99,4,FALSE)</f>
        <v>132025</v>
      </c>
      <c r="O411" t="str">
        <f>VLOOKUP($D411,Artslister!$A$1:$W$99,5,FALSE)</f>
        <v>Plantae</v>
      </c>
      <c r="P411" t="str">
        <f>VLOOKUP($D411,Artslister!$A$1:$W$99,6,FALSE)</f>
        <v>Magnoliophyta</v>
      </c>
      <c r="Q411" t="str">
        <f>VLOOKUP($D411,Artslister!$A$1:$W$99,7,FALSE)</f>
        <v>Eudicots</v>
      </c>
      <c r="R411" t="str">
        <f>VLOOKUP($D411,Artslister!$A$1:$W$99,8,FALSE)</f>
        <v>Rosales</v>
      </c>
      <c r="S411" t="str">
        <f>VLOOKUP($D411,Artslister!$A$1:$W$99,9,FALSE)</f>
        <v>Rosaceae</v>
      </c>
      <c r="T411" t="str">
        <f>VLOOKUP($D411,Artslister!$A$1:$W$99,10,FALSE)</f>
        <v>Cotoneaster</v>
      </c>
      <c r="U411" t="str">
        <f>VLOOKUP($D411,Artslister!$A$1:$W$99,11,FALSE)</f>
        <v>integerrimus</v>
      </c>
      <c r="V411">
        <f>VLOOKUP($D411,Artslister!$A$1:$W$99,12,FALSE)</f>
        <v>0</v>
      </c>
      <c r="W411" t="str">
        <f>VLOOKUP($D411,Artslister!$A$1:$W$99,13,FALSE)</f>
        <v>Medik.</v>
      </c>
      <c r="X411" t="e">
        <f>VLOOKUP($D411,Artslister!$A$1:$W$99,15,FALSE)</f>
        <v>#REF!</v>
      </c>
      <c r="Y411" t="e">
        <f>VLOOKUP($D411,Artslister!$A$1:$W$99,17,FALSE)</f>
        <v>#N/A</v>
      </c>
    </row>
    <row r="412" spans="1:25" ht="14.55" hidden="1" x14ac:dyDescent="0.3">
      <c r="A412" t="s">
        <v>57</v>
      </c>
      <c r="B412">
        <v>2017</v>
      </c>
      <c r="C412" t="s">
        <v>1644</v>
      </c>
      <c r="D412" t="s">
        <v>1936</v>
      </c>
      <c r="E412">
        <v>1</v>
      </c>
      <c r="L412" t="str">
        <f>VLOOKUP($D412,Artslister!$A$1:$W$99,2,FALSE)</f>
        <v>Cotoneaster integerrimus</v>
      </c>
      <c r="M412" t="str">
        <f>VLOOKUP($D412,Artslister!$A$1:$W$99,3,FALSE)</f>
        <v>103276</v>
      </c>
      <c r="N412" t="str">
        <f>VLOOKUP($D412,Artslister!$A$1:$W$99,4,FALSE)</f>
        <v>132025</v>
      </c>
      <c r="O412" t="str">
        <f>VLOOKUP($D412,Artslister!$A$1:$W$99,5,FALSE)</f>
        <v>Plantae</v>
      </c>
      <c r="P412" t="str">
        <f>VLOOKUP($D412,Artslister!$A$1:$W$99,6,FALSE)</f>
        <v>Magnoliophyta</v>
      </c>
      <c r="Q412" t="str">
        <f>VLOOKUP($D412,Artslister!$A$1:$W$99,7,FALSE)</f>
        <v>Eudicots</v>
      </c>
      <c r="R412" t="str">
        <f>VLOOKUP($D412,Artslister!$A$1:$W$99,8,FALSE)</f>
        <v>Rosales</v>
      </c>
      <c r="S412" t="str">
        <f>VLOOKUP($D412,Artslister!$A$1:$W$99,9,FALSE)</f>
        <v>Rosaceae</v>
      </c>
      <c r="T412" t="str">
        <f>VLOOKUP($D412,Artslister!$A$1:$W$99,10,FALSE)</f>
        <v>Cotoneaster</v>
      </c>
      <c r="U412" t="str">
        <f>VLOOKUP($D412,Artslister!$A$1:$W$99,11,FALSE)</f>
        <v>integerrimus</v>
      </c>
      <c r="V412">
        <f>VLOOKUP($D412,Artslister!$A$1:$W$99,12,FALSE)</f>
        <v>0</v>
      </c>
      <c r="W412" t="str">
        <f>VLOOKUP($D412,Artslister!$A$1:$W$99,13,FALSE)</f>
        <v>Medik.</v>
      </c>
      <c r="X412" t="e">
        <f>VLOOKUP($D412,Artslister!$A$1:$W$99,15,FALSE)</f>
        <v>#REF!</v>
      </c>
      <c r="Y412" t="e">
        <f>VLOOKUP($D412,Artslister!$A$1:$W$99,17,FALSE)</f>
        <v>#N/A</v>
      </c>
    </row>
    <row r="413" spans="1:25" ht="14.55" hidden="1" x14ac:dyDescent="0.3">
      <c r="A413" t="s">
        <v>57</v>
      </c>
      <c r="B413">
        <v>2017</v>
      </c>
      <c r="C413" t="s">
        <v>1646</v>
      </c>
      <c r="D413" t="s">
        <v>1936</v>
      </c>
      <c r="E413">
        <v>1</v>
      </c>
      <c r="L413" t="str">
        <f>VLOOKUP($D413,Artslister!$A$1:$W$99,2,FALSE)</f>
        <v>Cotoneaster integerrimus</v>
      </c>
      <c r="M413" t="str">
        <f>VLOOKUP($D413,Artslister!$A$1:$W$99,3,FALSE)</f>
        <v>103276</v>
      </c>
      <c r="N413" t="str">
        <f>VLOOKUP($D413,Artslister!$A$1:$W$99,4,FALSE)</f>
        <v>132025</v>
      </c>
      <c r="O413" t="str">
        <f>VLOOKUP($D413,Artslister!$A$1:$W$99,5,FALSE)</f>
        <v>Plantae</v>
      </c>
      <c r="P413" t="str">
        <f>VLOOKUP($D413,Artslister!$A$1:$W$99,6,FALSE)</f>
        <v>Magnoliophyta</v>
      </c>
      <c r="Q413" t="str">
        <f>VLOOKUP($D413,Artslister!$A$1:$W$99,7,FALSE)</f>
        <v>Eudicots</v>
      </c>
      <c r="R413" t="str">
        <f>VLOOKUP($D413,Artslister!$A$1:$W$99,8,FALSE)</f>
        <v>Rosales</v>
      </c>
      <c r="S413" t="str">
        <f>VLOOKUP($D413,Artslister!$A$1:$W$99,9,FALSE)</f>
        <v>Rosaceae</v>
      </c>
      <c r="T413" t="str">
        <f>VLOOKUP($D413,Artslister!$A$1:$W$99,10,FALSE)</f>
        <v>Cotoneaster</v>
      </c>
      <c r="U413" t="str">
        <f>VLOOKUP($D413,Artslister!$A$1:$W$99,11,FALSE)</f>
        <v>integerrimus</v>
      </c>
      <c r="V413">
        <f>VLOOKUP($D413,Artslister!$A$1:$W$99,12,FALSE)</f>
        <v>0</v>
      </c>
      <c r="W413" t="str">
        <f>VLOOKUP($D413,Artslister!$A$1:$W$99,13,FALSE)</f>
        <v>Medik.</v>
      </c>
      <c r="X413" t="e">
        <f>VLOOKUP($D413,Artslister!$A$1:$W$99,15,FALSE)</f>
        <v>#REF!</v>
      </c>
      <c r="Y413" t="e">
        <f>VLOOKUP($D413,Artslister!$A$1:$W$99,17,FALSE)</f>
        <v>#N/A</v>
      </c>
    </row>
    <row r="414" spans="1:25" ht="14.55" hidden="1" x14ac:dyDescent="0.3">
      <c r="A414" t="s">
        <v>104</v>
      </c>
      <c r="B414">
        <v>2019</v>
      </c>
      <c r="C414" t="s">
        <v>1263</v>
      </c>
      <c r="D414" t="s">
        <v>1946</v>
      </c>
      <c r="E414">
        <v>2</v>
      </c>
      <c r="F414">
        <v>1</v>
      </c>
      <c r="L414" t="str">
        <f>VLOOKUP($D414,Artslister!$A$1:$W$99,2,FALSE)</f>
        <v>Inula salicina</v>
      </c>
      <c r="M414" t="str">
        <f>VLOOKUP($D414,Artslister!$A$1:$W$99,3,FALSE)</f>
        <v>100715</v>
      </c>
      <c r="N414" t="str">
        <f>VLOOKUP($D414,Artslister!$A$1:$W$99,4,FALSE)</f>
        <v>60675</v>
      </c>
      <c r="O414" t="str">
        <f>VLOOKUP($D414,Artslister!$A$1:$W$99,5,FALSE)</f>
        <v>Plantae</v>
      </c>
      <c r="P414" t="str">
        <f>VLOOKUP($D414,Artslister!$A$1:$W$99,6,FALSE)</f>
        <v>Magnoliophyta</v>
      </c>
      <c r="Q414" t="str">
        <f>VLOOKUP($D414,Artslister!$A$1:$W$99,7,FALSE)</f>
        <v>Eudicots</v>
      </c>
      <c r="R414" t="str">
        <f>VLOOKUP($D414,Artslister!$A$1:$W$99,8,FALSE)</f>
        <v>Asterales</v>
      </c>
      <c r="S414" t="str">
        <f>VLOOKUP($D414,Artslister!$A$1:$W$99,9,FALSE)</f>
        <v>Asteraceae</v>
      </c>
      <c r="T414" t="str">
        <f>VLOOKUP($D414,Artslister!$A$1:$W$99,10,FALSE)</f>
        <v>Inula</v>
      </c>
      <c r="U414" t="str">
        <f>VLOOKUP($D414,Artslister!$A$1:$W$99,11,FALSE)</f>
        <v>salicina</v>
      </c>
      <c r="V414">
        <f>VLOOKUP($D414,Artslister!$A$1:$W$99,12,FALSE)</f>
        <v>0</v>
      </c>
      <c r="W414" t="str">
        <f>VLOOKUP($D414,Artslister!$A$1:$W$99,13,FALSE)</f>
        <v>L.</v>
      </c>
      <c r="X414" t="e">
        <f>VLOOKUP($D414,Artslister!$A$1:$W$99,15,FALSE)</f>
        <v>#REF!</v>
      </c>
      <c r="Y414" t="e">
        <f>VLOOKUP($D414,Artslister!$A$1:$W$99,17,FALSE)</f>
        <v>#N/A</v>
      </c>
    </row>
    <row r="415" spans="1:25" ht="14.55" hidden="1" x14ac:dyDescent="0.3">
      <c r="A415" t="s">
        <v>104</v>
      </c>
      <c r="B415" s="20">
        <v>2020</v>
      </c>
      <c r="C415" s="20" t="s">
        <v>1263</v>
      </c>
      <c r="D415" s="20" t="s">
        <v>1946</v>
      </c>
      <c r="E415" s="20">
        <v>10</v>
      </c>
      <c r="F415">
        <v>1</v>
      </c>
      <c r="J415" s="20"/>
      <c r="L415" t="str">
        <f>VLOOKUP($D415,Artslister!$A$1:$W$99,2,FALSE)</f>
        <v>Inula salicina</v>
      </c>
      <c r="M415" t="str">
        <f>VLOOKUP($D415,Artslister!$A$1:$W$99,3,FALSE)</f>
        <v>100715</v>
      </c>
      <c r="N415" t="str">
        <f>VLOOKUP($D415,Artslister!$A$1:$W$99,4,FALSE)</f>
        <v>60675</v>
      </c>
      <c r="O415" t="str">
        <f>VLOOKUP($D415,Artslister!$A$1:$W$99,5,FALSE)</f>
        <v>Plantae</v>
      </c>
      <c r="P415" t="str">
        <f>VLOOKUP($D415,Artslister!$A$1:$W$99,6,FALSE)</f>
        <v>Magnoliophyta</v>
      </c>
      <c r="Q415" t="str">
        <f>VLOOKUP($D415,Artslister!$A$1:$W$99,7,FALSE)</f>
        <v>Eudicots</v>
      </c>
      <c r="R415" t="str">
        <f>VLOOKUP($D415,Artslister!$A$1:$W$99,8,FALSE)</f>
        <v>Asterales</v>
      </c>
      <c r="S415" t="str">
        <f>VLOOKUP($D415,Artslister!$A$1:$W$99,9,FALSE)</f>
        <v>Asteraceae</v>
      </c>
      <c r="T415" t="str">
        <f>VLOOKUP($D415,Artslister!$A$1:$W$99,10,FALSE)</f>
        <v>Inula</v>
      </c>
      <c r="U415" t="str">
        <f>VLOOKUP($D415,Artslister!$A$1:$W$99,11,FALSE)</f>
        <v>salicina</v>
      </c>
      <c r="V415">
        <f>VLOOKUP($D415,Artslister!$A$1:$W$99,12,FALSE)</f>
        <v>0</v>
      </c>
      <c r="W415" t="str">
        <f>VLOOKUP($D415,Artslister!$A$1:$W$99,13,FALSE)</f>
        <v>L.</v>
      </c>
      <c r="X415" t="e">
        <f>VLOOKUP($D415,Artslister!$A$1:$W$99,15,FALSE)</f>
        <v>#REF!</v>
      </c>
      <c r="Y415" t="e">
        <f>VLOOKUP($D415,Artslister!$A$1:$W$99,17,FALSE)</f>
        <v>#N/A</v>
      </c>
    </row>
    <row r="416" spans="1:25" ht="14.55" hidden="1" x14ac:dyDescent="0.3">
      <c r="A416" s="33" t="s">
        <v>104</v>
      </c>
      <c r="B416" s="33">
        <v>2021</v>
      </c>
      <c r="C416" s="33" t="s">
        <v>1263</v>
      </c>
      <c r="D416" s="33" t="s">
        <v>1946</v>
      </c>
      <c r="E416" s="33">
        <v>3</v>
      </c>
      <c r="F416">
        <v>1</v>
      </c>
      <c r="H416" s="13"/>
      <c r="I416" s="13"/>
      <c r="J416" s="33"/>
      <c r="K416" s="13"/>
      <c r="L416" t="str">
        <f>VLOOKUP($D416,Artslister!$A$1:$W$99,2,FALSE)</f>
        <v>Inula salicina</v>
      </c>
      <c r="M416" t="str">
        <f>VLOOKUP($D416,Artslister!$A$1:$W$99,3,FALSE)</f>
        <v>100715</v>
      </c>
      <c r="N416" t="str">
        <f>VLOOKUP($D416,Artslister!$A$1:$W$99,4,FALSE)</f>
        <v>60675</v>
      </c>
      <c r="O416" t="str">
        <f>VLOOKUP($D416,Artslister!$A$1:$W$99,5,FALSE)</f>
        <v>Plantae</v>
      </c>
      <c r="P416" t="str">
        <f>VLOOKUP($D416,Artslister!$A$1:$W$99,6,FALSE)</f>
        <v>Magnoliophyta</v>
      </c>
      <c r="Q416" t="str">
        <f>VLOOKUP($D416,Artslister!$A$1:$W$99,7,FALSE)</f>
        <v>Eudicots</v>
      </c>
      <c r="R416" t="str">
        <f>VLOOKUP($D416,Artslister!$A$1:$W$99,8,FALSE)</f>
        <v>Asterales</v>
      </c>
      <c r="S416" t="str">
        <f>VLOOKUP($D416,Artslister!$A$1:$W$99,9,FALSE)</f>
        <v>Asteraceae</v>
      </c>
      <c r="T416" t="str">
        <f>VLOOKUP($D416,Artslister!$A$1:$W$99,10,FALSE)</f>
        <v>Inula</v>
      </c>
      <c r="U416" t="str">
        <f>VLOOKUP($D416,Artslister!$A$1:$W$99,11,FALSE)</f>
        <v>salicina</v>
      </c>
      <c r="V416">
        <f>VLOOKUP($D416,Artslister!$A$1:$W$99,12,FALSE)</f>
        <v>0</v>
      </c>
      <c r="W416" t="str">
        <f>VLOOKUP($D416,Artslister!$A$1:$W$99,13,FALSE)</f>
        <v>L.</v>
      </c>
      <c r="X416" t="e">
        <f>VLOOKUP($D416,Artslister!$A$1:$W$99,15,FALSE)</f>
        <v>#REF!</v>
      </c>
      <c r="Y416" t="e">
        <f>VLOOKUP($D416,Artslister!$A$1:$W$99,17,FALSE)</f>
        <v>#N/A</v>
      </c>
    </row>
    <row r="417" spans="1:25" ht="14.55" hidden="1" x14ac:dyDescent="0.3">
      <c r="A417" t="s">
        <v>104</v>
      </c>
      <c r="B417" s="20">
        <v>2020</v>
      </c>
      <c r="C417" s="20" t="s">
        <v>1263</v>
      </c>
      <c r="D417" t="s">
        <v>1998</v>
      </c>
      <c r="E417" s="20">
        <v>10</v>
      </c>
      <c r="G417">
        <v>1</v>
      </c>
      <c r="J417" s="20"/>
      <c r="L417" t="str">
        <f>VLOOKUP($D417,Artslister!$A$1:$W$99,2,FALSE)</f>
        <v>Cotoneaster sp.</v>
      </c>
      <c r="M417" t="str">
        <f>VLOOKUP($D417,Artslister!$A$1:$W$99,3,FALSE)</f>
        <v>103268</v>
      </c>
      <c r="N417" t="str">
        <f>VLOOKUP($D417,Artslister!$A$1:$W$99,4,FALSE)</f>
        <v>63228</v>
      </c>
      <c r="O417" t="str">
        <f>VLOOKUP($D417,Artslister!$A$1:$W$99,5,FALSE)</f>
        <v>Plantae</v>
      </c>
      <c r="P417" t="str">
        <f>VLOOKUP($D417,Artslister!$A$1:$W$99,6,FALSE)</f>
        <v>Magnoliophyta</v>
      </c>
      <c r="Q417" t="str">
        <f>VLOOKUP($D417,Artslister!$A$1:$W$99,7,FALSE)</f>
        <v>Eudicots</v>
      </c>
      <c r="R417" t="str">
        <f>VLOOKUP($D417,Artslister!$A$1:$W$99,8,FALSE)</f>
        <v>Rosales</v>
      </c>
      <c r="S417" t="str">
        <f>VLOOKUP($D417,Artslister!$A$1:$W$99,9,FALSE)</f>
        <v>Rosaceae</v>
      </c>
      <c r="T417" t="str">
        <f>VLOOKUP($D417,Artslister!$A$1:$W$99,10,FALSE)</f>
        <v>Cotoneaster</v>
      </c>
      <c r="U417">
        <f>VLOOKUP($D417,Artslister!$A$1:$W$99,11,FALSE)</f>
        <v>0</v>
      </c>
      <c r="V417">
        <f>VLOOKUP($D417,Artslister!$A$1:$W$99,12,FALSE)</f>
        <v>0</v>
      </c>
      <c r="W417" t="str">
        <f>VLOOKUP($D417,Artslister!$A$1:$W$99,13,FALSE)</f>
        <v>Medik.</v>
      </c>
      <c r="X417" t="e">
        <f>VLOOKUP($D417,Artslister!$A$1:$W$99,15,FALSE)</f>
        <v>#REF!</v>
      </c>
      <c r="Y417" t="e">
        <f>VLOOKUP($D417,Artslister!$A$1:$W$99,17,FALSE)</f>
        <v>#N/A</v>
      </c>
    </row>
    <row r="418" spans="1:25" ht="14.55" hidden="1" x14ac:dyDescent="0.3">
      <c r="A418" s="20" t="s">
        <v>104</v>
      </c>
      <c r="B418" s="20">
        <v>2022</v>
      </c>
      <c r="C418" t="s">
        <v>1263</v>
      </c>
      <c r="D418" t="s">
        <v>1928</v>
      </c>
      <c r="E418">
        <v>7</v>
      </c>
      <c r="H418">
        <v>1</v>
      </c>
      <c r="L418" t="str">
        <f>VLOOKUP($D418,Artslister!$A$1:$W$99,2,FALSE)</f>
        <v>Rosa sp.</v>
      </c>
      <c r="M418" t="str">
        <f>VLOOKUP($D418,Artslister!$A$1:$W$99,3,FALSE)</f>
        <v>103384</v>
      </c>
      <c r="N418" t="str">
        <f>VLOOKUP($D418,Artslister!$A$1:$W$99,4,FALSE)</f>
        <v>63344</v>
      </c>
      <c r="O418" t="str">
        <f>VLOOKUP($D418,Artslister!$A$1:$W$99,5,FALSE)</f>
        <v>Plantae</v>
      </c>
      <c r="P418" t="str">
        <f>VLOOKUP($D418,Artslister!$A$1:$W$99,6,FALSE)</f>
        <v>Magnoliophyta</v>
      </c>
      <c r="Q418" t="str">
        <f>VLOOKUP($D418,Artslister!$A$1:$W$99,7,FALSE)</f>
        <v>Eudicots</v>
      </c>
      <c r="R418" t="str">
        <f>VLOOKUP($D418,Artslister!$A$1:$W$99,8,FALSE)</f>
        <v>Rosales</v>
      </c>
      <c r="S418" t="str">
        <f>VLOOKUP($D418,Artslister!$A$1:$W$99,9,FALSE)</f>
        <v>Rosaceae</v>
      </c>
      <c r="T418" t="str">
        <f>VLOOKUP($D418,Artslister!$A$1:$W$99,10,FALSE)</f>
        <v>Rosa</v>
      </c>
      <c r="U418">
        <f>VLOOKUP($D418,Artslister!$A$1:$W$99,11,FALSE)</f>
        <v>0</v>
      </c>
      <c r="V418">
        <f>VLOOKUP($D418,Artslister!$A$1:$W$99,12,FALSE)</f>
        <v>0</v>
      </c>
      <c r="W418" t="str">
        <f>VLOOKUP($D418,Artslister!$A$1:$W$99,13,FALSE)</f>
        <v>L.</v>
      </c>
      <c r="X418" t="e">
        <f>VLOOKUP($D418,Artslister!$A$1:$W$99,15,FALSE)</f>
        <v>#REF!</v>
      </c>
      <c r="Y418" t="e">
        <f>VLOOKUP($D418,Artslister!$A$1:$W$99,17,FALSE)</f>
        <v>#N/A</v>
      </c>
    </row>
    <row r="419" spans="1:25" ht="14.55" hidden="1" x14ac:dyDescent="0.3">
      <c r="A419" s="20" t="s">
        <v>104</v>
      </c>
      <c r="B419">
        <v>2017</v>
      </c>
      <c r="C419" t="s">
        <v>1263</v>
      </c>
      <c r="D419" t="s">
        <v>1928</v>
      </c>
      <c r="E419">
        <v>20</v>
      </c>
      <c r="L419" t="str">
        <f>VLOOKUP($D419,Artslister!$A$1:$W$99,2,FALSE)</f>
        <v>Rosa sp.</v>
      </c>
      <c r="M419" t="str">
        <f>VLOOKUP($D419,Artslister!$A$1:$W$99,3,FALSE)</f>
        <v>103384</v>
      </c>
      <c r="N419" t="str">
        <f>VLOOKUP($D419,Artslister!$A$1:$W$99,4,FALSE)</f>
        <v>63344</v>
      </c>
      <c r="O419" t="str">
        <f>VLOOKUP($D419,Artslister!$A$1:$W$99,5,FALSE)</f>
        <v>Plantae</v>
      </c>
      <c r="P419" t="str">
        <f>VLOOKUP($D419,Artslister!$A$1:$W$99,6,FALSE)</f>
        <v>Magnoliophyta</v>
      </c>
      <c r="Q419" t="str">
        <f>VLOOKUP($D419,Artslister!$A$1:$W$99,7,FALSE)</f>
        <v>Eudicots</v>
      </c>
      <c r="R419" t="str">
        <f>VLOOKUP($D419,Artslister!$A$1:$W$99,8,FALSE)</f>
        <v>Rosales</v>
      </c>
      <c r="S419" t="str">
        <f>VLOOKUP($D419,Artslister!$A$1:$W$99,9,FALSE)</f>
        <v>Rosaceae</v>
      </c>
      <c r="T419" t="str">
        <f>VLOOKUP($D419,Artslister!$A$1:$W$99,10,FALSE)</f>
        <v>Rosa</v>
      </c>
      <c r="U419">
        <f>VLOOKUP($D419,Artslister!$A$1:$W$99,11,FALSE)</f>
        <v>0</v>
      </c>
      <c r="V419">
        <f>VLOOKUP($D419,Artslister!$A$1:$W$99,12,FALSE)</f>
        <v>0</v>
      </c>
      <c r="W419" t="str">
        <f>VLOOKUP($D419,Artslister!$A$1:$W$99,13,FALSE)</f>
        <v>L.</v>
      </c>
      <c r="X419" t="e">
        <f>VLOOKUP($D419,Artslister!$A$1:$W$99,15,FALSE)</f>
        <v>#REF!</v>
      </c>
      <c r="Y419" t="e">
        <f>VLOOKUP($D419,Artslister!$A$1:$W$99,17,FALSE)</f>
        <v>#N/A</v>
      </c>
    </row>
    <row r="420" spans="1:25" ht="14.55" hidden="1" x14ac:dyDescent="0.3">
      <c r="A420" t="s">
        <v>109</v>
      </c>
      <c r="B420">
        <v>2018</v>
      </c>
      <c r="C420" t="s">
        <v>1463</v>
      </c>
      <c r="D420" t="s">
        <v>588</v>
      </c>
      <c r="E420">
        <v>10</v>
      </c>
      <c r="L420" t="str">
        <f>VLOOKUP($D420,Artslister!$A$1:$W$99,2,FALSE)</f>
        <v>Acer platanoides</v>
      </c>
      <c r="M420" t="str">
        <f>VLOOKUP($D420,Artslister!$A$1:$W$99,3,FALSE)</f>
        <v>103559</v>
      </c>
      <c r="N420" t="str">
        <f>VLOOKUP($D420,Artslister!$A$1:$W$99,4,FALSE)</f>
        <v>63519</v>
      </c>
      <c r="O420" t="str">
        <f>VLOOKUP($D420,Artslister!$A$1:$W$99,5,FALSE)</f>
        <v>Plantae</v>
      </c>
      <c r="P420" t="str">
        <f>VLOOKUP($D420,Artslister!$A$1:$W$99,6,FALSE)</f>
        <v>Magnoliophyta</v>
      </c>
      <c r="Q420" t="str">
        <f>VLOOKUP($D420,Artslister!$A$1:$W$99,7,FALSE)</f>
        <v>Eudicots</v>
      </c>
      <c r="R420" t="str">
        <f>VLOOKUP($D420,Artslister!$A$1:$W$99,8,FALSE)</f>
        <v>Sapindales</v>
      </c>
      <c r="S420" t="str">
        <f>VLOOKUP($D420,Artslister!$A$1:$W$99,9,FALSE)</f>
        <v>Sapindaceae</v>
      </c>
      <c r="T420" t="str">
        <f>VLOOKUP($D420,Artslister!$A$1:$W$99,10,FALSE)</f>
        <v>Acer</v>
      </c>
      <c r="U420" t="str">
        <f>VLOOKUP($D420,Artslister!$A$1:$W$99,11,FALSE)</f>
        <v>platanoides</v>
      </c>
      <c r="V420">
        <f>VLOOKUP($D420,Artslister!$A$1:$W$99,12,FALSE)</f>
        <v>0</v>
      </c>
      <c r="W420" t="str">
        <f>VLOOKUP($D420,Artslister!$A$1:$W$99,13,FALSE)</f>
        <v>L.</v>
      </c>
      <c r="X420" t="e">
        <f>VLOOKUP($D420,Artslister!$A$1:$W$99,15,FALSE)</f>
        <v>#REF!</v>
      </c>
      <c r="Y420" t="e">
        <f>VLOOKUP($D420,Artslister!$A$1:$W$99,17,FALSE)</f>
        <v>#N/A</v>
      </c>
    </row>
    <row r="421" spans="1:25" ht="14.55" hidden="1" x14ac:dyDescent="0.3">
      <c r="A421" t="s">
        <v>109</v>
      </c>
      <c r="B421">
        <v>2019</v>
      </c>
      <c r="C421" t="s">
        <v>1463</v>
      </c>
      <c r="D421" t="s">
        <v>588</v>
      </c>
      <c r="E421">
        <v>3</v>
      </c>
      <c r="L421" t="str">
        <f>VLOOKUP($D421,Artslister!$A$1:$W$99,2,FALSE)</f>
        <v>Acer platanoides</v>
      </c>
      <c r="M421" t="str">
        <f>VLOOKUP($D421,Artslister!$A$1:$W$99,3,FALSE)</f>
        <v>103559</v>
      </c>
      <c r="N421" t="str">
        <f>VLOOKUP($D421,Artslister!$A$1:$W$99,4,FALSE)</f>
        <v>63519</v>
      </c>
      <c r="O421" t="str">
        <f>VLOOKUP($D421,Artslister!$A$1:$W$99,5,FALSE)</f>
        <v>Plantae</v>
      </c>
      <c r="P421" t="str">
        <f>VLOOKUP($D421,Artslister!$A$1:$W$99,6,FALSE)</f>
        <v>Magnoliophyta</v>
      </c>
      <c r="Q421" t="str">
        <f>VLOOKUP($D421,Artslister!$A$1:$W$99,7,FALSE)</f>
        <v>Eudicots</v>
      </c>
      <c r="R421" t="str">
        <f>VLOOKUP($D421,Artslister!$A$1:$W$99,8,FALSE)</f>
        <v>Sapindales</v>
      </c>
      <c r="S421" t="str">
        <f>VLOOKUP($D421,Artslister!$A$1:$W$99,9,FALSE)</f>
        <v>Sapindaceae</v>
      </c>
      <c r="T421" t="str">
        <f>VLOOKUP($D421,Artslister!$A$1:$W$99,10,FALSE)</f>
        <v>Acer</v>
      </c>
      <c r="U421" t="str">
        <f>VLOOKUP($D421,Artslister!$A$1:$W$99,11,FALSE)</f>
        <v>platanoides</v>
      </c>
      <c r="V421">
        <f>VLOOKUP($D421,Artslister!$A$1:$W$99,12,FALSE)</f>
        <v>0</v>
      </c>
      <c r="W421" t="str">
        <f>VLOOKUP($D421,Artslister!$A$1:$W$99,13,FALSE)</f>
        <v>L.</v>
      </c>
      <c r="X421" t="e">
        <f>VLOOKUP($D421,Artslister!$A$1:$W$99,15,FALSE)</f>
        <v>#REF!</v>
      </c>
      <c r="Y421" t="e">
        <f>VLOOKUP($D421,Artslister!$A$1:$W$99,17,FALSE)</f>
        <v>#N/A</v>
      </c>
    </row>
    <row r="422" spans="1:25" ht="14.55" hidden="1" x14ac:dyDescent="0.3">
      <c r="A422" s="20" t="s">
        <v>109</v>
      </c>
      <c r="B422" s="20">
        <v>2020</v>
      </c>
      <c r="C422" s="20" t="s">
        <v>1463</v>
      </c>
      <c r="D422" s="20" t="s">
        <v>588</v>
      </c>
      <c r="E422" s="20">
        <v>10</v>
      </c>
      <c r="J422" s="20" t="s">
        <v>297</v>
      </c>
      <c r="L422" t="str">
        <f>VLOOKUP($D422,Artslister!$A$1:$W$99,2,FALSE)</f>
        <v>Acer platanoides</v>
      </c>
      <c r="M422" t="str">
        <f>VLOOKUP($D422,Artslister!$A$1:$W$99,3,FALSE)</f>
        <v>103559</v>
      </c>
      <c r="N422" t="str">
        <f>VLOOKUP($D422,Artslister!$A$1:$W$99,4,FALSE)</f>
        <v>63519</v>
      </c>
      <c r="O422" t="str">
        <f>VLOOKUP($D422,Artslister!$A$1:$W$99,5,FALSE)</f>
        <v>Plantae</v>
      </c>
      <c r="P422" t="str">
        <f>VLOOKUP($D422,Artslister!$A$1:$W$99,6,FALSE)</f>
        <v>Magnoliophyta</v>
      </c>
      <c r="Q422" t="str">
        <f>VLOOKUP($D422,Artslister!$A$1:$W$99,7,FALSE)</f>
        <v>Eudicots</v>
      </c>
      <c r="R422" t="str">
        <f>VLOOKUP($D422,Artslister!$A$1:$W$99,8,FALSE)</f>
        <v>Sapindales</v>
      </c>
      <c r="S422" t="str">
        <f>VLOOKUP($D422,Artslister!$A$1:$W$99,9,FALSE)</f>
        <v>Sapindaceae</v>
      </c>
      <c r="T422" t="str">
        <f>VLOOKUP($D422,Artslister!$A$1:$W$99,10,FALSE)</f>
        <v>Acer</v>
      </c>
      <c r="U422" t="str">
        <f>VLOOKUP($D422,Artslister!$A$1:$W$99,11,FALSE)</f>
        <v>platanoides</v>
      </c>
      <c r="V422">
        <f>VLOOKUP($D422,Artslister!$A$1:$W$99,12,FALSE)</f>
        <v>0</v>
      </c>
      <c r="W422" t="str">
        <f>VLOOKUP($D422,Artslister!$A$1:$W$99,13,FALSE)</f>
        <v>L.</v>
      </c>
      <c r="X422" t="e">
        <f>VLOOKUP($D422,Artslister!$A$1:$W$99,15,FALSE)</f>
        <v>#REF!</v>
      </c>
      <c r="Y422" t="e">
        <f>VLOOKUP($D422,Artslister!$A$1:$W$99,17,FALSE)</f>
        <v>#N/A</v>
      </c>
    </row>
    <row r="423" spans="1:25" ht="14.55" hidden="1" x14ac:dyDescent="0.3">
      <c r="A423" t="s">
        <v>70</v>
      </c>
      <c r="B423">
        <v>2018</v>
      </c>
      <c r="C423" t="s">
        <v>1522</v>
      </c>
      <c r="D423" t="s">
        <v>1936</v>
      </c>
      <c r="E423">
        <v>5</v>
      </c>
      <c r="L423" t="str">
        <f>VLOOKUP($D423,Artslister!$A$1:$W$99,2,FALSE)</f>
        <v>Cotoneaster integerrimus</v>
      </c>
      <c r="M423" t="str">
        <f>VLOOKUP($D423,Artslister!$A$1:$W$99,3,FALSE)</f>
        <v>103276</v>
      </c>
      <c r="N423" t="str">
        <f>VLOOKUP($D423,Artslister!$A$1:$W$99,4,FALSE)</f>
        <v>132025</v>
      </c>
      <c r="O423" t="str">
        <f>VLOOKUP($D423,Artslister!$A$1:$W$99,5,FALSE)</f>
        <v>Plantae</v>
      </c>
      <c r="P423" t="str">
        <f>VLOOKUP($D423,Artslister!$A$1:$W$99,6,FALSE)</f>
        <v>Magnoliophyta</v>
      </c>
      <c r="Q423" t="str">
        <f>VLOOKUP($D423,Artslister!$A$1:$W$99,7,FALSE)</f>
        <v>Eudicots</v>
      </c>
      <c r="R423" t="str">
        <f>VLOOKUP($D423,Artslister!$A$1:$W$99,8,FALSE)</f>
        <v>Rosales</v>
      </c>
      <c r="S423" t="str">
        <f>VLOOKUP($D423,Artslister!$A$1:$W$99,9,FALSE)</f>
        <v>Rosaceae</v>
      </c>
      <c r="T423" t="str">
        <f>VLOOKUP($D423,Artslister!$A$1:$W$99,10,FALSE)</f>
        <v>Cotoneaster</v>
      </c>
      <c r="U423" t="str">
        <f>VLOOKUP($D423,Artslister!$A$1:$W$99,11,FALSE)</f>
        <v>integerrimus</v>
      </c>
      <c r="V423">
        <f>VLOOKUP($D423,Artslister!$A$1:$W$99,12,FALSE)</f>
        <v>0</v>
      </c>
      <c r="W423" t="str">
        <f>VLOOKUP($D423,Artslister!$A$1:$W$99,13,FALSE)</f>
        <v>Medik.</v>
      </c>
      <c r="X423" t="e">
        <f>VLOOKUP($D423,Artslister!$A$1:$W$99,15,FALSE)</f>
        <v>#REF!</v>
      </c>
      <c r="Y423" t="e">
        <f>VLOOKUP($D423,Artslister!$A$1:$W$99,17,FALSE)</f>
        <v>#N/A</v>
      </c>
    </row>
    <row r="424" spans="1:25" ht="14.55" hidden="1" x14ac:dyDescent="0.3">
      <c r="A424" t="s">
        <v>70</v>
      </c>
      <c r="B424">
        <v>2018</v>
      </c>
      <c r="C424" t="s">
        <v>1526</v>
      </c>
      <c r="D424" t="s">
        <v>1936</v>
      </c>
      <c r="E424">
        <v>3</v>
      </c>
      <c r="L424" t="str">
        <f>VLOOKUP($D424,Artslister!$A$1:$W$99,2,FALSE)</f>
        <v>Cotoneaster integerrimus</v>
      </c>
      <c r="M424" t="str">
        <f>VLOOKUP($D424,Artslister!$A$1:$W$99,3,FALSE)</f>
        <v>103276</v>
      </c>
      <c r="N424" t="str">
        <f>VLOOKUP($D424,Artslister!$A$1:$W$99,4,FALSE)</f>
        <v>132025</v>
      </c>
      <c r="O424" t="str">
        <f>VLOOKUP($D424,Artslister!$A$1:$W$99,5,FALSE)</f>
        <v>Plantae</v>
      </c>
      <c r="P424" t="str">
        <f>VLOOKUP($D424,Artslister!$A$1:$W$99,6,FALSE)</f>
        <v>Magnoliophyta</v>
      </c>
      <c r="Q424" t="str">
        <f>VLOOKUP($D424,Artslister!$A$1:$W$99,7,FALSE)</f>
        <v>Eudicots</v>
      </c>
      <c r="R424" t="str">
        <f>VLOOKUP($D424,Artslister!$A$1:$W$99,8,FALSE)</f>
        <v>Rosales</v>
      </c>
      <c r="S424" t="str">
        <f>VLOOKUP($D424,Artslister!$A$1:$W$99,9,FALSE)</f>
        <v>Rosaceae</v>
      </c>
      <c r="T424" t="str">
        <f>VLOOKUP($D424,Artslister!$A$1:$W$99,10,FALSE)</f>
        <v>Cotoneaster</v>
      </c>
      <c r="U424" t="str">
        <f>VLOOKUP($D424,Artslister!$A$1:$W$99,11,FALSE)</f>
        <v>integerrimus</v>
      </c>
      <c r="V424">
        <f>VLOOKUP($D424,Artslister!$A$1:$W$99,12,FALSE)</f>
        <v>0</v>
      </c>
      <c r="W424" t="str">
        <f>VLOOKUP($D424,Artslister!$A$1:$W$99,13,FALSE)</f>
        <v>Medik.</v>
      </c>
      <c r="X424" t="e">
        <f>VLOOKUP($D424,Artslister!$A$1:$W$99,15,FALSE)</f>
        <v>#REF!</v>
      </c>
      <c r="Y424" t="e">
        <f>VLOOKUP($D424,Artslister!$A$1:$W$99,17,FALSE)</f>
        <v>#N/A</v>
      </c>
    </row>
    <row r="425" spans="1:25" ht="14.55" hidden="1" x14ac:dyDescent="0.3">
      <c r="A425" t="s">
        <v>70</v>
      </c>
      <c r="B425">
        <v>2018</v>
      </c>
      <c r="C425" t="s">
        <v>1527</v>
      </c>
      <c r="D425" t="s">
        <v>1936</v>
      </c>
      <c r="E425">
        <v>5</v>
      </c>
      <c r="L425" t="str">
        <f>VLOOKUP($D425,Artslister!$A$1:$W$99,2,FALSE)</f>
        <v>Cotoneaster integerrimus</v>
      </c>
      <c r="M425" t="str">
        <f>VLOOKUP($D425,Artslister!$A$1:$W$99,3,FALSE)</f>
        <v>103276</v>
      </c>
      <c r="N425" t="str">
        <f>VLOOKUP($D425,Artslister!$A$1:$W$99,4,FALSE)</f>
        <v>132025</v>
      </c>
      <c r="O425" t="str">
        <f>VLOOKUP($D425,Artslister!$A$1:$W$99,5,FALSE)</f>
        <v>Plantae</v>
      </c>
      <c r="P425" t="str">
        <f>VLOOKUP($D425,Artslister!$A$1:$W$99,6,FALSE)</f>
        <v>Magnoliophyta</v>
      </c>
      <c r="Q425" t="str">
        <f>VLOOKUP($D425,Artslister!$A$1:$W$99,7,FALSE)</f>
        <v>Eudicots</v>
      </c>
      <c r="R425" t="str">
        <f>VLOOKUP($D425,Artslister!$A$1:$W$99,8,FALSE)</f>
        <v>Rosales</v>
      </c>
      <c r="S425" t="str">
        <f>VLOOKUP($D425,Artslister!$A$1:$W$99,9,FALSE)</f>
        <v>Rosaceae</v>
      </c>
      <c r="T425" t="str">
        <f>VLOOKUP($D425,Artslister!$A$1:$W$99,10,FALSE)</f>
        <v>Cotoneaster</v>
      </c>
      <c r="U425" t="str">
        <f>VLOOKUP($D425,Artslister!$A$1:$W$99,11,FALSE)</f>
        <v>integerrimus</v>
      </c>
      <c r="V425">
        <f>VLOOKUP($D425,Artslister!$A$1:$W$99,12,FALSE)</f>
        <v>0</v>
      </c>
      <c r="W425" t="str">
        <f>VLOOKUP($D425,Artslister!$A$1:$W$99,13,FALSE)</f>
        <v>Medik.</v>
      </c>
      <c r="X425" t="e">
        <f>VLOOKUP($D425,Artslister!$A$1:$W$99,15,FALSE)</f>
        <v>#REF!</v>
      </c>
      <c r="Y425" t="e">
        <f>VLOOKUP($D425,Artslister!$A$1:$W$99,17,FALSE)</f>
        <v>#N/A</v>
      </c>
    </row>
    <row r="426" spans="1:25" ht="14.55" hidden="1" x14ac:dyDescent="0.3">
      <c r="A426" t="s">
        <v>70</v>
      </c>
      <c r="B426">
        <v>2018</v>
      </c>
      <c r="C426" t="s">
        <v>1516</v>
      </c>
      <c r="D426" t="s">
        <v>1936</v>
      </c>
      <c r="E426">
        <v>2</v>
      </c>
      <c r="L426" t="str">
        <f>VLOOKUP($D426,Artslister!$A$1:$W$99,2,FALSE)</f>
        <v>Cotoneaster integerrimus</v>
      </c>
      <c r="M426" t="str">
        <f>VLOOKUP($D426,Artslister!$A$1:$W$99,3,FALSE)</f>
        <v>103276</v>
      </c>
      <c r="N426" t="str">
        <f>VLOOKUP($D426,Artslister!$A$1:$W$99,4,FALSE)</f>
        <v>132025</v>
      </c>
      <c r="O426" t="str">
        <f>VLOOKUP($D426,Artslister!$A$1:$W$99,5,FALSE)</f>
        <v>Plantae</v>
      </c>
      <c r="P426" t="str">
        <f>VLOOKUP($D426,Artslister!$A$1:$W$99,6,FALSE)</f>
        <v>Magnoliophyta</v>
      </c>
      <c r="Q426" t="str">
        <f>VLOOKUP($D426,Artslister!$A$1:$W$99,7,FALSE)</f>
        <v>Eudicots</v>
      </c>
      <c r="R426" t="str">
        <f>VLOOKUP($D426,Artslister!$A$1:$W$99,8,FALSE)</f>
        <v>Rosales</v>
      </c>
      <c r="S426" t="str">
        <f>VLOOKUP($D426,Artslister!$A$1:$W$99,9,FALSE)</f>
        <v>Rosaceae</v>
      </c>
      <c r="T426" t="str">
        <f>VLOOKUP($D426,Artslister!$A$1:$W$99,10,FALSE)</f>
        <v>Cotoneaster</v>
      </c>
      <c r="U426" t="str">
        <f>VLOOKUP($D426,Artslister!$A$1:$W$99,11,FALSE)</f>
        <v>integerrimus</v>
      </c>
      <c r="V426">
        <f>VLOOKUP($D426,Artslister!$A$1:$W$99,12,FALSE)</f>
        <v>0</v>
      </c>
      <c r="W426" t="str">
        <f>VLOOKUP($D426,Artslister!$A$1:$W$99,13,FALSE)</f>
        <v>Medik.</v>
      </c>
      <c r="X426" t="e">
        <f>VLOOKUP($D426,Artslister!$A$1:$W$99,15,FALSE)</f>
        <v>#REF!</v>
      </c>
      <c r="Y426" t="e">
        <f>VLOOKUP($D426,Artslister!$A$1:$W$99,17,FALSE)</f>
        <v>#N/A</v>
      </c>
    </row>
    <row r="427" spans="1:25" ht="14.55" hidden="1" x14ac:dyDescent="0.3">
      <c r="A427" t="s">
        <v>57</v>
      </c>
      <c r="B427">
        <v>2018</v>
      </c>
      <c r="C427" t="s">
        <v>1648</v>
      </c>
      <c r="D427" t="s">
        <v>1936</v>
      </c>
      <c r="E427">
        <v>5</v>
      </c>
      <c r="L427" t="str">
        <f>VLOOKUP($D427,Artslister!$A$1:$W$99,2,FALSE)</f>
        <v>Cotoneaster integerrimus</v>
      </c>
      <c r="M427" t="str">
        <f>VLOOKUP($D427,Artslister!$A$1:$W$99,3,FALSE)</f>
        <v>103276</v>
      </c>
      <c r="N427" t="str">
        <f>VLOOKUP($D427,Artslister!$A$1:$W$99,4,FALSE)</f>
        <v>132025</v>
      </c>
      <c r="O427" t="str">
        <f>VLOOKUP($D427,Artslister!$A$1:$W$99,5,FALSE)</f>
        <v>Plantae</v>
      </c>
      <c r="P427" t="str">
        <f>VLOOKUP($D427,Artslister!$A$1:$W$99,6,FALSE)</f>
        <v>Magnoliophyta</v>
      </c>
      <c r="Q427" t="str">
        <f>VLOOKUP($D427,Artslister!$A$1:$W$99,7,FALSE)</f>
        <v>Eudicots</v>
      </c>
      <c r="R427" t="str">
        <f>VLOOKUP($D427,Artslister!$A$1:$W$99,8,FALSE)</f>
        <v>Rosales</v>
      </c>
      <c r="S427" t="str">
        <f>VLOOKUP($D427,Artslister!$A$1:$W$99,9,FALSE)</f>
        <v>Rosaceae</v>
      </c>
      <c r="T427" t="str">
        <f>VLOOKUP($D427,Artslister!$A$1:$W$99,10,FALSE)</f>
        <v>Cotoneaster</v>
      </c>
      <c r="U427" t="str">
        <f>VLOOKUP($D427,Artslister!$A$1:$W$99,11,FALSE)</f>
        <v>integerrimus</v>
      </c>
      <c r="V427">
        <f>VLOOKUP($D427,Artslister!$A$1:$W$99,12,FALSE)</f>
        <v>0</v>
      </c>
      <c r="W427" t="str">
        <f>VLOOKUP($D427,Artslister!$A$1:$W$99,13,FALSE)</f>
        <v>Medik.</v>
      </c>
      <c r="X427" t="e">
        <f>VLOOKUP($D427,Artslister!$A$1:$W$99,15,FALSE)</f>
        <v>#REF!</v>
      </c>
      <c r="Y427" t="e">
        <f>VLOOKUP($D427,Artslister!$A$1:$W$99,17,FALSE)</f>
        <v>#N/A</v>
      </c>
    </row>
    <row r="428" spans="1:25" ht="14.55" hidden="1" x14ac:dyDescent="0.3">
      <c r="A428" t="s">
        <v>57</v>
      </c>
      <c r="B428">
        <v>2018</v>
      </c>
      <c r="C428" t="s">
        <v>1652</v>
      </c>
      <c r="D428" t="s">
        <v>1936</v>
      </c>
      <c r="E428">
        <v>3</v>
      </c>
      <c r="L428" t="str">
        <f>VLOOKUP($D428,Artslister!$A$1:$W$99,2,FALSE)</f>
        <v>Cotoneaster integerrimus</v>
      </c>
      <c r="M428" t="str">
        <f>VLOOKUP($D428,Artslister!$A$1:$W$99,3,FALSE)</f>
        <v>103276</v>
      </c>
      <c r="N428" t="str">
        <f>VLOOKUP($D428,Artslister!$A$1:$W$99,4,FALSE)</f>
        <v>132025</v>
      </c>
      <c r="O428" t="str">
        <f>VLOOKUP($D428,Artslister!$A$1:$W$99,5,FALSE)</f>
        <v>Plantae</v>
      </c>
      <c r="P428" t="str">
        <f>VLOOKUP($D428,Artslister!$A$1:$W$99,6,FALSE)</f>
        <v>Magnoliophyta</v>
      </c>
      <c r="Q428" t="str">
        <f>VLOOKUP($D428,Artslister!$A$1:$W$99,7,FALSE)</f>
        <v>Eudicots</v>
      </c>
      <c r="R428" t="str">
        <f>VLOOKUP($D428,Artslister!$A$1:$W$99,8,FALSE)</f>
        <v>Rosales</v>
      </c>
      <c r="S428" t="str">
        <f>VLOOKUP($D428,Artslister!$A$1:$W$99,9,FALSE)</f>
        <v>Rosaceae</v>
      </c>
      <c r="T428" t="str">
        <f>VLOOKUP($D428,Artslister!$A$1:$W$99,10,FALSE)</f>
        <v>Cotoneaster</v>
      </c>
      <c r="U428" t="str">
        <f>VLOOKUP($D428,Artslister!$A$1:$W$99,11,FALSE)</f>
        <v>integerrimus</v>
      </c>
      <c r="V428">
        <f>VLOOKUP($D428,Artslister!$A$1:$W$99,12,FALSE)</f>
        <v>0</v>
      </c>
      <c r="W428" t="str">
        <f>VLOOKUP($D428,Artslister!$A$1:$W$99,13,FALSE)</f>
        <v>Medik.</v>
      </c>
      <c r="X428" t="e">
        <f>VLOOKUP($D428,Artslister!$A$1:$W$99,15,FALSE)</f>
        <v>#REF!</v>
      </c>
      <c r="Y428" t="e">
        <f>VLOOKUP($D428,Artslister!$A$1:$W$99,17,FALSE)</f>
        <v>#N/A</v>
      </c>
    </row>
    <row r="429" spans="1:25" ht="14.55" hidden="1" x14ac:dyDescent="0.3">
      <c r="A429" t="s">
        <v>57</v>
      </c>
      <c r="B429">
        <v>2018</v>
      </c>
      <c r="C429" t="s">
        <v>1656</v>
      </c>
      <c r="D429" t="s">
        <v>1936</v>
      </c>
      <c r="E429">
        <v>1</v>
      </c>
      <c r="L429" t="str">
        <f>VLOOKUP($D429,Artslister!$A$1:$W$99,2,FALSE)</f>
        <v>Cotoneaster integerrimus</v>
      </c>
      <c r="M429" t="str">
        <f>VLOOKUP($D429,Artslister!$A$1:$W$99,3,FALSE)</f>
        <v>103276</v>
      </c>
      <c r="N429" t="str">
        <f>VLOOKUP($D429,Artslister!$A$1:$W$99,4,FALSE)</f>
        <v>132025</v>
      </c>
      <c r="O429" t="str">
        <f>VLOOKUP($D429,Artslister!$A$1:$W$99,5,FALSE)</f>
        <v>Plantae</v>
      </c>
      <c r="P429" t="str">
        <f>VLOOKUP($D429,Artslister!$A$1:$W$99,6,FALSE)</f>
        <v>Magnoliophyta</v>
      </c>
      <c r="Q429" t="str">
        <f>VLOOKUP($D429,Artslister!$A$1:$W$99,7,FALSE)</f>
        <v>Eudicots</v>
      </c>
      <c r="R429" t="str">
        <f>VLOOKUP($D429,Artslister!$A$1:$W$99,8,FALSE)</f>
        <v>Rosales</v>
      </c>
      <c r="S429" t="str">
        <f>VLOOKUP($D429,Artslister!$A$1:$W$99,9,FALSE)</f>
        <v>Rosaceae</v>
      </c>
      <c r="T429" t="str">
        <f>VLOOKUP($D429,Artslister!$A$1:$W$99,10,FALSE)</f>
        <v>Cotoneaster</v>
      </c>
      <c r="U429" t="str">
        <f>VLOOKUP($D429,Artslister!$A$1:$W$99,11,FALSE)</f>
        <v>integerrimus</v>
      </c>
      <c r="V429">
        <f>VLOOKUP($D429,Artslister!$A$1:$W$99,12,FALSE)</f>
        <v>0</v>
      </c>
      <c r="W429" t="str">
        <f>VLOOKUP($D429,Artslister!$A$1:$W$99,13,FALSE)</f>
        <v>Medik.</v>
      </c>
      <c r="X429" t="e">
        <f>VLOOKUP($D429,Artslister!$A$1:$W$99,15,FALSE)</f>
        <v>#REF!</v>
      </c>
      <c r="Y429" t="e">
        <f>VLOOKUP($D429,Artslister!$A$1:$W$99,17,FALSE)</f>
        <v>#N/A</v>
      </c>
    </row>
    <row r="430" spans="1:25" ht="14.55" hidden="1" x14ac:dyDescent="0.3">
      <c r="A430" t="s">
        <v>57</v>
      </c>
      <c r="B430">
        <v>2018</v>
      </c>
      <c r="C430" t="s">
        <v>1644</v>
      </c>
      <c r="D430" t="s">
        <v>1936</v>
      </c>
      <c r="E430">
        <v>1</v>
      </c>
      <c r="L430" t="str">
        <f>VLOOKUP($D430,Artslister!$A$1:$W$99,2,FALSE)</f>
        <v>Cotoneaster integerrimus</v>
      </c>
      <c r="M430" t="str">
        <f>VLOOKUP($D430,Artslister!$A$1:$W$99,3,FALSE)</f>
        <v>103276</v>
      </c>
      <c r="N430" t="str">
        <f>VLOOKUP($D430,Artslister!$A$1:$W$99,4,FALSE)</f>
        <v>132025</v>
      </c>
      <c r="O430" t="str">
        <f>VLOOKUP($D430,Artslister!$A$1:$W$99,5,FALSE)</f>
        <v>Plantae</v>
      </c>
      <c r="P430" t="str">
        <f>VLOOKUP($D430,Artslister!$A$1:$W$99,6,FALSE)</f>
        <v>Magnoliophyta</v>
      </c>
      <c r="Q430" t="str">
        <f>VLOOKUP($D430,Artslister!$A$1:$W$99,7,FALSE)</f>
        <v>Eudicots</v>
      </c>
      <c r="R430" t="str">
        <f>VLOOKUP($D430,Artslister!$A$1:$W$99,8,FALSE)</f>
        <v>Rosales</v>
      </c>
      <c r="S430" t="str">
        <f>VLOOKUP($D430,Artslister!$A$1:$W$99,9,FALSE)</f>
        <v>Rosaceae</v>
      </c>
      <c r="T430" t="str">
        <f>VLOOKUP($D430,Artslister!$A$1:$W$99,10,FALSE)</f>
        <v>Cotoneaster</v>
      </c>
      <c r="U430" t="str">
        <f>VLOOKUP($D430,Artslister!$A$1:$W$99,11,FALSE)</f>
        <v>integerrimus</v>
      </c>
      <c r="V430">
        <f>VLOOKUP($D430,Artslister!$A$1:$W$99,12,FALSE)</f>
        <v>0</v>
      </c>
      <c r="W430" t="str">
        <f>VLOOKUP($D430,Artslister!$A$1:$W$99,13,FALSE)</f>
        <v>Medik.</v>
      </c>
      <c r="X430" t="e">
        <f>VLOOKUP($D430,Artslister!$A$1:$W$99,15,FALSE)</f>
        <v>#REF!</v>
      </c>
      <c r="Y430" t="e">
        <f>VLOOKUP($D430,Artslister!$A$1:$W$99,17,FALSE)</f>
        <v>#N/A</v>
      </c>
    </row>
    <row r="431" spans="1:25" ht="14.55" hidden="1" x14ac:dyDescent="0.3">
      <c r="A431" t="s">
        <v>57</v>
      </c>
      <c r="B431">
        <v>2018</v>
      </c>
      <c r="C431" t="s">
        <v>1639</v>
      </c>
      <c r="D431" t="s">
        <v>1936</v>
      </c>
      <c r="E431">
        <v>3</v>
      </c>
      <c r="L431" t="str">
        <f>VLOOKUP($D431,Artslister!$A$1:$W$99,2,FALSE)</f>
        <v>Cotoneaster integerrimus</v>
      </c>
      <c r="M431" t="str">
        <f>VLOOKUP($D431,Artslister!$A$1:$W$99,3,FALSE)</f>
        <v>103276</v>
      </c>
      <c r="N431" t="str">
        <f>VLOOKUP($D431,Artslister!$A$1:$W$99,4,FALSE)</f>
        <v>132025</v>
      </c>
      <c r="O431" t="str">
        <f>VLOOKUP($D431,Artslister!$A$1:$W$99,5,FALSE)</f>
        <v>Plantae</v>
      </c>
      <c r="P431" t="str">
        <f>VLOOKUP($D431,Artslister!$A$1:$W$99,6,FALSE)</f>
        <v>Magnoliophyta</v>
      </c>
      <c r="Q431" t="str">
        <f>VLOOKUP($D431,Artslister!$A$1:$W$99,7,FALSE)</f>
        <v>Eudicots</v>
      </c>
      <c r="R431" t="str">
        <f>VLOOKUP($D431,Artslister!$A$1:$W$99,8,FALSE)</f>
        <v>Rosales</v>
      </c>
      <c r="S431" t="str">
        <f>VLOOKUP($D431,Artslister!$A$1:$W$99,9,FALSE)</f>
        <v>Rosaceae</v>
      </c>
      <c r="T431" t="str">
        <f>VLOOKUP($D431,Artslister!$A$1:$W$99,10,FALSE)</f>
        <v>Cotoneaster</v>
      </c>
      <c r="U431" t="str">
        <f>VLOOKUP($D431,Artslister!$A$1:$W$99,11,FALSE)</f>
        <v>integerrimus</v>
      </c>
      <c r="V431">
        <f>VLOOKUP($D431,Artslister!$A$1:$W$99,12,FALSE)</f>
        <v>0</v>
      </c>
      <c r="W431" t="str">
        <f>VLOOKUP($D431,Artslister!$A$1:$W$99,13,FALSE)</f>
        <v>Medik.</v>
      </c>
      <c r="X431" t="e">
        <f>VLOOKUP($D431,Artslister!$A$1:$W$99,15,FALSE)</f>
        <v>#REF!</v>
      </c>
      <c r="Y431" t="e">
        <f>VLOOKUP($D431,Artslister!$A$1:$W$99,17,FALSE)</f>
        <v>#N/A</v>
      </c>
    </row>
    <row r="432" spans="1:25" ht="14.55" hidden="1" x14ac:dyDescent="0.3">
      <c r="A432" t="s">
        <v>57</v>
      </c>
      <c r="B432">
        <v>2018</v>
      </c>
      <c r="C432" t="s">
        <v>1664</v>
      </c>
      <c r="D432" t="s">
        <v>1936</v>
      </c>
      <c r="E432">
        <v>10</v>
      </c>
      <c r="L432" t="str">
        <f>VLOOKUP($D432,Artslister!$A$1:$W$99,2,FALSE)</f>
        <v>Cotoneaster integerrimus</v>
      </c>
      <c r="M432" t="str">
        <f>VLOOKUP($D432,Artslister!$A$1:$W$99,3,FALSE)</f>
        <v>103276</v>
      </c>
      <c r="N432" t="str">
        <f>VLOOKUP($D432,Artslister!$A$1:$W$99,4,FALSE)</f>
        <v>132025</v>
      </c>
      <c r="O432" t="str">
        <f>VLOOKUP($D432,Artslister!$A$1:$W$99,5,FALSE)</f>
        <v>Plantae</v>
      </c>
      <c r="P432" t="str">
        <f>VLOOKUP($D432,Artslister!$A$1:$W$99,6,FALSE)</f>
        <v>Magnoliophyta</v>
      </c>
      <c r="Q432" t="str">
        <f>VLOOKUP($D432,Artslister!$A$1:$W$99,7,FALSE)</f>
        <v>Eudicots</v>
      </c>
      <c r="R432" t="str">
        <f>VLOOKUP($D432,Artslister!$A$1:$W$99,8,FALSE)</f>
        <v>Rosales</v>
      </c>
      <c r="S432" t="str">
        <f>VLOOKUP($D432,Artslister!$A$1:$W$99,9,FALSE)</f>
        <v>Rosaceae</v>
      </c>
      <c r="T432" t="str">
        <f>VLOOKUP($D432,Artslister!$A$1:$W$99,10,FALSE)</f>
        <v>Cotoneaster</v>
      </c>
      <c r="U432" t="str">
        <f>VLOOKUP($D432,Artslister!$A$1:$W$99,11,FALSE)</f>
        <v>integerrimus</v>
      </c>
      <c r="V432">
        <f>VLOOKUP($D432,Artslister!$A$1:$W$99,12,FALSE)</f>
        <v>0</v>
      </c>
      <c r="W432" t="str">
        <f>VLOOKUP($D432,Artslister!$A$1:$W$99,13,FALSE)</f>
        <v>Medik.</v>
      </c>
      <c r="X432" t="e">
        <f>VLOOKUP($D432,Artslister!$A$1:$W$99,15,FALSE)</f>
        <v>#REF!</v>
      </c>
      <c r="Y432" t="e">
        <f>VLOOKUP($D432,Artslister!$A$1:$W$99,17,FALSE)</f>
        <v>#N/A</v>
      </c>
    </row>
    <row r="433" spans="1:25" ht="14.55" hidden="1" x14ac:dyDescent="0.3">
      <c r="A433" t="s">
        <v>57</v>
      </c>
      <c r="B433">
        <v>2018</v>
      </c>
      <c r="C433" t="s">
        <v>1632</v>
      </c>
      <c r="D433" t="s">
        <v>1936</v>
      </c>
      <c r="E433">
        <v>1</v>
      </c>
      <c r="L433" t="str">
        <f>VLOOKUP($D433,Artslister!$A$1:$W$99,2,FALSE)</f>
        <v>Cotoneaster integerrimus</v>
      </c>
      <c r="M433" t="str">
        <f>VLOOKUP($D433,Artslister!$A$1:$W$99,3,FALSE)</f>
        <v>103276</v>
      </c>
      <c r="N433" t="str">
        <f>VLOOKUP($D433,Artslister!$A$1:$W$99,4,FALSE)</f>
        <v>132025</v>
      </c>
      <c r="O433" t="str">
        <f>VLOOKUP($D433,Artslister!$A$1:$W$99,5,FALSE)</f>
        <v>Plantae</v>
      </c>
      <c r="P433" t="str">
        <f>VLOOKUP($D433,Artslister!$A$1:$W$99,6,FALSE)</f>
        <v>Magnoliophyta</v>
      </c>
      <c r="Q433" t="str">
        <f>VLOOKUP($D433,Artslister!$A$1:$W$99,7,FALSE)</f>
        <v>Eudicots</v>
      </c>
      <c r="R433" t="str">
        <f>VLOOKUP($D433,Artslister!$A$1:$W$99,8,FALSE)</f>
        <v>Rosales</v>
      </c>
      <c r="S433" t="str">
        <f>VLOOKUP($D433,Artslister!$A$1:$W$99,9,FALSE)</f>
        <v>Rosaceae</v>
      </c>
      <c r="T433" t="str">
        <f>VLOOKUP($D433,Artslister!$A$1:$W$99,10,FALSE)</f>
        <v>Cotoneaster</v>
      </c>
      <c r="U433" t="str">
        <f>VLOOKUP($D433,Artslister!$A$1:$W$99,11,FALSE)</f>
        <v>integerrimus</v>
      </c>
      <c r="V433">
        <f>VLOOKUP($D433,Artslister!$A$1:$W$99,12,FALSE)</f>
        <v>0</v>
      </c>
      <c r="W433" t="str">
        <f>VLOOKUP($D433,Artslister!$A$1:$W$99,13,FALSE)</f>
        <v>Medik.</v>
      </c>
      <c r="X433" t="e">
        <f>VLOOKUP($D433,Artslister!$A$1:$W$99,15,FALSE)</f>
        <v>#REF!</v>
      </c>
      <c r="Y433" t="e">
        <f>VLOOKUP($D433,Artslister!$A$1:$W$99,17,FALSE)</f>
        <v>#N/A</v>
      </c>
    </row>
    <row r="434" spans="1:25" ht="14.55" hidden="1" x14ac:dyDescent="0.3">
      <c r="A434" t="s">
        <v>104</v>
      </c>
      <c r="B434">
        <v>2018</v>
      </c>
      <c r="C434" t="s">
        <v>1263</v>
      </c>
      <c r="D434" t="s">
        <v>1928</v>
      </c>
      <c r="E434">
        <v>10</v>
      </c>
      <c r="K434" t="s">
        <v>1981</v>
      </c>
      <c r="L434" t="str">
        <f>VLOOKUP($D434,Artslister!$A$1:$W$99,2,FALSE)</f>
        <v>Rosa sp.</v>
      </c>
      <c r="M434" t="str">
        <f>VLOOKUP($D434,Artslister!$A$1:$W$99,3,FALSE)</f>
        <v>103384</v>
      </c>
      <c r="N434" t="str">
        <f>VLOOKUP($D434,Artslister!$A$1:$W$99,4,FALSE)</f>
        <v>63344</v>
      </c>
      <c r="O434" t="str">
        <f>VLOOKUP($D434,Artslister!$A$1:$W$99,5,FALSE)</f>
        <v>Plantae</v>
      </c>
      <c r="P434" t="str">
        <f>VLOOKUP($D434,Artslister!$A$1:$W$99,6,FALSE)</f>
        <v>Magnoliophyta</v>
      </c>
      <c r="Q434" t="str">
        <f>VLOOKUP($D434,Artslister!$A$1:$W$99,7,FALSE)</f>
        <v>Eudicots</v>
      </c>
      <c r="R434" t="str">
        <f>VLOOKUP($D434,Artslister!$A$1:$W$99,8,FALSE)</f>
        <v>Rosales</v>
      </c>
      <c r="S434" t="str">
        <f>VLOOKUP($D434,Artslister!$A$1:$W$99,9,FALSE)</f>
        <v>Rosaceae</v>
      </c>
      <c r="T434" t="str">
        <f>VLOOKUP($D434,Artslister!$A$1:$W$99,10,FALSE)</f>
        <v>Rosa</v>
      </c>
      <c r="U434">
        <f>VLOOKUP($D434,Artslister!$A$1:$W$99,11,FALSE)</f>
        <v>0</v>
      </c>
      <c r="V434">
        <f>VLOOKUP($D434,Artslister!$A$1:$W$99,12,FALSE)</f>
        <v>0</v>
      </c>
      <c r="W434" t="str">
        <f>VLOOKUP($D434,Artslister!$A$1:$W$99,13,FALSE)</f>
        <v>L.</v>
      </c>
      <c r="X434" t="e">
        <f>VLOOKUP($D434,Artslister!$A$1:$W$99,15,FALSE)</f>
        <v>#REF!</v>
      </c>
      <c r="Y434" t="e">
        <f>VLOOKUP($D434,Artslister!$A$1:$W$99,17,FALSE)</f>
        <v>#N/A</v>
      </c>
    </row>
    <row r="435" spans="1:25" ht="14.55" hidden="1" x14ac:dyDescent="0.3">
      <c r="A435" t="s">
        <v>104</v>
      </c>
      <c r="B435">
        <v>2019</v>
      </c>
      <c r="C435" t="s">
        <v>1263</v>
      </c>
      <c r="D435" t="s">
        <v>1928</v>
      </c>
      <c r="E435">
        <v>7</v>
      </c>
      <c r="L435" t="str">
        <f>VLOOKUP($D435,Artslister!$A$1:$W$99,2,FALSE)</f>
        <v>Rosa sp.</v>
      </c>
      <c r="M435" t="str">
        <f>VLOOKUP($D435,Artslister!$A$1:$W$99,3,FALSE)</f>
        <v>103384</v>
      </c>
      <c r="N435" t="str">
        <f>VLOOKUP($D435,Artslister!$A$1:$W$99,4,FALSE)</f>
        <v>63344</v>
      </c>
      <c r="O435" t="str">
        <f>VLOOKUP($D435,Artslister!$A$1:$W$99,5,FALSE)</f>
        <v>Plantae</v>
      </c>
      <c r="P435" t="str">
        <f>VLOOKUP($D435,Artslister!$A$1:$W$99,6,FALSE)</f>
        <v>Magnoliophyta</v>
      </c>
      <c r="Q435" t="str">
        <f>VLOOKUP($D435,Artslister!$A$1:$W$99,7,FALSE)</f>
        <v>Eudicots</v>
      </c>
      <c r="R435" t="str">
        <f>VLOOKUP($D435,Artslister!$A$1:$W$99,8,FALSE)</f>
        <v>Rosales</v>
      </c>
      <c r="S435" t="str">
        <f>VLOOKUP($D435,Artslister!$A$1:$W$99,9,FALSE)</f>
        <v>Rosaceae</v>
      </c>
      <c r="T435" t="str">
        <f>VLOOKUP($D435,Artslister!$A$1:$W$99,10,FALSE)</f>
        <v>Rosa</v>
      </c>
      <c r="U435">
        <f>VLOOKUP($D435,Artslister!$A$1:$W$99,11,FALSE)</f>
        <v>0</v>
      </c>
      <c r="V435">
        <f>VLOOKUP($D435,Artslister!$A$1:$W$99,12,FALSE)</f>
        <v>0</v>
      </c>
      <c r="W435" t="str">
        <f>VLOOKUP($D435,Artslister!$A$1:$W$99,13,FALSE)</f>
        <v>L.</v>
      </c>
      <c r="X435" t="e">
        <f>VLOOKUP($D435,Artslister!$A$1:$W$99,15,FALSE)</f>
        <v>#REF!</v>
      </c>
      <c r="Y435" t="e">
        <f>VLOOKUP($D435,Artslister!$A$1:$W$99,17,FALSE)</f>
        <v>#N/A</v>
      </c>
    </row>
    <row r="436" spans="1:25" ht="14.55" hidden="1" x14ac:dyDescent="0.3">
      <c r="A436" t="s">
        <v>104</v>
      </c>
      <c r="B436" s="20">
        <v>2020</v>
      </c>
      <c r="C436" s="20" t="s">
        <v>1263</v>
      </c>
      <c r="D436" s="20" t="s">
        <v>1928</v>
      </c>
      <c r="E436" s="20">
        <v>3</v>
      </c>
      <c r="J436" s="20"/>
      <c r="L436" t="str">
        <f>VLOOKUP($D436,Artslister!$A$1:$W$99,2,FALSE)</f>
        <v>Rosa sp.</v>
      </c>
      <c r="M436" t="str">
        <f>VLOOKUP($D436,Artslister!$A$1:$W$99,3,FALSE)</f>
        <v>103384</v>
      </c>
      <c r="N436" t="str">
        <f>VLOOKUP($D436,Artslister!$A$1:$W$99,4,FALSE)</f>
        <v>63344</v>
      </c>
      <c r="O436" t="str">
        <f>VLOOKUP($D436,Artslister!$A$1:$W$99,5,FALSE)</f>
        <v>Plantae</v>
      </c>
      <c r="P436" t="str">
        <f>VLOOKUP($D436,Artslister!$A$1:$W$99,6,FALSE)</f>
        <v>Magnoliophyta</v>
      </c>
      <c r="Q436" t="str">
        <f>VLOOKUP($D436,Artslister!$A$1:$W$99,7,FALSE)</f>
        <v>Eudicots</v>
      </c>
      <c r="R436" t="str">
        <f>VLOOKUP($D436,Artslister!$A$1:$W$99,8,FALSE)</f>
        <v>Rosales</v>
      </c>
      <c r="S436" t="str">
        <f>VLOOKUP($D436,Artslister!$A$1:$W$99,9,FALSE)</f>
        <v>Rosaceae</v>
      </c>
      <c r="T436" t="str">
        <f>VLOOKUP($D436,Artslister!$A$1:$W$99,10,FALSE)</f>
        <v>Rosa</v>
      </c>
      <c r="U436">
        <f>VLOOKUP($D436,Artslister!$A$1:$W$99,11,FALSE)</f>
        <v>0</v>
      </c>
      <c r="V436">
        <f>VLOOKUP($D436,Artslister!$A$1:$W$99,12,FALSE)</f>
        <v>0</v>
      </c>
      <c r="W436" t="str">
        <f>VLOOKUP($D436,Artslister!$A$1:$W$99,13,FALSE)</f>
        <v>L.</v>
      </c>
      <c r="X436" t="e">
        <f>VLOOKUP($D436,Artslister!$A$1:$W$99,15,FALSE)</f>
        <v>#REF!</v>
      </c>
      <c r="Y436" t="e">
        <f>VLOOKUP($D436,Artslister!$A$1:$W$99,17,FALSE)</f>
        <v>#N/A</v>
      </c>
    </row>
    <row r="437" spans="1:25" ht="14.55" hidden="1" x14ac:dyDescent="0.3">
      <c r="A437" t="s">
        <v>104</v>
      </c>
      <c r="B437" s="20">
        <v>2021</v>
      </c>
      <c r="C437" s="20" t="s">
        <v>1263</v>
      </c>
      <c r="D437" s="20" t="s">
        <v>1928</v>
      </c>
      <c r="E437" s="20">
        <v>5</v>
      </c>
      <c r="J437" s="20"/>
      <c r="L437" t="str">
        <f>VLOOKUP($D437,Artslister!$A$1:$W$99,2,FALSE)</f>
        <v>Rosa sp.</v>
      </c>
      <c r="M437" t="str">
        <f>VLOOKUP($D437,Artslister!$A$1:$W$99,3,FALSE)</f>
        <v>103384</v>
      </c>
      <c r="N437" t="str">
        <f>VLOOKUP($D437,Artslister!$A$1:$W$99,4,FALSE)</f>
        <v>63344</v>
      </c>
      <c r="O437" t="str">
        <f>VLOOKUP($D437,Artslister!$A$1:$W$99,5,FALSE)</f>
        <v>Plantae</v>
      </c>
      <c r="P437" t="str">
        <f>VLOOKUP($D437,Artslister!$A$1:$W$99,6,FALSE)</f>
        <v>Magnoliophyta</v>
      </c>
      <c r="Q437" t="str">
        <f>VLOOKUP($D437,Artslister!$A$1:$W$99,7,FALSE)</f>
        <v>Eudicots</v>
      </c>
      <c r="R437" t="str">
        <f>VLOOKUP($D437,Artslister!$A$1:$W$99,8,FALSE)</f>
        <v>Rosales</v>
      </c>
      <c r="S437" t="str">
        <f>VLOOKUP($D437,Artslister!$A$1:$W$99,9,FALSE)</f>
        <v>Rosaceae</v>
      </c>
      <c r="T437" t="str">
        <f>VLOOKUP($D437,Artslister!$A$1:$W$99,10,FALSE)</f>
        <v>Rosa</v>
      </c>
      <c r="U437">
        <f>VLOOKUP($D437,Artslister!$A$1:$W$99,11,FALSE)</f>
        <v>0</v>
      </c>
      <c r="V437">
        <f>VLOOKUP($D437,Artslister!$A$1:$W$99,12,FALSE)</f>
        <v>0</v>
      </c>
      <c r="W437" t="str">
        <f>VLOOKUP($D437,Artslister!$A$1:$W$99,13,FALSE)</f>
        <v>L.</v>
      </c>
      <c r="X437" t="e">
        <f>VLOOKUP($D437,Artslister!$A$1:$W$99,15,FALSE)</f>
        <v>#REF!</v>
      </c>
      <c r="Y437" t="e">
        <f>VLOOKUP($D437,Artslister!$A$1:$W$99,17,FALSE)</f>
        <v>#N/A</v>
      </c>
    </row>
    <row r="438" spans="1:25" ht="14.55" hidden="1" x14ac:dyDescent="0.3">
      <c r="A438" t="s">
        <v>109</v>
      </c>
      <c r="B438">
        <v>2022</v>
      </c>
      <c r="C438" t="s">
        <v>1463</v>
      </c>
      <c r="D438" t="s">
        <v>588</v>
      </c>
      <c r="E438">
        <v>3</v>
      </c>
      <c r="I438">
        <v>1</v>
      </c>
      <c r="L438" t="str">
        <f>VLOOKUP($D438,Artslister!$A$1:$W$99,2,FALSE)</f>
        <v>Acer platanoides</v>
      </c>
      <c r="M438" t="str">
        <f>VLOOKUP($D438,Artslister!$A$1:$W$99,3,FALSE)</f>
        <v>103559</v>
      </c>
      <c r="N438" t="str">
        <f>VLOOKUP($D438,Artslister!$A$1:$W$99,4,FALSE)</f>
        <v>63519</v>
      </c>
      <c r="O438" t="str">
        <f>VLOOKUP($D438,Artslister!$A$1:$W$99,5,FALSE)</f>
        <v>Plantae</v>
      </c>
      <c r="P438" t="str">
        <f>VLOOKUP($D438,Artslister!$A$1:$W$99,6,FALSE)</f>
        <v>Magnoliophyta</v>
      </c>
      <c r="Q438" t="str">
        <f>VLOOKUP($D438,Artslister!$A$1:$W$99,7,FALSE)</f>
        <v>Eudicots</v>
      </c>
      <c r="R438" t="str">
        <f>VLOOKUP($D438,Artslister!$A$1:$W$99,8,FALSE)</f>
        <v>Sapindales</v>
      </c>
      <c r="S438" t="str">
        <f>VLOOKUP($D438,Artslister!$A$1:$W$99,9,FALSE)</f>
        <v>Sapindaceae</v>
      </c>
      <c r="T438" t="str">
        <f>VLOOKUP($D438,Artslister!$A$1:$W$99,10,FALSE)</f>
        <v>Acer</v>
      </c>
      <c r="U438" t="str">
        <f>VLOOKUP($D438,Artslister!$A$1:$W$99,11,FALSE)</f>
        <v>platanoides</v>
      </c>
      <c r="V438">
        <f>VLOOKUP($D438,Artslister!$A$1:$W$99,12,FALSE)</f>
        <v>0</v>
      </c>
      <c r="W438" t="str">
        <f>VLOOKUP($D438,Artslister!$A$1:$W$99,13,FALSE)</f>
        <v>L.</v>
      </c>
      <c r="X438" t="e">
        <f>VLOOKUP($D438,Artslister!$A$1:$W$99,15,FALSE)</f>
        <v>#REF!</v>
      </c>
      <c r="Y438" t="e">
        <f>VLOOKUP($D438,Artslister!$A$1:$W$99,17,FALSE)</f>
        <v>#N/A</v>
      </c>
    </row>
    <row r="439" spans="1:25" ht="14.55" hidden="1" x14ac:dyDescent="0.3">
      <c r="A439" t="s">
        <v>109</v>
      </c>
      <c r="B439">
        <v>2018</v>
      </c>
      <c r="C439" t="s">
        <v>1465</v>
      </c>
      <c r="D439" t="s">
        <v>1931</v>
      </c>
      <c r="E439">
        <v>5</v>
      </c>
      <c r="F439">
        <v>1</v>
      </c>
      <c r="L439" t="str">
        <f>VLOOKUP($D439,Artslister!$A$1:$W$99,2,FALSE)</f>
        <v>Fraxinus excelsior</v>
      </c>
      <c r="M439" t="str">
        <f>VLOOKUP($D439,Artslister!$A$1:$W$99,3,FALSE)</f>
        <v>102409</v>
      </c>
      <c r="N439" t="str">
        <f>VLOOKUP($D439,Artslister!$A$1:$W$99,4,FALSE)</f>
        <v>62369</v>
      </c>
      <c r="O439" t="str">
        <f>VLOOKUP($D439,Artslister!$A$1:$W$99,5,FALSE)</f>
        <v>Plantae</v>
      </c>
      <c r="P439" t="str">
        <f>VLOOKUP($D439,Artslister!$A$1:$W$99,6,FALSE)</f>
        <v>Magnoliophyta</v>
      </c>
      <c r="Q439" t="str">
        <f>VLOOKUP($D439,Artslister!$A$1:$W$99,7,FALSE)</f>
        <v>Eudicots</v>
      </c>
      <c r="R439" t="str">
        <f>VLOOKUP($D439,Artslister!$A$1:$W$99,8,FALSE)</f>
        <v>Lamiales</v>
      </c>
      <c r="S439" t="str">
        <f>VLOOKUP($D439,Artslister!$A$1:$W$99,9,FALSE)</f>
        <v>Oleaceae</v>
      </c>
      <c r="T439" t="str">
        <f>VLOOKUP($D439,Artslister!$A$1:$W$99,10,FALSE)</f>
        <v>Fraxinus</v>
      </c>
      <c r="U439" t="str">
        <f>VLOOKUP($D439,Artslister!$A$1:$W$99,11,FALSE)</f>
        <v>excelsior</v>
      </c>
      <c r="V439">
        <f>VLOOKUP($D439,Artslister!$A$1:$W$99,12,FALSE)</f>
        <v>0</v>
      </c>
      <c r="W439" t="str">
        <f>VLOOKUP($D439,Artslister!$A$1:$W$99,13,FALSE)</f>
        <v>L.</v>
      </c>
      <c r="X439" t="e">
        <f>VLOOKUP($D439,Artslister!$A$1:$W$99,15,FALSE)</f>
        <v>#REF!</v>
      </c>
      <c r="Y439" t="e">
        <f>VLOOKUP($D439,Artslister!$A$1:$W$99,17,FALSE)</f>
        <v>#N/A</v>
      </c>
    </row>
    <row r="440" spans="1:25" ht="14.55" hidden="1" x14ac:dyDescent="0.3">
      <c r="A440" t="s">
        <v>109</v>
      </c>
      <c r="B440">
        <v>2019</v>
      </c>
      <c r="C440" t="s">
        <v>1465</v>
      </c>
      <c r="D440" t="s">
        <v>1931</v>
      </c>
      <c r="E440">
        <v>30</v>
      </c>
      <c r="F440">
        <v>1</v>
      </c>
      <c r="L440" t="str">
        <f>VLOOKUP($D440,Artslister!$A$1:$W$99,2,FALSE)</f>
        <v>Fraxinus excelsior</v>
      </c>
      <c r="M440" t="str">
        <f>VLOOKUP($D440,Artslister!$A$1:$W$99,3,FALSE)</f>
        <v>102409</v>
      </c>
      <c r="N440" t="str">
        <f>VLOOKUP($D440,Artslister!$A$1:$W$99,4,FALSE)</f>
        <v>62369</v>
      </c>
      <c r="O440" t="str">
        <f>VLOOKUP($D440,Artslister!$A$1:$W$99,5,FALSE)</f>
        <v>Plantae</v>
      </c>
      <c r="P440" t="str">
        <f>VLOOKUP($D440,Artslister!$A$1:$W$99,6,FALSE)</f>
        <v>Magnoliophyta</v>
      </c>
      <c r="Q440" t="str">
        <f>VLOOKUP($D440,Artslister!$A$1:$W$99,7,FALSE)</f>
        <v>Eudicots</v>
      </c>
      <c r="R440" t="str">
        <f>VLOOKUP($D440,Artslister!$A$1:$W$99,8,FALSE)</f>
        <v>Lamiales</v>
      </c>
      <c r="S440" t="str">
        <f>VLOOKUP($D440,Artslister!$A$1:$W$99,9,FALSE)</f>
        <v>Oleaceae</v>
      </c>
      <c r="T440" t="str">
        <f>VLOOKUP($D440,Artslister!$A$1:$W$99,10,FALSE)</f>
        <v>Fraxinus</v>
      </c>
      <c r="U440" t="str">
        <f>VLOOKUP($D440,Artslister!$A$1:$W$99,11,FALSE)</f>
        <v>excelsior</v>
      </c>
      <c r="V440">
        <f>VLOOKUP($D440,Artslister!$A$1:$W$99,12,FALSE)</f>
        <v>0</v>
      </c>
      <c r="W440" t="str">
        <f>VLOOKUP($D440,Artslister!$A$1:$W$99,13,FALSE)</f>
        <v>L.</v>
      </c>
      <c r="X440" t="e">
        <f>VLOOKUP($D440,Artslister!$A$1:$W$99,15,FALSE)</f>
        <v>#REF!</v>
      </c>
      <c r="Y440" t="e">
        <f>VLOOKUP($D440,Artslister!$A$1:$W$99,17,FALSE)</f>
        <v>#N/A</v>
      </c>
    </row>
    <row r="441" spans="1:25" ht="14.55" hidden="1" x14ac:dyDescent="0.3">
      <c r="A441" s="20" t="s">
        <v>109</v>
      </c>
      <c r="B441" s="20">
        <v>2020</v>
      </c>
      <c r="C441" s="20" t="s">
        <v>1465</v>
      </c>
      <c r="D441" s="20" t="s">
        <v>1931</v>
      </c>
      <c r="E441" s="20">
        <v>25</v>
      </c>
      <c r="F441">
        <v>1</v>
      </c>
      <c r="J441" s="20" t="s">
        <v>297</v>
      </c>
      <c r="L441" t="str">
        <f>VLOOKUP($D441,Artslister!$A$1:$W$99,2,FALSE)</f>
        <v>Fraxinus excelsior</v>
      </c>
      <c r="M441" t="str">
        <f>VLOOKUP($D441,Artslister!$A$1:$W$99,3,FALSE)</f>
        <v>102409</v>
      </c>
      <c r="N441" t="str">
        <f>VLOOKUP($D441,Artslister!$A$1:$W$99,4,FALSE)</f>
        <v>62369</v>
      </c>
      <c r="O441" t="str">
        <f>VLOOKUP($D441,Artslister!$A$1:$W$99,5,FALSE)</f>
        <v>Plantae</v>
      </c>
      <c r="P441" t="str">
        <f>VLOOKUP($D441,Artslister!$A$1:$W$99,6,FALSE)</f>
        <v>Magnoliophyta</v>
      </c>
      <c r="Q441" t="str">
        <f>VLOOKUP($D441,Artslister!$A$1:$W$99,7,FALSE)</f>
        <v>Eudicots</v>
      </c>
      <c r="R441" t="str">
        <f>VLOOKUP($D441,Artslister!$A$1:$W$99,8,FALSE)</f>
        <v>Lamiales</v>
      </c>
      <c r="S441" t="str">
        <f>VLOOKUP($D441,Artslister!$A$1:$W$99,9,FALSE)</f>
        <v>Oleaceae</v>
      </c>
      <c r="T441" t="str">
        <f>VLOOKUP($D441,Artslister!$A$1:$W$99,10,FALSE)</f>
        <v>Fraxinus</v>
      </c>
      <c r="U441" t="str">
        <f>VLOOKUP($D441,Artslister!$A$1:$W$99,11,FALSE)</f>
        <v>excelsior</v>
      </c>
      <c r="V441">
        <f>VLOOKUP($D441,Artslister!$A$1:$W$99,12,FALSE)</f>
        <v>0</v>
      </c>
      <c r="W441" t="str">
        <f>VLOOKUP($D441,Artslister!$A$1:$W$99,13,FALSE)</f>
        <v>L.</v>
      </c>
      <c r="X441" t="e">
        <f>VLOOKUP($D441,Artslister!$A$1:$W$99,15,FALSE)</f>
        <v>#REF!</v>
      </c>
      <c r="Y441" t="e">
        <f>VLOOKUP($D441,Artslister!$A$1:$W$99,17,FALSE)</f>
        <v>#N/A</v>
      </c>
    </row>
    <row r="442" spans="1:25" ht="14.55" hidden="1" x14ac:dyDescent="0.3">
      <c r="A442" t="s">
        <v>70</v>
      </c>
      <c r="B442">
        <v>2019</v>
      </c>
      <c r="C442" t="s">
        <v>1524</v>
      </c>
      <c r="D442" t="s">
        <v>1936</v>
      </c>
      <c r="E442">
        <v>5</v>
      </c>
      <c r="L442" t="str">
        <f>VLOOKUP($D442,Artslister!$A$1:$W$99,2,FALSE)</f>
        <v>Cotoneaster integerrimus</v>
      </c>
      <c r="M442" t="str">
        <f>VLOOKUP($D442,Artslister!$A$1:$W$99,3,FALSE)</f>
        <v>103276</v>
      </c>
      <c r="N442" t="str">
        <f>VLOOKUP($D442,Artslister!$A$1:$W$99,4,FALSE)</f>
        <v>132025</v>
      </c>
      <c r="O442" t="str">
        <f>VLOOKUP($D442,Artslister!$A$1:$W$99,5,FALSE)</f>
        <v>Plantae</v>
      </c>
      <c r="P442" t="str">
        <f>VLOOKUP($D442,Artslister!$A$1:$W$99,6,FALSE)</f>
        <v>Magnoliophyta</v>
      </c>
      <c r="Q442" t="str">
        <f>VLOOKUP($D442,Artslister!$A$1:$W$99,7,FALSE)</f>
        <v>Eudicots</v>
      </c>
      <c r="R442" t="str">
        <f>VLOOKUP($D442,Artslister!$A$1:$W$99,8,FALSE)</f>
        <v>Rosales</v>
      </c>
      <c r="S442" t="str">
        <f>VLOOKUP($D442,Artslister!$A$1:$W$99,9,FALSE)</f>
        <v>Rosaceae</v>
      </c>
      <c r="T442" t="str">
        <f>VLOOKUP($D442,Artslister!$A$1:$W$99,10,FALSE)</f>
        <v>Cotoneaster</v>
      </c>
      <c r="U442" t="str">
        <f>VLOOKUP($D442,Artslister!$A$1:$W$99,11,FALSE)</f>
        <v>integerrimus</v>
      </c>
      <c r="V442">
        <f>VLOOKUP($D442,Artslister!$A$1:$W$99,12,FALSE)</f>
        <v>0</v>
      </c>
      <c r="W442" t="str">
        <f>VLOOKUP($D442,Artslister!$A$1:$W$99,13,FALSE)</f>
        <v>Medik.</v>
      </c>
      <c r="X442" t="e">
        <f>VLOOKUP($D442,Artslister!$A$1:$W$99,15,FALSE)</f>
        <v>#REF!</v>
      </c>
      <c r="Y442" t="e">
        <f>VLOOKUP($D442,Artslister!$A$1:$W$99,17,FALSE)</f>
        <v>#N/A</v>
      </c>
    </row>
    <row r="443" spans="1:25" ht="14.55" hidden="1" x14ac:dyDescent="0.3">
      <c r="A443" t="s">
        <v>70</v>
      </c>
      <c r="B443">
        <v>2019</v>
      </c>
      <c r="C443" t="s">
        <v>1526</v>
      </c>
      <c r="D443" t="s">
        <v>1936</v>
      </c>
      <c r="E443">
        <v>5</v>
      </c>
      <c r="L443" t="str">
        <f>VLOOKUP($D443,Artslister!$A$1:$W$99,2,FALSE)</f>
        <v>Cotoneaster integerrimus</v>
      </c>
      <c r="M443" t="str">
        <f>VLOOKUP($D443,Artslister!$A$1:$W$99,3,FALSE)</f>
        <v>103276</v>
      </c>
      <c r="N443" t="str">
        <f>VLOOKUP($D443,Artslister!$A$1:$W$99,4,FALSE)</f>
        <v>132025</v>
      </c>
      <c r="O443" t="str">
        <f>VLOOKUP($D443,Artslister!$A$1:$W$99,5,FALSE)</f>
        <v>Plantae</v>
      </c>
      <c r="P443" t="str">
        <f>VLOOKUP($D443,Artslister!$A$1:$W$99,6,FALSE)</f>
        <v>Magnoliophyta</v>
      </c>
      <c r="Q443" t="str">
        <f>VLOOKUP($D443,Artslister!$A$1:$W$99,7,FALSE)</f>
        <v>Eudicots</v>
      </c>
      <c r="R443" t="str">
        <f>VLOOKUP($D443,Artslister!$A$1:$W$99,8,FALSE)</f>
        <v>Rosales</v>
      </c>
      <c r="S443" t="str">
        <f>VLOOKUP($D443,Artslister!$A$1:$W$99,9,FALSE)</f>
        <v>Rosaceae</v>
      </c>
      <c r="T443" t="str">
        <f>VLOOKUP($D443,Artslister!$A$1:$W$99,10,FALSE)</f>
        <v>Cotoneaster</v>
      </c>
      <c r="U443" t="str">
        <f>VLOOKUP($D443,Artslister!$A$1:$W$99,11,FALSE)</f>
        <v>integerrimus</v>
      </c>
      <c r="V443">
        <f>VLOOKUP($D443,Artslister!$A$1:$W$99,12,FALSE)</f>
        <v>0</v>
      </c>
      <c r="W443" t="str">
        <f>VLOOKUP($D443,Artslister!$A$1:$W$99,13,FALSE)</f>
        <v>Medik.</v>
      </c>
      <c r="X443" t="e">
        <f>VLOOKUP($D443,Artslister!$A$1:$W$99,15,FALSE)</f>
        <v>#REF!</v>
      </c>
      <c r="Y443" t="e">
        <f>VLOOKUP($D443,Artslister!$A$1:$W$99,17,FALSE)</f>
        <v>#N/A</v>
      </c>
    </row>
    <row r="444" spans="1:25" ht="14.55" hidden="1" x14ac:dyDescent="0.3">
      <c r="A444" t="s">
        <v>70</v>
      </c>
      <c r="B444">
        <v>2019</v>
      </c>
      <c r="C444" t="s">
        <v>1527</v>
      </c>
      <c r="D444" t="s">
        <v>1936</v>
      </c>
      <c r="E444">
        <v>10</v>
      </c>
      <c r="L444" t="str">
        <f>VLOOKUP($D444,Artslister!$A$1:$W$99,2,FALSE)</f>
        <v>Cotoneaster integerrimus</v>
      </c>
      <c r="M444" t="str">
        <f>VLOOKUP($D444,Artslister!$A$1:$W$99,3,FALSE)</f>
        <v>103276</v>
      </c>
      <c r="N444" t="str">
        <f>VLOOKUP($D444,Artslister!$A$1:$W$99,4,FALSE)</f>
        <v>132025</v>
      </c>
      <c r="O444" t="str">
        <f>VLOOKUP($D444,Artslister!$A$1:$W$99,5,FALSE)</f>
        <v>Plantae</v>
      </c>
      <c r="P444" t="str">
        <f>VLOOKUP($D444,Artslister!$A$1:$W$99,6,FALSE)</f>
        <v>Magnoliophyta</v>
      </c>
      <c r="Q444" t="str">
        <f>VLOOKUP($D444,Artslister!$A$1:$W$99,7,FALSE)</f>
        <v>Eudicots</v>
      </c>
      <c r="R444" t="str">
        <f>VLOOKUP($D444,Artslister!$A$1:$W$99,8,FALSE)</f>
        <v>Rosales</v>
      </c>
      <c r="S444" t="str">
        <f>VLOOKUP($D444,Artslister!$A$1:$W$99,9,FALSE)</f>
        <v>Rosaceae</v>
      </c>
      <c r="T444" t="str">
        <f>VLOOKUP($D444,Artslister!$A$1:$W$99,10,FALSE)</f>
        <v>Cotoneaster</v>
      </c>
      <c r="U444" t="str">
        <f>VLOOKUP($D444,Artslister!$A$1:$W$99,11,FALSE)</f>
        <v>integerrimus</v>
      </c>
      <c r="V444">
        <f>VLOOKUP($D444,Artslister!$A$1:$W$99,12,FALSE)</f>
        <v>0</v>
      </c>
      <c r="W444" t="str">
        <f>VLOOKUP($D444,Artslister!$A$1:$W$99,13,FALSE)</f>
        <v>Medik.</v>
      </c>
      <c r="X444" t="e">
        <f>VLOOKUP($D444,Artslister!$A$1:$W$99,15,FALSE)</f>
        <v>#REF!</v>
      </c>
      <c r="Y444" t="e">
        <f>VLOOKUP($D444,Artslister!$A$1:$W$99,17,FALSE)</f>
        <v>#N/A</v>
      </c>
    </row>
    <row r="445" spans="1:25" ht="14.55" hidden="1" x14ac:dyDescent="0.3">
      <c r="A445" t="s">
        <v>57</v>
      </c>
      <c r="B445">
        <v>2019</v>
      </c>
      <c r="C445" t="s">
        <v>1648</v>
      </c>
      <c r="D445" t="s">
        <v>1936</v>
      </c>
      <c r="E445">
        <v>10</v>
      </c>
      <c r="L445" t="str">
        <f>VLOOKUP($D445,Artslister!$A$1:$W$99,2,FALSE)</f>
        <v>Cotoneaster integerrimus</v>
      </c>
      <c r="M445" t="str">
        <f>VLOOKUP($D445,Artslister!$A$1:$W$99,3,FALSE)</f>
        <v>103276</v>
      </c>
      <c r="N445" t="str">
        <f>VLOOKUP($D445,Artslister!$A$1:$W$99,4,FALSE)</f>
        <v>132025</v>
      </c>
      <c r="O445" t="str">
        <f>VLOOKUP($D445,Artslister!$A$1:$W$99,5,FALSE)</f>
        <v>Plantae</v>
      </c>
      <c r="P445" t="str">
        <f>VLOOKUP($D445,Artslister!$A$1:$W$99,6,FALSE)</f>
        <v>Magnoliophyta</v>
      </c>
      <c r="Q445" t="str">
        <f>VLOOKUP($D445,Artslister!$A$1:$W$99,7,FALSE)</f>
        <v>Eudicots</v>
      </c>
      <c r="R445" t="str">
        <f>VLOOKUP($D445,Artslister!$A$1:$W$99,8,FALSE)</f>
        <v>Rosales</v>
      </c>
      <c r="S445" t="str">
        <f>VLOOKUP($D445,Artslister!$A$1:$W$99,9,FALSE)</f>
        <v>Rosaceae</v>
      </c>
      <c r="T445" t="str">
        <f>VLOOKUP($D445,Artslister!$A$1:$W$99,10,FALSE)</f>
        <v>Cotoneaster</v>
      </c>
      <c r="U445" t="str">
        <f>VLOOKUP($D445,Artslister!$A$1:$W$99,11,FALSE)</f>
        <v>integerrimus</v>
      </c>
      <c r="V445">
        <f>VLOOKUP($D445,Artslister!$A$1:$W$99,12,FALSE)</f>
        <v>0</v>
      </c>
      <c r="W445" t="str">
        <f>VLOOKUP($D445,Artslister!$A$1:$W$99,13,FALSE)</f>
        <v>Medik.</v>
      </c>
      <c r="X445" t="e">
        <f>VLOOKUP($D445,Artslister!$A$1:$W$99,15,FALSE)</f>
        <v>#REF!</v>
      </c>
      <c r="Y445" t="e">
        <f>VLOOKUP($D445,Artslister!$A$1:$W$99,17,FALSE)</f>
        <v>#N/A</v>
      </c>
    </row>
    <row r="446" spans="1:25" ht="14.55" hidden="1" x14ac:dyDescent="0.3">
      <c r="A446" t="s">
        <v>57</v>
      </c>
      <c r="B446">
        <v>2019</v>
      </c>
      <c r="C446" t="s">
        <v>1652</v>
      </c>
      <c r="D446" t="s">
        <v>1936</v>
      </c>
      <c r="E446">
        <v>5</v>
      </c>
      <c r="L446" t="str">
        <f>VLOOKUP($D446,Artslister!$A$1:$W$99,2,FALSE)</f>
        <v>Cotoneaster integerrimus</v>
      </c>
      <c r="M446" t="str">
        <f>VLOOKUP($D446,Artslister!$A$1:$W$99,3,FALSE)</f>
        <v>103276</v>
      </c>
      <c r="N446" t="str">
        <f>VLOOKUP($D446,Artslister!$A$1:$W$99,4,FALSE)</f>
        <v>132025</v>
      </c>
      <c r="O446" t="str">
        <f>VLOOKUP($D446,Artslister!$A$1:$W$99,5,FALSE)</f>
        <v>Plantae</v>
      </c>
      <c r="P446" t="str">
        <f>VLOOKUP($D446,Artslister!$A$1:$W$99,6,FALSE)</f>
        <v>Magnoliophyta</v>
      </c>
      <c r="Q446" t="str">
        <f>VLOOKUP($D446,Artslister!$A$1:$W$99,7,FALSE)</f>
        <v>Eudicots</v>
      </c>
      <c r="R446" t="str">
        <f>VLOOKUP($D446,Artslister!$A$1:$W$99,8,FALSE)</f>
        <v>Rosales</v>
      </c>
      <c r="S446" t="str">
        <f>VLOOKUP($D446,Artslister!$A$1:$W$99,9,FALSE)</f>
        <v>Rosaceae</v>
      </c>
      <c r="T446" t="str">
        <f>VLOOKUP($D446,Artslister!$A$1:$W$99,10,FALSE)</f>
        <v>Cotoneaster</v>
      </c>
      <c r="U446" t="str">
        <f>VLOOKUP($D446,Artslister!$A$1:$W$99,11,FALSE)</f>
        <v>integerrimus</v>
      </c>
      <c r="V446">
        <f>VLOOKUP($D446,Artslister!$A$1:$W$99,12,FALSE)</f>
        <v>0</v>
      </c>
      <c r="W446" t="str">
        <f>VLOOKUP($D446,Artslister!$A$1:$W$99,13,FALSE)</f>
        <v>Medik.</v>
      </c>
      <c r="X446" t="e">
        <f>VLOOKUP($D446,Artslister!$A$1:$W$99,15,FALSE)</f>
        <v>#REF!</v>
      </c>
      <c r="Y446" t="e">
        <f>VLOOKUP($D446,Artslister!$A$1:$W$99,17,FALSE)</f>
        <v>#N/A</v>
      </c>
    </row>
    <row r="447" spans="1:25" ht="14.55" hidden="1" x14ac:dyDescent="0.3">
      <c r="A447" t="s">
        <v>57</v>
      </c>
      <c r="B447">
        <v>2019</v>
      </c>
      <c r="C447" t="s">
        <v>1656</v>
      </c>
      <c r="D447" t="s">
        <v>1936</v>
      </c>
      <c r="E447">
        <v>5</v>
      </c>
      <c r="L447" t="str">
        <f>VLOOKUP($D447,Artslister!$A$1:$W$99,2,FALSE)</f>
        <v>Cotoneaster integerrimus</v>
      </c>
      <c r="M447" t="str">
        <f>VLOOKUP($D447,Artslister!$A$1:$W$99,3,FALSE)</f>
        <v>103276</v>
      </c>
      <c r="N447" t="str">
        <f>VLOOKUP($D447,Artslister!$A$1:$W$99,4,FALSE)</f>
        <v>132025</v>
      </c>
      <c r="O447" t="str">
        <f>VLOOKUP($D447,Artslister!$A$1:$W$99,5,FALSE)</f>
        <v>Plantae</v>
      </c>
      <c r="P447" t="str">
        <f>VLOOKUP($D447,Artslister!$A$1:$W$99,6,FALSE)</f>
        <v>Magnoliophyta</v>
      </c>
      <c r="Q447" t="str">
        <f>VLOOKUP($D447,Artslister!$A$1:$W$99,7,FALSE)</f>
        <v>Eudicots</v>
      </c>
      <c r="R447" t="str">
        <f>VLOOKUP($D447,Artslister!$A$1:$W$99,8,FALSE)</f>
        <v>Rosales</v>
      </c>
      <c r="S447" t="str">
        <f>VLOOKUP($D447,Artslister!$A$1:$W$99,9,FALSE)</f>
        <v>Rosaceae</v>
      </c>
      <c r="T447" t="str">
        <f>VLOOKUP($D447,Artslister!$A$1:$W$99,10,FALSE)</f>
        <v>Cotoneaster</v>
      </c>
      <c r="U447" t="str">
        <f>VLOOKUP($D447,Artslister!$A$1:$W$99,11,FALSE)</f>
        <v>integerrimus</v>
      </c>
      <c r="V447">
        <f>VLOOKUP($D447,Artslister!$A$1:$W$99,12,FALSE)</f>
        <v>0</v>
      </c>
      <c r="W447" t="str">
        <f>VLOOKUP($D447,Artslister!$A$1:$W$99,13,FALSE)</f>
        <v>Medik.</v>
      </c>
      <c r="X447" t="e">
        <f>VLOOKUP($D447,Artslister!$A$1:$W$99,15,FALSE)</f>
        <v>#REF!</v>
      </c>
      <c r="Y447" t="e">
        <f>VLOOKUP($D447,Artslister!$A$1:$W$99,17,FALSE)</f>
        <v>#N/A</v>
      </c>
    </row>
    <row r="448" spans="1:25" ht="14.55" hidden="1" x14ac:dyDescent="0.3">
      <c r="A448" t="s">
        <v>57</v>
      </c>
      <c r="B448">
        <v>2019</v>
      </c>
      <c r="C448" t="s">
        <v>1633</v>
      </c>
      <c r="D448" t="s">
        <v>1936</v>
      </c>
      <c r="E448">
        <v>5</v>
      </c>
      <c r="L448" t="str">
        <f>VLOOKUP($D448,Artslister!$A$1:$W$99,2,FALSE)</f>
        <v>Cotoneaster integerrimus</v>
      </c>
      <c r="M448" t="str">
        <f>VLOOKUP($D448,Artslister!$A$1:$W$99,3,FALSE)</f>
        <v>103276</v>
      </c>
      <c r="N448" t="str">
        <f>VLOOKUP($D448,Artslister!$A$1:$W$99,4,FALSE)</f>
        <v>132025</v>
      </c>
      <c r="O448" t="str">
        <f>VLOOKUP($D448,Artslister!$A$1:$W$99,5,FALSE)</f>
        <v>Plantae</v>
      </c>
      <c r="P448" t="str">
        <f>VLOOKUP($D448,Artslister!$A$1:$W$99,6,FALSE)</f>
        <v>Magnoliophyta</v>
      </c>
      <c r="Q448" t="str">
        <f>VLOOKUP($D448,Artslister!$A$1:$W$99,7,FALSE)</f>
        <v>Eudicots</v>
      </c>
      <c r="R448" t="str">
        <f>VLOOKUP($D448,Artslister!$A$1:$W$99,8,FALSE)</f>
        <v>Rosales</v>
      </c>
      <c r="S448" t="str">
        <f>VLOOKUP($D448,Artslister!$A$1:$W$99,9,FALSE)</f>
        <v>Rosaceae</v>
      </c>
      <c r="T448" t="str">
        <f>VLOOKUP($D448,Artslister!$A$1:$W$99,10,FALSE)</f>
        <v>Cotoneaster</v>
      </c>
      <c r="U448" t="str">
        <f>VLOOKUP($D448,Artslister!$A$1:$W$99,11,FALSE)</f>
        <v>integerrimus</v>
      </c>
      <c r="V448">
        <f>VLOOKUP($D448,Artslister!$A$1:$W$99,12,FALSE)</f>
        <v>0</v>
      </c>
      <c r="W448" t="str">
        <f>VLOOKUP($D448,Artslister!$A$1:$W$99,13,FALSE)</f>
        <v>Medik.</v>
      </c>
      <c r="X448" t="e">
        <f>VLOOKUP($D448,Artslister!$A$1:$W$99,15,FALSE)</f>
        <v>#REF!</v>
      </c>
      <c r="Y448" t="e">
        <f>VLOOKUP($D448,Artslister!$A$1:$W$99,17,FALSE)</f>
        <v>#N/A</v>
      </c>
    </row>
    <row r="449" spans="1:25" ht="14.55" hidden="1" x14ac:dyDescent="0.3">
      <c r="A449" t="s">
        <v>57</v>
      </c>
      <c r="B449">
        <v>2019</v>
      </c>
      <c r="C449" t="s">
        <v>1644</v>
      </c>
      <c r="D449" t="s">
        <v>1936</v>
      </c>
      <c r="E449">
        <v>5</v>
      </c>
      <c r="L449" t="str">
        <f>VLOOKUP($D449,Artslister!$A$1:$W$99,2,FALSE)</f>
        <v>Cotoneaster integerrimus</v>
      </c>
      <c r="M449" t="str">
        <f>VLOOKUP($D449,Artslister!$A$1:$W$99,3,FALSE)</f>
        <v>103276</v>
      </c>
      <c r="N449" t="str">
        <f>VLOOKUP($D449,Artslister!$A$1:$W$99,4,FALSE)</f>
        <v>132025</v>
      </c>
      <c r="O449" t="str">
        <f>VLOOKUP($D449,Artslister!$A$1:$W$99,5,FALSE)</f>
        <v>Plantae</v>
      </c>
      <c r="P449" t="str">
        <f>VLOOKUP($D449,Artslister!$A$1:$W$99,6,FALSE)</f>
        <v>Magnoliophyta</v>
      </c>
      <c r="Q449" t="str">
        <f>VLOOKUP($D449,Artslister!$A$1:$W$99,7,FALSE)</f>
        <v>Eudicots</v>
      </c>
      <c r="R449" t="str">
        <f>VLOOKUP($D449,Artslister!$A$1:$W$99,8,FALSE)</f>
        <v>Rosales</v>
      </c>
      <c r="S449" t="str">
        <f>VLOOKUP($D449,Artslister!$A$1:$W$99,9,FALSE)</f>
        <v>Rosaceae</v>
      </c>
      <c r="T449" t="str">
        <f>VLOOKUP($D449,Artslister!$A$1:$W$99,10,FALSE)</f>
        <v>Cotoneaster</v>
      </c>
      <c r="U449" t="str">
        <f>VLOOKUP($D449,Artslister!$A$1:$W$99,11,FALSE)</f>
        <v>integerrimus</v>
      </c>
      <c r="V449">
        <f>VLOOKUP($D449,Artslister!$A$1:$W$99,12,FALSE)</f>
        <v>0</v>
      </c>
      <c r="W449" t="str">
        <f>VLOOKUP($D449,Artslister!$A$1:$W$99,13,FALSE)</f>
        <v>Medik.</v>
      </c>
      <c r="X449" t="e">
        <f>VLOOKUP($D449,Artslister!$A$1:$W$99,15,FALSE)</f>
        <v>#REF!</v>
      </c>
      <c r="Y449" t="e">
        <f>VLOOKUP($D449,Artslister!$A$1:$W$99,17,FALSE)</f>
        <v>#N/A</v>
      </c>
    </row>
    <row r="450" spans="1:25" ht="14.55" hidden="1" x14ac:dyDescent="0.3">
      <c r="A450" t="s">
        <v>57</v>
      </c>
      <c r="B450">
        <v>2019</v>
      </c>
      <c r="C450" t="s">
        <v>1664</v>
      </c>
      <c r="D450" t="s">
        <v>1936</v>
      </c>
      <c r="E450">
        <v>20</v>
      </c>
      <c r="L450" t="str">
        <f>VLOOKUP($D450,Artslister!$A$1:$W$99,2,FALSE)</f>
        <v>Cotoneaster integerrimus</v>
      </c>
      <c r="M450" t="str">
        <f>VLOOKUP($D450,Artslister!$A$1:$W$99,3,FALSE)</f>
        <v>103276</v>
      </c>
      <c r="N450" t="str">
        <f>VLOOKUP($D450,Artslister!$A$1:$W$99,4,FALSE)</f>
        <v>132025</v>
      </c>
      <c r="O450" t="str">
        <f>VLOOKUP($D450,Artslister!$A$1:$W$99,5,FALSE)</f>
        <v>Plantae</v>
      </c>
      <c r="P450" t="str">
        <f>VLOOKUP($D450,Artslister!$A$1:$W$99,6,FALSE)</f>
        <v>Magnoliophyta</v>
      </c>
      <c r="Q450" t="str">
        <f>VLOOKUP($D450,Artslister!$A$1:$W$99,7,FALSE)</f>
        <v>Eudicots</v>
      </c>
      <c r="R450" t="str">
        <f>VLOOKUP($D450,Artslister!$A$1:$W$99,8,FALSE)</f>
        <v>Rosales</v>
      </c>
      <c r="S450" t="str">
        <f>VLOOKUP($D450,Artslister!$A$1:$W$99,9,FALSE)</f>
        <v>Rosaceae</v>
      </c>
      <c r="T450" t="str">
        <f>VLOOKUP($D450,Artslister!$A$1:$W$99,10,FALSE)</f>
        <v>Cotoneaster</v>
      </c>
      <c r="U450" t="str">
        <f>VLOOKUP($D450,Artslister!$A$1:$W$99,11,FALSE)</f>
        <v>integerrimus</v>
      </c>
      <c r="V450">
        <f>VLOOKUP($D450,Artslister!$A$1:$W$99,12,FALSE)</f>
        <v>0</v>
      </c>
      <c r="W450" t="str">
        <f>VLOOKUP($D450,Artslister!$A$1:$W$99,13,FALSE)</f>
        <v>Medik.</v>
      </c>
      <c r="X450" t="e">
        <f>VLOOKUP($D450,Artslister!$A$1:$W$99,15,FALSE)</f>
        <v>#REF!</v>
      </c>
      <c r="Y450" t="e">
        <f>VLOOKUP($D450,Artslister!$A$1:$W$99,17,FALSE)</f>
        <v>#N/A</v>
      </c>
    </row>
    <row r="451" spans="1:25" ht="14.55" hidden="1" x14ac:dyDescent="0.3">
      <c r="A451" t="s">
        <v>57</v>
      </c>
      <c r="B451">
        <v>2019</v>
      </c>
      <c r="C451" t="s">
        <v>1632</v>
      </c>
      <c r="D451" t="s">
        <v>1936</v>
      </c>
      <c r="E451">
        <v>3</v>
      </c>
      <c r="L451" t="str">
        <f>VLOOKUP($D451,Artslister!$A$1:$W$99,2,FALSE)</f>
        <v>Cotoneaster integerrimus</v>
      </c>
      <c r="M451" t="str">
        <f>VLOOKUP($D451,Artslister!$A$1:$W$99,3,FALSE)</f>
        <v>103276</v>
      </c>
      <c r="N451" t="str">
        <f>VLOOKUP($D451,Artslister!$A$1:$W$99,4,FALSE)</f>
        <v>132025</v>
      </c>
      <c r="O451" t="str">
        <f>VLOOKUP($D451,Artslister!$A$1:$W$99,5,FALSE)</f>
        <v>Plantae</v>
      </c>
      <c r="P451" t="str">
        <f>VLOOKUP($D451,Artslister!$A$1:$W$99,6,FALSE)</f>
        <v>Magnoliophyta</v>
      </c>
      <c r="Q451" t="str">
        <f>VLOOKUP($D451,Artslister!$A$1:$W$99,7,FALSE)</f>
        <v>Eudicots</v>
      </c>
      <c r="R451" t="str">
        <f>VLOOKUP($D451,Artslister!$A$1:$W$99,8,FALSE)</f>
        <v>Rosales</v>
      </c>
      <c r="S451" t="str">
        <f>VLOOKUP($D451,Artslister!$A$1:$W$99,9,FALSE)</f>
        <v>Rosaceae</v>
      </c>
      <c r="T451" t="str">
        <f>VLOOKUP($D451,Artslister!$A$1:$W$99,10,FALSE)</f>
        <v>Cotoneaster</v>
      </c>
      <c r="U451" t="str">
        <f>VLOOKUP($D451,Artslister!$A$1:$W$99,11,FALSE)</f>
        <v>integerrimus</v>
      </c>
      <c r="V451">
        <f>VLOOKUP($D451,Artslister!$A$1:$W$99,12,FALSE)</f>
        <v>0</v>
      </c>
      <c r="W451" t="str">
        <f>VLOOKUP($D451,Artslister!$A$1:$W$99,13,FALSE)</f>
        <v>Medik.</v>
      </c>
      <c r="X451" t="e">
        <f>VLOOKUP($D451,Artslister!$A$1:$W$99,15,FALSE)</f>
        <v>#REF!</v>
      </c>
      <c r="Y451" t="e">
        <f>VLOOKUP($D451,Artslister!$A$1:$W$99,17,FALSE)</f>
        <v>#N/A</v>
      </c>
    </row>
    <row r="452" spans="1:25" ht="14.55" hidden="1" x14ac:dyDescent="0.3">
      <c r="A452" t="s">
        <v>139</v>
      </c>
      <c r="B452">
        <v>2020</v>
      </c>
      <c r="C452" t="s">
        <v>1244</v>
      </c>
      <c r="D452" t="s">
        <v>1936</v>
      </c>
      <c r="E452">
        <v>0.1</v>
      </c>
      <c r="L452" t="str">
        <f>VLOOKUP($D452,Artslister!$A$1:$W$99,2,FALSE)</f>
        <v>Cotoneaster integerrimus</v>
      </c>
      <c r="M452" t="str">
        <f>VLOOKUP($D452,Artslister!$A$1:$W$99,3,FALSE)</f>
        <v>103276</v>
      </c>
      <c r="N452" t="str">
        <f>VLOOKUP($D452,Artslister!$A$1:$W$99,4,FALSE)</f>
        <v>132025</v>
      </c>
      <c r="O452" t="str">
        <f>VLOOKUP($D452,Artslister!$A$1:$W$99,5,FALSE)</f>
        <v>Plantae</v>
      </c>
      <c r="P452" t="str">
        <f>VLOOKUP($D452,Artslister!$A$1:$W$99,6,FALSE)</f>
        <v>Magnoliophyta</v>
      </c>
      <c r="Q452" t="str">
        <f>VLOOKUP($D452,Artslister!$A$1:$W$99,7,FALSE)</f>
        <v>Eudicots</v>
      </c>
      <c r="R452" t="str">
        <f>VLOOKUP($D452,Artslister!$A$1:$W$99,8,FALSE)</f>
        <v>Rosales</v>
      </c>
      <c r="S452" t="str">
        <f>VLOOKUP($D452,Artslister!$A$1:$W$99,9,FALSE)</f>
        <v>Rosaceae</v>
      </c>
      <c r="T452" t="str">
        <f>VLOOKUP($D452,Artslister!$A$1:$W$99,10,FALSE)</f>
        <v>Cotoneaster</v>
      </c>
      <c r="U452" t="str">
        <f>VLOOKUP($D452,Artslister!$A$1:$W$99,11,FALSE)</f>
        <v>integerrimus</v>
      </c>
      <c r="V452">
        <f>VLOOKUP($D452,Artslister!$A$1:$W$99,12,FALSE)</f>
        <v>0</v>
      </c>
      <c r="W452" t="str">
        <f>VLOOKUP($D452,Artslister!$A$1:$W$99,13,FALSE)</f>
        <v>Medik.</v>
      </c>
      <c r="X452" t="e">
        <f>VLOOKUP($D452,Artslister!$A$1:$W$99,15,FALSE)</f>
        <v>#REF!</v>
      </c>
      <c r="Y452" t="e">
        <f>VLOOKUP($D452,Artslister!$A$1:$W$99,17,FALSE)</f>
        <v>#N/A</v>
      </c>
    </row>
    <row r="453" spans="1:25" ht="14.55" hidden="1" x14ac:dyDescent="0.3">
      <c r="A453" t="s">
        <v>104</v>
      </c>
      <c r="B453" s="20">
        <v>2022</v>
      </c>
      <c r="C453" t="s">
        <v>1263</v>
      </c>
      <c r="D453" t="s">
        <v>1951</v>
      </c>
      <c r="E453">
        <v>5</v>
      </c>
      <c r="H453">
        <v>1</v>
      </c>
      <c r="L453" t="str">
        <f>VLOOKUP($D453,Artslister!$A$1:$W$99,2,FALSE)</f>
        <v>Prunus spinosa</v>
      </c>
      <c r="M453" t="str">
        <f>VLOOKUP($D453,Artslister!$A$1:$W$99,3,FALSE)</f>
        <v>103380</v>
      </c>
      <c r="N453" t="str">
        <f>VLOOKUP($D453,Artslister!$A$1:$W$99,4,FALSE)</f>
        <v>63340</v>
      </c>
      <c r="O453" t="str">
        <f>VLOOKUP($D453,Artslister!$A$1:$W$99,5,FALSE)</f>
        <v>Plantae</v>
      </c>
      <c r="P453" t="str">
        <f>VLOOKUP($D453,Artslister!$A$1:$W$99,6,FALSE)</f>
        <v>Magnoliophyta</v>
      </c>
      <c r="Q453" t="str">
        <f>VLOOKUP($D453,Artslister!$A$1:$W$99,7,FALSE)</f>
        <v>Eudicots</v>
      </c>
      <c r="R453" t="str">
        <f>VLOOKUP($D453,Artslister!$A$1:$W$99,8,FALSE)</f>
        <v>Rosales</v>
      </c>
      <c r="S453" t="str">
        <f>VLOOKUP($D453,Artslister!$A$1:$W$99,9,FALSE)</f>
        <v>Rosaceae</v>
      </c>
      <c r="T453" t="str">
        <f>VLOOKUP($D453,Artslister!$A$1:$W$99,10,FALSE)</f>
        <v>Prunus</v>
      </c>
      <c r="U453" t="str">
        <f>VLOOKUP($D453,Artslister!$A$1:$W$99,11,FALSE)</f>
        <v>spinosa</v>
      </c>
      <c r="V453">
        <f>VLOOKUP($D453,Artslister!$A$1:$W$99,12,FALSE)</f>
        <v>0</v>
      </c>
      <c r="W453" t="str">
        <f>VLOOKUP($D453,Artslister!$A$1:$W$99,13,FALSE)</f>
        <v>L.</v>
      </c>
      <c r="X453" t="e">
        <f>VLOOKUP($D453,Artslister!$A$1:$W$99,15,FALSE)</f>
        <v>#REF!</v>
      </c>
      <c r="Y453" t="e">
        <f>VLOOKUP($D453,Artslister!$A$1:$W$99,17,FALSE)</f>
        <v>#N/A</v>
      </c>
    </row>
    <row r="454" spans="1:25" ht="14.55" hidden="1" x14ac:dyDescent="0.3">
      <c r="A454" t="s">
        <v>104</v>
      </c>
      <c r="B454">
        <v>2017</v>
      </c>
      <c r="C454" t="s">
        <v>1263</v>
      </c>
      <c r="D454" t="s">
        <v>1951</v>
      </c>
      <c r="E454">
        <v>20</v>
      </c>
      <c r="L454" t="str">
        <f>VLOOKUP($D454,Artslister!$A$1:$W$99,2,FALSE)</f>
        <v>Prunus spinosa</v>
      </c>
      <c r="M454" t="str">
        <f>VLOOKUP($D454,Artslister!$A$1:$W$99,3,FALSE)</f>
        <v>103380</v>
      </c>
      <c r="N454" t="str">
        <f>VLOOKUP($D454,Artslister!$A$1:$W$99,4,FALSE)</f>
        <v>63340</v>
      </c>
      <c r="O454" t="str">
        <f>VLOOKUP($D454,Artslister!$A$1:$W$99,5,FALSE)</f>
        <v>Plantae</v>
      </c>
      <c r="P454" t="str">
        <f>VLOOKUP($D454,Artslister!$A$1:$W$99,6,FALSE)</f>
        <v>Magnoliophyta</v>
      </c>
      <c r="Q454" t="str">
        <f>VLOOKUP($D454,Artslister!$A$1:$W$99,7,FALSE)</f>
        <v>Eudicots</v>
      </c>
      <c r="R454" t="str">
        <f>VLOOKUP($D454,Artslister!$A$1:$W$99,8,FALSE)</f>
        <v>Rosales</v>
      </c>
      <c r="S454" t="str">
        <f>VLOOKUP($D454,Artslister!$A$1:$W$99,9,FALSE)</f>
        <v>Rosaceae</v>
      </c>
      <c r="T454" t="str">
        <f>VLOOKUP($D454,Artslister!$A$1:$W$99,10,FALSE)</f>
        <v>Prunus</v>
      </c>
      <c r="U454" t="str">
        <f>VLOOKUP($D454,Artslister!$A$1:$W$99,11,FALSE)</f>
        <v>spinosa</v>
      </c>
      <c r="V454">
        <f>VLOOKUP($D454,Artslister!$A$1:$W$99,12,FALSE)</f>
        <v>0</v>
      </c>
      <c r="W454" t="str">
        <f>VLOOKUP($D454,Artslister!$A$1:$W$99,13,FALSE)</f>
        <v>L.</v>
      </c>
      <c r="X454" t="e">
        <f>VLOOKUP($D454,Artslister!$A$1:$W$99,15,FALSE)</f>
        <v>#REF!</v>
      </c>
      <c r="Y454" t="e">
        <f>VLOOKUP($D454,Artslister!$A$1:$W$99,17,FALSE)</f>
        <v>#N/A</v>
      </c>
    </row>
    <row r="455" spans="1:25" ht="14.55" hidden="1" x14ac:dyDescent="0.3">
      <c r="A455" t="s">
        <v>104</v>
      </c>
      <c r="B455">
        <v>2018</v>
      </c>
      <c r="C455" t="s">
        <v>1263</v>
      </c>
      <c r="D455" t="s">
        <v>1951</v>
      </c>
      <c r="E455">
        <v>25</v>
      </c>
      <c r="L455" t="str">
        <f>VLOOKUP($D455,Artslister!$A$1:$W$99,2,FALSE)</f>
        <v>Prunus spinosa</v>
      </c>
      <c r="M455" t="str">
        <f>VLOOKUP($D455,Artslister!$A$1:$W$99,3,FALSE)</f>
        <v>103380</v>
      </c>
      <c r="N455" t="str">
        <f>VLOOKUP($D455,Artslister!$A$1:$W$99,4,FALSE)</f>
        <v>63340</v>
      </c>
      <c r="O455" t="str">
        <f>VLOOKUP($D455,Artslister!$A$1:$W$99,5,FALSE)</f>
        <v>Plantae</v>
      </c>
      <c r="P455" t="str">
        <f>VLOOKUP($D455,Artslister!$A$1:$W$99,6,FALSE)</f>
        <v>Magnoliophyta</v>
      </c>
      <c r="Q455" t="str">
        <f>VLOOKUP($D455,Artslister!$A$1:$W$99,7,FALSE)</f>
        <v>Eudicots</v>
      </c>
      <c r="R455" t="str">
        <f>VLOOKUP($D455,Artslister!$A$1:$W$99,8,FALSE)</f>
        <v>Rosales</v>
      </c>
      <c r="S455" t="str">
        <f>VLOOKUP($D455,Artslister!$A$1:$W$99,9,FALSE)</f>
        <v>Rosaceae</v>
      </c>
      <c r="T455" t="str">
        <f>VLOOKUP($D455,Artslister!$A$1:$W$99,10,FALSE)</f>
        <v>Prunus</v>
      </c>
      <c r="U455" t="str">
        <f>VLOOKUP($D455,Artslister!$A$1:$W$99,11,FALSE)</f>
        <v>spinosa</v>
      </c>
      <c r="V455">
        <f>VLOOKUP($D455,Artslister!$A$1:$W$99,12,FALSE)</f>
        <v>0</v>
      </c>
      <c r="W455" t="str">
        <f>VLOOKUP($D455,Artslister!$A$1:$W$99,13,FALSE)</f>
        <v>L.</v>
      </c>
      <c r="X455" t="e">
        <f>VLOOKUP($D455,Artslister!$A$1:$W$99,15,FALSE)</f>
        <v>#REF!</v>
      </c>
      <c r="Y455" t="e">
        <f>VLOOKUP($D455,Artslister!$A$1:$W$99,17,FALSE)</f>
        <v>#N/A</v>
      </c>
    </row>
    <row r="456" spans="1:25" ht="14.55" hidden="1" x14ac:dyDescent="0.3">
      <c r="A456" t="s">
        <v>104</v>
      </c>
      <c r="B456">
        <v>2019</v>
      </c>
      <c r="C456" t="s">
        <v>1263</v>
      </c>
      <c r="D456" t="s">
        <v>1951</v>
      </c>
      <c r="E456">
        <v>10</v>
      </c>
      <c r="L456" t="str">
        <f>VLOOKUP($D456,Artslister!$A$1:$W$99,2,FALSE)</f>
        <v>Prunus spinosa</v>
      </c>
      <c r="M456" t="str">
        <f>VLOOKUP($D456,Artslister!$A$1:$W$99,3,FALSE)</f>
        <v>103380</v>
      </c>
      <c r="N456" t="str">
        <f>VLOOKUP($D456,Artslister!$A$1:$W$99,4,FALSE)</f>
        <v>63340</v>
      </c>
      <c r="O456" t="str">
        <f>VLOOKUP($D456,Artslister!$A$1:$W$99,5,FALSE)</f>
        <v>Plantae</v>
      </c>
      <c r="P456" t="str">
        <f>VLOOKUP($D456,Artslister!$A$1:$W$99,6,FALSE)</f>
        <v>Magnoliophyta</v>
      </c>
      <c r="Q456" t="str">
        <f>VLOOKUP($D456,Artslister!$A$1:$W$99,7,FALSE)</f>
        <v>Eudicots</v>
      </c>
      <c r="R456" t="str">
        <f>VLOOKUP($D456,Artslister!$A$1:$W$99,8,FALSE)</f>
        <v>Rosales</v>
      </c>
      <c r="S456" t="str">
        <f>VLOOKUP($D456,Artslister!$A$1:$W$99,9,FALSE)</f>
        <v>Rosaceae</v>
      </c>
      <c r="T456" t="str">
        <f>VLOOKUP($D456,Artslister!$A$1:$W$99,10,FALSE)</f>
        <v>Prunus</v>
      </c>
      <c r="U456" t="str">
        <f>VLOOKUP($D456,Artslister!$A$1:$W$99,11,FALSE)</f>
        <v>spinosa</v>
      </c>
      <c r="V456">
        <f>VLOOKUP($D456,Artslister!$A$1:$W$99,12,FALSE)</f>
        <v>0</v>
      </c>
      <c r="W456" t="str">
        <f>VLOOKUP($D456,Artslister!$A$1:$W$99,13,FALSE)</f>
        <v>L.</v>
      </c>
      <c r="X456" t="e">
        <f>VLOOKUP($D456,Artslister!$A$1:$W$99,15,FALSE)</f>
        <v>#REF!</v>
      </c>
      <c r="Y456" t="e">
        <f>VLOOKUP($D456,Artslister!$A$1:$W$99,17,FALSE)</f>
        <v>#N/A</v>
      </c>
    </row>
    <row r="457" spans="1:25" ht="14.55" hidden="1" x14ac:dyDescent="0.3">
      <c r="A457" t="s">
        <v>104</v>
      </c>
      <c r="B457" s="20">
        <v>2021</v>
      </c>
      <c r="C457" s="20" t="s">
        <v>1263</v>
      </c>
      <c r="D457" s="20" t="s">
        <v>1951</v>
      </c>
      <c r="E457" s="20">
        <v>5</v>
      </c>
      <c r="J457" s="20"/>
      <c r="L457" t="str">
        <f>VLOOKUP($D457,Artslister!$A$1:$W$99,2,FALSE)</f>
        <v>Prunus spinosa</v>
      </c>
      <c r="M457" t="str">
        <f>VLOOKUP($D457,Artslister!$A$1:$W$99,3,FALSE)</f>
        <v>103380</v>
      </c>
      <c r="N457" t="str">
        <f>VLOOKUP($D457,Artslister!$A$1:$W$99,4,FALSE)</f>
        <v>63340</v>
      </c>
      <c r="O457" t="str">
        <f>VLOOKUP($D457,Artslister!$A$1:$W$99,5,FALSE)</f>
        <v>Plantae</v>
      </c>
      <c r="P457" t="str">
        <f>VLOOKUP($D457,Artslister!$A$1:$W$99,6,FALSE)</f>
        <v>Magnoliophyta</v>
      </c>
      <c r="Q457" t="str">
        <f>VLOOKUP($D457,Artslister!$A$1:$W$99,7,FALSE)</f>
        <v>Eudicots</v>
      </c>
      <c r="R457" t="str">
        <f>VLOOKUP($D457,Artslister!$A$1:$W$99,8,FALSE)</f>
        <v>Rosales</v>
      </c>
      <c r="S457" t="str">
        <f>VLOOKUP($D457,Artslister!$A$1:$W$99,9,FALSE)</f>
        <v>Rosaceae</v>
      </c>
      <c r="T457" t="str">
        <f>VLOOKUP($D457,Artslister!$A$1:$W$99,10,FALSE)</f>
        <v>Prunus</v>
      </c>
      <c r="U457" t="str">
        <f>VLOOKUP($D457,Artslister!$A$1:$W$99,11,FALSE)</f>
        <v>spinosa</v>
      </c>
      <c r="V457">
        <f>VLOOKUP($D457,Artslister!$A$1:$W$99,12,FALSE)</f>
        <v>0</v>
      </c>
      <c r="W457" t="str">
        <f>VLOOKUP($D457,Artslister!$A$1:$W$99,13,FALSE)</f>
        <v>L.</v>
      </c>
      <c r="X457" t="e">
        <f>VLOOKUP($D457,Artslister!$A$1:$W$99,15,FALSE)</f>
        <v>#REF!</v>
      </c>
      <c r="Y457" t="e">
        <f>VLOOKUP($D457,Artslister!$A$1:$W$99,17,FALSE)</f>
        <v>#N/A</v>
      </c>
    </row>
    <row r="458" spans="1:25" ht="14.55" hidden="1" x14ac:dyDescent="0.3">
      <c r="A458" t="s">
        <v>117</v>
      </c>
      <c r="B458">
        <v>2020</v>
      </c>
      <c r="C458" t="s">
        <v>1408</v>
      </c>
      <c r="D458" t="s">
        <v>1936</v>
      </c>
      <c r="E458">
        <v>5</v>
      </c>
      <c r="L458" t="str">
        <f>VLOOKUP($D458,Artslister!$A$1:$W$99,2,FALSE)</f>
        <v>Cotoneaster integerrimus</v>
      </c>
      <c r="M458" t="str">
        <f>VLOOKUP($D458,Artslister!$A$1:$W$99,3,FALSE)</f>
        <v>103276</v>
      </c>
      <c r="N458" t="str">
        <f>VLOOKUP($D458,Artslister!$A$1:$W$99,4,FALSE)</f>
        <v>132025</v>
      </c>
      <c r="O458" t="str">
        <f>VLOOKUP($D458,Artslister!$A$1:$W$99,5,FALSE)</f>
        <v>Plantae</v>
      </c>
      <c r="P458" t="str">
        <f>VLOOKUP($D458,Artslister!$A$1:$W$99,6,FALSE)</f>
        <v>Magnoliophyta</v>
      </c>
      <c r="Q458" t="str">
        <f>VLOOKUP($D458,Artslister!$A$1:$W$99,7,FALSE)</f>
        <v>Eudicots</v>
      </c>
      <c r="R458" t="str">
        <f>VLOOKUP($D458,Artslister!$A$1:$W$99,8,FALSE)</f>
        <v>Rosales</v>
      </c>
      <c r="S458" t="str">
        <f>VLOOKUP($D458,Artslister!$A$1:$W$99,9,FALSE)</f>
        <v>Rosaceae</v>
      </c>
      <c r="T458" t="str">
        <f>VLOOKUP($D458,Artslister!$A$1:$W$99,10,FALSE)</f>
        <v>Cotoneaster</v>
      </c>
      <c r="U458" t="str">
        <f>VLOOKUP($D458,Artslister!$A$1:$W$99,11,FALSE)</f>
        <v>integerrimus</v>
      </c>
      <c r="V458">
        <f>VLOOKUP($D458,Artslister!$A$1:$W$99,12,FALSE)</f>
        <v>0</v>
      </c>
      <c r="W458" t="str">
        <f>VLOOKUP($D458,Artslister!$A$1:$W$99,13,FALSE)</f>
        <v>Medik.</v>
      </c>
      <c r="X458" t="e">
        <f>VLOOKUP($D458,Artslister!$A$1:$W$99,15,FALSE)</f>
        <v>#REF!</v>
      </c>
      <c r="Y458" t="e">
        <f>VLOOKUP($D458,Artslister!$A$1:$W$99,17,FALSE)</f>
        <v>#N/A</v>
      </c>
    </row>
    <row r="459" spans="1:25" ht="14.55" hidden="1" x14ac:dyDescent="0.3">
      <c r="A459" t="s">
        <v>117</v>
      </c>
      <c r="B459">
        <v>2020</v>
      </c>
      <c r="C459" t="s">
        <v>1418</v>
      </c>
      <c r="D459" t="s">
        <v>1936</v>
      </c>
      <c r="E459">
        <v>3</v>
      </c>
      <c r="L459" t="str">
        <f>VLOOKUP($D459,Artslister!$A$1:$W$99,2,FALSE)</f>
        <v>Cotoneaster integerrimus</v>
      </c>
      <c r="M459" t="str">
        <f>VLOOKUP($D459,Artslister!$A$1:$W$99,3,FALSE)</f>
        <v>103276</v>
      </c>
      <c r="N459" t="str">
        <f>VLOOKUP($D459,Artslister!$A$1:$W$99,4,FALSE)</f>
        <v>132025</v>
      </c>
      <c r="O459" t="str">
        <f>VLOOKUP($D459,Artslister!$A$1:$W$99,5,FALSE)</f>
        <v>Plantae</v>
      </c>
      <c r="P459" t="str">
        <f>VLOOKUP($D459,Artslister!$A$1:$W$99,6,FALSE)</f>
        <v>Magnoliophyta</v>
      </c>
      <c r="Q459" t="str">
        <f>VLOOKUP($D459,Artslister!$A$1:$W$99,7,FALSE)</f>
        <v>Eudicots</v>
      </c>
      <c r="R459" t="str">
        <f>VLOOKUP($D459,Artslister!$A$1:$W$99,8,FALSE)</f>
        <v>Rosales</v>
      </c>
      <c r="S459" t="str">
        <f>VLOOKUP($D459,Artslister!$A$1:$W$99,9,FALSE)</f>
        <v>Rosaceae</v>
      </c>
      <c r="T459" t="str">
        <f>VLOOKUP($D459,Artslister!$A$1:$W$99,10,FALSE)</f>
        <v>Cotoneaster</v>
      </c>
      <c r="U459" t="str">
        <f>VLOOKUP($D459,Artslister!$A$1:$W$99,11,FALSE)</f>
        <v>integerrimus</v>
      </c>
      <c r="V459">
        <f>VLOOKUP($D459,Artslister!$A$1:$W$99,12,FALSE)</f>
        <v>0</v>
      </c>
      <c r="W459" t="str">
        <f>VLOOKUP($D459,Artslister!$A$1:$W$99,13,FALSE)</f>
        <v>Medik.</v>
      </c>
      <c r="X459" t="e">
        <f>VLOOKUP($D459,Artslister!$A$1:$W$99,15,FALSE)</f>
        <v>#REF!</v>
      </c>
      <c r="Y459" t="e">
        <f>VLOOKUP($D459,Artslister!$A$1:$W$99,17,FALSE)</f>
        <v>#N/A</v>
      </c>
    </row>
    <row r="460" spans="1:25" ht="14.55" hidden="1" x14ac:dyDescent="0.3">
      <c r="A460" t="s">
        <v>117</v>
      </c>
      <c r="B460">
        <v>2020</v>
      </c>
      <c r="C460" t="s">
        <v>1420</v>
      </c>
      <c r="D460" t="s">
        <v>1936</v>
      </c>
      <c r="E460">
        <v>5</v>
      </c>
      <c r="L460" t="str">
        <f>VLOOKUP($D460,Artslister!$A$1:$W$99,2,FALSE)</f>
        <v>Cotoneaster integerrimus</v>
      </c>
      <c r="M460" t="str">
        <f>VLOOKUP($D460,Artslister!$A$1:$W$99,3,FALSE)</f>
        <v>103276</v>
      </c>
      <c r="N460" t="str">
        <f>VLOOKUP($D460,Artslister!$A$1:$W$99,4,FALSE)</f>
        <v>132025</v>
      </c>
      <c r="O460" t="str">
        <f>VLOOKUP($D460,Artslister!$A$1:$W$99,5,FALSE)</f>
        <v>Plantae</v>
      </c>
      <c r="P460" t="str">
        <f>VLOOKUP($D460,Artslister!$A$1:$W$99,6,FALSE)</f>
        <v>Magnoliophyta</v>
      </c>
      <c r="Q460" t="str">
        <f>VLOOKUP($D460,Artslister!$A$1:$W$99,7,FALSE)</f>
        <v>Eudicots</v>
      </c>
      <c r="R460" t="str">
        <f>VLOOKUP($D460,Artslister!$A$1:$W$99,8,FALSE)</f>
        <v>Rosales</v>
      </c>
      <c r="S460" t="str">
        <f>VLOOKUP($D460,Artslister!$A$1:$W$99,9,FALSE)</f>
        <v>Rosaceae</v>
      </c>
      <c r="T460" t="str">
        <f>VLOOKUP($D460,Artslister!$A$1:$W$99,10,FALSE)</f>
        <v>Cotoneaster</v>
      </c>
      <c r="U460" t="str">
        <f>VLOOKUP($D460,Artslister!$A$1:$W$99,11,FALSE)</f>
        <v>integerrimus</v>
      </c>
      <c r="V460">
        <f>VLOOKUP($D460,Artslister!$A$1:$W$99,12,FALSE)</f>
        <v>0</v>
      </c>
      <c r="W460" t="str">
        <f>VLOOKUP($D460,Artslister!$A$1:$W$99,13,FALSE)</f>
        <v>Medik.</v>
      </c>
      <c r="X460" t="e">
        <f>VLOOKUP($D460,Artslister!$A$1:$W$99,15,FALSE)</f>
        <v>#REF!</v>
      </c>
      <c r="Y460" t="e">
        <f>VLOOKUP($D460,Artslister!$A$1:$W$99,17,FALSE)</f>
        <v>#N/A</v>
      </c>
    </row>
    <row r="461" spans="1:25" ht="14.55" hidden="1" x14ac:dyDescent="0.3">
      <c r="A461" t="s">
        <v>117</v>
      </c>
      <c r="B461">
        <v>2020</v>
      </c>
      <c r="C461" t="s">
        <v>1422</v>
      </c>
      <c r="D461" t="s">
        <v>1936</v>
      </c>
      <c r="E461">
        <v>2</v>
      </c>
      <c r="L461" t="str">
        <f>VLOOKUP($D461,Artslister!$A$1:$W$99,2,FALSE)</f>
        <v>Cotoneaster integerrimus</v>
      </c>
      <c r="M461" t="str">
        <f>VLOOKUP($D461,Artslister!$A$1:$W$99,3,FALSE)</f>
        <v>103276</v>
      </c>
      <c r="N461" t="str">
        <f>VLOOKUP($D461,Artslister!$A$1:$W$99,4,FALSE)</f>
        <v>132025</v>
      </c>
      <c r="O461" t="str">
        <f>VLOOKUP($D461,Artslister!$A$1:$W$99,5,FALSE)</f>
        <v>Plantae</v>
      </c>
      <c r="P461" t="str">
        <f>VLOOKUP($D461,Artslister!$A$1:$W$99,6,FALSE)</f>
        <v>Magnoliophyta</v>
      </c>
      <c r="Q461" t="str">
        <f>VLOOKUP($D461,Artslister!$A$1:$W$99,7,FALSE)</f>
        <v>Eudicots</v>
      </c>
      <c r="R461" t="str">
        <f>VLOOKUP($D461,Artslister!$A$1:$W$99,8,FALSE)</f>
        <v>Rosales</v>
      </c>
      <c r="S461" t="str">
        <f>VLOOKUP($D461,Artslister!$A$1:$W$99,9,FALSE)</f>
        <v>Rosaceae</v>
      </c>
      <c r="T461" t="str">
        <f>VLOOKUP($D461,Artslister!$A$1:$W$99,10,FALSE)</f>
        <v>Cotoneaster</v>
      </c>
      <c r="U461" t="str">
        <f>VLOOKUP($D461,Artslister!$A$1:$W$99,11,FALSE)</f>
        <v>integerrimus</v>
      </c>
      <c r="V461">
        <f>VLOOKUP($D461,Artslister!$A$1:$W$99,12,FALSE)</f>
        <v>0</v>
      </c>
      <c r="W461" t="str">
        <f>VLOOKUP($D461,Artslister!$A$1:$W$99,13,FALSE)</f>
        <v>Medik.</v>
      </c>
      <c r="X461" t="e">
        <f>VLOOKUP($D461,Artslister!$A$1:$W$99,15,FALSE)</f>
        <v>#REF!</v>
      </c>
      <c r="Y461" t="e">
        <f>VLOOKUP($D461,Artslister!$A$1:$W$99,17,FALSE)</f>
        <v>#N/A</v>
      </c>
    </row>
    <row r="462" spans="1:25" ht="14.55" hidden="1" x14ac:dyDescent="0.3">
      <c r="A462" t="s">
        <v>109</v>
      </c>
      <c r="B462">
        <v>2022</v>
      </c>
      <c r="C462" t="s">
        <v>1465</v>
      </c>
      <c r="D462" t="s">
        <v>1931</v>
      </c>
      <c r="E462">
        <v>20</v>
      </c>
      <c r="F462">
        <v>1</v>
      </c>
      <c r="I462">
        <v>1</v>
      </c>
      <c r="L462" t="str">
        <f>VLOOKUP($D462,Artslister!$A$1:$W$99,2,FALSE)</f>
        <v>Fraxinus excelsior</v>
      </c>
      <c r="M462" t="str">
        <f>VLOOKUP($D462,Artslister!$A$1:$W$99,3,FALSE)</f>
        <v>102409</v>
      </c>
      <c r="N462" t="str">
        <f>VLOOKUP($D462,Artslister!$A$1:$W$99,4,FALSE)</f>
        <v>62369</v>
      </c>
      <c r="O462" t="str">
        <f>VLOOKUP($D462,Artslister!$A$1:$W$99,5,FALSE)</f>
        <v>Plantae</v>
      </c>
      <c r="P462" t="str">
        <f>VLOOKUP($D462,Artslister!$A$1:$W$99,6,FALSE)</f>
        <v>Magnoliophyta</v>
      </c>
      <c r="Q462" t="str">
        <f>VLOOKUP($D462,Artslister!$A$1:$W$99,7,FALSE)</f>
        <v>Eudicots</v>
      </c>
      <c r="R462" t="str">
        <f>VLOOKUP($D462,Artslister!$A$1:$W$99,8,FALSE)</f>
        <v>Lamiales</v>
      </c>
      <c r="S462" t="str">
        <f>VLOOKUP($D462,Artslister!$A$1:$W$99,9,FALSE)</f>
        <v>Oleaceae</v>
      </c>
      <c r="T462" t="str">
        <f>VLOOKUP($D462,Artslister!$A$1:$W$99,10,FALSE)</f>
        <v>Fraxinus</v>
      </c>
      <c r="U462" t="str">
        <f>VLOOKUP($D462,Artslister!$A$1:$W$99,11,FALSE)</f>
        <v>excelsior</v>
      </c>
      <c r="V462">
        <f>VLOOKUP($D462,Artslister!$A$1:$W$99,12,FALSE)</f>
        <v>0</v>
      </c>
      <c r="W462" t="str">
        <f>VLOOKUP($D462,Artslister!$A$1:$W$99,13,FALSE)</f>
        <v>L.</v>
      </c>
      <c r="X462" t="e">
        <f>VLOOKUP($D462,Artslister!$A$1:$W$99,15,FALSE)</f>
        <v>#REF!</v>
      </c>
      <c r="Y462" t="e">
        <f>VLOOKUP($D462,Artslister!$A$1:$W$99,17,FALSE)</f>
        <v>#N/A</v>
      </c>
    </row>
    <row r="463" spans="1:25" ht="14.55" hidden="1" x14ac:dyDescent="0.3">
      <c r="A463" s="20" t="s">
        <v>109</v>
      </c>
      <c r="B463" s="20">
        <v>2023</v>
      </c>
      <c r="C463" s="20" t="s">
        <v>1465</v>
      </c>
      <c r="D463" s="20" t="s">
        <v>1931</v>
      </c>
      <c r="E463" s="20">
        <v>20</v>
      </c>
      <c r="F463">
        <v>1</v>
      </c>
      <c r="J463">
        <v>1</v>
      </c>
      <c r="K463" s="20" t="s">
        <v>297</v>
      </c>
      <c r="L463" t="str">
        <f>VLOOKUP($D463,Artslister!$A$1:$W$99,2,FALSE)</f>
        <v>Fraxinus excelsior</v>
      </c>
      <c r="M463" t="str">
        <f>VLOOKUP($D463,Artslister!$A$1:$W$99,3,FALSE)</f>
        <v>102409</v>
      </c>
      <c r="N463" t="str">
        <f>VLOOKUP($D463,Artslister!$A$1:$W$99,4,FALSE)</f>
        <v>62369</v>
      </c>
      <c r="O463" t="str">
        <f>VLOOKUP($D463,Artslister!$A$1:$W$99,5,FALSE)</f>
        <v>Plantae</v>
      </c>
      <c r="P463" t="str">
        <f>VLOOKUP($D463,Artslister!$A$1:$W$99,6,FALSE)</f>
        <v>Magnoliophyta</v>
      </c>
      <c r="Q463" t="str">
        <f>VLOOKUP($D463,Artslister!$A$1:$W$99,7,FALSE)</f>
        <v>Eudicots</v>
      </c>
      <c r="R463" t="str">
        <f>VLOOKUP($D463,Artslister!$A$1:$W$99,8,FALSE)</f>
        <v>Lamiales</v>
      </c>
      <c r="S463" t="str">
        <f>VLOOKUP($D463,Artslister!$A$1:$W$99,9,FALSE)</f>
        <v>Oleaceae</v>
      </c>
      <c r="T463" t="str">
        <f>VLOOKUP($D463,Artslister!$A$1:$W$99,10,FALSE)</f>
        <v>Fraxinus</v>
      </c>
      <c r="U463" t="str">
        <f>VLOOKUP($D463,Artslister!$A$1:$W$99,11,FALSE)</f>
        <v>excelsior</v>
      </c>
      <c r="V463">
        <f>VLOOKUP($D463,Artslister!$A$1:$W$99,12,FALSE)</f>
        <v>0</v>
      </c>
      <c r="W463" t="str">
        <f>VLOOKUP($D463,Artslister!$A$1:$W$99,13,FALSE)</f>
        <v>L.</v>
      </c>
      <c r="X463" t="e">
        <f>VLOOKUP($D463,Artslister!$A$1:$W$99,15,FALSE)</f>
        <v>#REF!</v>
      </c>
      <c r="Y463" t="e">
        <f>VLOOKUP($D463,Artslister!$A$1:$W$99,17,FALSE)</f>
        <v>#N/A</v>
      </c>
    </row>
    <row r="464" spans="1:25" ht="14.55" hidden="1" x14ac:dyDescent="0.3">
      <c r="A464" s="20" t="s">
        <v>109</v>
      </c>
      <c r="B464" s="20">
        <v>2020</v>
      </c>
      <c r="C464" s="20" t="s">
        <v>1465</v>
      </c>
      <c r="D464" s="20" t="s">
        <v>1938</v>
      </c>
      <c r="E464" s="20">
        <v>40</v>
      </c>
      <c r="J464" s="20" t="s">
        <v>297</v>
      </c>
      <c r="L464" t="str">
        <f>VLOOKUP($D464,Artslister!$A$1:$W$99,2,FALSE)</f>
        <v>Rhamnus cathartica</v>
      </c>
      <c r="M464" t="str">
        <f>VLOOKUP($D464,Artslister!$A$1:$W$99,3,FALSE)</f>
        <v>141635</v>
      </c>
      <c r="N464" t="str">
        <f>VLOOKUP($D464,Artslister!$A$1:$W$99,4,FALSE)</f>
        <v>100403</v>
      </c>
      <c r="O464" t="str">
        <f>VLOOKUP($D464,Artslister!$A$1:$W$99,5,FALSE)</f>
        <v>Plantae</v>
      </c>
      <c r="P464" t="str">
        <f>VLOOKUP($D464,Artslister!$A$1:$W$99,6,FALSE)</f>
        <v>Magnoliophyta</v>
      </c>
      <c r="Q464" t="str">
        <f>VLOOKUP($D464,Artslister!$A$1:$W$99,7,FALSE)</f>
        <v>Eudicots</v>
      </c>
      <c r="R464" t="str">
        <f>VLOOKUP($D464,Artslister!$A$1:$W$99,8,FALSE)</f>
        <v>Rosales</v>
      </c>
      <c r="S464" t="str">
        <f>VLOOKUP($D464,Artslister!$A$1:$W$99,9,FALSE)</f>
        <v>Rhamnaceae</v>
      </c>
      <c r="T464" t="str">
        <f>VLOOKUP($D464,Artslister!$A$1:$W$99,10,FALSE)</f>
        <v>Rhamnus</v>
      </c>
      <c r="U464" t="str">
        <f>VLOOKUP($D464,Artslister!$A$1:$W$99,11,FALSE)</f>
        <v>cathartica</v>
      </c>
      <c r="V464">
        <f>VLOOKUP($D464,Artslister!$A$1:$W$99,12,FALSE)</f>
        <v>0</v>
      </c>
      <c r="W464" t="str">
        <f>VLOOKUP($D464,Artslister!$A$1:$W$99,13,FALSE)</f>
        <v>L.</v>
      </c>
      <c r="X464" t="e">
        <f>VLOOKUP($D464,Artslister!$A$1:$W$99,15,FALSE)</f>
        <v>#REF!</v>
      </c>
      <c r="Y464" t="e">
        <f>VLOOKUP($D464,Artslister!$A$1:$W$99,17,FALSE)</f>
        <v>#N/A</v>
      </c>
    </row>
    <row r="465" spans="1:25" ht="14.55" hidden="1" x14ac:dyDescent="0.3">
      <c r="A465" s="20" t="s">
        <v>109</v>
      </c>
      <c r="B465" s="20">
        <v>2023</v>
      </c>
      <c r="C465" s="20" t="s">
        <v>1465</v>
      </c>
      <c r="D465" s="20" t="s">
        <v>1938</v>
      </c>
      <c r="E465" s="20">
        <v>30</v>
      </c>
      <c r="H465">
        <v>1</v>
      </c>
      <c r="K465" s="20" t="s">
        <v>297</v>
      </c>
      <c r="L465" t="str">
        <f>VLOOKUP($D465,Artslister!$A$1:$W$99,2,FALSE)</f>
        <v>Rhamnus cathartica</v>
      </c>
      <c r="M465" t="str">
        <f>VLOOKUP($D465,Artslister!$A$1:$W$99,3,FALSE)</f>
        <v>141635</v>
      </c>
      <c r="N465" t="str">
        <f>VLOOKUP($D465,Artslister!$A$1:$W$99,4,FALSE)</f>
        <v>100403</v>
      </c>
      <c r="O465" t="str">
        <f>VLOOKUP($D465,Artslister!$A$1:$W$99,5,FALSE)</f>
        <v>Plantae</v>
      </c>
      <c r="P465" t="str">
        <f>VLOOKUP($D465,Artslister!$A$1:$W$99,6,FALSE)</f>
        <v>Magnoliophyta</v>
      </c>
      <c r="Q465" t="str">
        <f>VLOOKUP($D465,Artslister!$A$1:$W$99,7,FALSE)</f>
        <v>Eudicots</v>
      </c>
      <c r="R465" t="str">
        <f>VLOOKUP($D465,Artslister!$A$1:$W$99,8,FALSE)</f>
        <v>Rosales</v>
      </c>
      <c r="S465" t="str">
        <f>VLOOKUP($D465,Artslister!$A$1:$W$99,9,FALSE)</f>
        <v>Rhamnaceae</v>
      </c>
      <c r="T465" t="str">
        <f>VLOOKUP($D465,Artslister!$A$1:$W$99,10,FALSE)</f>
        <v>Rhamnus</v>
      </c>
      <c r="U465" t="str">
        <f>VLOOKUP($D465,Artslister!$A$1:$W$99,11,FALSE)</f>
        <v>cathartica</v>
      </c>
      <c r="V465">
        <f>VLOOKUP($D465,Artslister!$A$1:$W$99,12,FALSE)</f>
        <v>0</v>
      </c>
      <c r="W465" t="str">
        <f>VLOOKUP($D465,Artslister!$A$1:$W$99,13,FALSE)</f>
        <v>L.</v>
      </c>
      <c r="X465" t="e">
        <f>VLOOKUP($D465,Artslister!$A$1:$W$99,15,FALSE)</f>
        <v>#REF!</v>
      </c>
      <c r="Y465" t="e">
        <f>VLOOKUP($D465,Artslister!$A$1:$W$99,17,FALSE)</f>
        <v>#N/A</v>
      </c>
    </row>
    <row r="466" spans="1:25" ht="14.55" hidden="1" x14ac:dyDescent="0.3">
      <c r="A466" t="s">
        <v>109</v>
      </c>
      <c r="B466">
        <v>2018</v>
      </c>
      <c r="C466" t="s">
        <v>1465</v>
      </c>
      <c r="D466" t="s">
        <v>1945</v>
      </c>
      <c r="E466">
        <v>5</v>
      </c>
      <c r="F466">
        <v>1</v>
      </c>
      <c r="L466" t="str">
        <f>VLOOKUP($D466,Artslister!$A$1:$W$99,2,FALSE)</f>
        <v>Filipendula vulgaris</v>
      </c>
      <c r="M466" t="str">
        <f>VLOOKUP($D466,Artslister!$A$1:$W$99,3,FALSE)</f>
        <v>103311</v>
      </c>
      <c r="N466" t="str">
        <f>VLOOKUP($D466,Artslister!$A$1:$W$99,4,FALSE)</f>
        <v>133275</v>
      </c>
      <c r="O466" t="str">
        <f>VLOOKUP($D466,Artslister!$A$1:$W$99,5,FALSE)</f>
        <v>Plantae</v>
      </c>
      <c r="P466" t="str">
        <f>VLOOKUP($D466,Artslister!$A$1:$W$99,6,FALSE)</f>
        <v>Magnoliophyta</v>
      </c>
      <c r="Q466" t="str">
        <f>VLOOKUP($D466,Artslister!$A$1:$W$99,7,FALSE)</f>
        <v>Eudicots</v>
      </c>
      <c r="R466" t="str">
        <f>VLOOKUP($D466,Artslister!$A$1:$W$99,8,FALSE)</f>
        <v>Rosales</v>
      </c>
      <c r="S466" t="str">
        <f>VLOOKUP($D466,Artslister!$A$1:$W$99,9,FALSE)</f>
        <v>Rosaceae</v>
      </c>
      <c r="T466" t="str">
        <f>VLOOKUP($D466,Artslister!$A$1:$W$99,10,FALSE)</f>
        <v>Filipendula</v>
      </c>
      <c r="U466" t="str">
        <f>VLOOKUP($D466,Artslister!$A$1:$W$99,11,FALSE)</f>
        <v>vulgaris</v>
      </c>
      <c r="V466">
        <f>VLOOKUP($D466,Artslister!$A$1:$W$99,12,FALSE)</f>
        <v>0</v>
      </c>
      <c r="W466" t="str">
        <f>VLOOKUP($D466,Artslister!$A$1:$W$99,13,FALSE)</f>
        <v>Moench</v>
      </c>
      <c r="X466" t="e">
        <f>VLOOKUP($D466,Artslister!$A$1:$W$99,15,FALSE)</f>
        <v>#REF!</v>
      </c>
      <c r="Y466" t="e">
        <f>VLOOKUP($D466,Artslister!$A$1:$W$99,17,FALSE)</f>
        <v>#N/A</v>
      </c>
    </row>
    <row r="467" spans="1:25" ht="14.55" hidden="1" x14ac:dyDescent="0.3">
      <c r="A467" t="s">
        <v>109</v>
      </c>
      <c r="B467">
        <v>2019</v>
      </c>
      <c r="C467" t="s">
        <v>1465</v>
      </c>
      <c r="D467" t="s">
        <v>1945</v>
      </c>
      <c r="E467">
        <v>5</v>
      </c>
      <c r="F467">
        <v>1</v>
      </c>
      <c r="L467" t="str">
        <f>VLOOKUP($D467,Artslister!$A$1:$W$99,2,FALSE)</f>
        <v>Filipendula vulgaris</v>
      </c>
      <c r="M467" t="str">
        <f>VLOOKUP($D467,Artslister!$A$1:$W$99,3,FALSE)</f>
        <v>103311</v>
      </c>
      <c r="N467" t="str">
        <f>VLOOKUP($D467,Artslister!$A$1:$W$99,4,FALSE)</f>
        <v>133275</v>
      </c>
      <c r="O467" t="str">
        <f>VLOOKUP($D467,Artslister!$A$1:$W$99,5,FALSE)</f>
        <v>Plantae</v>
      </c>
      <c r="P467" t="str">
        <f>VLOOKUP($D467,Artslister!$A$1:$W$99,6,FALSE)</f>
        <v>Magnoliophyta</v>
      </c>
      <c r="Q467" t="str">
        <f>VLOOKUP($D467,Artslister!$A$1:$W$99,7,FALSE)</f>
        <v>Eudicots</v>
      </c>
      <c r="R467" t="str">
        <f>VLOOKUP($D467,Artslister!$A$1:$W$99,8,FALSE)</f>
        <v>Rosales</v>
      </c>
      <c r="S467" t="str">
        <f>VLOOKUP($D467,Artslister!$A$1:$W$99,9,FALSE)</f>
        <v>Rosaceae</v>
      </c>
      <c r="T467" t="str">
        <f>VLOOKUP($D467,Artslister!$A$1:$W$99,10,FALSE)</f>
        <v>Filipendula</v>
      </c>
      <c r="U467" t="str">
        <f>VLOOKUP($D467,Artslister!$A$1:$W$99,11,FALSE)</f>
        <v>vulgaris</v>
      </c>
      <c r="V467">
        <f>VLOOKUP($D467,Artslister!$A$1:$W$99,12,FALSE)</f>
        <v>0</v>
      </c>
      <c r="W467" t="str">
        <f>VLOOKUP($D467,Artslister!$A$1:$W$99,13,FALSE)</f>
        <v>Moench</v>
      </c>
      <c r="X467" t="e">
        <f>VLOOKUP($D467,Artslister!$A$1:$W$99,15,FALSE)</f>
        <v>#REF!</v>
      </c>
      <c r="Y467" t="e">
        <f>VLOOKUP($D467,Artslister!$A$1:$W$99,17,FALSE)</f>
        <v>#N/A</v>
      </c>
    </row>
    <row r="468" spans="1:25" ht="14.55" hidden="1" x14ac:dyDescent="0.3">
      <c r="A468" s="20" t="s">
        <v>109</v>
      </c>
      <c r="B468" s="20">
        <v>2020</v>
      </c>
      <c r="C468" s="20" t="s">
        <v>1465</v>
      </c>
      <c r="D468" s="20" t="s">
        <v>1945</v>
      </c>
      <c r="E468" s="20">
        <v>5</v>
      </c>
      <c r="F468">
        <v>1</v>
      </c>
      <c r="J468" s="20" t="s">
        <v>297</v>
      </c>
      <c r="L468" t="str">
        <f>VLOOKUP($D468,Artslister!$A$1:$W$99,2,FALSE)</f>
        <v>Filipendula vulgaris</v>
      </c>
      <c r="M468" t="str">
        <f>VLOOKUP($D468,Artslister!$A$1:$W$99,3,FALSE)</f>
        <v>103311</v>
      </c>
      <c r="N468" t="str">
        <f>VLOOKUP($D468,Artslister!$A$1:$W$99,4,FALSE)</f>
        <v>133275</v>
      </c>
      <c r="O468" t="str">
        <f>VLOOKUP($D468,Artslister!$A$1:$W$99,5,FALSE)</f>
        <v>Plantae</v>
      </c>
      <c r="P468" t="str">
        <f>VLOOKUP($D468,Artslister!$A$1:$W$99,6,FALSE)</f>
        <v>Magnoliophyta</v>
      </c>
      <c r="Q468" t="str">
        <f>VLOOKUP($D468,Artslister!$A$1:$W$99,7,FALSE)</f>
        <v>Eudicots</v>
      </c>
      <c r="R468" t="str">
        <f>VLOOKUP($D468,Artslister!$A$1:$W$99,8,FALSE)</f>
        <v>Rosales</v>
      </c>
      <c r="S468" t="str">
        <f>VLOOKUP($D468,Artslister!$A$1:$W$99,9,FALSE)</f>
        <v>Rosaceae</v>
      </c>
      <c r="T468" t="str">
        <f>VLOOKUP($D468,Artslister!$A$1:$W$99,10,FALSE)</f>
        <v>Filipendula</v>
      </c>
      <c r="U468" t="str">
        <f>VLOOKUP($D468,Artslister!$A$1:$W$99,11,FALSE)</f>
        <v>vulgaris</v>
      </c>
      <c r="V468">
        <f>VLOOKUP($D468,Artslister!$A$1:$W$99,12,FALSE)</f>
        <v>0</v>
      </c>
      <c r="W468" t="str">
        <f>VLOOKUP($D468,Artslister!$A$1:$W$99,13,FALSE)</f>
        <v>Moench</v>
      </c>
      <c r="X468" t="e">
        <f>VLOOKUP($D468,Artslister!$A$1:$W$99,15,FALSE)</f>
        <v>#REF!</v>
      </c>
      <c r="Y468" t="e">
        <f>VLOOKUP($D468,Artslister!$A$1:$W$99,17,FALSE)</f>
        <v>#N/A</v>
      </c>
    </row>
    <row r="469" spans="1:25" ht="14.55" hidden="1" x14ac:dyDescent="0.3">
      <c r="A469" t="s">
        <v>109</v>
      </c>
      <c r="B469">
        <v>2022</v>
      </c>
      <c r="C469" t="s">
        <v>1465</v>
      </c>
      <c r="D469" t="s">
        <v>1945</v>
      </c>
      <c r="E469">
        <v>1</v>
      </c>
      <c r="F469">
        <v>1</v>
      </c>
      <c r="L469" t="str">
        <f>VLOOKUP($D469,Artslister!$A$1:$W$99,2,FALSE)</f>
        <v>Filipendula vulgaris</v>
      </c>
      <c r="M469" t="str">
        <f>VLOOKUP($D469,Artslister!$A$1:$W$99,3,FALSE)</f>
        <v>103311</v>
      </c>
      <c r="N469" t="str">
        <f>VLOOKUP($D469,Artslister!$A$1:$W$99,4,FALSE)</f>
        <v>133275</v>
      </c>
      <c r="O469" t="str">
        <f>VLOOKUP($D469,Artslister!$A$1:$W$99,5,FALSE)</f>
        <v>Plantae</v>
      </c>
      <c r="P469" t="str">
        <f>VLOOKUP($D469,Artslister!$A$1:$W$99,6,FALSE)</f>
        <v>Magnoliophyta</v>
      </c>
      <c r="Q469" t="str">
        <f>VLOOKUP($D469,Artslister!$A$1:$W$99,7,FALSE)</f>
        <v>Eudicots</v>
      </c>
      <c r="R469" t="str">
        <f>VLOOKUP($D469,Artslister!$A$1:$W$99,8,FALSE)</f>
        <v>Rosales</v>
      </c>
      <c r="S469" t="str">
        <f>VLOOKUP($D469,Artslister!$A$1:$W$99,9,FALSE)</f>
        <v>Rosaceae</v>
      </c>
      <c r="T469" t="str">
        <f>VLOOKUP($D469,Artslister!$A$1:$W$99,10,FALSE)</f>
        <v>Filipendula</v>
      </c>
      <c r="U469" t="str">
        <f>VLOOKUP($D469,Artslister!$A$1:$W$99,11,FALSE)</f>
        <v>vulgaris</v>
      </c>
      <c r="V469">
        <f>VLOOKUP($D469,Artslister!$A$1:$W$99,12,FALSE)</f>
        <v>0</v>
      </c>
      <c r="W469" t="str">
        <f>VLOOKUP($D469,Artslister!$A$1:$W$99,13,FALSE)</f>
        <v>Moench</v>
      </c>
      <c r="X469" t="e">
        <f>VLOOKUP($D469,Artslister!$A$1:$W$99,15,FALSE)</f>
        <v>#REF!</v>
      </c>
      <c r="Y469" t="e">
        <f>VLOOKUP($D469,Artslister!$A$1:$W$99,17,FALSE)</f>
        <v>#N/A</v>
      </c>
    </row>
    <row r="470" spans="1:25" ht="14.55" hidden="1" x14ac:dyDescent="0.3">
      <c r="A470" s="20" t="s">
        <v>109</v>
      </c>
      <c r="B470" s="20">
        <v>2023</v>
      </c>
      <c r="C470" s="20" t="s">
        <v>1465</v>
      </c>
      <c r="D470" s="43" t="s">
        <v>2025</v>
      </c>
      <c r="E470" s="20">
        <v>2</v>
      </c>
      <c r="G470">
        <v>1</v>
      </c>
      <c r="I470">
        <v>1</v>
      </c>
      <c r="K470" s="20" t="s">
        <v>297</v>
      </c>
      <c r="L470" t="str">
        <f>VLOOKUP($D470,Artslister!$A$1:$W$99,2,FALSE)</f>
        <v>Cotoneaster sp.</v>
      </c>
      <c r="M470" t="str">
        <f>VLOOKUP($D470,Artslister!$A$1:$W$99,3,FALSE)</f>
        <v>103268</v>
      </c>
      <c r="N470" t="str">
        <f>VLOOKUP($D470,Artslister!$A$1:$W$99,4,FALSE)</f>
        <v>63228</v>
      </c>
      <c r="O470" t="str">
        <f>VLOOKUP($D470,Artslister!$A$1:$W$99,5,FALSE)</f>
        <v>Plantae</v>
      </c>
      <c r="P470" t="str">
        <f>VLOOKUP($D470,Artslister!$A$1:$W$99,6,FALSE)</f>
        <v>Magnoliophyta</v>
      </c>
      <c r="Q470" t="str">
        <f>VLOOKUP($D470,Artslister!$A$1:$W$99,7,FALSE)</f>
        <v>Eudicots</v>
      </c>
      <c r="R470" t="str">
        <f>VLOOKUP($D470,Artslister!$A$1:$W$99,8,FALSE)</f>
        <v>Rosales</v>
      </c>
      <c r="S470" t="str">
        <f>VLOOKUP($D470,Artslister!$A$1:$W$99,9,FALSE)</f>
        <v>Rosaceae</v>
      </c>
      <c r="T470" t="str">
        <f>VLOOKUP($D470,Artslister!$A$1:$W$99,10,FALSE)</f>
        <v>Cotoneaster</v>
      </c>
      <c r="U470">
        <f>VLOOKUP($D470,Artslister!$A$1:$W$99,11,FALSE)</f>
        <v>0</v>
      </c>
      <c r="V470">
        <f>VLOOKUP($D470,Artslister!$A$1:$W$99,12,FALSE)</f>
        <v>0</v>
      </c>
      <c r="W470" t="str">
        <f>VLOOKUP($D470,Artslister!$A$1:$W$99,13,FALSE)</f>
        <v>Medik.</v>
      </c>
      <c r="X470" t="e">
        <f>VLOOKUP($D470,Artslister!$A$1:$W$99,15,FALSE)</f>
        <v>#REF!</v>
      </c>
      <c r="Y470" t="e">
        <f>VLOOKUP($D470,Artslister!$A$1:$W$99,17,FALSE)</f>
        <v>#N/A</v>
      </c>
    </row>
    <row r="471" spans="1:25" ht="14.55" hidden="1" x14ac:dyDescent="0.3">
      <c r="A471" t="s">
        <v>109</v>
      </c>
      <c r="B471">
        <v>2018</v>
      </c>
      <c r="C471" t="s">
        <v>1465</v>
      </c>
      <c r="D471" t="s">
        <v>1928</v>
      </c>
      <c r="E471">
        <v>30</v>
      </c>
      <c r="L471" t="str">
        <f>VLOOKUP($D471,Artslister!$A$1:$W$99,2,FALSE)</f>
        <v>Rosa sp.</v>
      </c>
      <c r="M471" t="str">
        <f>VLOOKUP($D471,Artslister!$A$1:$W$99,3,FALSE)</f>
        <v>103384</v>
      </c>
      <c r="N471" t="str">
        <f>VLOOKUP($D471,Artslister!$A$1:$W$99,4,FALSE)</f>
        <v>63344</v>
      </c>
      <c r="O471" t="str">
        <f>VLOOKUP($D471,Artslister!$A$1:$W$99,5,FALSE)</f>
        <v>Plantae</v>
      </c>
      <c r="P471" t="str">
        <f>VLOOKUP($D471,Artslister!$A$1:$W$99,6,FALSE)</f>
        <v>Magnoliophyta</v>
      </c>
      <c r="Q471" t="str">
        <f>VLOOKUP($D471,Artslister!$A$1:$W$99,7,FALSE)</f>
        <v>Eudicots</v>
      </c>
      <c r="R471" t="str">
        <f>VLOOKUP($D471,Artslister!$A$1:$W$99,8,FALSE)</f>
        <v>Rosales</v>
      </c>
      <c r="S471" t="str">
        <f>VLOOKUP($D471,Artslister!$A$1:$W$99,9,FALSE)</f>
        <v>Rosaceae</v>
      </c>
      <c r="T471" t="str">
        <f>VLOOKUP($D471,Artslister!$A$1:$W$99,10,FALSE)</f>
        <v>Rosa</v>
      </c>
      <c r="U471">
        <f>VLOOKUP($D471,Artslister!$A$1:$W$99,11,FALSE)</f>
        <v>0</v>
      </c>
      <c r="V471">
        <f>VLOOKUP($D471,Artslister!$A$1:$W$99,12,FALSE)</f>
        <v>0</v>
      </c>
      <c r="W471" t="str">
        <f>VLOOKUP($D471,Artslister!$A$1:$W$99,13,FALSE)</f>
        <v>L.</v>
      </c>
      <c r="X471" t="e">
        <f>VLOOKUP($D471,Artslister!$A$1:$W$99,15,FALSE)</f>
        <v>#REF!</v>
      </c>
      <c r="Y471" t="e">
        <f>VLOOKUP($D471,Artslister!$A$1:$W$99,17,FALSE)</f>
        <v>#N/A</v>
      </c>
    </row>
    <row r="472" spans="1:25" ht="14.55" hidden="1" x14ac:dyDescent="0.3">
      <c r="A472" t="s">
        <v>109</v>
      </c>
      <c r="B472">
        <v>2019</v>
      </c>
      <c r="C472" t="s">
        <v>1465</v>
      </c>
      <c r="D472" t="s">
        <v>1928</v>
      </c>
      <c r="E472">
        <v>30</v>
      </c>
      <c r="L472" t="str">
        <f>VLOOKUP($D472,Artslister!$A$1:$W$99,2,FALSE)</f>
        <v>Rosa sp.</v>
      </c>
      <c r="M472" t="str">
        <f>VLOOKUP($D472,Artslister!$A$1:$W$99,3,FALSE)</f>
        <v>103384</v>
      </c>
      <c r="N472" t="str">
        <f>VLOOKUP($D472,Artslister!$A$1:$W$99,4,FALSE)</f>
        <v>63344</v>
      </c>
      <c r="O472" t="str">
        <f>VLOOKUP($D472,Artslister!$A$1:$W$99,5,FALSE)</f>
        <v>Plantae</v>
      </c>
      <c r="P472" t="str">
        <f>VLOOKUP($D472,Artslister!$A$1:$W$99,6,FALSE)</f>
        <v>Magnoliophyta</v>
      </c>
      <c r="Q472" t="str">
        <f>VLOOKUP($D472,Artslister!$A$1:$W$99,7,FALSE)</f>
        <v>Eudicots</v>
      </c>
      <c r="R472" t="str">
        <f>VLOOKUP($D472,Artslister!$A$1:$W$99,8,FALSE)</f>
        <v>Rosales</v>
      </c>
      <c r="S472" t="str">
        <f>VLOOKUP($D472,Artslister!$A$1:$W$99,9,FALSE)</f>
        <v>Rosaceae</v>
      </c>
      <c r="T472" t="str">
        <f>VLOOKUP($D472,Artslister!$A$1:$W$99,10,FALSE)</f>
        <v>Rosa</v>
      </c>
      <c r="U472">
        <f>VLOOKUP($D472,Artslister!$A$1:$W$99,11,FALSE)</f>
        <v>0</v>
      </c>
      <c r="V472">
        <f>VLOOKUP($D472,Artslister!$A$1:$W$99,12,FALSE)</f>
        <v>0</v>
      </c>
      <c r="W472" t="str">
        <f>VLOOKUP($D472,Artslister!$A$1:$W$99,13,FALSE)</f>
        <v>L.</v>
      </c>
      <c r="X472" t="e">
        <f>VLOOKUP($D472,Artslister!$A$1:$W$99,15,FALSE)</f>
        <v>#REF!</v>
      </c>
      <c r="Y472" t="e">
        <f>VLOOKUP($D472,Artslister!$A$1:$W$99,17,FALSE)</f>
        <v>#N/A</v>
      </c>
    </row>
    <row r="473" spans="1:25" ht="14.55" hidden="1" x14ac:dyDescent="0.3">
      <c r="A473" s="20" t="s">
        <v>109</v>
      </c>
      <c r="B473" s="20">
        <v>2020</v>
      </c>
      <c r="C473" s="20" t="s">
        <v>1465</v>
      </c>
      <c r="D473" s="20" t="s">
        <v>1928</v>
      </c>
      <c r="E473" s="20">
        <v>20</v>
      </c>
      <c r="J473" s="20" t="s">
        <v>297</v>
      </c>
      <c r="L473" t="str">
        <f>VLOOKUP($D473,Artslister!$A$1:$W$99,2,FALSE)</f>
        <v>Rosa sp.</v>
      </c>
      <c r="M473" t="str">
        <f>VLOOKUP($D473,Artslister!$A$1:$W$99,3,FALSE)</f>
        <v>103384</v>
      </c>
      <c r="N473" t="str">
        <f>VLOOKUP($D473,Artslister!$A$1:$W$99,4,FALSE)</f>
        <v>63344</v>
      </c>
      <c r="O473" t="str">
        <f>VLOOKUP($D473,Artslister!$A$1:$W$99,5,FALSE)</f>
        <v>Plantae</v>
      </c>
      <c r="P473" t="str">
        <f>VLOOKUP($D473,Artslister!$A$1:$W$99,6,FALSE)</f>
        <v>Magnoliophyta</v>
      </c>
      <c r="Q473" t="str">
        <f>VLOOKUP($D473,Artslister!$A$1:$W$99,7,FALSE)</f>
        <v>Eudicots</v>
      </c>
      <c r="R473" t="str">
        <f>VLOOKUP($D473,Artslister!$A$1:$W$99,8,FALSE)</f>
        <v>Rosales</v>
      </c>
      <c r="S473" t="str">
        <f>VLOOKUP($D473,Artslister!$A$1:$W$99,9,FALSE)</f>
        <v>Rosaceae</v>
      </c>
      <c r="T473" t="str">
        <f>VLOOKUP($D473,Artslister!$A$1:$W$99,10,FALSE)</f>
        <v>Rosa</v>
      </c>
      <c r="U473">
        <f>VLOOKUP($D473,Artslister!$A$1:$W$99,11,FALSE)</f>
        <v>0</v>
      </c>
      <c r="V473">
        <f>VLOOKUP($D473,Artslister!$A$1:$W$99,12,FALSE)</f>
        <v>0</v>
      </c>
      <c r="W473" t="str">
        <f>VLOOKUP($D473,Artslister!$A$1:$W$99,13,FALSE)</f>
        <v>L.</v>
      </c>
      <c r="X473" t="e">
        <f>VLOOKUP($D473,Artslister!$A$1:$W$99,15,FALSE)</f>
        <v>#REF!</v>
      </c>
      <c r="Y473" t="e">
        <f>VLOOKUP($D473,Artslister!$A$1:$W$99,17,FALSE)</f>
        <v>#N/A</v>
      </c>
    </row>
    <row r="474" spans="1:25" ht="14.55" hidden="1" x14ac:dyDescent="0.3">
      <c r="A474" t="s">
        <v>70</v>
      </c>
      <c r="B474">
        <v>2020</v>
      </c>
      <c r="C474" t="s">
        <v>1526</v>
      </c>
      <c r="D474" t="s">
        <v>1936</v>
      </c>
      <c r="E474">
        <v>2</v>
      </c>
      <c r="L474" t="str">
        <f>VLOOKUP($D474,Artslister!$A$1:$W$99,2,FALSE)</f>
        <v>Cotoneaster integerrimus</v>
      </c>
      <c r="M474" t="str">
        <f>VLOOKUP($D474,Artslister!$A$1:$W$99,3,FALSE)</f>
        <v>103276</v>
      </c>
      <c r="N474" t="str">
        <f>VLOOKUP($D474,Artslister!$A$1:$W$99,4,FALSE)</f>
        <v>132025</v>
      </c>
      <c r="O474" t="str">
        <f>VLOOKUP($D474,Artslister!$A$1:$W$99,5,FALSE)</f>
        <v>Plantae</v>
      </c>
      <c r="P474" t="str">
        <f>VLOOKUP($D474,Artslister!$A$1:$W$99,6,FALSE)</f>
        <v>Magnoliophyta</v>
      </c>
      <c r="Q474" t="str">
        <f>VLOOKUP($D474,Artslister!$A$1:$W$99,7,FALSE)</f>
        <v>Eudicots</v>
      </c>
      <c r="R474" t="str">
        <f>VLOOKUP($D474,Artslister!$A$1:$W$99,8,FALSE)</f>
        <v>Rosales</v>
      </c>
      <c r="S474" t="str">
        <f>VLOOKUP($D474,Artslister!$A$1:$W$99,9,FALSE)</f>
        <v>Rosaceae</v>
      </c>
      <c r="T474" t="str">
        <f>VLOOKUP($D474,Artslister!$A$1:$W$99,10,FALSE)</f>
        <v>Cotoneaster</v>
      </c>
      <c r="U474" t="str">
        <f>VLOOKUP($D474,Artslister!$A$1:$W$99,11,FALSE)</f>
        <v>integerrimus</v>
      </c>
      <c r="V474">
        <f>VLOOKUP($D474,Artslister!$A$1:$W$99,12,FALSE)</f>
        <v>0</v>
      </c>
      <c r="W474" t="str">
        <f>VLOOKUP($D474,Artslister!$A$1:$W$99,13,FALSE)</f>
        <v>Medik.</v>
      </c>
      <c r="X474" t="e">
        <f>VLOOKUP($D474,Artslister!$A$1:$W$99,15,FALSE)</f>
        <v>#REF!</v>
      </c>
      <c r="Y474" t="e">
        <f>VLOOKUP($D474,Artslister!$A$1:$W$99,17,FALSE)</f>
        <v>#N/A</v>
      </c>
    </row>
    <row r="475" spans="1:25" ht="14.55" hidden="1" x14ac:dyDescent="0.3">
      <c r="A475" t="s">
        <v>70</v>
      </c>
      <c r="B475">
        <v>2020</v>
      </c>
      <c r="C475" t="s">
        <v>1527</v>
      </c>
      <c r="D475" t="s">
        <v>1936</v>
      </c>
      <c r="E475">
        <v>8</v>
      </c>
      <c r="L475" t="str">
        <f>VLOOKUP($D475,Artslister!$A$1:$W$99,2,FALSE)</f>
        <v>Cotoneaster integerrimus</v>
      </c>
      <c r="M475" t="str">
        <f>VLOOKUP($D475,Artslister!$A$1:$W$99,3,FALSE)</f>
        <v>103276</v>
      </c>
      <c r="N475" t="str">
        <f>VLOOKUP($D475,Artslister!$A$1:$W$99,4,FALSE)</f>
        <v>132025</v>
      </c>
      <c r="O475" t="str">
        <f>VLOOKUP($D475,Artslister!$A$1:$W$99,5,FALSE)</f>
        <v>Plantae</v>
      </c>
      <c r="P475" t="str">
        <f>VLOOKUP($D475,Artslister!$A$1:$W$99,6,FALSE)</f>
        <v>Magnoliophyta</v>
      </c>
      <c r="Q475" t="str">
        <f>VLOOKUP($D475,Artslister!$A$1:$W$99,7,FALSE)</f>
        <v>Eudicots</v>
      </c>
      <c r="R475" t="str">
        <f>VLOOKUP($D475,Artslister!$A$1:$W$99,8,FALSE)</f>
        <v>Rosales</v>
      </c>
      <c r="S475" t="str">
        <f>VLOOKUP($D475,Artslister!$A$1:$W$99,9,FALSE)</f>
        <v>Rosaceae</v>
      </c>
      <c r="T475" t="str">
        <f>VLOOKUP($D475,Artslister!$A$1:$W$99,10,FALSE)</f>
        <v>Cotoneaster</v>
      </c>
      <c r="U475" t="str">
        <f>VLOOKUP($D475,Artslister!$A$1:$W$99,11,FALSE)</f>
        <v>integerrimus</v>
      </c>
      <c r="V475">
        <f>VLOOKUP($D475,Artslister!$A$1:$W$99,12,FALSE)</f>
        <v>0</v>
      </c>
      <c r="W475" t="str">
        <f>VLOOKUP($D475,Artslister!$A$1:$W$99,13,FALSE)</f>
        <v>Medik.</v>
      </c>
      <c r="X475" t="e">
        <f>VLOOKUP($D475,Artslister!$A$1:$W$99,15,FALSE)</f>
        <v>#REF!</v>
      </c>
      <c r="Y475" t="e">
        <f>VLOOKUP($D475,Artslister!$A$1:$W$99,17,FALSE)</f>
        <v>#N/A</v>
      </c>
    </row>
    <row r="476" spans="1:25" ht="14.55" hidden="1" x14ac:dyDescent="0.3">
      <c r="A476" t="s">
        <v>57</v>
      </c>
      <c r="B476">
        <v>2020</v>
      </c>
      <c r="C476" t="s">
        <v>1627</v>
      </c>
      <c r="D476" t="s">
        <v>1936</v>
      </c>
      <c r="E476">
        <v>0.1</v>
      </c>
      <c r="L476" t="str">
        <f>VLOOKUP($D476,Artslister!$A$1:$W$99,2,FALSE)</f>
        <v>Cotoneaster integerrimus</v>
      </c>
      <c r="M476" t="str">
        <f>VLOOKUP($D476,Artslister!$A$1:$W$99,3,FALSE)</f>
        <v>103276</v>
      </c>
      <c r="N476" t="str">
        <f>VLOOKUP($D476,Artslister!$A$1:$W$99,4,FALSE)</f>
        <v>132025</v>
      </c>
      <c r="O476" t="str">
        <f>VLOOKUP($D476,Artslister!$A$1:$W$99,5,FALSE)</f>
        <v>Plantae</v>
      </c>
      <c r="P476" t="str">
        <f>VLOOKUP($D476,Artslister!$A$1:$W$99,6,FALSE)</f>
        <v>Magnoliophyta</v>
      </c>
      <c r="Q476" t="str">
        <f>VLOOKUP($D476,Artslister!$A$1:$W$99,7,FALSE)</f>
        <v>Eudicots</v>
      </c>
      <c r="R476" t="str">
        <f>VLOOKUP($D476,Artslister!$A$1:$W$99,8,FALSE)</f>
        <v>Rosales</v>
      </c>
      <c r="S476" t="str">
        <f>VLOOKUP($D476,Artslister!$A$1:$W$99,9,FALSE)</f>
        <v>Rosaceae</v>
      </c>
      <c r="T476" t="str">
        <f>VLOOKUP($D476,Artslister!$A$1:$W$99,10,FALSE)</f>
        <v>Cotoneaster</v>
      </c>
      <c r="U476" t="str">
        <f>VLOOKUP($D476,Artslister!$A$1:$W$99,11,FALSE)</f>
        <v>integerrimus</v>
      </c>
      <c r="V476">
        <f>VLOOKUP($D476,Artslister!$A$1:$W$99,12,FALSE)</f>
        <v>0</v>
      </c>
      <c r="W476" t="str">
        <f>VLOOKUP($D476,Artslister!$A$1:$W$99,13,FALSE)</f>
        <v>Medik.</v>
      </c>
      <c r="X476" t="e">
        <f>VLOOKUP($D476,Artslister!$A$1:$W$99,15,FALSE)</f>
        <v>#REF!</v>
      </c>
      <c r="Y476" t="e">
        <f>VLOOKUP($D476,Artslister!$A$1:$W$99,17,FALSE)</f>
        <v>#N/A</v>
      </c>
    </row>
    <row r="477" spans="1:25" ht="14.55" hidden="1" x14ac:dyDescent="0.3">
      <c r="A477" t="s">
        <v>57</v>
      </c>
      <c r="B477">
        <v>2020</v>
      </c>
      <c r="C477" t="s">
        <v>1633</v>
      </c>
      <c r="D477" t="s">
        <v>1936</v>
      </c>
      <c r="E477">
        <v>2</v>
      </c>
      <c r="L477" t="str">
        <f>VLOOKUP($D477,Artslister!$A$1:$W$99,2,FALSE)</f>
        <v>Cotoneaster integerrimus</v>
      </c>
      <c r="M477" t="str">
        <f>VLOOKUP($D477,Artslister!$A$1:$W$99,3,FALSE)</f>
        <v>103276</v>
      </c>
      <c r="N477" t="str">
        <f>VLOOKUP($D477,Artslister!$A$1:$W$99,4,FALSE)</f>
        <v>132025</v>
      </c>
      <c r="O477" t="str">
        <f>VLOOKUP($D477,Artslister!$A$1:$W$99,5,FALSE)</f>
        <v>Plantae</v>
      </c>
      <c r="P477" t="str">
        <f>VLOOKUP($D477,Artslister!$A$1:$W$99,6,FALSE)</f>
        <v>Magnoliophyta</v>
      </c>
      <c r="Q477" t="str">
        <f>VLOOKUP($D477,Artslister!$A$1:$W$99,7,FALSE)</f>
        <v>Eudicots</v>
      </c>
      <c r="R477" t="str">
        <f>VLOOKUP($D477,Artslister!$A$1:$W$99,8,FALSE)</f>
        <v>Rosales</v>
      </c>
      <c r="S477" t="str">
        <f>VLOOKUP($D477,Artslister!$A$1:$W$99,9,FALSE)</f>
        <v>Rosaceae</v>
      </c>
      <c r="T477" t="str">
        <f>VLOOKUP($D477,Artslister!$A$1:$W$99,10,FALSE)</f>
        <v>Cotoneaster</v>
      </c>
      <c r="U477" t="str">
        <f>VLOOKUP($D477,Artslister!$A$1:$W$99,11,FALSE)</f>
        <v>integerrimus</v>
      </c>
      <c r="V477">
        <f>VLOOKUP($D477,Artslister!$A$1:$W$99,12,FALSE)</f>
        <v>0</v>
      </c>
      <c r="W477" t="str">
        <f>VLOOKUP($D477,Artslister!$A$1:$W$99,13,FALSE)</f>
        <v>Medik.</v>
      </c>
      <c r="X477" t="e">
        <f>VLOOKUP($D477,Artslister!$A$1:$W$99,15,FALSE)</f>
        <v>#REF!</v>
      </c>
      <c r="Y477" t="e">
        <f>VLOOKUP($D477,Artslister!$A$1:$W$99,17,FALSE)</f>
        <v>#N/A</v>
      </c>
    </row>
    <row r="478" spans="1:25" ht="14.55" hidden="1" x14ac:dyDescent="0.3">
      <c r="A478" t="s">
        <v>57</v>
      </c>
      <c r="B478">
        <v>2020</v>
      </c>
      <c r="C478" t="s">
        <v>1664</v>
      </c>
      <c r="D478" t="s">
        <v>1936</v>
      </c>
      <c r="E478">
        <v>5</v>
      </c>
      <c r="L478" t="str">
        <f>VLOOKUP($D478,Artslister!$A$1:$W$99,2,FALSE)</f>
        <v>Cotoneaster integerrimus</v>
      </c>
      <c r="M478" t="str">
        <f>VLOOKUP($D478,Artslister!$A$1:$W$99,3,FALSE)</f>
        <v>103276</v>
      </c>
      <c r="N478" t="str">
        <f>VLOOKUP($D478,Artslister!$A$1:$W$99,4,FALSE)</f>
        <v>132025</v>
      </c>
      <c r="O478" t="str">
        <f>VLOOKUP($D478,Artslister!$A$1:$W$99,5,FALSE)</f>
        <v>Plantae</v>
      </c>
      <c r="P478" t="str">
        <f>VLOOKUP($D478,Artslister!$A$1:$W$99,6,FALSE)</f>
        <v>Magnoliophyta</v>
      </c>
      <c r="Q478" t="str">
        <f>VLOOKUP($D478,Artslister!$A$1:$W$99,7,FALSE)</f>
        <v>Eudicots</v>
      </c>
      <c r="R478" t="str">
        <f>VLOOKUP($D478,Artslister!$A$1:$W$99,8,FALSE)</f>
        <v>Rosales</v>
      </c>
      <c r="S478" t="str">
        <f>VLOOKUP($D478,Artslister!$A$1:$W$99,9,FALSE)</f>
        <v>Rosaceae</v>
      </c>
      <c r="T478" t="str">
        <f>VLOOKUP($D478,Artslister!$A$1:$W$99,10,FALSE)</f>
        <v>Cotoneaster</v>
      </c>
      <c r="U478" t="str">
        <f>VLOOKUP($D478,Artslister!$A$1:$W$99,11,FALSE)</f>
        <v>integerrimus</v>
      </c>
      <c r="V478">
        <f>VLOOKUP($D478,Artslister!$A$1:$W$99,12,FALSE)</f>
        <v>0</v>
      </c>
      <c r="W478" t="str">
        <f>VLOOKUP($D478,Artslister!$A$1:$W$99,13,FALSE)</f>
        <v>Medik.</v>
      </c>
      <c r="X478" t="e">
        <f>VLOOKUP($D478,Artslister!$A$1:$W$99,15,FALSE)</f>
        <v>#REF!</v>
      </c>
      <c r="Y478" t="e">
        <f>VLOOKUP($D478,Artslister!$A$1:$W$99,17,FALSE)</f>
        <v>#N/A</v>
      </c>
    </row>
    <row r="479" spans="1:25" ht="14.55" hidden="1" x14ac:dyDescent="0.3">
      <c r="A479" t="s">
        <v>50</v>
      </c>
      <c r="B479">
        <v>2020</v>
      </c>
      <c r="C479" t="s">
        <v>1799</v>
      </c>
      <c r="D479" t="s">
        <v>1936</v>
      </c>
      <c r="E479">
        <v>4</v>
      </c>
      <c r="L479" t="str">
        <f>VLOOKUP($D479,Artslister!$A$1:$W$99,2,FALSE)</f>
        <v>Cotoneaster integerrimus</v>
      </c>
      <c r="M479" t="str">
        <f>VLOOKUP($D479,Artslister!$A$1:$W$99,3,FALSE)</f>
        <v>103276</v>
      </c>
      <c r="N479" t="str">
        <f>VLOOKUP($D479,Artslister!$A$1:$W$99,4,FALSE)</f>
        <v>132025</v>
      </c>
      <c r="O479" t="str">
        <f>VLOOKUP($D479,Artslister!$A$1:$W$99,5,FALSE)</f>
        <v>Plantae</v>
      </c>
      <c r="P479" t="str">
        <f>VLOOKUP($D479,Artslister!$A$1:$W$99,6,FALSE)</f>
        <v>Magnoliophyta</v>
      </c>
      <c r="Q479" t="str">
        <f>VLOOKUP($D479,Artslister!$A$1:$W$99,7,FALSE)</f>
        <v>Eudicots</v>
      </c>
      <c r="R479" t="str">
        <f>VLOOKUP($D479,Artslister!$A$1:$W$99,8,FALSE)</f>
        <v>Rosales</v>
      </c>
      <c r="S479" t="str">
        <f>VLOOKUP($D479,Artslister!$A$1:$W$99,9,FALSE)</f>
        <v>Rosaceae</v>
      </c>
      <c r="T479" t="str">
        <f>VLOOKUP($D479,Artslister!$A$1:$W$99,10,FALSE)</f>
        <v>Cotoneaster</v>
      </c>
      <c r="U479" t="str">
        <f>VLOOKUP($D479,Artslister!$A$1:$W$99,11,FALSE)</f>
        <v>integerrimus</v>
      </c>
      <c r="V479">
        <f>VLOOKUP($D479,Artslister!$A$1:$W$99,12,FALSE)</f>
        <v>0</v>
      </c>
      <c r="W479" t="str">
        <f>VLOOKUP($D479,Artslister!$A$1:$W$99,13,FALSE)</f>
        <v>Medik.</v>
      </c>
      <c r="X479" t="e">
        <f>VLOOKUP($D479,Artslister!$A$1:$W$99,15,FALSE)</f>
        <v>#REF!</v>
      </c>
      <c r="Y479" t="e">
        <f>VLOOKUP($D479,Artslister!$A$1:$W$99,17,FALSE)</f>
        <v>#N/A</v>
      </c>
    </row>
    <row r="480" spans="1:25" ht="14.55" hidden="1" x14ac:dyDescent="0.3">
      <c r="A480" t="s">
        <v>50</v>
      </c>
      <c r="B480">
        <v>2020</v>
      </c>
      <c r="C480" t="s">
        <v>1802</v>
      </c>
      <c r="D480" t="s">
        <v>1936</v>
      </c>
      <c r="E480">
        <v>2</v>
      </c>
      <c r="L480" t="str">
        <f>VLOOKUP($D480,Artslister!$A$1:$W$99,2,FALSE)</f>
        <v>Cotoneaster integerrimus</v>
      </c>
      <c r="M480" t="str">
        <f>VLOOKUP($D480,Artslister!$A$1:$W$99,3,FALSE)</f>
        <v>103276</v>
      </c>
      <c r="N480" t="str">
        <f>VLOOKUP($D480,Artslister!$A$1:$W$99,4,FALSE)</f>
        <v>132025</v>
      </c>
      <c r="O480" t="str">
        <f>VLOOKUP($D480,Artslister!$A$1:$W$99,5,FALSE)</f>
        <v>Plantae</v>
      </c>
      <c r="P480" t="str">
        <f>VLOOKUP($D480,Artslister!$A$1:$W$99,6,FALSE)</f>
        <v>Magnoliophyta</v>
      </c>
      <c r="Q480" t="str">
        <f>VLOOKUP($D480,Artslister!$A$1:$W$99,7,FALSE)</f>
        <v>Eudicots</v>
      </c>
      <c r="R480" t="str">
        <f>VLOOKUP($D480,Artslister!$A$1:$W$99,8,FALSE)</f>
        <v>Rosales</v>
      </c>
      <c r="S480" t="str">
        <f>VLOOKUP($D480,Artslister!$A$1:$W$99,9,FALSE)</f>
        <v>Rosaceae</v>
      </c>
      <c r="T480" t="str">
        <f>VLOOKUP($D480,Artslister!$A$1:$W$99,10,FALSE)</f>
        <v>Cotoneaster</v>
      </c>
      <c r="U480" t="str">
        <f>VLOOKUP($D480,Artslister!$A$1:$W$99,11,FALSE)</f>
        <v>integerrimus</v>
      </c>
      <c r="V480">
        <f>VLOOKUP($D480,Artslister!$A$1:$W$99,12,FALSE)</f>
        <v>0</v>
      </c>
      <c r="W480" t="str">
        <f>VLOOKUP($D480,Artslister!$A$1:$W$99,13,FALSE)</f>
        <v>Medik.</v>
      </c>
      <c r="X480" t="e">
        <f>VLOOKUP($D480,Artslister!$A$1:$W$99,15,FALSE)</f>
        <v>#REF!</v>
      </c>
      <c r="Y480" t="e">
        <f>VLOOKUP($D480,Artslister!$A$1:$W$99,17,FALSE)</f>
        <v>#N/A</v>
      </c>
    </row>
    <row r="481" spans="1:25" ht="14.55" hidden="1" x14ac:dyDescent="0.3">
      <c r="A481" t="s">
        <v>117</v>
      </c>
      <c r="B481">
        <v>2021</v>
      </c>
      <c r="C481" t="s">
        <v>1420</v>
      </c>
      <c r="D481" t="s">
        <v>1936</v>
      </c>
      <c r="E481">
        <v>18</v>
      </c>
      <c r="H481">
        <v>1</v>
      </c>
      <c r="L481" t="str">
        <f>VLOOKUP($D481,Artslister!$A$1:$W$99,2,FALSE)</f>
        <v>Cotoneaster integerrimus</v>
      </c>
      <c r="M481" t="str">
        <f>VLOOKUP($D481,Artslister!$A$1:$W$99,3,FALSE)</f>
        <v>103276</v>
      </c>
      <c r="N481" t="str">
        <f>VLOOKUP($D481,Artslister!$A$1:$W$99,4,FALSE)</f>
        <v>132025</v>
      </c>
      <c r="O481" t="str">
        <f>VLOOKUP($D481,Artslister!$A$1:$W$99,5,FALSE)</f>
        <v>Plantae</v>
      </c>
      <c r="P481" t="str">
        <f>VLOOKUP($D481,Artslister!$A$1:$W$99,6,FALSE)</f>
        <v>Magnoliophyta</v>
      </c>
      <c r="Q481" t="str">
        <f>VLOOKUP($D481,Artslister!$A$1:$W$99,7,FALSE)</f>
        <v>Eudicots</v>
      </c>
      <c r="R481" t="str">
        <f>VLOOKUP($D481,Artslister!$A$1:$W$99,8,FALSE)</f>
        <v>Rosales</v>
      </c>
      <c r="S481" t="str">
        <f>VLOOKUP($D481,Artslister!$A$1:$W$99,9,FALSE)</f>
        <v>Rosaceae</v>
      </c>
      <c r="T481" t="str">
        <f>VLOOKUP($D481,Artslister!$A$1:$W$99,10,FALSE)</f>
        <v>Cotoneaster</v>
      </c>
      <c r="U481" t="str">
        <f>VLOOKUP($D481,Artslister!$A$1:$W$99,11,FALSE)</f>
        <v>integerrimus</v>
      </c>
      <c r="V481">
        <f>VLOOKUP($D481,Artslister!$A$1:$W$99,12,FALSE)</f>
        <v>0</v>
      </c>
      <c r="W481" t="str">
        <f>VLOOKUP($D481,Artslister!$A$1:$W$99,13,FALSE)</f>
        <v>Medik.</v>
      </c>
      <c r="X481" t="e">
        <f>VLOOKUP($D481,Artslister!$A$1:$W$99,15,FALSE)</f>
        <v>#REF!</v>
      </c>
      <c r="Y481" t="e">
        <f>VLOOKUP($D481,Artslister!$A$1:$W$99,17,FALSE)</f>
        <v>#N/A</v>
      </c>
    </row>
    <row r="482" spans="1:25" ht="14.55" hidden="1" x14ac:dyDescent="0.3">
      <c r="A482" t="s">
        <v>117</v>
      </c>
      <c r="B482">
        <v>2021</v>
      </c>
      <c r="C482" t="s">
        <v>1422</v>
      </c>
      <c r="D482" t="s">
        <v>1936</v>
      </c>
      <c r="E482">
        <v>10</v>
      </c>
      <c r="H482">
        <v>1</v>
      </c>
      <c r="L482" t="str">
        <f>VLOOKUP($D482,Artslister!$A$1:$W$99,2,FALSE)</f>
        <v>Cotoneaster integerrimus</v>
      </c>
      <c r="M482" t="str">
        <f>VLOOKUP($D482,Artslister!$A$1:$W$99,3,FALSE)</f>
        <v>103276</v>
      </c>
      <c r="N482" t="str">
        <f>VLOOKUP($D482,Artslister!$A$1:$W$99,4,FALSE)</f>
        <v>132025</v>
      </c>
      <c r="O482" t="str">
        <f>VLOOKUP($D482,Artslister!$A$1:$W$99,5,FALSE)</f>
        <v>Plantae</v>
      </c>
      <c r="P482" t="str">
        <f>VLOOKUP($D482,Artslister!$A$1:$W$99,6,FALSE)</f>
        <v>Magnoliophyta</v>
      </c>
      <c r="Q482" t="str">
        <f>VLOOKUP($D482,Artslister!$A$1:$W$99,7,FALSE)</f>
        <v>Eudicots</v>
      </c>
      <c r="R482" t="str">
        <f>VLOOKUP($D482,Artslister!$A$1:$W$99,8,FALSE)</f>
        <v>Rosales</v>
      </c>
      <c r="S482" t="str">
        <f>VLOOKUP($D482,Artslister!$A$1:$W$99,9,FALSE)</f>
        <v>Rosaceae</v>
      </c>
      <c r="T482" t="str">
        <f>VLOOKUP($D482,Artslister!$A$1:$W$99,10,FALSE)</f>
        <v>Cotoneaster</v>
      </c>
      <c r="U482" t="str">
        <f>VLOOKUP($D482,Artslister!$A$1:$W$99,11,FALSE)</f>
        <v>integerrimus</v>
      </c>
      <c r="V482">
        <f>VLOOKUP($D482,Artslister!$A$1:$W$99,12,FALSE)</f>
        <v>0</v>
      </c>
      <c r="W482" t="str">
        <f>VLOOKUP($D482,Artslister!$A$1:$W$99,13,FALSE)</f>
        <v>Medik.</v>
      </c>
      <c r="X482" t="e">
        <f>VLOOKUP($D482,Artslister!$A$1:$W$99,15,FALSE)</f>
        <v>#REF!</v>
      </c>
      <c r="Y482" t="e">
        <f>VLOOKUP($D482,Artslister!$A$1:$W$99,17,FALSE)</f>
        <v>#N/A</v>
      </c>
    </row>
    <row r="483" spans="1:25" ht="14.55" hidden="1" x14ac:dyDescent="0.3">
      <c r="A483" t="s">
        <v>117</v>
      </c>
      <c r="B483">
        <v>2021</v>
      </c>
      <c r="C483" t="s">
        <v>1406</v>
      </c>
      <c r="D483" t="s">
        <v>1936</v>
      </c>
      <c r="E483">
        <v>0.1</v>
      </c>
      <c r="H483">
        <v>1</v>
      </c>
      <c r="L483" t="str">
        <f>VLOOKUP($D483,Artslister!$A$1:$W$99,2,FALSE)</f>
        <v>Cotoneaster integerrimus</v>
      </c>
      <c r="M483" t="str">
        <f>VLOOKUP($D483,Artslister!$A$1:$W$99,3,FALSE)</f>
        <v>103276</v>
      </c>
      <c r="N483" t="str">
        <f>VLOOKUP($D483,Artslister!$A$1:$W$99,4,FALSE)</f>
        <v>132025</v>
      </c>
      <c r="O483" t="str">
        <f>VLOOKUP($D483,Artslister!$A$1:$W$99,5,FALSE)</f>
        <v>Plantae</v>
      </c>
      <c r="P483" t="str">
        <f>VLOOKUP($D483,Artslister!$A$1:$W$99,6,FALSE)</f>
        <v>Magnoliophyta</v>
      </c>
      <c r="Q483" t="str">
        <f>VLOOKUP($D483,Artslister!$A$1:$W$99,7,FALSE)</f>
        <v>Eudicots</v>
      </c>
      <c r="R483" t="str">
        <f>VLOOKUP($D483,Artslister!$A$1:$W$99,8,FALSE)</f>
        <v>Rosales</v>
      </c>
      <c r="S483" t="str">
        <f>VLOOKUP($D483,Artslister!$A$1:$W$99,9,FALSE)</f>
        <v>Rosaceae</v>
      </c>
      <c r="T483" t="str">
        <f>VLOOKUP($D483,Artslister!$A$1:$W$99,10,FALSE)</f>
        <v>Cotoneaster</v>
      </c>
      <c r="U483" t="str">
        <f>VLOOKUP($D483,Artslister!$A$1:$W$99,11,FALSE)</f>
        <v>integerrimus</v>
      </c>
      <c r="V483">
        <f>VLOOKUP($D483,Artslister!$A$1:$W$99,12,FALSE)</f>
        <v>0</v>
      </c>
      <c r="W483" t="str">
        <f>VLOOKUP($D483,Artslister!$A$1:$W$99,13,FALSE)</f>
        <v>Medik.</v>
      </c>
      <c r="X483" t="e">
        <f>VLOOKUP($D483,Artslister!$A$1:$W$99,15,FALSE)</f>
        <v>#REF!</v>
      </c>
      <c r="Y483" t="e">
        <f>VLOOKUP($D483,Artslister!$A$1:$W$99,17,FALSE)</f>
        <v>#N/A</v>
      </c>
    </row>
    <row r="484" spans="1:25" ht="14.55" hidden="1" x14ac:dyDescent="0.3">
      <c r="A484" t="s">
        <v>117</v>
      </c>
      <c r="B484">
        <v>2021</v>
      </c>
      <c r="C484" t="s">
        <v>1408</v>
      </c>
      <c r="D484" t="s">
        <v>1936</v>
      </c>
      <c r="E484">
        <v>5</v>
      </c>
      <c r="H484">
        <v>1</v>
      </c>
      <c r="L484" t="str">
        <f>VLOOKUP($D484,Artslister!$A$1:$W$99,2,FALSE)</f>
        <v>Cotoneaster integerrimus</v>
      </c>
      <c r="M484" t="str">
        <f>VLOOKUP($D484,Artslister!$A$1:$W$99,3,FALSE)</f>
        <v>103276</v>
      </c>
      <c r="N484" t="str">
        <f>VLOOKUP($D484,Artslister!$A$1:$W$99,4,FALSE)</f>
        <v>132025</v>
      </c>
      <c r="O484" t="str">
        <f>VLOOKUP($D484,Artslister!$A$1:$W$99,5,FALSE)</f>
        <v>Plantae</v>
      </c>
      <c r="P484" t="str">
        <f>VLOOKUP($D484,Artslister!$A$1:$W$99,6,FALSE)</f>
        <v>Magnoliophyta</v>
      </c>
      <c r="Q484" t="str">
        <f>VLOOKUP($D484,Artslister!$A$1:$W$99,7,FALSE)</f>
        <v>Eudicots</v>
      </c>
      <c r="R484" t="str">
        <f>VLOOKUP($D484,Artslister!$A$1:$W$99,8,FALSE)</f>
        <v>Rosales</v>
      </c>
      <c r="S484" t="str">
        <f>VLOOKUP($D484,Artslister!$A$1:$W$99,9,FALSE)</f>
        <v>Rosaceae</v>
      </c>
      <c r="T484" t="str">
        <f>VLOOKUP($D484,Artslister!$A$1:$W$99,10,FALSE)</f>
        <v>Cotoneaster</v>
      </c>
      <c r="U484" t="str">
        <f>VLOOKUP($D484,Artslister!$A$1:$W$99,11,FALSE)</f>
        <v>integerrimus</v>
      </c>
      <c r="V484">
        <f>VLOOKUP($D484,Artslister!$A$1:$W$99,12,FALSE)</f>
        <v>0</v>
      </c>
      <c r="W484" t="str">
        <f>VLOOKUP($D484,Artslister!$A$1:$W$99,13,FALSE)</f>
        <v>Medik.</v>
      </c>
      <c r="X484" t="e">
        <f>VLOOKUP($D484,Artslister!$A$1:$W$99,15,FALSE)</f>
        <v>#REF!</v>
      </c>
      <c r="Y484" t="e">
        <f>VLOOKUP($D484,Artslister!$A$1:$W$99,17,FALSE)</f>
        <v>#N/A</v>
      </c>
    </row>
    <row r="485" spans="1:25" ht="14.55" hidden="1" x14ac:dyDescent="0.3">
      <c r="A485" t="s">
        <v>117</v>
      </c>
      <c r="B485">
        <v>2021</v>
      </c>
      <c r="C485" t="s">
        <v>1418</v>
      </c>
      <c r="D485" t="s">
        <v>1936</v>
      </c>
      <c r="E485">
        <v>20</v>
      </c>
      <c r="H485">
        <v>1</v>
      </c>
      <c r="L485" t="str">
        <f>VLOOKUP($D485,Artslister!$A$1:$W$99,2,FALSE)</f>
        <v>Cotoneaster integerrimus</v>
      </c>
      <c r="M485" t="str">
        <f>VLOOKUP($D485,Artslister!$A$1:$W$99,3,FALSE)</f>
        <v>103276</v>
      </c>
      <c r="N485" t="str">
        <f>VLOOKUP($D485,Artslister!$A$1:$W$99,4,FALSE)</f>
        <v>132025</v>
      </c>
      <c r="O485" t="str">
        <f>VLOOKUP($D485,Artslister!$A$1:$W$99,5,FALSE)</f>
        <v>Plantae</v>
      </c>
      <c r="P485" t="str">
        <f>VLOOKUP($D485,Artslister!$A$1:$W$99,6,FALSE)</f>
        <v>Magnoliophyta</v>
      </c>
      <c r="Q485" t="str">
        <f>VLOOKUP($D485,Artslister!$A$1:$W$99,7,FALSE)</f>
        <v>Eudicots</v>
      </c>
      <c r="R485" t="str">
        <f>VLOOKUP($D485,Artslister!$A$1:$W$99,8,FALSE)</f>
        <v>Rosales</v>
      </c>
      <c r="S485" t="str">
        <f>VLOOKUP($D485,Artslister!$A$1:$W$99,9,FALSE)</f>
        <v>Rosaceae</v>
      </c>
      <c r="T485" t="str">
        <f>VLOOKUP($D485,Artslister!$A$1:$W$99,10,FALSE)</f>
        <v>Cotoneaster</v>
      </c>
      <c r="U485" t="str">
        <f>VLOOKUP($D485,Artslister!$A$1:$W$99,11,FALSE)</f>
        <v>integerrimus</v>
      </c>
      <c r="V485">
        <f>VLOOKUP($D485,Artslister!$A$1:$W$99,12,FALSE)</f>
        <v>0</v>
      </c>
      <c r="W485" t="str">
        <f>VLOOKUP($D485,Artslister!$A$1:$W$99,13,FALSE)</f>
        <v>Medik.</v>
      </c>
      <c r="X485" t="e">
        <f>VLOOKUP($D485,Artslister!$A$1:$W$99,15,FALSE)</f>
        <v>#REF!</v>
      </c>
      <c r="Y485" t="e">
        <f>VLOOKUP($D485,Artslister!$A$1:$W$99,17,FALSE)</f>
        <v>#N/A</v>
      </c>
    </row>
    <row r="486" spans="1:25" ht="14.55" hidden="1" x14ac:dyDescent="0.3">
      <c r="A486" t="s">
        <v>70</v>
      </c>
      <c r="B486">
        <v>2021</v>
      </c>
      <c r="C486" t="s">
        <v>1959</v>
      </c>
      <c r="D486" t="s">
        <v>1936</v>
      </c>
      <c r="E486">
        <v>20</v>
      </c>
      <c r="H486">
        <v>1</v>
      </c>
      <c r="L486" t="str">
        <f>VLOOKUP($D486,Artslister!$A$1:$W$99,2,FALSE)</f>
        <v>Cotoneaster integerrimus</v>
      </c>
      <c r="M486" t="str">
        <f>VLOOKUP($D486,Artslister!$A$1:$W$99,3,FALSE)</f>
        <v>103276</v>
      </c>
      <c r="N486" t="str">
        <f>VLOOKUP($D486,Artslister!$A$1:$W$99,4,FALSE)</f>
        <v>132025</v>
      </c>
      <c r="O486" t="str">
        <f>VLOOKUP($D486,Artslister!$A$1:$W$99,5,FALSE)</f>
        <v>Plantae</v>
      </c>
      <c r="P486" t="str">
        <f>VLOOKUP($D486,Artslister!$A$1:$W$99,6,FALSE)</f>
        <v>Magnoliophyta</v>
      </c>
      <c r="Q486" t="str">
        <f>VLOOKUP($D486,Artslister!$A$1:$W$99,7,FALSE)</f>
        <v>Eudicots</v>
      </c>
      <c r="R486" t="str">
        <f>VLOOKUP($D486,Artslister!$A$1:$W$99,8,FALSE)</f>
        <v>Rosales</v>
      </c>
      <c r="S486" t="str">
        <f>VLOOKUP($D486,Artslister!$A$1:$W$99,9,FALSE)</f>
        <v>Rosaceae</v>
      </c>
      <c r="T486" t="str">
        <f>VLOOKUP($D486,Artslister!$A$1:$W$99,10,FALSE)</f>
        <v>Cotoneaster</v>
      </c>
      <c r="U486" t="str">
        <f>VLOOKUP($D486,Artslister!$A$1:$W$99,11,FALSE)</f>
        <v>integerrimus</v>
      </c>
      <c r="V486">
        <f>VLOOKUP($D486,Artslister!$A$1:$W$99,12,FALSE)</f>
        <v>0</v>
      </c>
      <c r="W486" t="str">
        <f>VLOOKUP($D486,Artslister!$A$1:$W$99,13,FALSE)</f>
        <v>Medik.</v>
      </c>
      <c r="X486" t="e">
        <f>VLOOKUP($D486,Artslister!$A$1:$W$99,15,FALSE)</f>
        <v>#REF!</v>
      </c>
      <c r="Y486" t="e">
        <f>VLOOKUP($D486,Artslister!$A$1:$W$99,17,FALSE)</f>
        <v>#N/A</v>
      </c>
    </row>
    <row r="487" spans="1:25" ht="14.55" hidden="1" x14ac:dyDescent="0.3">
      <c r="A487" t="s">
        <v>70</v>
      </c>
      <c r="B487">
        <v>2021</v>
      </c>
      <c r="C487" t="s">
        <v>1960</v>
      </c>
      <c r="D487" t="s">
        <v>1936</v>
      </c>
      <c r="E487">
        <v>3</v>
      </c>
      <c r="H487">
        <v>1</v>
      </c>
      <c r="L487" t="str">
        <f>VLOOKUP($D487,Artslister!$A$1:$W$99,2,FALSE)</f>
        <v>Cotoneaster integerrimus</v>
      </c>
      <c r="M487" t="str">
        <f>VLOOKUP($D487,Artslister!$A$1:$W$99,3,FALSE)</f>
        <v>103276</v>
      </c>
      <c r="N487" t="str">
        <f>VLOOKUP($D487,Artslister!$A$1:$W$99,4,FALSE)</f>
        <v>132025</v>
      </c>
      <c r="O487" t="str">
        <f>VLOOKUP($D487,Artslister!$A$1:$W$99,5,FALSE)</f>
        <v>Plantae</v>
      </c>
      <c r="P487" t="str">
        <f>VLOOKUP($D487,Artslister!$A$1:$W$99,6,FALSE)</f>
        <v>Magnoliophyta</v>
      </c>
      <c r="Q487" t="str">
        <f>VLOOKUP($D487,Artslister!$A$1:$W$99,7,FALSE)</f>
        <v>Eudicots</v>
      </c>
      <c r="R487" t="str">
        <f>VLOOKUP($D487,Artslister!$A$1:$W$99,8,FALSE)</f>
        <v>Rosales</v>
      </c>
      <c r="S487" t="str">
        <f>VLOOKUP($D487,Artslister!$A$1:$W$99,9,FALSE)</f>
        <v>Rosaceae</v>
      </c>
      <c r="T487" t="str">
        <f>VLOOKUP($D487,Artslister!$A$1:$W$99,10,FALSE)</f>
        <v>Cotoneaster</v>
      </c>
      <c r="U487" t="str">
        <f>VLOOKUP($D487,Artslister!$A$1:$W$99,11,FALSE)</f>
        <v>integerrimus</v>
      </c>
      <c r="V487">
        <f>VLOOKUP($D487,Artslister!$A$1:$W$99,12,FALSE)</f>
        <v>0</v>
      </c>
      <c r="W487" t="str">
        <f>VLOOKUP($D487,Artslister!$A$1:$W$99,13,FALSE)</f>
        <v>Medik.</v>
      </c>
      <c r="X487" t="e">
        <f>VLOOKUP($D487,Artslister!$A$1:$W$99,15,FALSE)</f>
        <v>#REF!</v>
      </c>
      <c r="Y487" t="e">
        <f>VLOOKUP($D487,Artslister!$A$1:$W$99,17,FALSE)</f>
        <v>#N/A</v>
      </c>
    </row>
    <row r="488" spans="1:25" ht="14.55" hidden="1" x14ac:dyDescent="0.3">
      <c r="A488" t="s">
        <v>70</v>
      </c>
      <c r="B488">
        <v>2021</v>
      </c>
      <c r="C488" t="s">
        <v>1933</v>
      </c>
      <c r="D488" t="s">
        <v>1936</v>
      </c>
      <c r="E488">
        <v>1</v>
      </c>
      <c r="H488">
        <v>1</v>
      </c>
      <c r="L488" t="str">
        <f>VLOOKUP($D488,Artslister!$A$1:$W$99,2,FALSE)</f>
        <v>Cotoneaster integerrimus</v>
      </c>
      <c r="M488" t="str">
        <f>VLOOKUP($D488,Artslister!$A$1:$W$99,3,FALSE)</f>
        <v>103276</v>
      </c>
      <c r="N488" t="str">
        <f>VLOOKUP($D488,Artslister!$A$1:$W$99,4,FALSE)</f>
        <v>132025</v>
      </c>
      <c r="O488" t="str">
        <f>VLOOKUP($D488,Artslister!$A$1:$W$99,5,FALSE)</f>
        <v>Plantae</v>
      </c>
      <c r="P488" t="str">
        <f>VLOOKUP($D488,Artslister!$A$1:$W$99,6,FALSE)</f>
        <v>Magnoliophyta</v>
      </c>
      <c r="Q488" t="str">
        <f>VLOOKUP($D488,Artslister!$A$1:$W$99,7,FALSE)</f>
        <v>Eudicots</v>
      </c>
      <c r="R488" t="str">
        <f>VLOOKUP($D488,Artslister!$A$1:$W$99,8,FALSE)</f>
        <v>Rosales</v>
      </c>
      <c r="S488" t="str">
        <f>VLOOKUP($D488,Artslister!$A$1:$W$99,9,FALSE)</f>
        <v>Rosaceae</v>
      </c>
      <c r="T488" t="str">
        <f>VLOOKUP($D488,Artslister!$A$1:$W$99,10,FALSE)</f>
        <v>Cotoneaster</v>
      </c>
      <c r="U488" t="str">
        <f>VLOOKUP($D488,Artslister!$A$1:$W$99,11,FALSE)</f>
        <v>integerrimus</v>
      </c>
      <c r="V488">
        <f>VLOOKUP($D488,Artslister!$A$1:$W$99,12,FALSE)</f>
        <v>0</v>
      </c>
      <c r="W488" t="str">
        <f>VLOOKUP($D488,Artslister!$A$1:$W$99,13,FALSE)</f>
        <v>Medik.</v>
      </c>
      <c r="X488" t="e">
        <f>VLOOKUP($D488,Artslister!$A$1:$W$99,15,FALSE)</f>
        <v>#REF!</v>
      </c>
      <c r="Y488" t="e">
        <f>VLOOKUP($D488,Artslister!$A$1:$W$99,17,FALSE)</f>
        <v>#N/A</v>
      </c>
    </row>
    <row r="489" spans="1:25" ht="14.55" hidden="1" x14ac:dyDescent="0.3">
      <c r="A489" t="s">
        <v>70</v>
      </c>
      <c r="B489">
        <v>2021</v>
      </c>
      <c r="C489" t="s">
        <v>1944</v>
      </c>
      <c r="D489" t="s">
        <v>1936</v>
      </c>
      <c r="E489">
        <v>2</v>
      </c>
      <c r="H489">
        <v>1</v>
      </c>
      <c r="L489" t="str">
        <f>VLOOKUP($D489,Artslister!$A$1:$W$99,2,FALSE)</f>
        <v>Cotoneaster integerrimus</v>
      </c>
      <c r="M489" t="str">
        <f>VLOOKUP($D489,Artslister!$A$1:$W$99,3,FALSE)</f>
        <v>103276</v>
      </c>
      <c r="N489" t="str">
        <f>VLOOKUP($D489,Artslister!$A$1:$W$99,4,FALSE)</f>
        <v>132025</v>
      </c>
      <c r="O489" t="str">
        <f>VLOOKUP($D489,Artslister!$A$1:$W$99,5,FALSE)</f>
        <v>Plantae</v>
      </c>
      <c r="P489" t="str">
        <f>VLOOKUP($D489,Artslister!$A$1:$W$99,6,FALSE)</f>
        <v>Magnoliophyta</v>
      </c>
      <c r="Q489" t="str">
        <f>VLOOKUP($D489,Artslister!$A$1:$W$99,7,FALSE)</f>
        <v>Eudicots</v>
      </c>
      <c r="R489" t="str">
        <f>VLOOKUP($D489,Artslister!$A$1:$W$99,8,FALSE)</f>
        <v>Rosales</v>
      </c>
      <c r="S489" t="str">
        <f>VLOOKUP($D489,Artslister!$A$1:$W$99,9,FALSE)</f>
        <v>Rosaceae</v>
      </c>
      <c r="T489" t="str">
        <f>VLOOKUP($D489,Artslister!$A$1:$W$99,10,FALSE)</f>
        <v>Cotoneaster</v>
      </c>
      <c r="U489" t="str">
        <f>VLOOKUP($D489,Artslister!$A$1:$W$99,11,FALSE)</f>
        <v>integerrimus</v>
      </c>
      <c r="V489">
        <f>VLOOKUP($D489,Artslister!$A$1:$W$99,12,FALSE)</f>
        <v>0</v>
      </c>
      <c r="W489" t="str">
        <f>VLOOKUP($D489,Artslister!$A$1:$W$99,13,FALSE)</f>
        <v>Medik.</v>
      </c>
      <c r="X489" t="e">
        <f>VLOOKUP($D489,Artslister!$A$1:$W$99,15,FALSE)</f>
        <v>#REF!</v>
      </c>
      <c r="Y489" t="e">
        <f>VLOOKUP($D489,Artslister!$A$1:$W$99,17,FALSE)</f>
        <v>#N/A</v>
      </c>
    </row>
    <row r="490" spans="1:25" ht="14.55" hidden="1" x14ac:dyDescent="0.3">
      <c r="A490" t="s">
        <v>57</v>
      </c>
      <c r="B490">
        <v>2021</v>
      </c>
      <c r="C490" t="s">
        <v>1664</v>
      </c>
      <c r="D490" t="s">
        <v>1936</v>
      </c>
      <c r="E490">
        <v>15</v>
      </c>
      <c r="H490">
        <v>1</v>
      </c>
      <c r="L490" t="str">
        <f>VLOOKUP($D490,Artslister!$A$1:$W$99,2,FALSE)</f>
        <v>Cotoneaster integerrimus</v>
      </c>
      <c r="M490" t="str">
        <f>VLOOKUP($D490,Artslister!$A$1:$W$99,3,FALSE)</f>
        <v>103276</v>
      </c>
      <c r="N490" t="str">
        <f>VLOOKUP($D490,Artslister!$A$1:$W$99,4,FALSE)</f>
        <v>132025</v>
      </c>
      <c r="O490" t="str">
        <f>VLOOKUP($D490,Artslister!$A$1:$W$99,5,FALSE)</f>
        <v>Plantae</v>
      </c>
      <c r="P490" t="str">
        <f>VLOOKUP($D490,Artslister!$A$1:$W$99,6,FALSE)</f>
        <v>Magnoliophyta</v>
      </c>
      <c r="Q490" t="str">
        <f>VLOOKUP($D490,Artslister!$A$1:$W$99,7,FALSE)</f>
        <v>Eudicots</v>
      </c>
      <c r="R490" t="str">
        <f>VLOOKUP($D490,Artslister!$A$1:$W$99,8,FALSE)</f>
        <v>Rosales</v>
      </c>
      <c r="S490" t="str">
        <f>VLOOKUP($D490,Artslister!$A$1:$W$99,9,FALSE)</f>
        <v>Rosaceae</v>
      </c>
      <c r="T490" t="str">
        <f>VLOOKUP($D490,Artslister!$A$1:$W$99,10,FALSE)</f>
        <v>Cotoneaster</v>
      </c>
      <c r="U490" t="str">
        <f>VLOOKUP($D490,Artslister!$A$1:$W$99,11,FALSE)</f>
        <v>integerrimus</v>
      </c>
      <c r="V490">
        <f>VLOOKUP($D490,Artslister!$A$1:$W$99,12,FALSE)</f>
        <v>0</v>
      </c>
      <c r="W490" t="str">
        <f>VLOOKUP($D490,Artslister!$A$1:$W$99,13,FALSE)</f>
        <v>Medik.</v>
      </c>
      <c r="X490" t="e">
        <f>VLOOKUP($D490,Artslister!$A$1:$W$99,15,FALSE)</f>
        <v>#REF!</v>
      </c>
      <c r="Y490" t="e">
        <f>VLOOKUP($D490,Artslister!$A$1:$W$99,17,FALSE)</f>
        <v>#N/A</v>
      </c>
    </row>
    <row r="491" spans="1:25" ht="14.55" hidden="1" x14ac:dyDescent="0.3">
      <c r="A491" t="s">
        <v>57</v>
      </c>
      <c r="B491">
        <v>2021</v>
      </c>
      <c r="C491" t="s">
        <v>1639</v>
      </c>
      <c r="D491" t="s">
        <v>1936</v>
      </c>
      <c r="E491">
        <v>1</v>
      </c>
      <c r="H491">
        <v>1</v>
      </c>
      <c r="L491" t="str">
        <f>VLOOKUP($D491,Artslister!$A$1:$W$99,2,FALSE)</f>
        <v>Cotoneaster integerrimus</v>
      </c>
      <c r="M491" t="str">
        <f>VLOOKUP($D491,Artslister!$A$1:$W$99,3,FALSE)</f>
        <v>103276</v>
      </c>
      <c r="N491" t="str">
        <f>VLOOKUP($D491,Artslister!$A$1:$W$99,4,FALSE)</f>
        <v>132025</v>
      </c>
      <c r="O491" t="str">
        <f>VLOOKUP($D491,Artslister!$A$1:$W$99,5,FALSE)</f>
        <v>Plantae</v>
      </c>
      <c r="P491" t="str">
        <f>VLOOKUP($D491,Artslister!$A$1:$W$99,6,FALSE)</f>
        <v>Magnoliophyta</v>
      </c>
      <c r="Q491" t="str">
        <f>VLOOKUP($D491,Artslister!$A$1:$W$99,7,FALSE)</f>
        <v>Eudicots</v>
      </c>
      <c r="R491" t="str">
        <f>VLOOKUP($D491,Artslister!$A$1:$W$99,8,FALSE)</f>
        <v>Rosales</v>
      </c>
      <c r="S491" t="str">
        <f>VLOOKUP($D491,Artslister!$A$1:$W$99,9,FALSE)</f>
        <v>Rosaceae</v>
      </c>
      <c r="T491" t="str">
        <f>VLOOKUP($D491,Artslister!$A$1:$W$99,10,FALSE)</f>
        <v>Cotoneaster</v>
      </c>
      <c r="U491" t="str">
        <f>VLOOKUP($D491,Artslister!$A$1:$W$99,11,FALSE)</f>
        <v>integerrimus</v>
      </c>
      <c r="V491">
        <f>VLOOKUP($D491,Artslister!$A$1:$W$99,12,FALSE)</f>
        <v>0</v>
      </c>
      <c r="W491" t="str">
        <f>VLOOKUP($D491,Artslister!$A$1:$W$99,13,FALSE)</f>
        <v>Medik.</v>
      </c>
      <c r="X491" t="e">
        <f>VLOOKUP($D491,Artslister!$A$1:$W$99,15,FALSE)</f>
        <v>#REF!</v>
      </c>
      <c r="Y491" t="e">
        <f>VLOOKUP($D491,Artslister!$A$1:$W$99,17,FALSE)</f>
        <v>#N/A</v>
      </c>
    </row>
    <row r="492" spans="1:25" ht="14.55" hidden="1" x14ac:dyDescent="0.3">
      <c r="A492" t="s">
        <v>86</v>
      </c>
      <c r="B492">
        <v>2021</v>
      </c>
      <c r="C492" t="s">
        <v>1750</v>
      </c>
      <c r="D492" t="s">
        <v>1936</v>
      </c>
      <c r="E492">
        <v>0.1</v>
      </c>
      <c r="H492">
        <v>1</v>
      </c>
      <c r="L492" t="str">
        <f>VLOOKUP($D492,Artslister!$A$1:$W$99,2,FALSE)</f>
        <v>Cotoneaster integerrimus</v>
      </c>
      <c r="M492" t="str">
        <f>VLOOKUP($D492,Artslister!$A$1:$W$99,3,FALSE)</f>
        <v>103276</v>
      </c>
      <c r="N492" t="str">
        <f>VLOOKUP($D492,Artslister!$A$1:$W$99,4,FALSE)</f>
        <v>132025</v>
      </c>
      <c r="O492" t="str">
        <f>VLOOKUP($D492,Artslister!$A$1:$W$99,5,FALSE)</f>
        <v>Plantae</v>
      </c>
      <c r="P492" t="str">
        <f>VLOOKUP($D492,Artslister!$A$1:$W$99,6,FALSE)</f>
        <v>Magnoliophyta</v>
      </c>
      <c r="Q492" t="str">
        <f>VLOOKUP($D492,Artslister!$A$1:$W$99,7,FALSE)</f>
        <v>Eudicots</v>
      </c>
      <c r="R492" t="str">
        <f>VLOOKUP($D492,Artslister!$A$1:$W$99,8,FALSE)</f>
        <v>Rosales</v>
      </c>
      <c r="S492" t="str">
        <f>VLOOKUP($D492,Artslister!$A$1:$W$99,9,FALSE)</f>
        <v>Rosaceae</v>
      </c>
      <c r="T492" t="str">
        <f>VLOOKUP($D492,Artslister!$A$1:$W$99,10,FALSE)</f>
        <v>Cotoneaster</v>
      </c>
      <c r="U492" t="str">
        <f>VLOOKUP($D492,Artslister!$A$1:$W$99,11,FALSE)</f>
        <v>integerrimus</v>
      </c>
      <c r="V492">
        <f>VLOOKUP($D492,Artslister!$A$1:$W$99,12,FALSE)</f>
        <v>0</v>
      </c>
      <c r="W492" t="str">
        <f>VLOOKUP($D492,Artslister!$A$1:$W$99,13,FALSE)</f>
        <v>Medik.</v>
      </c>
      <c r="X492" t="e">
        <f>VLOOKUP($D492,Artslister!$A$1:$W$99,15,FALSE)</f>
        <v>#REF!</v>
      </c>
      <c r="Y492" t="e">
        <f>VLOOKUP($D492,Artslister!$A$1:$W$99,17,FALSE)</f>
        <v>#N/A</v>
      </c>
    </row>
    <row r="493" spans="1:25" ht="14.55" hidden="1" x14ac:dyDescent="0.3">
      <c r="A493" t="s">
        <v>50</v>
      </c>
      <c r="B493">
        <v>2021</v>
      </c>
      <c r="C493" t="s">
        <v>1799</v>
      </c>
      <c r="D493" t="s">
        <v>1936</v>
      </c>
      <c r="E493">
        <v>2</v>
      </c>
      <c r="H493">
        <v>1</v>
      </c>
      <c r="L493" t="str">
        <f>VLOOKUP($D493,Artslister!$A$1:$W$99,2,FALSE)</f>
        <v>Cotoneaster integerrimus</v>
      </c>
      <c r="M493" t="str">
        <f>VLOOKUP($D493,Artslister!$A$1:$W$99,3,FALSE)</f>
        <v>103276</v>
      </c>
      <c r="N493" t="str">
        <f>VLOOKUP($D493,Artslister!$A$1:$W$99,4,FALSE)</f>
        <v>132025</v>
      </c>
      <c r="O493" t="str">
        <f>VLOOKUP($D493,Artslister!$A$1:$W$99,5,FALSE)</f>
        <v>Plantae</v>
      </c>
      <c r="P493" t="str">
        <f>VLOOKUP($D493,Artslister!$A$1:$W$99,6,FALSE)</f>
        <v>Magnoliophyta</v>
      </c>
      <c r="Q493" t="str">
        <f>VLOOKUP($D493,Artslister!$A$1:$W$99,7,FALSE)</f>
        <v>Eudicots</v>
      </c>
      <c r="R493" t="str">
        <f>VLOOKUP($D493,Artslister!$A$1:$W$99,8,FALSE)</f>
        <v>Rosales</v>
      </c>
      <c r="S493" t="str">
        <f>VLOOKUP($D493,Artslister!$A$1:$W$99,9,FALSE)</f>
        <v>Rosaceae</v>
      </c>
      <c r="T493" t="str">
        <f>VLOOKUP($D493,Artslister!$A$1:$W$99,10,FALSE)</f>
        <v>Cotoneaster</v>
      </c>
      <c r="U493" t="str">
        <f>VLOOKUP($D493,Artslister!$A$1:$W$99,11,FALSE)</f>
        <v>integerrimus</v>
      </c>
      <c r="V493">
        <f>VLOOKUP($D493,Artslister!$A$1:$W$99,12,FALSE)</f>
        <v>0</v>
      </c>
      <c r="W493" t="str">
        <f>VLOOKUP($D493,Artslister!$A$1:$W$99,13,FALSE)</f>
        <v>Medik.</v>
      </c>
      <c r="X493" t="e">
        <f>VLOOKUP($D493,Artslister!$A$1:$W$99,15,FALSE)</f>
        <v>#REF!</v>
      </c>
      <c r="Y493" t="e">
        <f>VLOOKUP($D493,Artslister!$A$1:$W$99,17,FALSE)</f>
        <v>#N/A</v>
      </c>
    </row>
    <row r="494" spans="1:25" ht="14.55" hidden="1" x14ac:dyDescent="0.3">
      <c r="A494" t="s">
        <v>50</v>
      </c>
      <c r="B494">
        <v>2021</v>
      </c>
      <c r="C494" t="s">
        <v>1802</v>
      </c>
      <c r="D494" t="s">
        <v>1936</v>
      </c>
      <c r="E494">
        <v>3</v>
      </c>
      <c r="H494">
        <v>1</v>
      </c>
      <c r="L494" t="str">
        <f>VLOOKUP($D494,Artslister!$A$1:$W$99,2,FALSE)</f>
        <v>Cotoneaster integerrimus</v>
      </c>
      <c r="M494" t="str">
        <f>VLOOKUP($D494,Artslister!$A$1:$W$99,3,FALSE)</f>
        <v>103276</v>
      </c>
      <c r="N494" t="str">
        <f>VLOOKUP($D494,Artslister!$A$1:$W$99,4,FALSE)</f>
        <v>132025</v>
      </c>
      <c r="O494" t="str">
        <f>VLOOKUP($D494,Artslister!$A$1:$W$99,5,FALSE)</f>
        <v>Plantae</v>
      </c>
      <c r="P494" t="str">
        <f>VLOOKUP($D494,Artslister!$A$1:$W$99,6,FALSE)</f>
        <v>Magnoliophyta</v>
      </c>
      <c r="Q494" t="str">
        <f>VLOOKUP($D494,Artslister!$A$1:$W$99,7,FALSE)</f>
        <v>Eudicots</v>
      </c>
      <c r="R494" t="str">
        <f>VLOOKUP($D494,Artslister!$A$1:$W$99,8,FALSE)</f>
        <v>Rosales</v>
      </c>
      <c r="S494" t="str">
        <f>VLOOKUP($D494,Artslister!$A$1:$W$99,9,FALSE)</f>
        <v>Rosaceae</v>
      </c>
      <c r="T494" t="str">
        <f>VLOOKUP($D494,Artslister!$A$1:$W$99,10,FALSE)</f>
        <v>Cotoneaster</v>
      </c>
      <c r="U494" t="str">
        <f>VLOOKUP($D494,Artslister!$A$1:$W$99,11,FALSE)</f>
        <v>integerrimus</v>
      </c>
      <c r="V494">
        <f>VLOOKUP($D494,Artslister!$A$1:$W$99,12,FALSE)</f>
        <v>0</v>
      </c>
      <c r="W494" t="str">
        <f>VLOOKUP($D494,Artslister!$A$1:$W$99,13,FALSE)</f>
        <v>Medik.</v>
      </c>
      <c r="X494" t="e">
        <f>VLOOKUP($D494,Artslister!$A$1:$W$99,15,FALSE)</f>
        <v>#REF!</v>
      </c>
      <c r="Y494" t="e">
        <f>VLOOKUP($D494,Artslister!$A$1:$W$99,17,FALSE)</f>
        <v>#N/A</v>
      </c>
    </row>
    <row r="495" spans="1:25" ht="14.55" hidden="1" x14ac:dyDescent="0.3">
      <c r="A495" t="s">
        <v>50</v>
      </c>
      <c r="B495">
        <v>2021</v>
      </c>
      <c r="C495" t="s">
        <v>1798</v>
      </c>
      <c r="D495" t="s">
        <v>1936</v>
      </c>
      <c r="E495">
        <v>1</v>
      </c>
      <c r="H495">
        <v>1</v>
      </c>
      <c r="L495" t="str">
        <f>VLOOKUP($D495,Artslister!$A$1:$W$99,2,FALSE)</f>
        <v>Cotoneaster integerrimus</v>
      </c>
      <c r="M495" t="str">
        <f>VLOOKUP($D495,Artslister!$A$1:$W$99,3,FALSE)</f>
        <v>103276</v>
      </c>
      <c r="N495" t="str">
        <f>VLOOKUP($D495,Artslister!$A$1:$W$99,4,FALSE)</f>
        <v>132025</v>
      </c>
      <c r="O495" t="str">
        <f>VLOOKUP($D495,Artslister!$A$1:$W$99,5,FALSE)</f>
        <v>Plantae</v>
      </c>
      <c r="P495" t="str">
        <f>VLOOKUP($D495,Artslister!$A$1:$W$99,6,FALSE)</f>
        <v>Magnoliophyta</v>
      </c>
      <c r="Q495" t="str">
        <f>VLOOKUP($D495,Artslister!$A$1:$W$99,7,FALSE)</f>
        <v>Eudicots</v>
      </c>
      <c r="R495" t="str">
        <f>VLOOKUP($D495,Artslister!$A$1:$W$99,8,FALSE)</f>
        <v>Rosales</v>
      </c>
      <c r="S495" t="str">
        <f>VLOOKUP($D495,Artslister!$A$1:$W$99,9,FALSE)</f>
        <v>Rosaceae</v>
      </c>
      <c r="T495" t="str">
        <f>VLOOKUP($D495,Artslister!$A$1:$W$99,10,FALSE)</f>
        <v>Cotoneaster</v>
      </c>
      <c r="U495" t="str">
        <f>VLOOKUP($D495,Artslister!$A$1:$W$99,11,FALSE)</f>
        <v>integerrimus</v>
      </c>
      <c r="V495">
        <f>VLOOKUP($D495,Artslister!$A$1:$W$99,12,FALSE)</f>
        <v>0</v>
      </c>
      <c r="W495" t="str">
        <f>VLOOKUP($D495,Artslister!$A$1:$W$99,13,FALSE)</f>
        <v>Medik.</v>
      </c>
      <c r="X495" t="e">
        <f>VLOOKUP($D495,Artslister!$A$1:$W$99,15,FALSE)</f>
        <v>#REF!</v>
      </c>
      <c r="Y495" t="e">
        <f>VLOOKUP($D495,Artslister!$A$1:$W$99,17,FALSE)</f>
        <v>#N/A</v>
      </c>
    </row>
    <row r="496" spans="1:25" ht="14.55" hidden="1" x14ac:dyDescent="0.3">
      <c r="A496" t="s">
        <v>28</v>
      </c>
      <c r="B496">
        <v>2022</v>
      </c>
      <c r="C496" t="s">
        <v>1312</v>
      </c>
      <c r="D496" t="s">
        <v>1961</v>
      </c>
      <c r="E496">
        <v>6</v>
      </c>
      <c r="F496">
        <v>1</v>
      </c>
      <c r="L496" t="str">
        <f>VLOOKUP($D496,Artslister!$A$1:$W$99,2,FALSE)</f>
        <v>Primula veris</v>
      </c>
      <c r="M496">
        <f>VLOOKUP($D496,Artslister!$A$1:$W$99,3,FALSE)</f>
        <v>101883</v>
      </c>
      <c r="N496">
        <f>VLOOKUP($D496,Artslister!$A$1:$W$99,4,FALSE)</f>
        <v>0</v>
      </c>
      <c r="O496" t="str">
        <f>VLOOKUP($D496,Artslister!$A$1:$W$99,5,FALSE)</f>
        <v>Plantae</v>
      </c>
      <c r="P496" t="str">
        <f>VLOOKUP($D496,Artslister!$A$1:$W$99,6,FALSE)</f>
        <v>Magnoliophyta</v>
      </c>
      <c r="Q496" t="str">
        <f>VLOOKUP($D496,Artslister!$A$1:$W$99,7,FALSE)</f>
        <v>Eudicots</v>
      </c>
      <c r="R496" t="str">
        <f>VLOOKUP($D496,Artslister!$A$1:$W$99,8,FALSE)</f>
        <v>Ericales</v>
      </c>
      <c r="S496" t="str">
        <f>VLOOKUP($D496,Artslister!$A$1:$W$99,9,FALSE)</f>
        <v>Primulaceae</v>
      </c>
      <c r="T496" t="str">
        <f>VLOOKUP($D496,Artslister!$A$1:$W$99,10,FALSE)</f>
        <v>Primula</v>
      </c>
      <c r="U496" t="str">
        <f>VLOOKUP($D496,Artslister!$A$1:$W$99,11,FALSE)</f>
        <v>veris</v>
      </c>
      <c r="V496">
        <f>VLOOKUP($D496,Artslister!$A$1:$W$99,12,FALSE)</f>
        <v>0</v>
      </c>
      <c r="W496" t="str">
        <f>VLOOKUP($D496,Artslister!$A$1:$W$99,13,FALSE)</f>
        <v>L.</v>
      </c>
      <c r="X496" t="e">
        <f>VLOOKUP($D496,Artslister!$A$1:$W$99,15,FALSE)</f>
        <v>#REF!</v>
      </c>
      <c r="Y496" t="e">
        <f>VLOOKUP($D496,Artslister!$A$1:$W$99,17,FALSE)</f>
        <v>#N/A</v>
      </c>
    </row>
    <row r="497" spans="1:25" ht="14.55" hidden="1" x14ac:dyDescent="0.3">
      <c r="A497" t="s">
        <v>28</v>
      </c>
      <c r="B497">
        <v>2022</v>
      </c>
      <c r="C497" t="s">
        <v>1307</v>
      </c>
      <c r="D497" t="s">
        <v>1961</v>
      </c>
      <c r="E497">
        <v>10</v>
      </c>
      <c r="F497">
        <v>1</v>
      </c>
      <c r="L497" t="str">
        <f>VLOOKUP($D497,Artslister!$A$1:$W$99,2,FALSE)</f>
        <v>Primula veris</v>
      </c>
      <c r="M497">
        <f>VLOOKUP($D497,Artslister!$A$1:$W$99,3,FALSE)</f>
        <v>101883</v>
      </c>
      <c r="N497">
        <f>VLOOKUP($D497,Artslister!$A$1:$W$99,4,FALSE)</f>
        <v>0</v>
      </c>
      <c r="O497" t="str">
        <f>VLOOKUP($D497,Artslister!$A$1:$W$99,5,FALSE)</f>
        <v>Plantae</v>
      </c>
      <c r="P497" t="str">
        <f>VLOOKUP($D497,Artslister!$A$1:$W$99,6,FALSE)</f>
        <v>Magnoliophyta</v>
      </c>
      <c r="Q497" t="str">
        <f>VLOOKUP($D497,Artslister!$A$1:$W$99,7,FALSE)</f>
        <v>Eudicots</v>
      </c>
      <c r="R497" t="str">
        <f>VLOOKUP($D497,Artslister!$A$1:$W$99,8,FALSE)</f>
        <v>Ericales</v>
      </c>
      <c r="S497" t="str">
        <f>VLOOKUP($D497,Artslister!$A$1:$W$99,9,FALSE)</f>
        <v>Primulaceae</v>
      </c>
      <c r="T497" t="str">
        <f>VLOOKUP($D497,Artslister!$A$1:$W$99,10,FALSE)</f>
        <v>Primula</v>
      </c>
      <c r="U497" t="str">
        <f>VLOOKUP($D497,Artslister!$A$1:$W$99,11,FALSE)</f>
        <v>veris</v>
      </c>
      <c r="V497">
        <f>VLOOKUP($D497,Artslister!$A$1:$W$99,12,FALSE)</f>
        <v>0</v>
      </c>
      <c r="W497" t="str">
        <f>VLOOKUP($D497,Artslister!$A$1:$W$99,13,FALSE)</f>
        <v>L.</v>
      </c>
      <c r="X497" t="e">
        <f>VLOOKUP($D497,Artslister!$A$1:$W$99,15,FALSE)</f>
        <v>#REF!</v>
      </c>
      <c r="Y497" t="e">
        <f>VLOOKUP($D497,Artslister!$A$1:$W$99,17,FALSE)</f>
        <v>#N/A</v>
      </c>
    </row>
    <row r="498" spans="1:25" ht="14.55" hidden="1" x14ac:dyDescent="0.3">
      <c r="A498" t="s">
        <v>28</v>
      </c>
      <c r="B498">
        <v>2022</v>
      </c>
      <c r="C498" t="s">
        <v>1304</v>
      </c>
      <c r="D498" t="s">
        <v>1961</v>
      </c>
      <c r="E498">
        <v>10</v>
      </c>
      <c r="F498">
        <v>1</v>
      </c>
      <c r="L498" t="str">
        <f>VLOOKUP($D498,Artslister!$A$1:$W$99,2,FALSE)</f>
        <v>Primula veris</v>
      </c>
      <c r="M498">
        <f>VLOOKUP($D498,Artslister!$A$1:$W$99,3,FALSE)</f>
        <v>101883</v>
      </c>
      <c r="N498">
        <f>VLOOKUP($D498,Artslister!$A$1:$W$99,4,FALSE)</f>
        <v>0</v>
      </c>
      <c r="O498" t="str">
        <f>VLOOKUP($D498,Artslister!$A$1:$W$99,5,FALSE)</f>
        <v>Plantae</v>
      </c>
      <c r="P498" t="str">
        <f>VLOOKUP($D498,Artslister!$A$1:$W$99,6,FALSE)</f>
        <v>Magnoliophyta</v>
      </c>
      <c r="Q498" t="str">
        <f>VLOOKUP($D498,Artslister!$A$1:$W$99,7,FALSE)</f>
        <v>Eudicots</v>
      </c>
      <c r="R498" t="str">
        <f>VLOOKUP($D498,Artslister!$A$1:$W$99,8,FALSE)</f>
        <v>Ericales</v>
      </c>
      <c r="S498" t="str">
        <f>VLOOKUP($D498,Artslister!$A$1:$W$99,9,FALSE)</f>
        <v>Primulaceae</v>
      </c>
      <c r="T498" t="str">
        <f>VLOOKUP($D498,Artslister!$A$1:$W$99,10,FALSE)</f>
        <v>Primula</v>
      </c>
      <c r="U498" t="str">
        <f>VLOOKUP($D498,Artslister!$A$1:$W$99,11,FALSE)</f>
        <v>veris</v>
      </c>
      <c r="V498">
        <f>VLOOKUP($D498,Artslister!$A$1:$W$99,12,FALSE)</f>
        <v>0</v>
      </c>
      <c r="W498" t="str">
        <f>VLOOKUP($D498,Artslister!$A$1:$W$99,13,FALSE)</f>
        <v>L.</v>
      </c>
      <c r="X498" t="e">
        <f>VLOOKUP($D498,Artslister!$A$1:$W$99,15,FALSE)</f>
        <v>#REF!</v>
      </c>
      <c r="Y498" t="e">
        <f>VLOOKUP($D498,Artslister!$A$1:$W$99,17,FALSE)</f>
        <v>#N/A</v>
      </c>
    </row>
    <row r="499" spans="1:25" ht="14.55" hidden="1" x14ac:dyDescent="0.3">
      <c r="A499" t="s">
        <v>28</v>
      </c>
      <c r="B499">
        <v>2022</v>
      </c>
      <c r="C499" t="s">
        <v>1306</v>
      </c>
      <c r="D499" t="s">
        <v>1961</v>
      </c>
      <c r="E499">
        <v>10</v>
      </c>
      <c r="F499">
        <v>1</v>
      </c>
      <c r="L499" t="str">
        <f>VLOOKUP($D499,Artslister!$A$1:$W$99,2,FALSE)</f>
        <v>Primula veris</v>
      </c>
      <c r="M499">
        <f>VLOOKUP($D499,Artslister!$A$1:$W$99,3,FALSE)</f>
        <v>101883</v>
      </c>
      <c r="N499">
        <f>VLOOKUP($D499,Artslister!$A$1:$W$99,4,FALSE)</f>
        <v>0</v>
      </c>
      <c r="O499" t="str">
        <f>VLOOKUP($D499,Artslister!$A$1:$W$99,5,FALSE)</f>
        <v>Plantae</v>
      </c>
      <c r="P499" t="str">
        <f>VLOOKUP($D499,Artslister!$A$1:$W$99,6,FALSE)</f>
        <v>Magnoliophyta</v>
      </c>
      <c r="Q499" t="str">
        <f>VLOOKUP($D499,Artslister!$A$1:$W$99,7,FALSE)</f>
        <v>Eudicots</v>
      </c>
      <c r="R499" t="str">
        <f>VLOOKUP($D499,Artslister!$A$1:$W$99,8,FALSE)</f>
        <v>Ericales</v>
      </c>
      <c r="S499" t="str">
        <f>VLOOKUP($D499,Artslister!$A$1:$W$99,9,FALSE)</f>
        <v>Primulaceae</v>
      </c>
      <c r="T499" t="str">
        <f>VLOOKUP($D499,Artslister!$A$1:$W$99,10,FALSE)</f>
        <v>Primula</v>
      </c>
      <c r="U499" t="str">
        <f>VLOOKUP($D499,Artslister!$A$1:$W$99,11,FALSE)</f>
        <v>veris</v>
      </c>
      <c r="V499">
        <f>VLOOKUP($D499,Artslister!$A$1:$W$99,12,FALSE)</f>
        <v>0</v>
      </c>
      <c r="W499" t="str">
        <f>VLOOKUP($D499,Artslister!$A$1:$W$99,13,FALSE)</f>
        <v>L.</v>
      </c>
      <c r="X499" t="e">
        <f>VLOOKUP($D499,Artslister!$A$1:$W$99,15,FALSE)</f>
        <v>#REF!</v>
      </c>
      <c r="Y499" t="e">
        <f>VLOOKUP($D499,Artslister!$A$1:$W$99,17,FALSE)</f>
        <v>#N/A</v>
      </c>
    </row>
    <row r="500" spans="1:25" ht="14.55" hidden="1" x14ac:dyDescent="0.3">
      <c r="A500" t="s">
        <v>28</v>
      </c>
      <c r="B500">
        <v>2022</v>
      </c>
      <c r="C500" t="s">
        <v>1294</v>
      </c>
      <c r="D500" t="s">
        <v>1961</v>
      </c>
      <c r="E500">
        <v>3</v>
      </c>
      <c r="F500">
        <v>1</v>
      </c>
      <c r="L500" t="str">
        <f>VLOOKUP($D500,Artslister!$A$1:$W$99,2,FALSE)</f>
        <v>Primula veris</v>
      </c>
      <c r="M500">
        <f>VLOOKUP($D500,Artslister!$A$1:$W$99,3,FALSE)</f>
        <v>101883</v>
      </c>
      <c r="N500">
        <f>VLOOKUP($D500,Artslister!$A$1:$W$99,4,FALSE)</f>
        <v>0</v>
      </c>
      <c r="O500" t="str">
        <f>VLOOKUP($D500,Artslister!$A$1:$W$99,5,FALSE)</f>
        <v>Plantae</v>
      </c>
      <c r="P500" t="str">
        <f>VLOOKUP($D500,Artslister!$A$1:$W$99,6,FALSE)</f>
        <v>Magnoliophyta</v>
      </c>
      <c r="Q500" t="str">
        <f>VLOOKUP($D500,Artslister!$A$1:$W$99,7,FALSE)</f>
        <v>Eudicots</v>
      </c>
      <c r="R500" t="str">
        <f>VLOOKUP($D500,Artslister!$A$1:$W$99,8,FALSE)</f>
        <v>Ericales</v>
      </c>
      <c r="S500" t="str">
        <f>VLOOKUP($D500,Artslister!$A$1:$W$99,9,FALSE)</f>
        <v>Primulaceae</v>
      </c>
      <c r="T500" t="str">
        <f>VLOOKUP($D500,Artslister!$A$1:$W$99,10,FALSE)</f>
        <v>Primula</v>
      </c>
      <c r="U500" t="str">
        <f>VLOOKUP($D500,Artslister!$A$1:$W$99,11,FALSE)</f>
        <v>veris</v>
      </c>
      <c r="V500">
        <f>VLOOKUP($D500,Artslister!$A$1:$W$99,12,FALSE)</f>
        <v>0</v>
      </c>
      <c r="W500" t="str">
        <f>VLOOKUP($D500,Artslister!$A$1:$W$99,13,FALSE)</f>
        <v>L.</v>
      </c>
      <c r="X500" t="e">
        <f>VLOOKUP($D500,Artslister!$A$1:$W$99,15,FALSE)</f>
        <v>#REF!</v>
      </c>
      <c r="Y500" t="e">
        <f>VLOOKUP($D500,Artslister!$A$1:$W$99,17,FALSE)</f>
        <v>#N/A</v>
      </c>
    </row>
    <row r="501" spans="1:25" ht="14.55" hidden="1" x14ac:dyDescent="0.3">
      <c r="A501" t="s">
        <v>28</v>
      </c>
      <c r="B501">
        <v>2022</v>
      </c>
      <c r="C501" t="s">
        <v>1299</v>
      </c>
      <c r="D501" t="s">
        <v>1930</v>
      </c>
      <c r="E501">
        <v>2</v>
      </c>
      <c r="F501">
        <v>1</v>
      </c>
      <c r="L501" t="str">
        <f>VLOOKUP($D501,Artslister!$A$1:$W$99,2,FALSE)</f>
        <v>Fragaria viridis</v>
      </c>
      <c r="M501">
        <f>VLOOKUP($D501,Artslister!$A$1:$W$99,3,FALSE)</f>
        <v>103318</v>
      </c>
      <c r="N501">
        <f>VLOOKUP($D501,Artslister!$A$1:$W$99,4,FALSE)</f>
        <v>0</v>
      </c>
      <c r="O501" t="str">
        <f>VLOOKUP($D501,Artslister!$A$1:$W$99,5,FALSE)</f>
        <v>Plantae</v>
      </c>
      <c r="P501" t="str">
        <f>VLOOKUP($D501,Artslister!$A$1:$W$99,6,FALSE)</f>
        <v>Magnoliophyta</v>
      </c>
      <c r="Q501" t="str">
        <f>VLOOKUP($D501,Artslister!$A$1:$W$99,7,FALSE)</f>
        <v>Eudicots</v>
      </c>
      <c r="R501" t="str">
        <f>VLOOKUP($D501,Artslister!$A$1:$W$99,8,FALSE)</f>
        <v>Rosales</v>
      </c>
      <c r="S501" t="str">
        <f>VLOOKUP($D501,Artslister!$A$1:$W$99,9,FALSE)</f>
        <v>Rosaceae</v>
      </c>
      <c r="T501" t="str">
        <f>VLOOKUP($D501,Artslister!$A$1:$W$99,10,FALSE)</f>
        <v>Fragaria</v>
      </c>
      <c r="U501" t="str">
        <f>VLOOKUP($D501,Artslister!$A$1:$W$99,11,FALSE)</f>
        <v>viridis</v>
      </c>
      <c r="V501">
        <f>VLOOKUP($D501,Artslister!$A$1:$W$99,12,FALSE)</f>
        <v>0</v>
      </c>
      <c r="W501" t="str">
        <f>VLOOKUP($D501,Artslister!$A$1:$W$99,13,FALSE)</f>
        <v>Weston</v>
      </c>
      <c r="X501" t="e">
        <f>VLOOKUP($D501,Artslister!$A$1:$W$99,15,FALSE)</f>
        <v>#REF!</v>
      </c>
      <c r="Y501" t="e">
        <f>VLOOKUP($D501,Artslister!$A$1:$W$99,17,FALSE)</f>
        <v>#N/A</v>
      </c>
    </row>
    <row r="502" spans="1:25" ht="14.55" hidden="1" x14ac:dyDescent="0.3">
      <c r="A502" t="s">
        <v>28</v>
      </c>
      <c r="B502">
        <v>2022</v>
      </c>
      <c r="C502" t="s">
        <v>1312</v>
      </c>
      <c r="D502" t="s">
        <v>1930</v>
      </c>
      <c r="E502">
        <v>2</v>
      </c>
      <c r="F502">
        <v>1</v>
      </c>
      <c r="L502" t="str">
        <f>VLOOKUP($D502,Artslister!$A$1:$W$99,2,FALSE)</f>
        <v>Fragaria viridis</v>
      </c>
      <c r="M502">
        <f>VLOOKUP($D502,Artslister!$A$1:$W$99,3,FALSE)</f>
        <v>103318</v>
      </c>
      <c r="N502">
        <f>VLOOKUP($D502,Artslister!$A$1:$W$99,4,FALSE)</f>
        <v>0</v>
      </c>
      <c r="O502" t="str">
        <f>VLOOKUP($D502,Artslister!$A$1:$W$99,5,FALSE)</f>
        <v>Plantae</v>
      </c>
      <c r="P502" t="str">
        <f>VLOOKUP($D502,Artslister!$A$1:$W$99,6,FALSE)</f>
        <v>Magnoliophyta</v>
      </c>
      <c r="Q502" t="str">
        <f>VLOOKUP($D502,Artslister!$A$1:$W$99,7,FALSE)</f>
        <v>Eudicots</v>
      </c>
      <c r="R502" t="str">
        <f>VLOOKUP($D502,Artslister!$A$1:$W$99,8,FALSE)</f>
        <v>Rosales</v>
      </c>
      <c r="S502" t="str">
        <f>VLOOKUP($D502,Artslister!$A$1:$W$99,9,FALSE)</f>
        <v>Rosaceae</v>
      </c>
      <c r="T502" t="str">
        <f>VLOOKUP($D502,Artslister!$A$1:$W$99,10,FALSE)</f>
        <v>Fragaria</v>
      </c>
      <c r="U502" t="str">
        <f>VLOOKUP($D502,Artslister!$A$1:$W$99,11,FALSE)</f>
        <v>viridis</v>
      </c>
      <c r="V502">
        <f>VLOOKUP($D502,Artslister!$A$1:$W$99,12,FALSE)</f>
        <v>0</v>
      </c>
      <c r="W502" t="str">
        <f>VLOOKUP($D502,Artslister!$A$1:$W$99,13,FALSE)</f>
        <v>Weston</v>
      </c>
      <c r="X502" t="e">
        <f>VLOOKUP($D502,Artslister!$A$1:$W$99,15,FALSE)</f>
        <v>#REF!</v>
      </c>
      <c r="Y502" t="e">
        <f>VLOOKUP($D502,Artslister!$A$1:$W$99,17,FALSE)</f>
        <v>#N/A</v>
      </c>
    </row>
    <row r="503" spans="1:25" ht="14.55" hidden="1" x14ac:dyDescent="0.3">
      <c r="A503" t="s">
        <v>28</v>
      </c>
      <c r="B503">
        <v>2022</v>
      </c>
      <c r="C503" t="s">
        <v>1310</v>
      </c>
      <c r="D503" t="s">
        <v>1930</v>
      </c>
      <c r="E503">
        <v>5</v>
      </c>
      <c r="F503">
        <v>1</v>
      </c>
      <c r="L503" t="str">
        <f>VLOOKUP($D503,Artslister!$A$1:$W$99,2,FALSE)</f>
        <v>Fragaria viridis</v>
      </c>
      <c r="M503">
        <f>VLOOKUP($D503,Artslister!$A$1:$W$99,3,FALSE)</f>
        <v>103318</v>
      </c>
      <c r="N503">
        <f>VLOOKUP($D503,Artslister!$A$1:$W$99,4,FALSE)</f>
        <v>0</v>
      </c>
      <c r="O503" t="str">
        <f>VLOOKUP($D503,Artslister!$A$1:$W$99,5,FALSE)</f>
        <v>Plantae</v>
      </c>
      <c r="P503" t="str">
        <f>VLOOKUP($D503,Artslister!$A$1:$W$99,6,FALSE)</f>
        <v>Magnoliophyta</v>
      </c>
      <c r="Q503" t="str">
        <f>VLOOKUP($D503,Artslister!$A$1:$W$99,7,FALSE)</f>
        <v>Eudicots</v>
      </c>
      <c r="R503" t="str">
        <f>VLOOKUP($D503,Artslister!$A$1:$W$99,8,FALSE)</f>
        <v>Rosales</v>
      </c>
      <c r="S503" t="str">
        <f>VLOOKUP($D503,Artslister!$A$1:$W$99,9,FALSE)</f>
        <v>Rosaceae</v>
      </c>
      <c r="T503" t="str">
        <f>VLOOKUP($D503,Artslister!$A$1:$W$99,10,FALSE)</f>
        <v>Fragaria</v>
      </c>
      <c r="U503" t="str">
        <f>VLOOKUP($D503,Artslister!$A$1:$W$99,11,FALSE)</f>
        <v>viridis</v>
      </c>
      <c r="V503">
        <f>VLOOKUP($D503,Artslister!$A$1:$W$99,12,FALSE)</f>
        <v>0</v>
      </c>
      <c r="W503" t="str">
        <f>VLOOKUP($D503,Artslister!$A$1:$W$99,13,FALSE)</f>
        <v>Weston</v>
      </c>
      <c r="X503" t="e">
        <f>VLOOKUP($D503,Artslister!$A$1:$W$99,15,FALSE)</f>
        <v>#REF!</v>
      </c>
      <c r="Y503" t="e">
        <f>VLOOKUP($D503,Artslister!$A$1:$W$99,17,FALSE)</f>
        <v>#N/A</v>
      </c>
    </row>
    <row r="504" spans="1:25" ht="14.55" hidden="1" x14ac:dyDescent="0.3">
      <c r="A504" t="s">
        <v>28</v>
      </c>
      <c r="B504">
        <v>2022</v>
      </c>
      <c r="C504" t="s">
        <v>1313</v>
      </c>
      <c r="D504" t="s">
        <v>1928</v>
      </c>
      <c r="E504">
        <v>6</v>
      </c>
      <c r="H504">
        <v>1</v>
      </c>
      <c r="L504" t="str">
        <f>VLOOKUP($D504,Artslister!$A$1:$W$99,2,FALSE)</f>
        <v>Rosa sp.</v>
      </c>
      <c r="M504" t="str">
        <f>VLOOKUP($D504,Artslister!$A$1:$W$99,3,FALSE)</f>
        <v>103384</v>
      </c>
      <c r="N504" t="str">
        <f>VLOOKUP($D504,Artslister!$A$1:$W$99,4,FALSE)</f>
        <v>63344</v>
      </c>
      <c r="O504" t="str">
        <f>VLOOKUP($D504,Artslister!$A$1:$W$99,5,FALSE)</f>
        <v>Plantae</v>
      </c>
      <c r="P504" t="str">
        <f>VLOOKUP($D504,Artslister!$A$1:$W$99,6,FALSE)</f>
        <v>Magnoliophyta</v>
      </c>
      <c r="Q504" t="str">
        <f>VLOOKUP($D504,Artslister!$A$1:$W$99,7,FALSE)</f>
        <v>Eudicots</v>
      </c>
      <c r="R504" t="str">
        <f>VLOOKUP($D504,Artslister!$A$1:$W$99,8,FALSE)</f>
        <v>Rosales</v>
      </c>
      <c r="S504" t="str">
        <f>VLOOKUP($D504,Artslister!$A$1:$W$99,9,FALSE)</f>
        <v>Rosaceae</v>
      </c>
      <c r="T504" t="str">
        <f>VLOOKUP($D504,Artslister!$A$1:$W$99,10,FALSE)</f>
        <v>Rosa</v>
      </c>
      <c r="U504">
        <f>VLOOKUP($D504,Artslister!$A$1:$W$99,11,FALSE)</f>
        <v>0</v>
      </c>
      <c r="V504">
        <f>VLOOKUP($D504,Artslister!$A$1:$W$99,12,FALSE)</f>
        <v>0</v>
      </c>
      <c r="W504" t="str">
        <f>VLOOKUP($D504,Artslister!$A$1:$W$99,13,FALSE)</f>
        <v>L.</v>
      </c>
      <c r="X504" t="e">
        <f>VLOOKUP($D504,Artslister!$A$1:$W$99,15,FALSE)</f>
        <v>#REF!</v>
      </c>
      <c r="Y504" t="e">
        <f>VLOOKUP($D504,Artslister!$A$1:$W$99,17,FALSE)</f>
        <v>#N/A</v>
      </c>
    </row>
    <row r="505" spans="1:25" ht="14.55" hidden="1" x14ac:dyDescent="0.3">
      <c r="A505" t="s">
        <v>28</v>
      </c>
      <c r="B505">
        <v>2022</v>
      </c>
      <c r="C505" t="s">
        <v>1299</v>
      </c>
      <c r="D505" t="s">
        <v>1928</v>
      </c>
      <c r="E505">
        <v>1</v>
      </c>
      <c r="H505">
        <v>1</v>
      </c>
      <c r="L505" t="str">
        <f>VLOOKUP($D505,Artslister!$A$1:$W$99,2,FALSE)</f>
        <v>Rosa sp.</v>
      </c>
      <c r="M505" t="str">
        <f>VLOOKUP($D505,Artslister!$A$1:$W$99,3,FALSE)</f>
        <v>103384</v>
      </c>
      <c r="N505" t="str">
        <f>VLOOKUP($D505,Artslister!$A$1:$W$99,4,FALSE)</f>
        <v>63344</v>
      </c>
      <c r="O505" t="str">
        <f>VLOOKUP($D505,Artslister!$A$1:$W$99,5,FALSE)</f>
        <v>Plantae</v>
      </c>
      <c r="P505" t="str">
        <f>VLOOKUP($D505,Artslister!$A$1:$W$99,6,FALSE)</f>
        <v>Magnoliophyta</v>
      </c>
      <c r="Q505" t="str">
        <f>VLOOKUP($D505,Artslister!$A$1:$W$99,7,FALSE)</f>
        <v>Eudicots</v>
      </c>
      <c r="R505" t="str">
        <f>VLOOKUP($D505,Artslister!$A$1:$W$99,8,FALSE)</f>
        <v>Rosales</v>
      </c>
      <c r="S505" t="str">
        <f>VLOOKUP($D505,Artslister!$A$1:$W$99,9,FALSE)</f>
        <v>Rosaceae</v>
      </c>
      <c r="T505" t="str">
        <f>VLOOKUP($D505,Artslister!$A$1:$W$99,10,FALSE)</f>
        <v>Rosa</v>
      </c>
      <c r="U505">
        <f>VLOOKUP($D505,Artslister!$A$1:$W$99,11,FALSE)</f>
        <v>0</v>
      </c>
      <c r="V505">
        <f>VLOOKUP($D505,Artslister!$A$1:$W$99,12,FALSE)</f>
        <v>0</v>
      </c>
      <c r="W505" t="str">
        <f>VLOOKUP($D505,Artslister!$A$1:$W$99,13,FALSE)</f>
        <v>L.</v>
      </c>
      <c r="X505" t="e">
        <f>VLOOKUP($D505,Artslister!$A$1:$W$99,15,FALSE)</f>
        <v>#REF!</v>
      </c>
      <c r="Y505" t="e">
        <f>VLOOKUP($D505,Artslister!$A$1:$W$99,17,FALSE)</f>
        <v>#N/A</v>
      </c>
    </row>
    <row r="506" spans="1:25" ht="14.55" hidden="1" x14ac:dyDescent="0.3">
      <c r="A506" t="s">
        <v>28</v>
      </c>
      <c r="B506">
        <v>2022</v>
      </c>
      <c r="C506" t="s">
        <v>1312</v>
      </c>
      <c r="D506" t="s">
        <v>1928</v>
      </c>
      <c r="E506">
        <v>45</v>
      </c>
      <c r="H506">
        <v>1</v>
      </c>
      <c r="L506" t="str">
        <f>VLOOKUP($D506,Artslister!$A$1:$W$99,2,FALSE)</f>
        <v>Rosa sp.</v>
      </c>
      <c r="M506" t="str">
        <f>VLOOKUP($D506,Artslister!$A$1:$W$99,3,FALSE)</f>
        <v>103384</v>
      </c>
      <c r="N506" t="str">
        <f>VLOOKUP($D506,Artslister!$A$1:$W$99,4,FALSE)</f>
        <v>63344</v>
      </c>
      <c r="O506" t="str">
        <f>VLOOKUP($D506,Artslister!$A$1:$W$99,5,FALSE)</f>
        <v>Plantae</v>
      </c>
      <c r="P506" t="str">
        <f>VLOOKUP($D506,Artslister!$A$1:$W$99,6,FALSE)</f>
        <v>Magnoliophyta</v>
      </c>
      <c r="Q506" t="str">
        <f>VLOOKUP($D506,Artslister!$A$1:$W$99,7,FALSE)</f>
        <v>Eudicots</v>
      </c>
      <c r="R506" t="str">
        <f>VLOOKUP($D506,Artslister!$A$1:$W$99,8,FALSE)</f>
        <v>Rosales</v>
      </c>
      <c r="S506" t="str">
        <f>VLOOKUP($D506,Artslister!$A$1:$W$99,9,FALSE)</f>
        <v>Rosaceae</v>
      </c>
      <c r="T506" t="str">
        <f>VLOOKUP($D506,Artslister!$A$1:$W$99,10,FALSE)</f>
        <v>Rosa</v>
      </c>
      <c r="U506">
        <f>VLOOKUP($D506,Artslister!$A$1:$W$99,11,FALSE)</f>
        <v>0</v>
      </c>
      <c r="V506">
        <f>VLOOKUP($D506,Artslister!$A$1:$W$99,12,FALSE)</f>
        <v>0</v>
      </c>
      <c r="W506" t="str">
        <f>VLOOKUP($D506,Artslister!$A$1:$W$99,13,FALSE)</f>
        <v>L.</v>
      </c>
      <c r="X506" t="e">
        <f>VLOOKUP($D506,Artslister!$A$1:$W$99,15,FALSE)</f>
        <v>#REF!</v>
      </c>
      <c r="Y506" t="e">
        <f>VLOOKUP($D506,Artslister!$A$1:$W$99,17,FALSE)</f>
        <v>#N/A</v>
      </c>
    </row>
    <row r="507" spans="1:25" ht="14.55" hidden="1" x14ac:dyDescent="0.3">
      <c r="A507" t="s">
        <v>28</v>
      </c>
      <c r="B507">
        <v>2022</v>
      </c>
      <c r="C507" t="s">
        <v>1307</v>
      </c>
      <c r="D507" t="s">
        <v>1928</v>
      </c>
      <c r="E507">
        <v>10</v>
      </c>
      <c r="H507">
        <v>1</v>
      </c>
      <c r="L507" t="str">
        <f>VLOOKUP($D507,Artslister!$A$1:$W$99,2,FALSE)</f>
        <v>Rosa sp.</v>
      </c>
      <c r="M507" t="str">
        <f>VLOOKUP($D507,Artslister!$A$1:$W$99,3,FALSE)</f>
        <v>103384</v>
      </c>
      <c r="N507" t="str">
        <f>VLOOKUP($D507,Artslister!$A$1:$W$99,4,FALSE)</f>
        <v>63344</v>
      </c>
      <c r="O507" t="str">
        <f>VLOOKUP($D507,Artslister!$A$1:$W$99,5,FALSE)</f>
        <v>Plantae</v>
      </c>
      <c r="P507" t="str">
        <f>VLOOKUP($D507,Artslister!$A$1:$W$99,6,FALSE)</f>
        <v>Magnoliophyta</v>
      </c>
      <c r="Q507" t="str">
        <f>VLOOKUP($D507,Artslister!$A$1:$W$99,7,FALSE)</f>
        <v>Eudicots</v>
      </c>
      <c r="R507" t="str">
        <f>VLOOKUP($D507,Artslister!$A$1:$W$99,8,FALSE)</f>
        <v>Rosales</v>
      </c>
      <c r="S507" t="str">
        <f>VLOOKUP($D507,Artslister!$A$1:$W$99,9,FALSE)</f>
        <v>Rosaceae</v>
      </c>
      <c r="T507" t="str">
        <f>VLOOKUP($D507,Artslister!$A$1:$W$99,10,FALSE)</f>
        <v>Rosa</v>
      </c>
      <c r="U507">
        <f>VLOOKUP($D507,Artslister!$A$1:$W$99,11,FALSE)</f>
        <v>0</v>
      </c>
      <c r="V507">
        <f>VLOOKUP($D507,Artslister!$A$1:$W$99,12,FALSE)</f>
        <v>0</v>
      </c>
      <c r="W507" t="str">
        <f>VLOOKUP($D507,Artslister!$A$1:$W$99,13,FALSE)</f>
        <v>L.</v>
      </c>
      <c r="X507" t="e">
        <f>VLOOKUP($D507,Artslister!$A$1:$W$99,15,FALSE)</f>
        <v>#REF!</v>
      </c>
      <c r="Y507" t="e">
        <f>VLOOKUP($D507,Artslister!$A$1:$W$99,17,FALSE)</f>
        <v>#N/A</v>
      </c>
    </row>
    <row r="508" spans="1:25" ht="14.55" hidden="1" x14ac:dyDescent="0.3">
      <c r="A508" t="s">
        <v>28</v>
      </c>
      <c r="B508">
        <v>2022</v>
      </c>
      <c r="C508" t="s">
        <v>1309</v>
      </c>
      <c r="D508" t="s">
        <v>1928</v>
      </c>
      <c r="E508">
        <v>5</v>
      </c>
      <c r="H508">
        <v>1</v>
      </c>
      <c r="L508" t="str">
        <f>VLOOKUP($D508,Artslister!$A$1:$W$99,2,FALSE)</f>
        <v>Rosa sp.</v>
      </c>
      <c r="M508" t="str">
        <f>VLOOKUP($D508,Artslister!$A$1:$W$99,3,FALSE)</f>
        <v>103384</v>
      </c>
      <c r="N508" t="str">
        <f>VLOOKUP($D508,Artslister!$A$1:$W$99,4,FALSE)</f>
        <v>63344</v>
      </c>
      <c r="O508" t="str">
        <f>VLOOKUP($D508,Artslister!$A$1:$W$99,5,FALSE)</f>
        <v>Plantae</v>
      </c>
      <c r="P508" t="str">
        <f>VLOOKUP($D508,Artslister!$A$1:$W$99,6,FALSE)</f>
        <v>Magnoliophyta</v>
      </c>
      <c r="Q508" t="str">
        <f>VLOOKUP($D508,Artslister!$A$1:$W$99,7,FALSE)</f>
        <v>Eudicots</v>
      </c>
      <c r="R508" t="str">
        <f>VLOOKUP($D508,Artslister!$A$1:$W$99,8,FALSE)</f>
        <v>Rosales</v>
      </c>
      <c r="S508" t="str">
        <f>VLOOKUP($D508,Artslister!$A$1:$W$99,9,FALSE)</f>
        <v>Rosaceae</v>
      </c>
      <c r="T508" t="str">
        <f>VLOOKUP($D508,Artslister!$A$1:$W$99,10,FALSE)</f>
        <v>Rosa</v>
      </c>
      <c r="U508">
        <f>VLOOKUP($D508,Artslister!$A$1:$W$99,11,FALSE)</f>
        <v>0</v>
      </c>
      <c r="V508">
        <f>VLOOKUP($D508,Artslister!$A$1:$W$99,12,FALSE)</f>
        <v>0</v>
      </c>
      <c r="W508" t="str">
        <f>VLOOKUP($D508,Artslister!$A$1:$W$99,13,FALSE)</f>
        <v>L.</v>
      </c>
      <c r="X508" t="e">
        <f>VLOOKUP($D508,Artslister!$A$1:$W$99,15,FALSE)</f>
        <v>#REF!</v>
      </c>
      <c r="Y508" t="e">
        <f>VLOOKUP($D508,Artslister!$A$1:$W$99,17,FALSE)</f>
        <v>#N/A</v>
      </c>
    </row>
    <row r="509" spans="1:25" ht="14.55" hidden="1" x14ac:dyDescent="0.3">
      <c r="A509" t="s">
        <v>28</v>
      </c>
      <c r="B509">
        <v>2022</v>
      </c>
      <c r="C509" t="s">
        <v>1310</v>
      </c>
      <c r="D509" t="s">
        <v>1928</v>
      </c>
      <c r="E509">
        <v>5</v>
      </c>
      <c r="H509">
        <v>1</v>
      </c>
      <c r="L509" t="str">
        <f>VLOOKUP($D509,Artslister!$A$1:$W$99,2,FALSE)</f>
        <v>Rosa sp.</v>
      </c>
      <c r="M509" t="str">
        <f>VLOOKUP($D509,Artslister!$A$1:$W$99,3,FALSE)</f>
        <v>103384</v>
      </c>
      <c r="N509" t="str">
        <f>VLOOKUP($D509,Artslister!$A$1:$W$99,4,FALSE)</f>
        <v>63344</v>
      </c>
      <c r="O509" t="str">
        <f>VLOOKUP($D509,Artslister!$A$1:$W$99,5,FALSE)</f>
        <v>Plantae</v>
      </c>
      <c r="P509" t="str">
        <f>VLOOKUP($D509,Artslister!$A$1:$W$99,6,FALSE)</f>
        <v>Magnoliophyta</v>
      </c>
      <c r="Q509" t="str">
        <f>VLOOKUP($D509,Artslister!$A$1:$W$99,7,FALSE)</f>
        <v>Eudicots</v>
      </c>
      <c r="R509" t="str">
        <f>VLOOKUP($D509,Artslister!$A$1:$W$99,8,FALSE)</f>
        <v>Rosales</v>
      </c>
      <c r="S509" t="str">
        <f>VLOOKUP($D509,Artslister!$A$1:$W$99,9,FALSE)</f>
        <v>Rosaceae</v>
      </c>
      <c r="T509" t="str">
        <f>VLOOKUP($D509,Artslister!$A$1:$W$99,10,FALSE)</f>
        <v>Rosa</v>
      </c>
      <c r="U509">
        <f>VLOOKUP($D509,Artslister!$A$1:$W$99,11,FALSE)</f>
        <v>0</v>
      </c>
      <c r="V509">
        <f>VLOOKUP($D509,Artslister!$A$1:$W$99,12,FALSE)</f>
        <v>0</v>
      </c>
      <c r="W509" t="str">
        <f>VLOOKUP($D509,Artslister!$A$1:$W$99,13,FALSE)</f>
        <v>L.</v>
      </c>
      <c r="X509" t="e">
        <f>VLOOKUP($D509,Artslister!$A$1:$W$99,15,FALSE)</f>
        <v>#REF!</v>
      </c>
      <c r="Y509" t="e">
        <f>VLOOKUP($D509,Artslister!$A$1:$W$99,17,FALSE)</f>
        <v>#N/A</v>
      </c>
    </row>
    <row r="510" spans="1:25" ht="14.55" hidden="1" x14ac:dyDescent="0.3">
      <c r="A510" t="s">
        <v>28</v>
      </c>
      <c r="B510">
        <v>2022</v>
      </c>
      <c r="C510" t="s">
        <v>1306</v>
      </c>
      <c r="D510" t="s">
        <v>1928</v>
      </c>
      <c r="E510">
        <v>20</v>
      </c>
      <c r="H510">
        <v>1</v>
      </c>
      <c r="L510" t="str">
        <f>VLOOKUP($D510,Artslister!$A$1:$W$99,2,FALSE)</f>
        <v>Rosa sp.</v>
      </c>
      <c r="M510" t="str">
        <f>VLOOKUP($D510,Artslister!$A$1:$W$99,3,FALSE)</f>
        <v>103384</v>
      </c>
      <c r="N510" t="str">
        <f>VLOOKUP($D510,Artslister!$A$1:$W$99,4,FALSE)</f>
        <v>63344</v>
      </c>
      <c r="O510" t="str">
        <f>VLOOKUP($D510,Artslister!$A$1:$W$99,5,FALSE)</f>
        <v>Plantae</v>
      </c>
      <c r="P510" t="str">
        <f>VLOOKUP($D510,Artslister!$A$1:$W$99,6,FALSE)</f>
        <v>Magnoliophyta</v>
      </c>
      <c r="Q510" t="str">
        <f>VLOOKUP($D510,Artslister!$A$1:$W$99,7,FALSE)</f>
        <v>Eudicots</v>
      </c>
      <c r="R510" t="str">
        <f>VLOOKUP($D510,Artslister!$A$1:$W$99,8,FALSE)</f>
        <v>Rosales</v>
      </c>
      <c r="S510" t="str">
        <f>VLOOKUP($D510,Artslister!$A$1:$W$99,9,FALSE)</f>
        <v>Rosaceae</v>
      </c>
      <c r="T510" t="str">
        <f>VLOOKUP($D510,Artslister!$A$1:$W$99,10,FALSE)</f>
        <v>Rosa</v>
      </c>
      <c r="U510">
        <f>VLOOKUP($D510,Artslister!$A$1:$W$99,11,FALSE)</f>
        <v>0</v>
      </c>
      <c r="V510">
        <f>VLOOKUP($D510,Artslister!$A$1:$W$99,12,FALSE)</f>
        <v>0</v>
      </c>
      <c r="W510" t="str">
        <f>VLOOKUP($D510,Artslister!$A$1:$W$99,13,FALSE)</f>
        <v>L.</v>
      </c>
      <c r="X510" t="e">
        <f>VLOOKUP($D510,Artslister!$A$1:$W$99,15,FALSE)</f>
        <v>#REF!</v>
      </c>
      <c r="Y510" t="e">
        <f>VLOOKUP($D510,Artslister!$A$1:$W$99,17,FALSE)</f>
        <v>#N/A</v>
      </c>
    </row>
    <row r="511" spans="1:25" ht="14.55" hidden="1" x14ac:dyDescent="0.3">
      <c r="A511" t="s">
        <v>28</v>
      </c>
      <c r="B511">
        <v>2022</v>
      </c>
      <c r="C511" t="s">
        <v>1294</v>
      </c>
      <c r="D511" t="s">
        <v>1928</v>
      </c>
      <c r="E511">
        <v>6</v>
      </c>
      <c r="H511">
        <v>1</v>
      </c>
      <c r="L511" t="str">
        <f>VLOOKUP($D511,Artslister!$A$1:$W$99,2,FALSE)</f>
        <v>Rosa sp.</v>
      </c>
      <c r="M511" t="str">
        <f>VLOOKUP($D511,Artslister!$A$1:$W$99,3,FALSE)</f>
        <v>103384</v>
      </c>
      <c r="N511" t="str">
        <f>VLOOKUP($D511,Artslister!$A$1:$W$99,4,FALSE)</f>
        <v>63344</v>
      </c>
      <c r="O511" t="str">
        <f>VLOOKUP($D511,Artslister!$A$1:$W$99,5,FALSE)</f>
        <v>Plantae</v>
      </c>
      <c r="P511" t="str">
        <f>VLOOKUP($D511,Artslister!$A$1:$W$99,6,FALSE)</f>
        <v>Magnoliophyta</v>
      </c>
      <c r="Q511" t="str">
        <f>VLOOKUP($D511,Artslister!$A$1:$W$99,7,FALSE)</f>
        <v>Eudicots</v>
      </c>
      <c r="R511" t="str">
        <f>VLOOKUP($D511,Artslister!$A$1:$W$99,8,FALSE)</f>
        <v>Rosales</v>
      </c>
      <c r="S511" t="str">
        <f>VLOOKUP($D511,Artslister!$A$1:$W$99,9,FALSE)</f>
        <v>Rosaceae</v>
      </c>
      <c r="T511" t="str">
        <f>VLOOKUP($D511,Artslister!$A$1:$W$99,10,FALSE)</f>
        <v>Rosa</v>
      </c>
      <c r="U511">
        <f>VLOOKUP($D511,Artslister!$A$1:$W$99,11,FALSE)</f>
        <v>0</v>
      </c>
      <c r="V511">
        <f>VLOOKUP($D511,Artslister!$A$1:$W$99,12,FALSE)</f>
        <v>0</v>
      </c>
      <c r="W511" t="str">
        <f>VLOOKUP($D511,Artslister!$A$1:$W$99,13,FALSE)</f>
        <v>L.</v>
      </c>
      <c r="X511" t="e">
        <f>VLOOKUP($D511,Artslister!$A$1:$W$99,15,FALSE)</f>
        <v>#REF!</v>
      </c>
      <c r="Y511" t="e">
        <f>VLOOKUP($D511,Artslister!$A$1:$W$99,17,FALSE)</f>
        <v>#N/A</v>
      </c>
    </row>
    <row r="512" spans="1:25" ht="14.55" hidden="1" x14ac:dyDescent="0.3">
      <c r="A512" t="s">
        <v>28</v>
      </c>
      <c r="B512">
        <v>2022</v>
      </c>
      <c r="C512" t="s">
        <v>1300</v>
      </c>
      <c r="D512" t="s">
        <v>1962</v>
      </c>
      <c r="E512">
        <v>3</v>
      </c>
      <c r="F512">
        <v>1</v>
      </c>
      <c r="L512" t="str">
        <f>VLOOKUP($D512,Artslister!$A$1:$W$99,2,FALSE)</f>
        <v>Thalictrum simplex subsp. simplex</v>
      </c>
      <c r="M512" t="str">
        <f>VLOOKUP($D512,Artslister!$A$1:$W$99,3,FALSE)</f>
        <v>103188</v>
      </c>
      <c r="N512" t="str">
        <f>VLOOKUP($D512,Artslister!$A$1:$W$99,4,FALSE)</f>
        <v>63148</v>
      </c>
      <c r="O512" t="str">
        <f>VLOOKUP($D512,Artslister!$A$1:$W$99,5,FALSE)</f>
        <v>Plantae</v>
      </c>
      <c r="P512" t="str">
        <f>VLOOKUP($D512,Artslister!$A$1:$W$99,6,FALSE)</f>
        <v>Magnoliophyta</v>
      </c>
      <c r="Q512" t="str">
        <f>VLOOKUP($D512,Artslister!$A$1:$W$99,7,FALSE)</f>
        <v>Eudicots</v>
      </c>
      <c r="R512" t="str">
        <f>VLOOKUP($D512,Artslister!$A$1:$W$99,8,FALSE)</f>
        <v>Ranunculales</v>
      </c>
      <c r="S512" t="str">
        <f>VLOOKUP($D512,Artslister!$A$1:$W$99,9,FALSE)</f>
        <v>Ranunculaceae</v>
      </c>
      <c r="T512" t="str">
        <f>VLOOKUP($D512,Artslister!$A$1:$W$99,10,FALSE)</f>
        <v>Thalictrum</v>
      </c>
      <c r="U512" t="str">
        <f>VLOOKUP($D512,Artslister!$A$1:$W$99,11,FALSE)</f>
        <v>simplex</v>
      </c>
      <c r="V512" t="str">
        <f>VLOOKUP($D512,Artslister!$A$1:$W$99,12,FALSE)</f>
        <v>simplex</v>
      </c>
      <c r="W512" t="str">
        <f>VLOOKUP($D512,Artslister!$A$1:$W$99,13,FALSE)</f>
        <v>L.</v>
      </c>
      <c r="X512" t="e">
        <f>VLOOKUP($D512,Artslister!$A$1:$W$99,15,FALSE)</f>
        <v>#REF!</v>
      </c>
      <c r="Y512" t="e">
        <f>VLOOKUP($D512,Artslister!$A$1:$W$99,17,FALSE)</f>
        <v>#N/A</v>
      </c>
    </row>
    <row r="513" spans="1:25" ht="14.55" hidden="1" x14ac:dyDescent="0.3">
      <c r="A513" t="s">
        <v>28</v>
      </c>
      <c r="B513">
        <v>2022</v>
      </c>
      <c r="C513" t="s">
        <v>1294</v>
      </c>
      <c r="D513" t="s">
        <v>1962</v>
      </c>
      <c r="E513">
        <v>1</v>
      </c>
      <c r="F513">
        <v>1</v>
      </c>
      <c r="L513" t="str">
        <f>VLOOKUP($D513,Artslister!$A$1:$W$99,2,FALSE)</f>
        <v>Thalictrum simplex subsp. simplex</v>
      </c>
      <c r="M513" t="str">
        <f>VLOOKUP($D513,Artslister!$A$1:$W$99,3,FALSE)</f>
        <v>103188</v>
      </c>
      <c r="N513" t="str">
        <f>VLOOKUP($D513,Artslister!$A$1:$W$99,4,FALSE)</f>
        <v>63148</v>
      </c>
      <c r="O513" t="str">
        <f>VLOOKUP($D513,Artslister!$A$1:$W$99,5,FALSE)</f>
        <v>Plantae</v>
      </c>
      <c r="P513" t="str">
        <f>VLOOKUP($D513,Artslister!$A$1:$W$99,6,FALSE)</f>
        <v>Magnoliophyta</v>
      </c>
      <c r="Q513" t="str">
        <f>VLOOKUP($D513,Artslister!$A$1:$W$99,7,FALSE)</f>
        <v>Eudicots</v>
      </c>
      <c r="R513" t="str">
        <f>VLOOKUP($D513,Artslister!$A$1:$W$99,8,FALSE)</f>
        <v>Ranunculales</v>
      </c>
      <c r="S513" t="str">
        <f>VLOOKUP($D513,Artslister!$A$1:$W$99,9,FALSE)</f>
        <v>Ranunculaceae</v>
      </c>
      <c r="T513" t="str">
        <f>VLOOKUP($D513,Artslister!$A$1:$W$99,10,FALSE)</f>
        <v>Thalictrum</v>
      </c>
      <c r="U513" t="str">
        <f>VLOOKUP($D513,Artslister!$A$1:$W$99,11,FALSE)</f>
        <v>simplex</v>
      </c>
      <c r="V513" t="str">
        <f>VLOOKUP($D513,Artslister!$A$1:$W$99,12,FALSE)</f>
        <v>simplex</v>
      </c>
      <c r="W513" t="str">
        <f>VLOOKUP($D513,Artslister!$A$1:$W$99,13,FALSE)</f>
        <v>L.</v>
      </c>
      <c r="X513" t="e">
        <f>VLOOKUP($D513,Artslister!$A$1:$W$99,15,FALSE)</f>
        <v>#REF!</v>
      </c>
      <c r="Y513" t="e">
        <f>VLOOKUP($D513,Artslister!$A$1:$W$99,17,FALSE)</f>
        <v>#N/A</v>
      </c>
    </row>
    <row r="514" spans="1:25" ht="14.55" hidden="1" x14ac:dyDescent="0.3">
      <c r="A514" t="s">
        <v>28</v>
      </c>
      <c r="B514">
        <v>2022</v>
      </c>
      <c r="C514" t="s">
        <v>1294</v>
      </c>
      <c r="D514" t="s">
        <v>1929</v>
      </c>
      <c r="E514">
        <v>0.1</v>
      </c>
      <c r="G514">
        <v>1</v>
      </c>
      <c r="L514" t="str">
        <f>VLOOKUP($D514,Artslister!$A$1:$W$99,2,FALSE)</f>
        <v>Noccaea caerulescens</v>
      </c>
      <c r="M514" t="str">
        <f>VLOOKUP($D514,Artslister!$A$1:$W$99,3,FALSE)</f>
        <v>101278</v>
      </c>
      <c r="N514" t="str">
        <f>VLOOKUP($D514,Artslister!$A$1:$W$99,4,FALSE)</f>
        <v>144118</v>
      </c>
      <c r="O514" t="str">
        <f>VLOOKUP($D514,Artslister!$A$1:$W$99,5,FALSE)</f>
        <v>Plantae</v>
      </c>
      <c r="P514" t="str">
        <f>VLOOKUP($D514,Artslister!$A$1:$W$99,6,FALSE)</f>
        <v>Magnoliophyta</v>
      </c>
      <c r="Q514" t="str">
        <f>VLOOKUP($D514,Artslister!$A$1:$W$99,7,FALSE)</f>
        <v>Eudicots</v>
      </c>
      <c r="R514" t="str">
        <f>VLOOKUP($D514,Artslister!$A$1:$W$99,8,FALSE)</f>
        <v>Brassicales</v>
      </c>
      <c r="S514" t="str">
        <f>VLOOKUP($D514,Artslister!$A$1:$W$99,9,FALSE)</f>
        <v>Brassicaceae</v>
      </c>
      <c r="T514" t="str">
        <f>VLOOKUP($D514,Artslister!$A$1:$W$99,10,FALSE)</f>
        <v>Noccaea</v>
      </c>
      <c r="U514" t="str">
        <f>VLOOKUP($D514,Artslister!$A$1:$W$99,11,FALSE)</f>
        <v>caerulescens</v>
      </c>
      <c r="V514">
        <f>VLOOKUP($D514,Artslister!$A$1:$W$99,12,FALSE)</f>
        <v>0</v>
      </c>
      <c r="W514" t="str">
        <f>VLOOKUP($D514,Artslister!$A$1:$W$99,13,FALSE)</f>
        <v>(J.Presl &amp; C.Presl) F.K.Mey.</v>
      </c>
      <c r="X514" t="e">
        <f>VLOOKUP($D514,Artslister!$A$1:$W$99,15,FALSE)</f>
        <v>#REF!</v>
      </c>
      <c r="Y514" t="str">
        <f>VLOOKUP($D514,Artslister!$A$1:$W$99,17,FALSE)</f>
        <v>PH</v>
      </c>
    </row>
    <row r="515" spans="1:25" ht="14.55" hidden="1" x14ac:dyDescent="0.3">
      <c r="A515" t="s">
        <v>13</v>
      </c>
      <c r="B515">
        <v>2022</v>
      </c>
      <c r="C515" t="s">
        <v>1317</v>
      </c>
      <c r="D515" t="s">
        <v>1925</v>
      </c>
      <c r="E515">
        <v>2</v>
      </c>
      <c r="H515">
        <v>1</v>
      </c>
      <c r="L515" t="str">
        <f>VLOOKUP($D515,Artslister!$A$1:$W$99,2,FALSE)</f>
        <v>Rubus idaeus</v>
      </c>
      <c r="M515" t="str">
        <f>VLOOKUP($D515,Artslister!$A$1:$W$99,3,FALSE)</f>
        <v>103427</v>
      </c>
      <c r="N515" t="str">
        <f>VLOOKUP($D515,Artslister!$A$1:$W$99,4,FALSE)</f>
        <v>63387</v>
      </c>
      <c r="O515" t="str">
        <f>VLOOKUP($D515,Artslister!$A$1:$W$99,5,FALSE)</f>
        <v>Plantae</v>
      </c>
      <c r="P515" t="str">
        <f>VLOOKUP($D515,Artslister!$A$1:$W$99,6,FALSE)</f>
        <v>Magnoliophyta</v>
      </c>
      <c r="Q515" t="str">
        <f>VLOOKUP($D515,Artslister!$A$1:$W$99,7,FALSE)</f>
        <v>Eudicots</v>
      </c>
      <c r="R515" t="str">
        <f>VLOOKUP($D515,Artslister!$A$1:$W$99,8,FALSE)</f>
        <v>Rosales</v>
      </c>
      <c r="S515" t="str">
        <f>VLOOKUP($D515,Artslister!$A$1:$W$99,9,FALSE)</f>
        <v>Rosaceae</v>
      </c>
      <c r="T515" t="str">
        <f>VLOOKUP($D515,Artslister!$A$1:$W$99,10,FALSE)</f>
        <v>Rubus</v>
      </c>
      <c r="U515" t="str">
        <f>VLOOKUP($D515,Artslister!$A$1:$W$99,11,FALSE)</f>
        <v>idaeus</v>
      </c>
      <c r="V515">
        <f>VLOOKUP($D515,Artslister!$A$1:$W$99,12,FALSE)</f>
        <v>0</v>
      </c>
      <c r="W515" t="str">
        <f>VLOOKUP($D515,Artslister!$A$1:$W$99,13,FALSE)</f>
        <v>L.</v>
      </c>
      <c r="X515" t="e">
        <f>VLOOKUP($D515,Artslister!$A$1:$W$99,15,FALSE)</f>
        <v>#REF!</v>
      </c>
      <c r="Y515" t="e">
        <f>VLOOKUP($D515,Artslister!$A$1:$W$99,17,FALSE)</f>
        <v>#N/A</v>
      </c>
    </row>
    <row r="516" spans="1:25" ht="14.55" hidden="1" x14ac:dyDescent="0.3">
      <c r="A516" t="s">
        <v>13</v>
      </c>
      <c r="B516">
        <v>2022</v>
      </c>
      <c r="C516" t="s">
        <v>1318</v>
      </c>
      <c r="D516" t="s">
        <v>1925</v>
      </c>
      <c r="E516">
        <v>10</v>
      </c>
      <c r="H516">
        <v>1</v>
      </c>
      <c r="L516" t="str">
        <f>VLOOKUP($D516,Artslister!$A$1:$W$99,2,FALSE)</f>
        <v>Rubus idaeus</v>
      </c>
      <c r="M516" t="str">
        <f>VLOOKUP($D516,Artslister!$A$1:$W$99,3,FALSE)</f>
        <v>103427</v>
      </c>
      <c r="N516" t="str">
        <f>VLOOKUP($D516,Artslister!$A$1:$W$99,4,FALSE)</f>
        <v>63387</v>
      </c>
      <c r="O516" t="str">
        <f>VLOOKUP($D516,Artslister!$A$1:$W$99,5,FALSE)</f>
        <v>Plantae</v>
      </c>
      <c r="P516" t="str">
        <f>VLOOKUP($D516,Artslister!$A$1:$W$99,6,FALSE)</f>
        <v>Magnoliophyta</v>
      </c>
      <c r="Q516" t="str">
        <f>VLOOKUP($D516,Artslister!$A$1:$W$99,7,FALSE)</f>
        <v>Eudicots</v>
      </c>
      <c r="R516" t="str">
        <f>VLOOKUP($D516,Artslister!$A$1:$W$99,8,FALSE)</f>
        <v>Rosales</v>
      </c>
      <c r="S516" t="str">
        <f>VLOOKUP($D516,Artslister!$A$1:$W$99,9,FALSE)</f>
        <v>Rosaceae</v>
      </c>
      <c r="T516" t="str">
        <f>VLOOKUP($D516,Artslister!$A$1:$W$99,10,FALSE)</f>
        <v>Rubus</v>
      </c>
      <c r="U516" t="str">
        <f>VLOOKUP($D516,Artslister!$A$1:$W$99,11,FALSE)</f>
        <v>idaeus</v>
      </c>
      <c r="V516">
        <f>VLOOKUP($D516,Artslister!$A$1:$W$99,12,FALSE)</f>
        <v>0</v>
      </c>
      <c r="W516" t="str">
        <f>VLOOKUP($D516,Artslister!$A$1:$W$99,13,FALSE)</f>
        <v>L.</v>
      </c>
      <c r="X516" t="e">
        <f>VLOOKUP($D516,Artslister!$A$1:$W$99,15,FALSE)</f>
        <v>#REF!</v>
      </c>
      <c r="Y516" t="e">
        <f>VLOOKUP($D516,Artslister!$A$1:$W$99,17,FALSE)</f>
        <v>#N/A</v>
      </c>
    </row>
    <row r="517" spans="1:25" ht="14.55" hidden="1" x14ac:dyDescent="0.3">
      <c r="A517" t="s">
        <v>13</v>
      </c>
      <c r="B517">
        <v>2022</v>
      </c>
      <c r="C517" t="s">
        <v>1326</v>
      </c>
      <c r="D517" t="s">
        <v>1937</v>
      </c>
      <c r="E517">
        <v>2</v>
      </c>
      <c r="F517">
        <v>1</v>
      </c>
      <c r="L517" t="str">
        <f>VLOOKUP($D517,Artslister!$A$1:$W$99,2,FALSE)</f>
        <v>Avenula pratensis</v>
      </c>
      <c r="M517">
        <f>VLOOKUP($D517,Artslister!$A$1:$W$99,3,FALSE)</f>
        <v>99921</v>
      </c>
      <c r="N517">
        <f>VLOOKUP($D517,Artslister!$A$1:$W$99,4,FALSE)</f>
        <v>0</v>
      </c>
      <c r="O517" t="str">
        <f>VLOOKUP($D517,Artslister!$A$1:$W$99,5,FALSE)</f>
        <v>Plantae</v>
      </c>
      <c r="P517" t="str">
        <f>VLOOKUP($D517,Artslister!$A$1:$W$99,6,FALSE)</f>
        <v>Magnoliophyta</v>
      </c>
      <c r="Q517" t="str">
        <f>VLOOKUP($D517,Artslister!$A$1:$W$99,7,FALSE)</f>
        <v>Monocots</v>
      </c>
      <c r="R517" t="str">
        <f>VLOOKUP($D517,Artslister!$A$1:$W$99,8,FALSE)</f>
        <v>Poales</v>
      </c>
      <c r="S517" t="str">
        <f>VLOOKUP($D517,Artslister!$A$1:$W$99,9,FALSE)</f>
        <v>Poaceae</v>
      </c>
      <c r="T517" t="str">
        <f>VLOOKUP($D517,Artslister!$A$1:$W$99,10,FALSE)</f>
        <v>Avenula</v>
      </c>
      <c r="U517" t="str">
        <f>VLOOKUP($D517,Artslister!$A$1:$W$99,11,FALSE)</f>
        <v>pratensis</v>
      </c>
      <c r="V517">
        <f>VLOOKUP($D517,Artslister!$A$1:$W$99,12,FALSE)</f>
        <v>0</v>
      </c>
      <c r="W517" t="str">
        <f>VLOOKUP($D517,Artslister!$A$1:$W$99,13,FALSE)</f>
        <v>(L.) Dumort.</v>
      </c>
      <c r="X517" t="e">
        <f>VLOOKUP($D517,Artslister!$A$1:$W$99,15,FALSE)</f>
        <v>#REF!</v>
      </c>
      <c r="Y517" t="e">
        <f>VLOOKUP($D517,Artslister!$A$1:$W$99,17,FALSE)</f>
        <v>#N/A</v>
      </c>
    </row>
    <row r="518" spans="1:25" ht="14.55" hidden="1" x14ac:dyDescent="0.3">
      <c r="A518" t="s">
        <v>13</v>
      </c>
      <c r="B518">
        <v>2022</v>
      </c>
      <c r="C518" t="s">
        <v>1322</v>
      </c>
      <c r="D518" t="s">
        <v>1937</v>
      </c>
      <c r="E518">
        <v>6</v>
      </c>
      <c r="F518">
        <v>1</v>
      </c>
      <c r="L518" t="str">
        <f>VLOOKUP($D518,Artslister!$A$1:$W$99,2,FALSE)</f>
        <v>Avenula pratensis</v>
      </c>
      <c r="M518">
        <f>VLOOKUP($D518,Artslister!$A$1:$W$99,3,FALSE)</f>
        <v>99921</v>
      </c>
      <c r="N518">
        <f>VLOOKUP($D518,Artslister!$A$1:$W$99,4,FALSE)</f>
        <v>0</v>
      </c>
      <c r="O518" t="str">
        <f>VLOOKUP($D518,Artslister!$A$1:$W$99,5,FALSE)</f>
        <v>Plantae</v>
      </c>
      <c r="P518" t="str">
        <f>VLOOKUP($D518,Artslister!$A$1:$W$99,6,FALSE)</f>
        <v>Magnoliophyta</v>
      </c>
      <c r="Q518" t="str">
        <f>VLOOKUP($D518,Artslister!$A$1:$W$99,7,FALSE)</f>
        <v>Monocots</v>
      </c>
      <c r="R518" t="str">
        <f>VLOOKUP($D518,Artslister!$A$1:$W$99,8,FALSE)</f>
        <v>Poales</v>
      </c>
      <c r="S518" t="str">
        <f>VLOOKUP($D518,Artslister!$A$1:$W$99,9,FALSE)</f>
        <v>Poaceae</v>
      </c>
      <c r="T518" t="str">
        <f>VLOOKUP($D518,Artslister!$A$1:$W$99,10,FALSE)</f>
        <v>Avenula</v>
      </c>
      <c r="U518" t="str">
        <f>VLOOKUP($D518,Artslister!$A$1:$W$99,11,FALSE)</f>
        <v>pratensis</v>
      </c>
      <c r="V518">
        <f>VLOOKUP($D518,Artslister!$A$1:$W$99,12,FALSE)</f>
        <v>0</v>
      </c>
      <c r="W518" t="str">
        <f>VLOOKUP($D518,Artslister!$A$1:$W$99,13,FALSE)</f>
        <v>(L.) Dumort.</v>
      </c>
      <c r="X518" t="e">
        <f>VLOOKUP($D518,Artslister!$A$1:$W$99,15,FALSE)</f>
        <v>#REF!</v>
      </c>
      <c r="Y518" t="e">
        <f>VLOOKUP($D518,Artslister!$A$1:$W$99,17,FALSE)</f>
        <v>#N/A</v>
      </c>
    </row>
    <row r="519" spans="1:25" ht="14.55" hidden="1" x14ac:dyDescent="0.3">
      <c r="A519" t="s">
        <v>13</v>
      </c>
      <c r="B519">
        <v>2022</v>
      </c>
      <c r="C519" t="s">
        <v>1320</v>
      </c>
      <c r="D519" t="s">
        <v>1937</v>
      </c>
      <c r="E519">
        <v>4</v>
      </c>
      <c r="F519">
        <v>1</v>
      </c>
      <c r="L519" t="str">
        <f>VLOOKUP($D519,Artslister!$A$1:$W$99,2,FALSE)</f>
        <v>Avenula pratensis</v>
      </c>
      <c r="M519">
        <f>VLOOKUP($D519,Artslister!$A$1:$W$99,3,FALSE)</f>
        <v>99921</v>
      </c>
      <c r="N519">
        <f>VLOOKUP($D519,Artslister!$A$1:$W$99,4,FALSE)</f>
        <v>0</v>
      </c>
      <c r="O519" t="str">
        <f>VLOOKUP($D519,Artslister!$A$1:$W$99,5,FALSE)</f>
        <v>Plantae</v>
      </c>
      <c r="P519" t="str">
        <f>VLOOKUP($D519,Artslister!$A$1:$W$99,6,FALSE)</f>
        <v>Magnoliophyta</v>
      </c>
      <c r="Q519" t="str">
        <f>VLOOKUP($D519,Artslister!$A$1:$W$99,7,FALSE)</f>
        <v>Monocots</v>
      </c>
      <c r="R519" t="str">
        <f>VLOOKUP($D519,Artslister!$A$1:$W$99,8,FALSE)</f>
        <v>Poales</v>
      </c>
      <c r="S519" t="str">
        <f>VLOOKUP($D519,Artslister!$A$1:$W$99,9,FALSE)</f>
        <v>Poaceae</v>
      </c>
      <c r="T519" t="str">
        <f>VLOOKUP($D519,Artslister!$A$1:$W$99,10,FALSE)</f>
        <v>Avenula</v>
      </c>
      <c r="U519" t="str">
        <f>VLOOKUP($D519,Artslister!$A$1:$W$99,11,FALSE)</f>
        <v>pratensis</v>
      </c>
      <c r="V519">
        <f>VLOOKUP($D519,Artslister!$A$1:$W$99,12,FALSE)</f>
        <v>0</v>
      </c>
      <c r="W519" t="str">
        <f>VLOOKUP($D519,Artslister!$A$1:$W$99,13,FALSE)</f>
        <v>(L.) Dumort.</v>
      </c>
      <c r="X519" t="e">
        <f>VLOOKUP($D519,Artslister!$A$1:$W$99,15,FALSE)</f>
        <v>#REF!</v>
      </c>
      <c r="Y519" t="e">
        <f>VLOOKUP($D519,Artslister!$A$1:$W$99,17,FALSE)</f>
        <v>#N/A</v>
      </c>
    </row>
    <row r="520" spans="1:25" ht="14.55" hidden="1" x14ac:dyDescent="0.3">
      <c r="A520" t="s">
        <v>13</v>
      </c>
      <c r="B520">
        <v>2022</v>
      </c>
      <c r="C520" t="s">
        <v>1324</v>
      </c>
      <c r="D520" t="s">
        <v>1937</v>
      </c>
      <c r="E520">
        <v>15</v>
      </c>
      <c r="F520">
        <v>1</v>
      </c>
      <c r="L520" t="str">
        <f>VLOOKUP($D520,Artslister!$A$1:$W$99,2,FALSE)</f>
        <v>Avenula pratensis</v>
      </c>
      <c r="M520">
        <f>VLOOKUP($D520,Artslister!$A$1:$W$99,3,FALSE)</f>
        <v>99921</v>
      </c>
      <c r="N520">
        <f>VLOOKUP($D520,Artslister!$A$1:$W$99,4,FALSE)</f>
        <v>0</v>
      </c>
      <c r="O520" t="str">
        <f>VLOOKUP($D520,Artslister!$A$1:$W$99,5,FALSE)</f>
        <v>Plantae</v>
      </c>
      <c r="P520" t="str">
        <f>VLOOKUP($D520,Artslister!$A$1:$W$99,6,FALSE)</f>
        <v>Magnoliophyta</v>
      </c>
      <c r="Q520" t="str">
        <f>VLOOKUP($D520,Artslister!$A$1:$W$99,7,FALSE)</f>
        <v>Monocots</v>
      </c>
      <c r="R520" t="str">
        <f>VLOOKUP($D520,Artslister!$A$1:$W$99,8,FALSE)</f>
        <v>Poales</v>
      </c>
      <c r="S520" t="str">
        <f>VLOOKUP($D520,Artslister!$A$1:$W$99,9,FALSE)</f>
        <v>Poaceae</v>
      </c>
      <c r="T520" t="str">
        <f>VLOOKUP($D520,Artslister!$A$1:$W$99,10,FALSE)</f>
        <v>Avenula</v>
      </c>
      <c r="U520" t="str">
        <f>VLOOKUP($D520,Artslister!$A$1:$W$99,11,FALSE)</f>
        <v>pratensis</v>
      </c>
      <c r="V520">
        <f>VLOOKUP($D520,Artslister!$A$1:$W$99,12,FALSE)</f>
        <v>0</v>
      </c>
      <c r="W520" t="str">
        <f>VLOOKUP($D520,Artslister!$A$1:$W$99,13,FALSE)</f>
        <v>(L.) Dumort.</v>
      </c>
      <c r="X520" t="e">
        <f>VLOOKUP($D520,Artslister!$A$1:$W$99,15,FALSE)</f>
        <v>#REF!</v>
      </c>
      <c r="Y520" t="e">
        <f>VLOOKUP($D520,Artslister!$A$1:$W$99,17,FALSE)</f>
        <v>#N/A</v>
      </c>
    </row>
    <row r="521" spans="1:25" ht="14.55" hidden="1" x14ac:dyDescent="0.3">
      <c r="A521" t="s">
        <v>13</v>
      </c>
      <c r="B521">
        <v>2022</v>
      </c>
      <c r="C521" t="s">
        <v>1321</v>
      </c>
      <c r="D521" t="s">
        <v>1937</v>
      </c>
      <c r="E521">
        <v>12</v>
      </c>
      <c r="F521">
        <v>1</v>
      </c>
      <c r="L521" t="str">
        <f>VLOOKUP($D521,Artslister!$A$1:$W$99,2,FALSE)</f>
        <v>Avenula pratensis</v>
      </c>
      <c r="M521">
        <f>VLOOKUP($D521,Artslister!$A$1:$W$99,3,FALSE)</f>
        <v>99921</v>
      </c>
      <c r="N521">
        <f>VLOOKUP($D521,Artslister!$A$1:$W$99,4,FALSE)</f>
        <v>0</v>
      </c>
      <c r="O521" t="str">
        <f>VLOOKUP($D521,Artslister!$A$1:$W$99,5,FALSE)</f>
        <v>Plantae</v>
      </c>
      <c r="P521" t="str">
        <f>VLOOKUP($D521,Artslister!$A$1:$W$99,6,FALSE)</f>
        <v>Magnoliophyta</v>
      </c>
      <c r="Q521" t="str">
        <f>VLOOKUP($D521,Artslister!$A$1:$W$99,7,FALSE)</f>
        <v>Monocots</v>
      </c>
      <c r="R521" t="str">
        <f>VLOOKUP($D521,Artslister!$A$1:$W$99,8,FALSE)</f>
        <v>Poales</v>
      </c>
      <c r="S521" t="str">
        <f>VLOOKUP($D521,Artslister!$A$1:$W$99,9,FALSE)</f>
        <v>Poaceae</v>
      </c>
      <c r="T521" t="str">
        <f>VLOOKUP($D521,Artslister!$A$1:$W$99,10,FALSE)</f>
        <v>Avenula</v>
      </c>
      <c r="U521" t="str">
        <f>VLOOKUP($D521,Artslister!$A$1:$W$99,11,FALSE)</f>
        <v>pratensis</v>
      </c>
      <c r="V521">
        <f>VLOOKUP($D521,Artslister!$A$1:$W$99,12,FALSE)</f>
        <v>0</v>
      </c>
      <c r="W521" t="str">
        <f>VLOOKUP($D521,Artslister!$A$1:$W$99,13,FALSE)</f>
        <v>(L.) Dumort.</v>
      </c>
      <c r="X521" t="e">
        <f>VLOOKUP($D521,Artslister!$A$1:$W$99,15,FALSE)</f>
        <v>#REF!</v>
      </c>
      <c r="Y521" t="e">
        <f>VLOOKUP($D521,Artslister!$A$1:$W$99,17,FALSE)</f>
        <v>#N/A</v>
      </c>
    </row>
    <row r="522" spans="1:25" ht="14.55" hidden="1" x14ac:dyDescent="0.3">
      <c r="A522" t="s">
        <v>13</v>
      </c>
      <c r="B522">
        <v>2022</v>
      </c>
      <c r="C522" t="s">
        <v>1323</v>
      </c>
      <c r="D522" t="s">
        <v>1937</v>
      </c>
      <c r="E522">
        <v>5</v>
      </c>
      <c r="F522">
        <v>1</v>
      </c>
      <c r="L522" t="str">
        <f>VLOOKUP($D522,Artslister!$A$1:$W$99,2,FALSE)</f>
        <v>Avenula pratensis</v>
      </c>
      <c r="M522">
        <f>VLOOKUP($D522,Artslister!$A$1:$W$99,3,FALSE)</f>
        <v>99921</v>
      </c>
      <c r="N522">
        <f>VLOOKUP($D522,Artslister!$A$1:$W$99,4,FALSE)</f>
        <v>0</v>
      </c>
      <c r="O522" t="str">
        <f>VLOOKUP($D522,Artslister!$A$1:$W$99,5,FALSE)</f>
        <v>Plantae</v>
      </c>
      <c r="P522" t="str">
        <f>VLOOKUP($D522,Artslister!$A$1:$W$99,6,FALSE)</f>
        <v>Magnoliophyta</v>
      </c>
      <c r="Q522" t="str">
        <f>VLOOKUP($D522,Artslister!$A$1:$W$99,7,FALSE)</f>
        <v>Monocots</v>
      </c>
      <c r="R522" t="str">
        <f>VLOOKUP($D522,Artslister!$A$1:$W$99,8,FALSE)</f>
        <v>Poales</v>
      </c>
      <c r="S522" t="str">
        <f>VLOOKUP($D522,Artslister!$A$1:$W$99,9,FALSE)</f>
        <v>Poaceae</v>
      </c>
      <c r="T522" t="str">
        <f>VLOOKUP($D522,Artslister!$A$1:$W$99,10,FALSE)</f>
        <v>Avenula</v>
      </c>
      <c r="U522" t="str">
        <f>VLOOKUP($D522,Artslister!$A$1:$W$99,11,FALSE)</f>
        <v>pratensis</v>
      </c>
      <c r="V522">
        <f>VLOOKUP($D522,Artslister!$A$1:$W$99,12,FALSE)</f>
        <v>0</v>
      </c>
      <c r="W522" t="str">
        <f>VLOOKUP($D522,Artslister!$A$1:$W$99,13,FALSE)</f>
        <v>(L.) Dumort.</v>
      </c>
      <c r="X522" t="e">
        <f>VLOOKUP($D522,Artslister!$A$1:$W$99,15,FALSE)</f>
        <v>#REF!</v>
      </c>
      <c r="Y522" t="e">
        <f>VLOOKUP($D522,Artslister!$A$1:$W$99,17,FALSE)</f>
        <v>#N/A</v>
      </c>
    </row>
    <row r="523" spans="1:25" ht="14.55" hidden="1" x14ac:dyDescent="0.3">
      <c r="A523" t="s">
        <v>13</v>
      </c>
      <c r="B523">
        <v>2022</v>
      </c>
      <c r="C523" t="s">
        <v>1324</v>
      </c>
      <c r="D523" t="s">
        <v>1963</v>
      </c>
      <c r="E523">
        <v>2</v>
      </c>
      <c r="F523">
        <v>1</v>
      </c>
      <c r="L523" t="str">
        <f>VLOOKUP($D523,Artslister!$A$1:$W$99,2,FALSE)</f>
        <v>Hypochaeris maculata</v>
      </c>
      <c r="M523">
        <f>VLOOKUP($D523,Artslister!$A$1:$W$99,3,FALSE)</f>
        <v>100708</v>
      </c>
      <c r="N523">
        <f>VLOOKUP($D523,Artslister!$A$1:$W$99,4,FALSE)</f>
        <v>0</v>
      </c>
      <c r="O523" t="str">
        <f>VLOOKUP($D523,Artslister!$A$1:$W$99,5,FALSE)</f>
        <v>Plantae</v>
      </c>
      <c r="P523" t="str">
        <f>VLOOKUP($D523,Artslister!$A$1:$W$99,6,FALSE)</f>
        <v>Magnoliophyta</v>
      </c>
      <c r="Q523" t="str">
        <f>VLOOKUP($D523,Artslister!$A$1:$W$99,7,FALSE)</f>
        <v>Eudicots</v>
      </c>
      <c r="R523" t="str">
        <f>VLOOKUP($D523,Artslister!$A$1:$W$99,8,FALSE)</f>
        <v>Asterales</v>
      </c>
      <c r="S523" t="str">
        <f>VLOOKUP($D523,Artslister!$A$1:$W$99,9,FALSE)</f>
        <v>Asteraceae</v>
      </c>
      <c r="T523" t="str">
        <f>VLOOKUP($D523,Artslister!$A$1:$W$99,10,FALSE)</f>
        <v>Hypochaeris</v>
      </c>
      <c r="U523" t="str">
        <f>VLOOKUP($D523,Artslister!$A$1:$W$99,11,FALSE)</f>
        <v>maculata</v>
      </c>
      <c r="V523">
        <f>VLOOKUP($D523,Artslister!$A$1:$W$99,12,FALSE)</f>
        <v>0</v>
      </c>
      <c r="W523" t="str">
        <f>VLOOKUP($D523,Artslister!$A$1:$W$99,13,FALSE)</f>
        <v>L.</v>
      </c>
      <c r="X523" t="e">
        <f>VLOOKUP($D523,Artslister!$A$1:$W$99,15,FALSE)</f>
        <v>#REF!</v>
      </c>
      <c r="Y523" t="e">
        <f>VLOOKUP($D523,Artslister!$A$1:$W$99,17,FALSE)</f>
        <v>#N/A</v>
      </c>
    </row>
    <row r="524" spans="1:25" ht="14.55" hidden="1" x14ac:dyDescent="0.3">
      <c r="A524" t="s">
        <v>13</v>
      </c>
      <c r="B524">
        <v>2022</v>
      </c>
      <c r="C524" t="s">
        <v>1323</v>
      </c>
      <c r="D524" t="s">
        <v>1963</v>
      </c>
      <c r="E524">
        <v>8</v>
      </c>
      <c r="F524">
        <v>1</v>
      </c>
      <c r="L524" t="str">
        <f>VLOOKUP($D524,Artslister!$A$1:$W$99,2,FALSE)</f>
        <v>Hypochaeris maculata</v>
      </c>
      <c r="M524">
        <f>VLOOKUP($D524,Artslister!$A$1:$W$99,3,FALSE)</f>
        <v>100708</v>
      </c>
      <c r="N524">
        <f>VLOOKUP($D524,Artslister!$A$1:$W$99,4,FALSE)</f>
        <v>0</v>
      </c>
      <c r="O524" t="str">
        <f>VLOOKUP($D524,Artslister!$A$1:$W$99,5,FALSE)</f>
        <v>Plantae</v>
      </c>
      <c r="P524" t="str">
        <f>VLOOKUP($D524,Artslister!$A$1:$W$99,6,FALSE)</f>
        <v>Magnoliophyta</v>
      </c>
      <c r="Q524" t="str">
        <f>VLOOKUP($D524,Artslister!$A$1:$W$99,7,FALSE)</f>
        <v>Eudicots</v>
      </c>
      <c r="R524" t="str">
        <f>VLOOKUP($D524,Artslister!$A$1:$W$99,8,FALSE)</f>
        <v>Asterales</v>
      </c>
      <c r="S524" t="str">
        <f>VLOOKUP($D524,Artslister!$A$1:$W$99,9,FALSE)</f>
        <v>Asteraceae</v>
      </c>
      <c r="T524" t="str">
        <f>VLOOKUP($D524,Artslister!$A$1:$W$99,10,FALSE)</f>
        <v>Hypochaeris</v>
      </c>
      <c r="U524" t="str">
        <f>VLOOKUP($D524,Artslister!$A$1:$W$99,11,FALSE)</f>
        <v>maculata</v>
      </c>
      <c r="V524">
        <f>VLOOKUP($D524,Artslister!$A$1:$W$99,12,FALSE)</f>
        <v>0</v>
      </c>
      <c r="W524" t="str">
        <f>VLOOKUP($D524,Artslister!$A$1:$W$99,13,FALSE)</f>
        <v>L.</v>
      </c>
      <c r="X524" t="e">
        <f>VLOOKUP($D524,Artslister!$A$1:$W$99,15,FALSE)</f>
        <v>#REF!</v>
      </c>
      <c r="Y524" t="e">
        <f>VLOOKUP($D524,Artslister!$A$1:$W$99,17,FALSE)</f>
        <v>#N/A</v>
      </c>
    </row>
    <row r="525" spans="1:25" ht="14.55" hidden="1" x14ac:dyDescent="0.3">
      <c r="A525" t="s">
        <v>57</v>
      </c>
      <c r="B525">
        <v>2017</v>
      </c>
      <c r="C525" t="s">
        <v>1627</v>
      </c>
      <c r="D525" t="s">
        <v>1926</v>
      </c>
      <c r="E525">
        <v>12</v>
      </c>
      <c r="L525" t="str">
        <f>VLOOKUP($D525,Artslister!$A$1:$W$99,2,FALSE)</f>
        <v>Juniperus communis</v>
      </c>
      <c r="M525" t="str">
        <f>VLOOKUP($D525,Artslister!$A$1:$W$99,3,FALSE)</f>
        <v>103785</v>
      </c>
      <c r="N525" t="str">
        <f>VLOOKUP($D525,Artslister!$A$1:$W$99,4,FALSE)</f>
        <v>63745</v>
      </c>
      <c r="O525" t="str">
        <f>VLOOKUP($D525,Artslister!$A$1:$W$99,5,FALSE)</f>
        <v>Plantae</v>
      </c>
      <c r="P525" t="str">
        <f>VLOOKUP($D525,Artslister!$A$1:$W$99,6,FALSE)</f>
        <v>Pinophyta</v>
      </c>
      <c r="Q525" t="str">
        <f>VLOOKUP($D525,Artslister!$A$1:$W$99,7,FALSE)</f>
        <v>Pinopsida</v>
      </c>
      <c r="R525" t="str">
        <f>VLOOKUP($D525,Artslister!$A$1:$W$99,8,FALSE)</f>
        <v>Pinales</v>
      </c>
      <c r="S525" t="str">
        <f>VLOOKUP($D525,Artslister!$A$1:$W$99,9,FALSE)</f>
        <v>Cupressaceae</v>
      </c>
      <c r="T525" t="str">
        <f>VLOOKUP($D525,Artslister!$A$1:$W$99,10,FALSE)</f>
        <v>Juniperus</v>
      </c>
      <c r="U525" t="str">
        <f>VLOOKUP($D525,Artslister!$A$1:$W$99,11,FALSE)</f>
        <v>communis</v>
      </c>
      <c r="V525">
        <f>VLOOKUP($D525,Artslister!$A$1:$W$99,12,FALSE)</f>
        <v>0</v>
      </c>
      <c r="W525" t="str">
        <f>VLOOKUP($D525,Artslister!$A$1:$W$99,13,FALSE)</f>
        <v>L.</v>
      </c>
      <c r="X525" t="e">
        <f>VLOOKUP($D525,Artslister!$A$1:$W$99,15,FALSE)</f>
        <v>#REF!</v>
      </c>
      <c r="Y525" t="e">
        <f>VLOOKUP($D525,Artslister!$A$1:$W$99,17,FALSE)</f>
        <v>#N/A</v>
      </c>
    </row>
    <row r="526" spans="1:25" ht="14.55" hidden="1" x14ac:dyDescent="0.3">
      <c r="A526" t="s">
        <v>57</v>
      </c>
      <c r="B526">
        <v>2017</v>
      </c>
      <c r="C526" t="s">
        <v>1652</v>
      </c>
      <c r="D526" t="s">
        <v>1926</v>
      </c>
      <c r="E526">
        <v>25</v>
      </c>
      <c r="L526" t="str">
        <f>VLOOKUP($D526,Artslister!$A$1:$W$99,2,FALSE)</f>
        <v>Juniperus communis</v>
      </c>
      <c r="M526" t="str">
        <f>VLOOKUP($D526,Artslister!$A$1:$W$99,3,FALSE)</f>
        <v>103785</v>
      </c>
      <c r="N526" t="str">
        <f>VLOOKUP($D526,Artslister!$A$1:$W$99,4,FALSE)</f>
        <v>63745</v>
      </c>
      <c r="O526" t="str">
        <f>VLOOKUP($D526,Artslister!$A$1:$W$99,5,FALSE)</f>
        <v>Plantae</v>
      </c>
      <c r="P526" t="str">
        <f>VLOOKUP($D526,Artslister!$A$1:$W$99,6,FALSE)</f>
        <v>Pinophyta</v>
      </c>
      <c r="Q526" t="str">
        <f>VLOOKUP($D526,Artslister!$A$1:$W$99,7,FALSE)</f>
        <v>Pinopsida</v>
      </c>
      <c r="R526" t="str">
        <f>VLOOKUP($D526,Artslister!$A$1:$W$99,8,FALSE)</f>
        <v>Pinales</v>
      </c>
      <c r="S526" t="str">
        <f>VLOOKUP($D526,Artslister!$A$1:$W$99,9,FALSE)</f>
        <v>Cupressaceae</v>
      </c>
      <c r="T526" t="str">
        <f>VLOOKUP($D526,Artslister!$A$1:$W$99,10,FALSE)</f>
        <v>Juniperus</v>
      </c>
      <c r="U526" t="str">
        <f>VLOOKUP($D526,Artslister!$A$1:$W$99,11,FALSE)</f>
        <v>communis</v>
      </c>
      <c r="V526">
        <f>VLOOKUP($D526,Artslister!$A$1:$W$99,12,FALSE)</f>
        <v>0</v>
      </c>
      <c r="W526" t="str">
        <f>VLOOKUP($D526,Artslister!$A$1:$W$99,13,FALSE)</f>
        <v>L.</v>
      </c>
      <c r="X526" t="e">
        <f>VLOOKUP($D526,Artslister!$A$1:$W$99,15,FALSE)</f>
        <v>#REF!</v>
      </c>
      <c r="Y526" t="e">
        <f>VLOOKUP($D526,Artslister!$A$1:$W$99,17,FALSE)</f>
        <v>#N/A</v>
      </c>
    </row>
    <row r="527" spans="1:25" ht="14.55" hidden="1" x14ac:dyDescent="0.3">
      <c r="A527" t="s">
        <v>57</v>
      </c>
      <c r="B527">
        <v>2017</v>
      </c>
      <c r="C527" t="s">
        <v>1664</v>
      </c>
      <c r="D527" t="s">
        <v>1926</v>
      </c>
      <c r="E527">
        <v>95</v>
      </c>
      <c r="L527" t="str">
        <f>VLOOKUP($D527,Artslister!$A$1:$W$99,2,FALSE)</f>
        <v>Juniperus communis</v>
      </c>
      <c r="M527" t="str">
        <f>VLOOKUP($D527,Artslister!$A$1:$W$99,3,FALSE)</f>
        <v>103785</v>
      </c>
      <c r="N527" t="str">
        <f>VLOOKUP($D527,Artslister!$A$1:$W$99,4,FALSE)</f>
        <v>63745</v>
      </c>
      <c r="O527" t="str">
        <f>VLOOKUP($D527,Artslister!$A$1:$W$99,5,FALSE)</f>
        <v>Plantae</v>
      </c>
      <c r="P527" t="str">
        <f>VLOOKUP($D527,Artslister!$A$1:$W$99,6,FALSE)</f>
        <v>Pinophyta</v>
      </c>
      <c r="Q527" t="str">
        <f>VLOOKUP($D527,Artslister!$A$1:$W$99,7,FALSE)</f>
        <v>Pinopsida</v>
      </c>
      <c r="R527" t="str">
        <f>VLOOKUP($D527,Artslister!$A$1:$W$99,8,FALSE)</f>
        <v>Pinales</v>
      </c>
      <c r="S527" t="str">
        <f>VLOOKUP($D527,Artslister!$A$1:$W$99,9,FALSE)</f>
        <v>Cupressaceae</v>
      </c>
      <c r="T527" t="str">
        <f>VLOOKUP($D527,Artslister!$A$1:$W$99,10,FALSE)</f>
        <v>Juniperus</v>
      </c>
      <c r="U527" t="str">
        <f>VLOOKUP($D527,Artslister!$A$1:$W$99,11,FALSE)</f>
        <v>communis</v>
      </c>
      <c r="V527">
        <f>VLOOKUP($D527,Artslister!$A$1:$W$99,12,FALSE)</f>
        <v>0</v>
      </c>
      <c r="W527" t="str">
        <f>VLOOKUP($D527,Artslister!$A$1:$W$99,13,FALSE)</f>
        <v>L.</v>
      </c>
      <c r="X527" t="e">
        <f>VLOOKUP($D527,Artslister!$A$1:$W$99,15,FALSE)</f>
        <v>#REF!</v>
      </c>
      <c r="Y527" t="e">
        <f>VLOOKUP($D527,Artslister!$A$1:$W$99,17,FALSE)</f>
        <v>#N/A</v>
      </c>
    </row>
    <row r="528" spans="1:25" ht="14.55" hidden="1" x14ac:dyDescent="0.3">
      <c r="A528" t="s">
        <v>57</v>
      </c>
      <c r="B528">
        <v>2017</v>
      </c>
      <c r="C528" t="s">
        <v>1637</v>
      </c>
      <c r="D528" t="s">
        <v>1926</v>
      </c>
      <c r="E528">
        <v>2</v>
      </c>
      <c r="L528" t="str">
        <f>VLOOKUP($D528,Artslister!$A$1:$W$99,2,FALSE)</f>
        <v>Juniperus communis</v>
      </c>
      <c r="M528" t="str">
        <f>VLOOKUP($D528,Artslister!$A$1:$W$99,3,FALSE)</f>
        <v>103785</v>
      </c>
      <c r="N528" t="str">
        <f>VLOOKUP($D528,Artslister!$A$1:$W$99,4,FALSE)</f>
        <v>63745</v>
      </c>
      <c r="O528" t="str">
        <f>VLOOKUP($D528,Artslister!$A$1:$W$99,5,FALSE)</f>
        <v>Plantae</v>
      </c>
      <c r="P528" t="str">
        <f>VLOOKUP($D528,Artslister!$A$1:$W$99,6,FALSE)</f>
        <v>Pinophyta</v>
      </c>
      <c r="Q528" t="str">
        <f>VLOOKUP($D528,Artslister!$A$1:$W$99,7,FALSE)</f>
        <v>Pinopsida</v>
      </c>
      <c r="R528" t="str">
        <f>VLOOKUP($D528,Artslister!$A$1:$W$99,8,FALSE)</f>
        <v>Pinales</v>
      </c>
      <c r="S528" t="str">
        <f>VLOOKUP($D528,Artslister!$A$1:$W$99,9,FALSE)</f>
        <v>Cupressaceae</v>
      </c>
      <c r="T528" t="str">
        <f>VLOOKUP($D528,Artslister!$A$1:$W$99,10,FALSE)</f>
        <v>Juniperus</v>
      </c>
      <c r="U528" t="str">
        <f>VLOOKUP($D528,Artslister!$A$1:$W$99,11,FALSE)</f>
        <v>communis</v>
      </c>
      <c r="V528">
        <f>VLOOKUP($D528,Artslister!$A$1:$W$99,12,FALSE)</f>
        <v>0</v>
      </c>
      <c r="W528" t="str">
        <f>VLOOKUP($D528,Artslister!$A$1:$W$99,13,FALSE)</f>
        <v>L.</v>
      </c>
      <c r="X528" t="e">
        <f>VLOOKUP($D528,Artslister!$A$1:$W$99,15,FALSE)</f>
        <v>#REF!</v>
      </c>
      <c r="Y528" t="e">
        <f>VLOOKUP($D528,Artslister!$A$1:$W$99,17,FALSE)</f>
        <v>#N/A</v>
      </c>
    </row>
    <row r="529" spans="1:25" ht="14.55" hidden="1" x14ac:dyDescent="0.3">
      <c r="A529" t="s">
        <v>57</v>
      </c>
      <c r="B529">
        <v>2017</v>
      </c>
      <c r="C529" t="s">
        <v>1639</v>
      </c>
      <c r="D529" t="s">
        <v>1926</v>
      </c>
      <c r="E529">
        <v>2</v>
      </c>
      <c r="L529" t="str">
        <f>VLOOKUP($D529,Artslister!$A$1:$W$99,2,FALSE)</f>
        <v>Juniperus communis</v>
      </c>
      <c r="M529" t="str">
        <f>VLOOKUP($D529,Artslister!$A$1:$W$99,3,FALSE)</f>
        <v>103785</v>
      </c>
      <c r="N529" t="str">
        <f>VLOOKUP($D529,Artslister!$A$1:$W$99,4,FALSE)</f>
        <v>63745</v>
      </c>
      <c r="O529" t="str">
        <f>VLOOKUP($D529,Artslister!$A$1:$W$99,5,FALSE)</f>
        <v>Plantae</v>
      </c>
      <c r="P529" t="str">
        <f>VLOOKUP($D529,Artslister!$A$1:$W$99,6,FALSE)</f>
        <v>Pinophyta</v>
      </c>
      <c r="Q529" t="str">
        <f>VLOOKUP($D529,Artslister!$A$1:$W$99,7,FALSE)</f>
        <v>Pinopsida</v>
      </c>
      <c r="R529" t="str">
        <f>VLOOKUP($D529,Artslister!$A$1:$W$99,8,FALSE)</f>
        <v>Pinales</v>
      </c>
      <c r="S529" t="str">
        <f>VLOOKUP($D529,Artslister!$A$1:$W$99,9,FALSE)</f>
        <v>Cupressaceae</v>
      </c>
      <c r="T529" t="str">
        <f>VLOOKUP($D529,Artslister!$A$1:$W$99,10,FALSE)</f>
        <v>Juniperus</v>
      </c>
      <c r="U529" t="str">
        <f>VLOOKUP($D529,Artslister!$A$1:$W$99,11,FALSE)</f>
        <v>communis</v>
      </c>
      <c r="V529">
        <f>VLOOKUP($D529,Artslister!$A$1:$W$99,12,FALSE)</f>
        <v>0</v>
      </c>
      <c r="W529" t="str">
        <f>VLOOKUP($D529,Artslister!$A$1:$W$99,13,FALSE)</f>
        <v>L.</v>
      </c>
      <c r="X529" t="e">
        <f>VLOOKUP($D529,Artslister!$A$1:$W$99,15,FALSE)</f>
        <v>#REF!</v>
      </c>
      <c r="Y529" t="e">
        <f>VLOOKUP($D529,Artslister!$A$1:$W$99,17,FALSE)</f>
        <v>#N/A</v>
      </c>
    </row>
    <row r="530" spans="1:25" ht="14.55" hidden="1" x14ac:dyDescent="0.3">
      <c r="A530" t="s">
        <v>57</v>
      </c>
      <c r="B530">
        <v>2017</v>
      </c>
      <c r="C530" t="s">
        <v>1642</v>
      </c>
      <c r="D530" t="s">
        <v>1926</v>
      </c>
      <c r="E530">
        <v>3</v>
      </c>
      <c r="L530" t="str">
        <f>VLOOKUP($D530,Artslister!$A$1:$W$99,2,FALSE)</f>
        <v>Juniperus communis</v>
      </c>
      <c r="M530" t="str">
        <f>VLOOKUP($D530,Artslister!$A$1:$W$99,3,FALSE)</f>
        <v>103785</v>
      </c>
      <c r="N530" t="str">
        <f>VLOOKUP($D530,Artslister!$A$1:$W$99,4,FALSE)</f>
        <v>63745</v>
      </c>
      <c r="O530" t="str">
        <f>VLOOKUP($D530,Artslister!$A$1:$W$99,5,FALSE)</f>
        <v>Plantae</v>
      </c>
      <c r="P530" t="str">
        <f>VLOOKUP($D530,Artslister!$A$1:$W$99,6,FALSE)</f>
        <v>Pinophyta</v>
      </c>
      <c r="Q530" t="str">
        <f>VLOOKUP($D530,Artslister!$A$1:$W$99,7,FALSE)</f>
        <v>Pinopsida</v>
      </c>
      <c r="R530" t="str">
        <f>VLOOKUP($D530,Artslister!$A$1:$W$99,8,FALSE)</f>
        <v>Pinales</v>
      </c>
      <c r="S530" t="str">
        <f>VLOOKUP($D530,Artslister!$A$1:$W$99,9,FALSE)</f>
        <v>Cupressaceae</v>
      </c>
      <c r="T530" t="str">
        <f>VLOOKUP($D530,Artslister!$A$1:$W$99,10,FALSE)</f>
        <v>Juniperus</v>
      </c>
      <c r="U530" t="str">
        <f>VLOOKUP($D530,Artslister!$A$1:$W$99,11,FALSE)</f>
        <v>communis</v>
      </c>
      <c r="V530">
        <f>VLOOKUP($D530,Artslister!$A$1:$W$99,12,FALSE)</f>
        <v>0</v>
      </c>
      <c r="W530" t="str">
        <f>VLOOKUP($D530,Artslister!$A$1:$W$99,13,FALSE)</f>
        <v>L.</v>
      </c>
      <c r="X530" t="e">
        <f>VLOOKUP($D530,Artslister!$A$1:$W$99,15,FALSE)</f>
        <v>#REF!</v>
      </c>
      <c r="Y530" t="e">
        <f>VLOOKUP($D530,Artslister!$A$1:$W$99,17,FALSE)</f>
        <v>#N/A</v>
      </c>
    </row>
    <row r="531" spans="1:25" ht="14.55" hidden="1" x14ac:dyDescent="0.3">
      <c r="A531" t="s">
        <v>57</v>
      </c>
      <c r="B531">
        <v>2017</v>
      </c>
      <c r="C531" t="s">
        <v>1646</v>
      </c>
      <c r="D531" t="s">
        <v>1926</v>
      </c>
      <c r="E531">
        <v>20</v>
      </c>
      <c r="L531" t="str">
        <f>VLOOKUP($D531,Artslister!$A$1:$W$99,2,FALSE)</f>
        <v>Juniperus communis</v>
      </c>
      <c r="M531" t="str">
        <f>VLOOKUP($D531,Artslister!$A$1:$W$99,3,FALSE)</f>
        <v>103785</v>
      </c>
      <c r="N531" t="str">
        <f>VLOOKUP($D531,Artslister!$A$1:$W$99,4,FALSE)</f>
        <v>63745</v>
      </c>
      <c r="O531" t="str">
        <f>VLOOKUP($D531,Artslister!$A$1:$W$99,5,FALSE)</f>
        <v>Plantae</v>
      </c>
      <c r="P531" t="str">
        <f>VLOOKUP($D531,Artslister!$A$1:$W$99,6,FALSE)</f>
        <v>Pinophyta</v>
      </c>
      <c r="Q531" t="str">
        <f>VLOOKUP($D531,Artslister!$A$1:$W$99,7,FALSE)</f>
        <v>Pinopsida</v>
      </c>
      <c r="R531" t="str">
        <f>VLOOKUP($D531,Artslister!$A$1:$W$99,8,FALSE)</f>
        <v>Pinales</v>
      </c>
      <c r="S531" t="str">
        <f>VLOOKUP($D531,Artslister!$A$1:$W$99,9,FALSE)</f>
        <v>Cupressaceae</v>
      </c>
      <c r="T531" t="str">
        <f>VLOOKUP($D531,Artslister!$A$1:$W$99,10,FALSE)</f>
        <v>Juniperus</v>
      </c>
      <c r="U531" t="str">
        <f>VLOOKUP($D531,Artslister!$A$1:$W$99,11,FALSE)</f>
        <v>communis</v>
      </c>
      <c r="V531">
        <f>VLOOKUP($D531,Artslister!$A$1:$W$99,12,FALSE)</f>
        <v>0</v>
      </c>
      <c r="W531" t="str">
        <f>VLOOKUP($D531,Artslister!$A$1:$W$99,13,FALSE)</f>
        <v>L.</v>
      </c>
      <c r="X531" t="e">
        <f>VLOOKUP($D531,Artslister!$A$1:$W$99,15,FALSE)</f>
        <v>#REF!</v>
      </c>
      <c r="Y531" t="e">
        <f>VLOOKUP($D531,Artslister!$A$1:$W$99,17,FALSE)</f>
        <v>#N/A</v>
      </c>
    </row>
    <row r="532" spans="1:25" ht="14.55" hidden="1" x14ac:dyDescent="0.3">
      <c r="A532" t="s">
        <v>98</v>
      </c>
      <c r="B532">
        <v>2017</v>
      </c>
      <c r="C532" t="s">
        <v>1717</v>
      </c>
      <c r="D532" t="s">
        <v>1926</v>
      </c>
      <c r="E532">
        <v>1</v>
      </c>
      <c r="L532" t="str">
        <f>VLOOKUP($D532,Artslister!$A$1:$W$99,2,FALSE)</f>
        <v>Juniperus communis</v>
      </c>
      <c r="M532" t="str">
        <f>VLOOKUP($D532,Artslister!$A$1:$W$99,3,FALSE)</f>
        <v>103785</v>
      </c>
      <c r="N532" t="str">
        <f>VLOOKUP($D532,Artslister!$A$1:$W$99,4,FALSE)</f>
        <v>63745</v>
      </c>
      <c r="O532" t="str">
        <f>VLOOKUP($D532,Artslister!$A$1:$W$99,5,FALSE)</f>
        <v>Plantae</v>
      </c>
      <c r="P532" t="str">
        <f>VLOOKUP($D532,Artslister!$A$1:$W$99,6,FALSE)</f>
        <v>Pinophyta</v>
      </c>
      <c r="Q532" t="str">
        <f>VLOOKUP($D532,Artslister!$A$1:$W$99,7,FALSE)</f>
        <v>Pinopsida</v>
      </c>
      <c r="R532" t="str">
        <f>VLOOKUP($D532,Artslister!$A$1:$W$99,8,FALSE)</f>
        <v>Pinales</v>
      </c>
      <c r="S532" t="str">
        <f>VLOOKUP($D532,Artslister!$A$1:$W$99,9,FALSE)</f>
        <v>Cupressaceae</v>
      </c>
      <c r="T532" t="str">
        <f>VLOOKUP($D532,Artslister!$A$1:$W$99,10,FALSE)</f>
        <v>Juniperus</v>
      </c>
      <c r="U532" t="str">
        <f>VLOOKUP($D532,Artslister!$A$1:$W$99,11,FALSE)</f>
        <v>communis</v>
      </c>
      <c r="V532">
        <f>VLOOKUP($D532,Artslister!$A$1:$W$99,12,FALSE)</f>
        <v>0</v>
      </c>
      <c r="W532" t="str">
        <f>VLOOKUP($D532,Artslister!$A$1:$W$99,13,FALSE)</f>
        <v>L.</v>
      </c>
      <c r="X532" t="e">
        <f>VLOOKUP($D532,Artslister!$A$1:$W$99,15,FALSE)</f>
        <v>#REF!</v>
      </c>
      <c r="Y532" t="e">
        <f>VLOOKUP($D532,Artslister!$A$1:$W$99,17,FALSE)</f>
        <v>#N/A</v>
      </c>
    </row>
    <row r="533" spans="1:25" ht="14.55" hidden="1" x14ac:dyDescent="0.3">
      <c r="A533" t="s">
        <v>42</v>
      </c>
      <c r="B533">
        <v>2018</v>
      </c>
      <c r="C533" t="s">
        <v>1185</v>
      </c>
      <c r="D533" t="s">
        <v>1926</v>
      </c>
      <c r="E533" t="s">
        <v>267</v>
      </c>
      <c r="L533" t="str">
        <f>VLOOKUP($D533,Artslister!$A$1:$W$99,2,FALSE)</f>
        <v>Juniperus communis</v>
      </c>
      <c r="M533" t="str">
        <f>VLOOKUP($D533,Artslister!$A$1:$W$99,3,FALSE)</f>
        <v>103785</v>
      </c>
      <c r="N533" t="str">
        <f>VLOOKUP($D533,Artslister!$A$1:$W$99,4,FALSE)</f>
        <v>63745</v>
      </c>
      <c r="O533" t="str">
        <f>VLOOKUP($D533,Artslister!$A$1:$W$99,5,FALSE)</f>
        <v>Plantae</v>
      </c>
      <c r="P533" t="str">
        <f>VLOOKUP($D533,Artslister!$A$1:$W$99,6,FALSE)</f>
        <v>Pinophyta</v>
      </c>
      <c r="Q533" t="str">
        <f>VLOOKUP($D533,Artslister!$A$1:$W$99,7,FALSE)</f>
        <v>Pinopsida</v>
      </c>
      <c r="R533" t="str">
        <f>VLOOKUP($D533,Artslister!$A$1:$W$99,8,FALSE)</f>
        <v>Pinales</v>
      </c>
      <c r="S533" t="str">
        <f>VLOOKUP($D533,Artslister!$A$1:$W$99,9,FALSE)</f>
        <v>Cupressaceae</v>
      </c>
      <c r="T533" t="str">
        <f>VLOOKUP($D533,Artslister!$A$1:$W$99,10,FALSE)</f>
        <v>Juniperus</v>
      </c>
      <c r="U533" t="str">
        <f>VLOOKUP($D533,Artslister!$A$1:$W$99,11,FALSE)</f>
        <v>communis</v>
      </c>
      <c r="V533">
        <f>VLOOKUP($D533,Artslister!$A$1:$W$99,12,FALSE)</f>
        <v>0</v>
      </c>
      <c r="W533" t="str">
        <f>VLOOKUP($D533,Artslister!$A$1:$W$99,13,FALSE)</f>
        <v>L.</v>
      </c>
      <c r="X533" t="e">
        <f>VLOOKUP($D533,Artslister!$A$1:$W$99,15,FALSE)</f>
        <v>#REF!</v>
      </c>
      <c r="Y533" t="e">
        <f>VLOOKUP($D533,Artslister!$A$1:$W$99,17,FALSE)</f>
        <v>#N/A</v>
      </c>
    </row>
    <row r="534" spans="1:25" ht="14.55" hidden="1" x14ac:dyDescent="0.3">
      <c r="A534" t="s">
        <v>76</v>
      </c>
      <c r="B534">
        <v>2018</v>
      </c>
      <c r="C534" t="s">
        <v>1554</v>
      </c>
      <c r="D534" t="s">
        <v>1926</v>
      </c>
      <c r="E534">
        <v>1</v>
      </c>
      <c r="L534" t="str">
        <f>VLOOKUP($D534,Artslister!$A$1:$W$99,2,FALSE)</f>
        <v>Juniperus communis</v>
      </c>
      <c r="M534" t="str">
        <f>VLOOKUP($D534,Artslister!$A$1:$W$99,3,FALSE)</f>
        <v>103785</v>
      </c>
      <c r="N534" t="str">
        <f>VLOOKUP($D534,Artslister!$A$1:$W$99,4,FALSE)</f>
        <v>63745</v>
      </c>
      <c r="O534" t="str">
        <f>VLOOKUP($D534,Artslister!$A$1:$W$99,5,FALSE)</f>
        <v>Plantae</v>
      </c>
      <c r="P534" t="str">
        <f>VLOOKUP($D534,Artslister!$A$1:$W$99,6,FALSE)</f>
        <v>Pinophyta</v>
      </c>
      <c r="Q534" t="str">
        <f>VLOOKUP($D534,Artslister!$A$1:$W$99,7,FALSE)</f>
        <v>Pinopsida</v>
      </c>
      <c r="R534" t="str">
        <f>VLOOKUP($D534,Artslister!$A$1:$W$99,8,FALSE)</f>
        <v>Pinales</v>
      </c>
      <c r="S534" t="str">
        <f>VLOOKUP($D534,Artslister!$A$1:$W$99,9,FALSE)</f>
        <v>Cupressaceae</v>
      </c>
      <c r="T534" t="str">
        <f>VLOOKUP($D534,Artslister!$A$1:$W$99,10,FALSE)</f>
        <v>Juniperus</v>
      </c>
      <c r="U534" t="str">
        <f>VLOOKUP($D534,Artslister!$A$1:$W$99,11,FALSE)</f>
        <v>communis</v>
      </c>
      <c r="V534">
        <f>VLOOKUP($D534,Artslister!$A$1:$W$99,12,FALSE)</f>
        <v>0</v>
      </c>
      <c r="W534" t="str">
        <f>VLOOKUP($D534,Artslister!$A$1:$W$99,13,FALSE)</f>
        <v>L.</v>
      </c>
      <c r="X534" t="e">
        <f>VLOOKUP($D534,Artslister!$A$1:$W$99,15,FALSE)</f>
        <v>#REF!</v>
      </c>
      <c r="Y534" t="e">
        <f>VLOOKUP($D534,Artslister!$A$1:$W$99,17,FALSE)</f>
        <v>#N/A</v>
      </c>
    </row>
    <row r="535" spans="1:25" ht="14.55" hidden="1" x14ac:dyDescent="0.3">
      <c r="A535" t="s">
        <v>57</v>
      </c>
      <c r="B535">
        <v>2018</v>
      </c>
      <c r="C535" t="s">
        <v>1652</v>
      </c>
      <c r="D535" t="s">
        <v>1926</v>
      </c>
      <c r="E535">
        <v>60</v>
      </c>
      <c r="L535" t="str">
        <f>VLOOKUP($D535,Artslister!$A$1:$W$99,2,FALSE)</f>
        <v>Juniperus communis</v>
      </c>
      <c r="M535" t="str">
        <f>VLOOKUP($D535,Artslister!$A$1:$W$99,3,FALSE)</f>
        <v>103785</v>
      </c>
      <c r="N535" t="str">
        <f>VLOOKUP($D535,Artslister!$A$1:$W$99,4,FALSE)</f>
        <v>63745</v>
      </c>
      <c r="O535" t="str">
        <f>VLOOKUP($D535,Artslister!$A$1:$W$99,5,FALSE)</f>
        <v>Plantae</v>
      </c>
      <c r="P535" t="str">
        <f>VLOOKUP($D535,Artslister!$A$1:$W$99,6,FALSE)</f>
        <v>Pinophyta</v>
      </c>
      <c r="Q535" t="str">
        <f>VLOOKUP($D535,Artslister!$A$1:$W$99,7,FALSE)</f>
        <v>Pinopsida</v>
      </c>
      <c r="R535" t="str">
        <f>VLOOKUP($D535,Artslister!$A$1:$W$99,8,FALSE)</f>
        <v>Pinales</v>
      </c>
      <c r="S535" t="str">
        <f>VLOOKUP($D535,Artslister!$A$1:$W$99,9,FALSE)</f>
        <v>Cupressaceae</v>
      </c>
      <c r="T535" t="str">
        <f>VLOOKUP($D535,Artslister!$A$1:$W$99,10,FALSE)</f>
        <v>Juniperus</v>
      </c>
      <c r="U535" t="str">
        <f>VLOOKUP($D535,Artslister!$A$1:$W$99,11,FALSE)</f>
        <v>communis</v>
      </c>
      <c r="V535">
        <f>VLOOKUP($D535,Artslister!$A$1:$W$99,12,FALSE)</f>
        <v>0</v>
      </c>
      <c r="W535" t="str">
        <f>VLOOKUP($D535,Artslister!$A$1:$W$99,13,FALSE)</f>
        <v>L.</v>
      </c>
      <c r="X535" t="e">
        <f>VLOOKUP($D535,Artslister!$A$1:$W$99,15,FALSE)</f>
        <v>#REF!</v>
      </c>
      <c r="Y535" t="e">
        <f>VLOOKUP($D535,Artslister!$A$1:$W$99,17,FALSE)</f>
        <v>#N/A</v>
      </c>
    </row>
    <row r="536" spans="1:25" ht="14.55" hidden="1" x14ac:dyDescent="0.3">
      <c r="A536" t="s">
        <v>57</v>
      </c>
      <c r="B536">
        <v>2018</v>
      </c>
      <c r="C536" t="s">
        <v>1639</v>
      </c>
      <c r="D536" t="s">
        <v>1926</v>
      </c>
      <c r="E536">
        <v>5</v>
      </c>
      <c r="L536" t="str">
        <f>VLOOKUP($D536,Artslister!$A$1:$W$99,2,FALSE)</f>
        <v>Juniperus communis</v>
      </c>
      <c r="M536" t="str">
        <f>VLOOKUP($D536,Artslister!$A$1:$W$99,3,FALSE)</f>
        <v>103785</v>
      </c>
      <c r="N536" t="str">
        <f>VLOOKUP($D536,Artslister!$A$1:$W$99,4,FALSE)</f>
        <v>63745</v>
      </c>
      <c r="O536" t="str">
        <f>VLOOKUP($D536,Artslister!$A$1:$W$99,5,FALSE)</f>
        <v>Plantae</v>
      </c>
      <c r="P536" t="str">
        <f>VLOOKUP($D536,Artslister!$A$1:$W$99,6,FALSE)</f>
        <v>Pinophyta</v>
      </c>
      <c r="Q536" t="str">
        <f>VLOOKUP($D536,Artslister!$A$1:$W$99,7,FALSE)</f>
        <v>Pinopsida</v>
      </c>
      <c r="R536" t="str">
        <f>VLOOKUP($D536,Artslister!$A$1:$W$99,8,FALSE)</f>
        <v>Pinales</v>
      </c>
      <c r="S536" t="str">
        <f>VLOOKUP($D536,Artslister!$A$1:$W$99,9,FALSE)</f>
        <v>Cupressaceae</v>
      </c>
      <c r="T536" t="str">
        <f>VLOOKUP($D536,Artslister!$A$1:$W$99,10,FALSE)</f>
        <v>Juniperus</v>
      </c>
      <c r="U536" t="str">
        <f>VLOOKUP($D536,Artslister!$A$1:$W$99,11,FALSE)</f>
        <v>communis</v>
      </c>
      <c r="V536">
        <f>VLOOKUP($D536,Artslister!$A$1:$W$99,12,FALSE)</f>
        <v>0</v>
      </c>
      <c r="W536" t="str">
        <f>VLOOKUP($D536,Artslister!$A$1:$W$99,13,FALSE)</f>
        <v>L.</v>
      </c>
      <c r="X536" t="e">
        <f>VLOOKUP($D536,Artslister!$A$1:$W$99,15,FALSE)</f>
        <v>#REF!</v>
      </c>
      <c r="Y536" t="e">
        <f>VLOOKUP($D536,Artslister!$A$1:$W$99,17,FALSE)</f>
        <v>#N/A</v>
      </c>
    </row>
    <row r="537" spans="1:25" ht="14.55" hidden="1" x14ac:dyDescent="0.3">
      <c r="A537" t="s">
        <v>57</v>
      </c>
      <c r="B537">
        <v>2018</v>
      </c>
      <c r="C537" t="s">
        <v>1646</v>
      </c>
      <c r="D537" t="s">
        <v>1926</v>
      </c>
      <c r="E537">
        <v>5</v>
      </c>
      <c r="L537" t="str">
        <f>VLOOKUP($D537,Artslister!$A$1:$W$99,2,FALSE)</f>
        <v>Juniperus communis</v>
      </c>
      <c r="M537" t="str">
        <f>VLOOKUP($D537,Artslister!$A$1:$W$99,3,FALSE)</f>
        <v>103785</v>
      </c>
      <c r="N537" t="str">
        <f>VLOOKUP($D537,Artslister!$A$1:$W$99,4,FALSE)</f>
        <v>63745</v>
      </c>
      <c r="O537" t="str">
        <f>VLOOKUP($D537,Artslister!$A$1:$W$99,5,FALSE)</f>
        <v>Plantae</v>
      </c>
      <c r="P537" t="str">
        <f>VLOOKUP($D537,Artslister!$A$1:$W$99,6,FALSE)</f>
        <v>Pinophyta</v>
      </c>
      <c r="Q537" t="str">
        <f>VLOOKUP($D537,Artslister!$A$1:$W$99,7,FALSE)</f>
        <v>Pinopsida</v>
      </c>
      <c r="R537" t="str">
        <f>VLOOKUP($D537,Artslister!$A$1:$W$99,8,FALSE)</f>
        <v>Pinales</v>
      </c>
      <c r="S537" t="str">
        <f>VLOOKUP($D537,Artslister!$A$1:$W$99,9,FALSE)</f>
        <v>Cupressaceae</v>
      </c>
      <c r="T537" t="str">
        <f>VLOOKUP($D537,Artslister!$A$1:$W$99,10,FALSE)</f>
        <v>Juniperus</v>
      </c>
      <c r="U537" t="str">
        <f>VLOOKUP($D537,Artslister!$A$1:$W$99,11,FALSE)</f>
        <v>communis</v>
      </c>
      <c r="V537">
        <f>VLOOKUP($D537,Artslister!$A$1:$W$99,12,FALSE)</f>
        <v>0</v>
      </c>
      <c r="W537" t="str">
        <f>VLOOKUP($D537,Artslister!$A$1:$W$99,13,FALSE)</f>
        <v>L.</v>
      </c>
      <c r="X537" t="e">
        <f>VLOOKUP($D537,Artslister!$A$1:$W$99,15,FALSE)</f>
        <v>#REF!</v>
      </c>
      <c r="Y537" t="e">
        <f>VLOOKUP($D537,Artslister!$A$1:$W$99,17,FALSE)</f>
        <v>#N/A</v>
      </c>
    </row>
    <row r="538" spans="1:25" ht="14.55" hidden="1" x14ac:dyDescent="0.3">
      <c r="A538" t="s">
        <v>57</v>
      </c>
      <c r="B538">
        <v>2018</v>
      </c>
      <c r="C538" t="s">
        <v>1642</v>
      </c>
      <c r="D538" t="s">
        <v>1926</v>
      </c>
      <c r="E538">
        <v>5</v>
      </c>
      <c r="L538" t="str">
        <f>VLOOKUP($D538,Artslister!$A$1:$W$99,2,FALSE)</f>
        <v>Juniperus communis</v>
      </c>
      <c r="M538" t="str">
        <f>VLOOKUP($D538,Artslister!$A$1:$W$99,3,FALSE)</f>
        <v>103785</v>
      </c>
      <c r="N538" t="str">
        <f>VLOOKUP($D538,Artslister!$A$1:$W$99,4,FALSE)</f>
        <v>63745</v>
      </c>
      <c r="O538" t="str">
        <f>VLOOKUP($D538,Artslister!$A$1:$W$99,5,FALSE)</f>
        <v>Plantae</v>
      </c>
      <c r="P538" t="str">
        <f>VLOOKUP($D538,Artslister!$A$1:$W$99,6,FALSE)</f>
        <v>Pinophyta</v>
      </c>
      <c r="Q538" t="str">
        <f>VLOOKUP($D538,Artslister!$A$1:$W$99,7,FALSE)</f>
        <v>Pinopsida</v>
      </c>
      <c r="R538" t="str">
        <f>VLOOKUP($D538,Artslister!$A$1:$W$99,8,FALSE)</f>
        <v>Pinales</v>
      </c>
      <c r="S538" t="str">
        <f>VLOOKUP($D538,Artslister!$A$1:$W$99,9,FALSE)</f>
        <v>Cupressaceae</v>
      </c>
      <c r="T538" t="str">
        <f>VLOOKUP($D538,Artslister!$A$1:$W$99,10,FALSE)</f>
        <v>Juniperus</v>
      </c>
      <c r="U538" t="str">
        <f>VLOOKUP($D538,Artslister!$A$1:$W$99,11,FALSE)</f>
        <v>communis</v>
      </c>
      <c r="V538">
        <f>VLOOKUP($D538,Artslister!$A$1:$W$99,12,FALSE)</f>
        <v>0</v>
      </c>
      <c r="W538" t="str">
        <f>VLOOKUP($D538,Artslister!$A$1:$W$99,13,FALSE)</f>
        <v>L.</v>
      </c>
      <c r="X538" t="e">
        <f>VLOOKUP($D538,Artslister!$A$1:$W$99,15,FALSE)</f>
        <v>#REF!</v>
      </c>
      <c r="Y538" t="e">
        <f>VLOOKUP($D538,Artslister!$A$1:$W$99,17,FALSE)</f>
        <v>#N/A</v>
      </c>
    </row>
    <row r="539" spans="1:25" ht="14.55" hidden="1" x14ac:dyDescent="0.3">
      <c r="A539" t="s">
        <v>57</v>
      </c>
      <c r="B539">
        <v>2018</v>
      </c>
      <c r="C539" t="s">
        <v>1664</v>
      </c>
      <c r="D539" t="s">
        <v>1926</v>
      </c>
      <c r="E539">
        <v>100</v>
      </c>
      <c r="L539" t="str">
        <f>VLOOKUP($D539,Artslister!$A$1:$W$99,2,FALSE)</f>
        <v>Juniperus communis</v>
      </c>
      <c r="M539" t="str">
        <f>VLOOKUP($D539,Artslister!$A$1:$W$99,3,FALSE)</f>
        <v>103785</v>
      </c>
      <c r="N539" t="str">
        <f>VLOOKUP($D539,Artslister!$A$1:$W$99,4,FALSE)</f>
        <v>63745</v>
      </c>
      <c r="O539" t="str">
        <f>VLOOKUP($D539,Artslister!$A$1:$W$99,5,FALSE)</f>
        <v>Plantae</v>
      </c>
      <c r="P539" t="str">
        <f>VLOOKUP($D539,Artslister!$A$1:$W$99,6,FALSE)</f>
        <v>Pinophyta</v>
      </c>
      <c r="Q539" t="str">
        <f>VLOOKUP($D539,Artslister!$A$1:$W$99,7,FALSE)</f>
        <v>Pinopsida</v>
      </c>
      <c r="R539" t="str">
        <f>VLOOKUP($D539,Artslister!$A$1:$W$99,8,FALSE)</f>
        <v>Pinales</v>
      </c>
      <c r="S539" t="str">
        <f>VLOOKUP($D539,Artslister!$A$1:$W$99,9,FALSE)</f>
        <v>Cupressaceae</v>
      </c>
      <c r="T539" t="str">
        <f>VLOOKUP($D539,Artslister!$A$1:$W$99,10,FALSE)</f>
        <v>Juniperus</v>
      </c>
      <c r="U539" t="str">
        <f>VLOOKUP($D539,Artslister!$A$1:$W$99,11,FALSE)</f>
        <v>communis</v>
      </c>
      <c r="V539">
        <f>VLOOKUP($D539,Artslister!$A$1:$W$99,12,FALSE)</f>
        <v>0</v>
      </c>
      <c r="W539" t="str">
        <f>VLOOKUP($D539,Artslister!$A$1:$W$99,13,FALSE)</f>
        <v>L.</v>
      </c>
      <c r="X539" t="e">
        <f>VLOOKUP($D539,Artslister!$A$1:$W$99,15,FALSE)</f>
        <v>#REF!</v>
      </c>
      <c r="Y539" t="e">
        <f>VLOOKUP($D539,Artslister!$A$1:$W$99,17,FALSE)</f>
        <v>#N/A</v>
      </c>
    </row>
    <row r="540" spans="1:25" ht="14.55" hidden="1" x14ac:dyDescent="0.3">
      <c r="A540" t="s">
        <v>98</v>
      </c>
      <c r="B540">
        <v>2018</v>
      </c>
      <c r="C540" t="s">
        <v>1717</v>
      </c>
      <c r="D540" t="s">
        <v>1926</v>
      </c>
      <c r="E540">
        <v>1</v>
      </c>
      <c r="L540" t="str">
        <f>VLOOKUP($D540,Artslister!$A$1:$W$99,2,FALSE)</f>
        <v>Juniperus communis</v>
      </c>
      <c r="M540" t="str">
        <f>VLOOKUP($D540,Artslister!$A$1:$W$99,3,FALSE)</f>
        <v>103785</v>
      </c>
      <c r="N540" t="str">
        <f>VLOOKUP($D540,Artslister!$A$1:$W$99,4,FALSE)</f>
        <v>63745</v>
      </c>
      <c r="O540" t="str">
        <f>VLOOKUP($D540,Artslister!$A$1:$W$99,5,FALSE)</f>
        <v>Plantae</v>
      </c>
      <c r="P540" t="str">
        <f>VLOOKUP($D540,Artslister!$A$1:$W$99,6,FALSE)</f>
        <v>Pinophyta</v>
      </c>
      <c r="Q540" t="str">
        <f>VLOOKUP($D540,Artslister!$A$1:$W$99,7,FALSE)</f>
        <v>Pinopsida</v>
      </c>
      <c r="R540" t="str">
        <f>VLOOKUP($D540,Artslister!$A$1:$W$99,8,FALSE)</f>
        <v>Pinales</v>
      </c>
      <c r="S540" t="str">
        <f>VLOOKUP($D540,Artslister!$A$1:$W$99,9,FALSE)</f>
        <v>Cupressaceae</v>
      </c>
      <c r="T540" t="str">
        <f>VLOOKUP($D540,Artslister!$A$1:$W$99,10,FALSE)</f>
        <v>Juniperus</v>
      </c>
      <c r="U540" t="str">
        <f>VLOOKUP($D540,Artslister!$A$1:$W$99,11,FALSE)</f>
        <v>communis</v>
      </c>
      <c r="V540">
        <f>VLOOKUP($D540,Artslister!$A$1:$W$99,12,FALSE)</f>
        <v>0</v>
      </c>
      <c r="W540" t="str">
        <f>VLOOKUP($D540,Artslister!$A$1:$W$99,13,FALSE)</f>
        <v>L.</v>
      </c>
      <c r="X540" t="e">
        <f>VLOOKUP($D540,Artslister!$A$1:$W$99,15,FALSE)</f>
        <v>#REF!</v>
      </c>
      <c r="Y540" t="e">
        <f>VLOOKUP($D540,Artslister!$A$1:$W$99,17,FALSE)</f>
        <v>#N/A</v>
      </c>
    </row>
    <row r="541" spans="1:25" ht="14.55" hidden="1" x14ac:dyDescent="0.3">
      <c r="A541" t="s">
        <v>42</v>
      </c>
      <c r="B541">
        <v>2019</v>
      </c>
      <c r="C541" t="s">
        <v>1185</v>
      </c>
      <c r="D541" t="s">
        <v>1926</v>
      </c>
      <c r="E541">
        <v>5</v>
      </c>
      <c r="L541" t="str">
        <f>VLOOKUP($D541,Artslister!$A$1:$W$99,2,FALSE)</f>
        <v>Juniperus communis</v>
      </c>
      <c r="M541" t="str">
        <f>VLOOKUP($D541,Artslister!$A$1:$W$99,3,FALSE)</f>
        <v>103785</v>
      </c>
      <c r="N541" t="str">
        <f>VLOOKUP($D541,Artslister!$A$1:$W$99,4,FALSE)</f>
        <v>63745</v>
      </c>
      <c r="O541" t="str">
        <f>VLOOKUP($D541,Artslister!$A$1:$W$99,5,FALSE)</f>
        <v>Plantae</v>
      </c>
      <c r="P541" t="str">
        <f>VLOOKUP($D541,Artslister!$A$1:$W$99,6,FALSE)</f>
        <v>Pinophyta</v>
      </c>
      <c r="Q541" t="str">
        <f>VLOOKUP($D541,Artslister!$A$1:$W$99,7,FALSE)</f>
        <v>Pinopsida</v>
      </c>
      <c r="R541" t="str">
        <f>VLOOKUP($D541,Artslister!$A$1:$W$99,8,FALSE)</f>
        <v>Pinales</v>
      </c>
      <c r="S541" t="str">
        <f>VLOOKUP($D541,Artslister!$A$1:$W$99,9,FALSE)</f>
        <v>Cupressaceae</v>
      </c>
      <c r="T541" t="str">
        <f>VLOOKUP($D541,Artslister!$A$1:$W$99,10,FALSE)</f>
        <v>Juniperus</v>
      </c>
      <c r="U541" t="str">
        <f>VLOOKUP($D541,Artslister!$A$1:$W$99,11,FALSE)</f>
        <v>communis</v>
      </c>
      <c r="V541">
        <f>VLOOKUP($D541,Artslister!$A$1:$W$99,12,FALSE)</f>
        <v>0</v>
      </c>
      <c r="W541" t="str">
        <f>VLOOKUP($D541,Artslister!$A$1:$W$99,13,FALSE)</f>
        <v>L.</v>
      </c>
      <c r="X541" t="e">
        <f>VLOOKUP($D541,Artslister!$A$1:$W$99,15,FALSE)</f>
        <v>#REF!</v>
      </c>
      <c r="Y541" t="e">
        <f>VLOOKUP($D541,Artslister!$A$1:$W$99,17,FALSE)</f>
        <v>#N/A</v>
      </c>
    </row>
    <row r="542" spans="1:25" ht="14.55" hidden="1" x14ac:dyDescent="0.3">
      <c r="A542" t="s">
        <v>139</v>
      </c>
      <c r="B542">
        <v>2019</v>
      </c>
      <c r="C542" t="s">
        <v>1244</v>
      </c>
      <c r="D542" t="s">
        <v>1926</v>
      </c>
      <c r="E542">
        <v>5</v>
      </c>
      <c r="L542" t="str">
        <f>VLOOKUP($D542,Artslister!$A$1:$W$99,2,FALSE)</f>
        <v>Juniperus communis</v>
      </c>
      <c r="M542" t="str">
        <f>VLOOKUP($D542,Artslister!$A$1:$W$99,3,FALSE)</f>
        <v>103785</v>
      </c>
      <c r="N542" t="str">
        <f>VLOOKUP($D542,Artslister!$A$1:$W$99,4,FALSE)</f>
        <v>63745</v>
      </c>
      <c r="O542" t="str">
        <f>VLOOKUP($D542,Artslister!$A$1:$W$99,5,FALSE)</f>
        <v>Plantae</v>
      </c>
      <c r="P542" t="str">
        <f>VLOOKUP($D542,Artslister!$A$1:$W$99,6,FALSE)</f>
        <v>Pinophyta</v>
      </c>
      <c r="Q542" t="str">
        <f>VLOOKUP($D542,Artslister!$A$1:$W$99,7,FALSE)</f>
        <v>Pinopsida</v>
      </c>
      <c r="R542" t="str">
        <f>VLOOKUP($D542,Artslister!$A$1:$W$99,8,FALSE)</f>
        <v>Pinales</v>
      </c>
      <c r="S542" t="str">
        <f>VLOOKUP($D542,Artslister!$A$1:$W$99,9,FALSE)</f>
        <v>Cupressaceae</v>
      </c>
      <c r="T542" t="str">
        <f>VLOOKUP($D542,Artslister!$A$1:$W$99,10,FALSE)</f>
        <v>Juniperus</v>
      </c>
      <c r="U542" t="str">
        <f>VLOOKUP($D542,Artslister!$A$1:$W$99,11,FALSE)</f>
        <v>communis</v>
      </c>
      <c r="V542">
        <f>VLOOKUP($D542,Artslister!$A$1:$W$99,12,FALSE)</f>
        <v>0</v>
      </c>
      <c r="W542" t="str">
        <f>VLOOKUP($D542,Artslister!$A$1:$W$99,13,FALSE)</f>
        <v>L.</v>
      </c>
      <c r="X542" t="e">
        <f>VLOOKUP($D542,Artslister!$A$1:$W$99,15,FALSE)</f>
        <v>#REF!</v>
      </c>
      <c r="Y542" t="e">
        <f>VLOOKUP($D542,Artslister!$A$1:$W$99,17,FALSE)</f>
        <v>#N/A</v>
      </c>
    </row>
    <row r="543" spans="1:25" ht="14.55" hidden="1" x14ac:dyDescent="0.3">
      <c r="A543" t="s">
        <v>147</v>
      </c>
      <c r="B543">
        <v>2019</v>
      </c>
      <c r="C543" t="s">
        <v>1607</v>
      </c>
      <c r="D543" t="s">
        <v>1926</v>
      </c>
      <c r="E543">
        <v>5</v>
      </c>
      <c r="L543" t="str">
        <f>VLOOKUP($D543,Artslister!$A$1:$W$99,2,FALSE)</f>
        <v>Juniperus communis</v>
      </c>
      <c r="M543" t="str">
        <f>VLOOKUP($D543,Artslister!$A$1:$W$99,3,FALSE)</f>
        <v>103785</v>
      </c>
      <c r="N543" t="str">
        <f>VLOOKUP($D543,Artslister!$A$1:$W$99,4,FALSE)</f>
        <v>63745</v>
      </c>
      <c r="O543" t="str">
        <f>VLOOKUP($D543,Artslister!$A$1:$W$99,5,FALSE)</f>
        <v>Plantae</v>
      </c>
      <c r="P543" t="str">
        <f>VLOOKUP($D543,Artslister!$A$1:$W$99,6,FALSE)</f>
        <v>Pinophyta</v>
      </c>
      <c r="Q543" t="str">
        <f>VLOOKUP($D543,Artslister!$A$1:$W$99,7,FALSE)</f>
        <v>Pinopsida</v>
      </c>
      <c r="R543" t="str">
        <f>VLOOKUP($D543,Artslister!$A$1:$W$99,8,FALSE)</f>
        <v>Pinales</v>
      </c>
      <c r="S543" t="str">
        <f>VLOOKUP($D543,Artslister!$A$1:$W$99,9,FALSE)</f>
        <v>Cupressaceae</v>
      </c>
      <c r="T543" t="str">
        <f>VLOOKUP($D543,Artslister!$A$1:$W$99,10,FALSE)</f>
        <v>Juniperus</v>
      </c>
      <c r="U543" t="str">
        <f>VLOOKUP($D543,Artslister!$A$1:$W$99,11,FALSE)</f>
        <v>communis</v>
      </c>
      <c r="V543">
        <f>VLOOKUP($D543,Artslister!$A$1:$W$99,12,FALSE)</f>
        <v>0</v>
      </c>
      <c r="W543" t="str">
        <f>VLOOKUP($D543,Artslister!$A$1:$W$99,13,FALSE)</f>
        <v>L.</v>
      </c>
      <c r="X543" t="e">
        <f>VLOOKUP($D543,Artslister!$A$1:$W$99,15,FALSE)</f>
        <v>#REF!</v>
      </c>
      <c r="Y543" t="e">
        <f>VLOOKUP($D543,Artslister!$A$1:$W$99,17,FALSE)</f>
        <v>#N/A</v>
      </c>
    </row>
    <row r="544" spans="1:25" ht="14.55" hidden="1" x14ac:dyDescent="0.3">
      <c r="A544" t="s">
        <v>57</v>
      </c>
      <c r="B544">
        <v>2019</v>
      </c>
      <c r="C544" t="s">
        <v>1652</v>
      </c>
      <c r="D544" t="s">
        <v>1926</v>
      </c>
      <c r="E544">
        <v>45</v>
      </c>
      <c r="L544" t="str">
        <f>VLOOKUP($D544,Artslister!$A$1:$W$99,2,FALSE)</f>
        <v>Juniperus communis</v>
      </c>
      <c r="M544" t="str">
        <f>VLOOKUP($D544,Artslister!$A$1:$W$99,3,FALSE)</f>
        <v>103785</v>
      </c>
      <c r="N544" t="str">
        <f>VLOOKUP($D544,Artslister!$A$1:$W$99,4,FALSE)</f>
        <v>63745</v>
      </c>
      <c r="O544" t="str">
        <f>VLOOKUP($D544,Artslister!$A$1:$W$99,5,FALSE)</f>
        <v>Plantae</v>
      </c>
      <c r="P544" t="str">
        <f>VLOOKUP($D544,Artslister!$A$1:$W$99,6,FALSE)</f>
        <v>Pinophyta</v>
      </c>
      <c r="Q544" t="str">
        <f>VLOOKUP($D544,Artslister!$A$1:$W$99,7,FALSE)</f>
        <v>Pinopsida</v>
      </c>
      <c r="R544" t="str">
        <f>VLOOKUP($D544,Artslister!$A$1:$W$99,8,FALSE)</f>
        <v>Pinales</v>
      </c>
      <c r="S544" t="str">
        <f>VLOOKUP($D544,Artslister!$A$1:$W$99,9,FALSE)</f>
        <v>Cupressaceae</v>
      </c>
      <c r="T544" t="str">
        <f>VLOOKUP($D544,Artslister!$A$1:$W$99,10,FALSE)</f>
        <v>Juniperus</v>
      </c>
      <c r="U544" t="str">
        <f>VLOOKUP($D544,Artslister!$A$1:$W$99,11,FALSE)</f>
        <v>communis</v>
      </c>
      <c r="V544">
        <f>VLOOKUP($D544,Artslister!$A$1:$W$99,12,FALSE)</f>
        <v>0</v>
      </c>
      <c r="W544" t="str">
        <f>VLOOKUP($D544,Artslister!$A$1:$W$99,13,FALSE)</f>
        <v>L.</v>
      </c>
      <c r="X544" t="e">
        <f>VLOOKUP($D544,Artslister!$A$1:$W$99,15,FALSE)</f>
        <v>#REF!</v>
      </c>
      <c r="Y544" t="e">
        <f>VLOOKUP($D544,Artslister!$A$1:$W$99,17,FALSE)</f>
        <v>#N/A</v>
      </c>
    </row>
    <row r="545" spans="1:25" ht="14.55" hidden="1" x14ac:dyDescent="0.3">
      <c r="A545" t="s">
        <v>57</v>
      </c>
      <c r="B545">
        <v>2019</v>
      </c>
      <c r="C545" t="s">
        <v>1639</v>
      </c>
      <c r="D545" t="s">
        <v>1926</v>
      </c>
      <c r="E545">
        <v>5</v>
      </c>
      <c r="L545" t="str">
        <f>VLOOKUP($D545,Artslister!$A$1:$W$99,2,FALSE)</f>
        <v>Juniperus communis</v>
      </c>
      <c r="M545" t="str">
        <f>VLOOKUP($D545,Artslister!$A$1:$W$99,3,FALSE)</f>
        <v>103785</v>
      </c>
      <c r="N545" t="str">
        <f>VLOOKUP($D545,Artslister!$A$1:$W$99,4,FALSE)</f>
        <v>63745</v>
      </c>
      <c r="O545" t="str">
        <f>VLOOKUP($D545,Artslister!$A$1:$W$99,5,FALSE)</f>
        <v>Plantae</v>
      </c>
      <c r="P545" t="str">
        <f>VLOOKUP($D545,Artslister!$A$1:$W$99,6,FALSE)</f>
        <v>Pinophyta</v>
      </c>
      <c r="Q545" t="str">
        <f>VLOOKUP($D545,Artslister!$A$1:$W$99,7,FALSE)</f>
        <v>Pinopsida</v>
      </c>
      <c r="R545" t="str">
        <f>VLOOKUP($D545,Artslister!$A$1:$W$99,8,FALSE)</f>
        <v>Pinales</v>
      </c>
      <c r="S545" t="str">
        <f>VLOOKUP($D545,Artslister!$A$1:$W$99,9,FALSE)</f>
        <v>Cupressaceae</v>
      </c>
      <c r="T545" t="str">
        <f>VLOOKUP($D545,Artslister!$A$1:$W$99,10,FALSE)</f>
        <v>Juniperus</v>
      </c>
      <c r="U545" t="str">
        <f>VLOOKUP($D545,Artslister!$A$1:$W$99,11,FALSE)</f>
        <v>communis</v>
      </c>
      <c r="V545">
        <f>VLOOKUP($D545,Artslister!$A$1:$W$99,12,FALSE)</f>
        <v>0</v>
      </c>
      <c r="W545" t="str">
        <f>VLOOKUP($D545,Artslister!$A$1:$W$99,13,FALSE)</f>
        <v>L.</v>
      </c>
      <c r="X545" t="e">
        <f>VLOOKUP($D545,Artslister!$A$1:$W$99,15,FALSE)</f>
        <v>#REF!</v>
      </c>
      <c r="Y545" t="e">
        <f>VLOOKUP($D545,Artslister!$A$1:$W$99,17,FALSE)</f>
        <v>#N/A</v>
      </c>
    </row>
    <row r="546" spans="1:25" ht="14.55" hidden="1" x14ac:dyDescent="0.3">
      <c r="A546" t="s">
        <v>57</v>
      </c>
      <c r="B546">
        <v>2019</v>
      </c>
      <c r="C546" t="s">
        <v>1646</v>
      </c>
      <c r="D546" t="s">
        <v>1926</v>
      </c>
      <c r="E546">
        <v>5</v>
      </c>
      <c r="L546" t="str">
        <f>VLOOKUP($D546,Artslister!$A$1:$W$99,2,FALSE)</f>
        <v>Juniperus communis</v>
      </c>
      <c r="M546" t="str">
        <f>VLOOKUP($D546,Artslister!$A$1:$W$99,3,FALSE)</f>
        <v>103785</v>
      </c>
      <c r="N546" t="str">
        <f>VLOOKUP($D546,Artslister!$A$1:$W$99,4,FALSE)</f>
        <v>63745</v>
      </c>
      <c r="O546" t="str">
        <f>VLOOKUP($D546,Artslister!$A$1:$W$99,5,FALSE)</f>
        <v>Plantae</v>
      </c>
      <c r="P546" t="str">
        <f>VLOOKUP($D546,Artslister!$A$1:$W$99,6,FALSE)</f>
        <v>Pinophyta</v>
      </c>
      <c r="Q546" t="str">
        <f>VLOOKUP($D546,Artslister!$A$1:$W$99,7,FALSE)</f>
        <v>Pinopsida</v>
      </c>
      <c r="R546" t="str">
        <f>VLOOKUP($D546,Artslister!$A$1:$W$99,8,FALSE)</f>
        <v>Pinales</v>
      </c>
      <c r="S546" t="str">
        <f>VLOOKUP($D546,Artslister!$A$1:$W$99,9,FALSE)</f>
        <v>Cupressaceae</v>
      </c>
      <c r="T546" t="str">
        <f>VLOOKUP($D546,Artslister!$A$1:$W$99,10,FALSE)</f>
        <v>Juniperus</v>
      </c>
      <c r="U546" t="str">
        <f>VLOOKUP($D546,Artslister!$A$1:$W$99,11,FALSE)</f>
        <v>communis</v>
      </c>
      <c r="V546">
        <f>VLOOKUP($D546,Artslister!$A$1:$W$99,12,FALSE)</f>
        <v>0</v>
      </c>
      <c r="W546" t="str">
        <f>VLOOKUP($D546,Artslister!$A$1:$W$99,13,FALSE)</f>
        <v>L.</v>
      </c>
      <c r="X546" t="e">
        <f>VLOOKUP($D546,Artslister!$A$1:$W$99,15,FALSE)</f>
        <v>#REF!</v>
      </c>
      <c r="Y546" t="e">
        <f>VLOOKUP($D546,Artslister!$A$1:$W$99,17,FALSE)</f>
        <v>#N/A</v>
      </c>
    </row>
    <row r="547" spans="1:25" ht="14.55" hidden="1" x14ac:dyDescent="0.3">
      <c r="A547" t="s">
        <v>57</v>
      </c>
      <c r="B547">
        <v>2019</v>
      </c>
      <c r="C547" t="s">
        <v>1642</v>
      </c>
      <c r="D547" t="s">
        <v>1926</v>
      </c>
      <c r="E547">
        <v>2</v>
      </c>
      <c r="L547" t="str">
        <f>VLOOKUP($D547,Artslister!$A$1:$W$99,2,FALSE)</f>
        <v>Juniperus communis</v>
      </c>
      <c r="M547" t="str">
        <f>VLOOKUP($D547,Artslister!$A$1:$W$99,3,FALSE)</f>
        <v>103785</v>
      </c>
      <c r="N547" t="str">
        <f>VLOOKUP($D547,Artslister!$A$1:$W$99,4,FALSE)</f>
        <v>63745</v>
      </c>
      <c r="O547" t="str">
        <f>VLOOKUP($D547,Artslister!$A$1:$W$99,5,FALSE)</f>
        <v>Plantae</v>
      </c>
      <c r="P547" t="str">
        <f>VLOOKUP($D547,Artslister!$A$1:$W$99,6,FALSE)</f>
        <v>Pinophyta</v>
      </c>
      <c r="Q547" t="str">
        <f>VLOOKUP($D547,Artslister!$A$1:$W$99,7,FALSE)</f>
        <v>Pinopsida</v>
      </c>
      <c r="R547" t="str">
        <f>VLOOKUP($D547,Artslister!$A$1:$W$99,8,FALSE)</f>
        <v>Pinales</v>
      </c>
      <c r="S547" t="str">
        <f>VLOOKUP($D547,Artslister!$A$1:$W$99,9,FALSE)</f>
        <v>Cupressaceae</v>
      </c>
      <c r="T547" t="str">
        <f>VLOOKUP($D547,Artslister!$A$1:$W$99,10,FALSE)</f>
        <v>Juniperus</v>
      </c>
      <c r="U547" t="str">
        <f>VLOOKUP($D547,Artslister!$A$1:$W$99,11,FALSE)</f>
        <v>communis</v>
      </c>
      <c r="V547">
        <f>VLOOKUP($D547,Artslister!$A$1:$W$99,12,FALSE)</f>
        <v>0</v>
      </c>
      <c r="W547" t="str">
        <f>VLOOKUP($D547,Artslister!$A$1:$W$99,13,FALSE)</f>
        <v>L.</v>
      </c>
      <c r="X547" t="e">
        <f>VLOOKUP($D547,Artslister!$A$1:$W$99,15,FALSE)</f>
        <v>#REF!</v>
      </c>
      <c r="Y547" t="e">
        <f>VLOOKUP($D547,Artslister!$A$1:$W$99,17,FALSE)</f>
        <v>#N/A</v>
      </c>
    </row>
    <row r="548" spans="1:25" ht="14.55" hidden="1" x14ac:dyDescent="0.3">
      <c r="A548" t="s">
        <v>57</v>
      </c>
      <c r="B548">
        <v>2019</v>
      </c>
      <c r="C548" t="s">
        <v>1664</v>
      </c>
      <c r="D548" t="s">
        <v>1926</v>
      </c>
      <c r="E548">
        <v>100</v>
      </c>
      <c r="L548" t="str">
        <f>VLOOKUP($D548,Artslister!$A$1:$W$99,2,FALSE)</f>
        <v>Juniperus communis</v>
      </c>
      <c r="M548" t="str">
        <f>VLOOKUP($D548,Artslister!$A$1:$W$99,3,FALSE)</f>
        <v>103785</v>
      </c>
      <c r="N548" t="str">
        <f>VLOOKUP($D548,Artslister!$A$1:$W$99,4,FALSE)</f>
        <v>63745</v>
      </c>
      <c r="O548" t="str">
        <f>VLOOKUP($D548,Artslister!$A$1:$W$99,5,FALSE)</f>
        <v>Plantae</v>
      </c>
      <c r="P548" t="str">
        <f>VLOOKUP($D548,Artslister!$A$1:$W$99,6,FALSE)</f>
        <v>Pinophyta</v>
      </c>
      <c r="Q548" t="str">
        <f>VLOOKUP($D548,Artslister!$A$1:$W$99,7,FALSE)</f>
        <v>Pinopsida</v>
      </c>
      <c r="R548" t="str">
        <f>VLOOKUP($D548,Artslister!$A$1:$W$99,8,FALSE)</f>
        <v>Pinales</v>
      </c>
      <c r="S548" t="str">
        <f>VLOOKUP($D548,Artslister!$A$1:$W$99,9,FALSE)</f>
        <v>Cupressaceae</v>
      </c>
      <c r="T548" t="str">
        <f>VLOOKUP($D548,Artslister!$A$1:$W$99,10,FALSE)</f>
        <v>Juniperus</v>
      </c>
      <c r="U548" t="str">
        <f>VLOOKUP($D548,Artslister!$A$1:$W$99,11,FALSE)</f>
        <v>communis</v>
      </c>
      <c r="V548">
        <f>VLOOKUP($D548,Artslister!$A$1:$W$99,12,FALSE)</f>
        <v>0</v>
      </c>
      <c r="W548" t="str">
        <f>VLOOKUP($D548,Artslister!$A$1:$W$99,13,FALSE)</f>
        <v>L.</v>
      </c>
      <c r="X548" t="e">
        <f>VLOOKUP($D548,Artslister!$A$1:$W$99,15,FALSE)</f>
        <v>#REF!</v>
      </c>
      <c r="Y548" t="e">
        <f>VLOOKUP($D548,Artslister!$A$1:$W$99,17,FALSE)</f>
        <v>#N/A</v>
      </c>
    </row>
    <row r="549" spans="1:25" ht="14.55" hidden="1" x14ac:dyDescent="0.3">
      <c r="A549" t="s">
        <v>98</v>
      </c>
      <c r="B549">
        <v>2019</v>
      </c>
      <c r="C549" t="s">
        <v>1717</v>
      </c>
      <c r="D549" t="s">
        <v>1926</v>
      </c>
      <c r="E549">
        <v>5</v>
      </c>
      <c r="L549" t="str">
        <f>VLOOKUP($D549,Artslister!$A$1:$W$99,2,FALSE)</f>
        <v>Juniperus communis</v>
      </c>
      <c r="M549" t="str">
        <f>VLOOKUP($D549,Artslister!$A$1:$W$99,3,FALSE)</f>
        <v>103785</v>
      </c>
      <c r="N549" t="str">
        <f>VLOOKUP($D549,Artslister!$A$1:$W$99,4,FALSE)</f>
        <v>63745</v>
      </c>
      <c r="O549" t="str">
        <f>VLOOKUP($D549,Artslister!$A$1:$W$99,5,FALSE)</f>
        <v>Plantae</v>
      </c>
      <c r="P549" t="str">
        <f>VLOOKUP($D549,Artslister!$A$1:$W$99,6,FALSE)</f>
        <v>Pinophyta</v>
      </c>
      <c r="Q549" t="str">
        <f>VLOOKUP($D549,Artslister!$A$1:$W$99,7,FALSE)</f>
        <v>Pinopsida</v>
      </c>
      <c r="R549" t="str">
        <f>VLOOKUP($D549,Artslister!$A$1:$W$99,8,FALSE)</f>
        <v>Pinales</v>
      </c>
      <c r="S549" t="str">
        <f>VLOOKUP($D549,Artslister!$A$1:$W$99,9,FALSE)</f>
        <v>Cupressaceae</v>
      </c>
      <c r="T549" t="str">
        <f>VLOOKUP($D549,Artslister!$A$1:$W$99,10,FALSE)</f>
        <v>Juniperus</v>
      </c>
      <c r="U549" t="str">
        <f>VLOOKUP($D549,Artslister!$A$1:$W$99,11,FALSE)</f>
        <v>communis</v>
      </c>
      <c r="V549">
        <f>VLOOKUP($D549,Artslister!$A$1:$W$99,12,FALSE)</f>
        <v>0</v>
      </c>
      <c r="W549" t="str">
        <f>VLOOKUP($D549,Artslister!$A$1:$W$99,13,FALSE)</f>
        <v>L.</v>
      </c>
      <c r="X549" t="e">
        <f>VLOOKUP($D549,Artslister!$A$1:$W$99,15,FALSE)</f>
        <v>#REF!</v>
      </c>
      <c r="Y549" t="e">
        <f>VLOOKUP($D549,Artslister!$A$1:$W$99,17,FALSE)</f>
        <v>#N/A</v>
      </c>
    </row>
    <row r="550" spans="1:25" ht="14.55" hidden="1" x14ac:dyDescent="0.3">
      <c r="A550" t="s">
        <v>42</v>
      </c>
      <c r="B550">
        <v>2020</v>
      </c>
      <c r="C550" t="s">
        <v>1185</v>
      </c>
      <c r="D550" t="s">
        <v>1926</v>
      </c>
      <c r="E550">
        <v>30</v>
      </c>
      <c r="L550" t="str">
        <f>VLOOKUP($D550,Artslister!$A$1:$W$99,2,FALSE)</f>
        <v>Juniperus communis</v>
      </c>
      <c r="M550" t="str">
        <f>VLOOKUP($D550,Artslister!$A$1:$W$99,3,FALSE)</f>
        <v>103785</v>
      </c>
      <c r="N550" t="str">
        <f>VLOOKUP($D550,Artslister!$A$1:$W$99,4,FALSE)</f>
        <v>63745</v>
      </c>
      <c r="O550" t="str">
        <f>VLOOKUP($D550,Artslister!$A$1:$W$99,5,FALSE)</f>
        <v>Plantae</v>
      </c>
      <c r="P550" t="str">
        <f>VLOOKUP($D550,Artslister!$A$1:$W$99,6,FALSE)</f>
        <v>Pinophyta</v>
      </c>
      <c r="Q550" t="str">
        <f>VLOOKUP($D550,Artslister!$A$1:$W$99,7,FALSE)</f>
        <v>Pinopsida</v>
      </c>
      <c r="R550" t="str">
        <f>VLOOKUP($D550,Artslister!$A$1:$W$99,8,FALSE)</f>
        <v>Pinales</v>
      </c>
      <c r="S550" t="str">
        <f>VLOOKUP($D550,Artslister!$A$1:$W$99,9,FALSE)</f>
        <v>Cupressaceae</v>
      </c>
      <c r="T550" t="str">
        <f>VLOOKUP($D550,Artslister!$A$1:$W$99,10,FALSE)</f>
        <v>Juniperus</v>
      </c>
      <c r="U550" t="str">
        <f>VLOOKUP($D550,Artslister!$A$1:$W$99,11,FALSE)</f>
        <v>communis</v>
      </c>
      <c r="V550">
        <f>VLOOKUP($D550,Artslister!$A$1:$W$99,12,FALSE)</f>
        <v>0</v>
      </c>
      <c r="W550" t="str">
        <f>VLOOKUP($D550,Artslister!$A$1:$W$99,13,FALSE)</f>
        <v>L.</v>
      </c>
      <c r="X550" t="e">
        <f>VLOOKUP($D550,Artslister!$A$1:$W$99,15,FALSE)</f>
        <v>#REF!</v>
      </c>
      <c r="Y550" t="e">
        <f>VLOOKUP($D550,Artslister!$A$1:$W$99,17,FALSE)</f>
        <v>#N/A</v>
      </c>
    </row>
    <row r="551" spans="1:25" ht="14.55" hidden="1" x14ac:dyDescent="0.3">
      <c r="A551" t="s">
        <v>139</v>
      </c>
      <c r="B551">
        <v>2020</v>
      </c>
      <c r="C551" t="s">
        <v>1244</v>
      </c>
      <c r="D551" t="s">
        <v>1926</v>
      </c>
      <c r="E551">
        <v>5</v>
      </c>
      <c r="L551" t="str">
        <f>VLOOKUP($D551,Artslister!$A$1:$W$99,2,FALSE)</f>
        <v>Juniperus communis</v>
      </c>
      <c r="M551" t="str">
        <f>VLOOKUP($D551,Artslister!$A$1:$W$99,3,FALSE)</f>
        <v>103785</v>
      </c>
      <c r="N551" t="str">
        <f>VLOOKUP($D551,Artslister!$A$1:$W$99,4,FALSE)</f>
        <v>63745</v>
      </c>
      <c r="O551" t="str">
        <f>VLOOKUP($D551,Artslister!$A$1:$W$99,5,FALSE)</f>
        <v>Plantae</v>
      </c>
      <c r="P551" t="str">
        <f>VLOOKUP($D551,Artslister!$A$1:$W$99,6,FALSE)</f>
        <v>Pinophyta</v>
      </c>
      <c r="Q551" t="str">
        <f>VLOOKUP($D551,Artslister!$A$1:$W$99,7,FALSE)</f>
        <v>Pinopsida</v>
      </c>
      <c r="R551" t="str">
        <f>VLOOKUP($D551,Artslister!$A$1:$W$99,8,FALSE)</f>
        <v>Pinales</v>
      </c>
      <c r="S551" t="str">
        <f>VLOOKUP($D551,Artslister!$A$1:$W$99,9,FALSE)</f>
        <v>Cupressaceae</v>
      </c>
      <c r="T551" t="str">
        <f>VLOOKUP($D551,Artslister!$A$1:$W$99,10,FALSE)</f>
        <v>Juniperus</v>
      </c>
      <c r="U551" t="str">
        <f>VLOOKUP($D551,Artslister!$A$1:$W$99,11,FALSE)</f>
        <v>communis</v>
      </c>
      <c r="V551">
        <f>VLOOKUP($D551,Artslister!$A$1:$W$99,12,FALSE)</f>
        <v>0</v>
      </c>
      <c r="W551" t="str">
        <f>VLOOKUP($D551,Artslister!$A$1:$W$99,13,FALSE)</f>
        <v>L.</v>
      </c>
      <c r="X551" t="e">
        <f>VLOOKUP($D551,Artslister!$A$1:$W$99,15,FALSE)</f>
        <v>#REF!</v>
      </c>
      <c r="Y551" t="e">
        <f>VLOOKUP($D551,Artslister!$A$1:$W$99,17,FALSE)</f>
        <v>#N/A</v>
      </c>
    </row>
    <row r="552" spans="1:25" ht="14.55" hidden="1" x14ac:dyDescent="0.3">
      <c r="A552" t="s">
        <v>109</v>
      </c>
      <c r="B552">
        <v>2022</v>
      </c>
      <c r="C552" t="s">
        <v>1465</v>
      </c>
      <c r="D552" t="s">
        <v>1928</v>
      </c>
      <c r="E552">
        <v>1</v>
      </c>
      <c r="H552">
        <v>1</v>
      </c>
      <c r="L552" t="str">
        <f>VLOOKUP($D552,Artslister!$A$1:$W$99,2,FALSE)</f>
        <v>Rosa sp.</v>
      </c>
      <c r="M552" t="str">
        <f>VLOOKUP($D552,Artslister!$A$1:$W$99,3,FALSE)</f>
        <v>103384</v>
      </c>
      <c r="N552" t="str">
        <f>VLOOKUP($D552,Artslister!$A$1:$W$99,4,FALSE)</f>
        <v>63344</v>
      </c>
      <c r="O552" t="str">
        <f>VLOOKUP($D552,Artslister!$A$1:$W$99,5,FALSE)</f>
        <v>Plantae</v>
      </c>
      <c r="P552" t="str">
        <f>VLOOKUP($D552,Artslister!$A$1:$W$99,6,FALSE)</f>
        <v>Magnoliophyta</v>
      </c>
      <c r="Q552" t="str">
        <f>VLOOKUP($D552,Artslister!$A$1:$W$99,7,FALSE)</f>
        <v>Eudicots</v>
      </c>
      <c r="R552" t="str">
        <f>VLOOKUP($D552,Artslister!$A$1:$W$99,8,FALSE)</f>
        <v>Rosales</v>
      </c>
      <c r="S552" t="str">
        <f>VLOOKUP($D552,Artslister!$A$1:$W$99,9,FALSE)</f>
        <v>Rosaceae</v>
      </c>
      <c r="T552" t="str">
        <f>VLOOKUP($D552,Artslister!$A$1:$W$99,10,FALSE)</f>
        <v>Rosa</v>
      </c>
      <c r="U552">
        <f>VLOOKUP($D552,Artslister!$A$1:$W$99,11,FALSE)</f>
        <v>0</v>
      </c>
      <c r="V552">
        <f>VLOOKUP($D552,Artslister!$A$1:$W$99,12,FALSE)</f>
        <v>0</v>
      </c>
      <c r="W552" t="str">
        <f>VLOOKUP($D552,Artslister!$A$1:$W$99,13,FALSE)</f>
        <v>L.</v>
      </c>
      <c r="X552" t="e">
        <f>VLOOKUP($D552,Artslister!$A$1:$W$99,15,FALSE)</f>
        <v>#REF!</v>
      </c>
      <c r="Y552" t="e">
        <f>VLOOKUP($D552,Artslister!$A$1:$W$99,17,FALSE)</f>
        <v>#N/A</v>
      </c>
    </row>
    <row r="553" spans="1:25" ht="14.55" hidden="1" x14ac:dyDescent="0.3">
      <c r="A553" s="20" t="s">
        <v>109</v>
      </c>
      <c r="B553" s="20">
        <v>2023</v>
      </c>
      <c r="C553" s="20" t="s">
        <v>1465</v>
      </c>
      <c r="D553" s="20" t="s">
        <v>1928</v>
      </c>
      <c r="E553" s="20">
        <v>10</v>
      </c>
      <c r="J553">
        <v>1</v>
      </c>
      <c r="K553" s="20" t="s">
        <v>297</v>
      </c>
      <c r="L553" t="str">
        <f>VLOOKUP($D553,Artslister!$A$1:$W$99,2,FALSE)</f>
        <v>Rosa sp.</v>
      </c>
      <c r="M553" t="str">
        <f>VLOOKUP($D553,Artslister!$A$1:$W$99,3,FALSE)</f>
        <v>103384</v>
      </c>
      <c r="N553" t="str">
        <f>VLOOKUP($D553,Artslister!$A$1:$W$99,4,FALSE)</f>
        <v>63344</v>
      </c>
      <c r="O553" t="str">
        <f>VLOOKUP($D553,Artslister!$A$1:$W$99,5,FALSE)</f>
        <v>Plantae</v>
      </c>
      <c r="P553" t="str">
        <f>VLOOKUP($D553,Artslister!$A$1:$W$99,6,FALSE)</f>
        <v>Magnoliophyta</v>
      </c>
      <c r="Q553" t="str">
        <f>VLOOKUP($D553,Artslister!$A$1:$W$99,7,FALSE)</f>
        <v>Eudicots</v>
      </c>
      <c r="R553" t="str">
        <f>VLOOKUP($D553,Artslister!$A$1:$W$99,8,FALSE)</f>
        <v>Rosales</v>
      </c>
      <c r="S553" t="str">
        <f>VLOOKUP($D553,Artslister!$A$1:$W$99,9,FALSE)</f>
        <v>Rosaceae</v>
      </c>
      <c r="T553" t="str">
        <f>VLOOKUP($D553,Artslister!$A$1:$W$99,10,FALSE)</f>
        <v>Rosa</v>
      </c>
      <c r="U553">
        <f>VLOOKUP($D553,Artslister!$A$1:$W$99,11,FALSE)</f>
        <v>0</v>
      </c>
      <c r="V553">
        <f>VLOOKUP($D553,Artslister!$A$1:$W$99,12,FALSE)</f>
        <v>0</v>
      </c>
      <c r="W553" t="str">
        <f>VLOOKUP($D553,Artslister!$A$1:$W$99,13,FALSE)</f>
        <v>L.</v>
      </c>
      <c r="X553" t="e">
        <f>VLOOKUP($D553,Artslister!$A$1:$W$99,15,FALSE)</f>
        <v>#REF!</v>
      </c>
      <c r="Y553" t="e">
        <f>VLOOKUP($D553,Artslister!$A$1:$W$99,17,FALSE)</f>
        <v>#N/A</v>
      </c>
    </row>
    <row r="554" spans="1:25" ht="14.55" hidden="1" x14ac:dyDescent="0.3">
      <c r="A554" t="s">
        <v>147</v>
      </c>
      <c r="B554">
        <v>2020</v>
      </c>
      <c r="C554" t="s">
        <v>1607</v>
      </c>
      <c r="D554" t="s">
        <v>1926</v>
      </c>
      <c r="E554">
        <v>10</v>
      </c>
      <c r="L554" t="str">
        <f>VLOOKUP($D554,Artslister!$A$1:$W$99,2,FALSE)</f>
        <v>Juniperus communis</v>
      </c>
      <c r="M554" t="str">
        <f>VLOOKUP($D554,Artslister!$A$1:$W$99,3,FALSE)</f>
        <v>103785</v>
      </c>
      <c r="N554" t="str">
        <f>VLOOKUP($D554,Artslister!$A$1:$W$99,4,FALSE)</f>
        <v>63745</v>
      </c>
      <c r="O554" t="str">
        <f>VLOOKUP($D554,Artslister!$A$1:$W$99,5,FALSE)</f>
        <v>Plantae</v>
      </c>
      <c r="P554" t="str">
        <f>VLOOKUP($D554,Artslister!$A$1:$W$99,6,FALSE)</f>
        <v>Pinophyta</v>
      </c>
      <c r="Q554" t="str">
        <f>VLOOKUP($D554,Artslister!$A$1:$W$99,7,FALSE)</f>
        <v>Pinopsida</v>
      </c>
      <c r="R554" t="str">
        <f>VLOOKUP($D554,Artslister!$A$1:$W$99,8,FALSE)</f>
        <v>Pinales</v>
      </c>
      <c r="S554" t="str">
        <f>VLOOKUP($D554,Artslister!$A$1:$W$99,9,FALSE)</f>
        <v>Cupressaceae</v>
      </c>
      <c r="T554" t="str">
        <f>VLOOKUP($D554,Artslister!$A$1:$W$99,10,FALSE)</f>
        <v>Juniperus</v>
      </c>
      <c r="U554" t="str">
        <f>VLOOKUP($D554,Artslister!$A$1:$W$99,11,FALSE)</f>
        <v>communis</v>
      </c>
      <c r="V554">
        <f>VLOOKUP($D554,Artslister!$A$1:$W$99,12,FALSE)</f>
        <v>0</v>
      </c>
      <c r="W554" t="str">
        <f>VLOOKUP($D554,Artslister!$A$1:$W$99,13,FALSE)</f>
        <v>L.</v>
      </c>
      <c r="X554" t="e">
        <f>VLOOKUP($D554,Artslister!$A$1:$W$99,15,FALSE)</f>
        <v>#REF!</v>
      </c>
      <c r="Y554" t="e">
        <f>VLOOKUP($D554,Artslister!$A$1:$W$99,17,FALSE)</f>
        <v>#N/A</v>
      </c>
    </row>
    <row r="555" spans="1:25" ht="14.55" hidden="1" x14ac:dyDescent="0.3">
      <c r="A555" t="s">
        <v>57</v>
      </c>
      <c r="B555">
        <v>2020</v>
      </c>
      <c r="C555" t="s">
        <v>1637</v>
      </c>
      <c r="D555" t="s">
        <v>1926</v>
      </c>
      <c r="E555">
        <v>3</v>
      </c>
      <c r="L555" t="str">
        <f>VLOOKUP($D555,Artslister!$A$1:$W$99,2,FALSE)</f>
        <v>Juniperus communis</v>
      </c>
      <c r="M555" t="str">
        <f>VLOOKUP($D555,Artslister!$A$1:$W$99,3,FALSE)</f>
        <v>103785</v>
      </c>
      <c r="N555" t="str">
        <f>VLOOKUP($D555,Artslister!$A$1:$W$99,4,FALSE)</f>
        <v>63745</v>
      </c>
      <c r="O555" t="str">
        <f>VLOOKUP($D555,Artslister!$A$1:$W$99,5,FALSE)</f>
        <v>Plantae</v>
      </c>
      <c r="P555" t="str">
        <f>VLOOKUP($D555,Artslister!$A$1:$W$99,6,FALSE)</f>
        <v>Pinophyta</v>
      </c>
      <c r="Q555" t="str">
        <f>VLOOKUP($D555,Artslister!$A$1:$W$99,7,FALSE)</f>
        <v>Pinopsida</v>
      </c>
      <c r="R555" t="str">
        <f>VLOOKUP($D555,Artslister!$A$1:$W$99,8,FALSE)</f>
        <v>Pinales</v>
      </c>
      <c r="S555" t="str">
        <f>VLOOKUP($D555,Artslister!$A$1:$W$99,9,FALSE)</f>
        <v>Cupressaceae</v>
      </c>
      <c r="T555" t="str">
        <f>VLOOKUP($D555,Artslister!$A$1:$W$99,10,FALSE)</f>
        <v>Juniperus</v>
      </c>
      <c r="U555" t="str">
        <f>VLOOKUP($D555,Artslister!$A$1:$W$99,11,FALSE)</f>
        <v>communis</v>
      </c>
      <c r="V555">
        <f>VLOOKUP($D555,Artslister!$A$1:$W$99,12,FALSE)</f>
        <v>0</v>
      </c>
      <c r="W555" t="str">
        <f>VLOOKUP($D555,Artslister!$A$1:$W$99,13,FALSE)</f>
        <v>L.</v>
      </c>
      <c r="X555" t="e">
        <f>VLOOKUP($D555,Artslister!$A$1:$W$99,15,FALSE)</f>
        <v>#REF!</v>
      </c>
      <c r="Y555" t="e">
        <f>VLOOKUP($D555,Artslister!$A$1:$W$99,17,FALSE)</f>
        <v>#N/A</v>
      </c>
    </row>
    <row r="556" spans="1:25" ht="14.55" hidden="1" x14ac:dyDescent="0.3">
      <c r="A556" t="s">
        <v>57</v>
      </c>
      <c r="B556">
        <v>2020</v>
      </c>
      <c r="C556" t="s">
        <v>1639</v>
      </c>
      <c r="D556" t="s">
        <v>1926</v>
      </c>
      <c r="E556">
        <v>10</v>
      </c>
      <c r="L556" t="str">
        <f>VLOOKUP($D556,Artslister!$A$1:$W$99,2,FALSE)</f>
        <v>Juniperus communis</v>
      </c>
      <c r="M556" t="str">
        <f>VLOOKUP($D556,Artslister!$A$1:$W$99,3,FALSE)</f>
        <v>103785</v>
      </c>
      <c r="N556" t="str">
        <f>VLOOKUP($D556,Artslister!$A$1:$W$99,4,FALSE)</f>
        <v>63745</v>
      </c>
      <c r="O556" t="str">
        <f>VLOOKUP($D556,Artslister!$A$1:$W$99,5,FALSE)</f>
        <v>Plantae</v>
      </c>
      <c r="P556" t="str">
        <f>VLOOKUP($D556,Artslister!$A$1:$W$99,6,FALSE)</f>
        <v>Pinophyta</v>
      </c>
      <c r="Q556" t="str">
        <f>VLOOKUP($D556,Artslister!$A$1:$W$99,7,FALSE)</f>
        <v>Pinopsida</v>
      </c>
      <c r="R556" t="str">
        <f>VLOOKUP($D556,Artslister!$A$1:$W$99,8,FALSE)</f>
        <v>Pinales</v>
      </c>
      <c r="S556" t="str">
        <f>VLOOKUP($D556,Artslister!$A$1:$W$99,9,FALSE)</f>
        <v>Cupressaceae</v>
      </c>
      <c r="T556" t="str">
        <f>VLOOKUP($D556,Artslister!$A$1:$W$99,10,FALSE)</f>
        <v>Juniperus</v>
      </c>
      <c r="U556" t="str">
        <f>VLOOKUP($D556,Artslister!$A$1:$W$99,11,FALSE)</f>
        <v>communis</v>
      </c>
      <c r="V556">
        <f>VLOOKUP($D556,Artslister!$A$1:$W$99,12,FALSE)</f>
        <v>0</v>
      </c>
      <c r="W556" t="str">
        <f>VLOOKUP($D556,Artslister!$A$1:$W$99,13,FALSE)</f>
        <v>L.</v>
      </c>
      <c r="X556" t="e">
        <f>VLOOKUP($D556,Artslister!$A$1:$W$99,15,FALSE)</f>
        <v>#REF!</v>
      </c>
      <c r="Y556" t="e">
        <f>VLOOKUP($D556,Artslister!$A$1:$W$99,17,FALSE)</f>
        <v>#N/A</v>
      </c>
    </row>
    <row r="557" spans="1:25" ht="14.55" hidden="1" x14ac:dyDescent="0.3">
      <c r="A557" t="s">
        <v>57</v>
      </c>
      <c r="B557">
        <v>2020</v>
      </c>
      <c r="C557" t="s">
        <v>1664</v>
      </c>
      <c r="D557" t="s">
        <v>1926</v>
      </c>
      <c r="E557">
        <v>100</v>
      </c>
      <c r="L557" t="str">
        <f>VLOOKUP($D557,Artslister!$A$1:$W$99,2,FALSE)</f>
        <v>Juniperus communis</v>
      </c>
      <c r="M557" t="str">
        <f>VLOOKUP($D557,Artslister!$A$1:$W$99,3,FALSE)</f>
        <v>103785</v>
      </c>
      <c r="N557" t="str">
        <f>VLOOKUP($D557,Artslister!$A$1:$W$99,4,FALSE)</f>
        <v>63745</v>
      </c>
      <c r="O557" t="str">
        <f>VLOOKUP($D557,Artslister!$A$1:$W$99,5,FALSE)</f>
        <v>Plantae</v>
      </c>
      <c r="P557" t="str">
        <f>VLOOKUP($D557,Artslister!$A$1:$W$99,6,FALSE)</f>
        <v>Pinophyta</v>
      </c>
      <c r="Q557" t="str">
        <f>VLOOKUP($D557,Artslister!$A$1:$W$99,7,FALSE)</f>
        <v>Pinopsida</v>
      </c>
      <c r="R557" t="str">
        <f>VLOOKUP($D557,Artslister!$A$1:$W$99,8,FALSE)</f>
        <v>Pinales</v>
      </c>
      <c r="S557" t="str">
        <f>VLOOKUP($D557,Artslister!$A$1:$W$99,9,FALSE)</f>
        <v>Cupressaceae</v>
      </c>
      <c r="T557" t="str">
        <f>VLOOKUP($D557,Artslister!$A$1:$W$99,10,FALSE)</f>
        <v>Juniperus</v>
      </c>
      <c r="U557" t="str">
        <f>VLOOKUP($D557,Artslister!$A$1:$W$99,11,FALSE)</f>
        <v>communis</v>
      </c>
      <c r="V557">
        <f>VLOOKUP($D557,Artslister!$A$1:$W$99,12,FALSE)</f>
        <v>0</v>
      </c>
      <c r="W557" t="str">
        <f>VLOOKUP($D557,Artslister!$A$1:$W$99,13,FALSE)</f>
        <v>L.</v>
      </c>
      <c r="X557" t="e">
        <f>VLOOKUP($D557,Artslister!$A$1:$W$99,15,FALSE)</f>
        <v>#REF!</v>
      </c>
      <c r="Y557" t="e">
        <f>VLOOKUP($D557,Artslister!$A$1:$W$99,17,FALSE)</f>
        <v>#N/A</v>
      </c>
    </row>
    <row r="558" spans="1:25" ht="14.55" hidden="1" x14ac:dyDescent="0.3">
      <c r="A558" t="s">
        <v>98</v>
      </c>
      <c r="B558">
        <v>2020</v>
      </c>
      <c r="C558" t="s">
        <v>1717</v>
      </c>
      <c r="D558" t="s">
        <v>1926</v>
      </c>
      <c r="E558">
        <v>3</v>
      </c>
      <c r="L558" t="str">
        <f>VLOOKUP($D558,Artslister!$A$1:$W$99,2,FALSE)</f>
        <v>Juniperus communis</v>
      </c>
      <c r="M558" t="str">
        <f>VLOOKUP($D558,Artslister!$A$1:$W$99,3,FALSE)</f>
        <v>103785</v>
      </c>
      <c r="N558" t="str">
        <f>VLOOKUP($D558,Artslister!$A$1:$W$99,4,FALSE)</f>
        <v>63745</v>
      </c>
      <c r="O558" t="str">
        <f>VLOOKUP($D558,Artslister!$A$1:$W$99,5,FALSE)</f>
        <v>Plantae</v>
      </c>
      <c r="P558" t="str">
        <f>VLOOKUP($D558,Artslister!$A$1:$W$99,6,FALSE)</f>
        <v>Pinophyta</v>
      </c>
      <c r="Q558" t="str">
        <f>VLOOKUP($D558,Artslister!$A$1:$W$99,7,FALSE)</f>
        <v>Pinopsida</v>
      </c>
      <c r="R558" t="str">
        <f>VLOOKUP($D558,Artslister!$A$1:$W$99,8,FALSE)</f>
        <v>Pinales</v>
      </c>
      <c r="S558" t="str">
        <f>VLOOKUP($D558,Artslister!$A$1:$W$99,9,FALSE)</f>
        <v>Cupressaceae</v>
      </c>
      <c r="T558" t="str">
        <f>VLOOKUP($D558,Artslister!$A$1:$W$99,10,FALSE)</f>
        <v>Juniperus</v>
      </c>
      <c r="U558" t="str">
        <f>VLOOKUP($D558,Artslister!$A$1:$W$99,11,FALSE)</f>
        <v>communis</v>
      </c>
      <c r="V558">
        <f>VLOOKUP($D558,Artslister!$A$1:$W$99,12,FALSE)</f>
        <v>0</v>
      </c>
      <c r="W558" t="str">
        <f>VLOOKUP($D558,Artslister!$A$1:$W$99,13,FALSE)</f>
        <v>L.</v>
      </c>
      <c r="X558" t="e">
        <f>VLOOKUP($D558,Artslister!$A$1:$W$99,15,FALSE)</f>
        <v>#REF!</v>
      </c>
      <c r="Y558" t="e">
        <f>VLOOKUP($D558,Artslister!$A$1:$W$99,17,FALSE)</f>
        <v>#N/A</v>
      </c>
    </row>
    <row r="559" spans="1:25" ht="14.55" hidden="1" x14ac:dyDescent="0.3">
      <c r="A559" t="s">
        <v>42</v>
      </c>
      <c r="B559">
        <v>2021</v>
      </c>
      <c r="C559" t="s">
        <v>1185</v>
      </c>
      <c r="D559" t="s">
        <v>1926</v>
      </c>
      <c r="E559">
        <v>20</v>
      </c>
      <c r="I559">
        <v>1</v>
      </c>
      <c r="L559" t="str">
        <f>VLOOKUP($D559,Artslister!$A$1:$W$99,2,FALSE)</f>
        <v>Juniperus communis</v>
      </c>
      <c r="M559" t="str">
        <f>VLOOKUP($D559,Artslister!$A$1:$W$99,3,FALSE)</f>
        <v>103785</v>
      </c>
      <c r="N559" t="str">
        <f>VLOOKUP($D559,Artslister!$A$1:$W$99,4,FALSE)</f>
        <v>63745</v>
      </c>
      <c r="O559" t="str">
        <f>VLOOKUP($D559,Artslister!$A$1:$W$99,5,FALSE)</f>
        <v>Plantae</v>
      </c>
      <c r="P559" t="str">
        <f>VLOOKUP($D559,Artslister!$A$1:$W$99,6,FALSE)</f>
        <v>Pinophyta</v>
      </c>
      <c r="Q559" t="str">
        <f>VLOOKUP($D559,Artslister!$A$1:$W$99,7,FALSE)</f>
        <v>Pinopsida</v>
      </c>
      <c r="R559" t="str">
        <f>VLOOKUP($D559,Artslister!$A$1:$W$99,8,FALSE)</f>
        <v>Pinales</v>
      </c>
      <c r="S559" t="str">
        <f>VLOOKUP($D559,Artslister!$A$1:$W$99,9,FALSE)</f>
        <v>Cupressaceae</v>
      </c>
      <c r="T559" t="str">
        <f>VLOOKUP($D559,Artslister!$A$1:$W$99,10,FALSE)</f>
        <v>Juniperus</v>
      </c>
      <c r="U559" t="str">
        <f>VLOOKUP($D559,Artslister!$A$1:$W$99,11,FALSE)</f>
        <v>communis</v>
      </c>
      <c r="V559">
        <f>VLOOKUP($D559,Artslister!$A$1:$W$99,12,FALSE)</f>
        <v>0</v>
      </c>
      <c r="W559" t="str">
        <f>VLOOKUP($D559,Artslister!$A$1:$W$99,13,FALSE)</f>
        <v>L.</v>
      </c>
      <c r="X559" t="e">
        <f>VLOOKUP($D559,Artslister!$A$1:$W$99,15,FALSE)</f>
        <v>#REF!</v>
      </c>
      <c r="Y559" t="e">
        <f>VLOOKUP($D559,Artslister!$A$1:$W$99,17,FALSE)</f>
        <v>#N/A</v>
      </c>
    </row>
    <row r="560" spans="1:25" ht="14.55" hidden="1" x14ac:dyDescent="0.3">
      <c r="A560" t="s">
        <v>139</v>
      </c>
      <c r="B560">
        <v>2021</v>
      </c>
      <c r="C560" t="s">
        <v>1244</v>
      </c>
      <c r="D560" t="s">
        <v>1926</v>
      </c>
      <c r="E560">
        <v>20</v>
      </c>
      <c r="H560">
        <v>1</v>
      </c>
      <c r="L560" t="str">
        <f>VLOOKUP($D560,Artslister!$A$1:$W$99,2,FALSE)</f>
        <v>Juniperus communis</v>
      </c>
      <c r="M560" t="str">
        <f>VLOOKUP($D560,Artslister!$A$1:$W$99,3,FALSE)</f>
        <v>103785</v>
      </c>
      <c r="N560" t="str">
        <f>VLOOKUP($D560,Artslister!$A$1:$W$99,4,FALSE)</f>
        <v>63745</v>
      </c>
      <c r="O560" t="str">
        <f>VLOOKUP($D560,Artslister!$A$1:$W$99,5,FALSE)</f>
        <v>Plantae</v>
      </c>
      <c r="P560" t="str">
        <f>VLOOKUP($D560,Artslister!$A$1:$W$99,6,FALSE)</f>
        <v>Pinophyta</v>
      </c>
      <c r="Q560" t="str">
        <f>VLOOKUP($D560,Artslister!$A$1:$W$99,7,FALSE)</f>
        <v>Pinopsida</v>
      </c>
      <c r="R560" t="str">
        <f>VLOOKUP($D560,Artslister!$A$1:$W$99,8,FALSE)</f>
        <v>Pinales</v>
      </c>
      <c r="S560" t="str">
        <f>VLOOKUP($D560,Artslister!$A$1:$W$99,9,FALSE)</f>
        <v>Cupressaceae</v>
      </c>
      <c r="T560" t="str">
        <f>VLOOKUP($D560,Artslister!$A$1:$W$99,10,FALSE)</f>
        <v>Juniperus</v>
      </c>
      <c r="U560" t="str">
        <f>VLOOKUP($D560,Artslister!$A$1:$W$99,11,FALSE)</f>
        <v>communis</v>
      </c>
      <c r="V560">
        <f>VLOOKUP($D560,Artslister!$A$1:$W$99,12,FALSE)</f>
        <v>0</v>
      </c>
      <c r="W560" t="str">
        <f>VLOOKUP($D560,Artslister!$A$1:$W$99,13,FALSE)</f>
        <v>L.</v>
      </c>
      <c r="X560" t="e">
        <f>VLOOKUP($D560,Artslister!$A$1:$W$99,15,FALSE)</f>
        <v>#REF!</v>
      </c>
      <c r="Y560" t="e">
        <f>VLOOKUP($D560,Artslister!$A$1:$W$99,17,FALSE)</f>
        <v>#N/A</v>
      </c>
    </row>
    <row r="561" spans="1:25" ht="14.55" hidden="1" x14ac:dyDescent="0.3">
      <c r="A561" t="s">
        <v>57</v>
      </c>
      <c r="B561">
        <v>2021</v>
      </c>
      <c r="C561" t="s">
        <v>1639</v>
      </c>
      <c r="D561" t="s">
        <v>1926</v>
      </c>
      <c r="E561">
        <v>1</v>
      </c>
      <c r="I561">
        <v>1</v>
      </c>
      <c r="L561" t="str">
        <f>VLOOKUP($D561,Artslister!$A$1:$W$99,2,FALSE)</f>
        <v>Juniperus communis</v>
      </c>
      <c r="M561" t="str">
        <f>VLOOKUP($D561,Artslister!$A$1:$W$99,3,FALSE)</f>
        <v>103785</v>
      </c>
      <c r="N561" t="str">
        <f>VLOOKUP($D561,Artslister!$A$1:$W$99,4,FALSE)</f>
        <v>63745</v>
      </c>
      <c r="O561" t="str">
        <f>VLOOKUP($D561,Artslister!$A$1:$W$99,5,FALSE)</f>
        <v>Plantae</v>
      </c>
      <c r="P561" t="str">
        <f>VLOOKUP($D561,Artslister!$A$1:$W$99,6,FALSE)</f>
        <v>Pinophyta</v>
      </c>
      <c r="Q561" t="str">
        <f>VLOOKUP($D561,Artslister!$A$1:$W$99,7,FALSE)</f>
        <v>Pinopsida</v>
      </c>
      <c r="R561" t="str">
        <f>VLOOKUP($D561,Artslister!$A$1:$W$99,8,FALSE)</f>
        <v>Pinales</v>
      </c>
      <c r="S561" t="str">
        <f>VLOOKUP($D561,Artslister!$A$1:$W$99,9,FALSE)</f>
        <v>Cupressaceae</v>
      </c>
      <c r="T561" t="str">
        <f>VLOOKUP($D561,Artslister!$A$1:$W$99,10,FALSE)</f>
        <v>Juniperus</v>
      </c>
      <c r="U561" t="str">
        <f>VLOOKUP($D561,Artslister!$A$1:$W$99,11,FALSE)</f>
        <v>communis</v>
      </c>
      <c r="V561">
        <f>VLOOKUP($D561,Artslister!$A$1:$W$99,12,FALSE)</f>
        <v>0</v>
      </c>
      <c r="W561" t="str">
        <f>VLOOKUP($D561,Artslister!$A$1:$W$99,13,FALSE)</f>
        <v>L.</v>
      </c>
      <c r="X561" t="e">
        <f>VLOOKUP($D561,Artslister!$A$1:$W$99,15,FALSE)</f>
        <v>#REF!</v>
      </c>
      <c r="Y561" t="e">
        <f>VLOOKUP($D561,Artslister!$A$1:$W$99,17,FALSE)</f>
        <v>#N/A</v>
      </c>
    </row>
    <row r="562" spans="1:25" ht="14.55" hidden="1" x14ac:dyDescent="0.3">
      <c r="A562" t="s">
        <v>98</v>
      </c>
      <c r="B562">
        <v>2021</v>
      </c>
      <c r="C562" t="s">
        <v>1717</v>
      </c>
      <c r="D562" t="s">
        <v>1926</v>
      </c>
      <c r="E562">
        <v>2</v>
      </c>
      <c r="H562">
        <v>1</v>
      </c>
      <c r="L562" t="str">
        <f>VLOOKUP($D562,Artslister!$A$1:$W$99,2,FALSE)</f>
        <v>Juniperus communis</v>
      </c>
      <c r="M562" t="str">
        <f>VLOOKUP($D562,Artslister!$A$1:$W$99,3,FALSE)</f>
        <v>103785</v>
      </c>
      <c r="N562" t="str">
        <f>VLOOKUP($D562,Artslister!$A$1:$W$99,4,FALSE)</f>
        <v>63745</v>
      </c>
      <c r="O562" t="str">
        <f>VLOOKUP($D562,Artslister!$A$1:$W$99,5,FALSE)</f>
        <v>Plantae</v>
      </c>
      <c r="P562" t="str">
        <f>VLOOKUP($D562,Artslister!$A$1:$W$99,6,FALSE)</f>
        <v>Pinophyta</v>
      </c>
      <c r="Q562" t="str">
        <f>VLOOKUP($D562,Artslister!$A$1:$W$99,7,FALSE)</f>
        <v>Pinopsida</v>
      </c>
      <c r="R562" t="str">
        <f>VLOOKUP($D562,Artslister!$A$1:$W$99,8,FALSE)</f>
        <v>Pinales</v>
      </c>
      <c r="S562" t="str">
        <f>VLOOKUP($D562,Artslister!$A$1:$W$99,9,FALSE)</f>
        <v>Cupressaceae</v>
      </c>
      <c r="T562" t="str">
        <f>VLOOKUP($D562,Artslister!$A$1:$W$99,10,FALSE)</f>
        <v>Juniperus</v>
      </c>
      <c r="U562" t="str">
        <f>VLOOKUP($D562,Artslister!$A$1:$W$99,11,FALSE)</f>
        <v>communis</v>
      </c>
      <c r="V562">
        <f>VLOOKUP($D562,Artslister!$A$1:$W$99,12,FALSE)</f>
        <v>0</v>
      </c>
      <c r="W562" t="str">
        <f>VLOOKUP($D562,Artslister!$A$1:$W$99,13,FALSE)</f>
        <v>L.</v>
      </c>
      <c r="X562" t="e">
        <f>VLOOKUP($D562,Artslister!$A$1:$W$99,15,FALSE)</f>
        <v>#REF!</v>
      </c>
      <c r="Y562" t="e">
        <f>VLOOKUP($D562,Artslister!$A$1:$W$99,17,FALSE)</f>
        <v>#N/A</v>
      </c>
    </row>
    <row r="563" spans="1:25" ht="14.55" hidden="1" x14ac:dyDescent="0.3">
      <c r="A563" t="s">
        <v>13</v>
      </c>
      <c r="B563">
        <v>2022</v>
      </c>
      <c r="C563" t="s">
        <v>1317</v>
      </c>
      <c r="D563" t="s">
        <v>1927</v>
      </c>
      <c r="E563">
        <v>1</v>
      </c>
      <c r="F563">
        <v>1</v>
      </c>
      <c r="L563" t="str">
        <f>VLOOKUP($D563,Artslister!$A$1:$W$99,2,FALSE)</f>
        <v>Ranunculus polyanthemos</v>
      </c>
      <c r="M563" t="str">
        <f>VLOOKUP($D563,Artslister!$A$1:$W$99,3,FALSE)</f>
        <v>103162</v>
      </c>
      <c r="N563" t="str">
        <f>VLOOKUP($D563,Artslister!$A$1:$W$99,4,FALSE)</f>
        <v>136513</v>
      </c>
      <c r="O563" t="str">
        <f>VLOOKUP($D563,Artslister!$A$1:$W$99,5,FALSE)</f>
        <v>Plantae</v>
      </c>
      <c r="P563" t="str">
        <f>VLOOKUP($D563,Artslister!$A$1:$W$99,6,FALSE)</f>
        <v>Magnoliophyta</v>
      </c>
      <c r="Q563" t="str">
        <f>VLOOKUP($D563,Artslister!$A$1:$W$99,7,FALSE)</f>
        <v>Eudicots</v>
      </c>
      <c r="R563" t="str">
        <f>VLOOKUP($D563,Artslister!$A$1:$W$99,8,FALSE)</f>
        <v>Ranunculales</v>
      </c>
      <c r="S563" t="str">
        <f>VLOOKUP($D563,Artslister!$A$1:$W$99,9,FALSE)</f>
        <v>Ranunculaceae</v>
      </c>
      <c r="T563" t="str">
        <f>VLOOKUP($D563,Artslister!$A$1:$W$99,10,FALSE)</f>
        <v>Ranunculus</v>
      </c>
      <c r="U563" t="str">
        <f>VLOOKUP($D563,Artslister!$A$1:$W$99,11,FALSE)</f>
        <v>polyanthemos</v>
      </c>
      <c r="V563">
        <f>VLOOKUP($D563,Artslister!$A$1:$W$99,12,FALSE)</f>
        <v>0</v>
      </c>
      <c r="W563" t="str">
        <f>VLOOKUP($D563,Artslister!$A$1:$W$99,13,FALSE)</f>
        <v>L.</v>
      </c>
      <c r="X563" t="e">
        <f>VLOOKUP($D563,Artslister!$A$1:$W$99,15,FALSE)</f>
        <v>#REF!</v>
      </c>
      <c r="Y563" t="e">
        <f>VLOOKUP($D563,Artslister!$A$1:$W$99,17,FALSE)</f>
        <v>#N/A</v>
      </c>
    </row>
    <row r="564" spans="1:25" ht="14.55" hidden="1" x14ac:dyDescent="0.3">
      <c r="A564" t="s">
        <v>13</v>
      </c>
      <c r="B564">
        <v>2022</v>
      </c>
      <c r="C564" t="s">
        <v>1325</v>
      </c>
      <c r="D564" t="s">
        <v>1927</v>
      </c>
      <c r="E564">
        <v>3</v>
      </c>
      <c r="F564">
        <v>1</v>
      </c>
      <c r="L564" t="str">
        <f>VLOOKUP($D564,Artslister!$A$1:$W$99,2,FALSE)</f>
        <v>Ranunculus polyanthemos</v>
      </c>
      <c r="M564" t="str">
        <f>VLOOKUP($D564,Artslister!$A$1:$W$99,3,FALSE)</f>
        <v>103162</v>
      </c>
      <c r="N564" t="str">
        <f>VLOOKUP($D564,Artslister!$A$1:$W$99,4,FALSE)</f>
        <v>136513</v>
      </c>
      <c r="O564" t="str">
        <f>VLOOKUP($D564,Artslister!$A$1:$W$99,5,FALSE)</f>
        <v>Plantae</v>
      </c>
      <c r="P564" t="str">
        <f>VLOOKUP($D564,Artslister!$A$1:$W$99,6,FALSE)</f>
        <v>Magnoliophyta</v>
      </c>
      <c r="Q564" t="str">
        <f>VLOOKUP($D564,Artslister!$A$1:$W$99,7,FALSE)</f>
        <v>Eudicots</v>
      </c>
      <c r="R564" t="str">
        <f>VLOOKUP($D564,Artslister!$A$1:$W$99,8,FALSE)</f>
        <v>Ranunculales</v>
      </c>
      <c r="S564" t="str">
        <f>VLOOKUP($D564,Artslister!$A$1:$W$99,9,FALSE)</f>
        <v>Ranunculaceae</v>
      </c>
      <c r="T564" t="str">
        <f>VLOOKUP($D564,Artslister!$A$1:$W$99,10,FALSE)</f>
        <v>Ranunculus</v>
      </c>
      <c r="U564" t="str">
        <f>VLOOKUP($D564,Artslister!$A$1:$W$99,11,FALSE)</f>
        <v>polyanthemos</v>
      </c>
      <c r="V564">
        <f>VLOOKUP($D564,Artslister!$A$1:$W$99,12,FALSE)</f>
        <v>0</v>
      </c>
      <c r="W564" t="str">
        <f>VLOOKUP($D564,Artslister!$A$1:$W$99,13,FALSE)</f>
        <v>L.</v>
      </c>
      <c r="X564" t="e">
        <f>VLOOKUP($D564,Artslister!$A$1:$W$99,15,FALSE)</f>
        <v>#REF!</v>
      </c>
      <c r="Y564" t="e">
        <f>VLOOKUP($D564,Artslister!$A$1:$W$99,17,FALSE)</f>
        <v>#N/A</v>
      </c>
    </row>
    <row r="565" spans="1:25" ht="14.55" hidden="1" x14ac:dyDescent="0.3">
      <c r="A565" t="s">
        <v>13</v>
      </c>
      <c r="B565">
        <v>2022</v>
      </c>
      <c r="C565" t="s">
        <v>1318</v>
      </c>
      <c r="D565" t="s">
        <v>1927</v>
      </c>
      <c r="E565">
        <v>5</v>
      </c>
      <c r="F565">
        <v>1</v>
      </c>
      <c r="L565" t="str">
        <f>VLOOKUP($D565,Artslister!$A$1:$W$99,2,FALSE)</f>
        <v>Ranunculus polyanthemos</v>
      </c>
      <c r="M565" t="str">
        <f>VLOOKUP($D565,Artslister!$A$1:$W$99,3,FALSE)</f>
        <v>103162</v>
      </c>
      <c r="N565" t="str">
        <f>VLOOKUP($D565,Artslister!$A$1:$W$99,4,FALSE)</f>
        <v>136513</v>
      </c>
      <c r="O565" t="str">
        <f>VLOOKUP($D565,Artslister!$A$1:$W$99,5,FALSE)</f>
        <v>Plantae</v>
      </c>
      <c r="P565" t="str">
        <f>VLOOKUP($D565,Artslister!$A$1:$W$99,6,FALSE)</f>
        <v>Magnoliophyta</v>
      </c>
      <c r="Q565" t="str">
        <f>VLOOKUP($D565,Artslister!$A$1:$W$99,7,FALSE)</f>
        <v>Eudicots</v>
      </c>
      <c r="R565" t="str">
        <f>VLOOKUP($D565,Artslister!$A$1:$W$99,8,FALSE)</f>
        <v>Ranunculales</v>
      </c>
      <c r="S565" t="str">
        <f>VLOOKUP($D565,Artslister!$A$1:$W$99,9,FALSE)</f>
        <v>Ranunculaceae</v>
      </c>
      <c r="T565" t="str">
        <f>VLOOKUP($D565,Artslister!$A$1:$W$99,10,FALSE)</f>
        <v>Ranunculus</v>
      </c>
      <c r="U565" t="str">
        <f>VLOOKUP($D565,Artslister!$A$1:$W$99,11,FALSE)</f>
        <v>polyanthemos</v>
      </c>
      <c r="V565">
        <f>VLOOKUP($D565,Artslister!$A$1:$W$99,12,FALSE)</f>
        <v>0</v>
      </c>
      <c r="W565" t="str">
        <f>VLOOKUP($D565,Artslister!$A$1:$W$99,13,FALSE)</f>
        <v>L.</v>
      </c>
      <c r="X565" t="e">
        <f>VLOOKUP($D565,Artslister!$A$1:$W$99,15,FALSE)</f>
        <v>#REF!</v>
      </c>
      <c r="Y565" t="e">
        <f>VLOOKUP($D565,Artslister!$A$1:$W$99,17,FALSE)</f>
        <v>#N/A</v>
      </c>
    </row>
    <row r="566" spans="1:25" ht="14.55" hidden="1" x14ac:dyDescent="0.3">
      <c r="A566" t="s">
        <v>13</v>
      </c>
      <c r="B566">
        <v>2022</v>
      </c>
      <c r="C566" t="s">
        <v>1325</v>
      </c>
      <c r="D566" t="s">
        <v>1961</v>
      </c>
      <c r="E566">
        <v>1</v>
      </c>
      <c r="F566">
        <v>1</v>
      </c>
      <c r="L566" t="str">
        <f>VLOOKUP($D566,Artslister!$A$1:$W$99,2,FALSE)</f>
        <v>Primula veris</v>
      </c>
      <c r="M566">
        <f>VLOOKUP($D566,Artslister!$A$1:$W$99,3,FALSE)</f>
        <v>101883</v>
      </c>
      <c r="N566">
        <f>VLOOKUP($D566,Artslister!$A$1:$W$99,4,FALSE)</f>
        <v>0</v>
      </c>
      <c r="O566" t="str">
        <f>VLOOKUP($D566,Artslister!$A$1:$W$99,5,FALSE)</f>
        <v>Plantae</v>
      </c>
      <c r="P566" t="str">
        <f>VLOOKUP($D566,Artslister!$A$1:$W$99,6,FALSE)</f>
        <v>Magnoliophyta</v>
      </c>
      <c r="Q566" t="str">
        <f>VLOOKUP($D566,Artslister!$A$1:$W$99,7,FALSE)</f>
        <v>Eudicots</v>
      </c>
      <c r="R566" t="str">
        <f>VLOOKUP($D566,Artslister!$A$1:$W$99,8,FALSE)</f>
        <v>Ericales</v>
      </c>
      <c r="S566" t="str">
        <f>VLOOKUP($D566,Artslister!$A$1:$W$99,9,FALSE)</f>
        <v>Primulaceae</v>
      </c>
      <c r="T566" t="str">
        <f>VLOOKUP($D566,Artslister!$A$1:$W$99,10,FALSE)</f>
        <v>Primula</v>
      </c>
      <c r="U566" t="str">
        <f>VLOOKUP($D566,Artslister!$A$1:$W$99,11,FALSE)</f>
        <v>veris</v>
      </c>
      <c r="V566">
        <f>VLOOKUP($D566,Artslister!$A$1:$W$99,12,FALSE)</f>
        <v>0</v>
      </c>
      <c r="W566" t="str">
        <f>VLOOKUP($D566,Artslister!$A$1:$W$99,13,FALSE)</f>
        <v>L.</v>
      </c>
      <c r="X566" t="e">
        <f>VLOOKUP($D566,Artslister!$A$1:$W$99,15,FALSE)</f>
        <v>#REF!</v>
      </c>
      <c r="Y566" t="e">
        <f>VLOOKUP($D566,Artslister!$A$1:$W$99,17,FALSE)</f>
        <v>#N/A</v>
      </c>
    </row>
    <row r="567" spans="1:25" ht="14.55" hidden="1" x14ac:dyDescent="0.3">
      <c r="A567" t="s">
        <v>13</v>
      </c>
      <c r="B567">
        <v>2022</v>
      </c>
      <c r="C567" t="s">
        <v>1326</v>
      </c>
      <c r="D567" t="s">
        <v>1930</v>
      </c>
      <c r="E567">
        <v>2</v>
      </c>
      <c r="F567">
        <v>1</v>
      </c>
      <c r="L567" t="str">
        <f>VLOOKUP($D567,Artslister!$A$1:$W$99,2,FALSE)</f>
        <v>Fragaria viridis</v>
      </c>
      <c r="M567">
        <f>VLOOKUP($D567,Artslister!$A$1:$W$99,3,FALSE)</f>
        <v>103318</v>
      </c>
      <c r="N567">
        <f>VLOOKUP($D567,Artslister!$A$1:$W$99,4,FALSE)</f>
        <v>0</v>
      </c>
      <c r="O567" t="str">
        <f>VLOOKUP($D567,Artslister!$A$1:$W$99,5,FALSE)</f>
        <v>Plantae</v>
      </c>
      <c r="P567" t="str">
        <f>VLOOKUP($D567,Artslister!$A$1:$W$99,6,FALSE)</f>
        <v>Magnoliophyta</v>
      </c>
      <c r="Q567" t="str">
        <f>VLOOKUP($D567,Artslister!$A$1:$W$99,7,FALSE)</f>
        <v>Eudicots</v>
      </c>
      <c r="R567" t="str">
        <f>VLOOKUP($D567,Artslister!$A$1:$W$99,8,FALSE)</f>
        <v>Rosales</v>
      </c>
      <c r="S567" t="str">
        <f>VLOOKUP($D567,Artslister!$A$1:$W$99,9,FALSE)</f>
        <v>Rosaceae</v>
      </c>
      <c r="T567" t="str">
        <f>VLOOKUP($D567,Artslister!$A$1:$W$99,10,FALSE)</f>
        <v>Fragaria</v>
      </c>
      <c r="U567" t="str">
        <f>VLOOKUP($D567,Artslister!$A$1:$W$99,11,FALSE)</f>
        <v>viridis</v>
      </c>
      <c r="V567">
        <f>VLOOKUP($D567,Artslister!$A$1:$W$99,12,FALSE)</f>
        <v>0</v>
      </c>
      <c r="W567" t="str">
        <f>VLOOKUP($D567,Artslister!$A$1:$W$99,13,FALSE)</f>
        <v>Weston</v>
      </c>
      <c r="X567" t="e">
        <f>VLOOKUP($D567,Artslister!$A$1:$W$99,15,FALSE)</f>
        <v>#REF!</v>
      </c>
      <c r="Y567" t="e">
        <f>VLOOKUP($D567,Artslister!$A$1:$W$99,17,FALSE)</f>
        <v>#N/A</v>
      </c>
    </row>
    <row r="568" spans="1:25" ht="14.55" hidden="1" x14ac:dyDescent="0.3">
      <c r="A568" t="s">
        <v>98</v>
      </c>
      <c r="B568">
        <v>2017</v>
      </c>
      <c r="C568" t="s">
        <v>1719</v>
      </c>
      <c r="D568" t="s">
        <v>1964</v>
      </c>
      <c r="E568">
        <v>1</v>
      </c>
      <c r="F568">
        <v>1</v>
      </c>
      <c r="L568" t="str">
        <f>VLOOKUP($D568,Artslister!$A$1:$W$99,2,FALSE)</f>
        <v>Crepis praemorsa</v>
      </c>
      <c r="M568" t="str">
        <f>VLOOKUP($D568,Artslister!$A$1:$W$99,3,FALSE)</f>
        <v>100541</v>
      </c>
      <c r="N568" t="str">
        <f>VLOOKUP($D568,Artslister!$A$1:$W$99,4,FALSE)</f>
        <v>60501</v>
      </c>
      <c r="O568" t="str">
        <f>VLOOKUP($D568,Artslister!$A$1:$W$99,5,FALSE)</f>
        <v>Plantae</v>
      </c>
      <c r="P568" t="str">
        <f>VLOOKUP($D568,Artslister!$A$1:$W$99,6,FALSE)</f>
        <v>Magnoliophyta</v>
      </c>
      <c r="Q568" t="str">
        <f>VLOOKUP($D568,Artslister!$A$1:$W$99,7,FALSE)</f>
        <v>Eudicots</v>
      </c>
      <c r="R568" t="str">
        <f>VLOOKUP($D568,Artslister!$A$1:$W$99,8,FALSE)</f>
        <v>Asterales</v>
      </c>
      <c r="S568" t="str">
        <f>VLOOKUP($D568,Artslister!$A$1:$W$99,9,FALSE)</f>
        <v>Asteraceae</v>
      </c>
      <c r="T568" t="str">
        <f>VLOOKUP($D568,Artslister!$A$1:$W$99,10,FALSE)</f>
        <v>Crepis</v>
      </c>
      <c r="U568" t="str">
        <f>VLOOKUP($D568,Artslister!$A$1:$W$99,11,FALSE)</f>
        <v>praemorsa</v>
      </c>
      <c r="V568">
        <f>VLOOKUP($D568,Artslister!$A$1:$W$99,12,FALSE)</f>
        <v>0</v>
      </c>
      <c r="W568" t="str">
        <f>VLOOKUP($D568,Artslister!$A$1:$W$99,13,FALSE)</f>
        <v>(L.) Walther</v>
      </c>
      <c r="X568" t="e">
        <f>VLOOKUP($D568,Artslister!$A$1:$W$99,15,FALSE)</f>
        <v>#REF!</v>
      </c>
      <c r="Y568" t="e">
        <f>VLOOKUP($D568,Artslister!$A$1:$W$99,17,FALSE)</f>
        <v>#N/A</v>
      </c>
    </row>
    <row r="569" spans="1:25" ht="14.55" hidden="1" x14ac:dyDescent="0.3">
      <c r="A569" t="s">
        <v>13</v>
      </c>
      <c r="B569">
        <v>2022</v>
      </c>
      <c r="C569" t="s">
        <v>1320</v>
      </c>
      <c r="D569" t="s">
        <v>1930</v>
      </c>
      <c r="E569">
        <v>8</v>
      </c>
      <c r="F569">
        <v>1</v>
      </c>
      <c r="L569" t="str">
        <f>VLOOKUP($D569,Artslister!$A$1:$W$99,2,FALSE)</f>
        <v>Fragaria viridis</v>
      </c>
      <c r="M569">
        <f>VLOOKUP($D569,Artslister!$A$1:$W$99,3,FALSE)</f>
        <v>103318</v>
      </c>
      <c r="N569">
        <f>VLOOKUP($D569,Artslister!$A$1:$W$99,4,FALSE)</f>
        <v>0</v>
      </c>
      <c r="O569" t="str">
        <f>VLOOKUP($D569,Artslister!$A$1:$W$99,5,FALSE)</f>
        <v>Plantae</v>
      </c>
      <c r="P569" t="str">
        <f>VLOOKUP($D569,Artslister!$A$1:$W$99,6,FALSE)</f>
        <v>Magnoliophyta</v>
      </c>
      <c r="Q569" t="str">
        <f>VLOOKUP($D569,Artslister!$A$1:$W$99,7,FALSE)</f>
        <v>Eudicots</v>
      </c>
      <c r="R569" t="str">
        <f>VLOOKUP($D569,Artslister!$A$1:$W$99,8,FALSE)</f>
        <v>Rosales</v>
      </c>
      <c r="S569" t="str">
        <f>VLOOKUP($D569,Artslister!$A$1:$W$99,9,FALSE)</f>
        <v>Rosaceae</v>
      </c>
      <c r="T569" t="str">
        <f>VLOOKUP($D569,Artslister!$A$1:$W$99,10,FALSE)</f>
        <v>Fragaria</v>
      </c>
      <c r="U569" t="str">
        <f>VLOOKUP($D569,Artslister!$A$1:$W$99,11,FALSE)</f>
        <v>viridis</v>
      </c>
      <c r="V569">
        <f>VLOOKUP($D569,Artslister!$A$1:$W$99,12,FALSE)</f>
        <v>0</v>
      </c>
      <c r="W569" t="str">
        <f>VLOOKUP($D569,Artslister!$A$1:$W$99,13,FALSE)</f>
        <v>Weston</v>
      </c>
      <c r="X569" t="e">
        <f>VLOOKUP($D569,Artslister!$A$1:$W$99,15,FALSE)</f>
        <v>#REF!</v>
      </c>
      <c r="Y569" t="e">
        <f>VLOOKUP($D569,Artslister!$A$1:$W$99,17,FALSE)</f>
        <v>#N/A</v>
      </c>
    </row>
    <row r="570" spans="1:25" ht="14.55" hidden="1" x14ac:dyDescent="0.3">
      <c r="A570" t="s">
        <v>13</v>
      </c>
      <c r="B570">
        <v>2022</v>
      </c>
      <c r="C570" t="s">
        <v>1324</v>
      </c>
      <c r="D570" t="s">
        <v>1930</v>
      </c>
      <c r="E570">
        <v>2</v>
      </c>
      <c r="F570">
        <v>1</v>
      </c>
      <c r="L570" t="str">
        <f>VLOOKUP($D570,Artslister!$A$1:$W$99,2,FALSE)</f>
        <v>Fragaria viridis</v>
      </c>
      <c r="M570">
        <f>VLOOKUP($D570,Artslister!$A$1:$W$99,3,FALSE)</f>
        <v>103318</v>
      </c>
      <c r="N570">
        <f>VLOOKUP($D570,Artslister!$A$1:$W$99,4,FALSE)</f>
        <v>0</v>
      </c>
      <c r="O570" t="str">
        <f>VLOOKUP($D570,Artslister!$A$1:$W$99,5,FALSE)</f>
        <v>Plantae</v>
      </c>
      <c r="P570" t="str">
        <f>VLOOKUP($D570,Artslister!$A$1:$W$99,6,FALSE)</f>
        <v>Magnoliophyta</v>
      </c>
      <c r="Q570" t="str">
        <f>VLOOKUP($D570,Artslister!$A$1:$W$99,7,FALSE)</f>
        <v>Eudicots</v>
      </c>
      <c r="R570" t="str">
        <f>VLOOKUP($D570,Artslister!$A$1:$W$99,8,FALSE)</f>
        <v>Rosales</v>
      </c>
      <c r="S570" t="str">
        <f>VLOOKUP($D570,Artslister!$A$1:$W$99,9,FALSE)</f>
        <v>Rosaceae</v>
      </c>
      <c r="T570" t="str">
        <f>VLOOKUP($D570,Artslister!$A$1:$W$99,10,FALSE)</f>
        <v>Fragaria</v>
      </c>
      <c r="U570" t="str">
        <f>VLOOKUP($D570,Artslister!$A$1:$W$99,11,FALSE)</f>
        <v>viridis</v>
      </c>
      <c r="V570">
        <f>VLOOKUP($D570,Artslister!$A$1:$W$99,12,FALSE)</f>
        <v>0</v>
      </c>
      <c r="W570" t="str">
        <f>VLOOKUP($D570,Artslister!$A$1:$W$99,13,FALSE)</f>
        <v>Weston</v>
      </c>
      <c r="X570" t="e">
        <f>VLOOKUP($D570,Artslister!$A$1:$W$99,15,FALSE)</f>
        <v>#REF!</v>
      </c>
      <c r="Y570" t="e">
        <f>VLOOKUP($D570,Artslister!$A$1:$W$99,17,FALSE)</f>
        <v>#N/A</v>
      </c>
    </row>
    <row r="571" spans="1:25" ht="14.55" hidden="1" x14ac:dyDescent="0.3">
      <c r="A571" t="s">
        <v>13</v>
      </c>
      <c r="B571">
        <v>2022</v>
      </c>
      <c r="C571" t="s">
        <v>1321</v>
      </c>
      <c r="D571" t="s">
        <v>1930</v>
      </c>
      <c r="E571">
        <v>10</v>
      </c>
      <c r="F571">
        <v>1</v>
      </c>
      <c r="L571" t="str">
        <f>VLOOKUP($D571,Artslister!$A$1:$W$99,2,FALSE)</f>
        <v>Fragaria viridis</v>
      </c>
      <c r="M571">
        <f>VLOOKUP($D571,Artslister!$A$1:$W$99,3,FALSE)</f>
        <v>103318</v>
      </c>
      <c r="N571">
        <f>VLOOKUP($D571,Artslister!$A$1:$W$99,4,FALSE)</f>
        <v>0</v>
      </c>
      <c r="O571" t="str">
        <f>VLOOKUP($D571,Artslister!$A$1:$W$99,5,FALSE)</f>
        <v>Plantae</v>
      </c>
      <c r="P571" t="str">
        <f>VLOOKUP($D571,Artslister!$A$1:$W$99,6,FALSE)</f>
        <v>Magnoliophyta</v>
      </c>
      <c r="Q571" t="str">
        <f>VLOOKUP($D571,Artslister!$A$1:$W$99,7,FALSE)</f>
        <v>Eudicots</v>
      </c>
      <c r="R571" t="str">
        <f>VLOOKUP($D571,Artslister!$A$1:$W$99,8,FALSE)</f>
        <v>Rosales</v>
      </c>
      <c r="S571" t="str">
        <f>VLOOKUP($D571,Artslister!$A$1:$W$99,9,FALSE)</f>
        <v>Rosaceae</v>
      </c>
      <c r="T571" t="str">
        <f>VLOOKUP($D571,Artslister!$A$1:$W$99,10,FALSE)</f>
        <v>Fragaria</v>
      </c>
      <c r="U571" t="str">
        <f>VLOOKUP($D571,Artslister!$A$1:$W$99,11,FALSE)</f>
        <v>viridis</v>
      </c>
      <c r="V571">
        <f>VLOOKUP($D571,Artslister!$A$1:$W$99,12,FALSE)</f>
        <v>0</v>
      </c>
      <c r="W571" t="str">
        <f>VLOOKUP($D571,Artslister!$A$1:$W$99,13,FALSE)</f>
        <v>Weston</v>
      </c>
      <c r="X571" t="e">
        <f>VLOOKUP($D571,Artslister!$A$1:$W$99,15,FALSE)</f>
        <v>#REF!</v>
      </c>
      <c r="Y571" t="e">
        <f>VLOOKUP($D571,Artslister!$A$1:$W$99,17,FALSE)</f>
        <v>#N/A</v>
      </c>
    </row>
    <row r="572" spans="1:25" ht="14.55" hidden="1" x14ac:dyDescent="0.3">
      <c r="A572" t="s">
        <v>13</v>
      </c>
      <c r="B572">
        <v>2022</v>
      </c>
      <c r="C572" t="s">
        <v>1318</v>
      </c>
      <c r="D572" t="s">
        <v>1930</v>
      </c>
      <c r="E572">
        <v>5</v>
      </c>
      <c r="F572">
        <v>1</v>
      </c>
      <c r="L572" t="str">
        <f>VLOOKUP($D572,Artslister!$A$1:$W$99,2,FALSE)</f>
        <v>Fragaria viridis</v>
      </c>
      <c r="M572">
        <f>VLOOKUP($D572,Artslister!$A$1:$W$99,3,FALSE)</f>
        <v>103318</v>
      </c>
      <c r="N572">
        <f>VLOOKUP($D572,Artslister!$A$1:$W$99,4,FALSE)</f>
        <v>0</v>
      </c>
      <c r="O572" t="str">
        <f>VLOOKUP($D572,Artslister!$A$1:$W$99,5,FALSE)</f>
        <v>Plantae</v>
      </c>
      <c r="P572" t="str">
        <f>VLOOKUP($D572,Artslister!$A$1:$W$99,6,FALSE)</f>
        <v>Magnoliophyta</v>
      </c>
      <c r="Q572" t="str">
        <f>VLOOKUP($D572,Artslister!$A$1:$W$99,7,FALSE)</f>
        <v>Eudicots</v>
      </c>
      <c r="R572" t="str">
        <f>VLOOKUP($D572,Artslister!$A$1:$W$99,8,FALSE)</f>
        <v>Rosales</v>
      </c>
      <c r="S572" t="str">
        <f>VLOOKUP($D572,Artslister!$A$1:$W$99,9,FALSE)</f>
        <v>Rosaceae</v>
      </c>
      <c r="T572" t="str">
        <f>VLOOKUP($D572,Artslister!$A$1:$W$99,10,FALSE)</f>
        <v>Fragaria</v>
      </c>
      <c r="U572" t="str">
        <f>VLOOKUP($D572,Artslister!$A$1:$W$99,11,FALSE)</f>
        <v>viridis</v>
      </c>
      <c r="V572">
        <f>VLOOKUP($D572,Artslister!$A$1:$W$99,12,FALSE)</f>
        <v>0</v>
      </c>
      <c r="W572" t="str">
        <f>VLOOKUP($D572,Artslister!$A$1:$W$99,13,FALSE)</f>
        <v>Weston</v>
      </c>
      <c r="X572" t="e">
        <f>VLOOKUP($D572,Artslister!$A$1:$W$99,15,FALSE)</f>
        <v>#REF!</v>
      </c>
      <c r="Y572" t="e">
        <f>VLOOKUP($D572,Artslister!$A$1:$W$99,17,FALSE)</f>
        <v>#N/A</v>
      </c>
    </row>
    <row r="573" spans="1:25" ht="14.55" hidden="1" x14ac:dyDescent="0.3">
      <c r="A573" t="s">
        <v>13</v>
      </c>
      <c r="B573">
        <v>2022</v>
      </c>
      <c r="C573" t="s">
        <v>1323</v>
      </c>
      <c r="D573" t="s">
        <v>1930</v>
      </c>
      <c r="E573">
        <v>7</v>
      </c>
      <c r="F573">
        <v>1</v>
      </c>
      <c r="L573" t="str">
        <f>VLOOKUP($D573,Artslister!$A$1:$W$99,2,FALSE)</f>
        <v>Fragaria viridis</v>
      </c>
      <c r="M573">
        <f>VLOOKUP($D573,Artslister!$A$1:$W$99,3,FALSE)</f>
        <v>103318</v>
      </c>
      <c r="N573">
        <f>VLOOKUP($D573,Artslister!$A$1:$W$99,4,FALSE)</f>
        <v>0</v>
      </c>
      <c r="O573" t="str">
        <f>VLOOKUP($D573,Artslister!$A$1:$W$99,5,FALSE)</f>
        <v>Plantae</v>
      </c>
      <c r="P573" t="str">
        <f>VLOOKUP($D573,Artslister!$A$1:$W$99,6,FALSE)</f>
        <v>Magnoliophyta</v>
      </c>
      <c r="Q573" t="str">
        <f>VLOOKUP($D573,Artslister!$A$1:$W$99,7,FALSE)</f>
        <v>Eudicots</v>
      </c>
      <c r="R573" t="str">
        <f>VLOOKUP($D573,Artslister!$A$1:$W$99,8,FALSE)</f>
        <v>Rosales</v>
      </c>
      <c r="S573" t="str">
        <f>VLOOKUP($D573,Artslister!$A$1:$W$99,9,FALSE)</f>
        <v>Rosaceae</v>
      </c>
      <c r="T573" t="str">
        <f>VLOOKUP($D573,Artslister!$A$1:$W$99,10,FALSE)</f>
        <v>Fragaria</v>
      </c>
      <c r="U573" t="str">
        <f>VLOOKUP($D573,Artslister!$A$1:$W$99,11,FALSE)</f>
        <v>viridis</v>
      </c>
      <c r="V573">
        <f>VLOOKUP($D573,Artslister!$A$1:$W$99,12,FALSE)</f>
        <v>0</v>
      </c>
      <c r="W573" t="str">
        <f>VLOOKUP($D573,Artslister!$A$1:$W$99,13,FALSE)</f>
        <v>Weston</v>
      </c>
      <c r="X573" t="e">
        <f>VLOOKUP($D573,Artslister!$A$1:$W$99,15,FALSE)</f>
        <v>#REF!</v>
      </c>
      <c r="Y573" t="e">
        <f>VLOOKUP($D573,Artslister!$A$1:$W$99,17,FALSE)</f>
        <v>#N/A</v>
      </c>
    </row>
    <row r="574" spans="1:25" ht="14.55" hidden="1" x14ac:dyDescent="0.3">
      <c r="A574" t="s">
        <v>13</v>
      </c>
      <c r="B574">
        <v>2022</v>
      </c>
      <c r="C574" t="s">
        <v>1317</v>
      </c>
      <c r="D574" t="s">
        <v>1928</v>
      </c>
      <c r="E574">
        <v>8</v>
      </c>
      <c r="H574">
        <v>1</v>
      </c>
      <c r="L574" t="str">
        <f>VLOOKUP($D574,Artslister!$A$1:$W$99,2,FALSE)</f>
        <v>Rosa sp.</v>
      </c>
      <c r="M574" t="str">
        <f>VLOOKUP($D574,Artslister!$A$1:$W$99,3,FALSE)</f>
        <v>103384</v>
      </c>
      <c r="N574" t="str">
        <f>VLOOKUP($D574,Artslister!$A$1:$W$99,4,FALSE)</f>
        <v>63344</v>
      </c>
      <c r="O574" t="str">
        <f>VLOOKUP($D574,Artslister!$A$1:$W$99,5,FALSE)</f>
        <v>Plantae</v>
      </c>
      <c r="P574" t="str">
        <f>VLOOKUP($D574,Artslister!$A$1:$W$99,6,FALSE)</f>
        <v>Magnoliophyta</v>
      </c>
      <c r="Q574" t="str">
        <f>VLOOKUP($D574,Artslister!$A$1:$W$99,7,FALSE)</f>
        <v>Eudicots</v>
      </c>
      <c r="R574" t="str">
        <f>VLOOKUP($D574,Artslister!$A$1:$W$99,8,FALSE)</f>
        <v>Rosales</v>
      </c>
      <c r="S574" t="str">
        <f>VLOOKUP($D574,Artslister!$A$1:$W$99,9,FALSE)</f>
        <v>Rosaceae</v>
      </c>
      <c r="T574" t="str">
        <f>VLOOKUP($D574,Artslister!$A$1:$W$99,10,FALSE)</f>
        <v>Rosa</v>
      </c>
      <c r="U574">
        <f>VLOOKUP($D574,Artslister!$A$1:$W$99,11,FALSE)</f>
        <v>0</v>
      </c>
      <c r="V574">
        <f>VLOOKUP($D574,Artslister!$A$1:$W$99,12,FALSE)</f>
        <v>0</v>
      </c>
      <c r="W574" t="str">
        <f>VLOOKUP($D574,Artslister!$A$1:$W$99,13,FALSE)</f>
        <v>L.</v>
      </c>
      <c r="X574" t="e">
        <f>VLOOKUP($D574,Artslister!$A$1:$W$99,15,FALSE)</f>
        <v>#REF!</v>
      </c>
      <c r="Y574" t="e">
        <f>VLOOKUP($D574,Artslister!$A$1:$W$99,17,FALSE)</f>
        <v>#N/A</v>
      </c>
    </row>
    <row r="575" spans="1:25" ht="14.55" hidden="1" x14ac:dyDescent="0.3">
      <c r="A575" t="s">
        <v>13</v>
      </c>
      <c r="B575">
        <v>2022</v>
      </c>
      <c r="C575" t="s">
        <v>1326</v>
      </c>
      <c r="D575" t="s">
        <v>1928</v>
      </c>
      <c r="E575">
        <v>8</v>
      </c>
      <c r="H575">
        <v>1</v>
      </c>
      <c r="L575" t="str">
        <f>VLOOKUP($D575,Artslister!$A$1:$W$99,2,FALSE)</f>
        <v>Rosa sp.</v>
      </c>
      <c r="M575" t="str">
        <f>VLOOKUP($D575,Artslister!$A$1:$W$99,3,FALSE)</f>
        <v>103384</v>
      </c>
      <c r="N575" t="str">
        <f>VLOOKUP($D575,Artslister!$A$1:$W$99,4,FALSE)</f>
        <v>63344</v>
      </c>
      <c r="O575" t="str">
        <f>VLOOKUP($D575,Artslister!$A$1:$W$99,5,FALSE)</f>
        <v>Plantae</v>
      </c>
      <c r="P575" t="str">
        <f>VLOOKUP($D575,Artslister!$A$1:$W$99,6,FALSE)</f>
        <v>Magnoliophyta</v>
      </c>
      <c r="Q575" t="str">
        <f>VLOOKUP($D575,Artslister!$A$1:$W$99,7,FALSE)</f>
        <v>Eudicots</v>
      </c>
      <c r="R575" t="str">
        <f>VLOOKUP($D575,Artslister!$A$1:$W$99,8,FALSE)</f>
        <v>Rosales</v>
      </c>
      <c r="S575" t="str">
        <f>VLOOKUP($D575,Artslister!$A$1:$W$99,9,FALSE)</f>
        <v>Rosaceae</v>
      </c>
      <c r="T575" t="str">
        <f>VLOOKUP($D575,Artslister!$A$1:$W$99,10,FALSE)</f>
        <v>Rosa</v>
      </c>
      <c r="U575">
        <f>VLOOKUP($D575,Artslister!$A$1:$W$99,11,FALSE)</f>
        <v>0</v>
      </c>
      <c r="V575">
        <f>VLOOKUP($D575,Artslister!$A$1:$W$99,12,FALSE)</f>
        <v>0</v>
      </c>
      <c r="W575" t="str">
        <f>VLOOKUP($D575,Artslister!$A$1:$W$99,13,FALSE)</f>
        <v>L.</v>
      </c>
      <c r="X575" t="e">
        <f>VLOOKUP($D575,Artslister!$A$1:$W$99,15,FALSE)</f>
        <v>#REF!</v>
      </c>
      <c r="Y575" t="e">
        <f>VLOOKUP($D575,Artslister!$A$1:$W$99,17,FALSE)</f>
        <v>#N/A</v>
      </c>
    </row>
    <row r="576" spans="1:25" ht="14.55" hidden="1" x14ac:dyDescent="0.3">
      <c r="A576" t="s">
        <v>13</v>
      </c>
      <c r="B576">
        <v>2022</v>
      </c>
      <c r="C576" t="s">
        <v>1322</v>
      </c>
      <c r="D576" t="s">
        <v>1928</v>
      </c>
      <c r="E576">
        <v>6</v>
      </c>
      <c r="H576">
        <v>1</v>
      </c>
      <c r="L576" t="str">
        <f>VLOOKUP($D576,Artslister!$A$1:$W$99,2,FALSE)</f>
        <v>Rosa sp.</v>
      </c>
      <c r="M576" t="str">
        <f>VLOOKUP($D576,Artslister!$A$1:$W$99,3,FALSE)</f>
        <v>103384</v>
      </c>
      <c r="N576" t="str">
        <f>VLOOKUP($D576,Artslister!$A$1:$W$99,4,FALSE)</f>
        <v>63344</v>
      </c>
      <c r="O576" t="str">
        <f>VLOOKUP($D576,Artslister!$A$1:$W$99,5,FALSE)</f>
        <v>Plantae</v>
      </c>
      <c r="P576" t="str">
        <f>VLOOKUP($D576,Artslister!$A$1:$W$99,6,FALSE)</f>
        <v>Magnoliophyta</v>
      </c>
      <c r="Q576" t="str">
        <f>VLOOKUP($D576,Artslister!$A$1:$W$99,7,FALSE)</f>
        <v>Eudicots</v>
      </c>
      <c r="R576" t="str">
        <f>VLOOKUP($D576,Artslister!$A$1:$W$99,8,FALSE)</f>
        <v>Rosales</v>
      </c>
      <c r="S576" t="str">
        <f>VLOOKUP($D576,Artslister!$A$1:$W$99,9,FALSE)</f>
        <v>Rosaceae</v>
      </c>
      <c r="T576" t="str">
        <f>VLOOKUP($D576,Artslister!$A$1:$W$99,10,FALSE)</f>
        <v>Rosa</v>
      </c>
      <c r="U576">
        <f>VLOOKUP($D576,Artslister!$A$1:$W$99,11,FALSE)</f>
        <v>0</v>
      </c>
      <c r="V576">
        <f>VLOOKUP($D576,Artslister!$A$1:$W$99,12,FALSE)</f>
        <v>0</v>
      </c>
      <c r="W576" t="str">
        <f>VLOOKUP($D576,Artslister!$A$1:$W$99,13,FALSE)</f>
        <v>L.</v>
      </c>
      <c r="X576" t="e">
        <f>VLOOKUP($D576,Artslister!$A$1:$W$99,15,FALSE)</f>
        <v>#REF!</v>
      </c>
      <c r="Y576" t="e">
        <f>VLOOKUP($D576,Artslister!$A$1:$W$99,17,FALSE)</f>
        <v>#N/A</v>
      </c>
    </row>
    <row r="577" spans="1:25" ht="14.55" hidden="1" x14ac:dyDescent="0.3">
      <c r="A577" t="s">
        <v>13</v>
      </c>
      <c r="B577">
        <v>2022</v>
      </c>
      <c r="C577" t="s">
        <v>1320</v>
      </c>
      <c r="D577" t="s">
        <v>1928</v>
      </c>
      <c r="E577">
        <v>10</v>
      </c>
      <c r="H577">
        <v>1</v>
      </c>
      <c r="L577" t="str">
        <f>VLOOKUP($D577,Artslister!$A$1:$W$99,2,FALSE)</f>
        <v>Rosa sp.</v>
      </c>
      <c r="M577" t="str">
        <f>VLOOKUP($D577,Artslister!$A$1:$W$99,3,FALSE)</f>
        <v>103384</v>
      </c>
      <c r="N577" t="str">
        <f>VLOOKUP($D577,Artslister!$A$1:$W$99,4,FALSE)</f>
        <v>63344</v>
      </c>
      <c r="O577" t="str">
        <f>VLOOKUP($D577,Artslister!$A$1:$W$99,5,FALSE)</f>
        <v>Plantae</v>
      </c>
      <c r="P577" t="str">
        <f>VLOOKUP($D577,Artslister!$A$1:$W$99,6,FALSE)</f>
        <v>Magnoliophyta</v>
      </c>
      <c r="Q577" t="str">
        <f>VLOOKUP($D577,Artslister!$A$1:$W$99,7,FALSE)</f>
        <v>Eudicots</v>
      </c>
      <c r="R577" t="str">
        <f>VLOOKUP($D577,Artslister!$A$1:$W$99,8,FALSE)</f>
        <v>Rosales</v>
      </c>
      <c r="S577" t="str">
        <f>VLOOKUP($D577,Artslister!$A$1:$W$99,9,FALSE)</f>
        <v>Rosaceae</v>
      </c>
      <c r="T577" t="str">
        <f>VLOOKUP($D577,Artslister!$A$1:$W$99,10,FALSE)</f>
        <v>Rosa</v>
      </c>
      <c r="U577">
        <f>VLOOKUP($D577,Artslister!$A$1:$W$99,11,FALSE)</f>
        <v>0</v>
      </c>
      <c r="V577">
        <f>VLOOKUP($D577,Artslister!$A$1:$W$99,12,FALSE)</f>
        <v>0</v>
      </c>
      <c r="W577" t="str">
        <f>VLOOKUP($D577,Artslister!$A$1:$W$99,13,FALSE)</f>
        <v>L.</v>
      </c>
      <c r="X577" t="e">
        <f>VLOOKUP($D577,Artslister!$A$1:$W$99,15,FALSE)</f>
        <v>#REF!</v>
      </c>
      <c r="Y577" t="e">
        <f>VLOOKUP($D577,Artslister!$A$1:$W$99,17,FALSE)</f>
        <v>#N/A</v>
      </c>
    </row>
    <row r="578" spans="1:25" ht="14.55" hidden="1" x14ac:dyDescent="0.3">
      <c r="A578" t="s">
        <v>13</v>
      </c>
      <c r="B578">
        <v>2022</v>
      </c>
      <c r="C578" t="s">
        <v>1325</v>
      </c>
      <c r="D578" t="s">
        <v>1928</v>
      </c>
      <c r="E578">
        <v>1</v>
      </c>
      <c r="H578">
        <v>1</v>
      </c>
      <c r="L578" t="str">
        <f>VLOOKUP($D578,Artslister!$A$1:$W$99,2,FALSE)</f>
        <v>Rosa sp.</v>
      </c>
      <c r="M578" t="str">
        <f>VLOOKUP($D578,Artslister!$A$1:$W$99,3,FALSE)</f>
        <v>103384</v>
      </c>
      <c r="N578" t="str">
        <f>VLOOKUP($D578,Artslister!$A$1:$W$99,4,FALSE)</f>
        <v>63344</v>
      </c>
      <c r="O578" t="str">
        <f>VLOOKUP($D578,Artslister!$A$1:$W$99,5,FALSE)</f>
        <v>Plantae</v>
      </c>
      <c r="P578" t="str">
        <f>VLOOKUP($D578,Artslister!$A$1:$W$99,6,FALSE)</f>
        <v>Magnoliophyta</v>
      </c>
      <c r="Q578" t="str">
        <f>VLOOKUP($D578,Artslister!$A$1:$W$99,7,FALSE)</f>
        <v>Eudicots</v>
      </c>
      <c r="R578" t="str">
        <f>VLOOKUP($D578,Artslister!$A$1:$W$99,8,FALSE)</f>
        <v>Rosales</v>
      </c>
      <c r="S578" t="str">
        <f>VLOOKUP($D578,Artslister!$A$1:$W$99,9,FALSE)</f>
        <v>Rosaceae</v>
      </c>
      <c r="T578" t="str">
        <f>VLOOKUP($D578,Artslister!$A$1:$W$99,10,FALSE)</f>
        <v>Rosa</v>
      </c>
      <c r="U578">
        <f>VLOOKUP($D578,Artslister!$A$1:$W$99,11,FALSE)</f>
        <v>0</v>
      </c>
      <c r="V578">
        <f>VLOOKUP($D578,Artslister!$A$1:$W$99,12,FALSE)</f>
        <v>0</v>
      </c>
      <c r="W578" t="str">
        <f>VLOOKUP($D578,Artslister!$A$1:$W$99,13,FALSE)</f>
        <v>L.</v>
      </c>
      <c r="X578" t="e">
        <f>VLOOKUP($D578,Artslister!$A$1:$W$99,15,FALSE)</f>
        <v>#REF!</v>
      </c>
      <c r="Y578" t="e">
        <f>VLOOKUP($D578,Artslister!$A$1:$W$99,17,FALSE)</f>
        <v>#N/A</v>
      </c>
    </row>
    <row r="579" spans="1:25" ht="14.55" hidden="1" x14ac:dyDescent="0.3">
      <c r="A579" t="s">
        <v>13</v>
      </c>
      <c r="B579">
        <v>2022</v>
      </c>
      <c r="C579" t="s">
        <v>1319</v>
      </c>
      <c r="D579" t="s">
        <v>1928</v>
      </c>
      <c r="E579">
        <v>75</v>
      </c>
      <c r="H579">
        <v>1</v>
      </c>
      <c r="L579" t="str">
        <f>VLOOKUP($D579,Artslister!$A$1:$W$99,2,FALSE)</f>
        <v>Rosa sp.</v>
      </c>
      <c r="M579" t="str">
        <f>VLOOKUP($D579,Artslister!$A$1:$W$99,3,FALSE)</f>
        <v>103384</v>
      </c>
      <c r="N579" t="str">
        <f>VLOOKUP($D579,Artslister!$A$1:$W$99,4,FALSE)</f>
        <v>63344</v>
      </c>
      <c r="O579" t="str">
        <f>VLOOKUP($D579,Artslister!$A$1:$W$99,5,FALSE)</f>
        <v>Plantae</v>
      </c>
      <c r="P579" t="str">
        <f>VLOOKUP($D579,Artslister!$A$1:$W$99,6,FALSE)</f>
        <v>Magnoliophyta</v>
      </c>
      <c r="Q579" t="str">
        <f>VLOOKUP($D579,Artslister!$A$1:$W$99,7,FALSE)</f>
        <v>Eudicots</v>
      </c>
      <c r="R579" t="str">
        <f>VLOOKUP($D579,Artslister!$A$1:$W$99,8,FALSE)</f>
        <v>Rosales</v>
      </c>
      <c r="S579" t="str">
        <f>VLOOKUP($D579,Artslister!$A$1:$W$99,9,FALSE)</f>
        <v>Rosaceae</v>
      </c>
      <c r="T579" t="str">
        <f>VLOOKUP($D579,Artslister!$A$1:$W$99,10,FALSE)</f>
        <v>Rosa</v>
      </c>
      <c r="U579">
        <f>VLOOKUP($D579,Artslister!$A$1:$W$99,11,FALSE)</f>
        <v>0</v>
      </c>
      <c r="V579">
        <f>VLOOKUP($D579,Artslister!$A$1:$W$99,12,FALSE)</f>
        <v>0</v>
      </c>
      <c r="W579" t="str">
        <f>VLOOKUP($D579,Artslister!$A$1:$W$99,13,FALSE)</f>
        <v>L.</v>
      </c>
      <c r="X579" t="e">
        <f>VLOOKUP($D579,Artslister!$A$1:$W$99,15,FALSE)</f>
        <v>#REF!</v>
      </c>
      <c r="Y579" t="e">
        <f>VLOOKUP($D579,Artslister!$A$1:$W$99,17,FALSE)</f>
        <v>#N/A</v>
      </c>
    </row>
    <row r="580" spans="1:25" ht="14.55" hidden="1" x14ac:dyDescent="0.3">
      <c r="A580" t="s">
        <v>13</v>
      </c>
      <c r="B580">
        <v>2022</v>
      </c>
      <c r="C580" t="s">
        <v>1324</v>
      </c>
      <c r="D580" t="s">
        <v>1928</v>
      </c>
      <c r="E580">
        <v>8</v>
      </c>
      <c r="H580">
        <v>1</v>
      </c>
      <c r="L580" t="str">
        <f>VLOOKUP($D580,Artslister!$A$1:$W$99,2,FALSE)</f>
        <v>Rosa sp.</v>
      </c>
      <c r="M580" t="str">
        <f>VLOOKUP($D580,Artslister!$A$1:$W$99,3,FALSE)</f>
        <v>103384</v>
      </c>
      <c r="N580" t="str">
        <f>VLOOKUP($D580,Artslister!$A$1:$W$99,4,FALSE)</f>
        <v>63344</v>
      </c>
      <c r="O580" t="str">
        <f>VLOOKUP($D580,Artslister!$A$1:$W$99,5,FALSE)</f>
        <v>Plantae</v>
      </c>
      <c r="P580" t="str">
        <f>VLOOKUP($D580,Artslister!$A$1:$W$99,6,FALSE)</f>
        <v>Magnoliophyta</v>
      </c>
      <c r="Q580" t="str">
        <f>VLOOKUP($D580,Artslister!$A$1:$W$99,7,FALSE)</f>
        <v>Eudicots</v>
      </c>
      <c r="R580" t="str">
        <f>VLOOKUP($D580,Artslister!$A$1:$W$99,8,FALSE)</f>
        <v>Rosales</v>
      </c>
      <c r="S580" t="str">
        <f>VLOOKUP($D580,Artslister!$A$1:$W$99,9,FALSE)</f>
        <v>Rosaceae</v>
      </c>
      <c r="T580" t="str">
        <f>VLOOKUP($D580,Artslister!$A$1:$W$99,10,FALSE)</f>
        <v>Rosa</v>
      </c>
      <c r="U580">
        <f>VLOOKUP($D580,Artslister!$A$1:$W$99,11,FALSE)</f>
        <v>0</v>
      </c>
      <c r="V580">
        <f>VLOOKUP($D580,Artslister!$A$1:$W$99,12,FALSE)</f>
        <v>0</v>
      </c>
      <c r="W580" t="str">
        <f>VLOOKUP($D580,Artslister!$A$1:$W$99,13,FALSE)</f>
        <v>L.</v>
      </c>
      <c r="X580" t="e">
        <f>VLOOKUP($D580,Artslister!$A$1:$W$99,15,FALSE)</f>
        <v>#REF!</v>
      </c>
      <c r="Y580" t="e">
        <f>VLOOKUP($D580,Artslister!$A$1:$W$99,17,FALSE)</f>
        <v>#N/A</v>
      </c>
    </row>
    <row r="581" spans="1:25" ht="14.55" hidden="1" x14ac:dyDescent="0.3">
      <c r="A581" t="s">
        <v>13</v>
      </c>
      <c r="B581">
        <v>2022</v>
      </c>
      <c r="C581" t="s">
        <v>1321</v>
      </c>
      <c r="D581" t="s">
        <v>1928</v>
      </c>
      <c r="E581">
        <v>15</v>
      </c>
      <c r="H581">
        <v>1</v>
      </c>
      <c r="L581" t="str">
        <f>VLOOKUP($D581,Artslister!$A$1:$W$99,2,FALSE)</f>
        <v>Rosa sp.</v>
      </c>
      <c r="M581" t="str">
        <f>VLOOKUP($D581,Artslister!$A$1:$W$99,3,FALSE)</f>
        <v>103384</v>
      </c>
      <c r="N581" t="str">
        <f>VLOOKUP($D581,Artslister!$A$1:$W$99,4,FALSE)</f>
        <v>63344</v>
      </c>
      <c r="O581" t="str">
        <f>VLOOKUP($D581,Artslister!$A$1:$W$99,5,FALSE)</f>
        <v>Plantae</v>
      </c>
      <c r="P581" t="str">
        <f>VLOOKUP($D581,Artslister!$A$1:$W$99,6,FALSE)</f>
        <v>Magnoliophyta</v>
      </c>
      <c r="Q581" t="str">
        <f>VLOOKUP($D581,Artslister!$A$1:$W$99,7,FALSE)</f>
        <v>Eudicots</v>
      </c>
      <c r="R581" t="str">
        <f>VLOOKUP($D581,Artslister!$A$1:$W$99,8,FALSE)</f>
        <v>Rosales</v>
      </c>
      <c r="S581" t="str">
        <f>VLOOKUP($D581,Artslister!$A$1:$W$99,9,FALSE)</f>
        <v>Rosaceae</v>
      </c>
      <c r="T581" t="str">
        <f>VLOOKUP($D581,Artslister!$A$1:$W$99,10,FALSE)</f>
        <v>Rosa</v>
      </c>
      <c r="U581">
        <f>VLOOKUP($D581,Artslister!$A$1:$W$99,11,FALSE)</f>
        <v>0</v>
      </c>
      <c r="V581">
        <f>VLOOKUP($D581,Artslister!$A$1:$W$99,12,FALSE)</f>
        <v>0</v>
      </c>
      <c r="W581" t="str">
        <f>VLOOKUP($D581,Artslister!$A$1:$W$99,13,FALSE)</f>
        <v>L.</v>
      </c>
      <c r="X581" t="e">
        <f>VLOOKUP($D581,Artslister!$A$1:$W$99,15,FALSE)</f>
        <v>#REF!</v>
      </c>
      <c r="Y581" t="e">
        <f>VLOOKUP($D581,Artslister!$A$1:$W$99,17,FALSE)</f>
        <v>#N/A</v>
      </c>
    </row>
    <row r="582" spans="1:25" ht="14.55" hidden="1" x14ac:dyDescent="0.3">
      <c r="A582" t="s">
        <v>13</v>
      </c>
      <c r="B582">
        <v>2022</v>
      </c>
      <c r="C582" t="s">
        <v>1318</v>
      </c>
      <c r="D582" t="s">
        <v>1928</v>
      </c>
      <c r="E582">
        <v>22</v>
      </c>
      <c r="H582">
        <v>1</v>
      </c>
      <c r="L582" t="str">
        <f>VLOOKUP($D582,Artslister!$A$1:$W$99,2,FALSE)</f>
        <v>Rosa sp.</v>
      </c>
      <c r="M582" t="str">
        <f>VLOOKUP($D582,Artslister!$A$1:$W$99,3,FALSE)</f>
        <v>103384</v>
      </c>
      <c r="N582" t="str">
        <f>VLOOKUP($D582,Artslister!$A$1:$W$99,4,FALSE)</f>
        <v>63344</v>
      </c>
      <c r="O582" t="str">
        <f>VLOOKUP($D582,Artslister!$A$1:$W$99,5,FALSE)</f>
        <v>Plantae</v>
      </c>
      <c r="P582" t="str">
        <f>VLOOKUP($D582,Artslister!$A$1:$W$99,6,FALSE)</f>
        <v>Magnoliophyta</v>
      </c>
      <c r="Q582" t="str">
        <f>VLOOKUP($D582,Artslister!$A$1:$W$99,7,FALSE)</f>
        <v>Eudicots</v>
      </c>
      <c r="R582" t="str">
        <f>VLOOKUP($D582,Artslister!$A$1:$W$99,8,FALSE)</f>
        <v>Rosales</v>
      </c>
      <c r="S582" t="str">
        <f>VLOOKUP($D582,Artslister!$A$1:$W$99,9,FALSE)</f>
        <v>Rosaceae</v>
      </c>
      <c r="T582" t="str">
        <f>VLOOKUP($D582,Artslister!$A$1:$W$99,10,FALSE)</f>
        <v>Rosa</v>
      </c>
      <c r="U582">
        <f>VLOOKUP($D582,Artslister!$A$1:$W$99,11,FALSE)</f>
        <v>0</v>
      </c>
      <c r="V582">
        <f>VLOOKUP($D582,Artslister!$A$1:$W$99,12,FALSE)</f>
        <v>0</v>
      </c>
      <c r="W582" t="str">
        <f>VLOOKUP($D582,Artslister!$A$1:$W$99,13,FALSE)</f>
        <v>L.</v>
      </c>
      <c r="X582" t="e">
        <f>VLOOKUP($D582,Artslister!$A$1:$W$99,15,FALSE)</f>
        <v>#REF!</v>
      </c>
      <c r="Y582" t="e">
        <f>VLOOKUP($D582,Artslister!$A$1:$W$99,17,FALSE)</f>
        <v>#N/A</v>
      </c>
    </row>
    <row r="583" spans="1:25" ht="14.55" hidden="1" x14ac:dyDescent="0.3">
      <c r="A583" t="s">
        <v>13</v>
      </c>
      <c r="B583">
        <v>2022</v>
      </c>
      <c r="C583" t="s">
        <v>1323</v>
      </c>
      <c r="D583" t="s">
        <v>1928</v>
      </c>
      <c r="E583">
        <v>15</v>
      </c>
      <c r="H583">
        <v>1</v>
      </c>
      <c r="L583" t="str">
        <f>VLOOKUP($D583,Artslister!$A$1:$W$99,2,FALSE)</f>
        <v>Rosa sp.</v>
      </c>
      <c r="M583" t="str">
        <f>VLOOKUP($D583,Artslister!$A$1:$W$99,3,FALSE)</f>
        <v>103384</v>
      </c>
      <c r="N583" t="str">
        <f>VLOOKUP($D583,Artslister!$A$1:$W$99,4,FALSE)</f>
        <v>63344</v>
      </c>
      <c r="O583" t="str">
        <f>VLOOKUP($D583,Artslister!$A$1:$W$99,5,FALSE)</f>
        <v>Plantae</v>
      </c>
      <c r="P583" t="str">
        <f>VLOOKUP($D583,Artslister!$A$1:$W$99,6,FALSE)</f>
        <v>Magnoliophyta</v>
      </c>
      <c r="Q583" t="str">
        <f>VLOOKUP($D583,Artslister!$A$1:$W$99,7,FALSE)</f>
        <v>Eudicots</v>
      </c>
      <c r="R583" t="str">
        <f>VLOOKUP($D583,Artslister!$A$1:$W$99,8,FALSE)</f>
        <v>Rosales</v>
      </c>
      <c r="S583" t="str">
        <f>VLOOKUP($D583,Artslister!$A$1:$W$99,9,FALSE)</f>
        <v>Rosaceae</v>
      </c>
      <c r="T583" t="str">
        <f>VLOOKUP($D583,Artslister!$A$1:$W$99,10,FALSE)</f>
        <v>Rosa</v>
      </c>
      <c r="U583">
        <f>VLOOKUP($D583,Artslister!$A$1:$W$99,11,FALSE)</f>
        <v>0</v>
      </c>
      <c r="V583">
        <f>VLOOKUP($D583,Artslister!$A$1:$W$99,12,FALSE)</f>
        <v>0</v>
      </c>
      <c r="W583" t="str">
        <f>VLOOKUP($D583,Artslister!$A$1:$W$99,13,FALSE)</f>
        <v>L.</v>
      </c>
      <c r="X583" t="e">
        <f>VLOOKUP($D583,Artslister!$A$1:$W$99,15,FALSE)</f>
        <v>#REF!</v>
      </c>
      <c r="Y583" t="e">
        <f>VLOOKUP($D583,Artslister!$A$1:$W$99,17,FALSE)</f>
        <v>#N/A</v>
      </c>
    </row>
    <row r="584" spans="1:25" ht="14.55" hidden="1" x14ac:dyDescent="0.3">
      <c r="A584" t="s">
        <v>13</v>
      </c>
      <c r="B584">
        <v>2022</v>
      </c>
      <c r="C584" t="s">
        <v>1319</v>
      </c>
      <c r="D584" t="s">
        <v>1965</v>
      </c>
      <c r="E584">
        <v>15</v>
      </c>
      <c r="H584">
        <v>1</v>
      </c>
      <c r="L584" t="str">
        <f>VLOOKUP($D584,Artslister!$A$1:$W$99,2,FALSE)</f>
        <v>Caragana arborescens</v>
      </c>
      <c r="M584" t="str">
        <f>VLOOKUP($D584,Artslister!$A$1:$W$99,3,FALSE)</f>
        <v>101907</v>
      </c>
      <c r="N584" t="str">
        <f>VLOOKUP($D584,Artslister!$A$1:$W$99,4,FALSE)</f>
        <v>61867</v>
      </c>
      <c r="O584" t="str">
        <f>VLOOKUP($D584,Artslister!$A$1:$W$99,5,FALSE)</f>
        <v>Plantae</v>
      </c>
      <c r="P584" t="str">
        <f>VLOOKUP($D584,Artslister!$A$1:$W$99,6,FALSE)</f>
        <v>Magnoliophyta</v>
      </c>
      <c r="Q584" t="str">
        <f>VLOOKUP($D584,Artslister!$A$1:$W$99,7,FALSE)</f>
        <v>Eudicots</v>
      </c>
      <c r="R584" t="str">
        <f>VLOOKUP($D584,Artslister!$A$1:$W$99,8,FALSE)</f>
        <v>Fabales</v>
      </c>
      <c r="S584" t="str">
        <f>VLOOKUP($D584,Artslister!$A$1:$W$99,9,FALSE)</f>
        <v>Fabaceae</v>
      </c>
      <c r="T584" t="str">
        <f>VLOOKUP($D584,Artslister!$A$1:$W$99,10,FALSE)</f>
        <v>Caragana</v>
      </c>
      <c r="U584" t="str">
        <f>VLOOKUP($D584,Artslister!$A$1:$W$99,11,FALSE)</f>
        <v>arborescens</v>
      </c>
      <c r="V584">
        <f>VLOOKUP($D584,Artslister!$A$1:$W$99,12,FALSE)</f>
        <v>0</v>
      </c>
      <c r="W584" t="str">
        <f>VLOOKUP($D584,Artslister!$A$1:$W$99,13,FALSE)</f>
        <v>Lam.</v>
      </c>
      <c r="X584" t="e">
        <f>VLOOKUP($D584,Artslister!$A$1:$W$99,15,FALSE)</f>
        <v>#REF!</v>
      </c>
      <c r="Y584" t="str">
        <f>VLOOKUP($D584,Artslister!$A$1:$W$99,17,FALSE)</f>
        <v>HI</v>
      </c>
    </row>
    <row r="585" spans="1:25" ht="14.55" hidden="1" x14ac:dyDescent="0.3">
      <c r="A585" t="s">
        <v>13</v>
      </c>
      <c r="B585">
        <v>2022</v>
      </c>
      <c r="C585" t="s">
        <v>1319</v>
      </c>
      <c r="D585" t="s">
        <v>1965</v>
      </c>
      <c r="E585">
        <v>15</v>
      </c>
      <c r="G585">
        <v>1</v>
      </c>
      <c r="L585" t="str">
        <f>VLOOKUP($D585,Artslister!$A$1:$W$99,2,FALSE)</f>
        <v>Caragana arborescens</v>
      </c>
      <c r="M585" t="str">
        <f>VLOOKUP($D585,Artslister!$A$1:$W$99,3,FALSE)</f>
        <v>101907</v>
      </c>
      <c r="N585" t="str">
        <f>VLOOKUP($D585,Artslister!$A$1:$W$99,4,FALSE)</f>
        <v>61867</v>
      </c>
      <c r="O585" t="str">
        <f>VLOOKUP($D585,Artslister!$A$1:$W$99,5,FALSE)</f>
        <v>Plantae</v>
      </c>
      <c r="P585" t="str">
        <f>VLOOKUP($D585,Artslister!$A$1:$W$99,6,FALSE)</f>
        <v>Magnoliophyta</v>
      </c>
      <c r="Q585" t="str">
        <f>VLOOKUP($D585,Artslister!$A$1:$W$99,7,FALSE)</f>
        <v>Eudicots</v>
      </c>
      <c r="R585" t="str">
        <f>VLOOKUP($D585,Artslister!$A$1:$W$99,8,FALSE)</f>
        <v>Fabales</v>
      </c>
      <c r="S585" t="str">
        <f>VLOOKUP($D585,Artslister!$A$1:$W$99,9,FALSE)</f>
        <v>Fabaceae</v>
      </c>
      <c r="T585" t="str">
        <f>VLOOKUP($D585,Artslister!$A$1:$W$99,10,FALSE)</f>
        <v>Caragana</v>
      </c>
      <c r="U585" t="str">
        <f>VLOOKUP($D585,Artslister!$A$1:$W$99,11,FALSE)</f>
        <v>arborescens</v>
      </c>
      <c r="V585">
        <f>VLOOKUP($D585,Artslister!$A$1:$W$99,12,FALSE)</f>
        <v>0</v>
      </c>
      <c r="W585" t="str">
        <f>VLOOKUP($D585,Artslister!$A$1:$W$99,13,FALSE)</f>
        <v>Lam.</v>
      </c>
      <c r="X585" t="e">
        <f>VLOOKUP($D585,Artslister!$A$1:$W$99,15,FALSE)</f>
        <v>#REF!</v>
      </c>
      <c r="Y585" t="str">
        <f>VLOOKUP($D585,Artslister!$A$1:$W$99,17,FALSE)</f>
        <v>HI</v>
      </c>
    </row>
    <row r="586" spans="1:25" ht="14.55" hidden="1" x14ac:dyDescent="0.3">
      <c r="A586" t="s">
        <v>13</v>
      </c>
      <c r="B586">
        <v>2022</v>
      </c>
      <c r="C586" t="s">
        <v>1326</v>
      </c>
      <c r="D586" t="s">
        <v>1962</v>
      </c>
      <c r="E586">
        <v>2</v>
      </c>
      <c r="F586">
        <v>1</v>
      </c>
      <c r="L586" t="str">
        <f>VLOOKUP($D586,Artslister!$A$1:$W$99,2,FALSE)</f>
        <v>Thalictrum simplex subsp. simplex</v>
      </c>
      <c r="M586" t="str">
        <f>VLOOKUP($D586,Artslister!$A$1:$W$99,3,FALSE)</f>
        <v>103188</v>
      </c>
      <c r="N586" t="str">
        <f>VLOOKUP($D586,Artslister!$A$1:$W$99,4,FALSE)</f>
        <v>63148</v>
      </c>
      <c r="O586" t="str">
        <f>VLOOKUP($D586,Artslister!$A$1:$W$99,5,FALSE)</f>
        <v>Plantae</v>
      </c>
      <c r="P586" t="str">
        <f>VLOOKUP($D586,Artslister!$A$1:$W$99,6,FALSE)</f>
        <v>Magnoliophyta</v>
      </c>
      <c r="Q586" t="str">
        <f>VLOOKUP($D586,Artslister!$A$1:$W$99,7,FALSE)</f>
        <v>Eudicots</v>
      </c>
      <c r="R586" t="str">
        <f>VLOOKUP($D586,Artslister!$A$1:$W$99,8,FALSE)</f>
        <v>Ranunculales</v>
      </c>
      <c r="S586" t="str">
        <f>VLOOKUP($D586,Artslister!$A$1:$W$99,9,FALSE)</f>
        <v>Ranunculaceae</v>
      </c>
      <c r="T586" t="str">
        <f>VLOOKUP($D586,Artslister!$A$1:$W$99,10,FALSE)</f>
        <v>Thalictrum</v>
      </c>
      <c r="U586" t="str">
        <f>VLOOKUP($D586,Artslister!$A$1:$W$99,11,FALSE)</f>
        <v>simplex</v>
      </c>
      <c r="V586" t="str">
        <f>VLOOKUP($D586,Artslister!$A$1:$W$99,12,FALSE)</f>
        <v>simplex</v>
      </c>
      <c r="W586" t="str">
        <f>VLOOKUP($D586,Artslister!$A$1:$W$99,13,FALSE)</f>
        <v>L.</v>
      </c>
      <c r="X586" t="e">
        <f>VLOOKUP($D586,Artslister!$A$1:$W$99,15,FALSE)</f>
        <v>#REF!</v>
      </c>
      <c r="Y586" t="e">
        <f>VLOOKUP($D586,Artslister!$A$1:$W$99,17,FALSE)</f>
        <v>#N/A</v>
      </c>
    </row>
    <row r="587" spans="1:25" ht="14.55" hidden="1" x14ac:dyDescent="0.3">
      <c r="A587" t="s">
        <v>13</v>
      </c>
      <c r="B587">
        <v>2022</v>
      </c>
      <c r="C587" t="s">
        <v>1322</v>
      </c>
      <c r="D587" t="s">
        <v>1962</v>
      </c>
      <c r="E587">
        <v>1</v>
      </c>
      <c r="F587">
        <v>1</v>
      </c>
      <c r="L587" t="str">
        <f>VLOOKUP($D587,Artslister!$A$1:$W$99,2,FALSE)</f>
        <v>Thalictrum simplex subsp. simplex</v>
      </c>
      <c r="M587" t="str">
        <f>VLOOKUP($D587,Artslister!$A$1:$W$99,3,FALSE)</f>
        <v>103188</v>
      </c>
      <c r="N587" t="str">
        <f>VLOOKUP($D587,Artslister!$A$1:$W$99,4,FALSE)</f>
        <v>63148</v>
      </c>
      <c r="O587" t="str">
        <f>VLOOKUP($D587,Artslister!$A$1:$W$99,5,FALSE)</f>
        <v>Plantae</v>
      </c>
      <c r="P587" t="str">
        <f>VLOOKUP($D587,Artslister!$A$1:$W$99,6,FALSE)</f>
        <v>Magnoliophyta</v>
      </c>
      <c r="Q587" t="str">
        <f>VLOOKUP($D587,Artslister!$A$1:$W$99,7,FALSE)</f>
        <v>Eudicots</v>
      </c>
      <c r="R587" t="str">
        <f>VLOOKUP($D587,Artslister!$A$1:$W$99,8,FALSE)</f>
        <v>Ranunculales</v>
      </c>
      <c r="S587" t="str">
        <f>VLOOKUP($D587,Artslister!$A$1:$W$99,9,FALSE)</f>
        <v>Ranunculaceae</v>
      </c>
      <c r="T587" t="str">
        <f>VLOOKUP($D587,Artslister!$A$1:$W$99,10,FALSE)</f>
        <v>Thalictrum</v>
      </c>
      <c r="U587" t="str">
        <f>VLOOKUP($D587,Artslister!$A$1:$W$99,11,FALSE)</f>
        <v>simplex</v>
      </c>
      <c r="V587" t="str">
        <f>VLOOKUP($D587,Artslister!$A$1:$W$99,12,FALSE)</f>
        <v>simplex</v>
      </c>
      <c r="W587" t="str">
        <f>VLOOKUP($D587,Artslister!$A$1:$W$99,13,FALSE)</f>
        <v>L.</v>
      </c>
      <c r="X587" t="e">
        <f>VLOOKUP($D587,Artslister!$A$1:$W$99,15,FALSE)</f>
        <v>#REF!</v>
      </c>
      <c r="Y587" t="e">
        <f>VLOOKUP($D587,Artslister!$A$1:$W$99,17,FALSE)</f>
        <v>#N/A</v>
      </c>
    </row>
    <row r="588" spans="1:25" ht="14.55" hidden="1" x14ac:dyDescent="0.3">
      <c r="A588" t="s">
        <v>13</v>
      </c>
      <c r="B588">
        <v>2022</v>
      </c>
      <c r="C588" t="s">
        <v>1320</v>
      </c>
      <c r="D588" t="s">
        <v>1962</v>
      </c>
      <c r="E588">
        <v>6</v>
      </c>
      <c r="F588">
        <v>1</v>
      </c>
      <c r="L588" t="str">
        <f>VLOOKUP($D588,Artslister!$A$1:$W$99,2,FALSE)</f>
        <v>Thalictrum simplex subsp. simplex</v>
      </c>
      <c r="M588" t="str">
        <f>VLOOKUP($D588,Artslister!$A$1:$W$99,3,FALSE)</f>
        <v>103188</v>
      </c>
      <c r="N588" t="str">
        <f>VLOOKUP($D588,Artslister!$A$1:$W$99,4,FALSE)</f>
        <v>63148</v>
      </c>
      <c r="O588" t="str">
        <f>VLOOKUP($D588,Artslister!$A$1:$W$99,5,FALSE)</f>
        <v>Plantae</v>
      </c>
      <c r="P588" t="str">
        <f>VLOOKUP($D588,Artslister!$A$1:$W$99,6,FALSE)</f>
        <v>Magnoliophyta</v>
      </c>
      <c r="Q588" t="str">
        <f>VLOOKUP($D588,Artslister!$A$1:$W$99,7,FALSE)</f>
        <v>Eudicots</v>
      </c>
      <c r="R588" t="str">
        <f>VLOOKUP($D588,Artslister!$A$1:$W$99,8,FALSE)</f>
        <v>Ranunculales</v>
      </c>
      <c r="S588" t="str">
        <f>VLOOKUP($D588,Artslister!$A$1:$W$99,9,FALSE)</f>
        <v>Ranunculaceae</v>
      </c>
      <c r="T588" t="str">
        <f>VLOOKUP($D588,Artslister!$A$1:$W$99,10,FALSE)</f>
        <v>Thalictrum</v>
      </c>
      <c r="U588" t="str">
        <f>VLOOKUP($D588,Artslister!$A$1:$W$99,11,FALSE)</f>
        <v>simplex</v>
      </c>
      <c r="V588" t="str">
        <f>VLOOKUP($D588,Artslister!$A$1:$W$99,12,FALSE)</f>
        <v>simplex</v>
      </c>
      <c r="W588" t="str">
        <f>VLOOKUP($D588,Artslister!$A$1:$W$99,13,FALSE)</f>
        <v>L.</v>
      </c>
      <c r="X588" t="e">
        <f>VLOOKUP($D588,Artslister!$A$1:$W$99,15,FALSE)</f>
        <v>#REF!</v>
      </c>
      <c r="Y588" t="e">
        <f>VLOOKUP($D588,Artslister!$A$1:$W$99,17,FALSE)</f>
        <v>#N/A</v>
      </c>
    </row>
    <row r="589" spans="1:25" ht="14.55" hidden="1" x14ac:dyDescent="0.3">
      <c r="A589" t="s">
        <v>13</v>
      </c>
      <c r="B589">
        <v>2022</v>
      </c>
      <c r="C589" t="s">
        <v>1321</v>
      </c>
      <c r="D589" t="s">
        <v>1962</v>
      </c>
      <c r="E589">
        <v>1</v>
      </c>
      <c r="F589">
        <v>1</v>
      </c>
      <c r="L589" t="str">
        <f>VLOOKUP($D589,Artslister!$A$1:$W$99,2,FALSE)</f>
        <v>Thalictrum simplex subsp. simplex</v>
      </c>
      <c r="M589" t="str">
        <f>VLOOKUP($D589,Artslister!$A$1:$W$99,3,FALSE)</f>
        <v>103188</v>
      </c>
      <c r="N589" t="str">
        <f>VLOOKUP($D589,Artslister!$A$1:$W$99,4,FALSE)</f>
        <v>63148</v>
      </c>
      <c r="O589" t="str">
        <f>VLOOKUP($D589,Artslister!$A$1:$W$99,5,FALSE)</f>
        <v>Plantae</v>
      </c>
      <c r="P589" t="str">
        <f>VLOOKUP($D589,Artslister!$A$1:$W$99,6,FALSE)</f>
        <v>Magnoliophyta</v>
      </c>
      <c r="Q589" t="str">
        <f>VLOOKUP($D589,Artslister!$A$1:$W$99,7,FALSE)</f>
        <v>Eudicots</v>
      </c>
      <c r="R589" t="str">
        <f>VLOOKUP($D589,Artslister!$A$1:$W$99,8,FALSE)</f>
        <v>Ranunculales</v>
      </c>
      <c r="S589" t="str">
        <f>VLOOKUP($D589,Artslister!$A$1:$W$99,9,FALSE)</f>
        <v>Ranunculaceae</v>
      </c>
      <c r="T589" t="str">
        <f>VLOOKUP($D589,Artslister!$A$1:$W$99,10,FALSE)</f>
        <v>Thalictrum</v>
      </c>
      <c r="U589" t="str">
        <f>VLOOKUP($D589,Artslister!$A$1:$W$99,11,FALSE)</f>
        <v>simplex</v>
      </c>
      <c r="V589" t="str">
        <f>VLOOKUP($D589,Artslister!$A$1:$W$99,12,FALSE)</f>
        <v>simplex</v>
      </c>
      <c r="W589" t="str">
        <f>VLOOKUP($D589,Artslister!$A$1:$W$99,13,FALSE)</f>
        <v>L.</v>
      </c>
      <c r="X589" t="e">
        <f>VLOOKUP($D589,Artslister!$A$1:$W$99,15,FALSE)</f>
        <v>#REF!</v>
      </c>
      <c r="Y589" t="e">
        <f>VLOOKUP($D589,Artslister!$A$1:$W$99,17,FALSE)</f>
        <v>#N/A</v>
      </c>
    </row>
    <row r="590" spans="1:25" ht="14.55" hidden="1" x14ac:dyDescent="0.3">
      <c r="A590" t="s">
        <v>13</v>
      </c>
      <c r="B590">
        <v>2022</v>
      </c>
      <c r="C590" t="s">
        <v>1318</v>
      </c>
      <c r="D590" t="s">
        <v>1962</v>
      </c>
      <c r="E590">
        <v>1</v>
      </c>
      <c r="F590">
        <v>1</v>
      </c>
      <c r="L590" t="str">
        <f>VLOOKUP($D590,Artslister!$A$1:$W$99,2,FALSE)</f>
        <v>Thalictrum simplex subsp. simplex</v>
      </c>
      <c r="M590" t="str">
        <f>VLOOKUP($D590,Artslister!$A$1:$W$99,3,FALSE)</f>
        <v>103188</v>
      </c>
      <c r="N590" t="str">
        <f>VLOOKUP($D590,Artslister!$A$1:$W$99,4,FALSE)</f>
        <v>63148</v>
      </c>
      <c r="O590" t="str">
        <f>VLOOKUP($D590,Artslister!$A$1:$W$99,5,FALSE)</f>
        <v>Plantae</v>
      </c>
      <c r="P590" t="str">
        <f>VLOOKUP($D590,Artslister!$A$1:$W$99,6,FALSE)</f>
        <v>Magnoliophyta</v>
      </c>
      <c r="Q590" t="str">
        <f>VLOOKUP($D590,Artslister!$A$1:$W$99,7,FALSE)</f>
        <v>Eudicots</v>
      </c>
      <c r="R590" t="str">
        <f>VLOOKUP($D590,Artslister!$A$1:$W$99,8,FALSE)</f>
        <v>Ranunculales</v>
      </c>
      <c r="S590" t="str">
        <f>VLOOKUP($D590,Artslister!$A$1:$W$99,9,FALSE)</f>
        <v>Ranunculaceae</v>
      </c>
      <c r="T590" t="str">
        <f>VLOOKUP($D590,Artslister!$A$1:$W$99,10,FALSE)</f>
        <v>Thalictrum</v>
      </c>
      <c r="U590" t="str">
        <f>VLOOKUP($D590,Artslister!$A$1:$W$99,11,FALSE)</f>
        <v>simplex</v>
      </c>
      <c r="V590" t="str">
        <f>VLOOKUP($D590,Artslister!$A$1:$W$99,12,FALSE)</f>
        <v>simplex</v>
      </c>
      <c r="W590" t="str">
        <f>VLOOKUP($D590,Artslister!$A$1:$W$99,13,FALSE)</f>
        <v>L.</v>
      </c>
      <c r="X590" t="e">
        <f>VLOOKUP($D590,Artslister!$A$1:$W$99,15,FALSE)</f>
        <v>#REF!</v>
      </c>
      <c r="Y590" t="e">
        <f>VLOOKUP($D590,Artslister!$A$1:$W$99,17,FALSE)</f>
        <v>#N/A</v>
      </c>
    </row>
    <row r="591" spans="1:25" ht="14.55" hidden="1" x14ac:dyDescent="0.3">
      <c r="A591" t="s">
        <v>20</v>
      </c>
      <c r="B591">
        <v>2022</v>
      </c>
      <c r="C591" t="s">
        <v>1345</v>
      </c>
      <c r="D591" t="s">
        <v>1937</v>
      </c>
      <c r="E591">
        <v>15</v>
      </c>
      <c r="F591">
        <v>1</v>
      </c>
      <c r="L591" t="str">
        <f>VLOOKUP($D591,Artslister!$A$1:$W$99,2,FALSE)</f>
        <v>Avenula pratensis</v>
      </c>
      <c r="M591">
        <f>VLOOKUP($D591,Artslister!$A$1:$W$99,3,FALSE)</f>
        <v>99921</v>
      </c>
      <c r="N591">
        <f>VLOOKUP($D591,Artslister!$A$1:$W$99,4,FALSE)</f>
        <v>0</v>
      </c>
      <c r="O591" t="str">
        <f>VLOOKUP($D591,Artslister!$A$1:$W$99,5,FALSE)</f>
        <v>Plantae</v>
      </c>
      <c r="P591" t="str">
        <f>VLOOKUP($D591,Artslister!$A$1:$W$99,6,FALSE)</f>
        <v>Magnoliophyta</v>
      </c>
      <c r="Q591" t="str">
        <f>VLOOKUP($D591,Artslister!$A$1:$W$99,7,FALSE)</f>
        <v>Monocots</v>
      </c>
      <c r="R591" t="str">
        <f>VLOOKUP($D591,Artslister!$A$1:$W$99,8,FALSE)</f>
        <v>Poales</v>
      </c>
      <c r="S591" t="str">
        <f>VLOOKUP($D591,Artslister!$A$1:$W$99,9,FALSE)</f>
        <v>Poaceae</v>
      </c>
      <c r="T591" t="str">
        <f>VLOOKUP($D591,Artslister!$A$1:$W$99,10,FALSE)</f>
        <v>Avenula</v>
      </c>
      <c r="U591" t="str">
        <f>VLOOKUP($D591,Artslister!$A$1:$W$99,11,FALSE)</f>
        <v>pratensis</v>
      </c>
      <c r="V591">
        <f>VLOOKUP($D591,Artslister!$A$1:$W$99,12,FALSE)</f>
        <v>0</v>
      </c>
      <c r="W591" t="str">
        <f>VLOOKUP($D591,Artslister!$A$1:$W$99,13,FALSE)</f>
        <v>(L.) Dumort.</v>
      </c>
      <c r="X591" t="e">
        <f>VLOOKUP($D591,Artslister!$A$1:$W$99,15,FALSE)</f>
        <v>#REF!</v>
      </c>
      <c r="Y591" t="e">
        <f>VLOOKUP($D591,Artslister!$A$1:$W$99,17,FALSE)</f>
        <v>#N/A</v>
      </c>
    </row>
    <row r="592" spans="1:25" ht="14.55" hidden="1" x14ac:dyDescent="0.3">
      <c r="A592" t="s">
        <v>20</v>
      </c>
      <c r="B592">
        <v>2022</v>
      </c>
      <c r="C592" t="s">
        <v>1352</v>
      </c>
      <c r="D592" t="s">
        <v>1937</v>
      </c>
      <c r="E592">
        <v>18</v>
      </c>
      <c r="F592">
        <v>1</v>
      </c>
      <c r="L592" t="str">
        <f>VLOOKUP($D592,Artslister!$A$1:$W$99,2,FALSE)</f>
        <v>Avenula pratensis</v>
      </c>
      <c r="M592">
        <f>VLOOKUP($D592,Artslister!$A$1:$W$99,3,FALSE)</f>
        <v>99921</v>
      </c>
      <c r="N592">
        <f>VLOOKUP($D592,Artslister!$A$1:$W$99,4,FALSE)</f>
        <v>0</v>
      </c>
      <c r="O592" t="str">
        <f>VLOOKUP($D592,Artslister!$A$1:$W$99,5,FALSE)</f>
        <v>Plantae</v>
      </c>
      <c r="P592" t="str">
        <f>VLOOKUP($D592,Artslister!$A$1:$W$99,6,FALSE)</f>
        <v>Magnoliophyta</v>
      </c>
      <c r="Q592" t="str">
        <f>VLOOKUP($D592,Artslister!$A$1:$W$99,7,FALSE)</f>
        <v>Monocots</v>
      </c>
      <c r="R592" t="str">
        <f>VLOOKUP($D592,Artslister!$A$1:$W$99,8,FALSE)</f>
        <v>Poales</v>
      </c>
      <c r="S592" t="str">
        <f>VLOOKUP($D592,Artslister!$A$1:$W$99,9,FALSE)</f>
        <v>Poaceae</v>
      </c>
      <c r="T592" t="str">
        <f>VLOOKUP($D592,Artslister!$A$1:$W$99,10,FALSE)</f>
        <v>Avenula</v>
      </c>
      <c r="U592" t="str">
        <f>VLOOKUP($D592,Artslister!$A$1:$W$99,11,FALSE)</f>
        <v>pratensis</v>
      </c>
      <c r="V592">
        <f>VLOOKUP($D592,Artslister!$A$1:$W$99,12,FALSE)</f>
        <v>0</v>
      </c>
      <c r="W592" t="str">
        <f>VLOOKUP($D592,Artslister!$A$1:$W$99,13,FALSE)</f>
        <v>(L.) Dumort.</v>
      </c>
      <c r="X592" t="e">
        <f>VLOOKUP($D592,Artslister!$A$1:$W$99,15,FALSE)</f>
        <v>#REF!</v>
      </c>
      <c r="Y592" t="e">
        <f>VLOOKUP($D592,Artslister!$A$1:$W$99,17,FALSE)</f>
        <v>#N/A</v>
      </c>
    </row>
    <row r="593" spans="1:25" ht="14.55" hidden="1" x14ac:dyDescent="0.3">
      <c r="A593" t="s">
        <v>20</v>
      </c>
      <c r="B593">
        <v>2022</v>
      </c>
      <c r="C593" t="s">
        <v>1347</v>
      </c>
      <c r="D593" t="s">
        <v>1937</v>
      </c>
      <c r="E593">
        <v>7</v>
      </c>
      <c r="F593">
        <v>1</v>
      </c>
      <c r="L593" t="str">
        <f>VLOOKUP($D593,Artslister!$A$1:$W$99,2,FALSE)</f>
        <v>Avenula pratensis</v>
      </c>
      <c r="M593">
        <f>VLOOKUP($D593,Artslister!$A$1:$W$99,3,FALSE)</f>
        <v>99921</v>
      </c>
      <c r="N593">
        <f>VLOOKUP($D593,Artslister!$A$1:$W$99,4,FALSE)</f>
        <v>0</v>
      </c>
      <c r="O593" t="str">
        <f>VLOOKUP($D593,Artslister!$A$1:$W$99,5,FALSE)</f>
        <v>Plantae</v>
      </c>
      <c r="P593" t="str">
        <f>VLOOKUP($D593,Artslister!$A$1:$W$99,6,FALSE)</f>
        <v>Magnoliophyta</v>
      </c>
      <c r="Q593" t="str">
        <f>VLOOKUP($D593,Artslister!$A$1:$W$99,7,FALSE)</f>
        <v>Monocots</v>
      </c>
      <c r="R593" t="str">
        <f>VLOOKUP($D593,Artslister!$A$1:$W$99,8,FALSE)</f>
        <v>Poales</v>
      </c>
      <c r="S593" t="str">
        <f>VLOOKUP($D593,Artslister!$A$1:$W$99,9,FALSE)</f>
        <v>Poaceae</v>
      </c>
      <c r="T593" t="str">
        <f>VLOOKUP($D593,Artslister!$A$1:$W$99,10,FALSE)</f>
        <v>Avenula</v>
      </c>
      <c r="U593" t="str">
        <f>VLOOKUP($D593,Artslister!$A$1:$W$99,11,FALSE)</f>
        <v>pratensis</v>
      </c>
      <c r="V593">
        <f>VLOOKUP($D593,Artslister!$A$1:$W$99,12,FALSE)</f>
        <v>0</v>
      </c>
      <c r="W593" t="str">
        <f>VLOOKUP($D593,Artslister!$A$1:$W$99,13,FALSE)</f>
        <v>(L.) Dumort.</v>
      </c>
      <c r="X593" t="e">
        <f>VLOOKUP($D593,Artslister!$A$1:$W$99,15,FALSE)</f>
        <v>#REF!</v>
      </c>
      <c r="Y593" t="e">
        <f>VLOOKUP($D593,Artslister!$A$1:$W$99,17,FALSE)</f>
        <v>#N/A</v>
      </c>
    </row>
    <row r="594" spans="1:25" ht="14.55" hidden="1" x14ac:dyDescent="0.3">
      <c r="A594" t="s">
        <v>20</v>
      </c>
      <c r="B594">
        <v>2022</v>
      </c>
      <c r="C594" t="s">
        <v>1342</v>
      </c>
      <c r="D594" t="s">
        <v>1937</v>
      </c>
      <c r="E594">
        <v>3</v>
      </c>
      <c r="F594">
        <v>1</v>
      </c>
      <c r="L594" t="str">
        <f>VLOOKUP($D594,Artslister!$A$1:$W$99,2,FALSE)</f>
        <v>Avenula pratensis</v>
      </c>
      <c r="M594">
        <f>VLOOKUP($D594,Artslister!$A$1:$W$99,3,FALSE)</f>
        <v>99921</v>
      </c>
      <c r="N594">
        <f>VLOOKUP($D594,Artslister!$A$1:$W$99,4,FALSE)</f>
        <v>0</v>
      </c>
      <c r="O594" t="str">
        <f>VLOOKUP($D594,Artslister!$A$1:$W$99,5,FALSE)</f>
        <v>Plantae</v>
      </c>
      <c r="P594" t="str">
        <f>VLOOKUP($D594,Artslister!$A$1:$W$99,6,FALSE)</f>
        <v>Magnoliophyta</v>
      </c>
      <c r="Q594" t="str">
        <f>VLOOKUP($D594,Artslister!$A$1:$W$99,7,FALSE)</f>
        <v>Monocots</v>
      </c>
      <c r="R594" t="str">
        <f>VLOOKUP($D594,Artslister!$A$1:$W$99,8,FALSE)</f>
        <v>Poales</v>
      </c>
      <c r="S594" t="str">
        <f>VLOOKUP($D594,Artslister!$A$1:$W$99,9,FALSE)</f>
        <v>Poaceae</v>
      </c>
      <c r="T594" t="str">
        <f>VLOOKUP($D594,Artslister!$A$1:$W$99,10,FALSE)</f>
        <v>Avenula</v>
      </c>
      <c r="U594" t="str">
        <f>VLOOKUP($D594,Artslister!$A$1:$W$99,11,FALSE)</f>
        <v>pratensis</v>
      </c>
      <c r="V594">
        <f>VLOOKUP($D594,Artslister!$A$1:$W$99,12,FALSE)</f>
        <v>0</v>
      </c>
      <c r="W594" t="str">
        <f>VLOOKUP($D594,Artslister!$A$1:$W$99,13,FALSE)</f>
        <v>(L.) Dumort.</v>
      </c>
      <c r="X594" t="e">
        <f>VLOOKUP($D594,Artslister!$A$1:$W$99,15,FALSE)</f>
        <v>#REF!</v>
      </c>
      <c r="Y594" t="e">
        <f>VLOOKUP($D594,Artslister!$A$1:$W$99,17,FALSE)</f>
        <v>#N/A</v>
      </c>
    </row>
    <row r="595" spans="1:25" ht="14.55" hidden="1" x14ac:dyDescent="0.3">
      <c r="A595" t="s">
        <v>20</v>
      </c>
      <c r="B595">
        <v>2022</v>
      </c>
      <c r="C595" t="s">
        <v>1350</v>
      </c>
      <c r="D595" t="s">
        <v>1937</v>
      </c>
      <c r="E595">
        <v>6</v>
      </c>
      <c r="F595">
        <v>1</v>
      </c>
      <c r="L595" t="str">
        <f>VLOOKUP($D595,Artslister!$A$1:$W$99,2,FALSE)</f>
        <v>Avenula pratensis</v>
      </c>
      <c r="M595">
        <f>VLOOKUP($D595,Artslister!$A$1:$W$99,3,FALSE)</f>
        <v>99921</v>
      </c>
      <c r="N595">
        <f>VLOOKUP($D595,Artslister!$A$1:$W$99,4,FALSE)</f>
        <v>0</v>
      </c>
      <c r="O595" t="str">
        <f>VLOOKUP($D595,Artslister!$A$1:$W$99,5,FALSE)</f>
        <v>Plantae</v>
      </c>
      <c r="P595" t="str">
        <f>VLOOKUP($D595,Artslister!$A$1:$W$99,6,FALSE)</f>
        <v>Magnoliophyta</v>
      </c>
      <c r="Q595" t="str">
        <f>VLOOKUP($D595,Artslister!$A$1:$W$99,7,FALSE)</f>
        <v>Monocots</v>
      </c>
      <c r="R595" t="str">
        <f>VLOOKUP($D595,Artslister!$A$1:$W$99,8,FALSE)</f>
        <v>Poales</v>
      </c>
      <c r="S595" t="str">
        <f>VLOOKUP($D595,Artslister!$A$1:$W$99,9,FALSE)</f>
        <v>Poaceae</v>
      </c>
      <c r="T595" t="str">
        <f>VLOOKUP($D595,Artslister!$A$1:$W$99,10,FALSE)</f>
        <v>Avenula</v>
      </c>
      <c r="U595" t="str">
        <f>VLOOKUP($D595,Artslister!$A$1:$W$99,11,FALSE)</f>
        <v>pratensis</v>
      </c>
      <c r="V595">
        <f>VLOOKUP($D595,Artslister!$A$1:$W$99,12,FALSE)</f>
        <v>0</v>
      </c>
      <c r="W595" t="str">
        <f>VLOOKUP($D595,Artslister!$A$1:$W$99,13,FALSE)</f>
        <v>(L.) Dumort.</v>
      </c>
      <c r="X595" t="e">
        <f>VLOOKUP($D595,Artslister!$A$1:$W$99,15,FALSE)</f>
        <v>#REF!</v>
      </c>
      <c r="Y595" t="e">
        <f>VLOOKUP($D595,Artslister!$A$1:$W$99,17,FALSE)</f>
        <v>#N/A</v>
      </c>
    </row>
    <row r="596" spans="1:25" ht="14.55" hidden="1" x14ac:dyDescent="0.3">
      <c r="A596" t="s">
        <v>20</v>
      </c>
      <c r="B596">
        <v>2022</v>
      </c>
      <c r="C596" t="s">
        <v>1351</v>
      </c>
      <c r="D596" t="s">
        <v>1937</v>
      </c>
      <c r="E596">
        <v>2</v>
      </c>
      <c r="F596">
        <v>1</v>
      </c>
      <c r="L596" t="str">
        <f>VLOOKUP($D596,Artslister!$A$1:$W$99,2,FALSE)</f>
        <v>Avenula pratensis</v>
      </c>
      <c r="M596">
        <f>VLOOKUP($D596,Artslister!$A$1:$W$99,3,FALSE)</f>
        <v>99921</v>
      </c>
      <c r="N596">
        <f>VLOOKUP($D596,Artslister!$A$1:$W$99,4,FALSE)</f>
        <v>0</v>
      </c>
      <c r="O596" t="str">
        <f>VLOOKUP($D596,Artslister!$A$1:$W$99,5,FALSE)</f>
        <v>Plantae</v>
      </c>
      <c r="P596" t="str">
        <f>VLOOKUP($D596,Artslister!$A$1:$W$99,6,FALSE)</f>
        <v>Magnoliophyta</v>
      </c>
      <c r="Q596" t="str">
        <f>VLOOKUP($D596,Artslister!$A$1:$W$99,7,FALSE)</f>
        <v>Monocots</v>
      </c>
      <c r="R596" t="str">
        <f>VLOOKUP($D596,Artslister!$A$1:$W$99,8,FALSE)</f>
        <v>Poales</v>
      </c>
      <c r="S596" t="str">
        <f>VLOOKUP($D596,Artslister!$A$1:$W$99,9,FALSE)</f>
        <v>Poaceae</v>
      </c>
      <c r="T596" t="str">
        <f>VLOOKUP($D596,Artslister!$A$1:$W$99,10,FALSE)</f>
        <v>Avenula</v>
      </c>
      <c r="U596" t="str">
        <f>VLOOKUP($D596,Artslister!$A$1:$W$99,11,FALSE)</f>
        <v>pratensis</v>
      </c>
      <c r="V596">
        <f>VLOOKUP($D596,Artslister!$A$1:$W$99,12,FALSE)</f>
        <v>0</v>
      </c>
      <c r="W596" t="str">
        <f>VLOOKUP($D596,Artslister!$A$1:$W$99,13,FALSE)</f>
        <v>(L.) Dumort.</v>
      </c>
      <c r="X596" t="e">
        <f>VLOOKUP($D596,Artslister!$A$1:$W$99,15,FALSE)</f>
        <v>#REF!</v>
      </c>
      <c r="Y596" t="e">
        <f>VLOOKUP($D596,Artslister!$A$1:$W$99,17,FALSE)</f>
        <v>#N/A</v>
      </c>
    </row>
    <row r="597" spans="1:25" ht="14.55" hidden="1" x14ac:dyDescent="0.3">
      <c r="A597" t="s">
        <v>20</v>
      </c>
      <c r="B597">
        <v>2022</v>
      </c>
      <c r="C597" t="s">
        <v>1344</v>
      </c>
      <c r="D597" t="s">
        <v>1937</v>
      </c>
      <c r="E597">
        <v>15</v>
      </c>
      <c r="F597">
        <v>1</v>
      </c>
      <c r="L597" t="str">
        <f>VLOOKUP($D597,Artslister!$A$1:$W$99,2,FALSE)</f>
        <v>Avenula pratensis</v>
      </c>
      <c r="M597">
        <f>VLOOKUP($D597,Artslister!$A$1:$W$99,3,FALSE)</f>
        <v>99921</v>
      </c>
      <c r="N597">
        <f>VLOOKUP($D597,Artslister!$A$1:$W$99,4,FALSE)</f>
        <v>0</v>
      </c>
      <c r="O597" t="str">
        <f>VLOOKUP($D597,Artslister!$A$1:$W$99,5,FALSE)</f>
        <v>Plantae</v>
      </c>
      <c r="P597" t="str">
        <f>VLOOKUP($D597,Artslister!$A$1:$W$99,6,FALSE)</f>
        <v>Magnoliophyta</v>
      </c>
      <c r="Q597" t="str">
        <f>VLOOKUP($D597,Artslister!$A$1:$W$99,7,FALSE)</f>
        <v>Monocots</v>
      </c>
      <c r="R597" t="str">
        <f>VLOOKUP($D597,Artslister!$A$1:$W$99,8,FALSE)</f>
        <v>Poales</v>
      </c>
      <c r="S597" t="str">
        <f>VLOOKUP($D597,Artslister!$A$1:$W$99,9,FALSE)</f>
        <v>Poaceae</v>
      </c>
      <c r="T597" t="str">
        <f>VLOOKUP($D597,Artslister!$A$1:$W$99,10,FALSE)</f>
        <v>Avenula</v>
      </c>
      <c r="U597" t="str">
        <f>VLOOKUP($D597,Artslister!$A$1:$W$99,11,FALSE)</f>
        <v>pratensis</v>
      </c>
      <c r="V597">
        <f>VLOOKUP($D597,Artslister!$A$1:$W$99,12,FALSE)</f>
        <v>0</v>
      </c>
      <c r="W597" t="str">
        <f>VLOOKUP($D597,Artslister!$A$1:$W$99,13,FALSE)</f>
        <v>(L.) Dumort.</v>
      </c>
      <c r="X597" t="e">
        <f>VLOOKUP($D597,Artslister!$A$1:$W$99,15,FALSE)</f>
        <v>#REF!</v>
      </c>
      <c r="Y597" t="e">
        <f>VLOOKUP($D597,Artslister!$A$1:$W$99,17,FALSE)</f>
        <v>#N/A</v>
      </c>
    </row>
    <row r="598" spans="1:25" ht="14.55" hidden="1" x14ac:dyDescent="0.3">
      <c r="A598" t="s">
        <v>20</v>
      </c>
      <c r="B598">
        <v>2022</v>
      </c>
      <c r="C598" t="s">
        <v>1346</v>
      </c>
      <c r="D598" t="s">
        <v>1937</v>
      </c>
      <c r="E598">
        <v>30</v>
      </c>
      <c r="F598">
        <v>1</v>
      </c>
      <c r="L598" t="str">
        <f>VLOOKUP($D598,Artslister!$A$1:$W$99,2,FALSE)</f>
        <v>Avenula pratensis</v>
      </c>
      <c r="M598">
        <f>VLOOKUP($D598,Artslister!$A$1:$W$99,3,FALSE)</f>
        <v>99921</v>
      </c>
      <c r="N598">
        <f>VLOOKUP($D598,Artslister!$A$1:$W$99,4,FALSE)</f>
        <v>0</v>
      </c>
      <c r="O598" t="str">
        <f>VLOOKUP($D598,Artslister!$A$1:$W$99,5,FALSE)</f>
        <v>Plantae</v>
      </c>
      <c r="P598" t="str">
        <f>VLOOKUP($D598,Artslister!$A$1:$W$99,6,FALSE)</f>
        <v>Magnoliophyta</v>
      </c>
      <c r="Q598" t="str">
        <f>VLOOKUP($D598,Artslister!$A$1:$W$99,7,FALSE)</f>
        <v>Monocots</v>
      </c>
      <c r="R598" t="str">
        <f>VLOOKUP($D598,Artslister!$A$1:$W$99,8,FALSE)</f>
        <v>Poales</v>
      </c>
      <c r="S598" t="str">
        <f>VLOOKUP($D598,Artslister!$A$1:$W$99,9,FALSE)</f>
        <v>Poaceae</v>
      </c>
      <c r="T598" t="str">
        <f>VLOOKUP($D598,Artslister!$A$1:$W$99,10,FALSE)</f>
        <v>Avenula</v>
      </c>
      <c r="U598" t="str">
        <f>VLOOKUP($D598,Artslister!$A$1:$W$99,11,FALSE)</f>
        <v>pratensis</v>
      </c>
      <c r="V598">
        <f>VLOOKUP($D598,Artslister!$A$1:$W$99,12,FALSE)</f>
        <v>0</v>
      </c>
      <c r="W598" t="str">
        <f>VLOOKUP($D598,Artslister!$A$1:$W$99,13,FALSE)</f>
        <v>(L.) Dumort.</v>
      </c>
      <c r="X598" t="e">
        <f>VLOOKUP($D598,Artslister!$A$1:$W$99,15,FALSE)</f>
        <v>#REF!</v>
      </c>
      <c r="Y598" t="e">
        <f>VLOOKUP($D598,Artslister!$A$1:$W$99,17,FALSE)</f>
        <v>#N/A</v>
      </c>
    </row>
    <row r="599" spans="1:25" ht="14.55" hidden="1" x14ac:dyDescent="0.3">
      <c r="A599" t="s">
        <v>20</v>
      </c>
      <c r="B599">
        <v>2022</v>
      </c>
      <c r="C599" t="s">
        <v>1349</v>
      </c>
      <c r="D599" t="s">
        <v>1937</v>
      </c>
      <c r="E599">
        <v>12</v>
      </c>
      <c r="F599">
        <v>1</v>
      </c>
      <c r="L599" t="str">
        <f>VLOOKUP($D599,Artslister!$A$1:$W$99,2,FALSE)</f>
        <v>Avenula pratensis</v>
      </c>
      <c r="M599">
        <f>VLOOKUP($D599,Artslister!$A$1:$W$99,3,FALSE)</f>
        <v>99921</v>
      </c>
      <c r="N599">
        <f>VLOOKUP($D599,Artslister!$A$1:$W$99,4,FALSE)</f>
        <v>0</v>
      </c>
      <c r="O599" t="str">
        <f>VLOOKUP($D599,Artslister!$A$1:$W$99,5,FALSE)</f>
        <v>Plantae</v>
      </c>
      <c r="P599" t="str">
        <f>VLOOKUP($D599,Artslister!$A$1:$W$99,6,FALSE)</f>
        <v>Magnoliophyta</v>
      </c>
      <c r="Q599" t="str">
        <f>VLOOKUP($D599,Artslister!$A$1:$W$99,7,FALSE)</f>
        <v>Monocots</v>
      </c>
      <c r="R599" t="str">
        <f>VLOOKUP($D599,Artslister!$A$1:$W$99,8,FALSE)</f>
        <v>Poales</v>
      </c>
      <c r="S599" t="str">
        <f>VLOOKUP($D599,Artslister!$A$1:$W$99,9,FALSE)</f>
        <v>Poaceae</v>
      </c>
      <c r="T599" t="str">
        <f>VLOOKUP($D599,Artslister!$A$1:$W$99,10,FALSE)</f>
        <v>Avenula</v>
      </c>
      <c r="U599" t="str">
        <f>VLOOKUP($D599,Artslister!$A$1:$W$99,11,FALSE)</f>
        <v>pratensis</v>
      </c>
      <c r="V599">
        <f>VLOOKUP($D599,Artslister!$A$1:$W$99,12,FALSE)</f>
        <v>0</v>
      </c>
      <c r="W599" t="str">
        <f>VLOOKUP($D599,Artslister!$A$1:$W$99,13,FALSE)</f>
        <v>(L.) Dumort.</v>
      </c>
      <c r="X599" t="e">
        <f>VLOOKUP($D599,Artslister!$A$1:$W$99,15,FALSE)</f>
        <v>#REF!</v>
      </c>
      <c r="Y599" t="e">
        <f>VLOOKUP($D599,Artslister!$A$1:$W$99,17,FALSE)</f>
        <v>#N/A</v>
      </c>
    </row>
    <row r="600" spans="1:25" ht="14.55" hidden="1" x14ac:dyDescent="0.3">
      <c r="A600" t="s">
        <v>20</v>
      </c>
      <c r="B600">
        <v>2022</v>
      </c>
      <c r="C600" t="s">
        <v>1348</v>
      </c>
      <c r="D600" t="s">
        <v>1937</v>
      </c>
      <c r="E600">
        <v>4</v>
      </c>
      <c r="F600">
        <v>1</v>
      </c>
      <c r="L600" t="str">
        <f>VLOOKUP($D600,Artslister!$A$1:$W$99,2,FALSE)</f>
        <v>Avenula pratensis</v>
      </c>
      <c r="M600">
        <f>VLOOKUP($D600,Artslister!$A$1:$W$99,3,FALSE)</f>
        <v>99921</v>
      </c>
      <c r="N600">
        <f>VLOOKUP($D600,Artslister!$A$1:$W$99,4,FALSE)</f>
        <v>0</v>
      </c>
      <c r="O600" t="str">
        <f>VLOOKUP($D600,Artslister!$A$1:$W$99,5,FALSE)</f>
        <v>Plantae</v>
      </c>
      <c r="P600" t="str">
        <f>VLOOKUP($D600,Artslister!$A$1:$W$99,6,FALSE)</f>
        <v>Magnoliophyta</v>
      </c>
      <c r="Q600" t="str">
        <f>VLOOKUP($D600,Artslister!$A$1:$W$99,7,FALSE)</f>
        <v>Monocots</v>
      </c>
      <c r="R600" t="str">
        <f>VLOOKUP($D600,Artslister!$A$1:$W$99,8,FALSE)</f>
        <v>Poales</v>
      </c>
      <c r="S600" t="str">
        <f>VLOOKUP($D600,Artslister!$A$1:$W$99,9,FALSE)</f>
        <v>Poaceae</v>
      </c>
      <c r="T600" t="str">
        <f>VLOOKUP($D600,Artslister!$A$1:$W$99,10,FALSE)</f>
        <v>Avenula</v>
      </c>
      <c r="U600" t="str">
        <f>VLOOKUP($D600,Artslister!$A$1:$W$99,11,FALSE)</f>
        <v>pratensis</v>
      </c>
      <c r="V600">
        <f>VLOOKUP($D600,Artslister!$A$1:$W$99,12,FALSE)</f>
        <v>0</v>
      </c>
      <c r="W600" t="str">
        <f>VLOOKUP($D600,Artslister!$A$1:$W$99,13,FALSE)</f>
        <v>(L.) Dumort.</v>
      </c>
      <c r="X600" t="e">
        <f>VLOOKUP($D600,Artslister!$A$1:$W$99,15,FALSE)</f>
        <v>#REF!</v>
      </c>
      <c r="Y600" t="e">
        <f>VLOOKUP($D600,Artslister!$A$1:$W$99,17,FALSE)</f>
        <v>#N/A</v>
      </c>
    </row>
    <row r="601" spans="1:25" ht="14.55" hidden="1" x14ac:dyDescent="0.3">
      <c r="A601" t="s">
        <v>20</v>
      </c>
      <c r="B601">
        <v>2022</v>
      </c>
      <c r="C601" t="s">
        <v>1345</v>
      </c>
      <c r="D601" t="s">
        <v>1927</v>
      </c>
      <c r="E601">
        <v>1</v>
      </c>
      <c r="F601">
        <v>1</v>
      </c>
      <c r="L601" t="str">
        <f>VLOOKUP($D601,Artslister!$A$1:$W$99,2,FALSE)</f>
        <v>Ranunculus polyanthemos</v>
      </c>
      <c r="M601" t="str">
        <f>VLOOKUP($D601,Artslister!$A$1:$W$99,3,FALSE)</f>
        <v>103162</v>
      </c>
      <c r="N601" t="str">
        <f>VLOOKUP($D601,Artslister!$A$1:$W$99,4,FALSE)</f>
        <v>136513</v>
      </c>
      <c r="O601" t="str">
        <f>VLOOKUP($D601,Artslister!$A$1:$W$99,5,FALSE)</f>
        <v>Plantae</v>
      </c>
      <c r="P601" t="str">
        <f>VLOOKUP($D601,Artslister!$A$1:$W$99,6,FALSE)</f>
        <v>Magnoliophyta</v>
      </c>
      <c r="Q601" t="str">
        <f>VLOOKUP($D601,Artslister!$A$1:$W$99,7,FALSE)</f>
        <v>Eudicots</v>
      </c>
      <c r="R601" t="str">
        <f>VLOOKUP($D601,Artslister!$A$1:$W$99,8,FALSE)</f>
        <v>Ranunculales</v>
      </c>
      <c r="S601" t="str">
        <f>VLOOKUP($D601,Artslister!$A$1:$W$99,9,FALSE)</f>
        <v>Ranunculaceae</v>
      </c>
      <c r="T601" t="str">
        <f>VLOOKUP($D601,Artslister!$A$1:$W$99,10,FALSE)</f>
        <v>Ranunculus</v>
      </c>
      <c r="U601" t="str">
        <f>VLOOKUP($D601,Artslister!$A$1:$W$99,11,FALSE)</f>
        <v>polyanthemos</v>
      </c>
      <c r="V601">
        <f>VLOOKUP($D601,Artslister!$A$1:$W$99,12,FALSE)</f>
        <v>0</v>
      </c>
      <c r="W601" t="str">
        <f>VLOOKUP($D601,Artslister!$A$1:$W$99,13,FALSE)</f>
        <v>L.</v>
      </c>
      <c r="X601" t="e">
        <f>VLOOKUP($D601,Artslister!$A$1:$W$99,15,FALSE)</f>
        <v>#REF!</v>
      </c>
      <c r="Y601" t="e">
        <f>VLOOKUP($D601,Artslister!$A$1:$W$99,17,FALSE)</f>
        <v>#N/A</v>
      </c>
    </row>
    <row r="602" spans="1:25" ht="14.55" hidden="1" x14ac:dyDescent="0.3">
      <c r="A602" t="s">
        <v>20</v>
      </c>
      <c r="B602">
        <v>2022</v>
      </c>
      <c r="C602" t="s">
        <v>1345</v>
      </c>
      <c r="D602" t="s">
        <v>1961</v>
      </c>
      <c r="E602">
        <v>20</v>
      </c>
      <c r="F602">
        <v>1</v>
      </c>
      <c r="L602" t="str">
        <f>VLOOKUP($D602,Artslister!$A$1:$W$99,2,FALSE)</f>
        <v>Primula veris</v>
      </c>
      <c r="M602">
        <f>VLOOKUP($D602,Artslister!$A$1:$W$99,3,FALSE)</f>
        <v>101883</v>
      </c>
      <c r="N602">
        <f>VLOOKUP($D602,Artslister!$A$1:$W$99,4,FALSE)</f>
        <v>0</v>
      </c>
      <c r="O602" t="str">
        <f>VLOOKUP($D602,Artslister!$A$1:$W$99,5,FALSE)</f>
        <v>Plantae</v>
      </c>
      <c r="P602" t="str">
        <f>VLOOKUP($D602,Artslister!$A$1:$W$99,6,FALSE)</f>
        <v>Magnoliophyta</v>
      </c>
      <c r="Q602" t="str">
        <f>VLOOKUP($D602,Artslister!$A$1:$W$99,7,FALSE)</f>
        <v>Eudicots</v>
      </c>
      <c r="R602" t="str">
        <f>VLOOKUP($D602,Artslister!$A$1:$W$99,8,FALSE)</f>
        <v>Ericales</v>
      </c>
      <c r="S602" t="str">
        <f>VLOOKUP($D602,Artslister!$A$1:$W$99,9,FALSE)</f>
        <v>Primulaceae</v>
      </c>
      <c r="T602" t="str">
        <f>VLOOKUP($D602,Artslister!$A$1:$W$99,10,FALSE)</f>
        <v>Primula</v>
      </c>
      <c r="U602" t="str">
        <f>VLOOKUP($D602,Artslister!$A$1:$W$99,11,FALSE)</f>
        <v>veris</v>
      </c>
      <c r="V602">
        <f>VLOOKUP($D602,Artslister!$A$1:$W$99,12,FALSE)</f>
        <v>0</v>
      </c>
      <c r="W602" t="str">
        <f>VLOOKUP($D602,Artslister!$A$1:$W$99,13,FALSE)</f>
        <v>L.</v>
      </c>
      <c r="X602" t="e">
        <f>VLOOKUP($D602,Artslister!$A$1:$W$99,15,FALSE)</f>
        <v>#REF!</v>
      </c>
      <c r="Y602" t="e">
        <f>VLOOKUP($D602,Artslister!$A$1:$W$99,17,FALSE)</f>
        <v>#N/A</v>
      </c>
    </row>
    <row r="603" spans="1:25" ht="14.55" hidden="1" x14ac:dyDescent="0.3">
      <c r="A603" t="s">
        <v>20</v>
      </c>
      <c r="B603">
        <v>2022</v>
      </c>
      <c r="C603" t="s">
        <v>1352</v>
      </c>
      <c r="D603" t="s">
        <v>1961</v>
      </c>
      <c r="E603">
        <v>3</v>
      </c>
      <c r="F603">
        <v>1</v>
      </c>
      <c r="L603" t="str">
        <f>VLOOKUP($D603,Artslister!$A$1:$W$99,2,FALSE)</f>
        <v>Primula veris</v>
      </c>
      <c r="M603">
        <f>VLOOKUP($D603,Artslister!$A$1:$W$99,3,FALSE)</f>
        <v>101883</v>
      </c>
      <c r="N603">
        <f>VLOOKUP($D603,Artslister!$A$1:$W$99,4,FALSE)</f>
        <v>0</v>
      </c>
      <c r="O603" t="str">
        <f>VLOOKUP($D603,Artslister!$A$1:$W$99,5,FALSE)</f>
        <v>Plantae</v>
      </c>
      <c r="P603" t="str">
        <f>VLOOKUP($D603,Artslister!$A$1:$W$99,6,FALSE)</f>
        <v>Magnoliophyta</v>
      </c>
      <c r="Q603" t="str">
        <f>VLOOKUP($D603,Artslister!$A$1:$W$99,7,FALSE)</f>
        <v>Eudicots</v>
      </c>
      <c r="R603" t="str">
        <f>VLOOKUP($D603,Artslister!$A$1:$W$99,8,FALSE)</f>
        <v>Ericales</v>
      </c>
      <c r="S603" t="str">
        <f>VLOOKUP($D603,Artslister!$A$1:$W$99,9,FALSE)</f>
        <v>Primulaceae</v>
      </c>
      <c r="T603" t="str">
        <f>VLOOKUP($D603,Artslister!$A$1:$W$99,10,FALSE)</f>
        <v>Primula</v>
      </c>
      <c r="U603" t="str">
        <f>VLOOKUP($D603,Artslister!$A$1:$W$99,11,FALSE)</f>
        <v>veris</v>
      </c>
      <c r="V603">
        <f>VLOOKUP($D603,Artslister!$A$1:$W$99,12,FALSE)</f>
        <v>0</v>
      </c>
      <c r="W603" t="str">
        <f>VLOOKUP($D603,Artslister!$A$1:$W$99,13,FALSE)</f>
        <v>L.</v>
      </c>
      <c r="X603" t="e">
        <f>VLOOKUP($D603,Artslister!$A$1:$W$99,15,FALSE)</f>
        <v>#REF!</v>
      </c>
      <c r="Y603" t="e">
        <f>VLOOKUP($D603,Artslister!$A$1:$W$99,17,FALSE)</f>
        <v>#N/A</v>
      </c>
    </row>
    <row r="604" spans="1:25" ht="14.55" hidden="1" x14ac:dyDescent="0.3">
      <c r="A604" t="s">
        <v>20</v>
      </c>
      <c r="B604">
        <v>2022</v>
      </c>
      <c r="C604" t="s">
        <v>1347</v>
      </c>
      <c r="D604" t="s">
        <v>1961</v>
      </c>
      <c r="E604">
        <v>20</v>
      </c>
      <c r="F604">
        <v>1</v>
      </c>
      <c r="L604" t="str">
        <f>VLOOKUP($D604,Artslister!$A$1:$W$99,2,FALSE)</f>
        <v>Primula veris</v>
      </c>
      <c r="M604">
        <f>VLOOKUP($D604,Artslister!$A$1:$W$99,3,FALSE)</f>
        <v>101883</v>
      </c>
      <c r="N604">
        <f>VLOOKUP($D604,Artslister!$A$1:$W$99,4,FALSE)</f>
        <v>0</v>
      </c>
      <c r="O604" t="str">
        <f>VLOOKUP($D604,Artslister!$A$1:$W$99,5,FALSE)</f>
        <v>Plantae</v>
      </c>
      <c r="P604" t="str">
        <f>VLOOKUP($D604,Artslister!$A$1:$W$99,6,FALSE)</f>
        <v>Magnoliophyta</v>
      </c>
      <c r="Q604" t="str">
        <f>VLOOKUP($D604,Artslister!$A$1:$W$99,7,FALSE)</f>
        <v>Eudicots</v>
      </c>
      <c r="R604" t="str">
        <f>VLOOKUP($D604,Artslister!$A$1:$W$99,8,FALSE)</f>
        <v>Ericales</v>
      </c>
      <c r="S604" t="str">
        <f>VLOOKUP($D604,Artslister!$A$1:$W$99,9,FALSE)</f>
        <v>Primulaceae</v>
      </c>
      <c r="T604" t="str">
        <f>VLOOKUP($D604,Artslister!$A$1:$W$99,10,FALSE)</f>
        <v>Primula</v>
      </c>
      <c r="U604" t="str">
        <f>VLOOKUP($D604,Artslister!$A$1:$W$99,11,FALSE)</f>
        <v>veris</v>
      </c>
      <c r="V604">
        <f>VLOOKUP($D604,Artslister!$A$1:$W$99,12,FALSE)</f>
        <v>0</v>
      </c>
      <c r="W604" t="str">
        <f>VLOOKUP($D604,Artslister!$A$1:$W$99,13,FALSE)</f>
        <v>L.</v>
      </c>
      <c r="X604" t="e">
        <f>VLOOKUP($D604,Artslister!$A$1:$W$99,15,FALSE)</f>
        <v>#REF!</v>
      </c>
      <c r="Y604" t="e">
        <f>VLOOKUP($D604,Artslister!$A$1:$W$99,17,FALSE)</f>
        <v>#N/A</v>
      </c>
    </row>
    <row r="605" spans="1:25" ht="14.55" hidden="1" x14ac:dyDescent="0.3">
      <c r="A605" t="s">
        <v>20</v>
      </c>
      <c r="B605">
        <v>2022</v>
      </c>
      <c r="C605" t="s">
        <v>1342</v>
      </c>
      <c r="D605" t="s">
        <v>1961</v>
      </c>
      <c r="E605">
        <v>15</v>
      </c>
      <c r="F605">
        <v>1</v>
      </c>
      <c r="L605" t="str">
        <f>VLOOKUP($D605,Artslister!$A$1:$W$99,2,FALSE)</f>
        <v>Primula veris</v>
      </c>
      <c r="M605">
        <f>VLOOKUP($D605,Artslister!$A$1:$W$99,3,FALSE)</f>
        <v>101883</v>
      </c>
      <c r="N605">
        <f>VLOOKUP($D605,Artslister!$A$1:$W$99,4,FALSE)</f>
        <v>0</v>
      </c>
      <c r="O605" t="str">
        <f>VLOOKUP($D605,Artslister!$A$1:$W$99,5,FALSE)</f>
        <v>Plantae</v>
      </c>
      <c r="P605" t="str">
        <f>VLOOKUP($D605,Artslister!$A$1:$W$99,6,FALSE)</f>
        <v>Magnoliophyta</v>
      </c>
      <c r="Q605" t="str">
        <f>VLOOKUP($D605,Artslister!$A$1:$W$99,7,FALSE)</f>
        <v>Eudicots</v>
      </c>
      <c r="R605" t="str">
        <f>VLOOKUP($D605,Artslister!$A$1:$W$99,8,FALSE)</f>
        <v>Ericales</v>
      </c>
      <c r="S605" t="str">
        <f>VLOOKUP($D605,Artslister!$A$1:$W$99,9,FALSE)</f>
        <v>Primulaceae</v>
      </c>
      <c r="T605" t="str">
        <f>VLOOKUP($D605,Artslister!$A$1:$W$99,10,FALSE)</f>
        <v>Primula</v>
      </c>
      <c r="U605" t="str">
        <f>VLOOKUP($D605,Artslister!$A$1:$W$99,11,FALSE)</f>
        <v>veris</v>
      </c>
      <c r="V605">
        <f>VLOOKUP($D605,Artslister!$A$1:$W$99,12,FALSE)</f>
        <v>0</v>
      </c>
      <c r="W605" t="str">
        <f>VLOOKUP($D605,Artslister!$A$1:$W$99,13,FALSE)</f>
        <v>L.</v>
      </c>
      <c r="X605" t="e">
        <f>VLOOKUP($D605,Artslister!$A$1:$W$99,15,FALSE)</f>
        <v>#REF!</v>
      </c>
      <c r="Y605" t="e">
        <f>VLOOKUP($D605,Artslister!$A$1:$W$99,17,FALSE)</f>
        <v>#N/A</v>
      </c>
    </row>
    <row r="606" spans="1:25" ht="14.55" hidden="1" x14ac:dyDescent="0.3">
      <c r="A606" t="s">
        <v>20</v>
      </c>
      <c r="B606">
        <v>2022</v>
      </c>
      <c r="C606" t="s">
        <v>1350</v>
      </c>
      <c r="D606" t="s">
        <v>1961</v>
      </c>
      <c r="E606">
        <v>3</v>
      </c>
      <c r="F606">
        <v>1</v>
      </c>
      <c r="L606" t="str">
        <f>VLOOKUP($D606,Artslister!$A$1:$W$99,2,FALSE)</f>
        <v>Primula veris</v>
      </c>
      <c r="M606">
        <f>VLOOKUP($D606,Artslister!$A$1:$W$99,3,FALSE)</f>
        <v>101883</v>
      </c>
      <c r="N606">
        <f>VLOOKUP($D606,Artslister!$A$1:$W$99,4,FALSE)</f>
        <v>0</v>
      </c>
      <c r="O606" t="str">
        <f>VLOOKUP($D606,Artslister!$A$1:$W$99,5,FALSE)</f>
        <v>Plantae</v>
      </c>
      <c r="P606" t="str">
        <f>VLOOKUP($D606,Artslister!$A$1:$W$99,6,FALSE)</f>
        <v>Magnoliophyta</v>
      </c>
      <c r="Q606" t="str">
        <f>VLOOKUP($D606,Artslister!$A$1:$W$99,7,FALSE)</f>
        <v>Eudicots</v>
      </c>
      <c r="R606" t="str">
        <f>VLOOKUP($D606,Artslister!$A$1:$W$99,8,FALSE)</f>
        <v>Ericales</v>
      </c>
      <c r="S606" t="str">
        <f>VLOOKUP($D606,Artslister!$A$1:$W$99,9,FALSE)</f>
        <v>Primulaceae</v>
      </c>
      <c r="T606" t="str">
        <f>VLOOKUP($D606,Artslister!$A$1:$W$99,10,FALSE)</f>
        <v>Primula</v>
      </c>
      <c r="U606" t="str">
        <f>VLOOKUP($D606,Artslister!$A$1:$W$99,11,FALSE)</f>
        <v>veris</v>
      </c>
      <c r="V606">
        <f>VLOOKUP($D606,Artslister!$A$1:$W$99,12,FALSE)</f>
        <v>0</v>
      </c>
      <c r="W606" t="str">
        <f>VLOOKUP($D606,Artslister!$A$1:$W$99,13,FALSE)</f>
        <v>L.</v>
      </c>
      <c r="X606" t="e">
        <f>VLOOKUP($D606,Artslister!$A$1:$W$99,15,FALSE)</f>
        <v>#REF!</v>
      </c>
      <c r="Y606" t="e">
        <f>VLOOKUP($D606,Artslister!$A$1:$W$99,17,FALSE)</f>
        <v>#N/A</v>
      </c>
    </row>
    <row r="607" spans="1:25" ht="14.55" hidden="1" x14ac:dyDescent="0.3">
      <c r="A607" t="s">
        <v>20</v>
      </c>
      <c r="B607">
        <v>2022</v>
      </c>
      <c r="C607" t="s">
        <v>1351</v>
      </c>
      <c r="D607" t="s">
        <v>1961</v>
      </c>
      <c r="E607">
        <v>8</v>
      </c>
      <c r="F607">
        <v>1</v>
      </c>
      <c r="L607" t="str">
        <f>VLOOKUP($D607,Artslister!$A$1:$W$99,2,FALSE)</f>
        <v>Primula veris</v>
      </c>
      <c r="M607">
        <f>VLOOKUP($D607,Artslister!$A$1:$W$99,3,FALSE)</f>
        <v>101883</v>
      </c>
      <c r="N607">
        <f>VLOOKUP($D607,Artslister!$A$1:$W$99,4,FALSE)</f>
        <v>0</v>
      </c>
      <c r="O607" t="str">
        <f>VLOOKUP($D607,Artslister!$A$1:$W$99,5,FALSE)</f>
        <v>Plantae</v>
      </c>
      <c r="P607" t="str">
        <f>VLOOKUP($D607,Artslister!$A$1:$W$99,6,FALSE)</f>
        <v>Magnoliophyta</v>
      </c>
      <c r="Q607" t="str">
        <f>VLOOKUP($D607,Artslister!$A$1:$W$99,7,FALSE)</f>
        <v>Eudicots</v>
      </c>
      <c r="R607" t="str">
        <f>VLOOKUP($D607,Artslister!$A$1:$W$99,8,FALSE)</f>
        <v>Ericales</v>
      </c>
      <c r="S607" t="str">
        <f>VLOOKUP($D607,Artslister!$A$1:$W$99,9,FALSE)</f>
        <v>Primulaceae</v>
      </c>
      <c r="T607" t="str">
        <f>VLOOKUP($D607,Artslister!$A$1:$W$99,10,FALSE)</f>
        <v>Primula</v>
      </c>
      <c r="U607" t="str">
        <f>VLOOKUP($D607,Artslister!$A$1:$W$99,11,FALSE)</f>
        <v>veris</v>
      </c>
      <c r="V607">
        <f>VLOOKUP($D607,Artslister!$A$1:$W$99,12,FALSE)</f>
        <v>0</v>
      </c>
      <c r="W607" t="str">
        <f>VLOOKUP($D607,Artslister!$A$1:$W$99,13,FALSE)</f>
        <v>L.</v>
      </c>
      <c r="X607" t="e">
        <f>VLOOKUP($D607,Artslister!$A$1:$W$99,15,FALSE)</f>
        <v>#REF!</v>
      </c>
      <c r="Y607" t="e">
        <f>VLOOKUP($D607,Artslister!$A$1:$W$99,17,FALSE)</f>
        <v>#N/A</v>
      </c>
    </row>
    <row r="608" spans="1:25" ht="14.55" hidden="1" x14ac:dyDescent="0.3">
      <c r="A608" t="s">
        <v>20</v>
      </c>
      <c r="B608">
        <v>2022</v>
      </c>
      <c r="C608" t="s">
        <v>1344</v>
      </c>
      <c r="D608" t="s">
        <v>1961</v>
      </c>
      <c r="E608">
        <v>15</v>
      </c>
      <c r="F608">
        <v>1</v>
      </c>
      <c r="L608" t="str">
        <f>VLOOKUP($D608,Artslister!$A$1:$W$99,2,FALSE)</f>
        <v>Primula veris</v>
      </c>
      <c r="M608">
        <f>VLOOKUP($D608,Artslister!$A$1:$W$99,3,FALSE)</f>
        <v>101883</v>
      </c>
      <c r="N608">
        <f>VLOOKUP($D608,Artslister!$A$1:$W$99,4,FALSE)</f>
        <v>0</v>
      </c>
      <c r="O608" t="str">
        <f>VLOOKUP($D608,Artslister!$A$1:$W$99,5,FALSE)</f>
        <v>Plantae</v>
      </c>
      <c r="P608" t="str">
        <f>VLOOKUP($D608,Artslister!$A$1:$W$99,6,FALSE)</f>
        <v>Magnoliophyta</v>
      </c>
      <c r="Q608" t="str">
        <f>VLOOKUP($D608,Artslister!$A$1:$W$99,7,FALSE)</f>
        <v>Eudicots</v>
      </c>
      <c r="R608" t="str">
        <f>VLOOKUP($D608,Artslister!$A$1:$W$99,8,FALSE)</f>
        <v>Ericales</v>
      </c>
      <c r="S608" t="str">
        <f>VLOOKUP($D608,Artslister!$A$1:$W$99,9,FALSE)</f>
        <v>Primulaceae</v>
      </c>
      <c r="T608" t="str">
        <f>VLOOKUP($D608,Artslister!$A$1:$W$99,10,FALSE)</f>
        <v>Primula</v>
      </c>
      <c r="U608" t="str">
        <f>VLOOKUP($D608,Artslister!$A$1:$W$99,11,FALSE)</f>
        <v>veris</v>
      </c>
      <c r="V608">
        <f>VLOOKUP($D608,Artslister!$A$1:$W$99,12,FALSE)</f>
        <v>0</v>
      </c>
      <c r="W608" t="str">
        <f>VLOOKUP($D608,Artslister!$A$1:$W$99,13,FALSE)</f>
        <v>L.</v>
      </c>
      <c r="X608" t="e">
        <f>VLOOKUP($D608,Artslister!$A$1:$W$99,15,FALSE)</f>
        <v>#REF!</v>
      </c>
      <c r="Y608" t="e">
        <f>VLOOKUP($D608,Artslister!$A$1:$W$99,17,FALSE)</f>
        <v>#N/A</v>
      </c>
    </row>
    <row r="609" spans="1:25" ht="14.55" hidden="1" x14ac:dyDescent="0.3">
      <c r="A609" t="s">
        <v>20</v>
      </c>
      <c r="B609">
        <v>2022</v>
      </c>
      <c r="C609" t="s">
        <v>1346</v>
      </c>
      <c r="D609" t="s">
        <v>1961</v>
      </c>
      <c r="E609">
        <v>25</v>
      </c>
      <c r="F609">
        <v>1</v>
      </c>
      <c r="L609" t="str">
        <f>VLOOKUP($D609,Artslister!$A$1:$W$99,2,FALSE)</f>
        <v>Primula veris</v>
      </c>
      <c r="M609">
        <f>VLOOKUP($D609,Artslister!$A$1:$W$99,3,FALSE)</f>
        <v>101883</v>
      </c>
      <c r="N609">
        <f>VLOOKUP($D609,Artslister!$A$1:$W$99,4,FALSE)</f>
        <v>0</v>
      </c>
      <c r="O609" t="str">
        <f>VLOOKUP($D609,Artslister!$A$1:$W$99,5,FALSE)</f>
        <v>Plantae</v>
      </c>
      <c r="P609" t="str">
        <f>VLOOKUP($D609,Artslister!$A$1:$W$99,6,FALSE)</f>
        <v>Magnoliophyta</v>
      </c>
      <c r="Q609" t="str">
        <f>VLOOKUP($D609,Artslister!$A$1:$W$99,7,FALSE)</f>
        <v>Eudicots</v>
      </c>
      <c r="R609" t="str">
        <f>VLOOKUP($D609,Artslister!$A$1:$W$99,8,FALSE)</f>
        <v>Ericales</v>
      </c>
      <c r="S609" t="str">
        <f>VLOOKUP($D609,Artslister!$A$1:$W$99,9,FALSE)</f>
        <v>Primulaceae</v>
      </c>
      <c r="T609" t="str">
        <f>VLOOKUP($D609,Artslister!$A$1:$W$99,10,FALSE)</f>
        <v>Primula</v>
      </c>
      <c r="U609" t="str">
        <f>VLOOKUP($D609,Artslister!$A$1:$W$99,11,FALSE)</f>
        <v>veris</v>
      </c>
      <c r="V609">
        <f>VLOOKUP($D609,Artslister!$A$1:$W$99,12,FALSE)</f>
        <v>0</v>
      </c>
      <c r="W609" t="str">
        <f>VLOOKUP($D609,Artslister!$A$1:$W$99,13,FALSE)</f>
        <v>L.</v>
      </c>
      <c r="X609" t="e">
        <f>VLOOKUP($D609,Artslister!$A$1:$W$99,15,FALSE)</f>
        <v>#REF!</v>
      </c>
      <c r="Y609" t="e">
        <f>VLOOKUP($D609,Artslister!$A$1:$W$99,17,FALSE)</f>
        <v>#N/A</v>
      </c>
    </row>
    <row r="610" spans="1:25" ht="14.55" hidden="1" x14ac:dyDescent="0.3">
      <c r="A610" t="s">
        <v>20</v>
      </c>
      <c r="B610">
        <v>2022</v>
      </c>
      <c r="C610" t="s">
        <v>1349</v>
      </c>
      <c r="D610" t="s">
        <v>1961</v>
      </c>
      <c r="E610">
        <v>12</v>
      </c>
      <c r="F610">
        <v>1</v>
      </c>
      <c r="L610" t="str">
        <f>VLOOKUP($D610,Artslister!$A$1:$W$99,2,FALSE)</f>
        <v>Primula veris</v>
      </c>
      <c r="M610">
        <f>VLOOKUP($D610,Artslister!$A$1:$W$99,3,FALSE)</f>
        <v>101883</v>
      </c>
      <c r="N610">
        <f>VLOOKUP($D610,Artslister!$A$1:$W$99,4,FALSE)</f>
        <v>0</v>
      </c>
      <c r="O610" t="str">
        <f>VLOOKUP($D610,Artslister!$A$1:$W$99,5,FALSE)</f>
        <v>Plantae</v>
      </c>
      <c r="P610" t="str">
        <f>VLOOKUP($D610,Artslister!$A$1:$W$99,6,FALSE)</f>
        <v>Magnoliophyta</v>
      </c>
      <c r="Q610" t="str">
        <f>VLOOKUP($D610,Artslister!$A$1:$W$99,7,FALSE)</f>
        <v>Eudicots</v>
      </c>
      <c r="R610" t="str">
        <f>VLOOKUP($D610,Artslister!$A$1:$W$99,8,FALSE)</f>
        <v>Ericales</v>
      </c>
      <c r="S610" t="str">
        <f>VLOOKUP($D610,Artslister!$A$1:$W$99,9,FALSE)</f>
        <v>Primulaceae</v>
      </c>
      <c r="T610" t="str">
        <f>VLOOKUP($D610,Artslister!$A$1:$W$99,10,FALSE)</f>
        <v>Primula</v>
      </c>
      <c r="U610" t="str">
        <f>VLOOKUP($D610,Artslister!$A$1:$W$99,11,FALSE)</f>
        <v>veris</v>
      </c>
      <c r="V610">
        <f>VLOOKUP($D610,Artslister!$A$1:$W$99,12,FALSE)</f>
        <v>0</v>
      </c>
      <c r="W610" t="str">
        <f>VLOOKUP($D610,Artslister!$A$1:$W$99,13,FALSE)</f>
        <v>L.</v>
      </c>
      <c r="X610" t="e">
        <f>VLOOKUP($D610,Artslister!$A$1:$W$99,15,FALSE)</f>
        <v>#REF!</v>
      </c>
      <c r="Y610" t="e">
        <f>VLOOKUP($D610,Artslister!$A$1:$W$99,17,FALSE)</f>
        <v>#N/A</v>
      </c>
    </row>
    <row r="611" spans="1:25" ht="14.55" hidden="1" x14ac:dyDescent="0.3">
      <c r="A611" t="s">
        <v>20</v>
      </c>
      <c r="B611">
        <v>2022</v>
      </c>
      <c r="C611" t="s">
        <v>1348</v>
      </c>
      <c r="D611" t="s">
        <v>1961</v>
      </c>
      <c r="E611">
        <v>10</v>
      </c>
      <c r="F611">
        <v>1</v>
      </c>
      <c r="L611" t="str">
        <f>VLOOKUP($D611,Artslister!$A$1:$W$99,2,FALSE)</f>
        <v>Primula veris</v>
      </c>
      <c r="M611">
        <f>VLOOKUP($D611,Artslister!$A$1:$W$99,3,FALSE)</f>
        <v>101883</v>
      </c>
      <c r="N611">
        <f>VLOOKUP($D611,Artslister!$A$1:$W$99,4,FALSE)</f>
        <v>0</v>
      </c>
      <c r="O611" t="str">
        <f>VLOOKUP($D611,Artslister!$A$1:$W$99,5,FALSE)</f>
        <v>Plantae</v>
      </c>
      <c r="P611" t="str">
        <f>VLOOKUP($D611,Artslister!$A$1:$W$99,6,FALSE)</f>
        <v>Magnoliophyta</v>
      </c>
      <c r="Q611" t="str">
        <f>VLOOKUP($D611,Artslister!$A$1:$W$99,7,FALSE)</f>
        <v>Eudicots</v>
      </c>
      <c r="R611" t="str">
        <f>VLOOKUP($D611,Artslister!$A$1:$W$99,8,FALSE)</f>
        <v>Ericales</v>
      </c>
      <c r="S611" t="str">
        <f>VLOOKUP($D611,Artslister!$A$1:$W$99,9,FALSE)</f>
        <v>Primulaceae</v>
      </c>
      <c r="T611" t="str">
        <f>VLOOKUP($D611,Artslister!$A$1:$W$99,10,FALSE)</f>
        <v>Primula</v>
      </c>
      <c r="U611" t="str">
        <f>VLOOKUP($D611,Artslister!$A$1:$W$99,11,FALSE)</f>
        <v>veris</v>
      </c>
      <c r="V611">
        <f>VLOOKUP($D611,Artslister!$A$1:$W$99,12,FALSE)</f>
        <v>0</v>
      </c>
      <c r="W611" t="str">
        <f>VLOOKUP($D611,Artslister!$A$1:$W$99,13,FALSE)</f>
        <v>L.</v>
      </c>
      <c r="X611" t="e">
        <f>VLOOKUP($D611,Artslister!$A$1:$W$99,15,FALSE)</f>
        <v>#REF!</v>
      </c>
      <c r="Y611" t="e">
        <f>VLOOKUP($D611,Artslister!$A$1:$W$99,17,FALSE)</f>
        <v>#N/A</v>
      </c>
    </row>
    <row r="612" spans="1:25" ht="14.55" hidden="1" x14ac:dyDescent="0.3">
      <c r="A612" t="s">
        <v>20</v>
      </c>
      <c r="B612">
        <v>2022</v>
      </c>
      <c r="C612" t="s">
        <v>1348</v>
      </c>
      <c r="D612" t="s">
        <v>1930</v>
      </c>
      <c r="E612">
        <v>3</v>
      </c>
      <c r="F612">
        <v>1</v>
      </c>
      <c r="L612" t="str">
        <f>VLOOKUP($D612,Artslister!$A$1:$W$99,2,FALSE)</f>
        <v>Fragaria viridis</v>
      </c>
      <c r="M612">
        <f>VLOOKUP($D612,Artslister!$A$1:$W$99,3,FALSE)</f>
        <v>103318</v>
      </c>
      <c r="N612">
        <f>VLOOKUP($D612,Artslister!$A$1:$W$99,4,FALSE)</f>
        <v>0</v>
      </c>
      <c r="O612" t="str">
        <f>VLOOKUP($D612,Artslister!$A$1:$W$99,5,FALSE)</f>
        <v>Plantae</v>
      </c>
      <c r="P612" t="str">
        <f>VLOOKUP($D612,Artslister!$A$1:$W$99,6,FALSE)</f>
        <v>Magnoliophyta</v>
      </c>
      <c r="Q612" t="str">
        <f>VLOOKUP($D612,Artslister!$A$1:$W$99,7,FALSE)</f>
        <v>Eudicots</v>
      </c>
      <c r="R612" t="str">
        <f>VLOOKUP($D612,Artslister!$A$1:$W$99,8,FALSE)</f>
        <v>Rosales</v>
      </c>
      <c r="S612" t="str">
        <f>VLOOKUP($D612,Artslister!$A$1:$W$99,9,FALSE)</f>
        <v>Rosaceae</v>
      </c>
      <c r="T612" t="str">
        <f>VLOOKUP($D612,Artslister!$A$1:$W$99,10,FALSE)</f>
        <v>Fragaria</v>
      </c>
      <c r="U612" t="str">
        <f>VLOOKUP($D612,Artslister!$A$1:$W$99,11,FALSE)</f>
        <v>viridis</v>
      </c>
      <c r="V612">
        <f>VLOOKUP($D612,Artslister!$A$1:$W$99,12,FALSE)</f>
        <v>0</v>
      </c>
      <c r="W612" t="str">
        <f>VLOOKUP($D612,Artslister!$A$1:$W$99,13,FALSE)</f>
        <v>Weston</v>
      </c>
      <c r="X612" t="e">
        <f>VLOOKUP($D612,Artslister!$A$1:$W$99,15,FALSE)</f>
        <v>#REF!</v>
      </c>
      <c r="Y612" t="e">
        <f>VLOOKUP($D612,Artslister!$A$1:$W$99,17,FALSE)</f>
        <v>#N/A</v>
      </c>
    </row>
    <row r="613" spans="1:25" ht="14.55" hidden="1" x14ac:dyDescent="0.3">
      <c r="A613" t="s">
        <v>20</v>
      </c>
      <c r="B613">
        <v>2022</v>
      </c>
      <c r="C613" t="s">
        <v>1345</v>
      </c>
      <c r="D613" t="s">
        <v>1928</v>
      </c>
      <c r="E613">
        <v>10</v>
      </c>
      <c r="H613">
        <v>1</v>
      </c>
      <c r="L613" t="str">
        <f>VLOOKUP($D613,Artslister!$A$1:$W$99,2,FALSE)</f>
        <v>Rosa sp.</v>
      </c>
      <c r="M613" t="str">
        <f>VLOOKUP($D613,Artslister!$A$1:$W$99,3,FALSE)</f>
        <v>103384</v>
      </c>
      <c r="N613" t="str">
        <f>VLOOKUP($D613,Artslister!$A$1:$W$99,4,FALSE)</f>
        <v>63344</v>
      </c>
      <c r="O613" t="str">
        <f>VLOOKUP($D613,Artslister!$A$1:$W$99,5,FALSE)</f>
        <v>Plantae</v>
      </c>
      <c r="P613" t="str">
        <f>VLOOKUP($D613,Artslister!$A$1:$W$99,6,FALSE)</f>
        <v>Magnoliophyta</v>
      </c>
      <c r="Q613" t="str">
        <f>VLOOKUP($D613,Artslister!$A$1:$W$99,7,FALSE)</f>
        <v>Eudicots</v>
      </c>
      <c r="R613" t="str">
        <f>VLOOKUP($D613,Artslister!$A$1:$W$99,8,FALSE)</f>
        <v>Rosales</v>
      </c>
      <c r="S613" t="str">
        <f>VLOOKUP($D613,Artslister!$A$1:$W$99,9,FALSE)</f>
        <v>Rosaceae</v>
      </c>
      <c r="T613" t="str">
        <f>VLOOKUP($D613,Artslister!$A$1:$W$99,10,FALSE)</f>
        <v>Rosa</v>
      </c>
      <c r="U613">
        <f>VLOOKUP($D613,Artslister!$A$1:$W$99,11,FALSE)</f>
        <v>0</v>
      </c>
      <c r="V613">
        <f>VLOOKUP($D613,Artslister!$A$1:$W$99,12,FALSE)</f>
        <v>0</v>
      </c>
      <c r="W613" t="str">
        <f>VLOOKUP($D613,Artslister!$A$1:$W$99,13,FALSE)</f>
        <v>L.</v>
      </c>
      <c r="X613" t="e">
        <f>VLOOKUP($D613,Artslister!$A$1:$W$99,15,FALSE)</f>
        <v>#REF!</v>
      </c>
      <c r="Y613" t="e">
        <f>VLOOKUP($D613,Artslister!$A$1:$W$99,17,FALSE)</f>
        <v>#N/A</v>
      </c>
    </row>
    <row r="614" spans="1:25" ht="14.55" hidden="1" x14ac:dyDescent="0.3">
      <c r="A614" t="s">
        <v>20</v>
      </c>
      <c r="B614">
        <v>2022</v>
      </c>
      <c r="C614" t="s">
        <v>1352</v>
      </c>
      <c r="D614" t="s">
        <v>1928</v>
      </c>
      <c r="E614">
        <v>8</v>
      </c>
      <c r="H614">
        <v>1</v>
      </c>
      <c r="L614" t="str">
        <f>VLOOKUP($D614,Artslister!$A$1:$W$99,2,FALSE)</f>
        <v>Rosa sp.</v>
      </c>
      <c r="M614" t="str">
        <f>VLOOKUP($D614,Artslister!$A$1:$W$99,3,FALSE)</f>
        <v>103384</v>
      </c>
      <c r="N614" t="str">
        <f>VLOOKUP($D614,Artslister!$A$1:$W$99,4,FALSE)</f>
        <v>63344</v>
      </c>
      <c r="O614" t="str">
        <f>VLOOKUP($D614,Artslister!$A$1:$W$99,5,FALSE)</f>
        <v>Plantae</v>
      </c>
      <c r="P614" t="str">
        <f>VLOOKUP($D614,Artslister!$A$1:$W$99,6,FALSE)</f>
        <v>Magnoliophyta</v>
      </c>
      <c r="Q614" t="str">
        <f>VLOOKUP($D614,Artslister!$A$1:$W$99,7,FALSE)</f>
        <v>Eudicots</v>
      </c>
      <c r="R614" t="str">
        <f>VLOOKUP($D614,Artslister!$A$1:$W$99,8,FALSE)</f>
        <v>Rosales</v>
      </c>
      <c r="S614" t="str">
        <f>VLOOKUP($D614,Artslister!$A$1:$W$99,9,FALSE)</f>
        <v>Rosaceae</v>
      </c>
      <c r="T614" t="str">
        <f>VLOOKUP($D614,Artslister!$A$1:$W$99,10,FALSE)</f>
        <v>Rosa</v>
      </c>
      <c r="U614">
        <f>VLOOKUP($D614,Artslister!$A$1:$W$99,11,FALSE)</f>
        <v>0</v>
      </c>
      <c r="V614">
        <f>VLOOKUP($D614,Artslister!$A$1:$W$99,12,FALSE)</f>
        <v>0</v>
      </c>
      <c r="W614" t="str">
        <f>VLOOKUP($D614,Artslister!$A$1:$W$99,13,FALSE)</f>
        <v>L.</v>
      </c>
      <c r="X614" t="e">
        <f>VLOOKUP($D614,Artslister!$A$1:$W$99,15,FALSE)</f>
        <v>#REF!</v>
      </c>
      <c r="Y614" t="e">
        <f>VLOOKUP($D614,Artslister!$A$1:$W$99,17,FALSE)</f>
        <v>#N/A</v>
      </c>
    </row>
    <row r="615" spans="1:25" ht="14.55" hidden="1" x14ac:dyDescent="0.3">
      <c r="A615" t="s">
        <v>20</v>
      </c>
      <c r="B615">
        <v>2022</v>
      </c>
      <c r="C615" t="s">
        <v>1347</v>
      </c>
      <c r="D615" t="s">
        <v>1928</v>
      </c>
      <c r="E615">
        <v>3</v>
      </c>
      <c r="H615">
        <v>1</v>
      </c>
      <c r="L615" t="str">
        <f>VLOOKUP($D615,Artslister!$A$1:$W$99,2,FALSE)</f>
        <v>Rosa sp.</v>
      </c>
      <c r="M615" t="str">
        <f>VLOOKUP($D615,Artslister!$A$1:$W$99,3,FALSE)</f>
        <v>103384</v>
      </c>
      <c r="N615" t="str">
        <f>VLOOKUP($D615,Artslister!$A$1:$W$99,4,FALSE)</f>
        <v>63344</v>
      </c>
      <c r="O615" t="str">
        <f>VLOOKUP($D615,Artslister!$A$1:$W$99,5,FALSE)</f>
        <v>Plantae</v>
      </c>
      <c r="P615" t="str">
        <f>VLOOKUP($D615,Artslister!$A$1:$W$99,6,FALSE)</f>
        <v>Magnoliophyta</v>
      </c>
      <c r="Q615" t="str">
        <f>VLOOKUP($D615,Artslister!$A$1:$W$99,7,FALSE)</f>
        <v>Eudicots</v>
      </c>
      <c r="R615" t="str">
        <f>VLOOKUP($D615,Artslister!$A$1:$W$99,8,FALSE)</f>
        <v>Rosales</v>
      </c>
      <c r="S615" t="str">
        <f>VLOOKUP($D615,Artslister!$A$1:$W$99,9,FALSE)</f>
        <v>Rosaceae</v>
      </c>
      <c r="T615" t="str">
        <f>VLOOKUP($D615,Artslister!$A$1:$W$99,10,FALSE)</f>
        <v>Rosa</v>
      </c>
      <c r="U615">
        <f>VLOOKUP($D615,Artslister!$A$1:$W$99,11,FALSE)</f>
        <v>0</v>
      </c>
      <c r="V615">
        <f>VLOOKUP($D615,Artslister!$A$1:$W$99,12,FALSE)</f>
        <v>0</v>
      </c>
      <c r="W615" t="str">
        <f>VLOOKUP($D615,Artslister!$A$1:$W$99,13,FALSE)</f>
        <v>L.</v>
      </c>
      <c r="X615" t="e">
        <f>VLOOKUP($D615,Artslister!$A$1:$W$99,15,FALSE)</f>
        <v>#REF!</v>
      </c>
      <c r="Y615" t="e">
        <f>VLOOKUP($D615,Artslister!$A$1:$W$99,17,FALSE)</f>
        <v>#N/A</v>
      </c>
    </row>
    <row r="616" spans="1:25" ht="14.55" hidden="1" x14ac:dyDescent="0.3">
      <c r="A616" t="s">
        <v>20</v>
      </c>
      <c r="B616">
        <v>2022</v>
      </c>
      <c r="C616" t="s">
        <v>1350</v>
      </c>
      <c r="D616" t="s">
        <v>1928</v>
      </c>
      <c r="E616">
        <v>0.1</v>
      </c>
      <c r="H616">
        <v>1</v>
      </c>
      <c r="L616" t="str">
        <f>VLOOKUP($D616,Artslister!$A$1:$W$99,2,FALSE)</f>
        <v>Rosa sp.</v>
      </c>
      <c r="M616" t="str">
        <f>VLOOKUP($D616,Artslister!$A$1:$W$99,3,FALSE)</f>
        <v>103384</v>
      </c>
      <c r="N616" t="str">
        <f>VLOOKUP($D616,Artslister!$A$1:$W$99,4,FALSE)</f>
        <v>63344</v>
      </c>
      <c r="O616" t="str">
        <f>VLOOKUP($D616,Artslister!$A$1:$W$99,5,FALSE)</f>
        <v>Plantae</v>
      </c>
      <c r="P616" t="str">
        <f>VLOOKUP($D616,Artslister!$A$1:$W$99,6,FALSE)</f>
        <v>Magnoliophyta</v>
      </c>
      <c r="Q616" t="str">
        <f>VLOOKUP($D616,Artslister!$A$1:$W$99,7,FALSE)</f>
        <v>Eudicots</v>
      </c>
      <c r="R616" t="str">
        <f>VLOOKUP($D616,Artslister!$A$1:$W$99,8,FALSE)</f>
        <v>Rosales</v>
      </c>
      <c r="S616" t="str">
        <f>VLOOKUP($D616,Artslister!$A$1:$W$99,9,FALSE)</f>
        <v>Rosaceae</v>
      </c>
      <c r="T616" t="str">
        <f>VLOOKUP($D616,Artslister!$A$1:$W$99,10,FALSE)</f>
        <v>Rosa</v>
      </c>
      <c r="U616">
        <f>VLOOKUP($D616,Artslister!$A$1:$W$99,11,FALSE)</f>
        <v>0</v>
      </c>
      <c r="V616">
        <f>VLOOKUP($D616,Artslister!$A$1:$W$99,12,FALSE)</f>
        <v>0</v>
      </c>
      <c r="W616" t="str">
        <f>VLOOKUP($D616,Artslister!$A$1:$W$99,13,FALSE)</f>
        <v>L.</v>
      </c>
      <c r="X616" t="e">
        <f>VLOOKUP($D616,Artslister!$A$1:$W$99,15,FALSE)</f>
        <v>#REF!</v>
      </c>
      <c r="Y616" t="e">
        <f>VLOOKUP($D616,Artslister!$A$1:$W$99,17,FALSE)</f>
        <v>#N/A</v>
      </c>
    </row>
    <row r="617" spans="1:25" ht="14.55" hidden="1" x14ac:dyDescent="0.3">
      <c r="A617" t="s">
        <v>20</v>
      </c>
      <c r="B617">
        <v>2022</v>
      </c>
      <c r="C617" t="s">
        <v>1344</v>
      </c>
      <c r="D617" t="s">
        <v>1928</v>
      </c>
      <c r="E617">
        <v>20</v>
      </c>
      <c r="H617">
        <v>1</v>
      </c>
      <c r="L617" t="str">
        <f>VLOOKUP($D617,Artslister!$A$1:$W$99,2,FALSE)</f>
        <v>Rosa sp.</v>
      </c>
      <c r="M617" t="str">
        <f>VLOOKUP($D617,Artslister!$A$1:$W$99,3,FALSE)</f>
        <v>103384</v>
      </c>
      <c r="N617" t="str">
        <f>VLOOKUP($D617,Artslister!$A$1:$W$99,4,FALSE)</f>
        <v>63344</v>
      </c>
      <c r="O617" t="str">
        <f>VLOOKUP($D617,Artslister!$A$1:$W$99,5,FALSE)</f>
        <v>Plantae</v>
      </c>
      <c r="P617" t="str">
        <f>VLOOKUP($D617,Artslister!$A$1:$W$99,6,FALSE)</f>
        <v>Magnoliophyta</v>
      </c>
      <c r="Q617" t="str">
        <f>VLOOKUP($D617,Artslister!$A$1:$W$99,7,FALSE)</f>
        <v>Eudicots</v>
      </c>
      <c r="R617" t="str">
        <f>VLOOKUP($D617,Artslister!$A$1:$W$99,8,FALSE)</f>
        <v>Rosales</v>
      </c>
      <c r="S617" t="str">
        <f>VLOOKUP($D617,Artslister!$A$1:$W$99,9,FALSE)</f>
        <v>Rosaceae</v>
      </c>
      <c r="T617" t="str">
        <f>VLOOKUP($D617,Artslister!$A$1:$W$99,10,FALSE)</f>
        <v>Rosa</v>
      </c>
      <c r="U617">
        <f>VLOOKUP($D617,Artslister!$A$1:$W$99,11,FALSE)</f>
        <v>0</v>
      </c>
      <c r="V617">
        <f>VLOOKUP($D617,Artslister!$A$1:$W$99,12,FALSE)</f>
        <v>0</v>
      </c>
      <c r="W617" t="str">
        <f>VLOOKUP($D617,Artslister!$A$1:$W$99,13,FALSE)</f>
        <v>L.</v>
      </c>
      <c r="X617" t="e">
        <f>VLOOKUP($D617,Artslister!$A$1:$W$99,15,FALSE)</f>
        <v>#REF!</v>
      </c>
      <c r="Y617" t="e">
        <f>VLOOKUP($D617,Artslister!$A$1:$W$99,17,FALSE)</f>
        <v>#N/A</v>
      </c>
    </row>
    <row r="618" spans="1:25" ht="14.55" hidden="1" x14ac:dyDescent="0.3">
      <c r="A618" t="s">
        <v>20</v>
      </c>
      <c r="B618">
        <v>2022</v>
      </c>
      <c r="C618" t="s">
        <v>1346</v>
      </c>
      <c r="D618" t="s">
        <v>1928</v>
      </c>
      <c r="E618">
        <v>5</v>
      </c>
      <c r="H618">
        <v>1</v>
      </c>
      <c r="L618" t="str">
        <f>VLOOKUP($D618,Artslister!$A$1:$W$99,2,FALSE)</f>
        <v>Rosa sp.</v>
      </c>
      <c r="M618" t="str">
        <f>VLOOKUP($D618,Artslister!$A$1:$W$99,3,FALSE)</f>
        <v>103384</v>
      </c>
      <c r="N618" t="str">
        <f>VLOOKUP($D618,Artslister!$A$1:$W$99,4,FALSE)</f>
        <v>63344</v>
      </c>
      <c r="O618" t="str">
        <f>VLOOKUP($D618,Artslister!$A$1:$W$99,5,FALSE)</f>
        <v>Plantae</v>
      </c>
      <c r="P618" t="str">
        <f>VLOOKUP($D618,Artslister!$A$1:$W$99,6,FALSE)</f>
        <v>Magnoliophyta</v>
      </c>
      <c r="Q618" t="str">
        <f>VLOOKUP($D618,Artslister!$A$1:$W$99,7,FALSE)</f>
        <v>Eudicots</v>
      </c>
      <c r="R618" t="str">
        <f>VLOOKUP($D618,Artslister!$A$1:$W$99,8,FALSE)</f>
        <v>Rosales</v>
      </c>
      <c r="S618" t="str">
        <f>VLOOKUP($D618,Artslister!$A$1:$W$99,9,FALSE)</f>
        <v>Rosaceae</v>
      </c>
      <c r="T618" t="str">
        <f>VLOOKUP($D618,Artslister!$A$1:$W$99,10,FALSE)</f>
        <v>Rosa</v>
      </c>
      <c r="U618">
        <f>VLOOKUP($D618,Artslister!$A$1:$W$99,11,FALSE)</f>
        <v>0</v>
      </c>
      <c r="V618">
        <f>VLOOKUP($D618,Artslister!$A$1:$W$99,12,FALSE)</f>
        <v>0</v>
      </c>
      <c r="W618" t="str">
        <f>VLOOKUP($D618,Artslister!$A$1:$W$99,13,FALSE)</f>
        <v>L.</v>
      </c>
      <c r="X618" t="e">
        <f>VLOOKUP($D618,Artslister!$A$1:$W$99,15,FALSE)</f>
        <v>#REF!</v>
      </c>
      <c r="Y618" t="e">
        <f>VLOOKUP($D618,Artslister!$A$1:$W$99,17,FALSE)</f>
        <v>#N/A</v>
      </c>
    </row>
    <row r="619" spans="1:25" ht="14.55" hidden="1" x14ac:dyDescent="0.3">
      <c r="A619" t="s">
        <v>20</v>
      </c>
      <c r="B619">
        <v>2022</v>
      </c>
      <c r="C619" t="s">
        <v>1346</v>
      </c>
      <c r="D619" s="3" t="s">
        <v>1941</v>
      </c>
      <c r="E619">
        <v>10</v>
      </c>
      <c r="H619">
        <v>1</v>
      </c>
      <c r="K619" s="3" t="s">
        <v>1966</v>
      </c>
      <c r="L619" t="str">
        <f>VLOOKUP($D619,Artslister!$A$1:$W$99,2,FALSE)</f>
        <v>Rubus saxatilis</v>
      </c>
      <c r="M619" t="str">
        <f>VLOOKUP($D619,Artslister!$A$1:$W$99,3,FALSE)</f>
        <v>103450</v>
      </c>
      <c r="N619" t="str">
        <f>VLOOKUP($D619,Artslister!$A$1:$W$99,4,FALSE)</f>
        <v>63410</v>
      </c>
      <c r="O619" t="str">
        <f>VLOOKUP($D619,Artslister!$A$1:$W$99,5,FALSE)</f>
        <v>Plantae</v>
      </c>
      <c r="P619" t="str">
        <f>VLOOKUP($D619,Artslister!$A$1:$W$99,6,FALSE)</f>
        <v>Magnoliophyta</v>
      </c>
      <c r="Q619" t="str">
        <f>VLOOKUP($D619,Artslister!$A$1:$W$99,7,FALSE)</f>
        <v>Eudicots</v>
      </c>
      <c r="R619" t="str">
        <f>VLOOKUP($D619,Artslister!$A$1:$W$99,8,FALSE)</f>
        <v>Rosales</v>
      </c>
      <c r="S619" t="str">
        <f>VLOOKUP($D619,Artslister!$A$1:$W$99,9,FALSE)</f>
        <v>Rosaceae</v>
      </c>
      <c r="T619" t="str">
        <f>VLOOKUP($D619,Artslister!$A$1:$W$99,10,FALSE)</f>
        <v>Rubus</v>
      </c>
      <c r="U619" t="str">
        <f>VLOOKUP($D619,Artslister!$A$1:$W$99,11,FALSE)</f>
        <v>saxatilis</v>
      </c>
      <c r="V619">
        <f>VLOOKUP($D619,Artslister!$A$1:$W$99,12,FALSE)</f>
        <v>0</v>
      </c>
      <c r="W619" t="str">
        <f>VLOOKUP($D619,Artslister!$A$1:$W$99,13,FALSE)</f>
        <v>L.</v>
      </c>
      <c r="X619" t="e">
        <f>VLOOKUP($D619,Artslister!$A$1:$W$99,15,FALSE)</f>
        <v>#REF!</v>
      </c>
      <c r="Y619" t="e">
        <f>VLOOKUP($D619,Artslister!$A$1:$W$99,17,FALSE)</f>
        <v>#N/A</v>
      </c>
    </row>
    <row r="620" spans="1:25" ht="14.55" hidden="1" x14ac:dyDescent="0.3">
      <c r="A620" t="s">
        <v>20</v>
      </c>
      <c r="B620">
        <v>2022</v>
      </c>
      <c r="C620" t="s">
        <v>1348</v>
      </c>
      <c r="D620" s="3" t="s">
        <v>1941</v>
      </c>
      <c r="E620">
        <v>1</v>
      </c>
      <c r="H620">
        <v>1</v>
      </c>
      <c r="K620" s="3" t="s">
        <v>1966</v>
      </c>
      <c r="L620" t="str">
        <f>VLOOKUP($D620,Artslister!$A$1:$W$99,2,FALSE)</f>
        <v>Rubus saxatilis</v>
      </c>
      <c r="M620" t="str">
        <f>VLOOKUP($D620,Artslister!$A$1:$W$99,3,FALSE)</f>
        <v>103450</v>
      </c>
      <c r="N620" t="str">
        <f>VLOOKUP($D620,Artslister!$A$1:$W$99,4,FALSE)</f>
        <v>63410</v>
      </c>
      <c r="O620" t="str">
        <f>VLOOKUP($D620,Artslister!$A$1:$W$99,5,FALSE)</f>
        <v>Plantae</v>
      </c>
      <c r="P620" t="str">
        <f>VLOOKUP($D620,Artslister!$A$1:$W$99,6,FALSE)</f>
        <v>Magnoliophyta</v>
      </c>
      <c r="Q620" t="str">
        <f>VLOOKUP($D620,Artslister!$A$1:$W$99,7,FALSE)</f>
        <v>Eudicots</v>
      </c>
      <c r="R620" t="str">
        <f>VLOOKUP($D620,Artslister!$A$1:$W$99,8,FALSE)</f>
        <v>Rosales</v>
      </c>
      <c r="S620" t="str">
        <f>VLOOKUP($D620,Artslister!$A$1:$W$99,9,FALSE)</f>
        <v>Rosaceae</v>
      </c>
      <c r="T620" t="str">
        <f>VLOOKUP($D620,Artslister!$A$1:$W$99,10,FALSE)</f>
        <v>Rubus</v>
      </c>
      <c r="U620" t="str">
        <f>VLOOKUP($D620,Artslister!$A$1:$W$99,11,FALSE)</f>
        <v>saxatilis</v>
      </c>
      <c r="V620">
        <f>VLOOKUP($D620,Artslister!$A$1:$W$99,12,FALSE)</f>
        <v>0</v>
      </c>
      <c r="W620" t="str">
        <f>VLOOKUP($D620,Artslister!$A$1:$W$99,13,FALSE)</f>
        <v>L.</v>
      </c>
      <c r="X620" t="e">
        <f>VLOOKUP($D620,Artslister!$A$1:$W$99,15,FALSE)</f>
        <v>#REF!</v>
      </c>
      <c r="Y620" t="e">
        <f>VLOOKUP($D620,Artslister!$A$1:$W$99,17,FALSE)</f>
        <v>#N/A</v>
      </c>
    </row>
    <row r="621" spans="1:25" ht="14.55" hidden="1" x14ac:dyDescent="0.3">
      <c r="A621" t="s">
        <v>20</v>
      </c>
      <c r="B621">
        <v>2022</v>
      </c>
      <c r="C621" t="s">
        <v>1345</v>
      </c>
      <c r="D621" t="s">
        <v>1929</v>
      </c>
      <c r="E621">
        <v>0.1</v>
      </c>
      <c r="G621">
        <v>1</v>
      </c>
      <c r="L621" t="str">
        <f>VLOOKUP($D621,Artslister!$A$1:$W$99,2,FALSE)</f>
        <v>Noccaea caerulescens</v>
      </c>
      <c r="M621" t="str">
        <f>VLOOKUP($D621,Artslister!$A$1:$W$99,3,FALSE)</f>
        <v>101278</v>
      </c>
      <c r="N621" t="str">
        <f>VLOOKUP($D621,Artslister!$A$1:$W$99,4,FALSE)</f>
        <v>144118</v>
      </c>
      <c r="O621" t="str">
        <f>VLOOKUP($D621,Artslister!$A$1:$W$99,5,FALSE)</f>
        <v>Plantae</v>
      </c>
      <c r="P621" t="str">
        <f>VLOOKUP($D621,Artslister!$A$1:$W$99,6,FALSE)</f>
        <v>Magnoliophyta</v>
      </c>
      <c r="Q621" t="str">
        <f>VLOOKUP($D621,Artslister!$A$1:$W$99,7,FALSE)</f>
        <v>Eudicots</v>
      </c>
      <c r="R621" t="str">
        <f>VLOOKUP($D621,Artslister!$A$1:$W$99,8,FALSE)</f>
        <v>Brassicales</v>
      </c>
      <c r="S621" t="str">
        <f>VLOOKUP($D621,Artslister!$A$1:$W$99,9,FALSE)</f>
        <v>Brassicaceae</v>
      </c>
      <c r="T621" t="str">
        <f>VLOOKUP($D621,Artslister!$A$1:$W$99,10,FALSE)</f>
        <v>Noccaea</v>
      </c>
      <c r="U621" t="str">
        <f>VLOOKUP($D621,Artslister!$A$1:$W$99,11,FALSE)</f>
        <v>caerulescens</v>
      </c>
      <c r="V621">
        <f>VLOOKUP($D621,Artslister!$A$1:$W$99,12,FALSE)</f>
        <v>0</v>
      </c>
      <c r="W621" t="str">
        <f>VLOOKUP($D621,Artslister!$A$1:$W$99,13,FALSE)</f>
        <v>(J.Presl &amp; C.Presl) F.K.Mey.</v>
      </c>
      <c r="X621" t="e">
        <f>VLOOKUP($D621,Artslister!$A$1:$W$99,15,FALSE)</f>
        <v>#REF!</v>
      </c>
      <c r="Y621" t="str">
        <f>VLOOKUP($D621,Artslister!$A$1:$W$99,17,FALSE)</f>
        <v>PH</v>
      </c>
    </row>
    <row r="622" spans="1:25" ht="14.55" hidden="1" x14ac:dyDescent="0.3">
      <c r="A622" t="s">
        <v>20</v>
      </c>
      <c r="B622">
        <v>2022</v>
      </c>
      <c r="C622" t="s">
        <v>1352</v>
      </c>
      <c r="D622" t="s">
        <v>1929</v>
      </c>
      <c r="E622">
        <v>0.1</v>
      </c>
      <c r="G622">
        <v>1</v>
      </c>
      <c r="L622" t="str">
        <f>VLOOKUP($D622,Artslister!$A$1:$W$99,2,FALSE)</f>
        <v>Noccaea caerulescens</v>
      </c>
      <c r="M622" t="str">
        <f>VLOOKUP($D622,Artslister!$A$1:$W$99,3,FALSE)</f>
        <v>101278</v>
      </c>
      <c r="N622" t="str">
        <f>VLOOKUP($D622,Artslister!$A$1:$W$99,4,FALSE)</f>
        <v>144118</v>
      </c>
      <c r="O622" t="str">
        <f>VLOOKUP($D622,Artslister!$A$1:$W$99,5,FALSE)</f>
        <v>Plantae</v>
      </c>
      <c r="P622" t="str">
        <f>VLOOKUP($D622,Artslister!$A$1:$W$99,6,FALSE)</f>
        <v>Magnoliophyta</v>
      </c>
      <c r="Q622" t="str">
        <f>VLOOKUP($D622,Artslister!$A$1:$W$99,7,FALSE)</f>
        <v>Eudicots</v>
      </c>
      <c r="R622" t="str">
        <f>VLOOKUP($D622,Artslister!$A$1:$W$99,8,FALSE)</f>
        <v>Brassicales</v>
      </c>
      <c r="S622" t="str">
        <f>VLOOKUP($D622,Artslister!$A$1:$W$99,9,FALSE)</f>
        <v>Brassicaceae</v>
      </c>
      <c r="T622" t="str">
        <f>VLOOKUP($D622,Artslister!$A$1:$W$99,10,FALSE)</f>
        <v>Noccaea</v>
      </c>
      <c r="U622" t="str">
        <f>VLOOKUP($D622,Artslister!$A$1:$W$99,11,FALSE)</f>
        <v>caerulescens</v>
      </c>
      <c r="V622">
        <f>VLOOKUP($D622,Artslister!$A$1:$W$99,12,FALSE)</f>
        <v>0</v>
      </c>
      <c r="W622" t="str">
        <f>VLOOKUP($D622,Artslister!$A$1:$W$99,13,FALSE)</f>
        <v>(J.Presl &amp; C.Presl) F.K.Mey.</v>
      </c>
      <c r="X622" t="e">
        <f>VLOOKUP($D622,Artslister!$A$1:$W$99,15,FALSE)</f>
        <v>#REF!</v>
      </c>
      <c r="Y622" t="str">
        <f>VLOOKUP($D622,Artslister!$A$1:$W$99,17,FALSE)</f>
        <v>PH</v>
      </c>
    </row>
    <row r="623" spans="1:25" ht="14.55" hidden="1" x14ac:dyDescent="0.3">
      <c r="A623" t="s">
        <v>20</v>
      </c>
      <c r="B623">
        <v>2022</v>
      </c>
      <c r="C623" t="s">
        <v>1342</v>
      </c>
      <c r="D623" t="s">
        <v>1929</v>
      </c>
      <c r="E623">
        <v>1</v>
      </c>
      <c r="G623">
        <v>1</v>
      </c>
      <c r="L623" t="str">
        <f>VLOOKUP($D623,Artslister!$A$1:$W$99,2,FALSE)</f>
        <v>Noccaea caerulescens</v>
      </c>
      <c r="M623" t="str">
        <f>VLOOKUP($D623,Artslister!$A$1:$W$99,3,FALSE)</f>
        <v>101278</v>
      </c>
      <c r="N623" t="str">
        <f>VLOOKUP($D623,Artslister!$A$1:$W$99,4,FALSE)</f>
        <v>144118</v>
      </c>
      <c r="O623" t="str">
        <f>VLOOKUP($D623,Artslister!$A$1:$W$99,5,FALSE)</f>
        <v>Plantae</v>
      </c>
      <c r="P623" t="str">
        <f>VLOOKUP($D623,Artslister!$A$1:$W$99,6,FALSE)</f>
        <v>Magnoliophyta</v>
      </c>
      <c r="Q623" t="str">
        <f>VLOOKUP($D623,Artslister!$A$1:$W$99,7,FALSE)</f>
        <v>Eudicots</v>
      </c>
      <c r="R623" t="str">
        <f>VLOOKUP($D623,Artslister!$A$1:$W$99,8,FALSE)</f>
        <v>Brassicales</v>
      </c>
      <c r="S623" t="str">
        <f>VLOOKUP($D623,Artslister!$A$1:$W$99,9,FALSE)</f>
        <v>Brassicaceae</v>
      </c>
      <c r="T623" t="str">
        <f>VLOOKUP($D623,Artslister!$A$1:$W$99,10,FALSE)</f>
        <v>Noccaea</v>
      </c>
      <c r="U623" t="str">
        <f>VLOOKUP($D623,Artslister!$A$1:$W$99,11,FALSE)</f>
        <v>caerulescens</v>
      </c>
      <c r="V623">
        <f>VLOOKUP($D623,Artslister!$A$1:$W$99,12,FALSE)</f>
        <v>0</v>
      </c>
      <c r="W623" t="str">
        <f>VLOOKUP($D623,Artslister!$A$1:$W$99,13,FALSE)</f>
        <v>(J.Presl &amp; C.Presl) F.K.Mey.</v>
      </c>
      <c r="X623" t="e">
        <f>VLOOKUP($D623,Artslister!$A$1:$W$99,15,FALSE)</f>
        <v>#REF!</v>
      </c>
      <c r="Y623" t="str">
        <f>VLOOKUP($D623,Artslister!$A$1:$W$99,17,FALSE)</f>
        <v>PH</v>
      </c>
    </row>
    <row r="624" spans="1:25" ht="14.55" hidden="1" x14ac:dyDescent="0.3">
      <c r="A624" t="s">
        <v>20</v>
      </c>
      <c r="B624">
        <v>2022</v>
      </c>
      <c r="C624" t="s">
        <v>1351</v>
      </c>
      <c r="D624" t="s">
        <v>1929</v>
      </c>
      <c r="E624">
        <v>0.1</v>
      </c>
      <c r="G624">
        <v>1</v>
      </c>
      <c r="L624" t="str">
        <f>VLOOKUP($D624,Artslister!$A$1:$W$99,2,FALSE)</f>
        <v>Noccaea caerulescens</v>
      </c>
      <c r="M624" t="str">
        <f>VLOOKUP($D624,Artslister!$A$1:$W$99,3,FALSE)</f>
        <v>101278</v>
      </c>
      <c r="N624" t="str">
        <f>VLOOKUP($D624,Artslister!$A$1:$W$99,4,FALSE)</f>
        <v>144118</v>
      </c>
      <c r="O624" t="str">
        <f>VLOOKUP($D624,Artslister!$A$1:$W$99,5,FALSE)</f>
        <v>Plantae</v>
      </c>
      <c r="P624" t="str">
        <f>VLOOKUP($D624,Artslister!$A$1:$W$99,6,FALSE)</f>
        <v>Magnoliophyta</v>
      </c>
      <c r="Q624" t="str">
        <f>VLOOKUP($D624,Artslister!$A$1:$W$99,7,FALSE)</f>
        <v>Eudicots</v>
      </c>
      <c r="R624" t="str">
        <f>VLOOKUP($D624,Artslister!$A$1:$W$99,8,FALSE)</f>
        <v>Brassicales</v>
      </c>
      <c r="S624" t="str">
        <f>VLOOKUP($D624,Artslister!$A$1:$W$99,9,FALSE)</f>
        <v>Brassicaceae</v>
      </c>
      <c r="T624" t="str">
        <f>VLOOKUP($D624,Artslister!$A$1:$W$99,10,FALSE)</f>
        <v>Noccaea</v>
      </c>
      <c r="U624" t="str">
        <f>VLOOKUP($D624,Artslister!$A$1:$W$99,11,FALSE)</f>
        <v>caerulescens</v>
      </c>
      <c r="V624">
        <f>VLOOKUP($D624,Artslister!$A$1:$W$99,12,FALSE)</f>
        <v>0</v>
      </c>
      <c r="W624" t="str">
        <f>VLOOKUP($D624,Artslister!$A$1:$W$99,13,FALSE)</f>
        <v>(J.Presl &amp; C.Presl) F.K.Mey.</v>
      </c>
      <c r="X624" t="e">
        <f>VLOOKUP($D624,Artslister!$A$1:$W$99,15,FALSE)</f>
        <v>#REF!</v>
      </c>
      <c r="Y624" t="str">
        <f>VLOOKUP($D624,Artslister!$A$1:$W$99,17,FALSE)</f>
        <v>PH</v>
      </c>
    </row>
    <row r="625" spans="1:25" ht="14.55" hidden="1" x14ac:dyDescent="0.3">
      <c r="A625" t="s">
        <v>20</v>
      </c>
      <c r="B625">
        <v>2022</v>
      </c>
      <c r="C625" t="s">
        <v>1344</v>
      </c>
      <c r="D625" t="s">
        <v>1929</v>
      </c>
      <c r="E625">
        <v>0.1</v>
      </c>
      <c r="G625">
        <v>1</v>
      </c>
      <c r="L625" t="str">
        <f>VLOOKUP($D625,Artslister!$A$1:$W$99,2,FALSE)</f>
        <v>Noccaea caerulescens</v>
      </c>
      <c r="M625" t="str">
        <f>VLOOKUP($D625,Artslister!$A$1:$W$99,3,FALSE)</f>
        <v>101278</v>
      </c>
      <c r="N625" t="str">
        <f>VLOOKUP($D625,Artslister!$A$1:$W$99,4,FALSE)</f>
        <v>144118</v>
      </c>
      <c r="O625" t="str">
        <f>VLOOKUP($D625,Artslister!$A$1:$W$99,5,FALSE)</f>
        <v>Plantae</v>
      </c>
      <c r="P625" t="str">
        <f>VLOOKUP($D625,Artslister!$A$1:$W$99,6,FALSE)</f>
        <v>Magnoliophyta</v>
      </c>
      <c r="Q625" t="str">
        <f>VLOOKUP($D625,Artslister!$A$1:$W$99,7,FALSE)</f>
        <v>Eudicots</v>
      </c>
      <c r="R625" t="str">
        <f>VLOOKUP($D625,Artslister!$A$1:$W$99,8,FALSE)</f>
        <v>Brassicales</v>
      </c>
      <c r="S625" t="str">
        <f>VLOOKUP($D625,Artslister!$A$1:$W$99,9,FALSE)</f>
        <v>Brassicaceae</v>
      </c>
      <c r="T625" t="str">
        <f>VLOOKUP($D625,Artslister!$A$1:$W$99,10,FALSE)</f>
        <v>Noccaea</v>
      </c>
      <c r="U625" t="str">
        <f>VLOOKUP($D625,Artslister!$A$1:$W$99,11,FALSE)</f>
        <v>caerulescens</v>
      </c>
      <c r="V625">
        <f>VLOOKUP($D625,Artslister!$A$1:$W$99,12,FALSE)</f>
        <v>0</v>
      </c>
      <c r="W625" t="str">
        <f>VLOOKUP($D625,Artslister!$A$1:$W$99,13,FALSE)</f>
        <v>(J.Presl &amp; C.Presl) F.K.Mey.</v>
      </c>
      <c r="X625" t="e">
        <f>VLOOKUP($D625,Artslister!$A$1:$W$99,15,FALSE)</f>
        <v>#REF!</v>
      </c>
      <c r="Y625" t="str">
        <f>VLOOKUP($D625,Artslister!$A$1:$W$99,17,FALSE)</f>
        <v>PH</v>
      </c>
    </row>
    <row r="626" spans="1:25" ht="14.55" hidden="1" x14ac:dyDescent="0.3">
      <c r="A626" t="s">
        <v>20</v>
      </c>
      <c r="B626">
        <v>2022</v>
      </c>
      <c r="C626" t="s">
        <v>1349</v>
      </c>
      <c r="D626" t="s">
        <v>1929</v>
      </c>
      <c r="E626">
        <v>2</v>
      </c>
      <c r="G626">
        <v>1</v>
      </c>
      <c r="L626" t="str">
        <f>VLOOKUP($D626,Artslister!$A$1:$W$99,2,FALSE)</f>
        <v>Noccaea caerulescens</v>
      </c>
      <c r="M626" t="str">
        <f>VLOOKUP($D626,Artslister!$A$1:$W$99,3,FALSE)</f>
        <v>101278</v>
      </c>
      <c r="N626" t="str">
        <f>VLOOKUP($D626,Artslister!$A$1:$W$99,4,FALSE)</f>
        <v>144118</v>
      </c>
      <c r="O626" t="str">
        <f>VLOOKUP($D626,Artslister!$A$1:$W$99,5,FALSE)</f>
        <v>Plantae</v>
      </c>
      <c r="P626" t="str">
        <f>VLOOKUP($D626,Artslister!$A$1:$W$99,6,FALSE)</f>
        <v>Magnoliophyta</v>
      </c>
      <c r="Q626" t="str">
        <f>VLOOKUP($D626,Artslister!$A$1:$W$99,7,FALSE)</f>
        <v>Eudicots</v>
      </c>
      <c r="R626" t="str">
        <f>VLOOKUP($D626,Artslister!$A$1:$W$99,8,FALSE)</f>
        <v>Brassicales</v>
      </c>
      <c r="S626" t="str">
        <f>VLOOKUP($D626,Artslister!$A$1:$W$99,9,FALSE)</f>
        <v>Brassicaceae</v>
      </c>
      <c r="T626" t="str">
        <f>VLOOKUP($D626,Artslister!$A$1:$W$99,10,FALSE)</f>
        <v>Noccaea</v>
      </c>
      <c r="U626" t="str">
        <f>VLOOKUP($D626,Artslister!$A$1:$W$99,11,FALSE)</f>
        <v>caerulescens</v>
      </c>
      <c r="V626">
        <f>VLOOKUP($D626,Artslister!$A$1:$W$99,12,FALSE)</f>
        <v>0</v>
      </c>
      <c r="W626" t="str">
        <f>VLOOKUP($D626,Artslister!$A$1:$W$99,13,FALSE)</f>
        <v>(J.Presl &amp; C.Presl) F.K.Mey.</v>
      </c>
      <c r="X626" t="e">
        <f>VLOOKUP($D626,Artslister!$A$1:$W$99,15,FALSE)</f>
        <v>#REF!</v>
      </c>
      <c r="Y626" t="str">
        <f>VLOOKUP($D626,Artslister!$A$1:$W$99,17,FALSE)</f>
        <v>PH</v>
      </c>
    </row>
    <row r="627" spans="1:25" ht="14.55" hidden="1" x14ac:dyDescent="0.3">
      <c r="A627" t="s">
        <v>35</v>
      </c>
      <c r="B627">
        <v>2022</v>
      </c>
      <c r="C627" t="s">
        <v>1361</v>
      </c>
      <c r="D627" t="s">
        <v>1925</v>
      </c>
      <c r="E627">
        <v>1</v>
      </c>
      <c r="H627">
        <v>1</v>
      </c>
      <c r="L627" t="str">
        <f>VLOOKUP($D627,Artslister!$A$1:$W$99,2,FALSE)</f>
        <v>Rubus idaeus</v>
      </c>
      <c r="M627" t="str">
        <f>VLOOKUP($D627,Artslister!$A$1:$W$99,3,FALSE)</f>
        <v>103427</v>
      </c>
      <c r="N627" t="str">
        <f>VLOOKUP($D627,Artslister!$A$1:$W$99,4,FALSE)</f>
        <v>63387</v>
      </c>
      <c r="O627" t="str">
        <f>VLOOKUP($D627,Artslister!$A$1:$W$99,5,FALSE)</f>
        <v>Plantae</v>
      </c>
      <c r="P627" t="str">
        <f>VLOOKUP($D627,Artslister!$A$1:$W$99,6,FALSE)</f>
        <v>Magnoliophyta</v>
      </c>
      <c r="Q627" t="str">
        <f>VLOOKUP($D627,Artslister!$A$1:$W$99,7,FALSE)</f>
        <v>Eudicots</v>
      </c>
      <c r="R627" t="str">
        <f>VLOOKUP($D627,Artslister!$A$1:$W$99,8,FALSE)</f>
        <v>Rosales</v>
      </c>
      <c r="S627" t="str">
        <f>VLOOKUP($D627,Artslister!$A$1:$W$99,9,FALSE)</f>
        <v>Rosaceae</v>
      </c>
      <c r="T627" t="str">
        <f>VLOOKUP($D627,Artslister!$A$1:$W$99,10,FALSE)</f>
        <v>Rubus</v>
      </c>
      <c r="U627" t="str">
        <f>VLOOKUP($D627,Artslister!$A$1:$W$99,11,FALSE)</f>
        <v>idaeus</v>
      </c>
      <c r="V627">
        <f>VLOOKUP($D627,Artslister!$A$1:$W$99,12,FALSE)</f>
        <v>0</v>
      </c>
      <c r="W627" t="str">
        <f>VLOOKUP($D627,Artslister!$A$1:$W$99,13,FALSE)</f>
        <v>L.</v>
      </c>
      <c r="X627" t="e">
        <f>VLOOKUP($D627,Artslister!$A$1:$W$99,15,FALSE)</f>
        <v>#REF!</v>
      </c>
      <c r="Y627" t="e">
        <f>VLOOKUP($D627,Artslister!$A$1:$W$99,17,FALSE)</f>
        <v>#N/A</v>
      </c>
    </row>
    <row r="628" spans="1:25" ht="14.55" hidden="1" x14ac:dyDescent="0.3">
      <c r="A628" t="s">
        <v>35</v>
      </c>
      <c r="B628">
        <v>2022</v>
      </c>
      <c r="C628" t="s">
        <v>1365</v>
      </c>
      <c r="D628" t="s">
        <v>1937</v>
      </c>
      <c r="E628">
        <v>5</v>
      </c>
      <c r="F628">
        <v>1</v>
      </c>
      <c r="L628" t="str">
        <f>VLOOKUP($D628,Artslister!$A$1:$W$99,2,FALSE)</f>
        <v>Avenula pratensis</v>
      </c>
      <c r="M628">
        <f>VLOOKUP($D628,Artslister!$A$1:$W$99,3,FALSE)</f>
        <v>99921</v>
      </c>
      <c r="N628">
        <f>VLOOKUP($D628,Artslister!$A$1:$W$99,4,FALSE)</f>
        <v>0</v>
      </c>
      <c r="O628" t="str">
        <f>VLOOKUP($D628,Artslister!$A$1:$W$99,5,FALSE)</f>
        <v>Plantae</v>
      </c>
      <c r="P628" t="str">
        <f>VLOOKUP($D628,Artslister!$A$1:$W$99,6,FALSE)</f>
        <v>Magnoliophyta</v>
      </c>
      <c r="Q628" t="str">
        <f>VLOOKUP($D628,Artslister!$A$1:$W$99,7,FALSE)</f>
        <v>Monocots</v>
      </c>
      <c r="R628" t="str">
        <f>VLOOKUP($D628,Artslister!$A$1:$W$99,8,FALSE)</f>
        <v>Poales</v>
      </c>
      <c r="S628" t="str">
        <f>VLOOKUP($D628,Artslister!$A$1:$W$99,9,FALSE)</f>
        <v>Poaceae</v>
      </c>
      <c r="T628" t="str">
        <f>VLOOKUP($D628,Artslister!$A$1:$W$99,10,FALSE)</f>
        <v>Avenula</v>
      </c>
      <c r="U628" t="str">
        <f>VLOOKUP($D628,Artslister!$A$1:$W$99,11,FALSE)</f>
        <v>pratensis</v>
      </c>
      <c r="V628">
        <f>VLOOKUP($D628,Artslister!$A$1:$W$99,12,FALSE)</f>
        <v>0</v>
      </c>
      <c r="W628" t="str">
        <f>VLOOKUP($D628,Artslister!$A$1:$W$99,13,FALSE)</f>
        <v>(L.) Dumort.</v>
      </c>
      <c r="X628" t="e">
        <f>VLOOKUP($D628,Artslister!$A$1:$W$99,15,FALSE)</f>
        <v>#REF!</v>
      </c>
      <c r="Y628" t="e">
        <f>VLOOKUP($D628,Artslister!$A$1:$W$99,17,FALSE)</f>
        <v>#N/A</v>
      </c>
    </row>
    <row r="629" spans="1:25" ht="14.55" hidden="1" x14ac:dyDescent="0.3">
      <c r="A629" t="s">
        <v>35</v>
      </c>
      <c r="B629">
        <v>2022</v>
      </c>
      <c r="C629" t="s">
        <v>1367</v>
      </c>
      <c r="D629" t="s">
        <v>1937</v>
      </c>
      <c r="E629">
        <v>5</v>
      </c>
      <c r="F629">
        <v>1</v>
      </c>
      <c r="L629" t="str">
        <f>VLOOKUP($D629,Artslister!$A$1:$W$99,2,FALSE)</f>
        <v>Avenula pratensis</v>
      </c>
      <c r="M629">
        <f>VLOOKUP($D629,Artslister!$A$1:$W$99,3,FALSE)</f>
        <v>99921</v>
      </c>
      <c r="N629">
        <f>VLOOKUP($D629,Artslister!$A$1:$W$99,4,FALSE)</f>
        <v>0</v>
      </c>
      <c r="O629" t="str">
        <f>VLOOKUP($D629,Artslister!$A$1:$W$99,5,FALSE)</f>
        <v>Plantae</v>
      </c>
      <c r="P629" t="str">
        <f>VLOOKUP($D629,Artslister!$A$1:$W$99,6,FALSE)</f>
        <v>Magnoliophyta</v>
      </c>
      <c r="Q629" t="str">
        <f>VLOOKUP($D629,Artslister!$A$1:$W$99,7,FALSE)</f>
        <v>Monocots</v>
      </c>
      <c r="R629" t="str">
        <f>VLOOKUP($D629,Artslister!$A$1:$W$99,8,FALSE)</f>
        <v>Poales</v>
      </c>
      <c r="S629" t="str">
        <f>VLOOKUP($D629,Artslister!$A$1:$W$99,9,FALSE)</f>
        <v>Poaceae</v>
      </c>
      <c r="T629" t="str">
        <f>VLOOKUP($D629,Artslister!$A$1:$W$99,10,FALSE)</f>
        <v>Avenula</v>
      </c>
      <c r="U629" t="str">
        <f>VLOOKUP($D629,Artslister!$A$1:$W$99,11,FALSE)</f>
        <v>pratensis</v>
      </c>
      <c r="V629">
        <f>VLOOKUP($D629,Artslister!$A$1:$W$99,12,FALSE)</f>
        <v>0</v>
      </c>
      <c r="W629" t="str">
        <f>VLOOKUP($D629,Artslister!$A$1:$W$99,13,FALSE)</f>
        <v>(L.) Dumort.</v>
      </c>
      <c r="X629" t="e">
        <f>VLOOKUP($D629,Artslister!$A$1:$W$99,15,FALSE)</f>
        <v>#REF!</v>
      </c>
      <c r="Y629" t="e">
        <f>VLOOKUP($D629,Artslister!$A$1:$W$99,17,FALSE)</f>
        <v>#N/A</v>
      </c>
    </row>
    <row r="630" spans="1:25" ht="14.55" hidden="1" x14ac:dyDescent="0.3">
      <c r="A630" t="s">
        <v>35</v>
      </c>
      <c r="B630">
        <v>2022</v>
      </c>
      <c r="C630" t="s">
        <v>1364</v>
      </c>
      <c r="D630" t="s">
        <v>1937</v>
      </c>
      <c r="E630">
        <v>8</v>
      </c>
      <c r="F630">
        <v>1</v>
      </c>
      <c r="L630" t="str">
        <f>VLOOKUP($D630,Artslister!$A$1:$W$99,2,FALSE)</f>
        <v>Avenula pratensis</v>
      </c>
      <c r="M630">
        <f>VLOOKUP($D630,Artslister!$A$1:$W$99,3,FALSE)</f>
        <v>99921</v>
      </c>
      <c r="N630">
        <f>VLOOKUP($D630,Artslister!$A$1:$W$99,4,FALSE)</f>
        <v>0</v>
      </c>
      <c r="O630" t="str">
        <f>VLOOKUP($D630,Artslister!$A$1:$W$99,5,FALSE)</f>
        <v>Plantae</v>
      </c>
      <c r="P630" t="str">
        <f>VLOOKUP($D630,Artslister!$A$1:$W$99,6,FALSE)</f>
        <v>Magnoliophyta</v>
      </c>
      <c r="Q630" t="str">
        <f>VLOOKUP($D630,Artslister!$A$1:$W$99,7,FALSE)</f>
        <v>Monocots</v>
      </c>
      <c r="R630" t="str">
        <f>VLOOKUP($D630,Artslister!$A$1:$W$99,8,FALSE)</f>
        <v>Poales</v>
      </c>
      <c r="S630" t="str">
        <f>VLOOKUP($D630,Artslister!$A$1:$W$99,9,FALSE)</f>
        <v>Poaceae</v>
      </c>
      <c r="T630" t="str">
        <f>VLOOKUP($D630,Artslister!$A$1:$W$99,10,FALSE)</f>
        <v>Avenula</v>
      </c>
      <c r="U630" t="str">
        <f>VLOOKUP($D630,Artslister!$A$1:$W$99,11,FALSE)</f>
        <v>pratensis</v>
      </c>
      <c r="V630">
        <f>VLOOKUP($D630,Artslister!$A$1:$W$99,12,FALSE)</f>
        <v>0</v>
      </c>
      <c r="W630" t="str">
        <f>VLOOKUP($D630,Artslister!$A$1:$W$99,13,FALSE)</f>
        <v>(L.) Dumort.</v>
      </c>
      <c r="X630" t="e">
        <f>VLOOKUP($D630,Artslister!$A$1:$W$99,15,FALSE)</f>
        <v>#REF!</v>
      </c>
      <c r="Y630" t="e">
        <f>VLOOKUP($D630,Artslister!$A$1:$W$99,17,FALSE)</f>
        <v>#N/A</v>
      </c>
    </row>
    <row r="631" spans="1:25" ht="14.55" hidden="1" x14ac:dyDescent="0.3">
      <c r="A631" t="s">
        <v>35</v>
      </c>
      <c r="B631">
        <v>2022</v>
      </c>
      <c r="C631" t="s">
        <v>1362</v>
      </c>
      <c r="D631" t="s">
        <v>1937</v>
      </c>
      <c r="E631">
        <v>6</v>
      </c>
      <c r="F631">
        <v>1</v>
      </c>
      <c r="L631" t="str">
        <f>VLOOKUP($D631,Artslister!$A$1:$W$99,2,FALSE)</f>
        <v>Avenula pratensis</v>
      </c>
      <c r="M631">
        <f>VLOOKUP($D631,Artslister!$A$1:$W$99,3,FALSE)</f>
        <v>99921</v>
      </c>
      <c r="N631">
        <f>VLOOKUP($D631,Artslister!$A$1:$W$99,4,FALSE)</f>
        <v>0</v>
      </c>
      <c r="O631" t="str">
        <f>VLOOKUP($D631,Artslister!$A$1:$W$99,5,FALSE)</f>
        <v>Plantae</v>
      </c>
      <c r="P631" t="str">
        <f>VLOOKUP($D631,Artslister!$A$1:$W$99,6,FALSE)</f>
        <v>Magnoliophyta</v>
      </c>
      <c r="Q631" t="str">
        <f>VLOOKUP($D631,Artslister!$A$1:$W$99,7,FALSE)</f>
        <v>Monocots</v>
      </c>
      <c r="R631" t="str">
        <f>VLOOKUP($D631,Artslister!$A$1:$W$99,8,FALSE)</f>
        <v>Poales</v>
      </c>
      <c r="S631" t="str">
        <f>VLOOKUP($D631,Artslister!$A$1:$W$99,9,FALSE)</f>
        <v>Poaceae</v>
      </c>
      <c r="T631" t="str">
        <f>VLOOKUP($D631,Artslister!$A$1:$W$99,10,FALSE)</f>
        <v>Avenula</v>
      </c>
      <c r="U631" t="str">
        <f>VLOOKUP($D631,Artslister!$A$1:$W$99,11,FALSE)</f>
        <v>pratensis</v>
      </c>
      <c r="V631">
        <f>VLOOKUP($D631,Artslister!$A$1:$W$99,12,FALSE)</f>
        <v>0</v>
      </c>
      <c r="W631" t="str">
        <f>VLOOKUP($D631,Artslister!$A$1:$W$99,13,FALSE)</f>
        <v>(L.) Dumort.</v>
      </c>
      <c r="X631" t="e">
        <f>VLOOKUP($D631,Artslister!$A$1:$W$99,15,FALSE)</f>
        <v>#REF!</v>
      </c>
      <c r="Y631" t="e">
        <f>VLOOKUP($D631,Artslister!$A$1:$W$99,17,FALSE)</f>
        <v>#N/A</v>
      </c>
    </row>
    <row r="632" spans="1:25" ht="14.55" hidden="1" x14ac:dyDescent="0.3">
      <c r="A632" t="s">
        <v>13</v>
      </c>
      <c r="B632">
        <v>2020</v>
      </c>
      <c r="C632" t="s">
        <v>1319</v>
      </c>
      <c r="D632" t="s">
        <v>1967</v>
      </c>
      <c r="E632">
        <v>10</v>
      </c>
      <c r="L632" t="str">
        <f>VLOOKUP($D632,Artslister!$A$1:$W$99,2,FALSE)</f>
        <v>Caragana sp.</v>
      </c>
      <c r="M632" t="str">
        <f>VLOOKUP($D632,Artslister!$A$1:$W$99,3,FALSE)</f>
        <v>101906</v>
      </c>
      <c r="N632" t="str">
        <f>VLOOKUP($D632,Artslister!$A$1:$W$99,4,FALSE)</f>
        <v>61866</v>
      </c>
      <c r="O632" t="str">
        <f>VLOOKUP($D632,Artslister!$A$1:$W$99,5,FALSE)</f>
        <v>Plantae</v>
      </c>
      <c r="P632" t="str">
        <f>VLOOKUP($D632,Artslister!$A$1:$W$99,6,FALSE)</f>
        <v>Magnoliophyta</v>
      </c>
      <c r="Q632" t="str">
        <f>VLOOKUP($D632,Artslister!$A$1:$W$99,7,FALSE)</f>
        <v>Eudicots</v>
      </c>
      <c r="R632" t="str">
        <f>VLOOKUP($D632,Artslister!$A$1:$W$99,8,FALSE)</f>
        <v>Fabales</v>
      </c>
      <c r="S632" t="str">
        <f>VLOOKUP($D632,Artslister!$A$1:$W$99,9,FALSE)</f>
        <v>Fabaceae</v>
      </c>
      <c r="T632" t="str">
        <f>VLOOKUP($D632,Artslister!$A$1:$W$99,10,FALSE)</f>
        <v>Caragana</v>
      </c>
      <c r="U632">
        <f>VLOOKUP($D632,Artslister!$A$1:$W$99,11,FALSE)</f>
        <v>0</v>
      </c>
      <c r="V632">
        <f>VLOOKUP($D632,Artslister!$A$1:$W$99,12,FALSE)</f>
        <v>0</v>
      </c>
      <c r="W632" t="str">
        <f>VLOOKUP($D632,Artslister!$A$1:$W$99,13,FALSE)</f>
        <v>Fabr.</v>
      </c>
      <c r="X632" t="e">
        <f>VLOOKUP($D632,Artslister!$A$1:$W$99,15,FALSE)</f>
        <v>#REF!</v>
      </c>
      <c r="Y632" t="e">
        <f>VLOOKUP($D632,Artslister!$A$1:$W$99,17,FALSE)</f>
        <v>#N/A</v>
      </c>
    </row>
    <row r="633" spans="1:25" ht="14.55" hidden="1" x14ac:dyDescent="0.3">
      <c r="A633" t="s">
        <v>104</v>
      </c>
      <c r="B633">
        <v>2023</v>
      </c>
      <c r="C633" t="s">
        <v>1263</v>
      </c>
      <c r="D633" t="s">
        <v>1951</v>
      </c>
      <c r="E633">
        <v>7</v>
      </c>
      <c r="I633">
        <v>1</v>
      </c>
      <c r="L633" t="str">
        <f>VLOOKUP($D633,Artslister!$A$1:$W$99,2,FALSE)</f>
        <v>Prunus spinosa</v>
      </c>
      <c r="M633" t="str">
        <f>VLOOKUP($D633,Artslister!$A$1:$W$99,3,FALSE)</f>
        <v>103380</v>
      </c>
      <c r="N633" t="str">
        <f>VLOOKUP($D633,Artslister!$A$1:$W$99,4,FALSE)</f>
        <v>63340</v>
      </c>
      <c r="O633" t="str">
        <f>VLOOKUP($D633,Artslister!$A$1:$W$99,5,FALSE)</f>
        <v>Plantae</v>
      </c>
      <c r="P633" t="str">
        <f>VLOOKUP($D633,Artslister!$A$1:$W$99,6,FALSE)</f>
        <v>Magnoliophyta</v>
      </c>
      <c r="Q633" t="str">
        <f>VLOOKUP($D633,Artslister!$A$1:$W$99,7,FALSE)</f>
        <v>Eudicots</v>
      </c>
      <c r="R633" t="str">
        <f>VLOOKUP($D633,Artslister!$A$1:$W$99,8,FALSE)</f>
        <v>Rosales</v>
      </c>
      <c r="S633" t="str">
        <f>VLOOKUP($D633,Artslister!$A$1:$W$99,9,FALSE)</f>
        <v>Rosaceae</v>
      </c>
      <c r="T633" t="str">
        <f>VLOOKUP($D633,Artslister!$A$1:$W$99,10,FALSE)</f>
        <v>Prunus</v>
      </c>
      <c r="U633" t="str">
        <f>VLOOKUP($D633,Artslister!$A$1:$W$99,11,FALSE)</f>
        <v>spinosa</v>
      </c>
      <c r="V633">
        <f>VLOOKUP($D633,Artslister!$A$1:$W$99,12,FALSE)</f>
        <v>0</v>
      </c>
      <c r="W633" t="str">
        <f>VLOOKUP($D633,Artslister!$A$1:$W$99,13,FALSE)</f>
        <v>L.</v>
      </c>
      <c r="X633" t="e">
        <f>VLOOKUP($D633,Artslister!$A$1:$W$99,15,FALSE)</f>
        <v>#REF!</v>
      </c>
      <c r="Y633" t="e">
        <f>VLOOKUP($D633,Artslister!$A$1:$W$99,17,FALSE)</f>
        <v>#N/A</v>
      </c>
    </row>
    <row r="634" spans="1:25" ht="14.55" hidden="1" x14ac:dyDescent="0.3">
      <c r="A634" t="s">
        <v>35</v>
      </c>
      <c r="B634">
        <v>2022</v>
      </c>
      <c r="C634" t="s">
        <v>1363</v>
      </c>
      <c r="D634" t="s">
        <v>1937</v>
      </c>
      <c r="E634">
        <v>2</v>
      </c>
      <c r="F634">
        <v>1</v>
      </c>
      <c r="L634" t="str">
        <f>VLOOKUP($D634,Artslister!$A$1:$W$99,2,FALSE)</f>
        <v>Avenula pratensis</v>
      </c>
      <c r="M634">
        <f>VLOOKUP($D634,Artslister!$A$1:$W$99,3,FALSE)</f>
        <v>99921</v>
      </c>
      <c r="N634">
        <f>VLOOKUP($D634,Artslister!$A$1:$W$99,4,FALSE)</f>
        <v>0</v>
      </c>
      <c r="O634" t="str">
        <f>VLOOKUP($D634,Artslister!$A$1:$W$99,5,FALSE)</f>
        <v>Plantae</v>
      </c>
      <c r="P634" t="str">
        <f>VLOOKUP($D634,Artslister!$A$1:$W$99,6,FALSE)</f>
        <v>Magnoliophyta</v>
      </c>
      <c r="Q634" t="str">
        <f>VLOOKUP($D634,Artslister!$A$1:$W$99,7,FALSE)</f>
        <v>Monocots</v>
      </c>
      <c r="R634" t="str">
        <f>VLOOKUP($D634,Artslister!$A$1:$W$99,8,FALSE)</f>
        <v>Poales</v>
      </c>
      <c r="S634" t="str">
        <f>VLOOKUP($D634,Artslister!$A$1:$W$99,9,FALSE)</f>
        <v>Poaceae</v>
      </c>
      <c r="T634" t="str">
        <f>VLOOKUP($D634,Artslister!$A$1:$W$99,10,FALSE)</f>
        <v>Avenula</v>
      </c>
      <c r="U634" t="str">
        <f>VLOOKUP($D634,Artslister!$A$1:$W$99,11,FALSE)</f>
        <v>pratensis</v>
      </c>
      <c r="V634">
        <f>VLOOKUP($D634,Artslister!$A$1:$W$99,12,FALSE)</f>
        <v>0</v>
      </c>
      <c r="W634" t="str">
        <f>VLOOKUP($D634,Artslister!$A$1:$W$99,13,FALSE)</f>
        <v>(L.) Dumort.</v>
      </c>
      <c r="X634" t="e">
        <f>VLOOKUP($D634,Artslister!$A$1:$W$99,15,FALSE)</f>
        <v>#REF!</v>
      </c>
      <c r="Y634" t="e">
        <f>VLOOKUP($D634,Artslister!$A$1:$W$99,17,FALSE)</f>
        <v>#N/A</v>
      </c>
    </row>
    <row r="635" spans="1:25" ht="14.55" hidden="1" x14ac:dyDescent="0.3">
      <c r="A635" t="s">
        <v>35</v>
      </c>
      <c r="B635">
        <v>2022</v>
      </c>
      <c r="C635" t="s">
        <v>1363</v>
      </c>
      <c r="D635" t="s">
        <v>1963</v>
      </c>
      <c r="E635">
        <v>6</v>
      </c>
      <c r="F635">
        <v>1</v>
      </c>
      <c r="L635" t="str">
        <f>VLOOKUP($D635,Artslister!$A$1:$W$99,2,FALSE)</f>
        <v>Hypochaeris maculata</v>
      </c>
      <c r="M635">
        <f>VLOOKUP($D635,Artslister!$A$1:$W$99,3,FALSE)</f>
        <v>100708</v>
      </c>
      <c r="N635">
        <f>VLOOKUP($D635,Artslister!$A$1:$W$99,4,FALSE)</f>
        <v>0</v>
      </c>
      <c r="O635" t="str">
        <f>VLOOKUP($D635,Artslister!$A$1:$W$99,5,FALSE)</f>
        <v>Plantae</v>
      </c>
      <c r="P635" t="str">
        <f>VLOOKUP($D635,Artslister!$A$1:$W$99,6,FALSE)</f>
        <v>Magnoliophyta</v>
      </c>
      <c r="Q635" t="str">
        <f>VLOOKUP($D635,Artslister!$A$1:$W$99,7,FALSE)</f>
        <v>Eudicots</v>
      </c>
      <c r="R635" t="str">
        <f>VLOOKUP($D635,Artslister!$A$1:$W$99,8,FALSE)</f>
        <v>Asterales</v>
      </c>
      <c r="S635" t="str">
        <f>VLOOKUP($D635,Artslister!$A$1:$W$99,9,FALSE)</f>
        <v>Asteraceae</v>
      </c>
      <c r="T635" t="str">
        <f>VLOOKUP($D635,Artslister!$A$1:$W$99,10,FALSE)</f>
        <v>Hypochaeris</v>
      </c>
      <c r="U635" t="str">
        <f>VLOOKUP($D635,Artslister!$A$1:$W$99,11,FALSE)</f>
        <v>maculata</v>
      </c>
      <c r="V635">
        <f>VLOOKUP($D635,Artslister!$A$1:$W$99,12,FALSE)</f>
        <v>0</v>
      </c>
      <c r="W635" t="str">
        <f>VLOOKUP($D635,Artslister!$A$1:$W$99,13,FALSE)</f>
        <v>L.</v>
      </c>
      <c r="X635" t="e">
        <f>VLOOKUP($D635,Artslister!$A$1:$W$99,15,FALSE)</f>
        <v>#REF!</v>
      </c>
      <c r="Y635" t="e">
        <f>VLOOKUP($D635,Artslister!$A$1:$W$99,17,FALSE)</f>
        <v>#N/A</v>
      </c>
    </row>
    <row r="636" spans="1:25" ht="14.55" hidden="1" x14ac:dyDescent="0.3">
      <c r="A636" t="s">
        <v>35</v>
      </c>
      <c r="B636">
        <v>2022</v>
      </c>
      <c r="C636" t="s">
        <v>1364</v>
      </c>
      <c r="D636" t="s">
        <v>1969</v>
      </c>
      <c r="E636">
        <v>2</v>
      </c>
      <c r="H636">
        <v>1</v>
      </c>
      <c r="L636" t="str">
        <f>VLOOKUP($D636,Artslister!$A$1:$W$99,2,FALSE)</f>
        <v>Rosa majalis</v>
      </c>
      <c r="M636" t="str">
        <f>VLOOKUP($D636,Artslister!$A$1:$W$99,3,FALSE)</f>
        <v>103393</v>
      </c>
      <c r="N636" t="str">
        <f>VLOOKUP($D636,Artslister!$A$1:$W$99,4,FALSE)</f>
        <v>145339</v>
      </c>
      <c r="O636" t="str">
        <f>VLOOKUP($D636,Artslister!$A$1:$W$99,5,FALSE)</f>
        <v>Plantae</v>
      </c>
      <c r="P636" t="str">
        <f>VLOOKUP($D636,Artslister!$A$1:$W$99,6,FALSE)</f>
        <v>Magnoliophyta</v>
      </c>
      <c r="Q636" t="str">
        <f>VLOOKUP($D636,Artslister!$A$1:$W$99,7,FALSE)</f>
        <v>Eudicots</v>
      </c>
      <c r="R636" t="str">
        <f>VLOOKUP($D636,Artslister!$A$1:$W$99,8,FALSE)</f>
        <v>Rosales</v>
      </c>
      <c r="S636" t="str">
        <f>VLOOKUP($D636,Artslister!$A$1:$W$99,9,FALSE)</f>
        <v>Rosaceae</v>
      </c>
      <c r="T636" t="str">
        <f>VLOOKUP($D636,Artslister!$A$1:$W$99,10,FALSE)</f>
        <v>Rosa</v>
      </c>
      <c r="U636" t="str">
        <f>VLOOKUP($D636,Artslister!$A$1:$W$99,11,FALSE)</f>
        <v>majalis</v>
      </c>
      <c r="V636">
        <f>VLOOKUP($D636,Artslister!$A$1:$W$99,12,FALSE)</f>
        <v>0</v>
      </c>
      <c r="W636" t="str">
        <f>VLOOKUP($D636,Artslister!$A$1:$W$99,13,FALSE)</f>
        <v>Herrm.</v>
      </c>
      <c r="X636" t="e">
        <f>VLOOKUP($D636,Artslister!$A$1:$W$99,15,FALSE)</f>
        <v>#REF!</v>
      </c>
      <c r="Y636" t="e">
        <f>VLOOKUP($D636,Artslister!$A$1:$W$99,17,FALSE)</f>
        <v>#N/A</v>
      </c>
    </row>
    <row r="637" spans="1:25" ht="14.55" hidden="1" x14ac:dyDescent="0.3">
      <c r="A637" t="s">
        <v>35</v>
      </c>
      <c r="B637">
        <v>2022</v>
      </c>
      <c r="C637" t="s">
        <v>1365</v>
      </c>
      <c r="D637" t="s">
        <v>1930</v>
      </c>
      <c r="E637">
        <v>3</v>
      </c>
      <c r="F637">
        <v>1</v>
      </c>
      <c r="L637" t="str">
        <f>VLOOKUP($D637,Artslister!$A$1:$W$99,2,FALSE)</f>
        <v>Fragaria viridis</v>
      </c>
      <c r="M637">
        <f>VLOOKUP($D637,Artslister!$A$1:$W$99,3,FALSE)</f>
        <v>103318</v>
      </c>
      <c r="N637">
        <f>VLOOKUP($D637,Artslister!$A$1:$W$99,4,FALSE)</f>
        <v>0</v>
      </c>
      <c r="O637" t="str">
        <f>VLOOKUP($D637,Artslister!$A$1:$W$99,5,FALSE)</f>
        <v>Plantae</v>
      </c>
      <c r="P637" t="str">
        <f>VLOOKUP($D637,Artslister!$A$1:$W$99,6,FALSE)</f>
        <v>Magnoliophyta</v>
      </c>
      <c r="Q637" t="str">
        <f>VLOOKUP($D637,Artslister!$A$1:$W$99,7,FALSE)</f>
        <v>Eudicots</v>
      </c>
      <c r="R637" t="str">
        <f>VLOOKUP($D637,Artslister!$A$1:$W$99,8,FALSE)</f>
        <v>Rosales</v>
      </c>
      <c r="S637" t="str">
        <f>VLOOKUP($D637,Artslister!$A$1:$W$99,9,FALSE)</f>
        <v>Rosaceae</v>
      </c>
      <c r="T637" t="str">
        <f>VLOOKUP($D637,Artslister!$A$1:$W$99,10,FALSE)</f>
        <v>Fragaria</v>
      </c>
      <c r="U637" t="str">
        <f>VLOOKUP($D637,Artslister!$A$1:$W$99,11,FALSE)</f>
        <v>viridis</v>
      </c>
      <c r="V637">
        <f>VLOOKUP($D637,Artslister!$A$1:$W$99,12,FALSE)</f>
        <v>0</v>
      </c>
      <c r="W637" t="str">
        <f>VLOOKUP($D637,Artslister!$A$1:$W$99,13,FALSE)</f>
        <v>Weston</v>
      </c>
      <c r="X637" t="e">
        <f>VLOOKUP($D637,Artslister!$A$1:$W$99,15,FALSE)</f>
        <v>#REF!</v>
      </c>
      <c r="Y637" t="e">
        <f>VLOOKUP($D637,Artslister!$A$1:$W$99,17,FALSE)</f>
        <v>#N/A</v>
      </c>
    </row>
    <row r="638" spans="1:25" ht="14.55" hidden="1" x14ac:dyDescent="0.3">
      <c r="A638" t="s">
        <v>35</v>
      </c>
      <c r="B638">
        <v>2022</v>
      </c>
      <c r="C638" t="s">
        <v>1361</v>
      </c>
      <c r="D638" t="s">
        <v>1930</v>
      </c>
      <c r="E638">
        <v>5</v>
      </c>
      <c r="F638">
        <v>1</v>
      </c>
      <c r="L638" t="str">
        <f>VLOOKUP($D638,Artslister!$A$1:$W$99,2,FALSE)</f>
        <v>Fragaria viridis</v>
      </c>
      <c r="M638">
        <f>VLOOKUP($D638,Artslister!$A$1:$W$99,3,FALSE)</f>
        <v>103318</v>
      </c>
      <c r="N638">
        <f>VLOOKUP($D638,Artslister!$A$1:$W$99,4,FALSE)</f>
        <v>0</v>
      </c>
      <c r="O638" t="str">
        <f>VLOOKUP($D638,Artslister!$A$1:$W$99,5,FALSE)</f>
        <v>Plantae</v>
      </c>
      <c r="P638" t="str">
        <f>VLOOKUP($D638,Artslister!$A$1:$W$99,6,FALSE)</f>
        <v>Magnoliophyta</v>
      </c>
      <c r="Q638" t="str">
        <f>VLOOKUP($D638,Artslister!$A$1:$W$99,7,FALSE)</f>
        <v>Eudicots</v>
      </c>
      <c r="R638" t="str">
        <f>VLOOKUP($D638,Artslister!$A$1:$W$99,8,FALSE)</f>
        <v>Rosales</v>
      </c>
      <c r="S638" t="str">
        <f>VLOOKUP($D638,Artslister!$A$1:$W$99,9,FALSE)</f>
        <v>Rosaceae</v>
      </c>
      <c r="T638" t="str">
        <f>VLOOKUP($D638,Artslister!$A$1:$W$99,10,FALSE)</f>
        <v>Fragaria</v>
      </c>
      <c r="U638" t="str">
        <f>VLOOKUP($D638,Artslister!$A$1:$W$99,11,FALSE)</f>
        <v>viridis</v>
      </c>
      <c r="V638">
        <f>VLOOKUP($D638,Artslister!$A$1:$W$99,12,FALSE)</f>
        <v>0</v>
      </c>
      <c r="W638" t="str">
        <f>VLOOKUP($D638,Artslister!$A$1:$W$99,13,FALSE)</f>
        <v>Weston</v>
      </c>
      <c r="X638" t="e">
        <f>VLOOKUP($D638,Artslister!$A$1:$W$99,15,FALSE)</f>
        <v>#REF!</v>
      </c>
      <c r="Y638" t="e">
        <f>VLOOKUP($D638,Artslister!$A$1:$W$99,17,FALSE)</f>
        <v>#N/A</v>
      </c>
    </row>
    <row r="639" spans="1:25" ht="14.55" hidden="1" x14ac:dyDescent="0.3">
      <c r="A639" t="s">
        <v>35</v>
      </c>
      <c r="B639">
        <v>2022</v>
      </c>
      <c r="C639" t="s">
        <v>1364</v>
      </c>
      <c r="D639" t="s">
        <v>1930</v>
      </c>
      <c r="E639">
        <v>25</v>
      </c>
      <c r="F639">
        <v>1</v>
      </c>
      <c r="L639" t="str">
        <f>VLOOKUP($D639,Artslister!$A$1:$W$99,2,FALSE)</f>
        <v>Fragaria viridis</v>
      </c>
      <c r="M639">
        <f>VLOOKUP($D639,Artslister!$A$1:$W$99,3,FALSE)</f>
        <v>103318</v>
      </c>
      <c r="N639">
        <f>VLOOKUP($D639,Artslister!$A$1:$W$99,4,FALSE)</f>
        <v>0</v>
      </c>
      <c r="O639" t="str">
        <f>VLOOKUP($D639,Artslister!$A$1:$W$99,5,FALSE)</f>
        <v>Plantae</v>
      </c>
      <c r="P639" t="str">
        <f>VLOOKUP($D639,Artslister!$A$1:$W$99,6,FALSE)</f>
        <v>Magnoliophyta</v>
      </c>
      <c r="Q639" t="str">
        <f>VLOOKUP($D639,Artslister!$A$1:$W$99,7,FALSE)</f>
        <v>Eudicots</v>
      </c>
      <c r="R639" t="str">
        <f>VLOOKUP($D639,Artslister!$A$1:$W$99,8,FALSE)</f>
        <v>Rosales</v>
      </c>
      <c r="S639" t="str">
        <f>VLOOKUP($D639,Artslister!$A$1:$W$99,9,FALSE)</f>
        <v>Rosaceae</v>
      </c>
      <c r="T639" t="str">
        <f>VLOOKUP($D639,Artslister!$A$1:$W$99,10,FALSE)</f>
        <v>Fragaria</v>
      </c>
      <c r="U639" t="str">
        <f>VLOOKUP($D639,Artslister!$A$1:$W$99,11,FALSE)</f>
        <v>viridis</v>
      </c>
      <c r="V639">
        <f>VLOOKUP($D639,Artslister!$A$1:$W$99,12,FALSE)</f>
        <v>0</v>
      </c>
      <c r="W639" t="str">
        <f>VLOOKUP($D639,Artslister!$A$1:$W$99,13,FALSE)</f>
        <v>Weston</v>
      </c>
      <c r="X639" t="e">
        <f>VLOOKUP($D639,Artslister!$A$1:$W$99,15,FALSE)</f>
        <v>#REF!</v>
      </c>
      <c r="Y639" t="e">
        <f>VLOOKUP($D639,Artslister!$A$1:$W$99,17,FALSE)</f>
        <v>#N/A</v>
      </c>
    </row>
    <row r="640" spans="1:25" ht="14.55" hidden="1" x14ac:dyDescent="0.3">
      <c r="A640" t="s">
        <v>104</v>
      </c>
      <c r="B640" s="33">
        <v>2022</v>
      </c>
      <c r="C640" s="13" t="s">
        <v>1263</v>
      </c>
      <c r="D640" s="13" t="s">
        <v>1952</v>
      </c>
      <c r="E640" s="13">
        <v>20</v>
      </c>
      <c r="F640" s="13"/>
      <c r="G640" s="13"/>
      <c r="H640" s="13">
        <v>1</v>
      </c>
      <c r="I640" s="13"/>
      <c r="J640" s="13"/>
      <c r="K640" s="13"/>
      <c r="L640" s="13" t="e">
        <f>VLOOKUP($D640,Artslister!$A$1:$W$99,2,FALSE)</f>
        <v>#N/A</v>
      </c>
      <c r="M640" s="13" t="e">
        <f>VLOOKUP($D640,Artslister!$A$1:$W$99,3,FALSE)</f>
        <v>#N/A</v>
      </c>
      <c r="N640" s="13" t="e">
        <f>VLOOKUP($D640,Artslister!$A$1:$W$99,4,FALSE)</f>
        <v>#N/A</v>
      </c>
      <c r="O640" s="13" t="e">
        <f>VLOOKUP($D640,Artslister!$A$1:$W$99,5,FALSE)</f>
        <v>#N/A</v>
      </c>
      <c r="P640" s="13" t="e">
        <f>VLOOKUP($D640,Artslister!$A$1:$W$99,6,FALSE)</f>
        <v>#N/A</v>
      </c>
      <c r="Q640" s="13" t="e">
        <f>VLOOKUP($D640,Artslister!$A$1:$W$99,7,FALSE)</f>
        <v>#N/A</v>
      </c>
      <c r="R640" s="13" t="e">
        <f>VLOOKUP($D640,Artslister!$A$1:$W$99,8,FALSE)</f>
        <v>#N/A</v>
      </c>
      <c r="S640" s="13" t="e">
        <f>VLOOKUP($D640,Artslister!$A$1:$W$99,9,FALSE)</f>
        <v>#N/A</v>
      </c>
      <c r="T640" s="13" t="e">
        <f>VLOOKUP($D640,Artslister!$A$1:$W$99,10,FALSE)</f>
        <v>#N/A</v>
      </c>
      <c r="U640" s="13" t="e">
        <f>VLOOKUP($D640,Artslister!$A$1:$W$99,11,FALSE)</f>
        <v>#N/A</v>
      </c>
      <c r="V640" s="13" t="e">
        <f>VLOOKUP($D640,Artslister!$A$1:$W$99,12,FALSE)</f>
        <v>#N/A</v>
      </c>
      <c r="W640" s="13" t="e">
        <f>VLOOKUP($D640,Artslister!$A$1:$W$99,13,FALSE)</f>
        <v>#N/A</v>
      </c>
      <c r="X640" s="13" t="e">
        <f>VLOOKUP($D640,Artslister!$A$1:$W$99,15,FALSE)</f>
        <v>#N/A</v>
      </c>
      <c r="Y640" s="13" t="e">
        <f>VLOOKUP($D640,Artslister!$A$1:$W$99,17,FALSE)</f>
        <v>#N/A</v>
      </c>
    </row>
    <row r="641" spans="1:25" ht="14.55" hidden="1" x14ac:dyDescent="0.3">
      <c r="A641" s="20" t="s">
        <v>104</v>
      </c>
      <c r="B641" s="20">
        <v>2022</v>
      </c>
      <c r="C641" t="s">
        <v>1265</v>
      </c>
      <c r="D641" t="s">
        <v>1113</v>
      </c>
      <c r="E641">
        <v>2</v>
      </c>
      <c r="H641">
        <v>1</v>
      </c>
      <c r="L641" t="str">
        <f>VLOOKUP($D641,Artslister!$A$1:$W$99,2,FALSE)</f>
        <v>Pinus sylvestris</v>
      </c>
      <c r="M641" t="str">
        <f>VLOOKUP($D641,Artslister!$A$1:$W$99,3,FALSE)</f>
        <v>103825</v>
      </c>
      <c r="N641" t="str">
        <f>VLOOKUP($D641,Artslister!$A$1:$W$99,4,FALSE)</f>
        <v>135419</v>
      </c>
      <c r="O641" t="str">
        <f>VLOOKUP($D641,Artslister!$A$1:$W$99,5,FALSE)</f>
        <v>Plantae</v>
      </c>
      <c r="P641" t="str">
        <f>VLOOKUP($D641,Artslister!$A$1:$W$99,6,FALSE)</f>
        <v>Pinophyta</v>
      </c>
      <c r="Q641" t="str">
        <f>VLOOKUP($D641,Artslister!$A$1:$W$99,7,FALSE)</f>
        <v>Pinopsida</v>
      </c>
      <c r="R641" t="str">
        <f>VLOOKUP($D641,Artslister!$A$1:$W$99,8,FALSE)</f>
        <v>Pinales</v>
      </c>
      <c r="S641" t="str">
        <f>VLOOKUP($D641,Artslister!$A$1:$W$99,9,FALSE)</f>
        <v>Pinaceae</v>
      </c>
      <c r="T641" t="str">
        <f>VLOOKUP($D641,Artslister!$A$1:$W$99,10,FALSE)</f>
        <v>Pinus</v>
      </c>
      <c r="U641" t="str">
        <f>VLOOKUP($D641,Artslister!$A$1:$W$99,11,FALSE)</f>
        <v>sylvestris</v>
      </c>
      <c r="V641">
        <f>VLOOKUP($D641,Artslister!$A$1:$W$99,12,FALSE)</f>
        <v>0</v>
      </c>
      <c r="W641" t="str">
        <f>VLOOKUP($D641,Artslister!$A$1:$W$99,13,FALSE)</f>
        <v>L.</v>
      </c>
      <c r="X641" t="e">
        <f>VLOOKUP($D641,Artslister!$A$1:$W$99,15,FALSE)</f>
        <v>#REF!</v>
      </c>
      <c r="Y641" t="e">
        <f>VLOOKUP($D641,Artslister!$A$1:$W$99,17,FALSE)</f>
        <v>#N/A</v>
      </c>
    </row>
    <row r="642" spans="1:25" ht="14.55" hidden="1" x14ac:dyDescent="0.3">
      <c r="A642" s="20" t="s">
        <v>104</v>
      </c>
      <c r="B642">
        <v>2017</v>
      </c>
      <c r="C642" t="s">
        <v>1265</v>
      </c>
      <c r="D642" t="s">
        <v>1113</v>
      </c>
      <c r="E642">
        <v>40</v>
      </c>
      <c r="L642" t="str">
        <f>VLOOKUP($D642,Artslister!$A$1:$W$99,2,FALSE)</f>
        <v>Pinus sylvestris</v>
      </c>
      <c r="M642" t="str">
        <f>VLOOKUP($D642,Artslister!$A$1:$W$99,3,FALSE)</f>
        <v>103825</v>
      </c>
      <c r="N642" t="str">
        <f>VLOOKUP($D642,Artslister!$A$1:$W$99,4,FALSE)</f>
        <v>135419</v>
      </c>
      <c r="O642" t="str">
        <f>VLOOKUP($D642,Artslister!$A$1:$W$99,5,FALSE)</f>
        <v>Plantae</v>
      </c>
      <c r="P642" t="str">
        <f>VLOOKUP($D642,Artslister!$A$1:$W$99,6,FALSE)</f>
        <v>Pinophyta</v>
      </c>
      <c r="Q642" t="str">
        <f>VLOOKUP($D642,Artslister!$A$1:$W$99,7,FALSE)</f>
        <v>Pinopsida</v>
      </c>
      <c r="R642" t="str">
        <f>VLOOKUP($D642,Artslister!$A$1:$W$99,8,FALSE)</f>
        <v>Pinales</v>
      </c>
      <c r="S642" t="str">
        <f>VLOOKUP($D642,Artslister!$A$1:$W$99,9,FALSE)</f>
        <v>Pinaceae</v>
      </c>
      <c r="T642" t="str">
        <f>VLOOKUP($D642,Artslister!$A$1:$W$99,10,FALSE)</f>
        <v>Pinus</v>
      </c>
      <c r="U642" t="str">
        <f>VLOOKUP($D642,Artslister!$A$1:$W$99,11,FALSE)</f>
        <v>sylvestris</v>
      </c>
      <c r="V642">
        <f>VLOOKUP($D642,Artslister!$A$1:$W$99,12,FALSE)</f>
        <v>0</v>
      </c>
      <c r="W642" t="str">
        <f>VLOOKUP($D642,Artslister!$A$1:$W$99,13,FALSE)</f>
        <v>L.</v>
      </c>
      <c r="X642" t="e">
        <f>VLOOKUP($D642,Artslister!$A$1:$W$99,15,FALSE)</f>
        <v>#REF!</v>
      </c>
      <c r="Y642" t="e">
        <f>VLOOKUP($D642,Artslister!$A$1:$W$99,17,FALSE)</f>
        <v>#N/A</v>
      </c>
    </row>
    <row r="643" spans="1:25" ht="14.55" hidden="1" x14ac:dyDescent="0.3">
      <c r="A643" t="s">
        <v>57</v>
      </c>
      <c r="B643">
        <v>2017</v>
      </c>
      <c r="C643" t="s">
        <v>1648</v>
      </c>
      <c r="D643" t="s">
        <v>1113</v>
      </c>
      <c r="E643">
        <v>1</v>
      </c>
      <c r="L643" t="str">
        <f>VLOOKUP($D643,Artslister!$A$1:$W$99,2,FALSE)</f>
        <v>Pinus sylvestris</v>
      </c>
      <c r="M643" t="str">
        <f>VLOOKUP($D643,Artslister!$A$1:$W$99,3,FALSE)</f>
        <v>103825</v>
      </c>
      <c r="N643" t="str">
        <f>VLOOKUP($D643,Artslister!$A$1:$W$99,4,FALSE)</f>
        <v>135419</v>
      </c>
      <c r="O643" t="str">
        <f>VLOOKUP($D643,Artslister!$A$1:$W$99,5,FALSE)</f>
        <v>Plantae</v>
      </c>
      <c r="P643" t="str">
        <f>VLOOKUP($D643,Artslister!$A$1:$W$99,6,FALSE)</f>
        <v>Pinophyta</v>
      </c>
      <c r="Q643" t="str">
        <f>VLOOKUP($D643,Artslister!$A$1:$W$99,7,FALSE)</f>
        <v>Pinopsida</v>
      </c>
      <c r="R643" t="str">
        <f>VLOOKUP($D643,Artslister!$A$1:$W$99,8,FALSE)</f>
        <v>Pinales</v>
      </c>
      <c r="S643" t="str">
        <f>VLOOKUP($D643,Artslister!$A$1:$W$99,9,FALSE)</f>
        <v>Pinaceae</v>
      </c>
      <c r="T643" t="str">
        <f>VLOOKUP($D643,Artslister!$A$1:$W$99,10,FALSE)</f>
        <v>Pinus</v>
      </c>
      <c r="U643" t="str">
        <f>VLOOKUP($D643,Artslister!$A$1:$W$99,11,FALSE)</f>
        <v>sylvestris</v>
      </c>
      <c r="V643">
        <f>VLOOKUP($D643,Artslister!$A$1:$W$99,12,FALSE)</f>
        <v>0</v>
      </c>
      <c r="W643" t="str">
        <f>VLOOKUP($D643,Artslister!$A$1:$W$99,13,FALSE)</f>
        <v>L.</v>
      </c>
      <c r="X643" t="e">
        <f>VLOOKUP($D643,Artslister!$A$1:$W$99,15,FALSE)</f>
        <v>#REF!</v>
      </c>
      <c r="Y643" t="e">
        <f>VLOOKUP($D643,Artslister!$A$1:$W$99,17,FALSE)</f>
        <v>#N/A</v>
      </c>
    </row>
    <row r="644" spans="1:25" ht="14.55" hidden="1" x14ac:dyDescent="0.3">
      <c r="A644" t="s">
        <v>57</v>
      </c>
      <c r="B644">
        <v>2017</v>
      </c>
      <c r="C644" t="s">
        <v>1654</v>
      </c>
      <c r="D644" t="s">
        <v>1113</v>
      </c>
      <c r="E644">
        <v>15</v>
      </c>
      <c r="L644" t="str">
        <f>VLOOKUP($D644,Artslister!$A$1:$W$99,2,FALSE)</f>
        <v>Pinus sylvestris</v>
      </c>
      <c r="M644" t="str">
        <f>VLOOKUP($D644,Artslister!$A$1:$W$99,3,FALSE)</f>
        <v>103825</v>
      </c>
      <c r="N644" t="str">
        <f>VLOOKUP($D644,Artslister!$A$1:$W$99,4,FALSE)</f>
        <v>135419</v>
      </c>
      <c r="O644" t="str">
        <f>VLOOKUP($D644,Artslister!$A$1:$W$99,5,FALSE)</f>
        <v>Plantae</v>
      </c>
      <c r="P644" t="str">
        <f>VLOOKUP($D644,Artslister!$A$1:$W$99,6,FALSE)</f>
        <v>Pinophyta</v>
      </c>
      <c r="Q644" t="str">
        <f>VLOOKUP($D644,Artslister!$A$1:$W$99,7,FALSE)</f>
        <v>Pinopsida</v>
      </c>
      <c r="R644" t="str">
        <f>VLOOKUP($D644,Artslister!$A$1:$W$99,8,FALSE)</f>
        <v>Pinales</v>
      </c>
      <c r="S644" t="str">
        <f>VLOOKUP($D644,Artslister!$A$1:$W$99,9,FALSE)</f>
        <v>Pinaceae</v>
      </c>
      <c r="T644" t="str">
        <f>VLOOKUP($D644,Artslister!$A$1:$W$99,10,FALSE)</f>
        <v>Pinus</v>
      </c>
      <c r="U644" t="str">
        <f>VLOOKUP($D644,Artslister!$A$1:$W$99,11,FALSE)</f>
        <v>sylvestris</v>
      </c>
      <c r="V644">
        <f>VLOOKUP($D644,Artslister!$A$1:$W$99,12,FALSE)</f>
        <v>0</v>
      </c>
      <c r="W644" t="str">
        <f>VLOOKUP($D644,Artslister!$A$1:$W$99,13,FALSE)</f>
        <v>L.</v>
      </c>
      <c r="X644" t="e">
        <f>VLOOKUP($D644,Artslister!$A$1:$W$99,15,FALSE)</f>
        <v>#REF!</v>
      </c>
      <c r="Y644" t="e">
        <f>VLOOKUP($D644,Artslister!$A$1:$W$99,17,FALSE)</f>
        <v>#N/A</v>
      </c>
    </row>
    <row r="645" spans="1:25" ht="14.55" hidden="1" x14ac:dyDescent="0.3">
      <c r="A645" t="s">
        <v>57</v>
      </c>
      <c r="B645">
        <v>2017</v>
      </c>
      <c r="C645" t="s">
        <v>1658</v>
      </c>
      <c r="D645" t="s">
        <v>1113</v>
      </c>
      <c r="E645">
        <v>5</v>
      </c>
      <c r="L645" t="str">
        <f>VLOOKUP($D645,Artslister!$A$1:$W$99,2,FALSE)</f>
        <v>Pinus sylvestris</v>
      </c>
      <c r="M645" t="str">
        <f>VLOOKUP($D645,Artslister!$A$1:$W$99,3,FALSE)</f>
        <v>103825</v>
      </c>
      <c r="N645" t="str">
        <f>VLOOKUP($D645,Artslister!$A$1:$W$99,4,FALSE)</f>
        <v>135419</v>
      </c>
      <c r="O645" t="str">
        <f>VLOOKUP($D645,Artslister!$A$1:$W$99,5,FALSE)</f>
        <v>Plantae</v>
      </c>
      <c r="P645" t="str">
        <f>VLOOKUP($D645,Artslister!$A$1:$W$99,6,FALSE)</f>
        <v>Pinophyta</v>
      </c>
      <c r="Q645" t="str">
        <f>VLOOKUP($D645,Artslister!$A$1:$W$99,7,FALSE)</f>
        <v>Pinopsida</v>
      </c>
      <c r="R645" t="str">
        <f>VLOOKUP($D645,Artslister!$A$1:$W$99,8,FALSE)</f>
        <v>Pinales</v>
      </c>
      <c r="S645" t="str">
        <f>VLOOKUP($D645,Artslister!$A$1:$W$99,9,FALSE)</f>
        <v>Pinaceae</v>
      </c>
      <c r="T645" t="str">
        <f>VLOOKUP($D645,Artslister!$A$1:$W$99,10,FALSE)</f>
        <v>Pinus</v>
      </c>
      <c r="U645" t="str">
        <f>VLOOKUP($D645,Artslister!$A$1:$W$99,11,FALSE)</f>
        <v>sylvestris</v>
      </c>
      <c r="V645">
        <f>VLOOKUP($D645,Artslister!$A$1:$W$99,12,FALSE)</f>
        <v>0</v>
      </c>
      <c r="W645" t="str">
        <f>VLOOKUP($D645,Artslister!$A$1:$W$99,13,FALSE)</f>
        <v>L.</v>
      </c>
      <c r="X645" t="e">
        <f>VLOOKUP($D645,Artslister!$A$1:$W$99,15,FALSE)</f>
        <v>#REF!</v>
      </c>
      <c r="Y645" t="e">
        <f>VLOOKUP($D645,Artslister!$A$1:$W$99,17,FALSE)</f>
        <v>#N/A</v>
      </c>
    </row>
    <row r="646" spans="1:25" ht="14.55" hidden="1" x14ac:dyDescent="0.3">
      <c r="A646" t="s">
        <v>57</v>
      </c>
      <c r="B646">
        <v>2017</v>
      </c>
      <c r="C646" t="s">
        <v>1628</v>
      </c>
      <c r="D646" t="s">
        <v>1113</v>
      </c>
      <c r="E646">
        <v>1</v>
      </c>
      <c r="L646" t="str">
        <f>VLOOKUP($D646,Artslister!$A$1:$W$99,2,FALSE)</f>
        <v>Pinus sylvestris</v>
      </c>
      <c r="M646" t="str">
        <f>VLOOKUP($D646,Artslister!$A$1:$W$99,3,FALSE)</f>
        <v>103825</v>
      </c>
      <c r="N646" t="str">
        <f>VLOOKUP($D646,Artslister!$A$1:$W$99,4,FALSE)</f>
        <v>135419</v>
      </c>
      <c r="O646" t="str">
        <f>VLOOKUP($D646,Artslister!$A$1:$W$99,5,FALSE)</f>
        <v>Plantae</v>
      </c>
      <c r="P646" t="str">
        <f>VLOOKUP($D646,Artslister!$A$1:$W$99,6,FALSE)</f>
        <v>Pinophyta</v>
      </c>
      <c r="Q646" t="str">
        <f>VLOOKUP($D646,Artslister!$A$1:$W$99,7,FALSE)</f>
        <v>Pinopsida</v>
      </c>
      <c r="R646" t="str">
        <f>VLOOKUP($D646,Artslister!$A$1:$W$99,8,FALSE)</f>
        <v>Pinales</v>
      </c>
      <c r="S646" t="str">
        <f>VLOOKUP($D646,Artslister!$A$1:$W$99,9,FALSE)</f>
        <v>Pinaceae</v>
      </c>
      <c r="T646" t="str">
        <f>VLOOKUP($D646,Artslister!$A$1:$W$99,10,FALSE)</f>
        <v>Pinus</v>
      </c>
      <c r="U646" t="str">
        <f>VLOOKUP($D646,Artslister!$A$1:$W$99,11,FALSE)</f>
        <v>sylvestris</v>
      </c>
      <c r="V646">
        <f>VLOOKUP($D646,Artslister!$A$1:$W$99,12,FALSE)</f>
        <v>0</v>
      </c>
      <c r="W646" t="str">
        <f>VLOOKUP($D646,Artslister!$A$1:$W$99,13,FALSE)</f>
        <v>L.</v>
      </c>
      <c r="X646" t="e">
        <f>VLOOKUP($D646,Artslister!$A$1:$W$99,15,FALSE)</f>
        <v>#REF!</v>
      </c>
      <c r="Y646" t="e">
        <f>VLOOKUP($D646,Artslister!$A$1:$W$99,17,FALSE)</f>
        <v>#N/A</v>
      </c>
    </row>
    <row r="647" spans="1:25" ht="14.55" hidden="1" x14ac:dyDescent="0.3">
      <c r="A647" t="s">
        <v>57</v>
      </c>
      <c r="B647">
        <v>2017</v>
      </c>
      <c r="C647" t="s">
        <v>1633</v>
      </c>
      <c r="D647" t="s">
        <v>1113</v>
      </c>
      <c r="E647">
        <v>1</v>
      </c>
      <c r="L647" t="str">
        <f>VLOOKUP($D647,Artslister!$A$1:$W$99,2,FALSE)</f>
        <v>Pinus sylvestris</v>
      </c>
      <c r="M647" t="str">
        <f>VLOOKUP($D647,Artslister!$A$1:$W$99,3,FALSE)</f>
        <v>103825</v>
      </c>
      <c r="N647" t="str">
        <f>VLOOKUP($D647,Artslister!$A$1:$W$99,4,FALSE)</f>
        <v>135419</v>
      </c>
      <c r="O647" t="str">
        <f>VLOOKUP($D647,Artslister!$A$1:$W$99,5,FALSE)</f>
        <v>Plantae</v>
      </c>
      <c r="P647" t="str">
        <f>VLOOKUP($D647,Artslister!$A$1:$W$99,6,FALSE)</f>
        <v>Pinophyta</v>
      </c>
      <c r="Q647" t="str">
        <f>VLOOKUP($D647,Artslister!$A$1:$W$99,7,FALSE)</f>
        <v>Pinopsida</v>
      </c>
      <c r="R647" t="str">
        <f>VLOOKUP($D647,Artslister!$A$1:$W$99,8,FALSE)</f>
        <v>Pinales</v>
      </c>
      <c r="S647" t="str">
        <f>VLOOKUP($D647,Artslister!$A$1:$W$99,9,FALSE)</f>
        <v>Pinaceae</v>
      </c>
      <c r="T647" t="str">
        <f>VLOOKUP($D647,Artslister!$A$1:$W$99,10,FALSE)</f>
        <v>Pinus</v>
      </c>
      <c r="U647" t="str">
        <f>VLOOKUP($D647,Artslister!$A$1:$W$99,11,FALSE)</f>
        <v>sylvestris</v>
      </c>
      <c r="V647">
        <f>VLOOKUP($D647,Artslister!$A$1:$W$99,12,FALSE)</f>
        <v>0</v>
      </c>
      <c r="W647" t="str">
        <f>VLOOKUP($D647,Artslister!$A$1:$W$99,13,FALSE)</f>
        <v>L.</v>
      </c>
      <c r="X647" t="e">
        <f>VLOOKUP($D647,Artslister!$A$1:$W$99,15,FALSE)</f>
        <v>#REF!</v>
      </c>
      <c r="Y647" t="e">
        <f>VLOOKUP($D647,Artslister!$A$1:$W$99,17,FALSE)</f>
        <v>#N/A</v>
      </c>
    </row>
    <row r="648" spans="1:25" ht="14.55" hidden="1" x14ac:dyDescent="0.3">
      <c r="A648" t="s">
        <v>57</v>
      </c>
      <c r="B648">
        <v>2017</v>
      </c>
      <c r="C648" t="s">
        <v>1642</v>
      </c>
      <c r="D648" t="s">
        <v>1113</v>
      </c>
      <c r="E648">
        <v>1</v>
      </c>
      <c r="L648" t="str">
        <f>VLOOKUP($D648,Artslister!$A$1:$W$99,2,FALSE)</f>
        <v>Pinus sylvestris</v>
      </c>
      <c r="M648" t="str">
        <f>VLOOKUP($D648,Artslister!$A$1:$W$99,3,FALSE)</f>
        <v>103825</v>
      </c>
      <c r="N648" t="str">
        <f>VLOOKUP($D648,Artslister!$A$1:$W$99,4,FALSE)</f>
        <v>135419</v>
      </c>
      <c r="O648" t="str">
        <f>VLOOKUP($D648,Artslister!$A$1:$W$99,5,FALSE)</f>
        <v>Plantae</v>
      </c>
      <c r="P648" t="str">
        <f>VLOOKUP($D648,Artslister!$A$1:$W$99,6,FALSE)</f>
        <v>Pinophyta</v>
      </c>
      <c r="Q648" t="str">
        <f>VLOOKUP($D648,Artslister!$A$1:$W$99,7,FALSE)</f>
        <v>Pinopsida</v>
      </c>
      <c r="R648" t="str">
        <f>VLOOKUP($D648,Artslister!$A$1:$W$99,8,FALSE)</f>
        <v>Pinales</v>
      </c>
      <c r="S648" t="str">
        <f>VLOOKUP($D648,Artslister!$A$1:$W$99,9,FALSE)</f>
        <v>Pinaceae</v>
      </c>
      <c r="T648" t="str">
        <f>VLOOKUP($D648,Artslister!$A$1:$W$99,10,FALSE)</f>
        <v>Pinus</v>
      </c>
      <c r="U648" t="str">
        <f>VLOOKUP($D648,Artslister!$A$1:$W$99,11,FALSE)</f>
        <v>sylvestris</v>
      </c>
      <c r="V648">
        <f>VLOOKUP($D648,Artslister!$A$1:$W$99,12,FALSE)</f>
        <v>0</v>
      </c>
      <c r="W648" t="str">
        <f>VLOOKUP($D648,Artslister!$A$1:$W$99,13,FALSE)</f>
        <v>L.</v>
      </c>
      <c r="X648" t="e">
        <f>VLOOKUP($D648,Artslister!$A$1:$W$99,15,FALSE)</f>
        <v>#REF!</v>
      </c>
      <c r="Y648" t="e">
        <f>VLOOKUP($D648,Artslister!$A$1:$W$99,17,FALSE)</f>
        <v>#N/A</v>
      </c>
    </row>
    <row r="649" spans="1:25" ht="14.55" hidden="1" x14ac:dyDescent="0.3">
      <c r="A649" t="s">
        <v>57</v>
      </c>
      <c r="B649">
        <v>2017</v>
      </c>
      <c r="C649" t="s">
        <v>1650</v>
      </c>
      <c r="D649" t="s">
        <v>1113</v>
      </c>
      <c r="E649">
        <v>1</v>
      </c>
      <c r="L649" t="str">
        <f>VLOOKUP($D649,Artslister!$A$1:$W$99,2,FALSE)</f>
        <v>Pinus sylvestris</v>
      </c>
      <c r="M649" t="str">
        <f>VLOOKUP($D649,Artslister!$A$1:$W$99,3,FALSE)</f>
        <v>103825</v>
      </c>
      <c r="N649" t="str">
        <f>VLOOKUP($D649,Artslister!$A$1:$W$99,4,FALSE)</f>
        <v>135419</v>
      </c>
      <c r="O649" t="str">
        <f>VLOOKUP($D649,Artslister!$A$1:$W$99,5,FALSE)</f>
        <v>Plantae</v>
      </c>
      <c r="P649" t="str">
        <f>VLOOKUP($D649,Artslister!$A$1:$W$99,6,FALSE)</f>
        <v>Pinophyta</v>
      </c>
      <c r="Q649" t="str">
        <f>VLOOKUP($D649,Artslister!$A$1:$W$99,7,FALSE)</f>
        <v>Pinopsida</v>
      </c>
      <c r="R649" t="str">
        <f>VLOOKUP($D649,Artslister!$A$1:$W$99,8,FALSE)</f>
        <v>Pinales</v>
      </c>
      <c r="S649" t="str">
        <f>VLOOKUP($D649,Artslister!$A$1:$W$99,9,FALSE)</f>
        <v>Pinaceae</v>
      </c>
      <c r="T649" t="str">
        <f>VLOOKUP($D649,Artslister!$A$1:$W$99,10,FALSE)</f>
        <v>Pinus</v>
      </c>
      <c r="U649" t="str">
        <f>VLOOKUP($D649,Artslister!$A$1:$W$99,11,FALSE)</f>
        <v>sylvestris</v>
      </c>
      <c r="V649">
        <f>VLOOKUP($D649,Artslister!$A$1:$W$99,12,FALSE)</f>
        <v>0</v>
      </c>
      <c r="W649" t="str">
        <f>VLOOKUP($D649,Artslister!$A$1:$W$99,13,FALSE)</f>
        <v>L.</v>
      </c>
      <c r="X649" t="e">
        <f>VLOOKUP($D649,Artslister!$A$1:$W$99,15,FALSE)</f>
        <v>#REF!</v>
      </c>
      <c r="Y649" t="e">
        <f>VLOOKUP($D649,Artslister!$A$1:$W$99,17,FALSE)</f>
        <v>#N/A</v>
      </c>
    </row>
    <row r="650" spans="1:25" ht="14.55" hidden="1" x14ac:dyDescent="0.3">
      <c r="A650" s="20" t="s">
        <v>104</v>
      </c>
      <c r="B650">
        <v>2018</v>
      </c>
      <c r="C650" t="s">
        <v>1265</v>
      </c>
      <c r="D650" t="s">
        <v>1113</v>
      </c>
      <c r="E650">
        <v>30</v>
      </c>
      <c r="L650" t="str">
        <f>VLOOKUP($D650,Artslister!$A$1:$W$99,2,FALSE)</f>
        <v>Pinus sylvestris</v>
      </c>
      <c r="M650" t="str">
        <f>VLOOKUP($D650,Artslister!$A$1:$W$99,3,FALSE)</f>
        <v>103825</v>
      </c>
      <c r="N650" t="str">
        <f>VLOOKUP($D650,Artslister!$A$1:$W$99,4,FALSE)</f>
        <v>135419</v>
      </c>
      <c r="O650" t="str">
        <f>VLOOKUP($D650,Artslister!$A$1:$W$99,5,FALSE)</f>
        <v>Plantae</v>
      </c>
      <c r="P650" t="str">
        <f>VLOOKUP($D650,Artslister!$A$1:$W$99,6,FALSE)</f>
        <v>Pinophyta</v>
      </c>
      <c r="Q650" t="str">
        <f>VLOOKUP($D650,Artslister!$A$1:$W$99,7,FALSE)</f>
        <v>Pinopsida</v>
      </c>
      <c r="R650" t="str">
        <f>VLOOKUP($D650,Artslister!$A$1:$W$99,8,FALSE)</f>
        <v>Pinales</v>
      </c>
      <c r="S650" t="str">
        <f>VLOOKUP($D650,Artslister!$A$1:$W$99,9,FALSE)</f>
        <v>Pinaceae</v>
      </c>
      <c r="T650" t="str">
        <f>VLOOKUP($D650,Artslister!$A$1:$W$99,10,FALSE)</f>
        <v>Pinus</v>
      </c>
      <c r="U650" t="str">
        <f>VLOOKUP($D650,Artslister!$A$1:$W$99,11,FALSE)</f>
        <v>sylvestris</v>
      </c>
      <c r="V650">
        <f>VLOOKUP($D650,Artslister!$A$1:$W$99,12,FALSE)</f>
        <v>0</v>
      </c>
      <c r="W650" t="str">
        <f>VLOOKUP($D650,Artslister!$A$1:$W$99,13,FALSE)</f>
        <v>L.</v>
      </c>
      <c r="X650" t="e">
        <f>VLOOKUP($D650,Artslister!$A$1:$W$99,15,FALSE)</f>
        <v>#REF!</v>
      </c>
      <c r="Y650" t="e">
        <f>VLOOKUP($D650,Artslister!$A$1:$W$99,17,FALSE)</f>
        <v>#N/A</v>
      </c>
    </row>
    <row r="651" spans="1:25" ht="14.55" hidden="1" x14ac:dyDescent="0.3">
      <c r="A651" s="20" t="s">
        <v>104</v>
      </c>
      <c r="B651">
        <v>2019</v>
      </c>
      <c r="C651" t="s">
        <v>1970</v>
      </c>
      <c r="D651" t="s">
        <v>1113</v>
      </c>
      <c r="E651">
        <v>7</v>
      </c>
      <c r="L651" t="str">
        <f>VLOOKUP($D651,Artslister!$A$1:$W$99,2,FALSE)</f>
        <v>Pinus sylvestris</v>
      </c>
      <c r="M651" t="str">
        <f>VLOOKUP($D651,Artslister!$A$1:$W$99,3,FALSE)</f>
        <v>103825</v>
      </c>
      <c r="N651" t="str">
        <f>VLOOKUP($D651,Artslister!$A$1:$W$99,4,FALSE)</f>
        <v>135419</v>
      </c>
      <c r="O651" t="str">
        <f>VLOOKUP($D651,Artslister!$A$1:$W$99,5,FALSE)</f>
        <v>Plantae</v>
      </c>
      <c r="P651" t="str">
        <f>VLOOKUP($D651,Artslister!$A$1:$W$99,6,FALSE)</f>
        <v>Pinophyta</v>
      </c>
      <c r="Q651" t="str">
        <f>VLOOKUP($D651,Artslister!$A$1:$W$99,7,FALSE)</f>
        <v>Pinopsida</v>
      </c>
      <c r="R651" t="str">
        <f>VLOOKUP($D651,Artslister!$A$1:$W$99,8,FALSE)</f>
        <v>Pinales</v>
      </c>
      <c r="S651" t="str">
        <f>VLOOKUP($D651,Artslister!$A$1:$W$99,9,FALSE)</f>
        <v>Pinaceae</v>
      </c>
      <c r="T651" t="str">
        <f>VLOOKUP($D651,Artslister!$A$1:$W$99,10,FALSE)</f>
        <v>Pinus</v>
      </c>
      <c r="U651" t="str">
        <f>VLOOKUP($D651,Artslister!$A$1:$W$99,11,FALSE)</f>
        <v>sylvestris</v>
      </c>
      <c r="V651">
        <f>VLOOKUP($D651,Artslister!$A$1:$W$99,12,FALSE)</f>
        <v>0</v>
      </c>
      <c r="W651" t="str">
        <f>VLOOKUP($D651,Artslister!$A$1:$W$99,13,FALSE)</f>
        <v>L.</v>
      </c>
      <c r="X651" t="e">
        <f>VLOOKUP($D651,Artslister!$A$1:$W$99,15,FALSE)</f>
        <v>#REF!</v>
      </c>
      <c r="Y651" t="e">
        <f>VLOOKUP($D651,Artslister!$A$1:$W$99,17,FALSE)</f>
        <v>#N/A</v>
      </c>
    </row>
    <row r="652" spans="1:25" ht="14.55" hidden="1" x14ac:dyDescent="0.3">
      <c r="A652" s="20" t="s">
        <v>104</v>
      </c>
      <c r="B652" s="20">
        <v>2020</v>
      </c>
      <c r="C652" s="20" t="s">
        <v>1265</v>
      </c>
      <c r="D652" s="20" t="s">
        <v>1113</v>
      </c>
      <c r="E652" s="20">
        <v>2</v>
      </c>
      <c r="J652" s="20"/>
      <c r="L652" t="str">
        <f>VLOOKUP($D652,Artslister!$A$1:$W$99,2,FALSE)</f>
        <v>Pinus sylvestris</v>
      </c>
      <c r="M652" t="str">
        <f>VLOOKUP($D652,Artslister!$A$1:$W$99,3,FALSE)</f>
        <v>103825</v>
      </c>
      <c r="N652" t="str">
        <f>VLOOKUP($D652,Artslister!$A$1:$W$99,4,FALSE)</f>
        <v>135419</v>
      </c>
      <c r="O652" t="str">
        <f>VLOOKUP($D652,Artslister!$A$1:$W$99,5,FALSE)</f>
        <v>Plantae</v>
      </c>
      <c r="P652" t="str">
        <f>VLOOKUP($D652,Artslister!$A$1:$W$99,6,FALSE)</f>
        <v>Pinophyta</v>
      </c>
      <c r="Q652" t="str">
        <f>VLOOKUP($D652,Artslister!$A$1:$W$99,7,FALSE)</f>
        <v>Pinopsida</v>
      </c>
      <c r="R652" t="str">
        <f>VLOOKUP($D652,Artslister!$A$1:$W$99,8,FALSE)</f>
        <v>Pinales</v>
      </c>
      <c r="S652" t="str">
        <f>VLOOKUP($D652,Artslister!$A$1:$W$99,9,FALSE)</f>
        <v>Pinaceae</v>
      </c>
      <c r="T652" t="str">
        <f>VLOOKUP($D652,Artslister!$A$1:$W$99,10,FALSE)</f>
        <v>Pinus</v>
      </c>
      <c r="U652" t="str">
        <f>VLOOKUP($D652,Artslister!$A$1:$W$99,11,FALSE)</f>
        <v>sylvestris</v>
      </c>
      <c r="V652">
        <f>VLOOKUP($D652,Artslister!$A$1:$W$99,12,FALSE)</f>
        <v>0</v>
      </c>
      <c r="W652" t="str">
        <f>VLOOKUP($D652,Artslister!$A$1:$W$99,13,FALSE)</f>
        <v>L.</v>
      </c>
      <c r="X652" t="e">
        <f>VLOOKUP($D652,Artslister!$A$1:$W$99,15,FALSE)</f>
        <v>#REF!</v>
      </c>
      <c r="Y652" t="e">
        <f>VLOOKUP($D652,Artslister!$A$1:$W$99,17,FALSE)</f>
        <v>#N/A</v>
      </c>
    </row>
    <row r="653" spans="1:25" ht="14.55" hidden="1" x14ac:dyDescent="0.3">
      <c r="A653" t="s">
        <v>104</v>
      </c>
      <c r="B653">
        <v>2023</v>
      </c>
      <c r="C653" t="s">
        <v>1265</v>
      </c>
      <c r="D653" t="s">
        <v>1113</v>
      </c>
      <c r="E653">
        <v>2</v>
      </c>
      <c r="I653">
        <v>1</v>
      </c>
      <c r="L653" t="str">
        <f>VLOOKUP($D653,Artslister!$A$1:$W$99,2,FALSE)</f>
        <v>Pinus sylvestris</v>
      </c>
      <c r="M653" t="str">
        <f>VLOOKUP($D653,Artslister!$A$1:$W$99,3,FALSE)</f>
        <v>103825</v>
      </c>
      <c r="N653" t="str">
        <f>VLOOKUP($D653,Artslister!$A$1:$W$99,4,FALSE)</f>
        <v>135419</v>
      </c>
      <c r="O653" t="str">
        <f>VLOOKUP($D653,Artslister!$A$1:$W$99,5,FALSE)</f>
        <v>Plantae</v>
      </c>
      <c r="P653" t="str">
        <f>VLOOKUP($D653,Artslister!$A$1:$W$99,6,FALSE)</f>
        <v>Pinophyta</v>
      </c>
      <c r="Q653" t="str">
        <f>VLOOKUP($D653,Artslister!$A$1:$W$99,7,FALSE)</f>
        <v>Pinopsida</v>
      </c>
      <c r="R653" t="str">
        <f>VLOOKUP($D653,Artslister!$A$1:$W$99,8,FALSE)</f>
        <v>Pinales</v>
      </c>
      <c r="S653" t="str">
        <f>VLOOKUP($D653,Artslister!$A$1:$W$99,9,FALSE)</f>
        <v>Pinaceae</v>
      </c>
      <c r="T653" t="str">
        <f>VLOOKUP($D653,Artslister!$A$1:$W$99,10,FALSE)</f>
        <v>Pinus</v>
      </c>
      <c r="U653" t="str">
        <f>VLOOKUP($D653,Artslister!$A$1:$W$99,11,FALSE)</f>
        <v>sylvestris</v>
      </c>
      <c r="V653">
        <f>VLOOKUP($D653,Artslister!$A$1:$W$99,12,FALSE)</f>
        <v>0</v>
      </c>
      <c r="W653" t="str">
        <f>VLOOKUP($D653,Artslister!$A$1:$W$99,13,FALSE)</f>
        <v>L.</v>
      </c>
      <c r="X653" t="e">
        <f>VLOOKUP($D653,Artslister!$A$1:$W$99,15,FALSE)</f>
        <v>#REF!</v>
      </c>
      <c r="Y653" t="e">
        <f>VLOOKUP($D653,Artslister!$A$1:$W$99,17,FALSE)</f>
        <v>#N/A</v>
      </c>
    </row>
    <row r="654" spans="1:25" ht="14.55" hidden="1" x14ac:dyDescent="0.3">
      <c r="A654" t="s">
        <v>70</v>
      </c>
      <c r="B654">
        <v>2018</v>
      </c>
      <c r="C654" t="s">
        <v>1522</v>
      </c>
      <c r="D654" t="s">
        <v>1113</v>
      </c>
      <c r="E654">
        <v>7</v>
      </c>
      <c r="L654" t="str">
        <f>VLOOKUP($D654,Artslister!$A$1:$W$99,2,FALSE)</f>
        <v>Pinus sylvestris</v>
      </c>
      <c r="M654" t="str">
        <f>VLOOKUP($D654,Artslister!$A$1:$W$99,3,FALSE)</f>
        <v>103825</v>
      </c>
      <c r="N654" t="str">
        <f>VLOOKUP($D654,Artslister!$A$1:$W$99,4,FALSE)</f>
        <v>135419</v>
      </c>
      <c r="O654" t="str">
        <f>VLOOKUP($D654,Artslister!$A$1:$W$99,5,FALSE)</f>
        <v>Plantae</v>
      </c>
      <c r="P654" t="str">
        <f>VLOOKUP($D654,Artslister!$A$1:$W$99,6,FALSE)</f>
        <v>Pinophyta</v>
      </c>
      <c r="Q654" t="str">
        <f>VLOOKUP($D654,Artslister!$A$1:$W$99,7,FALSE)</f>
        <v>Pinopsida</v>
      </c>
      <c r="R654" t="str">
        <f>VLOOKUP($D654,Artslister!$A$1:$W$99,8,FALSE)</f>
        <v>Pinales</v>
      </c>
      <c r="S654" t="str">
        <f>VLOOKUP($D654,Artslister!$A$1:$W$99,9,FALSE)</f>
        <v>Pinaceae</v>
      </c>
      <c r="T654" t="str">
        <f>VLOOKUP($D654,Artslister!$A$1:$W$99,10,FALSE)</f>
        <v>Pinus</v>
      </c>
      <c r="U654" t="str">
        <f>VLOOKUP($D654,Artslister!$A$1:$W$99,11,FALSE)</f>
        <v>sylvestris</v>
      </c>
      <c r="V654">
        <f>VLOOKUP($D654,Artslister!$A$1:$W$99,12,FALSE)</f>
        <v>0</v>
      </c>
      <c r="W654" t="str">
        <f>VLOOKUP($D654,Artslister!$A$1:$W$99,13,FALSE)</f>
        <v>L.</v>
      </c>
      <c r="X654" t="e">
        <f>VLOOKUP($D654,Artslister!$A$1:$W$99,15,FALSE)</f>
        <v>#REF!</v>
      </c>
      <c r="Y654" t="e">
        <f>VLOOKUP($D654,Artslister!$A$1:$W$99,17,FALSE)</f>
        <v>#N/A</v>
      </c>
    </row>
    <row r="655" spans="1:25" ht="14.55" hidden="1" x14ac:dyDescent="0.3">
      <c r="A655" t="s">
        <v>76</v>
      </c>
      <c r="B655">
        <v>2018</v>
      </c>
      <c r="C655" t="s">
        <v>1565</v>
      </c>
      <c r="D655" t="s">
        <v>1113</v>
      </c>
      <c r="E655">
        <v>5</v>
      </c>
      <c r="L655" t="str">
        <f>VLOOKUP($D655,Artslister!$A$1:$W$99,2,FALSE)</f>
        <v>Pinus sylvestris</v>
      </c>
      <c r="M655" t="str">
        <f>VLOOKUP($D655,Artslister!$A$1:$W$99,3,FALSE)</f>
        <v>103825</v>
      </c>
      <c r="N655" t="str">
        <f>VLOOKUP($D655,Artslister!$A$1:$W$99,4,FALSE)</f>
        <v>135419</v>
      </c>
      <c r="O655" t="str">
        <f>VLOOKUP($D655,Artslister!$A$1:$W$99,5,FALSE)</f>
        <v>Plantae</v>
      </c>
      <c r="P655" t="str">
        <f>VLOOKUP($D655,Artslister!$A$1:$W$99,6,FALSE)</f>
        <v>Pinophyta</v>
      </c>
      <c r="Q655" t="str">
        <f>VLOOKUP($D655,Artslister!$A$1:$W$99,7,FALSE)</f>
        <v>Pinopsida</v>
      </c>
      <c r="R655" t="str">
        <f>VLOOKUP($D655,Artslister!$A$1:$W$99,8,FALSE)</f>
        <v>Pinales</v>
      </c>
      <c r="S655" t="str">
        <f>VLOOKUP($D655,Artslister!$A$1:$W$99,9,FALSE)</f>
        <v>Pinaceae</v>
      </c>
      <c r="T655" t="str">
        <f>VLOOKUP($D655,Artslister!$A$1:$W$99,10,FALSE)</f>
        <v>Pinus</v>
      </c>
      <c r="U655" t="str">
        <f>VLOOKUP($D655,Artslister!$A$1:$W$99,11,FALSE)</f>
        <v>sylvestris</v>
      </c>
      <c r="V655">
        <f>VLOOKUP($D655,Artslister!$A$1:$W$99,12,FALSE)</f>
        <v>0</v>
      </c>
      <c r="W655" t="str">
        <f>VLOOKUP($D655,Artslister!$A$1:$W$99,13,FALSE)</f>
        <v>L.</v>
      </c>
      <c r="X655" t="e">
        <f>VLOOKUP($D655,Artslister!$A$1:$W$99,15,FALSE)</f>
        <v>#REF!</v>
      </c>
      <c r="Y655" t="e">
        <f>VLOOKUP($D655,Artslister!$A$1:$W$99,17,FALSE)</f>
        <v>#N/A</v>
      </c>
    </row>
    <row r="656" spans="1:25" ht="14.55" hidden="1" x14ac:dyDescent="0.3">
      <c r="A656" t="s">
        <v>57</v>
      </c>
      <c r="B656">
        <v>2018</v>
      </c>
      <c r="C656" t="s">
        <v>1648</v>
      </c>
      <c r="D656" t="s">
        <v>1113</v>
      </c>
      <c r="E656">
        <v>1</v>
      </c>
      <c r="L656" t="str">
        <f>VLOOKUP($D656,Artslister!$A$1:$W$99,2,FALSE)</f>
        <v>Pinus sylvestris</v>
      </c>
      <c r="M656" t="str">
        <f>VLOOKUP($D656,Artslister!$A$1:$W$99,3,FALSE)</f>
        <v>103825</v>
      </c>
      <c r="N656" t="str">
        <f>VLOOKUP($D656,Artslister!$A$1:$W$99,4,FALSE)</f>
        <v>135419</v>
      </c>
      <c r="O656" t="str">
        <f>VLOOKUP($D656,Artslister!$A$1:$W$99,5,FALSE)</f>
        <v>Plantae</v>
      </c>
      <c r="P656" t="str">
        <f>VLOOKUP($D656,Artslister!$A$1:$W$99,6,FALSE)</f>
        <v>Pinophyta</v>
      </c>
      <c r="Q656" t="str">
        <f>VLOOKUP($D656,Artslister!$A$1:$W$99,7,FALSE)</f>
        <v>Pinopsida</v>
      </c>
      <c r="R656" t="str">
        <f>VLOOKUP($D656,Artslister!$A$1:$W$99,8,FALSE)</f>
        <v>Pinales</v>
      </c>
      <c r="S656" t="str">
        <f>VLOOKUP($D656,Artslister!$A$1:$W$99,9,FALSE)</f>
        <v>Pinaceae</v>
      </c>
      <c r="T656" t="str">
        <f>VLOOKUP($D656,Artslister!$A$1:$W$99,10,FALSE)</f>
        <v>Pinus</v>
      </c>
      <c r="U656" t="str">
        <f>VLOOKUP($D656,Artslister!$A$1:$W$99,11,FALSE)</f>
        <v>sylvestris</v>
      </c>
      <c r="V656">
        <f>VLOOKUP($D656,Artslister!$A$1:$W$99,12,FALSE)</f>
        <v>0</v>
      </c>
      <c r="W656" t="str">
        <f>VLOOKUP($D656,Artslister!$A$1:$W$99,13,FALSE)</f>
        <v>L.</v>
      </c>
      <c r="X656" t="e">
        <f>VLOOKUP($D656,Artslister!$A$1:$W$99,15,FALSE)</f>
        <v>#REF!</v>
      </c>
      <c r="Y656" t="e">
        <f>VLOOKUP($D656,Artslister!$A$1:$W$99,17,FALSE)</f>
        <v>#N/A</v>
      </c>
    </row>
    <row r="657" spans="1:25" ht="14.55" hidden="1" x14ac:dyDescent="0.3">
      <c r="A657" t="s">
        <v>57</v>
      </c>
      <c r="B657">
        <v>2018</v>
      </c>
      <c r="C657" t="s">
        <v>1658</v>
      </c>
      <c r="D657" t="s">
        <v>1113</v>
      </c>
      <c r="E657">
        <v>5</v>
      </c>
      <c r="L657" t="str">
        <f>VLOOKUP($D657,Artslister!$A$1:$W$99,2,FALSE)</f>
        <v>Pinus sylvestris</v>
      </c>
      <c r="M657" t="str">
        <f>VLOOKUP($D657,Artslister!$A$1:$W$99,3,FALSE)</f>
        <v>103825</v>
      </c>
      <c r="N657" t="str">
        <f>VLOOKUP($D657,Artslister!$A$1:$W$99,4,FALSE)</f>
        <v>135419</v>
      </c>
      <c r="O657" t="str">
        <f>VLOOKUP($D657,Artslister!$A$1:$W$99,5,FALSE)</f>
        <v>Plantae</v>
      </c>
      <c r="P657" t="str">
        <f>VLOOKUP($D657,Artslister!$A$1:$W$99,6,FALSE)</f>
        <v>Pinophyta</v>
      </c>
      <c r="Q657" t="str">
        <f>VLOOKUP($D657,Artslister!$A$1:$W$99,7,FALSE)</f>
        <v>Pinopsida</v>
      </c>
      <c r="R657" t="str">
        <f>VLOOKUP($D657,Artslister!$A$1:$W$99,8,FALSE)</f>
        <v>Pinales</v>
      </c>
      <c r="S657" t="str">
        <f>VLOOKUP($D657,Artslister!$A$1:$W$99,9,FALSE)</f>
        <v>Pinaceae</v>
      </c>
      <c r="T657" t="str">
        <f>VLOOKUP($D657,Artslister!$A$1:$W$99,10,FALSE)</f>
        <v>Pinus</v>
      </c>
      <c r="U657" t="str">
        <f>VLOOKUP($D657,Artslister!$A$1:$W$99,11,FALSE)</f>
        <v>sylvestris</v>
      </c>
      <c r="V657">
        <f>VLOOKUP($D657,Artslister!$A$1:$W$99,12,FALSE)</f>
        <v>0</v>
      </c>
      <c r="W657" t="str">
        <f>VLOOKUP($D657,Artslister!$A$1:$W$99,13,FALSE)</f>
        <v>L.</v>
      </c>
      <c r="X657" t="e">
        <f>VLOOKUP($D657,Artslister!$A$1:$W$99,15,FALSE)</f>
        <v>#REF!</v>
      </c>
      <c r="Y657" t="e">
        <f>VLOOKUP($D657,Artslister!$A$1:$W$99,17,FALSE)</f>
        <v>#N/A</v>
      </c>
    </row>
    <row r="658" spans="1:25" ht="14.55" hidden="1" x14ac:dyDescent="0.3">
      <c r="A658" t="s">
        <v>104</v>
      </c>
      <c r="B658">
        <v>2023</v>
      </c>
      <c r="C658" t="s">
        <v>1265</v>
      </c>
      <c r="D658" t="s">
        <v>1113</v>
      </c>
      <c r="E658">
        <v>50</v>
      </c>
      <c r="H658">
        <v>1</v>
      </c>
      <c r="L658" t="str">
        <f>VLOOKUP($D658,Artslister!$A$1:$W$99,2,FALSE)</f>
        <v>Pinus sylvestris</v>
      </c>
      <c r="M658" t="str">
        <f>VLOOKUP($D658,Artslister!$A$1:$W$99,3,FALSE)</f>
        <v>103825</v>
      </c>
      <c r="N658" t="str">
        <f>VLOOKUP($D658,Artslister!$A$1:$W$99,4,FALSE)</f>
        <v>135419</v>
      </c>
      <c r="O658" t="str">
        <f>VLOOKUP($D658,Artslister!$A$1:$W$99,5,FALSE)</f>
        <v>Plantae</v>
      </c>
      <c r="P658" t="str">
        <f>VLOOKUP($D658,Artslister!$A$1:$W$99,6,FALSE)</f>
        <v>Pinophyta</v>
      </c>
      <c r="Q658" t="str">
        <f>VLOOKUP($D658,Artslister!$A$1:$W$99,7,FALSE)</f>
        <v>Pinopsida</v>
      </c>
      <c r="R658" t="str">
        <f>VLOOKUP($D658,Artslister!$A$1:$W$99,8,FALSE)</f>
        <v>Pinales</v>
      </c>
      <c r="S658" t="str">
        <f>VLOOKUP($D658,Artslister!$A$1:$W$99,9,FALSE)</f>
        <v>Pinaceae</v>
      </c>
      <c r="T658" t="str">
        <f>VLOOKUP($D658,Artslister!$A$1:$W$99,10,FALSE)</f>
        <v>Pinus</v>
      </c>
      <c r="U658" t="str">
        <f>VLOOKUP($D658,Artslister!$A$1:$W$99,11,FALSE)</f>
        <v>sylvestris</v>
      </c>
      <c r="V658">
        <f>VLOOKUP($D658,Artslister!$A$1:$W$99,12,FALSE)</f>
        <v>0</v>
      </c>
      <c r="W658" t="str">
        <f>VLOOKUP($D658,Artslister!$A$1:$W$99,13,FALSE)</f>
        <v>L.</v>
      </c>
      <c r="X658" t="e">
        <f>VLOOKUP($D658,Artslister!$A$1:$W$99,15,FALSE)</f>
        <v>#REF!</v>
      </c>
      <c r="Y658" t="e">
        <f>VLOOKUP($D658,Artslister!$A$1:$W$99,17,FALSE)</f>
        <v>#N/A</v>
      </c>
    </row>
    <row r="659" spans="1:25" ht="14.55" hidden="1" x14ac:dyDescent="0.3">
      <c r="A659" t="s">
        <v>104</v>
      </c>
      <c r="B659" s="20">
        <v>2022</v>
      </c>
      <c r="C659" t="s">
        <v>1265</v>
      </c>
      <c r="D659" t="s">
        <v>1945</v>
      </c>
      <c r="E659">
        <v>5</v>
      </c>
      <c r="F659">
        <v>1</v>
      </c>
      <c r="L659" t="str">
        <f>VLOOKUP($D659,Artslister!$A$1:$W$99,2,FALSE)</f>
        <v>Filipendula vulgaris</v>
      </c>
      <c r="M659" t="str">
        <f>VLOOKUP($D659,Artslister!$A$1:$W$99,3,FALSE)</f>
        <v>103311</v>
      </c>
      <c r="N659" t="str">
        <f>VLOOKUP($D659,Artslister!$A$1:$W$99,4,FALSE)</f>
        <v>133275</v>
      </c>
      <c r="O659" t="str">
        <f>VLOOKUP($D659,Artslister!$A$1:$W$99,5,FALSE)</f>
        <v>Plantae</v>
      </c>
      <c r="P659" t="str">
        <f>VLOOKUP($D659,Artslister!$A$1:$W$99,6,FALSE)</f>
        <v>Magnoliophyta</v>
      </c>
      <c r="Q659" t="str">
        <f>VLOOKUP($D659,Artslister!$A$1:$W$99,7,FALSE)</f>
        <v>Eudicots</v>
      </c>
      <c r="R659" t="str">
        <f>VLOOKUP($D659,Artslister!$A$1:$W$99,8,FALSE)</f>
        <v>Rosales</v>
      </c>
      <c r="S659" t="str">
        <f>VLOOKUP($D659,Artslister!$A$1:$W$99,9,FALSE)</f>
        <v>Rosaceae</v>
      </c>
      <c r="T659" t="str">
        <f>VLOOKUP($D659,Artslister!$A$1:$W$99,10,FALSE)</f>
        <v>Filipendula</v>
      </c>
      <c r="U659" t="str">
        <f>VLOOKUP($D659,Artslister!$A$1:$W$99,11,FALSE)</f>
        <v>vulgaris</v>
      </c>
      <c r="V659">
        <f>VLOOKUP($D659,Artslister!$A$1:$W$99,12,FALSE)</f>
        <v>0</v>
      </c>
      <c r="W659" t="str">
        <f>VLOOKUP($D659,Artslister!$A$1:$W$99,13,FALSE)</f>
        <v>Moench</v>
      </c>
      <c r="X659" t="e">
        <f>VLOOKUP($D659,Artslister!$A$1:$W$99,15,FALSE)</f>
        <v>#REF!</v>
      </c>
      <c r="Y659" t="e">
        <f>VLOOKUP($D659,Artslister!$A$1:$W$99,17,FALSE)</f>
        <v>#N/A</v>
      </c>
    </row>
    <row r="660" spans="1:25" ht="14.55" hidden="1" x14ac:dyDescent="0.3">
      <c r="A660" t="s">
        <v>104</v>
      </c>
      <c r="B660">
        <v>2017</v>
      </c>
      <c r="C660" t="s">
        <v>1265</v>
      </c>
      <c r="D660" t="s">
        <v>1945</v>
      </c>
      <c r="E660">
        <v>25</v>
      </c>
      <c r="F660">
        <v>1</v>
      </c>
      <c r="L660" t="str">
        <f>VLOOKUP($D660,Artslister!$A$1:$W$99,2,FALSE)</f>
        <v>Filipendula vulgaris</v>
      </c>
      <c r="M660" t="str">
        <f>VLOOKUP($D660,Artslister!$A$1:$W$99,3,FALSE)</f>
        <v>103311</v>
      </c>
      <c r="N660" t="str">
        <f>VLOOKUP($D660,Artslister!$A$1:$W$99,4,FALSE)</f>
        <v>133275</v>
      </c>
      <c r="O660" t="str">
        <f>VLOOKUP($D660,Artslister!$A$1:$W$99,5,FALSE)</f>
        <v>Plantae</v>
      </c>
      <c r="P660" t="str">
        <f>VLOOKUP($D660,Artslister!$A$1:$W$99,6,FALSE)</f>
        <v>Magnoliophyta</v>
      </c>
      <c r="Q660" t="str">
        <f>VLOOKUP($D660,Artslister!$A$1:$W$99,7,FALSE)</f>
        <v>Eudicots</v>
      </c>
      <c r="R660" t="str">
        <f>VLOOKUP($D660,Artslister!$A$1:$W$99,8,FALSE)</f>
        <v>Rosales</v>
      </c>
      <c r="S660" t="str">
        <f>VLOOKUP($D660,Artslister!$A$1:$W$99,9,FALSE)</f>
        <v>Rosaceae</v>
      </c>
      <c r="T660" t="str">
        <f>VLOOKUP($D660,Artslister!$A$1:$W$99,10,FALSE)</f>
        <v>Filipendula</v>
      </c>
      <c r="U660" t="str">
        <f>VLOOKUP($D660,Artslister!$A$1:$W$99,11,FALSE)</f>
        <v>vulgaris</v>
      </c>
      <c r="V660">
        <f>VLOOKUP($D660,Artslister!$A$1:$W$99,12,FALSE)</f>
        <v>0</v>
      </c>
      <c r="W660" t="str">
        <f>VLOOKUP($D660,Artslister!$A$1:$W$99,13,FALSE)</f>
        <v>Moench</v>
      </c>
      <c r="X660" t="e">
        <f>VLOOKUP($D660,Artslister!$A$1:$W$99,15,FALSE)</f>
        <v>#REF!</v>
      </c>
      <c r="Y660" t="e">
        <f>VLOOKUP($D660,Artslister!$A$1:$W$99,17,FALSE)</f>
        <v>#N/A</v>
      </c>
    </row>
    <row r="661" spans="1:25" ht="14.55" hidden="1" x14ac:dyDescent="0.3">
      <c r="A661" t="s">
        <v>104</v>
      </c>
      <c r="B661">
        <v>2018</v>
      </c>
      <c r="C661" t="s">
        <v>1265</v>
      </c>
      <c r="D661" t="s">
        <v>1945</v>
      </c>
      <c r="E661">
        <v>10</v>
      </c>
      <c r="F661">
        <v>1</v>
      </c>
      <c r="L661" t="str">
        <f>VLOOKUP($D661,Artslister!$A$1:$W$99,2,FALSE)</f>
        <v>Filipendula vulgaris</v>
      </c>
      <c r="M661" t="str">
        <f>VLOOKUP($D661,Artslister!$A$1:$W$99,3,FALSE)</f>
        <v>103311</v>
      </c>
      <c r="N661" t="str">
        <f>VLOOKUP($D661,Artslister!$A$1:$W$99,4,FALSE)</f>
        <v>133275</v>
      </c>
      <c r="O661" t="str">
        <f>VLOOKUP($D661,Artslister!$A$1:$W$99,5,FALSE)</f>
        <v>Plantae</v>
      </c>
      <c r="P661" t="str">
        <f>VLOOKUP($D661,Artslister!$A$1:$W$99,6,FALSE)</f>
        <v>Magnoliophyta</v>
      </c>
      <c r="Q661" t="str">
        <f>VLOOKUP($D661,Artslister!$A$1:$W$99,7,FALSE)</f>
        <v>Eudicots</v>
      </c>
      <c r="R661" t="str">
        <f>VLOOKUP($D661,Artslister!$A$1:$W$99,8,FALSE)</f>
        <v>Rosales</v>
      </c>
      <c r="S661" t="str">
        <f>VLOOKUP($D661,Artslister!$A$1:$W$99,9,FALSE)</f>
        <v>Rosaceae</v>
      </c>
      <c r="T661" t="str">
        <f>VLOOKUP($D661,Artslister!$A$1:$W$99,10,FALSE)</f>
        <v>Filipendula</v>
      </c>
      <c r="U661" t="str">
        <f>VLOOKUP($D661,Artslister!$A$1:$W$99,11,FALSE)</f>
        <v>vulgaris</v>
      </c>
      <c r="V661">
        <f>VLOOKUP($D661,Artslister!$A$1:$W$99,12,FALSE)</f>
        <v>0</v>
      </c>
      <c r="W661" t="str">
        <f>VLOOKUP($D661,Artslister!$A$1:$W$99,13,FALSE)</f>
        <v>Moench</v>
      </c>
      <c r="X661" t="e">
        <f>VLOOKUP($D661,Artslister!$A$1:$W$99,15,FALSE)</f>
        <v>#REF!</v>
      </c>
      <c r="Y661" t="e">
        <f>VLOOKUP($D661,Artslister!$A$1:$W$99,17,FALSE)</f>
        <v>#N/A</v>
      </c>
    </row>
    <row r="662" spans="1:25" ht="14.55" hidden="1" x14ac:dyDescent="0.3">
      <c r="A662" t="s">
        <v>76</v>
      </c>
      <c r="B662">
        <v>2019</v>
      </c>
      <c r="C662" t="s">
        <v>1565</v>
      </c>
      <c r="D662" t="s">
        <v>1113</v>
      </c>
      <c r="E662">
        <v>5</v>
      </c>
      <c r="L662" t="str">
        <f>VLOOKUP($D662,Artslister!$A$1:$W$99,2,FALSE)</f>
        <v>Pinus sylvestris</v>
      </c>
      <c r="M662" t="str">
        <f>VLOOKUP($D662,Artslister!$A$1:$W$99,3,FALSE)</f>
        <v>103825</v>
      </c>
      <c r="N662" t="str">
        <f>VLOOKUP($D662,Artslister!$A$1:$W$99,4,FALSE)</f>
        <v>135419</v>
      </c>
      <c r="O662" t="str">
        <f>VLOOKUP($D662,Artslister!$A$1:$W$99,5,FALSE)</f>
        <v>Plantae</v>
      </c>
      <c r="P662" t="str">
        <f>VLOOKUP($D662,Artslister!$A$1:$W$99,6,FALSE)</f>
        <v>Pinophyta</v>
      </c>
      <c r="Q662" t="str">
        <f>VLOOKUP($D662,Artslister!$A$1:$W$99,7,FALSE)</f>
        <v>Pinopsida</v>
      </c>
      <c r="R662" t="str">
        <f>VLOOKUP($D662,Artslister!$A$1:$W$99,8,FALSE)</f>
        <v>Pinales</v>
      </c>
      <c r="S662" t="str">
        <f>VLOOKUP($D662,Artslister!$A$1:$W$99,9,FALSE)</f>
        <v>Pinaceae</v>
      </c>
      <c r="T662" t="str">
        <f>VLOOKUP($D662,Artslister!$A$1:$W$99,10,FALSE)</f>
        <v>Pinus</v>
      </c>
      <c r="U662" t="str">
        <f>VLOOKUP($D662,Artslister!$A$1:$W$99,11,FALSE)</f>
        <v>sylvestris</v>
      </c>
      <c r="V662">
        <f>VLOOKUP($D662,Artslister!$A$1:$W$99,12,FALSE)</f>
        <v>0</v>
      </c>
      <c r="W662" t="str">
        <f>VLOOKUP($D662,Artslister!$A$1:$W$99,13,FALSE)</f>
        <v>L.</v>
      </c>
      <c r="X662" t="e">
        <f>VLOOKUP($D662,Artslister!$A$1:$W$99,15,FALSE)</f>
        <v>#REF!</v>
      </c>
      <c r="Y662" t="e">
        <f>VLOOKUP($D662,Artslister!$A$1:$W$99,17,FALSE)</f>
        <v>#N/A</v>
      </c>
    </row>
    <row r="663" spans="1:25" ht="14.55" hidden="1" x14ac:dyDescent="0.3">
      <c r="A663" t="s">
        <v>57</v>
      </c>
      <c r="B663">
        <v>2019</v>
      </c>
      <c r="C663" t="s">
        <v>1627</v>
      </c>
      <c r="D663" t="s">
        <v>1113</v>
      </c>
      <c r="E663">
        <v>50</v>
      </c>
      <c r="L663" t="str">
        <f>VLOOKUP($D663,Artslister!$A$1:$W$99,2,FALSE)</f>
        <v>Pinus sylvestris</v>
      </c>
      <c r="M663" t="str">
        <f>VLOOKUP($D663,Artslister!$A$1:$W$99,3,FALSE)</f>
        <v>103825</v>
      </c>
      <c r="N663" t="str">
        <f>VLOOKUP($D663,Artslister!$A$1:$W$99,4,FALSE)</f>
        <v>135419</v>
      </c>
      <c r="O663" t="str">
        <f>VLOOKUP($D663,Artslister!$A$1:$W$99,5,FALSE)</f>
        <v>Plantae</v>
      </c>
      <c r="P663" t="str">
        <f>VLOOKUP($D663,Artslister!$A$1:$W$99,6,FALSE)</f>
        <v>Pinophyta</v>
      </c>
      <c r="Q663" t="str">
        <f>VLOOKUP($D663,Artslister!$A$1:$W$99,7,FALSE)</f>
        <v>Pinopsida</v>
      </c>
      <c r="R663" t="str">
        <f>VLOOKUP($D663,Artslister!$A$1:$W$99,8,FALSE)</f>
        <v>Pinales</v>
      </c>
      <c r="S663" t="str">
        <f>VLOOKUP($D663,Artslister!$A$1:$W$99,9,FALSE)</f>
        <v>Pinaceae</v>
      </c>
      <c r="T663" t="str">
        <f>VLOOKUP($D663,Artslister!$A$1:$W$99,10,FALSE)</f>
        <v>Pinus</v>
      </c>
      <c r="U663" t="str">
        <f>VLOOKUP($D663,Artslister!$A$1:$W$99,11,FALSE)</f>
        <v>sylvestris</v>
      </c>
      <c r="V663">
        <f>VLOOKUP($D663,Artslister!$A$1:$W$99,12,FALSE)</f>
        <v>0</v>
      </c>
      <c r="W663" t="str">
        <f>VLOOKUP($D663,Artslister!$A$1:$W$99,13,FALSE)</f>
        <v>L.</v>
      </c>
      <c r="X663" t="e">
        <f>VLOOKUP($D663,Artslister!$A$1:$W$99,15,FALSE)</f>
        <v>#REF!</v>
      </c>
      <c r="Y663" t="e">
        <f>VLOOKUP($D663,Artslister!$A$1:$W$99,17,FALSE)</f>
        <v>#N/A</v>
      </c>
    </row>
    <row r="664" spans="1:25" ht="14.55" hidden="1" x14ac:dyDescent="0.3">
      <c r="A664" t="s">
        <v>57</v>
      </c>
      <c r="B664">
        <v>2019</v>
      </c>
      <c r="C664" t="s">
        <v>1656</v>
      </c>
      <c r="D664" t="s">
        <v>1113</v>
      </c>
      <c r="E664">
        <v>90</v>
      </c>
      <c r="L664" t="str">
        <f>VLOOKUP($D664,Artslister!$A$1:$W$99,2,FALSE)</f>
        <v>Pinus sylvestris</v>
      </c>
      <c r="M664" t="str">
        <f>VLOOKUP($D664,Artslister!$A$1:$W$99,3,FALSE)</f>
        <v>103825</v>
      </c>
      <c r="N664" t="str">
        <f>VLOOKUP($D664,Artslister!$A$1:$W$99,4,FALSE)</f>
        <v>135419</v>
      </c>
      <c r="O664" t="str">
        <f>VLOOKUP($D664,Artslister!$A$1:$W$99,5,FALSE)</f>
        <v>Plantae</v>
      </c>
      <c r="P664" t="str">
        <f>VLOOKUP($D664,Artslister!$A$1:$W$99,6,FALSE)</f>
        <v>Pinophyta</v>
      </c>
      <c r="Q664" t="str">
        <f>VLOOKUP($D664,Artslister!$A$1:$W$99,7,FALSE)</f>
        <v>Pinopsida</v>
      </c>
      <c r="R664" t="str">
        <f>VLOOKUP($D664,Artslister!$A$1:$W$99,8,FALSE)</f>
        <v>Pinales</v>
      </c>
      <c r="S664" t="str">
        <f>VLOOKUP($D664,Artslister!$A$1:$W$99,9,FALSE)</f>
        <v>Pinaceae</v>
      </c>
      <c r="T664" t="str">
        <f>VLOOKUP($D664,Artslister!$A$1:$W$99,10,FALSE)</f>
        <v>Pinus</v>
      </c>
      <c r="U664" t="str">
        <f>VLOOKUP($D664,Artslister!$A$1:$W$99,11,FALSE)</f>
        <v>sylvestris</v>
      </c>
      <c r="V664">
        <f>VLOOKUP($D664,Artslister!$A$1:$W$99,12,FALSE)</f>
        <v>0</v>
      </c>
      <c r="W664" t="str">
        <f>VLOOKUP($D664,Artslister!$A$1:$W$99,13,FALSE)</f>
        <v>L.</v>
      </c>
      <c r="X664" t="e">
        <f>VLOOKUP($D664,Artslister!$A$1:$W$99,15,FALSE)</f>
        <v>#REF!</v>
      </c>
      <c r="Y664" t="e">
        <f>VLOOKUP($D664,Artslister!$A$1:$W$99,17,FALSE)</f>
        <v>#N/A</v>
      </c>
    </row>
    <row r="665" spans="1:25" ht="14.55" hidden="1" x14ac:dyDescent="0.3">
      <c r="A665" t="s">
        <v>57</v>
      </c>
      <c r="B665">
        <v>2019</v>
      </c>
      <c r="C665" t="s">
        <v>1658</v>
      </c>
      <c r="D665" t="s">
        <v>1113</v>
      </c>
      <c r="E665">
        <v>10</v>
      </c>
      <c r="L665" t="str">
        <f>VLOOKUP($D665,Artslister!$A$1:$W$99,2,FALSE)</f>
        <v>Pinus sylvestris</v>
      </c>
      <c r="M665" t="str">
        <f>VLOOKUP($D665,Artslister!$A$1:$W$99,3,FALSE)</f>
        <v>103825</v>
      </c>
      <c r="N665" t="str">
        <f>VLOOKUP($D665,Artslister!$A$1:$W$99,4,FALSE)</f>
        <v>135419</v>
      </c>
      <c r="O665" t="str">
        <f>VLOOKUP($D665,Artslister!$A$1:$W$99,5,FALSE)</f>
        <v>Plantae</v>
      </c>
      <c r="P665" t="str">
        <f>VLOOKUP($D665,Artslister!$A$1:$W$99,6,FALSE)</f>
        <v>Pinophyta</v>
      </c>
      <c r="Q665" t="str">
        <f>VLOOKUP($D665,Artslister!$A$1:$W$99,7,FALSE)</f>
        <v>Pinopsida</v>
      </c>
      <c r="R665" t="str">
        <f>VLOOKUP($D665,Artslister!$A$1:$W$99,8,FALSE)</f>
        <v>Pinales</v>
      </c>
      <c r="S665" t="str">
        <f>VLOOKUP($D665,Artslister!$A$1:$W$99,9,FALSE)</f>
        <v>Pinaceae</v>
      </c>
      <c r="T665" t="str">
        <f>VLOOKUP($D665,Artslister!$A$1:$W$99,10,FALSE)</f>
        <v>Pinus</v>
      </c>
      <c r="U665" t="str">
        <f>VLOOKUP($D665,Artslister!$A$1:$W$99,11,FALSE)</f>
        <v>sylvestris</v>
      </c>
      <c r="V665">
        <f>VLOOKUP($D665,Artslister!$A$1:$W$99,12,FALSE)</f>
        <v>0</v>
      </c>
      <c r="W665" t="str">
        <f>VLOOKUP($D665,Artslister!$A$1:$W$99,13,FALSE)</f>
        <v>L.</v>
      </c>
      <c r="X665" t="e">
        <f>VLOOKUP($D665,Artslister!$A$1:$W$99,15,FALSE)</f>
        <v>#REF!</v>
      </c>
      <c r="Y665" t="e">
        <f>VLOOKUP($D665,Artslister!$A$1:$W$99,17,FALSE)</f>
        <v>#N/A</v>
      </c>
    </row>
    <row r="666" spans="1:25" ht="14.55" hidden="1" x14ac:dyDescent="0.3">
      <c r="A666" t="s">
        <v>57</v>
      </c>
      <c r="B666">
        <v>2019</v>
      </c>
      <c r="C666" t="s">
        <v>1654</v>
      </c>
      <c r="D666" t="s">
        <v>1113</v>
      </c>
      <c r="E666">
        <v>30</v>
      </c>
      <c r="L666" t="str">
        <f>VLOOKUP($D666,Artslister!$A$1:$W$99,2,FALSE)</f>
        <v>Pinus sylvestris</v>
      </c>
      <c r="M666" t="str">
        <f>VLOOKUP($D666,Artslister!$A$1:$W$99,3,FALSE)</f>
        <v>103825</v>
      </c>
      <c r="N666" t="str">
        <f>VLOOKUP($D666,Artslister!$A$1:$W$99,4,FALSE)</f>
        <v>135419</v>
      </c>
      <c r="O666" t="str">
        <f>VLOOKUP($D666,Artslister!$A$1:$W$99,5,FALSE)</f>
        <v>Plantae</v>
      </c>
      <c r="P666" t="str">
        <f>VLOOKUP($D666,Artslister!$A$1:$W$99,6,FALSE)</f>
        <v>Pinophyta</v>
      </c>
      <c r="Q666" t="str">
        <f>VLOOKUP($D666,Artslister!$A$1:$W$99,7,FALSE)</f>
        <v>Pinopsida</v>
      </c>
      <c r="R666" t="str">
        <f>VLOOKUP($D666,Artslister!$A$1:$W$99,8,FALSE)</f>
        <v>Pinales</v>
      </c>
      <c r="S666" t="str">
        <f>VLOOKUP($D666,Artslister!$A$1:$W$99,9,FALSE)</f>
        <v>Pinaceae</v>
      </c>
      <c r="T666" t="str">
        <f>VLOOKUP($D666,Artslister!$A$1:$W$99,10,FALSE)</f>
        <v>Pinus</v>
      </c>
      <c r="U666" t="str">
        <f>VLOOKUP($D666,Artslister!$A$1:$W$99,11,FALSE)</f>
        <v>sylvestris</v>
      </c>
      <c r="V666">
        <f>VLOOKUP($D666,Artslister!$A$1:$W$99,12,FALSE)</f>
        <v>0</v>
      </c>
      <c r="W666" t="str">
        <f>VLOOKUP($D666,Artslister!$A$1:$W$99,13,FALSE)</f>
        <v>L.</v>
      </c>
      <c r="X666" t="e">
        <f>VLOOKUP($D666,Artslister!$A$1:$W$99,15,FALSE)</f>
        <v>#REF!</v>
      </c>
      <c r="Y666" t="e">
        <f>VLOOKUP($D666,Artslister!$A$1:$W$99,17,FALSE)</f>
        <v>#N/A</v>
      </c>
    </row>
    <row r="667" spans="1:25" ht="14.55" hidden="1" x14ac:dyDescent="0.3">
      <c r="A667" t="s">
        <v>57</v>
      </c>
      <c r="B667">
        <v>2019</v>
      </c>
      <c r="C667" t="s">
        <v>1660</v>
      </c>
      <c r="D667" t="s">
        <v>1113</v>
      </c>
      <c r="E667">
        <v>60</v>
      </c>
      <c r="L667" t="str">
        <f>VLOOKUP($D667,Artslister!$A$1:$W$99,2,FALSE)</f>
        <v>Pinus sylvestris</v>
      </c>
      <c r="M667" t="str">
        <f>VLOOKUP($D667,Artslister!$A$1:$W$99,3,FALSE)</f>
        <v>103825</v>
      </c>
      <c r="N667" t="str">
        <f>VLOOKUP($D667,Artslister!$A$1:$W$99,4,FALSE)</f>
        <v>135419</v>
      </c>
      <c r="O667" t="str">
        <f>VLOOKUP($D667,Artslister!$A$1:$W$99,5,FALSE)</f>
        <v>Plantae</v>
      </c>
      <c r="P667" t="str">
        <f>VLOOKUP($D667,Artslister!$A$1:$W$99,6,FALSE)</f>
        <v>Pinophyta</v>
      </c>
      <c r="Q667" t="str">
        <f>VLOOKUP($D667,Artslister!$A$1:$W$99,7,FALSE)</f>
        <v>Pinopsida</v>
      </c>
      <c r="R667" t="str">
        <f>VLOOKUP($D667,Artslister!$A$1:$W$99,8,FALSE)</f>
        <v>Pinales</v>
      </c>
      <c r="S667" t="str">
        <f>VLOOKUP($D667,Artslister!$A$1:$W$99,9,FALSE)</f>
        <v>Pinaceae</v>
      </c>
      <c r="T667" t="str">
        <f>VLOOKUP($D667,Artslister!$A$1:$W$99,10,FALSE)</f>
        <v>Pinus</v>
      </c>
      <c r="U667" t="str">
        <f>VLOOKUP($D667,Artslister!$A$1:$W$99,11,FALSE)</f>
        <v>sylvestris</v>
      </c>
      <c r="V667">
        <f>VLOOKUP($D667,Artslister!$A$1:$W$99,12,FALSE)</f>
        <v>0</v>
      </c>
      <c r="W667" t="str">
        <f>VLOOKUP($D667,Artslister!$A$1:$W$99,13,FALSE)</f>
        <v>L.</v>
      </c>
      <c r="X667" t="e">
        <f>VLOOKUP($D667,Artslister!$A$1:$W$99,15,FALSE)</f>
        <v>#REF!</v>
      </c>
      <c r="Y667" t="e">
        <f>VLOOKUP($D667,Artslister!$A$1:$W$99,17,FALSE)</f>
        <v>#N/A</v>
      </c>
    </row>
    <row r="668" spans="1:25" ht="14.55" hidden="1" x14ac:dyDescent="0.3">
      <c r="A668" t="s">
        <v>57</v>
      </c>
      <c r="B668">
        <v>2019</v>
      </c>
      <c r="C668" t="s">
        <v>1628</v>
      </c>
      <c r="D668" t="s">
        <v>1113</v>
      </c>
      <c r="E668">
        <v>50</v>
      </c>
      <c r="L668" t="str">
        <f>VLOOKUP($D668,Artslister!$A$1:$W$99,2,FALSE)</f>
        <v>Pinus sylvestris</v>
      </c>
      <c r="M668" t="str">
        <f>VLOOKUP($D668,Artslister!$A$1:$W$99,3,FALSE)</f>
        <v>103825</v>
      </c>
      <c r="N668" t="str">
        <f>VLOOKUP($D668,Artslister!$A$1:$W$99,4,FALSE)</f>
        <v>135419</v>
      </c>
      <c r="O668" t="str">
        <f>VLOOKUP($D668,Artslister!$A$1:$W$99,5,FALSE)</f>
        <v>Plantae</v>
      </c>
      <c r="P668" t="str">
        <f>VLOOKUP($D668,Artslister!$A$1:$W$99,6,FALSE)</f>
        <v>Pinophyta</v>
      </c>
      <c r="Q668" t="str">
        <f>VLOOKUP($D668,Artslister!$A$1:$W$99,7,FALSE)</f>
        <v>Pinopsida</v>
      </c>
      <c r="R668" t="str">
        <f>VLOOKUP($D668,Artslister!$A$1:$W$99,8,FALSE)</f>
        <v>Pinales</v>
      </c>
      <c r="S668" t="str">
        <f>VLOOKUP($D668,Artslister!$A$1:$W$99,9,FALSE)</f>
        <v>Pinaceae</v>
      </c>
      <c r="T668" t="str">
        <f>VLOOKUP($D668,Artslister!$A$1:$W$99,10,FALSE)</f>
        <v>Pinus</v>
      </c>
      <c r="U668" t="str">
        <f>VLOOKUP($D668,Artslister!$A$1:$W$99,11,FALSE)</f>
        <v>sylvestris</v>
      </c>
      <c r="V668">
        <f>VLOOKUP($D668,Artslister!$A$1:$W$99,12,FALSE)</f>
        <v>0</v>
      </c>
      <c r="W668" t="str">
        <f>VLOOKUP($D668,Artslister!$A$1:$W$99,13,FALSE)</f>
        <v>L.</v>
      </c>
      <c r="X668" t="e">
        <f>VLOOKUP($D668,Artslister!$A$1:$W$99,15,FALSE)</f>
        <v>#REF!</v>
      </c>
      <c r="Y668" t="e">
        <f>VLOOKUP($D668,Artslister!$A$1:$W$99,17,FALSE)</f>
        <v>#N/A</v>
      </c>
    </row>
    <row r="669" spans="1:25" ht="14.55" hidden="1" x14ac:dyDescent="0.3">
      <c r="A669" t="s">
        <v>139</v>
      </c>
      <c r="B669">
        <v>2020</v>
      </c>
      <c r="C669" t="s">
        <v>1245</v>
      </c>
      <c r="D669" t="s">
        <v>1113</v>
      </c>
      <c r="E669" t="s">
        <v>267</v>
      </c>
      <c r="L669" t="str">
        <f>VLOOKUP($D669,Artslister!$A$1:$W$99,2,FALSE)</f>
        <v>Pinus sylvestris</v>
      </c>
      <c r="M669" t="str">
        <f>VLOOKUP($D669,Artslister!$A$1:$W$99,3,FALSE)</f>
        <v>103825</v>
      </c>
      <c r="N669" t="str">
        <f>VLOOKUP($D669,Artslister!$A$1:$W$99,4,FALSE)</f>
        <v>135419</v>
      </c>
      <c r="O669" t="str">
        <f>VLOOKUP($D669,Artslister!$A$1:$W$99,5,FALSE)</f>
        <v>Plantae</v>
      </c>
      <c r="P669" t="str">
        <f>VLOOKUP($D669,Artslister!$A$1:$W$99,6,FALSE)</f>
        <v>Pinophyta</v>
      </c>
      <c r="Q669" t="str">
        <f>VLOOKUP($D669,Artslister!$A$1:$W$99,7,FALSE)</f>
        <v>Pinopsida</v>
      </c>
      <c r="R669" t="str">
        <f>VLOOKUP($D669,Artslister!$A$1:$W$99,8,FALSE)</f>
        <v>Pinales</v>
      </c>
      <c r="S669" t="str">
        <f>VLOOKUP($D669,Artslister!$A$1:$W$99,9,FALSE)</f>
        <v>Pinaceae</v>
      </c>
      <c r="T669" t="str">
        <f>VLOOKUP($D669,Artslister!$A$1:$W$99,10,FALSE)</f>
        <v>Pinus</v>
      </c>
      <c r="U669" t="str">
        <f>VLOOKUP($D669,Artslister!$A$1:$W$99,11,FALSE)</f>
        <v>sylvestris</v>
      </c>
      <c r="V669">
        <f>VLOOKUP($D669,Artslister!$A$1:$W$99,12,FALSE)</f>
        <v>0</v>
      </c>
      <c r="W669" t="str">
        <f>VLOOKUP($D669,Artslister!$A$1:$W$99,13,FALSE)</f>
        <v>L.</v>
      </c>
      <c r="X669" t="e">
        <f>VLOOKUP($D669,Artslister!$A$1:$W$99,15,FALSE)</f>
        <v>#REF!</v>
      </c>
      <c r="Y669" t="e">
        <f>VLOOKUP($D669,Artslister!$A$1:$W$99,17,FALSE)</f>
        <v>#N/A</v>
      </c>
    </row>
    <row r="670" spans="1:25" ht="14.55" hidden="1" x14ac:dyDescent="0.3">
      <c r="A670" t="s">
        <v>139</v>
      </c>
      <c r="B670">
        <v>2020</v>
      </c>
      <c r="C670" t="s">
        <v>1253</v>
      </c>
      <c r="D670" t="s">
        <v>1113</v>
      </c>
      <c r="E670" t="s">
        <v>267</v>
      </c>
      <c r="L670" t="str">
        <f>VLOOKUP($D670,Artslister!$A$1:$W$99,2,FALSE)</f>
        <v>Pinus sylvestris</v>
      </c>
      <c r="M670" t="str">
        <f>VLOOKUP($D670,Artslister!$A$1:$W$99,3,FALSE)</f>
        <v>103825</v>
      </c>
      <c r="N670" t="str">
        <f>VLOOKUP($D670,Artslister!$A$1:$W$99,4,FALSE)</f>
        <v>135419</v>
      </c>
      <c r="O670" t="str">
        <f>VLOOKUP($D670,Artslister!$A$1:$W$99,5,FALSE)</f>
        <v>Plantae</v>
      </c>
      <c r="P670" t="str">
        <f>VLOOKUP($D670,Artslister!$A$1:$W$99,6,FALSE)</f>
        <v>Pinophyta</v>
      </c>
      <c r="Q670" t="str">
        <f>VLOOKUP($D670,Artslister!$A$1:$W$99,7,FALSE)</f>
        <v>Pinopsida</v>
      </c>
      <c r="R670" t="str">
        <f>VLOOKUP($D670,Artslister!$A$1:$W$99,8,FALSE)</f>
        <v>Pinales</v>
      </c>
      <c r="S670" t="str">
        <f>VLOOKUP($D670,Artslister!$A$1:$W$99,9,FALSE)</f>
        <v>Pinaceae</v>
      </c>
      <c r="T670" t="str">
        <f>VLOOKUP($D670,Artslister!$A$1:$W$99,10,FALSE)</f>
        <v>Pinus</v>
      </c>
      <c r="U670" t="str">
        <f>VLOOKUP($D670,Artslister!$A$1:$W$99,11,FALSE)</f>
        <v>sylvestris</v>
      </c>
      <c r="V670">
        <f>VLOOKUP($D670,Artslister!$A$1:$W$99,12,FALSE)</f>
        <v>0</v>
      </c>
      <c r="W670" t="str">
        <f>VLOOKUP($D670,Artslister!$A$1:$W$99,13,FALSE)</f>
        <v>L.</v>
      </c>
      <c r="X670" t="e">
        <f>VLOOKUP($D670,Artslister!$A$1:$W$99,15,FALSE)</f>
        <v>#REF!</v>
      </c>
      <c r="Y670" t="e">
        <f>VLOOKUP($D670,Artslister!$A$1:$W$99,17,FALSE)</f>
        <v>#N/A</v>
      </c>
    </row>
    <row r="671" spans="1:25" ht="14.55" hidden="1" x14ac:dyDescent="0.3">
      <c r="A671" t="s">
        <v>104</v>
      </c>
      <c r="B671" s="20">
        <v>2020</v>
      </c>
      <c r="C671" s="20" t="s">
        <v>1265</v>
      </c>
      <c r="D671" s="20" t="s">
        <v>1945</v>
      </c>
      <c r="E671" s="20">
        <v>7</v>
      </c>
      <c r="F671">
        <v>1</v>
      </c>
      <c r="J671" s="20"/>
      <c r="L671" t="str">
        <f>VLOOKUP($D671,Artslister!$A$1:$W$99,2,FALSE)</f>
        <v>Filipendula vulgaris</v>
      </c>
      <c r="M671" t="str">
        <f>VLOOKUP($D671,Artslister!$A$1:$W$99,3,FALSE)</f>
        <v>103311</v>
      </c>
      <c r="N671" t="str">
        <f>VLOOKUP($D671,Artslister!$A$1:$W$99,4,FALSE)</f>
        <v>133275</v>
      </c>
      <c r="O671" t="str">
        <f>VLOOKUP($D671,Artslister!$A$1:$W$99,5,FALSE)</f>
        <v>Plantae</v>
      </c>
      <c r="P671" t="str">
        <f>VLOOKUP($D671,Artslister!$A$1:$W$99,6,FALSE)</f>
        <v>Magnoliophyta</v>
      </c>
      <c r="Q671" t="str">
        <f>VLOOKUP($D671,Artslister!$A$1:$W$99,7,FALSE)</f>
        <v>Eudicots</v>
      </c>
      <c r="R671" t="str">
        <f>VLOOKUP($D671,Artslister!$A$1:$W$99,8,FALSE)</f>
        <v>Rosales</v>
      </c>
      <c r="S671" t="str">
        <f>VLOOKUP($D671,Artslister!$A$1:$W$99,9,FALSE)</f>
        <v>Rosaceae</v>
      </c>
      <c r="T671" t="str">
        <f>VLOOKUP($D671,Artslister!$A$1:$W$99,10,FALSE)</f>
        <v>Filipendula</v>
      </c>
      <c r="U671" t="str">
        <f>VLOOKUP($D671,Artslister!$A$1:$W$99,11,FALSE)</f>
        <v>vulgaris</v>
      </c>
      <c r="V671">
        <f>VLOOKUP($D671,Artslister!$A$1:$W$99,12,FALSE)</f>
        <v>0</v>
      </c>
      <c r="W671" t="str">
        <f>VLOOKUP($D671,Artslister!$A$1:$W$99,13,FALSE)</f>
        <v>Moench</v>
      </c>
      <c r="X671" t="e">
        <f>VLOOKUP($D671,Artslister!$A$1:$W$99,15,FALSE)</f>
        <v>#REF!</v>
      </c>
      <c r="Y671" t="e">
        <f>VLOOKUP($D671,Artslister!$A$1:$W$99,17,FALSE)</f>
        <v>#N/A</v>
      </c>
    </row>
    <row r="672" spans="1:25" ht="14.55" hidden="1" x14ac:dyDescent="0.3">
      <c r="A672" t="s">
        <v>104</v>
      </c>
      <c r="B672" s="20">
        <v>2021</v>
      </c>
      <c r="C672" s="20" t="s">
        <v>1265</v>
      </c>
      <c r="D672" s="20" t="s">
        <v>1945</v>
      </c>
      <c r="E672" s="20">
        <v>5</v>
      </c>
      <c r="F672">
        <v>1</v>
      </c>
      <c r="J672" s="20"/>
      <c r="L672" t="str">
        <f>VLOOKUP($D672,Artslister!$A$1:$W$99,2,FALSE)</f>
        <v>Filipendula vulgaris</v>
      </c>
      <c r="M672" t="str">
        <f>VLOOKUP($D672,Artslister!$A$1:$W$99,3,FALSE)</f>
        <v>103311</v>
      </c>
      <c r="N672" t="str">
        <f>VLOOKUP($D672,Artslister!$A$1:$W$99,4,FALSE)</f>
        <v>133275</v>
      </c>
      <c r="O672" t="str">
        <f>VLOOKUP($D672,Artslister!$A$1:$W$99,5,FALSE)</f>
        <v>Plantae</v>
      </c>
      <c r="P672" t="str">
        <f>VLOOKUP($D672,Artslister!$A$1:$W$99,6,FALSE)</f>
        <v>Magnoliophyta</v>
      </c>
      <c r="Q672" t="str">
        <f>VLOOKUP($D672,Artslister!$A$1:$W$99,7,FALSE)</f>
        <v>Eudicots</v>
      </c>
      <c r="R672" t="str">
        <f>VLOOKUP($D672,Artslister!$A$1:$W$99,8,FALSE)</f>
        <v>Rosales</v>
      </c>
      <c r="S672" t="str">
        <f>VLOOKUP($D672,Artslister!$A$1:$W$99,9,FALSE)</f>
        <v>Rosaceae</v>
      </c>
      <c r="T672" t="str">
        <f>VLOOKUP($D672,Artslister!$A$1:$W$99,10,FALSE)</f>
        <v>Filipendula</v>
      </c>
      <c r="U672" t="str">
        <f>VLOOKUP($D672,Artslister!$A$1:$W$99,11,FALSE)</f>
        <v>vulgaris</v>
      </c>
      <c r="V672">
        <f>VLOOKUP($D672,Artslister!$A$1:$W$99,12,FALSE)</f>
        <v>0</v>
      </c>
      <c r="W672" t="str">
        <f>VLOOKUP($D672,Artslister!$A$1:$W$99,13,FALSE)</f>
        <v>Moench</v>
      </c>
      <c r="X672" t="e">
        <f>VLOOKUP($D672,Artslister!$A$1:$W$99,15,FALSE)</f>
        <v>#REF!</v>
      </c>
      <c r="Y672" t="e">
        <f>VLOOKUP($D672,Artslister!$A$1:$W$99,17,FALSE)</f>
        <v>#N/A</v>
      </c>
    </row>
    <row r="673" spans="1:25" ht="14.55" hidden="1" x14ac:dyDescent="0.3">
      <c r="A673" t="s">
        <v>104</v>
      </c>
      <c r="B673" s="20">
        <v>2022</v>
      </c>
      <c r="C673" t="s">
        <v>1265</v>
      </c>
      <c r="D673" t="s">
        <v>1928</v>
      </c>
      <c r="E673">
        <v>1</v>
      </c>
      <c r="H673">
        <v>1</v>
      </c>
      <c r="L673" t="str">
        <f>VLOOKUP($D673,Artslister!$A$1:$W$99,2,FALSE)</f>
        <v>Rosa sp.</v>
      </c>
      <c r="M673" t="str">
        <f>VLOOKUP($D673,Artslister!$A$1:$W$99,3,FALSE)</f>
        <v>103384</v>
      </c>
      <c r="N673" t="str">
        <f>VLOOKUP($D673,Artslister!$A$1:$W$99,4,FALSE)</f>
        <v>63344</v>
      </c>
      <c r="O673" t="str">
        <f>VLOOKUP($D673,Artslister!$A$1:$W$99,5,FALSE)</f>
        <v>Plantae</v>
      </c>
      <c r="P673" t="str">
        <f>VLOOKUP($D673,Artslister!$A$1:$W$99,6,FALSE)</f>
        <v>Magnoliophyta</v>
      </c>
      <c r="Q673" t="str">
        <f>VLOOKUP($D673,Artslister!$A$1:$W$99,7,FALSE)</f>
        <v>Eudicots</v>
      </c>
      <c r="R673" t="str">
        <f>VLOOKUP($D673,Artslister!$A$1:$W$99,8,FALSE)</f>
        <v>Rosales</v>
      </c>
      <c r="S673" t="str">
        <f>VLOOKUP($D673,Artslister!$A$1:$W$99,9,FALSE)</f>
        <v>Rosaceae</v>
      </c>
      <c r="T673" t="str">
        <f>VLOOKUP($D673,Artslister!$A$1:$W$99,10,FALSE)</f>
        <v>Rosa</v>
      </c>
      <c r="U673">
        <f>VLOOKUP($D673,Artslister!$A$1:$W$99,11,FALSE)</f>
        <v>0</v>
      </c>
      <c r="V673">
        <f>VLOOKUP($D673,Artslister!$A$1:$W$99,12,FALSE)</f>
        <v>0</v>
      </c>
      <c r="W673" t="str">
        <f>VLOOKUP($D673,Artslister!$A$1:$W$99,13,FALSE)</f>
        <v>L.</v>
      </c>
      <c r="X673" t="e">
        <f>VLOOKUP($D673,Artslister!$A$1:$W$99,15,FALSE)</f>
        <v>#REF!</v>
      </c>
      <c r="Y673" t="e">
        <f>VLOOKUP($D673,Artslister!$A$1:$W$99,17,FALSE)</f>
        <v>#N/A</v>
      </c>
    </row>
    <row r="674" spans="1:25" ht="14.55" hidden="1" x14ac:dyDescent="0.3">
      <c r="A674" s="20" t="s">
        <v>104</v>
      </c>
      <c r="B674">
        <v>2018</v>
      </c>
      <c r="C674" t="s">
        <v>1265</v>
      </c>
      <c r="D674" t="s">
        <v>1928</v>
      </c>
      <c r="E674">
        <v>1</v>
      </c>
      <c r="L674" t="str">
        <f>VLOOKUP($D674,Artslister!$A$1:$W$99,2,FALSE)</f>
        <v>Rosa sp.</v>
      </c>
      <c r="M674" t="str">
        <f>VLOOKUP($D674,Artslister!$A$1:$W$99,3,FALSE)</f>
        <v>103384</v>
      </c>
      <c r="N674" t="str">
        <f>VLOOKUP($D674,Artslister!$A$1:$W$99,4,FALSE)</f>
        <v>63344</v>
      </c>
      <c r="O674" t="str">
        <f>VLOOKUP($D674,Artslister!$A$1:$W$99,5,FALSE)</f>
        <v>Plantae</v>
      </c>
      <c r="P674" t="str">
        <f>VLOOKUP($D674,Artslister!$A$1:$W$99,6,FALSE)</f>
        <v>Magnoliophyta</v>
      </c>
      <c r="Q674" t="str">
        <f>VLOOKUP($D674,Artslister!$A$1:$W$99,7,FALSE)</f>
        <v>Eudicots</v>
      </c>
      <c r="R674" t="str">
        <f>VLOOKUP($D674,Artslister!$A$1:$W$99,8,FALSE)</f>
        <v>Rosales</v>
      </c>
      <c r="S674" t="str">
        <f>VLOOKUP($D674,Artslister!$A$1:$W$99,9,FALSE)</f>
        <v>Rosaceae</v>
      </c>
      <c r="T674" t="str">
        <f>VLOOKUP($D674,Artslister!$A$1:$W$99,10,FALSE)</f>
        <v>Rosa</v>
      </c>
      <c r="U674">
        <f>VLOOKUP($D674,Artslister!$A$1:$W$99,11,FALSE)</f>
        <v>0</v>
      </c>
      <c r="V674">
        <f>VLOOKUP($D674,Artslister!$A$1:$W$99,12,FALSE)</f>
        <v>0</v>
      </c>
      <c r="W674" t="str">
        <f>VLOOKUP($D674,Artslister!$A$1:$W$99,13,FALSE)</f>
        <v>L.</v>
      </c>
      <c r="X674" t="e">
        <f>VLOOKUP($D674,Artslister!$A$1:$W$99,15,FALSE)</f>
        <v>#REF!</v>
      </c>
      <c r="Y674" t="e">
        <f>VLOOKUP($D674,Artslister!$A$1:$W$99,17,FALSE)</f>
        <v>#N/A</v>
      </c>
    </row>
    <row r="675" spans="1:25" ht="14.55" hidden="1" x14ac:dyDescent="0.3">
      <c r="A675" s="20" t="s">
        <v>104</v>
      </c>
      <c r="B675">
        <v>2019</v>
      </c>
      <c r="C675" t="s">
        <v>1970</v>
      </c>
      <c r="D675" t="s">
        <v>1928</v>
      </c>
      <c r="E675">
        <v>1</v>
      </c>
      <c r="L675" t="str">
        <f>VLOOKUP($D675,Artslister!$A$1:$W$99,2,FALSE)</f>
        <v>Rosa sp.</v>
      </c>
      <c r="M675" t="str">
        <f>VLOOKUP($D675,Artslister!$A$1:$W$99,3,FALSE)</f>
        <v>103384</v>
      </c>
      <c r="N675" t="str">
        <f>VLOOKUP($D675,Artslister!$A$1:$W$99,4,FALSE)</f>
        <v>63344</v>
      </c>
      <c r="O675" t="str">
        <f>VLOOKUP($D675,Artslister!$A$1:$W$99,5,FALSE)</f>
        <v>Plantae</v>
      </c>
      <c r="P675" t="str">
        <f>VLOOKUP($D675,Artslister!$A$1:$W$99,6,FALSE)</f>
        <v>Magnoliophyta</v>
      </c>
      <c r="Q675" t="str">
        <f>VLOOKUP($D675,Artslister!$A$1:$W$99,7,FALSE)</f>
        <v>Eudicots</v>
      </c>
      <c r="R675" t="str">
        <f>VLOOKUP($D675,Artslister!$A$1:$W$99,8,FALSE)</f>
        <v>Rosales</v>
      </c>
      <c r="S675" t="str">
        <f>VLOOKUP($D675,Artslister!$A$1:$W$99,9,FALSE)</f>
        <v>Rosaceae</v>
      </c>
      <c r="T675" t="str">
        <f>VLOOKUP($D675,Artslister!$A$1:$W$99,10,FALSE)</f>
        <v>Rosa</v>
      </c>
      <c r="U675">
        <f>VLOOKUP($D675,Artslister!$A$1:$W$99,11,FALSE)</f>
        <v>0</v>
      </c>
      <c r="V675">
        <f>VLOOKUP($D675,Artslister!$A$1:$W$99,12,FALSE)</f>
        <v>0</v>
      </c>
      <c r="W675" t="str">
        <f>VLOOKUP($D675,Artslister!$A$1:$W$99,13,FALSE)</f>
        <v>L.</v>
      </c>
      <c r="X675" t="e">
        <f>VLOOKUP($D675,Artslister!$A$1:$W$99,15,FALSE)</f>
        <v>#REF!</v>
      </c>
      <c r="Y675" t="e">
        <f>VLOOKUP($D675,Artslister!$A$1:$W$99,17,FALSE)</f>
        <v>#N/A</v>
      </c>
    </row>
    <row r="676" spans="1:25" ht="14.55" hidden="1" x14ac:dyDescent="0.3">
      <c r="A676" t="s">
        <v>117</v>
      </c>
      <c r="B676">
        <v>2020</v>
      </c>
      <c r="C676" t="s">
        <v>1414</v>
      </c>
      <c r="D676" t="s">
        <v>1113</v>
      </c>
      <c r="E676">
        <v>15</v>
      </c>
      <c r="L676" t="str">
        <f>VLOOKUP($D676,Artslister!$A$1:$W$99,2,FALSE)</f>
        <v>Pinus sylvestris</v>
      </c>
      <c r="M676" t="str">
        <f>VLOOKUP($D676,Artslister!$A$1:$W$99,3,FALSE)</f>
        <v>103825</v>
      </c>
      <c r="N676" t="str">
        <f>VLOOKUP($D676,Artslister!$A$1:$W$99,4,FALSE)</f>
        <v>135419</v>
      </c>
      <c r="O676" t="str">
        <f>VLOOKUP($D676,Artslister!$A$1:$W$99,5,FALSE)</f>
        <v>Plantae</v>
      </c>
      <c r="P676" t="str">
        <f>VLOOKUP($D676,Artslister!$A$1:$W$99,6,FALSE)</f>
        <v>Pinophyta</v>
      </c>
      <c r="Q676" t="str">
        <f>VLOOKUP($D676,Artslister!$A$1:$W$99,7,FALSE)</f>
        <v>Pinopsida</v>
      </c>
      <c r="R676" t="str">
        <f>VLOOKUP($D676,Artslister!$A$1:$W$99,8,FALSE)</f>
        <v>Pinales</v>
      </c>
      <c r="S676" t="str">
        <f>VLOOKUP($D676,Artslister!$A$1:$W$99,9,FALSE)</f>
        <v>Pinaceae</v>
      </c>
      <c r="T676" t="str">
        <f>VLOOKUP($D676,Artslister!$A$1:$W$99,10,FALSE)</f>
        <v>Pinus</v>
      </c>
      <c r="U676" t="str">
        <f>VLOOKUP($D676,Artslister!$A$1:$W$99,11,FALSE)</f>
        <v>sylvestris</v>
      </c>
      <c r="V676">
        <f>VLOOKUP($D676,Artslister!$A$1:$W$99,12,FALSE)</f>
        <v>0</v>
      </c>
      <c r="W676" t="str">
        <f>VLOOKUP($D676,Artslister!$A$1:$W$99,13,FALSE)</f>
        <v>L.</v>
      </c>
      <c r="X676" t="e">
        <f>VLOOKUP($D676,Artslister!$A$1:$W$99,15,FALSE)</f>
        <v>#REF!</v>
      </c>
      <c r="Y676" t="e">
        <f>VLOOKUP($D676,Artslister!$A$1:$W$99,17,FALSE)</f>
        <v>#N/A</v>
      </c>
    </row>
    <row r="677" spans="1:25" ht="14.55" hidden="1" x14ac:dyDescent="0.3">
      <c r="A677" t="s">
        <v>109</v>
      </c>
      <c r="B677">
        <v>2022</v>
      </c>
      <c r="C677" t="s">
        <v>1465</v>
      </c>
      <c r="D677" t="s">
        <v>1995</v>
      </c>
      <c r="E677">
        <v>1</v>
      </c>
      <c r="G677">
        <v>1</v>
      </c>
      <c r="H677">
        <v>1</v>
      </c>
      <c r="L677" t="str">
        <f>VLOOKUP($D677,Artslister!$A$1:$W$99,2,FALSE)</f>
        <v>Symphoricarpos albus</v>
      </c>
      <c r="M677">
        <f>VLOOKUP($D677,Artslister!$A$1:$W$99,3,FALSE)</f>
        <v>101721</v>
      </c>
      <c r="N677">
        <f>VLOOKUP($D677,Artslister!$A$1:$W$99,4,FALSE)</f>
        <v>0</v>
      </c>
      <c r="O677" t="str">
        <f>VLOOKUP($D677,Artslister!$A$1:$W$99,5,FALSE)</f>
        <v>Plantae</v>
      </c>
      <c r="P677" t="str">
        <f>VLOOKUP($D677,Artslister!$A$1:$W$99,6,FALSE)</f>
        <v>Magnoliophyta</v>
      </c>
      <c r="Q677" t="str">
        <f>VLOOKUP($D677,Artslister!$A$1:$W$99,7,FALSE)</f>
        <v>Eudicots</v>
      </c>
      <c r="R677" t="str">
        <f>VLOOKUP($D677,Artslister!$A$1:$W$99,8,FALSE)</f>
        <v>Dipsacales</v>
      </c>
      <c r="S677" t="str">
        <f>VLOOKUP($D677,Artslister!$A$1:$W$99,9,FALSE)</f>
        <v>Caprifoliaceae</v>
      </c>
      <c r="T677" t="str">
        <f>VLOOKUP($D677,Artslister!$A$1:$W$99,10,FALSE)</f>
        <v>Symphoricarpos</v>
      </c>
      <c r="U677" t="str">
        <f>VLOOKUP($D677,Artslister!$A$1:$W$99,11,FALSE)</f>
        <v>albus</v>
      </c>
      <c r="V677">
        <f>VLOOKUP($D677,Artslister!$A$1:$W$99,12,FALSE)</f>
        <v>0</v>
      </c>
      <c r="W677" t="str">
        <f>VLOOKUP($D677,Artslister!$A$1:$W$99,13,FALSE)</f>
        <v>(L.) S.F.Blake</v>
      </c>
      <c r="X677" t="e">
        <f>VLOOKUP($D677,Artslister!$A$1:$W$99,15,FALSE)</f>
        <v>#REF!</v>
      </c>
      <c r="Y677" t="str">
        <f>VLOOKUP($D677,Artslister!$A$1:$W$99,17,FALSE)</f>
        <v>HI</v>
      </c>
    </row>
    <row r="678" spans="1:25" ht="14.55" hidden="1" x14ac:dyDescent="0.3">
      <c r="A678" t="s">
        <v>109</v>
      </c>
      <c r="B678">
        <v>2018</v>
      </c>
      <c r="C678" t="s">
        <v>1465</v>
      </c>
      <c r="D678" t="s">
        <v>1929</v>
      </c>
      <c r="E678">
        <v>1</v>
      </c>
      <c r="G678">
        <v>1</v>
      </c>
      <c r="L678" t="str">
        <f>VLOOKUP($D678,Artslister!$A$1:$W$99,2,FALSE)</f>
        <v>Noccaea caerulescens</v>
      </c>
      <c r="M678" t="str">
        <f>VLOOKUP($D678,Artslister!$A$1:$W$99,3,FALSE)</f>
        <v>101278</v>
      </c>
      <c r="N678" t="str">
        <f>VLOOKUP($D678,Artslister!$A$1:$W$99,4,FALSE)</f>
        <v>144118</v>
      </c>
      <c r="O678" t="str">
        <f>VLOOKUP($D678,Artslister!$A$1:$W$99,5,FALSE)</f>
        <v>Plantae</v>
      </c>
      <c r="P678" t="str">
        <f>VLOOKUP($D678,Artslister!$A$1:$W$99,6,FALSE)</f>
        <v>Magnoliophyta</v>
      </c>
      <c r="Q678" t="str">
        <f>VLOOKUP($D678,Artslister!$A$1:$W$99,7,FALSE)</f>
        <v>Eudicots</v>
      </c>
      <c r="R678" t="str">
        <f>VLOOKUP($D678,Artslister!$A$1:$W$99,8,FALSE)</f>
        <v>Brassicales</v>
      </c>
      <c r="S678" t="str">
        <f>VLOOKUP($D678,Artslister!$A$1:$W$99,9,FALSE)</f>
        <v>Brassicaceae</v>
      </c>
      <c r="T678" t="str">
        <f>VLOOKUP($D678,Artslister!$A$1:$W$99,10,FALSE)</f>
        <v>Noccaea</v>
      </c>
      <c r="U678" t="str">
        <f>VLOOKUP($D678,Artslister!$A$1:$W$99,11,FALSE)</f>
        <v>caerulescens</v>
      </c>
      <c r="V678">
        <f>VLOOKUP($D678,Artslister!$A$1:$W$99,12,FALSE)</f>
        <v>0</v>
      </c>
      <c r="W678" t="str">
        <f>VLOOKUP($D678,Artslister!$A$1:$W$99,13,FALSE)</f>
        <v>(J.Presl &amp; C.Presl) F.K.Mey.</v>
      </c>
      <c r="X678" t="e">
        <f>VLOOKUP($D678,Artslister!$A$1:$W$99,15,FALSE)</f>
        <v>#REF!</v>
      </c>
      <c r="Y678" t="str">
        <f>VLOOKUP($D678,Artslister!$A$1:$W$99,17,FALSE)</f>
        <v>PH</v>
      </c>
    </row>
    <row r="679" spans="1:25" ht="14.55" hidden="1" x14ac:dyDescent="0.3">
      <c r="A679" s="20" t="s">
        <v>109</v>
      </c>
      <c r="B679" s="20">
        <v>2023</v>
      </c>
      <c r="C679" s="20" t="s">
        <v>1467</v>
      </c>
      <c r="D679" s="20" t="s">
        <v>1923</v>
      </c>
      <c r="E679" s="20">
        <v>1</v>
      </c>
      <c r="F679">
        <v>1</v>
      </c>
      <c r="K679" s="20" t="s">
        <v>297</v>
      </c>
      <c r="L679" t="str">
        <f>VLOOKUP($D679,Artslister!$A$1:$W$99,2,FALSE)</f>
        <v>Veronica spicata</v>
      </c>
      <c r="M679" t="str">
        <f>VLOOKUP($D679,Artslister!$A$1:$W$99,3,FALSE)</f>
        <v>102575</v>
      </c>
      <c r="N679" t="str">
        <f>VLOOKUP($D679,Artslister!$A$1:$W$99,4,FALSE)</f>
        <v>144891</v>
      </c>
      <c r="O679" t="str">
        <f>VLOOKUP($D679,Artslister!$A$1:$W$99,5,FALSE)</f>
        <v>Plantae</v>
      </c>
      <c r="P679" t="str">
        <f>VLOOKUP($D679,Artslister!$A$1:$W$99,6,FALSE)</f>
        <v>Magnoliophyta</v>
      </c>
      <c r="Q679" t="str">
        <f>VLOOKUP($D679,Artslister!$A$1:$W$99,7,FALSE)</f>
        <v>Eudicots</v>
      </c>
      <c r="R679" t="str">
        <f>VLOOKUP($D679,Artslister!$A$1:$W$99,8,FALSE)</f>
        <v>Lamiales</v>
      </c>
      <c r="S679" t="str">
        <f>VLOOKUP($D679,Artslister!$A$1:$W$99,9,FALSE)</f>
        <v>Plantaginaceae</v>
      </c>
      <c r="T679" t="str">
        <f>VLOOKUP($D679,Artslister!$A$1:$W$99,10,FALSE)</f>
        <v>Veronica</v>
      </c>
      <c r="U679" t="str">
        <f>VLOOKUP($D679,Artslister!$A$1:$W$99,11,FALSE)</f>
        <v>spicata</v>
      </c>
      <c r="V679">
        <f>VLOOKUP($D679,Artslister!$A$1:$W$99,12,FALSE)</f>
        <v>0</v>
      </c>
      <c r="W679" t="str">
        <f>VLOOKUP($D679,Artslister!$A$1:$W$99,13,FALSE)</f>
        <v>L.</v>
      </c>
      <c r="X679" t="e">
        <f>VLOOKUP($D679,Artslister!$A$1:$W$99,15,FALSE)</f>
        <v>#REF!</v>
      </c>
      <c r="Y679" t="e">
        <f>VLOOKUP($D679,Artslister!$A$1:$W$99,17,FALSE)</f>
        <v>#N/A</v>
      </c>
    </row>
    <row r="680" spans="1:25" ht="14.55" hidden="1" x14ac:dyDescent="0.3">
      <c r="A680" s="20" t="s">
        <v>109</v>
      </c>
      <c r="B680" s="20">
        <v>2020</v>
      </c>
      <c r="C680" s="20" t="s">
        <v>1467</v>
      </c>
      <c r="D680" s="20" t="s">
        <v>768</v>
      </c>
      <c r="E680" s="20">
        <v>15</v>
      </c>
      <c r="F680">
        <v>1</v>
      </c>
      <c r="J680" s="20" t="s">
        <v>297</v>
      </c>
      <c r="L680" t="str">
        <f>VLOOKUP($D680,Artslister!$A$1:$W$99,2,FALSE)</f>
        <v>Ulmus glabra</v>
      </c>
      <c r="M680">
        <f>VLOOKUP($D680,Artslister!$A$1:$W$99,3,FALSE)</f>
        <v>103527</v>
      </c>
      <c r="N680">
        <f>VLOOKUP($D680,Artslister!$A$1:$W$99,4,FALSE)</f>
        <v>0</v>
      </c>
      <c r="O680" t="str">
        <f>VLOOKUP($D680,Artslister!$A$1:$W$99,5,FALSE)</f>
        <v>Plantae</v>
      </c>
      <c r="P680" t="str">
        <f>VLOOKUP($D680,Artslister!$A$1:$W$99,6,FALSE)</f>
        <v>Magnoliophyta</v>
      </c>
      <c r="Q680" t="str">
        <f>VLOOKUP($D680,Artslister!$A$1:$W$99,7,FALSE)</f>
        <v>Eudicots</v>
      </c>
      <c r="R680" t="str">
        <f>VLOOKUP($D680,Artslister!$A$1:$W$99,8,FALSE)</f>
        <v>Rosales</v>
      </c>
      <c r="S680" t="str">
        <f>VLOOKUP($D680,Artslister!$A$1:$W$99,9,FALSE)</f>
        <v>Ulmaceae</v>
      </c>
      <c r="T680" t="str">
        <f>VLOOKUP($D680,Artslister!$A$1:$W$99,10,FALSE)</f>
        <v>Ulmus</v>
      </c>
      <c r="U680" t="str">
        <f>VLOOKUP($D680,Artslister!$A$1:$W$99,11,FALSE)</f>
        <v>glabra</v>
      </c>
      <c r="V680">
        <f>VLOOKUP($D680,Artslister!$A$1:$W$99,12,FALSE)</f>
        <v>0</v>
      </c>
      <c r="W680" t="str">
        <f>VLOOKUP($D680,Artslister!$A$1:$W$99,13,FALSE)</f>
        <v>Huds.</v>
      </c>
      <c r="X680" t="e">
        <f>VLOOKUP($D680,Artslister!$A$1:$W$99,15,FALSE)</f>
        <v>#REF!</v>
      </c>
      <c r="Y680" t="e">
        <f>VLOOKUP($D680,Artslister!$A$1:$W$99,17,FALSE)</f>
        <v>#N/A</v>
      </c>
    </row>
    <row r="681" spans="1:25" ht="14.55" hidden="1" x14ac:dyDescent="0.3">
      <c r="A681" s="20" t="s">
        <v>109</v>
      </c>
      <c r="B681" s="20">
        <v>2023</v>
      </c>
      <c r="C681" s="20" t="s">
        <v>1467</v>
      </c>
      <c r="D681" s="20" t="s">
        <v>768</v>
      </c>
      <c r="E681" s="20">
        <v>20</v>
      </c>
      <c r="F681">
        <v>1</v>
      </c>
      <c r="H681">
        <v>1</v>
      </c>
      <c r="K681" s="20" t="s">
        <v>297</v>
      </c>
      <c r="L681" t="str">
        <f>VLOOKUP($D681,Artslister!$A$1:$W$99,2,FALSE)</f>
        <v>Ulmus glabra</v>
      </c>
      <c r="M681">
        <f>VLOOKUP($D681,Artslister!$A$1:$W$99,3,FALSE)</f>
        <v>103527</v>
      </c>
      <c r="N681">
        <f>VLOOKUP($D681,Artslister!$A$1:$W$99,4,FALSE)</f>
        <v>0</v>
      </c>
      <c r="O681" t="str">
        <f>VLOOKUP($D681,Artslister!$A$1:$W$99,5,FALSE)</f>
        <v>Plantae</v>
      </c>
      <c r="P681" t="str">
        <f>VLOOKUP($D681,Artslister!$A$1:$W$99,6,FALSE)</f>
        <v>Magnoliophyta</v>
      </c>
      <c r="Q681" t="str">
        <f>VLOOKUP($D681,Artslister!$A$1:$W$99,7,FALSE)</f>
        <v>Eudicots</v>
      </c>
      <c r="R681" t="str">
        <f>VLOOKUP($D681,Artslister!$A$1:$W$99,8,FALSE)</f>
        <v>Rosales</v>
      </c>
      <c r="S681" t="str">
        <f>VLOOKUP($D681,Artslister!$A$1:$W$99,9,FALSE)</f>
        <v>Ulmaceae</v>
      </c>
      <c r="T681" t="str">
        <f>VLOOKUP($D681,Artslister!$A$1:$W$99,10,FALSE)</f>
        <v>Ulmus</v>
      </c>
      <c r="U681" t="str">
        <f>VLOOKUP($D681,Artslister!$A$1:$W$99,11,FALSE)</f>
        <v>glabra</v>
      </c>
      <c r="V681">
        <f>VLOOKUP($D681,Artslister!$A$1:$W$99,12,FALSE)</f>
        <v>0</v>
      </c>
      <c r="W681" t="str">
        <f>VLOOKUP($D681,Artslister!$A$1:$W$99,13,FALSE)</f>
        <v>Huds.</v>
      </c>
      <c r="X681" t="e">
        <f>VLOOKUP($D681,Artslister!$A$1:$W$99,15,FALSE)</f>
        <v>#REF!</v>
      </c>
      <c r="Y681" t="e">
        <f>VLOOKUP($D681,Artslister!$A$1:$W$99,17,FALSE)</f>
        <v>#N/A</v>
      </c>
    </row>
    <row r="682" spans="1:25" ht="14.55" hidden="1" x14ac:dyDescent="0.3">
      <c r="A682" t="s">
        <v>109</v>
      </c>
      <c r="B682">
        <v>2018</v>
      </c>
      <c r="C682" t="s">
        <v>1467</v>
      </c>
      <c r="D682" t="s">
        <v>1931</v>
      </c>
      <c r="E682">
        <v>3</v>
      </c>
      <c r="F682">
        <v>1</v>
      </c>
      <c r="L682" t="str">
        <f>VLOOKUP($D682,Artslister!$A$1:$W$99,2,FALSE)</f>
        <v>Fraxinus excelsior</v>
      </c>
      <c r="M682" t="str">
        <f>VLOOKUP($D682,Artslister!$A$1:$W$99,3,FALSE)</f>
        <v>102409</v>
      </c>
      <c r="N682" t="str">
        <f>VLOOKUP($D682,Artslister!$A$1:$W$99,4,FALSE)</f>
        <v>62369</v>
      </c>
      <c r="O682" t="str">
        <f>VLOOKUP($D682,Artslister!$A$1:$W$99,5,FALSE)</f>
        <v>Plantae</v>
      </c>
      <c r="P682" t="str">
        <f>VLOOKUP($D682,Artslister!$A$1:$W$99,6,FALSE)</f>
        <v>Magnoliophyta</v>
      </c>
      <c r="Q682" t="str">
        <f>VLOOKUP($D682,Artslister!$A$1:$W$99,7,FALSE)</f>
        <v>Eudicots</v>
      </c>
      <c r="R682" t="str">
        <f>VLOOKUP($D682,Artslister!$A$1:$W$99,8,FALSE)</f>
        <v>Lamiales</v>
      </c>
      <c r="S682" t="str">
        <f>VLOOKUP($D682,Artslister!$A$1:$W$99,9,FALSE)</f>
        <v>Oleaceae</v>
      </c>
      <c r="T682" t="str">
        <f>VLOOKUP($D682,Artslister!$A$1:$W$99,10,FALSE)</f>
        <v>Fraxinus</v>
      </c>
      <c r="U682" t="str">
        <f>VLOOKUP($D682,Artslister!$A$1:$W$99,11,FALSE)</f>
        <v>excelsior</v>
      </c>
      <c r="V682">
        <f>VLOOKUP($D682,Artslister!$A$1:$W$99,12,FALSE)</f>
        <v>0</v>
      </c>
      <c r="W682" t="str">
        <f>VLOOKUP($D682,Artslister!$A$1:$W$99,13,FALSE)</f>
        <v>L.</v>
      </c>
      <c r="X682" t="e">
        <f>VLOOKUP($D682,Artslister!$A$1:$W$99,15,FALSE)</f>
        <v>#REF!</v>
      </c>
      <c r="Y682" t="e">
        <f>VLOOKUP($D682,Artslister!$A$1:$W$99,17,FALSE)</f>
        <v>#N/A</v>
      </c>
    </row>
    <row r="683" spans="1:25" ht="14.55" hidden="1" x14ac:dyDescent="0.3">
      <c r="A683" t="s">
        <v>50</v>
      </c>
      <c r="B683">
        <v>2020</v>
      </c>
      <c r="C683" t="s">
        <v>1800</v>
      </c>
      <c r="D683" t="s">
        <v>1972</v>
      </c>
      <c r="E683">
        <v>0.1</v>
      </c>
      <c r="L683" t="str">
        <f>VLOOKUP($D683,Artslister!$A$1:$W$99,2,FALSE)</f>
        <v>Pinus sylvestris</v>
      </c>
      <c r="M683" t="str">
        <f>VLOOKUP($D683,Artslister!$A$1:$W$99,3,FALSE)</f>
        <v>103825</v>
      </c>
      <c r="N683" t="str">
        <f>VLOOKUP($D683,Artslister!$A$1:$W$99,4,FALSE)</f>
        <v>135419</v>
      </c>
      <c r="O683" t="str">
        <f>VLOOKUP($D683,Artslister!$A$1:$W$99,5,FALSE)</f>
        <v>Plantae</v>
      </c>
      <c r="P683" t="str">
        <f>VLOOKUP($D683,Artslister!$A$1:$W$99,6,FALSE)</f>
        <v>Pinophyta</v>
      </c>
      <c r="Q683" t="str">
        <f>VLOOKUP($D683,Artslister!$A$1:$W$99,7,FALSE)</f>
        <v>Pinopsida</v>
      </c>
      <c r="R683" t="str">
        <f>VLOOKUP($D683,Artslister!$A$1:$W$99,8,FALSE)</f>
        <v>Pinales</v>
      </c>
      <c r="S683" t="str">
        <f>VLOOKUP($D683,Artslister!$A$1:$W$99,9,FALSE)</f>
        <v>Pinaceae</v>
      </c>
      <c r="T683" t="str">
        <f>VLOOKUP($D683,Artslister!$A$1:$W$99,10,FALSE)</f>
        <v>Pinus</v>
      </c>
      <c r="U683" t="str">
        <f>VLOOKUP($D683,Artslister!$A$1:$W$99,11,FALSE)</f>
        <v>sylvestris</v>
      </c>
      <c r="V683">
        <f>VLOOKUP($D683,Artslister!$A$1:$W$99,12,FALSE)</f>
        <v>0</v>
      </c>
      <c r="W683" t="str">
        <f>VLOOKUP($D683,Artslister!$A$1:$W$99,13,FALSE)</f>
        <v>L.</v>
      </c>
      <c r="X683" t="e">
        <f>VLOOKUP($D683,Artslister!$A$1:$W$99,15,FALSE)</f>
        <v>#REF!</v>
      </c>
      <c r="Y683" t="e">
        <f>VLOOKUP($D683,Artslister!$A$1:$W$99,17,FALSE)</f>
        <v>#N/A</v>
      </c>
    </row>
    <row r="684" spans="1:25" ht="14.55" hidden="1" x14ac:dyDescent="0.3">
      <c r="A684" t="s">
        <v>144</v>
      </c>
      <c r="B684">
        <v>2020</v>
      </c>
      <c r="C684" t="s">
        <v>1841</v>
      </c>
      <c r="D684" t="s">
        <v>1113</v>
      </c>
      <c r="E684" t="s">
        <v>267</v>
      </c>
      <c r="L684" t="str">
        <f>VLOOKUP($D684,Artslister!$A$1:$W$99,2,FALSE)</f>
        <v>Pinus sylvestris</v>
      </c>
      <c r="M684" t="str">
        <f>VLOOKUP($D684,Artslister!$A$1:$W$99,3,FALSE)</f>
        <v>103825</v>
      </c>
      <c r="N684" t="str">
        <f>VLOOKUP($D684,Artslister!$A$1:$W$99,4,FALSE)</f>
        <v>135419</v>
      </c>
      <c r="O684" t="str">
        <f>VLOOKUP($D684,Artslister!$A$1:$W$99,5,FALSE)</f>
        <v>Plantae</v>
      </c>
      <c r="P684" t="str">
        <f>VLOOKUP($D684,Artslister!$A$1:$W$99,6,FALSE)</f>
        <v>Pinophyta</v>
      </c>
      <c r="Q684" t="str">
        <f>VLOOKUP($D684,Artslister!$A$1:$W$99,7,FALSE)</f>
        <v>Pinopsida</v>
      </c>
      <c r="R684" t="str">
        <f>VLOOKUP($D684,Artslister!$A$1:$W$99,8,FALSE)</f>
        <v>Pinales</v>
      </c>
      <c r="S684" t="str">
        <f>VLOOKUP($D684,Artslister!$A$1:$W$99,9,FALSE)</f>
        <v>Pinaceae</v>
      </c>
      <c r="T684" t="str">
        <f>VLOOKUP($D684,Artslister!$A$1:$W$99,10,FALSE)</f>
        <v>Pinus</v>
      </c>
      <c r="U684" t="str">
        <f>VLOOKUP($D684,Artslister!$A$1:$W$99,11,FALSE)</f>
        <v>sylvestris</v>
      </c>
      <c r="V684">
        <f>VLOOKUP($D684,Artslister!$A$1:$W$99,12,FALSE)</f>
        <v>0</v>
      </c>
      <c r="W684" t="str">
        <f>VLOOKUP($D684,Artslister!$A$1:$W$99,13,FALSE)</f>
        <v>L.</v>
      </c>
      <c r="X684" t="e">
        <f>VLOOKUP($D684,Artslister!$A$1:$W$99,15,FALSE)</f>
        <v>#REF!</v>
      </c>
      <c r="Y684" t="e">
        <f>VLOOKUP($D684,Artslister!$A$1:$W$99,17,FALSE)</f>
        <v>#N/A</v>
      </c>
    </row>
    <row r="685" spans="1:25" ht="14.55" hidden="1" x14ac:dyDescent="0.3">
      <c r="A685" t="s">
        <v>76</v>
      </c>
      <c r="B685">
        <v>2021</v>
      </c>
      <c r="C685" t="s">
        <v>1565</v>
      </c>
      <c r="D685" t="s">
        <v>1113</v>
      </c>
      <c r="E685">
        <v>15</v>
      </c>
      <c r="I685">
        <v>1</v>
      </c>
      <c r="L685" t="str">
        <f>VLOOKUP($D685,Artslister!$A$1:$W$99,2,FALSE)</f>
        <v>Pinus sylvestris</v>
      </c>
      <c r="M685" t="str">
        <f>VLOOKUP($D685,Artslister!$A$1:$W$99,3,FALSE)</f>
        <v>103825</v>
      </c>
      <c r="N685" t="str">
        <f>VLOOKUP($D685,Artslister!$A$1:$W$99,4,FALSE)</f>
        <v>135419</v>
      </c>
      <c r="O685" t="str">
        <f>VLOOKUP($D685,Artslister!$A$1:$W$99,5,FALSE)</f>
        <v>Plantae</v>
      </c>
      <c r="P685" t="str">
        <f>VLOOKUP($D685,Artslister!$A$1:$W$99,6,FALSE)</f>
        <v>Pinophyta</v>
      </c>
      <c r="Q685" t="str">
        <f>VLOOKUP($D685,Artslister!$A$1:$W$99,7,FALSE)</f>
        <v>Pinopsida</v>
      </c>
      <c r="R685" t="str">
        <f>VLOOKUP($D685,Artslister!$A$1:$W$99,8,FALSE)</f>
        <v>Pinales</v>
      </c>
      <c r="S685" t="str">
        <f>VLOOKUP($D685,Artslister!$A$1:$W$99,9,FALSE)</f>
        <v>Pinaceae</v>
      </c>
      <c r="T685" t="str">
        <f>VLOOKUP($D685,Artslister!$A$1:$W$99,10,FALSE)</f>
        <v>Pinus</v>
      </c>
      <c r="U685" t="str">
        <f>VLOOKUP($D685,Artslister!$A$1:$W$99,11,FALSE)</f>
        <v>sylvestris</v>
      </c>
      <c r="V685">
        <f>VLOOKUP($D685,Artslister!$A$1:$W$99,12,FALSE)</f>
        <v>0</v>
      </c>
      <c r="W685" t="str">
        <f>VLOOKUP($D685,Artslister!$A$1:$W$99,13,FALSE)</f>
        <v>L.</v>
      </c>
      <c r="X685" t="e">
        <f>VLOOKUP($D685,Artslister!$A$1:$W$99,15,FALSE)</f>
        <v>#REF!</v>
      </c>
      <c r="Y685" t="e">
        <f>VLOOKUP($D685,Artslister!$A$1:$W$99,17,FALSE)</f>
        <v>#N/A</v>
      </c>
    </row>
    <row r="686" spans="1:25" ht="14.55" hidden="1" x14ac:dyDescent="0.3">
      <c r="A686" t="s">
        <v>57</v>
      </c>
      <c r="B686">
        <v>2021</v>
      </c>
      <c r="C686" t="s">
        <v>1658</v>
      </c>
      <c r="D686" t="s">
        <v>1113</v>
      </c>
      <c r="E686">
        <v>2</v>
      </c>
      <c r="H686">
        <v>1</v>
      </c>
      <c r="L686" t="str">
        <f>VLOOKUP($D686,Artslister!$A$1:$W$99,2,FALSE)</f>
        <v>Pinus sylvestris</v>
      </c>
      <c r="M686" t="str">
        <f>VLOOKUP($D686,Artslister!$A$1:$W$99,3,FALSE)</f>
        <v>103825</v>
      </c>
      <c r="N686" t="str">
        <f>VLOOKUP($D686,Artslister!$A$1:$W$99,4,FALSE)</f>
        <v>135419</v>
      </c>
      <c r="O686" t="str">
        <f>VLOOKUP($D686,Artslister!$A$1:$W$99,5,FALSE)</f>
        <v>Plantae</v>
      </c>
      <c r="P686" t="str">
        <f>VLOOKUP($D686,Artslister!$A$1:$W$99,6,FALSE)</f>
        <v>Pinophyta</v>
      </c>
      <c r="Q686" t="str">
        <f>VLOOKUP($D686,Artslister!$A$1:$W$99,7,FALSE)</f>
        <v>Pinopsida</v>
      </c>
      <c r="R686" t="str">
        <f>VLOOKUP($D686,Artslister!$A$1:$W$99,8,FALSE)</f>
        <v>Pinales</v>
      </c>
      <c r="S686" t="str">
        <f>VLOOKUP($D686,Artslister!$A$1:$W$99,9,FALSE)</f>
        <v>Pinaceae</v>
      </c>
      <c r="T686" t="str">
        <f>VLOOKUP($D686,Artslister!$A$1:$W$99,10,FALSE)</f>
        <v>Pinus</v>
      </c>
      <c r="U686" t="str">
        <f>VLOOKUP($D686,Artslister!$A$1:$W$99,11,FALSE)</f>
        <v>sylvestris</v>
      </c>
      <c r="V686">
        <f>VLOOKUP($D686,Artslister!$A$1:$W$99,12,FALSE)</f>
        <v>0</v>
      </c>
      <c r="W686" t="str">
        <f>VLOOKUP($D686,Artslister!$A$1:$W$99,13,FALSE)</f>
        <v>L.</v>
      </c>
      <c r="X686" t="e">
        <f>VLOOKUP($D686,Artslister!$A$1:$W$99,15,FALSE)</f>
        <v>#REF!</v>
      </c>
      <c r="Y686" t="e">
        <f>VLOOKUP($D686,Artslister!$A$1:$W$99,17,FALSE)</f>
        <v>#N/A</v>
      </c>
    </row>
    <row r="687" spans="1:25" ht="14.55" hidden="1" x14ac:dyDescent="0.3">
      <c r="A687" t="s">
        <v>50</v>
      </c>
      <c r="B687">
        <v>2021</v>
      </c>
      <c r="C687" t="s">
        <v>1800</v>
      </c>
      <c r="D687" t="s">
        <v>1113</v>
      </c>
      <c r="E687">
        <v>0.1</v>
      </c>
      <c r="H687">
        <v>1</v>
      </c>
      <c r="L687" t="str">
        <f>VLOOKUP($D687,Artslister!$A$1:$W$99,2,FALSE)</f>
        <v>Pinus sylvestris</v>
      </c>
      <c r="M687" t="str">
        <f>VLOOKUP($D687,Artslister!$A$1:$W$99,3,FALSE)</f>
        <v>103825</v>
      </c>
      <c r="N687" t="str">
        <f>VLOOKUP($D687,Artslister!$A$1:$W$99,4,FALSE)</f>
        <v>135419</v>
      </c>
      <c r="O687" t="str">
        <f>VLOOKUP($D687,Artslister!$A$1:$W$99,5,FALSE)</f>
        <v>Plantae</v>
      </c>
      <c r="P687" t="str">
        <f>VLOOKUP($D687,Artslister!$A$1:$W$99,6,FALSE)</f>
        <v>Pinophyta</v>
      </c>
      <c r="Q687" t="str">
        <f>VLOOKUP($D687,Artslister!$A$1:$W$99,7,FALSE)</f>
        <v>Pinopsida</v>
      </c>
      <c r="R687" t="str">
        <f>VLOOKUP($D687,Artslister!$A$1:$W$99,8,FALSE)</f>
        <v>Pinales</v>
      </c>
      <c r="S687" t="str">
        <f>VLOOKUP($D687,Artslister!$A$1:$W$99,9,FALSE)</f>
        <v>Pinaceae</v>
      </c>
      <c r="T687" t="str">
        <f>VLOOKUP($D687,Artslister!$A$1:$W$99,10,FALSE)</f>
        <v>Pinus</v>
      </c>
      <c r="U687" t="str">
        <f>VLOOKUP($D687,Artslister!$A$1:$W$99,11,FALSE)</f>
        <v>sylvestris</v>
      </c>
      <c r="V687">
        <f>VLOOKUP($D687,Artslister!$A$1:$W$99,12,FALSE)</f>
        <v>0</v>
      </c>
      <c r="W687" t="str">
        <f>VLOOKUP($D687,Artslister!$A$1:$W$99,13,FALSE)</f>
        <v>L.</v>
      </c>
      <c r="X687" t="e">
        <f>VLOOKUP($D687,Artslister!$A$1:$W$99,15,FALSE)</f>
        <v>#REF!</v>
      </c>
      <c r="Y687" t="e">
        <f>VLOOKUP($D687,Artslister!$A$1:$W$99,17,FALSE)</f>
        <v>#N/A</v>
      </c>
    </row>
    <row r="688" spans="1:25" ht="14.55" hidden="1" x14ac:dyDescent="0.3">
      <c r="A688" t="s">
        <v>35</v>
      </c>
      <c r="B688">
        <v>2022</v>
      </c>
      <c r="C688" t="s">
        <v>1357</v>
      </c>
      <c r="D688" t="s">
        <v>1930</v>
      </c>
      <c r="E688">
        <v>25</v>
      </c>
      <c r="F688">
        <v>1</v>
      </c>
      <c r="L688" t="str">
        <f>VLOOKUP($D688,Artslister!$A$1:$W$99,2,FALSE)</f>
        <v>Fragaria viridis</v>
      </c>
      <c r="M688">
        <f>VLOOKUP($D688,Artslister!$A$1:$W$99,3,FALSE)</f>
        <v>103318</v>
      </c>
      <c r="N688">
        <f>VLOOKUP($D688,Artslister!$A$1:$W$99,4,FALSE)</f>
        <v>0</v>
      </c>
      <c r="O688" t="str">
        <f>VLOOKUP($D688,Artslister!$A$1:$W$99,5,FALSE)</f>
        <v>Plantae</v>
      </c>
      <c r="P688" t="str">
        <f>VLOOKUP($D688,Artslister!$A$1:$W$99,6,FALSE)</f>
        <v>Magnoliophyta</v>
      </c>
      <c r="Q688" t="str">
        <f>VLOOKUP($D688,Artslister!$A$1:$W$99,7,FALSE)</f>
        <v>Eudicots</v>
      </c>
      <c r="R688" t="str">
        <f>VLOOKUP($D688,Artslister!$A$1:$W$99,8,FALSE)</f>
        <v>Rosales</v>
      </c>
      <c r="S688" t="str">
        <f>VLOOKUP($D688,Artslister!$A$1:$W$99,9,FALSE)</f>
        <v>Rosaceae</v>
      </c>
      <c r="T688" t="str">
        <f>VLOOKUP($D688,Artslister!$A$1:$W$99,10,FALSE)</f>
        <v>Fragaria</v>
      </c>
      <c r="U688" t="str">
        <f>VLOOKUP($D688,Artslister!$A$1:$W$99,11,FALSE)</f>
        <v>viridis</v>
      </c>
      <c r="V688">
        <f>VLOOKUP($D688,Artslister!$A$1:$W$99,12,FALSE)</f>
        <v>0</v>
      </c>
      <c r="W688" t="str">
        <f>VLOOKUP($D688,Artslister!$A$1:$W$99,13,FALSE)</f>
        <v>Weston</v>
      </c>
      <c r="X688" t="e">
        <f>VLOOKUP($D688,Artslister!$A$1:$W$99,15,FALSE)</f>
        <v>#REF!</v>
      </c>
      <c r="Y688" t="e">
        <f>VLOOKUP($D688,Artslister!$A$1:$W$99,17,FALSE)</f>
        <v>#N/A</v>
      </c>
    </row>
    <row r="689" spans="1:25" ht="14.55" hidden="1" x14ac:dyDescent="0.3">
      <c r="A689" t="s">
        <v>35</v>
      </c>
      <c r="B689">
        <v>2022</v>
      </c>
      <c r="C689" t="s">
        <v>1366</v>
      </c>
      <c r="D689" t="s">
        <v>1930</v>
      </c>
      <c r="E689">
        <v>25</v>
      </c>
      <c r="F689">
        <v>1</v>
      </c>
      <c r="L689" t="str">
        <f>VLOOKUP($D689,Artslister!$A$1:$W$99,2,FALSE)</f>
        <v>Fragaria viridis</v>
      </c>
      <c r="M689">
        <f>VLOOKUP($D689,Artslister!$A$1:$W$99,3,FALSE)</f>
        <v>103318</v>
      </c>
      <c r="N689">
        <f>VLOOKUP($D689,Artslister!$A$1:$W$99,4,FALSE)</f>
        <v>0</v>
      </c>
      <c r="O689" t="str">
        <f>VLOOKUP($D689,Artslister!$A$1:$W$99,5,FALSE)</f>
        <v>Plantae</v>
      </c>
      <c r="P689" t="str">
        <f>VLOOKUP($D689,Artslister!$A$1:$W$99,6,FALSE)</f>
        <v>Magnoliophyta</v>
      </c>
      <c r="Q689" t="str">
        <f>VLOOKUP($D689,Artslister!$A$1:$W$99,7,FALSE)</f>
        <v>Eudicots</v>
      </c>
      <c r="R689" t="str">
        <f>VLOOKUP($D689,Artslister!$A$1:$W$99,8,FALSE)</f>
        <v>Rosales</v>
      </c>
      <c r="S689" t="str">
        <f>VLOOKUP($D689,Artslister!$A$1:$W$99,9,FALSE)</f>
        <v>Rosaceae</v>
      </c>
      <c r="T689" t="str">
        <f>VLOOKUP($D689,Artslister!$A$1:$W$99,10,FALSE)</f>
        <v>Fragaria</v>
      </c>
      <c r="U689" t="str">
        <f>VLOOKUP($D689,Artslister!$A$1:$W$99,11,FALSE)</f>
        <v>viridis</v>
      </c>
      <c r="V689">
        <f>VLOOKUP($D689,Artslister!$A$1:$W$99,12,FALSE)</f>
        <v>0</v>
      </c>
      <c r="W689" t="str">
        <f>VLOOKUP($D689,Artslister!$A$1:$W$99,13,FALSE)</f>
        <v>Weston</v>
      </c>
      <c r="X689" t="e">
        <f>VLOOKUP($D689,Artslister!$A$1:$W$99,15,FALSE)</f>
        <v>#REF!</v>
      </c>
      <c r="Y689" t="e">
        <f>VLOOKUP($D689,Artslister!$A$1:$W$99,17,FALSE)</f>
        <v>#N/A</v>
      </c>
    </row>
    <row r="690" spans="1:25" ht="14.55" hidden="1" x14ac:dyDescent="0.3">
      <c r="A690" t="s">
        <v>35</v>
      </c>
      <c r="B690">
        <v>2022</v>
      </c>
      <c r="C690" t="s">
        <v>1365</v>
      </c>
      <c r="D690" t="s">
        <v>1973</v>
      </c>
      <c r="E690">
        <v>1</v>
      </c>
      <c r="F690">
        <v>1</v>
      </c>
      <c r="L690" t="str">
        <f>VLOOKUP($D690,Artslister!$A$1:$W$99,2,FALSE)</f>
        <v>Silene nutans</v>
      </c>
      <c r="M690" t="str">
        <f>VLOOKUP($D690,Artslister!$A$1:$W$99,3,FALSE)</f>
        <v>101565</v>
      </c>
      <c r="N690" t="str">
        <f>VLOOKUP($D690,Artslister!$A$1:$W$99,4,FALSE)</f>
        <v>61525</v>
      </c>
      <c r="O690" t="str">
        <f>VLOOKUP($D690,Artslister!$A$1:$W$99,5,FALSE)</f>
        <v>Plantae</v>
      </c>
      <c r="P690" t="str">
        <f>VLOOKUP($D690,Artslister!$A$1:$W$99,6,FALSE)</f>
        <v>Magnoliophyta</v>
      </c>
      <c r="Q690" t="str">
        <f>VLOOKUP($D690,Artslister!$A$1:$W$99,7,FALSE)</f>
        <v>Eudicots</v>
      </c>
      <c r="R690" t="str">
        <f>VLOOKUP($D690,Artslister!$A$1:$W$99,8,FALSE)</f>
        <v>Caryophyllales</v>
      </c>
      <c r="S690" t="str">
        <f>VLOOKUP($D690,Artslister!$A$1:$W$99,9,FALSE)</f>
        <v>Caryophyllaceae</v>
      </c>
      <c r="T690" t="str">
        <f>VLOOKUP($D690,Artslister!$A$1:$W$99,10,FALSE)</f>
        <v>Silene</v>
      </c>
      <c r="U690" t="str">
        <f>VLOOKUP($D690,Artslister!$A$1:$W$99,11,FALSE)</f>
        <v>nutans</v>
      </c>
      <c r="V690">
        <f>VLOOKUP($D690,Artslister!$A$1:$W$99,12,FALSE)</f>
        <v>0</v>
      </c>
      <c r="W690" t="str">
        <f>VLOOKUP($D690,Artslister!$A$1:$W$99,13,FALSE)</f>
        <v>L.</v>
      </c>
      <c r="X690" t="e">
        <f>VLOOKUP($D690,Artslister!$A$1:$W$99,15,FALSE)</f>
        <v>#REF!</v>
      </c>
      <c r="Y690" t="e">
        <f>VLOOKUP($D690,Artslister!$A$1:$W$99,17,FALSE)</f>
        <v>#N/A</v>
      </c>
    </row>
    <row r="691" spans="1:25" ht="14.55" hidden="1" x14ac:dyDescent="0.3">
      <c r="A691" t="s">
        <v>35</v>
      </c>
      <c r="B691">
        <v>2022</v>
      </c>
      <c r="C691" t="s">
        <v>1361</v>
      </c>
      <c r="D691" t="s">
        <v>1973</v>
      </c>
      <c r="E691">
        <v>1</v>
      </c>
      <c r="F691">
        <v>1</v>
      </c>
      <c r="L691" t="str">
        <f>VLOOKUP($D691,Artslister!$A$1:$W$99,2,FALSE)</f>
        <v>Silene nutans</v>
      </c>
      <c r="M691" t="str">
        <f>VLOOKUP($D691,Artslister!$A$1:$W$99,3,FALSE)</f>
        <v>101565</v>
      </c>
      <c r="N691" t="str">
        <f>VLOOKUP($D691,Artslister!$A$1:$W$99,4,FALSE)</f>
        <v>61525</v>
      </c>
      <c r="O691" t="str">
        <f>VLOOKUP($D691,Artslister!$A$1:$W$99,5,FALSE)</f>
        <v>Plantae</v>
      </c>
      <c r="P691" t="str">
        <f>VLOOKUP($D691,Artslister!$A$1:$W$99,6,FALSE)</f>
        <v>Magnoliophyta</v>
      </c>
      <c r="Q691" t="str">
        <f>VLOOKUP($D691,Artslister!$A$1:$W$99,7,FALSE)</f>
        <v>Eudicots</v>
      </c>
      <c r="R691" t="str">
        <f>VLOOKUP($D691,Artslister!$A$1:$W$99,8,FALSE)</f>
        <v>Caryophyllales</v>
      </c>
      <c r="S691" t="str">
        <f>VLOOKUP($D691,Artslister!$A$1:$W$99,9,FALSE)</f>
        <v>Caryophyllaceae</v>
      </c>
      <c r="T691" t="str">
        <f>VLOOKUP($D691,Artslister!$A$1:$W$99,10,FALSE)</f>
        <v>Silene</v>
      </c>
      <c r="U691" t="str">
        <f>VLOOKUP($D691,Artslister!$A$1:$W$99,11,FALSE)</f>
        <v>nutans</v>
      </c>
      <c r="V691">
        <f>VLOOKUP($D691,Artslister!$A$1:$W$99,12,FALSE)</f>
        <v>0</v>
      </c>
      <c r="W691" t="str">
        <f>VLOOKUP($D691,Artslister!$A$1:$W$99,13,FALSE)</f>
        <v>L.</v>
      </c>
      <c r="X691" t="e">
        <f>VLOOKUP($D691,Artslister!$A$1:$W$99,15,FALSE)</f>
        <v>#REF!</v>
      </c>
      <c r="Y691" t="e">
        <f>VLOOKUP($D691,Artslister!$A$1:$W$99,17,FALSE)</f>
        <v>#N/A</v>
      </c>
    </row>
    <row r="692" spans="1:25" ht="14.55" hidden="1" x14ac:dyDescent="0.3">
      <c r="A692" t="s">
        <v>35</v>
      </c>
      <c r="B692">
        <v>2022</v>
      </c>
      <c r="C692" t="s">
        <v>1364</v>
      </c>
      <c r="D692" t="s">
        <v>1973</v>
      </c>
      <c r="E692">
        <v>1</v>
      </c>
      <c r="F692">
        <v>1</v>
      </c>
      <c r="L692" t="str">
        <f>VLOOKUP($D692,Artslister!$A$1:$W$99,2,FALSE)</f>
        <v>Silene nutans</v>
      </c>
      <c r="M692" t="str">
        <f>VLOOKUP($D692,Artslister!$A$1:$W$99,3,FALSE)</f>
        <v>101565</v>
      </c>
      <c r="N692" t="str">
        <f>VLOOKUP($D692,Artslister!$A$1:$W$99,4,FALSE)</f>
        <v>61525</v>
      </c>
      <c r="O692" t="str">
        <f>VLOOKUP($D692,Artslister!$A$1:$W$99,5,FALSE)</f>
        <v>Plantae</v>
      </c>
      <c r="P692" t="str">
        <f>VLOOKUP($D692,Artslister!$A$1:$W$99,6,FALSE)</f>
        <v>Magnoliophyta</v>
      </c>
      <c r="Q692" t="str">
        <f>VLOOKUP($D692,Artslister!$A$1:$W$99,7,FALSE)</f>
        <v>Eudicots</v>
      </c>
      <c r="R692" t="str">
        <f>VLOOKUP($D692,Artslister!$A$1:$W$99,8,FALSE)</f>
        <v>Caryophyllales</v>
      </c>
      <c r="S692" t="str">
        <f>VLOOKUP($D692,Artslister!$A$1:$W$99,9,FALSE)</f>
        <v>Caryophyllaceae</v>
      </c>
      <c r="T692" t="str">
        <f>VLOOKUP($D692,Artslister!$A$1:$W$99,10,FALSE)</f>
        <v>Silene</v>
      </c>
      <c r="U692" t="str">
        <f>VLOOKUP($D692,Artslister!$A$1:$W$99,11,FALSE)</f>
        <v>nutans</v>
      </c>
      <c r="V692">
        <f>VLOOKUP($D692,Artslister!$A$1:$W$99,12,FALSE)</f>
        <v>0</v>
      </c>
      <c r="W692" t="str">
        <f>VLOOKUP($D692,Artslister!$A$1:$W$99,13,FALSE)</f>
        <v>L.</v>
      </c>
      <c r="X692" t="e">
        <f>VLOOKUP($D692,Artslister!$A$1:$W$99,15,FALSE)</f>
        <v>#REF!</v>
      </c>
      <c r="Y692" t="e">
        <f>VLOOKUP($D692,Artslister!$A$1:$W$99,17,FALSE)</f>
        <v>#N/A</v>
      </c>
    </row>
    <row r="693" spans="1:25" ht="14.55" hidden="1" x14ac:dyDescent="0.3">
      <c r="A693" t="s">
        <v>35</v>
      </c>
      <c r="B693">
        <v>2022</v>
      </c>
      <c r="C693" t="s">
        <v>1362</v>
      </c>
      <c r="D693" t="s">
        <v>1973</v>
      </c>
      <c r="E693">
        <v>2</v>
      </c>
      <c r="F693">
        <v>1</v>
      </c>
      <c r="L693" t="str">
        <f>VLOOKUP($D693,Artslister!$A$1:$W$99,2,FALSE)</f>
        <v>Silene nutans</v>
      </c>
      <c r="M693" t="str">
        <f>VLOOKUP($D693,Artslister!$A$1:$W$99,3,FALSE)</f>
        <v>101565</v>
      </c>
      <c r="N693" t="str">
        <f>VLOOKUP($D693,Artslister!$A$1:$W$99,4,FALSE)</f>
        <v>61525</v>
      </c>
      <c r="O693" t="str">
        <f>VLOOKUP($D693,Artslister!$A$1:$W$99,5,FALSE)</f>
        <v>Plantae</v>
      </c>
      <c r="P693" t="str">
        <f>VLOOKUP($D693,Artslister!$A$1:$W$99,6,FALSE)</f>
        <v>Magnoliophyta</v>
      </c>
      <c r="Q693" t="str">
        <f>VLOOKUP($D693,Artslister!$A$1:$W$99,7,FALSE)</f>
        <v>Eudicots</v>
      </c>
      <c r="R693" t="str">
        <f>VLOOKUP($D693,Artslister!$A$1:$W$99,8,FALSE)</f>
        <v>Caryophyllales</v>
      </c>
      <c r="S693" t="str">
        <f>VLOOKUP($D693,Artslister!$A$1:$W$99,9,FALSE)</f>
        <v>Caryophyllaceae</v>
      </c>
      <c r="T693" t="str">
        <f>VLOOKUP($D693,Artslister!$A$1:$W$99,10,FALSE)</f>
        <v>Silene</v>
      </c>
      <c r="U693" t="str">
        <f>VLOOKUP($D693,Artslister!$A$1:$W$99,11,FALSE)</f>
        <v>nutans</v>
      </c>
      <c r="V693">
        <f>VLOOKUP($D693,Artslister!$A$1:$W$99,12,FALSE)</f>
        <v>0</v>
      </c>
      <c r="W693" t="str">
        <f>VLOOKUP($D693,Artslister!$A$1:$W$99,13,FALSE)</f>
        <v>L.</v>
      </c>
      <c r="X693" t="e">
        <f>VLOOKUP($D693,Artslister!$A$1:$W$99,15,FALSE)</f>
        <v>#REF!</v>
      </c>
      <c r="Y693" t="e">
        <f>VLOOKUP($D693,Artslister!$A$1:$W$99,17,FALSE)</f>
        <v>#N/A</v>
      </c>
    </row>
    <row r="694" spans="1:25" ht="14.55" hidden="1" x14ac:dyDescent="0.3">
      <c r="A694" t="s">
        <v>35</v>
      </c>
      <c r="B694">
        <v>2022</v>
      </c>
      <c r="C694" t="s">
        <v>1363</v>
      </c>
      <c r="D694" t="s">
        <v>1973</v>
      </c>
      <c r="E694">
        <v>7</v>
      </c>
      <c r="F694">
        <v>1</v>
      </c>
      <c r="L694" t="str">
        <f>VLOOKUP($D694,Artslister!$A$1:$W$99,2,FALSE)</f>
        <v>Silene nutans</v>
      </c>
      <c r="M694" t="str">
        <f>VLOOKUP($D694,Artslister!$A$1:$W$99,3,FALSE)</f>
        <v>101565</v>
      </c>
      <c r="N694" t="str">
        <f>VLOOKUP($D694,Artslister!$A$1:$W$99,4,FALSE)</f>
        <v>61525</v>
      </c>
      <c r="O694" t="str">
        <f>VLOOKUP($D694,Artslister!$A$1:$W$99,5,FALSE)</f>
        <v>Plantae</v>
      </c>
      <c r="P694" t="str">
        <f>VLOOKUP($D694,Artslister!$A$1:$W$99,6,FALSE)</f>
        <v>Magnoliophyta</v>
      </c>
      <c r="Q694" t="str">
        <f>VLOOKUP($D694,Artslister!$A$1:$W$99,7,FALSE)</f>
        <v>Eudicots</v>
      </c>
      <c r="R694" t="str">
        <f>VLOOKUP($D694,Artslister!$A$1:$W$99,8,FALSE)</f>
        <v>Caryophyllales</v>
      </c>
      <c r="S694" t="str">
        <f>VLOOKUP($D694,Artslister!$A$1:$W$99,9,FALSE)</f>
        <v>Caryophyllaceae</v>
      </c>
      <c r="T694" t="str">
        <f>VLOOKUP($D694,Artslister!$A$1:$W$99,10,FALSE)</f>
        <v>Silene</v>
      </c>
      <c r="U694" t="str">
        <f>VLOOKUP($D694,Artslister!$A$1:$W$99,11,FALSE)</f>
        <v>nutans</v>
      </c>
      <c r="V694">
        <f>VLOOKUP($D694,Artslister!$A$1:$W$99,12,FALSE)</f>
        <v>0</v>
      </c>
      <c r="W694" t="str">
        <f>VLOOKUP($D694,Artslister!$A$1:$W$99,13,FALSE)</f>
        <v>L.</v>
      </c>
      <c r="X694" t="e">
        <f>VLOOKUP($D694,Artslister!$A$1:$W$99,15,FALSE)</f>
        <v>#REF!</v>
      </c>
      <c r="Y694" t="e">
        <f>VLOOKUP($D694,Artslister!$A$1:$W$99,17,FALSE)</f>
        <v>#N/A</v>
      </c>
    </row>
    <row r="695" spans="1:25" ht="14.55" hidden="1" x14ac:dyDescent="0.3">
      <c r="A695" t="s">
        <v>57</v>
      </c>
      <c r="B695">
        <v>2017</v>
      </c>
      <c r="C695" t="s">
        <v>1628</v>
      </c>
      <c r="D695" t="s">
        <v>1938</v>
      </c>
      <c r="E695">
        <v>3</v>
      </c>
      <c r="L695" t="str">
        <f>VLOOKUP($D695,Artslister!$A$1:$W$99,2,FALSE)</f>
        <v>Rhamnus cathartica</v>
      </c>
      <c r="M695" t="str">
        <f>VLOOKUP($D695,Artslister!$A$1:$W$99,3,FALSE)</f>
        <v>141635</v>
      </c>
      <c r="N695" t="str">
        <f>VLOOKUP($D695,Artslister!$A$1:$W$99,4,FALSE)</f>
        <v>100403</v>
      </c>
      <c r="O695" t="str">
        <f>VLOOKUP($D695,Artslister!$A$1:$W$99,5,FALSE)</f>
        <v>Plantae</v>
      </c>
      <c r="P695" t="str">
        <f>VLOOKUP($D695,Artslister!$A$1:$W$99,6,FALSE)</f>
        <v>Magnoliophyta</v>
      </c>
      <c r="Q695" t="str">
        <f>VLOOKUP($D695,Artslister!$A$1:$W$99,7,FALSE)</f>
        <v>Eudicots</v>
      </c>
      <c r="R695" t="str">
        <f>VLOOKUP($D695,Artslister!$A$1:$W$99,8,FALSE)</f>
        <v>Rosales</v>
      </c>
      <c r="S695" t="str">
        <f>VLOOKUP($D695,Artslister!$A$1:$W$99,9,FALSE)</f>
        <v>Rhamnaceae</v>
      </c>
      <c r="T695" t="str">
        <f>VLOOKUP($D695,Artslister!$A$1:$W$99,10,FALSE)</f>
        <v>Rhamnus</v>
      </c>
      <c r="U695" t="str">
        <f>VLOOKUP($D695,Artslister!$A$1:$W$99,11,FALSE)</f>
        <v>cathartica</v>
      </c>
      <c r="V695">
        <f>VLOOKUP($D695,Artslister!$A$1:$W$99,12,FALSE)</f>
        <v>0</v>
      </c>
      <c r="W695" t="str">
        <f>VLOOKUP($D695,Artslister!$A$1:$W$99,13,FALSE)</f>
        <v>L.</v>
      </c>
      <c r="X695" t="e">
        <f>VLOOKUP($D695,Artslister!$A$1:$W$99,15,FALSE)</f>
        <v>#REF!</v>
      </c>
      <c r="Y695" t="e">
        <f>VLOOKUP($D695,Artslister!$A$1:$W$99,17,FALSE)</f>
        <v>#N/A</v>
      </c>
    </row>
    <row r="696" spans="1:25" ht="14.55" hidden="1" x14ac:dyDescent="0.3">
      <c r="A696" t="s">
        <v>109</v>
      </c>
      <c r="B696">
        <v>2019</v>
      </c>
      <c r="C696" t="s">
        <v>1467</v>
      </c>
      <c r="D696" t="s">
        <v>1931</v>
      </c>
      <c r="E696">
        <v>3</v>
      </c>
      <c r="F696">
        <v>1</v>
      </c>
      <c r="L696" t="str">
        <f>VLOOKUP($D696,Artslister!$A$1:$W$99,2,FALSE)</f>
        <v>Fraxinus excelsior</v>
      </c>
      <c r="M696" t="str">
        <f>VLOOKUP($D696,Artslister!$A$1:$W$99,3,FALSE)</f>
        <v>102409</v>
      </c>
      <c r="N696" t="str">
        <f>VLOOKUP($D696,Artslister!$A$1:$W$99,4,FALSE)</f>
        <v>62369</v>
      </c>
      <c r="O696" t="str">
        <f>VLOOKUP($D696,Artslister!$A$1:$W$99,5,FALSE)</f>
        <v>Plantae</v>
      </c>
      <c r="P696" t="str">
        <f>VLOOKUP($D696,Artslister!$A$1:$W$99,6,FALSE)</f>
        <v>Magnoliophyta</v>
      </c>
      <c r="Q696" t="str">
        <f>VLOOKUP($D696,Artslister!$A$1:$W$99,7,FALSE)</f>
        <v>Eudicots</v>
      </c>
      <c r="R696" t="str">
        <f>VLOOKUP($D696,Artslister!$A$1:$W$99,8,FALSE)</f>
        <v>Lamiales</v>
      </c>
      <c r="S696" t="str">
        <f>VLOOKUP($D696,Artslister!$A$1:$W$99,9,FALSE)</f>
        <v>Oleaceae</v>
      </c>
      <c r="T696" t="str">
        <f>VLOOKUP($D696,Artslister!$A$1:$W$99,10,FALSE)</f>
        <v>Fraxinus</v>
      </c>
      <c r="U696" t="str">
        <f>VLOOKUP($D696,Artslister!$A$1:$W$99,11,FALSE)</f>
        <v>excelsior</v>
      </c>
      <c r="V696">
        <f>VLOOKUP($D696,Artslister!$A$1:$W$99,12,FALSE)</f>
        <v>0</v>
      </c>
      <c r="W696" t="str">
        <f>VLOOKUP($D696,Artslister!$A$1:$W$99,13,FALSE)</f>
        <v>L.</v>
      </c>
      <c r="X696" t="e">
        <f>VLOOKUP($D696,Artslister!$A$1:$W$99,15,FALSE)</f>
        <v>#REF!</v>
      </c>
      <c r="Y696" t="e">
        <f>VLOOKUP($D696,Artslister!$A$1:$W$99,17,FALSE)</f>
        <v>#N/A</v>
      </c>
    </row>
    <row r="697" spans="1:25" ht="14.55" hidden="1" x14ac:dyDescent="0.3">
      <c r="A697" t="s">
        <v>76</v>
      </c>
      <c r="B697">
        <v>2018</v>
      </c>
      <c r="C697" t="s">
        <v>1559</v>
      </c>
      <c r="D697" t="s">
        <v>1938</v>
      </c>
      <c r="E697">
        <v>1</v>
      </c>
      <c r="L697" t="str">
        <f>VLOOKUP($D697,Artslister!$A$1:$W$99,2,FALSE)</f>
        <v>Rhamnus cathartica</v>
      </c>
      <c r="M697" t="str">
        <f>VLOOKUP($D697,Artslister!$A$1:$W$99,3,FALSE)</f>
        <v>141635</v>
      </c>
      <c r="N697" t="str">
        <f>VLOOKUP($D697,Artslister!$A$1:$W$99,4,FALSE)</f>
        <v>100403</v>
      </c>
      <c r="O697" t="str">
        <f>VLOOKUP($D697,Artslister!$A$1:$W$99,5,FALSE)</f>
        <v>Plantae</v>
      </c>
      <c r="P697" t="str">
        <f>VLOOKUP($D697,Artslister!$A$1:$W$99,6,FALSE)</f>
        <v>Magnoliophyta</v>
      </c>
      <c r="Q697" t="str">
        <f>VLOOKUP($D697,Artslister!$A$1:$W$99,7,FALSE)</f>
        <v>Eudicots</v>
      </c>
      <c r="R697" t="str">
        <f>VLOOKUP($D697,Artslister!$A$1:$W$99,8,FALSE)</f>
        <v>Rosales</v>
      </c>
      <c r="S697" t="str">
        <f>VLOOKUP($D697,Artslister!$A$1:$W$99,9,FALSE)</f>
        <v>Rhamnaceae</v>
      </c>
      <c r="T697" t="str">
        <f>VLOOKUP($D697,Artslister!$A$1:$W$99,10,FALSE)</f>
        <v>Rhamnus</v>
      </c>
      <c r="U697" t="str">
        <f>VLOOKUP($D697,Artslister!$A$1:$W$99,11,FALSE)</f>
        <v>cathartica</v>
      </c>
      <c r="V697">
        <f>VLOOKUP($D697,Artslister!$A$1:$W$99,12,FALSE)</f>
        <v>0</v>
      </c>
      <c r="W697" t="str">
        <f>VLOOKUP($D697,Artslister!$A$1:$W$99,13,FALSE)</f>
        <v>L.</v>
      </c>
      <c r="X697" t="e">
        <f>VLOOKUP($D697,Artslister!$A$1:$W$99,15,FALSE)</f>
        <v>#REF!</v>
      </c>
      <c r="Y697" t="e">
        <f>VLOOKUP($D697,Artslister!$A$1:$W$99,17,FALSE)</f>
        <v>#N/A</v>
      </c>
    </row>
    <row r="698" spans="1:25" ht="14.55" hidden="1" x14ac:dyDescent="0.3">
      <c r="A698" t="s">
        <v>139</v>
      </c>
      <c r="B698">
        <v>2019</v>
      </c>
      <c r="C698" t="s">
        <v>1251</v>
      </c>
      <c r="D698" t="s">
        <v>1938</v>
      </c>
      <c r="E698">
        <v>30</v>
      </c>
      <c r="L698" t="str">
        <f>VLOOKUP($D698,Artslister!$A$1:$W$99,2,FALSE)</f>
        <v>Rhamnus cathartica</v>
      </c>
      <c r="M698" t="str">
        <f>VLOOKUP($D698,Artslister!$A$1:$W$99,3,FALSE)</f>
        <v>141635</v>
      </c>
      <c r="N698" t="str">
        <f>VLOOKUP($D698,Artslister!$A$1:$W$99,4,FALSE)</f>
        <v>100403</v>
      </c>
      <c r="O698" t="str">
        <f>VLOOKUP($D698,Artslister!$A$1:$W$99,5,FALSE)</f>
        <v>Plantae</v>
      </c>
      <c r="P698" t="str">
        <f>VLOOKUP($D698,Artslister!$A$1:$W$99,6,FALSE)</f>
        <v>Magnoliophyta</v>
      </c>
      <c r="Q698" t="str">
        <f>VLOOKUP($D698,Artslister!$A$1:$W$99,7,FALSE)</f>
        <v>Eudicots</v>
      </c>
      <c r="R698" t="str">
        <f>VLOOKUP($D698,Artslister!$A$1:$W$99,8,FALSE)</f>
        <v>Rosales</v>
      </c>
      <c r="S698" t="str">
        <f>VLOOKUP($D698,Artslister!$A$1:$W$99,9,FALSE)</f>
        <v>Rhamnaceae</v>
      </c>
      <c r="T698" t="str">
        <f>VLOOKUP($D698,Artslister!$A$1:$W$99,10,FALSE)</f>
        <v>Rhamnus</v>
      </c>
      <c r="U698" t="str">
        <f>VLOOKUP($D698,Artslister!$A$1:$W$99,11,FALSE)</f>
        <v>cathartica</v>
      </c>
      <c r="V698">
        <f>VLOOKUP($D698,Artslister!$A$1:$W$99,12,FALSE)</f>
        <v>0</v>
      </c>
      <c r="W698" t="str">
        <f>VLOOKUP($D698,Artslister!$A$1:$W$99,13,FALSE)</f>
        <v>L.</v>
      </c>
      <c r="X698" t="e">
        <f>VLOOKUP($D698,Artslister!$A$1:$W$99,15,FALSE)</f>
        <v>#REF!</v>
      </c>
      <c r="Y698" t="e">
        <f>VLOOKUP($D698,Artslister!$A$1:$W$99,17,FALSE)</f>
        <v>#N/A</v>
      </c>
    </row>
    <row r="699" spans="1:25" ht="14.55" hidden="1" x14ac:dyDescent="0.3">
      <c r="A699" s="20" t="s">
        <v>109</v>
      </c>
      <c r="B699" s="20">
        <v>2020</v>
      </c>
      <c r="C699" s="20" t="s">
        <v>1467</v>
      </c>
      <c r="D699" s="20" t="s">
        <v>1931</v>
      </c>
      <c r="E699" s="20">
        <v>5</v>
      </c>
      <c r="F699">
        <v>1</v>
      </c>
      <c r="J699" s="20" t="s">
        <v>297</v>
      </c>
      <c r="L699" t="str">
        <f>VLOOKUP($D699,Artslister!$A$1:$W$99,2,FALSE)</f>
        <v>Fraxinus excelsior</v>
      </c>
      <c r="M699" t="str">
        <f>VLOOKUP($D699,Artslister!$A$1:$W$99,3,FALSE)</f>
        <v>102409</v>
      </c>
      <c r="N699" t="str">
        <f>VLOOKUP($D699,Artslister!$A$1:$W$99,4,FALSE)</f>
        <v>62369</v>
      </c>
      <c r="O699" t="str">
        <f>VLOOKUP($D699,Artslister!$A$1:$W$99,5,FALSE)</f>
        <v>Plantae</v>
      </c>
      <c r="P699" t="str">
        <f>VLOOKUP($D699,Artslister!$A$1:$W$99,6,FALSE)</f>
        <v>Magnoliophyta</v>
      </c>
      <c r="Q699" t="str">
        <f>VLOOKUP($D699,Artslister!$A$1:$W$99,7,FALSE)</f>
        <v>Eudicots</v>
      </c>
      <c r="R699" t="str">
        <f>VLOOKUP($D699,Artslister!$A$1:$W$99,8,FALSE)</f>
        <v>Lamiales</v>
      </c>
      <c r="S699" t="str">
        <f>VLOOKUP($D699,Artslister!$A$1:$W$99,9,FALSE)</f>
        <v>Oleaceae</v>
      </c>
      <c r="T699" t="str">
        <f>VLOOKUP($D699,Artslister!$A$1:$W$99,10,FALSE)</f>
        <v>Fraxinus</v>
      </c>
      <c r="U699" t="str">
        <f>VLOOKUP($D699,Artslister!$A$1:$W$99,11,FALSE)</f>
        <v>excelsior</v>
      </c>
      <c r="V699">
        <f>VLOOKUP($D699,Artslister!$A$1:$W$99,12,FALSE)</f>
        <v>0</v>
      </c>
      <c r="W699" t="str">
        <f>VLOOKUP($D699,Artslister!$A$1:$W$99,13,FALSE)</f>
        <v>L.</v>
      </c>
      <c r="X699" t="e">
        <f>VLOOKUP($D699,Artslister!$A$1:$W$99,15,FALSE)</f>
        <v>#REF!</v>
      </c>
      <c r="Y699" t="e">
        <f>VLOOKUP($D699,Artslister!$A$1:$W$99,17,FALSE)</f>
        <v>#N/A</v>
      </c>
    </row>
    <row r="700" spans="1:25" ht="14.55" hidden="1" x14ac:dyDescent="0.3">
      <c r="A700" t="s">
        <v>109</v>
      </c>
      <c r="B700">
        <v>2022</v>
      </c>
      <c r="C700" t="s">
        <v>1467</v>
      </c>
      <c r="D700" t="s">
        <v>1931</v>
      </c>
      <c r="E700">
        <v>5</v>
      </c>
      <c r="F700">
        <v>1</v>
      </c>
      <c r="I700">
        <v>1</v>
      </c>
      <c r="L700" t="str">
        <f>VLOOKUP($D700,Artslister!$A$1:$W$99,2,FALSE)</f>
        <v>Fraxinus excelsior</v>
      </c>
      <c r="M700" t="str">
        <f>VLOOKUP($D700,Artslister!$A$1:$W$99,3,FALSE)</f>
        <v>102409</v>
      </c>
      <c r="N700" t="str">
        <f>VLOOKUP($D700,Artslister!$A$1:$W$99,4,FALSE)</f>
        <v>62369</v>
      </c>
      <c r="O700" t="str">
        <f>VLOOKUP($D700,Artslister!$A$1:$W$99,5,FALSE)</f>
        <v>Plantae</v>
      </c>
      <c r="P700" t="str">
        <f>VLOOKUP($D700,Artslister!$A$1:$W$99,6,FALSE)</f>
        <v>Magnoliophyta</v>
      </c>
      <c r="Q700" t="str">
        <f>VLOOKUP($D700,Artslister!$A$1:$W$99,7,FALSE)</f>
        <v>Eudicots</v>
      </c>
      <c r="R700" t="str">
        <f>VLOOKUP($D700,Artslister!$A$1:$W$99,8,FALSE)</f>
        <v>Lamiales</v>
      </c>
      <c r="S700" t="str">
        <f>VLOOKUP($D700,Artslister!$A$1:$W$99,9,FALSE)</f>
        <v>Oleaceae</v>
      </c>
      <c r="T700" t="str">
        <f>VLOOKUP($D700,Artslister!$A$1:$W$99,10,FALSE)</f>
        <v>Fraxinus</v>
      </c>
      <c r="U700" t="str">
        <f>VLOOKUP($D700,Artslister!$A$1:$W$99,11,FALSE)</f>
        <v>excelsior</v>
      </c>
      <c r="V700">
        <f>VLOOKUP($D700,Artslister!$A$1:$W$99,12,FALSE)</f>
        <v>0</v>
      </c>
      <c r="W700" t="str">
        <f>VLOOKUP($D700,Artslister!$A$1:$W$99,13,FALSE)</f>
        <v>L.</v>
      </c>
      <c r="X700" t="e">
        <f>VLOOKUP($D700,Artslister!$A$1:$W$99,15,FALSE)</f>
        <v>#REF!</v>
      </c>
      <c r="Y700" t="e">
        <f>VLOOKUP($D700,Artslister!$A$1:$W$99,17,FALSE)</f>
        <v>#N/A</v>
      </c>
    </row>
    <row r="701" spans="1:25" ht="14.55" hidden="1" x14ac:dyDescent="0.3">
      <c r="A701" s="20" t="s">
        <v>109</v>
      </c>
      <c r="B701" s="20">
        <v>2023</v>
      </c>
      <c r="C701" s="20" t="s">
        <v>1467</v>
      </c>
      <c r="D701" s="20" t="s">
        <v>1931</v>
      </c>
      <c r="E701" s="20">
        <v>1</v>
      </c>
      <c r="F701">
        <v>1</v>
      </c>
      <c r="I701">
        <v>1</v>
      </c>
      <c r="K701" s="20" t="s">
        <v>297</v>
      </c>
      <c r="L701" t="str">
        <f>VLOOKUP($D701,Artslister!$A$1:$W$99,2,FALSE)</f>
        <v>Fraxinus excelsior</v>
      </c>
      <c r="M701" t="str">
        <f>VLOOKUP($D701,Artslister!$A$1:$W$99,3,FALSE)</f>
        <v>102409</v>
      </c>
      <c r="N701" t="str">
        <f>VLOOKUP($D701,Artslister!$A$1:$W$99,4,FALSE)</f>
        <v>62369</v>
      </c>
      <c r="O701" t="str">
        <f>VLOOKUP($D701,Artslister!$A$1:$W$99,5,FALSE)</f>
        <v>Plantae</v>
      </c>
      <c r="P701" t="str">
        <f>VLOOKUP($D701,Artslister!$A$1:$W$99,6,FALSE)</f>
        <v>Magnoliophyta</v>
      </c>
      <c r="Q701" t="str">
        <f>VLOOKUP($D701,Artslister!$A$1:$W$99,7,FALSE)</f>
        <v>Eudicots</v>
      </c>
      <c r="R701" t="str">
        <f>VLOOKUP($D701,Artslister!$A$1:$W$99,8,FALSE)</f>
        <v>Lamiales</v>
      </c>
      <c r="S701" t="str">
        <f>VLOOKUP($D701,Artslister!$A$1:$W$99,9,FALSE)</f>
        <v>Oleaceae</v>
      </c>
      <c r="T701" t="str">
        <f>VLOOKUP($D701,Artslister!$A$1:$W$99,10,FALSE)</f>
        <v>Fraxinus</v>
      </c>
      <c r="U701" t="str">
        <f>VLOOKUP($D701,Artslister!$A$1:$W$99,11,FALSE)</f>
        <v>excelsior</v>
      </c>
      <c r="V701">
        <f>VLOOKUP($D701,Artslister!$A$1:$W$99,12,FALSE)</f>
        <v>0</v>
      </c>
      <c r="W701" t="str">
        <f>VLOOKUP($D701,Artslister!$A$1:$W$99,13,FALSE)</f>
        <v>L.</v>
      </c>
      <c r="X701" t="e">
        <f>VLOOKUP($D701,Artslister!$A$1:$W$99,15,FALSE)</f>
        <v>#REF!</v>
      </c>
      <c r="Y701" t="e">
        <f>VLOOKUP($D701,Artslister!$A$1:$W$99,17,FALSE)</f>
        <v>#N/A</v>
      </c>
    </row>
    <row r="702" spans="1:25" ht="14.55" hidden="1" x14ac:dyDescent="0.3">
      <c r="A702" t="s">
        <v>57</v>
      </c>
      <c r="B702">
        <v>2019</v>
      </c>
      <c r="C702" t="s">
        <v>1628</v>
      </c>
      <c r="D702" t="s">
        <v>1938</v>
      </c>
      <c r="E702">
        <v>5</v>
      </c>
      <c r="L702" t="str">
        <f>VLOOKUP($D702,Artslister!$A$1:$W$99,2,FALSE)</f>
        <v>Rhamnus cathartica</v>
      </c>
      <c r="M702" t="str">
        <f>VLOOKUP($D702,Artslister!$A$1:$W$99,3,FALSE)</f>
        <v>141635</v>
      </c>
      <c r="N702" t="str">
        <f>VLOOKUP($D702,Artslister!$A$1:$W$99,4,FALSE)</f>
        <v>100403</v>
      </c>
      <c r="O702" t="str">
        <f>VLOOKUP($D702,Artslister!$A$1:$W$99,5,FALSE)</f>
        <v>Plantae</v>
      </c>
      <c r="P702" t="str">
        <f>VLOOKUP($D702,Artslister!$A$1:$W$99,6,FALSE)</f>
        <v>Magnoliophyta</v>
      </c>
      <c r="Q702" t="str">
        <f>VLOOKUP($D702,Artslister!$A$1:$W$99,7,FALSE)</f>
        <v>Eudicots</v>
      </c>
      <c r="R702" t="str">
        <f>VLOOKUP($D702,Artslister!$A$1:$W$99,8,FALSE)</f>
        <v>Rosales</v>
      </c>
      <c r="S702" t="str">
        <f>VLOOKUP($D702,Artslister!$A$1:$W$99,9,FALSE)</f>
        <v>Rhamnaceae</v>
      </c>
      <c r="T702" t="str">
        <f>VLOOKUP($D702,Artslister!$A$1:$W$99,10,FALSE)</f>
        <v>Rhamnus</v>
      </c>
      <c r="U702" t="str">
        <f>VLOOKUP($D702,Artslister!$A$1:$W$99,11,FALSE)</f>
        <v>cathartica</v>
      </c>
      <c r="V702">
        <f>VLOOKUP($D702,Artslister!$A$1:$W$99,12,FALSE)</f>
        <v>0</v>
      </c>
      <c r="W702" t="str">
        <f>VLOOKUP($D702,Artslister!$A$1:$W$99,13,FALSE)</f>
        <v>L.</v>
      </c>
      <c r="X702" t="e">
        <f>VLOOKUP($D702,Artslister!$A$1:$W$99,15,FALSE)</f>
        <v>#REF!</v>
      </c>
      <c r="Y702" t="e">
        <f>VLOOKUP($D702,Artslister!$A$1:$W$99,17,FALSE)</f>
        <v>#N/A</v>
      </c>
    </row>
    <row r="703" spans="1:25" ht="14.55" hidden="1" x14ac:dyDescent="0.3">
      <c r="A703" t="s">
        <v>139</v>
      </c>
      <c r="B703">
        <v>2020</v>
      </c>
      <c r="C703" t="s">
        <v>1243</v>
      </c>
      <c r="D703" t="s">
        <v>1938</v>
      </c>
      <c r="E703">
        <v>0.1</v>
      </c>
      <c r="L703" t="str">
        <f>VLOOKUP($D703,Artslister!$A$1:$W$99,2,FALSE)</f>
        <v>Rhamnus cathartica</v>
      </c>
      <c r="M703" t="str">
        <f>VLOOKUP($D703,Artslister!$A$1:$W$99,3,FALSE)</f>
        <v>141635</v>
      </c>
      <c r="N703" t="str">
        <f>VLOOKUP($D703,Artslister!$A$1:$W$99,4,FALSE)</f>
        <v>100403</v>
      </c>
      <c r="O703" t="str">
        <f>VLOOKUP($D703,Artslister!$A$1:$W$99,5,FALSE)</f>
        <v>Plantae</v>
      </c>
      <c r="P703" t="str">
        <f>VLOOKUP($D703,Artslister!$A$1:$W$99,6,FALSE)</f>
        <v>Magnoliophyta</v>
      </c>
      <c r="Q703" t="str">
        <f>VLOOKUP($D703,Artslister!$A$1:$W$99,7,FALSE)</f>
        <v>Eudicots</v>
      </c>
      <c r="R703" t="str">
        <f>VLOOKUP($D703,Artslister!$A$1:$W$99,8,FALSE)</f>
        <v>Rosales</v>
      </c>
      <c r="S703" t="str">
        <f>VLOOKUP($D703,Artslister!$A$1:$W$99,9,FALSE)</f>
        <v>Rhamnaceae</v>
      </c>
      <c r="T703" t="str">
        <f>VLOOKUP($D703,Artslister!$A$1:$W$99,10,FALSE)</f>
        <v>Rhamnus</v>
      </c>
      <c r="U703" t="str">
        <f>VLOOKUP($D703,Artslister!$A$1:$W$99,11,FALSE)</f>
        <v>cathartica</v>
      </c>
      <c r="V703">
        <f>VLOOKUP($D703,Artslister!$A$1:$W$99,12,FALSE)</f>
        <v>0</v>
      </c>
      <c r="W703" t="str">
        <f>VLOOKUP($D703,Artslister!$A$1:$W$99,13,FALSE)</f>
        <v>L.</v>
      </c>
      <c r="X703" t="e">
        <f>VLOOKUP($D703,Artslister!$A$1:$W$99,15,FALSE)</f>
        <v>#REF!</v>
      </c>
      <c r="Y703" t="e">
        <f>VLOOKUP($D703,Artslister!$A$1:$W$99,17,FALSE)</f>
        <v>#N/A</v>
      </c>
    </row>
    <row r="704" spans="1:25" ht="14.55" hidden="1" x14ac:dyDescent="0.3">
      <c r="A704" t="s">
        <v>139</v>
      </c>
      <c r="B704">
        <v>2020</v>
      </c>
      <c r="C704" t="s">
        <v>1251</v>
      </c>
      <c r="D704" t="s">
        <v>1938</v>
      </c>
      <c r="E704">
        <v>15</v>
      </c>
      <c r="L704" t="str">
        <f>VLOOKUP($D704,Artslister!$A$1:$W$99,2,FALSE)</f>
        <v>Rhamnus cathartica</v>
      </c>
      <c r="M704" t="str">
        <f>VLOOKUP($D704,Artslister!$A$1:$W$99,3,FALSE)</f>
        <v>141635</v>
      </c>
      <c r="N704" t="str">
        <f>VLOOKUP($D704,Artslister!$A$1:$W$99,4,FALSE)</f>
        <v>100403</v>
      </c>
      <c r="O704" t="str">
        <f>VLOOKUP($D704,Artslister!$A$1:$W$99,5,FALSE)</f>
        <v>Plantae</v>
      </c>
      <c r="P704" t="str">
        <f>VLOOKUP($D704,Artslister!$A$1:$W$99,6,FALSE)</f>
        <v>Magnoliophyta</v>
      </c>
      <c r="Q704" t="str">
        <f>VLOOKUP($D704,Artslister!$A$1:$W$99,7,FALSE)</f>
        <v>Eudicots</v>
      </c>
      <c r="R704" t="str">
        <f>VLOOKUP($D704,Artslister!$A$1:$W$99,8,FALSE)</f>
        <v>Rosales</v>
      </c>
      <c r="S704" t="str">
        <f>VLOOKUP($D704,Artslister!$A$1:$W$99,9,FALSE)</f>
        <v>Rhamnaceae</v>
      </c>
      <c r="T704" t="str">
        <f>VLOOKUP($D704,Artslister!$A$1:$W$99,10,FALSE)</f>
        <v>Rhamnus</v>
      </c>
      <c r="U704" t="str">
        <f>VLOOKUP($D704,Artslister!$A$1:$W$99,11,FALSE)</f>
        <v>cathartica</v>
      </c>
      <c r="V704">
        <f>VLOOKUP($D704,Artslister!$A$1:$W$99,12,FALSE)</f>
        <v>0</v>
      </c>
      <c r="W704" t="str">
        <f>VLOOKUP($D704,Artslister!$A$1:$W$99,13,FALSE)</f>
        <v>L.</v>
      </c>
      <c r="X704" t="e">
        <f>VLOOKUP($D704,Artslister!$A$1:$W$99,15,FALSE)</f>
        <v>#REF!</v>
      </c>
      <c r="Y704" t="e">
        <f>VLOOKUP($D704,Artslister!$A$1:$W$99,17,FALSE)</f>
        <v>#N/A</v>
      </c>
    </row>
    <row r="705" spans="1:25" ht="14.55" hidden="1" x14ac:dyDescent="0.3">
      <c r="A705" s="20" t="s">
        <v>109</v>
      </c>
      <c r="B705" s="20">
        <v>2020</v>
      </c>
      <c r="C705" s="20" t="s">
        <v>1467</v>
      </c>
      <c r="D705" s="20" t="s">
        <v>1113</v>
      </c>
      <c r="E705" s="20">
        <v>1</v>
      </c>
      <c r="J705" s="20" t="s">
        <v>297</v>
      </c>
      <c r="L705" t="str">
        <f>VLOOKUP($D705,Artslister!$A$1:$W$99,2,FALSE)</f>
        <v>Pinus sylvestris</v>
      </c>
      <c r="M705" t="str">
        <f>VLOOKUP($D705,Artslister!$A$1:$W$99,3,FALSE)</f>
        <v>103825</v>
      </c>
      <c r="N705" t="str">
        <f>VLOOKUP($D705,Artslister!$A$1:$W$99,4,FALSE)</f>
        <v>135419</v>
      </c>
      <c r="O705" t="str">
        <f>VLOOKUP($D705,Artslister!$A$1:$W$99,5,FALSE)</f>
        <v>Plantae</v>
      </c>
      <c r="P705" t="str">
        <f>VLOOKUP($D705,Artslister!$A$1:$W$99,6,FALSE)</f>
        <v>Pinophyta</v>
      </c>
      <c r="Q705" t="str">
        <f>VLOOKUP($D705,Artslister!$A$1:$W$99,7,FALSE)</f>
        <v>Pinopsida</v>
      </c>
      <c r="R705" t="str">
        <f>VLOOKUP($D705,Artslister!$A$1:$W$99,8,FALSE)</f>
        <v>Pinales</v>
      </c>
      <c r="S705" t="str">
        <f>VLOOKUP($D705,Artslister!$A$1:$W$99,9,FALSE)</f>
        <v>Pinaceae</v>
      </c>
      <c r="T705" t="str">
        <f>VLOOKUP($D705,Artslister!$A$1:$W$99,10,FALSE)</f>
        <v>Pinus</v>
      </c>
      <c r="U705" t="str">
        <f>VLOOKUP($D705,Artslister!$A$1:$W$99,11,FALSE)</f>
        <v>sylvestris</v>
      </c>
      <c r="V705">
        <f>VLOOKUP($D705,Artslister!$A$1:$W$99,12,FALSE)</f>
        <v>0</v>
      </c>
      <c r="W705" t="str">
        <f>VLOOKUP($D705,Artslister!$A$1:$W$99,13,FALSE)</f>
        <v>L.</v>
      </c>
      <c r="X705" t="e">
        <f>VLOOKUP($D705,Artslister!$A$1:$W$99,15,FALSE)</f>
        <v>#REF!</v>
      </c>
      <c r="Y705" t="e">
        <f>VLOOKUP($D705,Artslister!$A$1:$W$99,17,FALSE)</f>
        <v>#N/A</v>
      </c>
    </row>
    <row r="706" spans="1:25" ht="14.55" hidden="1" x14ac:dyDescent="0.3">
      <c r="A706" t="s">
        <v>109</v>
      </c>
      <c r="B706">
        <v>2018</v>
      </c>
      <c r="C706" t="s">
        <v>1467</v>
      </c>
      <c r="D706" t="s">
        <v>1945</v>
      </c>
      <c r="E706">
        <v>1</v>
      </c>
      <c r="F706">
        <v>1</v>
      </c>
      <c r="L706" t="str">
        <f>VLOOKUP($D706,Artslister!$A$1:$W$99,2,FALSE)</f>
        <v>Filipendula vulgaris</v>
      </c>
      <c r="M706" t="str">
        <f>VLOOKUP($D706,Artslister!$A$1:$W$99,3,FALSE)</f>
        <v>103311</v>
      </c>
      <c r="N706" t="str">
        <f>VLOOKUP($D706,Artslister!$A$1:$W$99,4,FALSE)</f>
        <v>133275</v>
      </c>
      <c r="O706" t="str">
        <f>VLOOKUP($D706,Artslister!$A$1:$W$99,5,FALSE)</f>
        <v>Plantae</v>
      </c>
      <c r="P706" t="str">
        <f>VLOOKUP($D706,Artslister!$A$1:$W$99,6,FALSE)</f>
        <v>Magnoliophyta</v>
      </c>
      <c r="Q706" t="str">
        <f>VLOOKUP($D706,Artslister!$A$1:$W$99,7,FALSE)</f>
        <v>Eudicots</v>
      </c>
      <c r="R706" t="str">
        <f>VLOOKUP($D706,Artslister!$A$1:$W$99,8,FALSE)</f>
        <v>Rosales</v>
      </c>
      <c r="S706" t="str">
        <f>VLOOKUP($D706,Artslister!$A$1:$W$99,9,FALSE)</f>
        <v>Rosaceae</v>
      </c>
      <c r="T706" t="str">
        <f>VLOOKUP($D706,Artslister!$A$1:$W$99,10,FALSE)</f>
        <v>Filipendula</v>
      </c>
      <c r="U706" t="str">
        <f>VLOOKUP($D706,Artslister!$A$1:$W$99,11,FALSE)</f>
        <v>vulgaris</v>
      </c>
      <c r="V706">
        <f>VLOOKUP($D706,Artslister!$A$1:$W$99,12,FALSE)</f>
        <v>0</v>
      </c>
      <c r="W706" t="str">
        <f>VLOOKUP($D706,Artslister!$A$1:$W$99,13,FALSE)</f>
        <v>Moench</v>
      </c>
      <c r="X706" t="e">
        <f>VLOOKUP($D706,Artslister!$A$1:$W$99,15,FALSE)</f>
        <v>#REF!</v>
      </c>
      <c r="Y706" t="e">
        <f>VLOOKUP($D706,Artslister!$A$1:$W$99,17,FALSE)</f>
        <v>#N/A</v>
      </c>
    </row>
    <row r="707" spans="1:25" ht="14.55" hidden="1" x14ac:dyDescent="0.3">
      <c r="A707" t="s">
        <v>109</v>
      </c>
      <c r="B707">
        <v>2019</v>
      </c>
      <c r="C707" t="s">
        <v>1467</v>
      </c>
      <c r="D707" t="s">
        <v>1945</v>
      </c>
      <c r="E707">
        <v>3</v>
      </c>
      <c r="F707">
        <v>1</v>
      </c>
      <c r="L707" t="str">
        <f>VLOOKUP($D707,Artslister!$A$1:$W$99,2,FALSE)</f>
        <v>Filipendula vulgaris</v>
      </c>
      <c r="M707" t="str">
        <f>VLOOKUP($D707,Artslister!$A$1:$W$99,3,FALSE)</f>
        <v>103311</v>
      </c>
      <c r="N707" t="str">
        <f>VLOOKUP($D707,Artslister!$A$1:$W$99,4,FALSE)</f>
        <v>133275</v>
      </c>
      <c r="O707" t="str">
        <f>VLOOKUP($D707,Artslister!$A$1:$W$99,5,FALSE)</f>
        <v>Plantae</v>
      </c>
      <c r="P707" t="str">
        <f>VLOOKUP($D707,Artslister!$A$1:$W$99,6,FALSE)</f>
        <v>Magnoliophyta</v>
      </c>
      <c r="Q707" t="str">
        <f>VLOOKUP($D707,Artslister!$A$1:$W$99,7,FALSE)</f>
        <v>Eudicots</v>
      </c>
      <c r="R707" t="str">
        <f>VLOOKUP($D707,Artslister!$A$1:$W$99,8,FALSE)</f>
        <v>Rosales</v>
      </c>
      <c r="S707" t="str">
        <f>VLOOKUP($D707,Artslister!$A$1:$W$99,9,FALSE)</f>
        <v>Rosaceae</v>
      </c>
      <c r="T707" t="str">
        <f>VLOOKUP($D707,Artslister!$A$1:$W$99,10,FALSE)</f>
        <v>Filipendula</v>
      </c>
      <c r="U707" t="str">
        <f>VLOOKUP($D707,Artslister!$A$1:$W$99,11,FALSE)</f>
        <v>vulgaris</v>
      </c>
      <c r="V707">
        <f>VLOOKUP($D707,Artslister!$A$1:$W$99,12,FALSE)</f>
        <v>0</v>
      </c>
      <c r="W707" t="str">
        <f>VLOOKUP($D707,Artslister!$A$1:$W$99,13,FALSE)</f>
        <v>Moench</v>
      </c>
      <c r="X707" t="e">
        <f>VLOOKUP($D707,Artslister!$A$1:$W$99,15,FALSE)</f>
        <v>#REF!</v>
      </c>
      <c r="Y707" t="e">
        <f>VLOOKUP($D707,Artslister!$A$1:$W$99,17,FALSE)</f>
        <v>#N/A</v>
      </c>
    </row>
    <row r="708" spans="1:25" ht="14.55" hidden="1" x14ac:dyDescent="0.3">
      <c r="A708" s="20" t="s">
        <v>109</v>
      </c>
      <c r="B708" s="20">
        <v>2020</v>
      </c>
      <c r="C708" s="20" t="s">
        <v>1467</v>
      </c>
      <c r="D708" s="20" t="s">
        <v>1945</v>
      </c>
      <c r="E708" s="20">
        <v>5</v>
      </c>
      <c r="F708">
        <v>1</v>
      </c>
      <c r="J708" s="20" t="s">
        <v>297</v>
      </c>
      <c r="L708" t="str">
        <f>VLOOKUP($D708,Artslister!$A$1:$W$99,2,FALSE)</f>
        <v>Filipendula vulgaris</v>
      </c>
      <c r="M708" t="str">
        <f>VLOOKUP($D708,Artslister!$A$1:$W$99,3,FALSE)</f>
        <v>103311</v>
      </c>
      <c r="N708" t="str">
        <f>VLOOKUP($D708,Artslister!$A$1:$W$99,4,FALSE)</f>
        <v>133275</v>
      </c>
      <c r="O708" t="str">
        <f>VLOOKUP($D708,Artslister!$A$1:$W$99,5,FALSE)</f>
        <v>Plantae</v>
      </c>
      <c r="P708" t="str">
        <f>VLOOKUP($D708,Artslister!$A$1:$W$99,6,FALSE)</f>
        <v>Magnoliophyta</v>
      </c>
      <c r="Q708" t="str">
        <f>VLOOKUP($D708,Artslister!$A$1:$W$99,7,FALSE)</f>
        <v>Eudicots</v>
      </c>
      <c r="R708" t="str">
        <f>VLOOKUP($D708,Artslister!$A$1:$W$99,8,FALSE)</f>
        <v>Rosales</v>
      </c>
      <c r="S708" t="str">
        <f>VLOOKUP($D708,Artslister!$A$1:$W$99,9,FALSE)</f>
        <v>Rosaceae</v>
      </c>
      <c r="T708" t="str">
        <f>VLOOKUP($D708,Artslister!$A$1:$W$99,10,FALSE)</f>
        <v>Filipendula</v>
      </c>
      <c r="U708" t="str">
        <f>VLOOKUP($D708,Artslister!$A$1:$W$99,11,FALSE)</f>
        <v>vulgaris</v>
      </c>
      <c r="V708">
        <f>VLOOKUP($D708,Artslister!$A$1:$W$99,12,FALSE)</f>
        <v>0</v>
      </c>
      <c r="W708" t="str">
        <f>VLOOKUP($D708,Artslister!$A$1:$W$99,13,FALSE)</f>
        <v>Moench</v>
      </c>
      <c r="X708" t="e">
        <f>VLOOKUP($D708,Artslister!$A$1:$W$99,15,FALSE)</f>
        <v>#REF!</v>
      </c>
      <c r="Y708" t="e">
        <f>VLOOKUP($D708,Artslister!$A$1:$W$99,17,FALSE)</f>
        <v>#N/A</v>
      </c>
    </row>
    <row r="709" spans="1:25" ht="14.55" hidden="1" x14ac:dyDescent="0.3">
      <c r="A709" t="s">
        <v>109</v>
      </c>
      <c r="B709">
        <v>2022</v>
      </c>
      <c r="C709" t="s">
        <v>1467</v>
      </c>
      <c r="D709" t="s">
        <v>1945</v>
      </c>
      <c r="E709">
        <v>2</v>
      </c>
      <c r="F709">
        <v>1</v>
      </c>
      <c r="L709" t="str">
        <f>VLOOKUP($D709,Artslister!$A$1:$W$99,2,FALSE)</f>
        <v>Filipendula vulgaris</v>
      </c>
      <c r="M709" t="str">
        <f>VLOOKUP($D709,Artslister!$A$1:$W$99,3,FALSE)</f>
        <v>103311</v>
      </c>
      <c r="N709" t="str">
        <f>VLOOKUP($D709,Artslister!$A$1:$W$99,4,FALSE)</f>
        <v>133275</v>
      </c>
      <c r="O709" t="str">
        <f>VLOOKUP($D709,Artslister!$A$1:$W$99,5,FALSE)</f>
        <v>Plantae</v>
      </c>
      <c r="P709" t="str">
        <f>VLOOKUP($D709,Artslister!$A$1:$W$99,6,FALSE)</f>
        <v>Magnoliophyta</v>
      </c>
      <c r="Q709" t="str">
        <f>VLOOKUP($D709,Artslister!$A$1:$W$99,7,FALSE)</f>
        <v>Eudicots</v>
      </c>
      <c r="R709" t="str">
        <f>VLOOKUP($D709,Artslister!$A$1:$W$99,8,FALSE)</f>
        <v>Rosales</v>
      </c>
      <c r="S709" t="str">
        <f>VLOOKUP($D709,Artslister!$A$1:$W$99,9,FALSE)</f>
        <v>Rosaceae</v>
      </c>
      <c r="T709" t="str">
        <f>VLOOKUP($D709,Artslister!$A$1:$W$99,10,FALSE)</f>
        <v>Filipendula</v>
      </c>
      <c r="U709" t="str">
        <f>VLOOKUP($D709,Artslister!$A$1:$W$99,11,FALSE)</f>
        <v>vulgaris</v>
      </c>
      <c r="V709">
        <f>VLOOKUP($D709,Artslister!$A$1:$W$99,12,FALSE)</f>
        <v>0</v>
      </c>
      <c r="W709" t="str">
        <f>VLOOKUP($D709,Artslister!$A$1:$W$99,13,FALSE)</f>
        <v>Moench</v>
      </c>
      <c r="X709" t="e">
        <f>VLOOKUP($D709,Artslister!$A$1:$W$99,15,FALSE)</f>
        <v>#REF!</v>
      </c>
      <c r="Y709" t="e">
        <f>VLOOKUP($D709,Artslister!$A$1:$W$99,17,FALSE)</f>
        <v>#N/A</v>
      </c>
    </row>
    <row r="710" spans="1:25" ht="14.55" hidden="1" x14ac:dyDescent="0.3">
      <c r="A710" s="20" t="s">
        <v>109</v>
      </c>
      <c r="B710" s="20">
        <v>2023</v>
      </c>
      <c r="C710" s="20" t="s">
        <v>1467</v>
      </c>
      <c r="D710" s="20" t="s">
        <v>1945</v>
      </c>
      <c r="E710" s="20">
        <v>2</v>
      </c>
      <c r="F710">
        <v>1</v>
      </c>
      <c r="K710" s="20" t="s">
        <v>297</v>
      </c>
      <c r="L710" t="str">
        <f>VLOOKUP($D710,Artslister!$A$1:$W$99,2,FALSE)</f>
        <v>Filipendula vulgaris</v>
      </c>
      <c r="M710" t="str">
        <f>VLOOKUP($D710,Artslister!$A$1:$W$99,3,FALSE)</f>
        <v>103311</v>
      </c>
      <c r="N710" t="str">
        <f>VLOOKUP($D710,Artslister!$A$1:$W$99,4,FALSE)</f>
        <v>133275</v>
      </c>
      <c r="O710" t="str">
        <f>VLOOKUP($D710,Artslister!$A$1:$W$99,5,FALSE)</f>
        <v>Plantae</v>
      </c>
      <c r="P710" t="str">
        <f>VLOOKUP($D710,Artslister!$A$1:$W$99,6,FALSE)</f>
        <v>Magnoliophyta</v>
      </c>
      <c r="Q710" t="str">
        <f>VLOOKUP($D710,Artslister!$A$1:$W$99,7,FALSE)</f>
        <v>Eudicots</v>
      </c>
      <c r="R710" t="str">
        <f>VLOOKUP($D710,Artslister!$A$1:$W$99,8,FALSE)</f>
        <v>Rosales</v>
      </c>
      <c r="S710" t="str">
        <f>VLOOKUP($D710,Artslister!$A$1:$W$99,9,FALSE)</f>
        <v>Rosaceae</v>
      </c>
      <c r="T710" t="str">
        <f>VLOOKUP($D710,Artslister!$A$1:$W$99,10,FALSE)</f>
        <v>Filipendula</v>
      </c>
      <c r="U710" t="str">
        <f>VLOOKUP($D710,Artslister!$A$1:$W$99,11,FALSE)</f>
        <v>vulgaris</v>
      </c>
      <c r="V710">
        <f>VLOOKUP($D710,Artslister!$A$1:$W$99,12,FALSE)</f>
        <v>0</v>
      </c>
      <c r="W710" t="str">
        <f>VLOOKUP($D710,Artslister!$A$1:$W$99,13,FALSE)</f>
        <v>Moench</v>
      </c>
      <c r="X710" t="e">
        <f>VLOOKUP($D710,Artslister!$A$1:$W$99,15,FALSE)</f>
        <v>#REF!</v>
      </c>
      <c r="Y710" t="e">
        <f>VLOOKUP($D710,Artslister!$A$1:$W$99,17,FALSE)</f>
        <v>#N/A</v>
      </c>
    </row>
    <row r="711" spans="1:25" ht="14.55" hidden="1" x14ac:dyDescent="0.3">
      <c r="A711" s="20" t="s">
        <v>109</v>
      </c>
      <c r="B711" s="20">
        <v>2020</v>
      </c>
      <c r="C711" s="20" t="s">
        <v>1467</v>
      </c>
      <c r="D711" s="20" t="s">
        <v>1928</v>
      </c>
      <c r="E711" s="20">
        <v>15</v>
      </c>
      <c r="J711" s="20" t="s">
        <v>297</v>
      </c>
      <c r="L711" t="str">
        <f>VLOOKUP($D711,Artslister!$A$1:$W$99,2,FALSE)</f>
        <v>Rosa sp.</v>
      </c>
      <c r="M711" t="str">
        <f>VLOOKUP($D711,Artslister!$A$1:$W$99,3,FALSE)</f>
        <v>103384</v>
      </c>
      <c r="N711" t="str">
        <f>VLOOKUP($D711,Artslister!$A$1:$W$99,4,FALSE)</f>
        <v>63344</v>
      </c>
      <c r="O711" t="str">
        <f>VLOOKUP($D711,Artslister!$A$1:$W$99,5,FALSE)</f>
        <v>Plantae</v>
      </c>
      <c r="P711" t="str">
        <f>VLOOKUP($D711,Artslister!$A$1:$W$99,6,FALSE)</f>
        <v>Magnoliophyta</v>
      </c>
      <c r="Q711" t="str">
        <f>VLOOKUP($D711,Artslister!$A$1:$W$99,7,FALSE)</f>
        <v>Eudicots</v>
      </c>
      <c r="R711" t="str">
        <f>VLOOKUP($D711,Artslister!$A$1:$W$99,8,FALSE)</f>
        <v>Rosales</v>
      </c>
      <c r="S711" t="str">
        <f>VLOOKUP($D711,Artslister!$A$1:$W$99,9,FALSE)</f>
        <v>Rosaceae</v>
      </c>
      <c r="T711" t="str">
        <f>VLOOKUP($D711,Artslister!$A$1:$W$99,10,FALSE)</f>
        <v>Rosa</v>
      </c>
      <c r="U711">
        <f>VLOOKUP($D711,Artslister!$A$1:$W$99,11,FALSE)</f>
        <v>0</v>
      </c>
      <c r="V711">
        <f>VLOOKUP($D711,Artslister!$A$1:$W$99,12,FALSE)</f>
        <v>0</v>
      </c>
      <c r="W711" t="str">
        <f>VLOOKUP($D711,Artslister!$A$1:$W$99,13,FALSE)</f>
        <v>L.</v>
      </c>
      <c r="X711" t="e">
        <f>VLOOKUP($D711,Artslister!$A$1:$W$99,15,FALSE)</f>
        <v>#REF!</v>
      </c>
      <c r="Y711" t="e">
        <f>VLOOKUP($D711,Artslister!$A$1:$W$99,17,FALSE)</f>
        <v>#N/A</v>
      </c>
    </row>
    <row r="712" spans="1:25" ht="14.55" hidden="1" x14ac:dyDescent="0.3">
      <c r="A712" t="s">
        <v>57</v>
      </c>
      <c r="B712">
        <v>2020</v>
      </c>
      <c r="C712" t="s">
        <v>1628</v>
      </c>
      <c r="D712" t="s">
        <v>1938</v>
      </c>
      <c r="E712">
        <v>1</v>
      </c>
      <c r="L712" t="str">
        <f>VLOOKUP($D712,Artslister!$A$1:$W$99,2,FALSE)</f>
        <v>Rhamnus cathartica</v>
      </c>
      <c r="M712" t="str">
        <f>VLOOKUP($D712,Artslister!$A$1:$W$99,3,FALSE)</f>
        <v>141635</v>
      </c>
      <c r="N712" t="str">
        <f>VLOOKUP($D712,Artslister!$A$1:$W$99,4,FALSE)</f>
        <v>100403</v>
      </c>
      <c r="O712" t="str">
        <f>VLOOKUP($D712,Artslister!$A$1:$W$99,5,FALSE)</f>
        <v>Plantae</v>
      </c>
      <c r="P712" t="str">
        <f>VLOOKUP($D712,Artslister!$A$1:$W$99,6,FALSE)</f>
        <v>Magnoliophyta</v>
      </c>
      <c r="Q712" t="str">
        <f>VLOOKUP($D712,Artslister!$A$1:$W$99,7,FALSE)</f>
        <v>Eudicots</v>
      </c>
      <c r="R712" t="str">
        <f>VLOOKUP($D712,Artslister!$A$1:$W$99,8,FALSE)</f>
        <v>Rosales</v>
      </c>
      <c r="S712" t="str">
        <f>VLOOKUP($D712,Artslister!$A$1:$W$99,9,FALSE)</f>
        <v>Rhamnaceae</v>
      </c>
      <c r="T712" t="str">
        <f>VLOOKUP($D712,Artslister!$A$1:$W$99,10,FALSE)</f>
        <v>Rhamnus</v>
      </c>
      <c r="U712" t="str">
        <f>VLOOKUP($D712,Artslister!$A$1:$W$99,11,FALSE)</f>
        <v>cathartica</v>
      </c>
      <c r="V712">
        <f>VLOOKUP($D712,Artslister!$A$1:$W$99,12,FALSE)</f>
        <v>0</v>
      </c>
      <c r="W712" t="str">
        <f>VLOOKUP($D712,Artslister!$A$1:$W$99,13,FALSE)</f>
        <v>L.</v>
      </c>
      <c r="X712" t="e">
        <f>VLOOKUP($D712,Artslister!$A$1:$W$99,15,FALSE)</f>
        <v>#REF!</v>
      </c>
      <c r="Y712" t="e">
        <f>VLOOKUP($D712,Artslister!$A$1:$W$99,17,FALSE)</f>
        <v>#N/A</v>
      </c>
    </row>
    <row r="713" spans="1:25" ht="14.55" hidden="1" x14ac:dyDescent="0.3">
      <c r="A713" t="s">
        <v>144</v>
      </c>
      <c r="B713">
        <v>2020</v>
      </c>
      <c r="C713" t="s">
        <v>1845</v>
      </c>
      <c r="D713" t="s">
        <v>1938</v>
      </c>
      <c r="E713">
        <v>40</v>
      </c>
      <c r="L713" t="str">
        <f>VLOOKUP($D713,Artslister!$A$1:$W$99,2,FALSE)</f>
        <v>Rhamnus cathartica</v>
      </c>
      <c r="M713" t="str">
        <f>VLOOKUP($D713,Artslister!$A$1:$W$99,3,FALSE)</f>
        <v>141635</v>
      </c>
      <c r="N713" t="str">
        <f>VLOOKUP($D713,Artslister!$A$1:$W$99,4,FALSE)</f>
        <v>100403</v>
      </c>
      <c r="O713" t="str">
        <f>VLOOKUP($D713,Artslister!$A$1:$W$99,5,FALSE)</f>
        <v>Plantae</v>
      </c>
      <c r="P713" t="str">
        <f>VLOOKUP($D713,Artslister!$A$1:$W$99,6,FALSE)</f>
        <v>Magnoliophyta</v>
      </c>
      <c r="Q713" t="str">
        <f>VLOOKUP($D713,Artslister!$A$1:$W$99,7,FALSE)</f>
        <v>Eudicots</v>
      </c>
      <c r="R713" t="str">
        <f>VLOOKUP($D713,Artslister!$A$1:$W$99,8,FALSE)</f>
        <v>Rosales</v>
      </c>
      <c r="S713" t="str">
        <f>VLOOKUP($D713,Artslister!$A$1:$W$99,9,FALSE)</f>
        <v>Rhamnaceae</v>
      </c>
      <c r="T713" t="str">
        <f>VLOOKUP($D713,Artslister!$A$1:$W$99,10,FALSE)</f>
        <v>Rhamnus</v>
      </c>
      <c r="U713" t="str">
        <f>VLOOKUP($D713,Artslister!$A$1:$W$99,11,FALSE)</f>
        <v>cathartica</v>
      </c>
      <c r="V713">
        <f>VLOOKUP($D713,Artslister!$A$1:$W$99,12,FALSE)</f>
        <v>0</v>
      </c>
      <c r="W713" t="str">
        <f>VLOOKUP($D713,Artslister!$A$1:$W$99,13,FALSE)</f>
        <v>L.</v>
      </c>
      <c r="X713" t="e">
        <f>VLOOKUP($D713,Artslister!$A$1:$W$99,15,FALSE)</f>
        <v>#REF!</v>
      </c>
      <c r="Y713" t="e">
        <f>VLOOKUP($D713,Artslister!$A$1:$W$99,17,FALSE)</f>
        <v>#N/A</v>
      </c>
    </row>
    <row r="714" spans="1:25" ht="14.55" hidden="1" x14ac:dyDescent="0.3">
      <c r="A714" t="s">
        <v>139</v>
      </c>
      <c r="B714">
        <v>2021</v>
      </c>
      <c r="C714" t="s">
        <v>1251</v>
      </c>
      <c r="D714" t="s">
        <v>1938</v>
      </c>
      <c r="E714">
        <v>2</v>
      </c>
      <c r="H714">
        <v>1</v>
      </c>
      <c r="L714" t="str">
        <f>VLOOKUP($D714,Artslister!$A$1:$W$99,2,FALSE)</f>
        <v>Rhamnus cathartica</v>
      </c>
      <c r="M714" t="str">
        <f>VLOOKUP($D714,Artslister!$A$1:$W$99,3,FALSE)</f>
        <v>141635</v>
      </c>
      <c r="N714" t="str">
        <f>VLOOKUP($D714,Artslister!$A$1:$W$99,4,FALSE)</f>
        <v>100403</v>
      </c>
      <c r="O714" t="str">
        <f>VLOOKUP($D714,Artslister!$A$1:$W$99,5,FALSE)</f>
        <v>Plantae</v>
      </c>
      <c r="P714" t="str">
        <f>VLOOKUP($D714,Artslister!$A$1:$W$99,6,FALSE)</f>
        <v>Magnoliophyta</v>
      </c>
      <c r="Q714" t="str">
        <f>VLOOKUP($D714,Artslister!$A$1:$W$99,7,FALSE)</f>
        <v>Eudicots</v>
      </c>
      <c r="R714" t="str">
        <f>VLOOKUP($D714,Artslister!$A$1:$W$99,8,FALSE)</f>
        <v>Rosales</v>
      </c>
      <c r="S714" t="str">
        <f>VLOOKUP($D714,Artslister!$A$1:$W$99,9,FALSE)</f>
        <v>Rhamnaceae</v>
      </c>
      <c r="T714" t="str">
        <f>VLOOKUP($D714,Artslister!$A$1:$W$99,10,FALSE)</f>
        <v>Rhamnus</v>
      </c>
      <c r="U714" t="str">
        <f>VLOOKUP($D714,Artslister!$A$1:$W$99,11,FALSE)</f>
        <v>cathartica</v>
      </c>
      <c r="V714">
        <f>VLOOKUP($D714,Artslister!$A$1:$W$99,12,FALSE)</f>
        <v>0</v>
      </c>
      <c r="W714" t="str">
        <f>VLOOKUP($D714,Artslister!$A$1:$W$99,13,FALSE)</f>
        <v>L.</v>
      </c>
      <c r="X714" t="e">
        <f>VLOOKUP($D714,Artslister!$A$1:$W$99,15,FALSE)</f>
        <v>#REF!</v>
      </c>
      <c r="Y714" t="e">
        <f>VLOOKUP($D714,Artslister!$A$1:$W$99,17,FALSE)</f>
        <v>#N/A</v>
      </c>
    </row>
    <row r="715" spans="1:25" ht="14.55" hidden="1" x14ac:dyDescent="0.3">
      <c r="A715" t="s">
        <v>57</v>
      </c>
      <c r="B715">
        <v>2021</v>
      </c>
      <c r="C715" t="s">
        <v>1628</v>
      </c>
      <c r="D715" t="s">
        <v>1938</v>
      </c>
      <c r="E715">
        <v>3</v>
      </c>
      <c r="H715">
        <v>1</v>
      </c>
      <c r="L715" t="str">
        <f>VLOOKUP($D715,Artslister!$A$1:$W$99,2,FALSE)</f>
        <v>Rhamnus cathartica</v>
      </c>
      <c r="M715" t="str">
        <f>VLOOKUP($D715,Artslister!$A$1:$W$99,3,FALSE)</f>
        <v>141635</v>
      </c>
      <c r="N715" t="str">
        <f>VLOOKUP($D715,Artslister!$A$1:$W$99,4,FALSE)</f>
        <v>100403</v>
      </c>
      <c r="O715" t="str">
        <f>VLOOKUP($D715,Artslister!$A$1:$W$99,5,FALSE)</f>
        <v>Plantae</v>
      </c>
      <c r="P715" t="str">
        <f>VLOOKUP($D715,Artslister!$A$1:$W$99,6,FALSE)</f>
        <v>Magnoliophyta</v>
      </c>
      <c r="Q715" t="str">
        <f>VLOOKUP($D715,Artslister!$A$1:$W$99,7,FALSE)</f>
        <v>Eudicots</v>
      </c>
      <c r="R715" t="str">
        <f>VLOOKUP($D715,Artslister!$A$1:$W$99,8,FALSE)</f>
        <v>Rosales</v>
      </c>
      <c r="S715" t="str">
        <f>VLOOKUP($D715,Artslister!$A$1:$W$99,9,FALSE)</f>
        <v>Rhamnaceae</v>
      </c>
      <c r="T715" t="str">
        <f>VLOOKUP($D715,Artslister!$A$1:$W$99,10,FALSE)</f>
        <v>Rhamnus</v>
      </c>
      <c r="U715" t="str">
        <f>VLOOKUP($D715,Artslister!$A$1:$W$99,11,FALSE)</f>
        <v>cathartica</v>
      </c>
      <c r="V715">
        <f>VLOOKUP($D715,Artslister!$A$1:$W$99,12,FALSE)</f>
        <v>0</v>
      </c>
      <c r="W715" t="str">
        <f>VLOOKUP($D715,Artslister!$A$1:$W$99,13,FALSE)</f>
        <v>L.</v>
      </c>
      <c r="X715" t="e">
        <f>VLOOKUP($D715,Artslister!$A$1:$W$99,15,FALSE)</f>
        <v>#REF!</v>
      </c>
      <c r="Y715" t="e">
        <f>VLOOKUP($D715,Artslister!$A$1:$W$99,17,FALSE)</f>
        <v>#N/A</v>
      </c>
    </row>
    <row r="716" spans="1:25" ht="14.55" hidden="1" x14ac:dyDescent="0.3">
      <c r="A716" t="s">
        <v>144</v>
      </c>
      <c r="B716">
        <v>2021</v>
      </c>
      <c r="C716" t="s">
        <v>1845</v>
      </c>
      <c r="D716" t="s">
        <v>1938</v>
      </c>
      <c r="E716">
        <v>60</v>
      </c>
      <c r="I716">
        <v>1</v>
      </c>
      <c r="L716" t="str">
        <f>VLOOKUP($D716,Artslister!$A$1:$W$99,2,FALSE)</f>
        <v>Rhamnus cathartica</v>
      </c>
      <c r="M716" t="str">
        <f>VLOOKUP($D716,Artslister!$A$1:$W$99,3,FALSE)</f>
        <v>141635</v>
      </c>
      <c r="N716" t="str">
        <f>VLOOKUP($D716,Artslister!$A$1:$W$99,4,FALSE)</f>
        <v>100403</v>
      </c>
      <c r="O716" t="str">
        <f>VLOOKUP($D716,Artslister!$A$1:$W$99,5,FALSE)</f>
        <v>Plantae</v>
      </c>
      <c r="P716" t="str">
        <f>VLOOKUP($D716,Artslister!$A$1:$W$99,6,FALSE)</f>
        <v>Magnoliophyta</v>
      </c>
      <c r="Q716" t="str">
        <f>VLOOKUP($D716,Artslister!$A$1:$W$99,7,FALSE)</f>
        <v>Eudicots</v>
      </c>
      <c r="R716" t="str">
        <f>VLOOKUP($D716,Artslister!$A$1:$W$99,8,FALSE)</f>
        <v>Rosales</v>
      </c>
      <c r="S716" t="str">
        <f>VLOOKUP($D716,Artslister!$A$1:$W$99,9,FALSE)</f>
        <v>Rhamnaceae</v>
      </c>
      <c r="T716" t="str">
        <f>VLOOKUP($D716,Artslister!$A$1:$W$99,10,FALSE)</f>
        <v>Rhamnus</v>
      </c>
      <c r="U716" t="str">
        <f>VLOOKUP($D716,Artslister!$A$1:$W$99,11,FALSE)</f>
        <v>cathartica</v>
      </c>
      <c r="V716">
        <f>VLOOKUP($D716,Artslister!$A$1:$W$99,12,FALSE)</f>
        <v>0</v>
      </c>
      <c r="W716" t="str">
        <f>VLOOKUP($D716,Artslister!$A$1:$W$99,13,FALSE)</f>
        <v>L.</v>
      </c>
      <c r="X716" t="e">
        <f>VLOOKUP($D716,Artslister!$A$1:$W$99,15,FALSE)</f>
        <v>#REF!</v>
      </c>
      <c r="Y716" t="e">
        <f>VLOOKUP($D716,Artslister!$A$1:$W$99,17,FALSE)</f>
        <v>#N/A</v>
      </c>
    </row>
    <row r="717" spans="1:25" ht="14.55" hidden="1" x14ac:dyDescent="0.3">
      <c r="A717" t="s">
        <v>35</v>
      </c>
      <c r="B717">
        <v>2022</v>
      </c>
      <c r="C717" t="s">
        <v>1365</v>
      </c>
      <c r="D717" t="s">
        <v>1928</v>
      </c>
      <c r="E717">
        <v>20</v>
      </c>
      <c r="H717">
        <v>1</v>
      </c>
      <c r="L717" t="str">
        <f>VLOOKUP($D717,Artslister!$A$1:$W$99,2,FALSE)</f>
        <v>Rosa sp.</v>
      </c>
      <c r="M717" t="str">
        <f>VLOOKUP($D717,Artslister!$A$1:$W$99,3,FALSE)</f>
        <v>103384</v>
      </c>
      <c r="N717" t="str">
        <f>VLOOKUP($D717,Artslister!$A$1:$W$99,4,FALSE)</f>
        <v>63344</v>
      </c>
      <c r="O717" t="str">
        <f>VLOOKUP($D717,Artslister!$A$1:$W$99,5,FALSE)</f>
        <v>Plantae</v>
      </c>
      <c r="P717" t="str">
        <f>VLOOKUP($D717,Artslister!$A$1:$W$99,6,FALSE)</f>
        <v>Magnoliophyta</v>
      </c>
      <c r="Q717" t="str">
        <f>VLOOKUP($D717,Artslister!$A$1:$W$99,7,FALSE)</f>
        <v>Eudicots</v>
      </c>
      <c r="R717" t="str">
        <f>VLOOKUP($D717,Artslister!$A$1:$W$99,8,FALSE)</f>
        <v>Rosales</v>
      </c>
      <c r="S717" t="str">
        <f>VLOOKUP($D717,Artslister!$A$1:$W$99,9,FALSE)</f>
        <v>Rosaceae</v>
      </c>
      <c r="T717" t="str">
        <f>VLOOKUP($D717,Artslister!$A$1:$W$99,10,FALSE)</f>
        <v>Rosa</v>
      </c>
      <c r="U717">
        <f>VLOOKUP($D717,Artslister!$A$1:$W$99,11,FALSE)</f>
        <v>0</v>
      </c>
      <c r="V717">
        <f>VLOOKUP($D717,Artslister!$A$1:$W$99,12,FALSE)</f>
        <v>0</v>
      </c>
      <c r="W717" t="str">
        <f>VLOOKUP($D717,Artslister!$A$1:$W$99,13,FALSE)</f>
        <v>L.</v>
      </c>
      <c r="X717" t="e">
        <f>VLOOKUP($D717,Artslister!$A$1:$W$99,15,FALSE)</f>
        <v>#REF!</v>
      </c>
      <c r="Y717" t="e">
        <f>VLOOKUP($D717,Artslister!$A$1:$W$99,17,FALSE)</f>
        <v>#N/A</v>
      </c>
    </row>
    <row r="718" spans="1:25" ht="14.55" hidden="1" x14ac:dyDescent="0.3">
      <c r="A718" t="s">
        <v>35</v>
      </c>
      <c r="B718">
        <v>2022</v>
      </c>
      <c r="C718" t="s">
        <v>1361</v>
      </c>
      <c r="D718" t="s">
        <v>1928</v>
      </c>
      <c r="E718">
        <v>10</v>
      </c>
      <c r="H718">
        <v>1</v>
      </c>
      <c r="L718" t="str">
        <f>VLOOKUP($D718,Artslister!$A$1:$W$99,2,FALSE)</f>
        <v>Rosa sp.</v>
      </c>
      <c r="M718" t="str">
        <f>VLOOKUP($D718,Artslister!$A$1:$W$99,3,FALSE)</f>
        <v>103384</v>
      </c>
      <c r="N718" t="str">
        <f>VLOOKUP($D718,Artslister!$A$1:$W$99,4,FALSE)</f>
        <v>63344</v>
      </c>
      <c r="O718" t="str">
        <f>VLOOKUP($D718,Artslister!$A$1:$W$99,5,FALSE)</f>
        <v>Plantae</v>
      </c>
      <c r="P718" t="str">
        <f>VLOOKUP($D718,Artslister!$A$1:$W$99,6,FALSE)</f>
        <v>Magnoliophyta</v>
      </c>
      <c r="Q718" t="str">
        <f>VLOOKUP($D718,Artslister!$A$1:$W$99,7,FALSE)</f>
        <v>Eudicots</v>
      </c>
      <c r="R718" t="str">
        <f>VLOOKUP($D718,Artslister!$A$1:$W$99,8,FALSE)</f>
        <v>Rosales</v>
      </c>
      <c r="S718" t="str">
        <f>VLOOKUP($D718,Artslister!$A$1:$W$99,9,FALSE)</f>
        <v>Rosaceae</v>
      </c>
      <c r="T718" t="str">
        <f>VLOOKUP($D718,Artslister!$A$1:$W$99,10,FALSE)</f>
        <v>Rosa</v>
      </c>
      <c r="U718">
        <f>VLOOKUP($D718,Artslister!$A$1:$W$99,11,FALSE)</f>
        <v>0</v>
      </c>
      <c r="V718">
        <f>VLOOKUP($D718,Artslister!$A$1:$W$99,12,FALSE)</f>
        <v>0</v>
      </c>
      <c r="W718" t="str">
        <f>VLOOKUP($D718,Artslister!$A$1:$W$99,13,FALSE)</f>
        <v>L.</v>
      </c>
      <c r="X718" t="e">
        <f>VLOOKUP($D718,Artslister!$A$1:$W$99,15,FALSE)</f>
        <v>#REF!</v>
      </c>
      <c r="Y718" t="e">
        <f>VLOOKUP($D718,Artslister!$A$1:$W$99,17,FALSE)</f>
        <v>#N/A</v>
      </c>
    </row>
    <row r="719" spans="1:25" ht="14.55" hidden="1" x14ac:dyDescent="0.3">
      <c r="A719" t="s">
        <v>35</v>
      </c>
      <c r="B719">
        <v>2022</v>
      </c>
      <c r="C719" t="s">
        <v>1357</v>
      </c>
      <c r="D719" t="s">
        <v>1928</v>
      </c>
      <c r="E719">
        <v>1</v>
      </c>
      <c r="H719">
        <v>1</v>
      </c>
      <c r="L719" t="str">
        <f>VLOOKUP($D719,Artslister!$A$1:$W$99,2,FALSE)</f>
        <v>Rosa sp.</v>
      </c>
      <c r="M719" t="str">
        <f>VLOOKUP($D719,Artslister!$A$1:$W$99,3,FALSE)</f>
        <v>103384</v>
      </c>
      <c r="N719" t="str">
        <f>VLOOKUP($D719,Artslister!$A$1:$W$99,4,FALSE)</f>
        <v>63344</v>
      </c>
      <c r="O719" t="str">
        <f>VLOOKUP($D719,Artslister!$A$1:$W$99,5,FALSE)</f>
        <v>Plantae</v>
      </c>
      <c r="P719" t="str">
        <f>VLOOKUP($D719,Artslister!$A$1:$W$99,6,FALSE)</f>
        <v>Magnoliophyta</v>
      </c>
      <c r="Q719" t="str">
        <f>VLOOKUP($D719,Artslister!$A$1:$W$99,7,FALSE)</f>
        <v>Eudicots</v>
      </c>
      <c r="R719" t="str">
        <f>VLOOKUP($D719,Artslister!$A$1:$W$99,8,FALSE)</f>
        <v>Rosales</v>
      </c>
      <c r="S719" t="str">
        <f>VLOOKUP($D719,Artslister!$A$1:$W$99,9,FALSE)</f>
        <v>Rosaceae</v>
      </c>
      <c r="T719" t="str">
        <f>VLOOKUP($D719,Artslister!$A$1:$W$99,10,FALSE)</f>
        <v>Rosa</v>
      </c>
      <c r="U719">
        <f>VLOOKUP($D719,Artslister!$A$1:$W$99,11,FALSE)</f>
        <v>0</v>
      </c>
      <c r="V719">
        <f>VLOOKUP($D719,Artslister!$A$1:$W$99,12,FALSE)</f>
        <v>0</v>
      </c>
      <c r="W719" t="str">
        <f>VLOOKUP($D719,Artslister!$A$1:$W$99,13,FALSE)</f>
        <v>L.</v>
      </c>
      <c r="X719" t="e">
        <f>VLOOKUP($D719,Artslister!$A$1:$W$99,15,FALSE)</f>
        <v>#REF!</v>
      </c>
      <c r="Y719" t="e">
        <f>VLOOKUP($D719,Artslister!$A$1:$W$99,17,FALSE)</f>
        <v>#N/A</v>
      </c>
    </row>
    <row r="720" spans="1:25" ht="14.55" hidden="1" x14ac:dyDescent="0.3">
      <c r="A720" t="s">
        <v>35</v>
      </c>
      <c r="B720">
        <v>2022</v>
      </c>
      <c r="C720" t="s">
        <v>1366</v>
      </c>
      <c r="D720" t="s">
        <v>1928</v>
      </c>
      <c r="E720">
        <v>10</v>
      </c>
      <c r="H720">
        <v>1</v>
      </c>
      <c r="L720" t="str">
        <f>VLOOKUP($D720,Artslister!$A$1:$W$99,2,FALSE)</f>
        <v>Rosa sp.</v>
      </c>
      <c r="M720" t="str">
        <f>VLOOKUP($D720,Artslister!$A$1:$W$99,3,FALSE)</f>
        <v>103384</v>
      </c>
      <c r="N720" t="str">
        <f>VLOOKUP($D720,Artslister!$A$1:$W$99,4,FALSE)</f>
        <v>63344</v>
      </c>
      <c r="O720" t="str">
        <f>VLOOKUP($D720,Artslister!$A$1:$W$99,5,FALSE)</f>
        <v>Plantae</v>
      </c>
      <c r="P720" t="str">
        <f>VLOOKUP($D720,Artslister!$A$1:$W$99,6,FALSE)</f>
        <v>Magnoliophyta</v>
      </c>
      <c r="Q720" t="str">
        <f>VLOOKUP($D720,Artslister!$A$1:$W$99,7,FALSE)</f>
        <v>Eudicots</v>
      </c>
      <c r="R720" t="str">
        <f>VLOOKUP($D720,Artslister!$A$1:$W$99,8,FALSE)</f>
        <v>Rosales</v>
      </c>
      <c r="S720" t="str">
        <f>VLOOKUP($D720,Artslister!$A$1:$W$99,9,FALSE)</f>
        <v>Rosaceae</v>
      </c>
      <c r="T720" t="str">
        <f>VLOOKUP($D720,Artslister!$A$1:$W$99,10,FALSE)</f>
        <v>Rosa</v>
      </c>
      <c r="U720">
        <f>VLOOKUP($D720,Artslister!$A$1:$W$99,11,FALSE)</f>
        <v>0</v>
      </c>
      <c r="V720">
        <f>VLOOKUP($D720,Artslister!$A$1:$W$99,12,FALSE)</f>
        <v>0</v>
      </c>
      <c r="W720" t="str">
        <f>VLOOKUP($D720,Artslister!$A$1:$W$99,13,FALSE)</f>
        <v>L.</v>
      </c>
      <c r="X720" t="e">
        <f>VLOOKUP($D720,Artslister!$A$1:$W$99,15,FALSE)</f>
        <v>#REF!</v>
      </c>
      <c r="Y720" t="e">
        <f>VLOOKUP($D720,Artslister!$A$1:$W$99,17,FALSE)</f>
        <v>#N/A</v>
      </c>
    </row>
    <row r="721" spans="1:25" ht="14.55" hidden="1" x14ac:dyDescent="0.3">
      <c r="A721" t="s">
        <v>35</v>
      </c>
      <c r="B721">
        <v>2022</v>
      </c>
      <c r="C721" t="s">
        <v>1362</v>
      </c>
      <c r="D721" t="s">
        <v>1928</v>
      </c>
      <c r="E721">
        <v>8</v>
      </c>
      <c r="H721">
        <v>1</v>
      </c>
      <c r="L721" t="str">
        <f>VLOOKUP($D721,Artslister!$A$1:$W$99,2,FALSE)</f>
        <v>Rosa sp.</v>
      </c>
      <c r="M721" t="str">
        <f>VLOOKUP($D721,Artslister!$A$1:$W$99,3,FALSE)</f>
        <v>103384</v>
      </c>
      <c r="N721" t="str">
        <f>VLOOKUP($D721,Artslister!$A$1:$W$99,4,FALSE)</f>
        <v>63344</v>
      </c>
      <c r="O721" t="str">
        <f>VLOOKUP($D721,Artslister!$A$1:$W$99,5,FALSE)</f>
        <v>Plantae</v>
      </c>
      <c r="P721" t="str">
        <f>VLOOKUP($D721,Artslister!$A$1:$W$99,6,FALSE)</f>
        <v>Magnoliophyta</v>
      </c>
      <c r="Q721" t="str">
        <f>VLOOKUP($D721,Artslister!$A$1:$W$99,7,FALSE)</f>
        <v>Eudicots</v>
      </c>
      <c r="R721" t="str">
        <f>VLOOKUP($D721,Artslister!$A$1:$W$99,8,FALSE)</f>
        <v>Rosales</v>
      </c>
      <c r="S721" t="str">
        <f>VLOOKUP($D721,Artslister!$A$1:$W$99,9,FALSE)</f>
        <v>Rosaceae</v>
      </c>
      <c r="T721" t="str">
        <f>VLOOKUP($D721,Artslister!$A$1:$W$99,10,FALSE)</f>
        <v>Rosa</v>
      </c>
      <c r="U721">
        <f>VLOOKUP($D721,Artslister!$A$1:$W$99,11,FALSE)</f>
        <v>0</v>
      </c>
      <c r="V721">
        <f>VLOOKUP($D721,Artslister!$A$1:$W$99,12,FALSE)</f>
        <v>0</v>
      </c>
      <c r="W721" t="str">
        <f>VLOOKUP($D721,Artslister!$A$1:$W$99,13,FALSE)</f>
        <v>L.</v>
      </c>
      <c r="X721" t="e">
        <f>VLOOKUP($D721,Artslister!$A$1:$W$99,15,FALSE)</f>
        <v>#REF!</v>
      </c>
      <c r="Y721" t="e">
        <f>VLOOKUP($D721,Artslister!$A$1:$W$99,17,FALSE)</f>
        <v>#N/A</v>
      </c>
    </row>
    <row r="722" spans="1:25" ht="14.55" hidden="1" x14ac:dyDescent="0.3">
      <c r="A722" t="s">
        <v>35</v>
      </c>
      <c r="B722">
        <v>2022</v>
      </c>
      <c r="C722" t="s">
        <v>1360</v>
      </c>
      <c r="D722" t="s">
        <v>1928</v>
      </c>
      <c r="E722">
        <v>2</v>
      </c>
      <c r="H722">
        <v>1</v>
      </c>
      <c r="L722" t="str">
        <f>VLOOKUP($D722,Artslister!$A$1:$W$99,2,FALSE)</f>
        <v>Rosa sp.</v>
      </c>
      <c r="M722" t="str">
        <f>VLOOKUP($D722,Artslister!$A$1:$W$99,3,FALSE)</f>
        <v>103384</v>
      </c>
      <c r="N722" t="str">
        <f>VLOOKUP($D722,Artslister!$A$1:$W$99,4,FALSE)</f>
        <v>63344</v>
      </c>
      <c r="O722" t="str">
        <f>VLOOKUP($D722,Artslister!$A$1:$W$99,5,FALSE)</f>
        <v>Plantae</v>
      </c>
      <c r="P722" t="str">
        <f>VLOOKUP($D722,Artslister!$A$1:$W$99,6,FALSE)</f>
        <v>Magnoliophyta</v>
      </c>
      <c r="Q722" t="str">
        <f>VLOOKUP($D722,Artslister!$A$1:$W$99,7,FALSE)</f>
        <v>Eudicots</v>
      </c>
      <c r="R722" t="str">
        <f>VLOOKUP($D722,Artslister!$A$1:$W$99,8,FALSE)</f>
        <v>Rosales</v>
      </c>
      <c r="S722" t="str">
        <f>VLOOKUP($D722,Artslister!$A$1:$W$99,9,FALSE)</f>
        <v>Rosaceae</v>
      </c>
      <c r="T722" t="str">
        <f>VLOOKUP($D722,Artslister!$A$1:$W$99,10,FALSE)</f>
        <v>Rosa</v>
      </c>
      <c r="U722">
        <f>VLOOKUP($D722,Artslister!$A$1:$W$99,11,FALSE)</f>
        <v>0</v>
      </c>
      <c r="V722">
        <f>VLOOKUP($D722,Artslister!$A$1:$W$99,12,FALSE)</f>
        <v>0</v>
      </c>
      <c r="W722" t="str">
        <f>VLOOKUP($D722,Artslister!$A$1:$W$99,13,FALSE)</f>
        <v>L.</v>
      </c>
      <c r="X722" t="e">
        <f>VLOOKUP($D722,Artslister!$A$1:$W$99,15,FALSE)</f>
        <v>#REF!</v>
      </c>
      <c r="Y722" t="e">
        <f>VLOOKUP($D722,Artslister!$A$1:$W$99,17,FALSE)</f>
        <v>#N/A</v>
      </c>
    </row>
    <row r="723" spans="1:25" ht="14.55" hidden="1" x14ac:dyDescent="0.3">
      <c r="A723" t="s">
        <v>35</v>
      </c>
      <c r="B723">
        <v>2022</v>
      </c>
      <c r="C723" t="s">
        <v>1359</v>
      </c>
      <c r="D723" t="s">
        <v>1928</v>
      </c>
      <c r="E723">
        <v>4</v>
      </c>
      <c r="H723">
        <v>1</v>
      </c>
      <c r="L723" t="str">
        <f>VLOOKUP($D723,Artslister!$A$1:$W$99,2,FALSE)</f>
        <v>Rosa sp.</v>
      </c>
      <c r="M723" t="str">
        <f>VLOOKUP($D723,Artslister!$A$1:$W$99,3,FALSE)</f>
        <v>103384</v>
      </c>
      <c r="N723" t="str">
        <f>VLOOKUP($D723,Artslister!$A$1:$W$99,4,FALSE)</f>
        <v>63344</v>
      </c>
      <c r="O723" t="str">
        <f>VLOOKUP($D723,Artslister!$A$1:$W$99,5,FALSE)</f>
        <v>Plantae</v>
      </c>
      <c r="P723" t="str">
        <f>VLOOKUP($D723,Artslister!$A$1:$W$99,6,FALSE)</f>
        <v>Magnoliophyta</v>
      </c>
      <c r="Q723" t="str">
        <f>VLOOKUP($D723,Artslister!$A$1:$W$99,7,FALSE)</f>
        <v>Eudicots</v>
      </c>
      <c r="R723" t="str">
        <f>VLOOKUP($D723,Artslister!$A$1:$W$99,8,FALSE)</f>
        <v>Rosales</v>
      </c>
      <c r="S723" t="str">
        <f>VLOOKUP($D723,Artslister!$A$1:$W$99,9,FALSE)</f>
        <v>Rosaceae</v>
      </c>
      <c r="T723" t="str">
        <f>VLOOKUP($D723,Artslister!$A$1:$W$99,10,FALSE)</f>
        <v>Rosa</v>
      </c>
      <c r="U723">
        <f>VLOOKUP($D723,Artslister!$A$1:$W$99,11,FALSE)</f>
        <v>0</v>
      </c>
      <c r="V723">
        <f>VLOOKUP($D723,Artslister!$A$1:$W$99,12,FALSE)</f>
        <v>0</v>
      </c>
      <c r="W723" t="str">
        <f>VLOOKUP($D723,Artslister!$A$1:$W$99,13,FALSE)</f>
        <v>L.</v>
      </c>
      <c r="X723" t="e">
        <f>VLOOKUP($D723,Artslister!$A$1:$W$99,15,FALSE)</f>
        <v>#REF!</v>
      </c>
      <c r="Y723" t="e">
        <f>VLOOKUP($D723,Artslister!$A$1:$W$99,17,FALSE)</f>
        <v>#N/A</v>
      </c>
    </row>
    <row r="724" spans="1:25" ht="14.55" hidden="1" x14ac:dyDescent="0.3">
      <c r="A724" t="s">
        <v>35</v>
      </c>
      <c r="B724">
        <v>2022</v>
      </c>
      <c r="C724" t="s">
        <v>1357</v>
      </c>
      <c r="D724" t="s">
        <v>1974</v>
      </c>
      <c r="E724">
        <v>1</v>
      </c>
      <c r="F724">
        <v>1</v>
      </c>
      <c r="L724" t="str">
        <f>VLOOKUP($D724,Artslister!$A$1:$W$99,2,FALSE)</f>
        <v>Arabis wahlenbergii</v>
      </c>
      <c r="M724" t="str">
        <f>VLOOKUP($D724,Artslister!$A$1:$W$99,3,FALSE)</f>
        <v>141653</v>
      </c>
      <c r="N724" t="str">
        <f>VLOOKUP($D724,Artslister!$A$1:$W$99,4,FALSE)</f>
        <v>144043</v>
      </c>
      <c r="O724" t="str">
        <f>VLOOKUP($D724,Artslister!$A$1:$W$99,5,FALSE)</f>
        <v>Plantae</v>
      </c>
      <c r="P724" t="str">
        <f>VLOOKUP($D724,Artslister!$A$1:$W$99,6,FALSE)</f>
        <v>Magnoliophyta</v>
      </c>
      <c r="Q724" t="str">
        <f>VLOOKUP($D724,Artslister!$A$1:$W$99,7,FALSE)</f>
        <v>Eudicots</v>
      </c>
      <c r="R724" t="str">
        <f>VLOOKUP($D724,Artslister!$A$1:$W$99,8,FALSE)</f>
        <v>Brassicales</v>
      </c>
      <c r="S724" t="str">
        <f>VLOOKUP($D724,Artslister!$A$1:$W$99,9,FALSE)</f>
        <v>Brassicaceae</v>
      </c>
      <c r="T724" t="str">
        <f>VLOOKUP($D724,Artslister!$A$1:$W$99,10,FALSE)</f>
        <v>Arabis</v>
      </c>
      <c r="U724" t="str">
        <f>VLOOKUP($D724,Artslister!$A$1:$W$99,11,FALSE)</f>
        <v>wahlenbergii</v>
      </c>
      <c r="V724">
        <f>VLOOKUP($D724,Artslister!$A$1:$W$99,12,FALSE)</f>
        <v>0</v>
      </c>
      <c r="W724" t="str">
        <f>VLOOKUP($D724,Artslister!$A$1:$W$99,13,FALSE)</f>
        <v>Jord.</v>
      </c>
      <c r="X724" t="e">
        <f>VLOOKUP($D724,Artslister!$A$1:$W$99,15,FALSE)</f>
        <v>#REF!</v>
      </c>
      <c r="Y724" t="e">
        <f>VLOOKUP($D724,Artslister!$A$1:$W$99,17,FALSE)</f>
        <v>#N/A</v>
      </c>
    </row>
    <row r="725" spans="1:25" ht="14.55" hidden="1" x14ac:dyDescent="0.3">
      <c r="A725" t="s">
        <v>35</v>
      </c>
      <c r="B725">
        <v>2022</v>
      </c>
      <c r="C725" t="s">
        <v>1367</v>
      </c>
      <c r="D725" t="s">
        <v>1929</v>
      </c>
      <c r="E725">
        <v>0.1</v>
      </c>
      <c r="G725">
        <v>1</v>
      </c>
      <c r="L725" t="str">
        <f>VLOOKUP($D725,Artslister!$A$1:$W$99,2,FALSE)</f>
        <v>Noccaea caerulescens</v>
      </c>
      <c r="M725" t="str">
        <f>VLOOKUP($D725,Artslister!$A$1:$W$99,3,FALSE)</f>
        <v>101278</v>
      </c>
      <c r="N725" t="str">
        <f>VLOOKUP($D725,Artslister!$A$1:$W$99,4,FALSE)</f>
        <v>144118</v>
      </c>
      <c r="O725" t="str">
        <f>VLOOKUP($D725,Artslister!$A$1:$W$99,5,FALSE)</f>
        <v>Plantae</v>
      </c>
      <c r="P725" t="str">
        <f>VLOOKUP($D725,Artslister!$A$1:$W$99,6,FALSE)</f>
        <v>Magnoliophyta</v>
      </c>
      <c r="Q725" t="str">
        <f>VLOOKUP($D725,Artslister!$A$1:$W$99,7,FALSE)</f>
        <v>Eudicots</v>
      </c>
      <c r="R725" t="str">
        <f>VLOOKUP($D725,Artslister!$A$1:$W$99,8,FALSE)</f>
        <v>Brassicales</v>
      </c>
      <c r="S725" t="str">
        <f>VLOOKUP($D725,Artslister!$A$1:$W$99,9,FALSE)</f>
        <v>Brassicaceae</v>
      </c>
      <c r="T725" t="str">
        <f>VLOOKUP($D725,Artslister!$A$1:$W$99,10,FALSE)</f>
        <v>Noccaea</v>
      </c>
      <c r="U725" t="str">
        <f>VLOOKUP($D725,Artslister!$A$1:$W$99,11,FALSE)</f>
        <v>caerulescens</v>
      </c>
      <c r="V725">
        <f>VLOOKUP($D725,Artslister!$A$1:$W$99,12,FALSE)</f>
        <v>0</v>
      </c>
      <c r="W725" t="str">
        <f>VLOOKUP($D725,Artslister!$A$1:$W$99,13,FALSE)</f>
        <v>(J.Presl &amp; C.Presl) F.K.Mey.</v>
      </c>
      <c r="X725" t="e">
        <f>VLOOKUP($D725,Artslister!$A$1:$W$99,15,FALSE)</f>
        <v>#REF!</v>
      </c>
      <c r="Y725" t="str">
        <f>VLOOKUP($D725,Artslister!$A$1:$W$99,17,FALSE)</f>
        <v>PH</v>
      </c>
    </row>
    <row r="726" spans="1:25" ht="14.55" hidden="1" x14ac:dyDescent="0.3">
      <c r="A726" t="s">
        <v>35</v>
      </c>
      <c r="B726">
        <v>2022</v>
      </c>
      <c r="C726" t="s">
        <v>1362</v>
      </c>
      <c r="D726" t="s">
        <v>1929</v>
      </c>
      <c r="E726">
        <v>1</v>
      </c>
      <c r="G726">
        <v>1</v>
      </c>
      <c r="L726" t="str">
        <f>VLOOKUP($D726,Artslister!$A$1:$W$99,2,FALSE)</f>
        <v>Noccaea caerulescens</v>
      </c>
      <c r="M726" t="str">
        <f>VLOOKUP($D726,Artslister!$A$1:$W$99,3,FALSE)</f>
        <v>101278</v>
      </c>
      <c r="N726" t="str">
        <f>VLOOKUP($D726,Artslister!$A$1:$W$99,4,FALSE)</f>
        <v>144118</v>
      </c>
      <c r="O726" t="str">
        <f>VLOOKUP($D726,Artslister!$A$1:$W$99,5,FALSE)</f>
        <v>Plantae</v>
      </c>
      <c r="P726" t="str">
        <f>VLOOKUP($D726,Artslister!$A$1:$W$99,6,FALSE)</f>
        <v>Magnoliophyta</v>
      </c>
      <c r="Q726" t="str">
        <f>VLOOKUP($D726,Artslister!$A$1:$W$99,7,FALSE)</f>
        <v>Eudicots</v>
      </c>
      <c r="R726" t="str">
        <f>VLOOKUP($D726,Artslister!$A$1:$W$99,8,FALSE)</f>
        <v>Brassicales</v>
      </c>
      <c r="S726" t="str">
        <f>VLOOKUP($D726,Artslister!$A$1:$W$99,9,FALSE)</f>
        <v>Brassicaceae</v>
      </c>
      <c r="T726" t="str">
        <f>VLOOKUP($D726,Artslister!$A$1:$W$99,10,FALSE)</f>
        <v>Noccaea</v>
      </c>
      <c r="U726" t="str">
        <f>VLOOKUP($D726,Artslister!$A$1:$W$99,11,FALSE)</f>
        <v>caerulescens</v>
      </c>
      <c r="V726">
        <f>VLOOKUP($D726,Artslister!$A$1:$W$99,12,FALSE)</f>
        <v>0</v>
      </c>
      <c r="W726" t="str">
        <f>VLOOKUP($D726,Artslister!$A$1:$W$99,13,FALSE)</f>
        <v>(J.Presl &amp; C.Presl) F.K.Mey.</v>
      </c>
      <c r="X726" t="e">
        <f>VLOOKUP($D726,Artslister!$A$1:$W$99,15,FALSE)</f>
        <v>#REF!</v>
      </c>
      <c r="Y726" t="str">
        <f>VLOOKUP($D726,Artslister!$A$1:$W$99,17,FALSE)</f>
        <v>PH</v>
      </c>
    </row>
    <row r="727" spans="1:25" ht="14.55" hidden="1" x14ac:dyDescent="0.3">
      <c r="A727" t="s">
        <v>117</v>
      </c>
      <c r="B727">
        <v>2020</v>
      </c>
      <c r="C727" t="s">
        <v>1412</v>
      </c>
      <c r="D727" t="s">
        <v>404</v>
      </c>
      <c r="E727">
        <v>5</v>
      </c>
      <c r="G727">
        <v>1</v>
      </c>
      <c r="L727" t="str">
        <f>VLOOKUP($D727,Artslister!$A$1:$W$99,2,FALSE)</f>
        <v>Phedimus spurius</v>
      </c>
      <c r="M727" t="str">
        <f>VLOOKUP($D727,Artslister!$A$1:$W$99,3,FALSE)</f>
        <v>103590</v>
      </c>
      <c r="N727" t="str">
        <f>VLOOKUP($D727,Artslister!$A$1:$W$99,4,FALSE)</f>
        <v>135286</v>
      </c>
      <c r="O727" t="str">
        <f>VLOOKUP($D727,Artslister!$A$1:$W$99,5,FALSE)</f>
        <v>Plantae</v>
      </c>
      <c r="P727" t="str">
        <f>VLOOKUP($D727,Artslister!$A$1:$W$99,6,FALSE)</f>
        <v>Magnoliophyta</v>
      </c>
      <c r="Q727" t="str">
        <f>VLOOKUP($D727,Artslister!$A$1:$W$99,7,FALSE)</f>
        <v>Eudicots</v>
      </c>
      <c r="R727" t="str">
        <f>VLOOKUP($D727,Artslister!$A$1:$W$99,8,FALSE)</f>
        <v>Saxifragales</v>
      </c>
      <c r="S727" t="str">
        <f>VLOOKUP($D727,Artslister!$A$1:$W$99,9,FALSE)</f>
        <v>Crassulaceae</v>
      </c>
      <c r="T727" t="str">
        <f>VLOOKUP($D727,Artslister!$A$1:$W$99,10,FALSE)</f>
        <v>Phedimus</v>
      </c>
      <c r="U727" t="str">
        <f>VLOOKUP($D727,Artslister!$A$1:$W$99,11,FALSE)</f>
        <v>spurius</v>
      </c>
      <c r="V727">
        <f>VLOOKUP($D727,Artslister!$A$1:$W$99,12,FALSE)</f>
        <v>0</v>
      </c>
      <c r="W727" t="str">
        <f>VLOOKUP($D727,Artslister!$A$1:$W$99,13,FALSE)</f>
        <v>(M.Bieb.) t Hart</v>
      </c>
      <c r="X727" t="e">
        <f>VLOOKUP($D727,Artslister!$A$1:$W$99,15,FALSE)</f>
        <v>#REF!</v>
      </c>
      <c r="Y727" t="str">
        <f>VLOOKUP($D727,Artslister!$A$1:$W$99,17,FALSE)</f>
        <v>SE</v>
      </c>
    </row>
    <row r="728" spans="1:25" ht="14.55" hidden="1" x14ac:dyDescent="0.3">
      <c r="A728" t="s">
        <v>117</v>
      </c>
      <c r="B728">
        <v>2020</v>
      </c>
      <c r="C728" t="s">
        <v>1414</v>
      </c>
      <c r="D728" t="s">
        <v>404</v>
      </c>
      <c r="E728">
        <v>60</v>
      </c>
      <c r="G728">
        <v>1</v>
      </c>
      <c r="L728" t="str">
        <f>VLOOKUP($D728,Artslister!$A$1:$W$99,2,FALSE)</f>
        <v>Phedimus spurius</v>
      </c>
      <c r="M728" t="str">
        <f>VLOOKUP($D728,Artslister!$A$1:$W$99,3,FALSE)</f>
        <v>103590</v>
      </c>
      <c r="N728" t="str">
        <f>VLOOKUP($D728,Artslister!$A$1:$W$99,4,FALSE)</f>
        <v>135286</v>
      </c>
      <c r="O728" t="str">
        <f>VLOOKUP($D728,Artslister!$A$1:$W$99,5,FALSE)</f>
        <v>Plantae</v>
      </c>
      <c r="P728" t="str">
        <f>VLOOKUP($D728,Artslister!$A$1:$W$99,6,FALSE)</f>
        <v>Magnoliophyta</v>
      </c>
      <c r="Q728" t="str">
        <f>VLOOKUP($D728,Artslister!$A$1:$W$99,7,FALSE)</f>
        <v>Eudicots</v>
      </c>
      <c r="R728" t="str">
        <f>VLOOKUP($D728,Artslister!$A$1:$W$99,8,FALSE)</f>
        <v>Saxifragales</v>
      </c>
      <c r="S728" t="str">
        <f>VLOOKUP($D728,Artslister!$A$1:$W$99,9,FALSE)</f>
        <v>Crassulaceae</v>
      </c>
      <c r="T728" t="str">
        <f>VLOOKUP($D728,Artslister!$A$1:$W$99,10,FALSE)</f>
        <v>Phedimus</v>
      </c>
      <c r="U728" t="str">
        <f>VLOOKUP($D728,Artslister!$A$1:$W$99,11,FALSE)</f>
        <v>spurius</v>
      </c>
      <c r="V728">
        <f>VLOOKUP($D728,Artslister!$A$1:$W$99,12,FALSE)</f>
        <v>0</v>
      </c>
      <c r="W728" t="str">
        <f>VLOOKUP($D728,Artslister!$A$1:$W$99,13,FALSE)</f>
        <v>(M.Bieb.) t Hart</v>
      </c>
      <c r="X728" t="e">
        <f>VLOOKUP($D728,Artslister!$A$1:$W$99,15,FALSE)</f>
        <v>#REF!</v>
      </c>
      <c r="Y728" t="str">
        <f>VLOOKUP($D728,Artslister!$A$1:$W$99,17,FALSE)</f>
        <v>SE</v>
      </c>
    </row>
    <row r="729" spans="1:25" ht="14.55" hidden="1" x14ac:dyDescent="0.3">
      <c r="A729" t="s">
        <v>86</v>
      </c>
      <c r="B729">
        <v>2020</v>
      </c>
      <c r="C729" t="s">
        <v>1763</v>
      </c>
      <c r="D729" t="s">
        <v>404</v>
      </c>
      <c r="E729">
        <v>5</v>
      </c>
      <c r="G729">
        <v>1</v>
      </c>
      <c r="L729" t="str">
        <f>VLOOKUP($D729,Artslister!$A$1:$W$99,2,FALSE)</f>
        <v>Phedimus spurius</v>
      </c>
      <c r="M729" t="str">
        <f>VLOOKUP($D729,Artslister!$A$1:$W$99,3,FALSE)</f>
        <v>103590</v>
      </c>
      <c r="N729" t="str">
        <f>VLOOKUP($D729,Artslister!$A$1:$W$99,4,FALSE)</f>
        <v>135286</v>
      </c>
      <c r="O729" t="str">
        <f>VLOOKUP($D729,Artslister!$A$1:$W$99,5,FALSE)</f>
        <v>Plantae</v>
      </c>
      <c r="P729" t="str">
        <f>VLOOKUP($D729,Artslister!$A$1:$W$99,6,FALSE)</f>
        <v>Magnoliophyta</v>
      </c>
      <c r="Q729" t="str">
        <f>VLOOKUP($D729,Artslister!$A$1:$W$99,7,FALSE)</f>
        <v>Eudicots</v>
      </c>
      <c r="R729" t="str">
        <f>VLOOKUP($D729,Artslister!$A$1:$W$99,8,FALSE)</f>
        <v>Saxifragales</v>
      </c>
      <c r="S729" t="str">
        <f>VLOOKUP($D729,Artslister!$A$1:$W$99,9,FALSE)</f>
        <v>Crassulaceae</v>
      </c>
      <c r="T729" t="str">
        <f>VLOOKUP($D729,Artslister!$A$1:$W$99,10,FALSE)</f>
        <v>Phedimus</v>
      </c>
      <c r="U729" t="str">
        <f>VLOOKUP($D729,Artslister!$A$1:$W$99,11,FALSE)</f>
        <v>spurius</v>
      </c>
      <c r="V729">
        <f>VLOOKUP($D729,Artslister!$A$1:$W$99,12,FALSE)</f>
        <v>0</v>
      </c>
      <c r="W729" t="str">
        <f>VLOOKUP($D729,Artslister!$A$1:$W$99,13,FALSE)</f>
        <v>(M.Bieb.) t Hart</v>
      </c>
      <c r="X729" t="e">
        <f>VLOOKUP($D729,Artslister!$A$1:$W$99,15,FALSE)</f>
        <v>#REF!</v>
      </c>
      <c r="Y729" t="str">
        <f>VLOOKUP($D729,Artslister!$A$1:$W$99,17,FALSE)</f>
        <v>SE</v>
      </c>
    </row>
    <row r="730" spans="1:25" ht="14.55" hidden="1" x14ac:dyDescent="0.3">
      <c r="A730" t="s">
        <v>117</v>
      </c>
      <c r="B730">
        <v>2021</v>
      </c>
      <c r="C730" t="s">
        <v>1412</v>
      </c>
      <c r="D730" t="s">
        <v>404</v>
      </c>
      <c r="E730">
        <v>5</v>
      </c>
      <c r="G730">
        <v>1</v>
      </c>
      <c r="L730" t="str">
        <f>VLOOKUP($D730,Artslister!$A$1:$W$99,2,FALSE)</f>
        <v>Phedimus spurius</v>
      </c>
      <c r="M730" t="str">
        <f>VLOOKUP($D730,Artslister!$A$1:$W$99,3,FALSE)</f>
        <v>103590</v>
      </c>
      <c r="N730" t="str">
        <f>VLOOKUP($D730,Artslister!$A$1:$W$99,4,FALSE)</f>
        <v>135286</v>
      </c>
      <c r="O730" t="str">
        <f>VLOOKUP($D730,Artslister!$A$1:$W$99,5,FALSE)</f>
        <v>Plantae</v>
      </c>
      <c r="P730" t="str">
        <f>VLOOKUP($D730,Artslister!$A$1:$W$99,6,FALSE)</f>
        <v>Magnoliophyta</v>
      </c>
      <c r="Q730" t="str">
        <f>VLOOKUP($D730,Artslister!$A$1:$W$99,7,FALSE)</f>
        <v>Eudicots</v>
      </c>
      <c r="R730" t="str">
        <f>VLOOKUP($D730,Artslister!$A$1:$W$99,8,FALSE)</f>
        <v>Saxifragales</v>
      </c>
      <c r="S730" t="str">
        <f>VLOOKUP($D730,Artslister!$A$1:$W$99,9,FALSE)</f>
        <v>Crassulaceae</v>
      </c>
      <c r="T730" t="str">
        <f>VLOOKUP($D730,Artslister!$A$1:$W$99,10,FALSE)</f>
        <v>Phedimus</v>
      </c>
      <c r="U730" t="str">
        <f>VLOOKUP($D730,Artslister!$A$1:$W$99,11,FALSE)</f>
        <v>spurius</v>
      </c>
      <c r="V730">
        <f>VLOOKUP($D730,Artslister!$A$1:$W$99,12,FALSE)</f>
        <v>0</v>
      </c>
      <c r="W730" t="str">
        <f>VLOOKUP($D730,Artslister!$A$1:$W$99,13,FALSE)</f>
        <v>(M.Bieb.) t Hart</v>
      </c>
      <c r="X730" t="e">
        <f>VLOOKUP($D730,Artslister!$A$1:$W$99,15,FALSE)</f>
        <v>#REF!</v>
      </c>
      <c r="Y730" t="str">
        <f>VLOOKUP($D730,Artslister!$A$1:$W$99,17,FALSE)</f>
        <v>SE</v>
      </c>
    </row>
    <row r="731" spans="1:25" ht="14.55" hidden="1" x14ac:dyDescent="0.3">
      <c r="A731" t="s">
        <v>117</v>
      </c>
      <c r="B731">
        <v>2021</v>
      </c>
      <c r="C731" t="s">
        <v>1414</v>
      </c>
      <c r="D731" t="s">
        <v>404</v>
      </c>
      <c r="E731">
        <v>70</v>
      </c>
      <c r="G731">
        <v>1</v>
      </c>
      <c r="L731" t="str">
        <f>VLOOKUP($D731,Artslister!$A$1:$W$99,2,FALSE)</f>
        <v>Phedimus spurius</v>
      </c>
      <c r="M731" t="str">
        <f>VLOOKUP($D731,Artslister!$A$1:$W$99,3,FALSE)</f>
        <v>103590</v>
      </c>
      <c r="N731" t="str">
        <f>VLOOKUP($D731,Artslister!$A$1:$W$99,4,FALSE)</f>
        <v>135286</v>
      </c>
      <c r="O731" t="str">
        <f>VLOOKUP($D731,Artslister!$A$1:$W$99,5,FALSE)</f>
        <v>Plantae</v>
      </c>
      <c r="P731" t="str">
        <f>VLOOKUP($D731,Artslister!$A$1:$W$99,6,FALSE)</f>
        <v>Magnoliophyta</v>
      </c>
      <c r="Q731" t="str">
        <f>VLOOKUP($D731,Artslister!$A$1:$W$99,7,FALSE)</f>
        <v>Eudicots</v>
      </c>
      <c r="R731" t="str">
        <f>VLOOKUP($D731,Artslister!$A$1:$W$99,8,FALSE)</f>
        <v>Saxifragales</v>
      </c>
      <c r="S731" t="str">
        <f>VLOOKUP($D731,Artslister!$A$1:$W$99,9,FALSE)</f>
        <v>Crassulaceae</v>
      </c>
      <c r="T731" t="str">
        <f>VLOOKUP($D731,Artslister!$A$1:$W$99,10,FALSE)</f>
        <v>Phedimus</v>
      </c>
      <c r="U731" t="str">
        <f>VLOOKUP($D731,Artslister!$A$1:$W$99,11,FALSE)</f>
        <v>spurius</v>
      </c>
      <c r="V731">
        <f>VLOOKUP($D731,Artslister!$A$1:$W$99,12,FALSE)</f>
        <v>0</v>
      </c>
      <c r="W731" t="str">
        <f>VLOOKUP($D731,Artslister!$A$1:$W$99,13,FALSE)</f>
        <v>(M.Bieb.) t Hart</v>
      </c>
      <c r="X731" t="e">
        <f>VLOOKUP($D731,Artslister!$A$1:$W$99,15,FALSE)</f>
        <v>#REF!</v>
      </c>
      <c r="Y731" t="str">
        <f>VLOOKUP($D731,Artslister!$A$1:$W$99,17,FALSE)</f>
        <v>SE</v>
      </c>
    </row>
    <row r="732" spans="1:25" ht="14.55" hidden="1" x14ac:dyDescent="0.3">
      <c r="A732" t="s">
        <v>86</v>
      </c>
      <c r="B732">
        <v>2021</v>
      </c>
      <c r="C732" t="s">
        <v>1763</v>
      </c>
      <c r="D732" t="s">
        <v>404</v>
      </c>
      <c r="E732">
        <v>4</v>
      </c>
      <c r="G732">
        <v>1</v>
      </c>
      <c r="L732" t="str">
        <f>VLOOKUP($D732,Artslister!$A$1:$W$99,2,FALSE)</f>
        <v>Phedimus spurius</v>
      </c>
      <c r="M732" t="str">
        <f>VLOOKUP($D732,Artslister!$A$1:$W$99,3,FALSE)</f>
        <v>103590</v>
      </c>
      <c r="N732" t="str">
        <f>VLOOKUP($D732,Artslister!$A$1:$W$99,4,FALSE)</f>
        <v>135286</v>
      </c>
      <c r="O732" t="str">
        <f>VLOOKUP($D732,Artslister!$A$1:$W$99,5,FALSE)</f>
        <v>Plantae</v>
      </c>
      <c r="P732" t="str">
        <f>VLOOKUP($D732,Artslister!$A$1:$W$99,6,FALSE)</f>
        <v>Magnoliophyta</v>
      </c>
      <c r="Q732" t="str">
        <f>VLOOKUP($D732,Artslister!$A$1:$W$99,7,FALSE)</f>
        <v>Eudicots</v>
      </c>
      <c r="R732" t="str">
        <f>VLOOKUP($D732,Artslister!$A$1:$W$99,8,FALSE)</f>
        <v>Saxifragales</v>
      </c>
      <c r="S732" t="str">
        <f>VLOOKUP($D732,Artslister!$A$1:$W$99,9,FALSE)</f>
        <v>Crassulaceae</v>
      </c>
      <c r="T732" t="str">
        <f>VLOOKUP($D732,Artslister!$A$1:$W$99,10,FALSE)</f>
        <v>Phedimus</v>
      </c>
      <c r="U732" t="str">
        <f>VLOOKUP($D732,Artslister!$A$1:$W$99,11,FALSE)</f>
        <v>spurius</v>
      </c>
      <c r="V732">
        <f>VLOOKUP($D732,Artslister!$A$1:$W$99,12,FALSE)</f>
        <v>0</v>
      </c>
      <c r="W732" t="str">
        <f>VLOOKUP($D732,Artslister!$A$1:$W$99,13,FALSE)</f>
        <v>(M.Bieb.) t Hart</v>
      </c>
      <c r="X732" t="e">
        <f>VLOOKUP($D732,Artslister!$A$1:$W$99,15,FALSE)</f>
        <v>#REF!</v>
      </c>
      <c r="Y732" t="str">
        <f>VLOOKUP($D732,Artslister!$A$1:$W$99,17,FALSE)</f>
        <v>SE</v>
      </c>
    </row>
    <row r="733" spans="1:25" ht="14.55" hidden="1" x14ac:dyDescent="0.3">
      <c r="A733" t="s">
        <v>50</v>
      </c>
      <c r="B733">
        <v>2021</v>
      </c>
      <c r="C733" t="s">
        <v>1803</v>
      </c>
      <c r="D733" t="s">
        <v>404</v>
      </c>
      <c r="E733">
        <v>0.1</v>
      </c>
      <c r="G733">
        <v>1</v>
      </c>
      <c r="L733" t="str">
        <f>VLOOKUP($D733,Artslister!$A$1:$W$99,2,FALSE)</f>
        <v>Phedimus spurius</v>
      </c>
      <c r="M733" t="str">
        <f>VLOOKUP($D733,Artslister!$A$1:$W$99,3,FALSE)</f>
        <v>103590</v>
      </c>
      <c r="N733" t="str">
        <f>VLOOKUP($D733,Artslister!$A$1:$W$99,4,FALSE)</f>
        <v>135286</v>
      </c>
      <c r="O733" t="str">
        <f>VLOOKUP($D733,Artslister!$A$1:$W$99,5,FALSE)</f>
        <v>Plantae</v>
      </c>
      <c r="P733" t="str">
        <f>VLOOKUP($D733,Artslister!$A$1:$W$99,6,FALSE)</f>
        <v>Magnoliophyta</v>
      </c>
      <c r="Q733" t="str">
        <f>VLOOKUP($D733,Artslister!$A$1:$W$99,7,FALSE)</f>
        <v>Eudicots</v>
      </c>
      <c r="R733" t="str">
        <f>VLOOKUP($D733,Artslister!$A$1:$W$99,8,FALSE)</f>
        <v>Saxifragales</v>
      </c>
      <c r="S733" t="str">
        <f>VLOOKUP($D733,Artslister!$A$1:$W$99,9,FALSE)</f>
        <v>Crassulaceae</v>
      </c>
      <c r="T733" t="str">
        <f>VLOOKUP($D733,Artslister!$A$1:$W$99,10,FALSE)</f>
        <v>Phedimus</v>
      </c>
      <c r="U733" t="str">
        <f>VLOOKUP($D733,Artslister!$A$1:$W$99,11,FALSE)</f>
        <v>spurius</v>
      </c>
      <c r="V733">
        <f>VLOOKUP($D733,Artslister!$A$1:$W$99,12,FALSE)</f>
        <v>0</v>
      </c>
      <c r="W733" t="str">
        <f>VLOOKUP($D733,Artslister!$A$1:$W$99,13,FALSE)</f>
        <v>(M.Bieb.) t Hart</v>
      </c>
      <c r="X733" t="e">
        <f>VLOOKUP($D733,Artslister!$A$1:$W$99,15,FALSE)</f>
        <v>#REF!</v>
      </c>
      <c r="Y733" t="str">
        <f>VLOOKUP($D733,Artslister!$A$1:$W$99,17,FALSE)</f>
        <v>SE</v>
      </c>
    </row>
    <row r="734" spans="1:25" ht="14.55" hidden="1" x14ac:dyDescent="0.3">
      <c r="A734" t="s">
        <v>50</v>
      </c>
      <c r="B734">
        <v>2021</v>
      </c>
      <c r="C734" t="s">
        <v>1807</v>
      </c>
      <c r="D734" t="s">
        <v>404</v>
      </c>
      <c r="E734">
        <v>0.1</v>
      </c>
      <c r="G734">
        <v>1</v>
      </c>
      <c r="L734" t="str">
        <f>VLOOKUP($D734,Artslister!$A$1:$W$99,2,FALSE)</f>
        <v>Phedimus spurius</v>
      </c>
      <c r="M734" t="str">
        <f>VLOOKUP($D734,Artslister!$A$1:$W$99,3,FALSE)</f>
        <v>103590</v>
      </c>
      <c r="N734" t="str">
        <f>VLOOKUP($D734,Artslister!$A$1:$W$99,4,FALSE)</f>
        <v>135286</v>
      </c>
      <c r="O734" t="str">
        <f>VLOOKUP($D734,Artslister!$A$1:$W$99,5,FALSE)</f>
        <v>Plantae</v>
      </c>
      <c r="P734" t="str">
        <f>VLOOKUP($D734,Artslister!$A$1:$W$99,6,FALSE)</f>
        <v>Magnoliophyta</v>
      </c>
      <c r="Q734" t="str">
        <f>VLOOKUP($D734,Artslister!$A$1:$W$99,7,FALSE)</f>
        <v>Eudicots</v>
      </c>
      <c r="R734" t="str">
        <f>VLOOKUP($D734,Artslister!$A$1:$W$99,8,FALSE)</f>
        <v>Saxifragales</v>
      </c>
      <c r="S734" t="str">
        <f>VLOOKUP($D734,Artslister!$A$1:$W$99,9,FALSE)</f>
        <v>Crassulaceae</v>
      </c>
      <c r="T734" t="str">
        <f>VLOOKUP($D734,Artslister!$A$1:$W$99,10,FALSE)</f>
        <v>Phedimus</v>
      </c>
      <c r="U734" t="str">
        <f>VLOOKUP($D734,Artslister!$A$1:$W$99,11,FALSE)</f>
        <v>spurius</v>
      </c>
      <c r="V734">
        <f>VLOOKUP($D734,Artslister!$A$1:$W$99,12,FALSE)</f>
        <v>0</v>
      </c>
      <c r="W734" t="str">
        <f>VLOOKUP($D734,Artslister!$A$1:$W$99,13,FALSE)</f>
        <v>(M.Bieb.) t Hart</v>
      </c>
      <c r="X734" t="e">
        <f>VLOOKUP($D734,Artslister!$A$1:$W$99,15,FALSE)</f>
        <v>#REF!</v>
      </c>
      <c r="Y734" t="str">
        <f>VLOOKUP($D734,Artslister!$A$1:$W$99,17,FALSE)</f>
        <v>SE</v>
      </c>
    </row>
    <row r="735" spans="1:25" ht="14.55" hidden="1" x14ac:dyDescent="0.3">
      <c r="A735" t="s">
        <v>50</v>
      </c>
      <c r="B735">
        <v>2021</v>
      </c>
      <c r="C735" t="s">
        <v>1800</v>
      </c>
      <c r="D735" t="s">
        <v>404</v>
      </c>
      <c r="E735">
        <v>0.1</v>
      </c>
      <c r="G735">
        <v>1</v>
      </c>
      <c r="L735" t="str">
        <f>VLOOKUP($D735,Artslister!$A$1:$W$99,2,FALSE)</f>
        <v>Phedimus spurius</v>
      </c>
      <c r="M735" t="str">
        <f>VLOOKUP($D735,Artslister!$A$1:$W$99,3,FALSE)</f>
        <v>103590</v>
      </c>
      <c r="N735" t="str">
        <f>VLOOKUP($D735,Artslister!$A$1:$W$99,4,FALSE)</f>
        <v>135286</v>
      </c>
      <c r="O735" t="str">
        <f>VLOOKUP($D735,Artslister!$A$1:$W$99,5,FALSE)</f>
        <v>Plantae</v>
      </c>
      <c r="P735" t="str">
        <f>VLOOKUP($D735,Artslister!$A$1:$W$99,6,FALSE)</f>
        <v>Magnoliophyta</v>
      </c>
      <c r="Q735" t="str">
        <f>VLOOKUP($D735,Artslister!$A$1:$W$99,7,FALSE)</f>
        <v>Eudicots</v>
      </c>
      <c r="R735" t="str">
        <f>VLOOKUP($D735,Artslister!$A$1:$W$99,8,FALSE)</f>
        <v>Saxifragales</v>
      </c>
      <c r="S735" t="str">
        <f>VLOOKUP($D735,Artslister!$A$1:$W$99,9,FALSE)</f>
        <v>Crassulaceae</v>
      </c>
      <c r="T735" t="str">
        <f>VLOOKUP($D735,Artslister!$A$1:$W$99,10,FALSE)</f>
        <v>Phedimus</v>
      </c>
      <c r="U735" t="str">
        <f>VLOOKUP($D735,Artslister!$A$1:$W$99,11,FALSE)</f>
        <v>spurius</v>
      </c>
      <c r="V735">
        <f>VLOOKUP($D735,Artslister!$A$1:$W$99,12,FALSE)</f>
        <v>0</v>
      </c>
      <c r="W735" t="str">
        <f>VLOOKUP($D735,Artslister!$A$1:$W$99,13,FALSE)</f>
        <v>(M.Bieb.) t Hart</v>
      </c>
      <c r="X735" t="e">
        <f>VLOOKUP($D735,Artslister!$A$1:$W$99,15,FALSE)</f>
        <v>#REF!</v>
      </c>
      <c r="Y735" t="str">
        <f>VLOOKUP($D735,Artslister!$A$1:$W$99,17,FALSE)</f>
        <v>SE</v>
      </c>
    </row>
    <row r="736" spans="1:25" ht="14.55" hidden="1" x14ac:dyDescent="0.3">
      <c r="A736" t="s">
        <v>50</v>
      </c>
      <c r="B736">
        <v>2021</v>
      </c>
      <c r="C736" t="s">
        <v>1798</v>
      </c>
      <c r="D736" t="s">
        <v>404</v>
      </c>
      <c r="E736">
        <v>2</v>
      </c>
      <c r="G736">
        <v>1</v>
      </c>
      <c r="L736" t="str">
        <f>VLOOKUP($D736,Artslister!$A$1:$W$99,2,FALSE)</f>
        <v>Phedimus spurius</v>
      </c>
      <c r="M736" t="str">
        <f>VLOOKUP($D736,Artslister!$A$1:$W$99,3,FALSE)</f>
        <v>103590</v>
      </c>
      <c r="N736" t="str">
        <f>VLOOKUP($D736,Artslister!$A$1:$W$99,4,FALSE)</f>
        <v>135286</v>
      </c>
      <c r="O736" t="str">
        <f>VLOOKUP($D736,Artslister!$A$1:$W$99,5,FALSE)</f>
        <v>Plantae</v>
      </c>
      <c r="P736" t="str">
        <f>VLOOKUP($D736,Artslister!$A$1:$W$99,6,FALSE)</f>
        <v>Magnoliophyta</v>
      </c>
      <c r="Q736" t="str">
        <f>VLOOKUP($D736,Artslister!$A$1:$W$99,7,FALSE)</f>
        <v>Eudicots</v>
      </c>
      <c r="R736" t="str">
        <f>VLOOKUP($D736,Artslister!$A$1:$W$99,8,FALSE)</f>
        <v>Saxifragales</v>
      </c>
      <c r="S736" t="str">
        <f>VLOOKUP($D736,Artslister!$A$1:$W$99,9,FALSE)</f>
        <v>Crassulaceae</v>
      </c>
      <c r="T736" t="str">
        <f>VLOOKUP($D736,Artslister!$A$1:$W$99,10,FALSE)</f>
        <v>Phedimus</v>
      </c>
      <c r="U736" t="str">
        <f>VLOOKUP($D736,Artslister!$A$1:$W$99,11,FALSE)</f>
        <v>spurius</v>
      </c>
      <c r="V736">
        <f>VLOOKUP($D736,Artslister!$A$1:$W$99,12,FALSE)</f>
        <v>0</v>
      </c>
      <c r="W736" t="str">
        <f>VLOOKUP($D736,Artslister!$A$1:$W$99,13,FALSE)</f>
        <v>(M.Bieb.) t Hart</v>
      </c>
      <c r="X736" t="e">
        <f>VLOOKUP($D736,Artslister!$A$1:$W$99,15,FALSE)</f>
        <v>#REF!</v>
      </c>
      <c r="Y736" t="str">
        <f>VLOOKUP($D736,Artslister!$A$1:$W$99,17,FALSE)</f>
        <v>SE</v>
      </c>
    </row>
    <row r="737" spans="1:25" ht="14.55" hidden="1" x14ac:dyDescent="0.3">
      <c r="A737" t="s">
        <v>35</v>
      </c>
      <c r="B737">
        <v>2022</v>
      </c>
      <c r="C737" t="s">
        <v>1360</v>
      </c>
      <c r="D737" t="s">
        <v>1929</v>
      </c>
      <c r="E737">
        <v>1</v>
      </c>
      <c r="G737">
        <v>1</v>
      </c>
      <c r="L737" t="str">
        <f>VLOOKUP($D737,Artslister!$A$1:$W$99,2,FALSE)</f>
        <v>Noccaea caerulescens</v>
      </c>
      <c r="M737" t="str">
        <f>VLOOKUP($D737,Artslister!$A$1:$W$99,3,FALSE)</f>
        <v>101278</v>
      </c>
      <c r="N737" t="str">
        <f>VLOOKUP($D737,Artslister!$A$1:$W$99,4,FALSE)</f>
        <v>144118</v>
      </c>
      <c r="O737" t="str">
        <f>VLOOKUP($D737,Artslister!$A$1:$W$99,5,FALSE)</f>
        <v>Plantae</v>
      </c>
      <c r="P737" t="str">
        <f>VLOOKUP($D737,Artslister!$A$1:$W$99,6,FALSE)</f>
        <v>Magnoliophyta</v>
      </c>
      <c r="Q737" t="str">
        <f>VLOOKUP($D737,Artslister!$A$1:$W$99,7,FALSE)</f>
        <v>Eudicots</v>
      </c>
      <c r="R737" t="str">
        <f>VLOOKUP($D737,Artslister!$A$1:$W$99,8,FALSE)</f>
        <v>Brassicales</v>
      </c>
      <c r="S737" t="str">
        <f>VLOOKUP($D737,Artslister!$A$1:$W$99,9,FALSE)</f>
        <v>Brassicaceae</v>
      </c>
      <c r="T737" t="str">
        <f>VLOOKUP($D737,Artslister!$A$1:$W$99,10,FALSE)</f>
        <v>Noccaea</v>
      </c>
      <c r="U737" t="str">
        <f>VLOOKUP($D737,Artslister!$A$1:$W$99,11,FALSE)</f>
        <v>caerulescens</v>
      </c>
      <c r="V737">
        <f>VLOOKUP($D737,Artslister!$A$1:$W$99,12,FALSE)</f>
        <v>0</v>
      </c>
      <c r="W737" t="str">
        <f>VLOOKUP($D737,Artslister!$A$1:$W$99,13,FALSE)</f>
        <v>(J.Presl &amp; C.Presl) F.K.Mey.</v>
      </c>
      <c r="X737" t="e">
        <f>VLOOKUP($D737,Artslister!$A$1:$W$99,15,FALSE)</f>
        <v>#REF!</v>
      </c>
      <c r="Y737" t="str">
        <f>VLOOKUP($D737,Artslister!$A$1:$W$99,17,FALSE)</f>
        <v>PH</v>
      </c>
    </row>
    <row r="738" spans="1:25" ht="14.55" hidden="1" x14ac:dyDescent="0.3">
      <c r="A738" t="s">
        <v>35</v>
      </c>
      <c r="B738">
        <v>2022</v>
      </c>
      <c r="C738" t="s">
        <v>1359</v>
      </c>
      <c r="D738" t="s">
        <v>1929</v>
      </c>
      <c r="E738">
        <v>0.1</v>
      </c>
      <c r="G738">
        <v>1</v>
      </c>
      <c r="L738" t="str">
        <f>VLOOKUP($D738,Artslister!$A$1:$W$99,2,FALSE)</f>
        <v>Noccaea caerulescens</v>
      </c>
      <c r="M738" t="str">
        <f>VLOOKUP($D738,Artslister!$A$1:$W$99,3,FALSE)</f>
        <v>101278</v>
      </c>
      <c r="N738" t="str">
        <f>VLOOKUP($D738,Artslister!$A$1:$W$99,4,FALSE)</f>
        <v>144118</v>
      </c>
      <c r="O738" t="str">
        <f>VLOOKUP($D738,Artslister!$A$1:$W$99,5,FALSE)</f>
        <v>Plantae</v>
      </c>
      <c r="P738" t="str">
        <f>VLOOKUP($D738,Artslister!$A$1:$W$99,6,FALSE)</f>
        <v>Magnoliophyta</v>
      </c>
      <c r="Q738" t="str">
        <f>VLOOKUP($D738,Artslister!$A$1:$W$99,7,FALSE)</f>
        <v>Eudicots</v>
      </c>
      <c r="R738" t="str">
        <f>VLOOKUP($D738,Artslister!$A$1:$W$99,8,FALSE)</f>
        <v>Brassicales</v>
      </c>
      <c r="S738" t="str">
        <f>VLOOKUP($D738,Artslister!$A$1:$W$99,9,FALSE)</f>
        <v>Brassicaceae</v>
      </c>
      <c r="T738" t="str">
        <f>VLOOKUP($D738,Artslister!$A$1:$W$99,10,FALSE)</f>
        <v>Noccaea</v>
      </c>
      <c r="U738" t="str">
        <f>VLOOKUP($D738,Artslister!$A$1:$W$99,11,FALSE)</f>
        <v>caerulescens</v>
      </c>
      <c r="V738">
        <f>VLOOKUP($D738,Artslister!$A$1:$W$99,12,FALSE)</f>
        <v>0</v>
      </c>
      <c r="W738" t="str">
        <f>VLOOKUP($D738,Artslister!$A$1:$W$99,13,FALSE)</f>
        <v>(J.Presl &amp; C.Presl) F.K.Mey.</v>
      </c>
      <c r="X738" t="e">
        <f>VLOOKUP($D738,Artslister!$A$1:$W$99,15,FALSE)</f>
        <v>#REF!</v>
      </c>
      <c r="Y738" t="str">
        <f>VLOOKUP($D738,Artslister!$A$1:$W$99,17,FALSE)</f>
        <v>PH</v>
      </c>
    </row>
    <row r="739" spans="1:25" ht="14.55" hidden="1" x14ac:dyDescent="0.3">
      <c r="A739" t="s">
        <v>117</v>
      </c>
      <c r="B739">
        <v>2022</v>
      </c>
      <c r="C739" t="s">
        <v>1405</v>
      </c>
      <c r="D739" t="s">
        <v>1923</v>
      </c>
      <c r="E739">
        <v>0.1</v>
      </c>
      <c r="F739">
        <v>1</v>
      </c>
      <c r="L739" t="str">
        <f>VLOOKUP($D739,Artslister!$A$1:$W$99,2,FALSE)</f>
        <v>Veronica spicata</v>
      </c>
      <c r="M739" t="str">
        <f>VLOOKUP($D739,Artslister!$A$1:$W$99,3,FALSE)</f>
        <v>102575</v>
      </c>
      <c r="N739" t="str">
        <f>VLOOKUP($D739,Artslister!$A$1:$W$99,4,FALSE)</f>
        <v>144891</v>
      </c>
      <c r="O739" t="str">
        <f>VLOOKUP($D739,Artslister!$A$1:$W$99,5,FALSE)</f>
        <v>Plantae</v>
      </c>
      <c r="P739" t="str">
        <f>VLOOKUP($D739,Artslister!$A$1:$W$99,6,FALSE)</f>
        <v>Magnoliophyta</v>
      </c>
      <c r="Q739" t="str">
        <f>VLOOKUP($D739,Artslister!$A$1:$W$99,7,FALSE)</f>
        <v>Eudicots</v>
      </c>
      <c r="R739" t="str">
        <f>VLOOKUP($D739,Artslister!$A$1:$W$99,8,FALSE)</f>
        <v>Lamiales</v>
      </c>
      <c r="S739" t="str">
        <f>VLOOKUP($D739,Artslister!$A$1:$W$99,9,FALSE)</f>
        <v>Plantaginaceae</v>
      </c>
      <c r="T739" t="str">
        <f>VLOOKUP($D739,Artslister!$A$1:$W$99,10,FALSE)</f>
        <v>Veronica</v>
      </c>
      <c r="U739" t="str">
        <f>VLOOKUP($D739,Artslister!$A$1:$W$99,11,FALSE)</f>
        <v>spicata</v>
      </c>
      <c r="V739">
        <f>VLOOKUP($D739,Artslister!$A$1:$W$99,12,FALSE)</f>
        <v>0</v>
      </c>
      <c r="W739" t="str">
        <f>VLOOKUP($D739,Artslister!$A$1:$W$99,13,FALSE)</f>
        <v>L.</v>
      </c>
      <c r="X739" t="e">
        <f>VLOOKUP($D739,Artslister!$A$1:$W$99,15,FALSE)</f>
        <v>#REF!</v>
      </c>
      <c r="Y739" t="e">
        <f>VLOOKUP($D739,Artslister!$A$1:$W$99,17,FALSE)</f>
        <v>#N/A</v>
      </c>
    </row>
    <row r="740" spans="1:25" ht="14.55" hidden="1" x14ac:dyDescent="0.3">
      <c r="A740" t="s">
        <v>117</v>
      </c>
      <c r="B740">
        <v>2022</v>
      </c>
      <c r="C740" t="s">
        <v>1410</v>
      </c>
      <c r="D740" t="s">
        <v>1931</v>
      </c>
      <c r="E740">
        <v>2</v>
      </c>
      <c r="F740">
        <v>1</v>
      </c>
      <c r="H740">
        <v>1</v>
      </c>
      <c r="L740" t="str">
        <f>VLOOKUP($D740,Artslister!$A$1:$W$99,2,FALSE)</f>
        <v>Fraxinus excelsior</v>
      </c>
      <c r="M740" t="str">
        <f>VLOOKUP($D740,Artslister!$A$1:$W$99,3,FALSE)</f>
        <v>102409</v>
      </c>
      <c r="N740" t="str">
        <f>VLOOKUP($D740,Artslister!$A$1:$W$99,4,FALSE)</f>
        <v>62369</v>
      </c>
      <c r="O740" t="str">
        <f>VLOOKUP($D740,Artslister!$A$1:$W$99,5,FALSE)</f>
        <v>Plantae</v>
      </c>
      <c r="P740" t="str">
        <f>VLOOKUP($D740,Artslister!$A$1:$W$99,6,FALSE)</f>
        <v>Magnoliophyta</v>
      </c>
      <c r="Q740" t="str">
        <f>VLOOKUP($D740,Artslister!$A$1:$W$99,7,FALSE)</f>
        <v>Eudicots</v>
      </c>
      <c r="R740" t="str">
        <f>VLOOKUP($D740,Artslister!$A$1:$W$99,8,FALSE)</f>
        <v>Lamiales</v>
      </c>
      <c r="S740" t="str">
        <f>VLOOKUP($D740,Artslister!$A$1:$W$99,9,FALSE)</f>
        <v>Oleaceae</v>
      </c>
      <c r="T740" t="str">
        <f>VLOOKUP($D740,Artslister!$A$1:$W$99,10,FALSE)</f>
        <v>Fraxinus</v>
      </c>
      <c r="U740" t="str">
        <f>VLOOKUP($D740,Artslister!$A$1:$W$99,11,FALSE)</f>
        <v>excelsior</v>
      </c>
      <c r="V740">
        <f>VLOOKUP($D740,Artslister!$A$1:$W$99,12,FALSE)</f>
        <v>0</v>
      </c>
      <c r="W740" t="str">
        <f>VLOOKUP($D740,Artslister!$A$1:$W$99,13,FALSE)</f>
        <v>L.</v>
      </c>
      <c r="X740" t="e">
        <f>VLOOKUP($D740,Artslister!$A$1:$W$99,15,FALSE)</f>
        <v>#REF!</v>
      </c>
      <c r="Y740" t="e">
        <f>VLOOKUP($D740,Artslister!$A$1:$W$99,17,FALSE)</f>
        <v>#N/A</v>
      </c>
    </row>
    <row r="741" spans="1:25" ht="14.55" hidden="1" x14ac:dyDescent="0.3">
      <c r="A741" t="s">
        <v>127</v>
      </c>
      <c r="B741">
        <v>2019</v>
      </c>
      <c r="C741" t="s">
        <v>1228</v>
      </c>
      <c r="D741" t="s">
        <v>1975</v>
      </c>
      <c r="E741">
        <v>1</v>
      </c>
      <c r="L741" t="str">
        <f>VLOOKUP($D741,Artslister!$A$1:$W$99,2,FALSE)</f>
        <v>Cota tinctoria</v>
      </c>
      <c r="M741" t="str">
        <f>VLOOKUP($D741,Artslister!$A$1:$W$99,3,FALSE)</f>
        <v>100530</v>
      </c>
      <c r="N741" t="str">
        <f>VLOOKUP($D741,Artslister!$A$1:$W$99,4,FALSE)</f>
        <v>60490</v>
      </c>
      <c r="O741" t="str">
        <f>VLOOKUP($D741,Artslister!$A$1:$W$99,5,FALSE)</f>
        <v>Plantae</v>
      </c>
      <c r="P741" t="str">
        <f>VLOOKUP($D741,Artslister!$A$1:$W$99,6,FALSE)</f>
        <v>Magnoliophyta</v>
      </c>
      <c r="Q741" t="str">
        <f>VLOOKUP($D741,Artslister!$A$1:$W$99,7,FALSE)</f>
        <v>Eudicots</v>
      </c>
      <c r="R741" t="str">
        <f>VLOOKUP($D741,Artslister!$A$1:$W$99,8,FALSE)</f>
        <v>Asterales</v>
      </c>
      <c r="S741" t="str">
        <f>VLOOKUP($D741,Artslister!$A$1:$W$99,9,FALSE)</f>
        <v>Asteraceae</v>
      </c>
      <c r="T741" t="str">
        <f>VLOOKUP($D741,Artslister!$A$1:$W$99,10,FALSE)</f>
        <v>Cota</v>
      </c>
      <c r="U741" t="str">
        <f>VLOOKUP($D741,Artslister!$A$1:$W$99,11,FALSE)</f>
        <v>tinctoria</v>
      </c>
      <c r="V741">
        <f>VLOOKUP($D741,Artslister!$A$1:$W$99,12,FALSE)</f>
        <v>0</v>
      </c>
      <c r="W741" t="str">
        <f>VLOOKUP($D741,Artslister!$A$1:$W$99,13,FALSE)</f>
        <v>(L.) J.Gay</v>
      </c>
      <c r="X741" t="e">
        <f>VLOOKUP($D741,Artslister!$A$1:$W$99,15,FALSE)</f>
        <v>#REF!</v>
      </c>
      <c r="Y741">
        <f>VLOOKUP($D741,Artslister!$A$1:$W$99,17,FALSE)</f>
        <v>0</v>
      </c>
    </row>
    <row r="742" spans="1:25" ht="14.55" hidden="1" x14ac:dyDescent="0.3">
      <c r="A742" t="s">
        <v>127</v>
      </c>
      <c r="B742">
        <v>2019</v>
      </c>
      <c r="C742" t="s">
        <v>1232</v>
      </c>
      <c r="D742" t="s">
        <v>1975</v>
      </c>
      <c r="E742">
        <v>2</v>
      </c>
      <c r="L742" t="str">
        <f>VLOOKUP($D742,Artslister!$A$1:$W$99,2,FALSE)</f>
        <v>Cota tinctoria</v>
      </c>
      <c r="M742" t="str">
        <f>VLOOKUP($D742,Artslister!$A$1:$W$99,3,FALSE)</f>
        <v>100530</v>
      </c>
      <c r="N742" t="str">
        <f>VLOOKUP($D742,Artslister!$A$1:$W$99,4,FALSE)</f>
        <v>60490</v>
      </c>
      <c r="O742" t="str">
        <f>VLOOKUP($D742,Artslister!$A$1:$W$99,5,FALSE)</f>
        <v>Plantae</v>
      </c>
      <c r="P742" t="str">
        <f>VLOOKUP($D742,Artslister!$A$1:$W$99,6,FALSE)</f>
        <v>Magnoliophyta</v>
      </c>
      <c r="Q742" t="str">
        <f>VLOOKUP($D742,Artslister!$A$1:$W$99,7,FALSE)</f>
        <v>Eudicots</v>
      </c>
      <c r="R742" t="str">
        <f>VLOOKUP($D742,Artslister!$A$1:$W$99,8,FALSE)</f>
        <v>Asterales</v>
      </c>
      <c r="S742" t="str">
        <f>VLOOKUP($D742,Artslister!$A$1:$W$99,9,FALSE)</f>
        <v>Asteraceae</v>
      </c>
      <c r="T742" t="str">
        <f>VLOOKUP($D742,Artslister!$A$1:$W$99,10,FALSE)</f>
        <v>Cota</v>
      </c>
      <c r="U742" t="str">
        <f>VLOOKUP($D742,Artslister!$A$1:$W$99,11,FALSE)</f>
        <v>tinctoria</v>
      </c>
      <c r="V742">
        <f>VLOOKUP($D742,Artslister!$A$1:$W$99,12,FALSE)</f>
        <v>0</v>
      </c>
      <c r="W742" t="str">
        <f>VLOOKUP($D742,Artslister!$A$1:$W$99,13,FALSE)</f>
        <v>(L.) J.Gay</v>
      </c>
      <c r="X742" t="e">
        <f>VLOOKUP($D742,Artslister!$A$1:$W$99,15,FALSE)</f>
        <v>#REF!</v>
      </c>
      <c r="Y742">
        <f>VLOOKUP($D742,Artslister!$A$1:$W$99,17,FALSE)</f>
        <v>0</v>
      </c>
    </row>
    <row r="743" spans="1:25" ht="14.55" hidden="1" x14ac:dyDescent="0.3">
      <c r="A743" t="s">
        <v>127</v>
      </c>
      <c r="B743">
        <v>2019</v>
      </c>
      <c r="C743" t="s">
        <v>1233</v>
      </c>
      <c r="D743" t="s">
        <v>1975</v>
      </c>
      <c r="E743">
        <v>10</v>
      </c>
      <c r="L743" t="str">
        <f>VLOOKUP($D743,Artslister!$A$1:$W$99,2,FALSE)</f>
        <v>Cota tinctoria</v>
      </c>
      <c r="M743" t="str">
        <f>VLOOKUP($D743,Artslister!$A$1:$W$99,3,FALSE)</f>
        <v>100530</v>
      </c>
      <c r="N743" t="str">
        <f>VLOOKUP($D743,Artslister!$A$1:$W$99,4,FALSE)</f>
        <v>60490</v>
      </c>
      <c r="O743" t="str">
        <f>VLOOKUP($D743,Artslister!$A$1:$W$99,5,FALSE)</f>
        <v>Plantae</v>
      </c>
      <c r="P743" t="str">
        <f>VLOOKUP($D743,Artslister!$A$1:$W$99,6,FALSE)</f>
        <v>Magnoliophyta</v>
      </c>
      <c r="Q743" t="str">
        <f>VLOOKUP($D743,Artslister!$A$1:$W$99,7,FALSE)</f>
        <v>Eudicots</v>
      </c>
      <c r="R743" t="str">
        <f>VLOOKUP($D743,Artslister!$A$1:$W$99,8,FALSE)</f>
        <v>Asterales</v>
      </c>
      <c r="S743" t="str">
        <f>VLOOKUP($D743,Artslister!$A$1:$W$99,9,FALSE)</f>
        <v>Asteraceae</v>
      </c>
      <c r="T743" t="str">
        <f>VLOOKUP($D743,Artslister!$A$1:$W$99,10,FALSE)</f>
        <v>Cota</v>
      </c>
      <c r="U743" t="str">
        <f>VLOOKUP($D743,Artslister!$A$1:$W$99,11,FALSE)</f>
        <v>tinctoria</v>
      </c>
      <c r="V743">
        <f>VLOOKUP($D743,Artslister!$A$1:$W$99,12,FALSE)</f>
        <v>0</v>
      </c>
      <c r="W743" t="str">
        <f>VLOOKUP($D743,Artslister!$A$1:$W$99,13,FALSE)</f>
        <v>(L.) J.Gay</v>
      </c>
      <c r="X743" t="e">
        <f>VLOOKUP($D743,Artslister!$A$1:$W$99,15,FALSE)</f>
        <v>#REF!</v>
      </c>
      <c r="Y743">
        <f>VLOOKUP($D743,Artslister!$A$1:$W$99,17,FALSE)</f>
        <v>0</v>
      </c>
    </row>
    <row r="744" spans="1:25" ht="14.55" hidden="1" x14ac:dyDescent="0.3">
      <c r="A744" t="s">
        <v>127</v>
      </c>
      <c r="B744">
        <v>2019</v>
      </c>
      <c r="C744" t="s">
        <v>1234</v>
      </c>
      <c r="D744" t="s">
        <v>1975</v>
      </c>
      <c r="E744">
        <v>7</v>
      </c>
      <c r="L744" t="str">
        <f>VLOOKUP($D744,Artslister!$A$1:$W$99,2,FALSE)</f>
        <v>Cota tinctoria</v>
      </c>
      <c r="M744" t="str">
        <f>VLOOKUP($D744,Artslister!$A$1:$W$99,3,FALSE)</f>
        <v>100530</v>
      </c>
      <c r="N744" t="str">
        <f>VLOOKUP($D744,Artslister!$A$1:$W$99,4,FALSE)</f>
        <v>60490</v>
      </c>
      <c r="O744" t="str">
        <f>VLOOKUP($D744,Artslister!$A$1:$W$99,5,FALSE)</f>
        <v>Plantae</v>
      </c>
      <c r="P744" t="str">
        <f>VLOOKUP($D744,Artslister!$A$1:$W$99,6,FALSE)</f>
        <v>Magnoliophyta</v>
      </c>
      <c r="Q744" t="str">
        <f>VLOOKUP($D744,Artslister!$A$1:$W$99,7,FALSE)</f>
        <v>Eudicots</v>
      </c>
      <c r="R744" t="str">
        <f>VLOOKUP($D744,Artslister!$A$1:$W$99,8,FALSE)</f>
        <v>Asterales</v>
      </c>
      <c r="S744" t="str">
        <f>VLOOKUP($D744,Artslister!$A$1:$W$99,9,FALSE)</f>
        <v>Asteraceae</v>
      </c>
      <c r="T744" t="str">
        <f>VLOOKUP($D744,Artslister!$A$1:$W$99,10,FALSE)</f>
        <v>Cota</v>
      </c>
      <c r="U744" t="str">
        <f>VLOOKUP($D744,Artslister!$A$1:$W$99,11,FALSE)</f>
        <v>tinctoria</v>
      </c>
      <c r="V744">
        <f>VLOOKUP($D744,Artslister!$A$1:$W$99,12,FALSE)</f>
        <v>0</v>
      </c>
      <c r="W744" t="str">
        <f>VLOOKUP($D744,Artslister!$A$1:$W$99,13,FALSE)</f>
        <v>(L.) J.Gay</v>
      </c>
      <c r="X744" t="e">
        <f>VLOOKUP($D744,Artslister!$A$1:$W$99,15,FALSE)</f>
        <v>#REF!</v>
      </c>
      <c r="Y744">
        <f>VLOOKUP($D744,Artslister!$A$1:$W$99,17,FALSE)</f>
        <v>0</v>
      </c>
    </row>
    <row r="745" spans="1:25" ht="14.55" hidden="1" x14ac:dyDescent="0.3">
      <c r="A745" t="s">
        <v>139</v>
      </c>
      <c r="B745">
        <v>2019</v>
      </c>
      <c r="C745" t="s">
        <v>1250</v>
      </c>
      <c r="D745" t="s">
        <v>1975</v>
      </c>
      <c r="E745">
        <v>1</v>
      </c>
      <c r="L745" t="str">
        <f>VLOOKUP($D745,Artslister!$A$1:$W$99,2,FALSE)</f>
        <v>Cota tinctoria</v>
      </c>
      <c r="M745" t="str">
        <f>VLOOKUP($D745,Artslister!$A$1:$W$99,3,FALSE)</f>
        <v>100530</v>
      </c>
      <c r="N745" t="str">
        <f>VLOOKUP($D745,Artslister!$A$1:$W$99,4,FALSE)</f>
        <v>60490</v>
      </c>
      <c r="O745" t="str">
        <f>VLOOKUP($D745,Artslister!$A$1:$W$99,5,FALSE)</f>
        <v>Plantae</v>
      </c>
      <c r="P745" t="str">
        <f>VLOOKUP($D745,Artslister!$A$1:$W$99,6,FALSE)</f>
        <v>Magnoliophyta</v>
      </c>
      <c r="Q745" t="str">
        <f>VLOOKUP($D745,Artslister!$A$1:$W$99,7,FALSE)</f>
        <v>Eudicots</v>
      </c>
      <c r="R745" t="str">
        <f>VLOOKUP($D745,Artslister!$A$1:$W$99,8,FALSE)</f>
        <v>Asterales</v>
      </c>
      <c r="S745" t="str">
        <f>VLOOKUP($D745,Artslister!$A$1:$W$99,9,FALSE)</f>
        <v>Asteraceae</v>
      </c>
      <c r="T745" t="str">
        <f>VLOOKUP($D745,Artslister!$A$1:$W$99,10,FALSE)</f>
        <v>Cota</v>
      </c>
      <c r="U745" t="str">
        <f>VLOOKUP($D745,Artslister!$A$1:$W$99,11,FALSE)</f>
        <v>tinctoria</v>
      </c>
      <c r="V745">
        <f>VLOOKUP($D745,Artslister!$A$1:$W$99,12,FALSE)</f>
        <v>0</v>
      </c>
      <c r="W745" t="str">
        <f>VLOOKUP($D745,Artslister!$A$1:$W$99,13,FALSE)</f>
        <v>(L.) J.Gay</v>
      </c>
      <c r="X745" t="e">
        <f>VLOOKUP($D745,Artslister!$A$1:$W$99,15,FALSE)</f>
        <v>#REF!</v>
      </c>
      <c r="Y745">
        <f>VLOOKUP($D745,Artslister!$A$1:$W$99,17,FALSE)</f>
        <v>0</v>
      </c>
    </row>
    <row r="746" spans="1:25" ht="14.55" hidden="1" x14ac:dyDescent="0.3">
      <c r="A746" t="s">
        <v>13</v>
      </c>
      <c r="B746">
        <v>2019</v>
      </c>
      <c r="C746" t="s">
        <v>1317</v>
      </c>
      <c r="D746" t="s">
        <v>1975</v>
      </c>
      <c r="E746">
        <v>30</v>
      </c>
      <c r="L746" t="str">
        <f>VLOOKUP($D746,Artslister!$A$1:$W$99,2,FALSE)</f>
        <v>Cota tinctoria</v>
      </c>
      <c r="M746" t="str">
        <f>VLOOKUP($D746,Artslister!$A$1:$W$99,3,FALSE)</f>
        <v>100530</v>
      </c>
      <c r="N746" t="str">
        <f>VLOOKUP($D746,Artslister!$A$1:$W$99,4,FALSE)</f>
        <v>60490</v>
      </c>
      <c r="O746" t="str">
        <f>VLOOKUP($D746,Artslister!$A$1:$W$99,5,FALSE)</f>
        <v>Plantae</v>
      </c>
      <c r="P746" t="str">
        <f>VLOOKUP($D746,Artslister!$A$1:$W$99,6,FALSE)</f>
        <v>Magnoliophyta</v>
      </c>
      <c r="Q746" t="str">
        <f>VLOOKUP($D746,Artslister!$A$1:$W$99,7,FALSE)</f>
        <v>Eudicots</v>
      </c>
      <c r="R746" t="str">
        <f>VLOOKUP($D746,Artslister!$A$1:$W$99,8,FALSE)</f>
        <v>Asterales</v>
      </c>
      <c r="S746" t="str">
        <f>VLOOKUP($D746,Artslister!$A$1:$W$99,9,FALSE)</f>
        <v>Asteraceae</v>
      </c>
      <c r="T746" t="str">
        <f>VLOOKUP($D746,Artslister!$A$1:$W$99,10,FALSE)</f>
        <v>Cota</v>
      </c>
      <c r="U746" t="str">
        <f>VLOOKUP($D746,Artslister!$A$1:$W$99,11,FALSE)</f>
        <v>tinctoria</v>
      </c>
      <c r="V746">
        <f>VLOOKUP($D746,Artslister!$A$1:$W$99,12,FALSE)</f>
        <v>0</v>
      </c>
      <c r="W746" t="str">
        <f>VLOOKUP($D746,Artslister!$A$1:$W$99,13,FALSE)</f>
        <v>(L.) J.Gay</v>
      </c>
      <c r="X746" t="e">
        <f>VLOOKUP($D746,Artslister!$A$1:$W$99,15,FALSE)</f>
        <v>#REF!</v>
      </c>
      <c r="Y746">
        <f>VLOOKUP($D746,Artslister!$A$1:$W$99,17,FALSE)</f>
        <v>0</v>
      </c>
    </row>
    <row r="747" spans="1:25" ht="14.55" hidden="1" x14ac:dyDescent="0.3">
      <c r="A747" t="s">
        <v>13</v>
      </c>
      <c r="B747">
        <v>2019</v>
      </c>
      <c r="C747" t="s">
        <v>1325</v>
      </c>
      <c r="D747" t="s">
        <v>1975</v>
      </c>
      <c r="E747">
        <v>15</v>
      </c>
      <c r="L747" t="str">
        <f>VLOOKUP($D747,Artslister!$A$1:$W$99,2,FALSE)</f>
        <v>Cota tinctoria</v>
      </c>
      <c r="M747" t="str">
        <f>VLOOKUP($D747,Artslister!$A$1:$W$99,3,FALSE)</f>
        <v>100530</v>
      </c>
      <c r="N747" t="str">
        <f>VLOOKUP($D747,Artslister!$A$1:$W$99,4,FALSE)</f>
        <v>60490</v>
      </c>
      <c r="O747" t="str">
        <f>VLOOKUP($D747,Artslister!$A$1:$W$99,5,FALSE)</f>
        <v>Plantae</v>
      </c>
      <c r="P747" t="str">
        <f>VLOOKUP($D747,Artslister!$A$1:$W$99,6,FALSE)</f>
        <v>Magnoliophyta</v>
      </c>
      <c r="Q747" t="str">
        <f>VLOOKUP($D747,Artslister!$A$1:$W$99,7,FALSE)</f>
        <v>Eudicots</v>
      </c>
      <c r="R747" t="str">
        <f>VLOOKUP($D747,Artslister!$A$1:$W$99,8,FALSE)</f>
        <v>Asterales</v>
      </c>
      <c r="S747" t="str">
        <f>VLOOKUP($D747,Artslister!$A$1:$W$99,9,FALSE)</f>
        <v>Asteraceae</v>
      </c>
      <c r="T747" t="str">
        <f>VLOOKUP($D747,Artslister!$A$1:$W$99,10,FALSE)</f>
        <v>Cota</v>
      </c>
      <c r="U747" t="str">
        <f>VLOOKUP($D747,Artslister!$A$1:$W$99,11,FALSE)</f>
        <v>tinctoria</v>
      </c>
      <c r="V747">
        <f>VLOOKUP($D747,Artslister!$A$1:$W$99,12,FALSE)</f>
        <v>0</v>
      </c>
      <c r="W747" t="str">
        <f>VLOOKUP($D747,Artslister!$A$1:$W$99,13,FALSE)</f>
        <v>(L.) J.Gay</v>
      </c>
      <c r="X747" t="e">
        <f>VLOOKUP($D747,Artslister!$A$1:$W$99,15,FALSE)</f>
        <v>#REF!</v>
      </c>
      <c r="Y747">
        <f>VLOOKUP($D747,Artslister!$A$1:$W$99,17,FALSE)</f>
        <v>0</v>
      </c>
    </row>
    <row r="748" spans="1:25" ht="14.55" hidden="1" x14ac:dyDescent="0.3">
      <c r="A748" t="s">
        <v>13</v>
      </c>
      <c r="B748">
        <v>2019</v>
      </c>
      <c r="C748" t="s">
        <v>1318</v>
      </c>
      <c r="D748" t="s">
        <v>1975</v>
      </c>
      <c r="E748">
        <v>40</v>
      </c>
      <c r="L748" t="str">
        <f>VLOOKUP($D748,Artslister!$A$1:$W$99,2,FALSE)</f>
        <v>Cota tinctoria</v>
      </c>
      <c r="M748" t="str">
        <f>VLOOKUP($D748,Artslister!$A$1:$W$99,3,FALSE)</f>
        <v>100530</v>
      </c>
      <c r="N748" t="str">
        <f>VLOOKUP($D748,Artslister!$A$1:$W$99,4,FALSE)</f>
        <v>60490</v>
      </c>
      <c r="O748" t="str">
        <f>VLOOKUP($D748,Artslister!$A$1:$W$99,5,FALSE)</f>
        <v>Plantae</v>
      </c>
      <c r="P748" t="str">
        <f>VLOOKUP($D748,Artslister!$A$1:$W$99,6,FALSE)</f>
        <v>Magnoliophyta</v>
      </c>
      <c r="Q748" t="str">
        <f>VLOOKUP($D748,Artslister!$A$1:$W$99,7,FALSE)</f>
        <v>Eudicots</v>
      </c>
      <c r="R748" t="str">
        <f>VLOOKUP($D748,Artslister!$A$1:$W$99,8,FALSE)</f>
        <v>Asterales</v>
      </c>
      <c r="S748" t="str">
        <f>VLOOKUP($D748,Artslister!$A$1:$W$99,9,FALSE)</f>
        <v>Asteraceae</v>
      </c>
      <c r="T748" t="str">
        <f>VLOOKUP($D748,Artslister!$A$1:$W$99,10,FALSE)</f>
        <v>Cota</v>
      </c>
      <c r="U748" t="str">
        <f>VLOOKUP($D748,Artslister!$A$1:$W$99,11,FALSE)</f>
        <v>tinctoria</v>
      </c>
      <c r="V748">
        <f>VLOOKUP($D748,Artslister!$A$1:$W$99,12,FALSE)</f>
        <v>0</v>
      </c>
      <c r="W748" t="str">
        <f>VLOOKUP($D748,Artslister!$A$1:$W$99,13,FALSE)</f>
        <v>(L.) J.Gay</v>
      </c>
      <c r="X748" t="e">
        <f>VLOOKUP($D748,Artslister!$A$1:$W$99,15,FALSE)</f>
        <v>#REF!</v>
      </c>
      <c r="Y748">
        <f>VLOOKUP($D748,Artslister!$A$1:$W$99,17,FALSE)</f>
        <v>0</v>
      </c>
    </row>
    <row r="749" spans="1:25" ht="14.55" hidden="1" x14ac:dyDescent="0.3">
      <c r="A749" t="s">
        <v>13</v>
      </c>
      <c r="B749">
        <v>2019</v>
      </c>
      <c r="C749" t="s">
        <v>1326</v>
      </c>
      <c r="D749" t="s">
        <v>1975</v>
      </c>
      <c r="E749">
        <v>5</v>
      </c>
      <c r="L749" t="str">
        <f>VLOOKUP($D749,Artslister!$A$1:$W$99,2,FALSE)</f>
        <v>Cota tinctoria</v>
      </c>
      <c r="M749" t="str">
        <f>VLOOKUP($D749,Artslister!$A$1:$W$99,3,FALSE)</f>
        <v>100530</v>
      </c>
      <c r="N749" t="str">
        <f>VLOOKUP($D749,Artslister!$A$1:$W$99,4,FALSE)</f>
        <v>60490</v>
      </c>
      <c r="O749" t="str">
        <f>VLOOKUP($D749,Artslister!$A$1:$W$99,5,FALSE)</f>
        <v>Plantae</v>
      </c>
      <c r="P749" t="str">
        <f>VLOOKUP($D749,Artslister!$A$1:$W$99,6,FALSE)</f>
        <v>Magnoliophyta</v>
      </c>
      <c r="Q749" t="str">
        <f>VLOOKUP($D749,Artslister!$A$1:$W$99,7,FALSE)</f>
        <v>Eudicots</v>
      </c>
      <c r="R749" t="str">
        <f>VLOOKUP($D749,Artslister!$A$1:$W$99,8,FALSE)</f>
        <v>Asterales</v>
      </c>
      <c r="S749" t="str">
        <f>VLOOKUP($D749,Artslister!$A$1:$W$99,9,FALSE)</f>
        <v>Asteraceae</v>
      </c>
      <c r="T749" t="str">
        <f>VLOOKUP($D749,Artslister!$A$1:$W$99,10,FALSE)</f>
        <v>Cota</v>
      </c>
      <c r="U749" t="str">
        <f>VLOOKUP($D749,Artslister!$A$1:$W$99,11,FALSE)</f>
        <v>tinctoria</v>
      </c>
      <c r="V749">
        <f>VLOOKUP($D749,Artslister!$A$1:$W$99,12,FALSE)</f>
        <v>0</v>
      </c>
      <c r="W749" t="str">
        <f>VLOOKUP($D749,Artslister!$A$1:$W$99,13,FALSE)</f>
        <v>(L.) J.Gay</v>
      </c>
      <c r="X749" t="e">
        <f>VLOOKUP($D749,Artslister!$A$1:$W$99,15,FALSE)</f>
        <v>#REF!</v>
      </c>
      <c r="Y749">
        <f>VLOOKUP($D749,Artslister!$A$1:$W$99,17,FALSE)</f>
        <v>0</v>
      </c>
    </row>
    <row r="750" spans="1:25" ht="14.55" hidden="1" x14ac:dyDescent="0.3">
      <c r="A750" t="s">
        <v>13</v>
      </c>
      <c r="B750">
        <v>2019</v>
      </c>
      <c r="C750" t="s">
        <v>1321</v>
      </c>
      <c r="D750" t="s">
        <v>1975</v>
      </c>
      <c r="E750">
        <v>20</v>
      </c>
      <c r="L750" t="str">
        <f>VLOOKUP($D750,Artslister!$A$1:$W$99,2,FALSE)</f>
        <v>Cota tinctoria</v>
      </c>
      <c r="M750" t="str">
        <f>VLOOKUP($D750,Artslister!$A$1:$W$99,3,FALSE)</f>
        <v>100530</v>
      </c>
      <c r="N750" t="str">
        <f>VLOOKUP($D750,Artslister!$A$1:$W$99,4,FALSE)</f>
        <v>60490</v>
      </c>
      <c r="O750" t="str">
        <f>VLOOKUP($D750,Artslister!$A$1:$W$99,5,FALSE)</f>
        <v>Plantae</v>
      </c>
      <c r="P750" t="str">
        <f>VLOOKUP($D750,Artslister!$A$1:$W$99,6,FALSE)</f>
        <v>Magnoliophyta</v>
      </c>
      <c r="Q750" t="str">
        <f>VLOOKUP($D750,Artslister!$A$1:$W$99,7,FALSE)</f>
        <v>Eudicots</v>
      </c>
      <c r="R750" t="str">
        <f>VLOOKUP($D750,Artslister!$A$1:$W$99,8,FALSE)</f>
        <v>Asterales</v>
      </c>
      <c r="S750" t="str">
        <f>VLOOKUP($D750,Artslister!$A$1:$W$99,9,FALSE)</f>
        <v>Asteraceae</v>
      </c>
      <c r="T750" t="str">
        <f>VLOOKUP($D750,Artslister!$A$1:$W$99,10,FALSE)</f>
        <v>Cota</v>
      </c>
      <c r="U750" t="str">
        <f>VLOOKUP($D750,Artslister!$A$1:$W$99,11,FALSE)</f>
        <v>tinctoria</v>
      </c>
      <c r="V750">
        <f>VLOOKUP($D750,Artslister!$A$1:$W$99,12,FALSE)</f>
        <v>0</v>
      </c>
      <c r="W750" t="str">
        <f>VLOOKUP($D750,Artslister!$A$1:$W$99,13,FALSE)</f>
        <v>(L.) J.Gay</v>
      </c>
      <c r="X750" t="e">
        <f>VLOOKUP($D750,Artslister!$A$1:$W$99,15,FALSE)</f>
        <v>#REF!</v>
      </c>
      <c r="Y750">
        <f>VLOOKUP($D750,Artslister!$A$1:$W$99,17,FALSE)</f>
        <v>0</v>
      </c>
    </row>
    <row r="751" spans="1:25" ht="14.55" hidden="1" x14ac:dyDescent="0.3">
      <c r="A751" t="s">
        <v>13</v>
      </c>
      <c r="B751">
        <v>2019</v>
      </c>
      <c r="C751" t="s">
        <v>1323</v>
      </c>
      <c r="D751" t="s">
        <v>1975</v>
      </c>
      <c r="E751">
        <v>30</v>
      </c>
      <c r="L751" t="str">
        <f>VLOOKUP($D751,Artslister!$A$1:$W$99,2,FALSE)</f>
        <v>Cota tinctoria</v>
      </c>
      <c r="M751" t="str">
        <f>VLOOKUP($D751,Artslister!$A$1:$W$99,3,FALSE)</f>
        <v>100530</v>
      </c>
      <c r="N751" t="str">
        <f>VLOOKUP($D751,Artslister!$A$1:$W$99,4,FALSE)</f>
        <v>60490</v>
      </c>
      <c r="O751" t="str">
        <f>VLOOKUP($D751,Artslister!$A$1:$W$99,5,FALSE)</f>
        <v>Plantae</v>
      </c>
      <c r="P751" t="str">
        <f>VLOOKUP($D751,Artslister!$A$1:$W$99,6,FALSE)</f>
        <v>Magnoliophyta</v>
      </c>
      <c r="Q751" t="str">
        <f>VLOOKUP($D751,Artslister!$A$1:$W$99,7,FALSE)</f>
        <v>Eudicots</v>
      </c>
      <c r="R751" t="str">
        <f>VLOOKUP($D751,Artslister!$A$1:$W$99,8,FALSE)</f>
        <v>Asterales</v>
      </c>
      <c r="S751" t="str">
        <f>VLOOKUP($D751,Artslister!$A$1:$W$99,9,FALSE)</f>
        <v>Asteraceae</v>
      </c>
      <c r="T751" t="str">
        <f>VLOOKUP($D751,Artslister!$A$1:$W$99,10,FALSE)</f>
        <v>Cota</v>
      </c>
      <c r="U751" t="str">
        <f>VLOOKUP($D751,Artslister!$A$1:$W$99,11,FALSE)</f>
        <v>tinctoria</v>
      </c>
      <c r="V751">
        <f>VLOOKUP($D751,Artslister!$A$1:$W$99,12,FALSE)</f>
        <v>0</v>
      </c>
      <c r="W751" t="str">
        <f>VLOOKUP($D751,Artslister!$A$1:$W$99,13,FALSE)</f>
        <v>(L.) J.Gay</v>
      </c>
      <c r="X751" t="e">
        <f>VLOOKUP($D751,Artslister!$A$1:$W$99,15,FALSE)</f>
        <v>#REF!</v>
      </c>
      <c r="Y751">
        <f>VLOOKUP($D751,Artslister!$A$1:$W$99,17,FALSE)</f>
        <v>0</v>
      </c>
    </row>
    <row r="752" spans="1:25" ht="14.55" hidden="1" x14ac:dyDescent="0.3">
      <c r="A752" t="s">
        <v>13</v>
      </c>
      <c r="B752">
        <v>2019</v>
      </c>
      <c r="C752" t="s">
        <v>1324</v>
      </c>
      <c r="D752" t="s">
        <v>1975</v>
      </c>
      <c r="E752">
        <v>2</v>
      </c>
      <c r="L752" t="str">
        <f>VLOOKUP($D752,Artslister!$A$1:$W$99,2,FALSE)</f>
        <v>Cota tinctoria</v>
      </c>
      <c r="M752" t="str">
        <f>VLOOKUP($D752,Artslister!$A$1:$W$99,3,FALSE)</f>
        <v>100530</v>
      </c>
      <c r="N752" t="str">
        <f>VLOOKUP($D752,Artslister!$A$1:$W$99,4,FALSE)</f>
        <v>60490</v>
      </c>
      <c r="O752" t="str">
        <f>VLOOKUP($D752,Artslister!$A$1:$W$99,5,FALSE)</f>
        <v>Plantae</v>
      </c>
      <c r="P752" t="str">
        <f>VLOOKUP($D752,Artslister!$A$1:$W$99,6,FALSE)</f>
        <v>Magnoliophyta</v>
      </c>
      <c r="Q752" t="str">
        <f>VLOOKUP($D752,Artslister!$A$1:$W$99,7,FALSE)</f>
        <v>Eudicots</v>
      </c>
      <c r="R752" t="str">
        <f>VLOOKUP($D752,Artslister!$A$1:$W$99,8,FALSE)</f>
        <v>Asterales</v>
      </c>
      <c r="S752" t="str">
        <f>VLOOKUP($D752,Artslister!$A$1:$W$99,9,FALSE)</f>
        <v>Asteraceae</v>
      </c>
      <c r="T752" t="str">
        <f>VLOOKUP($D752,Artslister!$A$1:$W$99,10,FALSE)</f>
        <v>Cota</v>
      </c>
      <c r="U752" t="str">
        <f>VLOOKUP($D752,Artslister!$A$1:$W$99,11,FALSE)</f>
        <v>tinctoria</v>
      </c>
      <c r="V752">
        <f>VLOOKUP($D752,Artslister!$A$1:$W$99,12,FALSE)</f>
        <v>0</v>
      </c>
      <c r="W752" t="str">
        <f>VLOOKUP($D752,Artslister!$A$1:$W$99,13,FALSE)</f>
        <v>(L.) J.Gay</v>
      </c>
      <c r="X752" t="e">
        <f>VLOOKUP($D752,Artslister!$A$1:$W$99,15,FALSE)</f>
        <v>#REF!</v>
      </c>
      <c r="Y752">
        <f>VLOOKUP($D752,Artslister!$A$1:$W$99,17,FALSE)</f>
        <v>0</v>
      </c>
    </row>
    <row r="753" spans="1:25" ht="14.55" hidden="1" x14ac:dyDescent="0.3">
      <c r="A753" t="s">
        <v>13</v>
      </c>
      <c r="B753">
        <v>2019</v>
      </c>
      <c r="C753" t="s">
        <v>1320</v>
      </c>
      <c r="D753" t="s">
        <v>1975</v>
      </c>
      <c r="E753">
        <v>10</v>
      </c>
      <c r="L753" t="str">
        <f>VLOOKUP($D753,Artslister!$A$1:$W$99,2,FALSE)</f>
        <v>Cota tinctoria</v>
      </c>
      <c r="M753" t="str">
        <f>VLOOKUP($D753,Artslister!$A$1:$W$99,3,FALSE)</f>
        <v>100530</v>
      </c>
      <c r="N753" t="str">
        <f>VLOOKUP($D753,Artslister!$A$1:$W$99,4,FALSE)</f>
        <v>60490</v>
      </c>
      <c r="O753" t="str">
        <f>VLOOKUP($D753,Artslister!$A$1:$W$99,5,FALSE)</f>
        <v>Plantae</v>
      </c>
      <c r="P753" t="str">
        <f>VLOOKUP($D753,Artslister!$A$1:$W$99,6,FALSE)</f>
        <v>Magnoliophyta</v>
      </c>
      <c r="Q753" t="str">
        <f>VLOOKUP($D753,Artslister!$A$1:$W$99,7,FALSE)</f>
        <v>Eudicots</v>
      </c>
      <c r="R753" t="str">
        <f>VLOOKUP($D753,Artslister!$A$1:$W$99,8,FALSE)</f>
        <v>Asterales</v>
      </c>
      <c r="S753" t="str">
        <f>VLOOKUP($D753,Artslister!$A$1:$W$99,9,FALSE)</f>
        <v>Asteraceae</v>
      </c>
      <c r="T753" t="str">
        <f>VLOOKUP($D753,Artslister!$A$1:$W$99,10,FALSE)</f>
        <v>Cota</v>
      </c>
      <c r="U753" t="str">
        <f>VLOOKUP($D753,Artslister!$A$1:$W$99,11,FALSE)</f>
        <v>tinctoria</v>
      </c>
      <c r="V753">
        <f>VLOOKUP($D753,Artslister!$A$1:$W$99,12,FALSE)</f>
        <v>0</v>
      </c>
      <c r="W753" t="str">
        <f>VLOOKUP($D753,Artslister!$A$1:$W$99,13,FALSE)</f>
        <v>(L.) J.Gay</v>
      </c>
      <c r="X753" t="e">
        <f>VLOOKUP($D753,Artslister!$A$1:$W$99,15,FALSE)</f>
        <v>#REF!</v>
      </c>
      <c r="Y753">
        <f>VLOOKUP($D753,Artslister!$A$1:$W$99,17,FALSE)</f>
        <v>0</v>
      </c>
    </row>
    <row r="754" spans="1:25" ht="14.55" hidden="1" x14ac:dyDescent="0.3">
      <c r="A754" t="s">
        <v>13</v>
      </c>
      <c r="B754">
        <v>2019</v>
      </c>
      <c r="C754" t="s">
        <v>1322</v>
      </c>
      <c r="D754" t="s">
        <v>1975</v>
      </c>
      <c r="E754">
        <v>2</v>
      </c>
      <c r="L754" t="str">
        <f>VLOOKUP($D754,Artslister!$A$1:$W$99,2,FALSE)</f>
        <v>Cota tinctoria</v>
      </c>
      <c r="M754" t="str">
        <f>VLOOKUP($D754,Artslister!$A$1:$W$99,3,FALSE)</f>
        <v>100530</v>
      </c>
      <c r="N754" t="str">
        <f>VLOOKUP($D754,Artslister!$A$1:$W$99,4,FALSE)</f>
        <v>60490</v>
      </c>
      <c r="O754" t="str">
        <f>VLOOKUP($D754,Artslister!$A$1:$W$99,5,FALSE)</f>
        <v>Plantae</v>
      </c>
      <c r="P754" t="str">
        <f>VLOOKUP($D754,Artslister!$A$1:$W$99,6,FALSE)</f>
        <v>Magnoliophyta</v>
      </c>
      <c r="Q754" t="str">
        <f>VLOOKUP($D754,Artslister!$A$1:$W$99,7,FALSE)</f>
        <v>Eudicots</v>
      </c>
      <c r="R754" t="str">
        <f>VLOOKUP($D754,Artslister!$A$1:$W$99,8,FALSE)</f>
        <v>Asterales</v>
      </c>
      <c r="S754" t="str">
        <f>VLOOKUP($D754,Artslister!$A$1:$W$99,9,FALSE)</f>
        <v>Asteraceae</v>
      </c>
      <c r="T754" t="str">
        <f>VLOOKUP($D754,Artslister!$A$1:$W$99,10,FALSE)</f>
        <v>Cota</v>
      </c>
      <c r="U754" t="str">
        <f>VLOOKUP($D754,Artslister!$A$1:$W$99,11,FALSE)</f>
        <v>tinctoria</v>
      </c>
      <c r="V754">
        <f>VLOOKUP($D754,Artslister!$A$1:$W$99,12,FALSE)</f>
        <v>0</v>
      </c>
      <c r="W754" t="str">
        <f>VLOOKUP($D754,Artslister!$A$1:$W$99,13,FALSE)</f>
        <v>(L.) J.Gay</v>
      </c>
      <c r="X754" t="e">
        <f>VLOOKUP($D754,Artslister!$A$1:$W$99,15,FALSE)</f>
        <v>#REF!</v>
      </c>
      <c r="Y754">
        <f>VLOOKUP($D754,Artslister!$A$1:$W$99,17,FALSE)</f>
        <v>0</v>
      </c>
    </row>
    <row r="755" spans="1:25" ht="14.55" hidden="1" x14ac:dyDescent="0.3">
      <c r="A755" t="s">
        <v>35</v>
      </c>
      <c r="B755">
        <v>2019</v>
      </c>
      <c r="C755" t="s">
        <v>1363</v>
      </c>
      <c r="D755" t="s">
        <v>1975</v>
      </c>
      <c r="E755">
        <v>2</v>
      </c>
      <c r="L755" t="str">
        <f>VLOOKUP($D755,Artslister!$A$1:$W$99,2,FALSE)</f>
        <v>Cota tinctoria</v>
      </c>
      <c r="M755" t="str">
        <f>VLOOKUP($D755,Artslister!$A$1:$W$99,3,FALSE)</f>
        <v>100530</v>
      </c>
      <c r="N755" t="str">
        <f>VLOOKUP($D755,Artslister!$A$1:$W$99,4,FALSE)</f>
        <v>60490</v>
      </c>
      <c r="O755" t="str">
        <f>VLOOKUP($D755,Artslister!$A$1:$W$99,5,FALSE)</f>
        <v>Plantae</v>
      </c>
      <c r="P755" t="str">
        <f>VLOOKUP($D755,Artslister!$A$1:$W$99,6,FALSE)</f>
        <v>Magnoliophyta</v>
      </c>
      <c r="Q755" t="str">
        <f>VLOOKUP($D755,Artslister!$A$1:$W$99,7,FALSE)</f>
        <v>Eudicots</v>
      </c>
      <c r="R755" t="str">
        <f>VLOOKUP($D755,Artslister!$A$1:$W$99,8,FALSE)</f>
        <v>Asterales</v>
      </c>
      <c r="S755" t="str">
        <f>VLOOKUP($D755,Artslister!$A$1:$W$99,9,FALSE)</f>
        <v>Asteraceae</v>
      </c>
      <c r="T755" t="str">
        <f>VLOOKUP($D755,Artslister!$A$1:$W$99,10,FALSE)</f>
        <v>Cota</v>
      </c>
      <c r="U755" t="str">
        <f>VLOOKUP($D755,Artslister!$A$1:$W$99,11,FALSE)</f>
        <v>tinctoria</v>
      </c>
      <c r="V755">
        <f>VLOOKUP($D755,Artslister!$A$1:$W$99,12,FALSE)</f>
        <v>0</v>
      </c>
      <c r="W755" t="str">
        <f>VLOOKUP($D755,Artslister!$A$1:$W$99,13,FALSE)</f>
        <v>(L.) J.Gay</v>
      </c>
      <c r="X755" t="e">
        <f>VLOOKUP($D755,Artslister!$A$1:$W$99,15,FALSE)</f>
        <v>#REF!</v>
      </c>
      <c r="Y755">
        <f>VLOOKUP($D755,Artslister!$A$1:$W$99,17,FALSE)</f>
        <v>0</v>
      </c>
    </row>
    <row r="756" spans="1:25" ht="14.55" hidden="1" x14ac:dyDescent="0.3">
      <c r="A756" t="s">
        <v>35</v>
      </c>
      <c r="B756">
        <v>2019</v>
      </c>
      <c r="C756" t="s">
        <v>1367</v>
      </c>
      <c r="D756" t="s">
        <v>1975</v>
      </c>
      <c r="E756">
        <v>5</v>
      </c>
      <c r="L756" t="str">
        <f>VLOOKUP($D756,Artslister!$A$1:$W$99,2,FALSE)</f>
        <v>Cota tinctoria</v>
      </c>
      <c r="M756" t="str">
        <f>VLOOKUP($D756,Artslister!$A$1:$W$99,3,FALSE)</f>
        <v>100530</v>
      </c>
      <c r="N756" t="str">
        <f>VLOOKUP($D756,Artslister!$A$1:$W$99,4,FALSE)</f>
        <v>60490</v>
      </c>
      <c r="O756" t="str">
        <f>VLOOKUP($D756,Artslister!$A$1:$W$99,5,FALSE)</f>
        <v>Plantae</v>
      </c>
      <c r="P756" t="str">
        <f>VLOOKUP($D756,Artslister!$A$1:$W$99,6,FALSE)</f>
        <v>Magnoliophyta</v>
      </c>
      <c r="Q756" t="str">
        <f>VLOOKUP($D756,Artslister!$A$1:$W$99,7,FALSE)</f>
        <v>Eudicots</v>
      </c>
      <c r="R756" t="str">
        <f>VLOOKUP($D756,Artslister!$A$1:$W$99,8,FALSE)</f>
        <v>Asterales</v>
      </c>
      <c r="S756" t="str">
        <f>VLOOKUP($D756,Artslister!$A$1:$W$99,9,FALSE)</f>
        <v>Asteraceae</v>
      </c>
      <c r="T756" t="str">
        <f>VLOOKUP($D756,Artslister!$A$1:$W$99,10,FALSE)</f>
        <v>Cota</v>
      </c>
      <c r="U756" t="str">
        <f>VLOOKUP($D756,Artslister!$A$1:$W$99,11,FALSE)</f>
        <v>tinctoria</v>
      </c>
      <c r="V756">
        <f>VLOOKUP($D756,Artslister!$A$1:$W$99,12,FALSE)</f>
        <v>0</v>
      </c>
      <c r="W756" t="str">
        <f>VLOOKUP($D756,Artslister!$A$1:$W$99,13,FALSE)</f>
        <v>(L.) J.Gay</v>
      </c>
      <c r="X756" t="e">
        <f>VLOOKUP($D756,Artslister!$A$1:$W$99,15,FALSE)</f>
        <v>#REF!</v>
      </c>
      <c r="Y756">
        <f>VLOOKUP($D756,Artslister!$A$1:$W$99,17,FALSE)</f>
        <v>0</v>
      </c>
    </row>
    <row r="757" spans="1:25" ht="14.55" hidden="1" x14ac:dyDescent="0.3">
      <c r="A757" t="s">
        <v>35</v>
      </c>
      <c r="B757">
        <v>2019</v>
      </c>
      <c r="C757" t="s">
        <v>1361</v>
      </c>
      <c r="D757" t="s">
        <v>1975</v>
      </c>
      <c r="E757">
        <v>15</v>
      </c>
      <c r="L757" t="str">
        <f>VLOOKUP($D757,Artslister!$A$1:$W$99,2,FALSE)</f>
        <v>Cota tinctoria</v>
      </c>
      <c r="M757" t="str">
        <f>VLOOKUP($D757,Artslister!$A$1:$W$99,3,FALSE)</f>
        <v>100530</v>
      </c>
      <c r="N757" t="str">
        <f>VLOOKUP($D757,Artslister!$A$1:$W$99,4,FALSE)</f>
        <v>60490</v>
      </c>
      <c r="O757" t="str">
        <f>VLOOKUP($D757,Artslister!$A$1:$W$99,5,FALSE)</f>
        <v>Plantae</v>
      </c>
      <c r="P757" t="str">
        <f>VLOOKUP($D757,Artslister!$A$1:$W$99,6,FALSE)</f>
        <v>Magnoliophyta</v>
      </c>
      <c r="Q757" t="str">
        <f>VLOOKUP($D757,Artslister!$A$1:$W$99,7,FALSE)</f>
        <v>Eudicots</v>
      </c>
      <c r="R757" t="str">
        <f>VLOOKUP($D757,Artslister!$A$1:$W$99,8,FALSE)</f>
        <v>Asterales</v>
      </c>
      <c r="S757" t="str">
        <f>VLOOKUP($D757,Artslister!$A$1:$W$99,9,FALSE)</f>
        <v>Asteraceae</v>
      </c>
      <c r="T757" t="str">
        <f>VLOOKUP($D757,Artslister!$A$1:$W$99,10,FALSE)</f>
        <v>Cota</v>
      </c>
      <c r="U757" t="str">
        <f>VLOOKUP($D757,Artslister!$A$1:$W$99,11,FALSE)</f>
        <v>tinctoria</v>
      </c>
      <c r="V757">
        <f>VLOOKUP($D757,Artslister!$A$1:$W$99,12,FALSE)</f>
        <v>0</v>
      </c>
      <c r="W757" t="str">
        <f>VLOOKUP($D757,Artslister!$A$1:$W$99,13,FALSE)</f>
        <v>(L.) J.Gay</v>
      </c>
      <c r="X757" t="e">
        <f>VLOOKUP($D757,Artslister!$A$1:$W$99,15,FALSE)</f>
        <v>#REF!</v>
      </c>
      <c r="Y757">
        <f>VLOOKUP($D757,Artslister!$A$1:$W$99,17,FALSE)</f>
        <v>0</v>
      </c>
    </row>
    <row r="758" spans="1:25" ht="14.55" hidden="1" x14ac:dyDescent="0.3">
      <c r="A758" t="s">
        <v>147</v>
      </c>
      <c r="B758">
        <v>2019</v>
      </c>
      <c r="C758" t="s">
        <v>1605</v>
      </c>
      <c r="D758" t="s">
        <v>1975</v>
      </c>
      <c r="E758">
        <v>3</v>
      </c>
      <c r="L758" t="str">
        <f>VLOOKUP($D758,Artslister!$A$1:$W$99,2,FALSE)</f>
        <v>Cota tinctoria</v>
      </c>
      <c r="M758" t="str">
        <f>VLOOKUP($D758,Artslister!$A$1:$W$99,3,FALSE)</f>
        <v>100530</v>
      </c>
      <c r="N758" t="str">
        <f>VLOOKUP($D758,Artslister!$A$1:$W$99,4,FALSE)</f>
        <v>60490</v>
      </c>
      <c r="O758" t="str">
        <f>VLOOKUP($D758,Artslister!$A$1:$W$99,5,FALSE)</f>
        <v>Plantae</v>
      </c>
      <c r="P758" t="str">
        <f>VLOOKUP($D758,Artslister!$A$1:$W$99,6,FALSE)</f>
        <v>Magnoliophyta</v>
      </c>
      <c r="Q758" t="str">
        <f>VLOOKUP($D758,Artslister!$A$1:$W$99,7,FALSE)</f>
        <v>Eudicots</v>
      </c>
      <c r="R758" t="str">
        <f>VLOOKUP($D758,Artslister!$A$1:$W$99,8,FALSE)</f>
        <v>Asterales</v>
      </c>
      <c r="S758" t="str">
        <f>VLOOKUP($D758,Artslister!$A$1:$W$99,9,FALSE)</f>
        <v>Asteraceae</v>
      </c>
      <c r="T758" t="str">
        <f>VLOOKUP($D758,Artslister!$A$1:$W$99,10,FALSE)</f>
        <v>Cota</v>
      </c>
      <c r="U758" t="str">
        <f>VLOOKUP($D758,Artslister!$A$1:$W$99,11,FALSE)</f>
        <v>tinctoria</v>
      </c>
      <c r="V758">
        <f>VLOOKUP($D758,Artslister!$A$1:$W$99,12,FALSE)</f>
        <v>0</v>
      </c>
      <c r="W758" t="str">
        <f>VLOOKUP($D758,Artslister!$A$1:$W$99,13,FALSE)</f>
        <v>(L.) J.Gay</v>
      </c>
      <c r="X758" t="e">
        <f>VLOOKUP($D758,Artslister!$A$1:$W$99,15,FALSE)</f>
        <v>#REF!</v>
      </c>
      <c r="Y758">
        <f>VLOOKUP($D758,Artslister!$A$1:$W$99,17,FALSE)</f>
        <v>0</v>
      </c>
    </row>
    <row r="759" spans="1:25" ht="14.55" hidden="1" x14ac:dyDescent="0.3">
      <c r="A759" t="s">
        <v>147</v>
      </c>
      <c r="B759">
        <v>2019</v>
      </c>
      <c r="C759" t="s">
        <v>1604</v>
      </c>
      <c r="D759" t="s">
        <v>1975</v>
      </c>
      <c r="E759">
        <v>20</v>
      </c>
      <c r="L759" t="str">
        <f>VLOOKUP($D759,Artslister!$A$1:$W$99,2,FALSE)</f>
        <v>Cota tinctoria</v>
      </c>
      <c r="M759" t="str">
        <f>VLOOKUP($D759,Artslister!$A$1:$W$99,3,FALSE)</f>
        <v>100530</v>
      </c>
      <c r="N759" t="str">
        <f>VLOOKUP($D759,Artslister!$A$1:$W$99,4,FALSE)</f>
        <v>60490</v>
      </c>
      <c r="O759" t="str">
        <f>VLOOKUP($D759,Artslister!$A$1:$W$99,5,FALSE)</f>
        <v>Plantae</v>
      </c>
      <c r="P759" t="str">
        <f>VLOOKUP($D759,Artslister!$A$1:$W$99,6,FALSE)</f>
        <v>Magnoliophyta</v>
      </c>
      <c r="Q759" t="str">
        <f>VLOOKUP($D759,Artslister!$A$1:$W$99,7,FALSE)</f>
        <v>Eudicots</v>
      </c>
      <c r="R759" t="str">
        <f>VLOOKUP($D759,Artslister!$A$1:$W$99,8,FALSE)</f>
        <v>Asterales</v>
      </c>
      <c r="S759" t="str">
        <f>VLOOKUP($D759,Artslister!$A$1:$W$99,9,FALSE)</f>
        <v>Asteraceae</v>
      </c>
      <c r="T759" t="str">
        <f>VLOOKUP($D759,Artslister!$A$1:$W$99,10,FALSE)</f>
        <v>Cota</v>
      </c>
      <c r="U759" t="str">
        <f>VLOOKUP($D759,Artslister!$A$1:$W$99,11,FALSE)</f>
        <v>tinctoria</v>
      </c>
      <c r="V759">
        <f>VLOOKUP($D759,Artslister!$A$1:$W$99,12,FALSE)</f>
        <v>0</v>
      </c>
      <c r="W759" t="str">
        <f>VLOOKUP($D759,Artslister!$A$1:$W$99,13,FALSE)</f>
        <v>(L.) J.Gay</v>
      </c>
      <c r="X759" t="e">
        <f>VLOOKUP($D759,Artslister!$A$1:$W$99,15,FALSE)</f>
        <v>#REF!</v>
      </c>
      <c r="Y759">
        <f>VLOOKUP($D759,Artslister!$A$1:$W$99,17,FALSE)</f>
        <v>0</v>
      </c>
    </row>
    <row r="760" spans="1:25" ht="14.55" hidden="1" x14ac:dyDescent="0.3">
      <c r="A760" t="s">
        <v>147</v>
      </c>
      <c r="B760">
        <v>2019</v>
      </c>
      <c r="C760" t="s">
        <v>1601</v>
      </c>
      <c r="D760" t="s">
        <v>1975</v>
      </c>
      <c r="E760">
        <v>5</v>
      </c>
      <c r="L760" t="str">
        <f>VLOOKUP($D760,Artslister!$A$1:$W$99,2,FALSE)</f>
        <v>Cota tinctoria</v>
      </c>
      <c r="M760" t="str">
        <f>VLOOKUP($D760,Artslister!$A$1:$W$99,3,FALSE)</f>
        <v>100530</v>
      </c>
      <c r="N760" t="str">
        <f>VLOOKUP($D760,Artslister!$A$1:$W$99,4,FALSE)</f>
        <v>60490</v>
      </c>
      <c r="O760" t="str">
        <f>VLOOKUP($D760,Artslister!$A$1:$W$99,5,FALSE)</f>
        <v>Plantae</v>
      </c>
      <c r="P760" t="str">
        <f>VLOOKUP($D760,Artslister!$A$1:$W$99,6,FALSE)</f>
        <v>Magnoliophyta</v>
      </c>
      <c r="Q760" t="str">
        <f>VLOOKUP($D760,Artslister!$A$1:$W$99,7,FALSE)</f>
        <v>Eudicots</v>
      </c>
      <c r="R760" t="str">
        <f>VLOOKUP($D760,Artslister!$A$1:$W$99,8,FALSE)</f>
        <v>Asterales</v>
      </c>
      <c r="S760" t="str">
        <f>VLOOKUP($D760,Artslister!$A$1:$W$99,9,FALSE)</f>
        <v>Asteraceae</v>
      </c>
      <c r="T760" t="str">
        <f>VLOOKUP($D760,Artslister!$A$1:$W$99,10,FALSE)</f>
        <v>Cota</v>
      </c>
      <c r="U760" t="str">
        <f>VLOOKUP($D760,Artslister!$A$1:$W$99,11,FALSE)</f>
        <v>tinctoria</v>
      </c>
      <c r="V760">
        <f>VLOOKUP($D760,Artslister!$A$1:$W$99,12,FALSE)</f>
        <v>0</v>
      </c>
      <c r="W760" t="str">
        <f>VLOOKUP($D760,Artslister!$A$1:$W$99,13,FALSE)</f>
        <v>(L.) J.Gay</v>
      </c>
      <c r="X760" t="e">
        <f>VLOOKUP($D760,Artslister!$A$1:$W$99,15,FALSE)</f>
        <v>#REF!</v>
      </c>
      <c r="Y760">
        <f>VLOOKUP($D760,Artslister!$A$1:$W$99,17,FALSE)</f>
        <v>0</v>
      </c>
    </row>
    <row r="761" spans="1:25" ht="14.55" hidden="1" x14ac:dyDescent="0.3">
      <c r="A761" t="s">
        <v>147</v>
      </c>
      <c r="B761">
        <v>2019</v>
      </c>
      <c r="C761" t="s">
        <v>1599</v>
      </c>
      <c r="D761" t="s">
        <v>1975</v>
      </c>
      <c r="E761">
        <v>5</v>
      </c>
      <c r="L761" t="str">
        <f>VLOOKUP($D761,Artslister!$A$1:$W$99,2,FALSE)</f>
        <v>Cota tinctoria</v>
      </c>
      <c r="M761" t="str">
        <f>VLOOKUP($D761,Artslister!$A$1:$W$99,3,FALSE)</f>
        <v>100530</v>
      </c>
      <c r="N761" t="str">
        <f>VLOOKUP($D761,Artslister!$A$1:$W$99,4,FALSE)</f>
        <v>60490</v>
      </c>
      <c r="O761" t="str">
        <f>VLOOKUP($D761,Artslister!$A$1:$W$99,5,FALSE)</f>
        <v>Plantae</v>
      </c>
      <c r="P761" t="str">
        <f>VLOOKUP($D761,Artslister!$A$1:$W$99,6,FALSE)</f>
        <v>Magnoliophyta</v>
      </c>
      <c r="Q761" t="str">
        <f>VLOOKUP($D761,Artslister!$A$1:$W$99,7,FALSE)</f>
        <v>Eudicots</v>
      </c>
      <c r="R761" t="str">
        <f>VLOOKUP($D761,Artslister!$A$1:$W$99,8,FALSE)</f>
        <v>Asterales</v>
      </c>
      <c r="S761" t="str">
        <f>VLOOKUP($D761,Artslister!$A$1:$W$99,9,FALSE)</f>
        <v>Asteraceae</v>
      </c>
      <c r="T761" t="str">
        <f>VLOOKUP($D761,Artslister!$A$1:$W$99,10,FALSE)</f>
        <v>Cota</v>
      </c>
      <c r="U761" t="str">
        <f>VLOOKUP($D761,Artslister!$A$1:$W$99,11,FALSE)</f>
        <v>tinctoria</v>
      </c>
      <c r="V761">
        <f>VLOOKUP($D761,Artslister!$A$1:$W$99,12,FALSE)</f>
        <v>0</v>
      </c>
      <c r="W761" t="str">
        <f>VLOOKUP($D761,Artslister!$A$1:$W$99,13,FALSE)</f>
        <v>(L.) J.Gay</v>
      </c>
      <c r="X761" t="e">
        <f>VLOOKUP($D761,Artslister!$A$1:$W$99,15,FALSE)</f>
        <v>#REF!</v>
      </c>
      <c r="Y761">
        <f>VLOOKUP($D761,Artslister!$A$1:$W$99,17,FALSE)</f>
        <v>0</v>
      </c>
    </row>
    <row r="762" spans="1:25" ht="14.55" hidden="1" x14ac:dyDescent="0.3">
      <c r="A762" t="s">
        <v>149</v>
      </c>
      <c r="B762">
        <v>2019</v>
      </c>
      <c r="C762" t="s">
        <v>1774</v>
      </c>
      <c r="D762" t="s">
        <v>1975</v>
      </c>
      <c r="E762">
        <v>3</v>
      </c>
      <c r="L762" t="str">
        <f>VLOOKUP($D762,Artslister!$A$1:$W$99,2,FALSE)</f>
        <v>Cota tinctoria</v>
      </c>
      <c r="M762" t="str">
        <f>VLOOKUP($D762,Artslister!$A$1:$W$99,3,FALSE)</f>
        <v>100530</v>
      </c>
      <c r="N762" t="str">
        <f>VLOOKUP($D762,Artslister!$A$1:$W$99,4,FALSE)</f>
        <v>60490</v>
      </c>
      <c r="O762" t="str">
        <f>VLOOKUP($D762,Artslister!$A$1:$W$99,5,FALSE)</f>
        <v>Plantae</v>
      </c>
      <c r="P762" t="str">
        <f>VLOOKUP($D762,Artslister!$A$1:$W$99,6,FALSE)</f>
        <v>Magnoliophyta</v>
      </c>
      <c r="Q762" t="str">
        <f>VLOOKUP($D762,Artslister!$A$1:$W$99,7,FALSE)</f>
        <v>Eudicots</v>
      </c>
      <c r="R762" t="str">
        <f>VLOOKUP($D762,Artslister!$A$1:$W$99,8,FALSE)</f>
        <v>Asterales</v>
      </c>
      <c r="S762" t="str">
        <f>VLOOKUP($D762,Artslister!$A$1:$W$99,9,FALSE)</f>
        <v>Asteraceae</v>
      </c>
      <c r="T762" t="str">
        <f>VLOOKUP($D762,Artslister!$A$1:$W$99,10,FALSE)</f>
        <v>Cota</v>
      </c>
      <c r="U762" t="str">
        <f>VLOOKUP($D762,Artslister!$A$1:$W$99,11,FALSE)</f>
        <v>tinctoria</v>
      </c>
      <c r="V762">
        <f>VLOOKUP($D762,Artslister!$A$1:$W$99,12,FALSE)</f>
        <v>0</v>
      </c>
      <c r="W762" t="str">
        <f>VLOOKUP($D762,Artslister!$A$1:$W$99,13,FALSE)</f>
        <v>(L.) J.Gay</v>
      </c>
      <c r="X762" t="e">
        <f>VLOOKUP($D762,Artslister!$A$1:$W$99,15,FALSE)</f>
        <v>#REF!</v>
      </c>
      <c r="Y762">
        <f>VLOOKUP($D762,Artslister!$A$1:$W$99,17,FALSE)</f>
        <v>0</v>
      </c>
    </row>
    <row r="763" spans="1:25" ht="14.55" hidden="1" x14ac:dyDescent="0.3">
      <c r="A763" t="s">
        <v>149</v>
      </c>
      <c r="B763">
        <v>2019</v>
      </c>
      <c r="C763" t="s">
        <v>1771</v>
      </c>
      <c r="D763" t="s">
        <v>1975</v>
      </c>
      <c r="E763">
        <v>20</v>
      </c>
      <c r="L763" t="str">
        <f>VLOOKUP($D763,Artslister!$A$1:$W$99,2,FALSE)</f>
        <v>Cota tinctoria</v>
      </c>
      <c r="M763" t="str">
        <f>VLOOKUP($D763,Artslister!$A$1:$W$99,3,FALSE)</f>
        <v>100530</v>
      </c>
      <c r="N763" t="str">
        <f>VLOOKUP($D763,Artslister!$A$1:$W$99,4,FALSE)</f>
        <v>60490</v>
      </c>
      <c r="O763" t="str">
        <f>VLOOKUP($D763,Artslister!$A$1:$W$99,5,FALSE)</f>
        <v>Plantae</v>
      </c>
      <c r="P763" t="str">
        <f>VLOOKUP($D763,Artslister!$A$1:$W$99,6,FALSE)</f>
        <v>Magnoliophyta</v>
      </c>
      <c r="Q763" t="str">
        <f>VLOOKUP($D763,Artslister!$A$1:$W$99,7,FALSE)</f>
        <v>Eudicots</v>
      </c>
      <c r="R763" t="str">
        <f>VLOOKUP($D763,Artslister!$A$1:$W$99,8,FALSE)</f>
        <v>Asterales</v>
      </c>
      <c r="S763" t="str">
        <f>VLOOKUP($D763,Artslister!$A$1:$W$99,9,FALSE)</f>
        <v>Asteraceae</v>
      </c>
      <c r="T763" t="str">
        <f>VLOOKUP($D763,Artslister!$A$1:$W$99,10,FALSE)</f>
        <v>Cota</v>
      </c>
      <c r="U763" t="str">
        <f>VLOOKUP($D763,Artslister!$A$1:$W$99,11,FALSE)</f>
        <v>tinctoria</v>
      </c>
      <c r="V763">
        <f>VLOOKUP($D763,Artslister!$A$1:$W$99,12,FALSE)</f>
        <v>0</v>
      </c>
      <c r="W763" t="str">
        <f>VLOOKUP($D763,Artslister!$A$1:$W$99,13,FALSE)</f>
        <v>(L.) J.Gay</v>
      </c>
      <c r="X763" t="e">
        <f>VLOOKUP($D763,Artslister!$A$1:$W$99,15,FALSE)</f>
        <v>#REF!</v>
      </c>
      <c r="Y763">
        <f>VLOOKUP($D763,Artslister!$A$1:$W$99,17,FALSE)</f>
        <v>0</v>
      </c>
    </row>
    <row r="764" spans="1:25" ht="14.55" hidden="1" x14ac:dyDescent="0.3">
      <c r="A764" t="s">
        <v>149</v>
      </c>
      <c r="B764">
        <v>2019</v>
      </c>
      <c r="C764" t="s">
        <v>1777</v>
      </c>
      <c r="D764" t="s">
        <v>1975</v>
      </c>
      <c r="E764">
        <v>2</v>
      </c>
      <c r="L764" t="str">
        <f>VLOOKUP($D764,Artslister!$A$1:$W$99,2,FALSE)</f>
        <v>Cota tinctoria</v>
      </c>
      <c r="M764" t="str">
        <f>VLOOKUP($D764,Artslister!$A$1:$W$99,3,FALSE)</f>
        <v>100530</v>
      </c>
      <c r="N764" t="str">
        <f>VLOOKUP($D764,Artslister!$A$1:$W$99,4,FALSE)</f>
        <v>60490</v>
      </c>
      <c r="O764" t="str">
        <f>VLOOKUP($D764,Artslister!$A$1:$W$99,5,FALSE)</f>
        <v>Plantae</v>
      </c>
      <c r="P764" t="str">
        <f>VLOOKUP($D764,Artslister!$A$1:$W$99,6,FALSE)</f>
        <v>Magnoliophyta</v>
      </c>
      <c r="Q764" t="str">
        <f>VLOOKUP($D764,Artslister!$A$1:$W$99,7,FALSE)</f>
        <v>Eudicots</v>
      </c>
      <c r="R764" t="str">
        <f>VLOOKUP($D764,Artslister!$A$1:$W$99,8,FALSE)</f>
        <v>Asterales</v>
      </c>
      <c r="S764" t="str">
        <f>VLOOKUP($D764,Artslister!$A$1:$W$99,9,FALSE)</f>
        <v>Asteraceae</v>
      </c>
      <c r="T764" t="str">
        <f>VLOOKUP($D764,Artslister!$A$1:$W$99,10,FALSE)</f>
        <v>Cota</v>
      </c>
      <c r="U764" t="str">
        <f>VLOOKUP($D764,Artslister!$A$1:$W$99,11,FALSE)</f>
        <v>tinctoria</v>
      </c>
      <c r="V764">
        <f>VLOOKUP($D764,Artslister!$A$1:$W$99,12,FALSE)</f>
        <v>0</v>
      </c>
      <c r="W764" t="str">
        <f>VLOOKUP($D764,Artslister!$A$1:$W$99,13,FALSE)</f>
        <v>(L.) J.Gay</v>
      </c>
      <c r="X764" t="e">
        <f>VLOOKUP($D764,Artslister!$A$1:$W$99,15,FALSE)</f>
        <v>#REF!</v>
      </c>
      <c r="Y764">
        <f>VLOOKUP($D764,Artslister!$A$1:$W$99,17,FALSE)</f>
        <v>0</v>
      </c>
    </row>
    <row r="765" spans="1:25" ht="14.55" hidden="1" x14ac:dyDescent="0.3">
      <c r="A765" t="s">
        <v>149</v>
      </c>
      <c r="B765">
        <v>2019</v>
      </c>
      <c r="C765" t="s">
        <v>1781</v>
      </c>
      <c r="D765" t="s">
        <v>1975</v>
      </c>
      <c r="E765">
        <v>3</v>
      </c>
      <c r="L765" t="str">
        <f>VLOOKUP($D765,Artslister!$A$1:$W$99,2,FALSE)</f>
        <v>Cota tinctoria</v>
      </c>
      <c r="M765" t="str">
        <f>VLOOKUP($D765,Artslister!$A$1:$W$99,3,FALSE)</f>
        <v>100530</v>
      </c>
      <c r="N765" t="str">
        <f>VLOOKUP($D765,Artslister!$A$1:$W$99,4,FALSE)</f>
        <v>60490</v>
      </c>
      <c r="O765" t="str">
        <f>VLOOKUP($D765,Artslister!$A$1:$W$99,5,FALSE)</f>
        <v>Plantae</v>
      </c>
      <c r="P765" t="str">
        <f>VLOOKUP($D765,Artslister!$A$1:$W$99,6,FALSE)</f>
        <v>Magnoliophyta</v>
      </c>
      <c r="Q765" t="str">
        <f>VLOOKUP($D765,Artslister!$A$1:$W$99,7,FALSE)</f>
        <v>Eudicots</v>
      </c>
      <c r="R765" t="str">
        <f>VLOOKUP($D765,Artslister!$A$1:$W$99,8,FALSE)</f>
        <v>Asterales</v>
      </c>
      <c r="S765" t="str">
        <f>VLOOKUP($D765,Artslister!$A$1:$W$99,9,FALSE)</f>
        <v>Asteraceae</v>
      </c>
      <c r="T765" t="str">
        <f>VLOOKUP($D765,Artslister!$A$1:$W$99,10,FALSE)</f>
        <v>Cota</v>
      </c>
      <c r="U765" t="str">
        <f>VLOOKUP($D765,Artslister!$A$1:$W$99,11,FALSE)</f>
        <v>tinctoria</v>
      </c>
      <c r="V765">
        <f>VLOOKUP($D765,Artslister!$A$1:$W$99,12,FALSE)</f>
        <v>0</v>
      </c>
      <c r="W765" t="str">
        <f>VLOOKUP($D765,Artslister!$A$1:$W$99,13,FALSE)</f>
        <v>(L.) J.Gay</v>
      </c>
      <c r="X765" t="e">
        <f>VLOOKUP($D765,Artslister!$A$1:$W$99,15,FALSE)</f>
        <v>#REF!</v>
      </c>
      <c r="Y765">
        <f>VLOOKUP($D765,Artslister!$A$1:$W$99,17,FALSE)</f>
        <v>0</v>
      </c>
    </row>
    <row r="766" spans="1:25" ht="14.55" hidden="1" x14ac:dyDescent="0.3">
      <c r="A766" t="s">
        <v>1976</v>
      </c>
      <c r="B766">
        <v>2019</v>
      </c>
      <c r="C766" t="s">
        <v>1846</v>
      </c>
      <c r="D766" t="s">
        <v>1975</v>
      </c>
      <c r="E766">
        <v>20</v>
      </c>
      <c r="L766" t="str">
        <f>VLOOKUP($D766,Artslister!$A$1:$W$99,2,FALSE)</f>
        <v>Cota tinctoria</v>
      </c>
      <c r="M766" t="str">
        <f>VLOOKUP($D766,Artslister!$A$1:$W$99,3,FALSE)</f>
        <v>100530</v>
      </c>
      <c r="N766" t="str">
        <f>VLOOKUP($D766,Artslister!$A$1:$W$99,4,FALSE)</f>
        <v>60490</v>
      </c>
      <c r="O766" t="str">
        <f>VLOOKUP($D766,Artslister!$A$1:$W$99,5,FALSE)</f>
        <v>Plantae</v>
      </c>
      <c r="P766" t="str">
        <f>VLOOKUP($D766,Artslister!$A$1:$W$99,6,FALSE)</f>
        <v>Magnoliophyta</v>
      </c>
      <c r="Q766" t="str">
        <f>VLOOKUP($D766,Artslister!$A$1:$W$99,7,FALSE)</f>
        <v>Eudicots</v>
      </c>
      <c r="R766" t="str">
        <f>VLOOKUP($D766,Artslister!$A$1:$W$99,8,FALSE)</f>
        <v>Asterales</v>
      </c>
      <c r="S766" t="str">
        <f>VLOOKUP($D766,Artslister!$A$1:$W$99,9,FALSE)</f>
        <v>Asteraceae</v>
      </c>
      <c r="T766" t="str">
        <f>VLOOKUP($D766,Artslister!$A$1:$W$99,10,FALSE)</f>
        <v>Cota</v>
      </c>
      <c r="U766" t="str">
        <f>VLOOKUP($D766,Artslister!$A$1:$W$99,11,FALSE)</f>
        <v>tinctoria</v>
      </c>
      <c r="V766">
        <f>VLOOKUP($D766,Artslister!$A$1:$W$99,12,FALSE)</f>
        <v>0</v>
      </c>
      <c r="W766" t="str">
        <f>VLOOKUP($D766,Artslister!$A$1:$W$99,13,FALSE)</f>
        <v>(L.) J.Gay</v>
      </c>
      <c r="X766" t="e">
        <f>VLOOKUP($D766,Artslister!$A$1:$W$99,15,FALSE)</f>
        <v>#REF!</v>
      </c>
      <c r="Y766">
        <f>VLOOKUP($D766,Artslister!$A$1:$W$99,17,FALSE)</f>
        <v>0</v>
      </c>
    </row>
    <row r="767" spans="1:25" ht="14.55" hidden="1" x14ac:dyDescent="0.3">
      <c r="A767" t="s">
        <v>1976</v>
      </c>
      <c r="B767">
        <v>2019</v>
      </c>
      <c r="C767" t="s">
        <v>1847</v>
      </c>
      <c r="D767" t="s">
        <v>1975</v>
      </c>
      <c r="E767">
        <v>20</v>
      </c>
      <c r="L767" t="str">
        <f>VLOOKUP($D767,Artslister!$A$1:$W$99,2,FALSE)</f>
        <v>Cota tinctoria</v>
      </c>
      <c r="M767" t="str">
        <f>VLOOKUP($D767,Artslister!$A$1:$W$99,3,FALSE)</f>
        <v>100530</v>
      </c>
      <c r="N767" t="str">
        <f>VLOOKUP($D767,Artslister!$A$1:$W$99,4,FALSE)</f>
        <v>60490</v>
      </c>
      <c r="O767" t="str">
        <f>VLOOKUP($D767,Artslister!$A$1:$W$99,5,FALSE)</f>
        <v>Plantae</v>
      </c>
      <c r="P767" t="str">
        <f>VLOOKUP($D767,Artslister!$A$1:$W$99,6,FALSE)</f>
        <v>Magnoliophyta</v>
      </c>
      <c r="Q767" t="str">
        <f>VLOOKUP($D767,Artslister!$A$1:$W$99,7,FALSE)</f>
        <v>Eudicots</v>
      </c>
      <c r="R767" t="str">
        <f>VLOOKUP($D767,Artslister!$A$1:$W$99,8,FALSE)</f>
        <v>Asterales</v>
      </c>
      <c r="S767" t="str">
        <f>VLOOKUP($D767,Artslister!$A$1:$W$99,9,FALSE)</f>
        <v>Asteraceae</v>
      </c>
      <c r="T767" t="str">
        <f>VLOOKUP($D767,Artslister!$A$1:$W$99,10,FALSE)</f>
        <v>Cota</v>
      </c>
      <c r="U767" t="str">
        <f>VLOOKUP($D767,Artslister!$A$1:$W$99,11,FALSE)</f>
        <v>tinctoria</v>
      </c>
      <c r="V767">
        <f>VLOOKUP($D767,Artslister!$A$1:$W$99,12,FALSE)</f>
        <v>0</v>
      </c>
      <c r="W767" t="str">
        <f>VLOOKUP($D767,Artslister!$A$1:$W$99,13,FALSE)</f>
        <v>(L.) J.Gay</v>
      </c>
      <c r="X767" t="e">
        <f>VLOOKUP($D767,Artslister!$A$1:$W$99,15,FALSE)</f>
        <v>#REF!</v>
      </c>
      <c r="Y767">
        <f>VLOOKUP($D767,Artslister!$A$1:$W$99,17,FALSE)</f>
        <v>0</v>
      </c>
    </row>
    <row r="768" spans="1:25" ht="14.55" hidden="1" x14ac:dyDescent="0.3">
      <c r="A768" t="s">
        <v>1976</v>
      </c>
      <c r="B768">
        <v>2019</v>
      </c>
      <c r="C768" t="s">
        <v>1840</v>
      </c>
      <c r="D768" t="s">
        <v>1975</v>
      </c>
      <c r="E768">
        <v>10</v>
      </c>
      <c r="L768" t="str">
        <f>VLOOKUP($D768,Artslister!$A$1:$W$99,2,FALSE)</f>
        <v>Cota tinctoria</v>
      </c>
      <c r="M768" t="str">
        <f>VLOOKUP($D768,Artslister!$A$1:$W$99,3,FALSE)</f>
        <v>100530</v>
      </c>
      <c r="N768" t="str">
        <f>VLOOKUP($D768,Artslister!$A$1:$W$99,4,FALSE)</f>
        <v>60490</v>
      </c>
      <c r="O768" t="str">
        <f>VLOOKUP($D768,Artslister!$A$1:$W$99,5,FALSE)</f>
        <v>Plantae</v>
      </c>
      <c r="P768" t="str">
        <f>VLOOKUP($D768,Artslister!$A$1:$W$99,6,FALSE)</f>
        <v>Magnoliophyta</v>
      </c>
      <c r="Q768" t="str">
        <f>VLOOKUP($D768,Artslister!$A$1:$W$99,7,FALSE)</f>
        <v>Eudicots</v>
      </c>
      <c r="R768" t="str">
        <f>VLOOKUP($D768,Artslister!$A$1:$W$99,8,FALSE)</f>
        <v>Asterales</v>
      </c>
      <c r="S768" t="str">
        <f>VLOOKUP($D768,Artslister!$A$1:$W$99,9,FALSE)</f>
        <v>Asteraceae</v>
      </c>
      <c r="T768" t="str">
        <f>VLOOKUP($D768,Artslister!$A$1:$W$99,10,FALSE)</f>
        <v>Cota</v>
      </c>
      <c r="U768" t="str">
        <f>VLOOKUP($D768,Artslister!$A$1:$W$99,11,FALSE)</f>
        <v>tinctoria</v>
      </c>
      <c r="V768">
        <f>VLOOKUP($D768,Artslister!$A$1:$W$99,12,FALSE)</f>
        <v>0</v>
      </c>
      <c r="W768" t="str">
        <f>VLOOKUP($D768,Artslister!$A$1:$W$99,13,FALSE)</f>
        <v>(L.) J.Gay</v>
      </c>
      <c r="X768" t="e">
        <f>VLOOKUP($D768,Artslister!$A$1:$W$99,15,FALSE)</f>
        <v>#REF!</v>
      </c>
      <c r="Y768">
        <f>VLOOKUP($D768,Artslister!$A$1:$W$99,17,FALSE)</f>
        <v>0</v>
      </c>
    </row>
    <row r="769" spans="1:25" ht="14.55" hidden="1" x14ac:dyDescent="0.3">
      <c r="A769" t="s">
        <v>1976</v>
      </c>
      <c r="B769">
        <v>2019</v>
      </c>
      <c r="C769" t="s">
        <v>1839</v>
      </c>
      <c r="D769" t="s">
        <v>1975</v>
      </c>
      <c r="E769">
        <v>20</v>
      </c>
      <c r="L769" t="str">
        <f>VLOOKUP($D769,Artslister!$A$1:$W$99,2,FALSE)</f>
        <v>Cota tinctoria</v>
      </c>
      <c r="M769" t="str">
        <f>VLOOKUP($D769,Artslister!$A$1:$W$99,3,FALSE)</f>
        <v>100530</v>
      </c>
      <c r="N769" t="str">
        <f>VLOOKUP($D769,Artslister!$A$1:$W$99,4,FALSE)</f>
        <v>60490</v>
      </c>
      <c r="O769" t="str">
        <f>VLOOKUP($D769,Artslister!$A$1:$W$99,5,FALSE)</f>
        <v>Plantae</v>
      </c>
      <c r="P769" t="str">
        <f>VLOOKUP($D769,Artslister!$A$1:$W$99,6,FALSE)</f>
        <v>Magnoliophyta</v>
      </c>
      <c r="Q769" t="str">
        <f>VLOOKUP($D769,Artslister!$A$1:$W$99,7,FALSE)</f>
        <v>Eudicots</v>
      </c>
      <c r="R769" t="str">
        <f>VLOOKUP($D769,Artslister!$A$1:$W$99,8,FALSE)</f>
        <v>Asterales</v>
      </c>
      <c r="S769" t="str">
        <f>VLOOKUP($D769,Artslister!$A$1:$W$99,9,FALSE)</f>
        <v>Asteraceae</v>
      </c>
      <c r="T769" t="str">
        <f>VLOOKUP($D769,Artslister!$A$1:$W$99,10,FALSE)</f>
        <v>Cota</v>
      </c>
      <c r="U769" t="str">
        <f>VLOOKUP($D769,Artslister!$A$1:$W$99,11,FALSE)</f>
        <v>tinctoria</v>
      </c>
      <c r="V769">
        <f>VLOOKUP($D769,Artslister!$A$1:$W$99,12,FALSE)</f>
        <v>0</v>
      </c>
      <c r="W769" t="str">
        <f>VLOOKUP($D769,Artslister!$A$1:$W$99,13,FALSE)</f>
        <v>(L.) J.Gay</v>
      </c>
      <c r="X769" t="e">
        <f>VLOOKUP($D769,Artslister!$A$1:$W$99,15,FALSE)</f>
        <v>#REF!</v>
      </c>
      <c r="Y769">
        <f>VLOOKUP($D769,Artslister!$A$1:$W$99,17,FALSE)</f>
        <v>0</v>
      </c>
    </row>
    <row r="770" spans="1:25" ht="14.55" hidden="1" x14ac:dyDescent="0.3">
      <c r="A770" t="s">
        <v>1976</v>
      </c>
      <c r="B770">
        <v>2019</v>
      </c>
      <c r="C770" t="s">
        <v>1842</v>
      </c>
      <c r="D770" t="s">
        <v>1975</v>
      </c>
      <c r="E770">
        <v>10</v>
      </c>
      <c r="L770" t="str">
        <f>VLOOKUP($D770,Artslister!$A$1:$W$99,2,FALSE)</f>
        <v>Cota tinctoria</v>
      </c>
      <c r="M770" t="str">
        <f>VLOOKUP($D770,Artslister!$A$1:$W$99,3,FALSE)</f>
        <v>100530</v>
      </c>
      <c r="N770" t="str">
        <f>VLOOKUP($D770,Artslister!$A$1:$W$99,4,FALSE)</f>
        <v>60490</v>
      </c>
      <c r="O770" t="str">
        <f>VLOOKUP($D770,Artslister!$A$1:$W$99,5,FALSE)</f>
        <v>Plantae</v>
      </c>
      <c r="P770" t="str">
        <f>VLOOKUP($D770,Artslister!$A$1:$W$99,6,FALSE)</f>
        <v>Magnoliophyta</v>
      </c>
      <c r="Q770" t="str">
        <f>VLOOKUP($D770,Artslister!$A$1:$W$99,7,FALSE)</f>
        <v>Eudicots</v>
      </c>
      <c r="R770" t="str">
        <f>VLOOKUP($D770,Artslister!$A$1:$W$99,8,FALSE)</f>
        <v>Asterales</v>
      </c>
      <c r="S770" t="str">
        <f>VLOOKUP($D770,Artslister!$A$1:$W$99,9,FALSE)</f>
        <v>Asteraceae</v>
      </c>
      <c r="T770" t="str">
        <f>VLOOKUP($D770,Artslister!$A$1:$W$99,10,FALSE)</f>
        <v>Cota</v>
      </c>
      <c r="U770" t="str">
        <f>VLOOKUP($D770,Artslister!$A$1:$W$99,11,FALSE)</f>
        <v>tinctoria</v>
      </c>
      <c r="V770">
        <f>VLOOKUP($D770,Artslister!$A$1:$W$99,12,FALSE)</f>
        <v>0</v>
      </c>
      <c r="W770" t="str">
        <f>VLOOKUP($D770,Artslister!$A$1:$W$99,13,FALSE)</f>
        <v>(L.) J.Gay</v>
      </c>
      <c r="X770" t="e">
        <f>VLOOKUP($D770,Artslister!$A$1:$W$99,15,FALSE)</f>
        <v>#REF!</v>
      </c>
      <c r="Y770">
        <f>VLOOKUP($D770,Artslister!$A$1:$W$99,17,FALSE)</f>
        <v>0</v>
      </c>
    </row>
    <row r="771" spans="1:25" ht="14.55" hidden="1" x14ac:dyDescent="0.3">
      <c r="A771" t="s">
        <v>1976</v>
      </c>
      <c r="B771">
        <v>2019</v>
      </c>
      <c r="C771" t="s">
        <v>1845</v>
      </c>
      <c r="D771" t="s">
        <v>1975</v>
      </c>
      <c r="E771">
        <v>5</v>
      </c>
      <c r="L771" t="str">
        <f>VLOOKUP($D771,Artslister!$A$1:$W$99,2,FALSE)</f>
        <v>Cota tinctoria</v>
      </c>
      <c r="M771" t="str">
        <f>VLOOKUP($D771,Artslister!$A$1:$W$99,3,FALSE)</f>
        <v>100530</v>
      </c>
      <c r="N771" t="str">
        <f>VLOOKUP($D771,Artslister!$A$1:$W$99,4,FALSE)</f>
        <v>60490</v>
      </c>
      <c r="O771" t="str">
        <f>VLOOKUP($D771,Artslister!$A$1:$W$99,5,FALSE)</f>
        <v>Plantae</v>
      </c>
      <c r="P771" t="str">
        <f>VLOOKUP($D771,Artslister!$A$1:$W$99,6,FALSE)</f>
        <v>Magnoliophyta</v>
      </c>
      <c r="Q771" t="str">
        <f>VLOOKUP($D771,Artslister!$A$1:$W$99,7,FALSE)</f>
        <v>Eudicots</v>
      </c>
      <c r="R771" t="str">
        <f>VLOOKUP($D771,Artslister!$A$1:$W$99,8,FALSE)</f>
        <v>Asterales</v>
      </c>
      <c r="S771" t="str">
        <f>VLOOKUP($D771,Artslister!$A$1:$W$99,9,FALSE)</f>
        <v>Asteraceae</v>
      </c>
      <c r="T771" t="str">
        <f>VLOOKUP($D771,Artslister!$A$1:$W$99,10,FALSE)</f>
        <v>Cota</v>
      </c>
      <c r="U771" t="str">
        <f>VLOOKUP($D771,Artslister!$A$1:$W$99,11,FALSE)</f>
        <v>tinctoria</v>
      </c>
      <c r="V771">
        <f>VLOOKUP($D771,Artslister!$A$1:$W$99,12,FALSE)</f>
        <v>0</v>
      </c>
      <c r="W771" t="str">
        <f>VLOOKUP($D771,Artslister!$A$1:$W$99,13,FALSE)</f>
        <v>(L.) J.Gay</v>
      </c>
      <c r="X771" t="e">
        <f>VLOOKUP($D771,Artslister!$A$1:$W$99,15,FALSE)</f>
        <v>#REF!</v>
      </c>
      <c r="Y771">
        <f>VLOOKUP($D771,Artslister!$A$1:$W$99,17,FALSE)</f>
        <v>0</v>
      </c>
    </row>
    <row r="772" spans="1:25" ht="14.55" hidden="1" x14ac:dyDescent="0.3">
      <c r="A772" t="s">
        <v>127</v>
      </c>
      <c r="B772">
        <v>2020</v>
      </c>
      <c r="C772" t="s">
        <v>1226</v>
      </c>
      <c r="D772" t="s">
        <v>1975</v>
      </c>
      <c r="E772">
        <v>1</v>
      </c>
      <c r="L772" t="str">
        <f>VLOOKUP($D772,Artslister!$A$1:$W$99,2,FALSE)</f>
        <v>Cota tinctoria</v>
      </c>
      <c r="M772" t="str">
        <f>VLOOKUP($D772,Artslister!$A$1:$W$99,3,FALSE)</f>
        <v>100530</v>
      </c>
      <c r="N772" t="str">
        <f>VLOOKUP($D772,Artslister!$A$1:$W$99,4,FALSE)</f>
        <v>60490</v>
      </c>
      <c r="O772" t="str">
        <f>VLOOKUP($D772,Artslister!$A$1:$W$99,5,FALSE)</f>
        <v>Plantae</v>
      </c>
      <c r="P772" t="str">
        <f>VLOOKUP($D772,Artslister!$A$1:$W$99,6,FALSE)</f>
        <v>Magnoliophyta</v>
      </c>
      <c r="Q772" t="str">
        <f>VLOOKUP($D772,Artslister!$A$1:$W$99,7,FALSE)</f>
        <v>Eudicots</v>
      </c>
      <c r="R772" t="str">
        <f>VLOOKUP($D772,Artslister!$A$1:$W$99,8,FALSE)</f>
        <v>Asterales</v>
      </c>
      <c r="S772" t="str">
        <f>VLOOKUP($D772,Artslister!$A$1:$W$99,9,FALSE)</f>
        <v>Asteraceae</v>
      </c>
      <c r="T772" t="str">
        <f>VLOOKUP($D772,Artslister!$A$1:$W$99,10,FALSE)</f>
        <v>Cota</v>
      </c>
      <c r="U772" t="str">
        <f>VLOOKUP($D772,Artslister!$A$1:$W$99,11,FALSE)</f>
        <v>tinctoria</v>
      </c>
      <c r="V772">
        <f>VLOOKUP($D772,Artslister!$A$1:$W$99,12,FALSE)</f>
        <v>0</v>
      </c>
      <c r="W772" t="str">
        <f>VLOOKUP($D772,Artslister!$A$1:$W$99,13,FALSE)</f>
        <v>(L.) J.Gay</v>
      </c>
      <c r="X772" t="e">
        <f>VLOOKUP($D772,Artslister!$A$1:$W$99,15,FALSE)</f>
        <v>#REF!</v>
      </c>
      <c r="Y772">
        <f>VLOOKUP($D772,Artslister!$A$1:$W$99,17,FALSE)</f>
        <v>0</v>
      </c>
    </row>
    <row r="773" spans="1:25" ht="14.55" hidden="1" x14ac:dyDescent="0.3">
      <c r="A773" t="s">
        <v>127</v>
      </c>
      <c r="B773">
        <v>2020</v>
      </c>
      <c r="C773" t="s">
        <v>1232</v>
      </c>
      <c r="D773" t="s">
        <v>1975</v>
      </c>
      <c r="E773">
        <v>3</v>
      </c>
      <c r="L773" t="str">
        <f>VLOOKUP($D773,Artslister!$A$1:$W$99,2,FALSE)</f>
        <v>Cota tinctoria</v>
      </c>
      <c r="M773" t="str">
        <f>VLOOKUP($D773,Artslister!$A$1:$W$99,3,FALSE)</f>
        <v>100530</v>
      </c>
      <c r="N773" t="str">
        <f>VLOOKUP($D773,Artslister!$A$1:$W$99,4,FALSE)</f>
        <v>60490</v>
      </c>
      <c r="O773" t="str">
        <f>VLOOKUP($D773,Artslister!$A$1:$W$99,5,FALSE)</f>
        <v>Plantae</v>
      </c>
      <c r="P773" t="str">
        <f>VLOOKUP($D773,Artslister!$A$1:$W$99,6,FALSE)</f>
        <v>Magnoliophyta</v>
      </c>
      <c r="Q773" t="str">
        <f>VLOOKUP($D773,Artslister!$A$1:$W$99,7,FALSE)</f>
        <v>Eudicots</v>
      </c>
      <c r="R773" t="str">
        <f>VLOOKUP($D773,Artslister!$A$1:$W$99,8,FALSE)</f>
        <v>Asterales</v>
      </c>
      <c r="S773" t="str">
        <f>VLOOKUP($D773,Artslister!$A$1:$W$99,9,FALSE)</f>
        <v>Asteraceae</v>
      </c>
      <c r="T773" t="str">
        <f>VLOOKUP($D773,Artslister!$A$1:$W$99,10,FALSE)</f>
        <v>Cota</v>
      </c>
      <c r="U773" t="str">
        <f>VLOOKUP($D773,Artslister!$A$1:$W$99,11,FALSE)</f>
        <v>tinctoria</v>
      </c>
      <c r="V773">
        <f>VLOOKUP($D773,Artslister!$A$1:$W$99,12,FALSE)</f>
        <v>0</v>
      </c>
      <c r="W773" t="str">
        <f>VLOOKUP($D773,Artslister!$A$1:$W$99,13,FALSE)</f>
        <v>(L.) J.Gay</v>
      </c>
      <c r="X773" t="e">
        <f>VLOOKUP($D773,Artslister!$A$1:$W$99,15,FALSE)</f>
        <v>#REF!</v>
      </c>
      <c r="Y773">
        <f>VLOOKUP($D773,Artslister!$A$1:$W$99,17,FALSE)</f>
        <v>0</v>
      </c>
    </row>
    <row r="774" spans="1:25" ht="14.55" hidden="1" x14ac:dyDescent="0.3">
      <c r="A774" t="s">
        <v>127</v>
      </c>
      <c r="B774">
        <v>2020</v>
      </c>
      <c r="C774" t="s">
        <v>1228</v>
      </c>
      <c r="D774" t="s">
        <v>1975</v>
      </c>
      <c r="E774">
        <v>1</v>
      </c>
      <c r="L774" t="str">
        <f>VLOOKUP($D774,Artslister!$A$1:$W$99,2,FALSE)</f>
        <v>Cota tinctoria</v>
      </c>
      <c r="M774" t="str">
        <f>VLOOKUP($D774,Artslister!$A$1:$W$99,3,FALSE)</f>
        <v>100530</v>
      </c>
      <c r="N774" t="str">
        <f>VLOOKUP($D774,Artslister!$A$1:$W$99,4,FALSE)</f>
        <v>60490</v>
      </c>
      <c r="O774" t="str">
        <f>VLOOKUP($D774,Artslister!$A$1:$W$99,5,FALSE)</f>
        <v>Plantae</v>
      </c>
      <c r="P774" t="str">
        <f>VLOOKUP($D774,Artslister!$A$1:$W$99,6,FALSE)</f>
        <v>Magnoliophyta</v>
      </c>
      <c r="Q774" t="str">
        <f>VLOOKUP($D774,Artslister!$A$1:$W$99,7,FALSE)</f>
        <v>Eudicots</v>
      </c>
      <c r="R774" t="str">
        <f>VLOOKUP($D774,Artslister!$A$1:$W$99,8,FALSE)</f>
        <v>Asterales</v>
      </c>
      <c r="S774" t="str">
        <f>VLOOKUP($D774,Artslister!$A$1:$W$99,9,FALSE)</f>
        <v>Asteraceae</v>
      </c>
      <c r="T774" t="str">
        <f>VLOOKUP($D774,Artslister!$A$1:$W$99,10,FALSE)</f>
        <v>Cota</v>
      </c>
      <c r="U774" t="str">
        <f>VLOOKUP($D774,Artslister!$A$1:$W$99,11,FALSE)</f>
        <v>tinctoria</v>
      </c>
      <c r="V774">
        <f>VLOOKUP($D774,Artslister!$A$1:$W$99,12,FALSE)</f>
        <v>0</v>
      </c>
      <c r="W774" t="str">
        <f>VLOOKUP($D774,Artslister!$A$1:$W$99,13,FALSE)</f>
        <v>(L.) J.Gay</v>
      </c>
      <c r="X774" t="e">
        <f>VLOOKUP($D774,Artslister!$A$1:$W$99,15,FALSE)</f>
        <v>#REF!</v>
      </c>
      <c r="Y774">
        <f>VLOOKUP($D774,Artslister!$A$1:$W$99,17,FALSE)</f>
        <v>0</v>
      </c>
    </row>
    <row r="775" spans="1:25" ht="14.55" hidden="1" x14ac:dyDescent="0.3">
      <c r="A775" t="s">
        <v>127</v>
      </c>
      <c r="B775">
        <v>2020</v>
      </c>
      <c r="C775" t="s">
        <v>1233</v>
      </c>
      <c r="D775" t="s">
        <v>1975</v>
      </c>
      <c r="E775">
        <v>2</v>
      </c>
      <c r="L775" t="str">
        <f>VLOOKUP($D775,Artslister!$A$1:$W$99,2,FALSE)</f>
        <v>Cota tinctoria</v>
      </c>
      <c r="M775" t="str">
        <f>VLOOKUP($D775,Artslister!$A$1:$W$99,3,FALSE)</f>
        <v>100530</v>
      </c>
      <c r="N775" t="str">
        <f>VLOOKUP($D775,Artslister!$A$1:$W$99,4,FALSE)</f>
        <v>60490</v>
      </c>
      <c r="O775" t="str">
        <f>VLOOKUP($D775,Artslister!$A$1:$W$99,5,FALSE)</f>
        <v>Plantae</v>
      </c>
      <c r="P775" t="str">
        <f>VLOOKUP($D775,Artslister!$A$1:$W$99,6,FALSE)</f>
        <v>Magnoliophyta</v>
      </c>
      <c r="Q775" t="str">
        <f>VLOOKUP($D775,Artslister!$A$1:$W$99,7,FALSE)</f>
        <v>Eudicots</v>
      </c>
      <c r="R775" t="str">
        <f>VLOOKUP($D775,Artslister!$A$1:$W$99,8,FALSE)</f>
        <v>Asterales</v>
      </c>
      <c r="S775" t="str">
        <f>VLOOKUP($D775,Artslister!$A$1:$W$99,9,FALSE)</f>
        <v>Asteraceae</v>
      </c>
      <c r="T775" t="str">
        <f>VLOOKUP($D775,Artslister!$A$1:$W$99,10,FALSE)</f>
        <v>Cota</v>
      </c>
      <c r="U775" t="str">
        <f>VLOOKUP($D775,Artslister!$A$1:$W$99,11,FALSE)</f>
        <v>tinctoria</v>
      </c>
      <c r="V775">
        <f>VLOOKUP($D775,Artslister!$A$1:$W$99,12,FALSE)</f>
        <v>0</v>
      </c>
      <c r="W775" t="str">
        <f>VLOOKUP($D775,Artslister!$A$1:$W$99,13,FALSE)</f>
        <v>(L.) J.Gay</v>
      </c>
      <c r="X775" t="e">
        <f>VLOOKUP($D775,Artslister!$A$1:$W$99,15,FALSE)</f>
        <v>#REF!</v>
      </c>
      <c r="Y775">
        <f>VLOOKUP($D775,Artslister!$A$1:$W$99,17,FALSE)</f>
        <v>0</v>
      </c>
    </row>
    <row r="776" spans="1:25" ht="14.55" hidden="1" x14ac:dyDescent="0.3">
      <c r="A776" t="s">
        <v>127</v>
      </c>
      <c r="B776">
        <v>2020</v>
      </c>
      <c r="C776" t="s">
        <v>1235</v>
      </c>
      <c r="D776" t="s">
        <v>1975</v>
      </c>
      <c r="E776">
        <v>2</v>
      </c>
      <c r="L776" t="str">
        <f>VLOOKUP($D776,Artslister!$A$1:$W$99,2,FALSE)</f>
        <v>Cota tinctoria</v>
      </c>
      <c r="M776" t="str">
        <f>VLOOKUP($D776,Artslister!$A$1:$W$99,3,FALSE)</f>
        <v>100530</v>
      </c>
      <c r="N776" t="str">
        <f>VLOOKUP($D776,Artslister!$A$1:$W$99,4,FALSE)</f>
        <v>60490</v>
      </c>
      <c r="O776" t="str">
        <f>VLOOKUP($D776,Artslister!$A$1:$W$99,5,FALSE)</f>
        <v>Plantae</v>
      </c>
      <c r="P776" t="str">
        <f>VLOOKUP($D776,Artslister!$A$1:$W$99,6,FALSE)</f>
        <v>Magnoliophyta</v>
      </c>
      <c r="Q776" t="str">
        <f>VLOOKUP($D776,Artslister!$A$1:$W$99,7,FALSE)</f>
        <v>Eudicots</v>
      </c>
      <c r="R776" t="str">
        <f>VLOOKUP($D776,Artslister!$A$1:$W$99,8,FALSE)</f>
        <v>Asterales</v>
      </c>
      <c r="S776" t="str">
        <f>VLOOKUP($D776,Artslister!$A$1:$W$99,9,FALSE)</f>
        <v>Asteraceae</v>
      </c>
      <c r="T776" t="str">
        <f>VLOOKUP($D776,Artslister!$A$1:$W$99,10,FALSE)</f>
        <v>Cota</v>
      </c>
      <c r="U776" t="str">
        <f>VLOOKUP($D776,Artslister!$A$1:$W$99,11,FALSE)</f>
        <v>tinctoria</v>
      </c>
      <c r="V776">
        <f>VLOOKUP($D776,Artslister!$A$1:$W$99,12,FALSE)</f>
        <v>0</v>
      </c>
      <c r="W776" t="str">
        <f>VLOOKUP($D776,Artslister!$A$1:$W$99,13,FALSE)</f>
        <v>(L.) J.Gay</v>
      </c>
      <c r="X776" t="e">
        <f>VLOOKUP($D776,Artslister!$A$1:$W$99,15,FALSE)</f>
        <v>#REF!</v>
      </c>
      <c r="Y776">
        <f>VLOOKUP($D776,Artslister!$A$1:$W$99,17,FALSE)</f>
        <v>0</v>
      </c>
    </row>
    <row r="777" spans="1:25" ht="14.55" hidden="1" x14ac:dyDescent="0.3">
      <c r="A777" t="s">
        <v>13</v>
      </c>
      <c r="B777">
        <v>2020</v>
      </c>
      <c r="C777" t="s">
        <v>1320</v>
      </c>
      <c r="D777" t="s">
        <v>1975</v>
      </c>
      <c r="E777">
        <v>3</v>
      </c>
      <c r="L777" t="str">
        <f>VLOOKUP($D777,Artslister!$A$1:$W$99,2,FALSE)</f>
        <v>Cota tinctoria</v>
      </c>
      <c r="M777" t="str">
        <f>VLOOKUP($D777,Artslister!$A$1:$W$99,3,FALSE)</f>
        <v>100530</v>
      </c>
      <c r="N777" t="str">
        <f>VLOOKUP($D777,Artslister!$A$1:$W$99,4,FALSE)</f>
        <v>60490</v>
      </c>
      <c r="O777" t="str">
        <f>VLOOKUP($D777,Artslister!$A$1:$W$99,5,FALSE)</f>
        <v>Plantae</v>
      </c>
      <c r="P777" t="str">
        <f>VLOOKUP($D777,Artslister!$A$1:$W$99,6,FALSE)</f>
        <v>Magnoliophyta</v>
      </c>
      <c r="Q777" t="str">
        <f>VLOOKUP($D777,Artslister!$A$1:$W$99,7,FALSE)</f>
        <v>Eudicots</v>
      </c>
      <c r="R777" t="str">
        <f>VLOOKUP($D777,Artslister!$A$1:$W$99,8,FALSE)</f>
        <v>Asterales</v>
      </c>
      <c r="S777" t="str">
        <f>VLOOKUP($D777,Artslister!$A$1:$W$99,9,FALSE)</f>
        <v>Asteraceae</v>
      </c>
      <c r="T777" t="str">
        <f>VLOOKUP($D777,Artslister!$A$1:$W$99,10,FALSE)</f>
        <v>Cota</v>
      </c>
      <c r="U777" t="str">
        <f>VLOOKUP($D777,Artslister!$A$1:$W$99,11,FALSE)</f>
        <v>tinctoria</v>
      </c>
      <c r="V777">
        <f>VLOOKUP($D777,Artslister!$A$1:$W$99,12,FALSE)</f>
        <v>0</v>
      </c>
      <c r="W777" t="str">
        <f>VLOOKUP($D777,Artslister!$A$1:$W$99,13,FALSE)</f>
        <v>(L.) J.Gay</v>
      </c>
      <c r="X777" t="e">
        <f>VLOOKUP($D777,Artslister!$A$1:$W$99,15,FALSE)</f>
        <v>#REF!</v>
      </c>
      <c r="Y777">
        <f>VLOOKUP($D777,Artslister!$A$1:$W$99,17,FALSE)</f>
        <v>0</v>
      </c>
    </row>
    <row r="778" spans="1:25" ht="14.55" hidden="1" x14ac:dyDescent="0.3">
      <c r="A778" t="s">
        <v>13</v>
      </c>
      <c r="B778">
        <v>2020</v>
      </c>
      <c r="C778" t="s">
        <v>1321</v>
      </c>
      <c r="D778" t="s">
        <v>1975</v>
      </c>
      <c r="E778">
        <v>2</v>
      </c>
      <c r="L778" t="str">
        <f>VLOOKUP($D778,Artslister!$A$1:$W$99,2,FALSE)</f>
        <v>Cota tinctoria</v>
      </c>
      <c r="M778" t="str">
        <f>VLOOKUP($D778,Artslister!$A$1:$W$99,3,FALSE)</f>
        <v>100530</v>
      </c>
      <c r="N778" t="str">
        <f>VLOOKUP($D778,Artslister!$A$1:$W$99,4,FALSE)</f>
        <v>60490</v>
      </c>
      <c r="O778" t="str">
        <f>VLOOKUP($D778,Artslister!$A$1:$W$99,5,FALSE)</f>
        <v>Plantae</v>
      </c>
      <c r="P778" t="str">
        <f>VLOOKUP($D778,Artslister!$A$1:$W$99,6,FALSE)</f>
        <v>Magnoliophyta</v>
      </c>
      <c r="Q778" t="str">
        <f>VLOOKUP($D778,Artslister!$A$1:$W$99,7,FALSE)</f>
        <v>Eudicots</v>
      </c>
      <c r="R778" t="str">
        <f>VLOOKUP($D778,Artslister!$A$1:$W$99,8,FALSE)</f>
        <v>Asterales</v>
      </c>
      <c r="S778" t="str">
        <f>VLOOKUP($D778,Artslister!$A$1:$W$99,9,FALSE)</f>
        <v>Asteraceae</v>
      </c>
      <c r="T778" t="str">
        <f>VLOOKUP($D778,Artslister!$A$1:$W$99,10,FALSE)</f>
        <v>Cota</v>
      </c>
      <c r="U778" t="str">
        <f>VLOOKUP($D778,Artslister!$A$1:$W$99,11,FALSE)</f>
        <v>tinctoria</v>
      </c>
      <c r="V778">
        <f>VLOOKUP($D778,Artslister!$A$1:$W$99,12,FALSE)</f>
        <v>0</v>
      </c>
      <c r="W778" t="str">
        <f>VLOOKUP($D778,Artslister!$A$1:$W$99,13,FALSE)</f>
        <v>(L.) J.Gay</v>
      </c>
      <c r="X778" t="e">
        <f>VLOOKUP($D778,Artslister!$A$1:$W$99,15,FALSE)</f>
        <v>#REF!</v>
      </c>
      <c r="Y778">
        <f>VLOOKUP($D778,Artslister!$A$1:$W$99,17,FALSE)</f>
        <v>0</v>
      </c>
    </row>
    <row r="779" spans="1:25" ht="14.55" hidden="1" x14ac:dyDescent="0.3">
      <c r="A779" t="s">
        <v>13</v>
      </c>
      <c r="B779">
        <v>2020</v>
      </c>
      <c r="C779" t="s">
        <v>1324</v>
      </c>
      <c r="D779" t="s">
        <v>1975</v>
      </c>
      <c r="E779">
        <v>1</v>
      </c>
      <c r="L779" t="str">
        <f>VLOOKUP($D779,Artslister!$A$1:$W$99,2,FALSE)</f>
        <v>Cota tinctoria</v>
      </c>
      <c r="M779" t="str">
        <f>VLOOKUP($D779,Artslister!$A$1:$W$99,3,FALSE)</f>
        <v>100530</v>
      </c>
      <c r="N779" t="str">
        <f>VLOOKUP($D779,Artslister!$A$1:$W$99,4,FALSE)</f>
        <v>60490</v>
      </c>
      <c r="O779" t="str">
        <f>VLOOKUP($D779,Artslister!$A$1:$W$99,5,FALSE)</f>
        <v>Plantae</v>
      </c>
      <c r="P779" t="str">
        <f>VLOOKUP($D779,Artslister!$A$1:$W$99,6,FALSE)</f>
        <v>Magnoliophyta</v>
      </c>
      <c r="Q779" t="str">
        <f>VLOOKUP($D779,Artslister!$A$1:$W$99,7,FALSE)</f>
        <v>Eudicots</v>
      </c>
      <c r="R779" t="str">
        <f>VLOOKUP($D779,Artslister!$A$1:$W$99,8,FALSE)</f>
        <v>Asterales</v>
      </c>
      <c r="S779" t="str">
        <f>VLOOKUP($D779,Artslister!$A$1:$W$99,9,FALSE)</f>
        <v>Asteraceae</v>
      </c>
      <c r="T779" t="str">
        <f>VLOOKUP($D779,Artslister!$A$1:$W$99,10,FALSE)</f>
        <v>Cota</v>
      </c>
      <c r="U779" t="str">
        <f>VLOOKUP($D779,Artslister!$A$1:$W$99,11,FALSE)</f>
        <v>tinctoria</v>
      </c>
      <c r="V779">
        <f>VLOOKUP($D779,Artslister!$A$1:$W$99,12,FALSE)</f>
        <v>0</v>
      </c>
      <c r="W779" t="str">
        <f>VLOOKUP($D779,Artslister!$A$1:$W$99,13,FALSE)</f>
        <v>(L.) J.Gay</v>
      </c>
      <c r="X779" t="e">
        <f>VLOOKUP($D779,Artslister!$A$1:$W$99,15,FALSE)</f>
        <v>#REF!</v>
      </c>
      <c r="Y779">
        <f>VLOOKUP($D779,Artslister!$A$1:$W$99,17,FALSE)</f>
        <v>0</v>
      </c>
    </row>
    <row r="780" spans="1:25" ht="14.55" hidden="1" x14ac:dyDescent="0.3">
      <c r="A780" t="s">
        <v>13</v>
      </c>
      <c r="B780">
        <v>2020</v>
      </c>
      <c r="C780" t="s">
        <v>1323</v>
      </c>
      <c r="D780" t="s">
        <v>1975</v>
      </c>
      <c r="E780">
        <v>5</v>
      </c>
      <c r="L780" t="str">
        <f>VLOOKUP($D780,Artslister!$A$1:$W$99,2,FALSE)</f>
        <v>Cota tinctoria</v>
      </c>
      <c r="M780" t="str">
        <f>VLOOKUP($D780,Artslister!$A$1:$W$99,3,FALSE)</f>
        <v>100530</v>
      </c>
      <c r="N780" t="str">
        <f>VLOOKUP($D780,Artslister!$A$1:$W$99,4,FALSE)</f>
        <v>60490</v>
      </c>
      <c r="O780" t="str">
        <f>VLOOKUP($D780,Artslister!$A$1:$W$99,5,FALSE)</f>
        <v>Plantae</v>
      </c>
      <c r="P780" t="str">
        <f>VLOOKUP($D780,Artslister!$A$1:$W$99,6,FALSE)</f>
        <v>Magnoliophyta</v>
      </c>
      <c r="Q780" t="str">
        <f>VLOOKUP($D780,Artslister!$A$1:$W$99,7,FALSE)</f>
        <v>Eudicots</v>
      </c>
      <c r="R780" t="str">
        <f>VLOOKUP($D780,Artslister!$A$1:$W$99,8,FALSE)</f>
        <v>Asterales</v>
      </c>
      <c r="S780" t="str">
        <f>VLOOKUP($D780,Artslister!$A$1:$W$99,9,FALSE)</f>
        <v>Asteraceae</v>
      </c>
      <c r="T780" t="str">
        <f>VLOOKUP($D780,Artslister!$A$1:$W$99,10,FALSE)</f>
        <v>Cota</v>
      </c>
      <c r="U780" t="str">
        <f>VLOOKUP($D780,Artslister!$A$1:$W$99,11,FALSE)</f>
        <v>tinctoria</v>
      </c>
      <c r="V780">
        <f>VLOOKUP($D780,Artslister!$A$1:$W$99,12,FALSE)</f>
        <v>0</v>
      </c>
      <c r="W780" t="str">
        <f>VLOOKUP($D780,Artslister!$A$1:$W$99,13,FALSE)</f>
        <v>(L.) J.Gay</v>
      </c>
      <c r="X780" t="e">
        <f>VLOOKUP($D780,Artslister!$A$1:$W$99,15,FALSE)</f>
        <v>#REF!</v>
      </c>
      <c r="Y780">
        <f>VLOOKUP($D780,Artslister!$A$1:$W$99,17,FALSE)</f>
        <v>0</v>
      </c>
    </row>
    <row r="781" spans="1:25" ht="14.55" hidden="1" x14ac:dyDescent="0.3">
      <c r="A781" t="s">
        <v>13</v>
      </c>
      <c r="B781">
        <v>2020</v>
      </c>
      <c r="C781" t="s">
        <v>1326</v>
      </c>
      <c r="D781" t="s">
        <v>1975</v>
      </c>
      <c r="E781">
        <v>4</v>
      </c>
      <c r="L781" t="str">
        <f>VLOOKUP($D781,Artslister!$A$1:$W$99,2,FALSE)</f>
        <v>Cota tinctoria</v>
      </c>
      <c r="M781" t="str">
        <f>VLOOKUP($D781,Artslister!$A$1:$W$99,3,FALSE)</f>
        <v>100530</v>
      </c>
      <c r="N781" t="str">
        <f>VLOOKUP($D781,Artslister!$A$1:$W$99,4,FALSE)</f>
        <v>60490</v>
      </c>
      <c r="O781" t="str">
        <f>VLOOKUP($D781,Artslister!$A$1:$W$99,5,FALSE)</f>
        <v>Plantae</v>
      </c>
      <c r="P781" t="str">
        <f>VLOOKUP($D781,Artslister!$A$1:$W$99,6,FALSE)</f>
        <v>Magnoliophyta</v>
      </c>
      <c r="Q781" t="str">
        <f>VLOOKUP($D781,Artslister!$A$1:$W$99,7,FALSE)</f>
        <v>Eudicots</v>
      </c>
      <c r="R781" t="str">
        <f>VLOOKUP($D781,Artslister!$A$1:$W$99,8,FALSE)</f>
        <v>Asterales</v>
      </c>
      <c r="S781" t="str">
        <f>VLOOKUP($D781,Artslister!$A$1:$W$99,9,FALSE)</f>
        <v>Asteraceae</v>
      </c>
      <c r="T781" t="str">
        <f>VLOOKUP($D781,Artslister!$A$1:$W$99,10,FALSE)</f>
        <v>Cota</v>
      </c>
      <c r="U781" t="str">
        <f>VLOOKUP($D781,Artslister!$A$1:$W$99,11,FALSE)</f>
        <v>tinctoria</v>
      </c>
      <c r="V781">
        <f>VLOOKUP($D781,Artslister!$A$1:$W$99,12,FALSE)</f>
        <v>0</v>
      </c>
      <c r="W781" t="str">
        <f>VLOOKUP($D781,Artslister!$A$1:$W$99,13,FALSE)</f>
        <v>(L.) J.Gay</v>
      </c>
      <c r="X781" t="e">
        <f>VLOOKUP($D781,Artslister!$A$1:$W$99,15,FALSE)</f>
        <v>#REF!</v>
      </c>
      <c r="Y781">
        <f>VLOOKUP($D781,Artslister!$A$1:$W$99,17,FALSE)</f>
        <v>0</v>
      </c>
    </row>
    <row r="782" spans="1:25" ht="14.55" hidden="1" x14ac:dyDescent="0.3">
      <c r="A782" t="s">
        <v>13</v>
      </c>
      <c r="B782">
        <v>2020</v>
      </c>
      <c r="C782" t="s">
        <v>1322</v>
      </c>
      <c r="D782" t="s">
        <v>1975</v>
      </c>
      <c r="E782">
        <v>5</v>
      </c>
      <c r="L782" t="str">
        <f>VLOOKUP($D782,Artslister!$A$1:$W$99,2,FALSE)</f>
        <v>Cota tinctoria</v>
      </c>
      <c r="M782" t="str">
        <f>VLOOKUP($D782,Artslister!$A$1:$W$99,3,FALSE)</f>
        <v>100530</v>
      </c>
      <c r="N782" t="str">
        <f>VLOOKUP($D782,Artslister!$A$1:$W$99,4,FALSE)</f>
        <v>60490</v>
      </c>
      <c r="O782" t="str">
        <f>VLOOKUP($D782,Artslister!$A$1:$W$99,5,FALSE)</f>
        <v>Plantae</v>
      </c>
      <c r="P782" t="str">
        <f>VLOOKUP($D782,Artslister!$A$1:$W$99,6,FALSE)</f>
        <v>Magnoliophyta</v>
      </c>
      <c r="Q782" t="str">
        <f>VLOOKUP($D782,Artslister!$A$1:$W$99,7,FALSE)</f>
        <v>Eudicots</v>
      </c>
      <c r="R782" t="str">
        <f>VLOOKUP($D782,Artslister!$A$1:$W$99,8,FALSE)</f>
        <v>Asterales</v>
      </c>
      <c r="S782" t="str">
        <f>VLOOKUP($D782,Artslister!$A$1:$W$99,9,FALSE)</f>
        <v>Asteraceae</v>
      </c>
      <c r="T782" t="str">
        <f>VLOOKUP($D782,Artslister!$A$1:$W$99,10,FALSE)</f>
        <v>Cota</v>
      </c>
      <c r="U782" t="str">
        <f>VLOOKUP($D782,Artslister!$A$1:$W$99,11,FALSE)</f>
        <v>tinctoria</v>
      </c>
      <c r="V782">
        <f>VLOOKUP($D782,Artslister!$A$1:$W$99,12,FALSE)</f>
        <v>0</v>
      </c>
      <c r="W782" t="str">
        <f>VLOOKUP($D782,Artslister!$A$1:$W$99,13,FALSE)</f>
        <v>(L.) J.Gay</v>
      </c>
      <c r="X782" t="e">
        <f>VLOOKUP($D782,Artslister!$A$1:$W$99,15,FALSE)</f>
        <v>#REF!</v>
      </c>
      <c r="Y782">
        <f>VLOOKUP($D782,Artslister!$A$1:$W$99,17,FALSE)</f>
        <v>0</v>
      </c>
    </row>
    <row r="783" spans="1:25" ht="14.55" hidden="1" x14ac:dyDescent="0.3">
      <c r="A783" t="s">
        <v>13</v>
      </c>
      <c r="B783">
        <v>2020</v>
      </c>
      <c r="C783" t="s">
        <v>1319</v>
      </c>
      <c r="D783" t="s">
        <v>1975</v>
      </c>
      <c r="E783">
        <v>2</v>
      </c>
      <c r="L783" t="str">
        <f>VLOOKUP($D783,Artslister!$A$1:$W$99,2,FALSE)</f>
        <v>Cota tinctoria</v>
      </c>
      <c r="M783" t="str">
        <f>VLOOKUP($D783,Artslister!$A$1:$W$99,3,FALSE)</f>
        <v>100530</v>
      </c>
      <c r="N783" t="str">
        <f>VLOOKUP($D783,Artslister!$A$1:$W$99,4,FALSE)</f>
        <v>60490</v>
      </c>
      <c r="O783" t="str">
        <f>VLOOKUP($D783,Artslister!$A$1:$W$99,5,FALSE)</f>
        <v>Plantae</v>
      </c>
      <c r="P783" t="str">
        <f>VLOOKUP($D783,Artslister!$A$1:$W$99,6,FALSE)</f>
        <v>Magnoliophyta</v>
      </c>
      <c r="Q783" t="str">
        <f>VLOOKUP($D783,Artslister!$A$1:$W$99,7,FALSE)</f>
        <v>Eudicots</v>
      </c>
      <c r="R783" t="str">
        <f>VLOOKUP($D783,Artslister!$A$1:$W$99,8,FALSE)</f>
        <v>Asterales</v>
      </c>
      <c r="S783" t="str">
        <f>VLOOKUP($D783,Artslister!$A$1:$W$99,9,FALSE)</f>
        <v>Asteraceae</v>
      </c>
      <c r="T783" t="str">
        <f>VLOOKUP($D783,Artslister!$A$1:$W$99,10,FALSE)</f>
        <v>Cota</v>
      </c>
      <c r="U783" t="str">
        <f>VLOOKUP($D783,Artslister!$A$1:$W$99,11,FALSE)</f>
        <v>tinctoria</v>
      </c>
      <c r="V783">
        <f>VLOOKUP($D783,Artslister!$A$1:$W$99,12,FALSE)</f>
        <v>0</v>
      </c>
      <c r="W783" t="str">
        <f>VLOOKUP($D783,Artslister!$A$1:$W$99,13,FALSE)</f>
        <v>(L.) J.Gay</v>
      </c>
      <c r="X783" t="e">
        <f>VLOOKUP($D783,Artslister!$A$1:$W$99,15,FALSE)</f>
        <v>#REF!</v>
      </c>
      <c r="Y783">
        <f>VLOOKUP($D783,Artslister!$A$1:$W$99,17,FALSE)</f>
        <v>0</v>
      </c>
    </row>
    <row r="784" spans="1:25" ht="14.55" hidden="1" x14ac:dyDescent="0.3">
      <c r="A784" t="s">
        <v>35</v>
      </c>
      <c r="B784">
        <v>2020</v>
      </c>
      <c r="C784" t="s">
        <v>1361</v>
      </c>
      <c r="D784" t="s">
        <v>1975</v>
      </c>
      <c r="E784">
        <v>2</v>
      </c>
      <c r="L784" t="str">
        <f>VLOOKUP($D784,Artslister!$A$1:$W$99,2,FALSE)</f>
        <v>Cota tinctoria</v>
      </c>
      <c r="M784" t="str">
        <f>VLOOKUP($D784,Artslister!$A$1:$W$99,3,FALSE)</f>
        <v>100530</v>
      </c>
      <c r="N784" t="str">
        <f>VLOOKUP($D784,Artslister!$A$1:$W$99,4,FALSE)</f>
        <v>60490</v>
      </c>
      <c r="O784" t="str">
        <f>VLOOKUP($D784,Artslister!$A$1:$W$99,5,FALSE)</f>
        <v>Plantae</v>
      </c>
      <c r="P784" t="str">
        <f>VLOOKUP($D784,Artslister!$A$1:$W$99,6,FALSE)</f>
        <v>Magnoliophyta</v>
      </c>
      <c r="Q784" t="str">
        <f>VLOOKUP($D784,Artslister!$A$1:$W$99,7,FALSE)</f>
        <v>Eudicots</v>
      </c>
      <c r="R784" t="str">
        <f>VLOOKUP($D784,Artslister!$A$1:$W$99,8,FALSE)</f>
        <v>Asterales</v>
      </c>
      <c r="S784" t="str">
        <f>VLOOKUP($D784,Artslister!$A$1:$W$99,9,FALSE)</f>
        <v>Asteraceae</v>
      </c>
      <c r="T784" t="str">
        <f>VLOOKUP($D784,Artslister!$A$1:$W$99,10,FALSE)</f>
        <v>Cota</v>
      </c>
      <c r="U784" t="str">
        <f>VLOOKUP($D784,Artslister!$A$1:$W$99,11,FALSE)</f>
        <v>tinctoria</v>
      </c>
      <c r="V784">
        <f>VLOOKUP($D784,Artslister!$A$1:$W$99,12,FALSE)</f>
        <v>0</v>
      </c>
      <c r="W784" t="str">
        <f>VLOOKUP($D784,Artslister!$A$1:$W$99,13,FALSE)</f>
        <v>(L.) J.Gay</v>
      </c>
      <c r="X784" t="e">
        <f>VLOOKUP($D784,Artslister!$A$1:$W$99,15,FALSE)</f>
        <v>#REF!</v>
      </c>
      <c r="Y784">
        <f>VLOOKUP($D784,Artslister!$A$1:$W$99,17,FALSE)</f>
        <v>0</v>
      </c>
    </row>
    <row r="785" spans="1:25" ht="14.55" hidden="1" x14ac:dyDescent="0.3">
      <c r="A785" t="s">
        <v>35</v>
      </c>
      <c r="B785">
        <v>2020</v>
      </c>
      <c r="C785" t="s">
        <v>1360</v>
      </c>
      <c r="D785" t="s">
        <v>1975</v>
      </c>
      <c r="E785">
        <v>0.1</v>
      </c>
      <c r="L785" t="str">
        <f>VLOOKUP($D785,Artslister!$A$1:$W$99,2,FALSE)</f>
        <v>Cota tinctoria</v>
      </c>
      <c r="M785" t="str">
        <f>VLOOKUP($D785,Artslister!$A$1:$W$99,3,FALSE)</f>
        <v>100530</v>
      </c>
      <c r="N785" t="str">
        <f>VLOOKUP($D785,Artslister!$A$1:$W$99,4,FALSE)</f>
        <v>60490</v>
      </c>
      <c r="O785" t="str">
        <f>VLOOKUP($D785,Artslister!$A$1:$W$99,5,FALSE)</f>
        <v>Plantae</v>
      </c>
      <c r="P785" t="str">
        <f>VLOOKUP($D785,Artslister!$A$1:$W$99,6,FALSE)</f>
        <v>Magnoliophyta</v>
      </c>
      <c r="Q785" t="str">
        <f>VLOOKUP($D785,Artslister!$A$1:$W$99,7,FALSE)</f>
        <v>Eudicots</v>
      </c>
      <c r="R785" t="str">
        <f>VLOOKUP($D785,Artslister!$A$1:$W$99,8,FALSE)</f>
        <v>Asterales</v>
      </c>
      <c r="S785" t="str">
        <f>VLOOKUP($D785,Artslister!$A$1:$W$99,9,FALSE)</f>
        <v>Asteraceae</v>
      </c>
      <c r="T785" t="str">
        <f>VLOOKUP($D785,Artslister!$A$1:$W$99,10,FALSE)</f>
        <v>Cota</v>
      </c>
      <c r="U785" t="str">
        <f>VLOOKUP($D785,Artslister!$A$1:$W$99,11,FALSE)</f>
        <v>tinctoria</v>
      </c>
      <c r="V785">
        <f>VLOOKUP($D785,Artslister!$A$1:$W$99,12,FALSE)</f>
        <v>0</v>
      </c>
      <c r="W785" t="str">
        <f>VLOOKUP($D785,Artslister!$A$1:$W$99,13,FALSE)</f>
        <v>(L.) J.Gay</v>
      </c>
      <c r="X785" t="e">
        <f>VLOOKUP($D785,Artslister!$A$1:$W$99,15,FALSE)</f>
        <v>#REF!</v>
      </c>
      <c r="Y785">
        <f>VLOOKUP($D785,Artslister!$A$1:$W$99,17,FALSE)</f>
        <v>0</v>
      </c>
    </row>
    <row r="786" spans="1:25" ht="14.55" hidden="1" x14ac:dyDescent="0.3">
      <c r="A786" t="s">
        <v>35</v>
      </c>
      <c r="B786">
        <v>2020</v>
      </c>
      <c r="C786" t="s">
        <v>1363</v>
      </c>
      <c r="D786" t="s">
        <v>1975</v>
      </c>
      <c r="E786">
        <v>2</v>
      </c>
      <c r="L786" t="str">
        <f>VLOOKUP($D786,Artslister!$A$1:$W$99,2,FALSE)</f>
        <v>Cota tinctoria</v>
      </c>
      <c r="M786" t="str">
        <f>VLOOKUP($D786,Artslister!$A$1:$W$99,3,FALSE)</f>
        <v>100530</v>
      </c>
      <c r="N786" t="str">
        <f>VLOOKUP($D786,Artslister!$A$1:$W$99,4,FALSE)</f>
        <v>60490</v>
      </c>
      <c r="O786" t="str">
        <f>VLOOKUP($D786,Artslister!$A$1:$W$99,5,FALSE)</f>
        <v>Plantae</v>
      </c>
      <c r="P786" t="str">
        <f>VLOOKUP($D786,Artslister!$A$1:$W$99,6,FALSE)</f>
        <v>Magnoliophyta</v>
      </c>
      <c r="Q786" t="str">
        <f>VLOOKUP($D786,Artslister!$A$1:$W$99,7,FALSE)</f>
        <v>Eudicots</v>
      </c>
      <c r="R786" t="str">
        <f>VLOOKUP($D786,Artslister!$A$1:$W$99,8,FALSE)</f>
        <v>Asterales</v>
      </c>
      <c r="S786" t="str">
        <f>VLOOKUP($D786,Artslister!$A$1:$W$99,9,FALSE)</f>
        <v>Asteraceae</v>
      </c>
      <c r="T786" t="str">
        <f>VLOOKUP($D786,Artslister!$A$1:$W$99,10,FALSE)</f>
        <v>Cota</v>
      </c>
      <c r="U786" t="str">
        <f>VLOOKUP($D786,Artslister!$A$1:$W$99,11,FALSE)</f>
        <v>tinctoria</v>
      </c>
      <c r="V786">
        <f>VLOOKUP($D786,Artslister!$A$1:$W$99,12,FALSE)</f>
        <v>0</v>
      </c>
      <c r="W786" t="str">
        <f>VLOOKUP($D786,Artslister!$A$1:$W$99,13,FALSE)</f>
        <v>(L.) J.Gay</v>
      </c>
      <c r="X786" t="e">
        <f>VLOOKUP($D786,Artslister!$A$1:$W$99,15,FALSE)</f>
        <v>#REF!</v>
      </c>
      <c r="Y786">
        <f>VLOOKUP($D786,Artslister!$A$1:$W$99,17,FALSE)</f>
        <v>0</v>
      </c>
    </row>
    <row r="787" spans="1:25" ht="14.55" hidden="1" x14ac:dyDescent="0.3">
      <c r="A787" t="s">
        <v>1932</v>
      </c>
      <c r="B787">
        <v>2020</v>
      </c>
      <c r="C787" t="s">
        <v>1386</v>
      </c>
      <c r="D787" t="s">
        <v>1975</v>
      </c>
      <c r="E787">
        <v>0.1</v>
      </c>
      <c r="L787" t="str">
        <f>VLOOKUP($D787,Artslister!$A$1:$W$99,2,FALSE)</f>
        <v>Cota tinctoria</v>
      </c>
      <c r="M787" t="str">
        <f>VLOOKUP($D787,Artslister!$A$1:$W$99,3,FALSE)</f>
        <v>100530</v>
      </c>
      <c r="N787" t="str">
        <f>VLOOKUP($D787,Artslister!$A$1:$W$99,4,FALSE)</f>
        <v>60490</v>
      </c>
      <c r="O787" t="str">
        <f>VLOOKUP($D787,Artslister!$A$1:$W$99,5,FALSE)</f>
        <v>Plantae</v>
      </c>
      <c r="P787" t="str">
        <f>VLOOKUP($D787,Artslister!$A$1:$W$99,6,FALSE)</f>
        <v>Magnoliophyta</v>
      </c>
      <c r="Q787" t="str">
        <f>VLOOKUP($D787,Artslister!$A$1:$W$99,7,FALSE)</f>
        <v>Eudicots</v>
      </c>
      <c r="R787" t="str">
        <f>VLOOKUP($D787,Artslister!$A$1:$W$99,8,FALSE)</f>
        <v>Asterales</v>
      </c>
      <c r="S787" t="str">
        <f>VLOOKUP($D787,Artslister!$A$1:$W$99,9,FALSE)</f>
        <v>Asteraceae</v>
      </c>
      <c r="T787" t="str">
        <f>VLOOKUP($D787,Artslister!$A$1:$W$99,10,FALSE)</f>
        <v>Cota</v>
      </c>
      <c r="U787" t="str">
        <f>VLOOKUP($D787,Artslister!$A$1:$W$99,11,FALSE)</f>
        <v>tinctoria</v>
      </c>
      <c r="V787">
        <f>VLOOKUP($D787,Artslister!$A$1:$W$99,12,FALSE)</f>
        <v>0</v>
      </c>
      <c r="W787" t="str">
        <f>VLOOKUP($D787,Artslister!$A$1:$W$99,13,FALSE)</f>
        <v>(L.) J.Gay</v>
      </c>
      <c r="X787" t="e">
        <f>VLOOKUP($D787,Artslister!$A$1:$W$99,15,FALSE)</f>
        <v>#REF!</v>
      </c>
      <c r="Y787">
        <f>VLOOKUP($D787,Artslister!$A$1:$W$99,17,FALSE)</f>
        <v>0</v>
      </c>
    </row>
    <row r="788" spans="1:25" ht="14.55" hidden="1" x14ac:dyDescent="0.3">
      <c r="A788" t="s">
        <v>127</v>
      </c>
      <c r="B788">
        <v>2021</v>
      </c>
      <c r="C788" t="s">
        <v>1234</v>
      </c>
      <c r="D788" t="s">
        <v>1975</v>
      </c>
      <c r="E788">
        <v>1</v>
      </c>
      <c r="L788" t="str">
        <f>VLOOKUP($D788,Artslister!$A$1:$W$99,2,FALSE)</f>
        <v>Cota tinctoria</v>
      </c>
      <c r="M788" t="str">
        <f>VLOOKUP($D788,Artslister!$A$1:$W$99,3,FALSE)</f>
        <v>100530</v>
      </c>
      <c r="N788" t="str">
        <f>VLOOKUP($D788,Artslister!$A$1:$W$99,4,FALSE)</f>
        <v>60490</v>
      </c>
      <c r="O788" t="str">
        <f>VLOOKUP($D788,Artslister!$A$1:$W$99,5,FALSE)</f>
        <v>Plantae</v>
      </c>
      <c r="P788" t="str">
        <f>VLOOKUP($D788,Artslister!$A$1:$W$99,6,FALSE)</f>
        <v>Magnoliophyta</v>
      </c>
      <c r="Q788" t="str">
        <f>VLOOKUP($D788,Artslister!$A$1:$W$99,7,FALSE)</f>
        <v>Eudicots</v>
      </c>
      <c r="R788" t="str">
        <f>VLOOKUP($D788,Artslister!$A$1:$W$99,8,FALSE)</f>
        <v>Asterales</v>
      </c>
      <c r="S788" t="str">
        <f>VLOOKUP($D788,Artslister!$A$1:$W$99,9,FALSE)</f>
        <v>Asteraceae</v>
      </c>
      <c r="T788" t="str">
        <f>VLOOKUP($D788,Artslister!$A$1:$W$99,10,FALSE)</f>
        <v>Cota</v>
      </c>
      <c r="U788" t="str">
        <f>VLOOKUP($D788,Artslister!$A$1:$W$99,11,FALSE)</f>
        <v>tinctoria</v>
      </c>
      <c r="V788">
        <f>VLOOKUP($D788,Artslister!$A$1:$W$99,12,FALSE)</f>
        <v>0</v>
      </c>
      <c r="W788" t="str">
        <f>VLOOKUP($D788,Artslister!$A$1:$W$99,13,FALSE)</f>
        <v>(L.) J.Gay</v>
      </c>
      <c r="X788" t="e">
        <f>VLOOKUP($D788,Artslister!$A$1:$W$99,15,FALSE)</f>
        <v>#REF!</v>
      </c>
      <c r="Y788">
        <f>VLOOKUP($D788,Artslister!$A$1:$W$99,17,FALSE)</f>
        <v>0</v>
      </c>
    </row>
    <row r="789" spans="1:25" ht="14.55" hidden="1" x14ac:dyDescent="0.3">
      <c r="A789" t="s">
        <v>139</v>
      </c>
      <c r="B789">
        <v>2021</v>
      </c>
      <c r="C789" t="s">
        <v>1250</v>
      </c>
      <c r="D789" t="s">
        <v>1975</v>
      </c>
      <c r="E789">
        <v>1</v>
      </c>
      <c r="L789" t="str">
        <f>VLOOKUP($D789,Artslister!$A$1:$W$99,2,FALSE)</f>
        <v>Cota tinctoria</v>
      </c>
      <c r="M789" t="str">
        <f>VLOOKUP($D789,Artslister!$A$1:$W$99,3,FALSE)</f>
        <v>100530</v>
      </c>
      <c r="N789" t="str">
        <f>VLOOKUP($D789,Artslister!$A$1:$W$99,4,FALSE)</f>
        <v>60490</v>
      </c>
      <c r="O789" t="str">
        <f>VLOOKUP($D789,Artslister!$A$1:$W$99,5,FALSE)</f>
        <v>Plantae</v>
      </c>
      <c r="P789" t="str">
        <f>VLOOKUP($D789,Artslister!$A$1:$W$99,6,FALSE)</f>
        <v>Magnoliophyta</v>
      </c>
      <c r="Q789" t="str">
        <f>VLOOKUP($D789,Artslister!$A$1:$W$99,7,FALSE)</f>
        <v>Eudicots</v>
      </c>
      <c r="R789" t="str">
        <f>VLOOKUP($D789,Artslister!$A$1:$W$99,8,FALSE)</f>
        <v>Asterales</v>
      </c>
      <c r="S789" t="str">
        <f>VLOOKUP($D789,Artslister!$A$1:$W$99,9,FALSE)</f>
        <v>Asteraceae</v>
      </c>
      <c r="T789" t="str">
        <f>VLOOKUP($D789,Artslister!$A$1:$W$99,10,FALSE)</f>
        <v>Cota</v>
      </c>
      <c r="U789" t="str">
        <f>VLOOKUP($D789,Artslister!$A$1:$W$99,11,FALSE)</f>
        <v>tinctoria</v>
      </c>
      <c r="V789">
        <f>VLOOKUP($D789,Artslister!$A$1:$W$99,12,FALSE)</f>
        <v>0</v>
      </c>
      <c r="W789" t="str">
        <f>VLOOKUP($D789,Artslister!$A$1:$W$99,13,FALSE)</f>
        <v>(L.) J.Gay</v>
      </c>
      <c r="X789" t="e">
        <f>VLOOKUP($D789,Artslister!$A$1:$W$99,15,FALSE)</f>
        <v>#REF!</v>
      </c>
      <c r="Y789">
        <f>VLOOKUP($D789,Artslister!$A$1:$W$99,17,FALSE)</f>
        <v>0</v>
      </c>
    </row>
    <row r="790" spans="1:25" ht="14.55" hidden="1" x14ac:dyDescent="0.3">
      <c r="A790" t="s">
        <v>1932</v>
      </c>
      <c r="B790">
        <v>2021</v>
      </c>
      <c r="C790" t="s">
        <v>1386</v>
      </c>
      <c r="D790" t="s">
        <v>1975</v>
      </c>
      <c r="E790">
        <v>1</v>
      </c>
      <c r="L790" t="str">
        <f>VLOOKUP($D790,Artslister!$A$1:$W$99,2,FALSE)</f>
        <v>Cota tinctoria</v>
      </c>
      <c r="M790" t="str">
        <f>VLOOKUP($D790,Artslister!$A$1:$W$99,3,FALSE)</f>
        <v>100530</v>
      </c>
      <c r="N790" t="str">
        <f>VLOOKUP($D790,Artslister!$A$1:$W$99,4,FALSE)</f>
        <v>60490</v>
      </c>
      <c r="O790" t="str">
        <f>VLOOKUP($D790,Artslister!$A$1:$W$99,5,FALSE)</f>
        <v>Plantae</v>
      </c>
      <c r="P790" t="str">
        <f>VLOOKUP($D790,Artslister!$A$1:$W$99,6,FALSE)</f>
        <v>Magnoliophyta</v>
      </c>
      <c r="Q790" t="str">
        <f>VLOOKUP($D790,Artslister!$A$1:$W$99,7,FALSE)</f>
        <v>Eudicots</v>
      </c>
      <c r="R790" t="str">
        <f>VLOOKUP($D790,Artslister!$A$1:$W$99,8,FALSE)</f>
        <v>Asterales</v>
      </c>
      <c r="S790" t="str">
        <f>VLOOKUP($D790,Artslister!$A$1:$W$99,9,FALSE)</f>
        <v>Asteraceae</v>
      </c>
      <c r="T790" t="str">
        <f>VLOOKUP($D790,Artslister!$A$1:$W$99,10,FALSE)</f>
        <v>Cota</v>
      </c>
      <c r="U790" t="str">
        <f>VLOOKUP($D790,Artslister!$A$1:$W$99,11,FALSE)</f>
        <v>tinctoria</v>
      </c>
      <c r="V790">
        <f>VLOOKUP($D790,Artslister!$A$1:$W$99,12,FALSE)</f>
        <v>0</v>
      </c>
      <c r="W790" t="str">
        <f>VLOOKUP($D790,Artslister!$A$1:$W$99,13,FALSE)</f>
        <v>(L.) J.Gay</v>
      </c>
      <c r="X790" t="e">
        <f>VLOOKUP($D790,Artslister!$A$1:$W$99,15,FALSE)</f>
        <v>#REF!</v>
      </c>
      <c r="Y790">
        <f>VLOOKUP($D790,Artslister!$A$1:$W$99,17,FALSE)</f>
        <v>0</v>
      </c>
    </row>
    <row r="791" spans="1:25" ht="14.55" hidden="1" x14ac:dyDescent="0.3">
      <c r="A791" t="s">
        <v>1932</v>
      </c>
      <c r="B791">
        <v>2021</v>
      </c>
      <c r="C791" t="s">
        <v>1388</v>
      </c>
      <c r="D791" t="s">
        <v>1975</v>
      </c>
      <c r="E791">
        <v>1</v>
      </c>
      <c r="L791" t="str">
        <f>VLOOKUP($D791,Artslister!$A$1:$W$99,2,FALSE)</f>
        <v>Cota tinctoria</v>
      </c>
      <c r="M791" t="str">
        <f>VLOOKUP($D791,Artslister!$A$1:$W$99,3,FALSE)</f>
        <v>100530</v>
      </c>
      <c r="N791" t="str">
        <f>VLOOKUP($D791,Artslister!$A$1:$W$99,4,FALSE)</f>
        <v>60490</v>
      </c>
      <c r="O791" t="str">
        <f>VLOOKUP($D791,Artslister!$A$1:$W$99,5,FALSE)</f>
        <v>Plantae</v>
      </c>
      <c r="P791" t="str">
        <f>VLOOKUP($D791,Artslister!$A$1:$W$99,6,FALSE)</f>
        <v>Magnoliophyta</v>
      </c>
      <c r="Q791" t="str">
        <f>VLOOKUP($D791,Artslister!$A$1:$W$99,7,FALSE)</f>
        <v>Eudicots</v>
      </c>
      <c r="R791" t="str">
        <f>VLOOKUP($D791,Artslister!$A$1:$W$99,8,FALSE)</f>
        <v>Asterales</v>
      </c>
      <c r="S791" t="str">
        <f>VLOOKUP($D791,Artslister!$A$1:$W$99,9,FALSE)</f>
        <v>Asteraceae</v>
      </c>
      <c r="T791" t="str">
        <f>VLOOKUP($D791,Artslister!$A$1:$W$99,10,FALSE)</f>
        <v>Cota</v>
      </c>
      <c r="U791" t="str">
        <f>VLOOKUP($D791,Artslister!$A$1:$W$99,11,FALSE)</f>
        <v>tinctoria</v>
      </c>
      <c r="V791">
        <f>VLOOKUP($D791,Artslister!$A$1:$W$99,12,FALSE)</f>
        <v>0</v>
      </c>
      <c r="W791" t="str">
        <f>VLOOKUP($D791,Artslister!$A$1:$W$99,13,FALSE)</f>
        <v>(L.) J.Gay</v>
      </c>
      <c r="X791" t="e">
        <f>VLOOKUP($D791,Artslister!$A$1:$W$99,15,FALSE)</f>
        <v>#REF!</v>
      </c>
      <c r="Y791">
        <f>VLOOKUP($D791,Artslister!$A$1:$W$99,17,FALSE)</f>
        <v>0</v>
      </c>
    </row>
    <row r="792" spans="1:25" ht="14.55" hidden="1" x14ac:dyDescent="0.3">
      <c r="A792" t="s">
        <v>144</v>
      </c>
      <c r="B792">
        <v>2018</v>
      </c>
      <c r="C792" t="s">
        <v>1849</v>
      </c>
      <c r="D792" t="s">
        <v>1977</v>
      </c>
      <c r="E792" t="s">
        <v>267</v>
      </c>
      <c r="L792" t="str">
        <f>VLOOKUP($D792,Artslister!$A$1:$W$99,2,FALSE)</f>
        <v>Corylus avellana</v>
      </c>
      <c r="M792" t="str">
        <f>VLOOKUP($D792,Artslister!$A$1:$W$99,3,FALSE)</f>
        <v>102150</v>
      </c>
      <c r="N792" t="str">
        <f>VLOOKUP($D792,Artslister!$A$1:$W$99,4,FALSE)</f>
        <v>62110</v>
      </c>
      <c r="O792" t="str">
        <f>VLOOKUP($D792,Artslister!$A$1:$W$99,5,FALSE)</f>
        <v>Plantae</v>
      </c>
      <c r="P792" t="str">
        <f>VLOOKUP($D792,Artslister!$A$1:$W$99,6,FALSE)</f>
        <v>Magnoliophyta</v>
      </c>
      <c r="Q792" t="str">
        <f>VLOOKUP($D792,Artslister!$A$1:$W$99,7,FALSE)</f>
        <v>Eudicots</v>
      </c>
      <c r="R792" t="str">
        <f>VLOOKUP($D792,Artslister!$A$1:$W$99,8,FALSE)</f>
        <v>Fagales</v>
      </c>
      <c r="S792" t="str">
        <f>VLOOKUP($D792,Artslister!$A$1:$W$99,9,FALSE)</f>
        <v>Betulaceae</v>
      </c>
      <c r="T792" t="str">
        <f>VLOOKUP($D792,Artslister!$A$1:$W$99,10,FALSE)</f>
        <v>Corylus</v>
      </c>
      <c r="U792" t="str">
        <f>VLOOKUP($D792,Artslister!$A$1:$W$99,11,FALSE)</f>
        <v>avellana</v>
      </c>
      <c r="V792">
        <f>VLOOKUP($D792,Artslister!$A$1:$W$99,12,FALSE)</f>
        <v>0</v>
      </c>
      <c r="W792" t="str">
        <f>VLOOKUP($D792,Artslister!$A$1:$W$99,13,FALSE)</f>
        <v>L.</v>
      </c>
      <c r="X792" t="e">
        <f>VLOOKUP($D792,Artslister!$A$1:$W$99,15,FALSE)</f>
        <v>#REF!</v>
      </c>
      <c r="Y792" t="e">
        <f>VLOOKUP($D792,Artslister!$A$1:$W$99,17,FALSE)</f>
        <v>#N/A</v>
      </c>
    </row>
    <row r="793" spans="1:25" ht="14.55" hidden="1" x14ac:dyDescent="0.3">
      <c r="A793" t="s">
        <v>144</v>
      </c>
      <c r="B793">
        <v>2020</v>
      </c>
      <c r="C793" t="s">
        <v>1843</v>
      </c>
      <c r="D793" t="s">
        <v>1977</v>
      </c>
      <c r="E793">
        <v>15</v>
      </c>
      <c r="L793" t="str">
        <f>VLOOKUP($D793,Artslister!$A$1:$W$99,2,FALSE)</f>
        <v>Corylus avellana</v>
      </c>
      <c r="M793" t="str">
        <f>VLOOKUP($D793,Artslister!$A$1:$W$99,3,FALSE)</f>
        <v>102150</v>
      </c>
      <c r="N793" t="str">
        <f>VLOOKUP($D793,Artslister!$A$1:$W$99,4,FALSE)</f>
        <v>62110</v>
      </c>
      <c r="O793" t="str">
        <f>VLOOKUP($D793,Artslister!$A$1:$W$99,5,FALSE)</f>
        <v>Plantae</v>
      </c>
      <c r="P793" t="str">
        <f>VLOOKUP($D793,Artslister!$A$1:$W$99,6,FALSE)</f>
        <v>Magnoliophyta</v>
      </c>
      <c r="Q793" t="str">
        <f>VLOOKUP($D793,Artslister!$A$1:$W$99,7,FALSE)</f>
        <v>Eudicots</v>
      </c>
      <c r="R793" t="str">
        <f>VLOOKUP($D793,Artslister!$A$1:$W$99,8,FALSE)</f>
        <v>Fagales</v>
      </c>
      <c r="S793" t="str">
        <f>VLOOKUP($D793,Artslister!$A$1:$W$99,9,FALSE)</f>
        <v>Betulaceae</v>
      </c>
      <c r="T793" t="str">
        <f>VLOOKUP($D793,Artslister!$A$1:$W$99,10,FALSE)</f>
        <v>Corylus</v>
      </c>
      <c r="U793" t="str">
        <f>VLOOKUP($D793,Artslister!$A$1:$W$99,11,FALSE)</f>
        <v>avellana</v>
      </c>
      <c r="V793">
        <f>VLOOKUP($D793,Artslister!$A$1:$W$99,12,FALSE)</f>
        <v>0</v>
      </c>
      <c r="W793" t="str">
        <f>VLOOKUP($D793,Artslister!$A$1:$W$99,13,FALSE)</f>
        <v>L.</v>
      </c>
      <c r="X793" t="e">
        <f>VLOOKUP($D793,Artslister!$A$1:$W$99,15,FALSE)</f>
        <v>#REF!</v>
      </c>
      <c r="Y793" t="e">
        <f>VLOOKUP($D793,Artslister!$A$1:$W$99,17,FALSE)</f>
        <v>#N/A</v>
      </c>
    </row>
    <row r="794" spans="1:25" ht="14.55" hidden="1" x14ac:dyDescent="0.3">
      <c r="A794" t="s">
        <v>144</v>
      </c>
      <c r="B794">
        <v>2020</v>
      </c>
      <c r="C794" t="s">
        <v>1845</v>
      </c>
      <c r="D794" t="s">
        <v>1977</v>
      </c>
      <c r="E794">
        <v>80</v>
      </c>
      <c r="K794" t="s">
        <v>1978</v>
      </c>
      <c r="L794" t="str">
        <f>VLOOKUP($D794,Artslister!$A$1:$W$99,2,FALSE)</f>
        <v>Corylus avellana</v>
      </c>
      <c r="M794" t="str">
        <f>VLOOKUP($D794,Artslister!$A$1:$W$99,3,FALSE)</f>
        <v>102150</v>
      </c>
      <c r="N794" t="str">
        <f>VLOOKUP($D794,Artslister!$A$1:$W$99,4,FALSE)</f>
        <v>62110</v>
      </c>
      <c r="O794" t="str">
        <f>VLOOKUP($D794,Artslister!$A$1:$W$99,5,FALSE)</f>
        <v>Plantae</v>
      </c>
      <c r="P794" t="str">
        <f>VLOOKUP($D794,Artslister!$A$1:$W$99,6,FALSE)</f>
        <v>Magnoliophyta</v>
      </c>
      <c r="Q794" t="str">
        <f>VLOOKUP($D794,Artslister!$A$1:$W$99,7,FALSE)</f>
        <v>Eudicots</v>
      </c>
      <c r="R794" t="str">
        <f>VLOOKUP($D794,Artslister!$A$1:$W$99,8,FALSE)</f>
        <v>Fagales</v>
      </c>
      <c r="S794" t="str">
        <f>VLOOKUP($D794,Artslister!$A$1:$W$99,9,FALSE)</f>
        <v>Betulaceae</v>
      </c>
      <c r="T794" t="str">
        <f>VLOOKUP($D794,Artslister!$A$1:$W$99,10,FALSE)</f>
        <v>Corylus</v>
      </c>
      <c r="U794" t="str">
        <f>VLOOKUP($D794,Artslister!$A$1:$W$99,11,FALSE)</f>
        <v>avellana</v>
      </c>
      <c r="V794">
        <f>VLOOKUP($D794,Artslister!$A$1:$W$99,12,FALSE)</f>
        <v>0</v>
      </c>
      <c r="W794" t="str">
        <f>VLOOKUP($D794,Artslister!$A$1:$W$99,13,FALSE)</f>
        <v>L.</v>
      </c>
      <c r="X794" t="e">
        <f>VLOOKUP($D794,Artslister!$A$1:$W$99,15,FALSE)</f>
        <v>#REF!</v>
      </c>
      <c r="Y794" t="e">
        <f>VLOOKUP($D794,Artslister!$A$1:$W$99,17,FALSE)</f>
        <v>#N/A</v>
      </c>
    </row>
    <row r="795" spans="1:25" ht="14.55" hidden="1" x14ac:dyDescent="0.3">
      <c r="A795" t="s">
        <v>144</v>
      </c>
      <c r="B795">
        <v>2020</v>
      </c>
      <c r="C795" t="s">
        <v>1849</v>
      </c>
      <c r="D795" t="s">
        <v>1977</v>
      </c>
      <c r="E795">
        <v>45</v>
      </c>
      <c r="L795" t="str">
        <f>VLOOKUP($D795,Artslister!$A$1:$W$99,2,FALSE)</f>
        <v>Corylus avellana</v>
      </c>
      <c r="M795" t="str">
        <f>VLOOKUP($D795,Artslister!$A$1:$W$99,3,FALSE)</f>
        <v>102150</v>
      </c>
      <c r="N795" t="str">
        <f>VLOOKUP($D795,Artslister!$A$1:$W$99,4,FALSE)</f>
        <v>62110</v>
      </c>
      <c r="O795" t="str">
        <f>VLOOKUP($D795,Artslister!$A$1:$W$99,5,FALSE)</f>
        <v>Plantae</v>
      </c>
      <c r="P795" t="str">
        <f>VLOOKUP($D795,Artslister!$A$1:$W$99,6,FALSE)</f>
        <v>Magnoliophyta</v>
      </c>
      <c r="Q795" t="str">
        <f>VLOOKUP($D795,Artslister!$A$1:$W$99,7,FALSE)</f>
        <v>Eudicots</v>
      </c>
      <c r="R795" t="str">
        <f>VLOOKUP($D795,Artslister!$A$1:$W$99,8,FALSE)</f>
        <v>Fagales</v>
      </c>
      <c r="S795" t="str">
        <f>VLOOKUP($D795,Artslister!$A$1:$W$99,9,FALSE)</f>
        <v>Betulaceae</v>
      </c>
      <c r="T795" t="str">
        <f>VLOOKUP($D795,Artslister!$A$1:$W$99,10,FALSE)</f>
        <v>Corylus</v>
      </c>
      <c r="U795" t="str">
        <f>VLOOKUP($D795,Artslister!$A$1:$W$99,11,FALSE)</f>
        <v>avellana</v>
      </c>
      <c r="V795">
        <f>VLOOKUP($D795,Artslister!$A$1:$W$99,12,FALSE)</f>
        <v>0</v>
      </c>
      <c r="W795" t="str">
        <f>VLOOKUP($D795,Artslister!$A$1:$W$99,13,FALSE)</f>
        <v>L.</v>
      </c>
      <c r="X795" t="e">
        <f>VLOOKUP($D795,Artslister!$A$1:$W$99,15,FALSE)</f>
        <v>#REF!</v>
      </c>
      <c r="Y795" t="e">
        <f>VLOOKUP($D795,Artslister!$A$1:$W$99,17,FALSE)</f>
        <v>#N/A</v>
      </c>
    </row>
    <row r="796" spans="1:25" ht="14.55" hidden="1" x14ac:dyDescent="0.3">
      <c r="A796" t="s">
        <v>98</v>
      </c>
      <c r="B796">
        <v>2017</v>
      </c>
      <c r="C796" t="s">
        <v>1726</v>
      </c>
      <c r="D796" t="s">
        <v>1953</v>
      </c>
      <c r="E796">
        <v>20</v>
      </c>
      <c r="L796" t="str">
        <f>VLOOKUP($D796,Artslister!$A$1:$W$99,2,FALSE)</f>
        <v>Prunus padus</v>
      </c>
      <c r="M796" t="str">
        <f>VLOOKUP($D796,Artslister!$A$1:$W$99,3,FALSE)</f>
        <v>103375</v>
      </c>
      <c r="N796" t="str">
        <f>VLOOKUP($D796,Artslister!$A$1:$W$99,4,FALSE)</f>
        <v>135924</v>
      </c>
      <c r="O796" t="str">
        <f>VLOOKUP($D796,Artslister!$A$1:$W$99,5,FALSE)</f>
        <v>Plantae</v>
      </c>
      <c r="P796" t="str">
        <f>VLOOKUP($D796,Artslister!$A$1:$W$99,6,FALSE)</f>
        <v>Magnoliophyta</v>
      </c>
      <c r="Q796" t="str">
        <f>VLOOKUP($D796,Artslister!$A$1:$W$99,7,FALSE)</f>
        <v>Eudicots</v>
      </c>
      <c r="R796" t="str">
        <f>VLOOKUP($D796,Artslister!$A$1:$W$99,8,FALSE)</f>
        <v>Rosales</v>
      </c>
      <c r="S796" t="str">
        <f>VLOOKUP($D796,Artslister!$A$1:$W$99,9,FALSE)</f>
        <v>Rosaceae</v>
      </c>
      <c r="T796" t="str">
        <f>VLOOKUP($D796,Artslister!$A$1:$W$99,10,FALSE)</f>
        <v>Prunus</v>
      </c>
      <c r="U796" t="str">
        <f>VLOOKUP($D796,Artslister!$A$1:$W$99,11,FALSE)</f>
        <v>padus</v>
      </c>
      <c r="V796">
        <f>VLOOKUP($D796,Artslister!$A$1:$W$99,12,FALSE)</f>
        <v>0</v>
      </c>
      <c r="W796" t="str">
        <f>VLOOKUP($D796,Artslister!$A$1:$W$99,13,FALSE)</f>
        <v>L.</v>
      </c>
      <c r="X796" t="e">
        <f>VLOOKUP($D796,Artslister!$A$1:$W$99,15,FALSE)</f>
        <v>#REF!</v>
      </c>
      <c r="Y796" t="e">
        <f>VLOOKUP($D796,Artslister!$A$1:$W$99,17,FALSE)</f>
        <v>#N/A</v>
      </c>
    </row>
    <row r="797" spans="1:25" ht="14.55" hidden="1" x14ac:dyDescent="0.3">
      <c r="A797" t="s">
        <v>98</v>
      </c>
      <c r="B797">
        <v>2017</v>
      </c>
      <c r="C797" t="s">
        <v>1715</v>
      </c>
      <c r="D797" t="s">
        <v>1953</v>
      </c>
      <c r="E797">
        <v>2</v>
      </c>
      <c r="L797" t="str">
        <f>VLOOKUP($D797,Artslister!$A$1:$W$99,2,FALSE)</f>
        <v>Prunus padus</v>
      </c>
      <c r="M797" t="str">
        <f>VLOOKUP($D797,Artslister!$A$1:$W$99,3,FALSE)</f>
        <v>103375</v>
      </c>
      <c r="N797" t="str">
        <f>VLOOKUP($D797,Artslister!$A$1:$W$99,4,FALSE)</f>
        <v>135924</v>
      </c>
      <c r="O797" t="str">
        <f>VLOOKUP($D797,Artslister!$A$1:$W$99,5,FALSE)</f>
        <v>Plantae</v>
      </c>
      <c r="P797" t="str">
        <f>VLOOKUP($D797,Artslister!$A$1:$W$99,6,FALSE)</f>
        <v>Magnoliophyta</v>
      </c>
      <c r="Q797" t="str">
        <f>VLOOKUP($D797,Artslister!$A$1:$W$99,7,FALSE)</f>
        <v>Eudicots</v>
      </c>
      <c r="R797" t="str">
        <f>VLOOKUP($D797,Artslister!$A$1:$W$99,8,FALSE)</f>
        <v>Rosales</v>
      </c>
      <c r="S797" t="str">
        <f>VLOOKUP($D797,Artslister!$A$1:$W$99,9,FALSE)</f>
        <v>Rosaceae</v>
      </c>
      <c r="T797" t="str">
        <f>VLOOKUP($D797,Artslister!$A$1:$W$99,10,FALSE)</f>
        <v>Prunus</v>
      </c>
      <c r="U797" t="str">
        <f>VLOOKUP($D797,Artslister!$A$1:$W$99,11,FALSE)</f>
        <v>padus</v>
      </c>
      <c r="V797">
        <f>VLOOKUP($D797,Artslister!$A$1:$W$99,12,FALSE)</f>
        <v>0</v>
      </c>
      <c r="W797" t="str">
        <f>VLOOKUP($D797,Artslister!$A$1:$W$99,13,FALSE)</f>
        <v>L.</v>
      </c>
      <c r="X797" t="e">
        <f>VLOOKUP($D797,Artslister!$A$1:$W$99,15,FALSE)</f>
        <v>#REF!</v>
      </c>
      <c r="Y797" t="e">
        <f>VLOOKUP($D797,Artslister!$A$1:$W$99,17,FALSE)</f>
        <v>#N/A</v>
      </c>
    </row>
    <row r="798" spans="1:25" ht="14.55" hidden="1" x14ac:dyDescent="0.3">
      <c r="A798" t="s">
        <v>28</v>
      </c>
      <c r="B798">
        <v>2018</v>
      </c>
      <c r="C798" t="s">
        <v>1293</v>
      </c>
      <c r="D798" t="s">
        <v>1953</v>
      </c>
      <c r="E798" t="s">
        <v>267</v>
      </c>
      <c r="L798" t="str">
        <f>VLOOKUP($D798,Artslister!$A$1:$W$99,2,FALSE)</f>
        <v>Prunus padus</v>
      </c>
      <c r="M798" t="str">
        <f>VLOOKUP($D798,Artslister!$A$1:$W$99,3,FALSE)</f>
        <v>103375</v>
      </c>
      <c r="N798" t="str">
        <f>VLOOKUP($D798,Artslister!$A$1:$W$99,4,FALSE)</f>
        <v>135924</v>
      </c>
      <c r="O798" t="str">
        <f>VLOOKUP($D798,Artslister!$A$1:$W$99,5,FALSE)</f>
        <v>Plantae</v>
      </c>
      <c r="P798" t="str">
        <f>VLOOKUP($D798,Artslister!$A$1:$W$99,6,FALSE)</f>
        <v>Magnoliophyta</v>
      </c>
      <c r="Q798" t="str">
        <f>VLOOKUP($D798,Artslister!$A$1:$W$99,7,FALSE)</f>
        <v>Eudicots</v>
      </c>
      <c r="R798" t="str">
        <f>VLOOKUP($D798,Artslister!$A$1:$W$99,8,FALSE)</f>
        <v>Rosales</v>
      </c>
      <c r="S798" t="str">
        <f>VLOOKUP($D798,Artslister!$A$1:$W$99,9,FALSE)</f>
        <v>Rosaceae</v>
      </c>
      <c r="T798" t="str">
        <f>VLOOKUP($D798,Artslister!$A$1:$W$99,10,FALSE)</f>
        <v>Prunus</v>
      </c>
      <c r="U798" t="str">
        <f>VLOOKUP($D798,Artslister!$A$1:$W$99,11,FALSE)</f>
        <v>padus</v>
      </c>
      <c r="V798">
        <f>VLOOKUP($D798,Artslister!$A$1:$W$99,12,FALSE)</f>
        <v>0</v>
      </c>
      <c r="W798" t="str">
        <f>VLOOKUP($D798,Artslister!$A$1:$W$99,13,FALSE)</f>
        <v>L.</v>
      </c>
      <c r="X798" t="e">
        <f>VLOOKUP($D798,Artslister!$A$1:$W$99,15,FALSE)</f>
        <v>#REF!</v>
      </c>
      <c r="Y798" t="e">
        <f>VLOOKUP($D798,Artslister!$A$1:$W$99,17,FALSE)</f>
        <v>#N/A</v>
      </c>
    </row>
    <row r="799" spans="1:25" ht="14.55" hidden="1" x14ac:dyDescent="0.3">
      <c r="A799" t="s">
        <v>28</v>
      </c>
      <c r="B799">
        <v>2018</v>
      </c>
      <c r="C799" t="s">
        <v>1295</v>
      </c>
      <c r="D799" t="s">
        <v>1953</v>
      </c>
      <c r="E799">
        <v>70</v>
      </c>
      <c r="L799" t="str">
        <f>VLOOKUP($D799,Artslister!$A$1:$W$99,2,FALSE)</f>
        <v>Prunus padus</v>
      </c>
      <c r="M799" t="str">
        <f>VLOOKUP($D799,Artslister!$A$1:$W$99,3,FALSE)</f>
        <v>103375</v>
      </c>
      <c r="N799" t="str">
        <f>VLOOKUP($D799,Artslister!$A$1:$W$99,4,FALSE)</f>
        <v>135924</v>
      </c>
      <c r="O799" t="str">
        <f>VLOOKUP($D799,Artslister!$A$1:$W$99,5,FALSE)</f>
        <v>Plantae</v>
      </c>
      <c r="P799" t="str">
        <f>VLOOKUP($D799,Artslister!$A$1:$W$99,6,FALSE)</f>
        <v>Magnoliophyta</v>
      </c>
      <c r="Q799" t="str">
        <f>VLOOKUP($D799,Artslister!$A$1:$W$99,7,FALSE)</f>
        <v>Eudicots</v>
      </c>
      <c r="R799" t="str">
        <f>VLOOKUP($D799,Artslister!$A$1:$W$99,8,FALSE)</f>
        <v>Rosales</v>
      </c>
      <c r="S799" t="str">
        <f>VLOOKUP($D799,Artslister!$A$1:$W$99,9,FALSE)</f>
        <v>Rosaceae</v>
      </c>
      <c r="T799" t="str">
        <f>VLOOKUP($D799,Artslister!$A$1:$W$99,10,FALSE)</f>
        <v>Prunus</v>
      </c>
      <c r="U799" t="str">
        <f>VLOOKUP($D799,Artslister!$A$1:$W$99,11,FALSE)</f>
        <v>padus</v>
      </c>
      <c r="V799">
        <f>VLOOKUP($D799,Artslister!$A$1:$W$99,12,FALSE)</f>
        <v>0</v>
      </c>
      <c r="W799" t="str">
        <f>VLOOKUP($D799,Artslister!$A$1:$W$99,13,FALSE)</f>
        <v>L.</v>
      </c>
      <c r="X799" t="e">
        <f>VLOOKUP($D799,Artslister!$A$1:$W$99,15,FALSE)</f>
        <v>#REF!</v>
      </c>
      <c r="Y799" t="e">
        <f>VLOOKUP($D799,Artslister!$A$1:$W$99,17,FALSE)</f>
        <v>#N/A</v>
      </c>
    </row>
    <row r="800" spans="1:25" ht="14.55" hidden="1" x14ac:dyDescent="0.3">
      <c r="A800" t="s">
        <v>28</v>
      </c>
      <c r="B800">
        <v>2018</v>
      </c>
      <c r="C800" t="s">
        <v>1299</v>
      </c>
      <c r="D800" t="s">
        <v>1953</v>
      </c>
      <c r="E800">
        <v>20</v>
      </c>
      <c r="L800" t="str">
        <f>VLOOKUP($D800,Artslister!$A$1:$W$99,2,FALSE)</f>
        <v>Prunus padus</v>
      </c>
      <c r="M800" t="str">
        <f>VLOOKUP($D800,Artslister!$A$1:$W$99,3,FALSE)</f>
        <v>103375</v>
      </c>
      <c r="N800" t="str">
        <f>VLOOKUP($D800,Artslister!$A$1:$W$99,4,FALSE)</f>
        <v>135924</v>
      </c>
      <c r="O800" t="str">
        <f>VLOOKUP($D800,Artslister!$A$1:$W$99,5,FALSE)</f>
        <v>Plantae</v>
      </c>
      <c r="P800" t="str">
        <f>VLOOKUP($D800,Artslister!$A$1:$W$99,6,FALSE)</f>
        <v>Magnoliophyta</v>
      </c>
      <c r="Q800" t="str">
        <f>VLOOKUP($D800,Artslister!$A$1:$W$99,7,FALSE)</f>
        <v>Eudicots</v>
      </c>
      <c r="R800" t="str">
        <f>VLOOKUP($D800,Artslister!$A$1:$W$99,8,FALSE)</f>
        <v>Rosales</v>
      </c>
      <c r="S800" t="str">
        <f>VLOOKUP($D800,Artslister!$A$1:$W$99,9,FALSE)</f>
        <v>Rosaceae</v>
      </c>
      <c r="T800" t="str">
        <f>VLOOKUP($D800,Artslister!$A$1:$W$99,10,FALSE)</f>
        <v>Prunus</v>
      </c>
      <c r="U800" t="str">
        <f>VLOOKUP($D800,Artslister!$A$1:$W$99,11,FALSE)</f>
        <v>padus</v>
      </c>
      <c r="V800">
        <f>VLOOKUP($D800,Artslister!$A$1:$W$99,12,FALSE)</f>
        <v>0</v>
      </c>
      <c r="W800" t="str">
        <f>VLOOKUP($D800,Artslister!$A$1:$W$99,13,FALSE)</f>
        <v>L.</v>
      </c>
      <c r="X800" t="e">
        <f>VLOOKUP($D800,Artslister!$A$1:$W$99,15,FALSE)</f>
        <v>#REF!</v>
      </c>
      <c r="Y800" t="e">
        <f>VLOOKUP($D800,Artslister!$A$1:$W$99,17,FALSE)</f>
        <v>#N/A</v>
      </c>
    </row>
    <row r="801" spans="1:25" ht="14.55" hidden="1" x14ac:dyDescent="0.3">
      <c r="A801" t="s">
        <v>28</v>
      </c>
      <c r="B801">
        <v>2018</v>
      </c>
      <c r="C801" t="s">
        <v>1301</v>
      </c>
      <c r="D801" t="s">
        <v>1953</v>
      </c>
      <c r="E801" t="s">
        <v>267</v>
      </c>
      <c r="L801" t="str">
        <f>VLOOKUP($D801,Artslister!$A$1:$W$99,2,FALSE)</f>
        <v>Prunus padus</v>
      </c>
      <c r="M801" t="str">
        <f>VLOOKUP($D801,Artslister!$A$1:$W$99,3,FALSE)</f>
        <v>103375</v>
      </c>
      <c r="N801" t="str">
        <f>VLOOKUP($D801,Artslister!$A$1:$W$99,4,FALSE)</f>
        <v>135924</v>
      </c>
      <c r="O801" t="str">
        <f>VLOOKUP($D801,Artslister!$A$1:$W$99,5,FALSE)</f>
        <v>Plantae</v>
      </c>
      <c r="P801" t="str">
        <f>VLOOKUP($D801,Artslister!$A$1:$W$99,6,FALSE)</f>
        <v>Magnoliophyta</v>
      </c>
      <c r="Q801" t="str">
        <f>VLOOKUP($D801,Artslister!$A$1:$W$99,7,FALSE)</f>
        <v>Eudicots</v>
      </c>
      <c r="R801" t="str">
        <f>VLOOKUP($D801,Artslister!$A$1:$W$99,8,FALSE)</f>
        <v>Rosales</v>
      </c>
      <c r="S801" t="str">
        <f>VLOOKUP($D801,Artslister!$A$1:$W$99,9,FALSE)</f>
        <v>Rosaceae</v>
      </c>
      <c r="T801" t="str">
        <f>VLOOKUP($D801,Artslister!$A$1:$W$99,10,FALSE)</f>
        <v>Prunus</v>
      </c>
      <c r="U801" t="str">
        <f>VLOOKUP($D801,Artslister!$A$1:$W$99,11,FALSE)</f>
        <v>padus</v>
      </c>
      <c r="V801">
        <f>VLOOKUP($D801,Artslister!$A$1:$W$99,12,FALSE)</f>
        <v>0</v>
      </c>
      <c r="W801" t="str">
        <f>VLOOKUP($D801,Artslister!$A$1:$W$99,13,FALSE)</f>
        <v>L.</v>
      </c>
      <c r="X801" t="e">
        <f>VLOOKUP($D801,Artslister!$A$1:$W$99,15,FALSE)</f>
        <v>#REF!</v>
      </c>
      <c r="Y801" t="e">
        <f>VLOOKUP($D801,Artslister!$A$1:$W$99,17,FALSE)</f>
        <v>#N/A</v>
      </c>
    </row>
    <row r="802" spans="1:25" ht="14.55" hidden="1" x14ac:dyDescent="0.3">
      <c r="A802" t="s">
        <v>28</v>
      </c>
      <c r="B802">
        <v>2018</v>
      </c>
      <c r="C802" t="s">
        <v>1302</v>
      </c>
      <c r="D802" t="s">
        <v>1953</v>
      </c>
      <c r="E802">
        <v>20</v>
      </c>
      <c r="L802" t="str">
        <f>VLOOKUP($D802,Artslister!$A$1:$W$99,2,FALSE)</f>
        <v>Prunus padus</v>
      </c>
      <c r="M802" t="str">
        <f>VLOOKUP($D802,Artslister!$A$1:$W$99,3,FALSE)</f>
        <v>103375</v>
      </c>
      <c r="N802" t="str">
        <f>VLOOKUP($D802,Artslister!$A$1:$W$99,4,FALSE)</f>
        <v>135924</v>
      </c>
      <c r="O802" t="str">
        <f>VLOOKUP($D802,Artslister!$A$1:$W$99,5,FALSE)</f>
        <v>Plantae</v>
      </c>
      <c r="P802" t="str">
        <f>VLOOKUP($D802,Artslister!$A$1:$W$99,6,FALSE)</f>
        <v>Magnoliophyta</v>
      </c>
      <c r="Q802" t="str">
        <f>VLOOKUP($D802,Artslister!$A$1:$W$99,7,FALSE)</f>
        <v>Eudicots</v>
      </c>
      <c r="R802" t="str">
        <f>VLOOKUP($D802,Artslister!$A$1:$W$99,8,FALSE)</f>
        <v>Rosales</v>
      </c>
      <c r="S802" t="str">
        <f>VLOOKUP($D802,Artslister!$A$1:$W$99,9,FALSE)</f>
        <v>Rosaceae</v>
      </c>
      <c r="T802" t="str">
        <f>VLOOKUP($D802,Artslister!$A$1:$W$99,10,FALSE)</f>
        <v>Prunus</v>
      </c>
      <c r="U802" t="str">
        <f>VLOOKUP($D802,Artslister!$A$1:$W$99,11,FALSE)</f>
        <v>padus</v>
      </c>
      <c r="V802">
        <f>VLOOKUP($D802,Artslister!$A$1:$W$99,12,FALSE)</f>
        <v>0</v>
      </c>
      <c r="W802" t="str">
        <f>VLOOKUP($D802,Artslister!$A$1:$W$99,13,FALSE)</f>
        <v>L.</v>
      </c>
      <c r="X802" t="e">
        <f>VLOOKUP($D802,Artslister!$A$1:$W$99,15,FALSE)</f>
        <v>#REF!</v>
      </c>
      <c r="Y802" t="e">
        <f>VLOOKUP($D802,Artslister!$A$1:$W$99,17,FALSE)</f>
        <v>#N/A</v>
      </c>
    </row>
    <row r="803" spans="1:25" ht="14.55" hidden="1" x14ac:dyDescent="0.3">
      <c r="A803" t="s">
        <v>98</v>
      </c>
      <c r="B803">
        <v>2018</v>
      </c>
      <c r="C803" t="s">
        <v>1726</v>
      </c>
      <c r="D803" t="s">
        <v>1953</v>
      </c>
      <c r="E803">
        <v>20</v>
      </c>
      <c r="L803" t="str">
        <f>VLOOKUP($D803,Artslister!$A$1:$W$99,2,FALSE)</f>
        <v>Prunus padus</v>
      </c>
      <c r="M803" t="str">
        <f>VLOOKUP($D803,Artslister!$A$1:$W$99,3,FALSE)</f>
        <v>103375</v>
      </c>
      <c r="N803" t="str">
        <f>VLOOKUP($D803,Artslister!$A$1:$W$99,4,FALSE)</f>
        <v>135924</v>
      </c>
      <c r="O803" t="str">
        <f>VLOOKUP($D803,Artslister!$A$1:$W$99,5,FALSE)</f>
        <v>Plantae</v>
      </c>
      <c r="P803" t="str">
        <f>VLOOKUP($D803,Artslister!$A$1:$W$99,6,FALSE)</f>
        <v>Magnoliophyta</v>
      </c>
      <c r="Q803" t="str">
        <f>VLOOKUP($D803,Artslister!$A$1:$W$99,7,FALSE)</f>
        <v>Eudicots</v>
      </c>
      <c r="R803" t="str">
        <f>VLOOKUP($D803,Artslister!$A$1:$W$99,8,FALSE)</f>
        <v>Rosales</v>
      </c>
      <c r="S803" t="str">
        <f>VLOOKUP($D803,Artslister!$A$1:$W$99,9,FALSE)</f>
        <v>Rosaceae</v>
      </c>
      <c r="T803" t="str">
        <f>VLOOKUP($D803,Artslister!$A$1:$W$99,10,FALSE)</f>
        <v>Prunus</v>
      </c>
      <c r="U803" t="str">
        <f>VLOOKUP($D803,Artslister!$A$1:$W$99,11,FALSE)</f>
        <v>padus</v>
      </c>
      <c r="V803">
        <f>VLOOKUP($D803,Artslister!$A$1:$W$99,12,FALSE)</f>
        <v>0</v>
      </c>
      <c r="W803" t="str">
        <f>VLOOKUP($D803,Artslister!$A$1:$W$99,13,FALSE)</f>
        <v>L.</v>
      </c>
      <c r="X803" t="e">
        <f>VLOOKUP($D803,Artslister!$A$1:$W$99,15,FALSE)</f>
        <v>#REF!</v>
      </c>
      <c r="Y803" t="e">
        <f>VLOOKUP($D803,Artslister!$A$1:$W$99,17,FALSE)</f>
        <v>#N/A</v>
      </c>
    </row>
    <row r="804" spans="1:25" ht="14.55" hidden="1" x14ac:dyDescent="0.3">
      <c r="A804" t="s">
        <v>98</v>
      </c>
      <c r="B804">
        <v>2018</v>
      </c>
      <c r="C804" t="s">
        <v>1730</v>
      </c>
      <c r="D804" t="s">
        <v>1953</v>
      </c>
      <c r="E804">
        <v>2</v>
      </c>
      <c r="L804" t="str">
        <f>VLOOKUP($D804,Artslister!$A$1:$W$99,2,FALSE)</f>
        <v>Prunus padus</v>
      </c>
      <c r="M804" t="str">
        <f>VLOOKUP($D804,Artslister!$A$1:$W$99,3,FALSE)</f>
        <v>103375</v>
      </c>
      <c r="N804" t="str">
        <f>VLOOKUP($D804,Artslister!$A$1:$W$99,4,FALSE)</f>
        <v>135924</v>
      </c>
      <c r="O804" t="str">
        <f>VLOOKUP($D804,Artslister!$A$1:$W$99,5,FALSE)</f>
        <v>Plantae</v>
      </c>
      <c r="P804" t="str">
        <f>VLOOKUP($D804,Artslister!$A$1:$W$99,6,FALSE)</f>
        <v>Magnoliophyta</v>
      </c>
      <c r="Q804" t="str">
        <f>VLOOKUP($D804,Artslister!$A$1:$W$99,7,FALSE)</f>
        <v>Eudicots</v>
      </c>
      <c r="R804" t="str">
        <f>VLOOKUP($D804,Artslister!$A$1:$W$99,8,FALSE)</f>
        <v>Rosales</v>
      </c>
      <c r="S804" t="str">
        <f>VLOOKUP($D804,Artslister!$A$1:$W$99,9,FALSE)</f>
        <v>Rosaceae</v>
      </c>
      <c r="T804" t="str">
        <f>VLOOKUP($D804,Artslister!$A$1:$W$99,10,FALSE)</f>
        <v>Prunus</v>
      </c>
      <c r="U804" t="str">
        <f>VLOOKUP($D804,Artslister!$A$1:$W$99,11,FALSE)</f>
        <v>padus</v>
      </c>
      <c r="V804">
        <f>VLOOKUP($D804,Artslister!$A$1:$W$99,12,FALSE)</f>
        <v>0</v>
      </c>
      <c r="W804" t="str">
        <f>VLOOKUP($D804,Artslister!$A$1:$W$99,13,FALSE)</f>
        <v>L.</v>
      </c>
      <c r="X804" t="e">
        <f>VLOOKUP($D804,Artslister!$A$1:$W$99,15,FALSE)</f>
        <v>#REF!</v>
      </c>
      <c r="Y804" t="e">
        <f>VLOOKUP($D804,Artslister!$A$1:$W$99,17,FALSE)</f>
        <v>#N/A</v>
      </c>
    </row>
    <row r="805" spans="1:25" ht="14.55" hidden="1" x14ac:dyDescent="0.3">
      <c r="A805" t="s">
        <v>127</v>
      </c>
      <c r="B805">
        <v>2019</v>
      </c>
      <c r="C805" t="s">
        <v>1234</v>
      </c>
      <c r="D805" t="s">
        <v>1953</v>
      </c>
      <c r="E805">
        <v>70</v>
      </c>
      <c r="L805" t="str">
        <f>VLOOKUP($D805,Artslister!$A$1:$W$99,2,FALSE)</f>
        <v>Prunus padus</v>
      </c>
      <c r="M805" t="str">
        <f>VLOOKUP($D805,Artslister!$A$1:$W$99,3,FALSE)</f>
        <v>103375</v>
      </c>
      <c r="N805" t="str">
        <f>VLOOKUP($D805,Artslister!$A$1:$W$99,4,FALSE)</f>
        <v>135924</v>
      </c>
      <c r="O805" t="str">
        <f>VLOOKUP($D805,Artslister!$A$1:$W$99,5,FALSE)</f>
        <v>Plantae</v>
      </c>
      <c r="P805" t="str">
        <f>VLOOKUP($D805,Artslister!$A$1:$W$99,6,FALSE)</f>
        <v>Magnoliophyta</v>
      </c>
      <c r="Q805" t="str">
        <f>VLOOKUP($D805,Artslister!$A$1:$W$99,7,FALSE)</f>
        <v>Eudicots</v>
      </c>
      <c r="R805" t="str">
        <f>VLOOKUP($D805,Artslister!$A$1:$W$99,8,FALSE)</f>
        <v>Rosales</v>
      </c>
      <c r="S805" t="str">
        <f>VLOOKUP($D805,Artslister!$A$1:$W$99,9,FALSE)</f>
        <v>Rosaceae</v>
      </c>
      <c r="T805" t="str">
        <f>VLOOKUP($D805,Artslister!$A$1:$W$99,10,FALSE)</f>
        <v>Prunus</v>
      </c>
      <c r="U805" t="str">
        <f>VLOOKUP($D805,Artslister!$A$1:$W$99,11,FALSE)</f>
        <v>padus</v>
      </c>
      <c r="V805">
        <f>VLOOKUP($D805,Artslister!$A$1:$W$99,12,FALSE)</f>
        <v>0</v>
      </c>
      <c r="W805" t="str">
        <f>VLOOKUP($D805,Artslister!$A$1:$W$99,13,FALSE)</f>
        <v>L.</v>
      </c>
      <c r="X805" t="e">
        <f>VLOOKUP($D805,Artslister!$A$1:$W$99,15,FALSE)</f>
        <v>#REF!</v>
      </c>
      <c r="Y805" t="e">
        <f>VLOOKUP($D805,Artslister!$A$1:$W$99,17,FALSE)</f>
        <v>#N/A</v>
      </c>
    </row>
    <row r="806" spans="1:25" ht="14.55" hidden="1" x14ac:dyDescent="0.3">
      <c r="A806" t="s">
        <v>98</v>
      </c>
      <c r="B806">
        <v>2019</v>
      </c>
      <c r="C806" t="s">
        <v>1726</v>
      </c>
      <c r="D806" t="s">
        <v>1953</v>
      </c>
      <c r="E806">
        <v>15</v>
      </c>
      <c r="L806" t="str">
        <f>VLOOKUP($D806,Artslister!$A$1:$W$99,2,FALSE)</f>
        <v>Prunus padus</v>
      </c>
      <c r="M806" t="str">
        <f>VLOOKUP($D806,Artslister!$A$1:$W$99,3,FALSE)</f>
        <v>103375</v>
      </c>
      <c r="N806" t="str">
        <f>VLOOKUP($D806,Artslister!$A$1:$W$99,4,FALSE)</f>
        <v>135924</v>
      </c>
      <c r="O806" t="str">
        <f>VLOOKUP($D806,Artslister!$A$1:$W$99,5,FALSE)</f>
        <v>Plantae</v>
      </c>
      <c r="P806" t="str">
        <f>VLOOKUP($D806,Artslister!$A$1:$W$99,6,FALSE)</f>
        <v>Magnoliophyta</v>
      </c>
      <c r="Q806" t="str">
        <f>VLOOKUP($D806,Artslister!$A$1:$W$99,7,FALSE)</f>
        <v>Eudicots</v>
      </c>
      <c r="R806" t="str">
        <f>VLOOKUP($D806,Artslister!$A$1:$W$99,8,FALSE)</f>
        <v>Rosales</v>
      </c>
      <c r="S806" t="str">
        <f>VLOOKUP($D806,Artslister!$A$1:$W$99,9,FALSE)</f>
        <v>Rosaceae</v>
      </c>
      <c r="T806" t="str">
        <f>VLOOKUP($D806,Artslister!$A$1:$W$99,10,FALSE)</f>
        <v>Prunus</v>
      </c>
      <c r="U806" t="str">
        <f>VLOOKUP($D806,Artslister!$A$1:$W$99,11,FALSE)</f>
        <v>padus</v>
      </c>
      <c r="V806">
        <f>VLOOKUP($D806,Artslister!$A$1:$W$99,12,FALSE)</f>
        <v>0</v>
      </c>
      <c r="W806" t="str">
        <f>VLOOKUP($D806,Artslister!$A$1:$W$99,13,FALSE)</f>
        <v>L.</v>
      </c>
      <c r="X806" t="e">
        <f>VLOOKUP($D806,Artslister!$A$1:$W$99,15,FALSE)</f>
        <v>#REF!</v>
      </c>
      <c r="Y806" t="e">
        <f>VLOOKUP($D806,Artslister!$A$1:$W$99,17,FALSE)</f>
        <v>#N/A</v>
      </c>
    </row>
    <row r="807" spans="1:25" ht="14.55" hidden="1" x14ac:dyDescent="0.3">
      <c r="A807" t="s">
        <v>98</v>
      </c>
      <c r="B807">
        <v>2019</v>
      </c>
      <c r="C807" t="s">
        <v>1730</v>
      </c>
      <c r="D807" t="s">
        <v>1953</v>
      </c>
      <c r="E807">
        <v>3</v>
      </c>
      <c r="L807" t="str">
        <f>VLOOKUP($D807,Artslister!$A$1:$W$99,2,FALSE)</f>
        <v>Prunus padus</v>
      </c>
      <c r="M807" t="str">
        <f>VLOOKUP($D807,Artslister!$A$1:$W$99,3,FALSE)</f>
        <v>103375</v>
      </c>
      <c r="N807" t="str">
        <f>VLOOKUP($D807,Artslister!$A$1:$W$99,4,FALSE)</f>
        <v>135924</v>
      </c>
      <c r="O807" t="str">
        <f>VLOOKUP($D807,Artslister!$A$1:$W$99,5,FALSE)</f>
        <v>Plantae</v>
      </c>
      <c r="P807" t="str">
        <f>VLOOKUP($D807,Artslister!$A$1:$W$99,6,FALSE)</f>
        <v>Magnoliophyta</v>
      </c>
      <c r="Q807" t="str">
        <f>VLOOKUP($D807,Artslister!$A$1:$W$99,7,FALSE)</f>
        <v>Eudicots</v>
      </c>
      <c r="R807" t="str">
        <f>VLOOKUP($D807,Artslister!$A$1:$W$99,8,FALSE)</f>
        <v>Rosales</v>
      </c>
      <c r="S807" t="str">
        <f>VLOOKUP($D807,Artslister!$A$1:$W$99,9,FALSE)</f>
        <v>Rosaceae</v>
      </c>
      <c r="T807" t="str">
        <f>VLOOKUP($D807,Artslister!$A$1:$W$99,10,FALSE)</f>
        <v>Prunus</v>
      </c>
      <c r="U807" t="str">
        <f>VLOOKUP($D807,Artslister!$A$1:$W$99,11,FALSE)</f>
        <v>padus</v>
      </c>
      <c r="V807">
        <f>VLOOKUP($D807,Artslister!$A$1:$W$99,12,FALSE)</f>
        <v>0</v>
      </c>
      <c r="W807" t="str">
        <f>VLOOKUP($D807,Artslister!$A$1:$W$99,13,FALSE)</f>
        <v>L.</v>
      </c>
      <c r="X807" t="e">
        <f>VLOOKUP($D807,Artslister!$A$1:$W$99,15,FALSE)</f>
        <v>#REF!</v>
      </c>
      <c r="Y807" t="e">
        <f>VLOOKUP($D807,Artslister!$A$1:$W$99,17,FALSE)</f>
        <v>#N/A</v>
      </c>
    </row>
    <row r="808" spans="1:25" ht="14.55" hidden="1" x14ac:dyDescent="0.3">
      <c r="A808" t="s">
        <v>127</v>
      </c>
      <c r="B808">
        <v>2020</v>
      </c>
      <c r="C808" t="s">
        <v>1233</v>
      </c>
      <c r="D808" t="s">
        <v>1953</v>
      </c>
      <c r="E808">
        <v>1</v>
      </c>
      <c r="L808" t="str">
        <f>VLOOKUP($D808,Artslister!$A$1:$W$99,2,FALSE)</f>
        <v>Prunus padus</v>
      </c>
      <c r="M808" t="str">
        <f>VLOOKUP($D808,Artslister!$A$1:$W$99,3,FALSE)</f>
        <v>103375</v>
      </c>
      <c r="N808" t="str">
        <f>VLOOKUP($D808,Artslister!$A$1:$W$99,4,FALSE)</f>
        <v>135924</v>
      </c>
      <c r="O808" t="str">
        <f>VLOOKUP($D808,Artslister!$A$1:$W$99,5,FALSE)</f>
        <v>Plantae</v>
      </c>
      <c r="P808" t="str">
        <f>VLOOKUP($D808,Artslister!$A$1:$W$99,6,FALSE)</f>
        <v>Magnoliophyta</v>
      </c>
      <c r="Q808" t="str">
        <f>VLOOKUP($D808,Artslister!$A$1:$W$99,7,FALSE)</f>
        <v>Eudicots</v>
      </c>
      <c r="R808" t="str">
        <f>VLOOKUP($D808,Artslister!$A$1:$W$99,8,FALSE)</f>
        <v>Rosales</v>
      </c>
      <c r="S808" t="str">
        <f>VLOOKUP($D808,Artslister!$A$1:$W$99,9,FALSE)</f>
        <v>Rosaceae</v>
      </c>
      <c r="T808" t="str">
        <f>VLOOKUP($D808,Artslister!$A$1:$W$99,10,FALSE)</f>
        <v>Prunus</v>
      </c>
      <c r="U808" t="str">
        <f>VLOOKUP($D808,Artslister!$A$1:$W$99,11,FALSE)</f>
        <v>padus</v>
      </c>
      <c r="V808">
        <f>VLOOKUP($D808,Artslister!$A$1:$W$99,12,FALSE)</f>
        <v>0</v>
      </c>
      <c r="W808" t="str">
        <f>VLOOKUP($D808,Artslister!$A$1:$W$99,13,FALSE)</f>
        <v>L.</v>
      </c>
      <c r="X808" t="e">
        <f>VLOOKUP($D808,Artslister!$A$1:$W$99,15,FALSE)</f>
        <v>#REF!</v>
      </c>
      <c r="Y808" t="e">
        <f>VLOOKUP($D808,Artslister!$A$1:$W$99,17,FALSE)</f>
        <v>#N/A</v>
      </c>
    </row>
    <row r="809" spans="1:25" ht="14.55" hidden="1" x14ac:dyDescent="0.3">
      <c r="A809" t="s">
        <v>127</v>
      </c>
      <c r="B809">
        <v>2020</v>
      </c>
      <c r="C809" t="s">
        <v>1234</v>
      </c>
      <c r="D809" t="s">
        <v>1953</v>
      </c>
      <c r="E809">
        <v>90</v>
      </c>
      <c r="L809" t="str">
        <f>VLOOKUP($D809,Artslister!$A$1:$W$99,2,FALSE)</f>
        <v>Prunus padus</v>
      </c>
      <c r="M809" t="str">
        <f>VLOOKUP($D809,Artslister!$A$1:$W$99,3,FALSE)</f>
        <v>103375</v>
      </c>
      <c r="N809" t="str">
        <f>VLOOKUP($D809,Artslister!$A$1:$W$99,4,FALSE)</f>
        <v>135924</v>
      </c>
      <c r="O809" t="str">
        <f>VLOOKUP($D809,Artslister!$A$1:$W$99,5,FALSE)</f>
        <v>Plantae</v>
      </c>
      <c r="P809" t="str">
        <f>VLOOKUP($D809,Artslister!$A$1:$W$99,6,FALSE)</f>
        <v>Magnoliophyta</v>
      </c>
      <c r="Q809" t="str">
        <f>VLOOKUP($D809,Artslister!$A$1:$W$99,7,FALSE)</f>
        <v>Eudicots</v>
      </c>
      <c r="R809" t="str">
        <f>VLOOKUP($D809,Artslister!$A$1:$W$99,8,FALSE)</f>
        <v>Rosales</v>
      </c>
      <c r="S809" t="str">
        <f>VLOOKUP($D809,Artslister!$A$1:$W$99,9,FALSE)</f>
        <v>Rosaceae</v>
      </c>
      <c r="T809" t="str">
        <f>VLOOKUP($D809,Artslister!$A$1:$W$99,10,FALSE)</f>
        <v>Prunus</v>
      </c>
      <c r="U809" t="str">
        <f>VLOOKUP($D809,Artslister!$A$1:$W$99,11,FALSE)</f>
        <v>padus</v>
      </c>
      <c r="V809">
        <f>VLOOKUP($D809,Artslister!$A$1:$W$99,12,FALSE)</f>
        <v>0</v>
      </c>
      <c r="W809" t="str">
        <f>VLOOKUP($D809,Artslister!$A$1:$W$99,13,FALSE)</f>
        <v>L.</v>
      </c>
      <c r="X809" t="e">
        <f>VLOOKUP($D809,Artslister!$A$1:$W$99,15,FALSE)</f>
        <v>#REF!</v>
      </c>
      <c r="Y809" t="e">
        <f>VLOOKUP($D809,Artslister!$A$1:$W$99,17,FALSE)</f>
        <v>#N/A</v>
      </c>
    </row>
    <row r="810" spans="1:25" ht="14.55" hidden="1" x14ac:dyDescent="0.3">
      <c r="A810" t="s">
        <v>28</v>
      </c>
      <c r="B810">
        <v>2021</v>
      </c>
      <c r="C810" t="s">
        <v>1300</v>
      </c>
      <c r="D810" t="s">
        <v>1953</v>
      </c>
      <c r="E810">
        <v>1</v>
      </c>
      <c r="H810">
        <v>1</v>
      </c>
      <c r="L810" t="str">
        <f>VLOOKUP($D810,Artslister!$A$1:$W$99,2,FALSE)</f>
        <v>Prunus padus</v>
      </c>
      <c r="M810" t="str">
        <f>VLOOKUP($D810,Artslister!$A$1:$W$99,3,FALSE)</f>
        <v>103375</v>
      </c>
      <c r="N810" t="str">
        <f>VLOOKUP($D810,Artslister!$A$1:$W$99,4,FALSE)</f>
        <v>135924</v>
      </c>
      <c r="O810" t="str">
        <f>VLOOKUP($D810,Artslister!$A$1:$W$99,5,FALSE)</f>
        <v>Plantae</v>
      </c>
      <c r="P810" t="str">
        <f>VLOOKUP($D810,Artslister!$A$1:$W$99,6,FALSE)</f>
        <v>Magnoliophyta</v>
      </c>
      <c r="Q810" t="str">
        <f>VLOOKUP($D810,Artslister!$A$1:$W$99,7,FALSE)</f>
        <v>Eudicots</v>
      </c>
      <c r="R810" t="str">
        <f>VLOOKUP($D810,Artslister!$A$1:$W$99,8,FALSE)</f>
        <v>Rosales</v>
      </c>
      <c r="S810" t="str">
        <f>VLOOKUP($D810,Artslister!$A$1:$W$99,9,FALSE)</f>
        <v>Rosaceae</v>
      </c>
      <c r="T810" t="str">
        <f>VLOOKUP($D810,Artslister!$A$1:$W$99,10,FALSE)</f>
        <v>Prunus</v>
      </c>
      <c r="U810" t="str">
        <f>VLOOKUP($D810,Artslister!$A$1:$W$99,11,FALSE)</f>
        <v>padus</v>
      </c>
      <c r="V810">
        <f>VLOOKUP($D810,Artslister!$A$1:$W$99,12,FALSE)</f>
        <v>0</v>
      </c>
      <c r="W810" t="str">
        <f>VLOOKUP($D810,Artslister!$A$1:$W$99,13,FALSE)</f>
        <v>L.</v>
      </c>
      <c r="X810" t="e">
        <f>VLOOKUP($D810,Artslister!$A$1:$W$99,15,FALSE)</f>
        <v>#REF!</v>
      </c>
      <c r="Y810" t="e">
        <f>VLOOKUP($D810,Artslister!$A$1:$W$99,17,FALSE)</f>
        <v>#N/A</v>
      </c>
    </row>
    <row r="811" spans="1:25" ht="14.55" hidden="1" x14ac:dyDescent="0.3">
      <c r="A811" t="s">
        <v>28</v>
      </c>
      <c r="B811">
        <v>2021</v>
      </c>
      <c r="C811" t="s">
        <v>1313</v>
      </c>
      <c r="D811" t="s">
        <v>1953</v>
      </c>
      <c r="E811">
        <v>6</v>
      </c>
      <c r="H811">
        <v>1</v>
      </c>
      <c r="L811" t="str">
        <f>VLOOKUP($D811,Artslister!$A$1:$W$99,2,FALSE)</f>
        <v>Prunus padus</v>
      </c>
      <c r="M811" t="str">
        <f>VLOOKUP($D811,Artslister!$A$1:$W$99,3,FALSE)</f>
        <v>103375</v>
      </c>
      <c r="N811" t="str">
        <f>VLOOKUP($D811,Artslister!$A$1:$W$99,4,FALSE)</f>
        <v>135924</v>
      </c>
      <c r="O811" t="str">
        <f>VLOOKUP($D811,Artslister!$A$1:$W$99,5,FALSE)</f>
        <v>Plantae</v>
      </c>
      <c r="P811" t="str">
        <f>VLOOKUP($D811,Artslister!$A$1:$W$99,6,FALSE)</f>
        <v>Magnoliophyta</v>
      </c>
      <c r="Q811" t="str">
        <f>VLOOKUP($D811,Artslister!$A$1:$W$99,7,FALSE)</f>
        <v>Eudicots</v>
      </c>
      <c r="R811" t="str">
        <f>VLOOKUP($D811,Artslister!$A$1:$W$99,8,FALSE)</f>
        <v>Rosales</v>
      </c>
      <c r="S811" t="str">
        <f>VLOOKUP($D811,Artslister!$A$1:$W$99,9,FALSE)</f>
        <v>Rosaceae</v>
      </c>
      <c r="T811" t="str">
        <f>VLOOKUP($D811,Artslister!$A$1:$W$99,10,FALSE)</f>
        <v>Prunus</v>
      </c>
      <c r="U811" t="str">
        <f>VLOOKUP($D811,Artslister!$A$1:$W$99,11,FALSE)</f>
        <v>padus</v>
      </c>
      <c r="V811">
        <f>VLOOKUP($D811,Artslister!$A$1:$W$99,12,FALSE)</f>
        <v>0</v>
      </c>
      <c r="W811" t="str">
        <f>VLOOKUP($D811,Artslister!$A$1:$W$99,13,FALSE)</f>
        <v>L.</v>
      </c>
      <c r="X811" t="e">
        <f>VLOOKUP($D811,Artslister!$A$1:$W$99,15,FALSE)</f>
        <v>#REF!</v>
      </c>
      <c r="Y811" t="e">
        <f>VLOOKUP($D811,Artslister!$A$1:$W$99,17,FALSE)</f>
        <v>#N/A</v>
      </c>
    </row>
    <row r="812" spans="1:25" ht="14.55" hidden="1" x14ac:dyDescent="0.3">
      <c r="A812" t="s">
        <v>98</v>
      </c>
      <c r="B812">
        <v>2021</v>
      </c>
      <c r="C812" t="s">
        <v>1726</v>
      </c>
      <c r="D812" t="s">
        <v>1953</v>
      </c>
      <c r="E812">
        <v>25</v>
      </c>
      <c r="H812">
        <v>1</v>
      </c>
      <c r="L812" t="str">
        <f>VLOOKUP($D812,Artslister!$A$1:$W$99,2,FALSE)</f>
        <v>Prunus padus</v>
      </c>
      <c r="M812" t="str">
        <f>VLOOKUP($D812,Artslister!$A$1:$W$99,3,FALSE)</f>
        <v>103375</v>
      </c>
      <c r="N812" t="str">
        <f>VLOOKUP($D812,Artslister!$A$1:$W$99,4,FALSE)</f>
        <v>135924</v>
      </c>
      <c r="O812" t="str">
        <f>VLOOKUP($D812,Artslister!$A$1:$W$99,5,FALSE)</f>
        <v>Plantae</v>
      </c>
      <c r="P812" t="str">
        <f>VLOOKUP($D812,Artslister!$A$1:$W$99,6,FALSE)</f>
        <v>Magnoliophyta</v>
      </c>
      <c r="Q812" t="str">
        <f>VLOOKUP($D812,Artslister!$A$1:$W$99,7,FALSE)</f>
        <v>Eudicots</v>
      </c>
      <c r="R812" t="str">
        <f>VLOOKUP($D812,Artslister!$A$1:$W$99,8,FALSE)</f>
        <v>Rosales</v>
      </c>
      <c r="S812" t="str">
        <f>VLOOKUP($D812,Artslister!$A$1:$W$99,9,FALSE)</f>
        <v>Rosaceae</v>
      </c>
      <c r="T812" t="str">
        <f>VLOOKUP($D812,Artslister!$A$1:$W$99,10,FALSE)</f>
        <v>Prunus</v>
      </c>
      <c r="U812" t="str">
        <f>VLOOKUP($D812,Artslister!$A$1:$W$99,11,FALSE)</f>
        <v>padus</v>
      </c>
      <c r="V812">
        <f>VLOOKUP($D812,Artslister!$A$1:$W$99,12,FALSE)</f>
        <v>0</v>
      </c>
      <c r="W812" t="str">
        <f>VLOOKUP($D812,Artslister!$A$1:$W$99,13,FALSE)</f>
        <v>L.</v>
      </c>
      <c r="X812" t="e">
        <f>VLOOKUP($D812,Artslister!$A$1:$W$99,15,FALSE)</f>
        <v>#REF!</v>
      </c>
      <c r="Y812" t="e">
        <f>VLOOKUP($D812,Artslister!$A$1:$W$99,17,FALSE)</f>
        <v>#N/A</v>
      </c>
    </row>
    <row r="813" spans="1:25" ht="14.55" hidden="1" x14ac:dyDescent="0.3">
      <c r="A813" t="s">
        <v>117</v>
      </c>
      <c r="B813">
        <v>2022</v>
      </c>
      <c r="C813" t="s">
        <v>1422</v>
      </c>
      <c r="D813" t="s">
        <v>1979</v>
      </c>
      <c r="E813">
        <v>3</v>
      </c>
      <c r="F813">
        <v>1</v>
      </c>
      <c r="L813" t="str">
        <f>VLOOKUP($D813,Artslister!$A$1:$W$99,2,FALSE)</f>
        <v>Thymus pulegioides</v>
      </c>
      <c r="M813">
        <f>VLOOKUP($D813,Artslister!$A$1:$W$99,3,FALSE)</f>
        <v>102387</v>
      </c>
      <c r="N813">
        <f>VLOOKUP($D813,Artslister!$A$1:$W$99,4,FALSE)</f>
        <v>0</v>
      </c>
      <c r="O813" t="str">
        <f>VLOOKUP($D813,Artslister!$A$1:$W$99,5,FALSE)</f>
        <v>Plantae</v>
      </c>
      <c r="P813" t="str">
        <f>VLOOKUP($D813,Artslister!$A$1:$W$99,6,FALSE)</f>
        <v>Magnoliophyta</v>
      </c>
      <c r="Q813" t="str">
        <f>VLOOKUP($D813,Artslister!$A$1:$W$99,7,FALSE)</f>
        <v>Eudicots</v>
      </c>
      <c r="R813" t="str">
        <f>VLOOKUP($D813,Artslister!$A$1:$W$99,8,FALSE)</f>
        <v>Lamiales</v>
      </c>
      <c r="S813" t="str">
        <f>VLOOKUP($D813,Artslister!$A$1:$W$99,9,FALSE)</f>
        <v>Lamiaceae</v>
      </c>
      <c r="T813" t="str">
        <f>VLOOKUP($D813,Artslister!$A$1:$W$99,10,FALSE)</f>
        <v>Thymus</v>
      </c>
      <c r="U813" t="str">
        <f>VLOOKUP($D813,Artslister!$A$1:$W$99,11,FALSE)</f>
        <v>pulegioides</v>
      </c>
      <c r="V813">
        <f>VLOOKUP($D813,Artslister!$A$1:$W$99,12,FALSE)</f>
        <v>0</v>
      </c>
      <c r="W813" t="str">
        <f>VLOOKUP($D813,Artslister!$A$1:$W$99,13,FALSE)</f>
        <v>L.</v>
      </c>
      <c r="X813" t="e">
        <f>VLOOKUP($D813,Artslister!$A$1:$W$99,15,FALSE)</f>
        <v>#REF!</v>
      </c>
      <c r="Y813" t="e">
        <f>VLOOKUP($D813,Artslister!$A$1:$W$99,17,FALSE)</f>
        <v>#N/A</v>
      </c>
    </row>
    <row r="814" spans="1:25" ht="14.55" hidden="1" x14ac:dyDescent="0.3">
      <c r="A814" t="s">
        <v>57</v>
      </c>
      <c r="B814">
        <v>2017</v>
      </c>
      <c r="C814" t="s">
        <v>1658</v>
      </c>
      <c r="D814" t="s">
        <v>1980</v>
      </c>
      <c r="E814">
        <v>8</v>
      </c>
      <c r="L814" t="str">
        <f>VLOOKUP($D814,Artslister!$A$1:$W$99,2,FALSE)</f>
        <v>Betula pendula</v>
      </c>
      <c r="M814" t="str">
        <f>VLOOKUP($D814,Artslister!$A$1:$W$99,3,FALSE)</f>
        <v>102139</v>
      </c>
      <c r="N814" t="str">
        <f>VLOOKUP($D814,Artslister!$A$1:$W$99,4,FALSE)</f>
        <v>144015</v>
      </c>
      <c r="O814" t="str">
        <f>VLOOKUP($D814,Artslister!$A$1:$W$99,5,FALSE)</f>
        <v>Plantae</v>
      </c>
      <c r="P814" t="str">
        <f>VLOOKUP($D814,Artslister!$A$1:$W$99,6,FALSE)</f>
        <v>Magnoliophyta</v>
      </c>
      <c r="Q814" t="str">
        <f>VLOOKUP($D814,Artslister!$A$1:$W$99,7,FALSE)</f>
        <v>Eudicots</v>
      </c>
      <c r="R814" t="str">
        <f>VLOOKUP($D814,Artslister!$A$1:$W$99,8,FALSE)</f>
        <v>Fagales</v>
      </c>
      <c r="S814" t="str">
        <f>VLOOKUP($D814,Artslister!$A$1:$W$99,9,FALSE)</f>
        <v>Betulaceae</v>
      </c>
      <c r="T814" t="str">
        <f>VLOOKUP($D814,Artslister!$A$1:$W$99,10,FALSE)</f>
        <v>Betula</v>
      </c>
      <c r="U814" t="str">
        <f>VLOOKUP($D814,Artslister!$A$1:$W$99,11,FALSE)</f>
        <v>pendula</v>
      </c>
      <c r="V814">
        <f>VLOOKUP($D814,Artslister!$A$1:$W$99,12,FALSE)</f>
        <v>0</v>
      </c>
      <c r="W814" t="str">
        <f>VLOOKUP($D814,Artslister!$A$1:$W$99,13,FALSE)</f>
        <v>Roth</v>
      </c>
      <c r="X814" t="e">
        <f>VLOOKUP($D814,Artslister!$A$1:$W$99,15,FALSE)</f>
        <v>#REF!</v>
      </c>
      <c r="Y814" t="e">
        <f>VLOOKUP($D814,Artslister!$A$1:$W$99,17,FALSE)</f>
        <v>#N/A</v>
      </c>
    </row>
    <row r="815" spans="1:25" ht="14.55" hidden="1" x14ac:dyDescent="0.3">
      <c r="A815" t="s">
        <v>57</v>
      </c>
      <c r="B815">
        <v>2018</v>
      </c>
      <c r="C815" t="s">
        <v>1658</v>
      </c>
      <c r="D815" t="s">
        <v>1980</v>
      </c>
      <c r="E815">
        <v>5</v>
      </c>
      <c r="L815" t="str">
        <f>VLOOKUP($D815,Artslister!$A$1:$W$99,2,FALSE)</f>
        <v>Betula pendula</v>
      </c>
      <c r="M815" t="str">
        <f>VLOOKUP($D815,Artslister!$A$1:$W$99,3,FALSE)</f>
        <v>102139</v>
      </c>
      <c r="N815" t="str">
        <f>VLOOKUP($D815,Artslister!$A$1:$W$99,4,FALSE)</f>
        <v>144015</v>
      </c>
      <c r="O815" t="str">
        <f>VLOOKUP($D815,Artslister!$A$1:$W$99,5,FALSE)</f>
        <v>Plantae</v>
      </c>
      <c r="P815" t="str">
        <f>VLOOKUP($D815,Artslister!$A$1:$W$99,6,FALSE)</f>
        <v>Magnoliophyta</v>
      </c>
      <c r="Q815" t="str">
        <f>VLOOKUP($D815,Artslister!$A$1:$W$99,7,FALSE)</f>
        <v>Eudicots</v>
      </c>
      <c r="R815" t="str">
        <f>VLOOKUP($D815,Artslister!$A$1:$W$99,8,FALSE)</f>
        <v>Fagales</v>
      </c>
      <c r="S815" t="str">
        <f>VLOOKUP($D815,Artslister!$A$1:$W$99,9,FALSE)</f>
        <v>Betulaceae</v>
      </c>
      <c r="T815" t="str">
        <f>VLOOKUP($D815,Artslister!$A$1:$W$99,10,FALSE)</f>
        <v>Betula</v>
      </c>
      <c r="U815" t="str">
        <f>VLOOKUP($D815,Artslister!$A$1:$W$99,11,FALSE)</f>
        <v>pendula</v>
      </c>
      <c r="V815">
        <f>VLOOKUP($D815,Artslister!$A$1:$W$99,12,FALSE)</f>
        <v>0</v>
      </c>
      <c r="W815" t="str">
        <f>VLOOKUP($D815,Artslister!$A$1:$W$99,13,FALSE)</f>
        <v>Roth</v>
      </c>
      <c r="X815" t="e">
        <f>VLOOKUP($D815,Artslister!$A$1:$W$99,15,FALSE)</f>
        <v>#REF!</v>
      </c>
      <c r="Y815" t="e">
        <f>VLOOKUP($D815,Artslister!$A$1:$W$99,17,FALSE)</f>
        <v>#N/A</v>
      </c>
    </row>
    <row r="816" spans="1:25" ht="14.55" hidden="1" x14ac:dyDescent="0.3">
      <c r="A816" t="s">
        <v>127</v>
      </c>
      <c r="B816">
        <v>2020</v>
      </c>
      <c r="C816" t="s">
        <v>1235</v>
      </c>
      <c r="D816" t="s">
        <v>1980</v>
      </c>
      <c r="E816">
        <v>10</v>
      </c>
      <c r="L816" t="str">
        <f>VLOOKUP($D816,Artslister!$A$1:$W$99,2,FALSE)</f>
        <v>Betula pendula</v>
      </c>
      <c r="M816" t="str">
        <f>VLOOKUP($D816,Artslister!$A$1:$W$99,3,FALSE)</f>
        <v>102139</v>
      </c>
      <c r="N816" t="str">
        <f>VLOOKUP($D816,Artslister!$A$1:$W$99,4,FALSE)</f>
        <v>144015</v>
      </c>
      <c r="O816" t="str">
        <f>VLOOKUP($D816,Artslister!$A$1:$W$99,5,FALSE)</f>
        <v>Plantae</v>
      </c>
      <c r="P816" t="str">
        <f>VLOOKUP($D816,Artslister!$A$1:$W$99,6,FALSE)</f>
        <v>Magnoliophyta</v>
      </c>
      <c r="Q816" t="str">
        <f>VLOOKUP($D816,Artslister!$A$1:$W$99,7,FALSE)</f>
        <v>Eudicots</v>
      </c>
      <c r="R816" t="str">
        <f>VLOOKUP($D816,Artslister!$A$1:$W$99,8,FALSE)</f>
        <v>Fagales</v>
      </c>
      <c r="S816" t="str">
        <f>VLOOKUP($D816,Artslister!$A$1:$W$99,9,FALSE)</f>
        <v>Betulaceae</v>
      </c>
      <c r="T816" t="str">
        <f>VLOOKUP($D816,Artslister!$A$1:$W$99,10,FALSE)</f>
        <v>Betula</v>
      </c>
      <c r="U816" t="str">
        <f>VLOOKUP($D816,Artslister!$A$1:$W$99,11,FALSE)</f>
        <v>pendula</v>
      </c>
      <c r="V816">
        <f>VLOOKUP($D816,Artslister!$A$1:$W$99,12,FALSE)</f>
        <v>0</v>
      </c>
      <c r="W816" t="str">
        <f>VLOOKUP($D816,Artslister!$A$1:$W$99,13,FALSE)</f>
        <v>Roth</v>
      </c>
      <c r="X816" t="e">
        <f>VLOOKUP($D816,Artslister!$A$1:$W$99,15,FALSE)</f>
        <v>#REF!</v>
      </c>
      <c r="Y816" t="e">
        <f>VLOOKUP($D816,Artslister!$A$1:$W$99,17,FALSE)</f>
        <v>#N/A</v>
      </c>
    </row>
    <row r="817" spans="1:25" ht="14.55" hidden="1" x14ac:dyDescent="0.3">
      <c r="A817" t="s">
        <v>139</v>
      </c>
      <c r="B817">
        <v>2020</v>
      </c>
      <c r="C817" t="s">
        <v>1253</v>
      </c>
      <c r="D817" t="s">
        <v>1980</v>
      </c>
      <c r="E817" t="s">
        <v>267</v>
      </c>
      <c r="L817" t="str">
        <f>VLOOKUP($D817,Artslister!$A$1:$W$99,2,FALSE)</f>
        <v>Betula pendula</v>
      </c>
      <c r="M817" t="str">
        <f>VLOOKUP($D817,Artslister!$A$1:$W$99,3,FALSE)</f>
        <v>102139</v>
      </c>
      <c r="N817" t="str">
        <f>VLOOKUP($D817,Artslister!$A$1:$W$99,4,FALSE)</f>
        <v>144015</v>
      </c>
      <c r="O817" t="str">
        <f>VLOOKUP($D817,Artslister!$A$1:$W$99,5,FALSE)</f>
        <v>Plantae</v>
      </c>
      <c r="P817" t="str">
        <f>VLOOKUP($D817,Artslister!$A$1:$W$99,6,FALSE)</f>
        <v>Magnoliophyta</v>
      </c>
      <c r="Q817" t="str">
        <f>VLOOKUP($D817,Artslister!$A$1:$W$99,7,FALSE)</f>
        <v>Eudicots</v>
      </c>
      <c r="R817" t="str">
        <f>VLOOKUP($D817,Artslister!$A$1:$W$99,8,FALSE)</f>
        <v>Fagales</v>
      </c>
      <c r="S817" t="str">
        <f>VLOOKUP($D817,Artslister!$A$1:$W$99,9,FALSE)</f>
        <v>Betulaceae</v>
      </c>
      <c r="T817" t="str">
        <f>VLOOKUP($D817,Artslister!$A$1:$W$99,10,FALSE)</f>
        <v>Betula</v>
      </c>
      <c r="U817" t="str">
        <f>VLOOKUP($D817,Artslister!$A$1:$W$99,11,FALSE)</f>
        <v>pendula</v>
      </c>
      <c r="V817">
        <f>VLOOKUP($D817,Artslister!$A$1:$W$99,12,FALSE)</f>
        <v>0</v>
      </c>
      <c r="W817" t="str">
        <f>VLOOKUP($D817,Artslister!$A$1:$W$99,13,FALSE)</f>
        <v>Roth</v>
      </c>
      <c r="X817" t="e">
        <f>VLOOKUP($D817,Artslister!$A$1:$W$99,15,FALSE)</f>
        <v>#REF!</v>
      </c>
      <c r="Y817" t="e">
        <f>VLOOKUP($D817,Artslister!$A$1:$W$99,17,FALSE)</f>
        <v>#N/A</v>
      </c>
    </row>
    <row r="818" spans="1:25" ht="14.55" hidden="1" x14ac:dyDescent="0.3">
      <c r="A818" t="s">
        <v>1932</v>
      </c>
      <c r="B818">
        <v>2020</v>
      </c>
      <c r="C818" t="s">
        <v>1389</v>
      </c>
      <c r="D818" t="s">
        <v>1980</v>
      </c>
      <c r="E818">
        <v>2</v>
      </c>
      <c r="L818" t="str">
        <f>VLOOKUP($D818,Artslister!$A$1:$W$99,2,FALSE)</f>
        <v>Betula pendula</v>
      </c>
      <c r="M818" t="str">
        <f>VLOOKUP($D818,Artslister!$A$1:$W$99,3,FALSE)</f>
        <v>102139</v>
      </c>
      <c r="N818" t="str">
        <f>VLOOKUP($D818,Artslister!$A$1:$W$99,4,FALSE)</f>
        <v>144015</v>
      </c>
      <c r="O818" t="str">
        <f>VLOOKUP($D818,Artslister!$A$1:$W$99,5,FALSE)</f>
        <v>Plantae</v>
      </c>
      <c r="P818" t="str">
        <f>VLOOKUP($D818,Artslister!$A$1:$W$99,6,FALSE)</f>
        <v>Magnoliophyta</v>
      </c>
      <c r="Q818" t="str">
        <f>VLOOKUP($D818,Artslister!$A$1:$W$99,7,FALSE)</f>
        <v>Eudicots</v>
      </c>
      <c r="R818" t="str">
        <f>VLOOKUP($D818,Artslister!$A$1:$W$99,8,FALSE)</f>
        <v>Fagales</v>
      </c>
      <c r="S818" t="str">
        <f>VLOOKUP($D818,Artslister!$A$1:$W$99,9,FALSE)</f>
        <v>Betulaceae</v>
      </c>
      <c r="T818" t="str">
        <f>VLOOKUP($D818,Artslister!$A$1:$W$99,10,FALSE)</f>
        <v>Betula</v>
      </c>
      <c r="U818" t="str">
        <f>VLOOKUP($D818,Artslister!$A$1:$W$99,11,FALSE)</f>
        <v>pendula</v>
      </c>
      <c r="V818">
        <f>VLOOKUP($D818,Artslister!$A$1:$W$99,12,FALSE)</f>
        <v>0</v>
      </c>
      <c r="W818" t="str">
        <f>VLOOKUP($D818,Artslister!$A$1:$W$99,13,FALSE)</f>
        <v>Roth</v>
      </c>
      <c r="X818" t="e">
        <f>VLOOKUP($D818,Artslister!$A$1:$W$99,15,FALSE)</f>
        <v>#REF!</v>
      </c>
      <c r="Y818" t="e">
        <f>VLOOKUP($D818,Artslister!$A$1:$W$99,17,FALSE)</f>
        <v>#N/A</v>
      </c>
    </row>
    <row r="819" spans="1:25" ht="14.55" hidden="1" x14ac:dyDescent="0.3">
      <c r="A819" t="s">
        <v>147</v>
      </c>
      <c r="B819">
        <v>2020</v>
      </c>
      <c r="C819" t="s">
        <v>1604</v>
      </c>
      <c r="D819" t="s">
        <v>1980</v>
      </c>
      <c r="E819">
        <v>5</v>
      </c>
      <c r="L819" t="str">
        <f>VLOOKUP($D819,Artslister!$A$1:$W$99,2,FALSE)</f>
        <v>Betula pendula</v>
      </c>
      <c r="M819" t="str">
        <f>VLOOKUP($D819,Artslister!$A$1:$W$99,3,FALSE)</f>
        <v>102139</v>
      </c>
      <c r="N819" t="str">
        <f>VLOOKUP($D819,Artslister!$A$1:$W$99,4,FALSE)</f>
        <v>144015</v>
      </c>
      <c r="O819" t="str">
        <f>VLOOKUP($D819,Artslister!$A$1:$W$99,5,FALSE)</f>
        <v>Plantae</v>
      </c>
      <c r="P819" t="str">
        <f>VLOOKUP($D819,Artslister!$A$1:$W$99,6,FALSE)</f>
        <v>Magnoliophyta</v>
      </c>
      <c r="Q819" t="str">
        <f>VLOOKUP($D819,Artslister!$A$1:$W$99,7,FALSE)</f>
        <v>Eudicots</v>
      </c>
      <c r="R819" t="str">
        <f>VLOOKUP($D819,Artslister!$A$1:$W$99,8,FALSE)</f>
        <v>Fagales</v>
      </c>
      <c r="S819" t="str">
        <f>VLOOKUP($D819,Artslister!$A$1:$W$99,9,FALSE)</f>
        <v>Betulaceae</v>
      </c>
      <c r="T819" t="str">
        <f>VLOOKUP($D819,Artslister!$A$1:$W$99,10,FALSE)</f>
        <v>Betula</v>
      </c>
      <c r="U819" t="str">
        <f>VLOOKUP($D819,Artslister!$A$1:$W$99,11,FALSE)</f>
        <v>pendula</v>
      </c>
      <c r="V819">
        <f>VLOOKUP($D819,Artslister!$A$1:$W$99,12,FALSE)</f>
        <v>0</v>
      </c>
      <c r="W819" t="str">
        <f>VLOOKUP($D819,Artslister!$A$1:$W$99,13,FALSE)</f>
        <v>Roth</v>
      </c>
      <c r="X819" t="e">
        <f>VLOOKUP($D819,Artslister!$A$1:$W$99,15,FALSE)</f>
        <v>#REF!</v>
      </c>
      <c r="Y819" t="e">
        <f>VLOOKUP($D819,Artslister!$A$1:$W$99,17,FALSE)</f>
        <v>#N/A</v>
      </c>
    </row>
    <row r="820" spans="1:25" ht="14.55" hidden="1" x14ac:dyDescent="0.3">
      <c r="A820" t="s">
        <v>147</v>
      </c>
      <c r="B820">
        <v>2021</v>
      </c>
      <c r="C820" t="s">
        <v>1604</v>
      </c>
      <c r="D820" t="s">
        <v>1980</v>
      </c>
      <c r="E820">
        <v>5</v>
      </c>
      <c r="I820">
        <v>1</v>
      </c>
      <c r="L820" t="str">
        <f>VLOOKUP($D820,Artslister!$A$1:$W$99,2,FALSE)</f>
        <v>Betula pendula</v>
      </c>
      <c r="M820" t="str">
        <f>VLOOKUP($D820,Artslister!$A$1:$W$99,3,FALSE)</f>
        <v>102139</v>
      </c>
      <c r="N820" t="str">
        <f>VLOOKUP($D820,Artslister!$A$1:$W$99,4,FALSE)</f>
        <v>144015</v>
      </c>
      <c r="O820" t="str">
        <f>VLOOKUP($D820,Artslister!$A$1:$W$99,5,FALSE)</f>
        <v>Plantae</v>
      </c>
      <c r="P820" t="str">
        <f>VLOOKUP($D820,Artslister!$A$1:$W$99,6,FALSE)</f>
        <v>Magnoliophyta</v>
      </c>
      <c r="Q820" t="str">
        <f>VLOOKUP($D820,Artslister!$A$1:$W$99,7,FALSE)</f>
        <v>Eudicots</v>
      </c>
      <c r="R820" t="str">
        <f>VLOOKUP($D820,Artslister!$A$1:$W$99,8,FALSE)</f>
        <v>Fagales</v>
      </c>
      <c r="S820" t="str">
        <f>VLOOKUP($D820,Artslister!$A$1:$W$99,9,FALSE)</f>
        <v>Betulaceae</v>
      </c>
      <c r="T820" t="str">
        <f>VLOOKUP($D820,Artslister!$A$1:$W$99,10,FALSE)</f>
        <v>Betula</v>
      </c>
      <c r="U820" t="str">
        <f>VLOOKUP($D820,Artslister!$A$1:$W$99,11,FALSE)</f>
        <v>pendula</v>
      </c>
      <c r="V820">
        <f>VLOOKUP($D820,Artslister!$A$1:$W$99,12,FALSE)</f>
        <v>0</v>
      </c>
      <c r="W820" t="str">
        <f>VLOOKUP($D820,Artslister!$A$1:$W$99,13,FALSE)</f>
        <v>Roth</v>
      </c>
      <c r="X820" t="e">
        <f>VLOOKUP($D820,Artslister!$A$1:$W$99,15,FALSE)</f>
        <v>#REF!</v>
      </c>
      <c r="Y820" t="e">
        <f>VLOOKUP($D820,Artslister!$A$1:$W$99,17,FALSE)</f>
        <v>#N/A</v>
      </c>
    </row>
    <row r="821" spans="1:25" ht="14.55" hidden="1" x14ac:dyDescent="0.3">
      <c r="A821" t="s">
        <v>117</v>
      </c>
      <c r="B821">
        <v>2022</v>
      </c>
      <c r="C821" t="s">
        <v>1405</v>
      </c>
      <c r="D821" t="s">
        <v>1979</v>
      </c>
      <c r="E821">
        <v>2</v>
      </c>
      <c r="F821">
        <v>1</v>
      </c>
      <c r="L821" t="str">
        <f>VLOOKUP($D821,Artslister!$A$1:$W$99,2,FALSE)</f>
        <v>Thymus pulegioides</v>
      </c>
      <c r="M821">
        <f>VLOOKUP($D821,Artslister!$A$1:$W$99,3,FALSE)</f>
        <v>102387</v>
      </c>
      <c r="N821">
        <f>VLOOKUP($D821,Artslister!$A$1:$W$99,4,FALSE)</f>
        <v>0</v>
      </c>
      <c r="O821" t="str">
        <f>VLOOKUP($D821,Artslister!$A$1:$W$99,5,FALSE)</f>
        <v>Plantae</v>
      </c>
      <c r="P821" t="str">
        <f>VLOOKUP($D821,Artslister!$A$1:$W$99,6,FALSE)</f>
        <v>Magnoliophyta</v>
      </c>
      <c r="Q821" t="str">
        <f>VLOOKUP($D821,Artslister!$A$1:$W$99,7,FALSE)</f>
        <v>Eudicots</v>
      </c>
      <c r="R821" t="str">
        <f>VLOOKUP($D821,Artslister!$A$1:$W$99,8,FALSE)</f>
        <v>Lamiales</v>
      </c>
      <c r="S821" t="str">
        <f>VLOOKUP($D821,Artslister!$A$1:$W$99,9,FALSE)</f>
        <v>Lamiaceae</v>
      </c>
      <c r="T821" t="str">
        <f>VLOOKUP($D821,Artslister!$A$1:$W$99,10,FALSE)</f>
        <v>Thymus</v>
      </c>
      <c r="U821" t="str">
        <f>VLOOKUP($D821,Artslister!$A$1:$W$99,11,FALSE)</f>
        <v>pulegioides</v>
      </c>
      <c r="V821">
        <f>VLOOKUP($D821,Artslister!$A$1:$W$99,12,FALSE)</f>
        <v>0</v>
      </c>
      <c r="W821" t="str">
        <f>VLOOKUP($D821,Artslister!$A$1:$W$99,13,FALSE)</f>
        <v>L.</v>
      </c>
      <c r="X821" t="e">
        <f>VLOOKUP($D821,Artslister!$A$1:$W$99,15,FALSE)</f>
        <v>#REF!</v>
      </c>
      <c r="Y821" t="e">
        <f>VLOOKUP($D821,Artslister!$A$1:$W$99,17,FALSE)</f>
        <v>#N/A</v>
      </c>
    </row>
    <row r="822" spans="1:25" ht="14.55" hidden="1" x14ac:dyDescent="0.3">
      <c r="A822" t="s">
        <v>117</v>
      </c>
      <c r="B822">
        <v>2022</v>
      </c>
      <c r="C822" t="s">
        <v>1406</v>
      </c>
      <c r="D822" t="s">
        <v>1979</v>
      </c>
      <c r="E822">
        <v>3</v>
      </c>
      <c r="F822">
        <v>1</v>
      </c>
      <c r="L822" t="str">
        <f>VLOOKUP($D822,Artslister!$A$1:$W$99,2,FALSE)</f>
        <v>Thymus pulegioides</v>
      </c>
      <c r="M822">
        <f>VLOOKUP($D822,Artslister!$A$1:$W$99,3,FALSE)</f>
        <v>102387</v>
      </c>
      <c r="N822">
        <f>VLOOKUP($D822,Artslister!$A$1:$W$99,4,FALSE)</f>
        <v>0</v>
      </c>
      <c r="O822" t="str">
        <f>VLOOKUP($D822,Artslister!$A$1:$W$99,5,FALSE)</f>
        <v>Plantae</v>
      </c>
      <c r="P822" t="str">
        <f>VLOOKUP($D822,Artslister!$A$1:$W$99,6,FALSE)</f>
        <v>Magnoliophyta</v>
      </c>
      <c r="Q822" t="str">
        <f>VLOOKUP($D822,Artslister!$A$1:$W$99,7,FALSE)</f>
        <v>Eudicots</v>
      </c>
      <c r="R822" t="str">
        <f>VLOOKUP($D822,Artslister!$A$1:$W$99,8,FALSE)</f>
        <v>Lamiales</v>
      </c>
      <c r="S822" t="str">
        <f>VLOOKUP($D822,Artslister!$A$1:$W$99,9,FALSE)</f>
        <v>Lamiaceae</v>
      </c>
      <c r="T822" t="str">
        <f>VLOOKUP($D822,Artslister!$A$1:$W$99,10,FALSE)</f>
        <v>Thymus</v>
      </c>
      <c r="U822" t="str">
        <f>VLOOKUP($D822,Artslister!$A$1:$W$99,11,FALSE)</f>
        <v>pulegioides</v>
      </c>
      <c r="V822">
        <f>VLOOKUP($D822,Artslister!$A$1:$W$99,12,FALSE)</f>
        <v>0</v>
      </c>
      <c r="W822" t="str">
        <f>VLOOKUP($D822,Artslister!$A$1:$W$99,13,FALSE)</f>
        <v>L.</v>
      </c>
      <c r="X822" t="e">
        <f>VLOOKUP($D822,Artslister!$A$1:$W$99,15,FALSE)</f>
        <v>#REF!</v>
      </c>
      <c r="Y822" t="e">
        <f>VLOOKUP($D822,Artslister!$A$1:$W$99,17,FALSE)</f>
        <v>#N/A</v>
      </c>
    </row>
    <row r="823" spans="1:25" ht="14.55" hidden="1" x14ac:dyDescent="0.3">
      <c r="A823" t="s">
        <v>117</v>
      </c>
      <c r="B823">
        <v>2022</v>
      </c>
      <c r="C823" t="s">
        <v>1420</v>
      </c>
      <c r="D823" t="s">
        <v>1979</v>
      </c>
      <c r="E823">
        <v>6</v>
      </c>
      <c r="F823">
        <v>1</v>
      </c>
      <c r="L823" t="str">
        <f>VLOOKUP($D823,Artslister!$A$1:$W$99,2,FALSE)</f>
        <v>Thymus pulegioides</v>
      </c>
      <c r="M823">
        <f>VLOOKUP($D823,Artslister!$A$1:$W$99,3,FALSE)</f>
        <v>102387</v>
      </c>
      <c r="N823">
        <f>VLOOKUP($D823,Artslister!$A$1:$W$99,4,FALSE)</f>
        <v>0</v>
      </c>
      <c r="O823" t="str">
        <f>VLOOKUP($D823,Artslister!$A$1:$W$99,5,FALSE)</f>
        <v>Plantae</v>
      </c>
      <c r="P823" t="str">
        <f>VLOOKUP($D823,Artslister!$A$1:$W$99,6,FALSE)</f>
        <v>Magnoliophyta</v>
      </c>
      <c r="Q823" t="str">
        <f>VLOOKUP($D823,Artslister!$A$1:$W$99,7,FALSE)</f>
        <v>Eudicots</v>
      </c>
      <c r="R823" t="str">
        <f>VLOOKUP($D823,Artslister!$A$1:$W$99,8,FALSE)</f>
        <v>Lamiales</v>
      </c>
      <c r="S823" t="str">
        <f>VLOOKUP($D823,Artslister!$A$1:$W$99,9,FALSE)</f>
        <v>Lamiaceae</v>
      </c>
      <c r="T823" t="str">
        <f>VLOOKUP($D823,Artslister!$A$1:$W$99,10,FALSE)</f>
        <v>Thymus</v>
      </c>
      <c r="U823" t="str">
        <f>VLOOKUP($D823,Artslister!$A$1:$W$99,11,FALSE)</f>
        <v>pulegioides</v>
      </c>
      <c r="V823">
        <f>VLOOKUP($D823,Artslister!$A$1:$W$99,12,FALSE)</f>
        <v>0</v>
      </c>
      <c r="W823" t="str">
        <f>VLOOKUP($D823,Artslister!$A$1:$W$99,13,FALSE)</f>
        <v>L.</v>
      </c>
      <c r="X823" t="e">
        <f>VLOOKUP($D823,Artslister!$A$1:$W$99,15,FALSE)</f>
        <v>#REF!</v>
      </c>
      <c r="Y823" t="e">
        <f>VLOOKUP($D823,Artslister!$A$1:$W$99,17,FALSE)</f>
        <v>#N/A</v>
      </c>
    </row>
    <row r="824" spans="1:25" ht="14.55" hidden="1" x14ac:dyDescent="0.3">
      <c r="A824" t="s">
        <v>117</v>
      </c>
      <c r="B824">
        <v>2022</v>
      </c>
      <c r="C824" t="s">
        <v>1408</v>
      </c>
      <c r="D824" t="s">
        <v>1979</v>
      </c>
      <c r="E824">
        <v>20</v>
      </c>
      <c r="F824">
        <v>1</v>
      </c>
      <c r="L824" t="str">
        <f>VLOOKUP($D824,Artslister!$A$1:$W$99,2,FALSE)</f>
        <v>Thymus pulegioides</v>
      </c>
      <c r="M824">
        <f>VLOOKUP($D824,Artslister!$A$1:$W$99,3,FALSE)</f>
        <v>102387</v>
      </c>
      <c r="N824">
        <f>VLOOKUP($D824,Artslister!$A$1:$W$99,4,FALSE)</f>
        <v>0</v>
      </c>
      <c r="O824" t="str">
        <f>VLOOKUP($D824,Artslister!$A$1:$W$99,5,FALSE)</f>
        <v>Plantae</v>
      </c>
      <c r="P824" t="str">
        <f>VLOOKUP($D824,Artslister!$A$1:$W$99,6,FALSE)</f>
        <v>Magnoliophyta</v>
      </c>
      <c r="Q824" t="str">
        <f>VLOOKUP($D824,Artslister!$A$1:$W$99,7,FALSE)</f>
        <v>Eudicots</v>
      </c>
      <c r="R824" t="str">
        <f>VLOOKUP($D824,Artslister!$A$1:$W$99,8,FALSE)</f>
        <v>Lamiales</v>
      </c>
      <c r="S824" t="str">
        <f>VLOOKUP($D824,Artslister!$A$1:$W$99,9,FALSE)</f>
        <v>Lamiaceae</v>
      </c>
      <c r="T824" t="str">
        <f>VLOOKUP($D824,Artslister!$A$1:$W$99,10,FALSE)</f>
        <v>Thymus</v>
      </c>
      <c r="U824" t="str">
        <f>VLOOKUP($D824,Artslister!$A$1:$W$99,11,FALSE)</f>
        <v>pulegioides</v>
      </c>
      <c r="V824">
        <f>VLOOKUP($D824,Artslister!$A$1:$W$99,12,FALSE)</f>
        <v>0</v>
      </c>
      <c r="W824" t="str">
        <f>VLOOKUP($D824,Artslister!$A$1:$W$99,13,FALSE)</f>
        <v>L.</v>
      </c>
      <c r="X824" t="e">
        <f>VLOOKUP($D824,Artslister!$A$1:$W$99,15,FALSE)</f>
        <v>#REF!</v>
      </c>
      <c r="Y824" t="e">
        <f>VLOOKUP($D824,Artslister!$A$1:$W$99,17,FALSE)</f>
        <v>#N/A</v>
      </c>
    </row>
    <row r="825" spans="1:25" ht="14.55" hidden="1" x14ac:dyDescent="0.3">
      <c r="A825" t="s">
        <v>117</v>
      </c>
      <c r="B825">
        <v>2022</v>
      </c>
      <c r="C825" t="s">
        <v>1410</v>
      </c>
      <c r="D825" t="s">
        <v>1979</v>
      </c>
      <c r="E825">
        <v>15</v>
      </c>
      <c r="F825">
        <v>1</v>
      </c>
      <c r="L825" t="str">
        <f>VLOOKUP($D825,Artslister!$A$1:$W$99,2,FALSE)</f>
        <v>Thymus pulegioides</v>
      </c>
      <c r="M825">
        <f>VLOOKUP($D825,Artslister!$A$1:$W$99,3,FALSE)</f>
        <v>102387</v>
      </c>
      <c r="N825">
        <f>VLOOKUP($D825,Artslister!$A$1:$W$99,4,FALSE)</f>
        <v>0</v>
      </c>
      <c r="O825" t="str">
        <f>VLOOKUP($D825,Artslister!$A$1:$W$99,5,FALSE)</f>
        <v>Plantae</v>
      </c>
      <c r="P825" t="str">
        <f>VLOOKUP($D825,Artslister!$A$1:$W$99,6,FALSE)</f>
        <v>Magnoliophyta</v>
      </c>
      <c r="Q825" t="str">
        <f>VLOOKUP($D825,Artslister!$A$1:$W$99,7,FALSE)</f>
        <v>Eudicots</v>
      </c>
      <c r="R825" t="str">
        <f>VLOOKUP($D825,Artslister!$A$1:$W$99,8,FALSE)</f>
        <v>Lamiales</v>
      </c>
      <c r="S825" t="str">
        <f>VLOOKUP($D825,Artslister!$A$1:$W$99,9,FALSE)</f>
        <v>Lamiaceae</v>
      </c>
      <c r="T825" t="str">
        <f>VLOOKUP($D825,Artslister!$A$1:$W$99,10,FALSE)</f>
        <v>Thymus</v>
      </c>
      <c r="U825" t="str">
        <f>VLOOKUP($D825,Artslister!$A$1:$W$99,11,FALSE)</f>
        <v>pulegioides</v>
      </c>
      <c r="V825">
        <f>VLOOKUP($D825,Artslister!$A$1:$W$99,12,FALSE)</f>
        <v>0</v>
      </c>
      <c r="W825" t="str">
        <f>VLOOKUP($D825,Artslister!$A$1:$W$99,13,FALSE)</f>
        <v>L.</v>
      </c>
      <c r="X825" t="e">
        <f>VLOOKUP($D825,Artslister!$A$1:$W$99,15,FALSE)</f>
        <v>#REF!</v>
      </c>
      <c r="Y825" t="e">
        <f>VLOOKUP($D825,Artslister!$A$1:$W$99,17,FALSE)</f>
        <v>#N/A</v>
      </c>
    </row>
    <row r="826" spans="1:25" ht="14.55" hidden="1" x14ac:dyDescent="0.3">
      <c r="A826" t="s">
        <v>117</v>
      </c>
      <c r="B826">
        <v>2022</v>
      </c>
      <c r="C826" t="s">
        <v>1422</v>
      </c>
      <c r="D826" t="s">
        <v>1936</v>
      </c>
      <c r="E826">
        <v>10</v>
      </c>
      <c r="H826">
        <v>1</v>
      </c>
      <c r="L826" t="str">
        <f>VLOOKUP($D826,Artslister!$A$1:$W$99,2,FALSE)</f>
        <v>Cotoneaster integerrimus</v>
      </c>
      <c r="M826" t="str">
        <f>VLOOKUP($D826,Artslister!$A$1:$W$99,3,FALSE)</f>
        <v>103276</v>
      </c>
      <c r="N826" t="str">
        <f>VLOOKUP($D826,Artslister!$A$1:$W$99,4,FALSE)</f>
        <v>132025</v>
      </c>
      <c r="O826" t="str">
        <f>VLOOKUP($D826,Artslister!$A$1:$W$99,5,FALSE)</f>
        <v>Plantae</v>
      </c>
      <c r="P826" t="str">
        <f>VLOOKUP($D826,Artslister!$A$1:$W$99,6,FALSE)</f>
        <v>Magnoliophyta</v>
      </c>
      <c r="Q826" t="str">
        <f>VLOOKUP($D826,Artslister!$A$1:$W$99,7,FALSE)</f>
        <v>Eudicots</v>
      </c>
      <c r="R826" t="str">
        <f>VLOOKUP($D826,Artslister!$A$1:$W$99,8,FALSE)</f>
        <v>Rosales</v>
      </c>
      <c r="S826" t="str">
        <f>VLOOKUP($D826,Artslister!$A$1:$W$99,9,FALSE)</f>
        <v>Rosaceae</v>
      </c>
      <c r="T826" t="str">
        <f>VLOOKUP($D826,Artslister!$A$1:$W$99,10,FALSE)</f>
        <v>Cotoneaster</v>
      </c>
      <c r="U826" t="str">
        <f>VLOOKUP($D826,Artslister!$A$1:$W$99,11,FALSE)</f>
        <v>integerrimus</v>
      </c>
      <c r="V826">
        <f>VLOOKUP($D826,Artslister!$A$1:$W$99,12,FALSE)</f>
        <v>0</v>
      </c>
      <c r="W826" t="str">
        <f>VLOOKUP($D826,Artslister!$A$1:$W$99,13,FALSE)</f>
        <v>Medik.</v>
      </c>
      <c r="X826" t="e">
        <f>VLOOKUP($D826,Artslister!$A$1:$W$99,15,FALSE)</f>
        <v>#REF!</v>
      </c>
      <c r="Y826" t="e">
        <f>VLOOKUP($D826,Artslister!$A$1:$W$99,17,FALSE)</f>
        <v>#N/A</v>
      </c>
    </row>
    <row r="827" spans="1:25" ht="14.55" hidden="1" x14ac:dyDescent="0.3">
      <c r="A827" t="s">
        <v>117</v>
      </c>
      <c r="B827">
        <v>2022</v>
      </c>
      <c r="C827" t="s">
        <v>1418</v>
      </c>
      <c r="D827" t="s">
        <v>1936</v>
      </c>
      <c r="E827">
        <v>15</v>
      </c>
      <c r="H827">
        <v>1</v>
      </c>
      <c r="L827" t="str">
        <f>VLOOKUP($D827,Artslister!$A$1:$W$99,2,FALSE)</f>
        <v>Cotoneaster integerrimus</v>
      </c>
      <c r="M827" t="str">
        <f>VLOOKUP($D827,Artslister!$A$1:$W$99,3,FALSE)</f>
        <v>103276</v>
      </c>
      <c r="N827" t="str">
        <f>VLOOKUP($D827,Artslister!$A$1:$W$99,4,FALSE)</f>
        <v>132025</v>
      </c>
      <c r="O827" t="str">
        <f>VLOOKUP($D827,Artslister!$A$1:$W$99,5,FALSE)</f>
        <v>Plantae</v>
      </c>
      <c r="P827" t="str">
        <f>VLOOKUP($D827,Artslister!$A$1:$W$99,6,FALSE)</f>
        <v>Magnoliophyta</v>
      </c>
      <c r="Q827" t="str">
        <f>VLOOKUP($D827,Artslister!$A$1:$W$99,7,FALSE)</f>
        <v>Eudicots</v>
      </c>
      <c r="R827" t="str">
        <f>VLOOKUP($D827,Artslister!$A$1:$W$99,8,FALSE)</f>
        <v>Rosales</v>
      </c>
      <c r="S827" t="str">
        <f>VLOOKUP($D827,Artslister!$A$1:$W$99,9,FALSE)</f>
        <v>Rosaceae</v>
      </c>
      <c r="T827" t="str">
        <f>VLOOKUP($D827,Artslister!$A$1:$W$99,10,FALSE)</f>
        <v>Cotoneaster</v>
      </c>
      <c r="U827" t="str">
        <f>VLOOKUP($D827,Artslister!$A$1:$W$99,11,FALSE)</f>
        <v>integerrimus</v>
      </c>
      <c r="V827">
        <f>VLOOKUP($D827,Artslister!$A$1:$W$99,12,FALSE)</f>
        <v>0</v>
      </c>
      <c r="W827" t="str">
        <f>VLOOKUP($D827,Artslister!$A$1:$W$99,13,FALSE)</f>
        <v>Medik.</v>
      </c>
      <c r="X827" t="e">
        <f>VLOOKUP($D827,Artslister!$A$1:$W$99,15,FALSE)</f>
        <v>#REF!</v>
      </c>
      <c r="Y827" t="e">
        <f>VLOOKUP($D827,Artslister!$A$1:$W$99,17,FALSE)</f>
        <v>#N/A</v>
      </c>
    </row>
    <row r="828" spans="1:25" ht="14.55" hidden="1" x14ac:dyDescent="0.3">
      <c r="A828" t="s">
        <v>117</v>
      </c>
      <c r="B828">
        <v>2022</v>
      </c>
      <c r="C828" t="s">
        <v>1406</v>
      </c>
      <c r="D828" t="s">
        <v>1936</v>
      </c>
      <c r="E828">
        <v>0.1</v>
      </c>
      <c r="H828">
        <v>1</v>
      </c>
      <c r="K828" t="s">
        <v>1981</v>
      </c>
      <c r="L828" t="str">
        <f>VLOOKUP($D828,Artslister!$A$1:$W$99,2,FALSE)</f>
        <v>Cotoneaster integerrimus</v>
      </c>
      <c r="M828" t="str">
        <f>VLOOKUP($D828,Artslister!$A$1:$W$99,3,FALSE)</f>
        <v>103276</v>
      </c>
      <c r="N828" t="str">
        <f>VLOOKUP($D828,Artslister!$A$1:$W$99,4,FALSE)</f>
        <v>132025</v>
      </c>
      <c r="O828" t="str">
        <f>VLOOKUP($D828,Artslister!$A$1:$W$99,5,FALSE)</f>
        <v>Plantae</v>
      </c>
      <c r="P828" t="str">
        <f>VLOOKUP($D828,Artslister!$A$1:$W$99,6,FALSE)</f>
        <v>Magnoliophyta</v>
      </c>
      <c r="Q828" t="str">
        <f>VLOOKUP($D828,Artslister!$A$1:$W$99,7,FALSE)</f>
        <v>Eudicots</v>
      </c>
      <c r="R828" t="str">
        <f>VLOOKUP($D828,Artslister!$A$1:$W$99,8,FALSE)</f>
        <v>Rosales</v>
      </c>
      <c r="S828" t="str">
        <f>VLOOKUP($D828,Artslister!$A$1:$W$99,9,FALSE)</f>
        <v>Rosaceae</v>
      </c>
      <c r="T828" t="str">
        <f>VLOOKUP($D828,Artslister!$A$1:$W$99,10,FALSE)</f>
        <v>Cotoneaster</v>
      </c>
      <c r="U828" t="str">
        <f>VLOOKUP($D828,Artslister!$A$1:$W$99,11,FALSE)</f>
        <v>integerrimus</v>
      </c>
      <c r="V828">
        <f>VLOOKUP($D828,Artslister!$A$1:$W$99,12,FALSE)</f>
        <v>0</v>
      </c>
      <c r="W828" t="str">
        <f>VLOOKUP($D828,Artslister!$A$1:$W$99,13,FALSE)</f>
        <v>Medik.</v>
      </c>
      <c r="X828" t="e">
        <f>VLOOKUP($D828,Artslister!$A$1:$W$99,15,FALSE)</f>
        <v>#REF!</v>
      </c>
      <c r="Y828" t="e">
        <f>VLOOKUP($D828,Artslister!$A$1:$W$99,17,FALSE)</f>
        <v>#N/A</v>
      </c>
    </row>
    <row r="829" spans="1:25" ht="14.55" hidden="1" x14ac:dyDescent="0.3">
      <c r="A829" t="s">
        <v>117</v>
      </c>
      <c r="B829">
        <v>2022</v>
      </c>
      <c r="C829" t="s">
        <v>1420</v>
      </c>
      <c r="D829" t="s">
        <v>1936</v>
      </c>
      <c r="E829">
        <v>12</v>
      </c>
      <c r="H829">
        <v>1</v>
      </c>
      <c r="L829" t="str">
        <f>VLOOKUP($D829,Artslister!$A$1:$W$99,2,FALSE)</f>
        <v>Cotoneaster integerrimus</v>
      </c>
      <c r="M829" t="str">
        <f>VLOOKUP($D829,Artslister!$A$1:$W$99,3,FALSE)</f>
        <v>103276</v>
      </c>
      <c r="N829" t="str">
        <f>VLOOKUP($D829,Artslister!$A$1:$W$99,4,FALSE)</f>
        <v>132025</v>
      </c>
      <c r="O829" t="str">
        <f>VLOOKUP($D829,Artslister!$A$1:$W$99,5,FALSE)</f>
        <v>Plantae</v>
      </c>
      <c r="P829" t="str">
        <f>VLOOKUP($D829,Artslister!$A$1:$W$99,6,FALSE)</f>
        <v>Magnoliophyta</v>
      </c>
      <c r="Q829" t="str">
        <f>VLOOKUP($D829,Artslister!$A$1:$W$99,7,FALSE)</f>
        <v>Eudicots</v>
      </c>
      <c r="R829" t="str">
        <f>VLOOKUP($D829,Artslister!$A$1:$W$99,8,FALSE)</f>
        <v>Rosales</v>
      </c>
      <c r="S829" t="str">
        <f>VLOOKUP($D829,Artslister!$A$1:$W$99,9,FALSE)</f>
        <v>Rosaceae</v>
      </c>
      <c r="T829" t="str">
        <f>VLOOKUP($D829,Artslister!$A$1:$W$99,10,FALSE)</f>
        <v>Cotoneaster</v>
      </c>
      <c r="U829" t="str">
        <f>VLOOKUP($D829,Artslister!$A$1:$W$99,11,FALSE)</f>
        <v>integerrimus</v>
      </c>
      <c r="V829">
        <f>VLOOKUP($D829,Artslister!$A$1:$W$99,12,FALSE)</f>
        <v>0</v>
      </c>
      <c r="W829" t="str">
        <f>VLOOKUP($D829,Artslister!$A$1:$W$99,13,FALSE)</f>
        <v>Medik.</v>
      </c>
      <c r="X829" t="e">
        <f>VLOOKUP($D829,Artslister!$A$1:$W$99,15,FALSE)</f>
        <v>#REF!</v>
      </c>
      <c r="Y829" t="e">
        <f>VLOOKUP($D829,Artslister!$A$1:$W$99,17,FALSE)</f>
        <v>#N/A</v>
      </c>
    </row>
    <row r="830" spans="1:25" ht="14.55" hidden="1" x14ac:dyDescent="0.3">
      <c r="A830" t="s">
        <v>117</v>
      </c>
      <c r="B830">
        <v>2022</v>
      </c>
      <c r="C830" t="s">
        <v>1408</v>
      </c>
      <c r="D830" t="s">
        <v>1936</v>
      </c>
      <c r="E830">
        <v>15</v>
      </c>
      <c r="H830">
        <v>1</v>
      </c>
      <c r="L830" t="str">
        <f>VLOOKUP($D830,Artslister!$A$1:$W$99,2,FALSE)</f>
        <v>Cotoneaster integerrimus</v>
      </c>
      <c r="M830" t="str">
        <f>VLOOKUP($D830,Artslister!$A$1:$W$99,3,FALSE)</f>
        <v>103276</v>
      </c>
      <c r="N830" t="str">
        <f>VLOOKUP($D830,Artslister!$A$1:$W$99,4,FALSE)</f>
        <v>132025</v>
      </c>
      <c r="O830" t="str">
        <f>VLOOKUP($D830,Artslister!$A$1:$W$99,5,FALSE)</f>
        <v>Plantae</v>
      </c>
      <c r="P830" t="str">
        <f>VLOOKUP($D830,Artslister!$A$1:$W$99,6,FALSE)</f>
        <v>Magnoliophyta</v>
      </c>
      <c r="Q830" t="str">
        <f>VLOOKUP($D830,Artslister!$A$1:$W$99,7,FALSE)</f>
        <v>Eudicots</v>
      </c>
      <c r="R830" t="str">
        <f>VLOOKUP($D830,Artslister!$A$1:$W$99,8,FALSE)</f>
        <v>Rosales</v>
      </c>
      <c r="S830" t="str">
        <f>VLOOKUP($D830,Artslister!$A$1:$W$99,9,FALSE)</f>
        <v>Rosaceae</v>
      </c>
      <c r="T830" t="str">
        <f>VLOOKUP($D830,Artslister!$A$1:$W$99,10,FALSE)</f>
        <v>Cotoneaster</v>
      </c>
      <c r="U830" t="str">
        <f>VLOOKUP($D830,Artslister!$A$1:$W$99,11,FALSE)</f>
        <v>integerrimus</v>
      </c>
      <c r="V830">
        <f>VLOOKUP($D830,Artslister!$A$1:$W$99,12,FALSE)</f>
        <v>0</v>
      </c>
      <c r="W830" t="str">
        <f>VLOOKUP($D830,Artslister!$A$1:$W$99,13,FALSE)</f>
        <v>Medik.</v>
      </c>
      <c r="X830" t="e">
        <f>VLOOKUP($D830,Artslister!$A$1:$W$99,15,FALSE)</f>
        <v>#REF!</v>
      </c>
      <c r="Y830" t="e">
        <f>VLOOKUP($D830,Artslister!$A$1:$W$99,17,FALSE)</f>
        <v>#N/A</v>
      </c>
    </row>
    <row r="831" spans="1:25" ht="14.55" hidden="1" x14ac:dyDescent="0.3">
      <c r="A831" t="s">
        <v>117</v>
      </c>
      <c r="B831">
        <v>2022</v>
      </c>
      <c r="C831" t="s">
        <v>1412</v>
      </c>
      <c r="D831" t="s">
        <v>1926</v>
      </c>
      <c r="E831">
        <v>1</v>
      </c>
      <c r="I831">
        <v>1</v>
      </c>
      <c r="K831" t="s">
        <v>1981</v>
      </c>
      <c r="L831" t="str">
        <f>VLOOKUP($D831,Artslister!$A$1:$W$99,2,FALSE)</f>
        <v>Juniperus communis</v>
      </c>
      <c r="M831" t="str">
        <f>VLOOKUP($D831,Artslister!$A$1:$W$99,3,FALSE)</f>
        <v>103785</v>
      </c>
      <c r="N831" t="str">
        <f>VLOOKUP($D831,Artslister!$A$1:$W$99,4,FALSE)</f>
        <v>63745</v>
      </c>
      <c r="O831" t="str">
        <f>VLOOKUP($D831,Artslister!$A$1:$W$99,5,FALSE)</f>
        <v>Plantae</v>
      </c>
      <c r="P831" t="str">
        <f>VLOOKUP($D831,Artslister!$A$1:$W$99,6,FALSE)</f>
        <v>Pinophyta</v>
      </c>
      <c r="Q831" t="str">
        <f>VLOOKUP($D831,Artslister!$A$1:$W$99,7,FALSE)</f>
        <v>Pinopsida</v>
      </c>
      <c r="R831" t="str">
        <f>VLOOKUP($D831,Artslister!$A$1:$W$99,8,FALSE)</f>
        <v>Pinales</v>
      </c>
      <c r="S831" t="str">
        <f>VLOOKUP($D831,Artslister!$A$1:$W$99,9,FALSE)</f>
        <v>Cupressaceae</v>
      </c>
      <c r="T831" t="str">
        <f>VLOOKUP($D831,Artslister!$A$1:$W$99,10,FALSE)</f>
        <v>Juniperus</v>
      </c>
      <c r="U831" t="str">
        <f>VLOOKUP($D831,Artslister!$A$1:$W$99,11,FALSE)</f>
        <v>communis</v>
      </c>
      <c r="V831">
        <f>VLOOKUP($D831,Artslister!$A$1:$W$99,12,FALSE)</f>
        <v>0</v>
      </c>
      <c r="W831" t="str">
        <f>VLOOKUP($D831,Artslister!$A$1:$W$99,13,FALSE)</f>
        <v>L.</v>
      </c>
      <c r="X831" t="e">
        <f>VLOOKUP($D831,Artslister!$A$1:$W$99,15,FALSE)</f>
        <v>#REF!</v>
      </c>
      <c r="Y831" t="e">
        <f>VLOOKUP($D831,Artslister!$A$1:$W$99,17,FALSE)</f>
        <v>#N/A</v>
      </c>
    </row>
    <row r="832" spans="1:25" ht="14.55" hidden="1" x14ac:dyDescent="0.3">
      <c r="A832" t="s">
        <v>117</v>
      </c>
      <c r="B832">
        <v>2022</v>
      </c>
      <c r="C832" t="s">
        <v>1405</v>
      </c>
      <c r="D832" t="s">
        <v>1937</v>
      </c>
      <c r="E832">
        <v>1</v>
      </c>
      <c r="F832">
        <v>1</v>
      </c>
      <c r="L832" t="str">
        <f>VLOOKUP($D832,Artslister!$A$1:$W$99,2,FALSE)</f>
        <v>Avenula pratensis</v>
      </c>
      <c r="M832">
        <f>VLOOKUP($D832,Artslister!$A$1:$W$99,3,FALSE)</f>
        <v>99921</v>
      </c>
      <c r="N832">
        <f>VLOOKUP($D832,Artslister!$A$1:$W$99,4,FALSE)</f>
        <v>0</v>
      </c>
      <c r="O832" t="str">
        <f>VLOOKUP($D832,Artslister!$A$1:$W$99,5,FALSE)</f>
        <v>Plantae</v>
      </c>
      <c r="P832" t="str">
        <f>VLOOKUP($D832,Artslister!$A$1:$W$99,6,FALSE)</f>
        <v>Magnoliophyta</v>
      </c>
      <c r="Q832" t="str">
        <f>VLOOKUP($D832,Artslister!$A$1:$W$99,7,FALSE)</f>
        <v>Monocots</v>
      </c>
      <c r="R832" t="str">
        <f>VLOOKUP($D832,Artslister!$A$1:$W$99,8,FALSE)</f>
        <v>Poales</v>
      </c>
      <c r="S832" t="str">
        <f>VLOOKUP($D832,Artslister!$A$1:$W$99,9,FALSE)</f>
        <v>Poaceae</v>
      </c>
      <c r="T832" t="str">
        <f>VLOOKUP($D832,Artslister!$A$1:$W$99,10,FALSE)</f>
        <v>Avenula</v>
      </c>
      <c r="U832" t="str">
        <f>VLOOKUP($D832,Artslister!$A$1:$W$99,11,FALSE)</f>
        <v>pratensis</v>
      </c>
      <c r="V832">
        <f>VLOOKUP($D832,Artslister!$A$1:$W$99,12,FALSE)</f>
        <v>0</v>
      </c>
      <c r="W832" t="str">
        <f>VLOOKUP($D832,Artslister!$A$1:$W$99,13,FALSE)</f>
        <v>(L.) Dumort.</v>
      </c>
      <c r="X832" t="e">
        <f>VLOOKUP($D832,Artslister!$A$1:$W$99,15,FALSE)</f>
        <v>#REF!</v>
      </c>
      <c r="Y832" t="e">
        <f>VLOOKUP($D832,Artslister!$A$1:$W$99,17,FALSE)</f>
        <v>#N/A</v>
      </c>
    </row>
    <row r="833" spans="1:25" ht="14.55" hidden="1" x14ac:dyDescent="0.3">
      <c r="A833" t="s">
        <v>117</v>
      </c>
      <c r="B833">
        <v>2022</v>
      </c>
      <c r="C833" t="s">
        <v>1406</v>
      </c>
      <c r="D833" t="s">
        <v>1937</v>
      </c>
      <c r="E833">
        <v>1</v>
      </c>
      <c r="F833">
        <v>1</v>
      </c>
      <c r="L833" t="str">
        <f>VLOOKUP($D833,Artslister!$A$1:$W$99,2,FALSE)</f>
        <v>Avenula pratensis</v>
      </c>
      <c r="M833">
        <f>VLOOKUP($D833,Artslister!$A$1:$W$99,3,FALSE)</f>
        <v>99921</v>
      </c>
      <c r="N833">
        <f>VLOOKUP($D833,Artslister!$A$1:$W$99,4,FALSE)</f>
        <v>0</v>
      </c>
      <c r="O833" t="str">
        <f>VLOOKUP($D833,Artslister!$A$1:$W$99,5,FALSE)</f>
        <v>Plantae</v>
      </c>
      <c r="P833" t="str">
        <f>VLOOKUP($D833,Artslister!$A$1:$W$99,6,FALSE)</f>
        <v>Magnoliophyta</v>
      </c>
      <c r="Q833" t="str">
        <f>VLOOKUP($D833,Artslister!$A$1:$W$99,7,FALSE)</f>
        <v>Monocots</v>
      </c>
      <c r="R833" t="str">
        <f>VLOOKUP($D833,Artslister!$A$1:$W$99,8,FALSE)</f>
        <v>Poales</v>
      </c>
      <c r="S833" t="str">
        <f>VLOOKUP($D833,Artslister!$A$1:$W$99,9,FALSE)</f>
        <v>Poaceae</v>
      </c>
      <c r="T833" t="str">
        <f>VLOOKUP($D833,Artslister!$A$1:$W$99,10,FALSE)</f>
        <v>Avenula</v>
      </c>
      <c r="U833" t="str">
        <f>VLOOKUP($D833,Artslister!$A$1:$W$99,11,FALSE)</f>
        <v>pratensis</v>
      </c>
      <c r="V833">
        <f>VLOOKUP($D833,Artslister!$A$1:$W$99,12,FALSE)</f>
        <v>0</v>
      </c>
      <c r="W833" t="str">
        <f>VLOOKUP($D833,Artslister!$A$1:$W$99,13,FALSE)</f>
        <v>(L.) Dumort.</v>
      </c>
      <c r="X833" t="e">
        <f>VLOOKUP($D833,Artslister!$A$1:$W$99,15,FALSE)</f>
        <v>#REF!</v>
      </c>
      <c r="Y833" t="e">
        <f>VLOOKUP($D833,Artslister!$A$1:$W$99,17,FALSE)</f>
        <v>#N/A</v>
      </c>
    </row>
    <row r="834" spans="1:25" ht="14.55" hidden="1" x14ac:dyDescent="0.3">
      <c r="A834" t="s">
        <v>117</v>
      </c>
      <c r="B834">
        <v>2022</v>
      </c>
      <c r="C834" t="s">
        <v>1408</v>
      </c>
      <c r="D834" t="s">
        <v>1937</v>
      </c>
      <c r="E834">
        <v>0.1</v>
      </c>
      <c r="F834">
        <v>1</v>
      </c>
      <c r="L834" t="str">
        <f>VLOOKUP($D834,Artslister!$A$1:$W$99,2,FALSE)</f>
        <v>Avenula pratensis</v>
      </c>
      <c r="M834">
        <f>VLOOKUP($D834,Artslister!$A$1:$W$99,3,FALSE)</f>
        <v>99921</v>
      </c>
      <c r="N834">
        <f>VLOOKUP($D834,Artslister!$A$1:$W$99,4,FALSE)</f>
        <v>0</v>
      </c>
      <c r="O834" t="str">
        <f>VLOOKUP($D834,Artslister!$A$1:$W$99,5,FALSE)</f>
        <v>Plantae</v>
      </c>
      <c r="P834" t="str">
        <f>VLOOKUP($D834,Artslister!$A$1:$W$99,6,FALSE)</f>
        <v>Magnoliophyta</v>
      </c>
      <c r="Q834" t="str">
        <f>VLOOKUP($D834,Artslister!$A$1:$W$99,7,FALSE)</f>
        <v>Monocots</v>
      </c>
      <c r="R834" t="str">
        <f>VLOOKUP($D834,Artslister!$A$1:$W$99,8,FALSE)</f>
        <v>Poales</v>
      </c>
      <c r="S834" t="str">
        <f>VLOOKUP($D834,Artslister!$A$1:$W$99,9,FALSE)</f>
        <v>Poaceae</v>
      </c>
      <c r="T834" t="str">
        <f>VLOOKUP($D834,Artslister!$A$1:$W$99,10,FALSE)</f>
        <v>Avenula</v>
      </c>
      <c r="U834" t="str">
        <f>VLOOKUP($D834,Artslister!$A$1:$W$99,11,FALSE)</f>
        <v>pratensis</v>
      </c>
      <c r="V834">
        <f>VLOOKUP($D834,Artslister!$A$1:$W$99,12,FALSE)</f>
        <v>0</v>
      </c>
      <c r="W834" t="str">
        <f>VLOOKUP($D834,Artslister!$A$1:$W$99,13,FALSE)</f>
        <v>(L.) Dumort.</v>
      </c>
      <c r="X834" t="e">
        <f>VLOOKUP($D834,Artslister!$A$1:$W$99,15,FALSE)</f>
        <v>#REF!</v>
      </c>
      <c r="Y834" t="e">
        <f>VLOOKUP($D834,Artslister!$A$1:$W$99,17,FALSE)</f>
        <v>#N/A</v>
      </c>
    </row>
    <row r="835" spans="1:25" ht="14.55" hidden="1" x14ac:dyDescent="0.3">
      <c r="A835" t="s">
        <v>117</v>
      </c>
      <c r="B835">
        <v>2022</v>
      </c>
      <c r="C835" t="s">
        <v>1410</v>
      </c>
      <c r="D835" t="s">
        <v>1937</v>
      </c>
      <c r="E835">
        <v>0.1</v>
      </c>
      <c r="F835">
        <v>1</v>
      </c>
      <c r="L835" t="str">
        <f>VLOOKUP($D835,Artslister!$A$1:$W$99,2,FALSE)</f>
        <v>Avenula pratensis</v>
      </c>
      <c r="M835">
        <f>VLOOKUP($D835,Artslister!$A$1:$W$99,3,FALSE)</f>
        <v>99921</v>
      </c>
      <c r="N835">
        <f>VLOOKUP($D835,Artslister!$A$1:$W$99,4,FALSE)</f>
        <v>0</v>
      </c>
      <c r="O835" t="str">
        <f>VLOOKUP($D835,Artslister!$A$1:$W$99,5,FALSE)</f>
        <v>Plantae</v>
      </c>
      <c r="P835" t="str">
        <f>VLOOKUP($D835,Artslister!$A$1:$W$99,6,FALSE)</f>
        <v>Magnoliophyta</v>
      </c>
      <c r="Q835" t="str">
        <f>VLOOKUP($D835,Artslister!$A$1:$W$99,7,FALSE)</f>
        <v>Monocots</v>
      </c>
      <c r="R835" t="str">
        <f>VLOOKUP($D835,Artslister!$A$1:$W$99,8,FALSE)</f>
        <v>Poales</v>
      </c>
      <c r="S835" t="str">
        <f>VLOOKUP($D835,Artslister!$A$1:$W$99,9,FALSE)</f>
        <v>Poaceae</v>
      </c>
      <c r="T835" t="str">
        <f>VLOOKUP($D835,Artslister!$A$1:$W$99,10,FALSE)</f>
        <v>Avenula</v>
      </c>
      <c r="U835" t="str">
        <f>VLOOKUP($D835,Artslister!$A$1:$W$99,11,FALSE)</f>
        <v>pratensis</v>
      </c>
      <c r="V835">
        <f>VLOOKUP($D835,Artslister!$A$1:$W$99,12,FALSE)</f>
        <v>0</v>
      </c>
      <c r="W835" t="str">
        <f>VLOOKUP($D835,Artslister!$A$1:$W$99,13,FALSE)</f>
        <v>(L.) Dumort.</v>
      </c>
      <c r="X835" t="e">
        <f>VLOOKUP($D835,Artslister!$A$1:$W$99,15,FALSE)</f>
        <v>#REF!</v>
      </c>
      <c r="Y835" t="e">
        <f>VLOOKUP($D835,Artslister!$A$1:$W$99,17,FALSE)</f>
        <v>#N/A</v>
      </c>
    </row>
    <row r="836" spans="1:25" ht="14.55" hidden="1" x14ac:dyDescent="0.3">
      <c r="A836" t="s">
        <v>117</v>
      </c>
      <c r="B836">
        <v>2022</v>
      </c>
      <c r="C836" t="s">
        <v>1412</v>
      </c>
      <c r="D836" t="s">
        <v>404</v>
      </c>
      <c r="E836">
        <v>4</v>
      </c>
      <c r="G836">
        <v>1</v>
      </c>
      <c r="L836" t="str">
        <f>VLOOKUP($D836,Artslister!$A$1:$W$99,2,FALSE)</f>
        <v>Phedimus spurius</v>
      </c>
      <c r="M836" t="str">
        <f>VLOOKUP($D836,Artslister!$A$1:$W$99,3,FALSE)</f>
        <v>103590</v>
      </c>
      <c r="N836" t="str">
        <f>VLOOKUP($D836,Artslister!$A$1:$W$99,4,FALSE)</f>
        <v>135286</v>
      </c>
      <c r="O836" t="str">
        <f>VLOOKUP($D836,Artslister!$A$1:$W$99,5,FALSE)</f>
        <v>Plantae</v>
      </c>
      <c r="P836" t="str">
        <f>VLOOKUP($D836,Artslister!$A$1:$W$99,6,FALSE)</f>
        <v>Magnoliophyta</v>
      </c>
      <c r="Q836" t="str">
        <f>VLOOKUP($D836,Artslister!$A$1:$W$99,7,FALSE)</f>
        <v>Eudicots</v>
      </c>
      <c r="R836" t="str">
        <f>VLOOKUP($D836,Artslister!$A$1:$W$99,8,FALSE)</f>
        <v>Saxifragales</v>
      </c>
      <c r="S836" t="str">
        <f>VLOOKUP($D836,Artslister!$A$1:$W$99,9,FALSE)</f>
        <v>Crassulaceae</v>
      </c>
      <c r="T836" t="str">
        <f>VLOOKUP($D836,Artslister!$A$1:$W$99,10,FALSE)</f>
        <v>Phedimus</v>
      </c>
      <c r="U836" t="str">
        <f>VLOOKUP($D836,Artslister!$A$1:$W$99,11,FALSE)</f>
        <v>spurius</v>
      </c>
      <c r="V836">
        <f>VLOOKUP($D836,Artslister!$A$1:$W$99,12,FALSE)</f>
        <v>0</v>
      </c>
      <c r="W836" t="str">
        <f>VLOOKUP($D836,Artslister!$A$1:$W$99,13,FALSE)</f>
        <v>(M.Bieb.) t Hart</v>
      </c>
      <c r="X836" t="e">
        <f>VLOOKUP($D836,Artslister!$A$1:$W$99,15,FALSE)</f>
        <v>#REF!</v>
      </c>
      <c r="Y836" t="str">
        <f>VLOOKUP($D836,Artslister!$A$1:$W$99,17,FALSE)</f>
        <v>SE</v>
      </c>
    </row>
    <row r="837" spans="1:25" ht="14.55" hidden="1" x14ac:dyDescent="0.3">
      <c r="A837" t="s">
        <v>117</v>
      </c>
      <c r="B837">
        <v>2022</v>
      </c>
      <c r="C837" t="s">
        <v>1414</v>
      </c>
      <c r="D837" t="s">
        <v>404</v>
      </c>
      <c r="E837">
        <v>75</v>
      </c>
      <c r="G837">
        <v>1</v>
      </c>
      <c r="L837" t="str">
        <f>VLOOKUP($D837,Artslister!$A$1:$W$99,2,FALSE)</f>
        <v>Phedimus spurius</v>
      </c>
      <c r="M837" t="str">
        <f>VLOOKUP($D837,Artslister!$A$1:$W$99,3,FALSE)</f>
        <v>103590</v>
      </c>
      <c r="N837" t="str">
        <f>VLOOKUP($D837,Artslister!$A$1:$W$99,4,FALSE)</f>
        <v>135286</v>
      </c>
      <c r="O837" t="str">
        <f>VLOOKUP($D837,Artslister!$A$1:$W$99,5,FALSE)</f>
        <v>Plantae</v>
      </c>
      <c r="P837" t="str">
        <f>VLOOKUP($D837,Artslister!$A$1:$W$99,6,FALSE)</f>
        <v>Magnoliophyta</v>
      </c>
      <c r="Q837" t="str">
        <f>VLOOKUP($D837,Artslister!$A$1:$W$99,7,FALSE)</f>
        <v>Eudicots</v>
      </c>
      <c r="R837" t="str">
        <f>VLOOKUP($D837,Artslister!$A$1:$W$99,8,FALSE)</f>
        <v>Saxifragales</v>
      </c>
      <c r="S837" t="str">
        <f>VLOOKUP($D837,Artslister!$A$1:$W$99,9,FALSE)</f>
        <v>Crassulaceae</v>
      </c>
      <c r="T837" t="str">
        <f>VLOOKUP($D837,Artslister!$A$1:$W$99,10,FALSE)</f>
        <v>Phedimus</v>
      </c>
      <c r="U837" t="str">
        <f>VLOOKUP($D837,Artslister!$A$1:$W$99,11,FALSE)</f>
        <v>spurius</v>
      </c>
      <c r="V837">
        <f>VLOOKUP($D837,Artslister!$A$1:$W$99,12,FALSE)</f>
        <v>0</v>
      </c>
      <c r="W837" t="str">
        <f>VLOOKUP($D837,Artslister!$A$1:$W$99,13,FALSE)</f>
        <v>(M.Bieb.) t Hart</v>
      </c>
      <c r="X837" t="e">
        <f>VLOOKUP($D837,Artslister!$A$1:$W$99,15,FALSE)</f>
        <v>#REF!</v>
      </c>
      <c r="Y837" t="str">
        <f>VLOOKUP($D837,Artslister!$A$1:$W$99,17,FALSE)</f>
        <v>SE</v>
      </c>
    </row>
    <row r="838" spans="1:25" ht="14.55" hidden="1" x14ac:dyDescent="0.3">
      <c r="A838" t="s">
        <v>117</v>
      </c>
      <c r="B838">
        <v>2022</v>
      </c>
      <c r="C838" t="s">
        <v>1422</v>
      </c>
      <c r="D838" t="s">
        <v>1982</v>
      </c>
      <c r="E838">
        <v>1</v>
      </c>
      <c r="F838">
        <v>1</v>
      </c>
      <c r="L838" t="str">
        <f>VLOOKUP($D838,Artslister!$A$1:$W$99,2,FALSE)</f>
        <v>Seseli libanotis</v>
      </c>
      <c r="M838">
        <f>VLOOKUP($D838,Artslister!$A$1:$W$99,3,FALSE)</f>
        <v>100366</v>
      </c>
      <c r="N838">
        <f>VLOOKUP($D838,Artslister!$A$1:$W$99,4,FALSE)</f>
        <v>0</v>
      </c>
      <c r="O838" t="str">
        <f>VLOOKUP($D838,Artslister!$A$1:$W$99,5,FALSE)</f>
        <v>Plantae</v>
      </c>
      <c r="P838" t="str">
        <f>VLOOKUP($D838,Artslister!$A$1:$W$99,6,FALSE)</f>
        <v>Magnoliophyta</v>
      </c>
      <c r="Q838" t="str">
        <f>VLOOKUP($D838,Artslister!$A$1:$W$99,7,FALSE)</f>
        <v>Eudicots</v>
      </c>
      <c r="R838" t="str">
        <f>VLOOKUP($D838,Artslister!$A$1:$W$99,8,FALSE)</f>
        <v>Apiales</v>
      </c>
      <c r="S838" t="str">
        <f>VLOOKUP($D838,Artslister!$A$1:$W$99,9,FALSE)</f>
        <v>Apiaceae</v>
      </c>
      <c r="T838" t="str">
        <f>VLOOKUP($D838,Artslister!$A$1:$W$99,10,FALSE)</f>
        <v>Seseli</v>
      </c>
      <c r="U838" t="str">
        <f>VLOOKUP($D838,Artslister!$A$1:$W$99,11,FALSE)</f>
        <v>libanotis</v>
      </c>
      <c r="V838">
        <f>VLOOKUP($D838,Artslister!$A$1:$W$99,12,FALSE)</f>
        <v>0</v>
      </c>
      <c r="W838" t="str">
        <f>VLOOKUP($D838,Artslister!$A$1:$W$99,13,FALSE)</f>
        <v>(L.) W.D.J.Koch</v>
      </c>
      <c r="X838" t="e">
        <f>VLOOKUP($D838,Artslister!$A$1:$W$99,15,FALSE)</f>
        <v>#REF!</v>
      </c>
      <c r="Y838" t="e">
        <f>VLOOKUP($D838,Artslister!$A$1:$W$99,17,FALSE)</f>
        <v>#N/A</v>
      </c>
    </row>
    <row r="839" spans="1:25" ht="14.55" hidden="1" x14ac:dyDescent="0.3">
      <c r="A839" t="s">
        <v>117</v>
      </c>
      <c r="B839">
        <v>2022</v>
      </c>
      <c r="C839" t="s">
        <v>1405</v>
      </c>
      <c r="D839" t="s">
        <v>1945</v>
      </c>
      <c r="E839">
        <v>1</v>
      </c>
      <c r="F839">
        <v>1</v>
      </c>
      <c r="L839" t="str">
        <f>VLOOKUP($D839,Artslister!$A$1:$W$99,2,FALSE)</f>
        <v>Filipendula vulgaris</v>
      </c>
      <c r="M839" t="str">
        <f>VLOOKUP($D839,Artslister!$A$1:$W$99,3,FALSE)</f>
        <v>103311</v>
      </c>
      <c r="N839" t="str">
        <f>VLOOKUP($D839,Artslister!$A$1:$W$99,4,FALSE)</f>
        <v>133275</v>
      </c>
      <c r="O839" t="str">
        <f>VLOOKUP($D839,Artslister!$A$1:$W$99,5,FALSE)</f>
        <v>Plantae</v>
      </c>
      <c r="P839" t="str">
        <f>VLOOKUP($D839,Artslister!$A$1:$W$99,6,FALSE)</f>
        <v>Magnoliophyta</v>
      </c>
      <c r="Q839" t="str">
        <f>VLOOKUP($D839,Artslister!$A$1:$W$99,7,FALSE)</f>
        <v>Eudicots</v>
      </c>
      <c r="R839" t="str">
        <f>VLOOKUP($D839,Artslister!$A$1:$W$99,8,FALSE)</f>
        <v>Rosales</v>
      </c>
      <c r="S839" t="str">
        <f>VLOOKUP($D839,Artslister!$A$1:$W$99,9,FALSE)</f>
        <v>Rosaceae</v>
      </c>
      <c r="T839" t="str">
        <f>VLOOKUP($D839,Artslister!$A$1:$W$99,10,FALSE)</f>
        <v>Filipendula</v>
      </c>
      <c r="U839" t="str">
        <f>VLOOKUP($D839,Artslister!$A$1:$W$99,11,FALSE)</f>
        <v>vulgaris</v>
      </c>
      <c r="V839">
        <f>VLOOKUP($D839,Artslister!$A$1:$W$99,12,FALSE)</f>
        <v>0</v>
      </c>
      <c r="W839" t="str">
        <f>VLOOKUP($D839,Artslister!$A$1:$W$99,13,FALSE)</f>
        <v>Moench</v>
      </c>
      <c r="X839" t="e">
        <f>VLOOKUP($D839,Artslister!$A$1:$W$99,15,FALSE)</f>
        <v>#REF!</v>
      </c>
      <c r="Y839" t="e">
        <f>VLOOKUP($D839,Artslister!$A$1:$W$99,17,FALSE)</f>
        <v>#N/A</v>
      </c>
    </row>
    <row r="840" spans="1:25" ht="14.55" hidden="1" x14ac:dyDescent="0.3">
      <c r="A840" t="s">
        <v>117</v>
      </c>
      <c r="B840">
        <v>2022</v>
      </c>
      <c r="C840" t="s">
        <v>1406</v>
      </c>
      <c r="D840" t="s">
        <v>1945</v>
      </c>
      <c r="E840">
        <v>4</v>
      </c>
      <c r="F840">
        <v>1</v>
      </c>
      <c r="L840" t="str">
        <f>VLOOKUP($D840,Artslister!$A$1:$W$99,2,FALSE)</f>
        <v>Filipendula vulgaris</v>
      </c>
      <c r="M840" t="str">
        <f>VLOOKUP($D840,Artslister!$A$1:$W$99,3,FALSE)</f>
        <v>103311</v>
      </c>
      <c r="N840" t="str">
        <f>VLOOKUP($D840,Artslister!$A$1:$W$99,4,FALSE)</f>
        <v>133275</v>
      </c>
      <c r="O840" t="str">
        <f>VLOOKUP($D840,Artslister!$A$1:$W$99,5,FALSE)</f>
        <v>Plantae</v>
      </c>
      <c r="P840" t="str">
        <f>VLOOKUP($D840,Artslister!$A$1:$W$99,6,FALSE)</f>
        <v>Magnoliophyta</v>
      </c>
      <c r="Q840" t="str">
        <f>VLOOKUP($D840,Artslister!$A$1:$W$99,7,FALSE)</f>
        <v>Eudicots</v>
      </c>
      <c r="R840" t="str">
        <f>VLOOKUP($D840,Artslister!$A$1:$W$99,8,FALSE)</f>
        <v>Rosales</v>
      </c>
      <c r="S840" t="str">
        <f>VLOOKUP($D840,Artslister!$A$1:$W$99,9,FALSE)</f>
        <v>Rosaceae</v>
      </c>
      <c r="T840" t="str">
        <f>VLOOKUP($D840,Artslister!$A$1:$W$99,10,FALSE)</f>
        <v>Filipendula</v>
      </c>
      <c r="U840" t="str">
        <f>VLOOKUP($D840,Artslister!$A$1:$W$99,11,FALSE)</f>
        <v>vulgaris</v>
      </c>
      <c r="V840">
        <f>VLOOKUP($D840,Artslister!$A$1:$W$99,12,FALSE)</f>
        <v>0</v>
      </c>
      <c r="W840" t="str">
        <f>VLOOKUP($D840,Artslister!$A$1:$W$99,13,FALSE)</f>
        <v>Moench</v>
      </c>
      <c r="X840" t="e">
        <f>VLOOKUP($D840,Artslister!$A$1:$W$99,15,FALSE)</f>
        <v>#REF!</v>
      </c>
      <c r="Y840" t="e">
        <f>VLOOKUP($D840,Artslister!$A$1:$W$99,17,FALSE)</f>
        <v>#N/A</v>
      </c>
    </row>
    <row r="841" spans="1:25" ht="14.55" hidden="1" x14ac:dyDescent="0.3">
      <c r="A841" t="s">
        <v>117</v>
      </c>
      <c r="B841">
        <v>2022</v>
      </c>
      <c r="C841" t="s">
        <v>1414</v>
      </c>
      <c r="D841" t="s">
        <v>1945</v>
      </c>
      <c r="E841">
        <v>0.1</v>
      </c>
      <c r="F841">
        <v>1</v>
      </c>
      <c r="L841" t="str">
        <f>VLOOKUP($D841,Artslister!$A$1:$W$99,2,FALSE)</f>
        <v>Filipendula vulgaris</v>
      </c>
      <c r="M841" t="str">
        <f>VLOOKUP($D841,Artslister!$A$1:$W$99,3,FALSE)</f>
        <v>103311</v>
      </c>
      <c r="N841" t="str">
        <f>VLOOKUP($D841,Artslister!$A$1:$W$99,4,FALSE)</f>
        <v>133275</v>
      </c>
      <c r="O841" t="str">
        <f>VLOOKUP($D841,Artslister!$A$1:$W$99,5,FALSE)</f>
        <v>Plantae</v>
      </c>
      <c r="P841" t="str">
        <f>VLOOKUP($D841,Artslister!$A$1:$W$99,6,FALSE)</f>
        <v>Magnoliophyta</v>
      </c>
      <c r="Q841" t="str">
        <f>VLOOKUP($D841,Artslister!$A$1:$W$99,7,FALSE)</f>
        <v>Eudicots</v>
      </c>
      <c r="R841" t="str">
        <f>VLOOKUP($D841,Artslister!$A$1:$W$99,8,FALSE)</f>
        <v>Rosales</v>
      </c>
      <c r="S841" t="str">
        <f>VLOOKUP($D841,Artslister!$A$1:$W$99,9,FALSE)</f>
        <v>Rosaceae</v>
      </c>
      <c r="T841" t="str">
        <f>VLOOKUP($D841,Artslister!$A$1:$W$99,10,FALSE)</f>
        <v>Filipendula</v>
      </c>
      <c r="U841" t="str">
        <f>VLOOKUP($D841,Artslister!$A$1:$W$99,11,FALSE)</f>
        <v>vulgaris</v>
      </c>
      <c r="V841">
        <f>VLOOKUP($D841,Artslister!$A$1:$W$99,12,FALSE)</f>
        <v>0</v>
      </c>
      <c r="W841" t="str">
        <f>VLOOKUP($D841,Artslister!$A$1:$W$99,13,FALSE)</f>
        <v>Moench</v>
      </c>
      <c r="X841" t="e">
        <f>VLOOKUP($D841,Artslister!$A$1:$W$99,15,FALSE)</f>
        <v>#REF!</v>
      </c>
      <c r="Y841" t="e">
        <f>VLOOKUP($D841,Artslister!$A$1:$W$99,17,FALSE)</f>
        <v>#N/A</v>
      </c>
    </row>
    <row r="842" spans="1:25" ht="14.55" hidden="1" x14ac:dyDescent="0.3">
      <c r="A842" t="s">
        <v>117</v>
      </c>
      <c r="B842">
        <v>2022</v>
      </c>
      <c r="C842" t="s">
        <v>1420</v>
      </c>
      <c r="D842" t="s">
        <v>1945</v>
      </c>
      <c r="E842">
        <v>6</v>
      </c>
      <c r="F842">
        <v>1</v>
      </c>
      <c r="L842" t="str">
        <f>VLOOKUP($D842,Artslister!$A$1:$W$99,2,FALSE)</f>
        <v>Filipendula vulgaris</v>
      </c>
      <c r="M842" t="str">
        <f>VLOOKUP($D842,Artslister!$A$1:$W$99,3,FALSE)</f>
        <v>103311</v>
      </c>
      <c r="N842" t="str">
        <f>VLOOKUP($D842,Artslister!$A$1:$W$99,4,FALSE)</f>
        <v>133275</v>
      </c>
      <c r="O842" t="str">
        <f>VLOOKUP($D842,Artslister!$A$1:$W$99,5,FALSE)</f>
        <v>Plantae</v>
      </c>
      <c r="P842" t="str">
        <f>VLOOKUP($D842,Artslister!$A$1:$W$99,6,FALSE)</f>
        <v>Magnoliophyta</v>
      </c>
      <c r="Q842" t="str">
        <f>VLOOKUP($D842,Artslister!$A$1:$W$99,7,FALSE)</f>
        <v>Eudicots</v>
      </c>
      <c r="R842" t="str">
        <f>VLOOKUP($D842,Artslister!$A$1:$W$99,8,FALSE)</f>
        <v>Rosales</v>
      </c>
      <c r="S842" t="str">
        <f>VLOOKUP($D842,Artslister!$A$1:$W$99,9,FALSE)</f>
        <v>Rosaceae</v>
      </c>
      <c r="T842" t="str">
        <f>VLOOKUP($D842,Artslister!$A$1:$W$99,10,FALSE)</f>
        <v>Filipendula</v>
      </c>
      <c r="U842" t="str">
        <f>VLOOKUP($D842,Artslister!$A$1:$W$99,11,FALSE)</f>
        <v>vulgaris</v>
      </c>
      <c r="V842">
        <f>VLOOKUP($D842,Artslister!$A$1:$W$99,12,FALSE)</f>
        <v>0</v>
      </c>
      <c r="W842" t="str">
        <f>VLOOKUP($D842,Artslister!$A$1:$W$99,13,FALSE)</f>
        <v>Moench</v>
      </c>
      <c r="X842" t="e">
        <f>VLOOKUP($D842,Artslister!$A$1:$W$99,15,FALSE)</f>
        <v>#REF!</v>
      </c>
      <c r="Y842" t="e">
        <f>VLOOKUP($D842,Artslister!$A$1:$W$99,17,FALSE)</f>
        <v>#N/A</v>
      </c>
    </row>
    <row r="843" spans="1:25" ht="14.55" hidden="1" x14ac:dyDescent="0.3">
      <c r="A843" t="s">
        <v>117</v>
      </c>
      <c r="B843">
        <v>2022</v>
      </c>
      <c r="C843" t="s">
        <v>1408</v>
      </c>
      <c r="D843" t="s">
        <v>1945</v>
      </c>
      <c r="E843">
        <v>0.1</v>
      </c>
      <c r="F843">
        <v>1</v>
      </c>
      <c r="L843" t="str">
        <f>VLOOKUP($D843,Artslister!$A$1:$W$99,2,FALSE)</f>
        <v>Filipendula vulgaris</v>
      </c>
      <c r="M843" t="str">
        <f>VLOOKUP($D843,Artslister!$A$1:$W$99,3,FALSE)</f>
        <v>103311</v>
      </c>
      <c r="N843" t="str">
        <f>VLOOKUP($D843,Artslister!$A$1:$W$99,4,FALSE)</f>
        <v>133275</v>
      </c>
      <c r="O843" t="str">
        <f>VLOOKUP($D843,Artslister!$A$1:$W$99,5,FALSE)</f>
        <v>Plantae</v>
      </c>
      <c r="P843" t="str">
        <f>VLOOKUP($D843,Artslister!$A$1:$W$99,6,FALSE)</f>
        <v>Magnoliophyta</v>
      </c>
      <c r="Q843" t="str">
        <f>VLOOKUP($D843,Artslister!$A$1:$W$99,7,FALSE)</f>
        <v>Eudicots</v>
      </c>
      <c r="R843" t="str">
        <f>VLOOKUP($D843,Artslister!$A$1:$W$99,8,FALSE)</f>
        <v>Rosales</v>
      </c>
      <c r="S843" t="str">
        <f>VLOOKUP($D843,Artslister!$A$1:$W$99,9,FALSE)</f>
        <v>Rosaceae</v>
      </c>
      <c r="T843" t="str">
        <f>VLOOKUP($D843,Artslister!$A$1:$W$99,10,FALSE)</f>
        <v>Filipendula</v>
      </c>
      <c r="U843" t="str">
        <f>VLOOKUP($D843,Artslister!$A$1:$W$99,11,FALSE)</f>
        <v>vulgaris</v>
      </c>
      <c r="V843">
        <f>VLOOKUP($D843,Artslister!$A$1:$W$99,12,FALSE)</f>
        <v>0</v>
      </c>
      <c r="W843" t="str">
        <f>VLOOKUP($D843,Artslister!$A$1:$W$99,13,FALSE)</f>
        <v>Moench</v>
      </c>
      <c r="X843" t="e">
        <f>VLOOKUP($D843,Artslister!$A$1:$W$99,15,FALSE)</f>
        <v>#REF!</v>
      </c>
      <c r="Y843" t="e">
        <f>VLOOKUP($D843,Artslister!$A$1:$W$99,17,FALSE)</f>
        <v>#N/A</v>
      </c>
    </row>
    <row r="844" spans="1:25" ht="14.55" hidden="1" x14ac:dyDescent="0.3">
      <c r="A844" t="s">
        <v>117</v>
      </c>
      <c r="B844">
        <v>2022</v>
      </c>
      <c r="C844" t="s">
        <v>1418</v>
      </c>
      <c r="D844" t="s">
        <v>1983</v>
      </c>
      <c r="E844">
        <v>0.1</v>
      </c>
      <c r="G844">
        <v>1</v>
      </c>
      <c r="K844" t="s">
        <v>1984</v>
      </c>
      <c r="L844" t="str">
        <f>VLOOKUP($D844,Artslister!$A$1:$W$99,2,FALSE)</f>
        <v xml:space="preserve"> </v>
      </c>
      <c r="M844">
        <f>VLOOKUP($D844,Artslister!$A$1:$W$99,3,FALSE)</f>
        <v>0</v>
      </c>
      <c r="N844">
        <f>VLOOKUP($D844,Artslister!$A$1:$W$99,4,FALSE)</f>
        <v>0</v>
      </c>
      <c r="O844">
        <f>VLOOKUP($D844,Artslister!$A$1:$W$99,5,FALSE)</f>
        <v>0</v>
      </c>
      <c r="P844">
        <f>VLOOKUP($D844,Artslister!$A$1:$W$99,6,FALSE)</f>
        <v>0</v>
      </c>
      <c r="Q844">
        <f>VLOOKUP($D844,Artslister!$A$1:$W$99,7,FALSE)</f>
        <v>0</v>
      </c>
      <c r="R844">
        <f>VLOOKUP($D844,Artslister!$A$1:$W$99,8,FALSE)</f>
        <v>0</v>
      </c>
      <c r="S844">
        <f>VLOOKUP($D844,Artslister!$A$1:$W$99,9,FALSE)</f>
        <v>0</v>
      </c>
      <c r="T844">
        <f>VLOOKUP($D844,Artslister!$A$1:$W$99,10,FALSE)</f>
        <v>0</v>
      </c>
      <c r="U844">
        <f>VLOOKUP($D844,Artslister!$A$1:$W$99,11,FALSE)</f>
        <v>0</v>
      </c>
      <c r="V844">
        <f>VLOOKUP($D844,Artslister!$A$1:$W$99,12,FALSE)</f>
        <v>0</v>
      </c>
      <c r="W844">
        <f>VLOOKUP($D844,Artslister!$A$1:$W$99,13,FALSE)</f>
        <v>0</v>
      </c>
      <c r="X844" t="e">
        <f>VLOOKUP($D844,Artslister!$A$1:$W$99,15,FALSE)</f>
        <v>#REF!</v>
      </c>
      <c r="Y844" t="e">
        <f>VLOOKUP($D844,Artslister!$A$1:$W$99,17,FALSE)</f>
        <v>#N/A</v>
      </c>
    </row>
    <row r="845" spans="1:25" ht="14.55" hidden="1" x14ac:dyDescent="0.3">
      <c r="A845" t="s">
        <v>117</v>
      </c>
      <c r="B845">
        <v>2022</v>
      </c>
      <c r="C845" t="s">
        <v>1412</v>
      </c>
      <c r="D845" t="s">
        <v>1930</v>
      </c>
      <c r="E845">
        <v>18</v>
      </c>
      <c r="F845">
        <v>1</v>
      </c>
      <c r="L845" t="str">
        <f>VLOOKUP($D845,Artslister!$A$1:$W$99,2,FALSE)</f>
        <v>Fragaria viridis</v>
      </c>
      <c r="M845">
        <f>VLOOKUP($D845,Artslister!$A$1:$W$99,3,FALSE)</f>
        <v>103318</v>
      </c>
      <c r="N845">
        <f>VLOOKUP($D845,Artslister!$A$1:$W$99,4,FALSE)</f>
        <v>0</v>
      </c>
      <c r="O845" t="str">
        <f>VLOOKUP($D845,Artslister!$A$1:$W$99,5,FALSE)</f>
        <v>Plantae</v>
      </c>
      <c r="P845" t="str">
        <f>VLOOKUP($D845,Artslister!$A$1:$W$99,6,FALSE)</f>
        <v>Magnoliophyta</v>
      </c>
      <c r="Q845" t="str">
        <f>VLOOKUP($D845,Artslister!$A$1:$W$99,7,FALSE)</f>
        <v>Eudicots</v>
      </c>
      <c r="R845" t="str">
        <f>VLOOKUP($D845,Artslister!$A$1:$W$99,8,FALSE)</f>
        <v>Rosales</v>
      </c>
      <c r="S845" t="str">
        <f>VLOOKUP($D845,Artslister!$A$1:$W$99,9,FALSE)</f>
        <v>Rosaceae</v>
      </c>
      <c r="T845" t="str">
        <f>VLOOKUP($D845,Artslister!$A$1:$W$99,10,FALSE)</f>
        <v>Fragaria</v>
      </c>
      <c r="U845" t="str">
        <f>VLOOKUP($D845,Artslister!$A$1:$W$99,11,FALSE)</f>
        <v>viridis</v>
      </c>
      <c r="V845">
        <f>VLOOKUP($D845,Artslister!$A$1:$W$99,12,FALSE)</f>
        <v>0</v>
      </c>
      <c r="W845" t="str">
        <f>VLOOKUP($D845,Artslister!$A$1:$W$99,13,FALSE)</f>
        <v>Weston</v>
      </c>
      <c r="X845" t="e">
        <f>VLOOKUP($D845,Artslister!$A$1:$W$99,15,FALSE)</f>
        <v>#REF!</v>
      </c>
      <c r="Y845" t="e">
        <f>VLOOKUP($D845,Artslister!$A$1:$W$99,17,FALSE)</f>
        <v>#N/A</v>
      </c>
    </row>
    <row r="846" spans="1:25" ht="14.55" hidden="1" x14ac:dyDescent="0.3">
      <c r="A846" t="s">
        <v>117</v>
      </c>
      <c r="B846">
        <v>2022</v>
      </c>
      <c r="C846" t="s">
        <v>1414</v>
      </c>
      <c r="D846" t="s">
        <v>1973</v>
      </c>
      <c r="E846">
        <v>5</v>
      </c>
      <c r="F846">
        <v>1</v>
      </c>
      <c r="L846" t="str">
        <f>VLOOKUP($D846,Artslister!$A$1:$W$99,2,FALSE)</f>
        <v>Silene nutans</v>
      </c>
      <c r="M846" t="str">
        <f>VLOOKUP($D846,Artslister!$A$1:$W$99,3,FALSE)</f>
        <v>101565</v>
      </c>
      <c r="N846" t="str">
        <f>VLOOKUP($D846,Artslister!$A$1:$W$99,4,FALSE)</f>
        <v>61525</v>
      </c>
      <c r="O846" t="str">
        <f>VLOOKUP($D846,Artslister!$A$1:$W$99,5,FALSE)</f>
        <v>Plantae</v>
      </c>
      <c r="P846" t="str">
        <f>VLOOKUP($D846,Artslister!$A$1:$W$99,6,FALSE)</f>
        <v>Magnoliophyta</v>
      </c>
      <c r="Q846" t="str">
        <f>VLOOKUP($D846,Artslister!$A$1:$W$99,7,FALSE)</f>
        <v>Eudicots</v>
      </c>
      <c r="R846" t="str">
        <f>VLOOKUP($D846,Artslister!$A$1:$W$99,8,FALSE)</f>
        <v>Caryophyllales</v>
      </c>
      <c r="S846" t="str">
        <f>VLOOKUP($D846,Artslister!$A$1:$W$99,9,FALSE)</f>
        <v>Caryophyllaceae</v>
      </c>
      <c r="T846" t="str">
        <f>VLOOKUP($D846,Artslister!$A$1:$W$99,10,FALSE)</f>
        <v>Silene</v>
      </c>
      <c r="U846" t="str">
        <f>VLOOKUP($D846,Artslister!$A$1:$W$99,11,FALSE)</f>
        <v>nutans</v>
      </c>
      <c r="V846">
        <f>VLOOKUP($D846,Artslister!$A$1:$W$99,12,FALSE)</f>
        <v>0</v>
      </c>
      <c r="W846" t="str">
        <f>VLOOKUP($D846,Artslister!$A$1:$W$99,13,FALSE)</f>
        <v>L.</v>
      </c>
      <c r="X846" t="e">
        <f>VLOOKUP($D846,Artslister!$A$1:$W$99,15,FALSE)</f>
        <v>#REF!</v>
      </c>
      <c r="Y846" t="e">
        <f>VLOOKUP($D846,Artslister!$A$1:$W$99,17,FALSE)</f>
        <v>#N/A</v>
      </c>
    </row>
    <row r="847" spans="1:25" ht="14.55" hidden="1" x14ac:dyDescent="0.3">
      <c r="A847" t="s">
        <v>117</v>
      </c>
      <c r="B847">
        <v>2022</v>
      </c>
      <c r="C847" t="s">
        <v>1406</v>
      </c>
      <c r="D847" t="s">
        <v>1928</v>
      </c>
      <c r="E847">
        <v>1</v>
      </c>
      <c r="H847">
        <v>1</v>
      </c>
      <c r="L847" t="str">
        <f>VLOOKUP($D847,Artslister!$A$1:$W$99,2,FALSE)</f>
        <v>Rosa sp.</v>
      </c>
      <c r="M847" t="str">
        <f>VLOOKUP($D847,Artslister!$A$1:$W$99,3,FALSE)</f>
        <v>103384</v>
      </c>
      <c r="N847" t="str">
        <f>VLOOKUP($D847,Artslister!$A$1:$W$99,4,FALSE)</f>
        <v>63344</v>
      </c>
      <c r="O847" t="str">
        <f>VLOOKUP($D847,Artslister!$A$1:$W$99,5,FALSE)</f>
        <v>Plantae</v>
      </c>
      <c r="P847" t="str">
        <f>VLOOKUP($D847,Artslister!$A$1:$W$99,6,FALSE)</f>
        <v>Magnoliophyta</v>
      </c>
      <c r="Q847" t="str">
        <f>VLOOKUP($D847,Artslister!$A$1:$W$99,7,FALSE)</f>
        <v>Eudicots</v>
      </c>
      <c r="R847" t="str">
        <f>VLOOKUP($D847,Artslister!$A$1:$W$99,8,FALSE)</f>
        <v>Rosales</v>
      </c>
      <c r="S847" t="str">
        <f>VLOOKUP($D847,Artslister!$A$1:$W$99,9,FALSE)</f>
        <v>Rosaceae</v>
      </c>
      <c r="T847" t="str">
        <f>VLOOKUP($D847,Artslister!$A$1:$W$99,10,FALSE)</f>
        <v>Rosa</v>
      </c>
      <c r="U847">
        <f>VLOOKUP($D847,Artslister!$A$1:$W$99,11,FALSE)</f>
        <v>0</v>
      </c>
      <c r="V847">
        <f>VLOOKUP($D847,Artslister!$A$1:$W$99,12,FALSE)</f>
        <v>0</v>
      </c>
      <c r="W847" t="str">
        <f>VLOOKUP($D847,Artslister!$A$1:$W$99,13,FALSE)</f>
        <v>L.</v>
      </c>
      <c r="X847" t="e">
        <f>VLOOKUP($D847,Artslister!$A$1:$W$99,15,FALSE)</f>
        <v>#REF!</v>
      </c>
      <c r="Y847" t="e">
        <f>VLOOKUP($D847,Artslister!$A$1:$W$99,17,FALSE)</f>
        <v>#N/A</v>
      </c>
    </row>
    <row r="848" spans="1:25" ht="14.55" hidden="1" x14ac:dyDescent="0.3">
      <c r="A848" t="s">
        <v>117</v>
      </c>
      <c r="B848">
        <v>2022</v>
      </c>
      <c r="C848" t="s">
        <v>1410</v>
      </c>
      <c r="D848" t="s">
        <v>1928</v>
      </c>
      <c r="E848">
        <v>1</v>
      </c>
      <c r="H848">
        <v>1</v>
      </c>
      <c r="L848" t="str">
        <f>VLOOKUP($D848,Artslister!$A$1:$W$99,2,FALSE)</f>
        <v>Rosa sp.</v>
      </c>
      <c r="M848" t="str">
        <f>VLOOKUP($D848,Artslister!$A$1:$W$99,3,FALSE)</f>
        <v>103384</v>
      </c>
      <c r="N848" t="str">
        <f>VLOOKUP($D848,Artslister!$A$1:$W$99,4,FALSE)</f>
        <v>63344</v>
      </c>
      <c r="O848" t="str">
        <f>VLOOKUP($D848,Artslister!$A$1:$W$99,5,FALSE)</f>
        <v>Plantae</v>
      </c>
      <c r="P848" t="str">
        <f>VLOOKUP($D848,Artslister!$A$1:$W$99,6,FALSE)</f>
        <v>Magnoliophyta</v>
      </c>
      <c r="Q848" t="str">
        <f>VLOOKUP($D848,Artslister!$A$1:$W$99,7,FALSE)</f>
        <v>Eudicots</v>
      </c>
      <c r="R848" t="str">
        <f>VLOOKUP($D848,Artslister!$A$1:$W$99,8,FALSE)</f>
        <v>Rosales</v>
      </c>
      <c r="S848" t="str">
        <f>VLOOKUP($D848,Artslister!$A$1:$W$99,9,FALSE)</f>
        <v>Rosaceae</v>
      </c>
      <c r="T848" t="str">
        <f>VLOOKUP($D848,Artslister!$A$1:$W$99,10,FALSE)</f>
        <v>Rosa</v>
      </c>
      <c r="U848">
        <f>VLOOKUP($D848,Artslister!$A$1:$W$99,11,FALSE)</f>
        <v>0</v>
      </c>
      <c r="V848">
        <f>VLOOKUP($D848,Artslister!$A$1:$W$99,12,FALSE)</f>
        <v>0</v>
      </c>
      <c r="W848" t="str">
        <f>VLOOKUP($D848,Artslister!$A$1:$W$99,13,FALSE)</f>
        <v>L.</v>
      </c>
      <c r="X848" t="e">
        <f>VLOOKUP($D848,Artslister!$A$1:$W$99,15,FALSE)</f>
        <v>#REF!</v>
      </c>
      <c r="Y848" t="e">
        <f>VLOOKUP($D848,Artslister!$A$1:$W$99,17,FALSE)</f>
        <v>#N/A</v>
      </c>
    </row>
    <row r="849" spans="1:25" ht="14.55" hidden="1" x14ac:dyDescent="0.3">
      <c r="A849" t="s">
        <v>117</v>
      </c>
      <c r="B849">
        <v>2022</v>
      </c>
      <c r="C849" t="s">
        <v>1422</v>
      </c>
      <c r="D849" t="s">
        <v>1985</v>
      </c>
      <c r="E849">
        <v>10</v>
      </c>
      <c r="G849">
        <v>1</v>
      </c>
      <c r="L849" t="str">
        <f>VLOOKUP($D849,Artslister!$A$1:$W$99,2,FALSE)</f>
        <v>Vincetoxicum rossicum</v>
      </c>
      <c r="M849" t="str">
        <f>VLOOKUP($D849,Artslister!$A$1:$W$99,3,FALSE)</f>
        <v>102170</v>
      </c>
      <c r="N849" t="str">
        <f>VLOOKUP($D849,Artslister!$A$1:$W$99,4,FALSE)</f>
        <v>138770</v>
      </c>
      <c r="O849" t="str">
        <f>VLOOKUP($D849,Artslister!$A$1:$W$99,5,FALSE)</f>
        <v>Plantae</v>
      </c>
      <c r="P849" t="str">
        <f>VLOOKUP($D849,Artslister!$A$1:$W$99,6,FALSE)</f>
        <v>Magnoliophyta</v>
      </c>
      <c r="Q849" t="str">
        <f>VLOOKUP($D849,Artslister!$A$1:$W$99,7,FALSE)</f>
        <v>Eudicots</v>
      </c>
      <c r="R849" t="str">
        <f>VLOOKUP($D849,Artslister!$A$1:$W$99,8,FALSE)</f>
        <v>Gentianales</v>
      </c>
      <c r="S849" t="str">
        <f>VLOOKUP($D849,Artslister!$A$1:$W$99,9,FALSE)</f>
        <v>Apocynaceae</v>
      </c>
      <c r="T849" t="str">
        <f>VLOOKUP($D849,Artslister!$A$1:$W$99,10,FALSE)</f>
        <v>Vincetoxicum</v>
      </c>
      <c r="U849" t="str">
        <f>VLOOKUP($D849,Artslister!$A$1:$W$99,11,FALSE)</f>
        <v>rossicum</v>
      </c>
      <c r="V849">
        <f>VLOOKUP($D849,Artslister!$A$1:$W$99,12,FALSE)</f>
        <v>0</v>
      </c>
      <c r="W849" t="str">
        <f>VLOOKUP($D849,Artslister!$A$1:$W$99,13,FALSE)</f>
        <v>(Kleopow) Barbar.</v>
      </c>
      <c r="X849" t="e">
        <f>VLOOKUP($D849,Artslister!$A$1:$W$99,15,FALSE)</f>
        <v>#REF!</v>
      </c>
      <c r="Y849" t="str">
        <f>VLOOKUP($D849,Artslister!$A$1:$W$99,17,FALSE)</f>
        <v>SE</v>
      </c>
    </row>
    <row r="850" spans="1:25" ht="14.55" hidden="1" x14ac:dyDescent="0.3">
      <c r="A850" t="s">
        <v>117</v>
      </c>
      <c r="B850">
        <v>2022</v>
      </c>
      <c r="C850" t="s">
        <v>1418</v>
      </c>
      <c r="D850" t="s">
        <v>1985</v>
      </c>
      <c r="E850">
        <v>12</v>
      </c>
      <c r="G850">
        <v>1</v>
      </c>
      <c r="L850" t="str">
        <f>VLOOKUP($D850,Artslister!$A$1:$W$99,2,FALSE)</f>
        <v>Vincetoxicum rossicum</v>
      </c>
      <c r="M850" t="str">
        <f>VLOOKUP($D850,Artslister!$A$1:$W$99,3,FALSE)</f>
        <v>102170</v>
      </c>
      <c r="N850" t="str">
        <f>VLOOKUP($D850,Artslister!$A$1:$W$99,4,FALSE)</f>
        <v>138770</v>
      </c>
      <c r="O850" t="str">
        <f>VLOOKUP($D850,Artslister!$A$1:$W$99,5,FALSE)</f>
        <v>Plantae</v>
      </c>
      <c r="P850" t="str">
        <f>VLOOKUP($D850,Artslister!$A$1:$W$99,6,FALSE)</f>
        <v>Magnoliophyta</v>
      </c>
      <c r="Q850" t="str">
        <f>VLOOKUP($D850,Artslister!$A$1:$W$99,7,FALSE)</f>
        <v>Eudicots</v>
      </c>
      <c r="R850" t="str">
        <f>VLOOKUP($D850,Artslister!$A$1:$W$99,8,FALSE)</f>
        <v>Gentianales</v>
      </c>
      <c r="S850" t="str">
        <f>VLOOKUP($D850,Artslister!$A$1:$W$99,9,FALSE)</f>
        <v>Apocynaceae</v>
      </c>
      <c r="T850" t="str">
        <f>VLOOKUP($D850,Artslister!$A$1:$W$99,10,FALSE)</f>
        <v>Vincetoxicum</v>
      </c>
      <c r="U850" t="str">
        <f>VLOOKUP($D850,Artslister!$A$1:$W$99,11,FALSE)</f>
        <v>rossicum</v>
      </c>
      <c r="V850">
        <f>VLOOKUP($D850,Artslister!$A$1:$W$99,12,FALSE)</f>
        <v>0</v>
      </c>
      <c r="W850" t="str">
        <f>VLOOKUP($D850,Artslister!$A$1:$W$99,13,FALSE)</f>
        <v>(Kleopow) Barbar.</v>
      </c>
      <c r="X850" t="e">
        <f>VLOOKUP($D850,Artslister!$A$1:$W$99,15,FALSE)</f>
        <v>#REF!</v>
      </c>
      <c r="Y850" t="str">
        <f>VLOOKUP($D850,Artslister!$A$1:$W$99,17,FALSE)</f>
        <v>SE</v>
      </c>
    </row>
    <row r="851" spans="1:25" ht="14.55" hidden="1" x14ac:dyDescent="0.3">
      <c r="A851" t="s">
        <v>117</v>
      </c>
      <c r="B851">
        <v>2022</v>
      </c>
      <c r="C851" t="s">
        <v>1412</v>
      </c>
      <c r="D851" t="s">
        <v>1985</v>
      </c>
      <c r="E851">
        <v>1</v>
      </c>
      <c r="G851">
        <v>1</v>
      </c>
      <c r="L851" t="str">
        <f>VLOOKUP($D851,Artslister!$A$1:$W$99,2,FALSE)</f>
        <v>Vincetoxicum rossicum</v>
      </c>
      <c r="M851" t="str">
        <f>VLOOKUP($D851,Artslister!$A$1:$W$99,3,FALSE)</f>
        <v>102170</v>
      </c>
      <c r="N851" t="str">
        <f>VLOOKUP($D851,Artslister!$A$1:$W$99,4,FALSE)</f>
        <v>138770</v>
      </c>
      <c r="O851" t="str">
        <f>VLOOKUP($D851,Artslister!$A$1:$W$99,5,FALSE)</f>
        <v>Plantae</v>
      </c>
      <c r="P851" t="str">
        <f>VLOOKUP($D851,Artslister!$A$1:$W$99,6,FALSE)</f>
        <v>Magnoliophyta</v>
      </c>
      <c r="Q851" t="str">
        <f>VLOOKUP($D851,Artslister!$A$1:$W$99,7,FALSE)</f>
        <v>Eudicots</v>
      </c>
      <c r="R851" t="str">
        <f>VLOOKUP($D851,Artslister!$A$1:$W$99,8,FALSE)</f>
        <v>Gentianales</v>
      </c>
      <c r="S851" t="str">
        <f>VLOOKUP($D851,Artslister!$A$1:$W$99,9,FALSE)</f>
        <v>Apocynaceae</v>
      </c>
      <c r="T851" t="str">
        <f>VLOOKUP($D851,Artslister!$A$1:$W$99,10,FALSE)</f>
        <v>Vincetoxicum</v>
      </c>
      <c r="U851" t="str">
        <f>VLOOKUP($D851,Artslister!$A$1:$W$99,11,FALSE)</f>
        <v>rossicum</v>
      </c>
      <c r="V851">
        <f>VLOOKUP($D851,Artslister!$A$1:$W$99,12,FALSE)</f>
        <v>0</v>
      </c>
      <c r="W851" t="str">
        <f>VLOOKUP($D851,Artslister!$A$1:$W$99,13,FALSE)</f>
        <v>(Kleopow) Barbar.</v>
      </c>
      <c r="X851" t="e">
        <f>VLOOKUP($D851,Artslister!$A$1:$W$99,15,FALSE)</f>
        <v>#REF!</v>
      </c>
      <c r="Y851" t="str">
        <f>VLOOKUP($D851,Artslister!$A$1:$W$99,17,FALSE)</f>
        <v>SE</v>
      </c>
    </row>
    <row r="852" spans="1:25" ht="14.55" hidden="1" x14ac:dyDescent="0.3">
      <c r="A852" t="s">
        <v>117</v>
      </c>
      <c r="B852">
        <v>2022</v>
      </c>
      <c r="C852" t="s">
        <v>1416</v>
      </c>
      <c r="D852" t="s">
        <v>1985</v>
      </c>
      <c r="E852">
        <v>2</v>
      </c>
      <c r="G852">
        <v>1</v>
      </c>
      <c r="L852" t="str">
        <f>VLOOKUP($D852,Artslister!$A$1:$W$99,2,FALSE)</f>
        <v>Vincetoxicum rossicum</v>
      </c>
      <c r="M852" t="str">
        <f>VLOOKUP($D852,Artslister!$A$1:$W$99,3,FALSE)</f>
        <v>102170</v>
      </c>
      <c r="N852" t="str">
        <f>VLOOKUP($D852,Artslister!$A$1:$W$99,4,FALSE)</f>
        <v>138770</v>
      </c>
      <c r="O852" t="str">
        <f>VLOOKUP($D852,Artslister!$A$1:$W$99,5,FALSE)</f>
        <v>Plantae</v>
      </c>
      <c r="P852" t="str">
        <f>VLOOKUP($D852,Artslister!$A$1:$W$99,6,FALSE)</f>
        <v>Magnoliophyta</v>
      </c>
      <c r="Q852" t="str">
        <f>VLOOKUP($D852,Artslister!$A$1:$W$99,7,FALSE)</f>
        <v>Eudicots</v>
      </c>
      <c r="R852" t="str">
        <f>VLOOKUP($D852,Artslister!$A$1:$W$99,8,FALSE)</f>
        <v>Gentianales</v>
      </c>
      <c r="S852" t="str">
        <f>VLOOKUP($D852,Artslister!$A$1:$W$99,9,FALSE)</f>
        <v>Apocynaceae</v>
      </c>
      <c r="T852" t="str">
        <f>VLOOKUP($D852,Artslister!$A$1:$W$99,10,FALSE)</f>
        <v>Vincetoxicum</v>
      </c>
      <c r="U852" t="str">
        <f>VLOOKUP($D852,Artslister!$A$1:$W$99,11,FALSE)</f>
        <v>rossicum</v>
      </c>
      <c r="V852">
        <f>VLOOKUP($D852,Artslister!$A$1:$W$99,12,FALSE)</f>
        <v>0</v>
      </c>
      <c r="W852" t="str">
        <f>VLOOKUP($D852,Artslister!$A$1:$W$99,13,FALSE)</f>
        <v>(Kleopow) Barbar.</v>
      </c>
      <c r="X852" t="e">
        <f>VLOOKUP($D852,Artslister!$A$1:$W$99,15,FALSE)</f>
        <v>#REF!</v>
      </c>
      <c r="Y852" t="str">
        <f>VLOOKUP($D852,Artslister!$A$1:$W$99,17,FALSE)</f>
        <v>SE</v>
      </c>
    </row>
    <row r="853" spans="1:25" ht="14.55" hidden="1" x14ac:dyDescent="0.3">
      <c r="A853" t="s">
        <v>117</v>
      </c>
      <c r="B853">
        <v>2022</v>
      </c>
      <c r="C853" t="s">
        <v>1405</v>
      </c>
      <c r="D853" t="s">
        <v>1985</v>
      </c>
      <c r="E853">
        <v>3</v>
      </c>
      <c r="G853">
        <v>1</v>
      </c>
      <c r="L853" t="str">
        <f>VLOOKUP($D853,Artslister!$A$1:$W$99,2,FALSE)</f>
        <v>Vincetoxicum rossicum</v>
      </c>
      <c r="M853" t="str">
        <f>VLOOKUP($D853,Artslister!$A$1:$W$99,3,FALSE)</f>
        <v>102170</v>
      </c>
      <c r="N853" t="str">
        <f>VLOOKUP($D853,Artslister!$A$1:$W$99,4,FALSE)</f>
        <v>138770</v>
      </c>
      <c r="O853" t="str">
        <f>VLOOKUP($D853,Artslister!$A$1:$W$99,5,FALSE)</f>
        <v>Plantae</v>
      </c>
      <c r="P853" t="str">
        <f>VLOOKUP($D853,Artslister!$A$1:$W$99,6,FALSE)</f>
        <v>Magnoliophyta</v>
      </c>
      <c r="Q853" t="str">
        <f>VLOOKUP($D853,Artslister!$A$1:$W$99,7,FALSE)</f>
        <v>Eudicots</v>
      </c>
      <c r="R853" t="str">
        <f>VLOOKUP($D853,Artslister!$A$1:$W$99,8,FALSE)</f>
        <v>Gentianales</v>
      </c>
      <c r="S853" t="str">
        <f>VLOOKUP($D853,Artslister!$A$1:$W$99,9,FALSE)</f>
        <v>Apocynaceae</v>
      </c>
      <c r="T853" t="str">
        <f>VLOOKUP($D853,Artslister!$A$1:$W$99,10,FALSE)</f>
        <v>Vincetoxicum</v>
      </c>
      <c r="U853" t="str">
        <f>VLOOKUP($D853,Artslister!$A$1:$W$99,11,FALSE)</f>
        <v>rossicum</v>
      </c>
      <c r="V853">
        <f>VLOOKUP($D853,Artslister!$A$1:$W$99,12,FALSE)</f>
        <v>0</v>
      </c>
      <c r="W853" t="str">
        <f>VLOOKUP($D853,Artslister!$A$1:$W$99,13,FALSE)</f>
        <v>(Kleopow) Barbar.</v>
      </c>
      <c r="X853" t="e">
        <f>VLOOKUP($D853,Artslister!$A$1:$W$99,15,FALSE)</f>
        <v>#REF!</v>
      </c>
      <c r="Y853" t="str">
        <f>VLOOKUP($D853,Artslister!$A$1:$W$99,17,FALSE)</f>
        <v>SE</v>
      </c>
    </row>
    <row r="854" spans="1:25" ht="14.55" hidden="1" x14ac:dyDescent="0.3">
      <c r="A854" t="s">
        <v>117</v>
      </c>
      <c r="B854">
        <v>2022</v>
      </c>
      <c r="C854" t="s">
        <v>1406</v>
      </c>
      <c r="D854" t="s">
        <v>1985</v>
      </c>
      <c r="E854">
        <v>0.1</v>
      </c>
      <c r="G854">
        <v>1</v>
      </c>
      <c r="L854" t="str">
        <f>VLOOKUP($D854,Artslister!$A$1:$W$99,2,FALSE)</f>
        <v>Vincetoxicum rossicum</v>
      </c>
      <c r="M854" t="str">
        <f>VLOOKUP($D854,Artslister!$A$1:$W$99,3,FALSE)</f>
        <v>102170</v>
      </c>
      <c r="N854" t="str">
        <f>VLOOKUP($D854,Artslister!$A$1:$W$99,4,FALSE)</f>
        <v>138770</v>
      </c>
      <c r="O854" t="str">
        <f>VLOOKUP($D854,Artslister!$A$1:$W$99,5,FALSE)</f>
        <v>Plantae</v>
      </c>
      <c r="P854" t="str">
        <f>VLOOKUP($D854,Artslister!$A$1:$W$99,6,FALSE)</f>
        <v>Magnoliophyta</v>
      </c>
      <c r="Q854" t="str">
        <f>VLOOKUP($D854,Artslister!$A$1:$W$99,7,FALSE)</f>
        <v>Eudicots</v>
      </c>
      <c r="R854" t="str">
        <f>VLOOKUP($D854,Artslister!$A$1:$W$99,8,FALSE)</f>
        <v>Gentianales</v>
      </c>
      <c r="S854" t="str">
        <f>VLOOKUP($D854,Artslister!$A$1:$W$99,9,FALSE)</f>
        <v>Apocynaceae</v>
      </c>
      <c r="T854" t="str">
        <f>VLOOKUP($D854,Artslister!$A$1:$W$99,10,FALSE)</f>
        <v>Vincetoxicum</v>
      </c>
      <c r="U854" t="str">
        <f>VLOOKUP($D854,Artslister!$A$1:$W$99,11,FALSE)</f>
        <v>rossicum</v>
      </c>
      <c r="V854">
        <f>VLOOKUP($D854,Artslister!$A$1:$W$99,12,FALSE)</f>
        <v>0</v>
      </c>
      <c r="W854" t="str">
        <f>VLOOKUP($D854,Artslister!$A$1:$W$99,13,FALSE)</f>
        <v>(Kleopow) Barbar.</v>
      </c>
      <c r="X854" t="e">
        <f>VLOOKUP($D854,Artslister!$A$1:$W$99,15,FALSE)</f>
        <v>#REF!</v>
      </c>
      <c r="Y854" t="str">
        <f>VLOOKUP($D854,Artslister!$A$1:$W$99,17,FALSE)</f>
        <v>SE</v>
      </c>
    </row>
    <row r="855" spans="1:25" ht="14.55" hidden="1" x14ac:dyDescent="0.3">
      <c r="A855" t="s">
        <v>117</v>
      </c>
      <c r="B855">
        <v>2022</v>
      </c>
      <c r="C855" t="s">
        <v>1414</v>
      </c>
      <c r="D855" t="s">
        <v>1985</v>
      </c>
      <c r="E855">
        <v>1</v>
      </c>
      <c r="G855">
        <v>1</v>
      </c>
      <c r="L855" t="str">
        <f>VLOOKUP($D855,Artslister!$A$1:$W$99,2,FALSE)</f>
        <v>Vincetoxicum rossicum</v>
      </c>
      <c r="M855" t="str">
        <f>VLOOKUP($D855,Artslister!$A$1:$W$99,3,FALSE)</f>
        <v>102170</v>
      </c>
      <c r="N855" t="str">
        <f>VLOOKUP($D855,Artslister!$A$1:$W$99,4,FALSE)</f>
        <v>138770</v>
      </c>
      <c r="O855" t="str">
        <f>VLOOKUP($D855,Artslister!$A$1:$W$99,5,FALSE)</f>
        <v>Plantae</v>
      </c>
      <c r="P855" t="str">
        <f>VLOOKUP($D855,Artslister!$A$1:$W$99,6,FALSE)</f>
        <v>Magnoliophyta</v>
      </c>
      <c r="Q855" t="str">
        <f>VLOOKUP($D855,Artslister!$A$1:$W$99,7,FALSE)</f>
        <v>Eudicots</v>
      </c>
      <c r="R855" t="str">
        <f>VLOOKUP($D855,Artslister!$A$1:$W$99,8,FALSE)</f>
        <v>Gentianales</v>
      </c>
      <c r="S855" t="str">
        <f>VLOOKUP($D855,Artslister!$A$1:$W$99,9,FALSE)</f>
        <v>Apocynaceae</v>
      </c>
      <c r="T855" t="str">
        <f>VLOOKUP($D855,Artslister!$A$1:$W$99,10,FALSE)</f>
        <v>Vincetoxicum</v>
      </c>
      <c r="U855" t="str">
        <f>VLOOKUP($D855,Artslister!$A$1:$W$99,11,FALSE)</f>
        <v>rossicum</v>
      </c>
      <c r="V855">
        <f>VLOOKUP($D855,Artslister!$A$1:$W$99,12,FALSE)</f>
        <v>0</v>
      </c>
      <c r="W855" t="str">
        <f>VLOOKUP($D855,Artslister!$A$1:$W$99,13,FALSE)</f>
        <v>(Kleopow) Barbar.</v>
      </c>
      <c r="X855" t="e">
        <f>VLOOKUP($D855,Artslister!$A$1:$W$99,15,FALSE)</f>
        <v>#REF!</v>
      </c>
      <c r="Y855" t="str">
        <f>VLOOKUP($D855,Artslister!$A$1:$W$99,17,FALSE)</f>
        <v>SE</v>
      </c>
    </row>
    <row r="856" spans="1:25" ht="14.55" hidden="1" x14ac:dyDescent="0.3">
      <c r="A856" t="s">
        <v>117</v>
      </c>
      <c r="B856">
        <v>2022</v>
      </c>
      <c r="C856" t="s">
        <v>1420</v>
      </c>
      <c r="D856" t="s">
        <v>1985</v>
      </c>
      <c r="E856">
        <v>4</v>
      </c>
      <c r="G856">
        <v>1</v>
      </c>
      <c r="L856" t="str">
        <f>VLOOKUP($D856,Artslister!$A$1:$W$99,2,FALSE)</f>
        <v>Vincetoxicum rossicum</v>
      </c>
      <c r="M856" t="str">
        <f>VLOOKUP($D856,Artslister!$A$1:$W$99,3,FALSE)</f>
        <v>102170</v>
      </c>
      <c r="N856" t="str">
        <f>VLOOKUP($D856,Artslister!$A$1:$W$99,4,FALSE)</f>
        <v>138770</v>
      </c>
      <c r="O856" t="str">
        <f>VLOOKUP($D856,Artslister!$A$1:$W$99,5,FALSE)</f>
        <v>Plantae</v>
      </c>
      <c r="P856" t="str">
        <f>VLOOKUP($D856,Artslister!$A$1:$W$99,6,FALSE)</f>
        <v>Magnoliophyta</v>
      </c>
      <c r="Q856" t="str">
        <f>VLOOKUP($D856,Artslister!$A$1:$W$99,7,FALSE)</f>
        <v>Eudicots</v>
      </c>
      <c r="R856" t="str">
        <f>VLOOKUP($D856,Artslister!$A$1:$W$99,8,FALSE)</f>
        <v>Gentianales</v>
      </c>
      <c r="S856" t="str">
        <f>VLOOKUP($D856,Artslister!$A$1:$W$99,9,FALSE)</f>
        <v>Apocynaceae</v>
      </c>
      <c r="T856" t="str">
        <f>VLOOKUP($D856,Artslister!$A$1:$W$99,10,FALSE)</f>
        <v>Vincetoxicum</v>
      </c>
      <c r="U856" t="str">
        <f>VLOOKUP($D856,Artslister!$A$1:$W$99,11,FALSE)</f>
        <v>rossicum</v>
      </c>
      <c r="V856">
        <f>VLOOKUP($D856,Artslister!$A$1:$W$99,12,FALSE)</f>
        <v>0</v>
      </c>
      <c r="W856" t="str">
        <f>VLOOKUP($D856,Artslister!$A$1:$W$99,13,FALSE)</f>
        <v>(Kleopow) Barbar.</v>
      </c>
      <c r="X856" t="e">
        <f>VLOOKUP($D856,Artslister!$A$1:$W$99,15,FALSE)</f>
        <v>#REF!</v>
      </c>
      <c r="Y856" t="str">
        <f>VLOOKUP($D856,Artslister!$A$1:$W$99,17,FALSE)</f>
        <v>SE</v>
      </c>
    </row>
    <row r="857" spans="1:25" ht="14.55" hidden="1" x14ac:dyDescent="0.3">
      <c r="A857" t="s">
        <v>117</v>
      </c>
      <c r="B857">
        <v>2022</v>
      </c>
      <c r="C857" t="s">
        <v>1408</v>
      </c>
      <c r="D857" t="s">
        <v>1985</v>
      </c>
      <c r="E857">
        <v>5</v>
      </c>
      <c r="G857">
        <v>1</v>
      </c>
      <c r="L857" t="str">
        <f>VLOOKUP($D857,Artslister!$A$1:$W$99,2,FALSE)</f>
        <v>Vincetoxicum rossicum</v>
      </c>
      <c r="M857" t="str">
        <f>VLOOKUP($D857,Artslister!$A$1:$W$99,3,FALSE)</f>
        <v>102170</v>
      </c>
      <c r="N857" t="str">
        <f>VLOOKUP($D857,Artslister!$A$1:$W$99,4,FALSE)</f>
        <v>138770</v>
      </c>
      <c r="O857" t="str">
        <f>VLOOKUP($D857,Artslister!$A$1:$W$99,5,FALSE)</f>
        <v>Plantae</v>
      </c>
      <c r="P857" t="str">
        <f>VLOOKUP($D857,Artslister!$A$1:$W$99,6,FALSE)</f>
        <v>Magnoliophyta</v>
      </c>
      <c r="Q857" t="str">
        <f>VLOOKUP($D857,Artslister!$A$1:$W$99,7,FALSE)</f>
        <v>Eudicots</v>
      </c>
      <c r="R857" t="str">
        <f>VLOOKUP($D857,Artslister!$A$1:$W$99,8,FALSE)</f>
        <v>Gentianales</v>
      </c>
      <c r="S857" t="str">
        <f>VLOOKUP($D857,Artslister!$A$1:$W$99,9,FALSE)</f>
        <v>Apocynaceae</v>
      </c>
      <c r="T857" t="str">
        <f>VLOOKUP($D857,Artslister!$A$1:$W$99,10,FALSE)</f>
        <v>Vincetoxicum</v>
      </c>
      <c r="U857" t="str">
        <f>VLOOKUP($D857,Artslister!$A$1:$W$99,11,FALSE)</f>
        <v>rossicum</v>
      </c>
      <c r="V857">
        <f>VLOOKUP($D857,Artslister!$A$1:$W$99,12,FALSE)</f>
        <v>0</v>
      </c>
      <c r="W857" t="str">
        <f>VLOOKUP($D857,Artslister!$A$1:$W$99,13,FALSE)</f>
        <v>(Kleopow) Barbar.</v>
      </c>
      <c r="X857" t="e">
        <f>VLOOKUP($D857,Artslister!$A$1:$W$99,15,FALSE)</f>
        <v>#REF!</v>
      </c>
      <c r="Y857" t="str">
        <f>VLOOKUP($D857,Artslister!$A$1:$W$99,17,FALSE)</f>
        <v>SE</v>
      </c>
    </row>
    <row r="858" spans="1:25" ht="14.55" hidden="1" x14ac:dyDescent="0.3">
      <c r="A858" t="s">
        <v>117</v>
      </c>
      <c r="B858">
        <v>2022</v>
      </c>
      <c r="C858" t="s">
        <v>1410</v>
      </c>
      <c r="D858" t="s">
        <v>1985</v>
      </c>
      <c r="E858">
        <v>3</v>
      </c>
      <c r="G858">
        <v>1</v>
      </c>
      <c r="L858" t="str">
        <f>VLOOKUP($D858,Artslister!$A$1:$W$99,2,FALSE)</f>
        <v>Vincetoxicum rossicum</v>
      </c>
      <c r="M858" t="str">
        <f>VLOOKUP($D858,Artslister!$A$1:$W$99,3,FALSE)</f>
        <v>102170</v>
      </c>
      <c r="N858" t="str">
        <f>VLOOKUP($D858,Artslister!$A$1:$W$99,4,FALSE)</f>
        <v>138770</v>
      </c>
      <c r="O858" t="str">
        <f>VLOOKUP($D858,Artslister!$A$1:$W$99,5,FALSE)</f>
        <v>Plantae</v>
      </c>
      <c r="P858" t="str">
        <f>VLOOKUP($D858,Artslister!$A$1:$W$99,6,FALSE)</f>
        <v>Magnoliophyta</v>
      </c>
      <c r="Q858" t="str">
        <f>VLOOKUP($D858,Artslister!$A$1:$W$99,7,FALSE)</f>
        <v>Eudicots</v>
      </c>
      <c r="R858" t="str">
        <f>VLOOKUP($D858,Artslister!$A$1:$W$99,8,FALSE)</f>
        <v>Gentianales</v>
      </c>
      <c r="S858" t="str">
        <f>VLOOKUP($D858,Artslister!$A$1:$W$99,9,FALSE)</f>
        <v>Apocynaceae</v>
      </c>
      <c r="T858" t="str">
        <f>VLOOKUP($D858,Artslister!$A$1:$W$99,10,FALSE)</f>
        <v>Vincetoxicum</v>
      </c>
      <c r="U858" t="str">
        <f>VLOOKUP($D858,Artslister!$A$1:$W$99,11,FALSE)</f>
        <v>rossicum</v>
      </c>
      <c r="V858">
        <f>VLOOKUP($D858,Artslister!$A$1:$W$99,12,FALSE)</f>
        <v>0</v>
      </c>
      <c r="W858" t="str">
        <f>VLOOKUP($D858,Artslister!$A$1:$W$99,13,FALSE)</f>
        <v>(Kleopow) Barbar.</v>
      </c>
      <c r="X858" t="e">
        <f>VLOOKUP($D858,Artslister!$A$1:$W$99,15,FALSE)</f>
        <v>#REF!</v>
      </c>
      <c r="Y858" t="str">
        <f>VLOOKUP($D858,Artslister!$A$1:$W$99,17,FALSE)</f>
        <v>SE</v>
      </c>
    </row>
    <row r="859" spans="1:25" ht="14.55" hidden="1" x14ac:dyDescent="0.3">
      <c r="A859" t="s">
        <v>117</v>
      </c>
      <c r="B859">
        <v>2022</v>
      </c>
      <c r="C859" t="s">
        <v>1416</v>
      </c>
      <c r="D859" t="s">
        <v>1986</v>
      </c>
      <c r="E859">
        <v>1</v>
      </c>
      <c r="F859">
        <v>1</v>
      </c>
      <c r="L859" t="str">
        <f>VLOOKUP($D859,Artslister!$A$1:$W$99,2,FALSE)</f>
        <v>Phleum phleoides</v>
      </c>
      <c r="M859" t="str">
        <f>VLOOKUP($D859,Artslister!$A$1:$W$99,3,FALSE)</f>
        <v>100127</v>
      </c>
      <c r="N859" t="str">
        <f>VLOOKUP($D859,Artslister!$A$1:$W$99,4,FALSE)</f>
        <v>135320</v>
      </c>
      <c r="O859" t="str">
        <f>VLOOKUP($D859,Artslister!$A$1:$W$99,5,FALSE)</f>
        <v>Plantae</v>
      </c>
      <c r="P859" t="str">
        <f>VLOOKUP($D859,Artslister!$A$1:$W$99,6,FALSE)</f>
        <v>Magnoliophyta</v>
      </c>
      <c r="Q859" t="str">
        <f>VLOOKUP($D859,Artslister!$A$1:$W$99,7,FALSE)</f>
        <v>Monocots</v>
      </c>
      <c r="R859" t="str">
        <f>VLOOKUP($D859,Artslister!$A$1:$W$99,8,FALSE)</f>
        <v>Poales</v>
      </c>
      <c r="S859" t="str">
        <f>VLOOKUP($D859,Artslister!$A$1:$W$99,9,FALSE)</f>
        <v>Poaceae</v>
      </c>
      <c r="T859" t="str">
        <f>VLOOKUP($D859,Artslister!$A$1:$W$99,10,FALSE)</f>
        <v>Phleum</v>
      </c>
      <c r="U859" t="str">
        <f>VLOOKUP($D859,Artslister!$A$1:$W$99,11,FALSE)</f>
        <v>phleoides</v>
      </c>
      <c r="V859">
        <f>VLOOKUP($D859,Artslister!$A$1:$W$99,12,FALSE)</f>
        <v>0</v>
      </c>
      <c r="W859" t="str">
        <f>VLOOKUP($D859,Artslister!$A$1:$W$99,13,FALSE)</f>
        <v>(L.) H.Karst.</v>
      </c>
      <c r="X859" t="e">
        <f>VLOOKUP($D859,Artslister!$A$1:$W$99,15,FALSE)</f>
        <v>#REF!</v>
      </c>
      <c r="Y859" t="e">
        <f>VLOOKUP($D859,Artslister!$A$1:$W$99,17,FALSE)</f>
        <v>#N/A</v>
      </c>
    </row>
    <row r="860" spans="1:25" ht="14.55" hidden="1" x14ac:dyDescent="0.3">
      <c r="A860" t="s">
        <v>117</v>
      </c>
      <c r="B860">
        <v>2022</v>
      </c>
      <c r="C860" t="s">
        <v>1405</v>
      </c>
      <c r="D860" t="s">
        <v>1986</v>
      </c>
      <c r="E860">
        <v>0.1</v>
      </c>
      <c r="F860">
        <v>1</v>
      </c>
      <c r="L860" t="str">
        <f>VLOOKUP($D860,Artslister!$A$1:$W$99,2,FALSE)</f>
        <v>Phleum phleoides</v>
      </c>
      <c r="M860" t="str">
        <f>VLOOKUP($D860,Artslister!$A$1:$W$99,3,FALSE)</f>
        <v>100127</v>
      </c>
      <c r="N860" t="str">
        <f>VLOOKUP($D860,Artslister!$A$1:$W$99,4,FALSE)</f>
        <v>135320</v>
      </c>
      <c r="O860" t="str">
        <f>VLOOKUP($D860,Artslister!$A$1:$W$99,5,FALSE)</f>
        <v>Plantae</v>
      </c>
      <c r="P860" t="str">
        <f>VLOOKUP($D860,Artslister!$A$1:$W$99,6,FALSE)</f>
        <v>Magnoliophyta</v>
      </c>
      <c r="Q860" t="str">
        <f>VLOOKUP($D860,Artslister!$A$1:$W$99,7,FALSE)</f>
        <v>Monocots</v>
      </c>
      <c r="R860" t="str">
        <f>VLOOKUP($D860,Artslister!$A$1:$W$99,8,FALSE)</f>
        <v>Poales</v>
      </c>
      <c r="S860" t="str">
        <f>VLOOKUP($D860,Artslister!$A$1:$W$99,9,FALSE)</f>
        <v>Poaceae</v>
      </c>
      <c r="T860" t="str">
        <f>VLOOKUP($D860,Artslister!$A$1:$W$99,10,FALSE)</f>
        <v>Phleum</v>
      </c>
      <c r="U860" t="str">
        <f>VLOOKUP($D860,Artslister!$A$1:$W$99,11,FALSE)</f>
        <v>phleoides</v>
      </c>
      <c r="V860">
        <f>VLOOKUP($D860,Artslister!$A$1:$W$99,12,FALSE)</f>
        <v>0</v>
      </c>
      <c r="W860" t="str">
        <f>VLOOKUP($D860,Artslister!$A$1:$W$99,13,FALSE)</f>
        <v>(L.) H.Karst.</v>
      </c>
      <c r="X860" t="e">
        <f>VLOOKUP($D860,Artslister!$A$1:$W$99,15,FALSE)</f>
        <v>#REF!</v>
      </c>
      <c r="Y860" t="e">
        <f>VLOOKUP($D860,Artslister!$A$1:$W$99,17,FALSE)</f>
        <v>#N/A</v>
      </c>
    </row>
    <row r="861" spans="1:25" ht="14.55" hidden="1" x14ac:dyDescent="0.3">
      <c r="A861" t="s">
        <v>117</v>
      </c>
      <c r="B861">
        <v>2022</v>
      </c>
      <c r="C861" t="s">
        <v>1406</v>
      </c>
      <c r="D861" t="s">
        <v>1986</v>
      </c>
      <c r="E861">
        <v>0.1</v>
      </c>
      <c r="F861">
        <v>1</v>
      </c>
      <c r="L861" t="str">
        <f>VLOOKUP($D861,Artslister!$A$1:$W$99,2,FALSE)</f>
        <v>Phleum phleoides</v>
      </c>
      <c r="M861" t="str">
        <f>VLOOKUP($D861,Artslister!$A$1:$W$99,3,FALSE)</f>
        <v>100127</v>
      </c>
      <c r="N861" t="str">
        <f>VLOOKUP($D861,Artslister!$A$1:$W$99,4,FALSE)</f>
        <v>135320</v>
      </c>
      <c r="O861" t="str">
        <f>VLOOKUP($D861,Artslister!$A$1:$W$99,5,FALSE)</f>
        <v>Plantae</v>
      </c>
      <c r="P861" t="str">
        <f>VLOOKUP($D861,Artslister!$A$1:$W$99,6,FALSE)</f>
        <v>Magnoliophyta</v>
      </c>
      <c r="Q861" t="str">
        <f>VLOOKUP($D861,Artslister!$A$1:$W$99,7,FALSE)</f>
        <v>Monocots</v>
      </c>
      <c r="R861" t="str">
        <f>VLOOKUP($D861,Artslister!$A$1:$W$99,8,FALSE)</f>
        <v>Poales</v>
      </c>
      <c r="S861" t="str">
        <f>VLOOKUP($D861,Artslister!$A$1:$W$99,9,FALSE)</f>
        <v>Poaceae</v>
      </c>
      <c r="T861" t="str">
        <f>VLOOKUP($D861,Artslister!$A$1:$W$99,10,FALSE)</f>
        <v>Phleum</v>
      </c>
      <c r="U861" t="str">
        <f>VLOOKUP($D861,Artslister!$A$1:$W$99,11,FALSE)</f>
        <v>phleoides</v>
      </c>
      <c r="V861">
        <f>VLOOKUP($D861,Artslister!$A$1:$W$99,12,FALSE)</f>
        <v>0</v>
      </c>
      <c r="W861" t="str">
        <f>VLOOKUP($D861,Artslister!$A$1:$W$99,13,FALSE)</f>
        <v>(L.) H.Karst.</v>
      </c>
      <c r="X861" t="e">
        <f>VLOOKUP($D861,Artslister!$A$1:$W$99,15,FALSE)</f>
        <v>#REF!</v>
      </c>
      <c r="Y861" t="e">
        <f>VLOOKUP($D861,Artslister!$A$1:$W$99,17,FALSE)</f>
        <v>#N/A</v>
      </c>
    </row>
    <row r="862" spans="1:25" ht="14.55" hidden="1" x14ac:dyDescent="0.3">
      <c r="A862" t="s">
        <v>117</v>
      </c>
      <c r="B862">
        <v>2022</v>
      </c>
      <c r="C862" t="s">
        <v>1414</v>
      </c>
      <c r="D862" t="s">
        <v>1986</v>
      </c>
      <c r="E862">
        <v>3</v>
      </c>
      <c r="F862">
        <v>1</v>
      </c>
      <c r="L862" t="str">
        <f>VLOOKUP($D862,Artslister!$A$1:$W$99,2,FALSE)</f>
        <v>Phleum phleoides</v>
      </c>
      <c r="M862" t="str">
        <f>VLOOKUP($D862,Artslister!$A$1:$W$99,3,FALSE)</f>
        <v>100127</v>
      </c>
      <c r="N862" t="str">
        <f>VLOOKUP($D862,Artslister!$A$1:$W$99,4,FALSE)</f>
        <v>135320</v>
      </c>
      <c r="O862" t="str">
        <f>VLOOKUP($D862,Artslister!$A$1:$W$99,5,FALSE)</f>
        <v>Plantae</v>
      </c>
      <c r="P862" t="str">
        <f>VLOOKUP($D862,Artslister!$A$1:$W$99,6,FALSE)</f>
        <v>Magnoliophyta</v>
      </c>
      <c r="Q862" t="str">
        <f>VLOOKUP($D862,Artslister!$A$1:$W$99,7,FALSE)</f>
        <v>Monocots</v>
      </c>
      <c r="R862" t="str">
        <f>VLOOKUP($D862,Artslister!$A$1:$W$99,8,FALSE)</f>
        <v>Poales</v>
      </c>
      <c r="S862" t="str">
        <f>VLOOKUP($D862,Artslister!$A$1:$W$99,9,FALSE)</f>
        <v>Poaceae</v>
      </c>
      <c r="T862" t="str">
        <f>VLOOKUP($D862,Artslister!$A$1:$W$99,10,FALSE)</f>
        <v>Phleum</v>
      </c>
      <c r="U862" t="str">
        <f>VLOOKUP($D862,Artslister!$A$1:$W$99,11,FALSE)</f>
        <v>phleoides</v>
      </c>
      <c r="V862">
        <f>VLOOKUP($D862,Artslister!$A$1:$W$99,12,FALSE)</f>
        <v>0</v>
      </c>
      <c r="W862" t="str">
        <f>VLOOKUP($D862,Artslister!$A$1:$W$99,13,FALSE)</f>
        <v>(L.) H.Karst.</v>
      </c>
      <c r="X862" t="e">
        <f>VLOOKUP($D862,Artslister!$A$1:$W$99,15,FALSE)</f>
        <v>#REF!</v>
      </c>
      <c r="Y862" t="e">
        <f>VLOOKUP($D862,Artslister!$A$1:$W$99,17,FALSE)</f>
        <v>#N/A</v>
      </c>
    </row>
    <row r="863" spans="1:25" ht="14.55" hidden="1" x14ac:dyDescent="0.3">
      <c r="A863" t="s">
        <v>117</v>
      </c>
      <c r="B863">
        <v>2022</v>
      </c>
      <c r="C863" t="s">
        <v>1422</v>
      </c>
      <c r="D863" t="s">
        <v>1974</v>
      </c>
      <c r="E863">
        <v>1</v>
      </c>
      <c r="F863">
        <v>1</v>
      </c>
      <c r="L863" t="str">
        <f>VLOOKUP($D863,Artslister!$A$1:$W$99,2,FALSE)</f>
        <v>Arabis wahlenbergii</v>
      </c>
      <c r="M863" t="str">
        <f>VLOOKUP($D863,Artslister!$A$1:$W$99,3,FALSE)</f>
        <v>141653</v>
      </c>
      <c r="N863" t="str">
        <f>VLOOKUP($D863,Artslister!$A$1:$W$99,4,FALSE)</f>
        <v>144043</v>
      </c>
      <c r="O863" t="str">
        <f>VLOOKUP($D863,Artslister!$A$1:$W$99,5,FALSE)</f>
        <v>Plantae</v>
      </c>
      <c r="P863" t="str">
        <f>VLOOKUP($D863,Artslister!$A$1:$W$99,6,FALSE)</f>
        <v>Magnoliophyta</v>
      </c>
      <c r="Q863" t="str">
        <f>VLOOKUP($D863,Artslister!$A$1:$W$99,7,FALSE)</f>
        <v>Eudicots</v>
      </c>
      <c r="R863" t="str">
        <f>VLOOKUP($D863,Artslister!$A$1:$W$99,8,FALSE)</f>
        <v>Brassicales</v>
      </c>
      <c r="S863" t="str">
        <f>VLOOKUP($D863,Artslister!$A$1:$W$99,9,FALSE)</f>
        <v>Brassicaceae</v>
      </c>
      <c r="T863" t="str">
        <f>VLOOKUP($D863,Artslister!$A$1:$W$99,10,FALSE)</f>
        <v>Arabis</v>
      </c>
      <c r="U863" t="str">
        <f>VLOOKUP($D863,Artslister!$A$1:$W$99,11,FALSE)</f>
        <v>wahlenbergii</v>
      </c>
      <c r="V863">
        <f>VLOOKUP($D863,Artslister!$A$1:$W$99,12,FALSE)</f>
        <v>0</v>
      </c>
      <c r="W863" t="str">
        <f>VLOOKUP($D863,Artslister!$A$1:$W$99,13,FALSE)</f>
        <v>Jord.</v>
      </c>
      <c r="X863" t="e">
        <f>VLOOKUP($D863,Artslister!$A$1:$W$99,15,FALSE)</f>
        <v>#REF!</v>
      </c>
      <c r="Y863" t="e">
        <f>VLOOKUP($D863,Artslister!$A$1:$W$99,17,FALSE)</f>
        <v>#N/A</v>
      </c>
    </row>
    <row r="864" spans="1:25" ht="14.55" hidden="1" x14ac:dyDescent="0.3">
      <c r="A864" t="s">
        <v>117</v>
      </c>
      <c r="B864">
        <v>2022</v>
      </c>
      <c r="C864" t="s">
        <v>1418</v>
      </c>
      <c r="D864" t="s">
        <v>1974</v>
      </c>
      <c r="E864">
        <v>0.1</v>
      </c>
      <c r="F864">
        <v>1</v>
      </c>
      <c r="L864" t="str">
        <f>VLOOKUP($D864,Artslister!$A$1:$W$99,2,FALSE)</f>
        <v>Arabis wahlenbergii</v>
      </c>
      <c r="M864" t="str">
        <f>VLOOKUP($D864,Artslister!$A$1:$W$99,3,FALSE)</f>
        <v>141653</v>
      </c>
      <c r="N864" t="str">
        <f>VLOOKUP($D864,Artslister!$A$1:$W$99,4,FALSE)</f>
        <v>144043</v>
      </c>
      <c r="O864" t="str">
        <f>VLOOKUP($D864,Artslister!$A$1:$W$99,5,FALSE)</f>
        <v>Plantae</v>
      </c>
      <c r="P864" t="str">
        <f>VLOOKUP($D864,Artslister!$A$1:$W$99,6,FALSE)</f>
        <v>Magnoliophyta</v>
      </c>
      <c r="Q864" t="str">
        <f>VLOOKUP($D864,Artslister!$A$1:$W$99,7,FALSE)</f>
        <v>Eudicots</v>
      </c>
      <c r="R864" t="str">
        <f>VLOOKUP($D864,Artslister!$A$1:$W$99,8,FALSE)</f>
        <v>Brassicales</v>
      </c>
      <c r="S864" t="str">
        <f>VLOOKUP($D864,Artslister!$A$1:$W$99,9,FALSE)</f>
        <v>Brassicaceae</v>
      </c>
      <c r="T864" t="str">
        <f>VLOOKUP($D864,Artslister!$A$1:$W$99,10,FALSE)</f>
        <v>Arabis</v>
      </c>
      <c r="U864" t="str">
        <f>VLOOKUP($D864,Artslister!$A$1:$W$99,11,FALSE)</f>
        <v>wahlenbergii</v>
      </c>
      <c r="V864">
        <f>VLOOKUP($D864,Artslister!$A$1:$W$99,12,FALSE)</f>
        <v>0</v>
      </c>
      <c r="W864" t="str">
        <f>VLOOKUP($D864,Artslister!$A$1:$W$99,13,FALSE)</f>
        <v>Jord.</v>
      </c>
      <c r="X864" t="e">
        <f>VLOOKUP($D864,Artslister!$A$1:$W$99,15,FALSE)</f>
        <v>#REF!</v>
      </c>
      <c r="Y864" t="e">
        <f>VLOOKUP($D864,Artslister!$A$1:$W$99,17,FALSE)</f>
        <v>#N/A</v>
      </c>
    </row>
    <row r="865" spans="1:25" ht="14.55" hidden="1" x14ac:dyDescent="0.3">
      <c r="A865" t="s">
        <v>117</v>
      </c>
      <c r="B865">
        <v>2022</v>
      </c>
      <c r="C865" t="s">
        <v>1406</v>
      </c>
      <c r="D865" t="s">
        <v>1987</v>
      </c>
      <c r="E865">
        <v>0.1</v>
      </c>
      <c r="F865">
        <v>1</v>
      </c>
      <c r="H865">
        <v>1</v>
      </c>
      <c r="K865" t="s">
        <v>1981</v>
      </c>
      <c r="L865" t="str">
        <f>VLOOKUP($D865,Artslister!$A$1:$W$99,2,FALSE)</f>
        <v>Cotoneaster niger</v>
      </c>
      <c r="M865" t="str">
        <f>VLOOKUP($D865,Artslister!$A$1:$W$99,3,FALSE)</f>
        <v>103282</v>
      </c>
      <c r="N865" t="str">
        <f>VLOOKUP($D865,Artslister!$A$1:$W$99,4,FALSE)</f>
        <v>160576</v>
      </c>
      <c r="O865" t="str">
        <f>VLOOKUP($D865,Artslister!$A$1:$W$99,5,FALSE)</f>
        <v>Plantae</v>
      </c>
      <c r="P865" t="str">
        <f>VLOOKUP($D865,Artslister!$A$1:$W$99,6,FALSE)</f>
        <v>Magnoliophyta</v>
      </c>
      <c r="Q865" t="str">
        <f>VLOOKUP($D865,Artslister!$A$1:$W$99,7,FALSE)</f>
        <v>Eudicots</v>
      </c>
      <c r="R865" t="str">
        <f>VLOOKUP($D865,Artslister!$A$1:$W$99,8,FALSE)</f>
        <v>Rosales</v>
      </c>
      <c r="S865" t="str">
        <f>VLOOKUP($D865,Artslister!$A$1:$W$99,9,FALSE)</f>
        <v>Rosaceae</v>
      </c>
      <c r="T865" t="str">
        <f>VLOOKUP($D865,Artslister!$A$1:$W$99,10,FALSE)</f>
        <v>Cotoneaster</v>
      </c>
      <c r="U865" t="str">
        <f>VLOOKUP($D865,Artslister!$A$1:$W$99,11,FALSE)</f>
        <v>niger</v>
      </c>
      <c r="V865">
        <f>VLOOKUP($D865,Artslister!$A$1:$W$99,12,FALSE)</f>
        <v>0</v>
      </c>
      <c r="W865" t="str">
        <f>VLOOKUP($D865,Artslister!$A$1:$W$99,13,FALSE)</f>
        <v>(Wahlb.) Fr.</v>
      </c>
      <c r="X865" t="e">
        <f>VLOOKUP($D865,Artslister!$A$1:$W$99,15,FALSE)</f>
        <v>#REF!</v>
      </c>
      <c r="Y865" t="e">
        <f>VLOOKUP($D865,Artslister!$A$1:$W$99,17,FALSE)</f>
        <v>#N/A</v>
      </c>
    </row>
    <row r="866" spans="1:25" ht="14.55" hidden="1" x14ac:dyDescent="0.3">
      <c r="A866" t="s">
        <v>92</v>
      </c>
      <c r="B866">
        <v>2022</v>
      </c>
      <c r="C866" t="s">
        <v>1438</v>
      </c>
      <c r="D866" t="s">
        <v>1925</v>
      </c>
      <c r="E866">
        <v>1</v>
      </c>
      <c r="H866">
        <v>1</v>
      </c>
      <c r="L866" t="str">
        <f>VLOOKUP($D866,Artslister!$A$1:$W$99,2,FALSE)</f>
        <v>Rubus idaeus</v>
      </c>
      <c r="M866" t="str">
        <f>VLOOKUP($D866,Artslister!$A$1:$W$99,3,FALSE)</f>
        <v>103427</v>
      </c>
      <c r="N866" t="str">
        <f>VLOOKUP($D866,Artslister!$A$1:$W$99,4,FALSE)</f>
        <v>63387</v>
      </c>
      <c r="O866" t="str">
        <f>VLOOKUP($D866,Artslister!$A$1:$W$99,5,FALSE)</f>
        <v>Plantae</v>
      </c>
      <c r="P866" t="str">
        <f>VLOOKUP($D866,Artslister!$A$1:$W$99,6,FALSE)</f>
        <v>Magnoliophyta</v>
      </c>
      <c r="Q866" t="str">
        <f>VLOOKUP($D866,Artslister!$A$1:$W$99,7,FALSE)</f>
        <v>Eudicots</v>
      </c>
      <c r="R866" t="str">
        <f>VLOOKUP($D866,Artslister!$A$1:$W$99,8,FALSE)</f>
        <v>Rosales</v>
      </c>
      <c r="S866" t="str">
        <f>VLOOKUP($D866,Artslister!$A$1:$W$99,9,FALSE)</f>
        <v>Rosaceae</v>
      </c>
      <c r="T866" t="str">
        <f>VLOOKUP($D866,Artslister!$A$1:$W$99,10,FALSE)</f>
        <v>Rubus</v>
      </c>
      <c r="U866" t="str">
        <f>VLOOKUP($D866,Artslister!$A$1:$W$99,11,FALSE)</f>
        <v>idaeus</v>
      </c>
      <c r="V866">
        <f>VLOOKUP($D866,Artslister!$A$1:$W$99,12,FALSE)</f>
        <v>0</v>
      </c>
      <c r="W866" t="str">
        <f>VLOOKUP($D866,Artslister!$A$1:$W$99,13,FALSE)</f>
        <v>L.</v>
      </c>
      <c r="X866" t="e">
        <f>VLOOKUP($D866,Artslister!$A$1:$W$99,15,FALSE)</f>
        <v>#REF!</v>
      </c>
      <c r="Y866" t="e">
        <f>VLOOKUP($D866,Artslister!$A$1:$W$99,17,FALSE)</f>
        <v>#N/A</v>
      </c>
    </row>
    <row r="867" spans="1:25" ht="14.55" hidden="1" x14ac:dyDescent="0.3">
      <c r="A867" t="s">
        <v>92</v>
      </c>
      <c r="B867">
        <v>2022</v>
      </c>
      <c r="C867" t="s">
        <v>1437</v>
      </c>
      <c r="D867" t="s">
        <v>1925</v>
      </c>
      <c r="E867">
        <v>5</v>
      </c>
      <c r="H867">
        <v>1</v>
      </c>
      <c r="L867" t="str">
        <f>VLOOKUP($D867,Artslister!$A$1:$W$99,2,FALSE)</f>
        <v>Rubus idaeus</v>
      </c>
      <c r="M867" t="str">
        <f>VLOOKUP($D867,Artslister!$A$1:$W$99,3,FALSE)</f>
        <v>103427</v>
      </c>
      <c r="N867" t="str">
        <f>VLOOKUP($D867,Artslister!$A$1:$W$99,4,FALSE)</f>
        <v>63387</v>
      </c>
      <c r="O867" t="str">
        <f>VLOOKUP($D867,Artslister!$A$1:$W$99,5,FALSE)</f>
        <v>Plantae</v>
      </c>
      <c r="P867" t="str">
        <f>VLOOKUP($D867,Artslister!$A$1:$W$99,6,FALSE)</f>
        <v>Magnoliophyta</v>
      </c>
      <c r="Q867" t="str">
        <f>VLOOKUP($D867,Artslister!$A$1:$W$99,7,FALSE)</f>
        <v>Eudicots</v>
      </c>
      <c r="R867" t="str">
        <f>VLOOKUP($D867,Artslister!$A$1:$W$99,8,FALSE)</f>
        <v>Rosales</v>
      </c>
      <c r="S867" t="str">
        <f>VLOOKUP($D867,Artslister!$A$1:$W$99,9,FALSE)</f>
        <v>Rosaceae</v>
      </c>
      <c r="T867" t="str">
        <f>VLOOKUP($D867,Artslister!$A$1:$W$99,10,FALSE)</f>
        <v>Rubus</v>
      </c>
      <c r="U867" t="str">
        <f>VLOOKUP($D867,Artslister!$A$1:$W$99,11,FALSE)</f>
        <v>idaeus</v>
      </c>
      <c r="V867">
        <f>VLOOKUP($D867,Artslister!$A$1:$W$99,12,FALSE)</f>
        <v>0</v>
      </c>
      <c r="W867" t="str">
        <f>VLOOKUP($D867,Artslister!$A$1:$W$99,13,FALSE)</f>
        <v>L.</v>
      </c>
      <c r="X867" t="e">
        <f>VLOOKUP($D867,Artslister!$A$1:$W$99,15,FALSE)</f>
        <v>#REF!</v>
      </c>
      <c r="Y867" t="e">
        <f>VLOOKUP($D867,Artslister!$A$1:$W$99,17,FALSE)</f>
        <v>#N/A</v>
      </c>
    </row>
    <row r="868" spans="1:25" ht="14.55" hidden="1" x14ac:dyDescent="0.3">
      <c r="A868" t="s">
        <v>92</v>
      </c>
      <c r="B868">
        <v>2022</v>
      </c>
      <c r="C868" t="s">
        <v>1432</v>
      </c>
      <c r="D868" t="s">
        <v>1925</v>
      </c>
      <c r="E868">
        <v>1</v>
      </c>
      <c r="H868">
        <v>1</v>
      </c>
      <c r="L868" t="str">
        <f>VLOOKUP($D868,Artslister!$A$1:$W$99,2,FALSE)</f>
        <v>Rubus idaeus</v>
      </c>
      <c r="M868" t="str">
        <f>VLOOKUP($D868,Artslister!$A$1:$W$99,3,FALSE)</f>
        <v>103427</v>
      </c>
      <c r="N868" t="str">
        <f>VLOOKUP($D868,Artslister!$A$1:$W$99,4,FALSE)</f>
        <v>63387</v>
      </c>
      <c r="O868" t="str">
        <f>VLOOKUP($D868,Artslister!$A$1:$W$99,5,FALSE)</f>
        <v>Plantae</v>
      </c>
      <c r="P868" t="str">
        <f>VLOOKUP($D868,Artslister!$A$1:$W$99,6,FALSE)</f>
        <v>Magnoliophyta</v>
      </c>
      <c r="Q868" t="str">
        <f>VLOOKUP($D868,Artslister!$A$1:$W$99,7,FALSE)</f>
        <v>Eudicots</v>
      </c>
      <c r="R868" t="str">
        <f>VLOOKUP($D868,Artslister!$A$1:$W$99,8,FALSE)</f>
        <v>Rosales</v>
      </c>
      <c r="S868" t="str">
        <f>VLOOKUP($D868,Artslister!$A$1:$W$99,9,FALSE)</f>
        <v>Rosaceae</v>
      </c>
      <c r="T868" t="str">
        <f>VLOOKUP($D868,Artslister!$A$1:$W$99,10,FALSE)</f>
        <v>Rubus</v>
      </c>
      <c r="U868" t="str">
        <f>VLOOKUP($D868,Artslister!$A$1:$W$99,11,FALSE)</f>
        <v>idaeus</v>
      </c>
      <c r="V868">
        <f>VLOOKUP($D868,Artslister!$A$1:$W$99,12,FALSE)</f>
        <v>0</v>
      </c>
      <c r="W868" t="str">
        <f>VLOOKUP($D868,Artslister!$A$1:$W$99,13,FALSE)</f>
        <v>L.</v>
      </c>
      <c r="X868" t="e">
        <f>VLOOKUP($D868,Artslister!$A$1:$W$99,15,FALSE)</f>
        <v>#REF!</v>
      </c>
      <c r="Y868" t="e">
        <f>VLOOKUP($D868,Artslister!$A$1:$W$99,17,FALSE)</f>
        <v>#N/A</v>
      </c>
    </row>
    <row r="869" spans="1:25" ht="14.55" hidden="1" x14ac:dyDescent="0.3">
      <c r="A869" t="s">
        <v>92</v>
      </c>
      <c r="B869">
        <v>2022</v>
      </c>
      <c r="C869" t="s">
        <v>1442</v>
      </c>
      <c r="D869" t="s">
        <v>1928</v>
      </c>
      <c r="E869">
        <v>10</v>
      </c>
      <c r="H869">
        <v>1</v>
      </c>
      <c r="L869" t="str">
        <f>VLOOKUP($D869,Artslister!$A$1:$W$99,2,FALSE)</f>
        <v>Rosa sp.</v>
      </c>
      <c r="M869" t="str">
        <f>VLOOKUP($D869,Artslister!$A$1:$W$99,3,FALSE)</f>
        <v>103384</v>
      </c>
      <c r="N869" t="str">
        <f>VLOOKUP($D869,Artslister!$A$1:$W$99,4,FALSE)</f>
        <v>63344</v>
      </c>
      <c r="O869" t="str">
        <f>VLOOKUP($D869,Artslister!$A$1:$W$99,5,FALSE)</f>
        <v>Plantae</v>
      </c>
      <c r="P869" t="str">
        <f>VLOOKUP($D869,Artslister!$A$1:$W$99,6,FALSE)</f>
        <v>Magnoliophyta</v>
      </c>
      <c r="Q869" t="str">
        <f>VLOOKUP($D869,Artslister!$A$1:$W$99,7,FALSE)</f>
        <v>Eudicots</v>
      </c>
      <c r="R869" t="str">
        <f>VLOOKUP($D869,Artslister!$A$1:$W$99,8,FALSE)</f>
        <v>Rosales</v>
      </c>
      <c r="S869" t="str">
        <f>VLOOKUP($D869,Artslister!$A$1:$W$99,9,FALSE)</f>
        <v>Rosaceae</v>
      </c>
      <c r="T869" t="str">
        <f>VLOOKUP($D869,Artslister!$A$1:$W$99,10,FALSE)</f>
        <v>Rosa</v>
      </c>
      <c r="U869">
        <f>VLOOKUP($D869,Artslister!$A$1:$W$99,11,FALSE)</f>
        <v>0</v>
      </c>
      <c r="V869">
        <f>VLOOKUP($D869,Artslister!$A$1:$W$99,12,FALSE)</f>
        <v>0</v>
      </c>
      <c r="W869" t="str">
        <f>VLOOKUP($D869,Artslister!$A$1:$W$99,13,FALSE)</f>
        <v>L.</v>
      </c>
      <c r="X869" t="e">
        <f>VLOOKUP($D869,Artslister!$A$1:$W$99,15,FALSE)</f>
        <v>#REF!</v>
      </c>
      <c r="Y869" t="e">
        <f>VLOOKUP($D869,Artslister!$A$1:$W$99,17,FALSE)</f>
        <v>#N/A</v>
      </c>
    </row>
    <row r="870" spans="1:25" ht="14.55" hidden="1" x14ac:dyDescent="0.3">
      <c r="A870" t="s">
        <v>92</v>
      </c>
      <c r="B870">
        <v>2022</v>
      </c>
      <c r="C870" t="s">
        <v>1441</v>
      </c>
      <c r="D870" t="s">
        <v>1928</v>
      </c>
      <c r="E870">
        <v>25</v>
      </c>
      <c r="H870">
        <v>1</v>
      </c>
      <c r="L870" t="str">
        <f>VLOOKUP($D870,Artslister!$A$1:$W$99,2,FALSE)</f>
        <v>Rosa sp.</v>
      </c>
      <c r="M870" t="str">
        <f>VLOOKUP($D870,Artslister!$A$1:$W$99,3,FALSE)</f>
        <v>103384</v>
      </c>
      <c r="N870" t="str">
        <f>VLOOKUP($D870,Artslister!$A$1:$W$99,4,FALSE)</f>
        <v>63344</v>
      </c>
      <c r="O870" t="str">
        <f>VLOOKUP($D870,Artslister!$A$1:$W$99,5,FALSE)</f>
        <v>Plantae</v>
      </c>
      <c r="P870" t="str">
        <f>VLOOKUP($D870,Artslister!$A$1:$W$99,6,FALSE)</f>
        <v>Magnoliophyta</v>
      </c>
      <c r="Q870" t="str">
        <f>VLOOKUP($D870,Artslister!$A$1:$W$99,7,FALSE)</f>
        <v>Eudicots</v>
      </c>
      <c r="R870" t="str">
        <f>VLOOKUP($D870,Artslister!$A$1:$W$99,8,FALSE)</f>
        <v>Rosales</v>
      </c>
      <c r="S870" t="str">
        <f>VLOOKUP($D870,Artslister!$A$1:$W$99,9,FALSE)</f>
        <v>Rosaceae</v>
      </c>
      <c r="T870" t="str">
        <f>VLOOKUP($D870,Artslister!$A$1:$W$99,10,FALSE)</f>
        <v>Rosa</v>
      </c>
      <c r="U870">
        <f>VLOOKUP($D870,Artslister!$A$1:$W$99,11,FALSE)</f>
        <v>0</v>
      </c>
      <c r="V870">
        <f>VLOOKUP($D870,Artslister!$A$1:$W$99,12,FALSE)</f>
        <v>0</v>
      </c>
      <c r="W870" t="str">
        <f>VLOOKUP($D870,Artslister!$A$1:$W$99,13,FALSE)</f>
        <v>L.</v>
      </c>
      <c r="X870" t="e">
        <f>VLOOKUP($D870,Artslister!$A$1:$W$99,15,FALSE)</f>
        <v>#REF!</v>
      </c>
      <c r="Y870" t="e">
        <f>VLOOKUP($D870,Artslister!$A$1:$W$99,17,FALSE)</f>
        <v>#N/A</v>
      </c>
    </row>
    <row r="871" spans="1:25" ht="14.55" hidden="1" x14ac:dyDescent="0.3">
      <c r="A871" t="s">
        <v>92</v>
      </c>
      <c r="B871">
        <v>2022</v>
      </c>
      <c r="C871" t="s">
        <v>1439</v>
      </c>
      <c r="D871" t="s">
        <v>1928</v>
      </c>
      <c r="E871">
        <v>8</v>
      </c>
      <c r="H871">
        <v>1</v>
      </c>
      <c r="L871" t="str">
        <f>VLOOKUP($D871,Artslister!$A$1:$W$99,2,FALSE)</f>
        <v>Rosa sp.</v>
      </c>
      <c r="M871" t="str">
        <f>VLOOKUP($D871,Artslister!$A$1:$W$99,3,FALSE)</f>
        <v>103384</v>
      </c>
      <c r="N871" t="str">
        <f>VLOOKUP($D871,Artslister!$A$1:$W$99,4,FALSE)</f>
        <v>63344</v>
      </c>
      <c r="O871" t="str">
        <f>VLOOKUP($D871,Artslister!$A$1:$W$99,5,FALSE)</f>
        <v>Plantae</v>
      </c>
      <c r="P871" t="str">
        <f>VLOOKUP($D871,Artslister!$A$1:$W$99,6,FALSE)</f>
        <v>Magnoliophyta</v>
      </c>
      <c r="Q871" t="str">
        <f>VLOOKUP($D871,Artslister!$A$1:$W$99,7,FALSE)</f>
        <v>Eudicots</v>
      </c>
      <c r="R871" t="str">
        <f>VLOOKUP($D871,Artslister!$A$1:$W$99,8,FALSE)</f>
        <v>Rosales</v>
      </c>
      <c r="S871" t="str">
        <f>VLOOKUP($D871,Artslister!$A$1:$W$99,9,FALSE)</f>
        <v>Rosaceae</v>
      </c>
      <c r="T871" t="str">
        <f>VLOOKUP($D871,Artslister!$A$1:$W$99,10,FALSE)</f>
        <v>Rosa</v>
      </c>
      <c r="U871">
        <f>VLOOKUP($D871,Artslister!$A$1:$W$99,11,FALSE)</f>
        <v>0</v>
      </c>
      <c r="V871">
        <f>VLOOKUP($D871,Artslister!$A$1:$W$99,12,FALSE)</f>
        <v>0</v>
      </c>
      <c r="W871" t="str">
        <f>VLOOKUP($D871,Artslister!$A$1:$W$99,13,FALSE)</f>
        <v>L.</v>
      </c>
      <c r="X871" t="e">
        <f>VLOOKUP($D871,Artslister!$A$1:$W$99,15,FALSE)</f>
        <v>#REF!</v>
      </c>
      <c r="Y871" t="e">
        <f>VLOOKUP($D871,Artslister!$A$1:$W$99,17,FALSE)</f>
        <v>#N/A</v>
      </c>
    </row>
    <row r="872" spans="1:25" ht="14.55" hidden="1" x14ac:dyDescent="0.3">
      <c r="A872" t="s">
        <v>57</v>
      </c>
      <c r="B872">
        <v>2019</v>
      </c>
      <c r="C872" t="s">
        <v>1654</v>
      </c>
      <c r="D872" t="s">
        <v>1988</v>
      </c>
      <c r="E872">
        <v>10</v>
      </c>
      <c r="L872" t="str">
        <f>VLOOKUP($D872,Artslister!$A$1:$W$99,2,FALSE)</f>
        <v>Dactylis glomerata</v>
      </c>
      <c r="M872" t="str">
        <f>VLOOKUP($D872,Artslister!$A$1:$W$99,3,FALSE)</f>
        <v>99983</v>
      </c>
      <c r="N872" t="str">
        <f>VLOOKUP($D872,Artslister!$A$1:$W$99,4,FALSE)</f>
        <v>145000</v>
      </c>
      <c r="O872" t="str">
        <f>VLOOKUP($D872,Artslister!$A$1:$W$99,5,FALSE)</f>
        <v>Plantae</v>
      </c>
      <c r="P872" t="str">
        <f>VLOOKUP($D872,Artslister!$A$1:$W$99,6,FALSE)</f>
        <v>Magnoliophyta</v>
      </c>
      <c r="Q872" t="str">
        <f>VLOOKUP($D872,Artslister!$A$1:$W$99,7,FALSE)</f>
        <v>Monocots</v>
      </c>
      <c r="R872" t="str">
        <f>VLOOKUP($D872,Artslister!$A$1:$W$99,8,FALSE)</f>
        <v>Poales</v>
      </c>
      <c r="S872" t="str">
        <f>VLOOKUP($D872,Artslister!$A$1:$W$99,9,FALSE)</f>
        <v>Poaceae</v>
      </c>
      <c r="T872" t="str">
        <f>VLOOKUP($D872,Artslister!$A$1:$W$99,10,FALSE)</f>
        <v>Dactylis</v>
      </c>
      <c r="U872" t="str">
        <f>VLOOKUP($D872,Artslister!$A$1:$W$99,11,FALSE)</f>
        <v>glomerata</v>
      </c>
      <c r="V872">
        <f>VLOOKUP($D872,Artslister!$A$1:$W$99,12,FALSE)</f>
        <v>0</v>
      </c>
      <c r="W872" t="str">
        <f>VLOOKUP($D872,Artslister!$A$1:$W$99,13,FALSE)</f>
        <v>L.</v>
      </c>
      <c r="X872" t="e">
        <f>VLOOKUP($D872,Artslister!$A$1:$W$99,15,FALSE)</f>
        <v>#REF!</v>
      </c>
      <c r="Y872">
        <f>VLOOKUP($D872,Artslister!$A$1:$W$99,17,FALSE)</f>
        <v>0</v>
      </c>
    </row>
    <row r="873" spans="1:25" ht="14.55" hidden="1" x14ac:dyDescent="0.3">
      <c r="A873" t="s">
        <v>57</v>
      </c>
      <c r="B873">
        <v>2019</v>
      </c>
      <c r="C873" t="s">
        <v>1660</v>
      </c>
      <c r="D873" t="s">
        <v>1988</v>
      </c>
      <c r="E873">
        <v>40</v>
      </c>
      <c r="L873" t="str">
        <f>VLOOKUP($D873,Artslister!$A$1:$W$99,2,FALSE)</f>
        <v>Dactylis glomerata</v>
      </c>
      <c r="M873" t="str">
        <f>VLOOKUP($D873,Artslister!$A$1:$W$99,3,FALSE)</f>
        <v>99983</v>
      </c>
      <c r="N873" t="str">
        <f>VLOOKUP($D873,Artslister!$A$1:$W$99,4,FALSE)</f>
        <v>145000</v>
      </c>
      <c r="O873" t="str">
        <f>VLOOKUP($D873,Artslister!$A$1:$W$99,5,FALSE)</f>
        <v>Plantae</v>
      </c>
      <c r="P873" t="str">
        <f>VLOOKUP($D873,Artslister!$A$1:$W$99,6,FALSE)</f>
        <v>Magnoliophyta</v>
      </c>
      <c r="Q873" t="str">
        <f>VLOOKUP($D873,Artslister!$A$1:$W$99,7,FALSE)</f>
        <v>Monocots</v>
      </c>
      <c r="R873" t="str">
        <f>VLOOKUP($D873,Artslister!$A$1:$W$99,8,FALSE)</f>
        <v>Poales</v>
      </c>
      <c r="S873" t="str">
        <f>VLOOKUP($D873,Artslister!$A$1:$W$99,9,FALSE)</f>
        <v>Poaceae</v>
      </c>
      <c r="T873" t="str">
        <f>VLOOKUP($D873,Artslister!$A$1:$W$99,10,FALSE)</f>
        <v>Dactylis</v>
      </c>
      <c r="U873" t="str">
        <f>VLOOKUP($D873,Artslister!$A$1:$W$99,11,FALSE)</f>
        <v>glomerata</v>
      </c>
      <c r="V873">
        <f>VLOOKUP($D873,Artslister!$A$1:$W$99,12,FALSE)</f>
        <v>0</v>
      </c>
      <c r="W873" t="str">
        <f>VLOOKUP($D873,Artslister!$A$1:$W$99,13,FALSE)</f>
        <v>L.</v>
      </c>
      <c r="X873" t="e">
        <f>VLOOKUP($D873,Artslister!$A$1:$W$99,15,FALSE)</f>
        <v>#REF!</v>
      </c>
      <c r="Y873">
        <f>VLOOKUP($D873,Artslister!$A$1:$W$99,17,FALSE)</f>
        <v>0</v>
      </c>
    </row>
    <row r="874" spans="1:25" ht="14.55" hidden="1" x14ac:dyDescent="0.3">
      <c r="A874" t="s">
        <v>98</v>
      </c>
      <c r="B874">
        <v>2019</v>
      </c>
      <c r="C874" t="s">
        <v>1725</v>
      </c>
      <c r="D874" t="s">
        <v>1988</v>
      </c>
      <c r="E874">
        <v>3</v>
      </c>
      <c r="L874" t="str">
        <f>VLOOKUP($D874,Artslister!$A$1:$W$99,2,FALSE)</f>
        <v>Dactylis glomerata</v>
      </c>
      <c r="M874" t="str">
        <f>VLOOKUP($D874,Artslister!$A$1:$W$99,3,FALSE)</f>
        <v>99983</v>
      </c>
      <c r="N874" t="str">
        <f>VLOOKUP($D874,Artslister!$A$1:$W$99,4,FALSE)</f>
        <v>145000</v>
      </c>
      <c r="O874" t="str">
        <f>VLOOKUP($D874,Artslister!$A$1:$W$99,5,FALSE)</f>
        <v>Plantae</v>
      </c>
      <c r="P874" t="str">
        <f>VLOOKUP($D874,Artslister!$A$1:$W$99,6,FALSE)</f>
        <v>Magnoliophyta</v>
      </c>
      <c r="Q874" t="str">
        <f>VLOOKUP($D874,Artslister!$A$1:$W$99,7,FALSE)</f>
        <v>Monocots</v>
      </c>
      <c r="R874" t="str">
        <f>VLOOKUP($D874,Artslister!$A$1:$W$99,8,FALSE)</f>
        <v>Poales</v>
      </c>
      <c r="S874" t="str">
        <f>VLOOKUP($D874,Artslister!$A$1:$W$99,9,FALSE)</f>
        <v>Poaceae</v>
      </c>
      <c r="T874" t="str">
        <f>VLOOKUP($D874,Artslister!$A$1:$W$99,10,FALSE)</f>
        <v>Dactylis</v>
      </c>
      <c r="U874" t="str">
        <f>VLOOKUP($D874,Artslister!$A$1:$W$99,11,FALSE)</f>
        <v>glomerata</v>
      </c>
      <c r="V874">
        <f>VLOOKUP($D874,Artslister!$A$1:$W$99,12,FALSE)</f>
        <v>0</v>
      </c>
      <c r="W874" t="str">
        <f>VLOOKUP($D874,Artslister!$A$1:$W$99,13,FALSE)</f>
        <v>L.</v>
      </c>
      <c r="X874" t="e">
        <f>VLOOKUP($D874,Artslister!$A$1:$W$99,15,FALSE)</f>
        <v>#REF!</v>
      </c>
      <c r="Y874">
        <f>VLOOKUP($D874,Artslister!$A$1:$W$99,17,FALSE)</f>
        <v>0</v>
      </c>
    </row>
    <row r="875" spans="1:25" ht="14.55" hidden="1" x14ac:dyDescent="0.3">
      <c r="A875" t="s">
        <v>98</v>
      </c>
      <c r="B875">
        <v>2019</v>
      </c>
      <c r="C875" t="s">
        <v>1729</v>
      </c>
      <c r="D875" t="s">
        <v>1988</v>
      </c>
      <c r="E875">
        <v>5</v>
      </c>
      <c r="L875" t="str">
        <f>VLOOKUP($D875,Artslister!$A$1:$W$99,2,FALSE)</f>
        <v>Dactylis glomerata</v>
      </c>
      <c r="M875" t="str">
        <f>VLOOKUP($D875,Artslister!$A$1:$W$99,3,FALSE)</f>
        <v>99983</v>
      </c>
      <c r="N875" t="str">
        <f>VLOOKUP($D875,Artslister!$A$1:$W$99,4,FALSE)</f>
        <v>145000</v>
      </c>
      <c r="O875" t="str">
        <f>VLOOKUP($D875,Artslister!$A$1:$W$99,5,FALSE)</f>
        <v>Plantae</v>
      </c>
      <c r="P875" t="str">
        <f>VLOOKUP($D875,Artslister!$A$1:$W$99,6,FALSE)</f>
        <v>Magnoliophyta</v>
      </c>
      <c r="Q875" t="str">
        <f>VLOOKUP($D875,Artslister!$A$1:$W$99,7,FALSE)</f>
        <v>Monocots</v>
      </c>
      <c r="R875" t="str">
        <f>VLOOKUP($D875,Artslister!$A$1:$W$99,8,FALSE)</f>
        <v>Poales</v>
      </c>
      <c r="S875" t="str">
        <f>VLOOKUP($D875,Artslister!$A$1:$W$99,9,FALSE)</f>
        <v>Poaceae</v>
      </c>
      <c r="T875" t="str">
        <f>VLOOKUP($D875,Artslister!$A$1:$W$99,10,FALSE)</f>
        <v>Dactylis</v>
      </c>
      <c r="U875" t="str">
        <f>VLOOKUP($D875,Artslister!$A$1:$W$99,11,FALSE)</f>
        <v>glomerata</v>
      </c>
      <c r="V875">
        <f>VLOOKUP($D875,Artslister!$A$1:$W$99,12,FALSE)</f>
        <v>0</v>
      </c>
      <c r="W875" t="str">
        <f>VLOOKUP($D875,Artslister!$A$1:$W$99,13,FALSE)</f>
        <v>L.</v>
      </c>
      <c r="X875" t="e">
        <f>VLOOKUP($D875,Artslister!$A$1:$W$99,15,FALSE)</f>
        <v>#REF!</v>
      </c>
      <c r="Y875">
        <f>VLOOKUP($D875,Artslister!$A$1:$W$99,17,FALSE)</f>
        <v>0</v>
      </c>
    </row>
    <row r="876" spans="1:25" ht="14.55" hidden="1" x14ac:dyDescent="0.3">
      <c r="A876" t="s">
        <v>98</v>
      </c>
      <c r="B876">
        <v>2019</v>
      </c>
      <c r="C876" t="s">
        <v>1723</v>
      </c>
      <c r="D876" t="s">
        <v>1988</v>
      </c>
      <c r="E876">
        <v>25</v>
      </c>
      <c r="L876" t="str">
        <f>VLOOKUP($D876,Artslister!$A$1:$W$99,2,FALSE)</f>
        <v>Dactylis glomerata</v>
      </c>
      <c r="M876" t="str">
        <f>VLOOKUP($D876,Artslister!$A$1:$W$99,3,FALSE)</f>
        <v>99983</v>
      </c>
      <c r="N876" t="str">
        <f>VLOOKUP($D876,Artslister!$A$1:$W$99,4,FALSE)</f>
        <v>145000</v>
      </c>
      <c r="O876" t="str">
        <f>VLOOKUP($D876,Artslister!$A$1:$W$99,5,FALSE)</f>
        <v>Plantae</v>
      </c>
      <c r="P876" t="str">
        <f>VLOOKUP($D876,Artslister!$A$1:$W$99,6,FALSE)</f>
        <v>Magnoliophyta</v>
      </c>
      <c r="Q876" t="str">
        <f>VLOOKUP($D876,Artslister!$A$1:$W$99,7,FALSE)</f>
        <v>Monocots</v>
      </c>
      <c r="R876" t="str">
        <f>VLOOKUP($D876,Artslister!$A$1:$W$99,8,FALSE)</f>
        <v>Poales</v>
      </c>
      <c r="S876" t="str">
        <f>VLOOKUP($D876,Artslister!$A$1:$W$99,9,FALSE)</f>
        <v>Poaceae</v>
      </c>
      <c r="T876" t="str">
        <f>VLOOKUP($D876,Artslister!$A$1:$W$99,10,FALSE)</f>
        <v>Dactylis</v>
      </c>
      <c r="U876" t="str">
        <f>VLOOKUP($D876,Artslister!$A$1:$W$99,11,FALSE)</f>
        <v>glomerata</v>
      </c>
      <c r="V876">
        <f>VLOOKUP($D876,Artslister!$A$1:$W$99,12,FALSE)</f>
        <v>0</v>
      </c>
      <c r="W876" t="str">
        <f>VLOOKUP($D876,Artslister!$A$1:$W$99,13,FALSE)</f>
        <v>L.</v>
      </c>
      <c r="X876" t="e">
        <f>VLOOKUP($D876,Artslister!$A$1:$W$99,15,FALSE)</f>
        <v>#REF!</v>
      </c>
      <c r="Y876">
        <f>VLOOKUP($D876,Artslister!$A$1:$W$99,17,FALSE)</f>
        <v>0</v>
      </c>
    </row>
    <row r="877" spans="1:25" ht="14.55" hidden="1" x14ac:dyDescent="0.3">
      <c r="A877" t="s">
        <v>98</v>
      </c>
      <c r="B877">
        <v>2019</v>
      </c>
      <c r="C877" t="s">
        <v>1730</v>
      </c>
      <c r="D877" t="s">
        <v>1988</v>
      </c>
      <c r="E877">
        <v>5</v>
      </c>
      <c r="L877" t="str">
        <f>VLOOKUP($D877,Artslister!$A$1:$W$99,2,FALSE)</f>
        <v>Dactylis glomerata</v>
      </c>
      <c r="M877" t="str">
        <f>VLOOKUP($D877,Artslister!$A$1:$W$99,3,FALSE)</f>
        <v>99983</v>
      </c>
      <c r="N877" t="str">
        <f>VLOOKUP($D877,Artslister!$A$1:$W$99,4,FALSE)</f>
        <v>145000</v>
      </c>
      <c r="O877" t="str">
        <f>VLOOKUP($D877,Artslister!$A$1:$W$99,5,FALSE)</f>
        <v>Plantae</v>
      </c>
      <c r="P877" t="str">
        <f>VLOOKUP($D877,Artslister!$A$1:$W$99,6,FALSE)</f>
        <v>Magnoliophyta</v>
      </c>
      <c r="Q877" t="str">
        <f>VLOOKUP($D877,Artslister!$A$1:$W$99,7,FALSE)</f>
        <v>Monocots</v>
      </c>
      <c r="R877" t="str">
        <f>VLOOKUP($D877,Artslister!$A$1:$W$99,8,FALSE)</f>
        <v>Poales</v>
      </c>
      <c r="S877" t="str">
        <f>VLOOKUP($D877,Artslister!$A$1:$W$99,9,FALSE)</f>
        <v>Poaceae</v>
      </c>
      <c r="T877" t="str">
        <f>VLOOKUP($D877,Artslister!$A$1:$W$99,10,FALSE)</f>
        <v>Dactylis</v>
      </c>
      <c r="U877" t="str">
        <f>VLOOKUP($D877,Artslister!$A$1:$W$99,11,FALSE)</f>
        <v>glomerata</v>
      </c>
      <c r="V877">
        <f>VLOOKUP($D877,Artslister!$A$1:$W$99,12,FALSE)</f>
        <v>0</v>
      </c>
      <c r="W877" t="str">
        <f>VLOOKUP($D877,Artslister!$A$1:$W$99,13,FALSE)</f>
        <v>L.</v>
      </c>
      <c r="X877" t="e">
        <f>VLOOKUP($D877,Artslister!$A$1:$W$99,15,FALSE)</f>
        <v>#REF!</v>
      </c>
      <c r="Y877">
        <f>VLOOKUP($D877,Artslister!$A$1:$W$99,17,FALSE)</f>
        <v>0</v>
      </c>
    </row>
    <row r="878" spans="1:25" ht="14.55" hidden="1" x14ac:dyDescent="0.3">
      <c r="A878" t="s">
        <v>98</v>
      </c>
      <c r="B878">
        <v>2019</v>
      </c>
      <c r="C878" t="s">
        <v>1714</v>
      </c>
      <c r="D878" t="s">
        <v>1988</v>
      </c>
      <c r="E878">
        <v>20</v>
      </c>
      <c r="L878" t="str">
        <f>VLOOKUP($D878,Artslister!$A$1:$W$99,2,FALSE)</f>
        <v>Dactylis glomerata</v>
      </c>
      <c r="M878" t="str">
        <f>VLOOKUP($D878,Artslister!$A$1:$W$99,3,FALSE)</f>
        <v>99983</v>
      </c>
      <c r="N878" t="str">
        <f>VLOOKUP($D878,Artslister!$A$1:$W$99,4,FALSE)</f>
        <v>145000</v>
      </c>
      <c r="O878" t="str">
        <f>VLOOKUP($D878,Artslister!$A$1:$W$99,5,FALSE)</f>
        <v>Plantae</v>
      </c>
      <c r="P878" t="str">
        <f>VLOOKUP($D878,Artslister!$A$1:$W$99,6,FALSE)</f>
        <v>Magnoliophyta</v>
      </c>
      <c r="Q878" t="str">
        <f>VLOOKUP($D878,Artslister!$A$1:$W$99,7,FALSE)</f>
        <v>Monocots</v>
      </c>
      <c r="R878" t="str">
        <f>VLOOKUP($D878,Artslister!$A$1:$W$99,8,FALSE)</f>
        <v>Poales</v>
      </c>
      <c r="S878" t="str">
        <f>VLOOKUP($D878,Artslister!$A$1:$W$99,9,FALSE)</f>
        <v>Poaceae</v>
      </c>
      <c r="T878" t="str">
        <f>VLOOKUP($D878,Artslister!$A$1:$W$99,10,FALSE)</f>
        <v>Dactylis</v>
      </c>
      <c r="U878" t="str">
        <f>VLOOKUP($D878,Artslister!$A$1:$W$99,11,FALSE)</f>
        <v>glomerata</v>
      </c>
      <c r="V878">
        <f>VLOOKUP($D878,Artslister!$A$1:$W$99,12,FALSE)</f>
        <v>0</v>
      </c>
      <c r="W878" t="str">
        <f>VLOOKUP($D878,Artslister!$A$1:$W$99,13,FALSE)</f>
        <v>L.</v>
      </c>
      <c r="X878" t="e">
        <f>VLOOKUP($D878,Artslister!$A$1:$W$99,15,FALSE)</f>
        <v>#REF!</v>
      </c>
      <c r="Y878">
        <f>VLOOKUP($D878,Artslister!$A$1:$W$99,17,FALSE)</f>
        <v>0</v>
      </c>
    </row>
    <row r="879" spans="1:25" ht="14.55" hidden="1" x14ac:dyDescent="0.3">
      <c r="A879" t="s">
        <v>98</v>
      </c>
      <c r="B879">
        <v>2019</v>
      </c>
      <c r="C879" t="s">
        <v>1715</v>
      </c>
      <c r="D879" t="s">
        <v>1988</v>
      </c>
      <c r="E879">
        <v>20</v>
      </c>
      <c r="L879" t="str">
        <f>VLOOKUP($D879,Artslister!$A$1:$W$99,2,FALSE)</f>
        <v>Dactylis glomerata</v>
      </c>
      <c r="M879" t="str">
        <f>VLOOKUP($D879,Artslister!$A$1:$W$99,3,FALSE)</f>
        <v>99983</v>
      </c>
      <c r="N879" t="str">
        <f>VLOOKUP($D879,Artslister!$A$1:$W$99,4,FALSE)</f>
        <v>145000</v>
      </c>
      <c r="O879" t="str">
        <f>VLOOKUP($D879,Artslister!$A$1:$W$99,5,FALSE)</f>
        <v>Plantae</v>
      </c>
      <c r="P879" t="str">
        <f>VLOOKUP($D879,Artslister!$A$1:$W$99,6,FALSE)</f>
        <v>Magnoliophyta</v>
      </c>
      <c r="Q879" t="str">
        <f>VLOOKUP($D879,Artslister!$A$1:$W$99,7,FALSE)</f>
        <v>Monocots</v>
      </c>
      <c r="R879" t="str">
        <f>VLOOKUP($D879,Artslister!$A$1:$W$99,8,FALSE)</f>
        <v>Poales</v>
      </c>
      <c r="S879" t="str">
        <f>VLOOKUP($D879,Artslister!$A$1:$W$99,9,FALSE)</f>
        <v>Poaceae</v>
      </c>
      <c r="T879" t="str">
        <f>VLOOKUP($D879,Artslister!$A$1:$W$99,10,FALSE)</f>
        <v>Dactylis</v>
      </c>
      <c r="U879" t="str">
        <f>VLOOKUP($D879,Artslister!$A$1:$W$99,11,FALSE)</f>
        <v>glomerata</v>
      </c>
      <c r="V879">
        <f>VLOOKUP($D879,Artslister!$A$1:$W$99,12,FALSE)</f>
        <v>0</v>
      </c>
      <c r="W879" t="str">
        <f>VLOOKUP($D879,Artslister!$A$1:$W$99,13,FALSE)</f>
        <v>L.</v>
      </c>
      <c r="X879" t="e">
        <f>VLOOKUP($D879,Artslister!$A$1:$W$99,15,FALSE)</f>
        <v>#REF!</v>
      </c>
      <c r="Y879">
        <f>VLOOKUP($D879,Artslister!$A$1:$W$99,17,FALSE)</f>
        <v>0</v>
      </c>
    </row>
    <row r="880" spans="1:25" ht="14.55" hidden="1" x14ac:dyDescent="0.3">
      <c r="A880" t="s">
        <v>98</v>
      </c>
      <c r="B880">
        <v>2020</v>
      </c>
      <c r="C880" t="s">
        <v>1723</v>
      </c>
      <c r="D880" t="s">
        <v>1988</v>
      </c>
      <c r="E880" t="s">
        <v>267</v>
      </c>
      <c r="L880" t="str">
        <f>VLOOKUP($D880,Artslister!$A$1:$W$99,2,FALSE)</f>
        <v>Dactylis glomerata</v>
      </c>
      <c r="M880" t="str">
        <f>VLOOKUP($D880,Artslister!$A$1:$W$99,3,FALSE)</f>
        <v>99983</v>
      </c>
      <c r="N880" t="str">
        <f>VLOOKUP($D880,Artslister!$A$1:$W$99,4,FALSE)</f>
        <v>145000</v>
      </c>
      <c r="O880" t="str">
        <f>VLOOKUP($D880,Artslister!$A$1:$W$99,5,FALSE)</f>
        <v>Plantae</v>
      </c>
      <c r="P880" t="str">
        <f>VLOOKUP($D880,Artslister!$A$1:$W$99,6,FALSE)</f>
        <v>Magnoliophyta</v>
      </c>
      <c r="Q880" t="str">
        <f>VLOOKUP($D880,Artslister!$A$1:$W$99,7,FALSE)</f>
        <v>Monocots</v>
      </c>
      <c r="R880" t="str">
        <f>VLOOKUP($D880,Artslister!$A$1:$W$99,8,FALSE)</f>
        <v>Poales</v>
      </c>
      <c r="S880" t="str">
        <f>VLOOKUP($D880,Artslister!$A$1:$W$99,9,FALSE)</f>
        <v>Poaceae</v>
      </c>
      <c r="T880" t="str">
        <f>VLOOKUP($D880,Artslister!$A$1:$W$99,10,FALSE)</f>
        <v>Dactylis</v>
      </c>
      <c r="U880" t="str">
        <f>VLOOKUP($D880,Artslister!$A$1:$W$99,11,FALSE)</f>
        <v>glomerata</v>
      </c>
      <c r="V880">
        <f>VLOOKUP($D880,Artslister!$A$1:$W$99,12,FALSE)</f>
        <v>0</v>
      </c>
      <c r="W880" t="str">
        <f>VLOOKUP($D880,Artslister!$A$1:$W$99,13,FALSE)</f>
        <v>L.</v>
      </c>
      <c r="X880" t="e">
        <f>VLOOKUP($D880,Artslister!$A$1:$W$99,15,FALSE)</f>
        <v>#REF!</v>
      </c>
      <c r="Y880">
        <f>VLOOKUP($D880,Artslister!$A$1:$W$99,17,FALSE)</f>
        <v>0</v>
      </c>
    </row>
    <row r="881" spans="1:25" ht="14.55" hidden="1" x14ac:dyDescent="0.3">
      <c r="A881" t="s">
        <v>98</v>
      </c>
      <c r="B881">
        <v>2020</v>
      </c>
      <c r="C881" t="s">
        <v>1715</v>
      </c>
      <c r="D881" t="s">
        <v>1988</v>
      </c>
      <c r="E881" t="s">
        <v>267</v>
      </c>
      <c r="L881" t="str">
        <f>VLOOKUP($D881,Artslister!$A$1:$W$99,2,FALSE)</f>
        <v>Dactylis glomerata</v>
      </c>
      <c r="M881" t="str">
        <f>VLOOKUP($D881,Artslister!$A$1:$W$99,3,FALSE)</f>
        <v>99983</v>
      </c>
      <c r="N881" t="str">
        <f>VLOOKUP($D881,Artslister!$A$1:$W$99,4,FALSE)</f>
        <v>145000</v>
      </c>
      <c r="O881" t="str">
        <f>VLOOKUP($D881,Artslister!$A$1:$W$99,5,FALSE)</f>
        <v>Plantae</v>
      </c>
      <c r="P881" t="str">
        <f>VLOOKUP($D881,Artslister!$A$1:$W$99,6,FALSE)</f>
        <v>Magnoliophyta</v>
      </c>
      <c r="Q881" t="str">
        <f>VLOOKUP($D881,Artslister!$A$1:$W$99,7,FALSE)</f>
        <v>Monocots</v>
      </c>
      <c r="R881" t="str">
        <f>VLOOKUP($D881,Artslister!$A$1:$W$99,8,FALSE)</f>
        <v>Poales</v>
      </c>
      <c r="S881" t="str">
        <f>VLOOKUP($D881,Artslister!$A$1:$W$99,9,FALSE)</f>
        <v>Poaceae</v>
      </c>
      <c r="T881" t="str">
        <f>VLOOKUP($D881,Artslister!$A$1:$W$99,10,FALSE)</f>
        <v>Dactylis</v>
      </c>
      <c r="U881" t="str">
        <f>VLOOKUP($D881,Artslister!$A$1:$W$99,11,FALSE)</f>
        <v>glomerata</v>
      </c>
      <c r="V881">
        <f>VLOOKUP($D881,Artslister!$A$1:$W$99,12,FALSE)</f>
        <v>0</v>
      </c>
      <c r="W881" t="str">
        <f>VLOOKUP($D881,Artslister!$A$1:$W$99,13,FALSE)</f>
        <v>L.</v>
      </c>
      <c r="X881" t="e">
        <f>VLOOKUP($D881,Artslister!$A$1:$W$99,15,FALSE)</f>
        <v>#REF!</v>
      </c>
      <c r="Y881">
        <f>VLOOKUP($D881,Artslister!$A$1:$W$99,17,FALSE)</f>
        <v>0</v>
      </c>
    </row>
    <row r="882" spans="1:25" ht="14.55" hidden="1" x14ac:dyDescent="0.3">
      <c r="A882" t="s">
        <v>13</v>
      </c>
      <c r="B882">
        <v>2018</v>
      </c>
      <c r="C882" t="s">
        <v>1320</v>
      </c>
      <c r="D882" t="s">
        <v>1969</v>
      </c>
      <c r="E882">
        <v>20</v>
      </c>
      <c r="L882" t="str">
        <f>VLOOKUP($D882,Artslister!$A$1:$W$99,2,FALSE)</f>
        <v>Rosa majalis</v>
      </c>
      <c r="M882" t="str">
        <f>VLOOKUP($D882,Artslister!$A$1:$W$99,3,FALSE)</f>
        <v>103393</v>
      </c>
      <c r="N882" t="str">
        <f>VLOOKUP($D882,Artslister!$A$1:$W$99,4,FALSE)</f>
        <v>145339</v>
      </c>
      <c r="O882" t="str">
        <f>VLOOKUP($D882,Artslister!$A$1:$W$99,5,FALSE)</f>
        <v>Plantae</v>
      </c>
      <c r="P882" t="str">
        <f>VLOOKUP($D882,Artslister!$A$1:$W$99,6,FALSE)</f>
        <v>Magnoliophyta</v>
      </c>
      <c r="Q882" t="str">
        <f>VLOOKUP($D882,Artslister!$A$1:$W$99,7,FALSE)</f>
        <v>Eudicots</v>
      </c>
      <c r="R882" t="str">
        <f>VLOOKUP($D882,Artslister!$A$1:$W$99,8,FALSE)</f>
        <v>Rosales</v>
      </c>
      <c r="S882" t="str">
        <f>VLOOKUP($D882,Artslister!$A$1:$W$99,9,FALSE)</f>
        <v>Rosaceae</v>
      </c>
      <c r="T882" t="str">
        <f>VLOOKUP($D882,Artslister!$A$1:$W$99,10,FALSE)</f>
        <v>Rosa</v>
      </c>
      <c r="U882" t="str">
        <f>VLOOKUP($D882,Artslister!$A$1:$W$99,11,FALSE)</f>
        <v>majalis</v>
      </c>
      <c r="V882">
        <f>VLOOKUP($D882,Artslister!$A$1:$W$99,12,FALSE)</f>
        <v>0</v>
      </c>
      <c r="W882" t="str">
        <f>VLOOKUP($D882,Artslister!$A$1:$W$99,13,FALSE)</f>
        <v>Herrm.</v>
      </c>
      <c r="X882" t="e">
        <f>VLOOKUP($D882,Artslister!$A$1:$W$99,15,FALSE)</f>
        <v>#REF!</v>
      </c>
      <c r="Y882" t="e">
        <f>VLOOKUP($D882,Artslister!$A$1:$W$99,17,FALSE)</f>
        <v>#N/A</v>
      </c>
    </row>
    <row r="883" spans="1:25" ht="14.55" hidden="1" x14ac:dyDescent="0.3">
      <c r="A883" t="s">
        <v>13</v>
      </c>
      <c r="B883">
        <v>2018</v>
      </c>
      <c r="C883" t="s">
        <v>1321</v>
      </c>
      <c r="D883" t="s">
        <v>1969</v>
      </c>
      <c r="E883">
        <v>10</v>
      </c>
      <c r="L883" t="str">
        <f>VLOOKUP($D883,Artslister!$A$1:$W$99,2,FALSE)</f>
        <v>Rosa majalis</v>
      </c>
      <c r="M883" t="str">
        <f>VLOOKUP($D883,Artslister!$A$1:$W$99,3,FALSE)</f>
        <v>103393</v>
      </c>
      <c r="N883" t="str">
        <f>VLOOKUP($D883,Artslister!$A$1:$W$99,4,FALSE)</f>
        <v>145339</v>
      </c>
      <c r="O883" t="str">
        <f>VLOOKUP($D883,Artslister!$A$1:$W$99,5,FALSE)</f>
        <v>Plantae</v>
      </c>
      <c r="P883" t="str">
        <f>VLOOKUP($D883,Artslister!$A$1:$W$99,6,FALSE)</f>
        <v>Magnoliophyta</v>
      </c>
      <c r="Q883" t="str">
        <f>VLOOKUP($D883,Artslister!$A$1:$W$99,7,FALSE)</f>
        <v>Eudicots</v>
      </c>
      <c r="R883" t="str">
        <f>VLOOKUP($D883,Artslister!$A$1:$W$99,8,FALSE)</f>
        <v>Rosales</v>
      </c>
      <c r="S883" t="str">
        <f>VLOOKUP($D883,Artslister!$A$1:$W$99,9,FALSE)</f>
        <v>Rosaceae</v>
      </c>
      <c r="T883" t="str">
        <f>VLOOKUP($D883,Artslister!$A$1:$W$99,10,FALSE)</f>
        <v>Rosa</v>
      </c>
      <c r="U883" t="str">
        <f>VLOOKUP($D883,Artslister!$A$1:$W$99,11,FALSE)</f>
        <v>majalis</v>
      </c>
      <c r="V883">
        <f>VLOOKUP($D883,Artslister!$A$1:$W$99,12,FALSE)</f>
        <v>0</v>
      </c>
      <c r="W883" t="str">
        <f>VLOOKUP($D883,Artslister!$A$1:$W$99,13,FALSE)</f>
        <v>Herrm.</v>
      </c>
      <c r="X883" t="e">
        <f>VLOOKUP($D883,Artslister!$A$1:$W$99,15,FALSE)</f>
        <v>#REF!</v>
      </c>
      <c r="Y883" t="e">
        <f>VLOOKUP($D883,Artslister!$A$1:$W$99,17,FALSE)</f>
        <v>#N/A</v>
      </c>
    </row>
    <row r="884" spans="1:25" ht="14.55" hidden="1" x14ac:dyDescent="0.3">
      <c r="A884" t="s">
        <v>13</v>
      </c>
      <c r="B884">
        <v>2018</v>
      </c>
      <c r="C884" t="s">
        <v>1326</v>
      </c>
      <c r="D884" t="s">
        <v>1969</v>
      </c>
      <c r="E884">
        <v>15</v>
      </c>
      <c r="L884" t="str">
        <f>VLOOKUP($D884,Artslister!$A$1:$W$99,2,FALSE)</f>
        <v>Rosa majalis</v>
      </c>
      <c r="M884" t="str">
        <f>VLOOKUP($D884,Artslister!$A$1:$W$99,3,FALSE)</f>
        <v>103393</v>
      </c>
      <c r="N884" t="str">
        <f>VLOOKUP($D884,Artslister!$A$1:$W$99,4,FALSE)</f>
        <v>145339</v>
      </c>
      <c r="O884" t="str">
        <f>VLOOKUP($D884,Artslister!$A$1:$W$99,5,FALSE)</f>
        <v>Plantae</v>
      </c>
      <c r="P884" t="str">
        <f>VLOOKUP($D884,Artslister!$A$1:$W$99,6,FALSE)</f>
        <v>Magnoliophyta</v>
      </c>
      <c r="Q884" t="str">
        <f>VLOOKUP($D884,Artslister!$A$1:$W$99,7,FALSE)</f>
        <v>Eudicots</v>
      </c>
      <c r="R884" t="str">
        <f>VLOOKUP($D884,Artslister!$A$1:$W$99,8,FALSE)</f>
        <v>Rosales</v>
      </c>
      <c r="S884" t="str">
        <f>VLOOKUP($D884,Artslister!$A$1:$W$99,9,FALSE)</f>
        <v>Rosaceae</v>
      </c>
      <c r="T884" t="str">
        <f>VLOOKUP($D884,Artslister!$A$1:$W$99,10,FALSE)</f>
        <v>Rosa</v>
      </c>
      <c r="U884" t="str">
        <f>VLOOKUP($D884,Artslister!$A$1:$W$99,11,FALSE)</f>
        <v>majalis</v>
      </c>
      <c r="V884">
        <f>VLOOKUP($D884,Artslister!$A$1:$W$99,12,FALSE)</f>
        <v>0</v>
      </c>
      <c r="W884" t="str">
        <f>VLOOKUP($D884,Artslister!$A$1:$W$99,13,FALSE)</f>
        <v>Herrm.</v>
      </c>
      <c r="X884" t="e">
        <f>VLOOKUP($D884,Artslister!$A$1:$W$99,15,FALSE)</f>
        <v>#REF!</v>
      </c>
      <c r="Y884" t="e">
        <f>VLOOKUP($D884,Artslister!$A$1:$W$99,17,FALSE)</f>
        <v>#N/A</v>
      </c>
    </row>
    <row r="885" spans="1:25" ht="14.55" hidden="1" x14ac:dyDescent="0.3">
      <c r="A885" t="s">
        <v>13</v>
      </c>
      <c r="B885">
        <v>2018</v>
      </c>
      <c r="C885" t="s">
        <v>1322</v>
      </c>
      <c r="D885" t="s">
        <v>1969</v>
      </c>
      <c r="E885">
        <v>8</v>
      </c>
      <c r="L885" t="str">
        <f>VLOOKUP($D885,Artslister!$A$1:$W$99,2,FALSE)</f>
        <v>Rosa majalis</v>
      </c>
      <c r="M885" t="str">
        <f>VLOOKUP($D885,Artslister!$A$1:$W$99,3,FALSE)</f>
        <v>103393</v>
      </c>
      <c r="N885" t="str">
        <f>VLOOKUP($D885,Artslister!$A$1:$W$99,4,FALSE)</f>
        <v>145339</v>
      </c>
      <c r="O885" t="str">
        <f>VLOOKUP($D885,Artslister!$A$1:$W$99,5,FALSE)</f>
        <v>Plantae</v>
      </c>
      <c r="P885" t="str">
        <f>VLOOKUP($D885,Artslister!$A$1:$W$99,6,FALSE)</f>
        <v>Magnoliophyta</v>
      </c>
      <c r="Q885" t="str">
        <f>VLOOKUP($D885,Artslister!$A$1:$W$99,7,FALSE)</f>
        <v>Eudicots</v>
      </c>
      <c r="R885" t="str">
        <f>VLOOKUP($D885,Artslister!$A$1:$W$99,8,FALSE)</f>
        <v>Rosales</v>
      </c>
      <c r="S885" t="str">
        <f>VLOOKUP($D885,Artslister!$A$1:$W$99,9,FALSE)</f>
        <v>Rosaceae</v>
      </c>
      <c r="T885" t="str">
        <f>VLOOKUP($D885,Artslister!$A$1:$W$99,10,FALSE)</f>
        <v>Rosa</v>
      </c>
      <c r="U885" t="str">
        <f>VLOOKUP($D885,Artslister!$A$1:$W$99,11,FALSE)</f>
        <v>majalis</v>
      </c>
      <c r="V885">
        <f>VLOOKUP($D885,Artslister!$A$1:$W$99,12,FALSE)</f>
        <v>0</v>
      </c>
      <c r="W885" t="str">
        <f>VLOOKUP($D885,Artslister!$A$1:$W$99,13,FALSE)</f>
        <v>Herrm.</v>
      </c>
      <c r="X885" t="e">
        <f>VLOOKUP($D885,Artslister!$A$1:$W$99,15,FALSE)</f>
        <v>#REF!</v>
      </c>
      <c r="Y885" t="e">
        <f>VLOOKUP($D885,Artslister!$A$1:$W$99,17,FALSE)</f>
        <v>#N/A</v>
      </c>
    </row>
    <row r="886" spans="1:25" ht="14.55" hidden="1" x14ac:dyDescent="0.3">
      <c r="A886" t="s">
        <v>13</v>
      </c>
      <c r="B886">
        <v>2018</v>
      </c>
      <c r="C886" t="s">
        <v>1323</v>
      </c>
      <c r="D886" t="s">
        <v>1969</v>
      </c>
      <c r="E886">
        <v>5</v>
      </c>
      <c r="L886" t="str">
        <f>VLOOKUP($D886,Artslister!$A$1:$W$99,2,FALSE)</f>
        <v>Rosa majalis</v>
      </c>
      <c r="M886" t="str">
        <f>VLOOKUP($D886,Artslister!$A$1:$W$99,3,FALSE)</f>
        <v>103393</v>
      </c>
      <c r="N886" t="str">
        <f>VLOOKUP($D886,Artslister!$A$1:$W$99,4,FALSE)</f>
        <v>145339</v>
      </c>
      <c r="O886" t="str">
        <f>VLOOKUP($D886,Artslister!$A$1:$W$99,5,FALSE)</f>
        <v>Plantae</v>
      </c>
      <c r="P886" t="str">
        <f>VLOOKUP($D886,Artslister!$A$1:$W$99,6,FALSE)</f>
        <v>Magnoliophyta</v>
      </c>
      <c r="Q886" t="str">
        <f>VLOOKUP($D886,Artslister!$A$1:$W$99,7,FALSE)</f>
        <v>Eudicots</v>
      </c>
      <c r="R886" t="str">
        <f>VLOOKUP($D886,Artslister!$A$1:$W$99,8,FALSE)</f>
        <v>Rosales</v>
      </c>
      <c r="S886" t="str">
        <f>VLOOKUP($D886,Artslister!$A$1:$W$99,9,FALSE)</f>
        <v>Rosaceae</v>
      </c>
      <c r="T886" t="str">
        <f>VLOOKUP($D886,Artslister!$A$1:$W$99,10,FALSE)</f>
        <v>Rosa</v>
      </c>
      <c r="U886" t="str">
        <f>VLOOKUP($D886,Artslister!$A$1:$W$99,11,FALSE)</f>
        <v>majalis</v>
      </c>
      <c r="V886">
        <f>VLOOKUP($D886,Artslister!$A$1:$W$99,12,FALSE)</f>
        <v>0</v>
      </c>
      <c r="W886" t="str">
        <f>VLOOKUP($D886,Artslister!$A$1:$W$99,13,FALSE)</f>
        <v>Herrm.</v>
      </c>
      <c r="X886" t="e">
        <f>VLOOKUP($D886,Artslister!$A$1:$W$99,15,FALSE)</f>
        <v>#REF!</v>
      </c>
      <c r="Y886" t="e">
        <f>VLOOKUP($D886,Artslister!$A$1:$W$99,17,FALSE)</f>
        <v>#N/A</v>
      </c>
    </row>
    <row r="887" spans="1:25" ht="14.55" hidden="1" x14ac:dyDescent="0.3">
      <c r="A887" t="s">
        <v>13</v>
      </c>
      <c r="B887">
        <v>2018</v>
      </c>
      <c r="C887" t="s">
        <v>1319</v>
      </c>
      <c r="D887" t="s">
        <v>1969</v>
      </c>
      <c r="E887">
        <v>60</v>
      </c>
      <c r="L887" t="str">
        <f>VLOOKUP($D887,Artslister!$A$1:$W$99,2,FALSE)</f>
        <v>Rosa majalis</v>
      </c>
      <c r="M887" t="str">
        <f>VLOOKUP($D887,Artslister!$A$1:$W$99,3,FALSE)</f>
        <v>103393</v>
      </c>
      <c r="N887" t="str">
        <f>VLOOKUP($D887,Artslister!$A$1:$W$99,4,FALSE)</f>
        <v>145339</v>
      </c>
      <c r="O887" t="str">
        <f>VLOOKUP($D887,Artslister!$A$1:$W$99,5,FALSE)</f>
        <v>Plantae</v>
      </c>
      <c r="P887" t="str">
        <f>VLOOKUP($D887,Artslister!$A$1:$W$99,6,FALSE)</f>
        <v>Magnoliophyta</v>
      </c>
      <c r="Q887" t="str">
        <f>VLOOKUP($D887,Artslister!$A$1:$W$99,7,FALSE)</f>
        <v>Eudicots</v>
      </c>
      <c r="R887" t="str">
        <f>VLOOKUP($D887,Artslister!$A$1:$W$99,8,FALSE)</f>
        <v>Rosales</v>
      </c>
      <c r="S887" t="str">
        <f>VLOOKUP($D887,Artslister!$A$1:$W$99,9,FALSE)</f>
        <v>Rosaceae</v>
      </c>
      <c r="T887" t="str">
        <f>VLOOKUP($D887,Artslister!$A$1:$W$99,10,FALSE)</f>
        <v>Rosa</v>
      </c>
      <c r="U887" t="str">
        <f>VLOOKUP($D887,Artslister!$A$1:$W$99,11,FALSE)</f>
        <v>majalis</v>
      </c>
      <c r="V887">
        <f>VLOOKUP($D887,Artslister!$A$1:$W$99,12,FALSE)</f>
        <v>0</v>
      </c>
      <c r="W887" t="str">
        <f>VLOOKUP($D887,Artslister!$A$1:$W$99,13,FALSE)</f>
        <v>Herrm.</v>
      </c>
      <c r="X887" t="e">
        <f>VLOOKUP($D887,Artslister!$A$1:$W$99,15,FALSE)</f>
        <v>#REF!</v>
      </c>
      <c r="Y887" t="e">
        <f>VLOOKUP($D887,Artslister!$A$1:$W$99,17,FALSE)</f>
        <v>#N/A</v>
      </c>
    </row>
    <row r="888" spans="1:25" ht="14.55" hidden="1" x14ac:dyDescent="0.3">
      <c r="A888" t="s">
        <v>13</v>
      </c>
      <c r="B888">
        <v>2018</v>
      </c>
      <c r="C888" t="s">
        <v>1325</v>
      </c>
      <c r="D888" t="s">
        <v>1969</v>
      </c>
      <c r="E888" t="s">
        <v>267</v>
      </c>
      <c r="L888" t="str">
        <f>VLOOKUP($D888,Artslister!$A$1:$W$99,2,FALSE)</f>
        <v>Rosa majalis</v>
      </c>
      <c r="M888" t="str">
        <f>VLOOKUP($D888,Artslister!$A$1:$W$99,3,FALSE)</f>
        <v>103393</v>
      </c>
      <c r="N888" t="str">
        <f>VLOOKUP($D888,Artslister!$A$1:$W$99,4,FALSE)</f>
        <v>145339</v>
      </c>
      <c r="O888" t="str">
        <f>VLOOKUP($D888,Artslister!$A$1:$W$99,5,FALSE)</f>
        <v>Plantae</v>
      </c>
      <c r="P888" t="str">
        <f>VLOOKUP($D888,Artslister!$A$1:$W$99,6,FALSE)</f>
        <v>Magnoliophyta</v>
      </c>
      <c r="Q888" t="str">
        <f>VLOOKUP($D888,Artslister!$A$1:$W$99,7,FALSE)</f>
        <v>Eudicots</v>
      </c>
      <c r="R888" t="str">
        <f>VLOOKUP($D888,Artslister!$A$1:$W$99,8,FALSE)</f>
        <v>Rosales</v>
      </c>
      <c r="S888" t="str">
        <f>VLOOKUP($D888,Artslister!$A$1:$W$99,9,FALSE)</f>
        <v>Rosaceae</v>
      </c>
      <c r="T888" t="str">
        <f>VLOOKUP($D888,Artslister!$A$1:$W$99,10,FALSE)</f>
        <v>Rosa</v>
      </c>
      <c r="U888" t="str">
        <f>VLOOKUP($D888,Artslister!$A$1:$W$99,11,FALSE)</f>
        <v>majalis</v>
      </c>
      <c r="V888">
        <f>VLOOKUP($D888,Artslister!$A$1:$W$99,12,FALSE)</f>
        <v>0</v>
      </c>
      <c r="W888" t="str">
        <f>VLOOKUP($D888,Artslister!$A$1:$W$99,13,FALSE)</f>
        <v>Herrm.</v>
      </c>
      <c r="X888" t="e">
        <f>VLOOKUP($D888,Artslister!$A$1:$W$99,15,FALSE)</f>
        <v>#REF!</v>
      </c>
      <c r="Y888" t="e">
        <f>VLOOKUP($D888,Artslister!$A$1:$W$99,17,FALSE)</f>
        <v>#N/A</v>
      </c>
    </row>
    <row r="889" spans="1:25" ht="14.55" hidden="1" x14ac:dyDescent="0.3">
      <c r="A889" t="s">
        <v>13</v>
      </c>
      <c r="B889">
        <v>2018</v>
      </c>
      <c r="C889" t="s">
        <v>1318</v>
      </c>
      <c r="D889" t="s">
        <v>1969</v>
      </c>
      <c r="E889">
        <v>15</v>
      </c>
      <c r="L889" t="str">
        <f>VLOOKUP($D889,Artslister!$A$1:$W$99,2,FALSE)</f>
        <v>Rosa majalis</v>
      </c>
      <c r="M889" t="str">
        <f>VLOOKUP($D889,Artslister!$A$1:$W$99,3,FALSE)</f>
        <v>103393</v>
      </c>
      <c r="N889" t="str">
        <f>VLOOKUP($D889,Artslister!$A$1:$W$99,4,FALSE)</f>
        <v>145339</v>
      </c>
      <c r="O889" t="str">
        <f>VLOOKUP($D889,Artslister!$A$1:$W$99,5,FALSE)</f>
        <v>Plantae</v>
      </c>
      <c r="P889" t="str">
        <f>VLOOKUP($D889,Artslister!$A$1:$W$99,6,FALSE)</f>
        <v>Magnoliophyta</v>
      </c>
      <c r="Q889" t="str">
        <f>VLOOKUP($D889,Artslister!$A$1:$W$99,7,FALSE)</f>
        <v>Eudicots</v>
      </c>
      <c r="R889" t="str">
        <f>VLOOKUP($D889,Artslister!$A$1:$W$99,8,FALSE)</f>
        <v>Rosales</v>
      </c>
      <c r="S889" t="str">
        <f>VLOOKUP($D889,Artslister!$A$1:$W$99,9,FALSE)</f>
        <v>Rosaceae</v>
      </c>
      <c r="T889" t="str">
        <f>VLOOKUP($D889,Artslister!$A$1:$W$99,10,FALSE)</f>
        <v>Rosa</v>
      </c>
      <c r="U889" t="str">
        <f>VLOOKUP($D889,Artslister!$A$1:$W$99,11,FALSE)</f>
        <v>majalis</v>
      </c>
      <c r="V889">
        <f>VLOOKUP($D889,Artslister!$A$1:$W$99,12,FALSE)</f>
        <v>0</v>
      </c>
      <c r="W889" t="str">
        <f>VLOOKUP($D889,Artslister!$A$1:$W$99,13,FALSE)</f>
        <v>Herrm.</v>
      </c>
      <c r="X889" t="e">
        <f>VLOOKUP($D889,Artslister!$A$1:$W$99,15,FALSE)</f>
        <v>#REF!</v>
      </c>
      <c r="Y889" t="e">
        <f>VLOOKUP($D889,Artslister!$A$1:$W$99,17,FALSE)</f>
        <v>#N/A</v>
      </c>
    </row>
    <row r="890" spans="1:25" ht="14.55" hidden="1" x14ac:dyDescent="0.3">
      <c r="A890" t="s">
        <v>13</v>
      </c>
      <c r="B890">
        <v>2018</v>
      </c>
      <c r="C890" t="s">
        <v>1317</v>
      </c>
      <c r="D890" t="s">
        <v>1969</v>
      </c>
      <c r="E890">
        <v>20</v>
      </c>
      <c r="L890" t="str">
        <f>VLOOKUP($D890,Artslister!$A$1:$W$99,2,FALSE)</f>
        <v>Rosa majalis</v>
      </c>
      <c r="M890" t="str">
        <f>VLOOKUP($D890,Artslister!$A$1:$W$99,3,FALSE)</f>
        <v>103393</v>
      </c>
      <c r="N890" t="str">
        <f>VLOOKUP($D890,Artslister!$A$1:$W$99,4,FALSE)</f>
        <v>145339</v>
      </c>
      <c r="O890" t="str">
        <f>VLOOKUP($D890,Artslister!$A$1:$W$99,5,FALSE)</f>
        <v>Plantae</v>
      </c>
      <c r="P890" t="str">
        <f>VLOOKUP($D890,Artslister!$A$1:$W$99,6,FALSE)</f>
        <v>Magnoliophyta</v>
      </c>
      <c r="Q890" t="str">
        <f>VLOOKUP($D890,Artslister!$A$1:$W$99,7,FALSE)</f>
        <v>Eudicots</v>
      </c>
      <c r="R890" t="str">
        <f>VLOOKUP($D890,Artslister!$A$1:$W$99,8,FALSE)</f>
        <v>Rosales</v>
      </c>
      <c r="S890" t="str">
        <f>VLOOKUP($D890,Artslister!$A$1:$W$99,9,FALSE)</f>
        <v>Rosaceae</v>
      </c>
      <c r="T890" t="str">
        <f>VLOOKUP($D890,Artslister!$A$1:$W$99,10,FALSE)</f>
        <v>Rosa</v>
      </c>
      <c r="U890" t="str">
        <f>VLOOKUP($D890,Artslister!$A$1:$W$99,11,FALSE)</f>
        <v>majalis</v>
      </c>
      <c r="V890">
        <f>VLOOKUP($D890,Artslister!$A$1:$W$99,12,FALSE)</f>
        <v>0</v>
      </c>
      <c r="W890" t="str">
        <f>VLOOKUP($D890,Artslister!$A$1:$W$99,13,FALSE)</f>
        <v>Herrm.</v>
      </c>
      <c r="X890" t="e">
        <f>VLOOKUP($D890,Artslister!$A$1:$W$99,15,FALSE)</f>
        <v>#REF!</v>
      </c>
      <c r="Y890" t="e">
        <f>VLOOKUP($D890,Artslister!$A$1:$W$99,17,FALSE)</f>
        <v>#N/A</v>
      </c>
    </row>
    <row r="891" spans="1:25" ht="14.55" hidden="1" x14ac:dyDescent="0.3">
      <c r="A891" t="s">
        <v>13</v>
      </c>
      <c r="B891">
        <v>2018</v>
      </c>
      <c r="C891" t="s">
        <v>1324</v>
      </c>
      <c r="D891" t="s">
        <v>1969</v>
      </c>
      <c r="E891">
        <v>3</v>
      </c>
      <c r="L891" t="str">
        <f>VLOOKUP($D891,Artslister!$A$1:$W$99,2,FALSE)</f>
        <v>Rosa majalis</v>
      </c>
      <c r="M891" t="str">
        <f>VLOOKUP($D891,Artslister!$A$1:$W$99,3,FALSE)</f>
        <v>103393</v>
      </c>
      <c r="N891" t="str">
        <f>VLOOKUP($D891,Artslister!$A$1:$W$99,4,FALSE)</f>
        <v>145339</v>
      </c>
      <c r="O891" t="str">
        <f>VLOOKUP($D891,Artslister!$A$1:$W$99,5,FALSE)</f>
        <v>Plantae</v>
      </c>
      <c r="P891" t="str">
        <f>VLOOKUP($D891,Artslister!$A$1:$W$99,6,FALSE)</f>
        <v>Magnoliophyta</v>
      </c>
      <c r="Q891" t="str">
        <f>VLOOKUP($D891,Artslister!$A$1:$W$99,7,FALSE)</f>
        <v>Eudicots</v>
      </c>
      <c r="R891" t="str">
        <f>VLOOKUP($D891,Artslister!$A$1:$W$99,8,FALSE)</f>
        <v>Rosales</v>
      </c>
      <c r="S891" t="str">
        <f>VLOOKUP($D891,Artslister!$A$1:$W$99,9,FALSE)</f>
        <v>Rosaceae</v>
      </c>
      <c r="T891" t="str">
        <f>VLOOKUP($D891,Artslister!$A$1:$W$99,10,FALSE)</f>
        <v>Rosa</v>
      </c>
      <c r="U891" t="str">
        <f>VLOOKUP($D891,Artslister!$A$1:$W$99,11,FALSE)</f>
        <v>majalis</v>
      </c>
      <c r="V891">
        <f>VLOOKUP($D891,Artslister!$A$1:$W$99,12,FALSE)</f>
        <v>0</v>
      </c>
      <c r="W891" t="str">
        <f>VLOOKUP($D891,Artslister!$A$1:$W$99,13,FALSE)</f>
        <v>Herrm.</v>
      </c>
      <c r="X891" t="e">
        <f>VLOOKUP($D891,Artslister!$A$1:$W$99,15,FALSE)</f>
        <v>#REF!</v>
      </c>
      <c r="Y891" t="e">
        <f>VLOOKUP($D891,Artslister!$A$1:$W$99,17,FALSE)</f>
        <v>#N/A</v>
      </c>
    </row>
    <row r="892" spans="1:25" ht="14.55" hidden="1" x14ac:dyDescent="0.3">
      <c r="A892" t="s">
        <v>28</v>
      </c>
      <c r="B892">
        <v>2020</v>
      </c>
      <c r="C892" t="s">
        <v>1294</v>
      </c>
      <c r="D892" t="s">
        <v>1969</v>
      </c>
      <c r="E892">
        <v>1</v>
      </c>
      <c r="L892" t="str">
        <f>VLOOKUP($D892,Artslister!$A$1:$W$99,2,FALSE)</f>
        <v>Rosa majalis</v>
      </c>
      <c r="M892" t="str">
        <f>VLOOKUP($D892,Artslister!$A$1:$W$99,3,FALSE)</f>
        <v>103393</v>
      </c>
      <c r="N892" t="str">
        <f>VLOOKUP($D892,Artslister!$A$1:$W$99,4,FALSE)</f>
        <v>145339</v>
      </c>
      <c r="O892" t="str">
        <f>VLOOKUP($D892,Artslister!$A$1:$W$99,5,FALSE)</f>
        <v>Plantae</v>
      </c>
      <c r="P892" t="str">
        <f>VLOOKUP($D892,Artslister!$A$1:$W$99,6,FALSE)</f>
        <v>Magnoliophyta</v>
      </c>
      <c r="Q892" t="str">
        <f>VLOOKUP($D892,Artslister!$A$1:$W$99,7,FALSE)</f>
        <v>Eudicots</v>
      </c>
      <c r="R892" t="str">
        <f>VLOOKUP($D892,Artslister!$A$1:$W$99,8,FALSE)</f>
        <v>Rosales</v>
      </c>
      <c r="S892" t="str">
        <f>VLOOKUP($D892,Artslister!$A$1:$W$99,9,FALSE)</f>
        <v>Rosaceae</v>
      </c>
      <c r="T892" t="str">
        <f>VLOOKUP($D892,Artslister!$A$1:$W$99,10,FALSE)</f>
        <v>Rosa</v>
      </c>
      <c r="U892" t="str">
        <f>VLOOKUP($D892,Artslister!$A$1:$W$99,11,FALSE)</f>
        <v>majalis</v>
      </c>
      <c r="V892">
        <f>VLOOKUP($D892,Artslister!$A$1:$W$99,12,FALSE)</f>
        <v>0</v>
      </c>
      <c r="W892" t="str">
        <f>VLOOKUP($D892,Artslister!$A$1:$W$99,13,FALSE)</f>
        <v>Herrm.</v>
      </c>
      <c r="X892" t="e">
        <f>VLOOKUP($D892,Artslister!$A$1:$W$99,15,FALSE)</f>
        <v>#REF!</v>
      </c>
      <c r="Y892" t="e">
        <f>VLOOKUP($D892,Artslister!$A$1:$W$99,17,FALSE)</f>
        <v>#N/A</v>
      </c>
    </row>
    <row r="893" spans="1:25" ht="14.55" hidden="1" x14ac:dyDescent="0.3">
      <c r="A893" t="s">
        <v>35</v>
      </c>
      <c r="B893">
        <v>2020</v>
      </c>
      <c r="C893" t="s">
        <v>1361</v>
      </c>
      <c r="D893" t="s">
        <v>1969</v>
      </c>
      <c r="E893">
        <v>20</v>
      </c>
      <c r="L893" t="str">
        <f>VLOOKUP($D893,Artslister!$A$1:$W$99,2,FALSE)</f>
        <v>Rosa majalis</v>
      </c>
      <c r="M893" t="str">
        <f>VLOOKUP($D893,Artslister!$A$1:$W$99,3,FALSE)</f>
        <v>103393</v>
      </c>
      <c r="N893" t="str">
        <f>VLOOKUP($D893,Artslister!$A$1:$W$99,4,FALSE)</f>
        <v>145339</v>
      </c>
      <c r="O893" t="str">
        <f>VLOOKUP($D893,Artslister!$A$1:$W$99,5,FALSE)</f>
        <v>Plantae</v>
      </c>
      <c r="P893" t="str">
        <f>VLOOKUP($D893,Artslister!$A$1:$W$99,6,FALSE)</f>
        <v>Magnoliophyta</v>
      </c>
      <c r="Q893" t="str">
        <f>VLOOKUP($D893,Artslister!$A$1:$W$99,7,FALSE)</f>
        <v>Eudicots</v>
      </c>
      <c r="R893" t="str">
        <f>VLOOKUP($D893,Artslister!$A$1:$W$99,8,FALSE)</f>
        <v>Rosales</v>
      </c>
      <c r="S893" t="str">
        <f>VLOOKUP($D893,Artslister!$A$1:$W$99,9,FALSE)</f>
        <v>Rosaceae</v>
      </c>
      <c r="T893" t="str">
        <f>VLOOKUP($D893,Artslister!$A$1:$W$99,10,FALSE)</f>
        <v>Rosa</v>
      </c>
      <c r="U893" t="str">
        <f>VLOOKUP($D893,Artslister!$A$1:$W$99,11,FALSE)</f>
        <v>majalis</v>
      </c>
      <c r="V893">
        <f>VLOOKUP($D893,Artslister!$A$1:$W$99,12,FALSE)</f>
        <v>0</v>
      </c>
      <c r="W893" t="str">
        <f>VLOOKUP($D893,Artslister!$A$1:$W$99,13,FALSE)</f>
        <v>Herrm.</v>
      </c>
      <c r="X893" t="e">
        <f>VLOOKUP($D893,Artslister!$A$1:$W$99,15,FALSE)</f>
        <v>#REF!</v>
      </c>
      <c r="Y893" t="e">
        <f>VLOOKUP($D893,Artslister!$A$1:$W$99,17,FALSE)</f>
        <v>#N/A</v>
      </c>
    </row>
    <row r="894" spans="1:25" ht="14.55" hidden="1" x14ac:dyDescent="0.3">
      <c r="A894" t="s">
        <v>35</v>
      </c>
      <c r="B894">
        <v>2020</v>
      </c>
      <c r="C894" t="s">
        <v>1367</v>
      </c>
      <c r="D894" t="s">
        <v>1969</v>
      </c>
      <c r="E894">
        <v>1</v>
      </c>
      <c r="L894" t="str">
        <f>VLOOKUP($D894,Artslister!$A$1:$W$99,2,FALSE)</f>
        <v>Rosa majalis</v>
      </c>
      <c r="M894" t="str">
        <f>VLOOKUP($D894,Artslister!$A$1:$W$99,3,FALSE)</f>
        <v>103393</v>
      </c>
      <c r="N894" t="str">
        <f>VLOOKUP($D894,Artslister!$A$1:$W$99,4,FALSE)</f>
        <v>145339</v>
      </c>
      <c r="O894" t="str">
        <f>VLOOKUP($D894,Artslister!$A$1:$W$99,5,FALSE)</f>
        <v>Plantae</v>
      </c>
      <c r="P894" t="str">
        <f>VLOOKUP($D894,Artslister!$A$1:$W$99,6,FALSE)</f>
        <v>Magnoliophyta</v>
      </c>
      <c r="Q894" t="str">
        <f>VLOOKUP($D894,Artslister!$A$1:$W$99,7,FALSE)</f>
        <v>Eudicots</v>
      </c>
      <c r="R894" t="str">
        <f>VLOOKUP($D894,Artslister!$A$1:$W$99,8,FALSE)</f>
        <v>Rosales</v>
      </c>
      <c r="S894" t="str">
        <f>VLOOKUP($D894,Artslister!$A$1:$W$99,9,FALSE)</f>
        <v>Rosaceae</v>
      </c>
      <c r="T894" t="str">
        <f>VLOOKUP($D894,Artslister!$A$1:$W$99,10,FALSE)</f>
        <v>Rosa</v>
      </c>
      <c r="U894" t="str">
        <f>VLOOKUP($D894,Artslister!$A$1:$W$99,11,FALSE)</f>
        <v>majalis</v>
      </c>
      <c r="V894">
        <f>VLOOKUP($D894,Artslister!$A$1:$W$99,12,FALSE)</f>
        <v>0</v>
      </c>
      <c r="W894" t="str">
        <f>VLOOKUP($D894,Artslister!$A$1:$W$99,13,FALSE)</f>
        <v>Herrm.</v>
      </c>
      <c r="X894" t="e">
        <f>VLOOKUP($D894,Artslister!$A$1:$W$99,15,FALSE)</f>
        <v>#REF!</v>
      </c>
      <c r="Y894" t="e">
        <f>VLOOKUP($D894,Artslister!$A$1:$W$99,17,FALSE)</f>
        <v>#N/A</v>
      </c>
    </row>
    <row r="895" spans="1:25" ht="14.55" hidden="1" x14ac:dyDescent="0.3">
      <c r="A895" t="s">
        <v>127</v>
      </c>
      <c r="B895">
        <v>2021</v>
      </c>
      <c r="C895" t="s">
        <v>1232</v>
      </c>
      <c r="D895" t="s">
        <v>1969</v>
      </c>
      <c r="E895">
        <v>5</v>
      </c>
      <c r="H895">
        <v>1</v>
      </c>
      <c r="L895" t="str">
        <f>VLOOKUP($D895,Artslister!$A$1:$W$99,2,FALSE)</f>
        <v>Rosa majalis</v>
      </c>
      <c r="M895" t="str">
        <f>VLOOKUP($D895,Artslister!$A$1:$W$99,3,FALSE)</f>
        <v>103393</v>
      </c>
      <c r="N895" t="str">
        <f>VLOOKUP($D895,Artslister!$A$1:$W$99,4,FALSE)</f>
        <v>145339</v>
      </c>
      <c r="O895" t="str">
        <f>VLOOKUP($D895,Artslister!$A$1:$W$99,5,FALSE)</f>
        <v>Plantae</v>
      </c>
      <c r="P895" t="str">
        <f>VLOOKUP($D895,Artslister!$A$1:$W$99,6,FALSE)</f>
        <v>Magnoliophyta</v>
      </c>
      <c r="Q895" t="str">
        <f>VLOOKUP($D895,Artslister!$A$1:$W$99,7,FALSE)</f>
        <v>Eudicots</v>
      </c>
      <c r="R895" t="str">
        <f>VLOOKUP($D895,Artslister!$A$1:$W$99,8,FALSE)</f>
        <v>Rosales</v>
      </c>
      <c r="S895" t="str">
        <f>VLOOKUP($D895,Artslister!$A$1:$W$99,9,FALSE)</f>
        <v>Rosaceae</v>
      </c>
      <c r="T895" t="str">
        <f>VLOOKUP($D895,Artslister!$A$1:$W$99,10,FALSE)</f>
        <v>Rosa</v>
      </c>
      <c r="U895" t="str">
        <f>VLOOKUP($D895,Artslister!$A$1:$W$99,11,FALSE)</f>
        <v>majalis</v>
      </c>
      <c r="V895">
        <f>VLOOKUP($D895,Artslister!$A$1:$W$99,12,FALSE)</f>
        <v>0</v>
      </c>
      <c r="W895" t="str">
        <f>VLOOKUP($D895,Artslister!$A$1:$W$99,13,FALSE)</f>
        <v>Herrm.</v>
      </c>
      <c r="X895" t="e">
        <f>VLOOKUP($D895,Artslister!$A$1:$W$99,15,FALSE)</f>
        <v>#REF!</v>
      </c>
      <c r="Y895" t="e">
        <f>VLOOKUP($D895,Artslister!$A$1:$W$99,17,FALSE)</f>
        <v>#N/A</v>
      </c>
    </row>
    <row r="896" spans="1:25" ht="14.55" hidden="1" x14ac:dyDescent="0.3">
      <c r="A896" t="s">
        <v>127</v>
      </c>
      <c r="B896">
        <v>2021</v>
      </c>
      <c r="C896" t="s">
        <v>1228</v>
      </c>
      <c r="D896" t="s">
        <v>1969</v>
      </c>
      <c r="E896">
        <v>20</v>
      </c>
      <c r="H896">
        <v>1</v>
      </c>
      <c r="L896" t="str">
        <f>VLOOKUP($D896,Artslister!$A$1:$W$99,2,FALSE)</f>
        <v>Rosa majalis</v>
      </c>
      <c r="M896" t="str">
        <f>VLOOKUP($D896,Artslister!$A$1:$W$99,3,FALSE)</f>
        <v>103393</v>
      </c>
      <c r="N896" t="str">
        <f>VLOOKUP($D896,Artslister!$A$1:$W$99,4,FALSE)</f>
        <v>145339</v>
      </c>
      <c r="O896" t="str">
        <f>VLOOKUP($D896,Artslister!$A$1:$W$99,5,FALSE)</f>
        <v>Plantae</v>
      </c>
      <c r="P896" t="str">
        <f>VLOOKUP($D896,Artslister!$A$1:$W$99,6,FALSE)</f>
        <v>Magnoliophyta</v>
      </c>
      <c r="Q896" t="str">
        <f>VLOOKUP($D896,Artslister!$A$1:$W$99,7,FALSE)</f>
        <v>Eudicots</v>
      </c>
      <c r="R896" t="str">
        <f>VLOOKUP($D896,Artslister!$A$1:$W$99,8,FALSE)</f>
        <v>Rosales</v>
      </c>
      <c r="S896" t="str">
        <f>VLOOKUP($D896,Artslister!$A$1:$W$99,9,FALSE)</f>
        <v>Rosaceae</v>
      </c>
      <c r="T896" t="str">
        <f>VLOOKUP($D896,Artslister!$A$1:$W$99,10,FALSE)</f>
        <v>Rosa</v>
      </c>
      <c r="U896" t="str">
        <f>VLOOKUP($D896,Artslister!$A$1:$W$99,11,FALSE)</f>
        <v>majalis</v>
      </c>
      <c r="V896">
        <f>VLOOKUP($D896,Artslister!$A$1:$W$99,12,FALSE)</f>
        <v>0</v>
      </c>
      <c r="W896" t="str">
        <f>VLOOKUP($D896,Artslister!$A$1:$W$99,13,FALSE)</f>
        <v>Herrm.</v>
      </c>
      <c r="X896" t="e">
        <f>VLOOKUP($D896,Artslister!$A$1:$W$99,15,FALSE)</f>
        <v>#REF!</v>
      </c>
      <c r="Y896" t="e">
        <f>VLOOKUP($D896,Artslister!$A$1:$W$99,17,FALSE)</f>
        <v>#N/A</v>
      </c>
    </row>
    <row r="897" spans="1:25" ht="14.55" hidden="1" x14ac:dyDescent="0.3">
      <c r="A897" t="s">
        <v>127</v>
      </c>
      <c r="B897">
        <v>2021</v>
      </c>
      <c r="C897" t="s">
        <v>1233</v>
      </c>
      <c r="D897" t="s">
        <v>1969</v>
      </c>
      <c r="E897">
        <v>10</v>
      </c>
      <c r="H897">
        <v>1</v>
      </c>
      <c r="L897" t="str">
        <f>VLOOKUP($D897,Artslister!$A$1:$W$99,2,FALSE)</f>
        <v>Rosa majalis</v>
      </c>
      <c r="M897" t="str">
        <f>VLOOKUP($D897,Artslister!$A$1:$W$99,3,FALSE)</f>
        <v>103393</v>
      </c>
      <c r="N897" t="str">
        <f>VLOOKUP($D897,Artslister!$A$1:$W$99,4,FALSE)</f>
        <v>145339</v>
      </c>
      <c r="O897" t="str">
        <f>VLOOKUP($D897,Artslister!$A$1:$W$99,5,FALSE)</f>
        <v>Plantae</v>
      </c>
      <c r="P897" t="str">
        <f>VLOOKUP($D897,Artslister!$A$1:$W$99,6,FALSE)</f>
        <v>Magnoliophyta</v>
      </c>
      <c r="Q897" t="str">
        <f>VLOOKUP($D897,Artslister!$A$1:$W$99,7,FALSE)</f>
        <v>Eudicots</v>
      </c>
      <c r="R897" t="str">
        <f>VLOOKUP($D897,Artslister!$A$1:$W$99,8,FALSE)</f>
        <v>Rosales</v>
      </c>
      <c r="S897" t="str">
        <f>VLOOKUP($D897,Artslister!$A$1:$W$99,9,FALSE)</f>
        <v>Rosaceae</v>
      </c>
      <c r="T897" t="str">
        <f>VLOOKUP($D897,Artslister!$A$1:$W$99,10,FALSE)</f>
        <v>Rosa</v>
      </c>
      <c r="U897" t="str">
        <f>VLOOKUP($D897,Artslister!$A$1:$W$99,11,FALSE)</f>
        <v>majalis</v>
      </c>
      <c r="V897">
        <f>VLOOKUP($D897,Artslister!$A$1:$W$99,12,FALSE)</f>
        <v>0</v>
      </c>
      <c r="W897" t="str">
        <f>VLOOKUP($D897,Artslister!$A$1:$W$99,13,FALSE)</f>
        <v>Herrm.</v>
      </c>
      <c r="X897" t="e">
        <f>VLOOKUP($D897,Artslister!$A$1:$W$99,15,FALSE)</f>
        <v>#REF!</v>
      </c>
      <c r="Y897" t="e">
        <f>VLOOKUP($D897,Artslister!$A$1:$W$99,17,FALSE)</f>
        <v>#N/A</v>
      </c>
    </row>
    <row r="898" spans="1:25" ht="14.55" hidden="1" x14ac:dyDescent="0.3">
      <c r="A898" t="s">
        <v>28</v>
      </c>
      <c r="B898">
        <v>2021</v>
      </c>
      <c r="C898" t="s">
        <v>1309</v>
      </c>
      <c r="D898" t="s">
        <v>1969</v>
      </c>
      <c r="E898">
        <v>3</v>
      </c>
      <c r="H898">
        <v>1</v>
      </c>
      <c r="L898" t="str">
        <f>VLOOKUP($D898,Artslister!$A$1:$W$99,2,FALSE)</f>
        <v>Rosa majalis</v>
      </c>
      <c r="M898" t="str">
        <f>VLOOKUP($D898,Artslister!$A$1:$W$99,3,FALSE)</f>
        <v>103393</v>
      </c>
      <c r="N898" t="str">
        <f>VLOOKUP($D898,Artslister!$A$1:$W$99,4,FALSE)</f>
        <v>145339</v>
      </c>
      <c r="O898" t="str">
        <f>VLOOKUP($D898,Artslister!$A$1:$W$99,5,FALSE)</f>
        <v>Plantae</v>
      </c>
      <c r="P898" t="str">
        <f>VLOOKUP($D898,Artslister!$A$1:$W$99,6,FALSE)</f>
        <v>Magnoliophyta</v>
      </c>
      <c r="Q898" t="str">
        <f>VLOOKUP($D898,Artslister!$A$1:$W$99,7,FALSE)</f>
        <v>Eudicots</v>
      </c>
      <c r="R898" t="str">
        <f>VLOOKUP($D898,Artslister!$A$1:$W$99,8,FALSE)</f>
        <v>Rosales</v>
      </c>
      <c r="S898" t="str">
        <f>VLOOKUP($D898,Artslister!$A$1:$W$99,9,FALSE)</f>
        <v>Rosaceae</v>
      </c>
      <c r="T898" t="str">
        <f>VLOOKUP($D898,Artslister!$A$1:$W$99,10,FALSE)</f>
        <v>Rosa</v>
      </c>
      <c r="U898" t="str">
        <f>VLOOKUP($D898,Artslister!$A$1:$W$99,11,FALSE)</f>
        <v>majalis</v>
      </c>
      <c r="V898">
        <f>VLOOKUP($D898,Artslister!$A$1:$W$99,12,FALSE)</f>
        <v>0</v>
      </c>
      <c r="W898" t="str">
        <f>VLOOKUP($D898,Artslister!$A$1:$W$99,13,FALSE)</f>
        <v>Herrm.</v>
      </c>
      <c r="X898" t="e">
        <f>VLOOKUP($D898,Artslister!$A$1:$W$99,15,FALSE)</f>
        <v>#REF!</v>
      </c>
      <c r="Y898" t="e">
        <f>VLOOKUP($D898,Artslister!$A$1:$W$99,17,FALSE)</f>
        <v>#N/A</v>
      </c>
    </row>
    <row r="899" spans="1:25" s="13" customFormat="1" ht="14.55" hidden="1" x14ac:dyDescent="0.3">
      <c r="A899" t="s">
        <v>28</v>
      </c>
      <c r="B899">
        <v>2021</v>
      </c>
      <c r="C899" t="s">
        <v>1313</v>
      </c>
      <c r="D899" t="s">
        <v>1969</v>
      </c>
      <c r="E899">
        <v>7</v>
      </c>
      <c r="F899"/>
      <c r="G899"/>
      <c r="H899">
        <v>1</v>
      </c>
      <c r="I899"/>
      <c r="J899"/>
      <c r="K899"/>
      <c r="L899" t="str">
        <f>VLOOKUP($D899,Artslister!$A$1:$W$99,2,FALSE)</f>
        <v>Rosa majalis</v>
      </c>
      <c r="M899" t="str">
        <f>VLOOKUP($D899,Artslister!$A$1:$W$99,3,FALSE)</f>
        <v>103393</v>
      </c>
      <c r="N899" t="str">
        <f>VLOOKUP($D899,Artslister!$A$1:$W$99,4,FALSE)</f>
        <v>145339</v>
      </c>
      <c r="O899" t="str">
        <f>VLOOKUP($D899,Artslister!$A$1:$W$99,5,FALSE)</f>
        <v>Plantae</v>
      </c>
      <c r="P899" t="str">
        <f>VLOOKUP($D899,Artslister!$A$1:$W$99,6,FALSE)</f>
        <v>Magnoliophyta</v>
      </c>
      <c r="Q899" t="str">
        <f>VLOOKUP($D899,Artslister!$A$1:$W$99,7,FALSE)</f>
        <v>Eudicots</v>
      </c>
      <c r="R899" t="str">
        <f>VLOOKUP($D899,Artslister!$A$1:$W$99,8,FALSE)</f>
        <v>Rosales</v>
      </c>
      <c r="S899" t="str">
        <f>VLOOKUP($D899,Artslister!$A$1:$W$99,9,FALSE)</f>
        <v>Rosaceae</v>
      </c>
      <c r="T899" t="str">
        <f>VLOOKUP($D899,Artslister!$A$1:$W$99,10,FALSE)</f>
        <v>Rosa</v>
      </c>
      <c r="U899" t="str">
        <f>VLOOKUP($D899,Artslister!$A$1:$W$99,11,FALSE)</f>
        <v>majalis</v>
      </c>
      <c r="V899">
        <f>VLOOKUP($D899,Artslister!$A$1:$W$99,12,FALSE)</f>
        <v>0</v>
      </c>
      <c r="W899" t="str">
        <f>VLOOKUP($D899,Artslister!$A$1:$W$99,13,FALSE)</f>
        <v>Herrm.</v>
      </c>
      <c r="X899" t="e">
        <f>VLOOKUP($D899,Artslister!$A$1:$W$99,15,FALSE)</f>
        <v>#REF!</v>
      </c>
      <c r="Y899" t="e">
        <f>VLOOKUP($D899,Artslister!$A$1:$W$99,17,FALSE)</f>
        <v>#N/A</v>
      </c>
    </row>
    <row r="900" spans="1:25" s="13" customFormat="1" ht="14.55" hidden="1" x14ac:dyDescent="0.3">
      <c r="A900" t="s">
        <v>28</v>
      </c>
      <c r="B900">
        <v>2021</v>
      </c>
      <c r="C900" t="s">
        <v>1307</v>
      </c>
      <c r="D900" t="s">
        <v>1969</v>
      </c>
      <c r="E900">
        <v>4</v>
      </c>
      <c r="F900"/>
      <c r="G900"/>
      <c r="H900">
        <v>1</v>
      </c>
      <c r="I900"/>
      <c r="J900"/>
      <c r="K900"/>
      <c r="L900" t="str">
        <f>VLOOKUP($D900,Artslister!$A$1:$W$99,2,FALSE)</f>
        <v>Rosa majalis</v>
      </c>
      <c r="M900" t="str">
        <f>VLOOKUP($D900,Artslister!$A$1:$W$99,3,FALSE)</f>
        <v>103393</v>
      </c>
      <c r="N900" t="str">
        <f>VLOOKUP($D900,Artslister!$A$1:$W$99,4,FALSE)</f>
        <v>145339</v>
      </c>
      <c r="O900" t="str">
        <f>VLOOKUP($D900,Artslister!$A$1:$W$99,5,FALSE)</f>
        <v>Plantae</v>
      </c>
      <c r="P900" t="str">
        <f>VLOOKUP($D900,Artslister!$A$1:$W$99,6,FALSE)</f>
        <v>Magnoliophyta</v>
      </c>
      <c r="Q900" t="str">
        <f>VLOOKUP($D900,Artslister!$A$1:$W$99,7,FALSE)</f>
        <v>Eudicots</v>
      </c>
      <c r="R900" t="str">
        <f>VLOOKUP($D900,Artslister!$A$1:$W$99,8,FALSE)</f>
        <v>Rosales</v>
      </c>
      <c r="S900" t="str">
        <f>VLOOKUP($D900,Artslister!$A$1:$W$99,9,FALSE)</f>
        <v>Rosaceae</v>
      </c>
      <c r="T900" t="str">
        <f>VLOOKUP($D900,Artslister!$A$1:$W$99,10,FALSE)</f>
        <v>Rosa</v>
      </c>
      <c r="U900" t="str">
        <f>VLOOKUP($D900,Artslister!$A$1:$W$99,11,FALSE)</f>
        <v>majalis</v>
      </c>
      <c r="V900">
        <f>VLOOKUP($D900,Artslister!$A$1:$W$99,12,FALSE)</f>
        <v>0</v>
      </c>
      <c r="W900" t="str">
        <f>VLOOKUP($D900,Artslister!$A$1:$W$99,13,FALSE)</f>
        <v>Herrm.</v>
      </c>
      <c r="X900" t="e">
        <f>VLOOKUP($D900,Artslister!$A$1:$W$99,15,FALSE)</f>
        <v>#REF!</v>
      </c>
      <c r="Y900" t="e">
        <f>VLOOKUP($D900,Artslister!$A$1:$W$99,17,FALSE)</f>
        <v>#N/A</v>
      </c>
    </row>
    <row r="901" spans="1:25" s="13" customFormat="1" ht="14.55" hidden="1" x14ac:dyDescent="0.3">
      <c r="A901" t="s">
        <v>28</v>
      </c>
      <c r="B901">
        <v>2021</v>
      </c>
      <c r="C901" t="s">
        <v>1312</v>
      </c>
      <c r="D901" t="s">
        <v>1969</v>
      </c>
      <c r="E901">
        <v>14</v>
      </c>
      <c r="F901"/>
      <c r="G901"/>
      <c r="H901">
        <v>1</v>
      </c>
      <c r="I901">
        <v>1</v>
      </c>
      <c r="J901"/>
      <c r="K901"/>
      <c r="L901" t="str">
        <f>VLOOKUP($D901,Artslister!$A$1:$W$99,2,FALSE)</f>
        <v>Rosa majalis</v>
      </c>
      <c r="M901" t="str">
        <f>VLOOKUP($D901,Artslister!$A$1:$W$99,3,FALSE)</f>
        <v>103393</v>
      </c>
      <c r="N901" t="str">
        <f>VLOOKUP($D901,Artslister!$A$1:$W$99,4,FALSE)</f>
        <v>145339</v>
      </c>
      <c r="O901" t="str">
        <f>VLOOKUP($D901,Artslister!$A$1:$W$99,5,FALSE)</f>
        <v>Plantae</v>
      </c>
      <c r="P901" t="str">
        <f>VLOOKUP($D901,Artslister!$A$1:$W$99,6,FALSE)</f>
        <v>Magnoliophyta</v>
      </c>
      <c r="Q901" t="str">
        <f>VLOOKUP($D901,Artslister!$A$1:$W$99,7,FALSE)</f>
        <v>Eudicots</v>
      </c>
      <c r="R901" t="str">
        <f>VLOOKUP($D901,Artslister!$A$1:$W$99,8,FALSE)</f>
        <v>Rosales</v>
      </c>
      <c r="S901" t="str">
        <f>VLOOKUP($D901,Artslister!$A$1:$W$99,9,FALSE)</f>
        <v>Rosaceae</v>
      </c>
      <c r="T901" t="str">
        <f>VLOOKUP($D901,Artslister!$A$1:$W$99,10,FALSE)</f>
        <v>Rosa</v>
      </c>
      <c r="U901" t="str">
        <f>VLOOKUP($D901,Artslister!$A$1:$W$99,11,FALSE)</f>
        <v>majalis</v>
      </c>
      <c r="V901">
        <f>VLOOKUP($D901,Artslister!$A$1:$W$99,12,FALSE)</f>
        <v>0</v>
      </c>
      <c r="W901" t="str">
        <f>VLOOKUP($D901,Artslister!$A$1:$W$99,13,FALSE)</f>
        <v>Herrm.</v>
      </c>
      <c r="X901" t="e">
        <f>VLOOKUP($D901,Artslister!$A$1:$W$99,15,FALSE)</f>
        <v>#REF!</v>
      </c>
      <c r="Y901" t="e">
        <f>VLOOKUP($D901,Artslister!$A$1:$W$99,17,FALSE)</f>
        <v>#N/A</v>
      </c>
    </row>
    <row r="902" spans="1:25" s="13" customFormat="1" ht="14.55" hidden="1" x14ac:dyDescent="0.3">
      <c r="A902" t="s">
        <v>144</v>
      </c>
      <c r="B902">
        <v>2021</v>
      </c>
      <c r="C902" t="s">
        <v>1849</v>
      </c>
      <c r="D902" t="s">
        <v>1969</v>
      </c>
      <c r="E902">
        <v>2</v>
      </c>
      <c r="F902"/>
      <c r="G902"/>
      <c r="H902">
        <v>1</v>
      </c>
      <c r="I902"/>
      <c r="J902"/>
      <c r="K902"/>
      <c r="L902" t="str">
        <f>VLOOKUP($D902,Artslister!$A$1:$W$99,2,FALSE)</f>
        <v>Rosa majalis</v>
      </c>
      <c r="M902" t="str">
        <f>VLOOKUP($D902,Artslister!$A$1:$W$99,3,FALSE)</f>
        <v>103393</v>
      </c>
      <c r="N902" t="str">
        <f>VLOOKUP($D902,Artslister!$A$1:$W$99,4,FALSE)</f>
        <v>145339</v>
      </c>
      <c r="O902" t="str">
        <f>VLOOKUP($D902,Artslister!$A$1:$W$99,5,FALSE)</f>
        <v>Plantae</v>
      </c>
      <c r="P902" t="str">
        <f>VLOOKUP($D902,Artslister!$A$1:$W$99,6,FALSE)</f>
        <v>Magnoliophyta</v>
      </c>
      <c r="Q902" t="str">
        <f>VLOOKUP($D902,Artslister!$A$1:$W$99,7,FALSE)</f>
        <v>Eudicots</v>
      </c>
      <c r="R902" t="str">
        <f>VLOOKUP($D902,Artslister!$A$1:$W$99,8,FALSE)</f>
        <v>Rosales</v>
      </c>
      <c r="S902" t="str">
        <f>VLOOKUP($D902,Artslister!$A$1:$W$99,9,FALSE)</f>
        <v>Rosaceae</v>
      </c>
      <c r="T902" t="str">
        <f>VLOOKUP($D902,Artslister!$A$1:$W$99,10,FALSE)</f>
        <v>Rosa</v>
      </c>
      <c r="U902" t="str">
        <f>VLOOKUP($D902,Artslister!$A$1:$W$99,11,FALSE)</f>
        <v>majalis</v>
      </c>
      <c r="V902">
        <f>VLOOKUP($D902,Artslister!$A$1:$W$99,12,FALSE)</f>
        <v>0</v>
      </c>
      <c r="W902" t="str">
        <f>VLOOKUP($D902,Artslister!$A$1:$W$99,13,FALSE)</f>
        <v>Herrm.</v>
      </c>
      <c r="X902" t="e">
        <f>VLOOKUP($D902,Artslister!$A$1:$W$99,15,FALSE)</f>
        <v>#REF!</v>
      </c>
      <c r="Y902" t="e">
        <f>VLOOKUP($D902,Artslister!$A$1:$W$99,17,FALSE)</f>
        <v>#N/A</v>
      </c>
    </row>
    <row r="903" spans="1:25" s="13" customFormat="1" ht="14.55" hidden="1" x14ac:dyDescent="0.3">
      <c r="A903" t="s">
        <v>144</v>
      </c>
      <c r="B903">
        <v>2021</v>
      </c>
      <c r="C903" t="s">
        <v>1841</v>
      </c>
      <c r="D903" t="s">
        <v>1969</v>
      </c>
      <c r="E903">
        <v>1</v>
      </c>
      <c r="F903"/>
      <c r="G903"/>
      <c r="H903">
        <v>1</v>
      </c>
      <c r="I903"/>
      <c r="J903"/>
      <c r="K903"/>
      <c r="L903" t="str">
        <f>VLOOKUP($D903,Artslister!$A$1:$W$99,2,FALSE)</f>
        <v>Rosa majalis</v>
      </c>
      <c r="M903" t="str">
        <f>VLOOKUP($D903,Artslister!$A$1:$W$99,3,FALSE)</f>
        <v>103393</v>
      </c>
      <c r="N903" t="str">
        <f>VLOOKUP($D903,Artslister!$A$1:$W$99,4,FALSE)</f>
        <v>145339</v>
      </c>
      <c r="O903" t="str">
        <f>VLOOKUP($D903,Artslister!$A$1:$W$99,5,FALSE)</f>
        <v>Plantae</v>
      </c>
      <c r="P903" t="str">
        <f>VLOOKUP($D903,Artslister!$A$1:$W$99,6,FALSE)</f>
        <v>Magnoliophyta</v>
      </c>
      <c r="Q903" t="str">
        <f>VLOOKUP($D903,Artslister!$A$1:$W$99,7,FALSE)</f>
        <v>Eudicots</v>
      </c>
      <c r="R903" t="str">
        <f>VLOOKUP($D903,Artslister!$A$1:$W$99,8,FALSE)</f>
        <v>Rosales</v>
      </c>
      <c r="S903" t="str">
        <f>VLOOKUP($D903,Artslister!$A$1:$W$99,9,FALSE)</f>
        <v>Rosaceae</v>
      </c>
      <c r="T903" t="str">
        <f>VLOOKUP($D903,Artslister!$A$1:$W$99,10,FALSE)</f>
        <v>Rosa</v>
      </c>
      <c r="U903" t="str">
        <f>VLOOKUP($D903,Artslister!$A$1:$W$99,11,FALSE)</f>
        <v>majalis</v>
      </c>
      <c r="V903">
        <f>VLOOKUP($D903,Artslister!$A$1:$W$99,12,FALSE)</f>
        <v>0</v>
      </c>
      <c r="W903" t="str">
        <f>VLOOKUP($D903,Artslister!$A$1:$W$99,13,FALSE)</f>
        <v>Herrm.</v>
      </c>
      <c r="X903" t="e">
        <f>VLOOKUP($D903,Artslister!$A$1:$W$99,15,FALSE)</f>
        <v>#REF!</v>
      </c>
      <c r="Y903" t="e">
        <f>VLOOKUP($D903,Artslister!$A$1:$W$99,17,FALSE)</f>
        <v>#N/A</v>
      </c>
    </row>
    <row r="904" spans="1:25" s="13" customFormat="1" ht="14.55" hidden="1" x14ac:dyDescent="0.3">
      <c r="A904" t="s">
        <v>144</v>
      </c>
      <c r="B904">
        <v>2021</v>
      </c>
      <c r="C904" t="s">
        <v>1843</v>
      </c>
      <c r="D904" t="s">
        <v>1969</v>
      </c>
      <c r="E904">
        <v>3</v>
      </c>
      <c r="F904"/>
      <c r="G904"/>
      <c r="H904">
        <v>1</v>
      </c>
      <c r="I904"/>
      <c r="J904"/>
      <c r="K904"/>
      <c r="L904" t="str">
        <f>VLOOKUP($D904,Artslister!$A$1:$W$99,2,FALSE)</f>
        <v>Rosa majalis</v>
      </c>
      <c r="M904" t="str">
        <f>VLOOKUP($D904,Artslister!$A$1:$W$99,3,FALSE)</f>
        <v>103393</v>
      </c>
      <c r="N904" t="str">
        <f>VLOOKUP($D904,Artslister!$A$1:$W$99,4,FALSE)</f>
        <v>145339</v>
      </c>
      <c r="O904" t="str">
        <f>VLOOKUP($D904,Artslister!$A$1:$W$99,5,FALSE)</f>
        <v>Plantae</v>
      </c>
      <c r="P904" t="str">
        <f>VLOOKUP($D904,Artslister!$A$1:$W$99,6,FALSE)</f>
        <v>Magnoliophyta</v>
      </c>
      <c r="Q904" t="str">
        <f>VLOOKUP($D904,Artslister!$A$1:$W$99,7,FALSE)</f>
        <v>Eudicots</v>
      </c>
      <c r="R904" t="str">
        <f>VLOOKUP($D904,Artslister!$A$1:$W$99,8,FALSE)</f>
        <v>Rosales</v>
      </c>
      <c r="S904" t="str">
        <f>VLOOKUP($D904,Artslister!$A$1:$W$99,9,FALSE)</f>
        <v>Rosaceae</v>
      </c>
      <c r="T904" t="str">
        <f>VLOOKUP($D904,Artslister!$A$1:$W$99,10,FALSE)</f>
        <v>Rosa</v>
      </c>
      <c r="U904" t="str">
        <f>VLOOKUP($D904,Artslister!$A$1:$W$99,11,FALSE)</f>
        <v>majalis</v>
      </c>
      <c r="V904">
        <f>VLOOKUP($D904,Artslister!$A$1:$W$99,12,FALSE)</f>
        <v>0</v>
      </c>
      <c r="W904" t="str">
        <f>VLOOKUP($D904,Artslister!$A$1:$W$99,13,FALSE)</f>
        <v>Herrm.</v>
      </c>
      <c r="X904" t="e">
        <f>VLOOKUP($D904,Artslister!$A$1:$W$99,15,FALSE)</f>
        <v>#REF!</v>
      </c>
      <c r="Y904" t="e">
        <f>VLOOKUP($D904,Artslister!$A$1:$W$99,17,FALSE)</f>
        <v>#N/A</v>
      </c>
    </row>
    <row r="905" spans="1:25" s="13" customFormat="1" ht="14.55" hidden="1" x14ac:dyDescent="0.3">
      <c r="A905" t="s">
        <v>92</v>
      </c>
      <c r="B905">
        <v>2022</v>
      </c>
      <c r="C905" t="s">
        <v>1440</v>
      </c>
      <c r="D905" t="s">
        <v>1989</v>
      </c>
      <c r="E905">
        <v>10</v>
      </c>
      <c r="F905"/>
      <c r="G905"/>
      <c r="H905">
        <v>1</v>
      </c>
      <c r="I905"/>
      <c r="J905"/>
      <c r="K905"/>
      <c r="L905" t="str">
        <f>VLOOKUP($D905,Artslister!$A$1:$W$99,2,FALSE)</f>
        <v>Quercus robur</v>
      </c>
      <c r="M905" t="str">
        <f>VLOOKUP($D905,Artslister!$A$1:$W$99,3,FALSE)</f>
        <v>102156</v>
      </c>
      <c r="N905" t="str">
        <f>VLOOKUP($D905,Artslister!$A$1:$W$99,4,FALSE)</f>
        <v>136135</v>
      </c>
      <c r="O905" t="str">
        <f>VLOOKUP($D905,Artslister!$A$1:$W$99,5,FALSE)</f>
        <v>Plantae</v>
      </c>
      <c r="P905" t="str">
        <f>VLOOKUP($D905,Artslister!$A$1:$W$99,6,FALSE)</f>
        <v>Magnoliophyta</v>
      </c>
      <c r="Q905" t="str">
        <f>VLOOKUP($D905,Artslister!$A$1:$W$99,7,FALSE)</f>
        <v>Eudicots</v>
      </c>
      <c r="R905" t="str">
        <f>VLOOKUP($D905,Artslister!$A$1:$W$99,8,FALSE)</f>
        <v>Fagales</v>
      </c>
      <c r="S905" t="str">
        <f>VLOOKUP($D905,Artslister!$A$1:$W$99,9,FALSE)</f>
        <v>Fagaceae</v>
      </c>
      <c r="T905" t="str">
        <f>VLOOKUP($D905,Artslister!$A$1:$W$99,10,FALSE)</f>
        <v>Quercus</v>
      </c>
      <c r="U905" t="str">
        <f>VLOOKUP($D905,Artslister!$A$1:$W$99,11,FALSE)</f>
        <v>robur</v>
      </c>
      <c r="V905">
        <f>VLOOKUP($D905,Artslister!$A$1:$W$99,12,FALSE)</f>
        <v>0</v>
      </c>
      <c r="W905" t="str">
        <f>VLOOKUP($D905,Artslister!$A$1:$W$99,13,FALSE)</f>
        <v>L.</v>
      </c>
      <c r="X905" t="e">
        <f>VLOOKUP($D905,Artslister!$A$1:$W$99,15,FALSE)</f>
        <v>#REF!</v>
      </c>
      <c r="Y905" t="e">
        <f>VLOOKUP($D905,Artslister!$A$1:$W$99,17,FALSE)</f>
        <v>#N/A</v>
      </c>
    </row>
    <row r="906" spans="1:25" s="13" customFormat="1" ht="14.55" hidden="1" x14ac:dyDescent="0.3">
      <c r="A906" t="s">
        <v>104</v>
      </c>
      <c r="B906" s="20">
        <v>2020</v>
      </c>
      <c r="C906" s="20" t="s">
        <v>1265</v>
      </c>
      <c r="D906" s="20" t="s">
        <v>1928</v>
      </c>
      <c r="E906" s="20">
        <v>1</v>
      </c>
      <c r="F906"/>
      <c r="G906"/>
      <c r="H906"/>
      <c r="I906"/>
      <c r="J906" s="20"/>
      <c r="K906"/>
      <c r="L906" t="str">
        <f>VLOOKUP($D906,Artslister!$A$1:$W$99,2,FALSE)</f>
        <v>Rosa sp.</v>
      </c>
      <c r="M906" t="str">
        <f>VLOOKUP($D906,Artslister!$A$1:$W$99,3,FALSE)</f>
        <v>103384</v>
      </c>
      <c r="N906" t="str">
        <f>VLOOKUP($D906,Artslister!$A$1:$W$99,4,FALSE)</f>
        <v>63344</v>
      </c>
      <c r="O906" t="str">
        <f>VLOOKUP($D906,Artslister!$A$1:$W$99,5,FALSE)</f>
        <v>Plantae</v>
      </c>
      <c r="P906" t="str">
        <f>VLOOKUP($D906,Artslister!$A$1:$W$99,6,FALSE)</f>
        <v>Magnoliophyta</v>
      </c>
      <c r="Q906" t="str">
        <f>VLOOKUP($D906,Artslister!$A$1:$W$99,7,FALSE)</f>
        <v>Eudicots</v>
      </c>
      <c r="R906" t="str">
        <f>VLOOKUP($D906,Artslister!$A$1:$W$99,8,FALSE)</f>
        <v>Rosales</v>
      </c>
      <c r="S906" t="str">
        <f>VLOOKUP($D906,Artslister!$A$1:$W$99,9,FALSE)</f>
        <v>Rosaceae</v>
      </c>
      <c r="T906" t="str">
        <f>VLOOKUP($D906,Artslister!$A$1:$W$99,10,FALSE)</f>
        <v>Rosa</v>
      </c>
      <c r="U906">
        <f>VLOOKUP($D906,Artslister!$A$1:$W$99,11,FALSE)</f>
        <v>0</v>
      </c>
      <c r="V906">
        <f>VLOOKUP($D906,Artslister!$A$1:$W$99,12,FALSE)</f>
        <v>0</v>
      </c>
      <c r="W906" t="str">
        <f>VLOOKUP($D906,Artslister!$A$1:$W$99,13,FALSE)</f>
        <v>L.</v>
      </c>
      <c r="X906" t="e">
        <f>VLOOKUP($D906,Artslister!$A$1:$W$99,15,FALSE)</f>
        <v>#REF!</v>
      </c>
      <c r="Y906" t="e">
        <f>VLOOKUP($D906,Artslister!$A$1:$W$99,17,FALSE)</f>
        <v>#N/A</v>
      </c>
    </row>
    <row r="907" spans="1:25" s="13" customFormat="1" ht="14.55" hidden="1" x14ac:dyDescent="0.3">
      <c r="A907" t="s">
        <v>104</v>
      </c>
      <c r="B907" s="20">
        <v>2021</v>
      </c>
      <c r="C907" s="20" t="s">
        <v>1265</v>
      </c>
      <c r="D907" s="20" t="s">
        <v>1928</v>
      </c>
      <c r="E907" s="20">
        <v>1</v>
      </c>
      <c r="F907"/>
      <c r="G907"/>
      <c r="H907"/>
      <c r="I907"/>
      <c r="J907" s="20"/>
      <c r="K907"/>
      <c r="L907" t="str">
        <f>VLOOKUP($D907,Artslister!$A$1:$W$99,2,FALSE)</f>
        <v>Rosa sp.</v>
      </c>
      <c r="M907" t="str">
        <f>VLOOKUP($D907,Artslister!$A$1:$W$99,3,FALSE)</f>
        <v>103384</v>
      </c>
      <c r="N907" t="str">
        <f>VLOOKUP($D907,Artslister!$A$1:$W$99,4,FALSE)</f>
        <v>63344</v>
      </c>
      <c r="O907" t="str">
        <f>VLOOKUP($D907,Artslister!$A$1:$W$99,5,FALSE)</f>
        <v>Plantae</v>
      </c>
      <c r="P907" t="str">
        <f>VLOOKUP($D907,Artslister!$A$1:$W$99,6,FALSE)</f>
        <v>Magnoliophyta</v>
      </c>
      <c r="Q907" t="str">
        <f>VLOOKUP($D907,Artslister!$A$1:$W$99,7,FALSE)</f>
        <v>Eudicots</v>
      </c>
      <c r="R907" t="str">
        <f>VLOOKUP($D907,Artslister!$A$1:$W$99,8,FALSE)</f>
        <v>Rosales</v>
      </c>
      <c r="S907" t="str">
        <f>VLOOKUP($D907,Artslister!$A$1:$W$99,9,FALSE)</f>
        <v>Rosaceae</v>
      </c>
      <c r="T907" t="str">
        <f>VLOOKUP($D907,Artslister!$A$1:$W$99,10,FALSE)</f>
        <v>Rosa</v>
      </c>
      <c r="U907">
        <f>VLOOKUP($D907,Artslister!$A$1:$W$99,11,FALSE)</f>
        <v>0</v>
      </c>
      <c r="V907">
        <f>VLOOKUP($D907,Artslister!$A$1:$W$99,12,FALSE)</f>
        <v>0</v>
      </c>
      <c r="W907" t="str">
        <f>VLOOKUP($D907,Artslister!$A$1:$W$99,13,FALSE)</f>
        <v>L.</v>
      </c>
      <c r="X907" t="e">
        <f>VLOOKUP($D907,Artslister!$A$1:$W$99,15,FALSE)</f>
        <v>#REF!</v>
      </c>
      <c r="Y907" t="e">
        <f>VLOOKUP($D907,Artslister!$A$1:$W$99,17,FALSE)</f>
        <v>#N/A</v>
      </c>
    </row>
    <row r="908" spans="1:25" s="13" customFormat="1" ht="14.55" hidden="1" x14ac:dyDescent="0.3">
      <c r="A908" t="s">
        <v>57</v>
      </c>
      <c r="B908">
        <v>2018</v>
      </c>
      <c r="C908" t="s">
        <v>1660</v>
      </c>
      <c r="D908" t="s">
        <v>1990</v>
      </c>
      <c r="E908">
        <v>3</v>
      </c>
      <c r="F908"/>
      <c r="G908"/>
      <c r="H908"/>
      <c r="I908"/>
      <c r="J908"/>
      <c r="K908"/>
      <c r="L908" t="str">
        <f>VLOOKUP($D908,Artslister!$A$1:$W$99,2,FALSE)</f>
        <v>Prunus cerasus</v>
      </c>
      <c r="M908" t="str">
        <f>VLOOKUP($D908,Artslister!$A$1:$W$99,3,FALSE)</f>
        <v>103370</v>
      </c>
      <c r="N908" t="str">
        <f>VLOOKUP($D908,Artslister!$A$1:$W$99,4,FALSE)</f>
        <v>135919</v>
      </c>
      <c r="O908" t="str">
        <f>VLOOKUP($D908,Artslister!$A$1:$W$99,5,FALSE)</f>
        <v>Plantae</v>
      </c>
      <c r="P908" t="str">
        <f>VLOOKUP($D908,Artslister!$A$1:$W$99,6,FALSE)</f>
        <v>Magnoliophyta</v>
      </c>
      <c r="Q908" t="str">
        <f>VLOOKUP($D908,Artslister!$A$1:$W$99,7,FALSE)</f>
        <v>Eudicots</v>
      </c>
      <c r="R908" t="str">
        <f>VLOOKUP($D908,Artslister!$A$1:$W$99,8,FALSE)</f>
        <v>Rosales</v>
      </c>
      <c r="S908" t="str">
        <f>VLOOKUP($D908,Artslister!$A$1:$W$99,9,FALSE)</f>
        <v>Rosaceae</v>
      </c>
      <c r="T908" t="str">
        <f>VLOOKUP($D908,Artslister!$A$1:$W$99,10,FALSE)</f>
        <v>Prunus</v>
      </c>
      <c r="U908" t="str">
        <f>VLOOKUP($D908,Artslister!$A$1:$W$99,11,FALSE)</f>
        <v>cerasus</v>
      </c>
      <c r="V908">
        <f>VLOOKUP($D908,Artslister!$A$1:$W$99,12,FALSE)</f>
        <v>0</v>
      </c>
      <c r="W908" t="str">
        <f>VLOOKUP($D908,Artslister!$A$1:$W$99,13,FALSE)</f>
        <v>L.</v>
      </c>
      <c r="X908" t="e">
        <f>VLOOKUP($D908,Artslister!$A$1:$W$99,15,FALSE)</f>
        <v>#REF!</v>
      </c>
      <c r="Y908">
        <f>VLOOKUP($D908,Artslister!$A$1:$W$99,17,FALSE)</f>
        <v>0</v>
      </c>
    </row>
    <row r="909" spans="1:25" s="13" customFormat="1" ht="14.55" hidden="1" x14ac:dyDescent="0.3">
      <c r="A909" s="20" t="s">
        <v>104</v>
      </c>
      <c r="B909">
        <v>2023</v>
      </c>
      <c r="C909" t="s">
        <v>1265</v>
      </c>
      <c r="D909" t="s">
        <v>1928</v>
      </c>
      <c r="E909">
        <v>1</v>
      </c>
      <c r="F909"/>
      <c r="G909"/>
      <c r="H909"/>
      <c r="I909">
        <v>1</v>
      </c>
      <c r="J909"/>
      <c r="K909"/>
      <c r="L909" t="str">
        <f>VLOOKUP($D909,Artslister!$A$1:$W$99,2,FALSE)</f>
        <v>Rosa sp.</v>
      </c>
      <c r="M909" t="str">
        <f>VLOOKUP($D909,Artslister!$A$1:$W$99,3,FALSE)</f>
        <v>103384</v>
      </c>
      <c r="N909" t="str">
        <f>VLOOKUP($D909,Artslister!$A$1:$W$99,4,FALSE)</f>
        <v>63344</v>
      </c>
      <c r="O909" t="str">
        <f>VLOOKUP($D909,Artslister!$A$1:$W$99,5,FALSE)</f>
        <v>Plantae</v>
      </c>
      <c r="P909" t="str">
        <f>VLOOKUP($D909,Artslister!$A$1:$W$99,6,FALSE)</f>
        <v>Magnoliophyta</v>
      </c>
      <c r="Q909" t="str">
        <f>VLOOKUP($D909,Artslister!$A$1:$W$99,7,FALSE)</f>
        <v>Eudicots</v>
      </c>
      <c r="R909" t="str">
        <f>VLOOKUP($D909,Artslister!$A$1:$W$99,8,FALSE)</f>
        <v>Rosales</v>
      </c>
      <c r="S909" t="str">
        <f>VLOOKUP($D909,Artslister!$A$1:$W$99,9,FALSE)</f>
        <v>Rosaceae</v>
      </c>
      <c r="T909" t="str">
        <f>VLOOKUP($D909,Artslister!$A$1:$W$99,10,FALSE)</f>
        <v>Rosa</v>
      </c>
      <c r="U909">
        <f>VLOOKUP($D909,Artslister!$A$1:$W$99,11,FALSE)</f>
        <v>0</v>
      </c>
      <c r="V909">
        <f>VLOOKUP($D909,Artslister!$A$1:$W$99,12,FALSE)</f>
        <v>0</v>
      </c>
      <c r="W909" t="str">
        <f>VLOOKUP($D909,Artslister!$A$1:$W$99,13,FALSE)</f>
        <v>L.</v>
      </c>
      <c r="X909" t="e">
        <f>VLOOKUP($D909,Artslister!$A$1:$W$99,15,FALSE)</f>
        <v>#REF!</v>
      </c>
      <c r="Y909" t="e">
        <f>VLOOKUP($D909,Artslister!$A$1:$W$99,17,FALSE)</f>
        <v>#N/A</v>
      </c>
    </row>
    <row r="910" spans="1:25" s="13" customFormat="1" ht="14.55" hidden="1" x14ac:dyDescent="0.3">
      <c r="A910" t="s">
        <v>104</v>
      </c>
      <c r="B910" s="20">
        <v>2020</v>
      </c>
      <c r="C910" s="20" t="s">
        <v>1267</v>
      </c>
      <c r="D910" s="20" t="s">
        <v>1943</v>
      </c>
      <c r="E910" s="20">
        <v>1</v>
      </c>
      <c r="F910"/>
      <c r="G910"/>
      <c r="H910"/>
      <c r="I910"/>
      <c r="J910" s="20"/>
      <c r="K910"/>
      <c r="L910" t="str">
        <f>VLOOKUP($D910,Artslister!$A$1:$W$99,2,FALSE)</f>
        <v>Berberis vulgaris</v>
      </c>
      <c r="M910" t="str">
        <f>VLOOKUP($D910,Artslister!$A$1:$W$99,3,FALSE)</f>
        <v>102996</v>
      </c>
      <c r="N910" t="str">
        <f>VLOOKUP($D910,Artslister!$A$1:$W$99,4,FALSE)</f>
        <v>62956</v>
      </c>
      <c r="O910" t="str">
        <f>VLOOKUP($D910,Artslister!$A$1:$W$99,5,FALSE)</f>
        <v>Plantae</v>
      </c>
      <c r="P910" t="str">
        <f>VLOOKUP($D910,Artslister!$A$1:$W$99,6,FALSE)</f>
        <v>Magnoliophyta</v>
      </c>
      <c r="Q910" t="str">
        <f>VLOOKUP($D910,Artslister!$A$1:$W$99,7,FALSE)</f>
        <v>Eudicots</v>
      </c>
      <c r="R910" t="str">
        <f>VLOOKUP($D910,Artslister!$A$1:$W$99,8,FALSE)</f>
        <v>Ranunculales</v>
      </c>
      <c r="S910" t="str">
        <f>VLOOKUP($D910,Artslister!$A$1:$W$99,9,FALSE)</f>
        <v>Berberidaceae</v>
      </c>
      <c r="T910" t="str">
        <f>VLOOKUP($D910,Artslister!$A$1:$W$99,10,FALSE)</f>
        <v>Berberis</v>
      </c>
      <c r="U910" t="str">
        <f>VLOOKUP($D910,Artslister!$A$1:$W$99,11,FALSE)</f>
        <v>vulgaris</v>
      </c>
      <c r="V910">
        <f>VLOOKUP($D910,Artslister!$A$1:$W$99,12,FALSE)</f>
        <v>0</v>
      </c>
      <c r="W910" t="str">
        <f>VLOOKUP($D910,Artslister!$A$1:$W$99,13,FALSE)</f>
        <v>L.</v>
      </c>
      <c r="X910" t="e">
        <f>VLOOKUP($D910,Artslister!$A$1:$W$99,15,FALSE)</f>
        <v>#REF!</v>
      </c>
      <c r="Y910" t="e">
        <f>VLOOKUP($D910,Artslister!$A$1:$W$99,17,FALSE)</f>
        <v>#N/A</v>
      </c>
    </row>
    <row r="911" spans="1:25" ht="14.55" hidden="1" x14ac:dyDescent="0.3">
      <c r="A911" t="s">
        <v>104</v>
      </c>
      <c r="B911" s="20">
        <v>2022</v>
      </c>
      <c r="C911" t="s">
        <v>1267</v>
      </c>
      <c r="D911" t="s">
        <v>1936</v>
      </c>
      <c r="E911">
        <v>5</v>
      </c>
      <c r="H911">
        <v>1</v>
      </c>
      <c r="L911" t="str">
        <f>VLOOKUP($D911,Artslister!$A$1:$W$99,2,FALSE)</f>
        <v>Cotoneaster integerrimus</v>
      </c>
      <c r="M911" t="str">
        <f>VLOOKUP($D911,Artslister!$A$1:$W$99,3,FALSE)</f>
        <v>103276</v>
      </c>
      <c r="N911" t="str">
        <f>VLOOKUP($D911,Artslister!$A$1:$W$99,4,FALSE)</f>
        <v>132025</v>
      </c>
      <c r="O911" t="str">
        <f>VLOOKUP($D911,Artslister!$A$1:$W$99,5,FALSE)</f>
        <v>Plantae</v>
      </c>
      <c r="P911" t="str">
        <f>VLOOKUP($D911,Artslister!$A$1:$W$99,6,FALSE)</f>
        <v>Magnoliophyta</v>
      </c>
      <c r="Q911" t="str">
        <f>VLOOKUP($D911,Artslister!$A$1:$W$99,7,FALSE)</f>
        <v>Eudicots</v>
      </c>
      <c r="R911" t="str">
        <f>VLOOKUP($D911,Artslister!$A$1:$W$99,8,FALSE)</f>
        <v>Rosales</v>
      </c>
      <c r="S911" t="str">
        <f>VLOOKUP($D911,Artslister!$A$1:$W$99,9,FALSE)</f>
        <v>Rosaceae</v>
      </c>
      <c r="T911" t="str">
        <f>VLOOKUP($D911,Artslister!$A$1:$W$99,10,FALSE)</f>
        <v>Cotoneaster</v>
      </c>
      <c r="U911" t="str">
        <f>VLOOKUP($D911,Artslister!$A$1:$W$99,11,FALSE)</f>
        <v>integerrimus</v>
      </c>
      <c r="V911">
        <f>VLOOKUP($D911,Artslister!$A$1:$W$99,12,FALSE)</f>
        <v>0</v>
      </c>
      <c r="W911" t="str">
        <f>VLOOKUP($D911,Artslister!$A$1:$W$99,13,FALSE)</f>
        <v>Medik.</v>
      </c>
      <c r="X911" t="e">
        <f>VLOOKUP($D911,Artslister!$A$1:$W$99,15,FALSE)</f>
        <v>#REF!</v>
      </c>
      <c r="Y911" t="e">
        <f>VLOOKUP($D911,Artslister!$A$1:$W$99,17,FALSE)</f>
        <v>#N/A</v>
      </c>
    </row>
    <row r="912" spans="1:25" s="13" customFormat="1" ht="14.55" hidden="1" x14ac:dyDescent="0.3">
      <c r="A912" s="20" t="s">
        <v>104</v>
      </c>
      <c r="B912">
        <v>2023</v>
      </c>
      <c r="C912" t="s">
        <v>1267</v>
      </c>
      <c r="D912" t="s">
        <v>1936</v>
      </c>
      <c r="E912">
        <v>2</v>
      </c>
      <c r="F912"/>
      <c r="G912"/>
      <c r="H912"/>
      <c r="I912">
        <v>1</v>
      </c>
      <c r="J912"/>
      <c r="K912"/>
      <c r="L912" t="str">
        <f>VLOOKUP($D912,Artslister!$A$1:$W$99,2,FALSE)</f>
        <v>Cotoneaster integerrimus</v>
      </c>
      <c r="M912" t="str">
        <f>VLOOKUP($D912,Artslister!$A$1:$W$99,3,FALSE)</f>
        <v>103276</v>
      </c>
      <c r="N912" t="str">
        <f>VLOOKUP($D912,Artslister!$A$1:$W$99,4,FALSE)</f>
        <v>132025</v>
      </c>
      <c r="O912" t="str">
        <f>VLOOKUP($D912,Artslister!$A$1:$W$99,5,FALSE)</f>
        <v>Plantae</v>
      </c>
      <c r="P912" t="str">
        <f>VLOOKUP($D912,Artslister!$A$1:$W$99,6,FALSE)</f>
        <v>Magnoliophyta</v>
      </c>
      <c r="Q912" t="str">
        <f>VLOOKUP($D912,Artslister!$A$1:$W$99,7,FALSE)</f>
        <v>Eudicots</v>
      </c>
      <c r="R912" t="str">
        <f>VLOOKUP($D912,Artslister!$A$1:$W$99,8,FALSE)</f>
        <v>Rosales</v>
      </c>
      <c r="S912" t="str">
        <f>VLOOKUP($D912,Artslister!$A$1:$W$99,9,FALSE)</f>
        <v>Rosaceae</v>
      </c>
      <c r="T912" t="str">
        <f>VLOOKUP($D912,Artslister!$A$1:$W$99,10,FALSE)</f>
        <v>Cotoneaster</v>
      </c>
      <c r="U912" t="str">
        <f>VLOOKUP($D912,Artslister!$A$1:$W$99,11,FALSE)</f>
        <v>integerrimus</v>
      </c>
      <c r="V912">
        <f>VLOOKUP($D912,Artslister!$A$1:$W$99,12,FALSE)</f>
        <v>0</v>
      </c>
      <c r="W912" t="str">
        <f>VLOOKUP($D912,Artslister!$A$1:$W$99,13,FALSE)</f>
        <v>Medik.</v>
      </c>
      <c r="X912" t="e">
        <f>VLOOKUP($D912,Artslister!$A$1:$W$99,15,FALSE)</f>
        <v>#REF!</v>
      </c>
      <c r="Y912" t="e">
        <f>VLOOKUP($D912,Artslister!$A$1:$W$99,17,FALSE)</f>
        <v>#N/A</v>
      </c>
    </row>
    <row r="913" spans="1:25" s="13" customFormat="1" ht="14.55" hidden="1" x14ac:dyDescent="0.3">
      <c r="A913" t="s">
        <v>57</v>
      </c>
      <c r="B913">
        <v>2017</v>
      </c>
      <c r="C913" t="s">
        <v>1652</v>
      </c>
      <c r="D913" t="s">
        <v>1945</v>
      </c>
      <c r="E913">
        <v>1</v>
      </c>
      <c r="F913">
        <v>1</v>
      </c>
      <c r="G913"/>
      <c r="H913"/>
      <c r="I913"/>
      <c r="J913"/>
      <c r="K913"/>
      <c r="L913" t="str">
        <f>VLOOKUP($D913,Artslister!$A$1:$W$99,2,FALSE)</f>
        <v>Filipendula vulgaris</v>
      </c>
      <c r="M913" t="str">
        <f>VLOOKUP($D913,Artslister!$A$1:$W$99,3,FALSE)</f>
        <v>103311</v>
      </c>
      <c r="N913" t="str">
        <f>VLOOKUP($D913,Artslister!$A$1:$W$99,4,FALSE)</f>
        <v>133275</v>
      </c>
      <c r="O913" t="str">
        <f>VLOOKUP($D913,Artslister!$A$1:$W$99,5,FALSE)</f>
        <v>Plantae</v>
      </c>
      <c r="P913" t="str">
        <f>VLOOKUP($D913,Artslister!$A$1:$W$99,6,FALSE)</f>
        <v>Magnoliophyta</v>
      </c>
      <c r="Q913" t="str">
        <f>VLOOKUP($D913,Artslister!$A$1:$W$99,7,FALSE)</f>
        <v>Eudicots</v>
      </c>
      <c r="R913" t="str">
        <f>VLOOKUP($D913,Artslister!$A$1:$W$99,8,FALSE)</f>
        <v>Rosales</v>
      </c>
      <c r="S913" t="str">
        <f>VLOOKUP($D913,Artslister!$A$1:$W$99,9,FALSE)</f>
        <v>Rosaceae</v>
      </c>
      <c r="T913" t="str">
        <f>VLOOKUP($D913,Artslister!$A$1:$W$99,10,FALSE)</f>
        <v>Filipendula</v>
      </c>
      <c r="U913" t="str">
        <f>VLOOKUP($D913,Artslister!$A$1:$W$99,11,FALSE)</f>
        <v>vulgaris</v>
      </c>
      <c r="V913">
        <f>VLOOKUP($D913,Artslister!$A$1:$W$99,12,FALSE)</f>
        <v>0</v>
      </c>
      <c r="W913" t="str">
        <f>VLOOKUP($D913,Artslister!$A$1:$W$99,13,FALSE)</f>
        <v>Moench</v>
      </c>
      <c r="X913" t="e">
        <f>VLOOKUP($D913,Artslister!$A$1:$W$99,15,FALSE)</f>
        <v>#REF!</v>
      </c>
      <c r="Y913" t="e">
        <f>VLOOKUP($D913,Artslister!$A$1:$W$99,17,FALSE)</f>
        <v>#N/A</v>
      </c>
    </row>
    <row r="914" spans="1:25" s="13" customFormat="1" ht="14.55" hidden="1" x14ac:dyDescent="0.3">
      <c r="A914" t="s">
        <v>57</v>
      </c>
      <c r="B914">
        <v>2017</v>
      </c>
      <c r="C914" t="s">
        <v>1654</v>
      </c>
      <c r="D914" t="s">
        <v>1945</v>
      </c>
      <c r="E914">
        <v>1</v>
      </c>
      <c r="F914">
        <v>1</v>
      </c>
      <c r="G914"/>
      <c r="H914"/>
      <c r="I914"/>
      <c r="J914"/>
      <c r="K914"/>
      <c r="L914" t="str">
        <f>VLOOKUP($D914,Artslister!$A$1:$W$99,2,FALSE)</f>
        <v>Filipendula vulgaris</v>
      </c>
      <c r="M914" t="str">
        <f>VLOOKUP($D914,Artslister!$A$1:$W$99,3,FALSE)</f>
        <v>103311</v>
      </c>
      <c r="N914" t="str">
        <f>VLOOKUP($D914,Artslister!$A$1:$W$99,4,FALSE)</f>
        <v>133275</v>
      </c>
      <c r="O914" t="str">
        <f>VLOOKUP($D914,Artslister!$A$1:$W$99,5,FALSE)</f>
        <v>Plantae</v>
      </c>
      <c r="P914" t="str">
        <f>VLOOKUP($D914,Artslister!$A$1:$W$99,6,FALSE)</f>
        <v>Magnoliophyta</v>
      </c>
      <c r="Q914" t="str">
        <f>VLOOKUP($D914,Artslister!$A$1:$W$99,7,FALSE)</f>
        <v>Eudicots</v>
      </c>
      <c r="R914" t="str">
        <f>VLOOKUP($D914,Artslister!$A$1:$W$99,8,FALSE)</f>
        <v>Rosales</v>
      </c>
      <c r="S914" t="str">
        <f>VLOOKUP($D914,Artslister!$A$1:$W$99,9,FALSE)</f>
        <v>Rosaceae</v>
      </c>
      <c r="T914" t="str">
        <f>VLOOKUP($D914,Artslister!$A$1:$W$99,10,FALSE)</f>
        <v>Filipendula</v>
      </c>
      <c r="U914" t="str">
        <f>VLOOKUP($D914,Artslister!$A$1:$W$99,11,FALSE)</f>
        <v>vulgaris</v>
      </c>
      <c r="V914">
        <f>VLOOKUP($D914,Artslister!$A$1:$W$99,12,FALSE)</f>
        <v>0</v>
      </c>
      <c r="W914" t="str">
        <f>VLOOKUP($D914,Artslister!$A$1:$W$99,13,FALSE)</f>
        <v>Moench</v>
      </c>
      <c r="X914" t="e">
        <f>VLOOKUP($D914,Artslister!$A$1:$W$99,15,FALSE)</f>
        <v>#REF!</v>
      </c>
      <c r="Y914" t="e">
        <f>VLOOKUP($D914,Artslister!$A$1:$W$99,17,FALSE)</f>
        <v>#N/A</v>
      </c>
    </row>
    <row r="915" spans="1:25" s="13" customFormat="1" ht="14.55" hidden="1" x14ac:dyDescent="0.3">
      <c r="A915" t="s">
        <v>57</v>
      </c>
      <c r="B915">
        <v>2017</v>
      </c>
      <c r="C915" t="s">
        <v>1658</v>
      </c>
      <c r="D915" t="s">
        <v>1945</v>
      </c>
      <c r="E915">
        <v>2</v>
      </c>
      <c r="F915">
        <v>1</v>
      </c>
      <c r="G915"/>
      <c r="H915"/>
      <c r="I915"/>
      <c r="J915"/>
      <c r="K915"/>
      <c r="L915" t="str">
        <f>VLOOKUP($D915,Artslister!$A$1:$W$99,2,FALSE)</f>
        <v>Filipendula vulgaris</v>
      </c>
      <c r="M915" t="str">
        <f>VLOOKUP($D915,Artslister!$A$1:$W$99,3,FALSE)</f>
        <v>103311</v>
      </c>
      <c r="N915" t="str">
        <f>VLOOKUP($D915,Artslister!$A$1:$W$99,4,FALSE)</f>
        <v>133275</v>
      </c>
      <c r="O915" t="str">
        <f>VLOOKUP($D915,Artslister!$A$1:$W$99,5,FALSE)</f>
        <v>Plantae</v>
      </c>
      <c r="P915" t="str">
        <f>VLOOKUP($D915,Artslister!$A$1:$W$99,6,FALSE)</f>
        <v>Magnoliophyta</v>
      </c>
      <c r="Q915" t="str">
        <f>VLOOKUP($D915,Artslister!$A$1:$W$99,7,FALSE)</f>
        <v>Eudicots</v>
      </c>
      <c r="R915" t="str">
        <f>VLOOKUP($D915,Artslister!$A$1:$W$99,8,FALSE)</f>
        <v>Rosales</v>
      </c>
      <c r="S915" t="str">
        <f>VLOOKUP($D915,Artslister!$A$1:$W$99,9,FALSE)</f>
        <v>Rosaceae</v>
      </c>
      <c r="T915" t="str">
        <f>VLOOKUP($D915,Artslister!$A$1:$W$99,10,FALSE)</f>
        <v>Filipendula</v>
      </c>
      <c r="U915" t="str">
        <f>VLOOKUP($D915,Artslister!$A$1:$W$99,11,FALSE)</f>
        <v>vulgaris</v>
      </c>
      <c r="V915">
        <f>VLOOKUP($D915,Artslister!$A$1:$W$99,12,FALSE)</f>
        <v>0</v>
      </c>
      <c r="W915" t="str">
        <f>VLOOKUP($D915,Artslister!$A$1:$W$99,13,FALSE)</f>
        <v>Moench</v>
      </c>
      <c r="X915" t="e">
        <f>VLOOKUP($D915,Artslister!$A$1:$W$99,15,FALSE)</f>
        <v>#REF!</v>
      </c>
      <c r="Y915" t="e">
        <f>VLOOKUP($D915,Artslister!$A$1:$W$99,17,FALSE)</f>
        <v>#N/A</v>
      </c>
    </row>
    <row r="916" spans="1:25" s="13" customFormat="1" ht="14.55" hidden="1" x14ac:dyDescent="0.3">
      <c r="A916" t="s">
        <v>57</v>
      </c>
      <c r="B916">
        <v>2017</v>
      </c>
      <c r="C916" t="s">
        <v>1660</v>
      </c>
      <c r="D916" t="s">
        <v>1945</v>
      </c>
      <c r="E916">
        <v>1</v>
      </c>
      <c r="F916">
        <v>1</v>
      </c>
      <c r="G916"/>
      <c r="H916"/>
      <c r="I916"/>
      <c r="J916"/>
      <c r="K916"/>
      <c r="L916" t="str">
        <f>VLOOKUP($D916,Artslister!$A$1:$W$99,2,FALSE)</f>
        <v>Filipendula vulgaris</v>
      </c>
      <c r="M916" t="str">
        <f>VLOOKUP($D916,Artslister!$A$1:$W$99,3,FALSE)</f>
        <v>103311</v>
      </c>
      <c r="N916" t="str">
        <f>VLOOKUP($D916,Artslister!$A$1:$W$99,4,FALSE)</f>
        <v>133275</v>
      </c>
      <c r="O916" t="str">
        <f>VLOOKUP($D916,Artslister!$A$1:$W$99,5,FALSE)</f>
        <v>Plantae</v>
      </c>
      <c r="P916" t="str">
        <f>VLOOKUP($D916,Artslister!$A$1:$W$99,6,FALSE)</f>
        <v>Magnoliophyta</v>
      </c>
      <c r="Q916" t="str">
        <f>VLOOKUP($D916,Artslister!$A$1:$W$99,7,FALSE)</f>
        <v>Eudicots</v>
      </c>
      <c r="R916" t="str">
        <f>VLOOKUP($D916,Artslister!$A$1:$W$99,8,FALSE)</f>
        <v>Rosales</v>
      </c>
      <c r="S916" t="str">
        <f>VLOOKUP($D916,Artslister!$A$1:$W$99,9,FALSE)</f>
        <v>Rosaceae</v>
      </c>
      <c r="T916" t="str">
        <f>VLOOKUP($D916,Artslister!$A$1:$W$99,10,FALSE)</f>
        <v>Filipendula</v>
      </c>
      <c r="U916" t="str">
        <f>VLOOKUP($D916,Artslister!$A$1:$W$99,11,FALSE)</f>
        <v>vulgaris</v>
      </c>
      <c r="V916">
        <f>VLOOKUP($D916,Artslister!$A$1:$W$99,12,FALSE)</f>
        <v>0</v>
      </c>
      <c r="W916" t="str">
        <f>VLOOKUP($D916,Artslister!$A$1:$W$99,13,FALSE)</f>
        <v>Moench</v>
      </c>
      <c r="X916" t="e">
        <f>VLOOKUP($D916,Artslister!$A$1:$W$99,15,FALSE)</f>
        <v>#REF!</v>
      </c>
      <c r="Y916" t="e">
        <f>VLOOKUP($D916,Artslister!$A$1:$W$99,17,FALSE)</f>
        <v>#N/A</v>
      </c>
    </row>
    <row r="917" spans="1:25" s="13" customFormat="1" ht="14.55" hidden="1" x14ac:dyDescent="0.3">
      <c r="A917" t="s">
        <v>57</v>
      </c>
      <c r="B917">
        <v>2017</v>
      </c>
      <c r="C917" t="s">
        <v>1662</v>
      </c>
      <c r="D917" t="s">
        <v>1945</v>
      </c>
      <c r="E917">
        <v>10</v>
      </c>
      <c r="F917">
        <v>1</v>
      </c>
      <c r="G917"/>
      <c r="H917"/>
      <c r="I917"/>
      <c r="J917"/>
      <c r="K917"/>
      <c r="L917" t="str">
        <f>VLOOKUP($D917,Artslister!$A$1:$W$99,2,FALSE)</f>
        <v>Filipendula vulgaris</v>
      </c>
      <c r="M917" t="str">
        <f>VLOOKUP($D917,Artslister!$A$1:$W$99,3,FALSE)</f>
        <v>103311</v>
      </c>
      <c r="N917" t="str">
        <f>VLOOKUP($D917,Artslister!$A$1:$W$99,4,FALSE)</f>
        <v>133275</v>
      </c>
      <c r="O917" t="str">
        <f>VLOOKUP($D917,Artslister!$A$1:$W$99,5,FALSE)</f>
        <v>Plantae</v>
      </c>
      <c r="P917" t="str">
        <f>VLOOKUP($D917,Artslister!$A$1:$W$99,6,FALSE)</f>
        <v>Magnoliophyta</v>
      </c>
      <c r="Q917" t="str">
        <f>VLOOKUP($D917,Artslister!$A$1:$W$99,7,FALSE)</f>
        <v>Eudicots</v>
      </c>
      <c r="R917" t="str">
        <f>VLOOKUP($D917,Artslister!$A$1:$W$99,8,FALSE)</f>
        <v>Rosales</v>
      </c>
      <c r="S917" t="str">
        <f>VLOOKUP($D917,Artslister!$A$1:$W$99,9,FALSE)</f>
        <v>Rosaceae</v>
      </c>
      <c r="T917" t="str">
        <f>VLOOKUP($D917,Artslister!$A$1:$W$99,10,FALSE)</f>
        <v>Filipendula</v>
      </c>
      <c r="U917" t="str">
        <f>VLOOKUP($D917,Artslister!$A$1:$W$99,11,FALSE)</f>
        <v>vulgaris</v>
      </c>
      <c r="V917">
        <f>VLOOKUP($D917,Artslister!$A$1:$W$99,12,FALSE)</f>
        <v>0</v>
      </c>
      <c r="W917" t="str">
        <f>VLOOKUP($D917,Artslister!$A$1:$W$99,13,FALSE)</f>
        <v>Moench</v>
      </c>
      <c r="X917" t="e">
        <f>VLOOKUP($D917,Artslister!$A$1:$W$99,15,FALSE)</f>
        <v>#REF!</v>
      </c>
      <c r="Y917" t="e">
        <f>VLOOKUP($D917,Artslister!$A$1:$W$99,17,FALSE)</f>
        <v>#N/A</v>
      </c>
    </row>
    <row r="918" spans="1:25" s="13" customFormat="1" ht="14.55" hidden="1" x14ac:dyDescent="0.3">
      <c r="A918" t="s">
        <v>57</v>
      </c>
      <c r="B918">
        <v>2017</v>
      </c>
      <c r="C918" t="s">
        <v>1664</v>
      </c>
      <c r="D918" t="s">
        <v>1945</v>
      </c>
      <c r="E918">
        <v>1</v>
      </c>
      <c r="F918">
        <v>1</v>
      </c>
      <c r="G918"/>
      <c r="H918"/>
      <c r="I918"/>
      <c r="J918"/>
      <c r="K918"/>
      <c r="L918" t="str">
        <f>VLOOKUP($D918,Artslister!$A$1:$W$99,2,FALSE)</f>
        <v>Filipendula vulgaris</v>
      </c>
      <c r="M918" t="str">
        <f>VLOOKUP($D918,Artslister!$A$1:$W$99,3,FALSE)</f>
        <v>103311</v>
      </c>
      <c r="N918" t="str">
        <f>VLOOKUP($D918,Artslister!$A$1:$W$99,4,FALSE)</f>
        <v>133275</v>
      </c>
      <c r="O918" t="str">
        <f>VLOOKUP($D918,Artslister!$A$1:$W$99,5,FALSE)</f>
        <v>Plantae</v>
      </c>
      <c r="P918" t="str">
        <f>VLOOKUP($D918,Artslister!$A$1:$W$99,6,FALSE)</f>
        <v>Magnoliophyta</v>
      </c>
      <c r="Q918" t="str">
        <f>VLOOKUP($D918,Artslister!$A$1:$W$99,7,FALSE)</f>
        <v>Eudicots</v>
      </c>
      <c r="R918" t="str">
        <f>VLOOKUP($D918,Artslister!$A$1:$W$99,8,FALSE)</f>
        <v>Rosales</v>
      </c>
      <c r="S918" t="str">
        <f>VLOOKUP($D918,Artslister!$A$1:$W$99,9,FALSE)</f>
        <v>Rosaceae</v>
      </c>
      <c r="T918" t="str">
        <f>VLOOKUP($D918,Artslister!$A$1:$W$99,10,FALSE)</f>
        <v>Filipendula</v>
      </c>
      <c r="U918" t="str">
        <f>VLOOKUP($D918,Artslister!$A$1:$W$99,11,FALSE)</f>
        <v>vulgaris</v>
      </c>
      <c r="V918">
        <f>VLOOKUP($D918,Artslister!$A$1:$W$99,12,FALSE)</f>
        <v>0</v>
      </c>
      <c r="W918" t="str">
        <f>VLOOKUP($D918,Artslister!$A$1:$W$99,13,FALSE)</f>
        <v>Moench</v>
      </c>
      <c r="X918" t="e">
        <f>VLOOKUP($D918,Artslister!$A$1:$W$99,15,FALSE)</f>
        <v>#REF!</v>
      </c>
      <c r="Y918" t="e">
        <f>VLOOKUP($D918,Artslister!$A$1:$W$99,17,FALSE)</f>
        <v>#N/A</v>
      </c>
    </row>
    <row r="919" spans="1:25" ht="14.55" hidden="1" x14ac:dyDescent="0.3">
      <c r="A919" t="s">
        <v>57</v>
      </c>
      <c r="B919">
        <v>2017</v>
      </c>
      <c r="C919" t="s">
        <v>1628</v>
      </c>
      <c r="D919" t="s">
        <v>1945</v>
      </c>
      <c r="E919">
        <v>10</v>
      </c>
      <c r="F919">
        <v>1</v>
      </c>
      <c r="L919" t="str">
        <f>VLOOKUP($D919,Artslister!$A$1:$W$99,2,FALSE)</f>
        <v>Filipendula vulgaris</v>
      </c>
      <c r="M919" t="str">
        <f>VLOOKUP($D919,Artslister!$A$1:$W$99,3,FALSE)</f>
        <v>103311</v>
      </c>
      <c r="N919" t="str">
        <f>VLOOKUP($D919,Artslister!$A$1:$W$99,4,FALSE)</f>
        <v>133275</v>
      </c>
      <c r="O919" t="str">
        <f>VLOOKUP($D919,Artslister!$A$1:$W$99,5,FALSE)</f>
        <v>Plantae</v>
      </c>
      <c r="P919" t="str">
        <f>VLOOKUP($D919,Artslister!$A$1:$W$99,6,FALSE)</f>
        <v>Magnoliophyta</v>
      </c>
      <c r="Q919" t="str">
        <f>VLOOKUP($D919,Artslister!$A$1:$W$99,7,FALSE)</f>
        <v>Eudicots</v>
      </c>
      <c r="R919" t="str">
        <f>VLOOKUP($D919,Artslister!$A$1:$W$99,8,FALSE)</f>
        <v>Rosales</v>
      </c>
      <c r="S919" t="str">
        <f>VLOOKUP($D919,Artslister!$A$1:$W$99,9,FALSE)</f>
        <v>Rosaceae</v>
      </c>
      <c r="T919" t="str">
        <f>VLOOKUP($D919,Artslister!$A$1:$W$99,10,FALSE)</f>
        <v>Filipendula</v>
      </c>
      <c r="U919" t="str">
        <f>VLOOKUP($D919,Artslister!$A$1:$W$99,11,FALSE)</f>
        <v>vulgaris</v>
      </c>
      <c r="V919">
        <f>VLOOKUP($D919,Artslister!$A$1:$W$99,12,FALSE)</f>
        <v>0</v>
      </c>
      <c r="W919" t="str">
        <f>VLOOKUP($D919,Artslister!$A$1:$W$99,13,FALSE)</f>
        <v>Moench</v>
      </c>
      <c r="X919" t="e">
        <f>VLOOKUP($D919,Artslister!$A$1:$W$99,15,FALSE)</f>
        <v>#REF!</v>
      </c>
      <c r="Y919" t="e">
        <f>VLOOKUP($D919,Artslister!$A$1:$W$99,17,FALSE)</f>
        <v>#N/A</v>
      </c>
    </row>
    <row r="920" spans="1:25" ht="14.55" hidden="1" x14ac:dyDescent="0.3">
      <c r="A920" t="s">
        <v>57</v>
      </c>
      <c r="B920">
        <v>2017</v>
      </c>
      <c r="C920" t="s">
        <v>1630</v>
      </c>
      <c r="D920" t="s">
        <v>1945</v>
      </c>
      <c r="E920">
        <v>3</v>
      </c>
      <c r="F920">
        <v>1</v>
      </c>
      <c r="L920" t="str">
        <f>VLOOKUP($D920,Artslister!$A$1:$W$99,2,FALSE)</f>
        <v>Filipendula vulgaris</v>
      </c>
      <c r="M920" t="str">
        <f>VLOOKUP($D920,Artslister!$A$1:$W$99,3,FALSE)</f>
        <v>103311</v>
      </c>
      <c r="N920" t="str">
        <f>VLOOKUP($D920,Artslister!$A$1:$W$99,4,FALSE)</f>
        <v>133275</v>
      </c>
      <c r="O920" t="str">
        <f>VLOOKUP($D920,Artslister!$A$1:$W$99,5,FALSE)</f>
        <v>Plantae</v>
      </c>
      <c r="P920" t="str">
        <f>VLOOKUP($D920,Artslister!$A$1:$W$99,6,FALSE)</f>
        <v>Magnoliophyta</v>
      </c>
      <c r="Q920" t="str">
        <f>VLOOKUP($D920,Artslister!$A$1:$W$99,7,FALSE)</f>
        <v>Eudicots</v>
      </c>
      <c r="R920" t="str">
        <f>VLOOKUP($D920,Artslister!$A$1:$W$99,8,FALSE)</f>
        <v>Rosales</v>
      </c>
      <c r="S920" t="str">
        <f>VLOOKUP($D920,Artslister!$A$1:$W$99,9,FALSE)</f>
        <v>Rosaceae</v>
      </c>
      <c r="T920" t="str">
        <f>VLOOKUP($D920,Artslister!$A$1:$W$99,10,FALSE)</f>
        <v>Filipendula</v>
      </c>
      <c r="U920" t="str">
        <f>VLOOKUP($D920,Artslister!$A$1:$W$99,11,FALSE)</f>
        <v>vulgaris</v>
      </c>
      <c r="V920">
        <f>VLOOKUP($D920,Artslister!$A$1:$W$99,12,FALSE)</f>
        <v>0</v>
      </c>
      <c r="W920" t="str">
        <f>VLOOKUP($D920,Artslister!$A$1:$W$99,13,FALSE)</f>
        <v>Moench</v>
      </c>
      <c r="X920" t="e">
        <f>VLOOKUP($D920,Artslister!$A$1:$W$99,15,FALSE)</f>
        <v>#REF!</v>
      </c>
      <c r="Y920" t="e">
        <f>VLOOKUP($D920,Artslister!$A$1:$W$99,17,FALSE)</f>
        <v>#N/A</v>
      </c>
    </row>
    <row r="921" spans="1:25" ht="14.55" hidden="1" x14ac:dyDescent="0.3">
      <c r="A921" t="s">
        <v>57</v>
      </c>
      <c r="B921">
        <v>2017</v>
      </c>
      <c r="C921" t="s">
        <v>1632</v>
      </c>
      <c r="D921" t="s">
        <v>1945</v>
      </c>
      <c r="E921">
        <v>3</v>
      </c>
      <c r="F921">
        <v>1</v>
      </c>
      <c r="L921" t="str">
        <f>VLOOKUP($D921,Artslister!$A$1:$W$99,2,FALSE)</f>
        <v>Filipendula vulgaris</v>
      </c>
      <c r="M921" t="str">
        <f>VLOOKUP($D921,Artslister!$A$1:$W$99,3,FALSE)</f>
        <v>103311</v>
      </c>
      <c r="N921" t="str">
        <f>VLOOKUP($D921,Artslister!$A$1:$W$99,4,FALSE)</f>
        <v>133275</v>
      </c>
      <c r="O921" t="str">
        <f>VLOOKUP($D921,Artslister!$A$1:$W$99,5,FALSE)</f>
        <v>Plantae</v>
      </c>
      <c r="P921" t="str">
        <f>VLOOKUP($D921,Artslister!$A$1:$W$99,6,FALSE)</f>
        <v>Magnoliophyta</v>
      </c>
      <c r="Q921" t="str">
        <f>VLOOKUP($D921,Artslister!$A$1:$W$99,7,FALSE)</f>
        <v>Eudicots</v>
      </c>
      <c r="R921" t="str">
        <f>VLOOKUP($D921,Artslister!$A$1:$W$99,8,FALSE)</f>
        <v>Rosales</v>
      </c>
      <c r="S921" t="str">
        <f>VLOOKUP($D921,Artslister!$A$1:$W$99,9,FALSE)</f>
        <v>Rosaceae</v>
      </c>
      <c r="T921" t="str">
        <f>VLOOKUP($D921,Artslister!$A$1:$W$99,10,FALSE)</f>
        <v>Filipendula</v>
      </c>
      <c r="U921" t="str">
        <f>VLOOKUP($D921,Artslister!$A$1:$W$99,11,FALSE)</f>
        <v>vulgaris</v>
      </c>
      <c r="V921">
        <f>VLOOKUP($D921,Artslister!$A$1:$W$99,12,FALSE)</f>
        <v>0</v>
      </c>
      <c r="W921" t="str">
        <f>VLOOKUP($D921,Artslister!$A$1:$W$99,13,FALSE)</f>
        <v>Moench</v>
      </c>
      <c r="X921" t="e">
        <f>VLOOKUP($D921,Artslister!$A$1:$W$99,15,FALSE)</f>
        <v>#REF!</v>
      </c>
      <c r="Y921" t="e">
        <f>VLOOKUP($D921,Artslister!$A$1:$W$99,17,FALSE)</f>
        <v>#N/A</v>
      </c>
    </row>
    <row r="922" spans="1:25" ht="14.55" hidden="1" x14ac:dyDescent="0.3">
      <c r="A922" t="s">
        <v>57</v>
      </c>
      <c r="B922">
        <v>2017</v>
      </c>
      <c r="C922" t="s">
        <v>1633</v>
      </c>
      <c r="D922" t="s">
        <v>1945</v>
      </c>
      <c r="E922">
        <v>10</v>
      </c>
      <c r="F922">
        <v>1</v>
      </c>
      <c r="L922" t="str">
        <f>VLOOKUP($D922,Artslister!$A$1:$W$99,2,FALSE)</f>
        <v>Filipendula vulgaris</v>
      </c>
      <c r="M922" t="str">
        <f>VLOOKUP($D922,Artslister!$A$1:$W$99,3,FALSE)</f>
        <v>103311</v>
      </c>
      <c r="N922" t="str">
        <f>VLOOKUP($D922,Artslister!$A$1:$W$99,4,FALSE)</f>
        <v>133275</v>
      </c>
      <c r="O922" t="str">
        <f>VLOOKUP($D922,Artslister!$A$1:$W$99,5,FALSE)</f>
        <v>Plantae</v>
      </c>
      <c r="P922" t="str">
        <f>VLOOKUP($D922,Artslister!$A$1:$W$99,6,FALSE)</f>
        <v>Magnoliophyta</v>
      </c>
      <c r="Q922" t="str">
        <f>VLOOKUP($D922,Artslister!$A$1:$W$99,7,FALSE)</f>
        <v>Eudicots</v>
      </c>
      <c r="R922" t="str">
        <f>VLOOKUP($D922,Artslister!$A$1:$W$99,8,FALSE)</f>
        <v>Rosales</v>
      </c>
      <c r="S922" t="str">
        <f>VLOOKUP($D922,Artslister!$A$1:$W$99,9,FALSE)</f>
        <v>Rosaceae</v>
      </c>
      <c r="T922" t="str">
        <f>VLOOKUP($D922,Artslister!$A$1:$W$99,10,FALSE)</f>
        <v>Filipendula</v>
      </c>
      <c r="U922" t="str">
        <f>VLOOKUP($D922,Artslister!$A$1:$W$99,11,FALSE)</f>
        <v>vulgaris</v>
      </c>
      <c r="V922">
        <f>VLOOKUP($D922,Artslister!$A$1:$W$99,12,FALSE)</f>
        <v>0</v>
      </c>
      <c r="W922" t="str">
        <f>VLOOKUP($D922,Artslister!$A$1:$W$99,13,FALSE)</f>
        <v>Moench</v>
      </c>
      <c r="X922" t="e">
        <f>VLOOKUP($D922,Artslister!$A$1:$W$99,15,FALSE)</f>
        <v>#REF!</v>
      </c>
      <c r="Y922" t="e">
        <f>VLOOKUP($D922,Artslister!$A$1:$W$99,17,FALSE)</f>
        <v>#N/A</v>
      </c>
    </row>
    <row r="923" spans="1:25" ht="14.55" hidden="1" x14ac:dyDescent="0.3">
      <c r="A923" t="s">
        <v>57</v>
      </c>
      <c r="B923">
        <v>2017</v>
      </c>
      <c r="C923" t="s">
        <v>1635</v>
      </c>
      <c r="D923" t="s">
        <v>1945</v>
      </c>
      <c r="E923">
        <v>1</v>
      </c>
      <c r="F923">
        <v>1</v>
      </c>
      <c r="L923" t="str">
        <f>VLOOKUP($D923,Artslister!$A$1:$W$99,2,FALSE)</f>
        <v>Filipendula vulgaris</v>
      </c>
      <c r="M923" t="str">
        <f>VLOOKUP($D923,Artslister!$A$1:$W$99,3,FALSE)</f>
        <v>103311</v>
      </c>
      <c r="N923" t="str">
        <f>VLOOKUP($D923,Artslister!$A$1:$W$99,4,FALSE)</f>
        <v>133275</v>
      </c>
      <c r="O923" t="str">
        <f>VLOOKUP($D923,Artslister!$A$1:$W$99,5,FALSE)</f>
        <v>Plantae</v>
      </c>
      <c r="P923" t="str">
        <f>VLOOKUP($D923,Artslister!$A$1:$W$99,6,FALSE)</f>
        <v>Magnoliophyta</v>
      </c>
      <c r="Q923" t="str">
        <f>VLOOKUP($D923,Artslister!$A$1:$W$99,7,FALSE)</f>
        <v>Eudicots</v>
      </c>
      <c r="R923" t="str">
        <f>VLOOKUP($D923,Artslister!$A$1:$W$99,8,FALSE)</f>
        <v>Rosales</v>
      </c>
      <c r="S923" t="str">
        <f>VLOOKUP($D923,Artslister!$A$1:$W$99,9,FALSE)</f>
        <v>Rosaceae</v>
      </c>
      <c r="T923" t="str">
        <f>VLOOKUP($D923,Artslister!$A$1:$W$99,10,FALSE)</f>
        <v>Filipendula</v>
      </c>
      <c r="U923" t="str">
        <f>VLOOKUP($D923,Artslister!$A$1:$W$99,11,FALSE)</f>
        <v>vulgaris</v>
      </c>
      <c r="V923">
        <f>VLOOKUP($D923,Artslister!$A$1:$W$99,12,FALSE)</f>
        <v>0</v>
      </c>
      <c r="W923" t="str">
        <f>VLOOKUP($D923,Artslister!$A$1:$W$99,13,FALSE)</f>
        <v>Moench</v>
      </c>
      <c r="X923" t="e">
        <f>VLOOKUP($D923,Artslister!$A$1:$W$99,15,FALSE)</f>
        <v>#REF!</v>
      </c>
      <c r="Y923" t="e">
        <f>VLOOKUP($D923,Artslister!$A$1:$W$99,17,FALSE)</f>
        <v>#N/A</v>
      </c>
    </row>
    <row r="924" spans="1:25" ht="14.55" hidden="1" x14ac:dyDescent="0.3">
      <c r="A924" t="s">
        <v>57</v>
      </c>
      <c r="B924">
        <v>2017</v>
      </c>
      <c r="C924" t="s">
        <v>1637</v>
      </c>
      <c r="D924" t="s">
        <v>1945</v>
      </c>
      <c r="E924">
        <v>3</v>
      </c>
      <c r="F924">
        <v>1</v>
      </c>
      <c r="L924" t="str">
        <f>VLOOKUP($D924,Artslister!$A$1:$W$99,2,FALSE)</f>
        <v>Filipendula vulgaris</v>
      </c>
      <c r="M924" t="str">
        <f>VLOOKUP($D924,Artslister!$A$1:$W$99,3,FALSE)</f>
        <v>103311</v>
      </c>
      <c r="N924" t="str">
        <f>VLOOKUP($D924,Artslister!$A$1:$W$99,4,FALSE)</f>
        <v>133275</v>
      </c>
      <c r="O924" t="str">
        <f>VLOOKUP($D924,Artslister!$A$1:$W$99,5,FALSE)</f>
        <v>Plantae</v>
      </c>
      <c r="P924" t="str">
        <f>VLOOKUP($D924,Artslister!$A$1:$W$99,6,FALSE)</f>
        <v>Magnoliophyta</v>
      </c>
      <c r="Q924" t="str">
        <f>VLOOKUP($D924,Artslister!$A$1:$W$99,7,FALSE)</f>
        <v>Eudicots</v>
      </c>
      <c r="R924" t="str">
        <f>VLOOKUP($D924,Artslister!$A$1:$W$99,8,FALSE)</f>
        <v>Rosales</v>
      </c>
      <c r="S924" t="str">
        <f>VLOOKUP($D924,Artslister!$A$1:$W$99,9,FALSE)</f>
        <v>Rosaceae</v>
      </c>
      <c r="T924" t="str">
        <f>VLOOKUP($D924,Artslister!$A$1:$W$99,10,FALSE)</f>
        <v>Filipendula</v>
      </c>
      <c r="U924" t="str">
        <f>VLOOKUP($D924,Artslister!$A$1:$W$99,11,FALSE)</f>
        <v>vulgaris</v>
      </c>
      <c r="V924">
        <f>VLOOKUP($D924,Artslister!$A$1:$W$99,12,FALSE)</f>
        <v>0</v>
      </c>
      <c r="W924" t="str">
        <f>VLOOKUP($D924,Artslister!$A$1:$W$99,13,FALSE)</f>
        <v>Moench</v>
      </c>
      <c r="X924" t="e">
        <f>VLOOKUP($D924,Artslister!$A$1:$W$99,15,FALSE)</f>
        <v>#REF!</v>
      </c>
      <c r="Y924" t="e">
        <f>VLOOKUP($D924,Artslister!$A$1:$W$99,17,FALSE)</f>
        <v>#N/A</v>
      </c>
    </row>
    <row r="925" spans="1:25" ht="14.55" hidden="1" x14ac:dyDescent="0.3">
      <c r="A925" t="s">
        <v>57</v>
      </c>
      <c r="B925">
        <v>2017</v>
      </c>
      <c r="C925" t="s">
        <v>1639</v>
      </c>
      <c r="D925" t="s">
        <v>1945</v>
      </c>
      <c r="E925">
        <v>7</v>
      </c>
      <c r="F925">
        <v>1</v>
      </c>
      <c r="L925" t="str">
        <f>VLOOKUP($D925,Artslister!$A$1:$W$99,2,FALSE)</f>
        <v>Filipendula vulgaris</v>
      </c>
      <c r="M925" t="str">
        <f>VLOOKUP($D925,Artslister!$A$1:$W$99,3,FALSE)</f>
        <v>103311</v>
      </c>
      <c r="N925" t="str">
        <f>VLOOKUP($D925,Artslister!$A$1:$W$99,4,FALSE)</f>
        <v>133275</v>
      </c>
      <c r="O925" t="str">
        <f>VLOOKUP($D925,Artslister!$A$1:$W$99,5,FALSE)</f>
        <v>Plantae</v>
      </c>
      <c r="P925" t="str">
        <f>VLOOKUP($D925,Artslister!$A$1:$W$99,6,FALSE)</f>
        <v>Magnoliophyta</v>
      </c>
      <c r="Q925" t="str">
        <f>VLOOKUP($D925,Artslister!$A$1:$W$99,7,FALSE)</f>
        <v>Eudicots</v>
      </c>
      <c r="R925" t="str">
        <f>VLOOKUP($D925,Artslister!$A$1:$W$99,8,FALSE)</f>
        <v>Rosales</v>
      </c>
      <c r="S925" t="str">
        <f>VLOOKUP($D925,Artslister!$A$1:$W$99,9,FALSE)</f>
        <v>Rosaceae</v>
      </c>
      <c r="T925" t="str">
        <f>VLOOKUP($D925,Artslister!$A$1:$W$99,10,FALSE)</f>
        <v>Filipendula</v>
      </c>
      <c r="U925" t="str">
        <f>VLOOKUP($D925,Artslister!$A$1:$W$99,11,FALSE)</f>
        <v>vulgaris</v>
      </c>
      <c r="V925">
        <f>VLOOKUP($D925,Artslister!$A$1:$W$99,12,FALSE)</f>
        <v>0</v>
      </c>
      <c r="W925" t="str">
        <f>VLOOKUP($D925,Artslister!$A$1:$W$99,13,FALSE)</f>
        <v>Moench</v>
      </c>
      <c r="X925" t="e">
        <f>VLOOKUP($D925,Artslister!$A$1:$W$99,15,FALSE)</f>
        <v>#REF!</v>
      </c>
      <c r="Y925" t="e">
        <f>VLOOKUP($D925,Artslister!$A$1:$W$99,17,FALSE)</f>
        <v>#N/A</v>
      </c>
    </row>
    <row r="926" spans="1:25" ht="14.55" hidden="1" x14ac:dyDescent="0.3">
      <c r="A926" t="s">
        <v>57</v>
      </c>
      <c r="B926">
        <v>2017</v>
      </c>
      <c r="C926" t="s">
        <v>1642</v>
      </c>
      <c r="D926" t="s">
        <v>1945</v>
      </c>
      <c r="E926">
        <v>3</v>
      </c>
      <c r="F926">
        <v>1</v>
      </c>
      <c r="L926" t="str">
        <f>VLOOKUP($D926,Artslister!$A$1:$W$99,2,FALSE)</f>
        <v>Filipendula vulgaris</v>
      </c>
      <c r="M926" t="str">
        <f>VLOOKUP($D926,Artslister!$A$1:$W$99,3,FALSE)</f>
        <v>103311</v>
      </c>
      <c r="N926" t="str">
        <f>VLOOKUP($D926,Artslister!$A$1:$W$99,4,FALSE)</f>
        <v>133275</v>
      </c>
      <c r="O926" t="str">
        <f>VLOOKUP($D926,Artslister!$A$1:$W$99,5,FALSE)</f>
        <v>Plantae</v>
      </c>
      <c r="P926" t="str">
        <f>VLOOKUP($D926,Artslister!$A$1:$W$99,6,FALSE)</f>
        <v>Magnoliophyta</v>
      </c>
      <c r="Q926" t="str">
        <f>VLOOKUP($D926,Artslister!$A$1:$W$99,7,FALSE)</f>
        <v>Eudicots</v>
      </c>
      <c r="R926" t="str">
        <f>VLOOKUP($D926,Artslister!$A$1:$W$99,8,FALSE)</f>
        <v>Rosales</v>
      </c>
      <c r="S926" t="str">
        <f>VLOOKUP($D926,Artslister!$A$1:$W$99,9,FALSE)</f>
        <v>Rosaceae</v>
      </c>
      <c r="T926" t="str">
        <f>VLOOKUP($D926,Artslister!$A$1:$W$99,10,FALSE)</f>
        <v>Filipendula</v>
      </c>
      <c r="U926" t="str">
        <f>VLOOKUP($D926,Artslister!$A$1:$W$99,11,FALSE)</f>
        <v>vulgaris</v>
      </c>
      <c r="V926">
        <f>VLOOKUP($D926,Artslister!$A$1:$W$99,12,FALSE)</f>
        <v>0</v>
      </c>
      <c r="W926" t="str">
        <f>VLOOKUP($D926,Artslister!$A$1:$W$99,13,FALSE)</f>
        <v>Moench</v>
      </c>
      <c r="X926" t="e">
        <f>VLOOKUP($D926,Artslister!$A$1:$W$99,15,FALSE)</f>
        <v>#REF!</v>
      </c>
      <c r="Y926" t="e">
        <f>VLOOKUP($D926,Artslister!$A$1:$W$99,17,FALSE)</f>
        <v>#N/A</v>
      </c>
    </row>
    <row r="927" spans="1:25" ht="14.55" hidden="1" x14ac:dyDescent="0.3">
      <c r="A927" t="s">
        <v>57</v>
      </c>
      <c r="B927">
        <v>2017</v>
      </c>
      <c r="C927" t="s">
        <v>1644</v>
      </c>
      <c r="D927" t="s">
        <v>1945</v>
      </c>
      <c r="E927">
        <v>5</v>
      </c>
      <c r="F927">
        <v>1</v>
      </c>
      <c r="L927" t="str">
        <f>VLOOKUP($D927,Artslister!$A$1:$W$99,2,FALSE)</f>
        <v>Filipendula vulgaris</v>
      </c>
      <c r="M927" t="str">
        <f>VLOOKUP($D927,Artslister!$A$1:$W$99,3,FALSE)</f>
        <v>103311</v>
      </c>
      <c r="N927" t="str">
        <f>VLOOKUP($D927,Artslister!$A$1:$W$99,4,FALSE)</f>
        <v>133275</v>
      </c>
      <c r="O927" t="str">
        <f>VLOOKUP($D927,Artslister!$A$1:$W$99,5,FALSE)</f>
        <v>Plantae</v>
      </c>
      <c r="P927" t="str">
        <f>VLOOKUP($D927,Artslister!$A$1:$W$99,6,FALSE)</f>
        <v>Magnoliophyta</v>
      </c>
      <c r="Q927" t="str">
        <f>VLOOKUP($D927,Artslister!$A$1:$W$99,7,FALSE)</f>
        <v>Eudicots</v>
      </c>
      <c r="R927" t="str">
        <f>VLOOKUP($D927,Artslister!$A$1:$W$99,8,FALSE)</f>
        <v>Rosales</v>
      </c>
      <c r="S927" t="str">
        <f>VLOOKUP($D927,Artslister!$A$1:$W$99,9,FALSE)</f>
        <v>Rosaceae</v>
      </c>
      <c r="T927" t="str">
        <f>VLOOKUP($D927,Artslister!$A$1:$W$99,10,FALSE)</f>
        <v>Filipendula</v>
      </c>
      <c r="U927" t="str">
        <f>VLOOKUP($D927,Artslister!$A$1:$W$99,11,FALSE)</f>
        <v>vulgaris</v>
      </c>
      <c r="V927">
        <f>VLOOKUP($D927,Artslister!$A$1:$W$99,12,FALSE)</f>
        <v>0</v>
      </c>
      <c r="W927" t="str">
        <f>VLOOKUP($D927,Artslister!$A$1:$W$99,13,FALSE)</f>
        <v>Moench</v>
      </c>
      <c r="X927" t="e">
        <f>VLOOKUP($D927,Artslister!$A$1:$W$99,15,FALSE)</f>
        <v>#REF!</v>
      </c>
      <c r="Y927" t="e">
        <f>VLOOKUP($D927,Artslister!$A$1:$W$99,17,FALSE)</f>
        <v>#N/A</v>
      </c>
    </row>
    <row r="928" spans="1:25" ht="14.55" hidden="1" x14ac:dyDescent="0.3">
      <c r="A928" t="s">
        <v>57</v>
      </c>
      <c r="B928">
        <v>2017</v>
      </c>
      <c r="C928" t="s">
        <v>1646</v>
      </c>
      <c r="D928" t="s">
        <v>1945</v>
      </c>
      <c r="E928">
        <v>3</v>
      </c>
      <c r="F928">
        <v>1</v>
      </c>
      <c r="L928" t="str">
        <f>VLOOKUP($D928,Artslister!$A$1:$W$99,2,FALSE)</f>
        <v>Filipendula vulgaris</v>
      </c>
      <c r="M928" t="str">
        <f>VLOOKUP($D928,Artslister!$A$1:$W$99,3,FALSE)</f>
        <v>103311</v>
      </c>
      <c r="N928" t="str">
        <f>VLOOKUP($D928,Artslister!$A$1:$W$99,4,FALSE)</f>
        <v>133275</v>
      </c>
      <c r="O928" t="str">
        <f>VLOOKUP($D928,Artslister!$A$1:$W$99,5,FALSE)</f>
        <v>Plantae</v>
      </c>
      <c r="P928" t="str">
        <f>VLOOKUP($D928,Artslister!$A$1:$W$99,6,FALSE)</f>
        <v>Magnoliophyta</v>
      </c>
      <c r="Q928" t="str">
        <f>VLOOKUP($D928,Artslister!$A$1:$W$99,7,FALSE)</f>
        <v>Eudicots</v>
      </c>
      <c r="R928" t="str">
        <f>VLOOKUP($D928,Artslister!$A$1:$W$99,8,FALSE)</f>
        <v>Rosales</v>
      </c>
      <c r="S928" t="str">
        <f>VLOOKUP($D928,Artslister!$A$1:$W$99,9,FALSE)</f>
        <v>Rosaceae</v>
      </c>
      <c r="T928" t="str">
        <f>VLOOKUP($D928,Artslister!$A$1:$W$99,10,FALSE)</f>
        <v>Filipendula</v>
      </c>
      <c r="U928" t="str">
        <f>VLOOKUP($D928,Artslister!$A$1:$W$99,11,FALSE)</f>
        <v>vulgaris</v>
      </c>
      <c r="V928">
        <f>VLOOKUP($D928,Artslister!$A$1:$W$99,12,FALSE)</f>
        <v>0</v>
      </c>
      <c r="W928" t="str">
        <f>VLOOKUP($D928,Artslister!$A$1:$W$99,13,FALSE)</f>
        <v>Moench</v>
      </c>
      <c r="X928" t="e">
        <f>VLOOKUP($D928,Artslister!$A$1:$W$99,15,FALSE)</f>
        <v>#REF!</v>
      </c>
      <c r="Y928" t="e">
        <f>VLOOKUP($D928,Artslister!$A$1:$W$99,17,FALSE)</f>
        <v>#N/A</v>
      </c>
    </row>
    <row r="929" spans="1:25" ht="14.55" hidden="1" x14ac:dyDescent="0.3">
      <c r="A929" t="s">
        <v>98</v>
      </c>
      <c r="B929">
        <v>2017</v>
      </c>
      <c r="C929" t="s">
        <v>1724</v>
      </c>
      <c r="D929" t="s">
        <v>1945</v>
      </c>
      <c r="E929">
        <v>1</v>
      </c>
      <c r="F929">
        <v>1</v>
      </c>
      <c r="L929" t="str">
        <f>VLOOKUP($D929,Artslister!$A$1:$W$99,2,FALSE)</f>
        <v>Filipendula vulgaris</v>
      </c>
      <c r="M929" t="str">
        <f>VLOOKUP($D929,Artslister!$A$1:$W$99,3,FALSE)</f>
        <v>103311</v>
      </c>
      <c r="N929" t="str">
        <f>VLOOKUP($D929,Artslister!$A$1:$W$99,4,FALSE)</f>
        <v>133275</v>
      </c>
      <c r="O929" t="str">
        <f>VLOOKUP($D929,Artslister!$A$1:$W$99,5,FALSE)</f>
        <v>Plantae</v>
      </c>
      <c r="P929" t="str">
        <f>VLOOKUP($D929,Artslister!$A$1:$W$99,6,FALSE)</f>
        <v>Magnoliophyta</v>
      </c>
      <c r="Q929" t="str">
        <f>VLOOKUP($D929,Artslister!$A$1:$W$99,7,FALSE)</f>
        <v>Eudicots</v>
      </c>
      <c r="R929" t="str">
        <f>VLOOKUP($D929,Artslister!$A$1:$W$99,8,FALSE)</f>
        <v>Rosales</v>
      </c>
      <c r="S929" t="str">
        <f>VLOOKUP($D929,Artslister!$A$1:$W$99,9,FALSE)</f>
        <v>Rosaceae</v>
      </c>
      <c r="T929" t="str">
        <f>VLOOKUP($D929,Artslister!$A$1:$W$99,10,FALSE)</f>
        <v>Filipendula</v>
      </c>
      <c r="U929" t="str">
        <f>VLOOKUP($D929,Artslister!$A$1:$W$99,11,FALSE)</f>
        <v>vulgaris</v>
      </c>
      <c r="V929">
        <f>VLOOKUP($D929,Artslister!$A$1:$W$99,12,FALSE)</f>
        <v>0</v>
      </c>
      <c r="W929" t="str">
        <f>VLOOKUP($D929,Artslister!$A$1:$W$99,13,FALSE)</f>
        <v>Moench</v>
      </c>
      <c r="X929" t="e">
        <f>VLOOKUP($D929,Artslister!$A$1:$W$99,15,FALSE)</f>
        <v>#REF!</v>
      </c>
      <c r="Y929" t="e">
        <f>VLOOKUP($D929,Artslister!$A$1:$W$99,17,FALSE)</f>
        <v>#N/A</v>
      </c>
    </row>
    <row r="930" spans="1:25" ht="14.55" hidden="1" x14ac:dyDescent="0.3">
      <c r="A930" t="s">
        <v>98</v>
      </c>
      <c r="B930">
        <v>2017</v>
      </c>
      <c r="C930" t="s">
        <v>1725</v>
      </c>
      <c r="D930" t="s">
        <v>1945</v>
      </c>
      <c r="E930">
        <v>10</v>
      </c>
      <c r="F930">
        <v>1</v>
      </c>
      <c r="L930" t="str">
        <f>VLOOKUP($D930,Artslister!$A$1:$W$99,2,FALSE)</f>
        <v>Filipendula vulgaris</v>
      </c>
      <c r="M930" t="str">
        <f>VLOOKUP($D930,Artslister!$A$1:$W$99,3,FALSE)</f>
        <v>103311</v>
      </c>
      <c r="N930" t="str">
        <f>VLOOKUP($D930,Artslister!$A$1:$W$99,4,FALSE)</f>
        <v>133275</v>
      </c>
      <c r="O930" t="str">
        <f>VLOOKUP($D930,Artslister!$A$1:$W$99,5,FALSE)</f>
        <v>Plantae</v>
      </c>
      <c r="P930" t="str">
        <f>VLOOKUP($D930,Artslister!$A$1:$W$99,6,FALSE)</f>
        <v>Magnoliophyta</v>
      </c>
      <c r="Q930" t="str">
        <f>VLOOKUP($D930,Artslister!$A$1:$W$99,7,FALSE)</f>
        <v>Eudicots</v>
      </c>
      <c r="R930" t="str">
        <f>VLOOKUP($D930,Artslister!$A$1:$W$99,8,FALSE)</f>
        <v>Rosales</v>
      </c>
      <c r="S930" t="str">
        <f>VLOOKUP($D930,Artslister!$A$1:$W$99,9,FALSE)</f>
        <v>Rosaceae</v>
      </c>
      <c r="T930" t="str">
        <f>VLOOKUP($D930,Artslister!$A$1:$W$99,10,FALSE)</f>
        <v>Filipendula</v>
      </c>
      <c r="U930" t="str">
        <f>VLOOKUP($D930,Artslister!$A$1:$W$99,11,FALSE)</f>
        <v>vulgaris</v>
      </c>
      <c r="V930">
        <f>VLOOKUP($D930,Artslister!$A$1:$W$99,12,FALSE)</f>
        <v>0</v>
      </c>
      <c r="W930" t="str">
        <f>VLOOKUP($D930,Artslister!$A$1:$W$99,13,FALSE)</f>
        <v>Moench</v>
      </c>
      <c r="X930" t="e">
        <f>VLOOKUP($D930,Artslister!$A$1:$W$99,15,FALSE)</f>
        <v>#REF!</v>
      </c>
      <c r="Y930" t="e">
        <f>VLOOKUP($D930,Artslister!$A$1:$W$99,17,FALSE)</f>
        <v>#N/A</v>
      </c>
    </row>
    <row r="931" spans="1:25" ht="14.55" hidden="1" x14ac:dyDescent="0.3">
      <c r="A931" t="s">
        <v>98</v>
      </c>
      <c r="B931">
        <v>2017</v>
      </c>
      <c r="C931" t="s">
        <v>1727</v>
      </c>
      <c r="D931" t="s">
        <v>1945</v>
      </c>
      <c r="E931">
        <v>2</v>
      </c>
      <c r="F931">
        <v>1</v>
      </c>
      <c r="L931" t="str">
        <f>VLOOKUP($D931,Artslister!$A$1:$W$99,2,FALSE)</f>
        <v>Filipendula vulgaris</v>
      </c>
      <c r="M931" t="str">
        <f>VLOOKUP($D931,Artslister!$A$1:$W$99,3,FALSE)</f>
        <v>103311</v>
      </c>
      <c r="N931" t="str">
        <f>VLOOKUP($D931,Artslister!$A$1:$W$99,4,FALSE)</f>
        <v>133275</v>
      </c>
      <c r="O931" t="str">
        <f>VLOOKUP($D931,Artslister!$A$1:$W$99,5,FALSE)</f>
        <v>Plantae</v>
      </c>
      <c r="P931" t="str">
        <f>VLOOKUP($D931,Artslister!$A$1:$W$99,6,FALSE)</f>
        <v>Magnoliophyta</v>
      </c>
      <c r="Q931" t="str">
        <f>VLOOKUP($D931,Artslister!$A$1:$W$99,7,FALSE)</f>
        <v>Eudicots</v>
      </c>
      <c r="R931" t="str">
        <f>VLOOKUP($D931,Artslister!$A$1:$W$99,8,FALSE)</f>
        <v>Rosales</v>
      </c>
      <c r="S931" t="str">
        <f>VLOOKUP($D931,Artslister!$A$1:$W$99,9,FALSE)</f>
        <v>Rosaceae</v>
      </c>
      <c r="T931" t="str">
        <f>VLOOKUP($D931,Artslister!$A$1:$W$99,10,FALSE)</f>
        <v>Filipendula</v>
      </c>
      <c r="U931" t="str">
        <f>VLOOKUP($D931,Artslister!$A$1:$W$99,11,FALSE)</f>
        <v>vulgaris</v>
      </c>
      <c r="V931">
        <f>VLOOKUP($D931,Artslister!$A$1:$W$99,12,FALSE)</f>
        <v>0</v>
      </c>
      <c r="W931" t="str">
        <f>VLOOKUP($D931,Artslister!$A$1:$W$99,13,FALSE)</f>
        <v>Moench</v>
      </c>
      <c r="X931" t="e">
        <f>VLOOKUP($D931,Artslister!$A$1:$W$99,15,FALSE)</f>
        <v>#REF!</v>
      </c>
      <c r="Y931" t="e">
        <f>VLOOKUP($D931,Artslister!$A$1:$W$99,17,FALSE)</f>
        <v>#N/A</v>
      </c>
    </row>
    <row r="932" spans="1:25" ht="14.55" hidden="1" x14ac:dyDescent="0.3">
      <c r="A932" t="s">
        <v>98</v>
      </c>
      <c r="B932">
        <v>2017</v>
      </c>
      <c r="C932" t="s">
        <v>1729</v>
      </c>
      <c r="D932" t="s">
        <v>1945</v>
      </c>
      <c r="E932">
        <v>25</v>
      </c>
      <c r="F932">
        <v>1</v>
      </c>
      <c r="L932" t="str">
        <f>VLOOKUP($D932,Artslister!$A$1:$W$99,2,FALSE)</f>
        <v>Filipendula vulgaris</v>
      </c>
      <c r="M932" t="str">
        <f>VLOOKUP($D932,Artslister!$A$1:$W$99,3,FALSE)</f>
        <v>103311</v>
      </c>
      <c r="N932" t="str">
        <f>VLOOKUP($D932,Artslister!$A$1:$W$99,4,FALSE)</f>
        <v>133275</v>
      </c>
      <c r="O932" t="str">
        <f>VLOOKUP($D932,Artslister!$A$1:$W$99,5,FALSE)</f>
        <v>Plantae</v>
      </c>
      <c r="P932" t="str">
        <f>VLOOKUP($D932,Artslister!$A$1:$W$99,6,FALSE)</f>
        <v>Magnoliophyta</v>
      </c>
      <c r="Q932" t="str">
        <f>VLOOKUP($D932,Artslister!$A$1:$W$99,7,FALSE)</f>
        <v>Eudicots</v>
      </c>
      <c r="R932" t="str">
        <f>VLOOKUP($D932,Artslister!$A$1:$W$99,8,FALSE)</f>
        <v>Rosales</v>
      </c>
      <c r="S932" t="str">
        <f>VLOOKUP($D932,Artslister!$A$1:$W$99,9,FALSE)</f>
        <v>Rosaceae</v>
      </c>
      <c r="T932" t="str">
        <f>VLOOKUP($D932,Artslister!$A$1:$W$99,10,FALSE)</f>
        <v>Filipendula</v>
      </c>
      <c r="U932" t="str">
        <f>VLOOKUP($D932,Artslister!$A$1:$W$99,11,FALSE)</f>
        <v>vulgaris</v>
      </c>
      <c r="V932">
        <f>VLOOKUP($D932,Artslister!$A$1:$W$99,12,FALSE)</f>
        <v>0</v>
      </c>
      <c r="W932" t="str">
        <f>VLOOKUP($D932,Artslister!$A$1:$W$99,13,FALSE)</f>
        <v>Moench</v>
      </c>
      <c r="X932" t="e">
        <f>VLOOKUP($D932,Artslister!$A$1:$W$99,15,FALSE)</f>
        <v>#REF!</v>
      </c>
      <c r="Y932" t="e">
        <f>VLOOKUP($D932,Artslister!$A$1:$W$99,17,FALSE)</f>
        <v>#N/A</v>
      </c>
    </row>
    <row r="933" spans="1:25" ht="14.55" hidden="1" x14ac:dyDescent="0.3">
      <c r="A933" t="s">
        <v>98</v>
      </c>
      <c r="B933">
        <v>2017</v>
      </c>
      <c r="C933" t="s">
        <v>1719</v>
      </c>
      <c r="D933" t="s">
        <v>1945</v>
      </c>
      <c r="E933">
        <v>10</v>
      </c>
      <c r="F933">
        <v>1</v>
      </c>
      <c r="L933" t="str">
        <f>VLOOKUP($D933,Artslister!$A$1:$W$99,2,FALSE)</f>
        <v>Filipendula vulgaris</v>
      </c>
      <c r="M933" t="str">
        <f>VLOOKUP($D933,Artslister!$A$1:$W$99,3,FALSE)</f>
        <v>103311</v>
      </c>
      <c r="N933" t="str">
        <f>VLOOKUP($D933,Artslister!$A$1:$W$99,4,FALSE)</f>
        <v>133275</v>
      </c>
      <c r="O933" t="str">
        <f>VLOOKUP($D933,Artslister!$A$1:$W$99,5,FALSE)</f>
        <v>Plantae</v>
      </c>
      <c r="P933" t="str">
        <f>VLOOKUP($D933,Artslister!$A$1:$W$99,6,FALSE)</f>
        <v>Magnoliophyta</v>
      </c>
      <c r="Q933" t="str">
        <f>VLOOKUP($D933,Artslister!$A$1:$W$99,7,FALSE)</f>
        <v>Eudicots</v>
      </c>
      <c r="R933" t="str">
        <f>VLOOKUP($D933,Artslister!$A$1:$W$99,8,FALSE)</f>
        <v>Rosales</v>
      </c>
      <c r="S933" t="str">
        <f>VLOOKUP($D933,Artslister!$A$1:$W$99,9,FALSE)</f>
        <v>Rosaceae</v>
      </c>
      <c r="T933" t="str">
        <f>VLOOKUP($D933,Artslister!$A$1:$W$99,10,FALSE)</f>
        <v>Filipendula</v>
      </c>
      <c r="U933" t="str">
        <f>VLOOKUP($D933,Artslister!$A$1:$W$99,11,FALSE)</f>
        <v>vulgaris</v>
      </c>
      <c r="V933">
        <f>VLOOKUP($D933,Artslister!$A$1:$W$99,12,FALSE)</f>
        <v>0</v>
      </c>
      <c r="W933" t="str">
        <f>VLOOKUP($D933,Artslister!$A$1:$W$99,13,FALSE)</f>
        <v>Moench</v>
      </c>
      <c r="X933" t="e">
        <f>VLOOKUP($D933,Artslister!$A$1:$W$99,15,FALSE)</f>
        <v>#REF!</v>
      </c>
      <c r="Y933" t="e">
        <f>VLOOKUP($D933,Artslister!$A$1:$W$99,17,FALSE)</f>
        <v>#N/A</v>
      </c>
    </row>
    <row r="934" spans="1:25" ht="14.55" hidden="1" x14ac:dyDescent="0.3">
      <c r="A934" t="s">
        <v>98</v>
      </c>
      <c r="B934">
        <v>2017</v>
      </c>
      <c r="C934" t="s">
        <v>1720</v>
      </c>
      <c r="D934" t="s">
        <v>1945</v>
      </c>
      <c r="E934">
        <v>5</v>
      </c>
      <c r="F934">
        <v>1</v>
      </c>
      <c r="L934" t="str">
        <f>VLOOKUP($D934,Artslister!$A$1:$W$99,2,FALSE)</f>
        <v>Filipendula vulgaris</v>
      </c>
      <c r="M934" t="str">
        <f>VLOOKUP($D934,Artslister!$A$1:$W$99,3,FALSE)</f>
        <v>103311</v>
      </c>
      <c r="N934" t="str">
        <f>VLOOKUP($D934,Artslister!$A$1:$W$99,4,FALSE)</f>
        <v>133275</v>
      </c>
      <c r="O934" t="str">
        <f>VLOOKUP($D934,Artslister!$A$1:$W$99,5,FALSE)</f>
        <v>Plantae</v>
      </c>
      <c r="P934" t="str">
        <f>VLOOKUP($D934,Artslister!$A$1:$W$99,6,FALSE)</f>
        <v>Magnoliophyta</v>
      </c>
      <c r="Q934" t="str">
        <f>VLOOKUP($D934,Artslister!$A$1:$W$99,7,FALSE)</f>
        <v>Eudicots</v>
      </c>
      <c r="R934" t="str">
        <f>VLOOKUP($D934,Artslister!$A$1:$W$99,8,FALSE)</f>
        <v>Rosales</v>
      </c>
      <c r="S934" t="str">
        <f>VLOOKUP($D934,Artslister!$A$1:$W$99,9,FALSE)</f>
        <v>Rosaceae</v>
      </c>
      <c r="T934" t="str">
        <f>VLOOKUP($D934,Artslister!$A$1:$W$99,10,FALSE)</f>
        <v>Filipendula</v>
      </c>
      <c r="U934" t="str">
        <f>VLOOKUP($D934,Artslister!$A$1:$W$99,11,FALSE)</f>
        <v>vulgaris</v>
      </c>
      <c r="V934">
        <f>VLOOKUP($D934,Artslister!$A$1:$W$99,12,FALSE)</f>
        <v>0</v>
      </c>
      <c r="W934" t="str">
        <f>VLOOKUP($D934,Artslister!$A$1:$W$99,13,FALSE)</f>
        <v>Moench</v>
      </c>
      <c r="X934" t="e">
        <f>VLOOKUP($D934,Artslister!$A$1:$W$99,15,FALSE)</f>
        <v>#REF!</v>
      </c>
      <c r="Y934" t="e">
        <f>VLOOKUP($D934,Artslister!$A$1:$W$99,17,FALSE)</f>
        <v>#N/A</v>
      </c>
    </row>
    <row r="935" spans="1:25" ht="14.55" hidden="1" x14ac:dyDescent="0.3">
      <c r="A935" t="s">
        <v>98</v>
      </c>
      <c r="B935">
        <v>2017</v>
      </c>
      <c r="C935" t="s">
        <v>1721</v>
      </c>
      <c r="D935" t="s">
        <v>1945</v>
      </c>
      <c r="E935">
        <v>3</v>
      </c>
      <c r="F935">
        <v>1</v>
      </c>
      <c r="L935" t="str">
        <f>VLOOKUP($D935,Artslister!$A$1:$W$99,2,FALSE)</f>
        <v>Filipendula vulgaris</v>
      </c>
      <c r="M935" t="str">
        <f>VLOOKUP($D935,Artslister!$A$1:$W$99,3,FALSE)</f>
        <v>103311</v>
      </c>
      <c r="N935" t="str">
        <f>VLOOKUP($D935,Artslister!$A$1:$W$99,4,FALSE)</f>
        <v>133275</v>
      </c>
      <c r="O935" t="str">
        <f>VLOOKUP($D935,Artslister!$A$1:$W$99,5,FALSE)</f>
        <v>Plantae</v>
      </c>
      <c r="P935" t="str">
        <f>VLOOKUP($D935,Artslister!$A$1:$W$99,6,FALSE)</f>
        <v>Magnoliophyta</v>
      </c>
      <c r="Q935" t="str">
        <f>VLOOKUP($D935,Artslister!$A$1:$W$99,7,FALSE)</f>
        <v>Eudicots</v>
      </c>
      <c r="R935" t="str">
        <f>VLOOKUP($D935,Artslister!$A$1:$W$99,8,FALSE)</f>
        <v>Rosales</v>
      </c>
      <c r="S935" t="str">
        <f>VLOOKUP($D935,Artslister!$A$1:$W$99,9,FALSE)</f>
        <v>Rosaceae</v>
      </c>
      <c r="T935" t="str">
        <f>VLOOKUP($D935,Artslister!$A$1:$W$99,10,FALSE)</f>
        <v>Filipendula</v>
      </c>
      <c r="U935" t="str">
        <f>VLOOKUP($D935,Artslister!$A$1:$W$99,11,FALSE)</f>
        <v>vulgaris</v>
      </c>
      <c r="V935">
        <f>VLOOKUP($D935,Artslister!$A$1:$W$99,12,FALSE)</f>
        <v>0</v>
      </c>
      <c r="W935" t="str">
        <f>VLOOKUP($D935,Artslister!$A$1:$W$99,13,FALSE)</f>
        <v>Moench</v>
      </c>
      <c r="X935" t="e">
        <f>VLOOKUP($D935,Artslister!$A$1:$W$99,15,FALSE)</f>
        <v>#REF!</v>
      </c>
      <c r="Y935" t="e">
        <f>VLOOKUP($D935,Artslister!$A$1:$W$99,17,FALSE)</f>
        <v>#N/A</v>
      </c>
    </row>
    <row r="936" spans="1:25" ht="14.55" hidden="1" x14ac:dyDescent="0.3">
      <c r="A936" s="20" t="s">
        <v>104</v>
      </c>
      <c r="B936">
        <v>2017</v>
      </c>
      <c r="C936" t="s">
        <v>1269</v>
      </c>
      <c r="D936" t="s">
        <v>1113</v>
      </c>
      <c r="E936">
        <v>5</v>
      </c>
      <c r="L936" t="str">
        <f>VLOOKUP($D936,Artslister!$A$1:$W$99,2,FALSE)</f>
        <v>Pinus sylvestris</v>
      </c>
      <c r="M936" t="str">
        <f>VLOOKUP($D936,Artslister!$A$1:$W$99,3,FALSE)</f>
        <v>103825</v>
      </c>
      <c r="N936" t="str">
        <f>VLOOKUP($D936,Artslister!$A$1:$W$99,4,FALSE)</f>
        <v>135419</v>
      </c>
      <c r="O936" t="str">
        <f>VLOOKUP($D936,Artslister!$A$1:$W$99,5,FALSE)</f>
        <v>Plantae</v>
      </c>
      <c r="P936" t="str">
        <f>VLOOKUP($D936,Artslister!$A$1:$W$99,6,FALSE)</f>
        <v>Pinophyta</v>
      </c>
      <c r="Q936" t="str">
        <f>VLOOKUP($D936,Artslister!$A$1:$W$99,7,FALSE)</f>
        <v>Pinopsida</v>
      </c>
      <c r="R936" t="str">
        <f>VLOOKUP($D936,Artslister!$A$1:$W$99,8,FALSE)</f>
        <v>Pinales</v>
      </c>
      <c r="S936" t="str">
        <f>VLOOKUP($D936,Artslister!$A$1:$W$99,9,FALSE)</f>
        <v>Pinaceae</v>
      </c>
      <c r="T936" t="str">
        <f>VLOOKUP($D936,Artslister!$A$1:$W$99,10,FALSE)</f>
        <v>Pinus</v>
      </c>
      <c r="U936" t="str">
        <f>VLOOKUP($D936,Artslister!$A$1:$W$99,11,FALSE)</f>
        <v>sylvestris</v>
      </c>
      <c r="V936">
        <f>VLOOKUP($D936,Artslister!$A$1:$W$99,12,FALSE)</f>
        <v>0</v>
      </c>
      <c r="W936" t="str">
        <f>VLOOKUP($D936,Artslister!$A$1:$W$99,13,FALSE)</f>
        <v>L.</v>
      </c>
      <c r="X936" t="e">
        <f>VLOOKUP($D936,Artslister!$A$1:$W$99,15,FALSE)</f>
        <v>#REF!</v>
      </c>
      <c r="Y936" t="e">
        <f>VLOOKUP($D936,Artslister!$A$1:$W$99,17,FALSE)</f>
        <v>#N/A</v>
      </c>
    </row>
    <row r="937" spans="1:25" ht="14.55" hidden="1" x14ac:dyDescent="0.3">
      <c r="A937" t="s">
        <v>109</v>
      </c>
      <c r="B937">
        <v>2019</v>
      </c>
      <c r="C937" t="s">
        <v>1468</v>
      </c>
      <c r="D937" t="s">
        <v>1923</v>
      </c>
      <c r="E937">
        <v>1</v>
      </c>
      <c r="F937">
        <v>1</v>
      </c>
      <c r="L937" t="str">
        <f>VLOOKUP($D937,Artslister!$A$1:$W$99,2,FALSE)</f>
        <v>Veronica spicata</v>
      </c>
      <c r="M937" t="str">
        <f>VLOOKUP($D937,Artslister!$A$1:$W$99,3,FALSE)</f>
        <v>102575</v>
      </c>
      <c r="N937" t="str">
        <f>VLOOKUP($D937,Artslister!$A$1:$W$99,4,FALSE)</f>
        <v>144891</v>
      </c>
      <c r="O937" t="str">
        <f>VLOOKUP($D937,Artslister!$A$1:$W$99,5,FALSE)</f>
        <v>Plantae</v>
      </c>
      <c r="P937" t="str">
        <f>VLOOKUP($D937,Artslister!$A$1:$W$99,6,FALSE)</f>
        <v>Magnoliophyta</v>
      </c>
      <c r="Q937" t="str">
        <f>VLOOKUP($D937,Artslister!$A$1:$W$99,7,FALSE)</f>
        <v>Eudicots</v>
      </c>
      <c r="R937" t="str">
        <f>VLOOKUP($D937,Artslister!$A$1:$W$99,8,FALSE)</f>
        <v>Lamiales</v>
      </c>
      <c r="S937" t="str">
        <f>VLOOKUP($D937,Artslister!$A$1:$W$99,9,FALSE)</f>
        <v>Plantaginaceae</v>
      </c>
      <c r="T937" t="str">
        <f>VLOOKUP($D937,Artslister!$A$1:$W$99,10,FALSE)</f>
        <v>Veronica</v>
      </c>
      <c r="U937" t="str">
        <f>VLOOKUP($D937,Artslister!$A$1:$W$99,11,FALSE)</f>
        <v>spicata</v>
      </c>
      <c r="V937">
        <f>VLOOKUP($D937,Artslister!$A$1:$W$99,12,FALSE)</f>
        <v>0</v>
      </c>
      <c r="W937" t="str">
        <f>VLOOKUP($D937,Artslister!$A$1:$W$99,13,FALSE)</f>
        <v>L.</v>
      </c>
      <c r="X937" t="e">
        <f>VLOOKUP($D937,Artslister!$A$1:$W$99,15,FALSE)</f>
        <v>#REF!</v>
      </c>
      <c r="Y937" t="e">
        <f>VLOOKUP($D937,Artslister!$A$1:$W$99,17,FALSE)</f>
        <v>#N/A</v>
      </c>
    </row>
    <row r="938" spans="1:25" ht="14.55" hidden="1" x14ac:dyDescent="0.3">
      <c r="A938" s="20" t="s">
        <v>109</v>
      </c>
      <c r="B938" s="20">
        <v>2023</v>
      </c>
      <c r="C938" s="20" t="s">
        <v>1468</v>
      </c>
      <c r="D938" s="20" t="s">
        <v>1923</v>
      </c>
      <c r="E938" s="20">
        <v>1</v>
      </c>
      <c r="F938">
        <v>1</v>
      </c>
      <c r="K938" s="20" t="s">
        <v>297</v>
      </c>
      <c r="L938" t="str">
        <f>VLOOKUP($D938,Artslister!$A$1:$W$99,2,FALSE)</f>
        <v>Veronica spicata</v>
      </c>
      <c r="M938" t="str">
        <f>VLOOKUP($D938,Artslister!$A$1:$W$99,3,FALSE)</f>
        <v>102575</v>
      </c>
      <c r="N938" t="str">
        <f>VLOOKUP($D938,Artslister!$A$1:$W$99,4,FALSE)</f>
        <v>144891</v>
      </c>
      <c r="O938" t="str">
        <f>VLOOKUP($D938,Artslister!$A$1:$W$99,5,FALSE)</f>
        <v>Plantae</v>
      </c>
      <c r="P938" t="str">
        <f>VLOOKUP($D938,Artslister!$A$1:$W$99,6,FALSE)</f>
        <v>Magnoliophyta</v>
      </c>
      <c r="Q938" t="str">
        <f>VLOOKUP($D938,Artslister!$A$1:$W$99,7,FALSE)</f>
        <v>Eudicots</v>
      </c>
      <c r="R938" t="str">
        <f>VLOOKUP($D938,Artslister!$A$1:$W$99,8,FALSE)</f>
        <v>Lamiales</v>
      </c>
      <c r="S938" t="str">
        <f>VLOOKUP($D938,Artslister!$A$1:$W$99,9,FALSE)</f>
        <v>Plantaginaceae</v>
      </c>
      <c r="T938" t="str">
        <f>VLOOKUP($D938,Artslister!$A$1:$W$99,10,FALSE)</f>
        <v>Veronica</v>
      </c>
      <c r="U938" t="str">
        <f>VLOOKUP($D938,Artslister!$A$1:$W$99,11,FALSE)</f>
        <v>spicata</v>
      </c>
      <c r="V938">
        <f>VLOOKUP($D938,Artslister!$A$1:$W$99,12,FALSE)</f>
        <v>0</v>
      </c>
      <c r="W938" t="str">
        <f>VLOOKUP($D938,Artslister!$A$1:$W$99,13,FALSE)</f>
        <v>L.</v>
      </c>
      <c r="X938" t="e">
        <f>VLOOKUP($D938,Artslister!$A$1:$W$99,15,FALSE)</f>
        <v>#REF!</v>
      </c>
      <c r="Y938" t="e">
        <f>VLOOKUP($D938,Artslister!$A$1:$W$99,17,FALSE)</f>
        <v>#N/A</v>
      </c>
    </row>
    <row r="939" spans="1:25" ht="14.55" hidden="1" x14ac:dyDescent="0.3">
      <c r="A939" s="20" t="s">
        <v>109</v>
      </c>
      <c r="B939" s="20">
        <v>2020</v>
      </c>
      <c r="C939" s="20" t="s">
        <v>1468</v>
      </c>
      <c r="D939" s="20" t="s">
        <v>768</v>
      </c>
      <c r="E939" s="20">
        <v>70</v>
      </c>
      <c r="F939">
        <v>1</v>
      </c>
      <c r="J939" s="20" t="s">
        <v>297</v>
      </c>
      <c r="L939" t="str">
        <f>VLOOKUP($D939,Artslister!$A$1:$W$99,2,FALSE)</f>
        <v>Ulmus glabra</v>
      </c>
      <c r="M939">
        <f>VLOOKUP($D939,Artslister!$A$1:$W$99,3,FALSE)</f>
        <v>103527</v>
      </c>
      <c r="N939">
        <f>VLOOKUP($D939,Artslister!$A$1:$W$99,4,FALSE)</f>
        <v>0</v>
      </c>
      <c r="O939" t="str">
        <f>VLOOKUP($D939,Artslister!$A$1:$W$99,5,FALSE)</f>
        <v>Plantae</v>
      </c>
      <c r="P939" t="str">
        <f>VLOOKUP($D939,Artslister!$A$1:$W$99,6,FALSE)</f>
        <v>Magnoliophyta</v>
      </c>
      <c r="Q939" t="str">
        <f>VLOOKUP($D939,Artslister!$A$1:$W$99,7,FALSE)</f>
        <v>Eudicots</v>
      </c>
      <c r="R939" t="str">
        <f>VLOOKUP($D939,Artslister!$A$1:$W$99,8,FALSE)</f>
        <v>Rosales</v>
      </c>
      <c r="S939" t="str">
        <f>VLOOKUP($D939,Artslister!$A$1:$W$99,9,FALSE)</f>
        <v>Ulmaceae</v>
      </c>
      <c r="T939" t="str">
        <f>VLOOKUP($D939,Artslister!$A$1:$W$99,10,FALSE)</f>
        <v>Ulmus</v>
      </c>
      <c r="U939" t="str">
        <f>VLOOKUP($D939,Artslister!$A$1:$W$99,11,FALSE)</f>
        <v>glabra</v>
      </c>
      <c r="V939">
        <f>VLOOKUP($D939,Artslister!$A$1:$W$99,12,FALSE)</f>
        <v>0</v>
      </c>
      <c r="W939" t="str">
        <f>VLOOKUP($D939,Artslister!$A$1:$W$99,13,FALSE)</f>
        <v>Huds.</v>
      </c>
      <c r="X939" t="e">
        <f>VLOOKUP($D939,Artslister!$A$1:$W$99,15,FALSE)</f>
        <v>#REF!</v>
      </c>
      <c r="Y939" t="e">
        <f>VLOOKUP($D939,Artslister!$A$1:$W$99,17,FALSE)</f>
        <v>#N/A</v>
      </c>
    </row>
    <row r="940" spans="1:25" ht="14.55" hidden="1" x14ac:dyDescent="0.3">
      <c r="A940" s="20" t="s">
        <v>109</v>
      </c>
      <c r="B940" s="20">
        <v>2023</v>
      </c>
      <c r="C940" s="20" t="s">
        <v>1468</v>
      </c>
      <c r="D940" s="20" t="s">
        <v>768</v>
      </c>
      <c r="E940" s="20">
        <v>40</v>
      </c>
      <c r="F940">
        <v>1</v>
      </c>
      <c r="H940">
        <v>1</v>
      </c>
      <c r="K940" s="20" t="s">
        <v>297</v>
      </c>
      <c r="L940" t="str">
        <f>VLOOKUP($D940,Artslister!$A$1:$W$99,2,FALSE)</f>
        <v>Ulmus glabra</v>
      </c>
      <c r="M940">
        <f>VLOOKUP($D940,Artslister!$A$1:$W$99,3,FALSE)</f>
        <v>103527</v>
      </c>
      <c r="N940">
        <f>VLOOKUP($D940,Artslister!$A$1:$W$99,4,FALSE)</f>
        <v>0</v>
      </c>
      <c r="O940" t="str">
        <f>VLOOKUP($D940,Artslister!$A$1:$W$99,5,FALSE)</f>
        <v>Plantae</v>
      </c>
      <c r="P940" t="str">
        <f>VLOOKUP($D940,Artslister!$A$1:$W$99,6,FALSE)</f>
        <v>Magnoliophyta</v>
      </c>
      <c r="Q940" t="str">
        <f>VLOOKUP($D940,Artslister!$A$1:$W$99,7,FALSE)</f>
        <v>Eudicots</v>
      </c>
      <c r="R940" t="str">
        <f>VLOOKUP($D940,Artslister!$A$1:$W$99,8,FALSE)</f>
        <v>Rosales</v>
      </c>
      <c r="S940" t="str">
        <f>VLOOKUP($D940,Artslister!$A$1:$W$99,9,FALSE)</f>
        <v>Ulmaceae</v>
      </c>
      <c r="T940" t="str">
        <f>VLOOKUP($D940,Artslister!$A$1:$W$99,10,FALSE)</f>
        <v>Ulmus</v>
      </c>
      <c r="U940" t="str">
        <f>VLOOKUP($D940,Artslister!$A$1:$W$99,11,FALSE)</f>
        <v>glabra</v>
      </c>
      <c r="V940">
        <f>VLOOKUP($D940,Artslister!$A$1:$W$99,12,FALSE)</f>
        <v>0</v>
      </c>
      <c r="W940" t="str">
        <f>VLOOKUP($D940,Artslister!$A$1:$W$99,13,FALSE)</f>
        <v>Huds.</v>
      </c>
      <c r="X940" t="e">
        <f>VLOOKUP($D940,Artslister!$A$1:$W$99,15,FALSE)</f>
        <v>#REF!</v>
      </c>
      <c r="Y940" t="e">
        <f>VLOOKUP($D940,Artslister!$A$1:$W$99,17,FALSE)</f>
        <v>#N/A</v>
      </c>
    </row>
    <row r="941" spans="1:25" ht="14.55" hidden="1" x14ac:dyDescent="0.3">
      <c r="A941" t="s">
        <v>109</v>
      </c>
      <c r="B941">
        <v>2018</v>
      </c>
      <c r="C941" t="s">
        <v>1468</v>
      </c>
      <c r="D941" t="s">
        <v>1931</v>
      </c>
      <c r="E941">
        <v>1</v>
      </c>
      <c r="F941">
        <v>1</v>
      </c>
      <c r="L941" t="str">
        <f>VLOOKUP($D941,Artslister!$A$1:$W$99,2,FALSE)</f>
        <v>Fraxinus excelsior</v>
      </c>
      <c r="M941" t="str">
        <f>VLOOKUP($D941,Artslister!$A$1:$W$99,3,FALSE)</f>
        <v>102409</v>
      </c>
      <c r="N941" t="str">
        <f>VLOOKUP($D941,Artslister!$A$1:$W$99,4,FALSE)</f>
        <v>62369</v>
      </c>
      <c r="O941" t="str">
        <f>VLOOKUP($D941,Artslister!$A$1:$W$99,5,FALSE)</f>
        <v>Plantae</v>
      </c>
      <c r="P941" t="str">
        <f>VLOOKUP($D941,Artslister!$A$1:$W$99,6,FALSE)</f>
        <v>Magnoliophyta</v>
      </c>
      <c r="Q941" t="str">
        <f>VLOOKUP($D941,Artslister!$A$1:$W$99,7,FALSE)</f>
        <v>Eudicots</v>
      </c>
      <c r="R941" t="str">
        <f>VLOOKUP($D941,Artslister!$A$1:$W$99,8,FALSE)</f>
        <v>Lamiales</v>
      </c>
      <c r="S941" t="str">
        <f>VLOOKUP($D941,Artslister!$A$1:$W$99,9,FALSE)</f>
        <v>Oleaceae</v>
      </c>
      <c r="T941" t="str">
        <f>VLOOKUP($D941,Artslister!$A$1:$W$99,10,FALSE)</f>
        <v>Fraxinus</v>
      </c>
      <c r="U941" t="str">
        <f>VLOOKUP($D941,Artslister!$A$1:$W$99,11,FALSE)</f>
        <v>excelsior</v>
      </c>
      <c r="V941">
        <f>VLOOKUP($D941,Artslister!$A$1:$W$99,12,FALSE)</f>
        <v>0</v>
      </c>
      <c r="W941" t="str">
        <f>VLOOKUP($D941,Artslister!$A$1:$W$99,13,FALSE)</f>
        <v>L.</v>
      </c>
      <c r="X941" t="e">
        <f>VLOOKUP($D941,Artslister!$A$1:$W$99,15,FALSE)</f>
        <v>#REF!</v>
      </c>
      <c r="Y941" t="e">
        <f>VLOOKUP($D941,Artslister!$A$1:$W$99,17,FALSE)</f>
        <v>#N/A</v>
      </c>
    </row>
    <row r="942" spans="1:25" ht="14.55" hidden="1" x14ac:dyDescent="0.3">
      <c r="A942" t="s">
        <v>109</v>
      </c>
      <c r="B942">
        <v>2019</v>
      </c>
      <c r="C942" t="s">
        <v>1468</v>
      </c>
      <c r="D942" t="s">
        <v>1931</v>
      </c>
      <c r="E942">
        <v>1</v>
      </c>
      <c r="F942">
        <v>1</v>
      </c>
      <c r="L942" t="str">
        <f>VLOOKUP($D942,Artslister!$A$1:$W$99,2,FALSE)</f>
        <v>Fraxinus excelsior</v>
      </c>
      <c r="M942" t="str">
        <f>VLOOKUP($D942,Artslister!$A$1:$W$99,3,FALSE)</f>
        <v>102409</v>
      </c>
      <c r="N942" t="str">
        <f>VLOOKUP($D942,Artslister!$A$1:$W$99,4,FALSE)</f>
        <v>62369</v>
      </c>
      <c r="O942" t="str">
        <f>VLOOKUP($D942,Artslister!$A$1:$W$99,5,FALSE)</f>
        <v>Plantae</v>
      </c>
      <c r="P942" t="str">
        <f>VLOOKUP($D942,Artslister!$A$1:$W$99,6,FALSE)</f>
        <v>Magnoliophyta</v>
      </c>
      <c r="Q942" t="str">
        <f>VLOOKUP($D942,Artslister!$A$1:$W$99,7,FALSE)</f>
        <v>Eudicots</v>
      </c>
      <c r="R942" t="str">
        <f>VLOOKUP($D942,Artslister!$A$1:$W$99,8,FALSE)</f>
        <v>Lamiales</v>
      </c>
      <c r="S942" t="str">
        <f>VLOOKUP($D942,Artslister!$A$1:$W$99,9,FALSE)</f>
        <v>Oleaceae</v>
      </c>
      <c r="T942" t="str">
        <f>VLOOKUP($D942,Artslister!$A$1:$W$99,10,FALSE)</f>
        <v>Fraxinus</v>
      </c>
      <c r="U942" t="str">
        <f>VLOOKUP($D942,Artslister!$A$1:$W$99,11,FALSE)</f>
        <v>excelsior</v>
      </c>
      <c r="V942">
        <f>VLOOKUP($D942,Artslister!$A$1:$W$99,12,FALSE)</f>
        <v>0</v>
      </c>
      <c r="W942" t="str">
        <f>VLOOKUP($D942,Artslister!$A$1:$W$99,13,FALSE)</f>
        <v>L.</v>
      </c>
      <c r="X942" t="e">
        <f>VLOOKUP($D942,Artslister!$A$1:$W$99,15,FALSE)</f>
        <v>#REF!</v>
      </c>
      <c r="Y942" t="e">
        <f>VLOOKUP($D942,Artslister!$A$1:$W$99,17,FALSE)</f>
        <v>#N/A</v>
      </c>
    </row>
    <row r="943" spans="1:25" ht="14.55" hidden="1" x14ac:dyDescent="0.3">
      <c r="A943" t="s">
        <v>109</v>
      </c>
      <c r="B943">
        <v>2022</v>
      </c>
      <c r="C943" t="s">
        <v>1468</v>
      </c>
      <c r="D943" t="s">
        <v>1931</v>
      </c>
      <c r="E943">
        <v>1</v>
      </c>
      <c r="F943">
        <v>1</v>
      </c>
      <c r="I943">
        <v>1</v>
      </c>
      <c r="L943" t="str">
        <f>VLOOKUP($D943,Artslister!$A$1:$W$99,2,FALSE)</f>
        <v>Fraxinus excelsior</v>
      </c>
      <c r="M943" t="str">
        <f>VLOOKUP($D943,Artslister!$A$1:$W$99,3,FALSE)</f>
        <v>102409</v>
      </c>
      <c r="N943" t="str">
        <f>VLOOKUP($D943,Artslister!$A$1:$W$99,4,FALSE)</f>
        <v>62369</v>
      </c>
      <c r="O943" t="str">
        <f>VLOOKUP($D943,Artslister!$A$1:$W$99,5,FALSE)</f>
        <v>Plantae</v>
      </c>
      <c r="P943" t="str">
        <f>VLOOKUP($D943,Artslister!$A$1:$W$99,6,FALSE)</f>
        <v>Magnoliophyta</v>
      </c>
      <c r="Q943" t="str">
        <f>VLOOKUP($D943,Artslister!$A$1:$W$99,7,FALSE)</f>
        <v>Eudicots</v>
      </c>
      <c r="R943" t="str">
        <f>VLOOKUP($D943,Artslister!$A$1:$W$99,8,FALSE)</f>
        <v>Lamiales</v>
      </c>
      <c r="S943" t="str">
        <f>VLOOKUP($D943,Artslister!$A$1:$W$99,9,FALSE)</f>
        <v>Oleaceae</v>
      </c>
      <c r="T943" t="str">
        <f>VLOOKUP($D943,Artslister!$A$1:$W$99,10,FALSE)</f>
        <v>Fraxinus</v>
      </c>
      <c r="U943" t="str">
        <f>VLOOKUP($D943,Artslister!$A$1:$W$99,11,FALSE)</f>
        <v>excelsior</v>
      </c>
      <c r="V943">
        <f>VLOOKUP($D943,Artslister!$A$1:$W$99,12,FALSE)</f>
        <v>0</v>
      </c>
      <c r="W943" t="str">
        <f>VLOOKUP($D943,Artslister!$A$1:$W$99,13,FALSE)</f>
        <v>L.</v>
      </c>
      <c r="X943" t="e">
        <f>VLOOKUP($D943,Artslister!$A$1:$W$99,15,FALSE)</f>
        <v>#REF!</v>
      </c>
      <c r="Y943" t="e">
        <f>VLOOKUP($D943,Artslister!$A$1:$W$99,17,FALSE)</f>
        <v>#N/A</v>
      </c>
    </row>
    <row r="944" spans="1:25" ht="14.55" hidden="1" x14ac:dyDescent="0.3">
      <c r="A944" t="s">
        <v>109</v>
      </c>
      <c r="B944">
        <v>2018</v>
      </c>
      <c r="C944" t="s">
        <v>1468</v>
      </c>
      <c r="D944" t="s">
        <v>1945</v>
      </c>
      <c r="E944">
        <v>1</v>
      </c>
      <c r="F944">
        <v>1</v>
      </c>
      <c r="L944" t="str">
        <f>VLOOKUP($D944,Artslister!$A$1:$W$99,2,FALSE)</f>
        <v>Filipendula vulgaris</v>
      </c>
      <c r="M944" t="str">
        <f>VLOOKUP($D944,Artslister!$A$1:$W$99,3,FALSE)</f>
        <v>103311</v>
      </c>
      <c r="N944" t="str">
        <f>VLOOKUP($D944,Artslister!$A$1:$W$99,4,FALSE)</f>
        <v>133275</v>
      </c>
      <c r="O944" t="str">
        <f>VLOOKUP($D944,Artslister!$A$1:$W$99,5,FALSE)</f>
        <v>Plantae</v>
      </c>
      <c r="P944" t="str">
        <f>VLOOKUP($D944,Artslister!$A$1:$W$99,6,FALSE)</f>
        <v>Magnoliophyta</v>
      </c>
      <c r="Q944" t="str">
        <f>VLOOKUP($D944,Artslister!$A$1:$W$99,7,FALSE)</f>
        <v>Eudicots</v>
      </c>
      <c r="R944" t="str">
        <f>VLOOKUP($D944,Artslister!$A$1:$W$99,8,FALSE)</f>
        <v>Rosales</v>
      </c>
      <c r="S944" t="str">
        <f>VLOOKUP($D944,Artslister!$A$1:$W$99,9,FALSE)</f>
        <v>Rosaceae</v>
      </c>
      <c r="T944" t="str">
        <f>VLOOKUP($D944,Artslister!$A$1:$W$99,10,FALSE)</f>
        <v>Filipendula</v>
      </c>
      <c r="U944" t="str">
        <f>VLOOKUP($D944,Artslister!$A$1:$W$99,11,FALSE)</f>
        <v>vulgaris</v>
      </c>
      <c r="V944">
        <f>VLOOKUP($D944,Artslister!$A$1:$W$99,12,FALSE)</f>
        <v>0</v>
      </c>
      <c r="W944" t="str">
        <f>VLOOKUP($D944,Artslister!$A$1:$W$99,13,FALSE)</f>
        <v>Moench</v>
      </c>
      <c r="X944" t="e">
        <f>VLOOKUP($D944,Artslister!$A$1:$W$99,15,FALSE)</f>
        <v>#REF!</v>
      </c>
      <c r="Y944" t="e">
        <f>VLOOKUP($D944,Artslister!$A$1:$W$99,17,FALSE)</f>
        <v>#N/A</v>
      </c>
    </row>
    <row r="945" spans="1:25" ht="14.55" hidden="1" x14ac:dyDescent="0.3">
      <c r="A945" t="s">
        <v>109</v>
      </c>
      <c r="B945">
        <v>2019</v>
      </c>
      <c r="C945" t="s">
        <v>1468</v>
      </c>
      <c r="D945" t="s">
        <v>1945</v>
      </c>
      <c r="E945">
        <v>1</v>
      </c>
      <c r="F945">
        <v>1</v>
      </c>
      <c r="L945" t="str">
        <f>VLOOKUP($D945,Artslister!$A$1:$W$99,2,FALSE)</f>
        <v>Filipendula vulgaris</v>
      </c>
      <c r="M945" t="str">
        <f>VLOOKUP($D945,Artslister!$A$1:$W$99,3,FALSE)</f>
        <v>103311</v>
      </c>
      <c r="N945" t="str">
        <f>VLOOKUP($D945,Artslister!$A$1:$W$99,4,FALSE)</f>
        <v>133275</v>
      </c>
      <c r="O945" t="str">
        <f>VLOOKUP($D945,Artslister!$A$1:$W$99,5,FALSE)</f>
        <v>Plantae</v>
      </c>
      <c r="P945" t="str">
        <f>VLOOKUP($D945,Artslister!$A$1:$W$99,6,FALSE)</f>
        <v>Magnoliophyta</v>
      </c>
      <c r="Q945" t="str">
        <f>VLOOKUP($D945,Artslister!$A$1:$W$99,7,FALSE)</f>
        <v>Eudicots</v>
      </c>
      <c r="R945" t="str">
        <f>VLOOKUP($D945,Artslister!$A$1:$W$99,8,FALSE)</f>
        <v>Rosales</v>
      </c>
      <c r="S945" t="str">
        <f>VLOOKUP($D945,Artslister!$A$1:$W$99,9,FALSE)</f>
        <v>Rosaceae</v>
      </c>
      <c r="T945" t="str">
        <f>VLOOKUP($D945,Artslister!$A$1:$W$99,10,FALSE)</f>
        <v>Filipendula</v>
      </c>
      <c r="U945" t="str">
        <f>VLOOKUP($D945,Artslister!$A$1:$W$99,11,FALSE)</f>
        <v>vulgaris</v>
      </c>
      <c r="V945">
        <f>VLOOKUP($D945,Artslister!$A$1:$W$99,12,FALSE)</f>
        <v>0</v>
      </c>
      <c r="W945" t="str">
        <f>VLOOKUP($D945,Artslister!$A$1:$W$99,13,FALSE)</f>
        <v>Moench</v>
      </c>
      <c r="X945" t="e">
        <f>VLOOKUP($D945,Artslister!$A$1:$W$99,15,FALSE)</f>
        <v>#REF!</v>
      </c>
      <c r="Y945" t="e">
        <f>VLOOKUP($D945,Artslister!$A$1:$W$99,17,FALSE)</f>
        <v>#N/A</v>
      </c>
    </row>
    <row r="946" spans="1:25" ht="14.55" hidden="1" x14ac:dyDescent="0.3">
      <c r="A946" s="20" t="s">
        <v>109</v>
      </c>
      <c r="B946" s="20">
        <v>2020</v>
      </c>
      <c r="C946" s="20" t="s">
        <v>1468</v>
      </c>
      <c r="D946" s="20" t="s">
        <v>1945</v>
      </c>
      <c r="E946" s="20">
        <v>7</v>
      </c>
      <c r="F946">
        <v>1</v>
      </c>
      <c r="J946" s="20" t="s">
        <v>297</v>
      </c>
      <c r="L946" t="str">
        <f>VLOOKUP($D946,Artslister!$A$1:$W$99,2,FALSE)</f>
        <v>Filipendula vulgaris</v>
      </c>
      <c r="M946" t="str">
        <f>VLOOKUP($D946,Artslister!$A$1:$W$99,3,FALSE)</f>
        <v>103311</v>
      </c>
      <c r="N946" t="str">
        <f>VLOOKUP($D946,Artslister!$A$1:$W$99,4,FALSE)</f>
        <v>133275</v>
      </c>
      <c r="O946" t="str">
        <f>VLOOKUP($D946,Artslister!$A$1:$W$99,5,FALSE)</f>
        <v>Plantae</v>
      </c>
      <c r="P946" t="str">
        <f>VLOOKUP($D946,Artslister!$A$1:$W$99,6,FALSE)</f>
        <v>Magnoliophyta</v>
      </c>
      <c r="Q946" t="str">
        <f>VLOOKUP($D946,Artslister!$A$1:$W$99,7,FALSE)</f>
        <v>Eudicots</v>
      </c>
      <c r="R946" t="str">
        <f>VLOOKUP($D946,Artslister!$A$1:$W$99,8,FALSE)</f>
        <v>Rosales</v>
      </c>
      <c r="S946" t="str">
        <f>VLOOKUP($D946,Artslister!$A$1:$W$99,9,FALSE)</f>
        <v>Rosaceae</v>
      </c>
      <c r="T946" t="str">
        <f>VLOOKUP($D946,Artslister!$A$1:$W$99,10,FALSE)</f>
        <v>Filipendula</v>
      </c>
      <c r="U946" t="str">
        <f>VLOOKUP($D946,Artslister!$A$1:$W$99,11,FALSE)</f>
        <v>vulgaris</v>
      </c>
      <c r="V946">
        <f>VLOOKUP($D946,Artslister!$A$1:$W$99,12,FALSE)</f>
        <v>0</v>
      </c>
      <c r="W946" t="str">
        <f>VLOOKUP($D946,Artslister!$A$1:$W$99,13,FALSE)</f>
        <v>Moench</v>
      </c>
      <c r="X946" t="e">
        <f>VLOOKUP($D946,Artslister!$A$1:$W$99,15,FALSE)</f>
        <v>#REF!</v>
      </c>
      <c r="Y946" t="e">
        <f>VLOOKUP($D946,Artslister!$A$1:$W$99,17,FALSE)</f>
        <v>#N/A</v>
      </c>
    </row>
    <row r="947" spans="1:25" ht="14.55" hidden="1" x14ac:dyDescent="0.3">
      <c r="A947" t="s">
        <v>70</v>
      </c>
      <c r="B947">
        <v>2018</v>
      </c>
      <c r="C947" t="s">
        <v>1515</v>
      </c>
      <c r="D947" t="s">
        <v>1945</v>
      </c>
      <c r="E947">
        <v>7</v>
      </c>
      <c r="F947">
        <v>1</v>
      </c>
      <c r="L947" t="str">
        <f>VLOOKUP($D947,Artslister!$A$1:$W$99,2,FALSE)</f>
        <v>Filipendula vulgaris</v>
      </c>
      <c r="M947" t="str">
        <f>VLOOKUP($D947,Artslister!$A$1:$W$99,3,FALSE)</f>
        <v>103311</v>
      </c>
      <c r="N947" t="str">
        <f>VLOOKUP($D947,Artslister!$A$1:$W$99,4,FALSE)</f>
        <v>133275</v>
      </c>
      <c r="O947" t="str">
        <f>VLOOKUP($D947,Artslister!$A$1:$W$99,5,FALSE)</f>
        <v>Plantae</v>
      </c>
      <c r="P947" t="str">
        <f>VLOOKUP($D947,Artslister!$A$1:$W$99,6,FALSE)</f>
        <v>Magnoliophyta</v>
      </c>
      <c r="Q947" t="str">
        <f>VLOOKUP($D947,Artslister!$A$1:$W$99,7,FALSE)</f>
        <v>Eudicots</v>
      </c>
      <c r="R947" t="str">
        <f>VLOOKUP($D947,Artslister!$A$1:$W$99,8,FALSE)</f>
        <v>Rosales</v>
      </c>
      <c r="S947" t="str">
        <f>VLOOKUP($D947,Artslister!$A$1:$W$99,9,FALSE)</f>
        <v>Rosaceae</v>
      </c>
      <c r="T947" t="str">
        <f>VLOOKUP($D947,Artslister!$A$1:$W$99,10,FALSE)</f>
        <v>Filipendula</v>
      </c>
      <c r="U947" t="str">
        <f>VLOOKUP($D947,Artslister!$A$1:$W$99,11,FALSE)</f>
        <v>vulgaris</v>
      </c>
      <c r="V947">
        <f>VLOOKUP($D947,Artslister!$A$1:$W$99,12,FALSE)</f>
        <v>0</v>
      </c>
      <c r="W947" t="str">
        <f>VLOOKUP($D947,Artslister!$A$1:$W$99,13,FALSE)</f>
        <v>Moench</v>
      </c>
      <c r="X947" t="e">
        <f>VLOOKUP($D947,Artslister!$A$1:$W$99,15,FALSE)</f>
        <v>#REF!</v>
      </c>
      <c r="Y947" t="e">
        <f>VLOOKUP($D947,Artslister!$A$1:$W$99,17,FALSE)</f>
        <v>#N/A</v>
      </c>
    </row>
    <row r="948" spans="1:25" ht="14.55" hidden="1" x14ac:dyDescent="0.3">
      <c r="A948" t="s">
        <v>70</v>
      </c>
      <c r="B948">
        <v>2018</v>
      </c>
      <c r="C948" t="s">
        <v>1522</v>
      </c>
      <c r="D948" t="s">
        <v>1945</v>
      </c>
      <c r="E948">
        <v>25</v>
      </c>
      <c r="F948">
        <v>1</v>
      </c>
      <c r="L948" t="str">
        <f>VLOOKUP($D948,Artslister!$A$1:$W$99,2,FALSE)</f>
        <v>Filipendula vulgaris</v>
      </c>
      <c r="M948" t="str">
        <f>VLOOKUP($D948,Artslister!$A$1:$W$99,3,FALSE)</f>
        <v>103311</v>
      </c>
      <c r="N948" t="str">
        <f>VLOOKUP($D948,Artslister!$A$1:$W$99,4,FALSE)</f>
        <v>133275</v>
      </c>
      <c r="O948" t="str">
        <f>VLOOKUP($D948,Artslister!$A$1:$W$99,5,FALSE)</f>
        <v>Plantae</v>
      </c>
      <c r="P948" t="str">
        <f>VLOOKUP($D948,Artslister!$A$1:$W$99,6,FALSE)</f>
        <v>Magnoliophyta</v>
      </c>
      <c r="Q948" t="str">
        <f>VLOOKUP($D948,Artslister!$A$1:$W$99,7,FALSE)</f>
        <v>Eudicots</v>
      </c>
      <c r="R948" t="str">
        <f>VLOOKUP($D948,Artslister!$A$1:$W$99,8,FALSE)</f>
        <v>Rosales</v>
      </c>
      <c r="S948" t="str">
        <f>VLOOKUP($D948,Artslister!$A$1:$W$99,9,FALSE)</f>
        <v>Rosaceae</v>
      </c>
      <c r="T948" t="str">
        <f>VLOOKUP($D948,Artslister!$A$1:$W$99,10,FALSE)</f>
        <v>Filipendula</v>
      </c>
      <c r="U948" t="str">
        <f>VLOOKUP($D948,Artslister!$A$1:$W$99,11,FALSE)</f>
        <v>vulgaris</v>
      </c>
      <c r="V948">
        <f>VLOOKUP($D948,Artslister!$A$1:$W$99,12,FALSE)</f>
        <v>0</v>
      </c>
      <c r="W948" t="str">
        <f>VLOOKUP($D948,Artslister!$A$1:$W$99,13,FALSE)</f>
        <v>Moench</v>
      </c>
      <c r="X948" t="e">
        <f>VLOOKUP($D948,Artslister!$A$1:$W$99,15,FALSE)</f>
        <v>#REF!</v>
      </c>
      <c r="Y948" t="e">
        <f>VLOOKUP($D948,Artslister!$A$1:$W$99,17,FALSE)</f>
        <v>#N/A</v>
      </c>
    </row>
    <row r="949" spans="1:25" ht="14.55" hidden="1" x14ac:dyDescent="0.3">
      <c r="A949" t="s">
        <v>70</v>
      </c>
      <c r="B949">
        <v>2018</v>
      </c>
      <c r="C949" t="s">
        <v>1524</v>
      </c>
      <c r="D949" t="s">
        <v>1945</v>
      </c>
      <c r="E949">
        <v>5</v>
      </c>
      <c r="F949">
        <v>1</v>
      </c>
      <c r="L949" t="str">
        <f>VLOOKUP($D949,Artslister!$A$1:$W$99,2,FALSE)</f>
        <v>Filipendula vulgaris</v>
      </c>
      <c r="M949" t="str">
        <f>VLOOKUP($D949,Artslister!$A$1:$W$99,3,FALSE)</f>
        <v>103311</v>
      </c>
      <c r="N949" t="str">
        <f>VLOOKUP($D949,Artslister!$A$1:$W$99,4,FALSE)</f>
        <v>133275</v>
      </c>
      <c r="O949" t="str">
        <f>VLOOKUP($D949,Artslister!$A$1:$W$99,5,FALSE)</f>
        <v>Plantae</v>
      </c>
      <c r="P949" t="str">
        <f>VLOOKUP($D949,Artslister!$A$1:$W$99,6,FALSE)</f>
        <v>Magnoliophyta</v>
      </c>
      <c r="Q949" t="str">
        <f>VLOOKUP($D949,Artslister!$A$1:$W$99,7,FALSE)</f>
        <v>Eudicots</v>
      </c>
      <c r="R949" t="str">
        <f>VLOOKUP($D949,Artslister!$A$1:$W$99,8,FALSE)</f>
        <v>Rosales</v>
      </c>
      <c r="S949" t="str">
        <f>VLOOKUP($D949,Artslister!$A$1:$W$99,9,FALSE)</f>
        <v>Rosaceae</v>
      </c>
      <c r="T949" t="str">
        <f>VLOOKUP($D949,Artslister!$A$1:$W$99,10,FALSE)</f>
        <v>Filipendula</v>
      </c>
      <c r="U949" t="str">
        <f>VLOOKUP($D949,Artslister!$A$1:$W$99,11,FALSE)</f>
        <v>vulgaris</v>
      </c>
      <c r="V949">
        <f>VLOOKUP($D949,Artslister!$A$1:$W$99,12,FALSE)</f>
        <v>0</v>
      </c>
      <c r="W949" t="str">
        <f>VLOOKUP($D949,Artslister!$A$1:$W$99,13,FALSE)</f>
        <v>Moench</v>
      </c>
      <c r="X949" t="e">
        <f>VLOOKUP($D949,Artslister!$A$1:$W$99,15,FALSE)</f>
        <v>#REF!</v>
      </c>
      <c r="Y949" t="e">
        <f>VLOOKUP($D949,Artslister!$A$1:$W$99,17,FALSE)</f>
        <v>#N/A</v>
      </c>
    </row>
    <row r="950" spans="1:25" ht="14.55" hidden="1" x14ac:dyDescent="0.3">
      <c r="A950" t="s">
        <v>70</v>
      </c>
      <c r="B950">
        <v>2018</v>
      </c>
      <c r="C950" t="s">
        <v>1526</v>
      </c>
      <c r="D950" t="s">
        <v>1945</v>
      </c>
      <c r="E950">
        <v>5</v>
      </c>
      <c r="F950">
        <v>1</v>
      </c>
      <c r="L950" t="str">
        <f>VLOOKUP($D950,Artslister!$A$1:$W$99,2,FALSE)</f>
        <v>Filipendula vulgaris</v>
      </c>
      <c r="M950" t="str">
        <f>VLOOKUP($D950,Artslister!$A$1:$W$99,3,FALSE)</f>
        <v>103311</v>
      </c>
      <c r="N950" t="str">
        <f>VLOOKUP($D950,Artslister!$A$1:$W$99,4,FALSE)</f>
        <v>133275</v>
      </c>
      <c r="O950" t="str">
        <f>VLOOKUP($D950,Artslister!$A$1:$W$99,5,FALSE)</f>
        <v>Plantae</v>
      </c>
      <c r="P950" t="str">
        <f>VLOOKUP($D950,Artslister!$A$1:$W$99,6,FALSE)</f>
        <v>Magnoliophyta</v>
      </c>
      <c r="Q950" t="str">
        <f>VLOOKUP($D950,Artslister!$A$1:$W$99,7,FALSE)</f>
        <v>Eudicots</v>
      </c>
      <c r="R950" t="str">
        <f>VLOOKUP($D950,Artslister!$A$1:$W$99,8,FALSE)</f>
        <v>Rosales</v>
      </c>
      <c r="S950" t="str">
        <f>VLOOKUP($D950,Artslister!$A$1:$W$99,9,FALSE)</f>
        <v>Rosaceae</v>
      </c>
      <c r="T950" t="str">
        <f>VLOOKUP($D950,Artslister!$A$1:$W$99,10,FALSE)</f>
        <v>Filipendula</v>
      </c>
      <c r="U950" t="str">
        <f>VLOOKUP($D950,Artslister!$A$1:$W$99,11,FALSE)</f>
        <v>vulgaris</v>
      </c>
      <c r="V950">
        <f>VLOOKUP($D950,Artslister!$A$1:$W$99,12,FALSE)</f>
        <v>0</v>
      </c>
      <c r="W950" t="str">
        <f>VLOOKUP($D950,Artslister!$A$1:$W$99,13,FALSE)</f>
        <v>Moench</v>
      </c>
      <c r="X950" t="e">
        <f>VLOOKUP($D950,Artslister!$A$1:$W$99,15,FALSE)</f>
        <v>#REF!</v>
      </c>
      <c r="Y950" t="e">
        <f>VLOOKUP($D950,Artslister!$A$1:$W$99,17,FALSE)</f>
        <v>#N/A</v>
      </c>
    </row>
    <row r="951" spans="1:25" ht="14.55" hidden="1" x14ac:dyDescent="0.3">
      <c r="A951" t="s">
        <v>70</v>
      </c>
      <c r="B951">
        <v>2018</v>
      </c>
      <c r="C951" t="s">
        <v>1527</v>
      </c>
      <c r="D951" t="s">
        <v>1945</v>
      </c>
      <c r="E951">
        <v>15</v>
      </c>
      <c r="F951">
        <v>1</v>
      </c>
      <c r="L951" t="str">
        <f>VLOOKUP($D951,Artslister!$A$1:$W$99,2,FALSE)</f>
        <v>Filipendula vulgaris</v>
      </c>
      <c r="M951" t="str">
        <f>VLOOKUP($D951,Artslister!$A$1:$W$99,3,FALSE)</f>
        <v>103311</v>
      </c>
      <c r="N951" t="str">
        <f>VLOOKUP($D951,Artslister!$A$1:$W$99,4,FALSE)</f>
        <v>133275</v>
      </c>
      <c r="O951" t="str">
        <f>VLOOKUP($D951,Artslister!$A$1:$W$99,5,FALSE)</f>
        <v>Plantae</v>
      </c>
      <c r="P951" t="str">
        <f>VLOOKUP($D951,Artslister!$A$1:$W$99,6,FALSE)</f>
        <v>Magnoliophyta</v>
      </c>
      <c r="Q951" t="str">
        <f>VLOOKUP($D951,Artslister!$A$1:$W$99,7,FALSE)</f>
        <v>Eudicots</v>
      </c>
      <c r="R951" t="str">
        <f>VLOOKUP($D951,Artslister!$A$1:$W$99,8,FALSE)</f>
        <v>Rosales</v>
      </c>
      <c r="S951" t="str">
        <f>VLOOKUP($D951,Artslister!$A$1:$W$99,9,FALSE)</f>
        <v>Rosaceae</v>
      </c>
      <c r="T951" t="str">
        <f>VLOOKUP($D951,Artslister!$A$1:$W$99,10,FALSE)</f>
        <v>Filipendula</v>
      </c>
      <c r="U951" t="str">
        <f>VLOOKUP($D951,Artslister!$A$1:$W$99,11,FALSE)</f>
        <v>vulgaris</v>
      </c>
      <c r="V951">
        <f>VLOOKUP($D951,Artslister!$A$1:$W$99,12,FALSE)</f>
        <v>0</v>
      </c>
      <c r="W951" t="str">
        <f>VLOOKUP($D951,Artslister!$A$1:$W$99,13,FALSE)</f>
        <v>Moench</v>
      </c>
      <c r="X951" t="e">
        <f>VLOOKUP($D951,Artslister!$A$1:$W$99,15,FALSE)</f>
        <v>#REF!</v>
      </c>
      <c r="Y951" t="e">
        <f>VLOOKUP($D951,Artslister!$A$1:$W$99,17,FALSE)</f>
        <v>#N/A</v>
      </c>
    </row>
    <row r="952" spans="1:25" ht="14.55" hidden="1" x14ac:dyDescent="0.3">
      <c r="A952" t="s">
        <v>70</v>
      </c>
      <c r="B952">
        <v>2018</v>
      </c>
      <c r="C952" t="s">
        <v>1529</v>
      </c>
      <c r="D952" t="s">
        <v>1945</v>
      </c>
      <c r="E952">
        <v>2</v>
      </c>
      <c r="F952">
        <v>1</v>
      </c>
      <c r="L952" t="str">
        <f>VLOOKUP($D952,Artslister!$A$1:$W$99,2,FALSE)</f>
        <v>Filipendula vulgaris</v>
      </c>
      <c r="M952" t="str">
        <f>VLOOKUP($D952,Artslister!$A$1:$W$99,3,FALSE)</f>
        <v>103311</v>
      </c>
      <c r="N952" t="str">
        <f>VLOOKUP($D952,Artslister!$A$1:$W$99,4,FALSE)</f>
        <v>133275</v>
      </c>
      <c r="O952" t="str">
        <f>VLOOKUP($D952,Artslister!$A$1:$W$99,5,FALSE)</f>
        <v>Plantae</v>
      </c>
      <c r="P952" t="str">
        <f>VLOOKUP($D952,Artslister!$A$1:$W$99,6,FALSE)</f>
        <v>Magnoliophyta</v>
      </c>
      <c r="Q952" t="str">
        <f>VLOOKUP($D952,Artslister!$A$1:$W$99,7,FALSE)</f>
        <v>Eudicots</v>
      </c>
      <c r="R952" t="str">
        <f>VLOOKUP($D952,Artslister!$A$1:$W$99,8,FALSE)</f>
        <v>Rosales</v>
      </c>
      <c r="S952" t="str">
        <f>VLOOKUP($D952,Artslister!$A$1:$W$99,9,FALSE)</f>
        <v>Rosaceae</v>
      </c>
      <c r="T952" t="str">
        <f>VLOOKUP($D952,Artslister!$A$1:$W$99,10,FALSE)</f>
        <v>Filipendula</v>
      </c>
      <c r="U952" t="str">
        <f>VLOOKUP($D952,Artslister!$A$1:$W$99,11,FALSE)</f>
        <v>vulgaris</v>
      </c>
      <c r="V952">
        <f>VLOOKUP($D952,Artslister!$A$1:$W$99,12,FALSE)</f>
        <v>0</v>
      </c>
      <c r="W952" t="str">
        <f>VLOOKUP($D952,Artslister!$A$1:$W$99,13,FALSE)</f>
        <v>Moench</v>
      </c>
      <c r="X952" t="e">
        <f>VLOOKUP($D952,Artslister!$A$1:$W$99,15,FALSE)</f>
        <v>#REF!</v>
      </c>
      <c r="Y952" t="e">
        <f>VLOOKUP($D952,Artslister!$A$1:$W$99,17,FALSE)</f>
        <v>#N/A</v>
      </c>
    </row>
    <row r="953" spans="1:25" ht="14.55" hidden="1" x14ac:dyDescent="0.3">
      <c r="A953" t="s">
        <v>70</v>
      </c>
      <c r="B953">
        <v>2018</v>
      </c>
      <c r="C953" t="s">
        <v>1516</v>
      </c>
      <c r="D953" t="s">
        <v>1945</v>
      </c>
      <c r="E953">
        <v>5</v>
      </c>
      <c r="F953">
        <v>1</v>
      </c>
      <c r="L953" t="str">
        <f>VLOOKUP($D953,Artslister!$A$1:$W$99,2,FALSE)</f>
        <v>Filipendula vulgaris</v>
      </c>
      <c r="M953" t="str">
        <f>VLOOKUP($D953,Artslister!$A$1:$W$99,3,FALSE)</f>
        <v>103311</v>
      </c>
      <c r="N953" t="str">
        <f>VLOOKUP($D953,Artslister!$A$1:$W$99,4,FALSE)</f>
        <v>133275</v>
      </c>
      <c r="O953" t="str">
        <f>VLOOKUP($D953,Artslister!$A$1:$W$99,5,FALSE)</f>
        <v>Plantae</v>
      </c>
      <c r="P953" t="str">
        <f>VLOOKUP($D953,Artslister!$A$1:$W$99,6,FALSE)</f>
        <v>Magnoliophyta</v>
      </c>
      <c r="Q953" t="str">
        <f>VLOOKUP($D953,Artslister!$A$1:$W$99,7,FALSE)</f>
        <v>Eudicots</v>
      </c>
      <c r="R953" t="str">
        <f>VLOOKUP($D953,Artslister!$A$1:$W$99,8,FALSE)</f>
        <v>Rosales</v>
      </c>
      <c r="S953" t="str">
        <f>VLOOKUP($D953,Artslister!$A$1:$W$99,9,FALSE)</f>
        <v>Rosaceae</v>
      </c>
      <c r="T953" t="str">
        <f>VLOOKUP($D953,Artslister!$A$1:$W$99,10,FALSE)</f>
        <v>Filipendula</v>
      </c>
      <c r="U953" t="str">
        <f>VLOOKUP($D953,Artslister!$A$1:$W$99,11,FALSE)</f>
        <v>vulgaris</v>
      </c>
      <c r="V953">
        <f>VLOOKUP($D953,Artslister!$A$1:$W$99,12,FALSE)</f>
        <v>0</v>
      </c>
      <c r="W953" t="str">
        <f>VLOOKUP($D953,Artslister!$A$1:$W$99,13,FALSE)</f>
        <v>Moench</v>
      </c>
      <c r="X953" t="e">
        <f>VLOOKUP($D953,Artslister!$A$1:$W$99,15,FALSE)</f>
        <v>#REF!</v>
      </c>
      <c r="Y953" t="e">
        <f>VLOOKUP($D953,Artslister!$A$1:$W$99,17,FALSE)</f>
        <v>#N/A</v>
      </c>
    </row>
    <row r="954" spans="1:25" ht="14.55" hidden="1" x14ac:dyDescent="0.3">
      <c r="A954" t="s">
        <v>76</v>
      </c>
      <c r="B954">
        <v>2018</v>
      </c>
      <c r="C954" t="s">
        <v>1554</v>
      </c>
      <c r="D954" t="s">
        <v>1945</v>
      </c>
      <c r="E954">
        <v>1</v>
      </c>
      <c r="F954">
        <v>1</v>
      </c>
      <c r="L954" t="str">
        <f>VLOOKUP($D954,Artslister!$A$1:$W$99,2,FALSE)</f>
        <v>Filipendula vulgaris</v>
      </c>
      <c r="M954" t="str">
        <f>VLOOKUP($D954,Artslister!$A$1:$W$99,3,FALSE)</f>
        <v>103311</v>
      </c>
      <c r="N954" t="str">
        <f>VLOOKUP($D954,Artslister!$A$1:$W$99,4,FALSE)</f>
        <v>133275</v>
      </c>
      <c r="O954" t="str">
        <f>VLOOKUP($D954,Artslister!$A$1:$W$99,5,FALSE)</f>
        <v>Plantae</v>
      </c>
      <c r="P954" t="str">
        <f>VLOOKUP($D954,Artslister!$A$1:$W$99,6,FALSE)</f>
        <v>Magnoliophyta</v>
      </c>
      <c r="Q954" t="str">
        <f>VLOOKUP($D954,Artslister!$A$1:$W$99,7,FALSE)</f>
        <v>Eudicots</v>
      </c>
      <c r="R954" t="str">
        <f>VLOOKUP($D954,Artslister!$A$1:$W$99,8,FALSE)</f>
        <v>Rosales</v>
      </c>
      <c r="S954" t="str">
        <f>VLOOKUP($D954,Artslister!$A$1:$W$99,9,FALSE)</f>
        <v>Rosaceae</v>
      </c>
      <c r="T954" t="str">
        <f>VLOOKUP($D954,Artslister!$A$1:$W$99,10,FALSE)</f>
        <v>Filipendula</v>
      </c>
      <c r="U954" t="str">
        <f>VLOOKUP($D954,Artslister!$A$1:$W$99,11,FALSE)</f>
        <v>vulgaris</v>
      </c>
      <c r="V954">
        <f>VLOOKUP($D954,Artslister!$A$1:$W$99,12,FALSE)</f>
        <v>0</v>
      </c>
      <c r="W954" t="str">
        <f>VLOOKUP($D954,Artslister!$A$1:$W$99,13,FALSE)</f>
        <v>Moench</v>
      </c>
      <c r="X954" t="e">
        <f>VLOOKUP($D954,Artslister!$A$1:$W$99,15,FALSE)</f>
        <v>#REF!</v>
      </c>
      <c r="Y954" t="e">
        <f>VLOOKUP($D954,Artslister!$A$1:$W$99,17,FALSE)</f>
        <v>#N/A</v>
      </c>
    </row>
    <row r="955" spans="1:25" ht="14.55" hidden="1" x14ac:dyDescent="0.3">
      <c r="A955" t="s">
        <v>76</v>
      </c>
      <c r="B955">
        <v>2018</v>
      </c>
      <c r="C955" t="s">
        <v>1557</v>
      </c>
      <c r="D955" t="s">
        <v>1945</v>
      </c>
      <c r="E955">
        <v>3</v>
      </c>
      <c r="F955">
        <v>1</v>
      </c>
      <c r="L955" t="str">
        <f>VLOOKUP($D955,Artslister!$A$1:$W$99,2,FALSE)</f>
        <v>Filipendula vulgaris</v>
      </c>
      <c r="M955" t="str">
        <f>VLOOKUP($D955,Artslister!$A$1:$W$99,3,FALSE)</f>
        <v>103311</v>
      </c>
      <c r="N955" t="str">
        <f>VLOOKUP($D955,Artslister!$A$1:$W$99,4,FALSE)</f>
        <v>133275</v>
      </c>
      <c r="O955" t="str">
        <f>VLOOKUP($D955,Artslister!$A$1:$W$99,5,FALSE)</f>
        <v>Plantae</v>
      </c>
      <c r="P955" t="str">
        <f>VLOOKUP($D955,Artslister!$A$1:$W$99,6,FALSE)</f>
        <v>Magnoliophyta</v>
      </c>
      <c r="Q955" t="str">
        <f>VLOOKUP($D955,Artslister!$A$1:$W$99,7,FALSE)</f>
        <v>Eudicots</v>
      </c>
      <c r="R955" t="str">
        <f>VLOOKUP($D955,Artslister!$A$1:$W$99,8,FALSE)</f>
        <v>Rosales</v>
      </c>
      <c r="S955" t="str">
        <f>VLOOKUP($D955,Artslister!$A$1:$W$99,9,FALSE)</f>
        <v>Rosaceae</v>
      </c>
      <c r="T955" t="str">
        <f>VLOOKUP($D955,Artslister!$A$1:$W$99,10,FALSE)</f>
        <v>Filipendula</v>
      </c>
      <c r="U955" t="str">
        <f>VLOOKUP($D955,Artslister!$A$1:$W$99,11,FALSE)</f>
        <v>vulgaris</v>
      </c>
      <c r="V955">
        <f>VLOOKUP($D955,Artslister!$A$1:$W$99,12,FALSE)</f>
        <v>0</v>
      </c>
      <c r="W955" t="str">
        <f>VLOOKUP($D955,Artslister!$A$1:$W$99,13,FALSE)</f>
        <v>Moench</v>
      </c>
      <c r="X955" t="e">
        <f>VLOOKUP($D955,Artslister!$A$1:$W$99,15,FALSE)</f>
        <v>#REF!</v>
      </c>
      <c r="Y955" t="e">
        <f>VLOOKUP($D955,Artslister!$A$1:$W$99,17,FALSE)</f>
        <v>#N/A</v>
      </c>
    </row>
    <row r="956" spans="1:25" ht="14.55" hidden="1" x14ac:dyDescent="0.3">
      <c r="A956" t="s">
        <v>76</v>
      </c>
      <c r="B956">
        <v>2018</v>
      </c>
      <c r="C956" t="s">
        <v>1559</v>
      </c>
      <c r="D956" t="s">
        <v>1945</v>
      </c>
      <c r="E956">
        <v>3</v>
      </c>
      <c r="F956">
        <v>1</v>
      </c>
      <c r="L956" t="str">
        <f>VLOOKUP($D956,Artslister!$A$1:$W$99,2,FALSE)</f>
        <v>Filipendula vulgaris</v>
      </c>
      <c r="M956" t="str">
        <f>VLOOKUP($D956,Artslister!$A$1:$W$99,3,FALSE)</f>
        <v>103311</v>
      </c>
      <c r="N956" t="str">
        <f>VLOOKUP($D956,Artslister!$A$1:$W$99,4,FALSE)</f>
        <v>133275</v>
      </c>
      <c r="O956" t="str">
        <f>VLOOKUP($D956,Artslister!$A$1:$W$99,5,FALSE)</f>
        <v>Plantae</v>
      </c>
      <c r="P956" t="str">
        <f>VLOOKUP($D956,Artslister!$A$1:$W$99,6,FALSE)</f>
        <v>Magnoliophyta</v>
      </c>
      <c r="Q956" t="str">
        <f>VLOOKUP($D956,Artslister!$A$1:$W$99,7,FALSE)</f>
        <v>Eudicots</v>
      </c>
      <c r="R956" t="str">
        <f>VLOOKUP($D956,Artslister!$A$1:$W$99,8,FALSE)</f>
        <v>Rosales</v>
      </c>
      <c r="S956" t="str">
        <f>VLOOKUP($D956,Artslister!$A$1:$W$99,9,FALSE)</f>
        <v>Rosaceae</v>
      </c>
      <c r="T956" t="str">
        <f>VLOOKUP($D956,Artslister!$A$1:$W$99,10,FALSE)</f>
        <v>Filipendula</v>
      </c>
      <c r="U956" t="str">
        <f>VLOOKUP($D956,Artslister!$A$1:$W$99,11,FALSE)</f>
        <v>vulgaris</v>
      </c>
      <c r="V956">
        <f>VLOOKUP($D956,Artslister!$A$1:$W$99,12,FALSE)</f>
        <v>0</v>
      </c>
      <c r="W956" t="str">
        <f>VLOOKUP($D956,Artslister!$A$1:$W$99,13,FALSE)</f>
        <v>Moench</v>
      </c>
      <c r="X956" t="e">
        <f>VLOOKUP($D956,Artslister!$A$1:$W$99,15,FALSE)</f>
        <v>#REF!</v>
      </c>
      <c r="Y956" t="e">
        <f>VLOOKUP($D956,Artslister!$A$1:$W$99,17,FALSE)</f>
        <v>#N/A</v>
      </c>
    </row>
    <row r="957" spans="1:25" ht="14.55" hidden="1" x14ac:dyDescent="0.3">
      <c r="A957" t="s">
        <v>76</v>
      </c>
      <c r="B957">
        <v>2018</v>
      </c>
      <c r="C957" t="s">
        <v>1562</v>
      </c>
      <c r="D957" t="s">
        <v>1945</v>
      </c>
      <c r="E957">
        <v>1</v>
      </c>
      <c r="F957">
        <v>1</v>
      </c>
      <c r="L957" t="str">
        <f>VLOOKUP($D957,Artslister!$A$1:$W$99,2,FALSE)</f>
        <v>Filipendula vulgaris</v>
      </c>
      <c r="M957" t="str">
        <f>VLOOKUP($D957,Artslister!$A$1:$W$99,3,FALSE)</f>
        <v>103311</v>
      </c>
      <c r="N957" t="str">
        <f>VLOOKUP($D957,Artslister!$A$1:$W$99,4,FALSE)</f>
        <v>133275</v>
      </c>
      <c r="O957" t="str">
        <f>VLOOKUP($D957,Artslister!$A$1:$W$99,5,FALSE)</f>
        <v>Plantae</v>
      </c>
      <c r="P957" t="str">
        <f>VLOOKUP($D957,Artslister!$A$1:$W$99,6,FALSE)</f>
        <v>Magnoliophyta</v>
      </c>
      <c r="Q957" t="str">
        <f>VLOOKUP($D957,Artslister!$A$1:$W$99,7,FALSE)</f>
        <v>Eudicots</v>
      </c>
      <c r="R957" t="str">
        <f>VLOOKUP($D957,Artslister!$A$1:$W$99,8,FALSE)</f>
        <v>Rosales</v>
      </c>
      <c r="S957" t="str">
        <f>VLOOKUP($D957,Artslister!$A$1:$W$99,9,FALSE)</f>
        <v>Rosaceae</v>
      </c>
      <c r="T957" t="str">
        <f>VLOOKUP($D957,Artslister!$A$1:$W$99,10,FALSE)</f>
        <v>Filipendula</v>
      </c>
      <c r="U957" t="str">
        <f>VLOOKUP($D957,Artslister!$A$1:$W$99,11,FALSE)</f>
        <v>vulgaris</v>
      </c>
      <c r="V957">
        <f>VLOOKUP($D957,Artslister!$A$1:$W$99,12,FALSE)</f>
        <v>0</v>
      </c>
      <c r="W957" t="str">
        <f>VLOOKUP($D957,Artslister!$A$1:$W$99,13,FALSE)</f>
        <v>Moench</v>
      </c>
      <c r="X957" t="e">
        <f>VLOOKUP($D957,Artslister!$A$1:$W$99,15,FALSE)</f>
        <v>#REF!</v>
      </c>
      <c r="Y957" t="e">
        <f>VLOOKUP($D957,Artslister!$A$1:$W$99,17,FALSE)</f>
        <v>#N/A</v>
      </c>
    </row>
    <row r="958" spans="1:25" ht="14.55" hidden="1" x14ac:dyDescent="0.3">
      <c r="A958" t="s">
        <v>76</v>
      </c>
      <c r="B958">
        <v>2018</v>
      </c>
      <c r="C958" t="s">
        <v>1564</v>
      </c>
      <c r="D958" t="s">
        <v>1945</v>
      </c>
      <c r="E958">
        <v>1</v>
      </c>
      <c r="F958">
        <v>1</v>
      </c>
      <c r="L958" t="str">
        <f>VLOOKUP($D958,Artslister!$A$1:$W$99,2,FALSE)</f>
        <v>Filipendula vulgaris</v>
      </c>
      <c r="M958" t="str">
        <f>VLOOKUP($D958,Artslister!$A$1:$W$99,3,FALSE)</f>
        <v>103311</v>
      </c>
      <c r="N958" t="str">
        <f>VLOOKUP($D958,Artslister!$A$1:$W$99,4,FALSE)</f>
        <v>133275</v>
      </c>
      <c r="O958" t="str">
        <f>VLOOKUP($D958,Artslister!$A$1:$W$99,5,FALSE)</f>
        <v>Plantae</v>
      </c>
      <c r="P958" t="str">
        <f>VLOOKUP($D958,Artslister!$A$1:$W$99,6,FALSE)</f>
        <v>Magnoliophyta</v>
      </c>
      <c r="Q958" t="str">
        <f>VLOOKUP($D958,Artslister!$A$1:$W$99,7,FALSE)</f>
        <v>Eudicots</v>
      </c>
      <c r="R958" t="str">
        <f>VLOOKUP($D958,Artslister!$A$1:$W$99,8,FALSE)</f>
        <v>Rosales</v>
      </c>
      <c r="S958" t="str">
        <f>VLOOKUP($D958,Artslister!$A$1:$W$99,9,FALSE)</f>
        <v>Rosaceae</v>
      </c>
      <c r="T958" t="str">
        <f>VLOOKUP($D958,Artslister!$A$1:$W$99,10,FALSE)</f>
        <v>Filipendula</v>
      </c>
      <c r="U958" t="str">
        <f>VLOOKUP($D958,Artslister!$A$1:$W$99,11,FALSE)</f>
        <v>vulgaris</v>
      </c>
      <c r="V958">
        <f>VLOOKUP($D958,Artslister!$A$1:$W$99,12,FALSE)</f>
        <v>0</v>
      </c>
      <c r="W958" t="str">
        <f>VLOOKUP($D958,Artslister!$A$1:$W$99,13,FALSE)</f>
        <v>Moench</v>
      </c>
      <c r="X958" t="e">
        <f>VLOOKUP($D958,Artslister!$A$1:$W$99,15,FALSE)</f>
        <v>#REF!</v>
      </c>
      <c r="Y958" t="e">
        <f>VLOOKUP($D958,Artslister!$A$1:$W$99,17,FALSE)</f>
        <v>#N/A</v>
      </c>
    </row>
    <row r="959" spans="1:25" ht="14.55" hidden="1" x14ac:dyDescent="0.3">
      <c r="A959" t="s">
        <v>76</v>
      </c>
      <c r="B959">
        <v>2018</v>
      </c>
      <c r="C959" t="s">
        <v>1565</v>
      </c>
      <c r="D959" t="s">
        <v>1945</v>
      </c>
      <c r="E959">
        <v>4</v>
      </c>
      <c r="F959">
        <v>1</v>
      </c>
      <c r="L959" t="str">
        <f>VLOOKUP($D959,Artslister!$A$1:$W$99,2,FALSE)</f>
        <v>Filipendula vulgaris</v>
      </c>
      <c r="M959" t="str">
        <f>VLOOKUP($D959,Artslister!$A$1:$W$99,3,FALSE)</f>
        <v>103311</v>
      </c>
      <c r="N959" t="str">
        <f>VLOOKUP($D959,Artslister!$A$1:$W$99,4,FALSE)</f>
        <v>133275</v>
      </c>
      <c r="O959" t="str">
        <f>VLOOKUP($D959,Artslister!$A$1:$W$99,5,FALSE)</f>
        <v>Plantae</v>
      </c>
      <c r="P959" t="str">
        <f>VLOOKUP($D959,Artslister!$A$1:$W$99,6,FALSE)</f>
        <v>Magnoliophyta</v>
      </c>
      <c r="Q959" t="str">
        <f>VLOOKUP($D959,Artslister!$A$1:$W$99,7,FALSE)</f>
        <v>Eudicots</v>
      </c>
      <c r="R959" t="str">
        <f>VLOOKUP($D959,Artslister!$A$1:$W$99,8,FALSE)</f>
        <v>Rosales</v>
      </c>
      <c r="S959" t="str">
        <f>VLOOKUP($D959,Artslister!$A$1:$W$99,9,FALSE)</f>
        <v>Rosaceae</v>
      </c>
      <c r="T959" t="str">
        <f>VLOOKUP($D959,Artslister!$A$1:$W$99,10,FALSE)</f>
        <v>Filipendula</v>
      </c>
      <c r="U959" t="str">
        <f>VLOOKUP($D959,Artslister!$A$1:$W$99,11,FALSE)</f>
        <v>vulgaris</v>
      </c>
      <c r="V959">
        <f>VLOOKUP($D959,Artslister!$A$1:$W$99,12,FALSE)</f>
        <v>0</v>
      </c>
      <c r="W959" t="str">
        <f>VLOOKUP($D959,Artslister!$A$1:$W$99,13,FALSE)</f>
        <v>Moench</v>
      </c>
      <c r="X959" t="e">
        <f>VLOOKUP($D959,Artslister!$A$1:$W$99,15,FALSE)</f>
        <v>#REF!</v>
      </c>
      <c r="Y959" t="e">
        <f>VLOOKUP($D959,Artslister!$A$1:$W$99,17,FALSE)</f>
        <v>#N/A</v>
      </c>
    </row>
    <row r="960" spans="1:25" ht="14.55" hidden="1" x14ac:dyDescent="0.3">
      <c r="A960" t="s">
        <v>76</v>
      </c>
      <c r="B960">
        <v>2018</v>
      </c>
      <c r="C960" t="s">
        <v>1556</v>
      </c>
      <c r="D960" t="s">
        <v>1945</v>
      </c>
      <c r="E960">
        <v>4</v>
      </c>
      <c r="F960">
        <v>1</v>
      </c>
      <c r="L960" t="str">
        <f>VLOOKUP($D960,Artslister!$A$1:$W$99,2,FALSE)</f>
        <v>Filipendula vulgaris</v>
      </c>
      <c r="M960" t="str">
        <f>VLOOKUP($D960,Artslister!$A$1:$W$99,3,FALSE)</f>
        <v>103311</v>
      </c>
      <c r="N960" t="str">
        <f>VLOOKUP($D960,Artslister!$A$1:$W$99,4,FALSE)</f>
        <v>133275</v>
      </c>
      <c r="O960" t="str">
        <f>VLOOKUP($D960,Artslister!$A$1:$W$99,5,FALSE)</f>
        <v>Plantae</v>
      </c>
      <c r="P960" t="str">
        <f>VLOOKUP($D960,Artslister!$A$1:$W$99,6,FALSE)</f>
        <v>Magnoliophyta</v>
      </c>
      <c r="Q960" t="str">
        <f>VLOOKUP($D960,Artslister!$A$1:$W$99,7,FALSE)</f>
        <v>Eudicots</v>
      </c>
      <c r="R960" t="str">
        <f>VLOOKUP($D960,Artslister!$A$1:$W$99,8,FALSE)</f>
        <v>Rosales</v>
      </c>
      <c r="S960" t="str">
        <f>VLOOKUP($D960,Artslister!$A$1:$W$99,9,FALSE)</f>
        <v>Rosaceae</v>
      </c>
      <c r="T960" t="str">
        <f>VLOOKUP($D960,Artslister!$A$1:$W$99,10,FALSE)</f>
        <v>Filipendula</v>
      </c>
      <c r="U960" t="str">
        <f>VLOOKUP($D960,Artslister!$A$1:$W$99,11,FALSE)</f>
        <v>vulgaris</v>
      </c>
      <c r="V960">
        <f>VLOOKUP($D960,Artslister!$A$1:$W$99,12,FALSE)</f>
        <v>0</v>
      </c>
      <c r="W960" t="str">
        <f>VLOOKUP($D960,Artslister!$A$1:$W$99,13,FALSE)</f>
        <v>Moench</v>
      </c>
      <c r="X960" t="e">
        <f>VLOOKUP($D960,Artslister!$A$1:$W$99,15,FALSE)</f>
        <v>#REF!</v>
      </c>
      <c r="Y960" t="e">
        <f>VLOOKUP($D960,Artslister!$A$1:$W$99,17,FALSE)</f>
        <v>#N/A</v>
      </c>
    </row>
    <row r="961" spans="1:25" ht="14.55" hidden="1" x14ac:dyDescent="0.3">
      <c r="A961" t="s">
        <v>57</v>
      </c>
      <c r="B961">
        <v>2018</v>
      </c>
      <c r="C961" t="s">
        <v>1652</v>
      </c>
      <c r="D961" t="s">
        <v>1945</v>
      </c>
      <c r="E961">
        <v>1</v>
      </c>
      <c r="F961">
        <v>1</v>
      </c>
      <c r="L961" t="str">
        <f>VLOOKUP($D961,Artslister!$A$1:$W$99,2,FALSE)</f>
        <v>Filipendula vulgaris</v>
      </c>
      <c r="M961" t="str">
        <f>VLOOKUP($D961,Artslister!$A$1:$W$99,3,FALSE)</f>
        <v>103311</v>
      </c>
      <c r="N961" t="str">
        <f>VLOOKUP($D961,Artslister!$A$1:$W$99,4,FALSE)</f>
        <v>133275</v>
      </c>
      <c r="O961" t="str">
        <f>VLOOKUP($D961,Artslister!$A$1:$W$99,5,FALSE)</f>
        <v>Plantae</v>
      </c>
      <c r="P961" t="str">
        <f>VLOOKUP($D961,Artslister!$A$1:$W$99,6,FALSE)</f>
        <v>Magnoliophyta</v>
      </c>
      <c r="Q961" t="str">
        <f>VLOOKUP($D961,Artslister!$A$1:$W$99,7,FALSE)</f>
        <v>Eudicots</v>
      </c>
      <c r="R961" t="str">
        <f>VLOOKUP($D961,Artslister!$A$1:$W$99,8,FALSE)</f>
        <v>Rosales</v>
      </c>
      <c r="S961" t="str">
        <f>VLOOKUP($D961,Artslister!$A$1:$W$99,9,FALSE)</f>
        <v>Rosaceae</v>
      </c>
      <c r="T961" t="str">
        <f>VLOOKUP($D961,Artslister!$A$1:$W$99,10,FALSE)</f>
        <v>Filipendula</v>
      </c>
      <c r="U961" t="str">
        <f>VLOOKUP($D961,Artslister!$A$1:$W$99,11,FALSE)</f>
        <v>vulgaris</v>
      </c>
      <c r="V961">
        <f>VLOOKUP($D961,Artslister!$A$1:$W$99,12,FALSE)</f>
        <v>0</v>
      </c>
      <c r="W961" t="str">
        <f>VLOOKUP($D961,Artslister!$A$1:$W$99,13,FALSE)</f>
        <v>Moench</v>
      </c>
      <c r="X961" t="e">
        <f>VLOOKUP($D961,Artslister!$A$1:$W$99,15,FALSE)</f>
        <v>#REF!</v>
      </c>
      <c r="Y961" t="e">
        <f>VLOOKUP($D961,Artslister!$A$1:$W$99,17,FALSE)</f>
        <v>#N/A</v>
      </c>
    </row>
    <row r="962" spans="1:25" ht="14.55" hidden="1" x14ac:dyDescent="0.3">
      <c r="A962" t="s">
        <v>57</v>
      </c>
      <c r="B962">
        <v>2018</v>
      </c>
      <c r="C962" t="s">
        <v>1656</v>
      </c>
      <c r="D962" t="s">
        <v>1945</v>
      </c>
      <c r="E962">
        <v>1</v>
      </c>
      <c r="F962">
        <v>1</v>
      </c>
      <c r="L962" t="str">
        <f>VLOOKUP($D962,Artslister!$A$1:$W$99,2,FALSE)</f>
        <v>Filipendula vulgaris</v>
      </c>
      <c r="M962" t="str">
        <f>VLOOKUP($D962,Artslister!$A$1:$W$99,3,FALSE)</f>
        <v>103311</v>
      </c>
      <c r="N962" t="str">
        <f>VLOOKUP($D962,Artslister!$A$1:$W$99,4,FALSE)</f>
        <v>133275</v>
      </c>
      <c r="O962" t="str">
        <f>VLOOKUP($D962,Artslister!$A$1:$W$99,5,FALSE)</f>
        <v>Plantae</v>
      </c>
      <c r="P962" t="str">
        <f>VLOOKUP($D962,Artslister!$A$1:$W$99,6,FALSE)</f>
        <v>Magnoliophyta</v>
      </c>
      <c r="Q962" t="str">
        <f>VLOOKUP($D962,Artslister!$A$1:$W$99,7,FALSE)</f>
        <v>Eudicots</v>
      </c>
      <c r="R962" t="str">
        <f>VLOOKUP($D962,Artslister!$A$1:$W$99,8,FALSE)</f>
        <v>Rosales</v>
      </c>
      <c r="S962" t="str">
        <f>VLOOKUP($D962,Artslister!$A$1:$W$99,9,FALSE)</f>
        <v>Rosaceae</v>
      </c>
      <c r="T962" t="str">
        <f>VLOOKUP($D962,Artslister!$A$1:$W$99,10,FALSE)</f>
        <v>Filipendula</v>
      </c>
      <c r="U962" t="str">
        <f>VLOOKUP($D962,Artslister!$A$1:$W$99,11,FALSE)</f>
        <v>vulgaris</v>
      </c>
      <c r="V962">
        <f>VLOOKUP($D962,Artslister!$A$1:$W$99,12,FALSE)</f>
        <v>0</v>
      </c>
      <c r="W962" t="str">
        <f>VLOOKUP($D962,Artslister!$A$1:$W$99,13,FALSE)</f>
        <v>Moench</v>
      </c>
      <c r="X962" t="e">
        <f>VLOOKUP($D962,Artslister!$A$1:$W$99,15,FALSE)</f>
        <v>#REF!</v>
      </c>
      <c r="Y962" t="e">
        <f>VLOOKUP($D962,Artslister!$A$1:$W$99,17,FALSE)</f>
        <v>#N/A</v>
      </c>
    </row>
    <row r="963" spans="1:25" ht="14.55" hidden="1" x14ac:dyDescent="0.3">
      <c r="A963" t="s">
        <v>57</v>
      </c>
      <c r="B963">
        <v>2018</v>
      </c>
      <c r="C963" t="s">
        <v>1633</v>
      </c>
      <c r="D963" t="s">
        <v>1945</v>
      </c>
      <c r="E963">
        <v>1</v>
      </c>
      <c r="F963">
        <v>1</v>
      </c>
      <c r="L963" t="str">
        <f>VLOOKUP($D963,Artslister!$A$1:$W$99,2,FALSE)</f>
        <v>Filipendula vulgaris</v>
      </c>
      <c r="M963" t="str">
        <f>VLOOKUP($D963,Artslister!$A$1:$W$99,3,FALSE)</f>
        <v>103311</v>
      </c>
      <c r="N963" t="str">
        <f>VLOOKUP($D963,Artslister!$A$1:$W$99,4,FALSE)</f>
        <v>133275</v>
      </c>
      <c r="O963" t="str">
        <f>VLOOKUP($D963,Artslister!$A$1:$W$99,5,FALSE)</f>
        <v>Plantae</v>
      </c>
      <c r="P963" t="str">
        <f>VLOOKUP($D963,Artslister!$A$1:$W$99,6,FALSE)</f>
        <v>Magnoliophyta</v>
      </c>
      <c r="Q963" t="str">
        <f>VLOOKUP($D963,Artslister!$A$1:$W$99,7,FALSE)</f>
        <v>Eudicots</v>
      </c>
      <c r="R963" t="str">
        <f>VLOOKUP($D963,Artslister!$A$1:$W$99,8,FALSE)</f>
        <v>Rosales</v>
      </c>
      <c r="S963" t="str">
        <f>VLOOKUP($D963,Artslister!$A$1:$W$99,9,FALSE)</f>
        <v>Rosaceae</v>
      </c>
      <c r="T963" t="str">
        <f>VLOOKUP($D963,Artslister!$A$1:$W$99,10,FALSE)</f>
        <v>Filipendula</v>
      </c>
      <c r="U963" t="str">
        <f>VLOOKUP($D963,Artslister!$A$1:$W$99,11,FALSE)</f>
        <v>vulgaris</v>
      </c>
      <c r="V963">
        <f>VLOOKUP($D963,Artslister!$A$1:$W$99,12,FALSE)</f>
        <v>0</v>
      </c>
      <c r="W963" t="str">
        <f>VLOOKUP($D963,Artslister!$A$1:$W$99,13,FALSE)</f>
        <v>Moench</v>
      </c>
      <c r="X963" t="e">
        <f>VLOOKUP($D963,Artslister!$A$1:$W$99,15,FALSE)</f>
        <v>#REF!</v>
      </c>
      <c r="Y963" t="e">
        <f>VLOOKUP($D963,Artslister!$A$1:$W$99,17,FALSE)</f>
        <v>#N/A</v>
      </c>
    </row>
    <row r="964" spans="1:25" ht="14.55" hidden="1" x14ac:dyDescent="0.3">
      <c r="A964" t="s">
        <v>57</v>
      </c>
      <c r="B964">
        <v>2018</v>
      </c>
      <c r="C964" t="s">
        <v>1644</v>
      </c>
      <c r="D964" t="s">
        <v>1945</v>
      </c>
      <c r="E964">
        <v>1</v>
      </c>
      <c r="F964">
        <v>1</v>
      </c>
      <c r="L964" t="str">
        <f>VLOOKUP($D964,Artslister!$A$1:$W$99,2,FALSE)</f>
        <v>Filipendula vulgaris</v>
      </c>
      <c r="M964" t="str">
        <f>VLOOKUP($D964,Artslister!$A$1:$W$99,3,FALSE)</f>
        <v>103311</v>
      </c>
      <c r="N964" t="str">
        <f>VLOOKUP($D964,Artslister!$A$1:$W$99,4,FALSE)</f>
        <v>133275</v>
      </c>
      <c r="O964" t="str">
        <f>VLOOKUP($D964,Artslister!$A$1:$W$99,5,FALSE)</f>
        <v>Plantae</v>
      </c>
      <c r="P964" t="str">
        <f>VLOOKUP($D964,Artslister!$A$1:$W$99,6,FALSE)</f>
        <v>Magnoliophyta</v>
      </c>
      <c r="Q964" t="str">
        <f>VLOOKUP($D964,Artslister!$A$1:$W$99,7,FALSE)</f>
        <v>Eudicots</v>
      </c>
      <c r="R964" t="str">
        <f>VLOOKUP($D964,Artslister!$A$1:$W$99,8,FALSE)</f>
        <v>Rosales</v>
      </c>
      <c r="S964" t="str">
        <f>VLOOKUP($D964,Artslister!$A$1:$W$99,9,FALSE)</f>
        <v>Rosaceae</v>
      </c>
      <c r="T964" t="str">
        <f>VLOOKUP($D964,Artslister!$A$1:$W$99,10,FALSE)</f>
        <v>Filipendula</v>
      </c>
      <c r="U964" t="str">
        <f>VLOOKUP($D964,Artslister!$A$1:$W$99,11,FALSE)</f>
        <v>vulgaris</v>
      </c>
      <c r="V964">
        <f>VLOOKUP($D964,Artslister!$A$1:$W$99,12,FALSE)</f>
        <v>0</v>
      </c>
      <c r="W964" t="str">
        <f>VLOOKUP($D964,Artslister!$A$1:$W$99,13,FALSE)</f>
        <v>Moench</v>
      </c>
      <c r="X964" t="e">
        <f>VLOOKUP($D964,Artslister!$A$1:$W$99,15,FALSE)</f>
        <v>#REF!</v>
      </c>
      <c r="Y964" t="e">
        <f>VLOOKUP($D964,Artslister!$A$1:$W$99,17,FALSE)</f>
        <v>#N/A</v>
      </c>
    </row>
    <row r="965" spans="1:25" ht="14.55" hidden="1" x14ac:dyDescent="0.3">
      <c r="A965" t="s">
        <v>57</v>
      </c>
      <c r="B965">
        <v>2018</v>
      </c>
      <c r="C965" t="s">
        <v>1658</v>
      </c>
      <c r="D965" t="s">
        <v>1945</v>
      </c>
      <c r="E965">
        <v>5</v>
      </c>
      <c r="F965">
        <v>1</v>
      </c>
      <c r="L965" t="str">
        <f>VLOOKUP($D965,Artslister!$A$1:$W$99,2,FALSE)</f>
        <v>Filipendula vulgaris</v>
      </c>
      <c r="M965" t="str">
        <f>VLOOKUP($D965,Artslister!$A$1:$W$99,3,FALSE)</f>
        <v>103311</v>
      </c>
      <c r="N965" t="str">
        <f>VLOOKUP($D965,Artslister!$A$1:$W$99,4,FALSE)</f>
        <v>133275</v>
      </c>
      <c r="O965" t="str">
        <f>VLOOKUP($D965,Artslister!$A$1:$W$99,5,FALSE)</f>
        <v>Plantae</v>
      </c>
      <c r="P965" t="str">
        <f>VLOOKUP($D965,Artslister!$A$1:$W$99,6,FALSE)</f>
        <v>Magnoliophyta</v>
      </c>
      <c r="Q965" t="str">
        <f>VLOOKUP($D965,Artslister!$A$1:$W$99,7,FALSE)</f>
        <v>Eudicots</v>
      </c>
      <c r="R965" t="str">
        <f>VLOOKUP($D965,Artslister!$A$1:$W$99,8,FALSE)</f>
        <v>Rosales</v>
      </c>
      <c r="S965" t="str">
        <f>VLOOKUP($D965,Artslister!$A$1:$W$99,9,FALSE)</f>
        <v>Rosaceae</v>
      </c>
      <c r="T965" t="str">
        <f>VLOOKUP($D965,Artslister!$A$1:$W$99,10,FALSE)</f>
        <v>Filipendula</v>
      </c>
      <c r="U965" t="str">
        <f>VLOOKUP($D965,Artslister!$A$1:$W$99,11,FALSE)</f>
        <v>vulgaris</v>
      </c>
      <c r="V965">
        <f>VLOOKUP($D965,Artslister!$A$1:$W$99,12,FALSE)</f>
        <v>0</v>
      </c>
      <c r="W965" t="str">
        <f>VLOOKUP($D965,Artslister!$A$1:$W$99,13,FALSE)</f>
        <v>Moench</v>
      </c>
      <c r="X965" t="e">
        <f>VLOOKUP($D965,Artslister!$A$1:$W$99,15,FALSE)</f>
        <v>#REF!</v>
      </c>
      <c r="Y965" t="e">
        <f>VLOOKUP($D965,Artslister!$A$1:$W$99,17,FALSE)</f>
        <v>#N/A</v>
      </c>
    </row>
    <row r="966" spans="1:25" ht="14.55" hidden="1" x14ac:dyDescent="0.3">
      <c r="A966" t="s">
        <v>57</v>
      </c>
      <c r="B966">
        <v>2018</v>
      </c>
      <c r="C966" t="s">
        <v>1639</v>
      </c>
      <c r="D966" t="s">
        <v>1945</v>
      </c>
      <c r="E966">
        <v>3</v>
      </c>
      <c r="F966">
        <v>1</v>
      </c>
      <c r="L966" t="str">
        <f>VLOOKUP($D966,Artslister!$A$1:$W$99,2,FALSE)</f>
        <v>Filipendula vulgaris</v>
      </c>
      <c r="M966" t="str">
        <f>VLOOKUP($D966,Artslister!$A$1:$W$99,3,FALSE)</f>
        <v>103311</v>
      </c>
      <c r="N966" t="str">
        <f>VLOOKUP($D966,Artslister!$A$1:$W$99,4,FALSE)</f>
        <v>133275</v>
      </c>
      <c r="O966" t="str">
        <f>VLOOKUP($D966,Artslister!$A$1:$W$99,5,FALSE)</f>
        <v>Plantae</v>
      </c>
      <c r="P966" t="str">
        <f>VLOOKUP($D966,Artslister!$A$1:$W$99,6,FALSE)</f>
        <v>Magnoliophyta</v>
      </c>
      <c r="Q966" t="str">
        <f>VLOOKUP($D966,Artslister!$A$1:$W$99,7,FALSE)</f>
        <v>Eudicots</v>
      </c>
      <c r="R966" t="str">
        <f>VLOOKUP($D966,Artslister!$A$1:$W$99,8,FALSE)</f>
        <v>Rosales</v>
      </c>
      <c r="S966" t="str">
        <f>VLOOKUP($D966,Artslister!$A$1:$W$99,9,FALSE)</f>
        <v>Rosaceae</v>
      </c>
      <c r="T966" t="str">
        <f>VLOOKUP($D966,Artslister!$A$1:$W$99,10,FALSE)</f>
        <v>Filipendula</v>
      </c>
      <c r="U966" t="str">
        <f>VLOOKUP($D966,Artslister!$A$1:$W$99,11,FALSE)</f>
        <v>vulgaris</v>
      </c>
      <c r="V966">
        <f>VLOOKUP($D966,Artslister!$A$1:$W$99,12,FALSE)</f>
        <v>0</v>
      </c>
      <c r="W966" t="str">
        <f>VLOOKUP($D966,Artslister!$A$1:$W$99,13,FALSE)</f>
        <v>Moench</v>
      </c>
      <c r="X966" t="e">
        <f>VLOOKUP($D966,Artslister!$A$1:$W$99,15,FALSE)</f>
        <v>#REF!</v>
      </c>
      <c r="Y966" t="e">
        <f>VLOOKUP($D966,Artslister!$A$1:$W$99,17,FALSE)</f>
        <v>#N/A</v>
      </c>
    </row>
    <row r="967" spans="1:25" ht="14.55" hidden="1" x14ac:dyDescent="0.3">
      <c r="A967" t="s">
        <v>57</v>
      </c>
      <c r="B967">
        <v>2018</v>
      </c>
      <c r="C967" t="s">
        <v>1660</v>
      </c>
      <c r="D967" t="s">
        <v>1945</v>
      </c>
      <c r="E967">
        <v>3</v>
      </c>
      <c r="F967">
        <v>1</v>
      </c>
      <c r="L967" t="str">
        <f>VLOOKUP($D967,Artslister!$A$1:$W$99,2,FALSE)</f>
        <v>Filipendula vulgaris</v>
      </c>
      <c r="M967" t="str">
        <f>VLOOKUP($D967,Artslister!$A$1:$W$99,3,FALSE)</f>
        <v>103311</v>
      </c>
      <c r="N967" t="str">
        <f>VLOOKUP($D967,Artslister!$A$1:$W$99,4,FALSE)</f>
        <v>133275</v>
      </c>
      <c r="O967" t="str">
        <f>VLOOKUP($D967,Artslister!$A$1:$W$99,5,FALSE)</f>
        <v>Plantae</v>
      </c>
      <c r="P967" t="str">
        <f>VLOOKUP($D967,Artslister!$A$1:$W$99,6,FALSE)</f>
        <v>Magnoliophyta</v>
      </c>
      <c r="Q967" t="str">
        <f>VLOOKUP($D967,Artslister!$A$1:$W$99,7,FALSE)</f>
        <v>Eudicots</v>
      </c>
      <c r="R967" t="str">
        <f>VLOOKUP($D967,Artslister!$A$1:$W$99,8,FALSE)</f>
        <v>Rosales</v>
      </c>
      <c r="S967" t="str">
        <f>VLOOKUP($D967,Artslister!$A$1:$W$99,9,FALSE)</f>
        <v>Rosaceae</v>
      </c>
      <c r="T967" t="str">
        <f>VLOOKUP($D967,Artslister!$A$1:$W$99,10,FALSE)</f>
        <v>Filipendula</v>
      </c>
      <c r="U967" t="str">
        <f>VLOOKUP($D967,Artslister!$A$1:$W$99,11,FALSE)</f>
        <v>vulgaris</v>
      </c>
      <c r="V967">
        <f>VLOOKUP($D967,Artslister!$A$1:$W$99,12,FALSE)</f>
        <v>0</v>
      </c>
      <c r="W967" t="str">
        <f>VLOOKUP($D967,Artslister!$A$1:$W$99,13,FALSE)</f>
        <v>Moench</v>
      </c>
      <c r="X967" t="e">
        <f>VLOOKUP($D967,Artslister!$A$1:$W$99,15,FALSE)</f>
        <v>#REF!</v>
      </c>
      <c r="Y967" t="e">
        <f>VLOOKUP($D967,Artslister!$A$1:$W$99,17,FALSE)</f>
        <v>#N/A</v>
      </c>
    </row>
    <row r="968" spans="1:25" ht="14.55" hidden="1" x14ac:dyDescent="0.3">
      <c r="A968" t="s">
        <v>57</v>
      </c>
      <c r="B968">
        <v>2018</v>
      </c>
      <c r="C968" t="s">
        <v>1635</v>
      </c>
      <c r="D968" t="s">
        <v>1945</v>
      </c>
      <c r="E968">
        <v>3</v>
      </c>
      <c r="F968">
        <v>1</v>
      </c>
      <c r="L968" t="str">
        <f>VLOOKUP($D968,Artslister!$A$1:$W$99,2,FALSE)</f>
        <v>Filipendula vulgaris</v>
      </c>
      <c r="M968" t="str">
        <f>VLOOKUP($D968,Artslister!$A$1:$W$99,3,FALSE)</f>
        <v>103311</v>
      </c>
      <c r="N968" t="str">
        <f>VLOOKUP($D968,Artslister!$A$1:$W$99,4,FALSE)</f>
        <v>133275</v>
      </c>
      <c r="O968" t="str">
        <f>VLOOKUP($D968,Artslister!$A$1:$W$99,5,FALSE)</f>
        <v>Plantae</v>
      </c>
      <c r="P968" t="str">
        <f>VLOOKUP($D968,Artslister!$A$1:$W$99,6,FALSE)</f>
        <v>Magnoliophyta</v>
      </c>
      <c r="Q968" t="str">
        <f>VLOOKUP($D968,Artslister!$A$1:$W$99,7,FALSE)</f>
        <v>Eudicots</v>
      </c>
      <c r="R968" t="str">
        <f>VLOOKUP($D968,Artslister!$A$1:$W$99,8,FALSE)</f>
        <v>Rosales</v>
      </c>
      <c r="S968" t="str">
        <f>VLOOKUP($D968,Artslister!$A$1:$W$99,9,FALSE)</f>
        <v>Rosaceae</v>
      </c>
      <c r="T968" t="str">
        <f>VLOOKUP($D968,Artslister!$A$1:$W$99,10,FALSE)</f>
        <v>Filipendula</v>
      </c>
      <c r="U968" t="str">
        <f>VLOOKUP($D968,Artslister!$A$1:$W$99,11,FALSE)</f>
        <v>vulgaris</v>
      </c>
      <c r="V968">
        <f>VLOOKUP($D968,Artslister!$A$1:$W$99,12,FALSE)</f>
        <v>0</v>
      </c>
      <c r="W968" t="str">
        <f>VLOOKUP($D968,Artslister!$A$1:$W$99,13,FALSE)</f>
        <v>Moench</v>
      </c>
      <c r="X968" t="e">
        <f>VLOOKUP($D968,Artslister!$A$1:$W$99,15,FALSE)</f>
        <v>#REF!</v>
      </c>
      <c r="Y968" t="e">
        <f>VLOOKUP($D968,Artslister!$A$1:$W$99,17,FALSE)</f>
        <v>#N/A</v>
      </c>
    </row>
    <row r="969" spans="1:25" ht="14.55" hidden="1" x14ac:dyDescent="0.3">
      <c r="A969" t="s">
        <v>57</v>
      </c>
      <c r="B969">
        <v>2018</v>
      </c>
      <c r="C969" t="s">
        <v>1637</v>
      </c>
      <c r="D969" t="s">
        <v>1945</v>
      </c>
      <c r="E969">
        <v>3</v>
      </c>
      <c r="F969">
        <v>1</v>
      </c>
      <c r="L969" t="str">
        <f>VLOOKUP($D969,Artslister!$A$1:$W$99,2,FALSE)</f>
        <v>Filipendula vulgaris</v>
      </c>
      <c r="M969" t="str">
        <f>VLOOKUP($D969,Artslister!$A$1:$W$99,3,FALSE)</f>
        <v>103311</v>
      </c>
      <c r="N969" t="str">
        <f>VLOOKUP($D969,Artslister!$A$1:$W$99,4,FALSE)</f>
        <v>133275</v>
      </c>
      <c r="O969" t="str">
        <f>VLOOKUP($D969,Artslister!$A$1:$W$99,5,FALSE)</f>
        <v>Plantae</v>
      </c>
      <c r="P969" t="str">
        <f>VLOOKUP($D969,Artslister!$A$1:$W$99,6,FALSE)</f>
        <v>Magnoliophyta</v>
      </c>
      <c r="Q969" t="str">
        <f>VLOOKUP($D969,Artslister!$A$1:$W$99,7,FALSE)</f>
        <v>Eudicots</v>
      </c>
      <c r="R969" t="str">
        <f>VLOOKUP($D969,Artslister!$A$1:$W$99,8,FALSE)</f>
        <v>Rosales</v>
      </c>
      <c r="S969" t="str">
        <f>VLOOKUP($D969,Artslister!$A$1:$W$99,9,FALSE)</f>
        <v>Rosaceae</v>
      </c>
      <c r="T969" t="str">
        <f>VLOOKUP($D969,Artslister!$A$1:$W$99,10,FALSE)</f>
        <v>Filipendula</v>
      </c>
      <c r="U969" t="str">
        <f>VLOOKUP($D969,Artslister!$A$1:$W$99,11,FALSE)</f>
        <v>vulgaris</v>
      </c>
      <c r="V969">
        <f>VLOOKUP($D969,Artslister!$A$1:$W$99,12,FALSE)</f>
        <v>0</v>
      </c>
      <c r="W969" t="str">
        <f>VLOOKUP($D969,Artslister!$A$1:$W$99,13,FALSE)</f>
        <v>Moench</v>
      </c>
      <c r="X969" t="e">
        <f>VLOOKUP($D969,Artslister!$A$1:$W$99,15,FALSE)</f>
        <v>#REF!</v>
      </c>
      <c r="Y969" t="e">
        <f>VLOOKUP($D969,Artslister!$A$1:$W$99,17,FALSE)</f>
        <v>#N/A</v>
      </c>
    </row>
    <row r="970" spans="1:25" ht="14.55" hidden="1" x14ac:dyDescent="0.3">
      <c r="A970" t="s">
        <v>57</v>
      </c>
      <c r="B970">
        <v>2018</v>
      </c>
      <c r="C970" t="s">
        <v>1646</v>
      </c>
      <c r="D970" t="s">
        <v>1945</v>
      </c>
      <c r="E970">
        <v>10</v>
      </c>
      <c r="F970">
        <v>1</v>
      </c>
      <c r="L970" t="str">
        <f>VLOOKUP($D970,Artslister!$A$1:$W$99,2,FALSE)</f>
        <v>Filipendula vulgaris</v>
      </c>
      <c r="M970" t="str">
        <f>VLOOKUP($D970,Artslister!$A$1:$W$99,3,FALSE)</f>
        <v>103311</v>
      </c>
      <c r="N970" t="str">
        <f>VLOOKUP($D970,Artslister!$A$1:$W$99,4,FALSE)</f>
        <v>133275</v>
      </c>
      <c r="O970" t="str">
        <f>VLOOKUP($D970,Artslister!$A$1:$W$99,5,FALSE)</f>
        <v>Plantae</v>
      </c>
      <c r="P970" t="str">
        <f>VLOOKUP($D970,Artslister!$A$1:$W$99,6,FALSE)</f>
        <v>Magnoliophyta</v>
      </c>
      <c r="Q970" t="str">
        <f>VLOOKUP($D970,Artslister!$A$1:$W$99,7,FALSE)</f>
        <v>Eudicots</v>
      </c>
      <c r="R970" t="str">
        <f>VLOOKUP($D970,Artslister!$A$1:$W$99,8,FALSE)</f>
        <v>Rosales</v>
      </c>
      <c r="S970" t="str">
        <f>VLOOKUP($D970,Artslister!$A$1:$W$99,9,FALSE)</f>
        <v>Rosaceae</v>
      </c>
      <c r="T970" t="str">
        <f>VLOOKUP($D970,Artslister!$A$1:$W$99,10,FALSE)</f>
        <v>Filipendula</v>
      </c>
      <c r="U970" t="str">
        <f>VLOOKUP($D970,Artslister!$A$1:$W$99,11,FALSE)</f>
        <v>vulgaris</v>
      </c>
      <c r="V970">
        <f>VLOOKUP($D970,Artslister!$A$1:$W$99,12,FALSE)</f>
        <v>0</v>
      </c>
      <c r="W970" t="str">
        <f>VLOOKUP($D970,Artslister!$A$1:$W$99,13,FALSE)</f>
        <v>Moench</v>
      </c>
      <c r="X970" t="e">
        <f>VLOOKUP($D970,Artslister!$A$1:$W$99,15,FALSE)</f>
        <v>#REF!</v>
      </c>
      <c r="Y970" t="e">
        <f>VLOOKUP($D970,Artslister!$A$1:$W$99,17,FALSE)</f>
        <v>#N/A</v>
      </c>
    </row>
    <row r="971" spans="1:25" ht="14.55" hidden="1" x14ac:dyDescent="0.3">
      <c r="A971" t="s">
        <v>57</v>
      </c>
      <c r="B971">
        <v>2018</v>
      </c>
      <c r="C971" t="s">
        <v>1628</v>
      </c>
      <c r="D971" t="s">
        <v>1945</v>
      </c>
      <c r="E971">
        <v>3</v>
      </c>
      <c r="F971">
        <v>1</v>
      </c>
      <c r="L971" t="str">
        <f>VLOOKUP($D971,Artslister!$A$1:$W$99,2,FALSE)</f>
        <v>Filipendula vulgaris</v>
      </c>
      <c r="M971" t="str">
        <f>VLOOKUP($D971,Artslister!$A$1:$W$99,3,FALSE)</f>
        <v>103311</v>
      </c>
      <c r="N971" t="str">
        <f>VLOOKUP($D971,Artslister!$A$1:$W$99,4,FALSE)</f>
        <v>133275</v>
      </c>
      <c r="O971" t="str">
        <f>VLOOKUP($D971,Artslister!$A$1:$W$99,5,FALSE)</f>
        <v>Plantae</v>
      </c>
      <c r="P971" t="str">
        <f>VLOOKUP($D971,Artslister!$A$1:$W$99,6,FALSE)</f>
        <v>Magnoliophyta</v>
      </c>
      <c r="Q971" t="str">
        <f>VLOOKUP($D971,Artslister!$A$1:$W$99,7,FALSE)</f>
        <v>Eudicots</v>
      </c>
      <c r="R971" t="str">
        <f>VLOOKUP($D971,Artslister!$A$1:$W$99,8,FALSE)</f>
        <v>Rosales</v>
      </c>
      <c r="S971" t="str">
        <f>VLOOKUP($D971,Artslister!$A$1:$W$99,9,FALSE)</f>
        <v>Rosaceae</v>
      </c>
      <c r="T971" t="str">
        <f>VLOOKUP($D971,Artslister!$A$1:$W$99,10,FALSE)</f>
        <v>Filipendula</v>
      </c>
      <c r="U971" t="str">
        <f>VLOOKUP($D971,Artslister!$A$1:$W$99,11,FALSE)</f>
        <v>vulgaris</v>
      </c>
      <c r="V971">
        <f>VLOOKUP($D971,Artslister!$A$1:$W$99,12,FALSE)</f>
        <v>0</v>
      </c>
      <c r="W971" t="str">
        <f>VLOOKUP($D971,Artslister!$A$1:$W$99,13,FALSE)</f>
        <v>Moench</v>
      </c>
      <c r="X971" t="e">
        <f>VLOOKUP($D971,Artslister!$A$1:$W$99,15,FALSE)</f>
        <v>#REF!</v>
      </c>
      <c r="Y971" t="e">
        <f>VLOOKUP($D971,Artslister!$A$1:$W$99,17,FALSE)</f>
        <v>#N/A</v>
      </c>
    </row>
    <row r="972" spans="1:25" ht="14.55" hidden="1" x14ac:dyDescent="0.3">
      <c r="A972" t="s">
        <v>57</v>
      </c>
      <c r="B972">
        <v>2018</v>
      </c>
      <c r="C972" t="s">
        <v>1664</v>
      </c>
      <c r="D972" t="s">
        <v>1945</v>
      </c>
      <c r="E972">
        <v>1</v>
      </c>
      <c r="F972">
        <v>1</v>
      </c>
      <c r="L972" t="str">
        <f>VLOOKUP($D972,Artslister!$A$1:$W$99,2,FALSE)</f>
        <v>Filipendula vulgaris</v>
      </c>
      <c r="M972" t="str">
        <f>VLOOKUP($D972,Artslister!$A$1:$W$99,3,FALSE)</f>
        <v>103311</v>
      </c>
      <c r="N972" t="str">
        <f>VLOOKUP($D972,Artslister!$A$1:$W$99,4,FALSE)</f>
        <v>133275</v>
      </c>
      <c r="O972" t="str">
        <f>VLOOKUP($D972,Artslister!$A$1:$W$99,5,FALSE)</f>
        <v>Plantae</v>
      </c>
      <c r="P972" t="str">
        <f>VLOOKUP($D972,Artslister!$A$1:$W$99,6,FALSE)</f>
        <v>Magnoliophyta</v>
      </c>
      <c r="Q972" t="str">
        <f>VLOOKUP($D972,Artslister!$A$1:$W$99,7,FALSE)</f>
        <v>Eudicots</v>
      </c>
      <c r="R972" t="str">
        <f>VLOOKUP($D972,Artslister!$A$1:$W$99,8,FALSE)</f>
        <v>Rosales</v>
      </c>
      <c r="S972" t="str">
        <f>VLOOKUP($D972,Artslister!$A$1:$W$99,9,FALSE)</f>
        <v>Rosaceae</v>
      </c>
      <c r="T972" t="str">
        <f>VLOOKUP($D972,Artslister!$A$1:$W$99,10,FALSE)</f>
        <v>Filipendula</v>
      </c>
      <c r="U972" t="str">
        <f>VLOOKUP($D972,Artslister!$A$1:$W$99,11,FALSE)</f>
        <v>vulgaris</v>
      </c>
      <c r="V972">
        <f>VLOOKUP($D972,Artslister!$A$1:$W$99,12,FALSE)</f>
        <v>0</v>
      </c>
      <c r="W972" t="str">
        <f>VLOOKUP($D972,Artslister!$A$1:$W$99,13,FALSE)</f>
        <v>Moench</v>
      </c>
      <c r="X972" t="e">
        <f>VLOOKUP($D972,Artslister!$A$1:$W$99,15,FALSE)</f>
        <v>#REF!</v>
      </c>
      <c r="Y972" t="e">
        <f>VLOOKUP($D972,Artslister!$A$1:$W$99,17,FALSE)</f>
        <v>#N/A</v>
      </c>
    </row>
    <row r="973" spans="1:25" ht="14.55" hidden="1" x14ac:dyDescent="0.3">
      <c r="A973" t="s">
        <v>57</v>
      </c>
      <c r="B973">
        <v>2018</v>
      </c>
      <c r="C973" t="s">
        <v>1630</v>
      </c>
      <c r="D973" t="s">
        <v>1945</v>
      </c>
      <c r="E973">
        <v>3</v>
      </c>
      <c r="F973">
        <v>1</v>
      </c>
      <c r="L973" t="str">
        <f>VLOOKUP($D973,Artslister!$A$1:$W$99,2,FALSE)</f>
        <v>Filipendula vulgaris</v>
      </c>
      <c r="M973" t="str">
        <f>VLOOKUP($D973,Artslister!$A$1:$W$99,3,FALSE)</f>
        <v>103311</v>
      </c>
      <c r="N973" t="str">
        <f>VLOOKUP($D973,Artslister!$A$1:$W$99,4,FALSE)</f>
        <v>133275</v>
      </c>
      <c r="O973" t="str">
        <f>VLOOKUP($D973,Artslister!$A$1:$W$99,5,FALSE)</f>
        <v>Plantae</v>
      </c>
      <c r="P973" t="str">
        <f>VLOOKUP($D973,Artslister!$A$1:$W$99,6,FALSE)</f>
        <v>Magnoliophyta</v>
      </c>
      <c r="Q973" t="str">
        <f>VLOOKUP($D973,Artslister!$A$1:$W$99,7,FALSE)</f>
        <v>Eudicots</v>
      </c>
      <c r="R973" t="str">
        <f>VLOOKUP($D973,Artslister!$A$1:$W$99,8,FALSE)</f>
        <v>Rosales</v>
      </c>
      <c r="S973" t="str">
        <f>VLOOKUP($D973,Artslister!$A$1:$W$99,9,FALSE)</f>
        <v>Rosaceae</v>
      </c>
      <c r="T973" t="str">
        <f>VLOOKUP($D973,Artslister!$A$1:$W$99,10,FALSE)</f>
        <v>Filipendula</v>
      </c>
      <c r="U973" t="str">
        <f>VLOOKUP($D973,Artslister!$A$1:$W$99,11,FALSE)</f>
        <v>vulgaris</v>
      </c>
      <c r="V973">
        <f>VLOOKUP($D973,Artslister!$A$1:$W$99,12,FALSE)</f>
        <v>0</v>
      </c>
      <c r="W973" t="str">
        <f>VLOOKUP($D973,Artslister!$A$1:$W$99,13,FALSE)</f>
        <v>Moench</v>
      </c>
      <c r="X973" t="e">
        <f>VLOOKUP($D973,Artslister!$A$1:$W$99,15,FALSE)</f>
        <v>#REF!</v>
      </c>
      <c r="Y973" t="e">
        <f>VLOOKUP($D973,Artslister!$A$1:$W$99,17,FALSE)</f>
        <v>#N/A</v>
      </c>
    </row>
    <row r="974" spans="1:25" ht="14.55" hidden="1" x14ac:dyDescent="0.3">
      <c r="A974" t="s">
        <v>57</v>
      </c>
      <c r="B974">
        <v>2018</v>
      </c>
      <c r="C974" t="s">
        <v>1632</v>
      </c>
      <c r="D974" t="s">
        <v>1945</v>
      </c>
      <c r="E974">
        <v>1</v>
      </c>
      <c r="F974">
        <v>1</v>
      </c>
      <c r="L974" t="str">
        <f>VLOOKUP($D974,Artslister!$A$1:$W$99,2,FALSE)</f>
        <v>Filipendula vulgaris</v>
      </c>
      <c r="M974" t="str">
        <f>VLOOKUP($D974,Artslister!$A$1:$W$99,3,FALSE)</f>
        <v>103311</v>
      </c>
      <c r="N974" t="str">
        <f>VLOOKUP($D974,Artslister!$A$1:$W$99,4,FALSE)</f>
        <v>133275</v>
      </c>
      <c r="O974" t="str">
        <f>VLOOKUP($D974,Artslister!$A$1:$W$99,5,FALSE)</f>
        <v>Plantae</v>
      </c>
      <c r="P974" t="str">
        <f>VLOOKUP($D974,Artslister!$A$1:$W$99,6,FALSE)</f>
        <v>Magnoliophyta</v>
      </c>
      <c r="Q974" t="str">
        <f>VLOOKUP($D974,Artslister!$A$1:$W$99,7,FALSE)</f>
        <v>Eudicots</v>
      </c>
      <c r="R974" t="str">
        <f>VLOOKUP($D974,Artslister!$A$1:$W$99,8,FALSE)</f>
        <v>Rosales</v>
      </c>
      <c r="S974" t="str">
        <f>VLOOKUP($D974,Artslister!$A$1:$W$99,9,FALSE)</f>
        <v>Rosaceae</v>
      </c>
      <c r="T974" t="str">
        <f>VLOOKUP($D974,Artslister!$A$1:$W$99,10,FALSE)</f>
        <v>Filipendula</v>
      </c>
      <c r="U974" t="str">
        <f>VLOOKUP($D974,Artslister!$A$1:$W$99,11,FALSE)</f>
        <v>vulgaris</v>
      </c>
      <c r="V974">
        <f>VLOOKUP($D974,Artslister!$A$1:$W$99,12,FALSE)</f>
        <v>0</v>
      </c>
      <c r="W974" t="str">
        <f>VLOOKUP($D974,Artslister!$A$1:$W$99,13,FALSE)</f>
        <v>Moench</v>
      </c>
      <c r="X974" t="e">
        <f>VLOOKUP($D974,Artslister!$A$1:$W$99,15,FALSE)</f>
        <v>#REF!</v>
      </c>
      <c r="Y974" t="e">
        <f>VLOOKUP($D974,Artslister!$A$1:$W$99,17,FALSE)</f>
        <v>#N/A</v>
      </c>
    </row>
    <row r="975" spans="1:25" ht="14.55" hidden="1" x14ac:dyDescent="0.3">
      <c r="A975" t="s">
        <v>98</v>
      </c>
      <c r="B975">
        <v>2018</v>
      </c>
      <c r="C975" t="s">
        <v>1725</v>
      </c>
      <c r="D975" t="s">
        <v>1945</v>
      </c>
      <c r="E975">
        <v>10</v>
      </c>
      <c r="F975">
        <v>1</v>
      </c>
      <c r="L975" t="str">
        <f>VLOOKUP($D975,Artslister!$A$1:$W$99,2,FALSE)</f>
        <v>Filipendula vulgaris</v>
      </c>
      <c r="M975" t="str">
        <f>VLOOKUP($D975,Artslister!$A$1:$W$99,3,FALSE)</f>
        <v>103311</v>
      </c>
      <c r="N975" t="str">
        <f>VLOOKUP($D975,Artslister!$A$1:$W$99,4,FALSE)</f>
        <v>133275</v>
      </c>
      <c r="O975" t="str">
        <f>VLOOKUP($D975,Artslister!$A$1:$W$99,5,FALSE)</f>
        <v>Plantae</v>
      </c>
      <c r="P975" t="str">
        <f>VLOOKUP($D975,Artslister!$A$1:$W$99,6,FALSE)</f>
        <v>Magnoliophyta</v>
      </c>
      <c r="Q975" t="str">
        <f>VLOOKUP($D975,Artslister!$A$1:$W$99,7,FALSE)</f>
        <v>Eudicots</v>
      </c>
      <c r="R975" t="str">
        <f>VLOOKUP($D975,Artslister!$A$1:$W$99,8,FALSE)</f>
        <v>Rosales</v>
      </c>
      <c r="S975" t="str">
        <f>VLOOKUP($D975,Artslister!$A$1:$W$99,9,FALSE)</f>
        <v>Rosaceae</v>
      </c>
      <c r="T975" t="str">
        <f>VLOOKUP($D975,Artslister!$A$1:$W$99,10,FALSE)</f>
        <v>Filipendula</v>
      </c>
      <c r="U975" t="str">
        <f>VLOOKUP($D975,Artslister!$A$1:$W$99,11,FALSE)</f>
        <v>vulgaris</v>
      </c>
      <c r="V975">
        <f>VLOOKUP($D975,Artslister!$A$1:$W$99,12,FALSE)</f>
        <v>0</v>
      </c>
      <c r="W975" t="str">
        <f>VLOOKUP($D975,Artslister!$A$1:$W$99,13,FALSE)</f>
        <v>Moench</v>
      </c>
      <c r="X975" t="e">
        <f>VLOOKUP($D975,Artslister!$A$1:$W$99,15,FALSE)</f>
        <v>#REF!</v>
      </c>
      <c r="Y975" t="e">
        <f>VLOOKUP($D975,Artslister!$A$1:$W$99,17,FALSE)</f>
        <v>#N/A</v>
      </c>
    </row>
    <row r="976" spans="1:25" ht="14.55" hidden="1" x14ac:dyDescent="0.3">
      <c r="A976" t="s">
        <v>98</v>
      </c>
      <c r="B976">
        <v>2018</v>
      </c>
      <c r="C976" t="s">
        <v>1727</v>
      </c>
      <c r="D976" t="s">
        <v>1945</v>
      </c>
      <c r="E976">
        <v>5</v>
      </c>
      <c r="F976">
        <v>1</v>
      </c>
      <c r="L976" t="str">
        <f>VLOOKUP($D976,Artslister!$A$1:$W$99,2,FALSE)</f>
        <v>Filipendula vulgaris</v>
      </c>
      <c r="M976" t="str">
        <f>VLOOKUP($D976,Artslister!$A$1:$W$99,3,FALSE)</f>
        <v>103311</v>
      </c>
      <c r="N976" t="str">
        <f>VLOOKUP($D976,Artslister!$A$1:$W$99,4,FALSE)</f>
        <v>133275</v>
      </c>
      <c r="O976" t="str">
        <f>VLOOKUP($D976,Artslister!$A$1:$W$99,5,FALSE)</f>
        <v>Plantae</v>
      </c>
      <c r="P976" t="str">
        <f>VLOOKUP($D976,Artslister!$A$1:$W$99,6,FALSE)</f>
        <v>Magnoliophyta</v>
      </c>
      <c r="Q976" t="str">
        <f>VLOOKUP($D976,Artslister!$A$1:$W$99,7,FALSE)</f>
        <v>Eudicots</v>
      </c>
      <c r="R976" t="str">
        <f>VLOOKUP($D976,Artslister!$A$1:$W$99,8,FALSE)</f>
        <v>Rosales</v>
      </c>
      <c r="S976" t="str">
        <f>VLOOKUP($D976,Artslister!$A$1:$W$99,9,FALSE)</f>
        <v>Rosaceae</v>
      </c>
      <c r="T976" t="str">
        <f>VLOOKUP($D976,Artslister!$A$1:$W$99,10,FALSE)</f>
        <v>Filipendula</v>
      </c>
      <c r="U976" t="str">
        <f>VLOOKUP($D976,Artslister!$A$1:$W$99,11,FALSE)</f>
        <v>vulgaris</v>
      </c>
      <c r="V976">
        <f>VLOOKUP($D976,Artslister!$A$1:$W$99,12,FALSE)</f>
        <v>0</v>
      </c>
      <c r="W976" t="str">
        <f>VLOOKUP($D976,Artslister!$A$1:$W$99,13,FALSE)</f>
        <v>Moench</v>
      </c>
      <c r="X976" t="e">
        <f>VLOOKUP($D976,Artslister!$A$1:$W$99,15,FALSE)</f>
        <v>#REF!</v>
      </c>
      <c r="Y976" t="e">
        <f>VLOOKUP($D976,Artslister!$A$1:$W$99,17,FALSE)</f>
        <v>#N/A</v>
      </c>
    </row>
    <row r="977" spans="1:25" ht="14.55" hidden="1" x14ac:dyDescent="0.3">
      <c r="A977" t="s">
        <v>98</v>
      </c>
      <c r="B977">
        <v>2018</v>
      </c>
      <c r="C977" t="s">
        <v>1729</v>
      </c>
      <c r="D977" t="s">
        <v>1945</v>
      </c>
      <c r="E977">
        <v>15</v>
      </c>
      <c r="F977">
        <v>1</v>
      </c>
      <c r="L977" t="str">
        <f>VLOOKUP($D977,Artslister!$A$1:$W$99,2,FALSE)</f>
        <v>Filipendula vulgaris</v>
      </c>
      <c r="M977" t="str">
        <f>VLOOKUP($D977,Artslister!$A$1:$W$99,3,FALSE)</f>
        <v>103311</v>
      </c>
      <c r="N977" t="str">
        <f>VLOOKUP($D977,Artslister!$A$1:$W$99,4,FALSE)</f>
        <v>133275</v>
      </c>
      <c r="O977" t="str">
        <f>VLOOKUP($D977,Artslister!$A$1:$W$99,5,FALSE)</f>
        <v>Plantae</v>
      </c>
      <c r="P977" t="str">
        <f>VLOOKUP($D977,Artslister!$A$1:$W$99,6,FALSE)</f>
        <v>Magnoliophyta</v>
      </c>
      <c r="Q977" t="str">
        <f>VLOOKUP($D977,Artslister!$A$1:$W$99,7,FALSE)</f>
        <v>Eudicots</v>
      </c>
      <c r="R977" t="str">
        <f>VLOOKUP($D977,Artslister!$A$1:$W$99,8,FALSE)</f>
        <v>Rosales</v>
      </c>
      <c r="S977" t="str">
        <f>VLOOKUP($D977,Artslister!$A$1:$W$99,9,FALSE)</f>
        <v>Rosaceae</v>
      </c>
      <c r="T977" t="str">
        <f>VLOOKUP($D977,Artslister!$A$1:$W$99,10,FALSE)</f>
        <v>Filipendula</v>
      </c>
      <c r="U977" t="str">
        <f>VLOOKUP($D977,Artslister!$A$1:$W$99,11,FALSE)</f>
        <v>vulgaris</v>
      </c>
      <c r="V977">
        <f>VLOOKUP($D977,Artslister!$A$1:$W$99,12,FALSE)</f>
        <v>0</v>
      </c>
      <c r="W977" t="str">
        <f>VLOOKUP($D977,Artslister!$A$1:$W$99,13,FALSE)</f>
        <v>Moench</v>
      </c>
      <c r="X977" t="e">
        <f>VLOOKUP($D977,Artslister!$A$1:$W$99,15,FALSE)</f>
        <v>#REF!</v>
      </c>
      <c r="Y977" t="e">
        <f>VLOOKUP($D977,Artslister!$A$1:$W$99,17,FALSE)</f>
        <v>#N/A</v>
      </c>
    </row>
    <row r="978" spans="1:25" ht="14.55" hidden="1" x14ac:dyDescent="0.3">
      <c r="A978" t="s">
        <v>98</v>
      </c>
      <c r="B978">
        <v>2018</v>
      </c>
      <c r="C978" t="s">
        <v>1719</v>
      </c>
      <c r="D978" t="s">
        <v>1945</v>
      </c>
      <c r="E978">
        <v>10</v>
      </c>
      <c r="F978">
        <v>1</v>
      </c>
      <c r="L978" t="str">
        <f>VLOOKUP($D978,Artslister!$A$1:$W$99,2,FALSE)</f>
        <v>Filipendula vulgaris</v>
      </c>
      <c r="M978" t="str">
        <f>VLOOKUP($D978,Artslister!$A$1:$W$99,3,FALSE)</f>
        <v>103311</v>
      </c>
      <c r="N978" t="str">
        <f>VLOOKUP($D978,Artslister!$A$1:$W$99,4,FALSE)</f>
        <v>133275</v>
      </c>
      <c r="O978" t="str">
        <f>VLOOKUP($D978,Artslister!$A$1:$W$99,5,FALSE)</f>
        <v>Plantae</v>
      </c>
      <c r="P978" t="str">
        <f>VLOOKUP($D978,Artslister!$A$1:$W$99,6,FALSE)</f>
        <v>Magnoliophyta</v>
      </c>
      <c r="Q978" t="str">
        <f>VLOOKUP($D978,Artslister!$A$1:$W$99,7,FALSE)</f>
        <v>Eudicots</v>
      </c>
      <c r="R978" t="str">
        <f>VLOOKUP($D978,Artslister!$A$1:$W$99,8,FALSE)</f>
        <v>Rosales</v>
      </c>
      <c r="S978" t="str">
        <f>VLOOKUP($D978,Artslister!$A$1:$W$99,9,FALSE)</f>
        <v>Rosaceae</v>
      </c>
      <c r="T978" t="str">
        <f>VLOOKUP($D978,Artslister!$A$1:$W$99,10,FALSE)</f>
        <v>Filipendula</v>
      </c>
      <c r="U978" t="str">
        <f>VLOOKUP($D978,Artslister!$A$1:$W$99,11,FALSE)</f>
        <v>vulgaris</v>
      </c>
      <c r="V978">
        <f>VLOOKUP($D978,Artslister!$A$1:$W$99,12,FALSE)</f>
        <v>0</v>
      </c>
      <c r="W978" t="str">
        <f>VLOOKUP($D978,Artslister!$A$1:$W$99,13,FALSE)</f>
        <v>Moench</v>
      </c>
      <c r="X978" t="e">
        <f>VLOOKUP($D978,Artslister!$A$1:$W$99,15,FALSE)</f>
        <v>#REF!</v>
      </c>
      <c r="Y978" t="e">
        <f>VLOOKUP($D978,Artslister!$A$1:$W$99,17,FALSE)</f>
        <v>#N/A</v>
      </c>
    </row>
    <row r="979" spans="1:25" ht="14.55" hidden="1" x14ac:dyDescent="0.3">
      <c r="A979" t="s">
        <v>98</v>
      </c>
      <c r="B979">
        <v>2018</v>
      </c>
      <c r="C979" t="s">
        <v>1721</v>
      </c>
      <c r="D979" t="s">
        <v>1945</v>
      </c>
      <c r="E979">
        <v>5</v>
      </c>
      <c r="F979">
        <v>1</v>
      </c>
      <c r="L979" t="str">
        <f>VLOOKUP($D979,Artslister!$A$1:$W$99,2,FALSE)</f>
        <v>Filipendula vulgaris</v>
      </c>
      <c r="M979" t="str">
        <f>VLOOKUP($D979,Artslister!$A$1:$W$99,3,FALSE)</f>
        <v>103311</v>
      </c>
      <c r="N979" t="str">
        <f>VLOOKUP($D979,Artslister!$A$1:$W$99,4,FALSE)</f>
        <v>133275</v>
      </c>
      <c r="O979" t="str">
        <f>VLOOKUP($D979,Artslister!$A$1:$W$99,5,FALSE)</f>
        <v>Plantae</v>
      </c>
      <c r="P979" t="str">
        <f>VLOOKUP($D979,Artslister!$A$1:$W$99,6,FALSE)</f>
        <v>Magnoliophyta</v>
      </c>
      <c r="Q979" t="str">
        <f>VLOOKUP($D979,Artslister!$A$1:$W$99,7,FALSE)</f>
        <v>Eudicots</v>
      </c>
      <c r="R979" t="str">
        <f>VLOOKUP($D979,Artslister!$A$1:$W$99,8,FALSE)</f>
        <v>Rosales</v>
      </c>
      <c r="S979" t="str">
        <f>VLOOKUP($D979,Artslister!$A$1:$W$99,9,FALSE)</f>
        <v>Rosaceae</v>
      </c>
      <c r="T979" t="str">
        <f>VLOOKUP($D979,Artslister!$A$1:$W$99,10,FALSE)</f>
        <v>Filipendula</v>
      </c>
      <c r="U979" t="str">
        <f>VLOOKUP($D979,Artslister!$A$1:$W$99,11,FALSE)</f>
        <v>vulgaris</v>
      </c>
      <c r="V979">
        <f>VLOOKUP($D979,Artslister!$A$1:$W$99,12,FALSE)</f>
        <v>0</v>
      </c>
      <c r="W979" t="str">
        <f>VLOOKUP($D979,Artslister!$A$1:$W$99,13,FALSE)</f>
        <v>Moench</v>
      </c>
      <c r="X979" t="e">
        <f>VLOOKUP($D979,Artslister!$A$1:$W$99,15,FALSE)</f>
        <v>#REF!</v>
      </c>
      <c r="Y979" t="e">
        <f>VLOOKUP($D979,Artslister!$A$1:$W$99,17,FALSE)</f>
        <v>#N/A</v>
      </c>
    </row>
    <row r="980" spans="1:25" ht="14.55" hidden="1" x14ac:dyDescent="0.3">
      <c r="A980" t="s">
        <v>98</v>
      </c>
      <c r="B980">
        <v>2018</v>
      </c>
      <c r="C980" t="s">
        <v>1720</v>
      </c>
      <c r="D980" t="s">
        <v>1945</v>
      </c>
      <c r="E980">
        <v>3</v>
      </c>
      <c r="F980">
        <v>1</v>
      </c>
      <c r="L980" t="str">
        <f>VLOOKUP($D980,Artslister!$A$1:$W$99,2,FALSE)</f>
        <v>Filipendula vulgaris</v>
      </c>
      <c r="M980" t="str">
        <f>VLOOKUP($D980,Artslister!$A$1:$W$99,3,FALSE)</f>
        <v>103311</v>
      </c>
      <c r="N980" t="str">
        <f>VLOOKUP($D980,Artslister!$A$1:$W$99,4,FALSE)</f>
        <v>133275</v>
      </c>
      <c r="O980" t="str">
        <f>VLOOKUP($D980,Artslister!$A$1:$W$99,5,FALSE)</f>
        <v>Plantae</v>
      </c>
      <c r="P980" t="str">
        <f>VLOOKUP($D980,Artslister!$A$1:$W$99,6,FALSE)</f>
        <v>Magnoliophyta</v>
      </c>
      <c r="Q980" t="str">
        <f>VLOOKUP($D980,Artslister!$A$1:$W$99,7,FALSE)</f>
        <v>Eudicots</v>
      </c>
      <c r="R980" t="str">
        <f>VLOOKUP($D980,Artslister!$A$1:$W$99,8,FALSE)</f>
        <v>Rosales</v>
      </c>
      <c r="S980" t="str">
        <f>VLOOKUP($D980,Artslister!$A$1:$W$99,9,FALSE)</f>
        <v>Rosaceae</v>
      </c>
      <c r="T980" t="str">
        <f>VLOOKUP($D980,Artslister!$A$1:$W$99,10,FALSE)</f>
        <v>Filipendula</v>
      </c>
      <c r="U980" t="str">
        <f>VLOOKUP($D980,Artslister!$A$1:$W$99,11,FALSE)</f>
        <v>vulgaris</v>
      </c>
      <c r="V980">
        <f>VLOOKUP($D980,Artslister!$A$1:$W$99,12,FALSE)</f>
        <v>0</v>
      </c>
      <c r="W980" t="str">
        <f>VLOOKUP($D980,Artslister!$A$1:$W$99,13,FALSE)</f>
        <v>Moench</v>
      </c>
      <c r="X980" t="e">
        <f>VLOOKUP($D980,Artslister!$A$1:$W$99,15,FALSE)</f>
        <v>#REF!</v>
      </c>
      <c r="Y980" t="e">
        <f>VLOOKUP($D980,Artslister!$A$1:$W$99,17,FALSE)</f>
        <v>#N/A</v>
      </c>
    </row>
    <row r="981" spans="1:25" ht="14.55" hidden="1" x14ac:dyDescent="0.3">
      <c r="A981" t="s">
        <v>109</v>
      </c>
      <c r="B981">
        <v>2022</v>
      </c>
      <c r="C981" t="s">
        <v>1468</v>
      </c>
      <c r="D981" t="s">
        <v>1945</v>
      </c>
      <c r="E981">
        <v>2</v>
      </c>
      <c r="F981">
        <v>1</v>
      </c>
      <c r="L981" t="str">
        <f>VLOOKUP($D981,Artslister!$A$1:$W$99,2,FALSE)</f>
        <v>Filipendula vulgaris</v>
      </c>
      <c r="M981" t="str">
        <f>VLOOKUP($D981,Artslister!$A$1:$W$99,3,FALSE)</f>
        <v>103311</v>
      </c>
      <c r="N981" t="str">
        <f>VLOOKUP($D981,Artslister!$A$1:$W$99,4,FALSE)</f>
        <v>133275</v>
      </c>
      <c r="O981" t="str">
        <f>VLOOKUP($D981,Artslister!$A$1:$W$99,5,FALSE)</f>
        <v>Plantae</v>
      </c>
      <c r="P981" t="str">
        <f>VLOOKUP($D981,Artslister!$A$1:$W$99,6,FALSE)</f>
        <v>Magnoliophyta</v>
      </c>
      <c r="Q981" t="str">
        <f>VLOOKUP($D981,Artslister!$A$1:$W$99,7,FALSE)</f>
        <v>Eudicots</v>
      </c>
      <c r="R981" t="str">
        <f>VLOOKUP($D981,Artslister!$A$1:$W$99,8,FALSE)</f>
        <v>Rosales</v>
      </c>
      <c r="S981" t="str">
        <f>VLOOKUP($D981,Artslister!$A$1:$W$99,9,FALSE)</f>
        <v>Rosaceae</v>
      </c>
      <c r="T981" t="str">
        <f>VLOOKUP($D981,Artslister!$A$1:$W$99,10,FALSE)</f>
        <v>Filipendula</v>
      </c>
      <c r="U981" t="str">
        <f>VLOOKUP($D981,Artslister!$A$1:$W$99,11,FALSE)</f>
        <v>vulgaris</v>
      </c>
      <c r="V981">
        <f>VLOOKUP($D981,Artslister!$A$1:$W$99,12,FALSE)</f>
        <v>0</v>
      </c>
      <c r="W981" t="str">
        <f>VLOOKUP($D981,Artslister!$A$1:$W$99,13,FALSE)</f>
        <v>Moench</v>
      </c>
      <c r="X981" t="e">
        <f>VLOOKUP($D981,Artslister!$A$1:$W$99,15,FALSE)</f>
        <v>#REF!</v>
      </c>
      <c r="Y981" t="e">
        <f>VLOOKUP($D981,Artslister!$A$1:$W$99,17,FALSE)</f>
        <v>#N/A</v>
      </c>
    </row>
    <row r="982" spans="1:25" ht="14.55" hidden="1" x14ac:dyDescent="0.3">
      <c r="A982" s="20" t="s">
        <v>109</v>
      </c>
      <c r="B982" s="20">
        <v>2023</v>
      </c>
      <c r="C982" s="20" t="s">
        <v>1468</v>
      </c>
      <c r="D982" s="20" t="s">
        <v>1945</v>
      </c>
      <c r="E982" s="20">
        <v>2</v>
      </c>
      <c r="F982">
        <v>1</v>
      </c>
      <c r="K982" s="20" t="s">
        <v>297</v>
      </c>
      <c r="L982" t="str">
        <f>VLOOKUP($D982,Artslister!$A$1:$W$99,2,FALSE)</f>
        <v>Filipendula vulgaris</v>
      </c>
      <c r="M982" t="str">
        <f>VLOOKUP($D982,Artslister!$A$1:$W$99,3,FALSE)</f>
        <v>103311</v>
      </c>
      <c r="N982" t="str">
        <f>VLOOKUP($D982,Artslister!$A$1:$W$99,4,FALSE)</f>
        <v>133275</v>
      </c>
      <c r="O982" t="str">
        <f>VLOOKUP($D982,Artslister!$A$1:$W$99,5,FALSE)</f>
        <v>Plantae</v>
      </c>
      <c r="P982" t="str">
        <f>VLOOKUP($D982,Artslister!$A$1:$W$99,6,FALSE)</f>
        <v>Magnoliophyta</v>
      </c>
      <c r="Q982" t="str">
        <f>VLOOKUP($D982,Artslister!$A$1:$W$99,7,FALSE)</f>
        <v>Eudicots</v>
      </c>
      <c r="R982" t="str">
        <f>VLOOKUP($D982,Artslister!$A$1:$W$99,8,FALSE)</f>
        <v>Rosales</v>
      </c>
      <c r="S982" t="str">
        <f>VLOOKUP($D982,Artslister!$A$1:$W$99,9,FALSE)</f>
        <v>Rosaceae</v>
      </c>
      <c r="T982" t="str">
        <f>VLOOKUP($D982,Artslister!$A$1:$W$99,10,FALSE)</f>
        <v>Filipendula</v>
      </c>
      <c r="U982" t="str">
        <f>VLOOKUP($D982,Artslister!$A$1:$W$99,11,FALSE)</f>
        <v>vulgaris</v>
      </c>
      <c r="V982">
        <f>VLOOKUP($D982,Artslister!$A$1:$W$99,12,FALSE)</f>
        <v>0</v>
      </c>
      <c r="W982" t="str">
        <f>VLOOKUP($D982,Artslister!$A$1:$W$99,13,FALSE)</f>
        <v>Moench</v>
      </c>
      <c r="X982" t="e">
        <f>VLOOKUP($D982,Artslister!$A$1:$W$99,15,FALSE)</f>
        <v>#REF!</v>
      </c>
      <c r="Y982" t="e">
        <f>VLOOKUP($D982,Artslister!$A$1:$W$99,17,FALSE)</f>
        <v>#N/A</v>
      </c>
    </row>
    <row r="983" spans="1:25" ht="14.55" hidden="1" x14ac:dyDescent="0.3">
      <c r="A983" t="s">
        <v>109</v>
      </c>
      <c r="B983">
        <v>2019</v>
      </c>
      <c r="C983" t="s">
        <v>1468</v>
      </c>
      <c r="D983" t="s">
        <v>1998</v>
      </c>
      <c r="E983">
        <v>1</v>
      </c>
      <c r="G983">
        <v>1</v>
      </c>
      <c r="L983" t="str">
        <f>VLOOKUP($D983,Artslister!$A$1:$W$99,2,FALSE)</f>
        <v>Cotoneaster sp.</v>
      </c>
      <c r="M983" t="str">
        <f>VLOOKUP($D983,Artslister!$A$1:$W$99,3,FALSE)</f>
        <v>103268</v>
      </c>
      <c r="N983" t="str">
        <f>VLOOKUP($D983,Artslister!$A$1:$W$99,4,FALSE)</f>
        <v>63228</v>
      </c>
      <c r="O983" t="str">
        <f>VLOOKUP($D983,Artslister!$A$1:$W$99,5,FALSE)</f>
        <v>Plantae</v>
      </c>
      <c r="P983" t="str">
        <f>VLOOKUP($D983,Artslister!$A$1:$W$99,6,FALSE)</f>
        <v>Magnoliophyta</v>
      </c>
      <c r="Q983" t="str">
        <f>VLOOKUP($D983,Artslister!$A$1:$W$99,7,FALSE)</f>
        <v>Eudicots</v>
      </c>
      <c r="R983" t="str">
        <f>VLOOKUP($D983,Artslister!$A$1:$W$99,8,FALSE)</f>
        <v>Rosales</v>
      </c>
      <c r="S983" t="str">
        <f>VLOOKUP($D983,Artslister!$A$1:$W$99,9,FALSE)</f>
        <v>Rosaceae</v>
      </c>
      <c r="T983" t="str">
        <f>VLOOKUP($D983,Artslister!$A$1:$W$99,10,FALSE)</f>
        <v>Cotoneaster</v>
      </c>
      <c r="U983">
        <f>VLOOKUP($D983,Artslister!$A$1:$W$99,11,FALSE)</f>
        <v>0</v>
      </c>
      <c r="V983">
        <f>VLOOKUP($D983,Artslister!$A$1:$W$99,12,FALSE)</f>
        <v>0</v>
      </c>
      <c r="W983" t="str">
        <f>VLOOKUP($D983,Artslister!$A$1:$W$99,13,FALSE)</f>
        <v>Medik.</v>
      </c>
      <c r="X983" t="e">
        <f>VLOOKUP($D983,Artslister!$A$1:$W$99,15,FALSE)</f>
        <v>#REF!</v>
      </c>
      <c r="Y983" t="e">
        <f>VLOOKUP($D983,Artslister!$A$1:$W$99,17,FALSE)</f>
        <v>#N/A</v>
      </c>
    </row>
    <row r="984" spans="1:25" ht="14.55" hidden="1" x14ac:dyDescent="0.3">
      <c r="A984" s="20" t="s">
        <v>109</v>
      </c>
      <c r="B984" s="20">
        <v>2020</v>
      </c>
      <c r="C984" s="20" t="s">
        <v>1468</v>
      </c>
      <c r="D984" t="s">
        <v>1998</v>
      </c>
      <c r="E984" s="20">
        <v>3</v>
      </c>
      <c r="G984">
        <v>1</v>
      </c>
      <c r="J984" s="20" t="s">
        <v>297</v>
      </c>
      <c r="L984" t="str">
        <f>VLOOKUP($D984,Artslister!$A$1:$W$99,2,FALSE)</f>
        <v>Cotoneaster sp.</v>
      </c>
      <c r="M984" t="str">
        <f>VLOOKUP($D984,Artslister!$A$1:$W$99,3,FALSE)</f>
        <v>103268</v>
      </c>
      <c r="N984" t="str">
        <f>VLOOKUP($D984,Artslister!$A$1:$W$99,4,FALSE)</f>
        <v>63228</v>
      </c>
      <c r="O984" t="str">
        <f>VLOOKUP($D984,Artslister!$A$1:$W$99,5,FALSE)</f>
        <v>Plantae</v>
      </c>
      <c r="P984" t="str">
        <f>VLOOKUP($D984,Artslister!$A$1:$W$99,6,FALSE)</f>
        <v>Magnoliophyta</v>
      </c>
      <c r="Q984" t="str">
        <f>VLOOKUP($D984,Artslister!$A$1:$W$99,7,FALSE)</f>
        <v>Eudicots</v>
      </c>
      <c r="R984" t="str">
        <f>VLOOKUP($D984,Artslister!$A$1:$W$99,8,FALSE)</f>
        <v>Rosales</v>
      </c>
      <c r="S984" t="str">
        <f>VLOOKUP($D984,Artslister!$A$1:$W$99,9,FALSE)</f>
        <v>Rosaceae</v>
      </c>
      <c r="T984" t="str">
        <f>VLOOKUP($D984,Artslister!$A$1:$W$99,10,FALSE)</f>
        <v>Cotoneaster</v>
      </c>
      <c r="U984">
        <f>VLOOKUP($D984,Artslister!$A$1:$W$99,11,FALSE)</f>
        <v>0</v>
      </c>
      <c r="V984">
        <f>VLOOKUP($D984,Artslister!$A$1:$W$99,12,FALSE)</f>
        <v>0</v>
      </c>
      <c r="W984" t="str">
        <f>VLOOKUP($D984,Artslister!$A$1:$W$99,13,FALSE)</f>
        <v>Medik.</v>
      </c>
      <c r="X984" t="e">
        <f>VLOOKUP($D984,Artslister!$A$1:$W$99,15,FALSE)</f>
        <v>#REF!</v>
      </c>
      <c r="Y984" t="e">
        <f>VLOOKUP($D984,Artslister!$A$1:$W$99,17,FALSE)</f>
        <v>#N/A</v>
      </c>
    </row>
    <row r="985" spans="1:25" ht="14.55" hidden="1" x14ac:dyDescent="0.3">
      <c r="A985" s="20" t="s">
        <v>109</v>
      </c>
      <c r="B985" s="20">
        <v>2020</v>
      </c>
      <c r="C985" s="20" t="s">
        <v>1468</v>
      </c>
      <c r="D985" s="20" t="s">
        <v>1928</v>
      </c>
      <c r="E985" s="20">
        <v>3</v>
      </c>
      <c r="J985" s="20" t="s">
        <v>297</v>
      </c>
      <c r="L985" t="str">
        <f>VLOOKUP($D985,Artslister!$A$1:$W$99,2,FALSE)</f>
        <v>Rosa sp.</v>
      </c>
      <c r="M985" t="str">
        <f>VLOOKUP($D985,Artslister!$A$1:$W$99,3,FALSE)</f>
        <v>103384</v>
      </c>
      <c r="N985" t="str">
        <f>VLOOKUP($D985,Artslister!$A$1:$W$99,4,FALSE)</f>
        <v>63344</v>
      </c>
      <c r="O985" t="str">
        <f>VLOOKUP($D985,Artslister!$A$1:$W$99,5,FALSE)</f>
        <v>Plantae</v>
      </c>
      <c r="P985" t="str">
        <f>VLOOKUP($D985,Artslister!$A$1:$W$99,6,FALSE)</f>
        <v>Magnoliophyta</v>
      </c>
      <c r="Q985" t="str">
        <f>VLOOKUP($D985,Artslister!$A$1:$W$99,7,FALSE)</f>
        <v>Eudicots</v>
      </c>
      <c r="R985" t="str">
        <f>VLOOKUP($D985,Artslister!$A$1:$W$99,8,FALSE)</f>
        <v>Rosales</v>
      </c>
      <c r="S985" t="str">
        <f>VLOOKUP($D985,Artslister!$A$1:$W$99,9,FALSE)</f>
        <v>Rosaceae</v>
      </c>
      <c r="T985" t="str">
        <f>VLOOKUP($D985,Artslister!$A$1:$W$99,10,FALSE)</f>
        <v>Rosa</v>
      </c>
      <c r="U985">
        <f>VLOOKUP($D985,Artslister!$A$1:$W$99,11,FALSE)</f>
        <v>0</v>
      </c>
      <c r="V985">
        <f>VLOOKUP($D985,Artslister!$A$1:$W$99,12,FALSE)</f>
        <v>0</v>
      </c>
      <c r="W985" t="str">
        <f>VLOOKUP($D985,Artslister!$A$1:$W$99,13,FALSE)</f>
        <v>L.</v>
      </c>
      <c r="X985" t="e">
        <f>VLOOKUP($D985,Artslister!$A$1:$W$99,15,FALSE)</f>
        <v>#REF!</v>
      </c>
      <c r="Y985" t="e">
        <f>VLOOKUP($D985,Artslister!$A$1:$W$99,17,FALSE)</f>
        <v>#N/A</v>
      </c>
    </row>
    <row r="986" spans="1:25" ht="14.55" hidden="1" x14ac:dyDescent="0.3">
      <c r="A986" t="s">
        <v>109</v>
      </c>
      <c r="B986">
        <v>2022</v>
      </c>
      <c r="C986" t="s">
        <v>1468</v>
      </c>
      <c r="D986" t="s">
        <v>1951</v>
      </c>
      <c r="E986">
        <v>2</v>
      </c>
      <c r="I986">
        <v>1</v>
      </c>
      <c r="L986" t="str">
        <f>VLOOKUP($D986,Artslister!$A$1:$W$99,2,FALSE)</f>
        <v>Prunus spinosa</v>
      </c>
      <c r="M986" t="str">
        <f>VLOOKUP($D986,Artslister!$A$1:$W$99,3,FALSE)</f>
        <v>103380</v>
      </c>
      <c r="N986" t="str">
        <f>VLOOKUP($D986,Artslister!$A$1:$W$99,4,FALSE)</f>
        <v>63340</v>
      </c>
      <c r="O986" t="str">
        <f>VLOOKUP($D986,Artslister!$A$1:$W$99,5,FALSE)</f>
        <v>Plantae</v>
      </c>
      <c r="P986" t="str">
        <f>VLOOKUP($D986,Artslister!$A$1:$W$99,6,FALSE)</f>
        <v>Magnoliophyta</v>
      </c>
      <c r="Q986" t="str">
        <f>VLOOKUP($D986,Artslister!$A$1:$W$99,7,FALSE)</f>
        <v>Eudicots</v>
      </c>
      <c r="R986" t="str">
        <f>VLOOKUP($D986,Artslister!$A$1:$W$99,8,FALSE)</f>
        <v>Rosales</v>
      </c>
      <c r="S986" t="str">
        <f>VLOOKUP($D986,Artslister!$A$1:$W$99,9,FALSE)</f>
        <v>Rosaceae</v>
      </c>
      <c r="T986" t="str">
        <f>VLOOKUP($D986,Artslister!$A$1:$W$99,10,FALSE)</f>
        <v>Prunus</v>
      </c>
      <c r="U986" t="str">
        <f>VLOOKUP($D986,Artslister!$A$1:$W$99,11,FALSE)</f>
        <v>spinosa</v>
      </c>
      <c r="V986">
        <f>VLOOKUP($D986,Artslister!$A$1:$W$99,12,FALSE)</f>
        <v>0</v>
      </c>
      <c r="W986" t="str">
        <f>VLOOKUP($D986,Artslister!$A$1:$W$99,13,FALSE)</f>
        <v>L.</v>
      </c>
      <c r="X986" t="e">
        <f>VLOOKUP($D986,Artslister!$A$1:$W$99,15,FALSE)</f>
        <v>#REF!</v>
      </c>
      <c r="Y986" t="e">
        <f>VLOOKUP($D986,Artslister!$A$1:$W$99,17,FALSE)</f>
        <v>#N/A</v>
      </c>
    </row>
    <row r="987" spans="1:25" ht="14.55" hidden="1" x14ac:dyDescent="0.3">
      <c r="A987" s="20" t="s">
        <v>109</v>
      </c>
      <c r="B987" s="20">
        <v>2023</v>
      </c>
      <c r="C987" s="20" t="s">
        <v>1468</v>
      </c>
      <c r="D987" s="20" t="s">
        <v>1951</v>
      </c>
      <c r="E987" s="20">
        <v>2</v>
      </c>
      <c r="I987">
        <v>1</v>
      </c>
      <c r="K987" s="20" t="s">
        <v>297</v>
      </c>
      <c r="L987" t="str">
        <f>VLOOKUP($D987,Artslister!$A$1:$W$99,2,FALSE)</f>
        <v>Prunus spinosa</v>
      </c>
      <c r="M987" t="str">
        <f>VLOOKUP($D987,Artslister!$A$1:$W$99,3,FALSE)</f>
        <v>103380</v>
      </c>
      <c r="N987" t="str">
        <f>VLOOKUP($D987,Artslister!$A$1:$W$99,4,FALSE)</f>
        <v>63340</v>
      </c>
      <c r="O987" t="str">
        <f>VLOOKUP($D987,Artslister!$A$1:$W$99,5,FALSE)</f>
        <v>Plantae</v>
      </c>
      <c r="P987" t="str">
        <f>VLOOKUP($D987,Artslister!$A$1:$W$99,6,FALSE)</f>
        <v>Magnoliophyta</v>
      </c>
      <c r="Q987" t="str">
        <f>VLOOKUP($D987,Artslister!$A$1:$W$99,7,FALSE)</f>
        <v>Eudicots</v>
      </c>
      <c r="R987" t="str">
        <f>VLOOKUP($D987,Artslister!$A$1:$W$99,8,FALSE)</f>
        <v>Rosales</v>
      </c>
      <c r="S987" t="str">
        <f>VLOOKUP($D987,Artslister!$A$1:$W$99,9,FALSE)</f>
        <v>Rosaceae</v>
      </c>
      <c r="T987" t="str">
        <f>VLOOKUP($D987,Artslister!$A$1:$W$99,10,FALSE)</f>
        <v>Prunus</v>
      </c>
      <c r="U987" t="str">
        <f>VLOOKUP($D987,Artslister!$A$1:$W$99,11,FALSE)</f>
        <v>spinosa</v>
      </c>
      <c r="V987">
        <f>VLOOKUP($D987,Artslister!$A$1:$W$99,12,FALSE)</f>
        <v>0</v>
      </c>
      <c r="W987" t="str">
        <f>VLOOKUP($D987,Artslister!$A$1:$W$99,13,FALSE)</f>
        <v>L.</v>
      </c>
      <c r="X987" t="e">
        <f>VLOOKUP($D987,Artslister!$A$1:$W$99,15,FALSE)</f>
        <v>#REF!</v>
      </c>
      <c r="Y987" t="e">
        <f>VLOOKUP($D987,Artslister!$A$1:$W$99,17,FALSE)</f>
        <v>#N/A</v>
      </c>
    </row>
    <row r="988" spans="1:25" ht="14.55" hidden="1" x14ac:dyDescent="0.3">
      <c r="A988" t="s">
        <v>109</v>
      </c>
      <c r="B988">
        <v>2018</v>
      </c>
      <c r="C988" t="s">
        <v>1468</v>
      </c>
      <c r="D988" t="s">
        <v>1929</v>
      </c>
      <c r="E988">
        <v>1</v>
      </c>
      <c r="G988">
        <v>1</v>
      </c>
      <c r="L988" t="str">
        <f>VLOOKUP($D988,Artslister!$A$1:$W$99,2,FALSE)</f>
        <v>Noccaea caerulescens</v>
      </c>
      <c r="M988" t="str">
        <f>VLOOKUP($D988,Artslister!$A$1:$W$99,3,FALSE)</f>
        <v>101278</v>
      </c>
      <c r="N988" t="str">
        <f>VLOOKUP($D988,Artslister!$A$1:$W$99,4,FALSE)</f>
        <v>144118</v>
      </c>
      <c r="O988" t="str">
        <f>VLOOKUP($D988,Artslister!$A$1:$W$99,5,FALSE)</f>
        <v>Plantae</v>
      </c>
      <c r="P988" t="str">
        <f>VLOOKUP($D988,Artslister!$A$1:$W$99,6,FALSE)</f>
        <v>Magnoliophyta</v>
      </c>
      <c r="Q988" t="str">
        <f>VLOOKUP($D988,Artslister!$A$1:$W$99,7,FALSE)</f>
        <v>Eudicots</v>
      </c>
      <c r="R988" t="str">
        <f>VLOOKUP($D988,Artslister!$A$1:$W$99,8,FALSE)</f>
        <v>Brassicales</v>
      </c>
      <c r="S988" t="str">
        <f>VLOOKUP($D988,Artslister!$A$1:$W$99,9,FALSE)</f>
        <v>Brassicaceae</v>
      </c>
      <c r="T988" t="str">
        <f>VLOOKUP($D988,Artslister!$A$1:$W$99,10,FALSE)</f>
        <v>Noccaea</v>
      </c>
      <c r="U988" t="str">
        <f>VLOOKUP($D988,Artslister!$A$1:$W$99,11,FALSE)</f>
        <v>caerulescens</v>
      </c>
      <c r="V988">
        <f>VLOOKUP($D988,Artslister!$A$1:$W$99,12,FALSE)</f>
        <v>0</v>
      </c>
      <c r="W988" t="str">
        <f>VLOOKUP($D988,Artslister!$A$1:$W$99,13,FALSE)</f>
        <v>(J.Presl &amp; C.Presl) F.K.Mey.</v>
      </c>
      <c r="X988" t="e">
        <f>VLOOKUP($D988,Artslister!$A$1:$W$99,15,FALSE)</f>
        <v>#REF!</v>
      </c>
      <c r="Y988" t="str">
        <f>VLOOKUP($D988,Artslister!$A$1:$W$99,17,FALSE)</f>
        <v>PH</v>
      </c>
    </row>
    <row r="989" spans="1:25" ht="14.55" hidden="1" x14ac:dyDescent="0.3">
      <c r="A989" t="s">
        <v>109</v>
      </c>
      <c r="B989">
        <v>2019</v>
      </c>
      <c r="C989" t="s">
        <v>1468</v>
      </c>
      <c r="D989" t="s">
        <v>1929</v>
      </c>
      <c r="E989">
        <v>1</v>
      </c>
      <c r="G989">
        <v>1</v>
      </c>
      <c r="L989" t="str">
        <f>VLOOKUP($D989,Artslister!$A$1:$W$99,2,FALSE)</f>
        <v>Noccaea caerulescens</v>
      </c>
      <c r="M989" t="str">
        <f>VLOOKUP($D989,Artslister!$A$1:$W$99,3,FALSE)</f>
        <v>101278</v>
      </c>
      <c r="N989" t="str">
        <f>VLOOKUP($D989,Artslister!$A$1:$W$99,4,FALSE)</f>
        <v>144118</v>
      </c>
      <c r="O989" t="str">
        <f>VLOOKUP($D989,Artslister!$A$1:$W$99,5,FALSE)</f>
        <v>Plantae</v>
      </c>
      <c r="P989" t="str">
        <f>VLOOKUP($D989,Artslister!$A$1:$W$99,6,FALSE)</f>
        <v>Magnoliophyta</v>
      </c>
      <c r="Q989" t="str">
        <f>VLOOKUP($D989,Artslister!$A$1:$W$99,7,FALSE)</f>
        <v>Eudicots</v>
      </c>
      <c r="R989" t="str">
        <f>VLOOKUP($D989,Artslister!$A$1:$W$99,8,FALSE)</f>
        <v>Brassicales</v>
      </c>
      <c r="S989" t="str">
        <f>VLOOKUP($D989,Artslister!$A$1:$W$99,9,FALSE)</f>
        <v>Brassicaceae</v>
      </c>
      <c r="T989" t="str">
        <f>VLOOKUP($D989,Artslister!$A$1:$W$99,10,FALSE)</f>
        <v>Noccaea</v>
      </c>
      <c r="U989" t="str">
        <f>VLOOKUP($D989,Artslister!$A$1:$W$99,11,FALSE)</f>
        <v>caerulescens</v>
      </c>
      <c r="V989">
        <f>VLOOKUP($D989,Artslister!$A$1:$W$99,12,FALSE)</f>
        <v>0</v>
      </c>
      <c r="W989" t="str">
        <f>VLOOKUP($D989,Artslister!$A$1:$W$99,13,FALSE)</f>
        <v>(J.Presl &amp; C.Presl) F.K.Mey.</v>
      </c>
      <c r="X989" t="e">
        <f>VLOOKUP($D989,Artslister!$A$1:$W$99,15,FALSE)</f>
        <v>#REF!</v>
      </c>
      <c r="Y989" t="str">
        <f>VLOOKUP($D989,Artslister!$A$1:$W$99,17,FALSE)</f>
        <v>PH</v>
      </c>
    </row>
    <row r="990" spans="1:25" ht="14.55" hidden="1" x14ac:dyDescent="0.3">
      <c r="A990" s="20" t="s">
        <v>109</v>
      </c>
      <c r="B990" s="20">
        <v>2020</v>
      </c>
      <c r="C990" s="20" t="s">
        <v>1469</v>
      </c>
      <c r="D990" s="20" t="s">
        <v>768</v>
      </c>
      <c r="E990" s="20">
        <v>20</v>
      </c>
      <c r="F990">
        <v>1</v>
      </c>
      <c r="J990" s="20" t="s">
        <v>297</v>
      </c>
      <c r="L990" t="str">
        <f>VLOOKUP($D990,Artslister!$A$1:$W$99,2,FALSE)</f>
        <v>Ulmus glabra</v>
      </c>
      <c r="M990">
        <f>VLOOKUP($D990,Artslister!$A$1:$W$99,3,FALSE)</f>
        <v>103527</v>
      </c>
      <c r="N990">
        <f>VLOOKUP($D990,Artslister!$A$1:$W$99,4,FALSE)</f>
        <v>0</v>
      </c>
      <c r="O990" t="str">
        <f>VLOOKUP($D990,Artslister!$A$1:$W$99,5,FALSE)</f>
        <v>Plantae</v>
      </c>
      <c r="P990" t="str">
        <f>VLOOKUP($D990,Artslister!$A$1:$W$99,6,FALSE)</f>
        <v>Magnoliophyta</v>
      </c>
      <c r="Q990" t="str">
        <f>VLOOKUP($D990,Artslister!$A$1:$W$99,7,FALSE)</f>
        <v>Eudicots</v>
      </c>
      <c r="R990" t="str">
        <f>VLOOKUP($D990,Artslister!$A$1:$W$99,8,FALSE)</f>
        <v>Rosales</v>
      </c>
      <c r="S990" t="str">
        <f>VLOOKUP($D990,Artslister!$A$1:$W$99,9,FALSE)</f>
        <v>Ulmaceae</v>
      </c>
      <c r="T990" t="str">
        <f>VLOOKUP($D990,Artslister!$A$1:$W$99,10,FALSE)</f>
        <v>Ulmus</v>
      </c>
      <c r="U990" t="str">
        <f>VLOOKUP($D990,Artslister!$A$1:$W$99,11,FALSE)</f>
        <v>glabra</v>
      </c>
      <c r="V990">
        <f>VLOOKUP($D990,Artslister!$A$1:$W$99,12,FALSE)</f>
        <v>0</v>
      </c>
      <c r="W990" t="str">
        <f>VLOOKUP($D990,Artslister!$A$1:$W$99,13,FALSE)</f>
        <v>Huds.</v>
      </c>
      <c r="X990" t="e">
        <f>VLOOKUP($D990,Artslister!$A$1:$W$99,15,FALSE)</f>
        <v>#REF!</v>
      </c>
      <c r="Y990" t="e">
        <f>VLOOKUP($D990,Artslister!$A$1:$W$99,17,FALSE)</f>
        <v>#N/A</v>
      </c>
    </row>
    <row r="991" spans="1:25" ht="14.55" hidden="1" x14ac:dyDescent="0.3">
      <c r="A991" s="20" t="s">
        <v>109</v>
      </c>
      <c r="B991" s="20">
        <v>2023</v>
      </c>
      <c r="C991" s="20" t="s">
        <v>1469</v>
      </c>
      <c r="D991" s="20" t="s">
        <v>768</v>
      </c>
      <c r="E991" s="20">
        <v>20</v>
      </c>
      <c r="F991">
        <v>1</v>
      </c>
      <c r="H991">
        <v>1</v>
      </c>
      <c r="K991" s="20" t="s">
        <v>297</v>
      </c>
      <c r="L991" t="str">
        <f>VLOOKUP($D991,Artslister!$A$1:$W$99,2,FALSE)</f>
        <v>Ulmus glabra</v>
      </c>
      <c r="M991">
        <f>VLOOKUP($D991,Artslister!$A$1:$W$99,3,FALSE)</f>
        <v>103527</v>
      </c>
      <c r="N991">
        <f>VLOOKUP($D991,Artslister!$A$1:$W$99,4,FALSE)</f>
        <v>0</v>
      </c>
      <c r="O991" t="str">
        <f>VLOOKUP($D991,Artslister!$A$1:$W$99,5,FALSE)</f>
        <v>Plantae</v>
      </c>
      <c r="P991" t="str">
        <f>VLOOKUP($D991,Artslister!$A$1:$W$99,6,FALSE)</f>
        <v>Magnoliophyta</v>
      </c>
      <c r="Q991" t="str">
        <f>VLOOKUP($D991,Artslister!$A$1:$W$99,7,FALSE)</f>
        <v>Eudicots</v>
      </c>
      <c r="R991" t="str">
        <f>VLOOKUP($D991,Artslister!$A$1:$W$99,8,FALSE)</f>
        <v>Rosales</v>
      </c>
      <c r="S991" t="str">
        <f>VLOOKUP($D991,Artslister!$A$1:$W$99,9,FALSE)</f>
        <v>Ulmaceae</v>
      </c>
      <c r="T991" t="str">
        <f>VLOOKUP($D991,Artslister!$A$1:$W$99,10,FALSE)</f>
        <v>Ulmus</v>
      </c>
      <c r="U991" t="str">
        <f>VLOOKUP($D991,Artslister!$A$1:$W$99,11,FALSE)</f>
        <v>glabra</v>
      </c>
      <c r="V991">
        <f>VLOOKUP($D991,Artslister!$A$1:$W$99,12,FALSE)</f>
        <v>0</v>
      </c>
      <c r="W991" t="str">
        <f>VLOOKUP($D991,Artslister!$A$1:$W$99,13,FALSE)</f>
        <v>Huds.</v>
      </c>
      <c r="X991" t="e">
        <f>VLOOKUP($D991,Artslister!$A$1:$W$99,15,FALSE)</f>
        <v>#REF!</v>
      </c>
      <c r="Y991" t="e">
        <f>VLOOKUP($D991,Artslister!$A$1:$W$99,17,FALSE)</f>
        <v>#N/A</v>
      </c>
    </row>
    <row r="992" spans="1:25" ht="14.55" hidden="1" x14ac:dyDescent="0.3">
      <c r="A992" t="s">
        <v>70</v>
      </c>
      <c r="B992">
        <v>2019</v>
      </c>
      <c r="C992" t="s">
        <v>1515</v>
      </c>
      <c r="D992" t="s">
        <v>1945</v>
      </c>
      <c r="E992">
        <v>10</v>
      </c>
      <c r="F992">
        <v>1</v>
      </c>
      <c r="L992" t="str">
        <f>VLOOKUP($D992,Artslister!$A$1:$W$99,2,FALSE)</f>
        <v>Filipendula vulgaris</v>
      </c>
      <c r="M992" t="str">
        <f>VLOOKUP($D992,Artslister!$A$1:$W$99,3,FALSE)</f>
        <v>103311</v>
      </c>
      <c r="N992" t="str">
        <f>VLOOKUP($D992,Artslister!$A$1:$W$99,4,FALSE)</f>
        <v>133275</v>
      </c>
      <c r="O992" t="str">
        <f>VLOOKUP($D992,Artslister!$A$1:$W$99,5,FALSE)</f>
        <v>Plantae</v>
      </c>
      <c r="P992" t="str">
        <f>VLOOKUP($D992,Artslister!$A$1:$W$99,6,FALSE)</f>
        <v>Magnoliophyta</v>
      </c>
      <c r="Q992" t="str">
        <f>VLOOKUP($D992,Artslister!$A$1:$W$99,7,FALSE)</f>
        <v>Eudicots</v>
      </c>
      <c r="R992" t="str">
        <f>VLOOKUP($D992,Artslister!$A$1:$W$99,8,FALSE)</f>
        <v>Rosales</v>
      </c>
      <c r="S992" t="str">
        <f>VLOOKUP($D992,Artslister!$A$1:$W$99,9,FALSE)</f>
        <v>Rosaceae</v>
      </c>
      <c r="T992" t="str">
        <f>VLOOKUP($D992,Artslister!$A$1:$W$99,10,FALSE)</f>
        <v>Filipendula</v>
      </c>
      <c r="U992" t="str">
        <f>VLOOKUP($D992,Artslister!$A$1:$W$99,11,FALSE)</f>
        <v>vulgaris</v>
      </c>
      <c r="V992">
        <f>VLOOKUP($D992,Artslister!$A$1:$W$99,12,FALSE)</f>
        <v>0</v>
      </c>
      <c r="W992" t="str">
        <f>VLOOKUP($D992,Artslister!$A$1:$W$99,13,FALSE)</f>
        <v>Moench</v>
      </c>
      <c r="X992" t="e">
        <f>VLOOKUP($D992,Artslister!$A$1:$W$99,15,FALSE)</f>
        <v>#REF!</v>
      </c>
      <c r="Y992" t="e">
        <f>VLOOKUP($D992,Artslister!$A$1:$W$99,17,FALSE)</f>
        <v>#N/A</v>
      </c>
    </row>
    <row r="993" spans="1:25" ht="14.55" hidden="1" x14ac:dyDescent="0.3">
      <c r="A993" t="s">
        <v>70</v>
      </c>
      <c r="B993">
        <v>2019</v>
      </c>
      <c r="C993" t="s">
        <v>1518</v>
      </c>
      <c r="D993" t="s">
        <v>1945</v>
      </c>
      <c r="E993">
        <v>5</v>
      </c>
      <c r="F993">
        <v>1</v>
      </c>
      <c r="L993" t="str">
        <f>VLOOKUP($D993,Artslister!$A$1:$W$99,2,FALSE)</f>
        <v>Filipendula vulgaris</v>
      </c>
      <c r="M993" t="str">
        <f>VLOOKUP($D993,Artslister!$A$1:$W$99,3,FALSE)</f>
        <v>103311</v>
      </c>
      <c r="N993" t="str">
        <f>VLOOKUP($D993,Artslister!$A$1:$W$99,4,FALSE)</f>
        <v>133275</v>
      </c>
      <c r="O993" t="str">
        <f>VLOOKUP($D993,Artslister!$A$1:$W$99,5,FALSE)</f>
        <v>Plantae</v>
      </c>
      <c r="P993" t="str">
        <f>VLOOKUP($D993,Artslister!$A$1:$W$99,6,FALSE)</f>
        <v>Magnoliophyta</v>
      </c>
      <c r="Q993" t="str">
        <f>VLOOKUP($D993,Artslister!$A$1:$W$99,7,FALSE)</f>
        <v>Eudicots</v>
      </c>
      <c r="R993" t="str">
        <f>VLOOKUP($D993,Artslister!$A$1:$W$99,8,FALSE)</f>
        <v>Rosales</v>
      </c>
      <c r="S993" t="str">
        <f>VLOOKUP($D993,Artslister!$A$1:$W$99,9,FALSE)</f>
        <v>Rosaceae</v>
      </c>
      <c r="T993" t="str">
        <f>VLOOKUP($D993,Artslister!$A$1:$W$99,10,FALSE)</f>
        <v>Filipendula</v>
      </c>
      <c r="U993" t="str">
        <f>VLOOKUP($D993,Artslister!$A$1:$W$99,11,FALSE)</f>
        <v>vulgaris</v>
      </c>
      <c r="V993">
        <f>VLOOKUP($D993,Artslister!$A$1:$W$99,12,FALSE)</f>
        <v>0</v>
      </c>
      <c r="W993" t="str">
        <f>VLOOKUP($D993,Artslister!$A$1:$W$99,13,FALSE)</f>
        <v>Moench</v>
      </c>
      <c r="X993" t="e">
        <f>VLOOKUP($D993,Artslister!$A$1:$W$99,15,FALSE)</f>
        <v>#REF!</v>
      </c>
      <c r="Y993" t="e">
        <f>VLOOKUP($D993,Artslister!$A$1:$W$99,17,FALSE)</f>
        <v>#N/A</v>
      </c>
    </row>
    <row r="994" spans="1:25" ht="14.55" hidden="1" x14ac:dyDescent="0.3">
      <c r="A994" t="s">
        <v>70</v>
      </c>
      <c r="B994">
        <v>2019</v>
      </c>
      <c r="C994" t="s">
        <v>1522</v>
      </c>
      <c r="D994" t="s">
        <v>1945</v>
      </c>
      <c r="E994">
        <v>15</v>
      </c>
      <c r="F994">
        <v>1</v>
      </c>
      <c r="L994" t="str">
        <f>VLOOKUP($D994,Artslister!$A$1:$W$99,2,FALSE)</f>
        <v>Filipendula vulgaris</v>
      </c>
      <c r="M994" t="str">
        <f>VLOOKUP($D994,Artslister!$A$1:$W$99,3,FALSE)</f>
        <v>103311</v>
      </c>
      <c r="N994" t="str">
        <f>VLOOKUP($D994,Artslister!$A$1:$W$99,4,FALSE)</f>
        <v>133275</v>
      </c>
      <c r="O994" t="str">
        <f>VLOOKUP($D994,Artslister!$A$1:$W$99,5,FALSE)</f>
        <v>Plantae</v>
      </c>
      <c r="P994" t="str">
        <f>VLOOKUP($D994,Artslister!$A$1:$W$99,6,FALSE)</f>
        <v>Magnoliophyta</v>
      </c>
      <c r="Q994" t="str">
        <f>VLOOKUP($D994,Artslister!$A$1:$W$99,7,FALSE)</f>
        <v>Eudicots</v>
      </c>
      <c r="R994" t="str">
        <f>VLOOKUP($D994,Artslister!$A$1:$W$99,8,FALSE)</f>
        <v>Rosales</v>
      </c>
      <c r="S994" t="str">
        <f>VLOOKUP($D994,Artslister!$A$1:$W$99,9,FALSE)</f>
        <v>Rosaceae</v>
      </c>
      <c r="T994" t="str">
        <f>VLOOKUP($D994,Artslister!$A$1:$W$99,10,FALSE)</f>
        <v>Filipendula</v>
      </c>
      <c r="U994" t="str">
        <f>VLOOKUP($D994,Artslister!$A$1:$W$99,11,FALSE)</f>
        <v>vulgaris</v>
      </c>
      <c r="V994">
        <f>VLOOKUP($D994,Artslister!$A$1:$W$99,12,FALSE)</f>
        <v>0</v>
      </c>
      <c r="W994" t="str">
        <f>VLOOKUP($D994,Artslister!$A$1:$W$99,13,FALSE)</f>
        <v>Moench</v>
      </c>
      <c r="X994" t="e">
        <f>VLOOKUP($D994,Artslister!$A$1:$W$99,15,FALSE)</f>
        <v>#REF!</v>
      </c>
      <c r="Y994" t="e">
        <f>VLOOKUP($D994,Artslister!$A$1:$W$99,17,FALSE)</f>
        <v>#N/A</v>
      </c>
    </row>
    <row r="995" spans="1:25" ht="14.55" hidden="1" x14ac:dyDescent="0.3">
      <c r="A995" t="s">
        <v>70</v>
      </c>
      <c r="B995">
        <v>2019</v>
      </c>
      <c r="C995" t="s">
        <v>1524</v>
      </c>
      <c r="D995" t="s">
        <v>1945</v>
      </c>
      <c r="E995">
        <v>5</v>
      </c>
      <c r="F995">
        <v>1</v>
      </c>
      <c r="L995" t="str">
        <f>VLOOKUP($D995,Artslister!$A$1:$W$99,2,FALSE)</f>
        <v>Filipendula vulgaris</v>
      </c>
      <c r="M995" t="str">
        <f>VLOOKUP($D995,Artslister!$A$1:$W$99,3,FALSE)</f>
        <v>103311</v>
      </c>
      <c r="N995" t="str">
        <f>VLOOKUP($D995,Artslister!$A$1:$W$99,4,FALSE)</f>
        <v>133275</v>
      </c>
      <c r="O995" t="str">
        <f>VLOOKUP($D995,Artslister!$A$1:$W$99,5,FALSE)</f>
        <v>Plantae</v>
      </c>
      <c r="P995" t="str">
        <f>VLOOKUP($D995,Artslister!$A$1:$W$99,6,FALSE)</f>
        <v>Magnoliophyta</v>
      </c>
      <c r="Q995" t="str">
        <f>VLOOKUP($D995,Artslister!$A$1:$W$99,7,FALSE)</f>
        <v>Eudicots</v>
      </c>
      <c r="R995" t="str">
        <f>VLOOKUP($D995,Artslister!$A$1:$W$99,8,FALSE)</f>
        <v>Rosales</v>
      </c>
      <c r="S995" t="str">
        <f>VLOOKUP($D995,Artslister!$A$1:$W$99,9,FALSE)</f>
        <v>Rosaceae</v>
      </c>
      <c r="T995" t="str">
        <f>VLOOKUP($D995,Artslister!$A$1:$W$99,10,FALSE)</f>
        <v>Filipendula</v>
      </c>
      <c r="U995" t="str">
        <f>VLOOKUP($D995,Artslister!$A$1:$W$99,11,FALSE)</f>
        <v>vulgaris</v>
      </c>
      <c r="V995">
        <f>VLOOKUP($D995,Artslister!$A$1:$W$99,12,FALSE)</f>
        <v>0</v>
      </c>
      <c r="W995" t="str">
        <f>VLOOKUP($D995,Artslister!$A$1:$W$99,13,FALSE)</f>
        <v>Moench</v>
      </c>
      <c r="X995" t="e">
        <f>VLOOKUP($D995,Artslister!$A$1:$W$99,15,FALSE)</f>
        <v>#REF!</v>
      </c>
      <c r="Y995" t="e">
        <f>VLOOKUP($D995,Artslister!$A$1:$W$99,17,FALSE)</f>
        <v>#N/A</v>
      </c>
    </row>
    <row r="996" spans="1:25" ht="14.55" hidden="1" x14ac:dyDescent="0.3">
      <c r="A996" t="s">
        <v>70</v>
      </c>
      <c r="B996">
        <v>2019</v>
      </c>
      <c r="C996" t="s">
        <v>1526</v>
      </c>
      <c r="D996" t="s">
        <v>1945</v>
      </c>
      <c r="E996">
        <v>5</v>
      </c>
      <c r="F996">
        <v>1</v>
      </c>
      <c r="L996" t="str">
        <f>VLOOKUP($D996,Artslister!$A$1:$W$99,2,FALSE)</f>
        <v>Filipendula vulgaris</v>
      </c>
      <c r="M996" t="str">
        <f>VLOOKUP($D996,Artslister!$A$1:$W$99,3,FALSE)</f>
        <v>103311</v>
      </c>
      <c r="N996" t="str">
        <f>VLOOKUP($D996,Artslister!$A$1:$W$99,4,FALSE)</f>
        <v>133275</v>
      </c>
      <c r="O996" t="str">
        <f>VLOOKUP($D996,Artslister!$A$1:$W$99,5,FALSE)</f>
        <v>Plantae</v>
      </c>
      <c r="P996" t="str">
        <f>VLOOKUP($D996,Artslister!$A$1:$W$99,6,FALSE)</f>
        <v>Magnoliophyta</v>
      </c>
      <c r="Q996" t="str">
        <f>VLOOKUP($D996,Artslister!$A$1:$W$99,7,FALSE)</f>
        <v>Eudicots</v>
      </c>
      <c r="R996" t="str">
        <f>VLOOKUP($D996,Artslister!$A$1:$W$99,8,FALSE)</f>
        <v>Rosales</v>
      </c>
      <c r="S996" t="str">
        <f>VLOOKUP($D996,Artslister!$A$1:$W$99,9,FALSE)</f>
        <v>Rosaceae</v>
      </c>
      <c r="T996" t="str">
        <f>VLOOKUP($D996,Artslister!$A$1:$W$99,10,FALSE)</f>
        <v>Filipendula</v>
      </c>
      <c r="U996" t="str">
        <f>VLOOKUP($D996,Artslister!$A$1:$W$99,11,FALSE)</f>
        <v>vulgaris</v>
      </c>
      <c r="V996">
        <f>VLOOKUP($D996,Artslister!$A$1:$W$99,12,FALSE)</f>
        <v>0</v>
      </c>
      <c r="W996" t="str">
        <f>VLOOKUP($D996,Artslister!$A$1:$W$99,13,FALSE)</f>
        <v>Moench</v>
      </c>
      <c r="X996" t="e">
        <f>VLOOKUP($D996,Artslister!$A$1:$W$99,15,FALSE)</f>
        <v>#REF!</v>
      </c>
      <c r="Y996" t="e">
        <f>VLOOKUP($D996,Artslister!$A$1:$W$99,17,FALSE)</f>
        <v>#N/A</v>
      </c>
    </row>
    <row r="997" spans="1:25" ht="14.55" hidden="1" x14ac:dyDescent="0.3">
      <c r="A997" t="s">
        <v>70</v>
      </c>
      <c r="B997">
        <v>2019</v>
      </c>
      <c r="C997" t="s">
        <v>1527</v>
      </c>
      <c r="D997" t="s">
        <v>1945</v>
      </c>
      <c r="E997">
        <v>5</v>
      </c>
      <c r="F997">
        <v>1</v>
      </c>
      <c r="L997" t="str">
        <f>VLOOKUP($D997,Artslister!$A$1:$W$99,2,FALSE)</f>
        <v>Filipendula vulgaris</v>
      </c>
      <c r="M997" t="str">
        <f>VLOOKUP($D997,Artslister!$A$1:$W$99,3,FALSE)</f>
        <v>103311</v>
      </c>
      <c r="N997" t="str">
        <f>VLOOKUP($D997,Artslister!$A$1:$W$99,4,FALSE)</f>
        <v>133275</v>
      </c>
      <c r="O997" t="str">
        <f>VLOOKUP($D997,Artslister!$A$1:$W$99,5,FALSE)</f>
        <v>Plantae</v>
      </c>
      <c r="P997" t="str">
        <f>VLOOKUP($D997,Artslister!$A$1:$W$99,6,FALSE)</f>
        <v>Magnoliophyta</v>
      </c>
      <c r="Q997" t="str">
        <f>VLOOKUP($D997,Artslister!$A$1:$W$99,7,FALSE)</f>
        <v>Eudicots</v>
      </c>
      <c r="R997" t="str">
        <f>VLOOKUP($D997,Artslister!$A$1:$W$99,8,FALSE)</f>
        <v>Rosales</v>
      </c>
      <c r="S997" t="str">
        <f>VLOOKUP($D997,Artslister!$A$1:$W$99,9,FALSE)</f>
        <v>Rosaceae</v>
      </c>
      <c r="T997" t="str">
        <f>VLOOKUP($D997,Artslister!$A$1:$W$99,10,FALSE)</f>
        <v>Filipendula</v>
      </c>
      <c r="U997" t="str">
        <f>VLOOKUP($D997,Artslister!$A$1:$W$99,11,FALSE)</f>
        <v>vulgaris</v>
      </c>
      <c r="V997">
        <f>VLOOKUP($D997,Artslister!$A$1:$W$99,12,FALSE)</f>
        <v>0</v>
      </c>
      <c r="W997" t="str">
        <f>VLOOKUP($D997,Artslister!$A$1:$W$99,13,FALSE)</f>
        <v>Moench</v>
      </c>
      <c r="X997" t="e">
        <f>VLOOKUP($D997,Artslister!$A$1:$W$99,15,FALSE)</f>
        <v>#REF!</v>
      </c>
      <c r="Y997" t="e">
        <f>VLOOKUP($D997,Artslister!$A$1:$W$99,17,FALSE)</f>
        <v>#N/A</v>
      </c>
    </row>
    <row r="998" spans="1:25" ht="14.55" hidden="1" x14ac:dyDescent="0.3">
      <c r="A998" t="s">
        <v>70</v>
      </c>
      <c r="B998">
        <v>2019</v>
      </c>
      <c r="C998" t="s">
        <v>1516</v>
      </c>
      <c r="D998" t="s">
        <v>1945</v>
      </c>
      <c r="E998">
        <v>3</v>
      </c>
      <c r="F998">
        <v>1</v>
      </c>
      <c r="L998" t="str">
        <f>VLOOKUP($D998,Artslister!$A$1:$W$99,2,FALSE)</f>
        <v>Filipendula vulgaris</v>
      </c>
      <c r="M998" t="str">
        <f>VLOOKUP($D998,Artslister!$A$1:$W$99,3,FALSE)</f>
        <v>103311</v>
      </c>
      <c r="N998" t="str">
        <f>VLOOKUP($D998,Artslister!$A$1:$W$99,4,FALSE)</f>
        <v>133275</v>
      </c>
      <c r="O998" t="str">
        <f>VLOOKUP($D998,Artslister!$A$1:$W$99,5,FALSE)</f>
        <v>Plantae</v>
      </c>
      <c r="P998" t="str">
        <f>VLOOKUP($D998,Artslister!$A$1:$W$99,6,FALSE)</f>
        <v>Magnoliophyta</v>
      </c>
      <c r="Q998" t="str">
        <f>VLOOKUP($D998,Artslister!$A$1:$W$99,7,FALSE)</f>
        <v>Eudicots</v>
      </c>
      <c r="R998" t="str">
        <f>VLOOKUP($D998,Artslister!$A$1:$W$99,8,FALSE)</f>
        <v>Rosales</v>
      </c>
      <c r="S998" t="str">
        <f>VLOOKUP($D998,Artslister!$A$1:$W$99,9,FALSE)</f>
        <v>Rosaceae</v>
      </c>
      <c r="T998" t="str">
        <f>VLOOKUP($D998,Artslister!$A$1:$W$99,10,FALSE)</f>
        <v>Filipendula</v>
      </c>
      <c r="U998" t="str">
        <f>VLOOKUP($D998,Artslister!$A$1:$W$99,11,FALSE)</f>
        <v>vulgaris</v>
      </c>
      <c r="V998">
        <f>VLOOKUP($D998,Artslister!$A$1:$W$99,12,FALSE)</f>
        <v>0</v>
      </c>
      <c r="W998" t="str">
        <f>VLOOKUP($D998,Artslister!$A$1:$W$99,13,FALSE)</f>
        <v>Moench</v>
      </c>
      <c r="X998" t="e">
        <f>VLOOKUP($D998,Artslister!$A$1:$W$99,15,FALSE)</f>
        <v>#REF!</v>
      </c>
      <c r="Y998" t="e">
        <f>VLOOKUP($D998,Artslister!$A$1:$W$99,17,FALSE)</f>
        <v>#N/A</v>
      </c>
    </row>
    <row r="999" spans="1:25" ht="14.55" hidden="1" x14ac:dyDescent="0.3">
      <c r="A999" t="s">
        <v>76</v>
      </c>
      <c r="B999">
        <v>2019</v>
      </c>
      <c r="C999" t="s">
        <v>1554</v>
      </c>
      <c r="D999" t="s">
        <v>1945</v>
      </c>
      <c r="E999">
        <v>5</v>
      </c>
      <c r="F999">
        <v>1</v>
      </c>
      <c r="L999" t="str">
        <f>VLOOKUP($D999,Artslister!$A$1:$W$99,2,FALSE)</f>
        <v>Filipendula vulgaris</v>
      </c>
      <c r="M999" t="str">
        <f>VLOOKUP($D999,Artslister!$A$1:$W$99,3,FALSE)</f>
        <v>103311</v>
      </c>
      <c r="N999" t="str">
        <f>VLOOKUP($D999,Artslister!$A$1:$W$99,4,FALSE)</f>
        <v>133275</v>
      </c>
      <c r="O999" t="str">
        <f>VLOOKUP($D999,Artslister!$A$1:$W$99,5,FALSE)</f>
        <v>Plantae</v>
      </c>
      <c r="P999" t="str">
        <f>VLOOKUP($D999,Artslister!$A$1:$W$99,6,FALSE)</f>
        <v>Magnoliophyta</v>
      </c>
      <c r="Q999" t="str">
        <f>VLOOKUP($D999,Artslister!$A$1:$W$99,7,FALSE)</f>
        <v>Eudicots</v>
      </c>
      <c r="R999" t="str">
        <f>VLOOKUP($D999,Artslister!$A$1:$W$99,8,FALSE)</f>
        <v>Rosales</v>
      </c>
      <c r="S999" t="str">
        <f>VLOOKUP($D999,Artslister!$A$1:$W$99,9,FALSE)</f>
        <v>Rosaceae</v>
      </c>
      <c r="T999" t="str">
        <f>VLOOKUP($D999,Artslister!$A$1:$W$99,10,FALSE)</f>
        <v>Filipendula</v>
      </c>
      <c r="U999" t="str">
        <f>VLOOKUP($D999,Artslister!$A$1:$W$99,11,FALSE)</f>
        <v>vulgaris</v>
      </c>
      <c r="V999">
        <f>VLOOKUP($D999,Artslister!$A$1:$W$99,12,FALSE)</f>
        <v>0</v>
      </c>
      <c r="W999" t="str">
        <f>VLOOKUP($D999,Artslister!$A$1:$W$99,13,FALSE)</f>
        <v>Moench</v>
      </c>
      <c r="X999" t="e">
        <f>VLOOKUP($D999,Artslister!$A$1:$W$99,15,FALSE)</f>
        <v>#REF!</v>
      </c>
      <c r="Y999" t="e">
        <f>VLOOKUP($D999,Artslister!$A$1:$W$99,17,FALSE)</f>
        <v>#N/A</v>
      </c>
    </row>
    <row r="1000" spans="1:25" ht="14.55" hidden="1" x14ac:dyDescent="0.3">
      <c r="A1000" t="s">
        <v>76</v>
      </c>
      <c r="B1000">
        <v>2019</v>
      </c>
      <c r="C1000" t="s">
        <v>1557</v>
      </c>
      <c r="D1000" t="s">
        <v>1945</v>
      </c>
      <c r="E1000">
        <v>5</v>
      </c>
      <c r="F1000">
        <v>1</v>
      </c>
      <c r="L1000" t="str">
        <f>VLOOKUP($D1000,Artslister!$A$1:$W$99,2,FALSE)</f>
        <v>Filipendula vulgaris</v>
      </c>
      <c r="M1000" t="str">
        <f>VLOOKUP($D1000,Artslister!$A$1:$W$99,3,FALSE)</f>
        <v>103311</v>
      </c>
      <c r="N1000" t="str">
        <f>VLOOKUP($D1000,Artslister!$A$1:$W$99,4,FALSE)</f>
        <v>133275</v>
      </c>
      <c r="O1000" t="str">
        <f>VLOOKUP($D1000,Artslister!$A$1:$W$99,5,FALSE)</f>
        <v>Plantae</v>
      </c>
      <c r="P1000" t="str">
        <f>VLOOKUP($D1000,Artslister!$A$1:$W$99,6,FALSE)</f>
        <v>Magnoliophyta</v>
      </c>
      <c r="Q1000" t="str">
        <f>VLOOKUP($D1000,Artslister!$A$1:$W$99,7,FALSE)</f>
        <v>Eudicots</v>
      </c>
      <c r="R1000" t="str">
        <f>VLOOKUP($D1000,Artslister!$A$1:$W$99,8,FALSE)</f>
        <v>Rosales</v>
      </c>
      <c r="S1000" t="str">
        <f>VLOOKUP($D1000,Artslister!$A$1:$W$99,9,FALSE)</f>
        <v>Rosaceae</v>
      </c>
      <c r="T1000" t="str">
        <f>VLOOKUP($D1000,Artslister!$A$1:$W$99,10,FALSE)</f>
        <v>Filipendula</v>
      </c>
      <c r="U1000" t="str">
        <f>VLOOKUP($D1000,Artslister!$A$1:$W$99,11,FALSE)</f>
        <v>vulgaris</v>
      </c>
      <c r="V1000">
        <f>VLOOKUP($D1000,Artslister!$A$1:$W$99,12,FALSE)</f>
        <v>0</v>
      </c>
      <c r="W1000" t="str">
        <f>VLOOKUP($D1000,Artslister!$A$1:$W$99,13,FALSE)</f>
        <v>Moench</v>
      </c>
      <c r="X1000" t="e">
        <f>VLOOKUP($D1000,Artslister!$A$1:$W$99,15,FALSE)</f>
        <v>#REF!</v>
      </c>
      <c r="Y1000" t="e">
        <f>VLOOKUP($D1000,Artslister!$A$1:$W$99,17,FALSE)</f>
        <v>#N/A</v>
      </c>
    </row>
    <row r="1001" spans="1:25" ht="14.55" hidden="1" x14ac:dyDescent="0.3">
      <c r="A1001" t="s">
        <v>76</v>
      </c>
      <c r="B1001">
        <v>2019</v>
      </c>
      <c r="C1001" t="s">
        <v>1559</v>
      </c>
      <c r="D1001" t="s">
        <v>1945</v>
      </c>
      <c r="E1001">
        <v>5</v>
      </c>
      <c r="F1001">
        <v>1</v>
      </c>
      <c r="L1001" t="str">
        <f>VLOOKUP($D1001,Artslister!$A$1:$W$99,2,FALSE)</f>
        <v>Filipendula vulgaris</v>
      </c>
      <c r="M1001" t="str">
        <f>VLOOKUP($D1001,Artslister!$A$1:$W$99,3,FALSE)</f>
        <v>103311</v>
      </c>
      <c r="N1001" t="str">
        <f>VLOOKUP($D1001,Artslister!$A$1:$W$99,4,FALSE)</f>
        <v>133275</v>
      </c>
      <c r="O1001" t="str">
        <f>VLOOKUP($D1001,Artslister!$A$1:$W$99,5,FALSE)</f>
        <v>Plantae</v>
      </c>
      <c r="P1001" t="str">
        <f>VLOOKUP($D1001,Artslister!$A$1:$W$99,6,FALSE)</f>
        <v>Magnoliophyta</v>
      </c>
      <c r="Q1001" t="str">
        <f>VLOOKUP($D1001,Artslister!$A$1:$W$99,7,FALSE)</f>
        <v>Eudicots</v>
      </c>
      <c r="R1001" t="str">
        <f>VLOOKUP($D1001,Artslister!$A$1:$W$99,8,FALSE)</f>
        <v>Rosales</v>
      </c>
      <c r="S1001" t="str">
        <f>VLOOKUP($D1001,Artslister!$A$1:$W$99,9,FALSE)</f>
        <v>Rosaceae</v>
      </c>
      <c r="T1001" t="str">
        <f>VLOOKUP($D1001,Artslister!$A$1:$W$99,10,FALSE)</f>
        <v>Filipendula</v>
      </c>
      <c r="U1001" t="str">
        <f>VLOOKUP($D1001,Artslister!$A$1:$W$99,11,FALSE)</f>
        <v>vulgaris</v>
      </c>
      <c r="V1001">
        <f>VLOOKUP($D1001,Artslister!$A$1:$W$99,12,FALSE)</f>
        <v>0</v>
      </c>
      <c r="W1001" t="str">
        <f>VLOOKUP($D1001,Artslister!$A$1:$W$99,13,FALSE)</f>
        <v>Moench</v>
      </c>
      <c r="X1001" t="e">
        <f>VLOOKUP($D1001,Artslister!$A$1:$W$99,15,FALSE)</f>
        <v>#REF!</v>
      </c>
      <c r="Y1001" t="e">
        <f>VLOOKUP($D1001,Artslister!$A$1:$W$99,17,FALSE)</f>
        <v>#N/A</v>
      </c>
    </row>
    <row r="1002" spans="1:25" ht="14.55" hidden="1" x14ac:dyDescent="0.3">
      <c r="A1002" t="s">
        <v>76</v>
      </c>
      <c r="B1002">
        <v>2019</v>
      </c>
      <c r="C1002" t="s">
        <v>1562</v>
      </c>
      <c r="D1002" t="s">
        <v>1945</v>
      </c>
      <c r="E1002">
        <v>2</v>
      </c>
      <c r="F1002">
        <v>1</v>
      </c>
      <c r="L1002" t="str">
        <f>VLOOKUP($D1002,Artslister!$A$1:$W$99,2,FALSE)</f>
        <v>Filipendula vulgaris</v>
      </c>
      <c r="M1002" t="str">
        <f>VLOOKUP($D1002,Artslister!$A$1:$W$99,3,FALSE)</f>
        <v>103311</v>
      </c>
      <c r="N1002" t="str">
        <f>VLOOKUP($D1002,Artslister!$A$1:$W$99,4,FALSE)</f>
        <v>133275</v>
      </c>
      <c r="O1002" t="str">
        <f>VLOOKUP($D1002,Artslister!$A$1:$W$99,5,FALSE)</f>
        <v>Plantae</v>
      </c>
      <c r="P1002" t="str">
        <f>VLOOKUP($D1002,Artslister!$A$1:$W$99,6,FALSE)</f>
        <v>Magnoliophyta</v>
      </c>
      <c r="Q1002" t="str">
        <f>VLOOKUP($D1002,Artslister!$A$1:$W$99,7,FALSE)</f>
        <v>Eudicots</v>
      </c>
      <c r="R1002" t="str">
        <f>VLOOKUP($D1002,Artslister!$A$1:$W$99,8,FALSE)</f>
        <v>Rosales</v>
      </c>
      <c r="S1002" t="str">
        <f>VLOOKUP($D1002,Artslister!$A$1:$W$99,9,FALSE)</f>
        <v>Rosaceae</v>
      </c>
      <c r="T1002" t="str">
        <f>VLOOKUP($D1002,Artslister!$A$1:$W$99,10,FALSE)</f>
        <v>Filipendula</v>
      </c>
      <c r="U1002" t="str">
        <f>VLOOKUP($D1002,Artslister!$A$1:$W$99,11,FALSE)</f>
        <v>vulgaris</v>
      </c>
      <c r="V1002">
        <f>VLOOKUP($D1002,Artslister!$A$1:$W$99,12,FALSE)</f>
        <v>0</v>
      </c>
      <c r="W1002" t="str">
        <f>VLOOKUP($D1002,Artslister!$A$1:$W$99,13,FALSE)</f>
        <v>Moench</v>
      </c>
      <c r="X1002" t="e">
        <f>VLOOKUP($D1002,Artslister!$A$1:$W$99,15,FALSE)</f>
        <v>#REF!</v>
      </c>
      <c r="Y1002" t="e">
        <f>VLOOKUP($D1002,Artslister!$A$1:$W$99,17,FALSE)</f>
        <v>#N/A</v>
      </c>
    </row>
    <row r="1003" spans="1:25" ht="14.55" hidden="1" x14ac:dyDescent="0.3">
      <c r="A1003" t="s">
        <v>76</v>
      </c>
      <c r="B1003">
        <v>2019</v>
      </c>
      <c r="C1003" t="s">
        <v>1564</v>
      </c>
      <c r="D1003" t="s">
        <v>1945</v>
      </c>
      <c r="E1003">
        <v>2</v>
      </c>
      <c r="F1003">
        <v>1</v>
      </c>
      <c r="L1003" t="str">
        <f>VLOOKUP($D1003,Artslister!$A$1:$W$99,2,FALSE)</f>
        <v>Filipendula vulgaris</v>
      </c>
      <c r="M1003" t="str">
        <f>VLOOKUP($D1003,Artslister!$A$1:$W$99,3,FALSE)</f>
        <v>103311</v>
      </c>
      <c r="N1003" t="str">
        <f>VLOOKUP($D1003,Artslister!$A$1:$W$99,4,FALSE)</f>
        <v>133275</v>
      </c>
      <c r="O1003" t="str">
        <f>VLOOKUP($D1003,Artslister!$A$1:$W$99,5,FALSE)</f>
        <v>Plantae</v>
      </c>
      <c r="P1003" t="str">
        <f>VLOOKUP($D1003,Artslister!$A$1:$W$99,6,FALSE)</f>
        <v>Magnoliophyta</v>
      </c>
      <c r="Q1003" t="str">
        <f>VLOOKUP($D1003,Artslister!$A$1:$W$99,7,FALSE)</f>
        <v>Eudicots</v>
      </c>
      <c r="R1003" t="str">
        <f>VLOOKUP($D1003,Artslister!$A$1:$W$99,8,FALSE)</f>
        <v>Rosales</v>
      </c>
      <c r="S1003" t="str">
        <f>VLOOKUP($D1003,Artslister!$A$1:$W$99,9,FALSE)</f>
        <v>Rosaceae</v>
      </c>
      <c r="T1003" t="str">
        <f>VLOOKUP($D1003,Artslister!$A$1:$W$99,10,FALSE)</f>
        <v>Filipendula</v>
      </c>
      <c r="U1003" t="str">
        <f>VLOOKUP($D1003,Artslister!$A$1:$W$99,11,FALSE)</f>
        <v>vulgaris</v>
      </c>
      <c r="V1003">
        <f>VLOOKUP($D1003,Artslister!$A$1:$W$99,12,FALSE)</f>
        <v>0</v>
      </c>
      <c r="W1003" t="str">
        <f>VLOOKUP($D1003,Artslister!$A$1:$W$99,13,FALSE)</f>
        <v>Moench</v>
      </c>
      <c r="X1003" t="e">
        <f>VLOOKUP($D1003,Artslister!$A$1:$W$99,15,FALSE)</f>
        <v>#REF!</v>
      </c>
      <c r="Y1003" t="e">
        <f>VLOOKUP($D1003,Artslister!$A$1:$W$99,17,FALSE)</f>
        <v>#N/A</v>
      </c>
    </row>
    <row r="1004" spans="1:25" ht="14.55" hidden="1" x14ac:dyDescent="0.3">
      <c r="A1004" t="s">
        <v>76</v>
      </c>
      <c r="B1004">
        <v>2019</v>
      </c>
      <c r="C1004" t="s">
        <v>1565</v>
      </c>
      <c r="D1004" t="s">
        <v>1945</v>
      </c>
      <c r="E1004">
        <v>5</v>
      </c>
      <c r="F1004">
        <v>1</v>
      </c>
      <c r="L1004" t="str">
        <f>VLOOKUP($D1004,Artslister!$A$1:$W$99,2,FALSE)</f>
        <v>Filipendula vulgaris</v>
      </c>
      <c r="M1004" t="str">
        <f>VLOOKUP($D1004,Artslister!$A$1:$W$99,3,FALSE)</f>
        <v>103311</v>
      </c>
      <c r="N1004" t="str">
        <f>VLOOKUP($D1004,Artslister!$A$1:$W$99,4,FALSE)</f>
        <v>133275</v>
      </c>
      <c r="O1004" t="str">
        <f>VLOOKUP($D1004,Artslister!$A$1:$W$99,5,FALSE)</f>
        <v>Plantae</v>
      </c>
      <c r="P1004" t="str">
        <f>VLOOKUP($D1004,Artslister!$A$1:$W$99,6,FALSE)</f>
        <v>Magnoliophyta</v>
      </c>
      <c r="Q1004" t="str">
        <f>VLOOKUP($D1004,Artslister!$A$1:$W$99,7,FALSE)</f>
        <v>Eudicots</v>
      </c>
      <c r="R1004" t="str">
        <f>VLOOKUP($D1004,Artslister!$A$1:$W$99,8,FALSE)</f>
        <v>Rosales</v>
      </c>
      <c r="S1004" t="str">
        <f>VLOOKUP($D1004,Artslister!$A$1:$W$99,9,FALSE)</f>
        <v>Rosaceae</v>
      </c>
      <c r="T1004" t="str">
        <f>VLOOKUP($D1004,Artslister!$A$1:$W$99,10,FALSE)</f>
        <v>Filipendula</v>
      </c>
      <c r="U1004" t="str">
        <f>VLOOKUP($D1004,Artslister!$A$1:$W$99,11,FALSE)</f>
        <v>vulgaris</v>
      </c>
      <c r="V1004">
        <f>VLOOKUP($D1004,Artslister!$A$1:$W$99,12,FALSE)</f>
        <v>0</v>
      </c>
      <c r="W1004" t="str">
        <f>VLOOKUP($D1004,Artslister!$A$1:$W$99,13,FALSE)</f>
        <v>Moench</v>
      </c>
      <c r="X1004" t="e">
        <f>VLOOKUP($D1004,Artslister!$A$1:$W$99,15,FALSE)</f>
        <v>#REF!</v>
      </c>
      <c r="Y1004" t="e">
        <f>VLOOKUP($D1004,Artslister!$A$1:$W$99,17,FALSE)</f>
        <v>#N/A</v>
      </c>
    </row>
    <row r="1005" spans="1:25" ht="14.55" hidden="1" x14ac:dyDescent="0.3">
      <c r="A1005" t="s">
        <v>76</v>
      </c>
      <c r="B1005">
        <v>2019</v>
      </c>
      <c r="C1005" t="s">
        <v>1556</v>
      </c>
      <c r="D1005" t="s">
        <v>1945</v>
      </c>
      <c r="E1005">
        <v>5</v>
      </c>
      <c r="F1005">
        <v>1</v>
      </c>
      <c r="L1005" t="str">
        <f>VLOOKUP($D1005,Artslister!$A$1:$W$99,2,FALSE)</f>
        <v>Filipendula vulgaris</v>
      </c>
      <c r="M1005" t="str">
        <f>VLOOKUP($D1005,Artslister!$A$1:$W$99,3,FALSE)</f>
        <v>103311</v>
      </c>
      <c r="N1005" t="str">
        <f>VLOOKUP($D1005,Artslister!$A$1:$W$99,4,FALSE)</f>
        <v>133275</v>
      </c>
      <c r="O1005" t="str">
        <f>VLOOKUP($D1005,Artslister!$A$1:$W$99,5,FALSE)</f>
        <v>Plantae</v>
      </c>
      <c r="P1005" t="str">
        <f>VLOOKUP($D1005,Artslister!$A$1:$W$99,6,FALSE)</f>
        <v>Magnoliophyta</v>
      </c>
      <c r="Q1005" t="str">
        <f>VLOOKUP($D1005,Artslister!$A$1:$W$99,7,FALSE)</f>
        <v>Eudicots</v>
      </c>
      <c r="R1005" t="str">
        <f>VLOOKUP($D1005,Artslister!$A$1:$W$99,8,FALSE)</f>
        <v>Rosales</v>
      </c>
      <c r="S1005" t="str">
        <f>VLOOKUP($D1005,Artslister!$A$1:$W$99,9,FALSE)</f>
        <v>Rosaceae</v>
      </c>
      <c r="T1005" t="str">
        <f>VLOOKUP($D1005,Artslister!$A$1:$W$99,10,FALSE)</f>
        <v>Filipendula</v>
      </c>
      <c r="U1005" t="str">
        <f>VLOOKUP($D1005,Artslister!$A$1:$W$99,11,FALSE)</f>
        <v>vulgaris</v>
      </c>
      <c r="V1005">
        <f>VLOOKUP($D1005,Artslister!$A$1:$W$99,12,FALSE)</f>
        <v>0</v>
      </c>
      <c r="W1005" t="str">
        <f>VLOOKUP($D1005,Artslister!$A$1:$W$99,13,FALSE)</f>
        <v>Moench</v>
      </c>
      <c r="X1005" t="e">
        <f>VLOOKUP($D1005,Artslister!$A$1:$W$99,15,FALSE)</f>
        <v>#REF!</v>
      </c>
      <c r="Y1005" t="e">
        <f>VLOOKUP($D1005,Artslister!$A$1:$W$99,17,FALSE)</f>
        <v>#N/A</v>
      </c>
    </row>
    <row r="1006" spans="1:25" ht="14.55" hidden="1" x14ac:dyDescent="0.3">
      <c r="A1006" t="s">
        <v>57</v>
      </c>
      <c r="B1006">
        <v>2019</v>
      </c>
      <c r="C1006" t="s">
        <v>1633</v>
      </c>
      <c r="D1006" t="s">
        <v>1945</v>
      </c>
      <c r="E1006">
        <v>15</v>
      </c>
      <c r="F1006">
        <v>1</v>
      </c>
      <c r="L1006" t="str">
        <f>VLOOKUP($D1006,Artslister!$A$1:$W$99,2,FALSE)</f>
        <v>Filipendula vulgaris</v>
      </c>
      <c r="M1006" t="str">
        <f>VLOOKUP($D1006,Artslister!$A$1:$W$99,3,FALSE)</f>
        <v>103311</v>
      </c>
      <c r="N1006" t="str">
        <f>VLOOKUP($D1006,Artslister!$A$1:$W$99,4,FALSE)</f>
        <v>133275</v>
      </c>
      <c r="O1006" t="str">
        <f>VLOOKUP($D1006,Artslister!$A$1:$W$99,5,FALSE)</f>
        <v>Plantae</v>
      </c>
      <c r="P1006" t="str">
        <f>VLOOKUP($D1006,Artslister!$A$1:$W$99,6,FALSE)</f>
        <v>Magnoliophyta</v>
      </c>
      <c r="Q1006" t="str">
        <f>VLOOKUP($D1006,Artslister!$A$1:$W$99,7,FALSE)</f>
        <v>Eudicots</v>
      </c>
      <c r="R1006" t="str">
        <f>VLOOKUP($D1006,Artslister!$A$1:$W$99,8,FALSE)</f>
        <v>Rosales</v>
      </c>
      <c r="S1006" t="str">
        <f>VLOOKUP($D1006,Artslister!$A$1:$W$99,9,FALSE)</f>
        <v>Rosaceae</v>
      </c>
      <c r="T1006" t="str">
        <f>VLOOKUP($D1006,Artslister!$A$1:$W$99,10,FALSE)</f>
        <v>Filipendula</v>
      </c>
      <c r="U1006" t="str">
        <f>VLOOKUP($D1006,Artslister!$A$1:$W$99,11,FALSE)</f>
        <v>vulgaris</v>
      </c>
      <c r="V1006">
        <f>VLOOKUP($D1006,Artslister!$A$1:$W$99,12,FALSE)</f>
        <v>0</v>
      </c>
      <c r="W1006" t="str">
        <f>VLOOKUP($D1006,Artslister!$A$1:$W$99,13,FALSE)</f>
        <v>Moench</v>
      </c>
      <c r="X1006" t="e">
        <f>VLOOKUP($D1006,Artslister!$A$1:$W$99,15,FALSE)</f>
        <v>#REF!</v>
      </c>
      <c r="Y1006" t="e">
        <f>VLOOKUP($D1006,Artslister!$A$1:$W$99,17,FALSE)</f>
        <v>#N/A</v>
      </c>
    </row>
    <row r="1007" spans="1:25" ht="14.55" hidden="1" x14ac:dyDescent="0.3">
      <c r="A1007" t="s">
        <v>57</v>
      </c>
      <c r="B1007">
        <v>2019</v>
      </c>
      <c r="C1007" t="s">
        <v>1644</v>
      </c>
      <c r="D1007" t="s">
        <v>1945</v>
      </c>
      <c r="E1007">
        <v>15</v>
      </c>
      <c r="F1007">
        <v>1</v>
      </c>
      <c r="L1007" t="str">
        <f>VLOOKUP($D1007,Artslister!$A$1:$W$99,2,FALSE)</f>
        <v>Filipendula vulgaris</v>
      </c>
      <c r="M1007" t="str">
        <f>VLOOKUP($D1007,Artslister!$A$1:$W$99,3,FALSE)</f>
        <v>103311</v>
      </c>
      <c r="N1007" t="str">
        <f>VLOOKUP($D1007,Artslister!$A$1:$W$99,4,FALSE)</f>
        <v>133275</v>
      </c>
      <c r="O1007" t="str">
        <f>VLOOKUP($D1007,Artslister!$A$1:$W$99,5,FALSE)</f>
        <v>Plantae</v>
      </c>
      <c r="P1007" t="str">
        <f>VLOOKUP($D1007,Artslister!$A$1:$W$99,6,FALSE)</f>
        <v>Magnoliophyta</v>
      </c>
      <c r="Q1007" t="str">
        <f>VLOOKUP($D1007,Artslister!$A$1:$W$99,7,FALSE)</f>
        <v>Eudicots</v>
      </c>
      <c r="R1007" t="str">
        <f>VLOOKUP($D1007,Artslister!$A$1:$W$99,8,FALSE)</f>
        <v>Rosales</v>
      </c>
      <c r="S1007" t="str">
        <f>VLOOKUP($D1007,Artslister!$A$1:$W$99,9,FALSE)</f>
        <v>Rosaceae</v>
      </c>
      <c r="T1007" t="str">
        <f>VLOOKUP($D1007,Artslister!$A$1:$W$99,10,FALSE)</f>
        <v>Filipendula</v>
      </c>
      <c r="U1007" t="str">
        <f>VLOOKUP($D1007,Artslister!$A$1:$W$99,11,FALSE)</f>
        <v>vulgaris</v>
      </c>
      <c r="V1007">
        <f>VLOOKUP($D1007,Artslister!$A$1:$W$99,12,FALSE)</f>
        <v>0</v>
      </c>
      <c r="W1007" t="str">
        <f>VLOOKUP($D1007,Artslister!$A$1:$W$99,13,FALSE)</f>
        <v>Moench</v>
      </c>
      <c r="X1007" t="e">
        <f>VLOOKUP($D1007,Artslister!$A$1:$W$99,15,FALSE)</f>
        <v>#REF!</v>
      </c>
      <c r="Y1007" t="e">
        <f>VLOOKUP($D1007,Artslister!$A$1:$W$99,17,FALSE)</f>
        <v>#N/A</v>
      </c>
    </row>
    <row r="1008" spans="1:25" ht="14.55" hidden="1" x14ac:dyDescent="0.3">
      <c r="A1008" t="s">
        <v>57</v>
      </c>
      <c r="B1008">
        <v>2019</v>
      </c>
      <c r="C1008" t="s">
        <v>1658</v>
      </c>
      <c r="D1008" t="s">
        <v>1945</v>
      </c>
      <c r="E1008">
        <v>5</v>
      </c>
      <c r="F1008">
        <v>1</v>
      </c>
      <c r="L1008" t="str">
        <f>VLOOKUP($D1008,Artslister!$A$1:$W$99,2,FALSE)</f>
        <v>Filipendula vulgaris</v>
      </c>
      <c r="M1008" t="str">
        <f>VLOOKUP($D1008,Artslister!$A$1:$W$99,3,FALSE)</f>
        <v>103311</v>
      </c>
      <c r="N1008" t="str">
        <f>VLOOKUP($D1008,Artslister!$A$1:$W$99,4,FALSE)</f>
        <v>133275</v>
      </c>
      <c r="O1008" t="str">
        <f>VLOOKUP($D1008,Artslister!$A$1:$W$99,5,FALSE)</f>
        <v>Plantae</v>
      </c>
      <c r="P1008" t="str">
        <f>VLOOKUP($D1008,Artslister!$A$1:$W$99,6,FALSE)</f>
        <v>Magnoliophyta</v>
      </c>
      <c r="Q1008" t="str">
        <f>VLOOKUP($D1008,Artslister!$A$1:$W$99,7,FALSE)</f>
        <v>Eudicots</v>
      </c>
      <c r="R1008" t="str">
        <f>VLOOKUP($D1008,Artslister!$A$1:$W$99,8,FALSE)</f>
        <v>Rosales</v>
      </c>
      <c r="S1008" t="str">
        <f>VLOOKUP($D1008,Artslister!$A$1:$W$99,9,FALSE)</f>
        <v>Rosaceae</v>
      </c>
      <c r="T1008" t="str">
        <f>VLOOKUP($D1008,Artslister!$A$1:$W$99,10,FALSE)</f>
        <v>Filipendula</v>
      </c>
      <c r="U1008" t="str">
        <f>VLOOKUP($D1008,Artslister!$A$1:$W$99,11,FALSE)</f>
        <v>vulgaris</v>
      </c>
      <c r="V1008">
        <f>VLOOKUP($D1008,Artslister!$A$1:$W$99,12,FALSE)</f>
        <v>0</v>
      </c>
      <c r="W1008" t="str">
        <f>VLOOKUP($D1008,Artslister!$A$1:$W$99,13,FALSE)</f>
        <v>Moench</v>
      </c>
      <c r="X1008" t="e">
        <f>VLOOKUP($D1008,Artslister!$A$1:$W$99,15,FALSE)</f>
        <v>#REF!</v>
      </c>
      <c r="Y1008" t="e">
        <f>VLOOKUP($D1008,Artslister!$A$1:$W$99,17,FALSE)</f>
        <v>#N/A</v>
      </c>
    </row>
    <row r="1009" spans="1:25" ht="14.55" hidden="1" x14ac:dyDescent="0.3">
      <c r="A1009" t="s">
        <v>57</v>
      </c>
      <c r="B1009">
        <v>2019</v>
      </c>
      <c r="C1009" t="s">
        <v>1639</v>
      </c>
      <c r="D1009" t="s">
        <v>1945</v>
      </c>
      <c r="E1009">
        <v>10</v>
      </c>
      <c r="F1009">
        <v>1</v>
      </c>
      <c r="L1009" t="str">
        <f>VLOOKUP($D1009,Artslister!$A$1:$W$99,2,FALSE)</f>
        <v>Filipendula vulgaris</v>
      </c>
      <c r="M1009" t="str">
        <f>VLOOKUP($D1009,Artslister!$A$1:$W$99,3,FALSE)</f>
        <v>103311</v>
      </c>
      <c r="N1009" t="str">
        <f>VLOOKUP($D1009,Artslister!$A$1:$W$99,4,FALSE)</f>
        <v>133275</v>
      </c>
      <c r="O1009" t="str">
        <f>VLOOKUP($D1009,Artslister!$A$1:$W$99,5,FALSE)</f>
        <v>Plantae</v>
      </c>
      <c r="P1009" t="str">
        <f>VLOOKUP($D1009,Artslister!$A$1:$W$99,6,FALSE)</f>
        <v>Magnoliophyta</v>
      </c>
      <c r="Q1009" t="str">
        <f>VLOOKUP($D1009,Artslister!$A$1:$W$99,7,FALSE)</f>
        <v>Eudicots</v>
      </c>
      <c r="R1009" t="str">
        <f>VLOOKUP($D1009,Artslister!$A$1:$W$99,8,FALSE)</f>
        <v>Rosales</v>
      </c>
      <c r="S1009" t="str">
        <f>VLOOKUP($D1009,Artslister!$A$1:$W$99,9,FALSE)</f>
        <v>Rosaceae</v>
      </c>
      <c r="T1009" t="str">
        <f>VLOOKUP($D1009,Artslister!$A$1:$W$99,10,FALSE)</f>
        <v>Filipendula</v>
      </c>
      <c r="U1009" t="str">
        <f>VLOOKUP($D1009,Artslister!$A$1:$W$99,11,FALSE)</f>
        <v>vulgaris</v>
      </c>
      <c r="V1009">
        <f>VLOOKUP($D1009,Artslister!$A$1:$W$99,12,FALSE)</f>
        <v>0</v>
      </c>
      <c r="W1009" t="str">
        <f>VLOOKUP($D1009,Artslister!$A$1:$W$99,13,FALSE)</f>
        <v>Moench</v>
      </c>
      <c r="X1009" t="e">
        <f>VLOOKUP($D1009,Artslister!$A$1:$W$99,15,FALSE)</f>
        <v>#REF!</v>
      </c>
      <c r="Y1009" t="e">
        <f>VLOOKUP($D1009,Artslister!$A$1:$W$99,17,FALSE)</f>
        <v>#N/A</v>
      </c>
    </row>
    <row r="1010" spans="1:25" ht="14.55" hidden="1" x14ac:dyDescent="0.3">
      <c r="A1010" t="s">
        <v>57</v>
      </c>
      <c r="B1010">
        <v>2019</v>
      </c>
      <c r="C1010" t="s">
        <v>1660</v>
      </c>
      <c r="D1010" t="s">
        <v>1945</v>
      </c>
      <c r="E1010">
        <v>5</v>
      </c>
      <c r="F1010">
        <v>1</v>
      </c>
      <c r="L1010" t="str">
        <f>VLOOKUP($D1010,Artslister!$A$1:$W$99,2,FALSE)</f>
        <v>Filipendula vulgaris</v>
      </c>
      <c r="M1010" t="str">
        <f>VLOOKUP($D1010,Artslister!$A$1:$W$99,3,FALSE)</f>
        <v>103311</v>
      </c>
      <c r="N1010" t="str">
        <f>VLOOKUP($D1010,Artslister!$A$1:$W$99,4,FALSE)</f>
        <v>133275</v>
      </c>
      <c r="O1010" t="str">
        <f>VLOOKUP($D1010,Artslister!$A$1:$W$99,5,FALSE)</f>
        <v>Plantae</v>
      </c>
      <c r="P1010" t="str">
        <f>VLOOKUP($D1010,Artslister!$A$1:$W$99,6,FALSE)</f>
        <v>Magnoliophyta</v>
      </c>
      <c r="Q1010" t="str">
        <f>VLOOKUP($D1010,Artslister!$A$1:$W$99,7,FALSE)</f>
        <v>Eudicots</v>
      </c>
      <c r="R1010" t="str">
        <f>VLOOKUP($D1010,Artslister!$A$1:$W$99,8,FALSE)</f>
        <v>Rosales</v>
      </c>
      <c r="S1010" t="str">
        <f>VLOOKUP($D1010,Artslister!$A$1:$W$99,9,FALSE)</f>
        <v>Rosaceae</v>
      </c>
      <c r="T1010" t="str">
        <f>VLOOKUP($D1010,Artslister!$A$1:$W$99,10,FALSE)</f>
        <v>Filipendula</v>
      </c>
      <c r="U1010" t="str">
        <f>VLOOKUP($D1010,Artslister!$A$1:$W$99,11,FALSE)</f>
        <v>vulgaris</v>
      </c>
      <c r="V1010">
        <f>VLOOKUP($D1010,Artslister!$A$1:$W$99,12,FALSE)</f>
        <v>0</v>
      </c>
      <c r="W1010" t="str">
        <f>VLOOKUP($D1010,Artslister!$A$1:$W$99,13,FALSE)</f>
        <v>Moench</v>
      </c>
      <c r="X1010" t="e">
        <f>VLOOKUP($D1010,Artslister!$A$1:$W$99,15,FALSE)</f>
        <v>#REF!</v>
      </c>
      <c r="Y1010" t="e">
        <f>VLOOKUP($D1010,Artslister!$A$1:$W$99,17,FALSE)</f>
        <v>#N/A</v>
      </c>
    </row>
    <row r="1011" spans="1:25" ht="14.55" hidden="1" x14ac:dyDescent="0.3">
      <c r="A1011" t="s">
        <v>57</v>
      </c>
      <c r="B1011">
        <v>2019</v>
      </c>
      <c r="C1011" t="s">
        <v>1635</v>
      </c>
      <c r="D1011" t="s">
        <v>1945</v>
      </c>
      <c r="E1011">
        <v>10</v>
      </c>
      <c r="F1011">
        <v>1</v>
      </c>
      <c r="L1011" t="str">
        <f>VLOOKUP($D1011,Artslister!$A$1:$W$99,2,FALSE)</f>
        <v>Filipendula vulgaris</v>
      </c>
      <c r="M1011" t="str">
        <f>VLOOKUP($D1011,Artslister!$A$1:$W$99,3,FALSE)</f>
        <v>103311</v>
      </c>
      <c r="N1011" t="str">
        <f>VLOOKUP($D1011,Artslister!$A$1:$W$99,4,FALSE)</f>
        <v>133275</v>
      </c>
      <c r="O1011" t="str">
        <f>VLOOKUP($D1011,Artslister!$A$1:$W$99,5,FALSE)</f>
        <v>Plantae</v>
      </c>
      <c r="P1011" t="str">
        <f>VLOOKUP($D1011,Artslister!$A$1:$W$99,6,FALSE)</f>
        <v>Magnoliophyta</v>
      </c>
      <c r="Q1011" t="str">
        <f>VLOOKUP($D1011,Artslister!$A$1:$W$99,7,FALSE)</f>
        <v>Eudicots</v>
      </c>
      <c r="R1011" t="str">
        <f>VLOOKUP($D1011,Artslister!$A$1:$W$99,8,FALSE)</f>
        <v>Rosales</v>
      </c>
      <c r="S1011" t="str">
        <f>VLOOKUP($D1011,Artslister!$A$1:$W$99,9,FALSE)</f>
        <v>Rosaceae</v>
      </c>
      <c r="T1011" t="str">
        <f>VLOOKUP($D1011,Artslister!$A$1:$W$99,10,FALSE)</f>
        <v>Filipendula</v>
      </c>
      <c r="U1011" t="str">
        <f>VLOOKUP($D1011,Artslister!$A$1:$W$99,11,FALSE)</f>
        <v>vulgaris</v>
      </c>
      <c r="V1011">
        <f>VLOOKUP($D1011,Artslister!$A$1:$W$99,12,FALSE)</f>
        <v>0</v>
      </c>
      <c r="W1011" t="str">
        <f>VLOOKUP($D1011,Artslister!$A$1:$W$99,13,FALSE)</f>
        <v>Moench</v>
      </c>
      <c r="X1011" t="e">
        <f>VLOOKUP($D1011,Artslister!$A$1:$W$99,15,FALSE)</f>
        <v>#REF!</v>
      </c>
      <c r="Y1011" t="e">
        <f>VLOOKUP($D1011,Artslister!$A$1:$W$99,17,FALSE)</f>
        <v>#N/A</v>
      </c>
    </row>
    <row r="1012" spans="1:25" ht="14.55" hidden="1" x14ac:dyDescent="0.3">
      <c r="A1012" t="s">
        <v>57</v>
      </c>
      <c r="B1012">
        <v>2019</v>
      </c>
      <c r="C1012" t="s">
        <v>1637</v>
      </c>
      <c r="D1012" t="s">
        <v>1945</v>
      </c>
      <c r="E1012">
        <v>10</v>
      </c>
      <c r="F1012">
        <v>1</v>
      </c>
      <c r="L1012" t="str">
        <f>VLOOKUP($D1012,Artslister!$A$1:$W$99,2,FALSE)</f>
        <v>Filipendula vulgaris</v>
      </c>
      <c r="M1012" t="str">
        <f>VLOOKUP($D1012,Artslister!$A$1:$W$99,3,FALSE)</f>
        <v>103311</v>
      </c>
      <c r="N1012" t="str">
        <f>VLOOKUP($D1012,Artslister!$A$1:$W$99,4,FALSE)</f>
        <v>133275</v>
      </c>
      <c r="O1012" t="str">
        <f>VLOOKUP($D1012,Artslister!$A$1:$W$99,5,FALSE)</f>
        <v>Plantae</v>
      </c>
      <c r="P1012" t="str">
        <f>VLOOKUP($D1012,Artslister!$A$1:$W$99,6,FALSE)</f>
        <v>Magnoliophyta</v>
      </c>
      <c r="Q1012" t="str">
        <f>VLOOKUP($D1012,Artslister!$A$1:$W$99,7,FALSE)</f>
        <v>Eudicots</v>
      </c>
      <c r="R1012" t="str">
        <f>VLOOKUP($D1012,Artslister!$A$1:$W$99,8,FALSE)</f>
        <v>Rosales</v>
      </c>
      <c r="S1012" t="str">
        <f>VLOOKUP($D1012,Artslister!$A$1:$W$99,9,FALSE)</f>
        <v>Rosaceae</v>
      </c>
      <c r="T1012" t="str">
        <f>VLOOKUP($D1012,Artslister!$A$1:$W$99,10,FALSE)</f>
        <v>Filipendula</v>
      </c>
      <c r="U1012" t="str">
        <f>VLOOKUP($D1012,Artslister!$A$1:$W$99,11,FALSE)</f>
        <v>vulgaris</v>
      </c>
      <c r="V1012">
        <f>VLOOKUP($D1012,Artslister!$A$1:$W$99,12,FALSE)</f>
        <v>0</v>
      </c>
      <c r="W1012" t="str">
        <f>VLOOKUP($D1012,Artslister!$A$1:$W$99,13,FALSE)</f>
        <v>Moench</v>
      </c>
      <c r="X1012" t="e">
        <f>VLOOKUP($D1012,Artslister!$A$1:$W$99,15,FALSE)</f>
        <v>#REF!</v>
      </c>
      <c r="Y1012" t="e">
        <f>VLOOKUP($D1012,Artslister!$A$1:$W$99,17,FALSE)</f>
        <v>#N/A</v>
      </c>
    </row>
    <row r="1013" spans="1:25" ht="14.55" hidden="1" x14ac:dyDescent="0.3">
      <c r="A1013" t="s">
        <v>57</v>
      </c>
      <c r="B1013">
        <v>2019</v>
      </c>
      <c r="C1013" t="s">
        <v>1646</v>
      </c>
      <c r="D1013" t="s">
        <v>1945</v>
      </c>
      <c r="E1013">
        <v>10</v>
      </c>
      <c r="F1013">
        <v>1</v>
      </c>
      <c r="L1013" t="str">
        <f>VLOOKUP($D1013,Artslister!$A$1:$W$99,2,FALSE)</f>
        <v>Filipendula vulgaris</v>
      </c>
      <c r="M1013" t="str">
        <f>VLOOKUP($D1013,Artslister!$A$1:$W$99,3,FALSE)</f>
        <v>103311</v>
      </c>
      <c r="N1013" t="str">
        <f>VLOOKUP($D1013,Artslister!$A$1:$W$99,4,FALSE)</f>
        <v>133275</v>
      </c>
      <c r="O1013" t="str">
        <f>VLOOKUP($D1013,Artslister!$A$1:$W$99,5,FALSE)</f>
        <v>Plantae</v>
      </c>
      <c r="P1013" t="str">
        <f>VLOOKUP($D1013,Artslister!$A$1:$W$99,6,FALSE)</f>
        <v>Magnoliophyta</v>
      </c>
      <c r="Q1013" t="str">
        <f>VLOOKUP($D1013,Artslister!$A$1:$W$99,7,FALSE)</f>
        <v>Eudicots</v>
      </c>
      <c r="R1013" t="str">
        <f>VLOOKUP($D1013,Artslister!$A$1:$W$99,8,FALSE)</f>
        <v>Rosales</v>
      </c>
      <c r="S1013" t="str">
        <f>VLOOKUP($D1013,Artslister!$A$1:$W$99,9,FALSE)</f>
        <v>Rosaceae</v>
      </c>
      <c r="T1013" t="str">
        <f>VLOOKUP($D1013,Artslister!$A$1:$W$99,10,FALSE)</f>
        <v>Filipendula</v>
      </c>
      <c r="U1013" t="str">
        <f>VLOOKUP($D1013,Artslister!$A$1:$W$99,11,FALSE)</f>
        <v>vulgaris</v>
      </c>
      <c r="V1013">
        <f>VLOOKUP($D1013,Artslister!$A$1:$W$99,12,FALSE)</f>
        <v>0</v>
      </c>
      <c r="W1013" t="str">
        <f>VLOOKUP($D1013,Artslister!$A$1:$W$99,13,FALSE)</f>
        <v>Moench</v>
      </c>
      <c r="X1013" t="e">
        <f>VLOOKUP($D1013,Artslister!$A$1:$W$99,15,FALSE)</f>
        <v>#REF!</v>
      </c>
      <c r="Y1013" t="e">
        <f>VLOOKUP($D1013,Artslister!$A$1:$W$99,17,FALSE)</f>
        <v>#N/A</v>
      </c>
    </row>
    <row r="1014" spans="1:25" ht="14.55" hidden="1" x14ac:dyDescent="0.3">
      <c r="A1014" t="s">
        <v>57</v>
      </c>
      <c r="B1014">
        <v>2019</v>
      </c>
      <c r="C1014" t="s">
        <v>1662</v>
      </c>
      <c r="D1014" t="s">
        <v>1945</v>
      </c>
      <c r="E1014">
        <v>5</v>
      </c>
      <c r="F1014">
        <v>1</v>
      </c>
      <c r="L1014" t="str">
        <f>VLOOKUP($D1014,Artslister!$A$1:$W$99,2,FALSE)</f>
        <v>Filipendula vulgaris</v>
      </c>
      <c r="M1014" t="str">
        <f>VLOOKUP($D1014,Artslister!$A$1:$W$99,3,FALSE)</f>
        <v>103311</v>
      </c>
      <c r="N1014" t="str">
        <f>VLOOKUP($D1014,Artslister!$A$1:$W$99,4,FALSE)</f>
        <v>133275</v>
      </c>
      <c r="O1014" t="str">
        <f>VLOOKUP($D1014,Artslister!$A$1:$W$99,5,FALSE)</f>
        <v>Plantae</v>
      </c>
      <c r="P1014" t="str">
        <f>VLOOKUP($D1014,Artslister!$A$1:$W$99,6,FALSE)</f>
        <v>Magnoliophyta</v>
      </c>
      <c r="Q1014" t="str">
        <f>VLOOKUP($D1014,Artslister!$A$1:$W$99,7,FALSE)</f>
        <v>Eudicots</v>
      </c>
      <c r="R1014" t="str">
        <f>VLOOKUP($D1014,Artslister!$A$1:$W$99,8,FALSE)</f>
        <v>Rosales</v>
      </c>
      <c r="S1014" t="str">
        <f>VLOOKUP($D1014,Artslister!$A$1:$W$99,9,FALSE)</f>
        <v>Rosaceae</v>
      </c>
      <c r="T1014" t="str">
        <f>VLOOKUP($D1014,Artslister!$A$1:$W$99,10,FALSE)</f>
        <v>Filipendula</v>
      </c>
      <c r="U1014" t="str">
        <f>VLOOKUP($D1014,Artslister!$A$1:$W$99,11,FALSE)</f>
        <v>vulgaris</v>
      </c>
      <c r="V1014">
        <f>VLOOKUP($D1014,Artslister!$A$1:$W$99,12,FALSE)</f>
        <v>0</v>
      </c>
      <c r="W1014" t="str">
        <f>VLOOKUP($D1014,Artslister!$A$1:$W$99,13,FALSE)</f>
        <v>Moench</v>
      </c>
      <c r="X1014" t="e">
        <f>VLOOKUP($D1014,Artslister!$A$1:$W$99,15,FALSE)</f>
        <v>#REF!</v>
      </c>
      <c r="Y1014" t="e">
        <f>VLOOKUP($D1014,Artslister!$A$1:$W$99,17,FALSE)</f>
        <v>#N/A</v>
      </c>
    </row>
    <row r="1015" spans="1:25" ht="14.55" hidden="1" x14ac:dyDescent="0.3">
      <c r="A1015" t="s">
        <v>57</v>
      </c>
      <c r="B1015">
        <v>2019</v>
      </c>
      <c r="C1015" t="s">
        <v>1642</v>
      </c>
      <c r="D1015" t="s">
        <v>1945</v>
      </c>
      <c r="E1015">
        <v>20</v>
      </c>
      <c r="F1015">
        <v>1</v>
      </c>
      <c r="L1015" t="str">
        <f>VLOOKUP($D1015,Artslister!$A$1:$W$99,2,FALSE)</f>
        <v>Filipendula vulgaris</v>
      </c>
      <c r="M1015" t="str">
        <f>VLOOKUP($D1015,Artslister!$A$1:$W$99,3,FALSE)</f>
        <v>103311</v>
      </c>
      <c r="N1015" t="str">
        <f>VLOOKUP($D1015,Artslister!$A$1:$W$99,4,FALSE)</f>
        <v>133275</v>
      </c>
      <c r="O1015" t="str">
        <f>VLOOKUP($D1015,Artslister!$A$1:$W$99,5,FALSE)</f>
        <v>Plantae</v>
      </c>
      <c r="P1015" t="str">
        <f>VLOOKUP($D1015,Artslister!$A$1:$W$99,6,FALSE)</f>
        <v>Magnoliophyta</v>
      </c>
      <c r="Q1015" t="str">
        <f>VLOOKUP($D1015,Artslister!$A$1:$W$99,7,FALSE)</f>
        <v>Eudicots</v>
      </c>
      <c r="R1015" t="str">
        <f>VLOOKUP($D1015,Artslister!$A$1:$W$99,8,FALSE)</f>
        <v>Rosales</v>
      </c>
      <c r="S1015" t="str">
        <f>VLOOKUP($D1015,Artslister!$A$1:$W$99,9,FALSE)</f>
        <v>Rosaceae</v>
      </c>
      <c r="T1015" t="str">
        <f>VLOOKUP($D1015,Artslister!$A$1:$W$99,10,FALSE)</f>
        <v>Filipendula</v>
      </c>
      <c r="U1015" t="str">
        <f>VLOOKUP($D1015,Artslister!$A$1:$W$99,11,FALSE)</f>
        <v>vulgaris</v>
      </c>
      <c r="V1015">
        <f>VLOOKUP($D1015,Artslister!$A$1:$W$99,12,FALSE)</f>
        <v>0</v>
      </c>
      <c r="W1015" t="str">
        <f>VLOOKUP($D1015,Artslister!$A$1:$W$99,13,FALSE)</f>
        <v>Moench</v>
      </c>
      <c r="X1015" t="e">
        <f>VLOOKUP($D1015,Artslister!$A$1:$W$99,15,FALSE)</f>
        <v>#REF!</v>
      </c>
      <c r="Y1015" t="e">
        <f>VLOOKUP($D1015,Artslister!$A$1:$W$99,17,FALSE)</f>
        <v>#N/A</v>
      </c>
    </row>
    <row r="1016" spans="1:25" ht="14.55" hidden="1" x14ac:dyDescent="0.3">
      <c r="A1016" t="s">
        <v>57</v>
      </c>
      <c r="B1016">
        <v>2019</v>
      </c>
      <c r="C1016" t="s">
        <v>1628</v>
      </c>
      <c r="D1016" t="s">
        <v>1945</v>
      </c>
      <c r="E1016">
        <v>5</v>
      </c>
      <c r="F1016">
        <v>1</v>
      </c>
      <c r="L1016" t="str">
        <f>VLOOKUP($D1016,Artslister!$A$1:$W$99,2,FALSE)</f>
        <v>Filipendula vulgaris</v>
      </c>
      <c r="M1016" t="str">
        <f>VLOOKUP($D1016,Artslister!$A$1:$W$99,3,FALSE)</f>
        <v>103311</v>
      </c>
      <c r="N1016" t="str">
        <f>VLOOKUP($D1016,Artslister!$A$1:$W$99,4,FALSE)</f>
        <v>133275</v>
      </c>
      <c r="O1016" t="str">
        <f>VLOOKUP($D1016,Artslister!$A$1:$W$99,5,FALSE)</f>
        <v>Plantae</v>
      </c>
      <c r="P1016" t="str">
        <f>VLOOKUP($D1016,Artslister!$A$1:$W$99,6,FALSE)</f>
        <v>Magnoliophyta</v>
      </c>
      <c r="Q1016" t="str">
        <f>VLOOKUP($D1016,Artslister!$A$1:$W$99,7,FALSE)</f>
        <v>Eudicots</v>
      </c>
      <c r="R1016" t="str">
        <f>VLOOKUP($D1016,Artslister!$A$1:$W$99,8,FALSE)</f>
        <v>Rosales</v>
      </c>
      <c r="S1016" t="str">
        <f>VLOOKUP($D1016,Artslister!$A$1:$W$99,9,FALSE)</f>
        <v>Rosaceae</v>
      </c>
      <c r="T1016" t="str">
        <f>VLOOKUP($D1016,Artslister!$A$1:$W$99,10,FALSE)</f>
        <v>Filipendula</v>
      </c>
      <c r="U1016" t="str">
        <f>VLOOKUP($D1016,Artslister!$A$1:$W$99,11,FALSE)</f>
        <v>vulgaris</v>
      </c>
      <c r="V1016">
        <f>VLOOKUP($D1016,Artslister!$A$1:$W$99,12,FALSE)</f>
        <v>0</v>
      </c>
      <c r="W1016" t="str">
        <f>VLOOKUP($D1016,Artslister!$A$1:$W$99,13,FALSE)</f>
        <v>Moench</v>
      </c>
      <c r="X1016" t="e">
        <f>VLOOKUP($D1016,Artslister!$A$1:$W$99,15,FALSE)</f>
        <v>#REF!</v>
      </c>
      <c r="Y1016" t="e">
        <f>VLOOKUP($D1016,Artslister!$A$1:$W$99,17,FALSE)</f>
        <v>#N/A</v>
      </c>
    </row>
    <row r="1017" spans="1:25" ht="14.55" hidden="1" x14ac:dyDescent="0.3">
      <c r="A1017" t="s">
        <v>57</v>
      </c>
      <c r="B1017">
        <v>2019</v>
      </c>
      <c r="C1017" t="s">
        <v>1630</v>
      </c>
      <c r="D1017" t="s">
        <v>1945</v>
      </c>
      <c r="E1017">
        <v>7</v>
      </c>
      <c r="F1017">
        <v>1</v>
      </c>
      <c r="L1017" t="str">
        <f>VLOOKUP($D1017,Artslister!$A$1:$W$99,2,FALSE)</f>
        <v>Filipendula vulgaris</v>
      </c>
      <c r="M1017" t="str">
        <f>VLOOKUP($D1017,Artslister!$A$1:$W$99,3,FALSE)</f>
        <v>103311</v>
      </c>
      <c r="N1017" t="str">
        <f>VLOOKUP($D1017,Artslister!$A$1:$W$99,4,FALSE)</f>
        <v>133275</v>
      </c>
      <c r="O1017" t="str">
        <f>VLOOKUP($D1017,Artslister!$A$1:$W$99,5,FALSE)</f>
        <v>Plantae</v>
      </c>
      <c r="P1017" t="str">
        <f>VLOOKUP($D1017,Artslister!$A$1:$W$99,6,FALSE)</f>
        <v>Magnoliophyta</v>
      </c>
      <c r="Q1017" t="str">
        <f>VLOOKUP($D1017,Artslister!$A$1:$W$99,7,FALSE)</f>
        <v>Eudicots</v>
      </c>
      <c r="R1017" t="str">
        <f>VLOOKUP($D1017,Artslister!$A$1:$W$99,8,FALSE)</f>
        <v>Rosales</v>
      </c>
      <c r="S1017" t="str">
        <f>VLOOKUP($D1017,Artslister!$A$1:$W$99,9,FALSE)</f>
        <v>Rosaceae</v>
      </c>
      <c r="T1017" t="str">
        <f>VLOOKUP($D1017,Artslister!$A$1:$W$99,10,FALSE)</f>
        <v>Filipendula</v>
      </c>
      <c r="U1017" t="str">
        <f>VLOOKUP($D1017,Artslister!$A$1:$W$99,11,FALSE)</f>
        <v>vulgaris</v>
      </c>
      <c r="V1017">
        <f>VLOOKUP($D1017,Artslister!$A$1:$W$99,12,FALSE)</f>
        <v>0</v>
      </c>
      <c r="W1017" t="str">
        <f>VLOOKUP($D1017,Artslister!$A$1:$W$99,13,FALSE)</f>
        <v>Moench</v>
      </c>
      <c r="X1017" t="e">
        <f>VLOOKUP($D1017,Artslister!$A$1:$W$99,15,FALSE)</f>
        <v>#REF!</v>
      </c>
      <c r="Y1017" t="e">
        <f>VLOOKUP($D1017,Artslister!$A$1:$W$99,17,FALSE)</f>
        <v>#N/A</v>
      </c>
    </row>
    <row r="1018" spans="1:25" ht="14.55" hidden="1" x14ac:dyDescent="0.3">
      <c r="A1018" t="s">
        <v>57</v>
      </c>
      <c r="B1018">
        <v>2019</v>
      </c>
      <c r="C1018" t="s">
        <v>1632</v>
      </c>
      <c r="D1018" t="s">
        <v>1945</v>
      </c>
      <c r="E1018">
        <v>5</v>
      </c>
      <c r="F1018">
        <v>1</v>
      </c>
      <c r="L1018" t="str">
        <f>VLOOKUP($D1018,Artslister!$A$1:$W$99,2,FALSE)</f>
        <v>Filipendula vulgaris</v>
      </c>
      <c r="M1018" t="str">
        <f>VLOOKUP($D1018,Artslister!$A$1:$W$99,3,FALSE)</f>
        <v>103311</v>
      </c>
      <c r="N1018" t="str">
        <f>VLOOKUP($D1018,Artslister!$A$1:$W$99,4,FALSE)</f>
        <v>133275</v>
      </c>
      <c r="O1018" t="str">
        <f>VLOOKUP($D1018,Artslister!$A$1:$W$99,5,FALSE)</f>
        <v>Plantae</v>
      </c>
      <c r="P1018" t="str">
        <f>VLOOKUP($D1018,Artslister!$A$1:$W$99,6,FALSE)</f>
        <v>Magnoliophyta</v>
      </c>
      <c r="Q1018" t="str">
        <f>VLOOKUP($D1018,Artslister!$A$1:$W$99,7,FALSE)</f>
        <v>Eudicots</v>
      </c>
      <c r="R1018" t="str">
        <f>VLOOKUP($D1018,Artslister!$A$1:$W$99,8,FALSE)</f>
        <v>Rosales</v>
      </c>
      <c r="S1018" t="str">
        <f>VLOOKUP($D1018,Artslister!$A$1:$W$99,9,FALSE)</f>
        <v>Rosaceae</v>
      </c>
      <c r="T1018" t="str">
        <f>VLOOKUP($D1018,Artslister!$A$1:$W$99,10,FALSE)</f>
        <v>Filipendula</v>
      </c>
      <c r="U1018" t="str">
        <f>VLOOKUP($D1018,Artslister!$A$1:$W$99,11,FALSE)</f>
        <v>vulgaris</v>
      </c>
      <c r="V1018">
        <f>VLOOKUP($D1018,Artslister!$A$1:$W$99,12,FALSE)</f>
        <v>0</v>
      </c>
      <c r="W1018" t="str">
        <f>VLOOKUP($D1018,Artslister!$A$1:$W$99,13,FALSE)</f>
        <v>Moench</v>
      </c>
      <c r="X1018" t="e">
        <f>VLOOKUP($D1018,Artslister!$A$1:$W$99,15,FALSE)</f>
        <v>#REF!</v>
      </c>
      <c r="Y1018" t="e">
        <f>VLOOKUP($D1018,Artslister!$A$1:$W$99,17,FALSE)</f>
        <v>#N/A</v>
      </c>
    </row>
    <row r="1019" spans="1:25" ht="14.55" hidden="1" x14ac:dyDescent="0.3">
      <c r="A1019" t="s">
        <v>98</v>
      </c>
      <c r="B1019">
        <v>2019</v>
      </c>
      <c r="C1019" t="s">
        <v>1725</v>
      </c>
      <c r="D1019" t="s">
        <v>1945</v>
      </c>
      <c r="E1019">
        <v>5</v>
      </c>
      <c r="F1019">
        <v>1</v>
      </c>
      <c r="L1019" t="str">
        <f>VLOOKUP($D1019,Artslister!$A$1:$W$99,2,FALSE)</f>
        <v>Filipendula vulgaris</v>
      </c>
      <c r="M1019" t="str">
        <f>VLOOKUP($D1019,Artslister!$A$1:$W$99,3,FALSE)</f>
        <v>103311</v>
      </c>
      <c r="N1019" t="str">
        <f>VLOOKUP($D1019,Artslister!$A$1:$W$99,4,FALSE)</f>
        <v>133275</v>
      </c>
      <c r="O1019" t="str">
        <f>VLOOKUP($D1019,Artslister!$A$1:$W$99,5,FALSE)</f>
        <v>Plantae</v>
      </c>
      <c r="P1019" t="str">
        <f>VLOOKUP($D1019,Artslister!$A$1:$W$99,6,FALSE)</f>
        <v>Magnoliophyta</v>
      </c>
      <c r="Q1019" t="str">
        <f>VLOOKUP($D1019,Artslister!$A$1:$W$99,7,FALSE)</f>
        <v>Eudicots</v>
      </c>
      <c r="R1019" t="str">
        <f>VLOOKUP($D1019,Artslister!$A$1:$W$99,8,FALSE)</f>
        <v>Rosales</v>
      </c>
      <c r="S1019" t="str">
        <f>VLOOKUP($D1019,Artslister!$A$1:$W$99,9,FALSE)</f>
        <v>Rosaceae</v>
      </c>
      <c r="T1019" t="str">
        <f>VLOOKUP($D1019,Artslister!$A$1:$W$99,10,FALSE)</f>
        <v>Filipendula</v>
      </c>
      <c r="U1019" t="str">
        <f>VLOOKUP($D1019,Artslister!$A$1:$W$99,11,FALSE)</f>
        <v>vulgaris</v>
      </c>
      <c r="V1019">
        <f>VLOOKUP($D1019,Artslister!$A$1:$W$99,12,FALSE)</f>
        <v>0</v>
      </c>
      <c r="W1019" t="str">
        <f>VLOOKUP($D1019,Artslister!$A$1:$W$99,13,FALSE)</f>
        <v>Moench</v>
      </c>
      <c r="X1019" t="e">
        <f>VLOOKUP($D1019,Artslister!$A$1:$W$99,15,FALSE)</f>
        <v>#REF!</v>
      </c>
      <c r="Y1019" t="e">
        <f>VLOOKUP($D1019,Artslister!$A$1:$W$99,17,FALSE)</f>
        <v>#N/A</v>
      </c>
    </row>
    <row r="1020" spans="1:25" ht="14.55" hidden="1" x14ac:dyDescent="0.3">
      <c r="A1020" t="s">
        <v>98</v>
      </c>
      <c r="B1020">
        <v>2019</v>
      </c>
      <c r="C1020" t="s">
        <v>1727</v>
      </c>
      <c r="D1020" t="s">
        <v>1945</v>
      </c>
      <c r="E1020">
        <v>5</v>
      </c>
      <c r="F1020">
        <v>1</v>
      </c>
      <c r="L1020" t="str">
        <f>VLOOKUP($D1020,Artslister!$A$1:$W$99,2,FALSE)</f>
        <v>Filipendula vulgaris</v>
      </c>
      <c r="M1020" t="str">
        <f>VLOOKUP($D1020,Artslister!$A$1:$W$99,3,FALSE)</f>
        <v>103311</v>
      </c>
      <c r="N1020" t="str">
        <f>VLOOKUP($D1020,Artslister!$A$1:$W$99,4,FALSE)</f>
        <v>133275</v>
      </c>
      <c r="O1020" t="str">
        <f>VLOOKUP($D1020,Artslister!$A$1:$W$99,5,FALSE)</f>
        <v>Plantae</v>
      </c>
      <c r="P1020" t="str">
        <f>VLOOKUP($D1020,Artslister!$A$1:$W$99,6,FALSE)</f>
        <v>Magnoliophyta</v>
      </c>
      <c r="Q1020" t="str">
        <f>VLOOKUP($D1020,Artslister!$A$1:$W$99,7,FALSE)</f>
        <v>Eudicots</v>
      </c>
      <c r="R1020" t="str">
        <f>VLOOKUP($D1020,Artslister!$A$1:$W$99,8,FALSE)</f>
        <v>Rosales</v>
      </c>
      <c r="S1020" t="str">
        <f>VLOOKUP($D1020,Artslister!$A$1:$W$99,9,FALSE)</f>
        <v>Rosaceae</v>
      </c>
      <c r="T1020" t="str">
        <f>VLOOKUP($D1020,Artslister!$A$1:$W$99,10,FALSE)</f>
        <v>Filipendula</v>
      </c>
      <c r="U1020" t="str">
        <f>VLOOKUP($D1020,Artslister!$A$1:$W$99,11,FALSE)</f>
        <v>vulgaris</v>
      </c>
      <c r="V1020">
        <f>VLOOKUP($D1020,Artslister!$A$1:$W$99,12,FALSE)</f>
        <v>0</v>
      </c>
      <c r="W1020" t="str">
        <f>VLOOKUP($D1020,Artslister!$A$1:$W$99,13,FALSE)</f>
        <v>Moench</v>
      </c>
      <c r="X1020" t="e">
        <f>VLOOKUP($D1020,Artslister!$A$1:$W$99,15,FALSE)</f>
        <v>#REF!</v>
      </c>
      <c r="Y1020" t="e">
        <f>VLOOKUP($D1020,Artslister!$A$1:$W$99,17,FALSE)</f>
        <v>#N/A</v>
      </c>
    </row>
    <row r="1021" spans="1:25" ht="14.55" hidden="1" x14ac:dyDescent="0.3">
      <c r="A1021" t="s">
        <v>98</v>
      </c>
      <c r="B1021">
        <v>2019</v>
      </c>
      <c r="C1021" t="s">
        <v>1729</v>
      </c>
      <c r="D1021" t="s">
        <v>1945</v>
      </c>
      <c r="E1021">
        <v>35</v>
      </c>
      <c r="F1021">
        <v>1</v>
      </c>
      <c r="L1021" t="str">
        <f>VLOOKUP($D1021,Artslister!$A$1:$W$99,2,FALSE)</f>
        <v>Filipendula vulgaris</v>
      </c>
      <c r="M1021" t="str">
        <f>VLOOKUP($D1021,Artslister!$A$1:$W$99,3,FALSE)</f>
        <v>103311</v>
      </c>
      <c r="N1021" t="str">
        <f>VLOOKUP($D1021,Artslister!$A$1:$W$99,4,FALSE)</f>
        <v>133275</v>
      </c>
      <c r="O1021" t="str">
        <f>VLOOKUP($D1021,Artslister!$A$1:$W$99,5,FALSE)</f>
        <v>Plantae</v>
      </c>
      <c r="P1021" t="str">
        <f>VLOOKUP($D1021,Artslister!$A$1:$W$99,6,FALSE)</f>
        <v>Magnoliophyta</v>
      </c>
      <c r="Q1021" t="str">
        <f>VLOOKUP($D1021,Artslister!$A$1:$W$99,7,FALSE)</f>
        <v>Eudicots</v>
      </c>
      <c r="R1021" t="str">
        <f>VLOOKUP($D1021,Artslister!$A$1:$W$99,8,FALSE)</f>
        <v>Rosales</v>
      </c>
      <c r="S1021" t="str">
        <f>VLOOKUP($D1021,Artslister!$A$1:$W$99,9,FALSE)</f>
        <v>Rosaceae</v>
      </c>
      <c r="T1021" t="str">
        <f>VLOOKUP($D1021,Artslister!$A$1:$W$99,10,FALSE)</f>
        <v>Filipendula</v>
      </c>
      <c r="U1021" t="str">
        <f>VLOOKUP($D1021,Artslister!$A$1:$W$99,11,FALSE)</f>
        <v>vulgaris</v>
      </c>
      <c r="V1021">
        <f>VLOOKUP($D1021,Artslister!$A$1:$W$99,12,FALSE)</f>
        <v>0</v>
      </c>
      <c r="W1021" t="str">
        <f>VLOOKUP($D1021,Artslister!$A$1:$W$99,13,FALSE)</f>
        <v>Moench</v>
      </c>
      <c r="X1021" t="e">
        <f>VLOOKUP($D1021,Artslister!$A$1:$W$99,15,FALSE)</f>
        <v>#REF!</v>
      </c>
      <c r="Y1021" t="e">
        <f>VLOOKUP($D1021,Artslister!$A$1:$W$99,17,FALSE)</f>
        <v>#N/A</v>
      </c>
    </row>
    <row r="1022" spans="1:25" ht="14.55" hidden="1" x14ac:dyDescent="0.3">
      <c r="A1022" t="s">
        <v>98</v>
      </c>
      <c r="B1022">
        <v>2019</v>
      </c>
      <c r="C1022" t="s">
        <v>1719</v>
      </c>
      <c r="D1022" t="s">
        <v>1945</v>
      </c>
      <c r="E1022">
        <v>25</v>
      </c>
      <c r="F1022">
        <v>1</v>
      </c>
      <c r="L1022" t="str">
        <f>VLOOKUP($D1022,Artslister!$A$1:$W$99,2,FALSE)</f>
        <v>Filipendula vulgaris</v>
      </c>
      <c r="M1022" t="str">
        <f>VLOOKUP($D1022,Artslister!$A$1:$W$99,3,FALSE)</f>
        <v>103311</v>
      </c>
      <c r="N1022" t="str">
        <f>VLOOKUP($D1022,Artslister!$A$1:$W$99,4,FALSE)</f>
        <v>133275</v>
      </c>
      <c r="O1022" t="str">
        <f>VLOOKUP($D1022,Artslister!$A$1:$W$99,5,FALSE)</f>
        <v>Plantae</v>
      </c>
      <c r="P1022" t="str">
        <f>VLOOKUP($D1022,Artslister!$A$1:$W$99,6,FALSE)</f>
        <v>Magnoliophyta</v>
      </c>
      <c r="Q1022" t="str">
        <f>VLOOKUP($D1022,Artslister!$A$1:$W$99,7,FALSE)</f>
        <v>Eudicots</v>
      </c>
      <c r="R1022" t="str">
        <f>VLOOKUP($D1022,Artslister!$A$1:$W$99,8,FALSE)</f>
        <v>Rosales</v>
      </c>
      <c r="S1022" t="str">
        <f>VLOOKUP($D1022,Artslister!$A$1:$W$99,9,FALSE)</f>
        <v>Rosaceae</v>
      </c>
      <c r="T1022" t="str">
        <f>VLOOKUP($D1022,Artslister!$A$1:$W$99,10,FALSE)</f>
        <v>Filipendula</v>
      </c>
      <c r="U1022" t="str">
        <f>VLOOKUP($D1022,Artslister!$A$1:$W$99,11,FALSE)</f>
        <v>vulgaris</v>
      </c>
      <c r="V1022">
        <f>VLOOKUP($D1022,Artslister!$A$1:$W$99,12,FALSE)</f>
        <v>0</v>
      </c>
      <c r="W1022" t="str">
        <f>VLOOKUP($D1022,Artslister!$A$1:$W$99,13,FALSE)</f>
        <v>Moench</v>
      </c>
      <c r="X1022" t="e">
        <f>VLOOKUP($D1022,Artslister!$A$1:$W$99,15,FALSE)</f>
        <v>#REF!</v>
      </c>
      <c r="Y1022" t="e">
        <f>VLOOKUP($D1022,Artslister!$A$1:$W$99,17,FALSE)</f>
        <v>#N/A</v>
      </c>
    </row>
    <row r="1023" spans="1:25" ht="14.55" hidden="1" x14ac:dyDescent="0.3">
      <c r="A1023" t="s">
        <v>98</v>
      </c>
      <c r="B1023">
        <v>2019</v>
      </c>
      <c r="C1023" t="s">
        <v>1721</v>
      </c>
      <c r="D1023" t="s">
        <v>1945</v>
      </c>
      <c r="E1023">
        <v>10</v>
      </c>
      <c r="F1023">
        <v>1</v>
      </c>
      <c r="L1023" t="str">
        <f>VLOOKUP($D1023,Artslister!$A$1:$W$99,2,FALSE)</f>
        <v>Filipendula vulgaris</v>
      </c>
      <c r="M1023" t="str">
        <f>VLOOKUP($D1023,Artslister!$A$1:$W$99,3,FALSE)</f>
        <v>103311</v>
      </c>
      <c r="N1023" t="str">
        <f>VLOOKUP($D1023,Artslister!$A$1:$W$99,4,FALSE)</f>
        <v>133275</v>
      </c>
      <c r="O1023" t="str">
        <f>VLOOKUP($D1023,Artslister!$A$1:$W$99,5,FALSE)</f>
        <v>Plantae</v>
      </c>
      <c r="P1023" t="str">
        <f>VLOOKUP($D1023,Artslister!$A$1:$W$99,6,FALSE)</f>
        <v>Magnoliophyta</v>
      </c>
      <c r="Q1023" t="str">
        <f>VLOOKUP($D1023,Artslister!$A$1:$W$99,7,FALSE)</f>
        <v>Eudicots</v>
      </c>
      <c r="R1023" t="str">
        <f>VLOOKUP($D1023,Artslister!$A$1:$W$99,8,FALSE)</f>
        <v>Rosales</v>
      </c>
      <c r="S1023" t="str">
        <f>VLOOKUP($D1023,Artslister!$A$1:$W$99,9,FALSE)</f>
        <v>Rosaceae</v>
      </c>
      <c r="T1023" t="str">
        <f>VLOOKUP($D1023,Artslister!$A$1:$W$99,10,FALSE)</f>
        <v>Filipendula</v>
      </c>
      <c r="U1023" t="str">
        <f>VLOOKUP($D1023,Artslister!$A$1:$W$99,11,FALSE)</f>
        <v>vulgaris</v>
      </c>
      <c r="V1023">
        <f>VLOOKUP($D1023,Artslister!$A$1:$W$99,12,FALSE)</f>
        <v>0</v>
      </c>
      <c r="W1023" t="str">
        <f>VLOOKUP($D1023,Artslister!$A$1:$W$99,13,FALSE)</f>
        <v>Moench</v>
      </c>
      <c r="X1023" t="e">
        <f>VLOOKUP($D1023,Artslister!$A$1:$W$99,15,FALSE)</f>
        <v>#REF!</v>
      </c>
      <c r="Y1023" t="e">
        <f>VLOOKUP($D1023,Artslister!$A$1:$W$99,17,FALSE)</f>
        <v>#N/A</v>
      </c>
    </row>
    <row r="1024" spans="1:25" ht="14.55" hidden="1" x14ac:dyDescent="0.3">
      <c r="A1024" t="s">
        <v>98</v>
      </c>
      <c r="B1024">
        <v>2019</v>
      </c>
      <c r="C1024" t="s">
        <v>1724</v>
      </c>
      <c r="D1024" t="s">
        <v>1945</v>
      </c>
      <c r="E1024">
        <v>3</v>
      </c>
      <c r="F1024">
        <v>1</v>
      </c>
      <c r="L1024" t="str">
        <f>VLOOKUP($D1024,Artslister!$A$1:$W$99,2,FALSE)</f>
        <v>Filipendula vulgaris</v>
      </c>
      <c r="M1024" t="str">
        <f>VLOOKUP($D1024,Artslister!$A$1:$W$99,3,FALSE)</f>
        <v>103311</v>
      </c>
      <c r="N1024" t="str">
        <f>VLOOKUP($D1024,Artslister!$A$1:$W$99,4,FALSE)</f>
        <v>133275</v>
      </c>
      <c r="O1024" t="str">
        <f>VLOOKUP($D1024,Artslister!$A$1:$W$99,5,FALSE)</f>
        <v>Plantae</v>
      </c>
      <c r="P1024" t="str">
        <f>VLOOKUP($D1024,Artslister!$A$1:$W$99,6,FALSE)</f>
        <v>Magnoliophyta</v>
      </c>
      <c r="Q1024" t="str">
        <f>VLOOKUP($D1024,Artslister!$A$1:$W$99,7,FALSE)</f>
        <v>Eudicots</v>
      </c>
      <c r="R1024" t="str">
        <f>VLOOKUP($D1024,Artslister!$A$1:$W$99,8,FALSE)</f>
        <v>Rosales</v>
      </c>
      <c r="S1024" t="str">
        <f>VLOOKUP($D1024,Artslister!$A$1:$W$99,9,FALSE)</f>
        <v>Rosaceae</v>
      </c>
      <c r="T1024" t="str">
        <f>VLOOKUP($D1024,Artslister!$A$1:$W$99,10,FALSE)</f>
        <v>Filipendula</v>
      </c>
      <c r="U1024" t="str">
        <f>VLOOKUP($D1024,Artslister!$A$1:$W$99,11,FALSE)</f>
        <v>vulgaris</v>
      </c>
      <c r="V1024">
        <f>VLOOKUP($D1024,Artslister!$A$1:$W$99,12,FALSE)</f>
        <v>0</v>
      </c>
      <c r="W1024" t="str">
        <f>VLOOKUP($D1024,Artslister!$A$1:$W$99,13,FALSE)</f>
        <v>Moench</v>
      </c>
      <c r="X1024" t="e">
        <f>VLOOKUP($D1024,Artslister!$A$1:$W$99,15,FALSE)</f>
        <v>#REF!</v>
      </c>
      <c r="Y1024" t="e">
        <f>VLOOKUP($D1024,Artslister!$A$1:$W$99,17,FALSE)</f>
        <v>#N/A</v>
      </c>
    </row>
    <row r="1025" spans="1:25" ht="14.55" hidden="1" x14ac:dyDescent="0.3">
      <c r="A1025" t="s">
        <v>98</v>
      </c>
      <c r="B1025">
        <v>2019</v>
      </c>
      <c r="C1025" t="s">
        <v>1720</v>
      </c>
      <c r="D1025" t="s">
        <v>1945</v>
      </c>
      <c r="E1025">
        <v>10</v>
      </c>
      <c r="F1025">
        <v>1</v>
      </c>
      <c r="L1025" t="str">
        <f>VLOOKUP($D1025,Artslister!$A$1:$W$99,2,FALSE)</f>
        <v>Filipendula vulgaris</v>
      </c>
      <c r="M1025" t="str">
        <f>VLOOKUP($D1025,Artslister!$A$1:$W$99,3,FALSE)</f>
        <v>103311</v>
      </c>
      <c r="N1025" t="str">
        <f>VLOOKUP($D1025,Artslister!$A$1:$W$99,4,FALSE)</f>
        <v>133275</v>
      </c>
      <c r="O1025" t="str">
        <f>VLOOKUP($D1025,Artslister!$A$1:$W$99,5,FALSE)</f>
        <v>Plantae</v>
      </c>
      <c r="P1025" t="str">
        <f>VLOOKUP($D1025,Artslister!$A$1:$W$99,6,FALSE)</f>
        <v>Magnoliophyta</v>
      </c>
      <c r="Q1025" t="str">
        <f>VLOOKUP($D1025,Artslister!$A$1:$W$99,7,FALSE)</f>
        <v>Eudicots</v>
      </c>
      <c r="R1025" t="str">
        <f>VLOOKUP($D1025,Artslister!$A$1:$W$99,8,FALSE)</f>
        <v>Rosales</v>
      </c>
      <c r="S1025" t="str">
        <f>VLOOKUP($D1025,Artslister!$A$1:$W$99,9,FALSE)</f>
        <v>Rosaceae</v>
      </c>
      <c r="T1025" t="str">
        <f>VLOOKUP($D1025,Artslister!$A$1:$W$99,10,FALSE)</f>
        <v>Filipendula</v>
      </c>
      <c r="U1025" t="str">
        <f>VLOOKUP($D1025,Artslister!$A$1:$W$99,11,FALSE)</f>
        <v>vulgaris</v>
      </c>
      <c r="V1025">
        <f>VLOOKUP($D1025,Artslister!$A$1:$W$99,12,FALSE)</f>
        <v>0</v>
      </c>
      <c r="W1025" t="str">
        <f>VLOOKUP($D1025,Artslister!$A$1:$W$99,13,FALSE)</f>
        <v>Moench</v>
      </c>
      <c r="X1025" t="e">
        <f>VLOOKUP($D1025,Artslister!$A$1:$W$99,15,FALSE)</f>
        <v>#REF!</v>
      </c>
      <c r="Y1025" t="e">
        <f>VLOOKUP($D1025,Artslister!$A$1:$W$99,17,FALSE)</f>
        <v>#N/A</v>
      </c>
    </row>
    <row r="1026" spans="1:25" ht="14.55" hidden="1" x14ac:dyDescent="0.3">
      <c r="A1026" t="s">
        <v>104</v>
      </c>
      <c r="B1026">
        <v>2018</v>
      </c>
      <c r="C1026" t="s">
        <v>1269</v>
      </c>
      <c r="D1026" t="s">
        <v>1113</v>
      </c>
      <c r="E1026">
        <v>7</v>
      </c>
      <c r="L1026" t="str">
        <f>VLOOKUP($D1026,Artslister!$A$1:$W$99,2,FALSE)</f>
        <v>Pinus sylvestris</v>
      </c>
      <c r="M1026" t="str">
        <f>VLOOKUP($D1026,Artslister!$A$1:$W$99,3,FALSE)</f>
        <v>103825</v>
      </c>
      <c r="N1026" t="str">
        <f>VLOOKUP($D1026,Artslister!$A$1:$W$99,4,FALSE)</f>
        <v>135419</v>
      </c>
      <c r="O1026" t="str">
        <f>VLOOKUP($D1026,Artslister!$A$1:$W$99,5,FALSE)</f>
        <v>Plantae</v>
      </c>
      <c r="P1026" t="str">
        <f>VLOOKUP($D1026,Artslister!$A$1:$W$99,6,FALSE)</f>
        <v>Pinophyta</v>
      </c>
      <c r="Q1026" t="str">
        <f>VLOOKUP($D1026,Artslister!$A$1:$W$99,7,FALSE)</f>
        <v>Pinopsida</v>
      </c>
      <c r="R1026" t="str">
        <f>VLOOKUP($D1026,Artslister!$A$1:$W$99,8,FALSE)</f>
        <v>Pinales</v>
      </c>
      <c r="S1026" t="str">
        <f>VLOOKUP($D1026,Artslister!$A$1:$W$99,9,FALSE)</f>
        <v>Pinaceae</v>
      </c>
      <c r="T1026" t="str">
        <f>VLOOKUP($D1026,Artslister!$A$1:$W$99,10,FALSE)</f>
        <v>Pinus</v>
      </c>
      <c r="U1026" t="str">
        <f>VLOOKUP($D1026,Artslister!$A$1:$W$99,11,FALSE)</f>
        <v>sylvestris</v>
      </c>
      <c r="V1026">
        <f>VLOOKUP($D1026,Artslister!$A$1:$W$99,12,FALSE)</f>
        <v>0</v>
      </c>
      <c r="W1026" t="str">
        <f>VLOOKUP($D1026,Artslister!$A$1:$W$99,13,FALSE)</f>
        <v>L.</v>
      </c>
      <c r="X1026" t="e">
        <f>VLOOKUP($D1026,Artslister!$A$1:$W$99,15,FALSE)</f>
        <v>#REF!</v>
      </c>
      <c r="Y1026" t="e">
        <f>VLOOKUP($D1026,Artslister!$A$1:$W$99,17,FALSE)</f>
        <v>#N/A</v>
      </c>
    </row>
    <row r="1027" spans="1:25" ht="14.55" hidden="1" x14ac:dyDescent="0.3">
      <c r="A1027" s="20" t="s">
        <v>104</v>
      </c>
      <c r="B1027">
        <v>2019</v>
      </c>
      <c r="C1027" t="s">
        <v>1971</v>
      </c>
      <c r="D1027" t="s">
        <v>1113</v>
      </c>
      <c r="E1027">
        <v>2</v>
      </c>
      <c r="L1027" t="str">
        <f>VLOOKUP($D1027,Artslister!$A$1:$W$99,2,FALSE)</f>
        <v>Pinus sylvestris</v>
      </c>
      <c r="M1027" t="str">
        <f>VLOOKUP($D1027,Artslister!$A$1:$W$99,3,FALSE)</f>
        <v>103825</v>
      </c>
      <c r="N1027" t="str">
        <f>VLOOKUP($D1027,Artslister!$A$1:$W$99,4,FALSE)</f>
        <v>135419</v>
      </c>
      <c r="O1027" t="str">
        <f>VLOOKUP($D1027,Artslister!$A$1:$W$99,5,FALSE)</f>
        <v>Plantae</v>
      </c>
      <c r="P1027" t="str">
        <f>VLOOKUP($D1027,Artslister!$A$1:$W$99,6,FALSE)</f>
        <v>Pinophyta</v>
      </c>
      <c r="Q1027" t="str">
        <f>VLOOKUP($D1027,Artslister!$A$1:$W$99,7,FALSE)</f>
        <v>Pinopsida</v>
      </c>
      <c r="R1027" t="str">
        <f>VLOOKUP($D1027,Artslister!$A$1:$W$99,8,FALSE)</f>
        <v>Pinales</v>
      </c>
      <c r="S1027" t="str">
        <f>VLOOKUP($D1027,Artslister!$A$1:$W$99,9,FALSE)</f>
        <v>Pinaceae</v>
      </c>
      <c r="T1027" t="str">
        <f>VLOOKUP($D1027,Artslister!$A$1:$W$99,10,FALSE)</f>
        <v>Pinus</v>
      </c>
      <c r="U1027" t="str">
        <f>VLOOKUP($D1027,Artslister!$A$1:$W$99,11,FALSE)</f>
        <v>sylvestris</v>
      </c>
      <c r="V1027">
        <f>VLOOKUP($D1027,Artslister!$A$1:$W$99,12,FALSE)</f>
        <v>0</v>
      </c>
      <c r="W1027" t="str">
        <f>VLOOKUP($D1027,Artslister!$A$1:$W$99,13,FALSE)</f>
        <v>L.</v>
      </c>
      <c r="X1027" t="e">
        <f>VLOOKUP($D1027,Artslister!$A$1:$W$99,15,FALSE)</f>
        <v>#REF!</v>
      </c>
      <c r="Y1027" t="e">
        <f>VLOOKUP($D1027,Artslister!$A$1:$W$99,17,FALSE)</f>
        <v>#N/A</v>
      </c>
    </row>
    <row r="1028" spans="1:25" ht="14.55" hidden="1" x14ac:dyDescent="0.3">
      <c r="A1028" t="s">
        <v>117</v>
      </c>
      <c r="B1028">
        <v>2020</v>
      </c>
      <c r="C1028" t="s">
        <v>1405</v>
      </c>
      <c r="D1028" t="s">
        <v>1945</v>
      </c>
      <c r="E1028">
        <v>2</v>
      </c>
      <c r="F1028">
        <v>1</v>
      </c>
      <c r="L1028" t="str">
        <f>VLOOKUP($D1028,Artslister!$A$1:$W$99,2,FALSE)</f>
        <v>Filipendula vulgaris</v>
      </c>
      <c r="M1028" t="str">
        <f>VLOOKUP($D1028,Artslister!$A$1:$W$99,3,FALSE)</f>
        <v>103311</v>
      </c>
      <c r="N1028" t="str">
        <f>VLOOKUP($D1028,Artslister!$A$1:$W$99,4,FALSE)</f>
        <v>133275</v>
      </c>
      <c r="O1028" t="str">
        <f>VLOOKUP($D1028,Artslister!$A$1:$W$99,5,FALSE)</f>
        <v>Plantae</v>
      </c>
      <c r="P1028" t="str">
        <f>VLOOKUP($D1028,Artslister!$A$1:$W$99,6,FALSE)</f>
        <v>Magnoliophyta</v>
      </c>
      <c r="Q1028" t="str">
        <f>VLOOKUP($D1028,Artslister!$A$1:$W$99,7,FALSE)</f>
        <v>Eudicots</v>
      </c>
      <c r="R1028" t="str">
        <f>VLOOKUP($D1028,Artslister!$A$1:$W$99,8,FALSE)</f>
        <v>Rosales</v>
      </c>
      <c r="S1028" t="str">
        <f>VLOOKUP($D1028,Artslister!$A$1:$W$99,9,FALSE)</f>
        <v>Rosaceae</v>
      </c>
      <c r="T1028" t="str">
        <f>VLOOKUP($D1028,Artslister!$A$1:$W$99,10,FALSE)</f>
        <v>Filipendula</v>
      </c>
      <c r="U1028" t="str">
        <f>VLOOKUP($D1028,Artslister!$A$1:$W$99,11,FALSE)</f>
        <v>vulgaris</v>
      </c>
      <c r="V1028">
        <f>VLOOKUP($D1028,Artslister!$A$1:$W$99,12,FALSE)</f>
        <v>0</v>
      </c>
      <c r="W1028" t="str">
        <f>VLOOKUP($D1028,Artslister!$A$1:$W$99,13,FALSE)</f>
        <v>Moench</v>
      </c>
      <c r="X1028" t="e">
        <f>VLOOKUP($D1028,Artslister!$A$1:$W$99,15,FALSE)</f>
        <v>#REF!</v>
      </c>
      <c r="Y1028" t="e">
        <f>VLOOKUP($D1028,Artslister!$A$1:$W$99,17,FALSE)</f>
        <v>#N/A</v>
      </c>
    </row>
    <row r="1029" spans="1:25" ht="14.55" hidden="1" x14ac:dyDescent="0.3">
      <c r="A1029" t="s">
        <v>117</v>
      </c>
      <c r="B1029">
        <v>2020</v>
      </c>
      <c r="C1029" t="s">
        <v>1408</v>
      </c>
      <c r="D1029" t="s">
        <v>1945</v>
      </c>
      <c r="E1029">
        <v>1</v>
      </c>
      <c r="F1029">
        <v>1</v>
      </c>
      <c r="L1029" t="str">
        <f>VLOOKUP($D1029,Artslister!$A$1:$W$99,2,FALSE)</f>
        <v>Filipendula vulgaris</v>
      </c>
      <c r="M1029" t="str">
        <f>VLOOKUP($D1029,Artslister!$A$1:$W$99,3,FALSE)</f>
        <v>103311</v>
      </c>
      <c r="N1029" t="str">
        <f>VLOOKUP($D1029,Artslister!$A$1:$W$99,4,FALSE)</f>
        <v>133275</v>
      </c>
      <c r="O1029" t="str">
        <f>VLOOKUP($D1029,Artslister!$A$1:$W$99,5,FALSE)</f>
        <v>Plantae</v>
      </c>
      <c r="P1029" t="str">
        <f>VLOOKUP($D1029,Artslister!$A$1:$W$99,6,FALSE)</f>
        <v>Magnoliophyta</v>
      </c>
      <c r="Q1029" t="str">
        <f>VLOOKUP($D1029,Artslister!$A$1:$W$99,7,FALSE)</f>
        <v>Eudicots</v>
      </c>
      <c r="R1029" t="str">
        <f>VLOOKUP($D1029,Artslister!$A$1:$W$99,8,FALSE)</f>
        <v>Rosales</v>
      </c>
      <c r="S1029" t="str">
        <f>VLOOKUP($D1029,Artslister!$A$1:$W$99,9,FALSE)</f>
        <v>Rosaceae</v>
      </c>
      <c r="T1029" t="str">
        <f>VLOOKUP($D1029,Artslister!$A$1:$W$99,10,FALSE)</f>
        <v>Filipendula</v>
      </c>
      <c r="U1029" t="str">
        <f>VLOOKUP($D1029,Artslister!$A$1:$W$99,11,FALSE)</f>
        <v>vulgaris</v>
      </c>
      <c r="V1029">
        <f>VLOOKUP($D1029,Artslister!$A$1:$W$99,12,FALSE)</f>
        <v>0</v>
      </c>
      <c r="W1029" t="str">
        <f>VLOOKUP($D1029,Artslister!$A$1:$W$99,13,FALSE)</f>
        <v>Moench</v>
      </c>
      <c r="X1029" t="e">
        <f>VLOOKUP($D1029,Artslister!$A$1:$W$99,15,FALSE)</f>
        <v>#REF!</v>
      </c>
      <c r="Y1029" t="e">
        <f>VLOOKUP($D1029,Artslister!$A$1:$W$99,17,FALSE)</f>
        <v>#N/A</v>
      </c>
    </row>
    <row r="1030" spans="1:25" ht="14.55" hidden="1" x14ac:dyDescent="0.3">
      <c r="A1030" t="s">
        <v>117</v>
      </c>
      <c r="B1030">
        <v>2020</v>
      </c>
      <c r="C1030" t="s">
        <v>1420</v>
      </c>
      <c r="D1030" t="s">
        <v>1945</v>
      </c>
      <c r="E1030">
        <v>1</v>
      </c>
      <c r="F1030">
        <v>1</v>
      </c>
      <c r="L1030" t="str">
        <f>VLOOKUP($D1030,Artslister!$A$1:$W$99,2,FALSE)</f>
        <v>Filipendula vulgaris</v>
      </c>
      <c r="M1030" t="str">
        <f>VLOOKUP($D1030,Artslister!$A$1:$W$99,3,FALSE)</f>
        <v>103311</v>
      </c>
      <c r="N1030" t="str">
        <f>VLOOKUP($D1030,Artslister!$A$1:$W$99,4,FALSE)</f>
        <v>133275</v>
      </c>
      <c r="O1030" t="str">
        <f>VLOOKUP($D1030,Artslister!$A$1:$W$99,5,FALSE)</f>
        <v>Plantae</v>
      </c>
      <c r="P1030" t="str">
        <f>VLOOKUP($D1030,Artslister!$A$1:$W$99,6,FALSE)</f>
        <v>Magnoliophyta</v>
      </c>
      <c r="Q1030" t="str">
        <f>VLOOKUP($D1030,Artslister!$A$1:$W$99,7,FALSE)</f>
        <v>Eudicots</v>
      </c>
      <c r="R1030" t="str">
        <f>VLOOKUP($D1030,Artslister!$A$1:$W$99,8,FALSE)</f>
        <v>Rosales</v>
      </c>
      <c r="S1030" t="str">
        <f>VLOOKUP($D1030,Artslister!$A$1:$W$99,9,FALSE)</f>
        <v>Rosaceae</v>
      </c>
      <c r="T1030" t="str">
        <f>VLOOKUP($D1030,Artslister!$A$1:$W$99,10,FALSE)</f>
        <v>Filipendula</v>
      </c>
      <c r="U1030" t="str">
        <f>VLOOKUP($D1030,Artslister!$A$1:$W$99,11,FALSE)</f>
        <v>vulgaris</v>
      </c>
      <c r="V1030">
        <f>VLOOKUP($D1030,Artslister!$A$1:$W$99,12,FALSE)</f>
        <v>0</v>
      </c>
      <c r="W1030" t="str">
        <f>VLOOKUP($D1030,Artslister!$A$1:$W$99,13,FALSE)</f>
        <v>Moench</v>
      </c>
      <c r="X1030" t="e">
        <f>VLOOKUP($D1030,Artslister!$A$1:$W$99,15,FALSE)</f>
        <v>#REF!</v>
      </c>
      <c r="Y1030" t="e">
        <f>VLOOKUP($D1030,Artslister!$A$1:$W$99,17,FALSE)</f>
        <v>#N/A</v>
      </c>
    </row>
    <row r="1031" spans="1:25" ht="14.55" hidden="1" x14ac:dyDescent="0.3">
      <c r="A1031" t="s">
        <v>117</v>
      </c>
      <c r="B1031">
        <v>2020</v>
      </c>
      <c r="C1031" t="s">
        <v>1406</v>
      </c>
      <c r="D1031" t="s">
        <v>1945</v>
      </c>
      <c r="E1031">
        <v>1</v>
      </c>
      <c r="F1031">
        <v>1</v>
      </c>
      <c r="L1031" t="str">
        <f>VLOOKUP($D1031,Artslister!$A$1:$W$99,2,FALSE)</f>
        <v>Filipendula vulgaris</v>
      </c>
      <c r="M1031" t="str">
        <f>VLOOKUP($D1031,Artslister!$A$1:$W$99,3,FALSE)</f>
        <v>103311</v>
      </c>
      <c r="N1031" t="str">
        <f>VLOOKUP($D1031,Artslister!$A$1:$W$99,4,FALSE)</f>
        <v>133275</v>
      </c>
      <c r="O1031" t="str">
        <f>VLOOKUP($D1031,Artslister!$A$1:$W$99,5,FALSE)</f>
        <v>Plantae</v>
      </c>
      <c r="P1031" t="str">
        <f>VLOOKUP($D1031,Artslister!$A$1:$W$99,6,FALSE)</f>
        <v>Magnoliophyta</v>
      </c>
      <c r="Q1031" t="str">
        <f>VLOOKUP($D1031,Artslister!$A$1:$W$99,7,FALSE)</f>
        <v>Eudicots</v>
      </c>
      <c r="R1031" t="str">
        <f>VLOOKUP($D1031,Artslister!$A$1:$W$99,8,FALSE)</f>
        <v>Rosales</v>
      </c>
      <c r="S1031" t="str">
        <f>VLOOKUP($D1031,Artslister!$A$1:$W$99,9,FALSE)</f>
        <v>Rosaceae</v>
      </c>
      <c r="T1031" t="str">
        <f>VLOOKUP($D1031,Artslister!$A$1:$W$99,10,FALSE)</f>
        <v>Filipendula</v>
      </c>
      <c r="U1031" t="str">
        <f>VLOOKUP($D1031,Artslister!$A$1:$W$99,11,FALSE)</f>
        <v>vulgaris</v>
      </c>
      <c r="V1031">
        <f>VLOOKUP($D1031,Artslister!$A$1:$W$99,12,FALSE)</f>
        <v>0</v>
      </c>
      <c r="W1031" t="str">
        <f>VLOOKUP($D1031,Artslister!$A$1:$W$99,13,FALSE)</f>
        <v>Moench</v>
      </c>
      <c r="X1031" t="e">
        <f>VLOOKUP($D1031,Artslister!$A$1:$W$99,15,FALSE)</f>
        <v>#REF!</v>
      </c>
      <c r="Y1031" t="e">
        <f>VLOOKUP($D1031,Artslister!$A$1:$W$99,17,FALSE)</f>
        <v>#N/A</v>
      </c>
    </row>
    <row r="1032" spans="1:25" ht="14.55" hidden="1" x14ac:dyDescent="0.3">
      <c r="A1032" t="s">
        <v>109</v>
      </c>
      <c r="B1032">
        <v>2018</v>
      </c>
      <c r="C1032" t="s">
        <v>1469</v>
      </c>
      <c r="D1032" t="s">
        <v>1931</v>
      </c>
      <c r="E1032">
        <v>2</v>
      </c>
      <c r="F1032">
        <v>1</v>
      </c>
      <c r="L1032" t="str">
        <f>VLOOKUP($D1032,Artslister!$A$1:$W$99,2,FALSE)</f>
        <v>Fraxinus excelsior</v>
      </c>
      <c r="M1032" t="str">
        <f>VLOOKUP($D1032,Artslister!$A$1:$W$99,3,FALSE)</f>
        <v>102409</v>
      </c>
      <c r="N1032" t="str">
        <f>VLOOKUP($D1032,Artslister!$A$1:$W$99,4,FALSE)</f>
        <v>62369</v>
      </c>
      <c r="O1032" t="str">
        <f>VLOOKUP($D1032,Artslister!$A$1:$W$99,5,FALSE)</f>
        <v>Plantae</v>
      </c>
      <c r="P1032" t="str">
        <f>VLOOKUP($D1032,Artslister!$A$1:$W$99,6,FALSE)</f>
        <v>Magnoliophyta</v>
      </c>
      <c r="Q1032" t="str">
        <f>VLOOKUP($D1032,Artslister!$A$1:$W$99,7,FALSE)</f>
        <v>Eudicots</v>
      </c>
      <c r="R1032" t="str">
        <f>VLOOKUP($D1032,Artslister!$A$1:$W$99,8,FALSE)</f>
        <v>Lamiales</v>
      </c>
      <c r="S1032" t="str">
        <f>VLOOKUP($D1032,Artslister!$A$1:$W$99,9,FALSE)</f>
        <v>Oleaceae</v>
      </c>
      <c r="T1032" t="str">
        <f>VLOOKUP($D1032,Artslister!$A$1:$W$99,10,FALSE)</f>
        <v>Fraxinus</v>
      </c>
      <c r="U1032" t="str">
        <f>VLOOKUP($D1032,Artslister!$A$1:$W$99,11,FALSE)</f>
        <v>excelsior</v>
      </c>
      <c r="V1032">
        <f>VLOOKUP($D1032,Artslister!$A$1:$W$99,12,FALSE)</f>
        <v>0</v>
      </c>
      <c r="W1032" t="str">
        <f>VLOOKUP($D1032,Artslister!$A$1:$W$99,13,FALSE)</f>
        <v>L.</v>
      </c>
      <c r="X1032" t="e">
        <f>VLOOKUP($D1032,Artslister!$A$1:$W$99,15,FALSE)</f>
        <v>#REF!</v>
      </c>
      <c r="Y1032" t="e">
        <f>VLOOKUP($D1032,Artslister!$A$1:$W$99,17,FALSE)</f>
        <v>#N/A</v>
      </c>
    </row>
    <row r="1033" spans="1:25" ht="14.55" hidden="1" x14ac:dyDescent="0.3">
      <c r="A1033" t="s">
        <v>109</v>
      </c>
      <c r="B1033">
        <v>2019</v>
      </c>
      <c r="C1033" t="s">
        <v>1469</v>
      </c>
      <c r="D1033" t="s">
        <v>1931</v>
      </c>
      <c r="E1033">
        <v>10</v>
      </c>
      <c r="F1033">
        <v>1</v>
      </c>
      <c r="L1033" t="str">
        <f>VLOOKUP($D1033,Artslister!$A$1:$W$99,2,FALSE)</f>
        <v>Fraxinus excelsior</v>
      </c>
      <c r="M1033" t="str">
        <f>VLOOKUP($D1033,Artslister!$A$1:$W$99,3,FALSE)</f>
        <v>102409</v>
      </c>
      <c r="N1033" t="str">
        <f>VLOOKUP($D1033,Artslister!$A$1:$W$99,4,FALSE)</f>
        <v>62369</v>
      </c>
      <c r="O1033" t="str">
        <f>VLOOKUP($D1033,Artslister!$A$1:$W$99,5,FALSE)</f>
        <v>Plantae</v>
      </c>
      <c r="P1033" t="str">
        <f>VLOOKUP($D1033,Artslister!$A$1:$W$99,6,FALSE)</f>
        <v>Magnoliophyta</v>
      </c>
      <c r="Q1033" t="str">
        <f>VLOOKUP($D1033,Artslister!$A$1:$W$99,7,FALSE)</f>
        <v>Eudicots</v>
      </c>
      <c r="R1033" t="str">
        <f>VLOOKUP($D1033,Artslister!$A$1:$W$99,8,FALSE)</f>
        <v>Lamiales</v>
      </c>
      <c r="S1033" t="str">
        <f>VLOOKUP($D1033,Artslister!$A$1:$W$99,9,FALSE)</f>
        <v>Oleaceae</v>
      </c>
      <c r="T1033" t="str">
        <f>VLOOKUP($D1033,Artslister!$A$1:$W$99,10,FALSE)</f>
        <v>Fraxinus</v>
      </c>
      <c r="U1033" t="str">
        <f>VLOOKUP($D1033,Artslister!$A$1:$W$99,11,FALSE)</f>
        <v>excelsior</v>
      </c>
      <c r="V1033">
        <f>VLOOKUP($D1033,Artslister!$A$1:$W$99,12,FALSE)</f>
        <v>0</v>
      </c>
      <c r="W1033" t="str">
        <f>VLOOKUP($D1033,Artslister!$A$1:$W$99,13,FALSE)</f>
        <v>L.</v>
      </c>
      <c r="X1033" t="e">
        <f>VLOOKUP($D1033,Artslister!$A$1:$W$99,15,FALSE)</f>
        <v>#REF!</v>
      </c>
      <c r="Y1033" t="e">
        <f>VLOOKUP($D1033,Artslister!$A$1:$W$99,17,FALSE)</f>
        <v>#N/A</v>
      </c>
    </row>
    <row r="1034" spans="1:25" ht="14.55" hidden="1" x14ac:dyDescent="0.3">
      <c r="A1034" s="20" t="s">
        <v>109</v>
      </c>
      <c r="B1034" s="20">
        <v>2020</v>
      </c>
      <c r="C1034" s="20" t="s">
        <v>1469</v>
      </c>
      <c r="D1034" s="20" t="s">
        <v>1931</v>
      </c>
      <c r="E1034" s="20">
        <v>40</v>
      </c>
      <c r="F1034">
        <v>1</v>
      </c>
      <c r="J1034" s="20" t="s">
        <v>297</v>
      </c>
      <c r="L1034" t="str">
        <f>VLOOKUP($D1034,Artslister!$A$1:$W$99,2,FALSE)</f>
        <v>Fraxinus excelsior</v>
      </c>
      <c r="M1034" t="str">
        <f>VLOOKUP($D1034,Artslister!$A$1:$W$99,3,FALSE)</f>
        <v>102409</v>
      </c>
      <c r="N1034" t="str">
        <f>VLOOKUP($D1034,Artslister!$A$1:$W$99,4,FALSE)</f>
        <v>62369</v>
      </c>
      <c r="O1034" t="str">
        <f>VLOOKUP($D1034,Artslister!$A$1:$W$99,5,FALSE)</f>
        <v>Plantae</v>
      </c>
      <c r="P1034" t="str">
        <f>VLOOKUP($D1034,Artslister!$A$1:$W$99,6,FALSE)</f>
        <v>Magnoliophyta</v>
      </c>
      <c r="Q1034" t="str">
        <f>VLOOKUP($D1034,Artslister!$A$1:$W$99,7,FALSE)</f>
        <v>Eudicots</v>
      </c>
      <c r="R1034" t="str">
        <f>VLOOKUP($D1034,Artslister!$A$1:$W$99,8,FALSE)</f>
        <v>Lamiales</v>
      </c>
      <c r="S1034" t="str">
        <f>VLOOKUP($D1034,Artslister!$A$1:$W$99,9,FALSE)</f>
        <v>Oleaceae</v>
      </c>
      <c r="T1034" t="str">
        <f>VLOOKUP($D1034,Artslister!$A$1:$W$99,10,FALSE)</f>
        <v>Fraxinus</v>
      </c>
      <c r="U1034" t="str">
        <f>VLOOKUP($D1034,Artslister!$A$1:$W$99,11,FALSE)</f>
        <v>excelsior</v>
      </c>
      <c r="V1034">
        <f>VLOOKUP($D1034,Artslister!$A$1:$W$99,12,FALSE)</f>
        <v>0</v>
      </c>
      <c r="W1034" t="str">
        <f>VLOOKUP($D1034,Artslister!$A$1:$W$99,13,FALSE)</f>
        <v>L.</v>
      </c>
      <c r="X1034" t="e">
        <f>VLOOKUP($D1034,Artslister!$A$1:$W$99,15,FALSE)</f>
        <v>#REF!</v>
      </c>
      <c r="Y1034" t="e">
        <f>VLOOKUP($D1034,Artslister!$A$1:$W$99,17,FALSE)</f>
        <v>#N/A</v>
      </c>
    </row>
    <row r="1035" spans="1:25" ht="14.55" hidden="1" x14ac:dyDescent="0.3">
      <c r="A1035" t="s">
        <v>109</v>
      </c>
      <c r="B1035">
        <v>2022</v>
      </c>
      <c r="C1035" t="s">
        <v>1469</v>
      </c>
      <c r="D1035" t="s">
        <v>1931</v>
      </c>
      <c r="E1035">
        <v>3</v>
      </c>
      <c r="F1035">
        <v>1</v>
      </c>
      <c r="I1035">
        <v>1</v>
      </c>
      <c r="L1035" t="str">
        <f>VLOOKUP($D1035,Artslister!$A$1:$W$99,2,FALSE)</f>
        <v>Fraxinus excelsior</v>
      </c>
      <c r="M1035" t="str">
        <f>VLOOKUP($D1035,Artslister!$A$1:$W$99,3,FALSE)</f>
        <v>102409</v>
      </c>
      <c r="N1035" t="str">
        <f>VLOOKUP($D1035,Artslister!$A$1:$W$99,4,FALSE)</f>
        <v>62369</v>
      </c>
      <c r="O1035" t="str">
        <f>VLOOKUP($D1035,Artslister!$A$1:$W$99,5,FALSE)</f>
        <v>Plantae</v>
      </c>
      <c r="P1035" t="str">
        <f>VLOOKUP($D1035,Artslister!$A$1:$W$99,6,FALSE)</f>
        <v>Magnoliophyta</v>
      </c>
      <c r="Q1035" t="str">
        <f>VLOOKUP($D1035,Artslister!$A$1:$W$99,7,FALSE)</f>
        <v>Eudicots</v>
      </c>
      <c r="R1035" t="str">
        <f>VLOOKUP($D1035,Artslister!$A$1:$W$99,8,FALSE)</f>
        <v>Lamiales</v>
      </c>
      <c r="S1035" t="str">
        <f>VLOOKUP($D1035,Artslister!$A$1:$W$99,9,FALSE)</f>
        <v>Oleaceae</v>
      </c>
      <c r="T1035" t="str">
        <f>VLOOKUP($D1035,Artslister!$A$1:$W$99,10,FALSE)</f>
        <v>Fraxinus</v>
      </c>
      <c r="U1035" t="str">
        <f>VLOOKUP($D1035,Artslister!$A$1:$W$99,11,FALSE)</f>
        <v>excelsior</v>
      </c>
      <c r="V1035">
        <f>VLOOKUP($D1035,Artslister!$A$1:$W$99,12,FALSE)</f>
        <v>0</v>
      </c>
      <c r="W1035" t="str">
        <f>VLOOKUP($D1035,Artslister!$A$1:$W$99,13,FALSE)</f>
        <v>L.</v>
      </c>
      <c r="X1035" t="e">
        <f>VLOOKUP($D1035,Artslister!$A$1:$W$99,15,FALSE)</f>
        <v>#REF!</v>
      </c>
      <c r="Y1035" t="e">
        <f>VLOOKUP($D1035,Artslister!$A$1:$W$99,17,FALSE)</f>
        <v>#N/A</v>
      </c>
    </row>
    <row r="1036" spans="1:25" ht="14.55" hidden="1" x14ac:dyDescent="0.3">
      <c r="A1036" s="20" t="s">
        <v>109</v>
      </c>
      <c r="B1036" s="20">
        <v>2023</v>
      </c>
      <c r="C1036" s="20" t="s">
        <v>1469</v>
      </c>
      <c r="D1036" s="20" t="s">
        <v>1931</v>
      </c>
      <c r="E1036" s="20">
        <v>2</v>
      </c>
      <c r="F1036">
        <v>1</v>
      </c>
      <c r="I1036">
        <v>1</v>
      </c>
      <c r="K1036" s="20" t="s">
        <v>297</v>
      </c>
      <c r="L1036" t="str">
        <f>VLOOKUP($D1036,Artslister!$A$1:$W$99,2,FALSE)</f>
        <v>Fraxinus excelsior</v>
      </c>
      <c r="M1036" t="str">
        <f>VLOOKUP($D1036,Artslister!$A$1:$W$99,3,FALSE)</f>
        <v>102409</v>
      </c>
      <c r="N1036" t="str">
        <f>VLOOKUP($D1036,Artslister!$A$1:$W$99,4,FALSE)</f>
        <v>62369</v>
      </c>
      <c r="O1036" t="str">
        <f>VLOOKUP($D1036,Artslister!$A$1:$W$99,5,FALSE)</f>
        <v>Plantae</v>
      </c>
      <c r="P1036" t="str">
        <f>VLOOKUP($D1036,Artslister!$A$1:$W$99,6,FALSE)</f>
        <v>Magnoliophyta</v>
      </c>
      <c r="Q1036" t="str">
        <f>VLOOKUP($D1036,Artslister!$A$1:$W$99,7,FALSE)</f>
        <v>Eudicots</v>
      </c>
      <c r="R1036" t="str">
        <f>VLOOKUP($D1036,Artslister!$A$1:$W$99,8,FALSE)</f>
        <v>Lamiales</v>
      </c>
      <c r="S1036" t="str">
        <f>VLOOKUP($D1036,Artslister!$A$1:$W$99,9,FALSE)</f>
        <v>Oleaceae</v>
      </c>
      <c r="T1036" t="str">
        <f>VLOOKUP($D1036,Artslister!$A$1:$W$99,10,FALSE)</f>
        <v>Fraxinus</v>
      </c>
      <c r="U1036" t="str">
        <f>VLOOKUP($D1036,Artslister!$A$1:$W$99,11,FALSE)</f>
        <v>excelsior</v>
      </c>
      <c r="V1036">
        <f>VLOOKUP($D1036,Artslister!$A$1:$W$99,12,FALSE)</f>
        <v>0</v>
      </c>
      <c r="W1036" t="str">
        <f>VLOOKUP($D1036,Artslister!$A$1:$W$99,13,FALSE)</f>
        <v>L.</v>
      </c>
      <c r="X1036" t="e">
        <f>VLOOKUP($D1036,Artslister!$A$1:$W$99,15,FALSE)</f>
        <v>#REF!</v>
      </c>
      <c r="Y1036" t="e">
        <f>VLOOKUP($D1036,Artslister!$A$1:$W$99,17,FALSE)</f>
        <v>#N/A</v>
      </c>
    </row>
    <row r="1037" spans="1:25" ht="14.55" hidden="1" x14ac:dyDescent="0.3">
      <c r="A1037" s="20" t="s">
        <v>109</v>
      </c>
      <c r="B1037" s="20">
        <v>2020</v>
      </c>
      <c r="C1037" s="20" t="s">
        <v>1469</v>
      </c>
      <c r="D1037" s="20" t="s">
        <v>1113</v>
      </c>
      <c r="E1037" s="20">
        <v>10</v>
      </c>
      <c r="J1037" s="20" t="s">
        <v>297</v>
      </c>
      <c r="L1037" t="str">
        <f>VLOOKUP($D1037,Artslister!$A$1:$W$99,2,FALSE)</f>
        <v>Pinus sylvestris</v>
      </c>
      <c r="M1037" t="str">
        <f>VLOOKUP($D1037,Artslister!$A$1:$W$99,3,FALSE)</f>
        <v>103825</v>
      </c>
      <c r="N1037" t="str">
        <f>VLOOKUP($D1037,Artslister!$A$1:$W$99,4,FALSE)</f>
        <v>135419</v>
      </c>
      <c r="O1037" t="str">
        <f>VLOOKUP($D1037,Artslister!$A$1:$W$99,5,FALSE)</f>
        <v>Plantae</v>
      </c>
      <c r="P1037" t="str">
        <f>VLOOKUP($D1037,Artslister!$A$1:$W$99,6,FALSE)</f>
        <v>Pinophyta</v>
      </c>
      <c r="Q1037" t="str">
        <f>VLOOKUP($D1037,Artslister!$A$1:$W$99,7,FALSE)</f>
        <v>Pinopsida</v>
      </c>
      <c r="R1037" t="str">
        <f>VLOOKUP($D1037,Artslister!$A$1:$W$99,8,FALSE)</f>
        <v>Pinales</v>
      </c>
      <c r="S1037" t="str">
        <f>VLOOKUP($D1037,Artslister!$A$1:$W$99,9,FALSE)</f>
        <v>Pinaceae</v>
      </c>
      <c r="T1037" t="str">
        <f>VLOOKUP($D1037,Artslister!$A$1:$W$99,10,FALSE)</f>
        <v>Pinus</v>
      </c>
      <c r="U1037" t="str">
        <f>VLOOKUP($D1037,Artslister!$A$1:$W$99,11,FALSE)</f>
        <v>sylvestris</v>
      </c>
      <c r="V1037">
        <f>VLOOKUP($D1037,Artslister!$A$1:$W$99,12,FALSE)</f>
        <v>0</v>
      </c>
      <c r="W1037" t="str">
        <f>VLOOKUP($D1037,Artslister!$A$1:$W$99,13,FALSE)</f>
        <v>L.</v>
      </c>
      <c r="X1037" t="e">
        <f>VLOOKUP($D1037,Artslister!$A$1:$W$99,15,FALSE)</f>
        <v>#REF!</v>
      </c>
      <c r="Y1037" t="e">
        <f>VLOOKUP($D1037,Artslister!$A$1:$W$99,17,FALSE)</f>
        <v>#N/A</v>
      </c>
    </row>
    <row r="1038" spans="1:25" ht="14.55" hidden="1" x14ac:dyDescent="0.3">
      <c r="A1038" t="s">
        <v>109</v>
      </c>
      <c r="B1038">
        <v>2018</v>
      </c>
      <c r="C1038" t="s">
        <v>1469</v>
      </c>
      <c r="D1038" t="s">
        <v>1945</v>
      </c>
      <c r="E1038">
        <v>1</v>
      </c>
      <c r="F1038">
        <v>1</v>
      </c>
      <c r="L1038" t="str">
        <f>VLOOKUP($D1038,Artslister!$A$1:$W$99,2,FALSE)</f>
        <v>Filipendula vulgaris</v>
      </c>
      <c r="M1038" t="str">
        <f>VLOOKUP($D1038,Artslister!$A$1:$W$99,3,FALSE)</f>
        <v>103311</v>
      </c>
      <c r="N1038" t="str">
        <f>VLOOKUP($D1038,Artslister!$A$1:$W$99,4,FALSE)</f>
        <v>133275</v>
      </c>
      <c r="O1038" t="str">
        <f>VLOOKUP($D1038,Artslister!$A$1:$W$99,5,FALSE)</f>
        <v>Plantae</v>
      </c>
      <c r="P1038" t="str">
        <f>VLOOKUP($D1038,Artslister!$A$1:$W$99,6,FALSE)</f>
        <v>Magnoliophyta</v>
      </c>
      <c r="Q1038" t="str">
        <f>VLOOKUP($D1038,Artslister!$A$1:$W$99,7,FALSE)</f>
        <v>Eudicots</v>
      </c>
      <c r="R1038" t="str">
        <f>VLOOKUP($D1038,Artslister!$A$1:$W$99,8,FALSE)</f>
        <v>Rosales</v>
      </c>
      <c r="S1038" t="str">
        <f>VLOOKUP($D1038,Artslister!$A$1:$W$99,9,FALSE)</f>
        <v>Rosaceae</v>
      </c>
      <c r="T1038" t="str">
        <f>VLOOKUP($D1038,Artslister!$A$1:$W$99,10,FALSE)</f>
        <v>Filipendula</v>
      </c>
      <c r="U1038" t="str">
        <f>VLOOKUP($D1038,Artslister!$A$1:$W$99,11,FALSE)</f>
        <v>vulgaris</v>
      </c>
      <c r="V1038">
        <f>VLOOKUP($D1038,Artslister!$A$1:$W$99,12,FALSE)</f>
        <v>0</v>
      </c>
      <c r="W1038" t="str">
        <f>VLOOKUP($D1038,Artslister!$A$1:$W$99,13,FALSE)</f>
        <v>Moench</v>
      </c>
      <c r="X1038" t="e">
        <f>VLOOKUP($D1038,Artslister!$A$1:$W$99,15,FALSE)</f>
        <v>#REF!</v>
      </c>
      <c r="Y1038" t="e">
        <f>VLOOKUP($D1038,Artslister!$A$1:$W$99,17,FALSE)</f>
        <v>#N/A</v>
      </c>
    </row>
    <row r="1039" spans="1:25" ht="14.55" hidden="1" x14ac:dyDescent="0.3">
      <c r="A1039" t="s">
        <v>109</v>
      </c>
      <c r="B1039">
        <v>2019</v>
      </c>
      <c r="C1039" t="s">
        <v>1469</v>
      </c>
      <c r="D1039" t="s">
        <v>1945</v>
      </c>
      <c r="E1039">
        <v>5</v>
      </c>
      <c r="F1039">
        <v>1</v>
      </c>
      <c r="L1039" t="str">
        <f>VLOOKUP($D1039,Artslister!$A$1:$W$99,2,FALSE)</f>
        <v>Filipendula vulgaris</v>
      </c>
      <c r="M1039" t="str">
        <f>VLOOKUP($D1039,Artslister!$A$1:$W$99,3,FALSE)</f>
        <v>103311</v>
      </c>
      <c r="N1039" t="str">
        <f>VLOOKUP($D1039,Artslister!$A$1:$W$99,4,FALSE)</f>
        <v>133275</v>
      </c>
      <c r="O1039" t="str">
        <f>VLOOKUP($D1039,Artslister!$A$1:$W$99,5,FALSE)</f>
        <v>Plantae</v>
      </c>
      <c r="P1039" t="str">
        <f>VLOOKUP($D1039,Artslister!$A$1:$W$99,6,FALSE)</f>
        <v>Magnoliophyta</v>
      </c>
      <c r="Q1039" t="str">
        <f>VLOOKUP($D1039,Artslister!$A$1:$W$99,7,FALSE)</f>
        <v>Eudicots</v>
      </c>
      <c r="R1039" t="str">
        <f>VLOOKUP($D1039,Artslister!$A$1:$W$99,8,FALSE)</f>
        <v>Rosales</v>
      </c>
      <c r="S1039" t="str">
        <f>VLOOKUP($D1039,Artslister!$A$1:$W$99,9,FALSE)</f>
        <v>Rosaceae</v>
      </c>
      <c r="T1039" t="str">
        <f>VLOOKUP($D1039,Artslister!$A$1:$W$99,10,FALSE)</f>
        <v>Filipendula</v>
      </c>
      <c r="U1039" t="str">
        <f>VLOOKUP($D1039,Artslister!$A$1:$W$99,11,FALSE)</f>
        <v>vulgaris</v>
      </c>
      <c r="V1039">
        <f>VLOOKUP($D1039,Artslister!$A$1:$W$99,12,FALSE)</f>
        <v>0</v>
      </c>
      <c r="W1039" t="str">
        <f>VLOOKUP($D1039,Artslister!$A$1:$W$99,13,FALSE)</f>
        <v>Moench</v>
      </c>
      <c r="X1039" t="e">
        <f>VLOOKUP($D1039,Artslister!$A$1:$W$99,15,FALSE)</f>
        <v>#REF!</v>
      </c>
      <c r="Y1039" t="e">
        <f>VLOOKUP($D1039,Artslister!$A$1:$W$99,17,FALSE)</f>
        <v>#N/A</v>
      </c>
    </row>
    <row r="1040" spans="1:25" ht="14.55" hidden="1" x14ac:dyDescent="0.3">
      <c r="A1040" s="20" t="s">
        <v>109</v>
      </c>
      <c r="B1040" s="20">
        <v>2020</v>
      </c>
      <c r="C1040" s="20" t="s">
        <v>1469</v>
      </c>
      <c r="D1040" s="20" t="s">
        <v>1945</v>
      </c>
      <c r="E1040" s="20">
        <v>3</v>
      </c>
      <c r="F1040">
        <v>1</v>
      </c>
      <c r="J1040" s="20" t="s">
        <v>297</v>
      </c>
      <c r="L1040" t="str">
        <f>VLOOKUP($D1040,Artslister!$A$1:$W$99,2,FALSE)</f>
        <v>Filipendula vulgaris</v>
      </c>
      <c r="M1040" t="str">
        <f>VLOOKUP($D1040,Artslister!$A$1:$W$99,3,FALSE)</f>
        <v>103311</v>
      </c>
      <c r="N1040" t="str">
        <f>VLOOKUP($D1040,Artslister!$A$1:$W$99,4,FALSE)</f>
        <v>133275</v>
      </c>
      <c r="O1040" t="str">
        <f>VLOOKUP($D1040,Artslister!$A$1:$W$99,5,FALSE)</f>
        <v>Plantae</v>
      </c>
      <c r="P1040" t="str">
        <f>VLOOKUP($D1040,Artslister!$A$1:$W$99,6,FALSE)</f>
        <v>Magnoliophyta</v>
      </c>
      <c r="Q1040" t="str">
        <f>VLOOKUP($D1040,Artslister!$A$1:$W$99,7,FALSE)</f>
        <v>Eudicots</v>
      </c>
      <c r="R1040" t="str">
        <f>VLOOKUP($D1040,Artslister!$A$1:$W$99,8,FALSE)</f>
        <v>Rosales</v>
      </c>
      <c r="S1040" t="str">
        <f>VLOOKUP($D1040,Artslister!$A$1:$W$99,9,FALSE)</f>
        <v>Rosaceae</v>
      </c>
      <c r="T1040" t="str">
        <f>VLOOKUP($D1040,Artslister!$A$1:$W$99,10,FALSE)</f>
        <v>Filipendula</v>
      </c>
      <c r="U1040" t="str">
        <f>VLOOKUP($D1040,Artslister!$A$1:$W$99,11,FALSE)</f>
        <v>vulgaris</v>
      </c>
      <c r="V1040">
        <f>VLOOKUP($D1040,Artslister!$A$1:$W$99,12,FALSE)</f>
        <v>0</v>
      </c>
      <c r="W1040" t="str">
        <f>VLOOKUP($D1040,Artslister!$A$1:$W$99,13,FALSE)</f>
        <v>Moench</v>
      </c>
      <c r="X1040" t="e">
        <f>VLOOKUP($D1040,Artslister!$A$1:$W$99,15,FALSE)</f>
        <v>#REF!</v>
      </c>
      <c r="Y1040" t="e">
        <f>VLOOKUP($D1040,Artslister!$A$1:$W$99,17,FALSE)</f>
        <v>#N/A</v>
      </c>
    </row>
    <row r="1041" spans="1:25" ht="14.55" hidden="1" x14ac:dyDescent="0.3">
      <c r="A1041" s="20" t="s">
        <v>109</v>
      </c>
      <c r="B1041" s="20">
        <v>2023</v>
      </c>
      <c r="C1041" s="20" t="s">
        <v>1469</v>
      </c>
      <c r="D1041" s="20" t="s">
        <v>1945</v>
      </c>
      <c r="E1041" s="20">
        <v>1</v>
      </c>
      <c r="F1041">
        <v>1</v>
      </c>
      <c r="K1041" s="20" t="s">
        <v>297</v>
      </c>
      <c r="L1041" t="str">
        <f>VLOOKUP($D1041,Artslister!$A$1:$W$99,2,FALSE)</f>
        <v>Filipendula vulgaris</v>
      </c>
      <c r="M1041" t="str">
        <f>VLOOKUP($D1041,Artslister!$A$1:$W$99,3,FALSE)</f>
        <v>103311</v>
      </c>
      <c r="N1041" t="str">
        <f>VLOOKUP($D1041,Artslister!$A$1:$W$99,4,FALSE)</f>
        <v>133275</v>
      </c>
      <c r="O1041" t="str">
        <f>VLOOKUP($D1041,Artslister!$A$1:$W$99,5,FALSE)</f>
        <v>Plantae</v>
      </c>
      <c r="P1041" t="str">
        <f>VLOOKUP($D1041,Artslister!$A$1:$W$99,6,FALSE)</f>
        <v>Magnoliophyta</v>
      </c>
      <c r="Q1041" t="str">
        <f>VLOOKUP($D1041,Artslister!$A$1:$W$99,7,FALSE)</f>
        <v>Eudicots</v>
      </c>
      <c r="R1041" t="str">
        <f>VLOOKUP($D1041,Artslister!$A$1:$W$99,8,FALSE)</f>
        <v>Rosales</v>
      </c>
      <c r="S1041" t="str">
        <f>VLOOKUP($D1041,Artslister!$A$1:$W$99,9,FALSE)</f>
        <v>Rosaceae</v>
      </c>
      <c r="T1041" t="str">
        <f>VLOOKUP($D1041,Artslister!$A$1:$W$99,10,FALSE)</f>
        <v>Filipendula</v>
      </c>
      <c r="U1041" t="str">
        <f>VLOOKUP($D1041,Artslister!$A$1:$W$99,11,FALSE)</f>
        <v>vulgaris</v>
      </c>
      <c r="V1041">
        <f>VLOOKUP($D1041,Artslister!$A$1:$W$99,12,FALSE)</f>
        <v>0</v>
      </c>
      <c r="W1041" t="str">
        <f>VLOOKUP($D1041,Artslister!$A$1:$W$99,13,FALSE)</f>
        <v>Moench</v>
      </c>
      <c r="X1041" t="e">
        <f>VLOOKUP($D1041,Artslister!$A$1:$W$99,15,FALSE)</f>
        <v>#REF!</v>
      </c>
      <c r="Y1041" t="e">
        <f>VLOOKUP($D1041,Artslister!$A$1:$W$99,17,FALSE)</f>
        <v>#N/A</v>
      </c>
    </row>
    <row r="1042" spans="1:25" ht="14.55" hidden="1" x14ac:dyDescent="0.3">
      <c r="A1042" t="s">
        <v>109</v>
      </c>
      <c r="B1042">
        <v>2019</v>
      </c>
      <c r="C1042" t="s">
        <v>1469</v>
      </c>
      <c r="D1042" t="s">
        <v>1998</v>
      </c>
      <c r="E1042">
        <v>1</v>
      </c>
      <c r="G1042">
        <v>1</v>
      </c>
      <c r="L1042" t="str">
        <f>VLOOKUP($D1042,Artslister!$A$1:$W$99,2,FALSE)</f>
        <v>Cotoneaster sp.</v>
      </c>
      <c r="M1042" t="str">
        <f>VLOOKUP($D1042,Artslister!$A$1:$W$99,3,FALSE)</f>
        <v>103268</v>
      </c>
      <c r="N1042" t="str">
        <f>VLOOKUP($D1042,Artslister!$A$1:$W$99,4,FALSE)</f>
        <v>63228</v>
      </c>
      <c r="O1042" t="str">
        <f>VLOOKUP($D1042,Artslister!$A$1:$W$99,5,FALSE)</f>
        <v>Plantae</v>
      </c>
      <c r="P1042" t="str">
        <f>VLOOKUP($D1042,Artslister!$A$1:$W$99,6,FALSE)</f>
        <v>Magnoliophyta</v>
      </c>
      <c r="Q1042" t="str">
        <f>VLOOKUP($D1042,Artslister!$A$1:$W$99,7,FALSE)</f>
        <v>Eudicots</v>
      </c>
      <c r="R1042" t="str">
        <f>VLOOKUP($D1042,Artslister!$A$1:$W$99,8,FALSE)</f>
        <v>Rosales</v>
      </c>
      <c r="S1042" t="str">
        <f>VLOOKUP($D1042,Artslister!$A$1:$W$99,9,FALSE)</f>
        <v>Rosaceae</v>
      </c>
      <c r="T1042" t="str">
        <f>VLOOKUP($D1042,Artslister!$A$1:$W$99,10,FALSE)</f>
        <v>Cotoneaster</v>
      </c>
      <c r="U1042">
        <f>VLOOKUP($D1042,Artslister!$A$1:$W$99,11,FALSE)</f>
        <v>0</v>
      </c>
      <c r="V1042">
        <f>VLOOKUP($D1042,Artslister!$A$1:$W$99,12,FALSE)</f>
        <v>0</v>
      </c>
      <c r="W1042" t="str">
        <f>VLOOKUP($D1042,Artslister!$A$1:$W$99,13,FALSE)</f>
        <v>Medik.</v>
      </c>
      <c r="X1042" t="e">
        <f>VLOOKUP($D1042,Artslister!$A$1:$W$99,15,FALSE)</f>
        <v>#REF!</v>
      </c>
      <c r="Y1042" t="e">
        <f>VLOOKUP($D1042,Artslister!$A$1:$W$99,17,FALSE)</f>
        <v>#N/A</v>
      </c>
    </row>
    <row r="1043" spans="1:25" ht="14.55" hidden="1" x14ac:dyDescent="0.3">
      <c r="A1043" s="20" t="s">
        <v>109</v>
      </c>
      <c r="B1043" s="20">
        <v>2020</v>
      </c>
      <c r="C1043" s="20" t="s">
        <v>1469</v>
      </c>
      <c r="D1043" t="s">
        <v>1998</v>
      </c>
      <c r="E1043" s="20">
        <v>1</v>
      </c>
      <c r="G1043">
        <v>1</v>
      </c>
      <c r="J1043" s="20" t="s">
        <v>297</v>
      </c>
      <c r="L1043" t="str">
        <f>VLOOKUP($D1043,Artslister!$A$1:$W$99,2,FALSE)</f>
        <v>Cotoneaster sp.</v>
      </c>
      <c r="M1043" t="str">
        <f>VLOOKUP($D1043,Artslister!$A$1:$W$99,3,FALSE)</f>
        <v>103268</v>
      </c>
      <c r="N1043" t="str">
        <f>VLOOKUP($D1043,Artslister!$A$1:$W$99,4,FALSE)</f>
        <v>63228</v>
      </c>
      <c r="O1043" t="str">
        <f>VLOOKUP($D1043,Artslister!$A$1:$W$99,5,FALSE)</f>
        <v>Plantae</v>
      </c>
      <c r="P1043" t="str">
        <f>VLOOKUP($D1043,Artslister!$A$1:$W$99,6,FALSE)</f>
        <v>Magnoliophyta</v>
      </c>
      <c r="Q1043" t="str">
        <f>VLOOKUP($D1043,Artslister!$A$1:$W$99,7,FALSE)</f>
        <v>Eudicots</v>
      </c>
      <c r="R1043" t="str">
        <f>VLOOKUP($D1043,Artslister!$A$1:$W$99,8,FALSE)</f>
        <v>Rosales</v>
      </c>
      <c r="S1043" t="str">
        <f>VLOOKUP($D1043,Artslister!$A$1:$W$99,9,FALSE)</f>
        <v>Rosaceae</v>
      </c>
      <c r="T1043" t="str">
        <f>VLOOKUP($D1043,Artslister!$A$1:$W$99,10,FALSE)</f>
        <v>Cotoneaster</v>
      </c>
      <c r="U1043">
        <f>VLOOKUP($D1043,Artslister!$A$1:$W$99,11,FALSE)</f>
        <v>0</v>
      </c>
      <c r="V1043">
        <f>VLOOKUP($D1043,Artslister!$A$1:$W$99,12,FALSE)</f>
        <v>0</v>
      </c>
      <c r="W1043" t="str">
        <f>VLOOKUP($D1043,Artslister!$A$1:$W$99,13,FALSE)</f>
        <v>Medik.</v>
      </c>
      <c r="X1043" t="e">
        <f>VLOOKUP($D1043,Artslister!$A$1:$W$99,15,FALSE)</f>
        <v>#REF!</v>
      </c>
      <c r="Y1043" t="e">
        <f>VLOOKUP($D1043,Artslister!$A$1:$W$99,17,FALSE)</f>
        <v>#N/A</v>
      </c>
    </row>
    <row r="1044" spans="1:25" ht="14.55" hidden="1" x14ac:dyDescent="0.3">
      <c r="A1044" t="s">
        <v>109</v>
      </c>
      <c r="B1044">
        <v>2022</v>
      </c>
      <c r="C1044" t="s">
        <v>1469</v>
      </c>
      <c r="D1044" t="s">
        <v>1951</v>
      </c>
      <c r="E1044">
        <v>7</v>
      </c>
      <c r="I1044">
        <v>1</v>
      </c>
      <c r="L1044" t="str">
        <f>VLOOKUP($D1044,Artslister!$A$1:$W$99,2,FALSE)</f>
        <v>Prunus spinosa</v>
      </c>
      <c r="M1044" t="str">
        <f>VLOOKUP($D1044,Artslister!$A$1:$W$99,3,FALSE)</f>
        <v>103380</v>
      </c>
      <c r="N1044" t="str">
        <f>VLOOKUP($D1044,Artslister!$A$1:$W$99,4,FALSE)</f>
        <v>63340</v>
      </c>
      <c r="O1044" t="str">
        <f>VLOOKUP($D1044,Artslister!$A$1:$W$99,5,FALSE)</f>
        <v>Plantae</v>
      </c>
      <c r="P1044" t="str">
        <f>VLOOKUP($D1044,Artslister!$A$1:$W$99,6,FALSE)</f>
        <v>Magnoliophyta</v>
      </c>
      <c r="Q1044" t="str">
        <f>VLOOKUP($D1044,Artslister!$A$1:$W$99,7,FALSE)</f>
        <v>Eudicots</v>
      </c>
      <c r="R1044" t="str">
        <f>VLOOKUP($D1044,Artslister!$A$1:$W$99,8,FALSE)</f>
        <v>Rosales</v>
      </c>
      <c r="S1044" t="str">
        <f>VLOOKUP($D1044,Artslister!$A$1:$W$99,9,FALSE)</f>
        <v>Rosaceae</v>
      </c>
      <c r="T1044" t="str">
        <f>VLOOKUP($D1044,Artslister!$A$1:$W$99,10,FALSE)</f>
        <v>Prunus</v>
      </c>
      <c r="U1044" t="str">
        <f>VLOOKUP($D1044,Artslister!$A$1:$W$99,11,FALSE)</f>
        <v>spinosa</v>
      </c>
      <c r="V1044">
        <f>VLOOKUP($D1044,Artslister!$A$1:$W$99,12,FALSE)</f>
        <v>0</v>
      </c>
      <c r="W1044" t="str">
        <f>VLOOKUP($D1044,Artslister!$A$1:$W$99,13,FALSE)</f>
        <v>L.</v>
      </c>
      <c r="X1044" t="e">
        <f>VLOOKUP($D1044,Artslister!$A$1:$W$99,15,FALSE)</f>
        <v>#REF!</v>
      </c>
      <c r="Y1044" t="e">
        <f>VLOOKUP($D1044,Artslister!$A$1:$W$99,17,FALSE)</f>
        <v>#N/A</v>
      </c>
    </row>
    <row r="1045" spans="1:25" ht="14.55" hidden="1" x14ac:dyDescent="0.3">
      <c r="A1045" s="20" t="s">
        <v>109</v>
      </c>
      <c r="B1045" s="20">
        <v>2023</v>
      </c>
      <c r="C1045" s="20" t="s">
        <v>1469</v>
      </c>
      <c r="D1045" s="20" t="s">
        <v>1951</v>
      </c>
      <c r="E1045" s="20">
        <v>2</v>
      </c>
      <c r="J1045">
        <v>1</v>
      </c>
      <c r="K1045" s="20" t="s">
        <v>297</v>
      </c>
      <c r="L1045" t="str">
        <f>VLOOKUP($D1045,Artslister!$A$1:$W$99,2,FALSE)</f>
        <v>Prunus spinosa</v>
      </c>
      <c r="M1045" t="str">
        <f>VLOOKUP($D1045,Artslister!$A$1:$W$99,3,FALSE)</f>
        <v>103380</v>
      </c>
      <c r="N1045" t="str">
        <f>VLOOKUP($D1045,Artslister!$A$1:$W$99,4,FALSE)</f>
        <v>63340</v>
      </c>
      <c r="O1045" t="str">
        <f>VLOOKUP($D1045,Artslister!$A$1:$W$99,5,FALSE)</f>
        <v>Plantae</v>
      </c>
      <c r="P1045" t="str">
        <f>VLOOKUP($D1045,Artslister!$A$1:$W$99,6,FALSE)</f>
        <v>Magnoliophyta</v>
      </c>
      <c r="Q1045" t="str">
        <f>VLOOKUP($D1045,Artslister!$A$1:$W$99,7,FALSE)</f>
        <v>Eudicots</v>
      </c>
      <c r="R1045" t="str">
        <f>VLOOKUP($D1045,Artslister!$A$1:$W$99,8,FALSE)</f>
        <v>Rosales</v>
      </c>
      <c r="S1045" t="str">
        <f>VLOOKUP($D1045,Artslister!$A$1:$W$99,9,FALSE)</f>
        <v>Rosaceae</v>
      </c>
      <c r="T1045" t="str">
        <f>VLOOKUP($D1045,Artslister!$A$1:$W$99,10,FALSE)</f>
        <v>Prunus</v>
      </c>
      <c r="U1045" t="str">
        <f>VLOOKUP($D1045,Artslister!$A$1:$W$99,11,FALSE)</f>
        <v>spinosa</v>
      </c>
      <c r="V1045">
        <f>VLOOKUP($D1045,Artslister!$A$1:$W$99,12,FALSE)</f>
        <v>0</v>
      </c>
      <c r="W1045" t="str">
        <f>VLOOKUP($D1045,Artslister!$A$1:$W$99,13,FALSE)</f>
        <v>L.</v>
      </c>
      <c r="X1045" t="e">
        <f>VLOOKUP($D1045,Artslister!$A$1:$W$99,15,FALSE)</f>
        <v>#REF!</v>
      </c>
      <c r="Y1045" t="e">
        <f>VLOOKUP($D1045,Artslister!$A$1:$W$99,17,FALSE)</f>
        <v>#N/A</v>
      </c>
    </row>
    <row r="1046" spans="1:25" ht="14.55" hidden="1" x14ac:dyDescent="0.3">
      <c r="A1046" t="s">
        <v>109</v>
      </c>
      <c r="B1046">
        <v>2018</v>
      </c>
      <c r="C1046" t="s">
        <v>1469</v>
      </c>
      <c r="D1046" t="s">
        <v>588</v>
      </c>
      <c r="E1046">
        <v>2</v>
      </c>
      <c r="L1046" t="str">
        <f>VLOOKUP($D1046,Artslister!$A$1:$W$99,2,FALSE)</f>
        <v>Acer platanoides</v>
      </c>
      <c r="M1046" t="str">
        <f>VLOOKUP($D1046,Artslister!$A$1:$W$99,3,FALSE)</f>
        <v>103559</v>
      </c>
      <c r="N1046" t="str">
        <f>VLOOKUP($D1046,Artslister!$A$1:$W$99,4,FALSE)</f>
        <v>63519</v>
      </c>
      <c r="O1046" t="str">
        <f>VLOOKUP($D1046,Artslister!$A$1:$W$99,5,FALSE)</f>
        <v>Plantae</v>
      </c>
      <c r="P1046" t="str">
        <f>VLOOKUP($D1046,Artslister!$A$1:$W$99,6,FALSE)</f>
        <v>Magnoliophyta</v>
      </c>
      <c r="Q1046" t="str">
        <f>VLOOKUP($D1046,Artslister!$A$1:$W$99,7,FALSE)</f>
        <v>Eudicots</v>
      </c>
      <c r="R1046" t="str">
        <f>VLOOKUP($D1046,Artslister!$A$1:$W$99,8,FALSE)</f>
        <v>Sapindales</v>
      </c>
      <c r="S1046" t="str">
        <f>VLOOKUP($D1046,Artslister!$A$1:$W$99,9,FALSE)</f>
        <v>Sapindaceae</v>
      </c>
      <c r="T1046" t="str">
        <f>VLOOKUP($D1046,Artslister!$A$1:$W$99,10,FALSE)</f>
        <v>Acer</v>
      </c>
      <c r="U1046" t="str">
        <f>VLOOKUP($D1046,Artslister!$A$1:$W$99,11,FALSE)</f>
        <v>platanoides</v>
      </c>
      <c r="V1046">
        <f>VLOOKUP($D1046,Artslister!$A$1:$W$99,12,FALSE)</f>
        <v>0</v>
      </c>
      <c r="W1046" t="str">
        <f>VLOOKUP($D1046,Artslister!$A$1:$W$99,13,FALSE)</f>
        <v>L.</v>
      </c>
      <c r="X1046" t="e">
        <f>VLOOKUP($D1046,Artslister!$A$1:$W$99,15,FALSE)</f>
        <v>#REF!</v>
      </c>
      <c r="Y1046" t="e">
        <f>VLOOKUP($D1046,Artslister!$A$1:$W$99,17,FALSE)</f>
        <v>#N/A</v>
      </c>
    </row>
    <row r="1047" spans="1:25" ht="14.55" hidden="1" x14ac:dyDescent="0.3">
      <c r="A1047" t="s">
        <v>109</v>
      </c>
      <c r="B1047">
        <v>2019</v>
      </c>
      <c r="C1047" t="s">
        <v>1469</v>
      </c>
      <c r="D1047" t="s">
        <v>588</v>
      </c>
      <c r="E1047">
        <v>1</v>
      </c>
      <c r="L1047" t="str">
        <f>VLOOKUP($D1047,Artslister!$A$1:$W$99,2,FALSE)</f>
        <v>Acer platanoides</v>
      </c>
      <c r="M1047" t="str">
        <f>VLOOKUP($D1047,Artslister!$A$1:$W$99,3,FALSE)</f>
        <v>103559</v>
      </c>
      <c r="N1047" t="str">
        <f>VLOOKUP($D1047,Artslister!$A$1:$W$99,4,FALSE)</f>
        <v>63519</v>
      </c>
      <c r="O1047" t="str">
        <f>VLOOKUP($D1047,Artslister!$A$1:$W$99,5,FALSE)</f>
        <v>Plantae</v>
      </c>
      <c r="P1047" t="str">
        <f>VLOOKUP($D1047,Artslister!$A$1:$W$99,6,FALSE)</f>
        <v>Magnoliophyta</v>
      </c>
      <c r="Q1047" t="str">
        <f>VLOOKUP($D1047,Artslister!$A$1:$W$99,7,FALSE)</f>
        <v>Eudicots</v>
      </c>
      <c r="R1047" t="str">
        <f>VLOOKUP($D1047,Artslister!$A$1:$W$99,8,FALSE)</f>
        <v>Sapindales</v>
      </c>
      <c r="S1047" t="str">
        <f>VLOOKUP($D1047,Artslister!$A$1:$W$99,9,FALSE)</f>
        <v>Sapindaceae</v>
      </c>
      <c r="T1047" t="str">
        <f>VLOOKUP($D1047,Artslister!$A$1:$W$99,10,FALSE)</f>
        <v>Acer</v>
      </c>
      <c r="U1047" t="str">
        <f>VLOOKUP($D1047,Artslister!$A$1:$W$99,11,FALSE)</f>
        <v>platanoides</v>
      </c>
      <c r="V1047">
        <f>VLOOKUP($D1047,Artslister!$A$1:$W$99,12,FALSE)</f>
        <v>0</v>
      </c>
      <c r="W1047" t="str">
        <f>VLOOKUP($D1047,Artslister!$A$1:$W$99,13,FALSE)</f>
        <v>L.</v>
      </c>
      <c r="X1047" t="e">
        <f>VLOOKUP($D1047,Artslister!$A$1:$W$99,15,FALSE)</f>
        <v>#REF!</v>
      </c>
      <c r="Y1047" t="e">
        <f>VLOOKUP($D1047,Artslister!$A$1:$W$99,17,FALSE)</f>
        <v>#N/A</v>
      </c>
    </row>
    <row r="1048" spans="1:25" ht="14.55" hidden="1" x14ac:dyDescent="0.3">
      <c r="A1048" t="s">
        <v>109</v>
      </c>
      <c r="B1048">
        <v>2019</v>
      </c>
      <c r="C1048" t="s">
        <v>1469</v>
      </c>
      <c r="D1048" t="s">
        <v>1929</v>
      </c>
      <c r="E1048">
        <v>1</v>
      </c>
      <c r="G1048">
        <v>1</v>
      </c>
      <c r="L1048" t="str">
        <f>VLOOKUP($D1048,Artslister!$A$1:$W$99,2,FALSE)</f>
        <v>Noccaea caerulescens</v>
      </c>
      <c r="M1048" t="str">
        <f>VLOOKUP($D1048,Artslister!$A$1:$W$99,3,FALSE)</f>
        <v>101278</v>
      </c>
      <c r="N1048" t="str">
        <f>VLOOKUP($D1048,Artslister!$A$1:$W$99,4,FALSE)</f>
        <v>144118</v>
      </c>
      <c r="O1048" t="str">
        <f>VLOOKUP($D1048,Artslister!$A$1:$W$99,5,FALSE)</f>
        <v>Plantae</v>
      </c>
      <c r="P1048" t="str">
        <f>VLOOKUP($D1048,Artslister!$A$1:$W$99,6,FALSE)</f>
        <v>Magnoliophyta</v>
      </c>
      <c r="Q1048" t="str">
        <f>VLOOKUP($D1048,Artslister!$A$1:$W$99,7,FALSE)</f>
        <v>Eudicots</v>
      </c>
      <c r="R1048" t="str">
        <f>VLOOKUP($D1048,Artslister!$A$1:$W$99,8,FALSE)</f>
        <v>Brassicales</v>
      </c>
      <c r="S1048" t="str">
        <f>VLOOKUP($D1048,Artslister!$A$1:$W$99,9,FALSE)</f>
        <v>Brassicaceae</v>
      </c>
      <c r="T1048" t="str">
        <f>VLOOKUP($D1048,Artslister!$A$1:$W$99,10,FALSE)</f>
        <v>Noccaea</v>
      </c>
      <c r="U1048" t="str">
        <f>VLOOKUP($D1048,Artslister!$A$1:$W$99,11,FALSE)</f>
        <v>caerulescens</v>
      </c>
      <c r="V1048">
        <f>VLOOKUP($D1048,Artslister!$A$1:$W$99,12,FALSE)</f>
        <v>0</v>
      </c>
      <c r="W1048" t="str">
        <f>VLOOKUP($D1048,Artslister!$A$1:$W$99,13,FALSE)</f>
        <v>(J.Presl &amp; C.Presl) F.K.Mey.</v>
      </c>
      <c r="X1048" t="e">
        <f>VLOOKUP($D1048,Artslister!$A$1:$W$99,15,FALSE)</f>
        <v>#REF!</v>
      </c>
      <c r="Y1048" t="str">
        <f>VLOOKUP($D1048,Artslister!$A$1:$W$99,17,FALSE)</f>
        <v>PH</v>
      </c>
    </row>
    <row r="1049" spans="1:25" ht="14.55" hidden="1" x14ac:dyDescent="0.3">
      <c r="A1049" t="s">
        <v>70</v>
      </c>
      <c r="B1049">
        <v>2020</v>
      </c>
      <c r="C1049" t="s">
        <v>1526</v>
      </c>
      <c r="D1049" t="s">
        <v>1945</v>
      </c>
      <c r="E1049">
        <v>3</v>
      </c>
      <c r="F1049">
        <v>1</v>
      </c>
      <c r="L1049" t="str">
        <f>VLOOKUP($D1049,Artslister!$A$1:$W$99,2,FALSE)</f>
        <v>Filipendula vulgaris</v>
      </c>
      <c r="M1049" t="str">
        <f>VLOOKUP($D1049,Artslister!$A$1:$W$99,3,FALSE)</f>
        <v>103311</v>
      </c>
      <c r="N1049" t="str">
        <f>VLOOKUP($D1049,Artslister!$A$1:$W$99,4,FALSE)</f>
        <v>133275</v>
      </c>
      <c r="O1049" t="str">
        <f>VLOOKUP($D1049,Artslister!$A$1:$W$99,5,FALSE)</f>
        <v>Plantae</v>
      </c>
      <c r="P1049" t="str">
        <f>VLOOKUP($D1049,Artslister!$A$1:$W$99,6,FALSE)</f>
        <v>Magnoliophyta</v>
      </c>
      <c r="Q1049" t="str">
        <f>VLOOKUP($D1049,Artslister!$A$1:$W$99,7,FALSE)</f>
        <v>Eudicots</v>
      </c>
      <c r="R1049" t="str">
        <f>VLOOKUP($D1049,Artslister!$A$1:$W$99,8,FALSE)</f>
        <v>Rosales</v>
      </c>
      <c r="S1049" t="str">
        <f>VLOOKUP($D1049,Artslister!$A$1:$W$99,9,FALSE)</f>
        <v>Rosaceae</v>
      </c>
      <c r="T1049" t="str">
        <f>VLOOKUP($D1049,Artslister!$A$1:$W$99,10,FALSE)</f>
        <v>Filipendula</v>
      </c>
      <c r="U1049" t="str">
        <f>VLOOKUP($D1049,Artslister!$A$1:$W$99,11,FALSE)</f>
        <v>vulgaris</v>
      </c>
      <c r="V1049">
        <f>VLOOKUP($D1049,Artslister!$A$1:$W$99,12,FALSE)</f>
        <v>0</v>
      </c>
      <c r="W1049" t="str">
        <f>VLOOKUP($D1049,Artslister!$A$1:$W$99,13,FALSE)</f>
        <v>Moench</v>
      </c>
      <c r="X1049" t="e">
        <f>VLOOKUP($D1049,Artslister!$A$1:$W$99,15,FALSE)</f>
        <v>#REF!</v>
      </c>
      <c r="Y1049" t="e">
        <f>VLOOKUP($D1049,Artslister!$A$1:$W$99,17,FALSE)</f>
        <v>#N/A</v>
      </c>
    </row>
    <row r="1050" spans="1:25" ht="14.55" hidden="1" x14ac:dyDescent="0.3">
      <c r="A1050" t="s">
        <v>70</v>
      </c>
      <c r="B1050">
        <v>2020</v>
      </c>
      <c r="C1050" t="s">
        <v>1516</v>
      </c>
      <c r="D1050" t="s">
        <v>1945</v>
      </c>
      <c r="E1050">
        <v>2</v>
      </c>
      <c r="F1050">
        <v>1</v>
      </c>
      <c r="L1050" t="str">
        <f>VLOOKUP($D1050,Artslister!$A$1:$W$99,2,FALSE)</f>
        <v>Filipendula vulgaris</v>
      </c>
      <c r="M1050" t="str">
        <f>VLOOKUP($D1050,Artslister!$A$1:$W$99,3,FALSE)</f>
        <v>103311</v>
      </c>
      <c r="N1050" t="str">
        <f>VLOOKUP($D1050,Artslister!$A$1:$W$99,4,FALSE)</f>
        <v>133275</v>
      </c>
      <c r="O1050" t="str">
        <f>VLOOKUP($D1050,Artslister!$A$1:$W$99,5,FALSE)</f>
        <v>Plantae</v>
      </c>
      <c r="P1050" t="str">
        <f>VLOOKUP($D1050,Artslister!$A$1:$W$99,6,FALSE)</f>
        <v>Magnoliophyta</v>
      </c>
      <c r="Q1050" t="str">
        <f>VLOOKUP($D1050,Artslister!$A$1:$W$99,7,FALSE)</f>
        <v>Eudicots</v>
      </c>
      <c r="R1050" t="str">
        <f>VLOOKUP($D1050,Artslister!$A$1:$W$99,8,FALSE)</f>
        <v>Rosales</v>
      </c>
      <c r="S1050" t="str">
        <f>VLOOKUP($D1050,Artslister!$A$1:$W$99,9,FALSE)</f>
        <v>Rosaceae</v>
      </c>
      <c r="T1050" t="str">
        <f>VLOOKUP($D1050,Artslister!$A$1:$W$99,10,FALSE)</f>
        <v>Filipendula</v>
      </c>
      <c r="U1050" t="str">
        <f>VLOOKUP($D1050,Artslister!$A$1:$W$99,11,FALSE)</f>
        <v>vulgaris</v>
      </c>
      <c r="V1050">
        <f>VLOOKUP($D1050,Artslister!$A$1:$W$99,12,FALSE)</f>
        <v>0</v>
      </c>
      <c r="W1050" t="str">
        <f>VLOOKUP($D1050,Artslister!$A$1:$W$99,13,FALSE)</f>
        <v>Moench</v>
      </c>
      <c r="X1050" t="e">
        <f>VLOOKUP($D1050,Artslister!$A$1:$W$99,15,FALSE)</f>
        <v>#REF!</v>
      </c>
      <c r="Y1050" t="e">
        <f>VLOOKUP($D1050,Artslister!$A$1:$W$99,17,FALSE)</f>
        <v>#N/A</v>
      </c>
    </row>
    <row r="1051" spans="1:25" ht="14.55" hidden="1" x14ac:dyDescent="0.3">
      <c r="A1051" t="s">
        <v>70</v>
      </c>
      <c r="B1051">
        <v>2020</v>
      </c>
      <c r="C1051" t="s">
        <v>1524</v>
      </c>
      <c r="D1051" t="s">
        <v>1945</v>
      </c>
      <c r="E1051">
        <v>1</v>
      </c>
      <c r="F1051">
        <v>1</v>
      </c>
      <c r="L1051" t="str">
        <f>VLOOKUP($D1051,Artslister!$A$1:$W$99,2,FALSE)</f>
        <v>Filipendula vulgaris</v>
      </c>
      <c r="M1051" t="str">
        <f>VLOOKUP($D1051,Artslister!$A$1:$W$99,3,FALSE)</f>
        <v>103311</v>
      </c>
      <c r="N1051" t="str">
        <f>VLOOKUP($D1051,Artslister!$A$1:$W$99,4,FALSE)</f>
        <v>133275</v>
      </c>
      <c r="O1051" t="str">
        <f>VLOOKUP($D1051,Artslister!$A$1:$W$99,5,FALSE)</f>
        <v>Plantae</v>
      </c>
      <c r="P1051" t="str">
        <f>VLOOKUP($D1051,Artslister!$A$1:$W$99,6,FALSE)</f>
        <v>Magnoliophyta</v>
      </c>
      <c r="Q1051" t="str">
        <f>VLOOKUP($D1051,Artslister!$A$1:$W$99,7,FALSE)</f>
        <v>Eudicots</v>
      </c>
      <c r="R1051" t="str">
        <f>VLOOKUP($D1051,Artslister!$A$1:$W$99,8,FALSE)</f>
        <v>Rosales</v>
      </c>
      <c r="S1051" t="str">
        <f>VLOOKUP($D1051,Artslister!$A$1:$W$99,9,FALSE)</f>
        <v>Rosaceae</v>
      </c>
      <c r="T1051" t="str">
        <f>VLOOKUP($D1051,Artslister!$A$1:$W$99,10,FALSE)</f>
        <v>Filipendula</v>
      </c>
      <c r="U1051" t="str">
        <f>VLOOKUP($D1051,Artslister!$A$1:$W$99,11,FALSE)</f>
        <v>vulgaris</v>
      </c>
      <c r="V1051">
        <f>VLOOKUP($D1051,Artslister!$A$1:$W$99,12,FALSE)</f>
        <v>0</v>
      </c>
      <c r="W1051" t="str">
        <f>VLOOKUP($D1051,Artslister!$A$1:$W$99,13,FALSE)</f>
        <v>Moench</v>
      </c>
      <c r="X1051" t="e">
        <f>VLOOKUP($D1051,Artslister!$A$1:$W$99,15,FALSE)</f>
        <v>#REF!</v>
      </c>
      <c r="Y1051" t="e">
        <f>VLOOKUP($D1051,Artslister!$A$1:$W$99,17,FALSE)</f>
        <v>#N/A</v>
      </c>
    </row>
    <row r="1052" spans="1:25" ht="14.55" hidden="1" x14ac:dyDescent="0.3">
      <c r="A1052" t="s">
        <v>70</v>
      </c>
      <c r="B1052">
        <v>2020</v>
      </c>
      <c r="C1052" t="s">
        <v>1527</v>
      </c>
      <c r="D1052" t="s">
        <v>1945</v>
      </c>
      <c r="E1052">
        <v>5</v>
      </c>
      <c r="F1052">
        <v>1</v>
      </c>
      <c r="L1052" t="str">
        <f>VLOOKUP($D1052,Artslister!$A$1:$W$99,2,FALSE)</f>
        <v>Filipendula vulgaris</v>
      </c>
      <c r="M1052" t="str">
        <f>VLOOKUP($D1052,Artslister!$A$1:$W$99,3,FALSE)</f>
        <v>103311</v>
      </c>
      <c r="N1052" t="str">
        <f>VLOOKUP($D1052,Artslister!$A$1:$W$99,4,FALSE)</f>
        <v>133275</v>
      </c>
      <c r="O1052" t="str">
        <f>VLOOKUP($D1052,Artslister!$A$1:$W$99,5,FALSE)</f>
        <v>Plantae</v>
      </c>
      <c r="P1052" t="str">
        <f>VLOOKUP($D1052,Artslister!$A$1:$W$99,6,FALSE)</f>
        <v>Magnoliophyta</v>
      </c>
      <c r="Q1052" t="str">
        <f>VLOOKUP($D1052,Artslister!$A$1:$W$99,7,FALSE)</f>
        <v>Eudicots</v>
      </c>
      <c r="R1052" t="str">
        <f>VLOOKUP($D1052,Artslister!$A$1:$W$99,8,FALSE)</f>
        <v>Rosales</v>
      </c>
      <c r="S1052" t="str">
        <f>VLOOKUP($D1052,Artslister!$A$1:$W$99,9,FALSE)</f>
        <v>Rosaceae</v>
      </c>
      <c r="T1052" t="str">
        <f>VLOOKUP($D1052,Artslister!$A$1:$W$99,10,FALSE)</f>
        <v>Filipendula</v>
      </c>
      <c r="U1052" t="str">
        <f>VLOOKUP($D1052,Artslister!$A$1:$W$99,11,FALSE)</f>
        <v>vulgaris</v>
      </c>
      <c r="V1052">
        <f>VLOOKUP($D1052,Artslister!$A$1:$W$99,12,FALSE)</f>
        <v>0</v>
      </c>
      <c r="W1052" t="str">
        <f>VLOOKUP($D1052,Artslister!$A$1:$W$99,13,FALSE)</f>
        <v>Moench</v>
      </c>
      <c r="X1052" t="e">
        <f>VLOOKUP($D1052,Artslister!$A$1:$W$99,15,FALSE)</f>
        <v>#REF!</v>
      </c>
      <c r="Y1052" t="e">
        <f>VLOOKUP($D1052,Artslister!$A$1:$W$99,17,FALSE)</f>
        <v>#N/A</v>
      </c>
    </row>
    <row r="1053" spans="1:25" ht="14.55" hidden="1" x14ac:dyDescent="0.3">
      <c r="A1053" t="s">
        <v>70</v>
      </c>
      <c r="B1053">
        <v>2020</v>
      </c>
      <c r="C1053" t="s">
        <v>1529</v>
      </c>
      <c r="D1053" t="s">
        <v>1945</v>
      </c>
      <c r="E1053">
        <v>0.1</v>
      </c>
      <c r="F1053">
        <v>1</v>
      </c>
      <c r="L1053" t="str">
        <f>VLOOKUP($D1053,Artslister!$A$1:$W$99,2,FALSE)</f>
        <v>Filipendula vulgaris</v>
      </c>
      <c r="M1053" t="str">
        <f>VLOOKUP($D1053,Artslister!$A$1:$W$99,3,FALSE)</f>
        <v>103311</v>
      </c>
      <c r="N1053" t="str">
        <f>VLOOKUP($D1053,Artslister!$A$1:$W$99,4,FALSE)</f>
        <v>133275</v>
      </c>
      <c r="O1053" t="str">
        <f>VLOOKUP($D1053,Artslister!$A$1:$W$99,5,FALSE)</f>
        <v>Plantae</v>
      </c>
      <c r="P1053" t="str">
        <f>VLOOKUP($D1053,Artslister!$A$1:$W$99,6,FALSE)</f>
        <v>Magnoliophyta</v>
      </c>
      <c r="Q1053" t="str">
        <f>VLOOKUP($D1053,Artslister!$A$1:$W$99,7,FALSE)</f>
        <v>Eudicots</v>
      </c>
      <c r="R1053" t="str">
        <f>VLOOKUP($D1053,Artslister!$A$1:$W$99,8,FALSE)</f>
        <v>Rosales</v>
      </c>
      <c r="S1053" t="str">
        <f>VLOOKUP($D1053,Artslister!$A$1:$W$99,9,FALSE)</f>
        <v>Rosaceae</v>
      </c>
      <c r="T1053" t="str">
        <f>VLOOKUP($D1053,Artslister!$A$1:$W$99,10,FALSE)</f>
        <v>Filipendula</v>
      </c>
      <c r="U1053" t="str">
        <f>VLOOKUP($D1053,Artslister!$A$1:$W$99,11,FALSE)</f>
        <v>vulgaris</v>
      </c>
      <c r="V1053">
        <f>VLOOKUP($D1053,Artslister!$A$1:$W$99,12,FALSE)</f>
        <v>0</v>
      </c>
      <c r="W1053" t="str">
        <f>VLOOKUP($D1053,Artslister!$A$1:$W$99,13,FALSE)</f>
        <v>Moench</v>
      </c>
      <c r="X1053" t="e">
        <f>VLOOKUP($D1053,Artslister!$A$1:$W$99,15,FALSE)</f>
        <v>#REF!</v>
      </c>
      <c r="Y1053" t="e">
        <f>VLOOKUP($D1053,Artslister!$A$1:$W$99,17,FALSE)</f>
        <v>#N/A</v>
      </c>
    </row>
    <row r="1054" spans="1:25" ht="14.55" hidden="1" x14ac:dyDescent="0.3">
      <c r="A1054" t="s">
        <v>70</v>
      </c>
      <c r="B1054">
        <v>2020</v>
      </c>
      <c r="C1054" t="s">
        <v>1522</v>
      </c>
      <c r="D1054" t="s">
        <v>1945</v>
      </c>
      <c r="E1054">
        <v>10</v>
      </c>
      <c r="F1054">
        <v>1</v>
      </c>
      <c r="L1054" t="str">
        <f>VLOOKUP($D1054,Artslister!$A$1:$W$99,2,FALSE)</f>
        <v>Filipendula vulgaris</v>
      </c>
      <c r="M1054" t="str">
        <f>VLOOKUP($D1054,Artslister!$A$1:$W$99,3,FALSE)</f>
        <v>103311</v>
      </c>
      <c r="N1054" t="str">
        <f>VLOOKUP($D1054,Artslister!$A$1:$W$99,4,FALSE)</f>
        <v>133275</v>
      </c>
      <c r="O1054" t="str">
        <f>VLOOKUP($D1054,Artslister!$A$1:$W$99,5,FALSE)</f>
        <v>Plantae</v>
      </c>
      <c r="P1054" t="str">
        <f>VLOOKUP($D1054,Artslister!$A$1:$W$99,6,FALSE)</f>
        <v>Magnoliophyta</v>
      </c>
      <c r="Q1054" t="str">
        <f>VLOOKUP($D1054,Artslister!$A$1:$W$99,7,FALSE)</f>
        <v>Eudicots</v>
      </c>
      <c r="R1054" t="str">
        <f>VLOOKUP($D1054,Artslister!$A$1:$W$99,8,FALSE)</f>
        <v>Rosales</v>
      </c>
      <c r="S1054" t="str">
        <f>VLOOKUP($D1054,Artslister!$A$1:$W$99,9,FALSE)</f>
        <v>Rosaceae</v>
      </c>
      <c r="T1054" t="str">
        <f>VLOOKUP($D1054,Artslister!$A$1:$W$99,10,FALSE)</f>
        <v>Filipendula</v>
      </c>
      <c r="U1054" t="str">
        <f>VLOOKUP($D1054,Artslister!$A$1:$W$99,11,FALSE)</f>
        <v>vulgaris</v>
      </c>
      <c r="V1054">
        <f>VLOOKUP($D1054,Artslister!$A$1:$W$99,12,FALSE)</f>
        <v>0</v>
      </c>
      <c r="W1054" t="str">
        <f>VLOOKUP($D1054,Artslister!$A$1:$W$99,13,FALSE)</f>
        <v>Moench</v>
      </c>
      <c r="X1054" t="e">
        <f>VLOOKUP($D1054,Artslister!$A$1:$W$99,15,FALSE)</f>
        <v>#REF!</v>
      </c>
      <c r="Y1054" t="e">
        <f>VLOOKUP($D1054,Artslister!$A$1:$W$99,17,FALSE)</f>
        <v>#N/A</v>
      </c>
    </row>
    <row r="1055" spans="1:25" ht="14.55" hidden="1" x14ac:dyDescent="0.3">
      <c r="A1055" t="s">
        <v>70</v>
      </c>
      <c r="B1055">
        <v>2020</v>
      </c>
      <c r="C1055" t="s">
        <v>1515</v>
      </c>
      <c r="D1055" t="s">
        <v>1945</v>
      </c>
      <c r="E1055">
        <v>3</v>
      </c>
      <c r="F1055">
        <v>1</v>
      </c>
      <c r="L1055" t="str">
        <f>VLOOKUP($D1055,Artslister!$A$1:$W$99,2,FALSE)</f>
        <v>Filipendula vulgaris</v>
      </c>
      <c r="M1055" t="str">
        <f>VLOOKUP($D1055,Artslister!$A$1:$W$99,3,FALSE)</f>
        <v>103311</v>
      </c>
      <c r="N1055" t="str">
        <f>VLOOKUP($D1055,Artslister!$A$1:$W$99,4,FALSE)</f>
        <v>133275</v>
      </c>
      <c r="O1055" t="str">
        <f>VLOOKUP($D1055,Artslister!$A$1:$W$99,5,FALSE)</f>
        <v>Plantae</v>
      </c>
      <c r="P1055" t="str">
        <f>VLOOKUP($D1055,Artslister!$A$1:$W$99,6,FALSE)</f>
        <v>Magnoliophyta</v>
      </c>
      <c r="Q1055" t="str">
        <f>VLOOKUP($D1055,Artslister!$A$1:$W$99,7,FALSE)</f>
        <v>Eudicots</v>
      </c>
      <c r="R1055" t="str">
        <f>VLOOKUP($D1055,Artslister!$A$1:$W$99,8,FALSE)</f>
        <v>Rosales</v>
      </c>
      <c r="S1055" t="str">
        <f>VLOOKUP($D1055,Artslister!$A$1:$W$99,9,FALSE)</f>
        <v>Rosaceae</v>
      </c>
      <c r="T1055" t="str">
        <f>VLOOKUP($D1055,Artslister!$A$1:$W$99,10,FALSE)</f>
        <v>Filipendula</v>
      </c>
      <c r="U1055" t="str">
        <f>VLOOKUP($D1055,Artslister!$A$1:$W$99,11,FALSE)</f>
        <v>vulgaris</v>
      </c>
      <c r="V1055">
        <f>VLOOKUP($D1055,Artslister!$A$1:$W$99,12,FALSE)</f>
        <v>0</v>
      </c>
      <c r="W1055" t="str">
        <f>VLOOKUP($D1055,Artslister!$A$1:$W$99,13,FALSE)</f>
        <v>Moench</v>
      </c>
      <c r="X1055" t="e">
        <f>VLOOKUP($D1055,Artslister!$A$1:$W$99,15,FALSE)</f>
        <v>#REF!</v>
      </c>
      <c r="Y1055" t="e">
        <f>VLOOKUP($D1055,Artslister!$A$1:$W$99,17,FALSE)</f>
        <v>#N/A</v>
      </c>
    </row>
    <row r="1056" spans="1:25" ht="14.55" hidden="1" x14ac:dyDescent="0.3">
      <c r="A1056" t="s">
        <v>76</v>
      </c>
      <c r="B1056">
        <v>2020</v>
      </c>
      <c r="C1056" t="s">
        <v>1554</v>
      </c>
      <c r="D1056" t="s">
        <v>1945</v>
      </c>
      <c r="E1056">
        <v>8</v>
      </c>
      <c r="F1056">
        <v>1</v>
      </c>
      <c r="L1056" t="str">
        <f>VLOOKUP($D1056,Artslister!$A$1:$W$99,2,FALSE)</f>
        <v>Filipendula vulgaris</v>
      </c>
      <c r="M1056" t="str">
        <f>VLOOKUP($D1056,Artslister!$A$1:$W$99,3,FALSE)</f>
        <v>103311</v>
      </c>
      <c r="N1056" t="str">
        <f>VLOOKUP($D1056,Artslister!$A$1:$W$99,4,FALSE)</f>
        <v>133275</v>
      </c>
      <c r="O1056" t="str">
        <f>VLOOKUP($D1056,Artslister!$A$1:$W$99,5,FALSE)</f>
        <v>Plantae</v>
      </c>
      <c r="P1056" t="str">
        <f>VLOOKUP($D1056,Artslister!$A$1:$W$99,6,FALSE)</f>
        <v>Magnoliophyta</v>
      </c>
      <c r="Q1056" t="str">
        <f>VLOOKUP($D1056,Artslister!$A$1:$W$99,7,FALSE)</f>
        <v>Eudicots</v>
      </c>
      <c r="R1056" t="str">
        <f>VLOOKUP($D1056,Artslister!$A$1:$W$99,8,FALSE)</f>
        <v>Rosales</v>
      </c>
      <c r="S1056" t="str">
        <f>VLOOKUP($D1056,Artslister!$A$1:$W$99,9,FALSE)</f>
        <v>Rosaceae</v>
      </c>
      <c r="T1056" t="str">
        <f>VLOOKUP($D1056,Artslister!$A$1:$W$99,10,FALSE)</f>
        <v>Filipendula</v>
      </c>
      <c r="U1056" t="str">
        <f>VLOOKUP($D1056,Artslister!$A$1:$W$99,11,FALSE)</f>
        <v>vulgaris</v>
      </c>
      <c r="V1056">
        <f>VLOOKUP($D1056,Artslister!$A$1:$W$99,12,FALSE)</f>
        <v>0</v>
      </c>
      <c r="W1056" t="str">
        <f>VLOOKUP($D1056,Artslister!$A$1:$W$99,13,FALSE)</f>
        <v>Moench</v>
      </c>
      <c r="X1056" t="e">
        <f>VLOOKUP($D1056,Artslister!$A$1:$W$99,15,FALSE)</f>
        <v>#REF!</v>
      </c>
      <c r="Y1056" t="e">
        <f>VLOOKUP($D1056,Artslister!$A$1:$W$99,17,FALSE)</f>
        <v>#N/A</v>
      </c>
    </row>
    <row r="1057" spans="1:25" ht="14.55" hidden="1" x14ac:dyDescent="0.3">
      <c r="A1057" t="s">
        <v>76</v>
      </c>
      <c r="B1057">
        <v>2020</v>
      </c>
      <c r="C1057" t="s">
        <v>1556</v>
      </c>
      <c r="D1057" t="s">
        <v>1945</v>
      </c>
      <c r="E1057">
        <v>3</v>
      </c>
      <c r="F1057">
        <v>1</v>
      </c>
      <c r="L1057" t="str">
        <f>VLOOKUP($D1057,Artslister!$A$1:$W$99,2,FALSE)</f>
        <v>Filipendula vulgaris</v>
      </c>
      <c r="M1057" t="str">
        <f>VLOOKUP($D1057,Artslister!$A$1:$W$99,3,FALSE)</f>
        <v>103311</v>
      </c>
      <c r="N1057" t="str">
        <f>VLOOKUP($D1057,Artslister!$A$1:$W$99,4,FALSE)</f>
        <v>133275</v>
      </c>
      <c r="O1057" t="str">
        <f>VLOOKUP($D1057,Artslister!$A$1:$W$99,5,FALSE)</f>
        <v>Plantae</v>
      </c>
      <c r="P1057" t="str">
        <f>VLOOKUP($D1057,Artslister!$A$1:$W$99,6,FALSE)</f>
        <v>Magnoliophyta</v>
      </c>
      <c r="Q1057" t="str">
        <f>VLOOKUP($D1057,Artslister!$A$1:$W$99,7,FALSE)</f>
        <v>Eudicots</v>
      </c>
      <c r="R1057" t="str">
        <f>VLOOKUP($D1057,Artslister!$A$1:$W$99,8,FALSE)</f>
        <v>Rosales</v>
      </c>
      <c r="S1057" t="str">
        <f>VLOOKUP($D1057,Artslister!$A$1:$W$99,9,FALSE)</f>
        <v>Rosaceae</v>
      </c>
      <c r="T1057" t="str">
        <f>VLOOKUP($D1057,Artslister!$A$1:$W$99,10,FALSE)</f>
        <v>Filipendula</v>
      </c>
      <c r="U1057" t="str">
        <f>VLOOKUP($D1057,Artslister!$A$1:$W$99,11,FALSE)</f>
        <v>vulgaris</v>
      </c>
      <c r="V1057">
        <f>VLOOKUP($D1057,Artslister!$A$1:$W$99,12,FALSE)</f>
        <v>0</v>
      </c>
      <c r="W1057" t="str">
        <f>VLOOKUP($D1057,Artslister!$A$1:$W$99,13,FALSE)</f>
        <v>Moench</v>
      </c>
      <c r="X1057" t="e">
        <f>VLOOKUP($D1057,Artslister!$A$1:$W$99,15,FALSE)</f>
        <v>#REF!</v>
      </c>
      <c r="Y1057" t="e">
        <f>VLOOKUP($D1057,Artslister!$A$1:$W$99,17,FALSE)</f>
        <v>#N/A</v>
      </c>
    </row>
    <row r="1058" spans="1:25" ht="14.55" hidden="1" x14ac:dyDescent="0.3">
      <c r="A1058" t="s">
        <v>76</v>
      </c>
      <c r="B1058">
        <v>2020</v>
      </c>
      <c r="C1058" t="s">
        <v>1557</v>
      </c>
      <c r="D1058" t="s">
        <v>1945</v>
      </c>
      <c r="E1058">
        <v>5</v>
      </c>
      <c r="F1058">
        <v>1</v>
      </c>
      <c r="L1058" t="str">
        <f>VLOOKUP($D1058,Artslister!$A$1:$W$99,2,FALSE)</f>
        <v>Filipendula vulgaris</v>
      </c>
      <c r="M1058" t="str">
        <f>VLOOKUP($D1058,Artslister!$A$1:$W$99,3,FALSE)</f>
        <v>103311</v>
      </c>
      <c r="N1058" t="str">
        <f>VLOOKUP($D1058,Artslister!$A$1:$W$99,4,FALSE)</f>
        <v>133275</v>
      </c>
      <c r="O1058" t="str">
        <f>VLOOKUP($D1058,Artslister!$A$1:$W$99,5,FALSE)</f>
        <v>Plantae</v>
      </c>
      <c r="P1058" t="str">
        <f>VLOOKUP($D1058,Artslister!$A$1:$W$99,6,FALSE)</f>
        <v>Magnoliophyta</v>
      </c>
      <c r="Q1058" t="str">
        <f>VLOOKUP($D1058,Artslister!$A$1:$W$99,7,FALSE)</f>
        <v>Eudicots</v>
      </c>
      <c r="R1058" t="str">
        <f>VLOOKUP($D1058,Artslister!$A$1:$W$99,8,FALSE)</f>
        <v>Rosales</v>
      </c>
      <c r="S1058" t="str">
        <f>VLOOKUP($D1058,Artslister!$A$1:$W$99,9,FALSE)</f>
        <v>Rosaceae</v>
      </c>
      <c r="T1058" t="str">
        <f>VLOOKUP($D1058,Artslister!$A$1:$W$99,10,FALSE)</f>
        <v>Filipendula</v>
      </c>
      <c r="U1058" t="str">
        <f>VLOOKUP($D1058,Artslister!$A$1:$W$99,11,FALSE)</f>
        <v>vulgaris</v>
      </c>
      <c r="V1058">
        <f>VLOOKUP($D1058,Artslister!$A$1:$W$99,12,FALSE)</f>
        <v>0</v>
      </c>
      <c r="W1058" t="str">
        <f>VLOOKUP($D1058,Artslister!$A$1:$W$99,13,FALSE)</f>
        <v>Moench</v>
      </c>
      <c r="X1058" t="e">
        <f>VLOOKUP($D1058,Artslister!$A$1:$W$99,15,FALSE)</f>
        <v>#REF!</v>
      </c>
      <c r="Y1058" t="e">
        <f>VLOOKUP($D1058,Artslister!$A$1:$W$99,17,FALSE)</f>
        <v>#N/A</v>
      </c>
    </row>
    <row r="1059" spans="1:25" ht="14.55" hidden="1" x14ac:dyDescent="0.3">
      <c r="A1059" t="s">
        <v>76</v>
      </c>
      <c r="B1059">
        <v>2020</v>
      </c>
      <c r="C1059" t="s">
        <v>1559</v>
      </c>
      <c r="D1059" t="s">
        <v>1945</v>
      </c>
      <c r="E1059">
        <v>5</v>
      </c>
      <c r="F1059">
        <v>1</v>
      </c>
      <c r="L1059" t="str">
        <f>VLOOKUP($D1059,Artslister!$A$1:$W$99,2,FALSE)</f>
        <v>Filipendula vulgaris</v>
      </c>
      <c r="M1059" t="str">
        <f>VLOOKUP($D1059,Artslister!$A$1:$W$99,3,FALSE)</f>
        <v>103311</v>
      </c>
      <c r="N1059" t="str">
        <f>VLOOKUP($D1059,Artslister!$A$1:$W$99,4,FALSE)</f>
        <v>133275</v>
      </c>
      <c r="O1059" t="str">
        <f>VLOOKUP($D1059,Artslister!$A$1:$W$99,5,FALSE)</f>
        <v>Plantae</v>
      </c>
      <c r="P1059" t="str">
        <f>VLOOKUP($D1059,Artslister!$A$1:$W$99,6,FALSE)</f>
        <v>Magnoliophyta</v>
      </c>
      <c r="Q1059" t="str">
        <f>VLOOKUP($D1059,Artslister!$A$1:$W$99,7,FALSE)</f>
        <v>Eudicots</v>
      </c>
      <c r="R1059" t="str">
        <f>VLOOKUP($D1059,Artslister!$A$1:$W$99,8,FALSE)</f>
        <v>Rosales</v>
      </c>
      <c r="S1059" t="str">
        <f>VLOOKUP($D1059,Artslister!$A$1:$W$99,9,FALSE)</f>
        <v>Rosaceae</v>
      </c>
      <c r="T1059" t="str">
        <f>VLOOKUP($D1059,Artslister!$A$1:$W$99,10,FALSE)</f>
        <v>Filipendula</v>
      </c>
      <c r="U1059" t="str">
        <f>VLOOKUP($D1059,Artslister!$A$1:$W$99,11,FALSE)</f>
        <v>vulgaris</v>
      </c>
      <c r="V1059">
        <f>VLOOKUP($D1059,Artslister!$A$1:$W$99,12,FALSE)</f>
        <v>0</v>
      </c>
      <c r="W1059" t="str">
        <f>VLOOKUP($D1059,Artslister!$A$1:$W$99,13,FALSE)</f>
        <v>Moench</v>
      </c>
      <c r="X1059" t="e">
        <f>VLOOKUP($D1059,Artslister!$A$1:$W$99,15,FALSE)</f>
        <v>#REF!</v>
      </c>
      <c r="Y1059" t="e">
        <f>VLOOKUP($D1059,Artslister!$A$1:$W$99,17,FALSE)</f>
        <v>#N/A</v>
      </c>
    </row>
    <row r="1060" spans="1:25" ht="14.55" hidden="1" x14ac:dyDescent="0.3">
      <c r="A1060" t="s">
        <v>76</v>
      </c>
      <c r="B1060">
        <v>2020</v>
      </c>
      <c r="C1060" t="s">
        <v>1562</v>
      </c>
      <c r="D1060" t="s">
        <v>1945</v>
      </c>
      <c r="E1060">
        <v>1</v>
      </c>
      <c r="F1060">
        <v>1</v>
      </c>
      <c r="L1060" t="str">
        <f>VLOOKUP($D1060,Artslister!$A$1:$W$99,2,FALSE)</f>
        <v>Filipendula vulgaris</v>
      </c>
      <c r="M1060" t="str">
        <f>VLOOKUP($D1060,Artslister!$A$1:$W$99,3,FALSE)</f>
        <v>103311</v>
      </c>
      <c r="N1060" t="str">
        <f>VLOOKUP($D1060,Artslister!$A$1:$W$99,4,FALSE)</f>
        <v>133275</v>
      </c>
      <c r="O1060" t="str">
        <f>VLOOKUP($D1060,Artslister!$A$1:$W$99,5,FALSE)</f>
        <v>Plantae</v>
      </c>
      <c r="P1060" t="str">
        <f>VLOOKUP($D1060,Artslister!$A$1:$W$99,6,FALSE)</f>
        <v>Magnoliophyta</v>
      </c>
      <c r="Q1060" t="str">
        <f>VLOOKUP($D1060,Artslister!$A$1:$W$99,7,FALSE)</f>
        <v>Eudicots</v>
      </c>
      <c r="R1060" t="str">
        <f>VLOOKUP($D1060,Artslister!$A$1:$W$99,8,FALSE)</f>
        <v>Rosales</v>
      </c>
      <c r="S1060" t="str">
        <f>VLOOKUP($D1060,Artslister!$A$1:$W$99,9,FALSE)</f>
        <v>Rosaceae</v>
      </c>
      <c r="T1060" t="str">
        <f>VLOOKUP($D1060,Artslister!$A$1:$W$99,10,FALSE)</f>
        <v>Filipendula</v>
      </c>
      <c r="U1060" t="str">
        <f>VLOOKUP($D1060,Artslister!$A$1:$W$99,11,FALSE)</f>
        <v>vulgaris</v>
      </c>
      <c r="V1060">
        <f>VLOOKUP($D1060,Artslister!$A$1:$W$99,12,FALSE)</f>
        <v>0</v>
      </c>
      <c r="W1060" t="str">
        <f>VLOOKUP($D1060,Artslister!$A$1:$W$99,13,FALSE)</f>
        <v>Moench</v>
      </c>
      <c r="X1060" t="e">
        <f>VLOOKUP($D1060,Artslister!$A$1:$W$99,15,FALSE)</f>
        <v>#REF!</v>
      </c>
      <c r="Y1060" t="e">
        <f>VLOOKUP($D1060,Artslister!$A$1:$W$99,17,FALSE)</f>
        <v>#N/A</v>
      </c>
    </row>
    <row r="1061" spans="1:25" ht="14.55" hidden="1" x14ac:dyDescent="0.3">
      <c r="A1061" t="s">
        <v>76</v>
      </c>
      <c r="B1061">
        <v>2020</v>
      </c>
      <c r="C1061" t="s">
        <v>1564</v>
      </c>
      <c r="D1061" t="s">
        <v>1945</v>
      </c>
      <c r="E1061">
        <v>1</v>
      </c>
      <c r="F1061">
        <v>1</v>
      </c>
      <c r="L1061" t="str">
        <f>VLOOKUP($D1061,Artslister!$A$1:$W$99,2,FALSE)</f>
        <v>Filipendula vulgaris</v>
      </c>
      <c r="M1061" t="str">
        <f>VLOOKUP($D1061,Artslister!$A$1:$W$99,3,FALSE)</f>
        <v>103311</v>
      </c>
      <c r="N1061" t="str">
        <f>VLOOKUP($D1061,Artslister!$A$1:$W$99,4,FALSE)</f>
        <v>133275</v>
      </c>
      <c r="O1061" t="str">
        <f>VLOOKUP($D1061,Artslister!$A$1:$W$99,5,FALSE)</f>
        <v>Plantae</v>
      </c>
      <c r="P1061" t="str">
        <f>VLOOKUP($D1061,Artslister!$A$1:$W$99,6,FALSE)</f>
        <v>Magnoliophyta</v>
      </c>
      <c r="Q1061" t="str">
        <f>VLOOKUP($D1061,Artslister!$A$1:$W$99,7,FALSE)</f>
        <v>Eudicots</v>
      </c>
      <c r="R1061" t="str">
        <f>VLOOKUP($D1061,Artslister!$A$1:$W$99,8,FALSE)</f>
        <v>Rosales</v>
      </c>
      <c r="S1061" t="str">
        <f>VLOOKUP($D1061,Artslister!$A$1:$W$99,9,FALSE)</f>
        <v>Rosaceae</v>
      </c>
      <c r="T1061" t="str">
        <f>VLOOKUP($D1061,Artslister!$A$1:$W$99,10,FALSE)</f>
        <v>Filipendula</v>
      </c>
      <c r="U1061" t="str">
        <f>VLOOKUP($D1061,Artslister!$A$1:$W$99,11,FALSE)</f>
        <v>vulgaris</v>
      </c>
      <c r="V1061">
        <f>VLOOKUP($D1061,Artslister!$A$1:$W$99,12,FALSE)</f>
        <v>0</v>
      </c>
      <c r="W1061" t="str">
        <f>VLOOKUP($D1061,Artslister!$A$1:$W$99,13,FALSE)</f>
        <v>Moench</v>
      </c>
      <c r="X1061" t="e">
        <f>VLOOKUP($D1061,Artslister!$A$1:$W$99,15,FALSE)</f>
        <v>#REF!</v>
      </c>
      <c r="Y1061" t="e">
        <f>VLOOKUP($D1061,Artslister!$A$1:$W$99,17,FALSE)</f>
        <v>#N/A</v>
      </c>
    </row>
    <row r="1062" spans="1:25" ht="14.55" hidden="1" x14ac:dyDescent="0.3">
      <c r="A1062" t="s">
        <v>76</v>
      </c>
      <c r="B1062">
        <v>2020</v>
      </c>
      <c r="C1062" t="s">
        <v>1565</v>
      </c>
      <c r="D1062" t="s">
        <v>1945</v>
      </c>
      <c r="E1062">
        <v>1</v>
      </c>
      <c r="F1062">
        <v>1</v>
      </c>
      <c r="L1062" t="str">
        <f>VLOOKUP($D1062,Artslister!$A$1:$W$99,2,FALSE)</f>
        <v>Filipendula vulgaris</v>
      </c>
      <c r="M1062" t="str">
        <f>VLOOKUP($D1062,Artslister!$A$1:$W$99,3,FALSE)</f>
        <v>103311</v>
      </c>
      <c r="N1062" t="str">
        <f>VLOOKUP($D1062,Artslister!$A$1:$W$99,4,FALSE)</f>
        <v>133275</v>
      </c>
      <c r="O1062" t="str">
        <f>VLOOKUP($D1062,Artslister!$A$1:$W$99,5,FALSE)</f>
        <v>Plantae</v>
      </c>
      <c r="P1062" t="str">
        <f>VLOOKUP($D1062,Artslister!$A$1:$W$99,6,FALSE)</f>
        <v>Magnoliophyta</v>
      </c>
      <c r="Q1062" t="str">
        <f>VLOOKUP($D1062,Artslister!$A$1:$W$99,7,FALSE)</f>
        <v>Eudicots</v>
      </c>
      <c r="R1062" t="str">
        <f>VLOOKUP($D1062,Artslister!$A$1:$W$99,8,FALSE)</f>
        <v>Rosales</v>
      </c>
      <c r="S1062" t="str">
        <f>VLOOKUP($D1062,Artslister!$A$1:$W$99,9,FALSE)</f>
        <v>Rosaceae</v>
      </c>
      <c r="T1062" t="str">
        <f>VLOOKUP($D1062,Artslister!$A$1:$W$99,10,FALSE)</f>
        <v>Filipendula</v>
      </c>
      <c r="U1062" t="str">
        <f>VLOOKUP($D1062,Artslister!$A$1:$W$99,11,FALSE)</f>
        <v>vulgaris</v>
      </c>
      <c r="V1062">
        <f>VLOOKUP($D1062,Artslister!$A$1:$W$99,12,FALSE)</f>
        <v>0</v>
      </c>
      <c r="W1062" t="str">
        <f>VLOOKUP($D1062,Artslister!$A$1:$W$99,13,FALSE)</f>
        <v>Moench</v>
      </c>
      <c r="X1062" t="e">
        <f>VLOOKUP($D1062,Artslister!$A$1:$W$99,15,FALSE)</f>
        <v>#REF!</v>
      </c>
      <c r="Y1062" t="e">
        <f>VLOOKUP($D1062,Artslister!$A$1:$W$99,17,FALSE)</f>
        <v>#N/A</v>
      </c>
    </row>
    <row r="1063" spans="1:25" ht="14.55" hidden="1" x14ac:dyDescent="0.3">
      <c r="A1063" t="s">
        <v>57</v>
      </c>
      <c r="B1063">
        <v>2020</v>
      </c>
      <c r="C1063" t="s">
        <v>1627</v>
      </c>
      <c r="D1063" t="s">
        <v>1945</v>
      </c>
      <c r="E1063">
        <v>0.1</v>
      </c>
      <c r="F1063">
        <v>1</v>
      </c>
      <c r="L1063" t="str">
        <f>VLOOKUP($D1063,Artslister!$A$1:$W$99,2,FALSE)</f>
        <v>Filipendula vulgaris</v>
      </c>
      <c r="M1063" t="str">
        <f>VLOOKUP($D1063,Artslister!$A$1:$W$99,3,FALSE)</f>
        <v>103311</v>
      </c>
      <c r="N1063" t="str">
        <f>VLOOKUP($D1063,Artslister!$A$1:$W$99,4,FALSE)</f>
        <v>133275</v>
      </c>
      <c r="O1063" t="str">
        <f>VLOOKUP($D1063,Artslister!$A$1:$W$99,5,FALSE)</f>
        <v>Plantae</v>
      </c>
      <c r="P1063" t="str">
        <f>VLOOKUP($D1063,Artslister!$A$1:$W$99,6,FALSE)</f>
        <v>Magnoliophyta</v>
      </c>
      <c r="Q1063" t="str">
        <f>VLOOKUP($D1063,Artslister!$A$1:$W$99,7,FALSE)</f>
        <v>Eudicots</v>
      </c>
      <c r="R1063" t="str">
        <f>VLOOKUP($D1063,Artslister!$A$1:$W$99,8,FALSE)</f>
        <v>Rosales</v>
      </c>
      <c r="S1063" t="str">
        <f>VLOOKUP($D1063,Artslister!$A$1:$W$99,9,FALSE)</f>
        <v>Rosaceae</v>
      </c>
      <c r="T1063" t="str">
        <f>VLOOKUP($D1063,Artslister!$A$1:$W$99,10,FALSE)</f>
        <v>Filipendula</v>
      </c>
      <c r="U1063" t="str">
        <f>VLOOKUP($D1063,Artslister!$A$1:$W$99,11,FALSE)</f>
        <v>vulgaris</v>
      </c>
      <c r="V1063">
        <f>VLOOKUP($D1063,Artslister!$A$1:$W$99,12,FALSE)</f>
        <v>0</v>
      </c>
      <c r="W1063" t="str">
        <f>VLOOKUP($D1063,Artslister!$A$1:$W$99,13,FALSE)</f>
        <v>Moench</v>
      </c>
      <c r="X1063" t="e">
        <f>VLOOKUP($D1063,Artslister!$A$1:$W$99,15,FALSE)</f>
        <v>#REF!</v>
      </c>
      <c r="Y1063" t="e">
        <f>VLOOKUP($D1063,Artslister!$A$1:$W$99,17,FALSE)</f>
        <v>#N/A</v>
      </c>
    </row>
    <row r="1064" spans="1:25" ht="14.55" hidden="1" x14ac:dyDescent="0.3">
      <c r="A1064" t="s">
        <v>57</v>
      </c>
      <c r="B1064">
        <v>2020</v>
      </c>
      <c r="C1064" t="s">
        <v>1628</v>
      </c>
      <c r="D1064" t="s">
        <v>1945</v>
      </c>
      <c r="E1064">
        <v>1</v>
      </c>
      <c r="F1064">
        <v>1</v>
      </c>
      <c r="L1064" t="str">
        <f>VLOOKUP($D1064,Artslister!$A$1:$W$99,2,FALSE)</f>
        <v>Filipendula vulgaris</v>
      </c>
      <c r="M1064" t="str">
        <f>VLOOKUP($D1064,Artslister!$A$1:$W$99,3,FALSE)</f>
        <v>103311</v>
      </c>
      <c r="N1064" t="str">
        <f>VLOOKUP($D1064,Artslister!$A$1:$W$99,4,FALSE)</f>
        <v>133275</v>
      </c>
      <c r="O1064" t="str">
        <f>VLOOKUP($D1064,Artslister!$A$1:$W$99,5,FALSE)</f>
        <v>Plantae</v>
      </c>
      <c r="P1064" t="str">
        <f>VLOOKUP($D1064,Artslister!$A$1:$W$99,6,FALSE)</f>
        <v>Magnoliophyta</v>
      </c>
      <c r="Q1064" t="str">
        <f>VLOOKUP($D1064,Artslister!$A$1:$W$99,7,FALSE)</f>
        <v>Eudicots</v>
      </c>
      <c r="R1064" t="str">
        <f>VLOOKUP($D1064,Artslister!$A$1:$W$99,8,FALSE)</f>
        <v>Rosales</v>
      </c>
      <c r="S1064" t="str">
        <f>VLOOKUP($D1064,Artslister!$A$1:$W$99,9,FALSE)</f>
        <v>Rosaceae</v>
      </c>
      <c r="T1064" t="str">
        <f>VLOOKUP($D1064,Artslister!$A$1:$W$99,10,FALSE)</f>
        <v>Filipendula</v>
      </c>
      <c r="U1064" t="str">
        <f>VLOOKUP($D1064,Artslister!$A$1:$W$99,11,FALSE)</f>
        <v>vulgaris</v>
      </c>
      <c r="V1064">
        <f>VLOOKUP($D1064,Artslister!$A$1:$W$99,12,FALSE)</f>
        <v>0</v>
      </c>
      <c r="W1064" t="str">
        <f>VLOOKUP($D1064,Artslister!$A$1:$W$99,13,FALSE)</f>
        <v>Moench</v>
      </c>
      <c r="X1064" t="e">
        <f>VLOOKUP($D1064,Artslister!$A$1:$W$99,15,FALSE)</f>
        <v>#REF!</v>
      </c>
      <c r="Y1064" t="e">
        <f>VLOOKUP($D1064,Artslister!$A$1:$W$99,17,FALSE)</f>
        <v>#N/A</v>
      </c>
    </row>
    <row r="1065" spans="1:25" ht="14.55" hidden="1" x14ac:dyDescent="0.3">
      <c r="A1065" t="s">
        <v>57</v>
      </c>
      <c r="B1065">
        <v>2020</v>
      </c>
      <c r="C1065" t="s">
        <v>1654</v>
      </c>
      <c r="D1065" t="s">
        <v>1945</v>
      </c>
      <c r="E1065">
        <v>1</v>
      </c>
      <c r="F1065">
        <v>1</v>
      </c>
      <c r="L1065" t="str">
        <f>VLOOKUP($D1065,Artslister!$A$1:$W$99,2,FALSE)</f>
        <v>Filipendula vulgaris</v>
      </c>
      <c r="M1065" t="str">
        <f>VLOOKUP($D1065,Artslister!$A$1:$W$99,3,FALSE)</f>
        <v>103311</v>
      </c>
      <c r="N1065" t="str">
        <f>VLOOKUP($D1065,Artslister!$A$1:$W$99,4,FALSE)</f>
        <v>133275</v>
      </c>
      <c r="O1065" t="str">
        <f>VLOOKUP($D1065,Artslister!$A$1:$W$99,5,FALSE)</f>
        <v>Plantae</v>
      </c>
      <c r="P1065" t="str">
        <f>VLOOKUP($D1065,Artslister!$A$1:$W$99,6,FALSE)</f>
        <v>Magnoliophyta</v>
      </c>
      <c r="Q1065" t="str">
        <f>VLOOKUP($D1065,Artslister!$A$1:$W$99,7,FALSE)</f>
        <v>Eudicots</v>
      </c>
      <c r="R1065" t="str">
        <f>VLOOKUP($D1065,Artslister!$A$1:$W$99,8,FALSE)</f>
        <v>Rosales</v>
      </c>
      <c r="S1065" t="str">
        <f>VLOOKUP($D1065,Artslister!$A$1:$W$99,9,FALSE)</f>
        <v>Rosaceae</v>
      </c>
      <c r="T1065" t="str">
        <f>VLOOKUP($D1065,Artslister!$A$1:$W$99,10,FALSE)</f>
        <v>Filipendula</v>
      </c>
      <c r="U1065" t="str">
        <f>VLOOKUP($D1065,Artslister!$A$1:$W$99,11,FALSE)</f>
        <v>vulgaris</v>
      </c>
      <c r="V1065">
        <f>VLOOKUP($D1065,Artslister!$A$1:$W$99,12,FALSE)</f>
        <v>0</v>
      </c>
      <c r="W1065" t="str">
        <f>VLOOKUP($D1065,Artslister!$A$1:$W$99,13,FALSE)</f>
        <v>Moench</v>
      </c>
      <c r="X1065" t="e">
        <f>VLOOKUP($D1065,Artslister!$A$1:$W$99,15,FALSE)</f>
        <v>#REF!</v>
      </c>
      <c r="Y1065" t="e">
        <f>VLOOKUP($D1065,Artslister!$A$1:$W$99,17,FALSE)</f>
        <v>#N/A</v>
      </c>
    </row>
    <row r="1066" spans="1:25" ht="14.55" hidden="1" x14ac:dyDescent="0.3">
      <c r="A1066" t="s">
        <v>57</v>
      </c>
      <c r="B1066">
        <v>2020</v>
      </c>
      <c r="C1066" t="s">
        <v>1633</v>
      </c>
      <c r="D1066" t="s">
        <v>1945</v>
      </c>
      <c r="E1066">
        <v>5</v>
      </c>
      <c r="F1066">
        <v>1</v>
      </c>
      <c r="L1066" t="str">
        <f>VLOOKUP($D1066,Artslister!$A$1:$W$99,2,FALSE)</f>
        <v>Filipendula vulgaris</v>
      </c>
      <c r="M1066" t="str">
        <f>VLOOKUP($D1066,Artslister!$A$1:$W$99,3,FALSE)</f>
        <v>103311</v>
      </c>
      <c r="N1066" t="str">
        <f>VLOOKUP($D1066,Artslister!$A$1:$W$99,4,FALSE)</f>
        <v>133275</v>
      </c>
      <c r="O1066" t="str">
        <f>VLOOKUP($D1066,Artslister!$A$1:$W$99,5,FALSE)</f>
        <v>Plantae</v>
      </c>
      <c r="P1066" t="str">
        <f>VLOOKUP($D1066,Artslister!$A$1:$W$99,6,FALSE)</f>
        <v>Magnoliophyta</v>
      </c>
      <c r="Q1066" t="str">
        <f>VLOOKUP($D1066,Artslister!$A$1:$W$99,7,FALSE)</f>
        <v>Eudicots</v>
      </c>
      <c r="R1066" t="str">
        <f>VLOOKUP($D1066,Artslister!$A$1:$W$99,8,FALSE)</f>
        <v>Rosales</v>
      </c>
      <c r="S1066" t="str">
        <f>VLOOKUP($D1066,Artslister!$A$1:$W$99,9,FALSE)</f>
        <v>Rosaceae</v>
      </c>
      <c r="T1066" t="str">
        <f>VLOOKUP($D1066,Artslister!$A$1:$W$99,10,FALSE)</f>
        <v>Filipendula</v>
      </c>
      <c r="U1066" t="str">
        <f>VLOOKUP($D1066,Artslister!$A$1:$W$99,11,FALSE)</f>
        <v>vulgaris</v>
      </c>
      <c r="V1066">
        <f>VLOOKUP($D1066,Artslister!$A$1:$W$99,12,FALSE)</f>
        <v>0</v>
      </c>
      <c r="W1066" t="str">
        <f>VLOOKUP($D1066,Artslister!$A$1:$W$99,13,FALSE)</f>
        <v>Moench</v>
      </c>
      <c r="X1066" t="e">
        <f>VLOOKUP($D1066,Artslister!$A$1:$W$99,15,FALSE)</f>
        <v>#REF!</v>
      </c>
      <c r="Y1066" t="e">
        <f>VLOOKUP($D1066,Artslister!$A$1:$W$99,17,FALSE)</f>
        <v>#N/A</v>
      </c>
    </row>
    <row r="1067" spans="1:25" ht="14.55" hidden="1" x14ac:dyDescent="0.3">
      <c r="A1067" t="s">
        <v>57</v>
      </c>
      <c r="B1067">
        <v>2020</v>
      </c>
      <c r="C1067" t="s">
        <v>1635</v>
      </c>
      <c r="D1067" t="s">
        <v>1945</v>
      </c>
      <c r="E1067">
        <v>10</v>
      </c>
      <c r="F1067">
        <v>1</v>
      </c>
      <c r="L1067" t="str">
        <f>VLOOKUP($D1067,Artslister!$A$1:$W$99,2,FALSE)</f>
        <v>Filipendula vulgaris</v>
      </c>
      <c r="M1067" t="str">
        <f>VLOOKUP($D1067,Artslister!$A$1:$W$99,3,FALSE)</f>
        <v>103311</v>
      </c>
      <c r="N1067" t="str">
        <f>VLOOKUP($D1067,Artslister!$A$1:$W$99,4,FALSE)</f>
        <v>133275</v>
      </c>
      <c r="O1067" t="str">
        <f>VLOOKUP($D1067,Artslister!$A$1:$W$99,5,FALSE)</f>
        <v>Plantae</v>
      </c>
      <c r="P1067" t="str">
        <f>VLOOKUP($D1067,Artslister!$A$1:$W$99,6,FALSE)</f>
        <v>Magnoliophyta</v>
      </c>
      <c r="Q1067" t="str">
        <f>VLOOKUP($D1067,Artslister!$A$1:$W$99,7,FALSE)</f>
        <v>Eudicots</v>
      </c>
      <c r="R1067" t="str">
        <f>VLOOKUP($D1067,Artslister!$A$1:$W$99,8,FALSE)</f>
        <v>Rosales</v>
      </c>
      <c r="S1067" t="str">
        <f>VLOOKUP($D1067,Artslister!$A$1:$W$99,9,FALSE)</f>
        <v>Rosaceae</v>
      </c>
      <c r="T1067" t="str">
        <f>VLOOKUP($D1067,Artslister!$A$1:$W$99,10,FALSE)</f>
        <v>Filipendula</v>
      </c>
      <c r="U1067" t="str">
        <f>VLOOKUP($D1067,Artslister!$A$1:$W$99,11,FALSE)</f>
        <v>vulgaris</v>
      </c>
      <c r="V1067">
        <f>VLOOKUP($D1067,Artslister!$A$1:$W$99,12,FALSE)</f>
        <v>0</v>
      </c>
      <c r="W1067" t="str">
        <f>VLOOKUP($D1067,Artslister!$A$1:$W$99,13,FALSE)</f>
        <v>Moench</v>
      </c>
      <c r="X1067" t="e">
        <f>VLOOKUP($D1067,Artslister!$A$1:$W$99,15,FALSE)</f>
        <v>#REF!</v>
      </c>
      <c r="Y1067" t="e">
        <f>VLOOKUP($D1067,Artslister!$A$1:$W$99,17,FALSE)</f>
        <v>#N/A</v>
      </c>
    </row>
    <row r="1068" spans="1:25" ht="14.55" hidden="1" x14ac:dyDescent="0.3">
      <c r="A1068" t="s">
        <v>57</v>
      </c>
      <c r="B1068">
        <v>2020</v>
      </c>
      <c r="C1068" t="s">
        <v>1637</v>
      </c>
      <c r="D1068" t="s">
        <v>1945</v>
      </c>
      <c r="E1068">
        <v>7</v>
      </c>
      <c r="F1068">
        <v>1</v>
      </c>
      <c r="L1068" t="str">
        <f>VLOOKUP($D1068,Artslister!$A$1:$W$99,2,FALSE)</f>
        <v>Filipendula vulgaris</v>
      </c>
      <c r="M1068" t="str">
        <f>VLOOKUP($D1068,Artslister!$A$1:$W$99,3,FALSE)</f>
        <v>103311</v>
      </c>
      <c r="N1068" t="str">
        <f>VLOOKUP($D1068,Artslister!$A$1:$W$99,4,FALSE)</f>
        <v>133275</v>
      </c>
      <c r="O1068" t="str">
        <f>VLOOKUP($D1068,Artslister!$A$1:$W$99,5,FALSE)</f>
        <v>Plantae</v>
      </c>
      <c r="P1068" t="str">
        <f>VLOOKUP($D1068,Artslister!$A$1:$W$99,6,FALSE)</f>
        <v>Magnoliophyta</v>
      </c>
      <c r="Q1068" t="str">
        <f>VLOOKUP($D1068,Artslister!$A$1:$W$99,7,FALSE)</f>
        <v>Eudicots</v>
      </c>
      <c r="R1068" t="str">
        <f>VLOOKUP($D1068,Artslister!$A$1:$W$99,8,FALSE)</f>
        <v>Rosales</v>
      </c>
      <c r="S1068" t="str">
        <f>VLOOKUP($D1068,Artslister!$A$1:$W$99,9,FALSE)</f>
        <v>Rosaceae</v>
      </c>
      <c r="T1068" t="str">
        <f>VLOOKUP($D1068,Artslister!$A$1:$W$99,10,FALSE)</f>
        <v>Filipendula</v>
      </c>
      <c r="U1068" t="str">
        <f>VLOOKUP($D1068,Artslister!$A$1:$W$99,11,FALSE)</f>
        <v>vulgaris</v>
      </c>
      <c r="V1068">
        <f>VLOOKUP($D1068,Artslister!$A$1:$W$99,12,FALSE)</f>
        <v>0</v>
      </c>
      <c r="W1068" t="str">
        <f>VLOOKUP($D1068,Artslister!$A$1:$W$99,13,FALSE)</f>
        <v>Moench</v>
      </c>
      <c r="X1068" t="e">
        <f>VLOOKUP($D1068,Artslister!$A$1:$W$99,15,FALSE)</f>
        <v>#REF!</v>
      </c>
      <c r="Y1068" t="e">
        <f>VLOOKUP($D1068,Artslister!$A$1:$W$99,17,FALSE)</f>
        <v>#N/A</v>
      </c>
    </row>
    <row r="1069" spans="1:25" ht="14.55" hidden="1" x14ac:dyDescent="0.3">
      <c r="A1069" t="s">
        <v>57</v>
      </c>
      <c r="B1069">
        <v>2020</v>
      </c>
      <c r="C1069" t="s">
        <v>1639</v>
      </c>
      <c r="D1069" t="s">
        <v>1945</v>
      </c>
      <c r="E1069">
        <v>5</v>
      </c>
      <c r="F1069">
        <v>1</v>
      </c>
      <c r="L1069" t="str">
        <f>VLOOKUP($D1069,Artslister!$A$1:$W$99,2,FALSE)</f>
        <v>Filipendula vulgaris</v>
      </c>
      <c r="M1069" t="str">
        <f>VLOOKUP($D1069,Artslister!$A$1:$W$99,3,FALSE)</f>
        <v>103311</v>
      </c>
      <c r="N1069" t="str">
        <f>VLOOKUP($D1069,Artslister!$A$1:$W$99,4,FALSE)</f>
        <v>133275</v>
      </c>
      <c r="O1069" t="str">
        <f>VLOOKUP($D1069,Artslister!$A$1:$W$99,5,FALSE)</f>
        <v>Plantae</v>
      </c>
      <c r="P1069" t="str">
        <f>VLOOKUP($D1069,Artslister!$A$1:$W$99,6,FALSE)</f>
        <v>Magnoliophyta</v>
      </c>
      <c r="Q1069" t="str">
        <f>VLOOKUP($D1069,Artslister!$A$1:$W$99,7,FALSE)</f>
        <v>Eudicots</v>
      </c>
      <c r="R1069" t="str">
        <f>VLOOKUP($D1069,Artslister!$A$1:$W$99,8,FALSE)</f>
        <v>Rosales</v>
      </c>
      <c r="S1069" t="str">
        <f>VLOOKUP($D1069,Artslister!$A$1:$W$99,9,FALSE)</f>
        <v>Rosaceae</v>
      </c>
      <c r="T1069" t="str">
        <f>VLOOKUP($D1069,Artslister!$A$1:$W$99,10,FALSE)</f>
        <v>Filipendula</v>
      </c>
      <c r="U1069" t="str">
        <f>VLOOKUP($D1069,Artslister!$A$1:$W$99,11,FALSE)</f>
        <v>vulgaris</v>
      </c>
      <c r="V1069">
        <f>VLOOKUP($D1069,Artslister!$A$1:$W$99,12,FALSE)</f>
        <v>0</v>
      </c>
      <c r="W1069" t="str">
        <f>VLOOKUP($D1069,Artslister!$A$1:$W$99,13,FALSE)</f>
        <v>Moench</v>
      </c>
      <c r="X1069" t="e">
        <f>VLOOKUP($D1069,Artslister!$A$1:$W$99,15,FALSE)</f>
        <v>#REF!</v>
      </c>
      <c r="Y1069" t="e">
        <f>VLOOKUP($D1069,Artslister!$A$1:$W$99,17,FALSE)</f>
        <v>#N/A</v>
      </c>
    </row>
    <row r="1070" spans="1:25" ht="14.55" hidden="1" x14ac:dyDescent="0.3">
      <c r="A1070" t="s">
        <v>57</v>
      </c>
      <c r="B1070">
        <v>2020</v>
      </c>
      <c r="C1070" t="s">
        <v>1630</v>
      </c>
      <c r="D1070" t="s">
        <v>1945</v>
      </c>
      <c r="E1070">
        <v>3</v>
      </c>
      <c r="F1070">
        <v>1</v>
      </c>
      <c r="L1070" t="str">
        <f>VLOOKUP($D1070,Artslister!$A$1:$W$99,2,FALSE)</f>
        <v>Filipendula vulgaris</v>
      </c>
      <c r="M1070" t="str">
        <f>VLOOKUP($D1070,Artslister!$A$1:$W$99,3,FALSE)</f>
        <v>103311</v>
      </c>
      <c r="N1070" t="str">
        <f>VLOOKUP($D1070,Artslister!$A$1:$W$99,4,FALSE)</f>
        <v>133275</v>
      </c>
      <c r="O1070" t="str">
        <f>VLOOKUP($D1070,Artslister!$A$1:$W$99,5,FALSE)</f>
        <v>Plantae</v>
      </c>
      <c r="P1070" t="str">
        <f>VLOOKUP($D1070,Artslister!$A$1:$W$99,6,FALSE)</f>
        <v>Magnoliophyta</v>
      </c>
      <c r="Q1070" t="str">
        <f>VLOOKUP($D1070,Artslister!$A$1:$W$99,7,FALSE)</f>
        <v>Eudicots</v>
      </c>
      <c r="R1070" t="str">
        <f>VLOOKUP($D1070,Artslister!$A$1:$W$99,8,FALSE)</f>
        <v>Rosales</v>
      </c>
      <c r="S1070" t="str">
        <f>VLOOKUP($D1070,Artslister!$A$1:$W$99,9,FALSE)</f>
        <v>Rosaceae</v>
      </c>
      <c r="T1070" t="str">
        <f>VLOOKUP($D1070,Artslister!$A$1:$W$99,10,FALSE)</f>
        <v>Filipendula</v>
      </c>
      <c r="U1070" t="str">
        <f>VLOOKUP($D1070,Artslister!$A$1:$W$99,11,FALSE)</f>
        <v>vulgaris</v>
      </c>
      <c r="V1070">
        <f>VLOOKUP($D1070,Artslister!$A$1:$W$99,12,FALSE)</f>
        <v>0</v>
      </c>
      <c r="W1070" t="str">
        <f>VLOOKUP($D1070,Artslister!$A$1:$W$99,13,FALSE)</f>
        <v>Moench</v>
      </c>
      <c r="X1070" t="e">
        <f>VLOOKUP($D1070,Artslister!$A$1:$W$99,15,FALSE)</f>
        <v>#REF!</v>
      </c>
      <c r="Y1070" t="e">
        <f>VLOOKUP($D1070,Artslister!$A$1:$W$99,17,FALSE)</f>
        <v>#N/A</v>
      </c>
    </row>
    <row r="1071" spans="1:25" ht="14.55" hidden="1" x14ac:dyDescent="0.3">
      <c r="A1071" t="s">
        <v>80</v>
      </c>
      <c r="B1071">
        <v>2020</v>
      </c>
      <c r="C1071" t="s">
        <v>1697</v>
      </c>
      <c r="D1071" t="s">
        <v>1945</v>
      </c>
      <c r="E1071">
        <v>1</v>
      </c>
      <c r="F1071">
        <v>1</v>
      </c>
      <c r="L1071" t="str">
        <f>VLOOKUP($D1071,Artslister!$A$1:$W$99,2,FALSE)</f>
        <v>Filipendula vulgaris</v>
      </c>
      <c r="M1071" t="str">
        <f>VLOOKUP($D1071,Artslister!$A$1:$W$99,3,FALSE)</f>
        <v>103311</v>
      </c>
      <c r="N1071" t="str">
        <f>VLOOKUP($D1071,Artslister!$A$1:$W$99,4,FALSE)</f>
        <v>133275</v>
      </c>
      <c r="O1071" t="str">
        <f>VLOOKUP($D1071,Artslister!$A$1:$W$99,5,FALSE)</f>
        <v>Plantae</v>
      </c>
      <c r="P1071" t="str">
        <f>VLOOKUP($D1071,Artslister!$A$1:$W$99,6,FALSE)</f>
        <v>Magnoliophyta</v>
      </c>
      <c r="Q1071" t="str">
        <f>VLOOKUP($D1071,Artslister!$A$1:$W$99,7,FALSE)</f>
        <v>Eudicots</v>
      </c>
      <c r="R1071" t="str">
        <f>VLOOKUP($D1071,Artslister!$A$1:$W$99,8,FALSE)</f>
        <v>Rosales</v>
      </c>
      <c r="S1071" t="str">
        <f>VLOOKUP($D1071,Artslister!$A$1:$W$99,9,FALSE)</f>
        <v>Rosaceae</v>
      </c>
      <c r="T1071" t="str">
        <f>VLOOKUP($D1071,Artslister!$A$1:$W$99,10,FALSE)</f>
        <v>Filipendula</v>
      </c>
      <c r="U1071" t="str">
        <f>VLOOKUP($D1071,Artslister!$A$1:$W$99,11,FALSE)</f>
        <v>vulgaris</v>
      </c>
      <c r="V1071">
        <f>VLOOKUP($D1071,Artslister!$A$1:$W$99,12,FALSE)</f>
        <v>0</v>
      </c>
      <c r="W1071" t="str">
        <f>VLOOKUP($D1071,Artslister!$A$1:$W$99,13,FALSE)</f>
        <v>Moench</v>
      </c>
      <c r="X1071" t="e">
        <f>VLOOKUP($D1071,Artslister!$A$1:$W$99,15,FALSE)</f>
        <v>#REF!</v>
      </c>
      <c r="Y1071" t="e">
        <f>VLOOKUP($D1071,Artslister!$A$1:$W$99,17,FALSE)</f>
        <v>#N/A</v>
      </c>
    </row>
    <row r="1072" spans="1:25" ht="14.55" hidden="1" x14ac:dyDescent="0.3">
      <c r="A1072" t="s">
        <v>80</v>
      </c>
      <c r="B1072">
        <v>2020</v>
      </c>
      <c r="C1072" t="s">
        <v>1698</v>
      </c>
      <c r="D1072" t="s">
        <v>1945</v>
      </c>
      <c r="E1072">
        <v>1</v>
      </c>
      <c r="F1072">
        <v>1</v>
      </c>
      <c r="L1072" t="str">
        <f>VLOOKUP($D1072,Artslister!$A$1:$W$99,2,FALSE)</f>
        <v>Filipendula vulgaris</v>
      </c>
      <c r="M1072" t="str">
        <f>VLOOKUP($D1072,Artslister!$A$1:$W$99,3,FALSE)</f>
        <v>103311</v>
      </c>
      <c r="N1072" t="str">
        <f>VLOOKUP($D1072,Artslister!$A$1:$W$99,4,FALSE)</f>
        <v>133275</v>
      </c>
      <c r="O1072" t="str">
        <f>VLOOKUP($D1072,Artslister!$A$1:$W$99,5,FALSE)</f>
        <v>Plantae</v>
      </c>
      <c r="P1072" t="str">
        <f>VLOOKUP($D1072,Artslister!$A$1:$W$99,6,FALSE)</f>
        <v>Magnoliophyta</v>
      </c>
      <c r="Q1072" t="str">
        <f>VLOOKUP($D1072,Artslister!$A$1:$W$99,7,FALSE)</f>
        <v>Eudicots</v>
      </c>
      <c r="R1072" t="str">
        <f>VLOOKUP($D1072,Artslister!$A$1:$W$99,8,FALSE)</f>
        <v>Rosales</v>
      </c>
      <c r="S1072" t="str">
        <f>VLOOKUP($D1072,Artslister!$A$1:$W$99,9,FALSE)</f>
        <v>Rosaceae</v>
      </c>
      <c r="T1072" t="str">
        <f>VLOOKUP($D1072,Artslister!$A$1:$W$99,10,FALSE)</f>
        <v>Filipendula</v>
      </c>
      <c r="U1072" t="str">
        <f>VLOOKUP($D1072,Artslister!$A$1:$W$99,11,FALSE)</f>
        <v>vulgaris</v>
      </c>
      <c r="V1072">
        <f>VLOOKUP($D1072,Artslister!$A$1:$W$99,12,FALSE)</f>
        <v>0</v>
      </c>
      <c r="W1072" t="str">
        <f>VLOOKUP($D1072,Artslister!$A$1:$W$99,13,FALSE)</f>
        <v>Moench</v>
      </c>
      <c r="X1072" t="e">
        <f>VLOOKUP($D1072,Artslister!$A$1:$W$99,15,FALSE)</f>
        <v>#REF!</v>
      </c>
      <c r="Y1072" t="e">
        <f>VLOOKUP($D1072,Artslister!$A$1:$W$99,17,FALSE)</f>
        <v>#N/A</v>
      </c>
    </row>
    <row r="1073" spans="1:25" ht="14.55" hidden="1" x14ac:dyDescent="0.3">
      <c r="A1073" t="s">
        <v>80</v>
      </c>
      <c r="B1073">
        <v>2020</v>
      </c>
      <c r="C1073" t="s">
        <v>1704</v>
      </c>
      <c r="D1073" t="s">
        <v>1945</v>
      </c>
      <c r="E1073">
        <v>1</v>
      </c>
      <c r="F1073">
        <v>1</v>
      </c>
      <c r="L1073" t="str">
        <f>VLOOKUP($D1073,Artslister!$A$1:$W$99,2,FALSE)</f>
        <v>Filipendula vulgaris</v>
      </c>
      <c r="M1073" t="str">
        <f>VLOOKUP($D1073,Artslister!$A$1:$W$99,3,FALSE)</f>
        <v>103311</v>
      </c>
      <c r="N1073" t="str">
        <f>VLOOKUP($D1073,Artslister!$A$1:$W$99,4,FALSE)</f>
        <v>133275</v>
      </c>
      <c r="O1073" t="str">
        <f>VLOOKUP($D1073,Artslister!$A$1:$W$99,5,FALSE)</f>
        <v>Plantae</v>
      </c>
      <c r="P1073" t="str">
        <f>VLOOKUP($D1073,Artslister!$A$1:$W$99,6,FALSE)</f>
        <v>Magnoliophyta</v>
      </c>
      <c r="Q1073" t="str">
        <f>VLOOKUP($D1073,Artslister!$A$1:$W$99,7,FALSE)</f>
        <v>Eudicots</v>
      </c>
      <c r="R1073" t="str">
        <f>VLOOKUP($D1073,Artslister!$A$1:$W$99,8,FALSE)</f>
        <v>Rosales</v>
      </c>
      <c r="S1073" t="str">
        <f>VLOOKUP($D1073,Artslister!$A$1:$W$99,9,FALSE)</f>
        <v>Rosaceae</v>
      </c>
      <c r="T1073" t="str">
        <f>VLOOKUP($D1073,Artslister!$A$1:$W$99,10,FALSE)</f>
        <v>Filipendula</v>
      </c>
      <c r="U1073" t="str">
        <f>VLOOKUP($D1073,Artslister!$A$1:$W$99,11,FALSE)</f>
        <v>vulgaris</v>
      </c>
      <c r="V1073">
        <f>VLOOKUP($D1073,Artslister!$A$1:$W$99,12,FALSE)</f>
        <v>0</v>
      </c>
      <c r="W1073" t="str">
        <f>VLOOKUP($D1073,Artslister!$A$1:$W$99,13,FALSE)</f>
        <v>Moench</v>
      </c>
      <c r="X1073" t="e">
        <f>VLOOKUP($D1073,Artslister!$A$1:$W$99,15,FALSE)</f>
        <v>#REF!</v>
      </c>
      <c r="Y1073" t="e">
        <f>VLOOKUP($D1073,Artslister!$A$1:$W$99,17,FALSE)</f>
        <v>#N/A</v>
      </c>
    </row>
    <row r="1074" spans="1:25" ht="14.55" hidden="1" x14ac:dyDescent="0.3">
      <c r="A1074" t="s">
        <v>80</v>
      </c>
      <c r="B1074">
        <v>2020</v>
      </c>
      <c r="C1074" t="s">
        <v>1706</v>
      </c>
      <c r="D1074" t="s">
        <v>1945</v>
      </c>
      <c r="E1074">
        <v>10</v>
      </c>
      <c r="F1074">
        <v>1</v>
      </c>
      <c r="L1074" t="str">
        <f>VLOOKUP($D1074,Artslister!$A$1:$W$99,2,FALSE)</f>
        <v>Filipendula vulgaris</v>
      </c>
      <c r="M1074" t="str">
        <f>VLOOKUP($D1074,Artslister!$A$1:$W$99,3,FALSE)</f>
        <v>103311</v>
      </c>
      <c r="N1074" t="str">
        <f>VLOOKUP($D1074,Artslister!$A$1:$W$99,4,FALSE)</f>
        <v>133275</v>
      </c>
      <c r="O1074" t="str">
        <f>VLOOKUP($D1074,Artslister!$A$1:$W$99,5,FALSE)</f>
        <v>Plantae</v>
      </c>
      <c r="P1074" t="str">
        <f>VLOOKUP($D1074,Artslister!$A$1:$W$99,6,FALSE)</f>
        <v>Magnoliophyta</v>
      </c>
      <c r="Q1074" t="str">
        <f>VLOOKUP($D1074,Artslister!$A$1:$W$99,7,FALSE)</f>
        <v>Eudicots</v>
      </c>
      <c r="R1074" t="str">
        <f>VLOOKUP($D1074,Artslister!$A$1:$W$99,8,FALSE)</f>
        <v>Rosales</v>
      </c>
      <c r="S1074" t="str">
        <f>VLOOKUP($D1074,Artslister!$A$1:$W$99,9,FALSE)</f>
        <v>Rosaceae</v>
      </c>
      <c r="T1074" t="str">
        <f>VLOOKUP($D1074,Artslister!$A$1:$W$99,10,FALSE)</f>
        <v>Filipendula</v>
      </c>
      <c r="U1074" t="str">
        <f>VLOOKUP($D1074,Artslister!$A$1:$W$99,11,FALSE)</f>
        <v>vulgaris</v>
      </c>
      <c r="V1074">
        <f>VLOOKUP($D1074,Artslister!$A$1:$W$99,12,FALSE)</f>
        <v>0</v>
      </c>
      <c r="W1074" t="str">
        <f>VLOOKUP($D1074,Artslister!$A$1:$W$99,13,FALSE)</f>
        <v>Moench</v>
      </c>
      <c r="X1074" t="e">
        <f>VLOOKUP($D1074,Artslister!$A$1:$W$99,15,FALSE)</f>
        <v>#REF!</v>
      </c>
      <c r="Y1074" t="e">
        <f>VLOOKUP($D1074,Artslister!$A$1:$W$99,17,FALSE)</f>
        <v>#N/A</v>
      </c>
    </row>
    <row r="1075" spans="1:25" ht="14.55" hidden="1" x14ac:dyDescent="0.3">
      <c r="A1075" t="s">
        <v>80</v>
      </c>
      <c r="B1075">
        <v>2020</v>
      </c>
      <c r="C1075" t="s">
        <v>1693</v>
      </c>
      <c r="D1075" t="s">
        <v>1945</v>
      </c>
      <c r="E1075">
        <v>15</v>
      </c>
      <c r="F1075">
        <v>1</v>
      </c>
      <c r="L1075" t="str">
        <f>VLOOKUP($D1075,Artslister!$A$1:$W$99,2,FALSE)</f>
        <v>Filipendula vulgaris</v>
      </c>
      <c r="M1075" t="str">
        <f>VLOOKUP($D1075,Artslister!$A$1:$W$99,3,FALSE)</f>
        <v>103311</v>
      </c>
      <c r="N1075" t="str">
        <f>VLOOKUP($D1075,Artslister!$A$1:$W$99,4,FALSE)</f>
        <v>133275</v>
      </c>
      <c r="O1075" t="str">
        <f>VLOOKUP($D1075,Artslister!$A$1:$W$99,5,FALSE)</f>
        <v>Plantae</v>
      </c>
      <c r="P1075" t="str">
        <f>VLOOKUP($D1075,Artslister!$A$1:$W$99,6,FALSE)</f>
        <v>Magnoliophyta</v>
      </c>
      <c r="Q1075" t="str">
        <f>VLOOKUP($D1075,Artslister!$A$1:$W$99,7,FALSE)</f>
        <v>Eudicots</v>
      </c>
      <c r="R1075" t="str">
        <f>VLOOKUP($D1075,Artslister!$A$1:$W$99,8,FALSE)</f>
        <v>Rosales</v>
      </c>
      <c r="S1075" t="str">
        <f>VLOOKUP($D1075,Artslister!$A$1:$W$99,9,FALSE)</f>
        <v>Rosaceae</v>
      </c>
      <c r="T1075" t="str">
        <f>VLOOKUP($D1075,Artslister!$A$1:$W$99,10,FALSE)</f>
        <v>Filipendula</v>
      </c>
      <c r="U1075" t="str">
        <f>VLOOKUP($D1075,Artslister!$A$1:$W$99,11,FALSE)</f>
        <v>vulgaris</v>
      </c>
      <c r="V1075">
        <f>VLOOKUP($D1075,Artslister!$A$1:$W$99,12,FALSE)</f>
        <v>0</v>
      </c>
      <c r="W1075" t="str">
        <f>VLOOKUP($D1075,Artslister!$A$1:$W$99,13,FALSE)</f>
        <v>Moench</v>
      </c>
      <c r="X1075" t="e">
        <f>VLOOKUP($D1075,Artslister!$A$1:$W$99,15,FALSE)</f>
        <v>#REF!</v>
      </c>
      <c r="Y1075" t="e">
        <f>VLOOKUP($D1075,Artslister!$A$1:$W$99,17,FALSE)</f>
        <v>#N/A</v>
      </c>
    </row>
    <row r="1076" spans="1:25" ht="14.55" hidden="1" x14ac:dyDescent="0.3">
      <c r="A1076" t="s">
        <v>98</v>
      </c>
      <c r="B1076">
        <v>2020</v>
      </c>
      <c r="C1076" t="s">
        <v>1720</v>
      </c>
      <c r="D1076" t="s">
        <v>1945</v>
      </c>
      <c r="E1076">
        <v>6</v>
      </c>
      <c r="F1076">
        <v>1</v>
      </c>
      <c r="L1076" t="str">
        <f>VLOOKUP($D1076,Artslister!$A$1:$W$99,2,FALSE)</f>
        <v>Filipendula vulgaris</v>
      </c>
      <c r="M1076" t="str">
        <f>VLOOKUP($D1076,Artslister!$A$1:$W$99,3,FALSE)</f>
        <v>103311</v>
      </c>
      <c r="N1076" t="str">
        <f>VLOOKUP($D1076,Artslister!$A$1:$W$99,4,FALSE)</f>
        <v>133275</v>
      </c>
      <c r="O1076" t="str">
        <f>VLOOKUP($D1076,Artslister!$A$1:$W$99,5,FALSE)</f>
        <v>Plantae</v>
      </c>
      <c r="P1076" t="str">
        <f>VLOOKUP($D1076,Artslister!$A$1:$W$99,6,FALSE)</f>
        <v>Magnoliophyta</v>
      </c>
      <c r="Q1076" t="str">
        <f>VLOOKUP($D1076,Artslister!$A$1:$W$99,7,FALSE)</f>
        <v>Eudicots</v>
      </c>
      <c r="R1076" t="str">
        <f>VLOOKUP($D1076,Artslister!$A$1:$W$99,8,FALSE)</f>
        <v>Rosales</v>
      </c>
      <c r="S1076" t="str">
        <f>VLOOKUP($D1076,Artslister!$A$1:$W$99,9,FALSE)</f>
        <v>Rosaceae</v>
      </c>
      <c r="T1076" t="str">
        <f>VLOOKUP($D1076,Artslister!$A$1:$W$99,10,FALSE)</f>
        <v>Filipendula</v>
      </c>
      <c r="U1076" t="str">
        <f>VLOOKUP($D1076,Artslister!$A$1:$W$99,11,FALSE)</f>
        <v>vulgaris</v>
      </c>
      <c r="V1076">
        <f>VLOOKUP($D1076,Artslister!$A$1:$W$99,12,FALSE)</f>
        <v>0</v>
      </c>
      <c r="W1076" t="str">
        <f>VLOOKUP($D1076,Artslister!$A$1:$W$99,13,FALSE)</f>
        <v>Moench</v>
      </c>
      <c r="X1076" t="e">
        <f>VLOOKUP($D1076,Artslister!$A$1:$W$99,15,FALSE)</f>
        <v>#REF!</v>
      </c>
      <c r="Y1076" t="e">
        <f>VLOOKUP($D1076,Artslister!$A$1:$W$99,17,FALSE)</f>
        <v>#N/A</v>
      </c>
    </row>
    <row r="1077" spans="1:25" ht="14.55" hidden="1" x14ac:dyDescent="0.3">
      <c r="A1077" t="s">
        <v>98</v>
      </c>
      <c r="B1077">
        <v>2020</v>
      </c>
      <c r="C1077" t="s">
        <v>1727</v>
      </c>
      <c r="D1077" t="s">
        <v>1945</v>
      </c>
      <c r="E1077">
        <v>3</v>
      </c>
      <c r="F1077">
        <v>1</v>
      </c>
      <c r="L1077" t="str">
        <f>VLOOKUP($D1077,Artslister!$A$1:$W$99,2,FALSE)</f>
        <v>Filipendula vulgaris</v>
      </c>
      <c r="M1077" t="str">
        <f>VLOOKUP($D1077,Artslister!$A$1:$W$99,3,FALSE)</f>
        <v>103311</v>
      </c>
      <c r="N1077" t="str">
        <f>VLOOKUP($D1077,Artslister!$A$1:$W$99,4,FALSE)</f>
        <v>133275</v>
      </c>
      <c r="O1077" t="str">
        <f>VLOOKUP($D1077,Artslister!$A$1:$W$99,5,FALSE)</f>
        <v>Plantae</v>
      </c>
      <c r="P1077" t="str">
        <f>VLOOKUP($D1077,Artslister!$A$1:$W$99,6,FALSE)</f>
        <v>Magnoliophyta</v>
      </c>
      <c r="Q1077" t="str">
        <f>VLOOKUP($D1077,Artslister!$A$1:$W$99,7,FALSE)</f>
        <v>Eudicots</v>
      </c>
      <c r="R1077" t="str">
        <f>VLOOKUP($D1077,Artslister!$A$1:$W$99,8,FALSE)</f>
        <v>Rosales</v>
      </c>
      <c r="S1077" t="str">
        <f>VLOOKUP($D1077,Artslister!$A$1:$W$99,9,FALSE)</f>
        <v>Rosaceae</v>
      </c>
      <c r="T1077" t="str">
        <f>VLOOKUP($D1077,Artslister!$A$1:$W$99,10,FALSE)</f>
        <v>Filipendula</v>
      </c>
      <c r="U1077" t="str">
        <f>VLOOKUP($D1077,Artslister!$A$1:$W$99,11,FALSE)</f>
        <v>vulgaris</v>
      </c>
      <c r="V1077">
        <f>VLOOKUP($D1077,Artslister!$A$1:$W$99,12,FALSE)</f>
        <v>0</v>
      </c>
      <c r="W1077" t="str">
        <f>VLOOKUP($D1077,Artslister!$A$1:$W$99,13,FALSE)</f>
        <v>Moench</v>
      </c>
      <c r="X1077" t="e">
        <f>VLOOKUP($D1077,Artslister!$A$1:$W$99,15,FALSE)</f>
        <v>#REF!</v>
      </c>
      <c r="Y1077" t="e">
        <f>VLOOKUP($D1077,Artslister!$A$1:$W$99,17,FALSE)</f>
        <v>#N/A</v>
      </c>
    </row>
    <row r="1078" spans="1:25" ht="14.55" hidden="1" x14ac:dyDescent="0.3">
      <c r="A1078" t="s">
        <v>98</v>
      </c>
      <c r="B1078">
        <v>2020</v>
      </c>
      <c r="C1078" t="s">
        <v>1729</v>
      </c>
      <c r="D1078" t="s">
        <v>1945</v>
      </c>
      <c r="E1078">
        <v>25</v>
      </c>
      <c r="F1078">
        <v>1</v>
      </c>
      <c r="L1078" t="str">
        <f>VLOOKUP($D1078,Artslister!$A$1:$W$99,2,FALSE)</f>
        <v>Filipendula vulgaris</v>
      </c>
      <c r="M1078" t="str">
        <f>VLOOKUP($D1078,Artslister!$A$1:$W$99,3,FALSE)</f>
        <v>103311</v>
      </c>
      <c r="N1078" t="str">
        <f>VLOOKUP($D1078,Artslister!$A$1:$W$99,4,FALSE)</f>
        <v>133275</v>
      </c>
      <c r="O1078" t="str">
        <f>VLOOKUP($D1078,Artslister!$A$1:$W$99,5,FALSE)</f>
        <v>Plantae</v>
      </c>
      <c r="P1078" t="str">
        <f>VLOOKUP($D1078,Artslister!$A$1:$W$99,6,FALSE)</f>
        <v>Magnoliophyta</v>
      </c>
      <c r="Q1078" t="str">
        <f>VLOOKUP($D1078,Artslister!$A$1:$W$99,7,FALSE)</f>
        <v>Eudicots</v>
      </c>
      <c r="R1078" t="str">
        <f>VLOOKUP($D1078,Artslister!$A$1:$W$99,8,FALSE)</f>
        <v>Rosales</v>
      </c>
      <c r="S1078" t="str">
        <f>VLOOKUP($D1078,Artslister!$A$1:$W$99,9,FALSE)</f>
        <v>Rosaceae</v>
      </c>
      <c r="T1078" t="str">
        <f>VLOOKUP($D1078,Artslister!$A$1:$W$99,10,FALSE)</f>
        <v>Filipendula</v>
      </c>
      <c r="U1078" t="str">
        <f>VLOOKUP($D1078,Artslister!$A$1:$W$99,11,FALSE)</f>
        <v>vulgaris</v>
      </c>
      <c r="V1078">
        <f>VLOOKUP($D1078,Artslister!$A$1:$W$99,12,FALSE)</f>
        <v>0</v>
      </c>
      <c r="W1078" t="str">
        <f>VLOOKUP($D1078,Artslister!$A$1:$W$99,13,FALSE)</f>
        <v>Moench</v>
      </c>
      <c r="X1078" t="e">
        <f>VLOOKUP($D1078,Artslister!$A$1:$W$99,15,FALSE)</f>
        <v>#REF!</v>
      </c>
      <c r="Y1078" t="e">
        <f>VLOOKUP($D1078,Artslister!$A$1:$W$99,17,FALSE)</f>
        <v>#N/A</v>
      </c>
    </row>
    <row r="1079" spans="1:25" ht="14.55" hidden="1" x14ac:dyDescent="0.3">
      <c r="A1079" t="s">
        <v>98</v>
      </c>
      <c r="B1079">
        <v>2020</v>
      </c>
      <c r="C1079" t="s">
        <v>1725</v>
      </c>
      <c r="D1079" t="s">
        <v>1945</v>
      </c>
      <c r="E1079">
        <v>1</v>
      </c>
      <c r="F1079">
        <v>1</v>
      </c>
      <c r="L1079" t="str">
        <f>VLOOKUP($D1079,Artslister!$A$1:$W$99,2,FALSE)</f>
        <v>Filipendula vulgaris</v>
      </c>
      <c r="M1079" t="str">
        <f>VLOOKUP($D1079,Artslister!$A$1:$W$99,3,FALSE)</f>
        <v>103311</v>
      </c>
      <c r="N1079" t="str">
        <f>VLOOKUP($D1079,Artslister!$A$1:$W$99,4,FALSE)</f>
        <v>133275</v>
      </c>
      <c r="O1079" t="str">
        <f>VLOOKUP($D1079,Artslister!$A$1:$W$99,5,FALSE)</f>
        <v>Plantae</v>
      </c>
      <c r="P1079" t="str">
        <f>VLOOKUP($D1079,Artslister!$A$1:$W$99,6,FALSE)</f>
        <v>Magnoliophyta</v>
      </c>
      <c r="Q1079" t="str">
        <f>VLOOKUP($D1079,Artslister!$A$1:$W$99,7,FALSE)</f>
        <v>Eudicots</v>
      </c>
      <c r="R1079" t="str">
        <f>VLOOKUP($D1079,Artslister!$A$1:$W$99,8,FALSE)</f>
        <v>Rosales</v>
      </c>
      <c r="S1079" t="str">
        <f>VLOOKUP($D1079,Artslister!$A$1:$W$99,9,FALSE)</f>
        <v>Rosaceae</v>
      </c>
      <c r="T1079" t="str">
        <f>VLOOKUP($D1079,Artslister!$A$1:$W$99,10,FALSE)</f>
        <v>Filipendula</v>
      </c>
      <c r="U1079" t="str">
        <f>VLOOKUP($D1079,Artslister!$A$1:$W$99,11,FALSE)</f>
        <v>vulgaris</v>
      </c>
      <c r="V1079">
        <f>VLOOKUP($D1079,Artslister!$A$1:$W$99,12,FALSE)</f>
        <v>0</v>
      </c>
      <c r="W1079" t="str">
        <f>VLOOKUP($D1079,Artslister!$A$1:$W$99,13,FALSE)</f>
        <v>Moench</v>
      </c>
      <c r="X1079" t="e">
        <f>VLOOKUP($D1079,Artslister!$A$1:$W$99,15,FALSE)</f>
        <v>#REF!</v>
      </c>
      <c r="Y1079" t="e">
        <f>VLOOKUP($D1079,Artslister!$A$1:$W$99,17,FALSE)</f>
        <v>#N/A</v>
      </c>
    </row>
    <row r="1080" spans="1:25" ht="14.55" hidden="1" x14ac:dyDescent="0.3">
      <c r="A1080" t="s">
        <v>98</v>
      </c>
      <c r="B1080">
        <v>2020</v>
      </c>
      <c r="C1080" t="s">
        <v>1724</v>
      </c>
      <c r="D1080" t="s">
        <v>1945</v>
      </c>
      <c r="E1080">
        <v>1</v>
      </c>
      <c r="F1080">
        <v>1</v>
      </c>
      <c r="L1080" t="str">
        <f>VLOOKUP($D1080,Artslister!$A$1:$W$99,2,FALSE)</f>
        <v>Filipendula vulgaris</v>
      </c>
      <c r="M1080" t="str">
        <f>VLOOKUP($D1080,Artslister!$A$1:$W$99,3,FALSE)</f>
        <v>103311</v>
      </c>
      <c r="N1080" t="str">
        <f>VLOOKUP($D1080,Artslister!$A$1:$W$99,4,FALSE)</f>
        <v>133275</v>
      </c>
      <c r="O1080" t="str">
        <f>VLOOKUP($D1080,Artslister!$A$1:$W$99,5,FALSE)</f>
        <v>Plantae</v>
      </c>
      <c r="P1080" t="str">
        <f>VLOOKUP($D1080,Artslister!$A$1:$W$99,6,FALSE)</f>
        <v>Magnoliophyta</v>
      </c>
      <c r="Q1080" t="str">
        <f>VLOOKUP($D1080,Artslister!$A$1:$W$99,7,FALSE)</f>
        <v>Eudicots</v>
      </c>
      <c r="R1080" t="str">
        <f>VLOOKUP($D1080,Artslister!$A$1:$W$99,8,FALSE)</f>
        <v>Rosales</v>
      </c>
      <c r="S1080" t="str">
        <f>VLOOKUP($D1080,Artslister!$A$1:$W$99,9,FALSE)</f>
        <v>Rosaceae</v>
      </c>
      <c r="T1080" t="str">
        <f>VLOOKUP($D1080,Artslister!$A$1:$W$99,10,FALSE)</f>
        <v>Filipendula</v>
      </c>
      <c r="U1080" t="str">
        <f>VLOOKUP($D1080,Artslister!$A$1:$W$99,11,FALSE)</f>
        <v>vulgaris</v>
      </c>
      <c r="V1080">
        <f>VLOOKUP($D1080,Artslister!$A$1:$W$99,12,FALSE)</f>
        <v>0</v>
      </c>
      <c r="W1080" t="str">
        <f>VLOOKUP($D1080,Artslister!$A$1:$W$99,13,FALSE)</f>
        <v>Moench</v>
      </c>
      <c r="X1080" t="e">
        <f>VLOOKUP($D1080,Artslister!$A$1:$W$99,15,FALSE)</f>
        <v>#REF!</v>
      </c>
      <c r="Y1080" t="e">
        <f>VLOOKUP($D1080,Artslister!$A$1:$W$99,17,FALSE)</f>
        <v>#N/A</v>
      </c>
    </row>
    <row r="1081" spans="1:25" ht="14.55" hidden="1" x14ac:dyDescent="0.3">
      <c r="A1081" t="s">
        <v>98</v>
      </c>
      <c r="B1081">
        <v>2020</v>
      </c>
      <c r="C1081" t="s">
        <v>1719</v>
      </c>
      <c r="D1081" t="s">
        <v>1945</v>
      </c>
      <c r="E1081">
        <v>20</v>
      </c>
      <c r="F1081">
        <v>1</v>
      </c>
      <c r="L1081" t="str">
        <f>VLOOKUP($D1081,Artslister!$A$1:$W$99,2,FALSE)</f>
        <v>Filipendula vulgaris</v>
      </c>
      <c r="M1081" t="str">
        <f>VLOOKUP($D1081,Artslister!$A$1:$W$99,3,FALSE)</f>
        <v>103311</v>
      </c>
      <c r="N1081" t="str">
        <f>VLOOKUP($D1081,Artslister!$A$1:$W$99,4,FALSE)</f>
        <v>133275</v>
      </c>
      <c r="O1081" t="str">
        <f>VLOOKUP($D1081,Artslister!$A$1:$W$99,5,FALSE)</f>
        <v>Plantae</v>
      </c>
      <c r="P1081" t="str">
        <f>VLOOKUP($D1081,Artslister!$A$1:$W$99,6,FALSE)</f>
        <v>Magnoliophyta</v>
      </c>
      <c r="Q1081" t="str">
        <f>VLOOKUP($D1081,Artslister!$A$1:$W$99,7,FALSE)</f>
        <v>Eudicots</v>
      </c>
      <c r="R1081" t="str">
        <f>VLOOKUP($D1081,Artslister!$A$1:$W$99,8,FALSE)</f>
        <v>Rosales</v>
      </c>
      <c r="S1081" t="str">
        <f>VLOOKUP($D1081,Artslister!$A$1:$W$99,9,FALSE)</f>
        <v>Rosaceae</v>
      </c>
      <c r="T1081" t="str">
        <f>VLOOKUP($D1081,Artslister!$A$1:$W$99,10,FALSE)</f>
        <v>Filipendula</v>
      </c>
      <c r="U1081" t="str">
        <f>VLOOKUP($D1081,Artslister!$A$1:$W$99,11,FALSE)</f>
        <v>vulgaris</v>
      </c>
      <c r="V1081">
        <f>VLOOKUP($D1081,Artslister!$A$1:$W$99,12,FALSE)</f>
        <v>0</v>
      </c>
      <c r="W1081" t="str">
        <f>VLOOKUP($D1081,Artslister!$A$1:$W$99,13,FALSE)</f>
        <v>Moench</v>
      </c>
      <c r="X1081" t="e">
        <f>VLOOKUP($D1081,Artslister!$A$1:$W$99,15,FALSE)</f>
        <v>#REF!</v>
      </c>
      <c r="Y1081" t="e">
        <f>VLOOKUP($D1081,Artslister!$A$1:$W$99,17,FALSE)</f>
        <v>#N/A</v>
      </c>
    </row>
    <row r="1082" spans="1:25" ht="14.55" hidden="1" x14ac:dyDescent="0.3">
      <c r="A1082" t="s">
        <v>98</v>
      </c>
      <c r="B1082">
        <v>2020</v>
      </c>
      <c r="C1082" t="s">
        <v>1721</v>
      </c>
      <c r="D1082" t="s">
        <v>1945</v>
      </c>
      <c r="E1082">
        <v>5</v>
      </c>
      <c r="F1082">
        <v>1</v>
      </c>
      <c r="L1082" t="str">
        <f>VLOOKUP($D1082,Artslister!$A$1:$W$99,2,FALSE)</f>
        <v>Filipendula vulgaris</v>
      </c>
      <c r="M1082" t="str">
        <f>VLOOKUP($D1082,Artslister!$A$1:$W$99,3,FALSE)</f>
        <v>103311</v>
      </c>
      <c r="N1082" t="str">
        <f>VLOOKUP($D1082,Artslister!$A$1:$W$99,4,FALSE)</f>
        <v>133275</v>
      </c>
      <c r="O1082" t="str">
        <f>VLOOKUP($D1082,Artslister!$A$1:$W$99,5,FALSE)</f>
        <v>Plantae</v>
      </c>
      <c r="P1082" t="str">
        <f>VLOOKUP($D1082,Artslister!$A$1:$W$99,6,FALSE)</f>
        <v>Magnoliophyta</v>
      </c>
      <c r="Q1082" t="str">
        <f>VLOOKUP($D1082,Artslister!$A$1:$W$99,7,FALSE)</f>
        <v>Eudicots</v>
      </c>
      <c r="R1082" t="str">
        <f>VLOOKUP($D1082,Artslister!$A$1:$W$99,8,FALSE)</f>
        <v>Rosales</v>
      </c>
      <c r="S1082" t="str">
        <f>VLOOKUP($D1082,Artslister!$A$1:$W$99,9,FALSE)</f>
        <v>Rosaceae</v>
      </c>
      <c r="T1082" t="str">
        <f>VLOOKUP($D1082,Artslister!$A$1:$W$99,10,FALSE)</f>
        <v>Filipendula</v>
      </c>
      <c r="U1082" t="str">
        <f>VLOOKUP($D1082,Artslister!$A$1:$W$99,11,FALSE)</f>
        <v>vulgaris</v>
      </c>
      <c r="V1082">
        <f>VLOOKUP($D1082,Artslister!$A$1:$W$99,12,FALSE)</f>
        <v>0</v>
      </c>
      <c r="W1082" t="str">
        <f>VLOOKUP($D1082,Artslister!$A$1:$W$99,13,FALSE)</f>
        <v>Moench</v>
      </c>
      <c r="X1082" t="e">
        <f>VLOOKUP($D1082,Artslister!$A$1:$W$99,15,FALSE)</f>
        <v>#REF!</v>
      </c>
      <c r="Y1082" t="e">
        <f>VLOOKUP($D1082,Artslister!$A$1:$W$99,17,FALSE)</f>
        <v>#N/A</v>
      </c>
    </row>
    <row r="1083" spans="1:25" ht="14.55" hidden="1" x14ac:dyDescent="0.3">
      <c r="A1083" t="s">
        <v>86</v>
      </c>
      <c r="B1083">
        <v>2020</v>
      </c>
      <c r="C1083" t="s">
        <v>1750</v>
      </c>
      <c r="D1083" t="s">
        <v>1945</v>
      </c>
      <c r="E1083">
        <v>2</v>
      </c>
      <c r="F1083">
        <v>1</v>
      </c>
      <c r="L1083" t="str">
        <f>VLOOKUP($D1083,Artslister!$A$1:$W$99,2,FALSE)</f>
        <v>Filipendula vulgaris</v>
      </c>
      <c r="M1083" t="str">
        <f>VLOOKUP($D1083,Artslister!$A$1:$W$99,3,FALSE)</f>
        <v>103311</v>
      </c>
      <c r="N1083" t="str">
        <f>VLOOKUP($D1083,Artslister!$A$1:$W$99,4,FALSE)</f>
        <v>133275</v>
      </c>
      <c r="O1083" t="str">
        <f>VLOOKUP($D1083,Artslister!$A$1:$W$99,5,FALSE)</f>
        <v>Plantae</v>
      </c>
      <c r="P1083" t="str">
        <f>VLOOKUP($D1083,Artslister!$A$1:$W$99,6,FALSE)</f>
        <v>Magnoliophyta</v>
      </c>
      <c r="Q1083" t="str">
        <f>VLOOKUP($D1083,Artslister!$A$1:$W$99,7,FALSE)</f>
        <v>Eudicots</v>
      </c>
      <c r="R1083" t="str">
        <f>VLOOKUP($D1083,Artslister!$A$1:$W$99,8,FALSE)</f>
        <v>Rosales</v>
      </c>
      <c r="S1083" t="str">
        <f>VLOOKUP($D1083,Artslister!$A$1:$W$99,9,FALSE)</f>
        <v>Rosaceae</v>
      </c>
      <c r="T1083" t="str">
        <f>VLOOKUP($D1083,Artslister!$A$1:$W$99,10,FALSE)</f>
        <v>Filipendula</v>
      </c>
      <c r="U1083" t="str">
        <f>VLOOKUP($D1083,Artslister!$A$1:$W$99,11,FALSE)</f>
        <v>vulgaris</v>
      </c>
      <c r="V1083">
        <f>VLOOKUP($D1083,Artslister!$A$1:$W$99,12,FALSE)</f>
        <v>0</v>
      </c>
      <c r="W1083" t="str">
        <f>VLOOKUP($D1083,Artslister!$A$1:$W$99,13,FALSE)</f>
        <v>Moench</v>
      </c>
      <c r="X1083" t="e">
        <f>VLOOKUP($D1083,Artslister!$A$1:$W$99,15,FALSE)</f>
        <v>#REF!</v>
      </c>
      <c r="Y1083" t="e">
        <f>VLOOKUP($D1083,Artslister!$A$1:$W$99,17,FALSE)</f>
        <v>#N/A</v>
      </c>
    </row>
    <row r="1084" spans="1:25" ht="14.55" hidden="1" x14ac:dyDescent="0.3">
      <c r="A1084" t="s">
        <v>86</v>
      </c>
      <c r="B1084">
        <v>2020</v>
      </c>
      <c r="C1084" t="s">
        <v>1753</v>
      </c>
      <c r="D1084" t="s">
        <v>1945</v>
      </c>
      <c r="E1084">
        <v>1</v>
      </c>
      <c r="F1084">
        <v>1</v>
      </c>
      <c r="L1084" t="str">
        <f>VLOOKUP($D1084,Artslister!$A$1:$W$99,2,FALSE)</f>
        <v>Filipendula vulgaris</v>
      </c>
      <c r="M1084" t="str">
        <f>VLOOKUP($D1084,Artslister!$A$1:$W$99,3,FALSE)</f>
        <v>103311</v>
      </c>
      <c r="N1084" t="str">
        <f>VLOOKUP($D1084,Artslister!$A$1:$W$99,4,FALSE)</f>
        <v>133275</v>
      </c>
      <c r="O1084" t="str">
        <f>VLOOKUP($D1084,Artslister!$A$1:$W$99,5,FALSE)</f>
        <v>Plantae</v>
      </c>
      <c r="P1084" t="str">
        <f>VLOOKUP($D1084,Artslister!$A$1:$W$99,6,FALSE)</f>
        <v>Magnoliophyta</v>
      </c>
      <c r="Q1084" t="str">
        <f>VLOOKUP($D1084,Artslister!$A$1:$W$99,7,FALSE)</f>
        <v>Eudicots</v>
      </c>
      <c r="R1084" t="str">
        <f>VLOOKUP($D1084,Artslister!$A$1:$W$99,8,FALSE)</f>
        <v>Rosales</v>
      </c>
      <c r="S1084" t="str">
        <f>VLOOKUP($D1084,Artslister!$A$1:$W$99,9,FALSE)</f>
        <v>Rosaceae</v>
      </c>
      <c r="T1084" t="str">
        <f>VLOOKUP($D1084,Artslister!$A$1:$W$99,10,FALSE)</f>
        <v>Filipendula</v>
      </c>
      <c r="U1084" t="str">
        <f>VLOOKUP($D1084,Artslister!$A$1:$W$99,11,FALSE)</f>
        <v>vulgaris</v>
      </c>
      <c r="V1084">
        <f>VLOOKUP($D1084,Artslister!$A$1:$W$99,12,FALSE)</f>
        <v>0</v>
      </c>
      <c r="W1084" t="str">
        <f>VLOOKUP($D1084,Artslister!$A$1:$W$99,13,FALSE)</f>
        <v>Moench</v>
      </c>
      <c r="X1084" t="e">
        <f>VLOOKUP($D1084,Artslister!$A$1:$W$99,15,FALSE)</f>
        <v>#REF!</v>
      </c>
      <c r="Y1084" t="e">
        <f>VLOOKUP($D1084,Artslister!$A$1:$W$99,17,FALSE)</f>
        <v>#N/A</v>
      </c>
    </row>
    <row r="1085" spans="1:25" ht="14.55" hidden="1" x14ac:dyDescent="0.3">
      <c r="A1085" t="s">
        <v>86</v>
      </c>
      <c r="B1085">
        <v>2020</v>
      </c>
      <c r="C1085" t="s">
        <v>1755</v>
      </c>
      <c r="D1085" t="s">
        <v>1945</v>
      </c>
      <c r="E1085">
        <v>0.1</v>
      </c>
      <c r="F1085">
        <v>1</v>
      </c>
      <c r="L1085" t="str">
        <f>VLOOKUP($D1085,Artslister!$A$1:$W$99,2,FALSE)</f>
        <v>Filipendula vulgaris</v>
      </c>
      <c r="M1085" t="str">
        <f>VLOOKUP($D1085,Artslister!$A$1:$W$99,3,FALSE)</f>
        <v>103311</v>
      </c>
      <c r="N1085" t="str">
        <f>VLOOKUP($D1085,Artslister!$A$1:$W$99,4,FALSE)</f>
        <v>133275</v>
      </c>
      <c r="O1085" t="str">
        <f>VLOOKUP($D1085,Artslister!$A$1:$W$99,5,FALSE)</f>
        <v>Plantae</v>
      </c>
      <c r="P1085" t="str">
        <f>VLOOKUP($D1085,Artslister!$A$1:$W$99,6,FALSE)</f>
        <v>Magnoliophyta</v>
      </c>
      <c r="Q1085" t="str">
        <f>VLOOKUP($D1085,Artslister!$A$1:$W$99,7,FALSE)</f>
        <v>Eudicots</v>
      </c>
      <c r="R1085" t="str">
        <f>VLOOKUP($D1085,Artslister!$A$1:$W$99,8,FALSE)</f>
        <v>Rosales</v>
      </c>
      <c r="S1085" t="str">
        <f>VLOOKUP($D1085,Artslister!$A$1:$W$99,9,FALSE)</f>
        <v>Rosaceae</v>
      </c>
      <c r="T1085" t="str">
        <f>VLOOKUP($D1085,Artslister!$A$1:$W$99,10,FALSE)</f>
        <v>Filipendula</v>
      </c>
      <c r="U1085" t="str">
        <f>VLOOKUP($D1085,Artslister!$A$1:$W$99,11,FALSE)</f>
        <v>vulgaris</v>
      </c>
      <c r="V1085">
        <f>VLOOKUP($D1085,Artslister!$A$1:$W$99,12,FALSE)</f>
        <v>0</v>
      </c>
      <c r="W1085" t="str">
        <f>VLOOKUP($D1085,Artslister!$A$1:$W$99,13,FALSE)</f>
        <v>Moench</v>
      </c>
      <c r="X1085" t="e">
        <f>VLOOKUP($D1085,Artslister!$A$1:$W$99,15,FALSE)</f>
        <v>#REF!</v>
      </c>
      <c r="Y1085" t="e">
        <f>VLOOKUP($D1085,Artslister!$A$1:$W$99,17,FALSE)</f>
        <v>#N/A</v>
      </c>
    </row>
    <row r="1086" spans="1:25" ht="14.55" hidden="1" x14ac:dyDescent="0.3">
      <c r="A1086" t="s">
        <v>86</v>
      </c>
      <c r="B1086">
        <v>2020</v>
      </c>
      <c r="C1086" t="s">
        <v>1757</v>
      </c>
      <c r="D1086" t="s">
        <v>1945</v>
      </c>
      <c r="E1086">
        <v>0.1</v>
      </c>
      <c r="F1086">
        <v>1</v>
      </c>
      <c r="L1086" t="str">
        <f>VLOOKUP($D1086,Artslister!$A$1:$W$99,2,FALSE)</f>
        <v>Filipendula vulgaris</v>
      </c>
      <c r="M1086" t="str">
        <f>VLOOKUP($D1086,Artslister!$A$1:$W$99,3,FALSE)</f>
        <v>103311</v>
      </c>
      <c r="N1086" t="str">
        <f>VLOOKUP($D1086,Artslister!$A$1:$W$99,4,FALSE)</f>
        <v>133275</v>
      </c>
      <c r="O1086" t="str">
        <f>VLOOKUP($D1086,Artslister!$A$1:$W$99,5,FALSE)</f>
        <v>Plantae</v>
      </c>
      <c r="P1086" t="str">
        <f>VLOOKUP($D1086,Artslister!$A$1:$W$99,6,FALSE)</f>
        <v>Magnoliophyta</v>
      </c>
      <c r="Q1086" t="str">
        <f>VLOOKUP($D1086,Artslister!$A$1:$W$99,7,FALSE)</f>
        <v>Eudicots</v>
      </c>
      <c r="R1086" t="str">
        <f>VLOOKUP($D1086,Artslister!$A$1:$W$99,8,FALSE)</f>
        <v>Rosales</v>
      </c>
      <c r="S1086" t="str">
        <f>VLOOKUP($D1086,Artslister!$A$1:$W$99,9,FALSE)</f>
        <v>Rosaceae</v>
      </c>
      <c r="T1086" t="str">
        <f>VLOOKUP($D1086,Artslister!$A$1:$W$99,10,FALSE)</f>
        <v>Filipendula</v>
      </c>
      <c r="U1086" t="str">
        <f>VLOOKUP($D1086,Artslister!$A$1:$W$99,11,FALSE)</f>
        <v>vulgaris</v>
      </c>
      <c r="V1086">
        <f>VLOOKUP($D1086,Artslister!$A$1:$W$99,12,FALSE)</f>
        <v>0</v>
      </c>
      <c r="W1086" t="str">
        <f>VLOOKUP($D1086,Artslister!$A$1:$W$99,13,FALSE)</f>
        <v>Moench</v>
      </c>
      <c r="X1086" t="e">
        <f>VLOOKUP($D1086,Artslister!$A$1:$W$99,15,FALSE)</f>
        <v>#REF!</v>
      </c>
      <c r="Y1086" t="e">
        <f>VLOOKUP($D1086,Artslister!$A$1:$W$99,17,FALSE)</f>
        <v>#N/A</v>
      </c>
    </row>
    <row r="1087" spans="1:25" ht="14.55" hidden="1" x14ac:dyDescent="0.3">
      <c r="A1087" t="s">
        <v>86</v>
      </c>
      <c r="B1087">
        <v>2020</v>
      </c>
      <c r="C1087" t="s">
        <v>1759</v>
      </c>
      <c r="D1087" t="s">
        <v>1945</v>
      </c>
      <c r="E1087">
        <v>2</v>
      </c>
      <c r="F1087">
        <v>1</v>
      </c>
      <c r="L1087" t="str">
        <f>VLOOKUP($D1087,Artslister!$A$1:$W$99,2,FALSE)</f>
        <v>Filipendula vulgaris</v>
      </c>
      <c r="M1087" t="str">
        <f>VLOOKUP($D1087,Artslister!$A$1:$W$99,3,FALSE)</f>
        <v>103311</v>
      </c>
      <c r="N1087" t="str">
        <f>VLOOKUP($D1087,Artslister!$A$1:$W$99,4,FALSE)</f>
        <v>133275</v>
      </c>
      <c r="O1087" t="str">
        <f>VLOOKUP($D1087,Artslister!$A$1:$W$99,5,FALSE)</f>
        <v>Plantae</v>
      </c>
      <c r="P1087" t="str">
        <f>VLOOKUP($D1087,Artslister!$A$1:$W$99,6,FALSE)</f>
        <v>Magnoliophyta</v>
      </c>
      <c r="Q1087" t="str">
        <f>VLOOKUP($D1087,Artslister!$A$1:$W$99,7,FALSE)</f>
        <v>Eudicots</v>
      </c>
      <c r="R1087" t="str">
        <f>VLOOKUP($D1087,Artslister!$A$1:$W$99,8,FALSE)</f>
        <v>Rosales</v>
      </c>
      <c r="S1087" t="str">
        <f>VLOOKUP($D1087,Artslister!$A$1:$W$99,9,FALSE)</f>
        <v>Rosaceae</v>
      </c>
      <c r="T1087" t="str">
        <f>VLOOKUP($D1087,Artslister!$A$1:$W$99,10,FALSE)</f>
        <v>Filipendula</v>
      </c>
      <c r="U1087" t="str">
        <f>VLOOKUP($D1087,Artslister!$A$1:$W$99,11,FALSE)</f>
        <v>vulgaris</v>
      </c>
      <c r="V1087">
        <f>VLOOKUP($D1087,Artslister!$A$1:$W$99,12,FALSE)</f>
        <v>0</v>
      </c>
      <c r="W1087" t="str">
        <f>VLOOKUP($D1087,Artslister!$A$1:$W$99,13,FALSE)</f>
        <v>Moench</v>
      </c>
      <c r="X1087" t="e">
        <f>VLOOKUP($D1087,Artslister!$A$1:$W$99,15,FALSE)</f>
        <v>#REF!</v>
      </c>
      <c r="Y1087" t="e">
        <f>VLOOKUP($D1087,Artslister!$A$1:$W$99,17,FALSE)</f>
        <v>#N/A</v>
      </c>
    </row>
    <row r="1088" spans="1:25" ht="14.55" hidden="1" x14ac:dyDescent="0.3">
      <c r="A1088" t="s">
        <v>86</v>
      </c>
      <c r="B1088">
        <v>2020</v>
      </c>
      <c r="C1088" t="s">
        <v>1761</v>
      </c>
      <c r="D1088" t="s">
        <v>1945</v>
      </c>
      <c r="E1088">
        <v>5</v>
      </c>
      <c r="F1088">
        <v>1</v>
      </c>
      <c r="L1088" t="str">
        <f>VLOOKUP($D1088,Artslister!$A$1:$W$99,2,FALSE)</f>
        <v>Filipendula vulgaris</v>
      </c>
      <c r="M1088" t="str">
        <f>VLOOKUP($D1088,Artslister!$A$1:$W$99,3,FALSE)</f>
        <v>103311</v>
      </c>
      <c r="N1088" t="str">
        <f>VLOOKUP($D1088,Artslister!$A$1:$W$99,4,FALSE)</f>
        <v>133275</v>
      </c>
      <c r="O1088" t="str">
        <f>VLOOKUP($D1088,Artslister!$A$1:$W$99,5,FALSE)</f>
        <v>Plantae</v>
      </c>
      <c r="P1088" t="str">
        <f>VLOOKUP($D1088,Artslister!$A$1:$W$99,6,FALSE)</f>
        <v>Magnoliophyta</v>
      </c>
      <c r="Q1088" t="str">
        <f>VLOOKUP($D1088,Artslister!$A$1:$W$99,7,FALSE)</f>
        <v>Eudicots</v>
      </c>
      <c r="R1088" t="str">
        <f>VLOOKUP($D1088,Artslister!$A$1:$W$99,8,FALSE)</f>
        <v>Rosales</v>
      </c>
      <c r="S1088" t="str">
        <f>VLOOKUP($D1088,Artslister!$A$1:$W$99,9,FALSE)</f>
        <v>Rosaceae</v>
      </c>
      <c r="T1088" t="str">
        <f>VLOOKUP($D1088,Artslister!$A$1:$W$99,10,FALSE)</f>
        <v>Filipendula</v>
      </c>
      <c r="U1088" t="str">
        <f>VLOOKUP($D1088,Artslister!$A$1:$W$99,11,FALSE)</f>
        <v>vulgaris</v>
      </c>
      <c r="V1088">
        <f>VLOOKUP($D1088,Artslister!$A$1:$W$99,12,FALSE)</f>
        <v>0</v>
      </c>
      <c r="W1088" t="str">
        <f>VLOOKUP($D1088,Artslister!$A$1:$W$99,13,FALSE)</f>
        <v>Moench</v>
      </c>
      <c r="X1088" t="e">
        <f>VLOOKUP($D1088,Artslister!$A$1:$W$99,15,FALSE)</f>
        <v>#REF!</v>
      </c>
      <c r="Y1088" t="e">
        <f>VLOOKUP($D1088,Artslister!$A$1:$W$99,17,FALSE)</f>
        <v>#N/A</v>
      </c>
    </row>
    <row r="1089" spans="1:25" ht="14.55" hidden="1" x14ac:dyDescent="0.3">
      <c r="A1089" t="s">
        <v>86</v>
      </c>
      <c r="B1089">
        <v>2020</v>
      </c>
      <c r="C1089" t="s">
        <v>1763</v>
      </c>
      <c r="D1089" t="s">
        <v>1945</v>
      </c>
      <c r="E1089">
        <v>5</v>
      </c>
      <c r="F1089">
        <v>1</v>
      </c>
      <c r="L1089" t="str">
        <f>VLOOKUP($D1089,Artslister!$A$1:$W$99,2,FALSE)</f>
        <v>Filipendula vulgaris</v>
      </c>
      <c r="M1089" t="str">
        <f>VLOOKUP($D1089,Artslister!$A$1:$W$99,3,FALSE)</f>
        <v>103311</v>
      </c>
      <c r="N1089" t="str">
        <f>VLOOKUP($D1089,Artslister!$A$1:$W$99,4,FALSE)</f>
        <v>133275</v>
      </c>
      <c r="O1089" t="str">
        <f>VLOOKUP($D1089,Artslister!$A$1:$W$99,5,FALSE)</f>
        <v>Plantae</v>
      </c>
      <c r="P1089" t="str">
        <f>VLOOKUP($D1089,Artslister!$A$1:$W$99,6,FALSE)</f>
        <v>Magnoliophyta</v>
      </c>
      <c r="Q1089" t="str">
        <f>VLOOKUP($D1089,Artslister!$A$1:$W$99,7,FALSE)</f>
        <v>Eudicots</v>
      </c>
      <c r="R1089" t="str">
        <f>VLOOKUP($D1089,Artslister!$A$1:$W$99,8,FALSE)</f>
        <v>Rosales</v>
      </c>
      <c r="S1089" t="str">
        <f>VLOOKUP($D1089,Artslister!$A$1:$W$99,9,FALSE)</f>
        <v>Rosaceae</v>
      </c>
      <c r="T1089" t="str">
        <f>VLOOKUP($D1089,Artslister!$A$1:$W$99,10,FALSE)</f>
        <v>Filipendula</v>
      </c>
      <c r="U1089" t="str">
        <f>VLOOKUP($D1089,Artslister!$A$1:$W$99,11,FALSE)</f>
        <v>vulgaris</v>
      </c>
      <c r="V1089">
        <f>VLOOKUP($D1089,Artslister!$A$1:$W$99,12,FALSE)</f>
        <v>0</v>
      </c>
      <c r="W1089" t="str">
        <f>VLOOKUP($D1089,Artslister!$A$1:$W$99,13,FALSE)</f>
        <v>Moench</v>
      </c>
      <c r="X1089" t="e">
        <f>VLOOKUP($D1089,Artslister!$A$1:$W$99,15,FALSE)</f>
        <v>#REF!</v>
      </c>
      <c r="Y1089" t="e">
        <f>VLOOKUP($D1089,Artslister!$A$1:$W$99,17,FALSE)</f>
        <v>#N/A</v>
      </c>
    </row>
    <row r="1090" spans="1:25" ht="14.55" hidden="1" x14ac:dyDescent="0.3">
      <c r="A1090" t="s">
        <v>86</v>
      </c>
      <c r="B1090">
        <v>2020</v>
      </c>
      <c r="C1090" t="s">
        <v>1765</v>
      </c>
      <c r="D1090" t="s">
        <v>1945</v>
      </c>
      <c r="E1090">
        <v>8</v>
      </c>
      <c r="F1090">
        <v>1</v>
      </c>
      <c r="L1090" t="str">
        <f>VLOOKUP($D1090,Artslister!$A$1:$W$99,2,FALSE)</f>
        <v>Filipendula vulgaris</v>
      </c>
      <c r="M1090" t="str">
        <f>VLOOKUP($D1090,Artslister!$A$1:$W$99,3,FALSE)</f>
        <v>103311</v>
      </c>
      <c r="N1090" t="str">
        <f>VLOOKUP($D1090,Artslister!$A$1:$W$99,4,FALSE)</f>
        <v>133275</v>
      </c>
      <c r="O1090" t="str">
        <f>VLOOKUP($D1090,Artslister!$A$1:$W$99,5,FALSE)</f>
        <v>Plantae</v>
      </c>
      <c r="P1090" t="str">
        <f>VLOOKUP($D1090,Artslister!$A$1:$W$99,6,FALSE)</f>
        <v>Magnoliophyta</v>
      </c>
      <c r="Q1090" t="str">
        <f>VLOOKUP($D1090,Artslister!$A$1:$W$99,7,FALSE)</f>
        <v>Eudicots</v>
      </c>
      <c r="R1090" t="str">
        <f>VLOOKUP($D1090,Artslister!$A$1:$W$99,8,FALSE)</f>
        <v>Rosales</v>
      </c>
      <c r="S1090" t="str">
        <f>VLOOKUP($D1090,Artslister!$A$1:$W$99,9,FALSE)</f>
        <v>Rosaceae</v>
      </c>
      <c r="T1090" t="str">
        <f>VLOOKUP($D1090,Artslister!$A$1:$W$99,10,FALSE)</f>
        <v>Filipendula</v>
      </c>
      <c r="U1090" t="str">
        <f>VLOOKUP($D1090,Artslister!$A$1:$W$99,11,FALSE)</f>
        <v>vulgaris</v>
      </c>
      <c r="V1090">
        <f>VLOOKUP($D1090,Artslister!$A$1:$W$99,12,FALSE)</f>
        <v>0</v>
      </c>
      <c r="W1090" t="str">
        <f>VLOOKUP($D1090,Artslister!$A$1:$W$99,13,FALSE)</f>
        <v>Moench</v>
      </c>
      <c r="X1090" t="e">
        <f>VLOOKUP($D1090,Artslister!$A$1:$W$99,15,FALSE)</f>
        <v>#REF!</v>
      </c>
      <c r="Y1090" t="e">
        <f>VLOOKUP($D1090,Artslister!$A$1:$W$99,17,FALSE)</f>
        <v>#N/A</v>
      </c>
    </row>
    <row r="1091" spans="1:25" ht="14.55" hidden="1" x14ac:dyDescent="0.3">
      <c r="A1091" t="s">
        <v>86</v>
      </c>
      <c r="B1091">
        <v>2020</v>
      </c>
      <c r="C1091" t="s">
        <v>1752</v>
      </c>
      <c r="D1091" t="s">
        <v>1945</v>
      </c>
      <c r="E1091">
        <v>1</v>
      </c>
      <c r="F1091">
        <v>1</v>
      </c>
      <c r="L1091" t="str">
        <f>VLOOKUP($D1091,Artslister!$A$1:$W$99,2,FALSE)</f>
        <v>Filipendula vulgaris</v>
      </c>
      <c r="M1091" t="str">
        <f>VLOOKUP($D1091,Artslister!$A$1:$W$99,3,FALSE)</f>
        <v>103311</v>
      </c>
      <c r="N1091" t="str">
        <f>VLOOKUP($D1091,Artslister!$A$1:$W$99,4,FALSE)</f>
        <v>133275</v>
      </c>
      <c r="O1091" t="str">
        <f>VLOOKUP($D1091,Artslister!$A$1:$W$99,5,FALSE)</f>
        <v>Plantae</v>
      </c>
      <c r="P1091" t="str">
        <f>VLOOKUP($D1091,Artslister!$A$1:$W$99,6,FALSE)</f>
        <v>Magnoliophyta</v>
      </c>
      <c r="Q1091" t="str">
        <f>VLOOKUP($D1091,Artslister!$A$1:$W$99,7,FALSE)</f>
        <v>Eudicots</v>
      </c>
      <c r="R1091" t="str">
        <f>VLOOKUP($D1091,Artslister!$A$1:$W$99,8,FALSE)</f>
        <v>Rosales</v>
      </c>
      <c r="S1091" t="str">
        <f>VLOOKUP($D1091,Artslister!$A$1:$W$99,9,FALSE)</f>
        <v>Rosaceae</v>
      </c>
      <c r="T1091" t="str">
        <f>VLOOKUP($D1091,Artslister!$A$1:$W$99,10,FALSE)</f>
        <v>Filipendula</v>
      </c>
      <c r="U1091" t="str">
        <f>VLOOKUP($D1091,Artslister!$A$1:$W$99,11,FALSE)</f>
        <v>vulgaris</v>
      </c>
      <c r="V1091">
        <f>VLOOKUP($D1091,Artslister!$A$1:$W$99,12,FALSE)</f>
        <v>0</v>
      </c>
      <c r="W1091" t="str">
        <f>VLOOKUP($D1091,Artslister!$A$1:$W$99,13,FALSE)</f>
        <v>Moench</v>
      </c>
      <c r="X1091" t="e">
        <f>VLOOKUP($D1091,Artslister!$A$1:$W$99,15,FALSE)</f>
        <v>#REF!</v>
      </c>
      <c r="Y1091" t="e">
        <f>VLOOKUP($D1091,Artslister!$A$1:$W$99,17,FALSE)</f>
        <v>#N/A</v>
      </c>
    </row>
    <row r="1092" spans="1:25" ht="14.55" hidden="1" x14ac:dyDescent="0.3">
      <c r="A1092" t="s">
        <v>50</v>
      </c>
      <c r="B1092">
        <v>2020</v>
      </c>
      <c r="C1092" t="s">
        <v>1797</v>
      </c>
      <c r="D1092" t="s">
        <v>1945</v>
      </c>
      <c r="E1092">
        <v>7</v>
      </c>
      <c r="F1092">
        <v>1</v>
      </c>
      <c r="L1092" t="str">
        <f>VLOOKUP($D1092,Artslister!$A$1:$W$99,2,FALSE)</f>
        <v>Filipendula vulgaris</v>
      </c>
      <c r="M1092" t="str">
        <f>VLOOKUP($D1092,Artslister!$A$1:$W$99,3,FALSE)</f>
        <v>103311</v>
      </c>
      <c r="N1092" t="str">
        <f>VLOOKUP($D1092,Artslister!$A$1:$W$99,4,FALSE)</f>
        <v>133275</v>
      </c>
      <c r="O1092" t="str">
        <f>VLOOKUP($D1092,Artslister!$A$1:$W$99,5,FALSE)</f>
        <v>Plantae</v>
      </c>
      <c r="P1092" t="str">
        <f>VLOOKUP($D1092,Artslister!$A$1:$W$99,6,FALSE)</f>
        <v>Magnoliophyta</v>
      </c>
      <c r="Q1092" t="str">
        <f>VLOOKUP($D1092,Artslister!$A$1:$W$99,7,FALSE)</f>
        <v>Eudicots</v>
      </c>
      <c r="R1092" t="str">
        <f>VLOOKUP($D1092,Artslister!$A$1:$W$99,8,FALSE)</f>
        <v>Rosales</v>
      </c>
      <c r="S1092" t="str">
        <f>VLOOKUP($D1092,Artslister!$A$1:$W$99,9,FALSE)</f>
        <v>Rosaceae</v>
      </c>
      <c r="T1092" t="str">
        <f>VLOOKUP($D1092,Artslister!$A$1:$W$99,10,FALSE)</f>
        <v>Filipendula</v>
      </c>
      <c r="U1092" t="str">
        <f>VLOOKUP($D1092,Artslister!$A$1:$W$99,11,FALSE)</f>
        <v>vulgaris</v>
      </c>
      <c r="V1092">
        <f>VLOOKUP($D1092,Artslister!$A$1:$W$99,12,FALSE)</f>
        <v>0</v>
      </c>
      <c r="W1092" t="str">
        <f>VLOOKUP($D1092,Artslister!$A$1:$W$99,13,FALSE)</f>
        <v>Moench</v>
      </c>
      <c r="X1092" t="e">
        <f>VLOOKUP($D1092,Artslister!$A$1:$W$99,15,FALSE)</f>
        <v>#REF!</v>
      </c>
      <c r="Y1092" t="e">
        <f>VLOOKUP($D1092,Artslister!$A$1:$W$99,17,FALSE)</f>
        <v>#N/A</v>
      </c>
    </row>
    <row r="1093" spans="1:25" ht="14.55" hidden="1" x14ac:dyDescent="0.3">
      <c r="A1093" t="s">
        <v>50</v>
      </c>
      <c r="B1093">
        <v>2020</v>
      </c>
      <c r="C1093" t="s">
        <v>1799</v>
      </c>
      <c r="D1093" t="s">
        <v>1945</v>
      </c>
      <c r="E1093">
        <v>4</v>
      </c>
      <c r="F1093">
        <v>1</v>
      </c>
      <c r="L1093" t="str">
        <f>VLOOKUP($D1093,Artslister!$A$1:$W$99,2,FALSE)</f>
        <v>Filipendula vulgaris</v>
      </c>
      <c r="M1093" t="str">
        <f>VLOOKUP($D1093,Artslister!$A$1:$W$99,3,FALSE)</f>
        <v>103311</v>
      </c>
      <c r="N1093" t="str">
        <f>VLOOKUP($D1093,Artslister!$A$1:$W$99,4,FALSE)</f>
        <v>133275</v>
      </c>
      <c r="O1093" t="str">
        <f>VLOOKUP($D1093,Artslister!$A$1:$W$99,5,FALSE)</f>
        <v>Plantae</v>
      </c>
      <c r="P1093" t="str">
        <f>VLOOKUP($D1093,Artslister!$A$1:$W$99,6,FALSE)</f>
        <v>Magnoliophyta</v>
      </c>
      <c r="Q1093" t="str">
        <f>VLOOKUP($D1093,Artslister!$A$1:$W$99,7,FALSE)</f>
        <v>Eudicots</v>
      </c>
      <c r="R1093" t="str">
        <f>VLOOKUP($D1093,Artslister!$A$1:$W$99,8,FALSE)</f>
        <v>Rosales</v>
      </c>
      <c r="S1093" t="str">
        <f>VLOOKUP($D1093,Artslister!$A$1:$W$99,9,FALSE)</f>
        <v>Rosaceae</v>
      </c>
      <c r="T1093" t="str">
        <f>VLOOKUP($D1093,Artslister!$A$1:$W$99,10,FALSE)</f>
        <v>Filipendula</v>
      </c>
      <c r="U1093" t="str">
        <f>VLOOKUP($D1093,Artslister!$A$1:$W$99,11,FALSE)</f>
        <v>vulgaris</v>
      </c>
      <c r="V1093">
        <f>VLOOKUP($D1093,Artslister!$A$1:$W$99,12,FALSE)</f>
        <v>0</v>
      </c>
      <c r="W1093" t="str">
        <f>VLOOKUP($D1093,Artslister!$A$1:$W$99,13,FALSE)</f>
        <v>Moench</v>
      </c>
      <c r="X1093" t="e">
        <f>VLOOKUP($D1093,Artslister!$A$1:$W$99,15,FALSE)</f>
        <v>#REF!</v>
      </c>
      <c r="Y1093" t="e">
        <f>VLOOKUP($D1093,Artslister!$A$1:$W$99,17,FALSE)</f>
        <v>#N/A</v>
      </c>
    </row>
    <row r="1094" spans="1:25" ht="14.55" hidden="1" x14ac:dyDescent="0.3">
      <c r="A1094" t="s">
        <v>50</v>
      </c>
      <c r="B1094">
        <v>2020</v>
      </c>
      <c r="C1094" t="s">
        <v>1800</v>
      </c>
      <c r="D1094" t="s">
        <v>1945</v>
      </c>
      <c r="E1094">
        <v>1</v>
      </c>
      <c r="F1094">
        <v>1</v>
      </c>
      <c r="L1094" t="str">
        <f>VLOOKUP($D1094,Artslister!$A$1:$W$99,2,FALSE)</f>
        <v>Filipendula vulgaris</v>
      </c>
      <c r="M1094" t="str">
        <f>VLOOKUP($D1094,Artslister!$A$1:$W$99,3,FALSE)</f>
        <v>103311</v>
      </c>
      <c r="N1094" t="str">
        <f>VLOOKUP($D1094,Artslister!$A$1:$W$99,4,FALSE)</f>
        <v>133275</v>
      </c>
      <c r="O1094" t="str">
        <f>VLOOKUP($D1094,Artslister!$A$1:$W$99,5,FALSE)</f>
        <v>Plantae</v>
      </c>
      <c r="P1094" t="str">
        <f>VLOOKUP($D1094,Artslister!$A$1:$W$99,6,FALSE)</f>
        <v>Magnoliophyta</v>
      </c>
      <c r="Q1094" t="str">
        <f>VLOOKUP($D1094,Artslister!$A$1:$W$99,7,FALSE)</f>
        <v>Eudicots</v>
      </c>
      <c r="R1094" t="str">
        <f>VLOOKUP($D1094,Artslister!$A$1:$W$99,8,FALSE)</f>
        <v>Rosales</v>
      </c>
      <c r="S1094" t="str">
        <f>VLOOKUP($D1094,Artslister!$A$1:$W$99,9,FALSE)</f>
        <v>Rosaceae</v>
      </c>
      <c r="T1094" t="str">
        <f>VLOOKUP($D1094,Artslister!$A$1:$W$99,10,FALSE)</f>
        <v>Filipendula</v>
      </c>
      <c r="U1094" t="str">
        <f>VLOOKUP($D1094,Artslister!$A$1:$W$99,11,FALSE)</f>
        <v>vulgaris</v>
      </c>
      <c r="V1094">
        <f>VLOOKUP($D1094,Artslister!$A$1:$W$99,12,FALSE)</f>
        <v>0</v>
      </c>
      <c r="W1094" t="str">
        <f>VLOOKUP($D1094,Artslister!$A$1:$W$99,13,FALSE)</f>
        <v>Moench</v>
      </c>
      <c r="X1094" t="e">
        <f>VLOOKUP($D1094,Artslister!$A$1:$W$99,15,FALSE)</f>
        <v>#REF!</v>
      </c>
      <c r="Y1094" t="e">
        <f>VLOOKUP($D1094,Artslister!$A$1:$W$99,17,FALSE)</f>
        <v>#N/A</v>
      </c>
    </row>
    <row r="1095" spans="1:25" ht="14.55" hidden="1" x14ac:dyDescent="0.3">
      <c r="A1095" t="s">
        <v>50</v>
      </c>
      <c r="B1095">
        <v>2020</v>
      </c>
      <c r="C1095" t="s">
        <v>1802</v>
      </c>
      <c r="D1095" t="s">
        <v>1945</v>
      </c>
      <c r="E1095">
        <v>8</v>
      </c>
      <c r="F1095">
        <v>1</v>
      </c>
      <c r="L1095" t="str">
        <f>VLOOKUP($D1095,Artslister!$A$1:$W$99,2,FALSE)</f>
        <v>Filipendula vulgaris</v>
      </c>
      <c r="M1095" t="str">
        <f>VLOOKUP($D1095,Artslister!$A$1:$W$99,3,FALSE)</f>
        <v>103311</v>
      </c>
      <c r="N1095" t="str">
        <f>VLOOKUP($D1095,Artslister!$A$1:$W$99,4,FALSE)</f>
        <v>133275</v>
      </c>
      <c r="O1095" t="str">
        <f>VLOOKUP($D1095,Artslister!$A$1:$W$99,5,FALSE)</f>
        <v>Plantae</v>
      </c>
      <c r="P1095" t="str">
        <f>VLOOKUP($D1095,Artslister!$A$1:$W$99,6,FALSE)</f>
        <v>Magnoliophyta</v>
      </c>
      <c r="Q1095" t="str">
        <f>VLOOKUP($D1095,Artslister!$A$1:$W$99,7,FALSE)</f>
        <v>Eudicots</v>
      </c>
      <c r="R1095" t="str">
        <f>VLOOKUP($D1095,Artslister!$A$1:$W$99,8,FALSE)</f>
        <v>Rosales</v>
      </c>
      <c r="S1095" t="str">
        <f>VLOOKUP($D1095,Artslister!$A$1:$W$99,9,FALSE)</f>
        <v>Rosaceae</v>
      </c>
      <c r="T1095" t="str">
        <f>VLOOKUP($D1095,Artslister!$A$1:$W$99,10,FALSE)</f>
        <v>Filipendula</v>
      </c>
      <c r="U1095" t="str">
        <f>VLOOKUP($D1095,Artslister!$A$1:$W$99,11,FALSE)</f>
        <v>vulgaris</v>
      </c>
      <c r="V1095">
        <f>VLOOKUP($D1095,Artslister!$A$1:$W$99,12,FALSE)</f>
        <v>0</v>
      </c>
      <c r="W1095" t="str">
        <f>VLOOKUP($D1095,Artslister!$A$1:$W$99,13,FALSE)</f>
        <v>Moench</v>
      </c>
      <c r="X1095" t="e">
        <f>VLOOKUP($D1095,Artslister!$A$1:$W$99,15,FALSE)</f>
        <v>#REF!</v>
      </c>
      <c r="Y1095" t="e">
        <f>VLOOKUP($D1095,Artslister!$A$1:$W$99,17,FALSE)</f>
        <v>#N/A</v>
      </c>
    </row>
    <row r="1096" spans="1:25" ht="14.55" hidden="1" x14ac:dyDescent="0.3">
      <c r="A1096" t="s">
        <v>50</v>
      </c>
      <c r="B1096">
        <v>2020</v>
      </c>
      <c r="C1096" t="s">
        <v>1803</v>
      </c>
      <c r="D1096" t="s">
        <v>1945</v>
      </c>
      <c r="E1096">
        <v>2</v>
      </c>
      <c r="F1096">
        <v>1</v>
      </c>
      <c r="L1096" t="str">
        <f>VLOOKUP($D1096,Artslister!$A$1:$W$99,2,FALSE)</f>
        <v>Filipendula vulgaris</v>
      </c>
      <c r="M1096" t="str">
        <f>VLOOKUP($D1096,Artslister!$A$1:$W$99,3,FALSE)</f>
        <v>103311</v>
      </c>
      <c r="N1096" t="str">
        <f>VLOOKUP($D1096,Artslister!$A$1:$W$99,4,FALSE)</f>
        <v>133275</v>
      </c>
      <c r="O1096" t="str">
        <f>VLOOKUP($D1096,Artslister!$A$1:$W$99,5,FALSE)</f>
        <v>Plantae</v>
      </c>
      <c r="P1096" t="str">
        <f>VLOOKUP($D1096,Artslister!$A$1:$W$99,6,FALSE)</f>
        <v>Magnoliophyta</v>
      </c>
      <c r="Q1096" t="str">
        <f>VLOOKUP($D1096,Artslister!$A$1:$W$99,7,FALSE)</f>
        <v>Eudicots</v>
      </c>
      <c r="R1096" t="str">
        <f>VLOOKUP($D1096,Artslister!$A$1:$W$99,8,FALSE)</f>
        <v>Rosales</v>
      </c>
      <c r="S1096" t="str">
        <f>VLOOKUP($D1096,Artslister!$A$1:$W$99,9,FALSE)</f>
        <v>Rosaceae</v>
      </c>
      <c r="T1096" t="str">
        <f>VLOOKUP($D1096,Artslister!$A$1:$W$99,10,FALSE)</f>
        <v>Filipendula</v>
      </c>
      <c r="U1096" t="str">
        <f>VLOOKUP($D1096,Artslister!$A$1:$W$99,11,FALSE)</f>
        <v>vulgaris</v>
      </c>
      <c r="V1096">
        <f>VLOOKUP($D1096,Artslister!$A$1:$W$99,12,FALSE)</f>
        <v>0</v>
      </c>
      <c r="W1096" t="str">
        <f>VLOOKUP($D1096,Artslister!$A$1:$W$99,13,FALSE)</f>
        <v>Moench</v>
      </c>
      <c r="X1096" t="e">
        <f>VLOOKUP($D1096,Artslister!$A$1:$W$99,15,FALSE)</f>
        <v>#REF!</v>
      </c>
      <c r="Y1096" t="e">
        <f>VLOOKUP($D1096,Artslister!$A$1:$W$99,17,FALSE)</f>
        <v>#N/A</v>
      </c>
    </row>
    <row r="1097" spans="1:25" ht="14.55" hidden="1" x14ac:dyDescent="0.3">
      <c r="A1097" t="s">
        <v>50</v>
      </c>
      <c r="B1097">
        <v>2020</v>
      </c>
      <c r="C1097" t="s">
        <v>1805</v>
      </c>
      <c r="D1097" t="s">
        <v>1945</v>
      </c>
      <c r="E1097">
        <v>5</v>
      </c>
      <c r="F1097">
        <v>1</v>
      </c>
      <c r="L1097" t="str">
        <f>VLOOKUP($D1097,Artslister!$A$1:$W$99,2,FALSE)</f>
        <v>Filipendula vulgaris</v>
      </c>
      <c r="M1097" t="str">
        <f>VLOOKUP($D1097,Artslister!$A$1:$W$99,3,FALSE)</f>
        <v>103311</v>
      </c>
      <c r="N1097" t="str">
        <f>VLOOKUP($D1097,Artslister!$A$1:$W$99,4,FALSE)</f>
        <v>133275</v>
      </c>
      <c r="O1097" t="str">
        <f>VLOOKUP($D1097,Artslister!$A$1:$W$99,5,FALSE)</f>
        <v>Plantae</v>
      </c>
      <c r="P1097" t="str">
        <f>VLOOKUP($D1097,Artslister!$A$1:$W$99,6,FALSE)</f>
        <v>Magnoliophyta</v>
      </c>
      <c r="Q1097" t="str">
        <f>VLOOKUP($D1097,Artslister!$A$1:$W$99,7,FALSE)</f>
        <v>Eudicots</v>
      </c>
      <c r="R1097" t="str">
        <f>VLOOKUP($D1097,Artslister!$A$1:$W$99,8,FALSE)</f>
        <v>Rosales</v>
      </c>
      <c r="S1097" t="str">
        <f>VLOOKUP($D1097,Artslister!$A$1:$W$99,9,FALSE)</f>
        <v>Rosaceae</v>
      </c>
      <c r="T1097" t="str">
        <f>VLOOKUP($D1097,Artslister!$A$1:$W$99,10,FALSE)</f>
        <v>Filipendula</v>
      </c>
      <c r="U1097" t="str">
        <f>VLOOKUP($D1097,Artslister!$A$1:$W$99,11,FALSE)</f>
        <v>vulgaris</v>
      </c>
      <c r="V1097">
        <f>VLOOKUP($D1097,Artslister!$A$1:$W$99,12,FALSE)</f>
        <v>0</v>
      </c>
      <c r="W1097" t="str">
        <f>VLOOKUP($D1097,Artslister!$A$1:$W$99,13,FALSE)</f>
        <v>Moench</v>
      </c>
      <c r="X1097" t="e">
        <f>VLOOKUP($D1097,Artslister!$A$1:$W$99,15,FALSE)</f>
        <v>#REF!</v>
      </c>
      <c r="Y1097" t="e">
        <f>VLOOKUP($D1097,Artslister!$A$1:$W$99,17,FALSE)</f>
        <v>#N/A</v>
      </c>
    </row>
    <row r="1098" spans="1:25" ht="14.55" hidden="1" x14ac:dyDescent="0.3">
      <c r="A1098" t="s">
        <v>50</v>
      </c>
      <c r="B1098">
        <v>2020</v>
      </c>
      <c r="C1098" t="s">
        <v>1806</v>
      </c>
      <c r="D1098" t="s">
        <v>1945</v>
      </c>
      <c r="E1098">
        <v>10</v>
      </c>
      <c r="F1098">
        <v>1</v>
      </c>
      <c r="L1098" t="str">
        <f>VLOOKUP($D1098,Artslister!$A$1:$W$99,2,FALSE)</f>
        <v>Filipendula vulgaris</v>
      </c>
      <c r="M1098" t="str">
        <f>VLOOKUP($D1098,Artslister!$A$1:$W$99,3,FALSE)</f>
        <v>103311</v>
      </c>
      <c r="N1098" t="str">
        <f>VLOOKUP($D1098,Artslister!$A$1:$W$99,4,FALSE)</f>
        <v>133275</v>
      </c>
      <c r="O1098" t="str">
        <f>VLOOKUP($D1098,Artslister!$A$1:$W$99,5,FALSE)</f>
        <v>Plantae</v>
      </c>
      <c r="P1098" t="str">
        <f>VLOOKUP($D1098,Artslister!$A$1:$W$99,6,FALSE)</f>
        <v>Magnoliophyta</v>
      </c>
      <c r="Q1098" t="str">
        <f>VLOOKUP($D1098,Artslister!$A$1:$W$99,7,FALSE)</f>
        <v>Eudicots</v>
      </c>
      <c r="R1098" t="str">
        <f>VLOOKUP($D1098,Artslister!$A$1:$W$99,8,FALSE)</f>
        <v>Rosales</v>
      </c>
      <c r="S1098" t="str">
        <f>VLOOKUP($D1098,Artslister!$A$1:$W$99,9,FALSE)</f>
        <v>Rosaceae</v>
      </c>
      <c r="T1098" t="str">
        <f>VLOOKUP($D1098,Artslister!$A$1:$W$99,10,FALSE)</f>
        <v>Filipendula</v>
      </c>
      <c r="U1098" t="str">
        <f>VLOOKUP($D1098,Artslister!$A$1:$W$99,11,FALSE)</f>
        <v>vulgaris</v>
      </c>
      <c r="V1098">
        <f>VLOOKUP($D1098,Artslister!$A$1:$W$99,12,FALSE)</f>
        <v>0</v>
      </c>
      <c r="W1098" t="str">
        <f>VLOOKUP($D1098,Artslister!$A$1:$W$99,13,FALSE)</f>
        <v>Moench</v>
      </c>
      <c r="X1098" t="e">
        <f>VLOOKUP($D1098,Artslister!$A$1:$W$99,15,FALSE)</f>
        <v>#REF!</v>
      </c>
      <c r="Y1098" t="e">
        <f>VLOOKUP($D1098,Artslister!$A$1:$W$99,17,FALSE)</f>
        <v>#N/A</v>
      </c>
    </row>
    <row r="1099" spans="1:25" ht="14.55" hidden="1" x14ac:dyDescent="0.3">
      <c r="A1099" t="s">
        <v>50</v>
      </c>
      <c r="B1099">
        <v>2020</v>
      </c>
      <c r="C1099" t="s">
        <v>1807</v>
      </c>
      <c r="D1099" t="s">
        <v>1945</v>
      </c>
      <c r="E1099">
        <v>40</v>
      </c>
      <c r="F1099">
        <v>1</v>
      </c>
      <c r="L1099" t="str">
        <f>VLOOKUP($D1099,Artslister!$A$1:$W$99,2,FALSE)</f>
        <v>Filipendula vulgaris</v>
      </c>
      <c r="M1099" t="str">
        <f>VLOOKUP($D1099,Artslister!$A$1:$W$99,3,FALSE)</f>
        <v>103311</v>
      </c>
      <c r="N1099" t="str">
        <f>VLOOKUP($D1099,Artslister!$A$1:$W$99,4,FALSE)</f>
        <v>133275</v>
      </c>
      <c r="O1099" t="str">
        <f>VLOOKUP($D1099,Artslister!$A$1:$W$99,5,FALSE)</f>
        <v>Plantae</v>
      </c>
      <c r="P1099" t="str">
        <f>VLOOKUP($D1099,Artslister!$A$1:$W$99,6,FALSE)</f>
        <v>Magnoliophyta</v>
      </c>
      <c r="Q1099" t="str">
        <f>VLOOKUP($D1099,Artslister!$A$1:$W$99,7,FALSE)</f>
        <v>Eudicots</v>
      </c>
      <c r="R1099" t="str">
        <f>VLOOKUP($D1099,Artslister!$A$1:$W$99,8,FALSE)</f>
        <v>Rosales</v>
      </c>
      <c r="S1099" t="str">
        <f>VLOOKUP($D1099,Artslister!$A$1:$W$99,9,FALSE)</f>
        <v>Rosaceae</v>
      </c>
      <c r="T1099" t="str">
        <f>VLOOKUP($D1099,Artslister!$A$1:$W$99,10,FALSE)</f>
        <v>Filipendula</v>
      </c>
      <c r="U1099" t="str">
        <f>VLOOKUP($D1099,Artslister!$A$1:$W$99,11,FALSE)</f>
        <v>vulgaris</v>
      </c>
      <c r="V1099">
        <f>VLOOKUP($D1099,Artslister!$A$1:$W$99,12,FALSE)</f>
        <v>0</v>
      </c>
      <c r="W1099" t="str">
        <f>VLOOKUP($D1099,Artslister!$A$1:$W$99,13,FALSE)</f>
        <v>Moench</v>
      </c>
      <c r="X1099" t="e">
        <f>VLOOKUP($D1099,Artslister!$A$1:$W$99,15,FALSE)</f>
        <v>#REF!</v>
      </c>
      <c r="Y1099" t="e">
        <f>VLOOKUP($D1099,Artslister!$A$1:$W$99,17,FALSE)</f>
        <v>#N/A</v>
      </c>
    </row>
    <row r="1100" spans="1:25" ht="14.55" hidden="1" x14ac:dyDescent="0.3">
      <c r="A1100" t="s">
        <v>50</v>
      </c>
      <c r="B1100">
        <v>2020</v>
      </c>
      <c r="C1100" t="s">
        <v>1808</v>
      </c>
      <c r="D1100" t="s">
        <v>1945</v>
      </c>
      <c r="E1100">
        <v>12</v>
      </c>
      <c r="F1100">
        <v>1</v>
      </c>
      <c r="L1100" t="str">
        <f>VLOOKUP($D1100,Artslister!$A$1:$W$99,2,FALSE)</f>
        <v>Filipendula vulgaris</v>
      </c>
      <c r="M1100" t="str">
        <f>VLOOKUP($D1100,Artslister!$A$1:$W$99,3,FALSE)</f>
        <v>103311</v>
      </c>
      <c r="N1100" t="str">
        <f>VLOOKUP($D1100,Artslister!$A$1:$W$99,4,FALSE)</f>
        <v>133275</v>
      </c>
      <c r="O1100" t="str">
        <f>VLOOKUP($D1100,Artslister!$A$1:$W$99,5,FALSE)</f>
        <v>Plantae</v>
      </c>
      <c r="P1100" t="str">
        <f>VLOOKUP($D1100,Artslister!$A$1:$W$99,6,FALSE)</f>
        <v>Magnoliophyta</v>
      </c>
      <c r="Q1100" t="str">
        <f>VLOOKUP($D1100,Artslister!$A$1:$W$99,7,FALSE)</f>
        <v>Eudicots</v>
      </c>
      <c r="R1100" t="str">
        <f>VLOOKUP($D1100,Artslister!$A$1:$W$99,8,FALSE)</f>
        <v>Rosales</v>
      </c>
      <c r="S1100" t="str">
        <f>VLOOKUP($D1100,Artslister!$A$1:$W$99,9,FALSE)</f>
        <v>Rosaceae</v>
      </c>
      <c r="T1100" t="str">
        <f>VLOOKUP($D1100,Artslister!$A$1:$W$99,10,FALSE)</f>
        <v>Filipendula</v>
      </c>
      <c r="U1100" t="str">
        <f>VLOOKUP($D1100,Artslister!$A$1:$W$99,11,FALSE)</f>
        <v>vulgaris</v>
      </c>
      <c r="V1100">
        <f>VLOOKUP($D1100,Artslister!$A$1:$W$99,12,FALSE)</f>
        <v>0</v>
      </c>
      <c r="W1100" t="str">
        <f>VLOOKUP($D1100,Artslister!$A$1:$W$99,13,FALSE)</f>
        <v>Moench</v>
      </c>
      <c r="X1100" t="e">
        <f>VLOOKUP($D1100,Artslister!$A$1:$W$99,15,FALSE)</f>
        <v>#REF!</v>
      </c>
      <c r="Y1100" t="e">
        <f>VLOOKUP($D1100,Artslister!$A$1:$W$99,17,FALSE)</f>
        <v>#N/A</v>
      </c>
    </row>
    <row r="1101" spans="1:25" ht="14.55" hidden="1" x14ac:dyDescent="0.3">
      <c r="A1101" t="s">
        <v>50</v>
      </c>
      <c r="B1101">
        <v>2020</v>
      </c>
      <c r="C1101" t="s">
        <v>1798</v>
      </c>
      <c r="D1101" t="s">
        <v>1945</v>
      </c>
      <c r="E1101">
        <v>5</v>
      </c>
      <c r="F1101">
        <v>1</v>
      </c>
      <c r="L1101" t="str">
        <f>VLOOKUP($D1101,Artslister!$A$1:$W$99,2,FALSE)</f>
        <v>Filipendula vulgaris</v>
      </c>
      <c r="M1101" t="str">
        <f>VLOOKUP($D1101,Artslister!$A$1:$W$99,3,FALSE)</f>
        <v>103311</v>
      </c>
      <c r="N1101" t="str">
        <f>VLOOKUP($D1101,Artslister!$A$1:$W$99,4,FALSE)</f>
        <v>133275</v>
      </c>
      <c r="O1101" t="str">
        <f>VLOOKUP($D1101,Artslister!$A$1:$W$99,5,FALSE)</f>
        <v>Plantae</v>
      </c>
      <c r="P1101" t="str">
        <f>VLOOKUP($D1101,Artslister!$A$1:$W$99,6,FALSE)</f>
        <v>Magnoliophyta</v>
      </c>
      <c r="Q1101" t="str">
        <f>VLOOKUP($D1101,Artslister!$A$1:$W$99,7,FALSE)</f>
        <v>Eudicots</v>
      </c>
      <c r="R1101" t="str">
        <f>VLOOKUP($D1101,Artslister!$A$1:$W$99,8,FALSE)</f>
        <v>Rosales</v>
      </c>
      <c r="S1101" t="str">
        <f>VLOOKUP($D1101,Artslister!$A$1:$W$99,9,FALSE)</f>
        <v>Rosaceae</v>
      </c>
      <c r="T1101" t="str">
        <f>VLOOKUP($D1101,Artslister!$A$1:$W$99,10,FALSE)</f>
        <v>Filipendula</v>
      </c>
      <c r="U1101" t="str">
        <f>VLOOKUP($D1101,Artslister!$A$1:$W$99,11,FALSE)</f>
        <v>vulgaris</v>
      </c>
      <c r="V1101">
        <f>VLOOKUP($D1101,Artslister!$A$1:$W$99,12,FALSE)</f>
        <v>0</v>
      </c>
      <c r="W1101" t="str">
        <f>VLOOKUP($D1101,Artslister!$A$1:$W$99,13,FALSE)</f>
        <v>Moench</v>
      </c>
      <c r="X1101" t="e">
        <f>VLOOKUP($D1101,Artslister!$A$1:$W$99,15,FALSE)</f>
        <v>#REF!</v>
      </c>
      <c r="Y1101" t="e">
        <f>VLOOKUP($D1101,Artslister!$A$1:$W$99,17,FALSE)</f>
        <v>#N/A</v>
      </c>
    </row>
    <row r="1102" spans="1:25" ht="14.55" hidden="1" x14ac:dyDescent="0.3">
      <c r="A1102" t="s">
        <v>64</v>
      </c>
      <c r="B1102">
        <v>2020</v>
      </c>
      <c r="C1102" t="s">
        <v>1817</v>
      </c>
      <c r="D1102" t="s">
        <v>1945</v>
      </c>
      <c r="E1102">
        <v>1</v>
      </c>
      <c r="F1102">
        <v>1</v>
      </c>
      <c r="L1102" t="str">
        <f>VLOOKUP($D1102,Artslister!$A$1:$W$99,2,FALSE)</f>
        <v>Filipendula vulgaris</v>
      </c>
      <c r="M1102" t="str">
        <f>VLOOKUP($D1102,Artslister!$A$1:$W$99,3,FALSE)</f>
        <v>103311</v>
      </c>
      <c r="N1102" t="str">
        <f>VLOOKUP($D1102,Artslister!$A$1:$W$99,4,FALSE)</f>
        <v>133275</v>
      </c>
      <c r="O1102" t="str">
        <f>VLOOKUP($D1102,Artslister!$A$1:$W$99,5,FALSE)</f>
        <v>Plantae</v>
      </c>
      <c r="P1102" t="str">
        <f>VLOOKUP($D1102,Artslister!$A$1:$W$99,6,FALSE)</f>
        <v>Magnoliophyta</v>
      </c>
      <c r="Q1102" t="str">
        <f>VLOOKUP($D1102,Artslister!$A$1:$W$99,7,FALSE)</f>
        <v>Eudicots</v>
      </c>
      <c r="R1102" t="str">
        <f>VLOOKUP($D1102,Artslister!$A$1:$W$99,8,FALSE)</f>
        <v>Rosales</v>
      </c>
      <c r="S1102" t="str">
        <f>VLOOKUP($D1102,Artslister!$A$1:$W$99,9,FALSE)</f>
        <v>Rosaceae</v>
      </c>
      <c r="T1102" t="str">
        <f>VLOOKUP($D1102,Artslister!$A$1:$W$99,10,FALSE)</f>
        <v>Filipendula</v>
      </c>
      <c r="U1102" t="str">
        <f>VLOOKUP($D1102,Artslister!$A$1:$W$99,11,FALSE)</f>
        <v>vulgaris</v>
      </c>
      <c r="V1102">
        <f>VLOOKUP($D1102,Artslister!$A$1:$W$99,12,FALSE)</f>
        <v>0</v>
      </c>
      <c r="W1102" t="str">
        <f>VLOOKUP($D1102,Artslister!$A$1:$W$99,13,FALSE)</f>
        <v>Moench</v>
      </c>
      <c r="X1102" t="e">
        <f>VLOOKUP($D1102,Artslister!$A$1:$W$99,15,FALSE)</f>
        <v>#REF!</v>
      </c>
      <c r="Y1102" t="e">
        <f>VLOOKUP($D1102,Artslister!$A$1:$W$99,17,FALSE)</f>
        <v>#N/A</v>
      </c>
    </row>
    <row r="1103" spans="1:25" ht="14.55" hidden="1" x14ac:dyDescent="0.3">
      <c r="A1103" t="s">
        <v>64</v>
      </c>
      <c r="B1103">
        <v>2020</v>
      </c>
      <c r="C1103" t="s">
        <v>1823</v>
      </c>
      <c r="D1103" t="s">
        <v>1945</v>
      </c>
      <c r="E1103">
        <v>1</v>
      </c>
      <c r="F1103">
        <v>1</v>
      </c>
      <c r="L1103" t="str">
        <f>VLOOKUP($D1103,Artslister!$A$1:$W$99,2,FALSE)</f>
        <v>Filipendula vulgaris</v>
      </c>
      <c r="M1103" t="str">
        <f>VLOOKUP($D1103,Artslister!$A$1:$W$99,3,FALSE)</f>
        <v>103311</v>
      </c>
      <c r="N1103" t="str">
        <f>VLOOKUP($D1103,Artslister!$A$1:$W$99,4,FALSE)</f>
        <v>133275</v>
      </c>
      <c r="O1103" t="str">
        <f>VLOOKUP($D1103,Artslister!$A$1:$W$99,5,FALSE)</f>
        <v>Plantae</v>
      </c>
      <c r="P1103" t="str">
        <f>VLOOKUP($D1103,Artslister!$A$1:$W$99,6,FALSE)</f>
        <v>Magnoliophyta</v>
      </c>
      <c r="Q1103" t="str">
        <f>VLOOKUP($D1103,Artslister!$A$1:$W$99,7,FALSE)</f>
        <v>Eudicots</v>
      </c>
      <c r="R1103" t="str">
        <f>VLOOKUP($D1103,Artslister!$A$1:$W$99,8,FALSE)</f>
        <v>Rosales</v>
      </c>
      <c r="S1103" t="str">
        <f>VLOOKUP($D1103,Artslister!$A$1:$W$99,9,FALSE)</f>
        <v>Rosaceae</v>
      </c>
      <c r="T1103" t="str">
        <f>VLOOKUP($D1103,Artslister!$A$1:$W$99,10,FALSE)</f>
        <v>Filipendula</v>
      </c>
      <c r="U1103" t="str">
        <f>VLOOKUP($D1103,Artslister!$A$1:$W$99,11,FALSE)</f>
        <v>vulgaris</v>
      </c>
      <c r="V1103">
        <f>VLOOKUP($D1103,Artslister!$A$1:$W$99,12,FALSE)</f>
        <v>0</v>
      </c>
      <c r="W1103" t="str">
        <f>VLOOKUP($D1103,Artslister!$A$1:$W$99,13,FALSE)</f>
        <v>Moench</v>
      </c>
      <c r="X1103" t="e">
        <f>VLOOKUP($D1103,Artslister!$A$1:$W$99,15,FALSE)</f>
        <v>#REF!</v>
      </c>
      <c r="Y1103" t="e">
        <f>VLOOKUP($D1103,Artslister!$A$1:$W$99,17,FALSE)</f>
        <v>#N/A</v>
      </c>
    </row>
    <row r="1104" spans="1:25" ht="14.55" hidden="1" x14ac:dyDescent="0.3">
      <c r="A1104" t="s">
        <v>64</v>
      </c>
      <c r="B1104">
        <v>2020</v>
      </c>
      <c r="C1104" t="s">
        <v>1826</v>
      </c>
      <c r="D1104" t="s">
        <v>1945</v>
      </c>
      <c r="E1104">
        <v>5</v>
      </c>
      <c r="F1104">
        <v>1</v>
      </c>
      <c r="L1104" t="str">
        <f>VLOOKUP($D1104,Artslister!$A$1:$W$99,2,FALSE)</f>
        <v>Filipendula vulgaris</v>
      </c>
      <c r="M1104" t="str">
        <f>VLOOKUP($D1104,Artslister!$A$1:$W$99,3,FALSE)</f>
        <v>103311</v>
      </c>
      <c r="N1104" t="str">
        <f>VLOOKUP($D1104,Artslister!$A$1:$W$99,4,FALSE)</f>
        <v>133275</v>
      </c>
      <c r="O1104" t="str">
        <f>VLOOKUP($D1104,Artslister!$A$1:$W$99,5,FALSE)</f>
        <v>Plantae</v>
      </c>
      <c r="P1104" t="str">
        <f>VLOOKUP($D1104,Artslister!$A$1:$W$99,6,FALSE)</f>
        <v>Magnoliophyta</v>
      </c>
      <c r="Q1104" t="str">
        <f>VLOOKUP($D1104,Artslister!$A$1:$W$99,7,FALSE)</f>
        <v>Eudicots</v>
      </c>
      <c r="R1104" t="str">
        <f>VLOOKUP($D1104,Artslister!$A$1:$W$99,8,FALSE)</f>
        <v>Rosales</v>
      </c>
      <c r="S1104" t="str">
        <f>VLOOKUP($D1104,Artslister!$A$1:$W$99,9,FALSE)</f>
        <v>Rosaceae</v>
      </c>
      <c r="T1104" t="str">
        <f>VLOOKUP($D1104,Artslister!$A$1:$W$99,10,FALSE)</f>
        <v>Filipendula</v>
      </c>
      <c r="U1104" t="str">
        <f>VLOOKUP($D1104,Artslister!$A$1:$W$99,11,FALSE)</f>
        <v>vulgaris</v>
      </c>
      <c r="V1104">
        <f>VLOOKUP($D1104,Artslister!$A$1:$W$99,12,FALSE)</f>
        <v>0</v>
      </c>
      <c r="W1104" t="str">
        <f>VLOOKUP($D1104,Artslister!$A$1:$W$99,13,FALSE)</f>
        <v>Moench</v>
      </c>
      <c r="X1104" t="e">
        <f>VLOOKUP($D1104,Artslister!$A$1:$W$99,15,FALSE)</f>
        <v>#REF!</v>
      </c>
      <c r="Y1104" t="e">
        <f>VLOOKUP($D1104,Artslister!$A$1:$W$99,17,FALSE)</f>
        <v>#N/A</v>
      </c>
    </row>
    <row r="1105" spans="1:25" ht="14.55" hidden="1" x14ac:dyDescent="0.3">
      <c r="A1105" t="s">
        <v>64</v>
      </c>
      <c r="B1105">
        <v>2020</v>
      </c>
      <c r="C1105" t="s">
        <v>1924</v>
      </c>
      <c r="D1105" t="s">
        <v>1945</v>
      </c>
      <c r="E1105">
        <v>7</v>
      </c>
      <c r="F1105">
        <v>1</v>
      </c>
      <c r="L1105" t="str">
        <f>VLOOKUP($D1105,Artslister!$A$1:$W$99,2,FALSE)</f>
        <v>Filipendula vulgaris</v>
      </c>
      <c r="M1105" t="str">
        <f>VLOOKUP($D1105,Artslister!$A$1:$W$99,3,FALSE)</f>
        <v>103311</v>
      </c>
      <c r="N1105" t="str">
        <f>VLOOKUP($D1105,Artslister!$A$1:$W$99,4,FALSE)</f>
        <v>133275</v>
      </c>
      <c r="O1105" t="str">
        <f>VLOOKUP($D1105,Artslister!$A$1:$W$99,5,FALSE)</f>
        <v>Plantae</v>
      </c>
      <c r="P1105" t="str">
        <f>VLOOKUP($D1105,Artslister!$A$1:$W$99,6,FALSE)</f>
        <v>Magnoliophyta</v>
      </c>
      <c r="Q1105" t="str">
        <f>VLOOKUP($D1105,Artslister!$A$1:$W$99,7,FALSE)</f>
        <v>Eudicots</v>
      </c>
      <c r="R1105" t="str">
        <f>VLOOKUP($D1105,Artslister!$A$1:$W$99,8,FALSE)</f>
        <v>Rosales</v>
      </c>
      <c r="S1105" t="str">
        <f>VLOOKUP($D1105,Artslister!$A$1:$W$99,9,FALSE)</f>
        <v>Rosaceae</v>
      </c>
      <c r="T1105" t="str">
        <f>VLOOKUP($D1105,Artslister!$A$1:$W$99,10,FALSE)</f>
        <v>Filipendula</v>
      </c>
      <c r="U1105" t="str">
        <f>VLOOKUP($D1105,Artslister!$A$1:$W$99,11,FALSE)</f>
        <v>vulgaris</v>
      </c>
      <c r="V1105">
        <f>VLOOKUP($D1105,Artslister!$A$1:$W$99,12,FALSE)</f>
        <v>0</v>
      </c>
      <c r="W1105" t="str">
        <f>VLOOKUP($D1105,Artslister!$A$1:$W$99,13,FALSE)</f>
        <v>Moench</v>
      </c>
      <c r="X1105" t="e">
        <f>VLOOKUP($D1105,Artslister!$A$1:$W$99,15,FALSE)</f>
        <v>#REF!</v>
      </c>
      <c r="Y1105" t="e">
        <f>VLOOKUP($D1105,Artslister!$A$1:$W$99,17,FALSE)</f>
        <v>#N/A</v>
      </c>
    </row>
    <row r="1106" spans="1:25" ht="14.55" hidden="1" x14ac:dyDescent="0.3">
      <c r="A1106" t="s">
        <v>64</v>
      </c>
      <c r="B1106">
        <v>2020</v>
      </c>
      <c r="C1106" t="s">
        <v>1827</v>
      </c>
      <c r="D1106" t="s">
        <v>1945</v>
      </c>
      <c r="E1106">
        <v>5</v>
      </c>
      <c r="F1106">
        <v>1</v>
      </c>
      <c r="L1106" t="str">
        <f>VLOOKUP($D1106,Artslister!$A$1:$W$99,2,FALSE)</f>
        <v>Filipendula vulgaris</v>
      </c>
      <c r="M1106" t="str">
        <f>VLOOKUP($D1106,Artslister!$A$1:$W$99,3,FALSE)</f>
        <v>103311</v>
      </c>
      <c r="N1106" t="str">
        <f>VLOOKUP($D1106,Artslister!$A$1:$W$99,4,FALSE)</f>
        <v>133275</v>
      </c>
      <c r="O1106" t="str">
        <f>VLOOKUP($D1106,Artslister!$A$1:$W$99,5,FALSE)</f>
        <v>Plantae</v>
      </c>
      <c r="P1106" t="str">
        <f>VLOOKUP($D1106,Artslister!$A$1:$W$99,6,FALSE)</f>
        <v>Magnoliophyta</v>
      </c>
      <c r="Q1106" t="str">
        <f>VLOOKUP($D1106,Artslister!$A$1:$W$99,7,FALSE)</f>
        <v>Eudicots</v>
      </c>
      <c r="R1106" t="str">
        <f>VLOOKUP($D1106,Artslister!$A$1:$W$99,8,FALSE)</f>
        <v>Rosales</v>
      </c>
      <c r="S1106" t="str">
        <f>VLOOKUP($D1106,Artslister!$A$1:$W$99,9,FALSE)</f>
        <v>Rosaceae</v>
      </c>
      <c r="T1106" t="str">
        <f>VLOOKUP($D1106,Artslister!$A$1:$W$99,10,FALSE)</f>
        <v>Filipendula</v>
      </c>
      <c r="U1106" t="str">
        <f>VLOOKUP($D1106,Artslister!$A$1:$W$99,11,FALSE)</f>
        <v>vulgaris</v>
      </c>
      <c r="V1106">
        <f>VLOOKUP($D1106,Artslister!$A$1:$W$99,12,FALSE)</f>
        <v>0</v>
      </c>
      <c r="W1106" t="str">
        <f>VLOOKUP($D1106,Artslister!$A$1:$W$99,13,FALSE)</f>
        <v>Moench</v>
      </c>
      <c r="X1106" t="e">
        <f>VLOOKUP($D1106,Artslister!$A$1:$W$99,15,FALSE)</f>
        <v>#REF!</v>
      </c>
      <c r="Y1106" t="e">
        <f>VLOOKUP($D1106,Artslister!$A$1:$W$99,17,FALSE)</f>
        <v>#N/A</v>
      </c>
    </row>
    <row r="1107" spans="1:25" ht="14.55" hidden="1" x14ac:dyDescent="0.3">
      <c r="A1107" t="s">
        <v>64</v>
      </c>
      <c r="B1107">
        <v>2020</v>
      </c>
      <c r="C1107" t="s">
        <v>1829</v>
      </c>
      <c r="D1107" t="s">
        <v>1945</v>
      </c>
      <c r="E1107">
        <v>15</v>
      </c>
      <c r="F1107">
        <v>1</v>
      </c>
      <c r="L1107" t="str">
        <f>VLOOKUP($D1107,Artslister!$A$1:$W$99,2,FALSE)</f>
        <v>Filipendula vulgaris</v>
      </c>
      <c r="M1107" t="str">
        <f>VLOOKUP($D1107,Artslister!$A$1:$W$99,3,FALSE)</f>
        <v>103311</v>
      </c>
      <c r="N1107" t="str">
        <f>VLOOKUP($D1107,Artslister!$A$1:$W$99,4,FALSE)</f>
        <v>133275</v>
      </c>
      <c r="O1107" t="str">
        <f>VLOOKUP($D1107,Artslister!$A$1:$W$99,5,FALSE)</f>
        <v>Plantae</v>
      </c>
      <c r="P1107" t="str">
        <f>VLOOKUP($D1107,Artslister!$A$1:$W$99,6,FALSE)</f>
        <v>Magnoliophyta</v>
      </c>
      <c r="Q1107" t="str">
        <f>VLOOKUP($D1107,Artslister!$A$1:$W$99,7,FALSE)</f>
        <v>Eudicots</v>
      </c>
      <c r="R1107" t="str">
        <f>VLOOKUP($D1107,Artslister!$A$1:$W$99,8,FALSE)</f>
        <v>Rosales</v>
      </c>
      <c r="S1107" t="str">
        <f>VLOOKUP($D1107,Artslister!$A$1:$W$99,9,FALSE)</f>
        <v>Rosaceae</v>
      </c>
      <c r="T1107" t="str">
        <f>VLOOKUP($D1107,Artslister!$A$1:$W$99,10,FALSE)</f>
        <v>Filipendula</v>
      </c>
      <c r="U1107" t="str">
        <f>VLOOKUP($D1107,Artslister!$A$1:$W$99,11,FALSE)</f>
        <v>vulgaris</v>
      </c>
      <c r="V1107">
        <f>VLOOKUP($D1107,Artslister!$A$1:$W$99,12,FALSE)</f>
        <v>0</v>
      </c>
      <c r="W1107" t="str">
        <f>VLOOKUP($D1107,Artslister!$A$1:$W$99,13,FALSE)</f>
        <v>Moench</v>
      </c>
      <c r="X1107" t="e">
        <f>VLOOKUP($D1107,Artslister!$A$1:$W$99,15,FALSE)</f>
        <v>#REF!</v>
      </c>
      <c r="Y1107" t="e">
        <f>VLOOKUP($D1107,Artslister!$A$1:$W$99,17,FALSE)</f>
        <v>#N/A</v>
      </c>
    </row>
    <row r="1108" spans="1:25" ht="14.55" hidden="1" x14ac:dyDescent="0.3">
      <c r="A1108" t="s">
        <v>64</v>
      </c>
      <c r="B1108">
        <v>2020</v>
      </c>
      <c r="C1108" t="s">
        <v>1819</v>
      </c>
      <c r="D1108" t="s">
        <v>1945</v>
      </c>
      <c r="E1108">
        <v>20</v>
      </c>
      <c r="F1108">
        <v>1</v>
      </c>
      <c r="L1108" t="str">
        <f>VLOOKUP($D1108,Artslister!$A$1:$W$99,2,FALSE)</f>
        <v>Filipendula vulgaris</v>
      </c>
      <c r="M1108" t="str">
        <f>VLOOKUP($D1108,Artslister!$A$1:$W$99,3,FALSE)</f>
        <v>103311</v>
      </c>
      <c r="N1108" t="str">
        <f>VLOOKUP($D1108,Artslister!$A$1:$W$99,4,FALSE)</f>
        <v>133275</v>
      </c>
      <c r="O1108" t="str">
        <f>VLOOKUP($D1108,Artslister!$A$1:$W$99,5,FALSE)</f>
        <v>Plantae</v>
      </c>
      <c r="P1108" t="str">
        <f>VLOOKUP($D1108,Artslister!$A$1:$W$99,6,FALSE)</f>
        <v>Magnoliophyta</v>
      </c>
      <c r="Q1108" t="str">
        <f>VLOOKUP($D1108,Artslister!$A$1:$W$99,7,FALSE)</f>
        <v>Eudicots</v>
      </c>
      <c r="R1108" t="str">
        <f>VLOOKUP($D1108,Artslister!$A$1:$W$99,8,FALSE)</f>
        <v>Rosales</v>
      </c>
      <c r="S1108" t="str">
        <f>VLOOKUP($D1108,Artslister!$A$1:$W$99,9,FALSE)</f>
        <v>Rosaceae</v>
      </c>
      <c r="T1108" t="str">
        <f>VLOOKUP($D1108,Artslister!$A$1:$W$99,10,FALSE)</f>
        <v>Filipendula</v>
      </c>
      <c r="U1108" t="str">
        <f>VLOOKUP($D1108,Artslister!$A$1:$W$99,11,FALSE)</f>
        <v>vulgaris</v>
      </c>
      <c r="V1108">
        <f>VLOOKUP($D1108,Artslister!$A$1:$W$99,12,FALSE)</f>
        <v>0</v>
      </c>
      <c r="W1108" t="str">
        <f>VLOOKUP($D1108,Artslister!$A$1:$W$99,13,FALSE)</f>
        <v>Moench</v>
      </c>
      <c r="X1108" t="e">
        <f>VLOOKUP($D1108,Artslister!$A$1:$W$99,15,FALSE)</f>
        <v>#REF!</v>
      </c>
      <c r="Y1108" t="e">
        <f>VLOOKUP($D1108,Artslister!$A$1:$W$99,17,FALSE)</f>
        <v>#N/A</v>
      </c>
    </row>
    <row r="1109" spans="1:25" ht="14.55" hidden="1" x14ac:dyDescent="0.3">
      <c r="A1109" t="s">
        <v>117</v>
      </c>
      <c r="B1109">
        <v>2021</v>
      </c>
      <c r="C1109" t="s">
        <v>1420</v>
      </c>
      <c r="D1109" t="s">
        <v>1945</v>
      </c>
      <c r="E1109">
        <v>1</v>
      </c>
      <c r="F1109">
        <v>1</v>
      </c>
      <c r="L1109" t="str">
        <f>VLOOKUP($D1109,Artslister!$A$1:$W$99,2,FALSE)</f>
        <v>Filipendula vulgaris</v>
      </c>
      <c r="M1109" t="str">
        <f>VLOOKUP($D1109,Artslister!$A$1:$W$99,3,FALSE)</f>
        <v>103311</v>
      </c>
      <c r="N1109" t="str">
        <f>VLOOKUP($D1109,Artslister!$A$1:$W$99,4,FALSE)</f>
        <v>133275</v>
      </c>
      <c r="O1109" t="str">
        <f>VLOOKUP($D1109,Artslister!$A$1:$W$99,5,FALSE)</f>
        <v>Plantae</v>
      </c>
      <c r="P1109" t="str">
        <f>VLOOKUP($D1109,Artslister!$A$1:$W$99,6,FALSE)</f>
        <v>Magnoliophyta</v>
      </c>
      <c r="Q1109" t="str">
        <f>VLOOKUP($D1109,Artslister!$A$1:$W$99,7,FALSE)</f>
        <v>Eudicots</v>
      </c>
      <c r="R1109" t="str">
        <f>VLOOKUP($D1109,Artslister!$A$1:$W$99,8,FALSE)</f>
        <v>Rosales</v>
      </c>
      <c r="S1109" t="str">
        <f>VLOOKUP($D1109,Artslister!$A$1:$W$99,9,FALSE)</f>
        <v>Rosaceae</v>
      </c>
      <c r="T1109" t="str">
        <f>VLOOKUP($D1109,Artslister!$A$1:$W$99,10,FALSE)</f>
        <v>Filipendula</v>
      </c>
      <c r="U1109" t="str">
        <f>VLOOKUP($D1109,Artslister!$A$1:$W$99,11,FALSE)</f>
        <v>vulgaris</v>
      </c>
      <c r="V1109">
        <f>VLOOKUP($D1109,Artslister!$A$1:$W$99,12,FALSE)</f>
        <v>0</v>
      </c>
      <c r="W1109" t="str">
        <f>VLOOKUP($D1109,Artslister!$A$1:$W$99,13,FALSE)</f>
        <v>Moench</v>
      </c>
      <c r="X1109" t="e">
        <f>VLOOKUP($D1109,Artslister!$A$1:$W$99,15,FALSE)</f>
        <v>#REF!</v>
      </c>
      <c r="Y1109" t="e">
        <f>VLOOKUP($D1109,Artslister!$A$1:$W$99,17,FALSE)</f>
        <v>#N/A</v>
      </c>
    </row>
    <row r="1110" spans="1:25" ht="14.55" hidden="1" x14ac:dyDescent="0.3">
      <c r="A1110" t="s">
        <v>117</v>
      </c>
      <c r="B1110">
        <v>2021</v>
      </c>
      <c r="C1110" t="s">
        <v>1406</v>
      </c>
      <c r="D1110" t="s">
        <v>1945</v>
      </c>
      <c r="E1110">
        <v>3</v>
      </c>
      <c r="F1110">
        <v>1</v>
      </c>
      <c r="L1110" t="str">
        <f>VLOOKUP($D1110,Artslister!$A$1:$W$99,2,FALSE)</f>
        <v>Filipendula vulgaris</v>
      </c>
      <c r="M1110" t="str">
        <f>VLOOKUP($D1110,Artslister!$A$1:$W$99,3,FALSE)</f>
        <v>103311</v>
      </c>
      <c r="N1110" t="str">
        <f>VLOOKUP($D1110,Artslister!$A$1:$W$99,4,FALSE)</f>
        <v>133275</v>
      </c>
      <c r="O1110" t="str">
        <f>VLOOKUP($D1110,Artslister!$A$1:$W$99,5,FALSE)</f>
        <v>Plantae</v>
      </c>
      <c r="P1110" t="str">
        <f>VLOOKUP($D1110,Artslister!$A$1:$W$99,6,FALSE)</f>
        <v>Magnoliophyta</v>
      </c>
      <c r="Q1110" t="str">
        <f>VLOOKUP($D1110,Artslister!$A$1:$W$99,7,FALSE)</f>
        <v>Eudicots</v>
      </c>
      <c r="R1110" t="str">
        <f>VLOOKUP($D1110,Artslister!$A$1:$W$99,8,FALSE)</f>
        <v>Rosales</v>
      </c>
      <c r="S1110" t="str">
        <f>VLOOKUP($D1110,Artslister!$A$1:$W$99,9,FALSE)</f>
        <v>Rosaceae</v>
      </c>
      <c r="T1110" t="str">
        <f>VLOOKUP($D1110,Artslister!$A$1:$W$99,10,FALSE)</f>
        <v>Filipendula</v>
      </c>
      <c r="U1110" t="str">
        <f>VLOOKUP($D1110,Artslister!$A$1:$W$99,11,FALSE)</f>
        <v>vulgaris</v>
      </c>
      <c r="V1110">
        <f>VLOOKUP($D1110,Artslister!$A$1:$W$99,12,FALSE)</f>
        <v>0</v>
      </c>
      <c r="W1110" t="str">
        <f>VLOOKUP($D1110,Artslister!$A$1:$W$99,13,FALSE)</f>
        <v>Moench</v>
      </c>
      <c r="X1110" t="e">
        <f>VLOOKUP($D1110,Artslister!$A$1:$W$99,15,FALSE)</f>
        <v>#REF!</v>
      </c>
      <c r="Y1110" t="e">
        <f>VLOOKUP($D1110,Artslister!$A$1:$W$99,17,FALSE)</f>
        <v>#N/A</v>
      </c>
    </row>
    <row r="1111" spans="1:25" ht="14.55" hidden="1" x14ac:dyDescent="0.3">
      <c r="A1111" t="s">
        <v>117</v>
      </c>
      <c r="B1111">
        <v>2021</v>
      </c>
      <c r="C1111" t="s">
        <v>1408</v>
      </c>
      <c r="D1111" t="s">
        <v>1945</v>
      </c>
      <c r="E1111">
        <v>2</v>
      </c>
      <c r="F1111">
        <v>1</v>
      </c>
      <c r="L1111" t="str">
        <f>VLOOKUP($D1111,Artslister!$A$1:$W$99,2,FALSE)</f>
        <v>Filipendula vulgaris</v>
      </c>
      <c r="M1111" t="str">
        <f>VLOOKUP($D1111,Artslister!$A$1:$W$99,3,FALSE)</f>
        <v>103311</v>
      </c>
      <c r="N1111" t="str">
        <f>VLOOKUP($D1111,Artslister!$A$1:$W$99,4,FALSE)</f>
        <v>133275</v>
      </c>
      <c r="O1111" t="str">
        <f>VLOOKUP($D1111,Artslister!$A$1:$W$99,5,FALSE)</f>
        <v>Plantae</v>
      </c>
      <c r="P1111" t="str">
        <f>VLOOKUP($D1111,Artslister!$A$1:$W$99,6,FALSE)</f>
        <v>Magnoliophyta</v>
      </c>
      <c r="Q1111" t="str">
        <f>VLOOKUP($D1111,Artslister!$A$1:$W$99,7,FALSE)</f>
        <v>Eudicots</v>
      </c>
      <c r="R1111" t="str">
        <f>VLOOKUP($D1111,Artslister!$A$1:$W$99,8,FALSE)</f>
        <v>Rosales</v>
      </c>
      <c r="S1111" t="str">
        <f>VLOOKUP($D1111,Artslister!$A$1:$W$99,9,FALSE)</f>
        <v>Rosaceae</v>
      </c>
      <c r="T1111" t="str">
        <f>VLOOKUP($D1111,Artslister!$A$1:$W$99,10,FALSE)</f>
        <v>Filipendula</v>
      </c>
      <c r="U1111" t="str">
        <f>VLOOKUP($D1111,Artslister!$A$1:$W$99,11,FALSE)</f>
        <v>vulgaris</v>
      </c>
      <c r="V1111">
        <f>VLOOKUP($D1111,Artslister!$A$1:$W$99,12,FALSE)</f>
        <v>0</v>
      </c>
      <c r="W1111" t="str">
        <f>VLOOKUP($D1111,Artslister!$A$1:$W$99,13,FALSE)</f>
        <v>Moench</v>
      </c>
      <c r="X1111" t="e">
        <f>VLOOKUP($D1111,Artslister!$A$1:$W$99,15,FALSE)</f>
        <v>#REF!</v>
      </c>
      <c r="Y1111" t="e">
        <f>VLOOKUP($D1111,Artslister!$A$1:$W$99,17,FALSE)</f>
        <v>#N/A</v>
      </c>
    </row>
    <row r="1112" spans="1:25" ht="14.55" hidden="1" x14ac:dyDescent="0.3">
      <c r="A1112" t="s">
        <v>70</v>
      </c>
      <c r="B1112">
        <v>2021</v>
      </c>
      <c r="C1112" t="s">
        <v>1992</v>
      </c>
      <c r="D1112" t="s">
        <v>1945</v>
      </c>
      <c r="E1112">
        <v>1</v>
      </c>
      <c r="F1112">
        <v>1</v>
      </c>
      <c r="L1112" t="str">
        <f>VLOOKUP($D1112,Artslister!$A$1:$W$99,2,FALSE)</f>
        <v>Filipendula vulgaris</v>
      </c>
      <c r="M1112" t="str">
        <f>VLOOKUP($D1112,Artslister!$A$1:$W$99,3,FALSE)</f>
        <v>103311</v>
      </c>
      <c r="N1112" t="str">
        <f>VLOOKUP($D1112,Artslister!$A$1:$W$99,4,FALSE)</f>
        <v>133275</v>
      </c>
      <c r="O1112" t="str">
        <f>VLOOKUP($D1112,Artslister!$A$1:$W$99,5,FALSE)</f>
        <v>Plantae</v>
      </c>
      <c r="P1112" t="str">
        <f>VLOOKUP($D1112,Artslister!$A$1:$W$99,6,FALSE)</f>
        <v>Magnoliophyta</v>
      </c>
      <c r="Q1112" t="str">
        <f>VLOOKUP($D1112,Artslister!$A$1:$W$99,7,FALSE)</f>
        <v>Eudicots</v>
      </c>
      <c r="R1112" t="str">
        <f>VLOOKUP($D1112,Artslister!$A$1:$W$99,8,FALSE)</f>
        <v>Rosales</v>
      </c>
      <c r="S1112" t="str">
        <f>VLOOKUP($D1112,Artslister!$A$1:$W$99,9,FALSE)</f>
        <v>Rosaceae</v>
      </c>
      <c r="T1112" t="str">
        <f>VLOOKUP($D1112,Artslister!$A$1:$W$99,10,FALSE)</f>
        <v>Filipendula</v>
      </c>
      <c r="U1112" t="str">
        <f>VLOOKUP($D1112,Artslister!$A$1:$W$99,11,FALSE)</f>
        <v>vulgaris</v>
      </c>
      <c r="V1112">
        <f>VLOOKUP($D1112,Artslister!$A$1:$W$99,12,FALSE)</f>
        <v>0</v>
      </c>
      <c r="W1112" t="str">
        <f>VLOOKUP($D1112,Artslister!$A$1:$W$99,13,FALSE)</f>
        <v>Moench</v>
      </c>
      <c r="X1112" t="e">
        <f>VLOOKUP($D1112,Artslister!$A$1:$W$99,15,FALSE)</f>
        <v>#REF!</v>
      </c>
      <c r="Y1112" t="e">
        <f>VLOOKUP($D1112,Artslister!$A$1:$W$99,17,FALSE)</f>
        <v>#N/A</v>
      </c>
    </row>
    <row r="1113" spans="1:25" ht="14.55" hidden="1" x14ac:dyDescent="0.3">
      <c r="A1113" t="s">
        <v>70</v>
      </c>
      <c r="B1113">
        <v>2021</v>
      </c>
      <c r="C1113" t="s">
        <v>1993</v>
      </c>
      <c r="D1113" t="s">
        <v>1945</v>
      </c>
      <c r="E1113">
        <v>3</v>
      </c>
      <c r="F1113">
        <v>1</v>
      </c>
      <c r="L1113" t="str">
        <f>VLOOKUP($D1113,Artslister!$A$1:$W$99,2,FALSE)</f>
        <v>Filipendula vulgaris</v>
      </c>
      <c r="M1113" t="str">
        <f>VLOOKUP($D1113,Artslister!$A$1:$W$99,3,FALSE)</f>
        <v>103311</v>
      </c>
      <c r="N1113" t="str">
        <f>VLOOKUP($D1113,Artslister!$A$1:$W$99,4,FALSE)</f>
        <v>133275</v>
      </c>
      <c r="O1113" t="str">
        <f>VLOOKUP($D1113,Artslister!$A$1:$W$99,5,FALSE)</f>
        <v>Plantae</v>
      </c>
      <c r="P1113" t="str">
        <f>VLOOKUP($D1113,Artslister!$A$1:$W$99,6,FALSE)</f>
        <v>Magnoliophyta</v>
      </c>
      <c r="Q1113" t="str">
        <f>VLOOKUP($D1113,Artslister!$A$1:$W$99,7,FALSE)</f>
        <v>Eudicots</v>
      </c>
      <c r="R1113" t="str">
        <f>VLOOKUP($D1113,Artslister!$A$1:$W$99,8,FALSE)</f>
        <v>Rosales</v>
      </c>
      <c r="S1113" t="str">
        <f>VLOOKUP($D1113,Artslister!$A$1:$W$99,9,FALSE)</f>
        <v>Rosaceae</v>
      </c>
      <c r="T1113" t="str">
        <f>VLOOKUP($D1113,Artslister!$A$1:$W$99,10,FALSE)</f>
        <v>Filipendula</v>
      </c>
      <c r="U1113" t="str">
        <f>VLOOKUP($D1113,Artslister!$A$1:$W$99,11,FALSE)</f>
        <v>vulgaris</v>
      </c>
      <c r="V1113">
        <f>VLOOKUP($D1113,Artslister!$A$1:$W$99,12,FALSE)</f>
        <v>0</v>
      </c>
      <c r="W1113" t="str">
        <f>VLOOKUP($D1113,Artslister!$A$1:$W$99,13,FALSE)</f>
        <v>Moench</v>
      </c>
      <c r="X1113" t="e">
        <f>VLOOKUP($D1113,Artslister!$A$1:$W$99,15,FALSE)</f>
        <v>#REF!</v>
      </c>
      <c r="Y1113" t="e">
        <f>VLOOKUP($D1113,Artslister!$A$1:$W$99,17,FALSE)</f>
        <v>#N/A</v>
      </c>
    </row>
    <row r="1114" spans="1:25" ht="14.55" hidden="1" x14ac:dyDescent="0.3">
      <c r="A1114" t="s">
        <v>70</v>
      </c>
      <c r="B1114">
        <v>2021</v>
      </c>
      <c r="C1114" t="s">
        <v>1959</v>
      </c>
      <c r="D1114" t="s">
        <v>1945</v>
      </c>
      <c r="E1114">
        <v>8</v>
      </c>
      <c r="F1114">
        <v>1</v>
      </c>
      <c r="L1114" t="str">
        <f>VLOOKUP($D1114,Artslister!$A$1:$W$99,2,FALSE)</f>
        <v>Filipendula vulgaris</v>
      </c>
      <c r="M1114" t="str">
        <f>VLOOKUP($D1114,Artslister!$A$1:$W$99,3,FALSE)</f>
        <v>103311</v>
      </c>
      <c r="N1114" t="str">
        <f>VLOOKUP($D1114,Artslister!$A$1:$W$99,4,FALSE)</f>
        <v>133275</v>
      </c>
      <c r="O1114" t="str">
        <f>VLOOKUP($D1114,Artslister!$A$1:$W$99,5,FALSE)</f>
        <v>Plantae</v>
      </c>
      <c r="P1114" t="str">
        <f>VLOOKUP($D1114,Artslister!$A$1:$W$99,6,FALSE)</f>
        <v>Magnoliophyta</v>
      </c>
      <c r="Q1114" t="str">
        <f>VLOOKUP($D1114,Artslister!$A$1:$W$99,7,FALSE)</f>
        <v>Eudicots</v>
      </c>
      <c r="R1114" t="str">
        <f>VLOOKUP($D1114,Artslister!$A$1:$W$99,8,FALSE)</f>
        <v>Rosales</v>
      </c>
      <c r="S1114" t="str">
        <f>VLOOKUP($D1114,Artslister!$A$1:$W$99,9,FALSE)</f>
        <v>Rosaceae</v>
      </c>
      <c r="T1114" t="str">
        <f>VLOOKUP($D1114,Artslister!$A$1:$W$99,10,FALSE)</f>
        <v>Filipendula</v>
      </c>
      <c r="U1114" t="str">
        <f>VLOOKUP($D1114,Artslister!$A$1:$W$99,11,FALSE)</f>
        <v>vulgaris</v>
      </c>
      <c r="V1114">
        <f>VLOOKUP($D1114,Artslister!$A$1:$W$99,12,FALSE)</f>
        <v>0</v>
      </c>
      <c r="W1114" t="str">
        <f>VLOOKUP($D1114,Artslister!$A$1:$W$99,13,FALSE)</f>
        <v>Moench</v>
      </c>
      <c r="X1114" t="e">
        <f>VLOOKUP($D1114,Artslister!$A$1:$W$99,15,FALSE)</f>
        <v>#REF!</v>
      </c>
      <c r="Y1114" t="e">
        <f>VLOOKUP($D1114,Artslister!$A$1:$W$99,17,FALSE)</f>
        <v>#N/A</v>
      </c>
    </row>
    <row r="1115" spans="1:25" ht="14.55" hidden="1" x14ac:dyDescent="0.3">
      <c r="A1115" t="s">
        <v>70</v>
      </c>
      <c r="B1115">
        <v>2021</v>
      </c>
      <c r="C1115" t="s">
        <v>1960</v>
      </c>
      <c r="D1115" t="s">
        <v>1945</v>
      </c>
      <c r="E1115">
        <v>3</v>
      </c>
      <c r="F1115">
        <v>1</v>
      </c>
      <c r="L1115" t="str">
        <f>VLOOKUP($D1115,Artslister!$A$1:$W$99,2,FALSE)</f>
        <v>Filipendula vulgaris</v>
      </c>
      <c r="M1115" t="str">
        <f>VLOOKUP($D1115,Artslister!$A$1:$W$99,3,FALSE)</f>
        <v>103311</v>
      </c>
      <c r="N1115" t="str">
        <f>VLOOKUP($D1115,Artslister!$A$1:$W$99,4,FALSE)</f>
        <v>133275</v>
      </c>
      <c r="O1115" t="str">
        <f>VLOOKUP($D1115,Artslister!$A$1:$W$99,5,FALSE)</f>
        <v>Plantae</v>
      </c>
      <c r="P1115" t="str">
        <f>VLOOKUP($D1115,Artslister!$A$1:$W$99,6,FALSE)</f>
        <v>Magnoliophyta</v>
      </c>
      <c r="Q1115" t="str">
        <f>VLOOKUP($D1115,Artslister!$A$1:$W$99,7,FALSE)</f>
        <v>Eudicots</v>
      </c>
      <c r="R1115" t="str">
        <f>VLOOKUP($D1115,Artslister!$A$1:$W$99,8,FALSE)</f>
        <v>Rosales</v>
      </c>
      <c r="S1115" t="str">
        <f>VLOOKUP($D1115,Artslister!$A$1:$W$99,9,FALSE)</f>
        <v>Rosaceae</v>
      </c>
      <c r="T1115" t="str">
        <f>VLOOKUP($D1115,Artslister!$A$1:$W$99,10,FALSE)</f>
        <v>Filipendula</v>
      </c>
      <c r="U1115" t="str">
        <f>VLOOKUP($D1115,Artslister!$A$1:$W$99,11,FALSE)</f>
        <v>vulgaris</v>
      </c>
      <c r="V1115">
        <f>VLOOKUP($D1115,Artslister!$A$1:$W$99,12,FALSE)</f>
        <v>0</v>
      </c>
      <c r="W1115" t="str">
        <f>VLOOKUP($D1115,Artslister!$A$1:$W$99,13,FALSE)</f>
        <v>Moench</v>
      </c>
      <c r="X1115" t="e">
        <f>VLOOKUP($D1115,Artslister!$A$1:$W$99,15,FALSE)</f>
        <v>#REF!</v>
      </c>
      <c r="Y1115" t="e">
        <f>VLOOKUP($D1115,Artslister!$A$1:$W$99,17,FALSE)</f>
        <v>#N/A</v>
      </c>
    </row>
    <row r="1116" spans="1:25" ht="14.55" hidden="1" x14ac:dyDescent="0.3">
      <c r="A1116" t="s">
        <v>70</v>
      </c>
      <c r="B1116">
        <v>2021</v>
      </c>
      <c r="C1116" t="s">
        <v>1994</v>
      </c>
      <c r="D1116" t="s">
        <v>1945</v>
      </c>
      <c r="E1116">
        <v>1</v>
      </c>
      <c r="F1116">
        <v>1</v>
      </c>
      <c r="L1116" t="str">
        <f>VLOOKUP($D1116,Artslister!$A$1:$W$99,2,FALSE)</f>
        <v>Filipendula vulgaris</v>
      </c>
      <c r="M1116" t="str">
        <f>VLOOKUP($D1116,Artslister!$A$1:$W$99,3,FALSE)</f>
        <v>103311</v>
      </c>
      <c r="N1116" t="str">
        <f>VLOOKUP($D1116,Artslister!$A$1:$W$99,4,FALSE)</f>
        <v>133275</v>
      </c>
      <c r="O1116" t="str">
        <f>VLOOKUP($D1116,Artslister!$A$1:$W$99,5,FALSE)</f>
        <v>Plantae</v>
      </c>
      <c r="P1116" t="str">
        <f>VLOOKUP($D1116,Artslister!$A$1:$W$99,6,FALSE)</f>
        <v>Magnoliophyta</v>
      </c>
      <c r="Q1116" t="str">
        <f>VLOOKUP($D1116,Artslister!$A$1:$W$99,7,FALSE)</f>
        <v>Eudicots</v>
      </c>
      <c r="R1116" t="str">
        <f>VLOOKUP($D1116,Artslister!$A$1:$W$99,8,FALSE)</f>
        <v>Rosales</v>
      </c>
      <c r="S1116" t="str">
        <f>VLOOKUP($D1116,Artslister!$A$1:$W$99,9,FALSE)</f>
        <v>Rosaceae</v>
      </c>
      <c r="T1116" t="str">
        <f>VLOOKUP($D1116,Artslister!$A$1:$W$99,10,FALSE)</f>
        <v>Filipendula</v>
      </c>
      <c r="U1116" t="str">
        <f>VLOOKUP($D1116,Artslister!$A$1:$W$99,11,FALSE)</f>
        <v>vulgaris</v>
      </c>
      <c r="V1116">
        <f>VLOOKUP($D1116,Artslister!$A$1:$W$99,12,FALSE)</f>
        <v>0</v>
      </c>
      <c r="W1116" t="str">
        <f>VLOOKUP($D1116,Artslister!$A$1:$W$99,13,FALSE)</f>
        <v>Moench</v>
      </c>
      <c r="X1116" t="e">
        <f>VLOOKUP($D1116,Artslister!$A$1:$W$99,15,FALSE)</f>
        <v>#REF!</v>
      </c>
      <c r="Y1116" t="e">
        <f>VLOOKUP($D1116,Artslister!$A$1:$W$99,17,FALSE)</f>
        <v>#N/A</v>
      </c>
    </row>
    <row r="1117" spans="1:25" ht="14.55" hidden="1" x14ac:dyDescent="0.3">
      <c r="A1117" t="s">
        <v>70</v>
      </c>
      <c r="B1117">
        <v>2021</v>
      </c>
      <c r="C1117" t="s">
        <v>1933</v>
      </c>
      <c r="D1117" t="s">
        <v>1945</v>
      </c>
      <c r="E1117">
        <v>15</v>
      </c>
      <c r="F1117">
        <v>1</v>
      </c>
      <c r="L1117" t="str">
        <f>VLOOKUP($D1117,Artslister!$A$1:$W$99,2,FALSE)</f>
        <v>Filipendula vulgaris</v>
      </c>
      <c r="M1117" t="str">
        <f>VLOOKUP($D1117,Artslister!$A$1:$W$99,3,FALSE)</f>
        <v>103311</v>
      </c>
      <c r="N1117" t="str">
        <f>VLOOKUP($D1117,Artslister!$A$1:$W$99,4,FALSE)</f>
        <v>133275</v>
      </c>
      <c r="O1117" t="str">
        <f>VLOOKUP($D1117,Artslister!$A$1:$W$99,5,FALSE)</f>
        <v>Plantae</v>
      </c>
      <c r="P1117" t="str">
        <f>VLOOKUP($D1117,Artslister!$A$1:$W$99,6,FALSE)</f>
        <v>Magnoliophyta</v>
      </c>
      <c r="Q1117" t="str">
        <f>VLOOKUP($D1117,Artslister!$A$1:$W$99,7,FALSE)</f>
        <v>Eudicots</v>
      </c>
      <c r="R1117" t="str">
        <f>VLOOKUP($D1117,Artslister!$A$1:$W$99,8,FALSE)</f>
        <v>Rosales</v>
      </c>
      <c r="S1117" t="str">
        <f>VLOOKUP($D1117,Artslister!$A$1:$W$99,9,FALSE)</f>
        <v>Rosaceae</v>
      </c>
      <c r="T1117" t="str">
        <f>VLOOKUP($D1117,Artslister!$A$1:$W$99,10,FALSE)</f>
        <v>Filipendula</v>
      </c>
      <c r="U1117" t="str">
        <f>VLOOKUP($D1117,Artslister!$A$1:$W$99,11,FALSE)</f>
        <v>vulgaris</v>
      </c>
      <c r="V1117">
        <f>VLOOKUP($D1117,Artslister!$A$1:$W$99,12,FALSE)</f>
        <v>0</v>
      </c>
      <c r="W1117" t="str">
        <f>VLOOKUP($D1117,Artslister!$A$1:$W$99,13,FALSE)</f>
        <v>Moench</v>
      </c>
      <c r="X1117" t="e">
        <f>VLOOKUP($D1117,Artslister!$A$1:$W$99,15,FALSE)</f>
        <v>#REF!</v>
      </c>
      <c r="Y1117" t="e">
        <f>VLOOKUP($D1117,Artslister!$A$1:$W$99,17,FALSE)</f>
        <v>#N/A</v>
      </c>
    </row>
    <row r="1118" spans="1:25" ht="14.55" hidden="1" x14ac:dyDescent="0.3">
      <c r="A1118" t="s">
        <v>70</v>
      </c>
      <c r="B1118">
        <v>2021</v>
      </c>
      <c r="C1118" t="s">
        <v>1934</v>
      </c>
      <c r="D1118" t="s">
        <v>1945</v>
      </c>
      <c r="E1118">
        <v>2</v>
      </c>
      <c r="F1118">
        <v>1</v>
      </c>
      <c r="L1118" t="str">
        <f>VLOOKUP($D1118,Artslister!$A$1:$W$99,2,FALSE)</f>
        <v>Filipendula vulgaris</v>
      </c>
      <c r="M1118" t="str">
        <f>VLOOKUP($D1118,Artslister!$A$1:$W$99,3,FALSE)</f>
        <v>103311</v>
      </c>
      <c r="N1118" t="str">
        <f>VLOOKUP($D1118,Artslister!$A$1:$W$99,4,FALSE)</f>
        <v>133275</v>
      </c>
      <c r="O1118" t="str">
        <f>VLOOKUP($D1118,Artslister!$A$1:$W$99,5,FALSE)</f>
        <v>Plantae</v>
      </c>
      <c r="P1118" t="str">
        <f>VLOOKUP($D1118,Artslister!$A$1:$W$99,6,FALSE)</f>
        <v>Magnoliophyta</v>
      </c>
      <c r="Q1118" t="str">
        <f>VLOOKUP($D1118,Artslister!$A$1:$W$99,7,FALSE)</f>
        <v>Eudicots</v>
      </c>
      <c r="R1118" t="str">
        <f>VLOOKUP($D1118,Artslister!$A$1:$W$99,8,FALSE)</f>
        <v>Rosales</v>
      </c>
      <c r="S1118" t="str">
        <f>VLOOKUP($D1118,Artslister!$A$1:$W$99,9,FALSE)</f>
        <v>Rosaceae</v>
      </c>
      <c r="T1118" t="str">
        <f>VLOOKUP($D1118,Artslister!$A$1:$W$99,10,FALSE)</f>
        <v>Filipendula</v>
      </c>
      <c r="U1118" t="str">
        <f>VLOOKUP($D1118,Artslister!$A$1:$W$99,11,FALSE)</f>
        <v>vulgaris</v>
      </c>
      <c r="V1118">
        <f>VLOOKUP($D1118,Artslister!$A$1:$W$99,12,FALSE)</f>
        <v>0</v>
      </c>
      <c r="W1118" t="str">
        <f>VLOOKUP($D1118,Artslister!$A$1:$W$99,13,FALSE)</f>
        <v>Moench</v>
      </c>
      <c r="X1118" t="e">
        <f>VLOOKUP($D1118,Artslister!$A$1:$W$99,15,FALSE)</f>
        <v>#REF!</v>
      </c>
      <c r="Y1118" t="e">
        <f>VLOOKUP($D1118,Artslister!$A$1:$W$99,17,FALSE)</f>
        <v>#N/A</v>
      </c>
    </row>
    <row r="1119" spans="1:25" ht="14.55" hidden="1" x14ac:dyDescent="0.3">
      <c r="A1119" t="s">
        <v>70</v>
      </c>
      <c r="B1119">
        <v>2021</v>
      </c>
      <c r="C1119" t="s">
        <v>1944</v>
      </c>
      <c r="D1119" t="s">
        <v>1945</v>
      </c>
      <c r="E1119">
        <v>4</v>
      </c>
      <c r="F1119">
        <v>1</v>
      </c>
      <c r="L1119" t="str">
        <f>VLOOKUP($D1119,Artslister!$A$1:$W$99,2,FALSE)</f>
        <v>Filipendula vulgaris</v>
      </c>
      <c r="M1119" t="str">
        <f>VLOOKUP($D1119,Artslister!$A$1:$W$99,3,FALSE)</f>
        <v>103311</v>
      </c>
      <c r="N1119" t="str">
        <f>VLOOKUP($D1119,Artslister!$A$1:$W$99,4,FALSE)</f>
        <v>133275</v>
      </c>
      <c r="O1119" t="str">
        <f>VLOOKUP($D1119,Artslister!$A$1:$W$99,5,FALSE)</f>
        <v>Plantae</v>
      </c>
      <c r="P1119" t="str">
        <f>VLOOKUP($D1119,Artslister!$A$1:$W$99,6,FALSE)</f>
        <v>Magnoliophyta</v>
      </c>
      <c r="Q1119" t="str">
        <f>VLOOKUP($D1119,Artslister!$A$1:$W$99,7,FALSE)</f>
        <v>Eudicots</v>
      </c>
      <c r="R1119" t="str">
        <f>VLOOKUP($D1119,Artslister!$A$1:$W$99,8,FALSE)</f>
        <v>Rosales</v>
      </c>
      <c r="S1119" t="str">
        <f>VLOOKUP($D1119,Artslister!$A$1:$W$99,9,FALSE)</f>
        <v>Rosaceae</v>
      </c>
      <c r="T1119" t="str">
        <f>VLOOKUP($D1119,Artslister!$A$1:$W$99,10,FALSE)</f>
        <v>Filipendula</v>
      </c>
      <c r="U1119" t="str">
        <f>VLOOKUP($D1119,Artslister!$A$1:$W$99,11,FALSE)</f>
        <v>vulgaris</v>
      </c>
      <c r="V1119">
        <f>VLOOKUP($D1119,Artslister!$A$1:$W$99,12,FALSE)</f>
        <v>0</v>
      </c>
      <c r="W1119" t="str">
        <f>VLOOKUP($D1119,Artslister!$A$1:$W$99,13,FALSE)</f>
        <v>Moench</v>
      </c>
      <c r="X1119" t="e">
        <f>VLOOKUP($D1119,Artslister!$A$1:$W$99,15,FALSE)</f>
        <v>#REF!</v>
      </c>
      <c r="Y1119" t="e">
        <f>VLOOKUP($D1119,Artslister!$A$1:$W$99,17,FALSE)</f>
        <v>#N/A</v>
      </c>
    </row>
    <row r="1120" spans="1:25" ht="14.55" hidden="1" x14ac:dyDescent="0.3">
      <c r="A1120" t="s">
        <v>76</v>
      </c>
      <c r="B1120">
        <v>2021</v>
      </c>
      <c r="C1120" t="s">
        <v>1554</v>
      </c>
      <c r="D1120" t="s">
        <v>1945</v>
      </c>
      <c r="E1120">
        <v>6</v>
      </c>
      <c r="F1120">
        <v>1</v>
      </c>
      <c r="L1120" t="str">
        <f>VLOOKUP($D1120,Artslister!$A$1:$W$99,2,FALSE)</f>
        <v>Filipendula vulgaris</v>
      </c>
      <c r="M1120" t="str">
        <f>VLOOKUP($D1120,Artslister!$A$1:$W$99,3,FALSE)</f>
        <v>103311</v>
      </c>
      <c r="N1120" t="str">
        <f>VLOOKUP($D1120,Artslister!$A$1:$W$99,4,FALSE)</f>
        <v>133275</v>
      </c>
      <c r="O1120" t="str">
        <f>VLOOKUP($D1120,Artslister!$A$1:$W$99,5,FALSE)</f>
        <v>Plantae</v>
      </c>
      <c r="P1120" t="str">
        <f>VLOOKUP($D1120,Artslister!$A$1:$W$99,6,FALSE)</f>
        <v>Magnoliophyta</v>
      </c>
      <c r="Q1120" t="str">
        <f>VLOOKUP($D1120,Artslister!$A$1:$W$99,7,FALSE)</f>
        <v>Eudicots</v>
      </c>
      <c r="R1120" t="str">
        <f>VLOOKUP($D1120,Artslister!$A$1:$W$99,8,FALSE)</f>
        <v>Rosales</v>
      </c>
      <c r="S1120" t="str">
        <f>VLOOKUP($D1120,Artslister!$A$1:$W$99,9,FALSE)</f>
        <v>Rosaceae</v>
      </c>
      <c r="T1120" t="str">
        <f>VLOOKUP($D1120,Artslister!$A$1:$W$99,10,FALSE)</f>
        <v>Filipendula</v>
      </c>
      <c r="U1120" t="str">
        <f>VLOOKUP($D1120,Artslister!$A$1:$W$99,11,FALSE)</f>
        <v>vulgaris</v>
      </c>
      <c r="V1120">
        <f>VLOOKUP($D1120,Artslister!$A$1:$W$99,12,FALSE)</f>
        <v>0</v>
      </c>
      <c r="W1120" t="str">
        <f>VLOOKUP($D1120,Artslister!$A$1:$W$99,13,FALSE)</f>
        <v>Moench</v>
      </c>
      <c r="X1120" t="e">
        <f>VLOOKUP($D1120,Artslister!$A$1:$W$99,15,FALSE)</f>
        <v>#REF!</v>
      </c>
      <c r="Y1120" t="e">
        <f>VLOOKUP($D1120,Artslister!$A$1:$W$99,17,FALSE)</f>
        <v>#N/A</v>
      </c>
    </row>
    <row r="1121" spans="1:25" ht="14.55" hidden="1" x14ac:dyDescent="0.3">
      <c r="A1121" t="s">
        <v>76</v>
      </c>
      <c r="B1121">
        <v>2021</v>
      </c>
      <c r="C1121" t="s">
        <v>1556</v>
      </c>
      <c r="D1121" t="s">
        <v>1945</v>
      </c>
      <c r="E1121">
        <v>2</v>
      </c>
      <c r="F1121">
        <v>1</v>
      </c>
      <c r="L1121" t="str">
        <f>VLOOKUP($D1121,Artslister!$A$1:$W$99,2,FALSE)</f>
        <v>Filipendula vulgaris</v>
      </c>
      <c r="M1121" t="str">
        <f>VLOOKUP($D1121,Artslister!$A$1:$W$99,3,FALSE)</f>
        <v>103311</v>
      </c>
      <c r="N1121" t="str">
        <f>VLOOKUP($D1121,Artslister!$A$1:$W$99,4,FALSE)</f>
        <v>133275</v>
      </c>
      <c r="O1121" t="str">
        <f>VLOOKUP($D1121,Artslister!$A$1:$W$99,5,FALSE)</f>
        <v>Plantae</v>
      </c>
      <c r="P1121" t="str">
        <f>VLOOKUP($D1121,Artslister!$A$1:$W$99,6,FALSE)</f>
        <v>Magnoliophyta</v>
      </c>
      <c r="Q1121" t="str">
        <f>VLOOKUP($D1121,Artslister!$A$1:$W$99,7,FALSE)</f>
        <v>Eudicots</v>
      </c>
      <c r="R1121" t="str">
        <f>VLOOKUP($D1121,Artslister!$A$1:$W$99,8,FALSE)</f>
        <v>Rosales</v>
      </c>
      <c r="S1121" t="str">
        <f>VLOOKUP($D1121,Artslister!$A$1:$W$99,9,FALSE)</f>
        <v>Rosaceae</v>
      </c>
      <c r="T1121" t="str">
        <f>VLOOKUP($D1121,Artslister!$A$1:$W$99,10,FALSE)</f>
        <v>Filipendula</v>
      </c>
      <c r="U1121" t="str">
        <f>VLOOKUP($D1121,Artslister!$A$1:$W$99,11,FALSE)</f>
        <v>vulgaris</v>
      </c>
      <c r="V1121">
        <f>VLOOKUP($D1121,Artslister!$A$1:$W$99,12,FALSE)</f>
        <v>0</v>
      </c>
      <c r="W1121" t="str">
        <f>VLOOKUP($D1121,Artslister!$A$1:$W$99,13,FALSE)</f>
        <v>Moench</v>
      </c>
      <c r="X1121" t="e">
        <f>VLOOKUP($D1121,Artslister!$A$1:$W$99,15,FALSE)</f>
        <v>#REF!</v>
      </c>
      <c r="Y1121" t="e">
        <f>VLOOKUP($D1121,Artslister!$A$1:$W$99,17,FALSE)</f>
        <v>#N/A</v>
      </c>
    </row>
    <row r="1122" spans="1:25" ht="14.55" hidden="1" x14ac:dyDescent="0.3">
      <c r="A1122" t="s">
        <v>76</v>
      </c>
      <c r="B1122">
        <v>2021</v>
      </c>
      <c r="C1122" t="s">
        <v>1562</v>
      </c>
      <c r="D1122" t="s">
        <v>1945</v>
      </c>
      <c r="E1122">
        <v>1</v>
      </c>
      <c r="F1122">
        <v>1</v>
      </c>
      <c r="L1122" t="str">
        <f>VLOOKUP($D1122,Artslister!$A$1:$W$99,2,FALSE)</f>
        <v>Filipendula vulgaris</v>
      </c>
      <c r="M1122" t="str">
        <f>VLOOKUP($D1122,Artslister!$A$1:$W$99,3,FALSE)</f>
        <v>103311</v>
      </c>
      <c r="N1122" t="str">
        <f>VLOOKUP($D1122,Artslister!$A$1:$W$99,4,FALSE)</f>
        <v>133275</v>
      </c>
      <c r="O1122" t="str">
        <f>VLOOKUP($D1122,Artslister!$A$1:$W$99,5,FALSE)</f>
        <v>Plantae</v>
      </c>
      <c r="P1122" t="str">
        <f>VLOOKUP($D1122,Artslister!$A$1:$W$99,6,FALSE)</f>
        <v>Magnoliophyta</v>
      </c>
      <c r="Q1122" t="str">
        <f>VLOOKUP($D1122,Artslister!$A$1:$W$99,7,FALSE)</f>
        <v>Eudicots</v>
      </c>
      <c r="R1122" t="str">
        <f>VLOOKUP($D1122,Artslister!$A$1:$W$99,8,FALSE)</f>
        <v>Rosales</v>
      </c>
      <c r="S1122" t="str">
        <f>VLOOKUP($D1122,Artslister!$A$1:$W$99,9,FALSE)</f>
        <v>Rosaceae</v>
      </c>
      <c r="T1122" t="str">
        <f>VLOOKUP($D1122,Artslister!$A$1:$W$99,10,FALSE)</f>
        <v>Filipendula</v>
      </c>
      <c r="U1122" t="str">
        <f>VLOOKUP($D1122,Artslister!$A$1:$W$99,11,FALSE)</f>
        <v>vulgaris</v>
      </c>
      <c r="V1122">
        <f>VLOOKUP($D1122,Artslister!$A$1:$W$99,12,FALSE)</f>
        <v>0</v>
      </c>
      <c r="W1122" t="str">
        <f>VLOOKUP($D1122,Artslister!$A$1:$W$99,13,FALSE)</f>
        <v>Moench</v>
      </c>
      <c r="X1122" t="e">
        <f>VLOOKUP($D1122,Artslister!$A$1:$W$99,15,FALSE)</f>
        <v>#REF!</v>
      </c>
      <c r="Y1122" t="e">
        <f>VLOOKUP($D1122,Artslister!$A$1:$W$99,17,FALSE)</f>
        <v>#N/A</v>
      </c>
    </row>
    <row r="1123" spans="1:25" ht="14.55" hidden="1" x14ac:dyDescent="0.3">
      <c r="A1123" t="s">
        <v>76</v>
      </c>
      <c r="B1123">
        <v>2021</v>
      </c>
      <c r="C1123" t="s">
        <v>1564</v>
      </c>
      <c r="D1123" t="s">
        <v>1945</v>
      </c>
      <c r="E1123">
        <v>2</v>
      </c>
      <c r="F1123">
        <v>1</v>
      </c>
      <c r="L1123" t="str">
        <f>VLOOKUP($D1123,Artslister!$A$1:$W$99,2,FALSE)</f>
        <v>Filipendula vulgaris</v>
      </c>
      <c r="M1123" t="str">
        <f>VLOOKUP($D1123,Artslister!$A$1:$W$99,3,FALSE)</f>
        <v>103311</v>
      </c>
      <c r="N1123" t="str">
        <f>VLOOKUP($D1123,Artslister!$A$1:$W$99,4,FALSE)</f>
        <v>133275</v>
      </c>
      <c r="O1123" t="str">
        <f>VLOOKUP($D1123,Artslister!$A$1:$W$99,5,FALSE)</f>
        <v>Plantae</v>
      </c>
      <c r="P1123" t="str">
        <f>VLOOKUP($D1123,Artslister!$A$1:$W$99,6,FALSE)</f>
        <v>Magnoliophyta</v>
      </c>
      <c r="Q1123" t="str">
        <f>VLOOKUP($D1123,Artslister!$A$1:$W$99,7,FALSE)</f>
        <v>Eudicots</v>
      </c>
      <c r="R1123" t="str">
        <f>VLOOKUP($D1123,Artslister!$A$1:$W$99,8,FALSE)</f>
        <v>Rosales</v>
      </c>
      <c r="S1123" t="str">
        <f>VLOOKUP($D1123,Artslister!$A$1:$W$99,9,FALSE)</f>
        <v>Rosaceae</v>
      </c>
      <c r="T1123" t="str">
        <f>VLOOKUP($D1123,Artslister!$A$1:$W$99,10,FALSE)</f>
        <v>Filipendula</v>
      </c>
      <c r="U1123" t="str">
        <f>VLOOKUP($D1123,Artslister!$A$1:$W$99,11,FALSE)</f>
        <v>vulgaris</v>
      </c>
      <c r="V1123">
        <f>VLOOKUP($D1123,Artslister!$A$1:$W$99,12,FALSE)</f>
        <v>0</v>
      </c>
      <c r="W1123" t="str">
        <f>VLOOKUP($D1123,Artslister!$A$1:$W$99,13,FALSE)</f>
        <v>Moench</v>
      </c>
      <c r="X1123" t="e">
        <f>VLOOKUP($D1123,Artslister!$A$1:$W$99,15,FALSE)</f>
        <v>#REF!</v>
      </c>
      <c r="Y1123" t="e">
        <f>VLOOKUP($D1123,Artslister!$A$1:$W$99,17,FALSE)</f>
        <v>#N/A</v>
      </c>
    </row>
    <row r="1124" spans="1:25" ht="14.55" hidden="1" x14ac:dyDescent="0.3">
      <c r="A1124" t="s">
        <v>76</v>
      </c>
      <c r="B1124">
        <v>2021</v>
      </c>
      <c r="C1124" t="s">
        <v>1565</v>
      </c>
      <c r="D1124" t="s">
        <v>1945</v>
      </c>
      <c r="E1124">
        <v>2</v>
      </c>
      <c r="F1124">
        <v>1</v>
      </c>
      <c r="L1124" t="str">
        <f>VLOOKUP($D1124,Artslister!$A$1:$W$99,2,FALSE)</f>
        <v>Filipendula vulgaris</v>
      </c>
      <c r="M1124" t="str">
        <f>VLOOKUP($D1124,Artslister!$A$1:$W$99,3,FALSE)</f>
        <v>103311</v>
      </c>
      <c r="N1124" t="str">
        <f>VLOOKUP($D1124,Artslister!$A$1:$W$99,4,FALSE)</f>
        <v>133275</v>
      </c>
      <c r="O1124" t="str">
        <f>VLOOKUP($D1124,Artslister!$A$1:$W$99,5,FALSE)</f>
        <v>Plantae</v>
      </c>
      <c r="P1124" t="str">
        <f>VLOOKUP($D1124,Artslister!$A$1:$W$99,6,FALSE)</f>
        <v>Magnoliophyta</v>
      </c>
      <c r="Q1124" t="str">
        <f>VLOOKUP($D1124,Artslister!$A$1:$W$99,7,FALSE)</f>
        <v>Eudicots</v>
      </c>
      <c r="R1124" t="str">
        <f>VLOOKUP($D1124,Artslister!$A$1:$W$99,8,FALSE)</f>
        <v>Rosales</v>
      </c>
      <c r="S1124" t="str">
        <f>VLOOKUP($D1124,Artslister!$A$1:$W$99,9,FALSE)</f>
        <v>Rosaceae</v>
      </c>
      <c r="T1124" t="str">
        <f>VLOOKUP($D1124,Artslister!$A$1:$W$99,10,FALSE)</f>
        <v>Filipendula</v>
      </c>
      <c r="U1124" t="str">
        <f>VLOOKUP($D1124,Artslister!$A$1:$W$99,11,FALSE)</f>
        <v>vulgaris</v>
      </c>
      <c r="V1124">
        <f>VLOOKUP($D1124,Artslister!$A$1:$W$99,12,FALSE)</f>
        <v>0</v>
      </c>
      <c r="W1124" t="str">
        <f>VLOOKUP($D1124,Artslister!$A$1:$W$99,13,FALSE)</f>
        <v>Moench</v>
      </c>
      <c r="X1124" t="e">
        <f>VLOOKUP($D1124,Artslister!$A$1:$W$99,15,FALSE)</f>
        <v>#REF!</v>
      </c>
      <c r="Y1124" t="e">
        <f>VLOOKUP($D1124,Artslister!$A$1:$W$99,17,FALSE)</f>
        <v>#N/A</v>
      </c>
    </row>
    <row r="1125" spans="1:25" ht="14.55" hidden="1" x14ac:dyDescent="0.3">
      <c r="A1125" t="s">
        <v>76</v>
      </c>
      <c r="B1125">
        <v>2021</v>
      </c>
      <c r="C1125" t="s">
        <v>1557</v>
      </c>
      <c r="D1125" t="s">
        <v>1945</v>
      </c>
      <c r="E1125">
        <v>2</v>
      </c>
      <c r="F1125">
        <v>1</v>
      </c>
      <c r="L1125" t="str">
        <f>VLOOKUP($D1125,Artslister!$A$1:$W$99,2,FALSE)</f>
        <v>Filipendula vulgaris</v>
      </c>
      <c r="M1125" t="str">
        <f>VLOOKUP($D1125,Artslister!$A$1:$W$99,3,FALSE)</f>
        <v>103311</v>
      </c>
      <c r="N1125" t="str">
        <f>VLOOKUP($D1125,Artslister!$A$1:$W$99,4,FALSE)</f>
        <v>133275</v>
      </c>
      <c r="O1125" t="str">
        <f>VLOOKUP($D1125,Artslister!$A$1:$W$99,5,FALSE)</f>
        <v>Plantae</v>
      </c>
      <c r="P1125" t="str">
        <f>VLOOKUP($D1125,Artslister!$A$1:$W$99,6,FALSE)</f>
        <v>Magnoliophyta</v>
      </c>
      <c r="Q1125" t="str">
        <f>VLOOKUP($D1125,Artslister!$A$1:$W$99,7,FALSE)</f>
        <v>Eudicots</v>
      </c>
      <c r="R1125" t="str">
        <f>VLOOKUP($D1125,Artslister!$A$1:$W$99,8,FALSE)</f>
        <v>Rosales</v>
      </c>
      <c r="S1125" t="str">
        <f>VLOOKUP($D1125,Artslister!$A$1:$W$99,9,FALSE)</f>
        <v>Rosaceae</v>
      </c>
      <c r="T1125" t="str">
        <f>VLOOKUP($D1125,Artslister!$A$1:$W$99,10,FALSE)</f>
        <v>Filipendula</v>
      </c>
      <c r="U1125" t="str">
        <f>VLOOKUP($D1125,Artslister!$A$1:$W$99,11,FALSE)</f>
        <v>vulgaris</v>
      </c>
      <c r="V1125">
        <f>VLOOKUP($D1125,Artslister!$A$1:$W$99,12,FALSE)</f>
        <v>0</v>
      </c>
      <c r="W1125" t="str">
        <f>VLOOKUP($D1125,Artslister!$A$1:$W$99,13,FALSE)</f>
        <v>Moench</v>
      </c>
      <c r="X1125" t="e">
        <f>VLOOKUP($D1125,Artslister!$A$1:$W$99,15,FALSE)</f>
        <v>#REF!</v>
      </c>
      <c r="Y1125" t="e">
        <f>VLOOKUP($D1125,Artslister!$A$1:$W$99,17,FALSE)</f>
        <v>#N/A</v>
      </c>
    </row>
    <row r="1126" spans="1:25" ht="14.55" hidden="1" x14ac:dyDescent="0.3">
      <c r="A1126" t="s">
        <v>76</v>
      </c>
      <c r="B1126">
        <v>2021</v>
      </c>
      <c r="C1126" t="s">
        <v>1559</v>
      </c>
      <c r="D1126" t="s">
        <v>1945</v>
      </c>
      <c r="E1126">
        <v>2</v>
      </c>
      <c r="F1126">
        <v>1</v>
      </c>
      <c r="L1126" t="str">
        <f>VLOOKUP($D1126,Artslister!$A$1:$W$99,2,FALSE)</f>
        <v>Filipendula vulgaris</v>
      </c>
      <c r="M1126" t="str">
        <f>VLOOKUP($D1126,Artslister!$A$1:$W$99,3,FALSE)</f>
        <v>103311</v>
      </c>
      <c r="N1126" t="str">
        <f>VLOOKUP($D1126,Artslister!$A$1:$W$99,4,FALSE)</f>
        <v>133275</v>
      </c>
      <c r="O1126" t="str">
        <f>VLOOKUP($D1126,Artslister!$A$1:$W$99,5,FALSE)</f>
        <v>Plantae</v>
      </c>
      <c r="P1126" t="str">
        <f>VLOOKUP($D1126,Artslister!$A$1:$W$99,6,FALSE)</f>
        <v>Magnoliophyta</v>
      </c>
      <c r="Q1126" t="str">
        <f>VLOOKUP($D1126,Artslister!$A$1:$W$99,7,FALSE)</f>
        <v>Eudicots</v>
      </c>
      <c r="R1126" t="str">
        <f>VLOOKUP($D1126,Artslister!$A$1:$W$99,8,FALSE)</f>
        <v>Rosales</v>
      </c>
      <c r="S1126" t="str">
        <f>VLOOKUP($D1126,Artslister!$A$1:$W$99,9,FALSE)</f>
        <v>Rosaceae</v>
      </c>
      <c r="T1126" t="str">
        <f>VLOOKUP($D1126,Artslister!$A$1:$W$99,10,FALSE)</f>
        <v>Filipendula</v>
      </c>
      <c r="U1126" t="str">
        <f>VLOOKUP($D1126,Artslister!$A$1:$W$99,11,FALSE)</f>
        <v>vulgaris</v>
      </c>
      <c r="V1126">
        <f>VLOOKUP($D1126,Artslister!$A$1:$W$99,12,FALSE)</f>
        <v>0</v>
      </c>
      <c r="W1126" t="str">
        <f>VLOOKUP($D1126,Artslister!$A$1:$W$99,13,FALSE)</f>
        <v>Moench</v>
      </c>
      <c r="X1126" t="e">
        <f>VLOOKUP($D1126,Artslister!$A$1:$W$99,15,FALSE)</f>
        <v>#REF!</v>
      </c>
      <c r="Y1126" t="e">
        <f>VLOOKUP($D1126,Artslister!$A$1:$W$99,17,FALSE)</f>
        <v>#N/A</v>
      </c>
    </row>
    <row r="1127" spans="1:25" ht="14.55" hidden="1" x14ac:dyDescent="0.3">
      <c r="A1127" t="s">
        <v>57</v>
      </c>
      <c r="B1127">
        <v>2021</v>
      </c>
      <c r="C1127" t="s">
        <v>1664</v>
      </c>
      <c r="D1127" t="s">
        <v>1945</v>
      </c>
      <c r="E1127">
        <v>1</v>
      </c>
      <c r="F1127">
        <v>1</v>
      </c>
      <c r="L1127" t="str">
        <f>VLOOKUP($D1127,Artslister!$A$1:$W$99,2,FALSE)</f>
        <v>Filipendula vulgaris</v>
      </c>
      <c r="M1127" t="str">
        <f>VLOOKUP($D1127,Artslister!$A$1:$W$99,3,FALSE)</f>
        <v>103311</v>
      </c>
      <c r="N1127" t="str">
        <f>VLOOKUP($D1127,Artslister!$A$1:$W$99,4,FALSE)</f>
        <v>133275</v>
      </c>
      <c r="O1127" t="str">
        <f>VLOOKUP($D1127,Artslister!$A$1:$W$99,5,FALSE)</f>
        <v>Plantae</v>
      </c>
      <c r="P1127" t="str">
        <f>VLOOKUP($D1127,Artslister!$A$1:$W$99,6,FALSE)</f>
        <v>Magnoliophyta</v>
      </c>
      <c r="Q1127" t="str">
        <f>VLOOKUP($D1127,Artslister!$A$1:$W$99,7,FALSE)</f>
        <v>Eudicots</v>
      </c>
      <c r="R1127" t="str">
        <f>VLOOKUP($D1127,Artslister!$A$1:$W$99,8,FALSE)</f>
        <v>Rosales</v>
      </c>
      <c r="S1127" t="str">
        <f>VLOOKUP($D1127,Artslister!$A$1:$W$99,9,FALSE)</f>
        <v>Rosaceae</v>
      </c>
      <c r="T1127" t="str">
        <f>VLOOKUP($D1127,Artslister!$A$1:$W$99,10,FALSE)</f>
        <v>Filipendula</v>
      </c>
      <c r="U1127" t="str">
        <f>VLOOKUP($D1127,Artslister!$A$1:$W$99,11,FALSE)</f>
        <v>vulgaris</v>
      </c>
      <c r="V1127">
        <f>VLOOKUP($D1127,Artslister!$A$1:$W$99,12,FALSE)</f>
        <v>0</v>
      </c>
      <c r="W1127" t="str">
        <f>VLOOKUP($D1127,Artslister!$A$1:$W$99,13,FALSE)</f>
        <v>Moench</v>
      </c>
      <c r="X1127" t="e">
        <f>VLOOKUP($D1127,Artslister!$A$1:$W$99,15,FALSE)</f>
        <v>#REF!</v>
      </c>
      <c r="Y1127" t="e">
        <f>VLOOKUP($D1127,Artslister!$A$1:$W$99,17,FALSE)</f>
        <v>#N/A</v>
      </c>
    </row>
    <row r="1128" spans="1:25" ht="14.55" hidden="1" x14ac:dyDescent="0.3">
      <c r="A1128" t="s">
        <v>57</v>
      </c>
      <c r="B1128">
        <v>2021</v>
      </c>
      <c r="C1128" t="s">
        <v>1628</v>
      </c>
      <c r="D1128" t="s">
        <v>1945</v>
      </c>
      <c r="E1128">
        <v>1</v>
      </c>
      <c r="F1128">
        <v>1</v>
      </c>
      <c r="L1128" t="str">
        <f>VLOOKUP($D1128,Artslister!$A$1:$W$99,2,FALSE)</f>
        <v>Filipendula vulgaris</v>
      </c>
      <c r="M1128" t="str">
        <f>VLOOKUP($D1128,Artslister!$A$1:$W$99,3,FALSE)</f>
        <v>103311</v>
      </c>
      <c r="N1128" t="str">
        <f>VLOOKUP($D1128,Artslister!$A$1:$W$99,4,FALSE)</f>
        <v>133275</v>
      </c>
      <c r="O1128" t="str">
        <f>VLOOKUP($D1128,Artslister!$A$1:$W$99,5,FALSE)</f>
        <v>Plantae</v>
      </c>
      <c r="P1128" t="str">
        <f>VLOOKUP($D1128,Artslister!$A$1:$W$99,6,FALSE)</f>
        <v>Magnoliophyta</v>
      </c>
      <c r="Q1128" t="str">
        <f>VLOOKUP($D1128,Artslister!$A$1:$W$99,7,FALSE)</f>
        <v>Eudicots</v>
      </c>
      <c r="R1128" t="str">
        <f>VLOOKUP($D1128,Artslister!$A$1:$W$99,8,FALSE)</f>
        <v>Rosales</v>
      </c>
      <c r="S1128" t="str">
        <f>VLOOKUP($D1128,Artslister!$A$1:$W$99,9,FALSE)</f>
        <v>Rosaceae</v>
      </c>
      <c r="T1128" t="str">
        <f>VLOOKUP($D1128,Artslister!$A$1:$W$99,10,FALSE)</f>
        <v>Filipendula</v>
      </c>
      <c r="U1128" t="str">
        <f>VLOOKUP($D1128,Artslister!$A$1:$W$99,11,FALSE)</f>
        <v>vulgaris</v>
      </c>
      <c r="V1128">
        <f>VLOOKUP($D1128,Artslister!$A$1:$W$99,12,FALSE)</f>
        <v>0</v>
      </c>
      <c r="W1128" t="str">
        <f>VLOOKUP($D1128,Artslister!$A$1:$W$99,13,FALSE)</f>
        <v>Moench</v>
      </c>
      <c r="X1128" t="e">
        <f>VLOOKUP($D1128,Artslister!$A$1:$W$99,15,FALSE)</f>
        <v>#REF!</v>
      </c>
      <c r="Y1128" t="e">
        <f>VLOOKUP($D1128,Artslister!$A$1:$W$99,17,FALSE)</f>
        <v>#N/A</v>
      </c>
    </row>
    <row r="1129" spans="1:25" ht="14.55" hidden="1" x14ac:dyDescent="0.3">
      <c r="A1129" t="s">
        <v>57</v>
      </c>
      <c r="B1129">
        <v>2021</v>
      </c>
      <c r="C1129" t="s">
        <v>1658</v>
      </c>
      <c r="D1129" t="s">
        <v>1945</v>
      </c>
      <c r="E1129">
        <v>1</v>
      </c>
      <c r="F1129">
        <v>1</v>
      </c>
      <c r="L1129" t="str">
        <f>VLOOKUP($D1129,Artslister!$A$1:$W$99,2,FALSE)</f>
        <v>Filipendula vulgaris</v>
      </c>
      <c r="M1129" t="str">
        <f>VLOOKUP($D1129,Artslister!$A$1:$W$99,3,FALSE)</f>
        <v>103311</v>
      </c>
      <c r="N1129" t="str">
        <f>VLOOKUP($D1129,Artslister!$A$1:$W$99,4,FALSE)</f>
        <v>133275</v>
      </c>
      <c r="O1129" t="str">
        <f>VLOOKUP($D1129,Artslister!$A$1:$W$99,5,FALSE)</f>
        <v>Plantae</v>
      </c>
      <c r="P1129" t="str">
        <f>VLOOKUP($D1129,Artslister!$A$1:$W$99,6,FALSE)</f>
        <v>Magnoliophyta</v>
      </c>
      <c r="Q1129" t="str">
        <f>VLOOKUP($D1129,Artslister!$A$1:$W$99,7,FALSE)</f>
        <v>Eudicots</v>
      </c>
      <c r="R1129" t="str">
        <f>VLOOKUP($D1129,Artslister!$A$1:$W$99,8,FALSE)</f>
        <v>Rosales</v>
      </c>
      <c r="S1129" t="str">
        <f>VLOOKUP($D1129,Artslister!$A$1:$W$99,9,FALSE)</f>
        <v>Rosaceae</v>
      </c>
      <c r="T1129" t="str">
        <f>VLOOKUP($D1129,Artslister!$A$1:$W$99,10,FALSE)</f>
        <v>Filipendula</v>
      </c>
      <c r="U1129" t="str">
        <f>VLOOKUP($D1129,Artslister!$A$1:$W$99,11,FALSE)</f>
        <v>vulgaris</v>
      </c>
      <c r="V1129">
        <f>VLOOKUP($D1129,Artslister!$A$1:$W$99,12,FALSE)</f>
        <v>0</v>
      </c>
      <c r="W1129" t="str">
        <f>VLOOKUP($D1129,Artslister!$A$1:$W$99,13,FALSE)</f>
        <v>Moench</v>
      </c>
      <c r="X1129" t="e">
        <f>VLOOKUP($D1129,Artslister!$A$1:$W$99,15,FALSE)</f>
        <v>#REF!</v>
      </c>
      <c r="Y1129" t="e">
        <f>VLOOKUP($D1129,Artslister!$A$1:$W$99,17,FALSE)</f>
        <v>#N/A</v>
      </c>
    </row>
    <row r="1130" spans="1:25" ht="14.55" hidden="1" x14ac:dyDescent="0.3">
      <c r="A1130" t="s">
        <v>57</v>
      </c>
      <c r="B1130">
        <v>2021</v>
      </c>
      <c r="C1130" t="s">
        <v>1639</v>
      </c>
      <c r="D1130" t="s">
        <v>1945</v>
      </c>
      <c r="E1130">
        <v>4</v>
      </c>
      <c r="F1130">
        <v>1</v>
      </c>
      <c r="L1130" t="str">
        <f>VLOOKUP($D1130,Artslister!$A$1:$W$99,2,FALSE)</f>
        <v>Filipendula vulgaris</v>
      </c>
      <c r="M1130" t="str">
        <f>VLOOKUP($D1130,Artslister!$A$1:$W$99,3,FALSE)</f>
        <v>103311</v>
      </c>
      <c r="N1130" t="str">
        <f>VLOOKUP($D1130,Artslister!$A$1:$W$99,4,FALSE)</f>
        <v>133275</v>
      </c>
      <c r="O1130" t="str">
        <f>VLOOKUP($D1130,Artslister!$A$1:$W$99,5,FALSE)</f>
        <v>Plantae</v>
      </c>
      <c r="P1130" t="str">
        <f>VLOOKUP($D1130,Artslister!$A$1:$W$99,6,FALSE)</f>
        <v>Magnoliophyta</v>
      </c>
      <c r="Q1130" t="str">
        <f>VLOOKUP($D1130,Artslister!$A$1:$W$99,7,FALSE)</f>
        <v>Eudicots</v>
      </c>
      <c r="R1130" t="str">
        <f>VLOOKUP($D1130,Artslister!$A$1:$W$99,8,FALSE)</f>
        <v>Rosales</v>
      </c>
      <c r="S1130" t="str">
        <f>VLOOKUP($D1130,Artslister!$A$1:$W$99,9,FALSE)</f>
        <v>Rosaceae</v>
      </c>
      <c r="T1130" t="str">
        <f>VLOOKUP($D1130,Artslister!$A$1:$W$99,10,FALSE)</f>
        <v>Filipendula</v>
      </c>
      <c r="U1130" t="str">
        <f>VLOOKUP($D1130,Artslister!$A$1:$W$99,11,FALSE)</f>
        <v>vulgaris</v>
      </c>
      <c r="V1130">
        <f>VLOOKUP($D1130,Artslister!$A$1:$W$99,12,FALSE)</f>
        <v>0</v>
      </c>
      <c r="W1130" t="str">
        <f>VLOOKUP($D1130,Artslister!$A$1:$W$99,13,FALSE)</f>
        <v>Moench</v>
      </c>
      <c r="X1130" t="e">
        <f>VLOOKUP($D1130,Artslister!$A$1:$W$99,15,FALSE)</f>
        <v>#REF!</v>
      </c>
      <c r="Y1130" t="e">
        <f>VLOOKUP($D1130,Artslister!$A$1:$W$99,17,FALSE)</f>
        <v>#N/A</v>
      </c>
    </row>
    <row r="1131" spans="1:25" ht="14.55" hidden="1" x14ac:dyDescent="0.3">
      <c r="A1131" t="s">
        <v>57</v>
      </c>
      <c r="B1131">
        <v>2021</v>
      </c>
      <c r="C1131" t="s">
        <v>1633</v>
      </c>
      <c r="D1131" t="s">
        <v>1945</v>
      </c>
      <c r="E1131">
        <v>2</v>
      </c>
      <c r="F1131">
        <v>1</v>
      </c>
      <c r="L1131" t="str">
        <f>VLOOKUP($D1131,Artslister!$A$1:$W$99,2,FALSE)</f>
        <v>Filipendula vulgaris</v>
      </c>
      <c r="M1131" t="str">
        <f>VLOOKUP($D1131,Artslister!$A$1:$W$99,3,FALSE)</f>
        <v>103311</v>
      </c>
      <c r="N1131" t="str">
        <f>VLOOKUP($D1131,Artslister!$A$1:$W$99,4,FALSE)</f>
        <v>133275</v>
      </c>
      <c r="O1131" t="str">
        <f>VLOOKUP($D1131,Artslister!$A$1:$W$99,5,FALSE)</f>
        <v>Plantae</v>
      </c>
      <c r="P1131" t="str">
        <f>VLOOKUP($D1131,Artslister!$A$1:$W$99,6,FALSE)</f>
        <v>Magnoliophyta</v>
      </c>
      <c r="Q1131" t="str">
        <f>VLOOKUP($D1131,Artslister!$A$1:$W$99,7,FALSE)</f>
        <v>Eudicots</v>
      </c>
      <c r="R1131" t="str">
        <f>VLOOKUP($D1131,Artslister!$A$1:$W$99,8,FALSE)</f>
        <v>Rosales</v>
      </c>
      <c r="S1131" t="str">
        <f>VLOOKUP($D1131,Artslister!$A$1:$W$99,9,FALSE)</f>
        <v>Rosaceae</v>
      </c>
      <c r="T1131" t="str">
        <f>VLOOKUP($D1131,Artslister!$A$1:$W$99,10,FALSE)</f>
        <v>Filipendula</v>
      </c>
      <c r="U1131" t="str">
        <f>VLOOKUP($D1131,Artslister!$A$1:$W$99,11,FALSE)</f>
        <v>vulgaris</v>
      </c>
      <c r="V1131">
        <f>VLOOKUP($D1131,Artslister!$A$1:$W$99,12,FALSE)</f>
        <v>0</v>
      </c>
      <c r="W1131" t="str">
        <f>VLOOKUP($D1131,Artslister!$A$1:$W$99,13,FALSE)</f>
        <v>Moench</v>
      </c>
      <c r="X1131" t="e">
        <f>VLOOKUP($D1131,Artslister!$A$1:$W$99,15,FALSE)</f>
        <v>#REF!</v>
      </c>
      <c r="Y1131" t="e">
        <f>VLOOKUP($D1131,Artslister!$A$1:$W$99,17,FALSE)</f>
        <v>#N/A</v>
      </c>
    </row>
    <row r="1132" spans="1:25" ht="14.55" hidden="1" x14ac:dyDescent="0.3">
      <c r="A1132" t="s">
        <v>57</v>
      </c>
      <c r="B1132">
        <v>2021</v>
      </c>
      <c r="C1132" t="s">
        <v>1630</v>
      </c>
      <c r="D1132" t="s">
        <v>1945</v>
      </c>
      <c r="E1132">
        <v>4</v>
      </c>
      <c r="F1132">
        <v>1</v>
      </c>
      <c r="L1132" t="str">
        <f>VLOOKUP($D1132,Artslister!$A$1:$W$99,2,FALSE)</f>
        <v>Filipendula vulgaris</v>
      </c>
      <c r="M1132" t="str">
        <f>VLOOKUP($D1132,Artslister!$A$1:$W$99,3,FALSE)</f>
        <v>103311</v>
      </c>
      <c r="N1132" t="str">
        <f>VLOOKUP($D1132,Artslister!$A$1:$W$99,4,FALSE)</f>
        <v>133275</v>
      </c>
      <c r="O1132" t="str">
        <f>VLOOKUP($D1132,Artslister!$A$1:$W$99,5,FALSE)</f>
        <v>Plantae</v>
      </c>
      <c r="P1132" t="str">
        <f>VLOOKUP($D1132,Artslister!$A$1:$W$99,6,FALSE)</f>
        <v>Magnoliophyta</v>
      </c>
      <c r="Q1132" t="str">
        <f>VLOOKUP($D1132,Artslister!$A$1:$W$99,7,FALSE)</f>
        <v>Eudicots</v>
      </c>
      <c r="R1132" t="str">
        <f>VLOOKUP($D1132,Artslister!$A$1:$W$99,8,FALSE)</f>
        <v>Rosales</v>
      </c>
      <c r="S1132" t="str">
        <f>VLOOKUP($D1132,Artslister!$A$1:$W$99,9,FALSE)</f>
        <v>Rosaceae</v>
      </c>
      <c r="T1132" t="str">
        <f>VLOOKUP($D1132,Artslister!$A$1:$W$99,10,FALSE)</f>
        <v>Filipendula</v>
      </c>
      <c r="U1132" t="str">
        <f>VLOOKUP($D1132,Artslister!$A$1:$W$99,11,FALSE)</f>
        <v>vulgaris</v>
      </c>
      <c r="V1132">
        <f>VLOOKUP($D1132,Artslister!$A$1:$W$99,12,FALSE)</f>
        <v>0</v>
      </c>
      <c r="W1132" t="str">
        <f>VLOOKUP($D1132,Artslister!$A$1:$W$99,13,FALSE)</f>
        <v>Moench</v>
      </c>
      <c r="X1132" t="e">
        <f>VLOOKUP($D1132,Artslister!$A$1:$W$99,15,FALSE)</f>
        <v>#REF!</v>
      </c>
      <c r="Y1132" t="e">
        <f>VLOOKUP($D1132,Artslister!$A$1:$W$99,17,FALSE)</f>
        <v>#N/A</v>
      </c>
    </row>
    <row r="1133" spans="1:25" ht="14.55" hidden="1" x14ac:dyDescent="0.3">
      <c r="A1133" t="s">
        <v>57</v>
      </c>
      <c r="B1133">
        <v>2021</v>
      </c>
      <c r="C1133" t="s">
        <v>1635</v>
      </c>
      <c r="D1133" t="s">
        <v>1945</v>
      </c>
      <c r="E1133">
        <v>25</v>
      </c>
      <c r="F1133">
        <v>1</v>
      </c>
      <c r="L1133" t="str">
        <f>VLOOKUP($D1133,Artslister!$A$1:$W$99,2,FALSE)</f>
        <v>Filipendula vulgaris</v>
      </c>
      <c r="M1133" t="str">
        <f>VLOOKUP($D1133,Artslister!$A$1:$W$99,3,FALSE)</f>
        <v>103311</v>
      </c>
      <c r="N1133" t="str">
        <f>VLOOKUP($D1133,Artslister!$A$1:$W$99,4,FALSE)</f>
        <v>133275</v>
      </c>
      <c r="O1133" t="str">
        <f>VLOOKUP($D1133,Artslister!$A$1:$W$99,5,FALSE)</f>
        <v>Plantae</v>
      </c>
      <c r="P1133" t="str">
        <f>VLOOKUP($D1133,Artslister!$A$1:$W$99,6,FALSE)</f>
        <v>Magnoliophyta</v>
      </c>
      <c r="Q1133" t="str">
        <f>VLOOKUP($D1133,Artslister!$A$1:$W$99,7,FALSE)</f>
        <v>Eudicots</v>
      </c>
      <c r="R1133" t="str">
        <f>VLOOKUP($D1133,Artslister!$A$1:$W$99,8,FALSE)</f>
        <v>Rosales</v>
      </c>
      <c r="S1133" t="str">
        <f>VLOOKUP($D1133,Artslister!$A$1:$W$99,9,FALSE)</f>
        <v>Rosaceae</v>
      </c>
      <c r="T1133" t="str">
        <f>VLOOKUP($D1133,Artslister!$A$1:$W$99,10,FALSE)</f>
        <v>Filipendula</v>
      </c>
      <c r="U1133" t="str">
        <f>VLOOKUP($D1133,Artslister!$A$1:$W$99,11,FALSE)</f>
        <v>vulgaris</v>
      </c>
      <c r="V1133">
        <f>VLOOKUP($D1133,Artslister!$A$1:$W$99,12,FALSE)</f>
        <v>0</v>
      </c>
      <c r="W1133" t="str">
        <f>VLOOKUP($D1133,Artslister!$A$1:$W$99,13,FALSE)</f>
        <v>Moench</v>
      </c>
      <c r="X1133" t="e">
        <f>VLOOKUP($D1133,Artslister!$A$1:$W$99,15,FALSE)</f>
        <v>#REF!</v>
      </c>
      <c r="Y1133" t="e">
        <f>VLOOKUP($D1133,Artslister!$A$1:$W$99,17,FALSE)</f>
        <v>#N/A</v>
      </c>
    </row>
    <row r="1134" spans="1:25" ht="14.55" hidden="1" x14ac:dyDescent="0.3">
      <c r="A1134" t="s">
        <v>57</v>
      </c>
      <c r="B1134">
        <v>2021</v>
      </c>
      <c r="C1134" t="s">
        <v>1637</v>
      </c>
      <c r="D1134" t="s">
        <v>1945</v>
      </c>
      <c r="E1134">
        <v>25</v>
      </c>
      <c r="F1134">
        <v>1</v>
      </c>
      <c r="L1134" t="str">
        <f>VLOOKUP($D1134,Artslister!$A$1:$W$99,2,FALSE)</f>
        <v>Filipendula vulgaris</v>
      </c>
      <c r="M1134" t="str">
        <f>VLOOKUP($D1134,Artslister!$A$1:$W$99,3,FALSE)</f>
        <v>103311</v>
      </c>
      <c r="N1134" t="str">
        <f>VLOOKUP($D1134,Artslister!$A$1:$W$99,4,FALSE)</f>
        <v>133275</v>
      </c>
      <c r="O1134" t="str">
        <f>VLOOKUP($D1134,Artslister!$A$1:$W$99,5,FALSE)</f>
        <v>Plantae</v>
      </c>
      <c r="P1134" t="str">
        <f>VLOOKUP($D1134,Artslister!$A$1:$W$99,6,FALSE)</f>
        <v>Magnoliophyta</v>
      </c>
      <c r="Q1134" t="str">
        <f>VLOOKUP($D1134,Artslister!$A$1:$W$99,7,FALSE)</f>
        <v>Eudicots</v>
      </c>
      <c r="R1134" t="str">
        <f>VLOOKUP($D1134,Artslister!$A$1:$W$99,8,FALSE)</f>
        <v>Rosales</v>
      </c>
      <c r="S1134" t="str">
        <f>VLOOKUP($D1134,Artslister!$A$1:$W$99,9,FALSE)</f>
        <v>Rosaceae</v>
      </c>
      <c r="T1134" t="str">
        <f>VLOOKUP($D1134,Artslister!$A$1:$W$99,10,FALSE)</f>
        <v>Filipendula</v>
      </c>
      <c r="U1134" t="str">
        <f>VLOOKUP($D1134,Artslister!$A$1:$W$99,11,FALSE)</f>
        <v>vulgaris</v>
      </c>
      <c r="V1134">
        <f>VLOOKUP($D1134,Artslister!$A$1:$W$99,12,FALSE)</f>
        <v>0</v>
      </c>
      <c r="W1134" t="str">
        <f>VLOOKUP($D1134,Artslister!$A$1:$W$99,13,FALSE)</f>
        <v>Moench</v>
      </c>
      <c r="X1134" t="e">
        <f>VLOOKUP($D1134,Artslister!$A$1:$W$99,15,FALSE)</f>
        <v>#REF!</v>
      </c>
      <c r="Y1134" t="e">
        <f>VLOOKUP($D1134,Artslister!$A$1:$W$99,17,FALSE)</f>
        <v>#N/A</v>
      </c>
    </row>
    <row r="1135" spans="1:25" ht="14.55" hidden="1" x14ac:dyDescent="0.3">
      <c r="A1135" t="s">
        <v>80</v>
      </c>
      <c r="B1135">
        <v>2021</v>
      </c>
      <c r="C1135" t="s">
        <v>1697</v>
      </c>
      <c r="D1135" t="s">
        <v>1945</v>
      </c>
      <c r="E1135">
        <v>2</v>
      </c>
      <c r="F1135">
        <v>1</v>
      </c>
      <c r="L1135" t="str">
        <f>VLOOKUP($D1135,Artslister!$A$1:$W$99,2,FALSE)</f>
        <v>Filipendula vulgaris</v>
      </c>
      <c r="M1135" t="str">
        <f>VLOOKUP($D1135,Artslister!$A$1:$W$99,3,FALSE)</f>
        <v>103311</v>
      </c>
      <c r="N1135" t="str">
        <f>VLOOKUP($D1135,Artslister!$A$1:$W$99,4,FALSE)</f>
        <v>133275</v>
      </c>
      <c r="O1135" t="str">
        <f>VLOOKUP($D1135,Artslister!$A$1:$W$99,5,FALSE)</f>
        <v>Plantae</v>
      </c>
      <c r="P1135" t="str">
        <f>VLOOKUP($D1135,Artslister!$A$1:$W$99,6,FALSE)</f>
        <v>Magnoliophyta</v>
      </c>
      <c r="Q1135" t="str">
        <f>VLOOKUP($D1135,Artslister!$A$1:$W$99,7,FALSE)</f>
        <v>Eudicots</v>
      </c>
      <c r="R1135" t="str">
        <f>VLOOKUP($D1135,Artslister!$A$1:$W$99,8,FALSE)</f>
        <v>Rosales</v>
      </c>
      <c r="S1135" t="str">
        <f>VLOOKUP($D1135,Artslister!$A$1:$W$99,9,FALSE)</f>
        <v>Rosaceae</v>
      </c>
      <c r="T1135" t="str">
        <f>VLOOKUP($D1135,Artslister!$A$1:$W$99,10,FALSE)</f>
        <v>Filipendula</v>
      </c>
      <c r="U1135" t="str">
        <f>VLOOKUP($D1135,Artslister!$A$1:$W$99,11,FALSE)</f>
        <v>vulgaris</v>
      </c>
      <c r="V1135">
        <f>VLOOKUP($D1135,Artslister!$A$1:$W$99,12,FALSE)</f>
        <v>0</v>
      </c>
      <c r="W1135" t="str">
        <f>VLOOKUP($D1135,Artslister!$A$1:$W$99,13,FALSE)</f>
        <v>Moench</v>
      </c>
      <c r="X1135" t="e">
        <f>VLOOKUP($D1135,Artslister!$A$1:$W$99,15,FALSE)</f>
        <v>#REF!</v>
      </c>
      <c r="Y1135" t="e">
        <f>VLOOKUP($D1135,Artslister!$A$1:$W$99,17,FALSE)</f>
        <v>#N/A</v>
      </c>
    </row>
    <row r="1136" spans="1:25" ht="14.55" hidden="1" x14ac:dyDescent="0.3">
      <c r="A1136" t="s">
        <v>80</v>
      </c>
      <c r="B1136">
        <v>2021</v>
      </c>
      <c r="C1136" t="s">
        <v>1704</v>
      </c>
      <c r="D1136" t="s">
        <v>1945</v>
      </c>
      <c r="E1136">
        <v>0.1</v>
      </c>
      <c r="F1136">
        <v>1</v>
      </c>
      <c r="L1136" t="str">
        <f>VLOOKUP($D1136,Artslister!$A$1:$W$99,2,FALSE)</f>
        <v>Filipendula vulgaris</v>
      </c>
      <c r="M1136" t="str">
        <f>VLOOKUP($D1136,Artslister!$A$1:$W$99,3,FALSE)</f>
        <v>103311</v>
      </c>
      <c r="N1136" t="str">
        <f>VLOOKUP($D1136,Artslister!$A$1:$W$99,4,FALSE)</f>
        <v>133275</v>
      </c>
      <c r="O1136" t="str">
        <f>VLOOKUP($D1136,Artslister!$A$1:$W$99,5,FALSE)</f>
        <v>Plantae</v>
      </c>
      <c r="P1136" t="str">
        <f>VLOOKUP($D1136,Artslister!$A$1:$W$99,6,FALSE)</f>
        <v>Magnoliophyta</v>
      </c>
      <c r="Q1136" t="str">
        <f>VLOOKUP($D1136,Artslister!$A$1:$W$99,7,FALSE)</f>
        <v>Eudicots</v>
      </c>
      <c r="R1136" t="str">
        <f>VLOOKUP($D1136,Artslister!$A$1:$W$99,8,FALSE)</f>
        <v>Rosales</v>
      </c>
      <c r="S1136" t="str">
        <f>VLOOKUP($D1136,Artslister!$A$1:$W$99,9,FALSE)</f>
        <v>Rosaceae</v>
      </c>
      <c r="T1136" t="str">
        <f>VLOOKUP($D1136,Artslister!$A$1:$W$99,10,FALSE)</f>
        <v>Filipendula</v>
      </c>
      <c r="U1136" t="str">
        <f>VLOOKUP($D1136,Artslister!$A$1:$W$99,11,FALSE)</f>
        <v>vulgaris</v>
      </c>
      <c r="V1136">
        <f>VLOOKUP($D1136,Artslister!$A$1:$W$99,12,FALSE)</f>
        <v>0</v>
      </c>
      <c r="W1136" t="str">
        <f>VLOOKUP($D1136,Artslister!$A$1:$W$99,13,FALSE)</f>
        <v>Moench</v>
      </c>
      <c r="X1136" t="e">
        <f>VLOOKUP($D1136,Artslister!$A$1:$W$99,15,FALSE)</f>
        <v>#REF!</v>
      </c>
      <c r="Y1136" t="e">
        <f>VLOOKUP($D1136,Artslister!$A$1:$W$99,17,FALSE)</f>
        <v>#N/A</v>
      </c>
    </row>
    <row r="1137" spans="1:25" ht="14.55" hidden="1" x14ac:dyDescent="0.3">
      <c r="A1137" t="s">
        <v>80</v>
      </c>
      <c r="B1137">
        <v>2021</v>
      </c>
      <c r="C1137" t="s">
        <v>1696</v>
      </c>
      <c r="D1137" t="s">
        <v>1945</v>
      </c>
      <c r="E1137">
        <v>0.1</v>
      </c>
      <c r="F1137">
        <v>1</v>
      </c>
      <c r="L1137" t="str">
        <f>VLOOKUP($D1137,Artslister!$A$1:$W$99,2,FALSE)</f>
        <v>Filipendula vulgaris</v>
      </c>
      <c r="M1137" t="str">
        <f>VLOOKUP($D1137,Artslister!$A$1:$W$99,3,FALSE)</f>
        <v>103311</v>
      </c>
      <c r="N1137" t="str">
        <f>VLOOKUP($D1137,Artslister!$A$1:$W$99,4,FALSE)</f>
        <v>133275</v>
      </c>
      <c r="O1137" t="str">
        <f>VLOOKUP($D1137,Artslister!$A$1:$W$99,5,FALSE)</f>
        <v>Plantae</v>
      </c>
      <c r="P1137" t="str">
        <f>VLOOKUP($D1137,Artslister!$A$1:$W$99,6,FALSE)</f>
        <v>Magnoliophyta</v>
      </c>
      <c r="Q1137" t="str">
        <f>VLOOKUP($D1137,Artslister!$A$1:$W$99,7,FALSE)</f>
        <v>Eudicots</v>
      </c>
      <c r="R1137" t="str">
        <f>VLOOKUP($D1137,Artslister!$A$1:$W$99,8,FALSE)</f>
        <v>Rosales</v>
      </c>
      <c r="S1137" t="str">
        <f>VLOOKUP($D1137,Artslister!$A$1:$W$99,9,FALSE)</f>
        <v>Rosaceae</v>
      </c>
      <c r="T1137" t="str">
        <f>VLOOKUP($D1137,Artslister!$A$1:$W$99,10,FALSE)</f>
        <v>Filipendula</v>
      </c>
      <c r="U1137" t="str">
        <f>VLOOKUP($D1137,Artslister!$A$1:$W$99,11,FALSE)</f>
        <v>vulgaris</v>
      </c>
      <c r="V1137">
        <f>VLOOKUP($D1137,Artslister!$A$1:$W$99,12,FALSE)</f>
        <v>0</v>
      </c>
      <c r="W1137" t="str">
        <f>VLOOKUP($D1137,Artslister!$A$1:$W$99,13,FALSE)</f>
        <v>Moench</v>
      </c>
      <c r="X1137" t="e">
        <f>VLOOKUP($D1137,Artslister!$A$1:$W$99,15,FALSE)</f>
        <v>#REF!</v>
      </c>
      <c r="Y1137" t="e">
        <f>VLOOKUP($D1137,Artslister!$A$1:$W$99,17,FALSE)</f>
        <v>#N/A</v>
      </c>
    </row>
    <row r="1138" spans="1:25" ht="14.55" hidden="1" x14ac:dyDescent="0.3">
      <c r="A1138" t="s">
        <v>80</v>
      </c>
      <c r="B1138">
        <v>2021</v>
      </c>
      <c r="C1138" t="s">
        <v>1698</v>
      </c>
      <c r="D1138" t="s">
        <v>1945</v>
      </c>
      <c r="E1138">
        <v>1</v>
      </c>
      <c r="F1138">
        <v>1</v>
      </c>
      <c r="L1138" t="str">
        <f>VLOOKUP($D1138,Artslister!$A$1:$W$99,2,FALSE)</f>
        <v>Filipendula vulgaris</v>
      </c>
      <c r="M1138" t="str">
        <f>VLOOKUP($D1138,Artslister!$A$1:$W$99,3,FALSE)</f>
        <v>103311</v>
      </c>
      <c r="N1138" t="str">
        <f>VLOOKUP($D1138,Artslister!$A$1:$W$99,4,FALSE)</f>
        <v>133275</v>
      </c>
      <c r="O1138" t="str">
        <f>VLOOKUP($D1138,Artslister!$A$1:$W$99,5,FALSE)</f>
        <v>Plantae</v>
      </c>
      <c r="P1138" t="str">
        <f>VLOOKUP($D1138,Artslister!$A$1:$W$99,6,FALSE)</f>
        <v>Magnoliophyta</v>
      </c>
      <c r="Q1138" t="str">
        <f>VLOOKUP($D1138,Artslister!$A$1:$W$99,7,FALSE)</f>
        <v>Eudicots</v>
      </c>
      <c r="R1138" t="str">
        <f>VLOOKUP($D1138,Artslister!$A$1:$W$99,8,FALSE)</f>
        <v>Rosales</v>
      </c>
      <c r="S1138" t="str">
        <f>VLOOKUP($D1138,Artslister!$A$1:$W$99,9,FALSE)</f>
        <v>Rosaceae</v>
      </c>
      <c r="T1138" t="str">
        <f>VLOOKUP($D1138,Artslister!$A$1:$W$99,10,FALSE)</f>
        <v>Filipendula</v>
      </c>
      <c r="U1138" t="str">
        <f>VLOOKUP($D1138,Artslister!$A$1:$W$99,11,FALSE)</f>
        <v>vulgaris</v>
      </c>
      <c r="V1138">
        <f>VLOOKUP($D1138,Artslister!$A$1:$W$99,12,FALSE)</f>
        <v>0</v>
      </c>
      <c r="W1138" t="str">
        <f>VLOOKUP($D1138,Artslister!$A$1:$W$99,13,FALSE)</f>
        <v>Moench</v>
      </c>
      <c r="X1138" t="e">
        <f>VLOOKUP($D1138,Artslister!$A$1:$W$99,15,FALSE)</f>
        <v>#REF!</v>
      </c>
      <c r="Y1138" t="e">
        <f>VLOOKUP($D1138,Artslister!$A$1:$W$99,17,FALSE)</f>
        <v>#N/A</v>
      </c>
    </row>
    <row r="1139" spans="1:25" ht="14.55" hidden="1" x14ac:dyDescent="0.3">
      <c r="A1139" t="s">
        <v>80</v>
      </c>
      <c r="B1139">
        <v>2021</v>
      </c>
      <c r="C1139" t="s">
        <v>1702</v>
      </c>
      <c r="D1139" t="s">
        <v>1945</v>
      </c>
      <c r="E1139">
        <v>1</v>
      </c>
      <c r="F1139">
        <v>1</v>
      </c>
      <c r="L1139" t="str">
        <f>VLOOKUP($D1139,Artslister!$A$1:$W$99,2,FALSE)</f>
        <v>Filipendula vulgaris</v>
      </c>
      <c r="M1139" t="str">
        <f>VLOOKUP($D1139,Artslister!$A$1:$W$99,3,FALSE)</f>
        <v>103311</v>
      </c>
      <c r="N1139" t="str">
        <f>VLOOKUP($D1139,Artslister!$A$1:$W$99,4,FALSE)</f>
        <v>133275</v>
      </c>
      <c r="O1139" t="str">
        <f>VLOOKUP($D1139,Artslister!$A$1:$W$99,5,FALSE)</f>
        <v>Plantae</v>
      </c>
      <c r="P1139" t="str">
        <f>VLOOKUP($D1139,Artslister!$A$1:$W$99,6,FALSE)</f>
        <v>Magnoliophyta</v>
      </c>
      <c r="Q1139" t="str">
        <f>VLOOKUP($D1139,Artslister!$A$1:$W$99,7,FALSE)</f>
        <v>Eudicots</v>
      </c>
      <c r="R1139" t="str">
        <f>VLOOKUP($D1139,Artslister!$A$1:$W$99,8,FALSE)</f>
        <v>Rosales</v>
      </c>
      <c r="S1139" t="str">
        <f>VLOOKUP($D1139,Artslister!$A$1:$W$99,9,FALSE)</f>
        <v>Rosaceae</v>
      </c>
      <c r="T1139" t="str">
        <f>VLOOKUP($D1139,Artslister!$A$1:$W$99,10,FALSE)</f>
        <v>Filipendula</v>
      </c>
      <c r="U1139" t="str">
        <f>VLOOKUP($D1139,Artslister!$A$1:$W$99,11,FALSE)</f>
        <v>vulgaris</v>
      </c>
      <c r="V1139">
        <f>VLOOKUP($D1139,Artslister!$A$1:$W$99,12,FALSE)</f>
        <v>0</v>
      </c>
      <c r="W1139" t="str">
        <f>VLOOKUP($D1139,Artslister!$A$1:$W$99,13,FALSE)</f>
        <v>Moench</v>
      </c>
      <c r="X1139" t="e">
        <f>VLOOKUP($D1139,Artslister!$A$1:$W$99,15,FALSE)</f>
        <v>#REF!</v>
      </c>
      <c r="Y1139" t="e">
        <f>VLOOKUP($D1139,Artslister!$A$1:$W$99,17,FALSE)</f>
        <v>#N/A</v>
      </c>
    </row>
    <row r="1140" spans="1:25" ht="14.55" hidden="1" x14ac:dyDescent="0.3">
      <c r="A1140" t="s">
        <v>80</v>
      </c>
      <c r="B1140">
        <v>2021</v>
      </c>
      <c r="C1140" t="s">
        <v>1703</v>
      </c>
      <c r="D1140" t="s">
        <v>1945</v>
      </c>
      <c r="E1140">
        <v>1</v>
      </c>
      <c r="F1140">
        <v>1</v>
      </c>
      <c r="L1140" t="str">
        <f>VLOOKUP($D1140,Artslister!$A$1:$W$99,2,FALSE)</f>
        <v>Filipendula vulgaris</v>
      </c>
      <c r="M1140" t="str">
        <f>VLOOKUP($D1140,Artslister!$A$1:$W$99,3,FALSE)</f>
        <v>103311</v>
      </c>
      <c r="N1140" t="str">
        <f>VLOOKUP($D1140,Artslister!$A$1:$W$99,4,FALSE)</f>
        <v>133275</v>
      </c>
      <c r="O1140" t="str">
        <f>VLOOKUP($D1140,Artslister!$A$1:$W$99,5,FALSE)</f>
        <v>Plantae</v>
      </c>
      <c r="P1140" t="str">
        <f>VLOOKUP($D1140,Artslister!$A$1:$W$99,6,FALSE)</f>
        <v>Magnoliophyta</v>
      </c>
      <c r="Q1140" t="str">
        <f>VLOOKUP($D1140,Artslister!$A$1:$W$99,7,FALSE)</f>
        <v>Eudicots</v>
      </c>
      <c r="R1140" t="str">
        <f>VLOOKUP($D1140,Artslister!$A$1:$W$99,8,FALSE)</f>
        <v>Rosales</v>
      </c>
      <c r="S1140" t="str">
        <f>VLOOKUP($D1140,Artslister!$A$1:$W$99,9,FALSE)</f>
        <v>Rosaceae</v>
      </c>
      <c r="T1140" t="str">
        <f>VLOOKUP($D1140,Artslister!$A$1:$W$99,10,FALSE)</f>
        <v>Filipendula</v>
      </c>
      <c r="U1140" t="str">
        <f>VLOOKUP($D1140,Artslister!$A$1:$W$99,11,FALSE)</f>
        <v>vulgaris</v>
      </c>
      <c r="V1140">
        <f>VLOOKUP($D1140,Artslister!$A$1:$W$99,12,FALSE)</f>
        <v>0</v>
      </c>
      <c r="W1140" t="str">
        <f>VLOOKUP($D1140,Artslister!$A$1:$W$99,13,FALSE)</f>
        <v>Moench</v>
      </c>
      <c r="X1140" t="e">
        <f>VLOOKUP($D1140,Artslister!$A$1:$W$99,15,FALSE)</f>
        <v>#REF!</v>
      </c>
      <c r="Y1140" t="e">
        <f>VLOOKUP($D1140,Artslister!$A$1:$W$99,17,FALSE)</f>
        <v>#N/A</v>
      </c>
    </row>
    <row r="1141" spans="1:25" ht="14.55" hidden="1" x14ac:dyDescent="0.3">
      <c r="A1141" t="s">
        <v>80</v>
      </c>
      <c r="B1141">
        <v>2021</v>
      </c>
      <c r="C1141" t="s">
        <v>1693</v>
      </c>
      <c r="D1141" t="s">
        <v>1945</v>
      </c>
      <c r="E1141">
        <v>1</v>
      </c>
      <c r="F1141">
        <v>1</v>
      </c>
      <c r="L1141" t="str">
        <f>VLOOKUP($D1141,Artslister!$A$1:$W$99,2,FALSE)</f>
        <v>Filipendula vulgaris</v>
      </c>
      <c r="M1141" t="str">
        <f>VLOOKUP($D1141,Artslister!$A$1:$W$99,3,FALSE)</f>
        <v>103311</v>
      </c>
      <c r="N1141" t="str">
        <f>VLOOKUP($D1141,Artslister!$A$1:$W$99,4,FALSE)</f>
        <v>133275</v>
      </c>
      <c r="O1141" t="str">
        <f>VLOOKUP($D1141,Artslister!$A$1:$W$99,5,FALSE)</f>
        <v>Plantae</v>
      </c>
      <c r="P1141" t="str">
        <f>VLOOKUP($D1141,Artslister!$A$1:$W$99,6,FALSE)</f>
        <v>Magnoliophyta</v>
      </c>
      <c r="Q1141" t="str">
        <f>VLOOKUP($D1141,Artslister!$A$1:$W$99,7,FALSE)</f>
        <v>Eudicots</v>
      </c>
      <c r="R1141" t="str">
        <f>VLOOKUP($D1141,Artslister!$A$1:$W$99,8,FALSE)</f>
        <v>Rosales</v>
      </c>
      <c r="S1141" t="str">
        <f>VLOOKUP($D1141,Artslister!$A$1:$W$99,9,FALSE)</f>
        <v>Rosaceae</v>
      </c>
      <c r="T1141" t="str">
        <f>VLOOKUP($D1141,Artslister!$A$1:$W$99,10,FALSE)</f>
        <v>Filipendula</v>
      </c>
      <c r="U1141" t="str">
        <f>VLOOKUP($D1141,Artslister!$A$1:$W$99,11,FALSE)</f>
        <v>vulgaris</v>
      </c>
      <c r="V1141">
        <f>VLOOKUP($D1141,Artslister!$A$1:$W$99,12,FALSE)</f>
        <v>0</v>
      </c>
      <c r="W1141" t="str">
        <f>VLOOKUP($D1141,Artslister!$A$1:$W$99,13,FALSE)</f>
        <v>Moench</v>
      </c>
      <c r="X1141" t="e">
        <f>VLOOKUP($D1141,Artslister!$A$1:$W$99,15,FALSE)</f>
        <v>#REF!</v>
      </c>
      <c r="Y1141" t="e">
        <f>VLOOKUP($D1141,Artslister!$A$1:$W$99,17,FALSE)</f>
        <v>#N/A</v>
      </c>
    </row>
    <row r="1142" spans="1:25" ht="14.55" hidden="1" x14ac:dyDescent="0.3">
      <c r="A1142" t="s">
        <v>80</v>
      </c>
      <c r="B1142">
        <v>2021</v>
      </c>
      <c r="C1142" t="s">
        <v>1706</v>
      </c>
      <c r="D1142" t="s">
        <v>1945</v>
      </c>
      <c r="E1142">
        <v>1</v>
      </c>
      <c r="F1142">
        <v>1</v>
      </c>
      <c r="L1142" t="str">
        <f>VLOOKUP($D1142,Artslister!$A$1:$W$99,2,FALSE)</f>
        <v>Filipendula vulgaris</v>
      </c>
      <c r="M1142" t="str">
        <f>VLOOKUP($D1142,Artslister!$A$1:$W$99,3,FALSE)</f>
        <v>103311</v>
      </c>
      <c r="N1142" t="str">
        <f>VLOOKUP($D1142,Artslister!$A$1:$W$99,4,FALSE)</f>
        <v>133275</v>
      </c>
      <c r="O1142" t="str">
        <f>VLOOKUP($D1142,Artslister!$A$1:$W$99,5,FALSE)</f>
        <v>Plantae</v>
      </c>
      <c r="P1142" t="str">
        <f>VLOOKUP($D1142,Artslister!$A$1:$W$99,6,FALSE)</f>
        <v>Magnoliophyta</v>
      </c>
      <c r="Q1142" t="str">
        <f>VLOOKUP($D1142,Artslister!$A$1:$W$99,7,FALSE)</f>
        <v>Eudicots</v>
      </c>
      <c r="R1142" t="str">
        <f>VLOOKUP($D1142,Artslister!$A$1:$W$99,8,FALSE)</f>
        <v>Rosales</v>
      </c>
      <c r="S1142" t="str">
        <f>VLOOKUP($D1142,Artslister!$A$1:$W$99,9,FALSE)</f>
        <v>Rosaceae</v>
      </c>
      <c r="T1142" t="str">
        <f>VLOOKUP($D1142,Artslister!$A$1:$W$99,10,FALSE)</f>
        <v>Filipendula</v>
      </c>
      <c r="U1142" t="str">
        <f>VLOOKUP($D1142,Artslister!$A$1:$W$99,11,FALSE)</f>
        <v>vulgaris</v>
      </c>
      <c r="V1142">
        <f>VLOOKUP($D1142,Artslister!$A$1:$W$99,12,FALSE)</f>
        <v>0</v>
      </c>
      <c r="W1142" t="str">
        <f>VLOOKUP($D1142,Artslister!$A$1:$W$99,13,FALSE)</f>
        <v>Moench</v>
      </c>
      <c r="X1142" t="e">
        <f>VLOOKUP($D1142,Artslister!$A$1:$W$99,15,FALSE)</f>
        <v>#REF!</v>
      </c>
      <c r="Y1142" t="e">
        <f>VLOOKUP($D1142,Artslister!$A$1:$W$99,17,FALSE)</f>
        <v>#N/A</v>
      </c>
    </row>
    <row r="1143" spans="1:25" ht="14.55" hidden="1" x14ac:dyDescent="0.3">
      <c r="A1143" t="s">
        <v>98</v>
      </c>
      <c r="B1143">
        <v>2021</v>
      </c>
      <c r="C1143" t="s">
        <v>1724</v>
      </c>
      <c r="D1143" t="s">
        <v>1945</v>
      </c>
      <c r="E1143">
        <v>3</v>
      </c>
      <c r="F1143">
        <v>1</v>
      </c>
      <c r="L1143" t="str">
        <f>VLOOKUP($D1143,Artslister!$A$1:$W$99,2,FALSE)</f>
        <v>Filipendula vulgaris</v>
      </c>
      <c r="M1143" t="str">
        <f>VLOOKUP($D1143,Artslister!$A$1:$W$99,3,FALSE)</f>
        <v>103311</v>
      </c>
      <c r="N1143" t="str">
        <f>VLOOKUP($D1143,Artslister!$A$1:$W$99,4,FALSE)</f>
        <v>133275</v>
      </c>
      <c r="O1143" t="str">
        <f>VLOOKUP($D1143,Artslister!$A$1:$W$99,5,FALSE)</f>
        <v>Plantae</v>
      </c>
      <c r="P1143" t="str">
        <f>VLOOKUP($D1143,Artslister!$A$1:$W$99,6,FALSE)</f>
        <v>Magnoliophyta</v>
      </c>
      <c r="Q1143" t="str">
        <f>VLOOKUP($D1143,Artslister!$A$1:$W$99,7,FALSE)</f>
        <v>Eudicots</v>
      </c>
      <c r="R1143" t="str">
        <f>VLOOKUP($D1143,Artslister!$A$1:$W$99,8,FALSE)</f>
        <v>Rosales</v>
      </c>
      <c r="S1143" t="str">
        <f>VLOOKUP($D1143,Artslister!$A$1:$W$99,9,FALSE)</f>
        <v>Rosaceae</v>
      </c>
      <c r="T1143" t="str">
        <f>VLOOKUP($D1143,Artslister!$A$1:$W$99,10,FALSE)</f>
        <v>Filipendula</v>
      </c>
      <c r="U1143" t="str">
        <f>VLOOKUP($D1143,Artslister!$A$1:$W$99,11,FALSE)</f>
        <v>vulgaris</v>
      </c>
      <c r="V1143">
        <f>VLOOKUP($D1143,Artslister!$A$1:$W$99,12,FALSE)</f>
        <v>0</v>
      </c>
      <c r="W1143" t="str">
        <f>VLOOKUP($D1143,Artslister!$A$1:$W$99,13,FALSE)</f>
        <v>Moench</v>
      </c>
      <c r="X1143" t="e">
        <f>VLOOKUP($D1143,Artslister!$A$1:$W$99,15,FALSE)</f>
        <v>#REF!</v>
      </c>
      <c r="Y1143" t="e">
        <f>VLOOKUP($D1143,Artslister!$A$1:$W$99,17,FALSE)</f>
        <v>#N/A</v>
      </c>
    </row>
    <row r="1144" spans="1:25" ht="14.55" hidden="1" x14ac:dyDescent="0.3">
      <c r="A1144" t="s">
        <v>98</v>
      </c>
      <c r="B1144">
        <v>2021</v>
      </c>
      <c r="C1144" t="s">
        <v>1720</v>
      </c>
      <c r="D1144" t="s">
        <v>1945</v>
      </c>
      <c r="E1144">
        <v>10</v>
      </c>
      <c r="F1144">
        <v>1</v>
      </c>
      <c r="L1144" t="str">
        <f>VLOOKUP($D1144,Artslister!$A$1:$W$99,2,FALSE)</f>
        <v>Filipendula vulgaris</v>
      </c>
      <c r="M1144" t="str">
        <f>VLOOKUP($D1144,Artslister!$A$1:$W$99,3,FALSE)</f>
        <v>103311</v>
      </c>
      <c r="N1144" t="str">
        <f>VLOOKUP($D1144,Artslister!$A$1:$W$99,4,FALSE)</f>
        <v>133275</v>
      </c>
      <c r="O1144" t="str">
        <f>VLOOKUP($D1144,Artslister!$A$1:$W$99,5,FALSE)</f>
        <v>Plantae</v>
      </c>
      <c r="P1144" t="str">
        <f>VLOOKUP($D1144,Artslister!$A$1:$W$99,6,FALSE)</f>
        <v>Magnoliophyta</v>
      </c>
      <c r="Q1144" t="str">
        <f>VLOOKUP($D1144,Artslister!$A$1:$W$99,7,FALSE)</f>
        <v>Eudicots</v>
      </c>
      <c r="R1144" t="str">
        <f>VLOOKUP($D1144,Artslister!$A$1:$W$99,8,FALSE)</f>
        <v>Rosales</v>
      </c>
      <c r="S1144" t="str">
        <f>VLOOKUP($D1144,Artslister!$A$1:$W$99,9,FALSE)</f>
        <v>Rosaceae</v>
      </c>
      <c r="T1144" t="str">
        <f>VLOOKUP($D1144,Artslister!$A$1:$W$99,10,FALSE)</f>
        <v>Filipendula</v>
      </c>
      <c r="U1144" t="str">
        <f>VLOOKUP($D1144,Artslister!$A$1:$W$99,11,FALSE)</f>
        <v>vulgaris</v>
      </c>
      <c r="V1144">
        <f>VLOOKUP($D1144,Artslister!$A$1:$W$99,12,FALSE)</f>
        <v>0</v>
      </c>
      <c r="W1144" t="str">
        <f>VLOOKUP($D1144,Artslister!$A$1:$W$99,13,FALSE)</f>
        <v>Moench</v>
      </c>
      <c r="X1144" t="e">
        <f>VLOOKUP($D1144,Artslister!$A$1:$W$99,15,FALSE)</f>
        <v>#REF!</v>
      </c>
      <c r="Y1144" t="e">
        <f>VLOOKUP($D1144,Artslister!$A$1:$W$99,17,FALSE)</f>
        <v>#N/A</v>
      </c>
    </row>
    <row r="1145" spans="1:25" ht="14.55" hidden="1" x14ac:dyDescent="0.3">
      <c r="A1145" t="s">
        <v>98</v>
      </c>
      <c r="B1145">
        <v>2021</v>
      </c>
      <c r="C1145" t="s">
        <v>1719</v>
      </c>
      <c r="D1145" t="s">
        <v>1945</v>
      </c>
      <c r="E1145">
        <v>30</v>
      </c>
      <c r="F1145">
        <v>1</v>
      </c>
      <c r="L1145" t="str">
        <f>VLOOKUP($D1145,Artslister!$A$1:$W$99,2,FALSE)</f>
        <v>Filipendula vulgaris</v>
      </c>
      <c r="M1145" t="str">
        <f>VLOOKUP($D1145,Artslister!$A$1:$W$99,3,FALSE)</f>
        <v>103311</v>
      </c>
      <c r="N1145" t="str">
        <f>VLOOKUP($D1145,Artslister!$A$1:$W$99,4,FALSE)</f>
        <v>133275</v>
      </c>
      <c r="O1145" t="str">
        <f>VLOOKUP($D1145,Artslister!$A$1:$W$99,5,FALSE)</f>
        <v>Plantae</v>
      </c>
      <c r="P1145" t="str">
        <f>VLOOKUP($D1145,Artslister!$A$1:$W$99,6,FALSE)</f>
        <v>Magnoliophyta</v>
      </c>
      <c r="Q1145" t="str">
        <f>VLOOKUP($D1145,Artslister!$A$1:$W$99,7,FALSE)</f>
        <v>Eudicots</v>
      </c>
      <c r="R1145" t="str">
        <f>VLOOKUP($D1145,Artslister!$A$1:$W$99,8,FALSE)</f>
        <v>Rosales</v>
      </c>
      <c r="S1145" t="str">
        <f>VLOOKUP($D1145,Artslister!$A$1:$W$99,9,FALSE)</f>
        <v>Rosaceae</v>
      </c>
      <c r="T1145" t="str">
        <f>VLOOKUP($D1145,Artslister!$A$1:$W$99,10,FALSE)</f>
        <v>Filipendula</v>
      </c>
      <c r="U1145" t="str">
        <f>VLOOKUP($D1145,Artslister!$A$1:$W$99,11,FALSE)</f>
        <v>vulgaris</v>
      </c>
      <c r="V1145">
        <f>VLOOKUP($D1145,Artslister!$A$1:$W$99,12,FALSE)</f>
        <v>0</v>
      </c>
      <c r="W1145" t="str">
        <f>VLOOKUP($D1145,Artslister!$A$1:$W$99,13,FALSE)</f>
        <v>Moench</v>
      </c>
      <c r="X1145" t="e">
        <f>VLOOKUP($D1145,Artslister!$A$1:$W$99,15,FALSE)</f>
        <v>#REF!</v>
      </c>
      <c r="Y1145" t="e">
        <f>VLOOKUP($D1145,Artslister!$A$1:$W$99,17,FALSE)</f>
        <v>#N/A</v>
      </c>
    </row>
    <row r="1146" spans="1:25" ht="14.55" hidden="1" x14ac:dyDescent="0.3">
      <c r="A1146" t="s">
        <v>98</v>
      </c>
      <c r="B1146">
        <v>2021</v>
      </c>
      <c r="C1146" t="s">
        <v>1721</v>
      </c>
      <c r="D1146" t="s">
        <v>1945</v>
      </c>
      <c r="E1146">
        <v>5</v>
      </c>
      <c r="F1146">
        <v>1</v>
      </c>
      <c r="L1146" t="str">
        <f>VLOOKUP($D1146,Artslister!$A$1:$W$99,2,FALSE)</f>
        <v>Filipendula vulgaris</v>
      </c>
      <c r="M1146" t="str">
        <f>VLOOKUP($D1146,Artslister!$A$1:$W$99,3,FALSE)</f>
        <v>103311</v>
      </c>
      <c r="N1146" t="str">
        <f>VLOOKUP($D1146,Artslister!$A$1:$W$99,4,FALSE)</f>
        <v>133275</v>
      </c>
      <c r="O1146" t="str">
        <f>VLOOKUP($D1146,Artslister!$A$1:$W$99,5,FALSE)</f>
        <v>Plantae</v>
      </c>
      <c r="P1146" t="str">
        <f>VLOOKUP($D1146,Artslister!$A$1:$W$99,6,FALSE)</f>
        <v>Magnoliophyta</v>
      </c>
      <c r="Q1146" t="str">
        <f>VLOOKUP($D1146,Artslister!$A$1:$W$99,7,FALSE)</f>
        <v>Eudicots</v>
      </c>
      <c r="R1146" t="str">
        <f>VLOOKUP($D1146,Artslister!$A$1:$W$99,8,FALSE)</f>
        <v>Rosales</v>
      </c>
      <c r="S1146" t="str">
        <f>VLOOKUP($D1146,Artslister!$A$1:$W$99,9,FALSE)</f>
        <v>Rosaceae</v>
      </c>
      <c r="T1146" t="str">
        <f>VLOOKUP($D1146,Artslister!$A$1:$W$99,10,FALSE)</f>
        <v>Filipendula</v>
      </c>
      <c r="U1146" t="str">
        <f>VLOOKUP($D1146,Artslister!$A$1:$W$99,11,FALSE)</f>
        <v>vulgaris</v>
      </c>
      <c r="V1146">
        <f>VLOOKUP($D1146,Artslister!$A$1:$W$99,12,FALSE)</f>
        <v>0</v>
      </c>
      <c r="W1146" t="str">
        <f>VLOOKUP($D1146,Artslister!$A$1:$W$99,13,FALSE)</f>
        <v>Moench</v>
      </c>
      <c r="X1146" t="e">
        <f>VLOOKUP($D1146,Artslister!$A$1:$W$99,15,FALSE)</f>
        <v>#REF!</v>
      </c>
      <c r="Y1146" t="e">
        <f>VLOOKUP($D1146,Artslister!$A$1:$W$99,17,FALSE)</f>
        <v>#N/A</v>
      </c>
    </row>
    <row r="1147" spans="1:25" ht="14.55" hidden="1" x14ac:dyDescent="0.3">
      <c r="A1147" t="s">
        <v>98</v>
      </c>
      <c r="B1147">
        <v>2021</v>
      </c>
      <c r="C1147" t="s">
        <v>1725</v>
      </c>
      <c r="D1147" t="s">
        <v>1945</v>
      </c>
      <c r="E1147">
        <v>20</v>
      </c>
      <c r="F1147">
        <v>1</v>
      </c>
      <c r="L1147" t="str">
        <f>VLOOKUP($D1147,Artslister!$A$1:$W$99,2,FALSE)</f>
        <v>Filipendula vulgaris</v>
      </c>
      <c r="M1147" t="str">
        <f>VLOOKUP($D1147,Artslister!$A$1:$W$99,3,FALSE)</f>
        <v>103311</v>
      </c>
      <c r="N1147" t="str">
        <f>VLOOKUP($D1147,Artslister!$A$1:$W$99,4,FALSE)</f>
        <v>133275</v>
      </c>
      <c r="O1147" t="str">
        <f>VLOOKUP($D1147,Artslister!$A$1:$W$99,5,FALSE)</f>
        <v>Plantae</v>
      </c>
      <c r="P1147" t="str">
        <f>VLOOKUP($D1147,Artslister!$A$1:$W$99,6,FALSE)</f>
        <v>Magnoliophyta</v>
      </c>
      <c r="Q1147" t="str">
        <f>VLOOKUP($D1147,Artslister!$A$1:$W$99,7,FALSE)</f>
        <v>Eudicots</v>
      </c>
      <c r="R1147" t="str">
        <f>VLOOKUP($D1147,Artslister!$A$1:$W$99,8,FALSE)</f>
        <v>Rosales</v>
      </c>
      <c r="S1147" t="str">
        <f>VLOOKUP($D1147,Artslister!$A$1:$W$99,9,FALSE)</f>
        <v>Rosaceae</v>
      </c>
      <c r="T1147" t="str">
        <f>VLOOKUP($D1147,Artslister!$A$1:$W$99,10,FALSE)</f>
        <v>Filipendula</v>
      </c>
      <c r="U1147" t="str">
        <f>VLOOKUP($D1147,Artslister!$A$1:$W$99,11,FALSE)</f>
        <v>vulgaris</v>
      </c>
      <c r="V1147">
        <f>VLOOKUP($D1147,Artslister!$A$1:$W$99,12,FALSE)</f>
        <v>0</v>
      </c>
      <c r="W1147" t="str">
        <f>VLOOKUP($D1147,Artslister!$A$1:$W$99,13,FALSE)</f>
        <v>Moench</v>
      </c>
      <c r="X1147" t="e">
        <f>VLOOKUP($D1147,Artslister!$A$1:$W$99,15,FALSE)</f>
        <v>#REF!</v>
      </c>
      <c r="Y1147" t="e">
        <f>VLOOKUP($D1147,Artslister!$A$1:$W$99,17,FALSE)</f>
        <v>#N/A</v>
      </c>
    </row>
    <row r="1148" spans="1:25" ht="14.55" hidden="1" x14ac:dyDescent="0.3">
      <c r="A1148" t="s">
        <v>98</v>
      </c>
      <c r="B1148">
        <v>2021</v>
      </c>
      <c r="C1148" t="s">
        <v>1727</v>
      </c>
      <c r="D1148" t="s">
        <v>1945</v>
      </c>
      <c r="E1148">
        <v>5</v>
      </c>
      <c r="F1148">
        <v>1</v>
      </c>
      <c r="L1148" t="str">
        <f>VLOOKUP($D1148,Artslister!$A$1:$W$99,2,FALSE)</f>
        <v>Filipendula vulgaris</v>
      </c>
      <c r="M1148" t="str">
        <f>VLOOKUP($D1148,Artslister!$A$1:$W$99,3,FALSE)</f>
        <v>103311</v>
      </c>
      <c r="N1148" t="str">
        <f>VLOOKUP($D1148,Artslister!$A$1:$W$99,4,FALSE)</f>
        <v>133275</v>
      </c>
      <c r="O1148" t="str">
        <f>VLOOKUP($D1148,Artslister!$A$1:$W$99,5,FALSE)</f>
        <v>Plantae</v>
      </c>
      <c r="P1148" t="str">
        <f>VLOOKUP($D1148,Artslister!$A$1:$W$99,6,FALSE)</f>
        <v>Magnoliophyta</v>
      </c>
      <c r="Q1148" t="str">
        <f>VLOOKUP($D1148,Artslister!$A$1:$W$99,7,FALSE)</f>
        <v>Eudicots</v>
      </c>
      <c r="R1148" t="str">
        <f>VLOOKUP($D1148,Artslister!$A$1:$W$99,8,FALSE)</f>
        <v>Rosales</v>
      </c>
      <c r="S1148" t="str">
        <f>VLOOKUP($D1148,Artslister!$A$1:$W$99,9,FALSE)</f>
        <v>Rosaceae</v>
      </c>
      <c r="T1148" t="str">
        <f>VLOOKUP($D1148,Artslister!$A$1:$W$99,10,FALSE)</f>
        <v>Filipendula</v>
      </c>
      <c r="U1148" t="str">
        <f>VLOOKUP($D1148,Artslister!$A$1:$W$99,11,FALSE)</f>
        <v>vulgaris</v>
      </c>
      <c r="V1148">
        <f>VLOOKUP($D1148,Artslister!$A$1:$W$99,12,FALSE)</f>
        <v>0</v>
      </c>
      <c r="W1148" t="str">
        <f>VLOOKUP($D1148,Artslister!$A$1:$W$99,13,FALSE)</f>
        <v>Moench</v>
      </c>
      <c r="X1148" t="e">
        <f>VLOOKUP($D1148,Artslister!$A$1:$W$99,15,FALSE)</f>
        <v>#REF!</v>
      </c>
      <c r="Y1148" t="e">
        <f>VLOOKUP($D1148,Artslister!$A$1:$W$99,17,FALSE)</f>
        <v>#N/A</v>
      </c>
    </row>
    <row r="1149" spans="1:25" ht="14.55" hidden="1" x14ac:dyDescent="0.3">
      <c r="A1149" t="s">
        <v>98</v>
      </c>
      <c r="B1149">
        <v>2021</v>
      </c>
      <c r="C1149" t="s">
        <v>1729</v>
      </c>
      <c r="D1149" t="s">
        <v>1945</v>
      </c>
      <c r="E1149">
        <v>20</v>
      </c>
      <c r="F1149">
        <v>1</v>
      </c>
      <c r="L1149" t="str">
        <f>VLOOKUP($D1149,Artslister!$A$1:$W$99,2,FALSE)</f>
        <v>Filipendula vulgaris</v>
      </c>
      <c r="M1149" t="str">
        <f>VLOOKUP($D1149,Artslister!$A$1:$W$99,3,FALSE)</f>
        <v>103311</v>
      </c>
      <c r="N1149" t="str">
        <f>VLOOKUP($D1149,Artslister!$A$1:$W$99,4,FALSE)</f>
        <v>133275</v>
      </c>
      <c r="O1149" t="str">
        <f>VLOOKUP($D1149,Artslister!$A$1:$W$99,5,FALSE)</f>
        <v>Plantae</v>
      </c>
      <c r="P1149" t="str">
        <f>VLOOKUP($D1149,Artslister!$A$1:$W$99,6,FALSE)</f>
        <v>Magnoliophyta</v>
      </c>
      <c r="Q1149" t="str">
        <f>VLOOKUP($D1149,Artslister!$A$1:$W$99,7,FALSE)</f>
        <v>Eudicots</v>
      </c>
      <c r="R1149" t="str">
        <f>VLOOKUP($D1149,Artslister!$A$1:$W$99,8,FALSE)</f>
        <v>Rosales</v>
      </c>
      <c r="S1149" t="str">
        <f>VLOOKUP($D1149,Artslister!$A$1:$W$99,9,FALSE)</f>
        <v>Rosaceae</v>
      </c>
      <c r="T1149" t="str">
        <f>VLOOKUP($D1149,Artslister!$A$1:$W$99,10,FALSE)</f>
        <v>Filipendula</v>
      </c>
      <c r="U1149" t="str">
        <f>VLOOKUP($D1149,Artslister!$A$1:$W$99,11,FALSE)</f>
        <v>vulgaris</v>
      </c>
      <c r="V1149">
        <f>VLOOKUP($D1149,Artslister!$A$1:$W$99,12,FALSE)</f>
        <v>0</v>
      </c>
      <c r="W1149" t="str">
        <f>VLOOKUP($D1149,Artslister!$A$1:$W$99,13,FALSE)</f>
        <v>Moench</v>
      </c>
      <c r="X1149" t="e">
        <f>VLOOKUP($D1149,Artslister!$A$1:$W$99,15,FALSE)</f>
        <v>#REF!</v>
      </c>
      <c r="Y1149" t="e">
        <f>VLOOKUP($D1149,Artslister!$A$1:$W$99,17,FALSE)</f>
        <v>#N/A</v>
      </c>
    </row>
    <row r="1150" spans="1:25" ht="14.55" hidden="1" x14ac:dyDescent="0.3">
      <c r="A1150" t="s">
        <v>86</v>
      </c>
      <c r="B1150">
        <v>2021</v>
      </c>
      <c r="C1150" t="s">
        <v>1753</v>
      </c>
      <c r="D1150" t="s">
        <v>1945</v>
      </c>
      <c r="E1150">
        <v>3</v>
      </c>
      <c r="F1150">
        <v>1</v>
      </c>
      <c r="L1150" t="str">
        <f>VLOOKUP($D1150,Artslister!$A$1:$W$99,2,FALSE)</f>
        <v>Filipendula vulgaris</v>
      </c>
      <c r="M1150" t="str">
        <f>VLOOKUP($D1150,Artslister!$A$1:$W$99,3,FALSE)</f>
        <v>103311</v>
      </c>
      <c r="N1150" t="str">
        <f>VLOOKUP($D1150,Artslister!$A$1:$W$99,4,FALSE)</f>
        <v>133275</v>
      </c>
      <c r="O1150" t="str">
        <f>VLOOKUP($D1150,Artslister!$A$1:$W$99,5,FALSE)</f>
        <v>Plantae</v>
      </c>
      <c r="P1150" t="str">
        <f>VLOOKUP($D1150,Artslister!$A$1:$W$99,6,FALSE)</f>
        <v>Magnoliophyta</v>
      </c>
      <c r="Q1150" t="str">
        <f>VLOOKUP($D1150,Artslister!$A$1:$W$99,7,FALSE)</f>
        <v>Eudicots</v>
      </c>
      <c r="R1150" t="str">
        <f>VLOOKUP($D1150,Artslister!$A$1:$W$99,8,FALSE)</f>
        <v>Rosales</v>
      </c>
      <c r="S1150" t="str">
        <f>VLOOKUP($D1150,Artslister!$A$1:$W$99,9,FALSE)</f>
        <v>Rosaceae</v>
      </c>
      <c r="T1150" t="str">
        <f>VLOOKUP($D1150,Artslister!$A$1:$W$99,10,FALSE)</f>
        <v>Filipendula</v>
      </c>
      <c r="U1150" t="str">
        <f>VLOOKUP($D1150,Artslister!$A$1:$W$99,11,FALSE)</f>
        <v>vulgaris</v>
      </c>
      <c r="V1150">
        <f>VLOOKUP($D1150,Artslister!$A$1:$W$99,12,FALSE)</f>
        <v>0</v>
      </c>
      <c r="W1150" t="str">
        <f>VLOOKUP($D1150,Artslister!$A$1:$W$99,13,FALSE)</f>
        <v>Moench</v>
      </c>
      <c r="X1150" t="e">
        <f>VLOOKUP($D1150,Artslister!$A$1:$W$99,15,FALSE)</f>
        <v>#REF!</v>
      </c>
      <c r="Y1150" t="e">
        <f>VLOOKUP($D1150,Artslister!$A$1:$W$99,17,FALSE)</f>
        <v>#N/A</v>
      </c>
    </row>
    <row r="1151" spans="1:25" ht="14.55" hidden="1" x14ac:dyDescent="0.3">
      <c r="A1151" t="s">
        <v>86</v>
      </c>
      <c r="B1151">
        <v>2021</v>
      </c>
      <c r="C1151" t="s">
        <v>1755</v>
      </c>
      <c r="D1151" t="s">
        <v>1945</v>
      </c>
      <c r="E1151">
        <v>1</v>
      </c>
      <c r="F1151">
        <v>1</v>
      </c>
      <c r="L1151" t="str">
        <f>VLOOKUP($D1151,Artslister!$A$1:$W$99,2,FALSE)</f>
        <v>Filipendula vulgaris</v>
      </c>
      <c r="M1151" t="str">
        <f>VLOOKUP($D1151,Artslister!$A$1:$W$99,3,FALSE)</f>
        <v>103311</v>
      </c>
      <c r="N1151" t="str">
        <f>VLOOKUP($D1151,Artslister!$A$1:$W$99,4,FALSE)</f>
        <v>133275</v>
      </c>
      <c r="O1151" t="str">
        <f>VLOOKUP($D1151,Artslister!$A$1:$W$99,5,FALSE)</f>
        <v>Plantae</v>
      </c>
      <c r="P1151" t="str">
        <f>VLOOKUP($D1151,Artslister!$A$1:$W$99,6,FALSE)</f>
        <v>Magnoliophyta</v>
      </c>
      <c r="Q1151" t="str">
        <f>VLOOKUP($D1151,Artslister!$A$1:$W$99,7,FALSE)</f>
        <v>Eudicots</v>
      </c>
      <c r="R1151" t="str">
        <f>VLOOKUP($D1151,Artslister!$A$1:$W$99,8,FALSE)</f>
        <v>Rosales</v>
      </c>
      <c r="S1151" t="str">
        <f>VLOOKUP($D1151,Artslister!$A$1:$W$99,9,FALSE)</f>
        <v>Rosaceae</v>
      </c>
      <c r="T1151" t="str">
        <f>VLOOKUP($D1151,Artslister!$A$1:$W$99,10,FALSE)</f>
        <v>Filipendula</v>
      </c>
      <c r="U1151" t="str">
        <f>VLOOKUP($D1151,Artslister!$A$1:$W$99,11,FALSE)</f>
        <v>vulgaris</v>
      </c>
      <c r="V1151">
        <f>VLOOKUP($D1151,Artslister!$A$1:$W$99,12,FALSE)</f>
        <v>0</v>
      </c>
      <c r="W1151" t="str">
        <f>VLOOKUP($D1151,Artslister!$A$1:$W$99,13,FALSE)</f>
        <v>Moench</v>
      </c>
      <c r="X1151" t="e">
        <f>VLOOKUP($D1151,Artslister!$A$1:$W$99,15,FALSE)</f>
        <v>#REF!</v>
      </c>
      <c r="Y1151" t="e">
        <f>VLOOKUP($D1151,Artslister!$A$1:$W$99,17,FALSE)</f>
        <v>#N/A</v>
      </c>
    </row>
    <row r="1152" spans="1:25" ht="14.55" hidden="1" x14ac:dyDescent="0.3">
      <c r="A1152" t="s">
        <v>86</v>
      </c>
      <c r="B1152">
        <v>2021</v>
      </c>
      <c r="C1152" t="s">
        <v>1757</v>
      </c>
      <c r="D1152" t="s">
        <v>1945</v>
      </c>
      <c r="E1152">
        <v>1</v>
      </c>
      <c r="F1152">
        <v>1</v>
      </c>
      <c r="L1152" t="str">
        <f>VLOOKUP($D1152,Artslister!$A$1:$W$99,2,FALSE)</f>
        <v>Filipendula vulgaris</v>
      </c>
      <c r="M1152" t="str">
        <f>VLOOKUP($D1152,Artslister!$A$1:$W$99,3,FALSE)</f>
        <v>103311</v>
      </c>
      <c r="N1152" t="str">
        <f>VLOOKUP($D1152,Artslister!$A$1:$W$99,4,FALSE)</f>
        <v>133275</v>
      </c>
      <c r="O1152" t="str">
        <f>VLOOKUP($D1152,Artslister!$A$1:$W$99,5,FALSE)</f>
        <v>Plantae</v>
      </c>
      <c r="P1152" t="str">
        <f>VLOOKUP($D1152,Artslister!$A$1:$W$99,6,FALSE)</f>
        <v>Magnoliophyta</v>
      </c>
      <c r="Q1152" t="str">
        <f>VLOOKUP($D1152,Artslister!$A$1:$W$99,7,FALSE)</f>
        <v>Eudicots</v>
      </c>
      <c r="R1152" t="str">
        <f>VLOOKUP($D1152,Artslister!$A$1:$W$99,8,FALSE)</f>
        <v>Rosales</v>
      </c>
      <c r="S1152" t="str">
        <f>VLOOKUP($D1152,Artslister!$A$1:$W$99,9,FALSE)</f>
        <v>Rosaceae</v>
      </c>
      <c r="T1152" t="str">
        <f>VLOOKUP($D1152,Artslister!$A$1:$W$99,10,FALSE)</f>
        <v>Filipendula</v>
      </c>
      <c r="U1152" t="str">
        <f>VLOOKUP($D1152,Artslister!$A$1:$W$99,11,FALSE)</f>
        <v>vulgaris</v>
      </c>
      <c r="V1152">
        <f>VLOOKUP($D1152,Artslister!$A$1:$W$99,12,FALSE)</f>
        <v>0</v>
      </c>
      <c r="W1152" t="str">
        <f>VLOOKUP($D1152,Artslister!$A$1:$W$99,13,FALSE)</f>
        <v>Moench</v>
      </c>
      <c r="X1152" t="e">
        <f>VLOOKUP($D1152,Artslister!$A$1:$W$99,15,FALSE)</f>
        <v>#REF!</v>
      </c>
      <c r="Y1152" t="e">
        <f>VLOOKUP($D1152,Artslister!$A$1:$W$99,17,FALSE)</f>
        <v>#N/A</v>
      </c>
    </row>
    <row r="1153" spans="1:25" ht="14.55" hidden="1" x14ac:dyDescent="0.3">
      <c r="A1153" t="s">
        <v>86</v>
      </c>
      <c r="B1153">
        <v>2021</v>
      </c>
      <c r="C1153" t="s">
        <v>1759</v>
      </c>
      <c r="D1153" t="s">
        <v>1945</v>
      </c>
      <c r="E1153">
        <v>1</v>
      </c>
      <c r="F1153">
        <v>1</v>
      </c>
      <c r="L1153" t="str">
        <f>VLOOKUP($D1153,Artslister!$A$1:$W$99,2,FALSE)</f>
        <v>Filipendula vulgaris</v>
      </c>
      <c r="M1153" t="str">
        <f>VLOOKUP($D1153,Artslister!$A$1:$W$99,3,FALSE)</f>
        <v>103311</v>
      </c>
      <c r="N1153" t="str">
        <f>VLOOKUP($D1153,Artslister!$A$1:$W$99,4,FALSE)</f>
        <v>133275</v>
      </c>
      <c r="O1153" t="str">
        <f>VLOOKUP($D1153,Artslister!$A$1:$W$99,5,FALSE)</f>
        <v>Plantae</v>
      </c>
      <c r="P1153" t="str">
        <f>VLOOKUP($D1153,Artslister!$A$1:$W$99,6,FALSE)</f>
        <v>Magnoliophyta</v>
      </c>
      <c r="Q1153" t="str">
        <f>VLOOKUP($D1153,Artslister!$A$1:$W$99,7,FALSE)</f>
        <v>Eudicots</v>
      </c>
      <c r="R1153" t="str">
        <f>VLOOKUP($D1153,Artslister!$A$1:$W$99,8,FALSE)</f>
        <v>Rosales</v>
      </c>
      <c r="S1153" t="str">
        <f>VLOOKUP($D1153,Artslister!$A$1:$W$99,9,FALSE)</f>
        <v>Rosaceae</v>
      </c>
      <c r="T1153" t="str">
        <f>VLOOKUP($D1153,Artslister!$A$1:$W$99,10,FALSE)</f>
        <v>Filipendula</v>
      </c>
      <c r="U1153" t="str">
        <f>VLOOKUP($D1153,Artslister!$A$1:$W$99,11,FALSE)</f>
        <v>vulgaris</v>
      </c>
      <c r="V1153">
        <f>VLOOKUP($D1153,Artslister!$A$1:$W$99,12,FALSE)</f>
        <v>0</v>
      </c>
      <c r="W1153" t="str">
        <f>VLOOKUP($D1153,Artslister!$A$1:$W$99,13,FALSE)</f>
        <v>Moench</v>
      </c>
      <c r="X1153" t="e">
        <f>VLOOKUP($D1153,Artslister!$A$1:$W$99,15,FALSE)</f>
        <v>#REF!</v>
      </c>
      <c r="Y1153" t="e">
        <f>VLOOKUP($D1153,Artslister!$A$1:$W$99,17,FALSE)</f>
        <v>#N/A</v>
      </c>
    </row>
    <row r="1154" spans="1:25" ht="14.55" hidden="1" x14ac:dyDescent="0.3">
      <c r="A1154" t="s">
        <v>86</v>
      </c>
      <c r="B1154">
        <v>2021</v>
      </c>
      <c r="C1154" t="s">
        <v>1761</v>
      </c>
      <c r="D1154" t="s">
        <v>1945</v>
      </c>
      <c r="E1154">
        <v>0.1</v>
      </c>
      <c r="F1154">
        <v>1</v>
      </c>
      <c r="L1154" t="str">
        <f>VLOOKUP($D1154,Artslister!$A$1:$W$99,2,FALSE)</f>
        <v>Filipendula vulgaris</v>
      </c>
      <c r="M1154" t="str">
        <f>VLOOKUP($D1154,Artslister!$A$1:$W$99,3,FALSE)</f>
        <v>103311</v>
      </c>
      <c r="N1154" t="str">
        <f>VLOOKUP($D1154,Artslister!$A$1:$W$99,4,FALSE)</f>
        <v>133275</v>
      </c>
      <c r="O1154" t="str">
        <f>VLOOKUP($D1154,Artslister!$A$1:$W$99,5,FALSE)</f>
        <v>Plantae</v>
      </c>
      <c r="P1154" t="str">
        <f>VLOOKUP($D1154,Artslister!$A$1:$W$99,6,FALSE)</f>
        <v>Magnoliophyta</v>
      </c>
      <c r="Q1154" t="str">
        <f>VLOOKUP($D1154,Artslister!$A$1:$W$99,7,FALSE)</f>
        <v>Eudicots</v>
      </c>
      <c r="R1154" t="str">
        <f>VLOOKUP($D1154,Artslister!$A$1:$W$99,8,FALSE)</f>
        <v>Rosales</v>
      </c>
      <c r="S1154" t="str">
        <f>VLOOKUP($D1154,Artslister!$A$1:$W$99,9,FALSE)</f>
        <v>Rosaceae</v>
      </c>
      <c r="T1154" t="str">
        <f>VLOOKUP($D1154,Artslister!$A$1:$W$99,10,FALSE)</f>
        <v>Filipendula</v>
      </c>
      <c r="U1154" t="str">
        <f>VLOOKUP($D1154,Artslister!$A$1:$W$99,11,FALSE)</f>
        <v>vulgaris</v>
      </c>
      <c r="V1154">
        <f>VLOOKUP($D1154,Artslister!$A$1:$W$99,12,FALSE)</f>
        <v>0</v>
      </c>
      <c r="W1154" t="str">
        <f>VLOOKUP($D1154,Artslister!$A$1:$W$99,13,FALSE)</f>
        <v>Moench</v>
      </c>
      <c r="X1154" t="e">
        <f>VLOOKUP($D1154,Artslister!$A$1:$W$99,15,FALSE)</f>
        <v>#REF!</v>
      </c>
      <c r="Y1154" t="e">
        <f>VLOOKUP($D1154,Artslister!$A$1:$W$99,17,FALSE)</f>
        <v>#N/A</v>
      </c>
    </row>
    <row r="1155" spans="1:25" ht="14.55" hidden="1" x14ac:dyDescent="0.3">
      <c r="A1155" t="s">
        <v>86</v>
      </c>
      <c r="B1155">
        <v>2021</v>
      </c>
      <c r="C1155" t="s">
        <v>1763</v>
      </c>
      <c r="D1155" t="s">
        <v>1945</v>
      </c>
      <c r="E1155">
        <v>2</v>
      </c>
      <c r="F1155">
        <v>1</v>
      </c>
      <c r="L1155" t="str">
        <f>VLOOKUP($D1155,Artslister!$A$1:$W$99,2,FALSE)</f>
        <v>Filipendula vulgaris</v>
      </c>
      <c r="M1155" t="str">
        <f>VLOOKUP($D1155,Artslister!$A$1:$W$99,3,FALSE)</f>
        <v>103311</v>
      </c>
      <c r="N1155" t="str">
        <f>VLOOKUP($D1155,Artslister!$A$1:$W$99,4,FALSE)</f>
        <v>133275</v>
      </c>
      <c r="O1155" t="str">
        <f>VLOOKUP($D1155,Artslister!$A$1:$W$99,5,FALSE)</f>
        <v>Plantae</v>
      </c>
      <c r="P1155" t="str">
        <f>VLOOKUP($D1155,Artslister!$A$1:$W$99,6,FALSE)</f>
        <v>Magnoliophyta</v>
      </c>
      <c r="Q1155" t="str">
        <f>VLOOKUP($D1155,Artslister!$A$1:$W$99,7,FALSE)</f>
        <v>Eudicots</v>
      </c>
      <c r="R1155" t="str">
        <f>VLOOKUP($D1155,Artslister!$A$1:$W$99,8,FALSE)</f>
        <v>Rosales</v>
      </c>
      <c r="S1155" t="str">
        <f>VLOOKUP($D1155,Artslister!$A$1:$W$99,9,FALSE)</f>
        <v>Rosaceae</v>
      </c>
      <c r="T1155" t="str">
        <f>VLOOKUP($D1155,Artslister!$A$1:$W$99,10,FALSE)</f>
        <v>Filipendula</v>
      </c>
      <c r="U1155" t="str">
        <f>VLOOKUP($D1155,Artslister!$A$1:$W$99,11,FALSE)</f>
        <v>vulgaris</v>
      </c>
      <c r="V1155">
        <f>VLOOKUP($D1155,Artslister!$A$1:$W$99,12,FALSE)</f>
        <v>0</v>
      </c>
      <c r="W1155" t="str">
        <f>VLOOKUP($D1155,Artslister!$A$1:$W$99,13,FALSE)</f>
        <v>Moench</v>
      </c>
      <c r="X1155" t="e">
        <f>VLOOKUP($D1155,Artslister!$A$1:$W$99,15,FALSE)</f>
        <v>#REF!</v>
      </c>
      <c r="Y1155" t="e">
        <f>VLOOKUP($D1155,Artslister!$A$1:$W$99,17,FALSE)</f>
        <v>#N/A</v>
      </c>
    </row>
    <row r="1156" spans="1:25" ht="14.55" hidden="1" x14ac:dyDescent="0.3">
      <c r="A1156" t="s">
        <v>86</v>
      </c>
      <c r="B1156">
        <v>2021</v>
      </c>
      <c r="C1156" t="s">
        <v>1765</v>
      </c>
      <c r="D1156" t="s">
        <v>1945</v>
      </c>
      <c r="E1156">
        <v>1</v>
      </c>
      <c r="F1156">
        <v>1</v>
      </c>
      <c r="L1156" t="str">
        <f>VLOOKUP($D1156,Artslister!$A$1:$W$99,2,FALSE)</f>
        <v>Filipendula vulgaris</v>
      </c>
      <c r="M1156" t="str">
        <f>VLOOKUP($D1156,Artslister!$A$1:$W$99,3,FALSE)</f>
        <v>103311</v>
      </c>
      <c r="N1156" t="str">
        <f>VLOOKUP($D1156,Artslister!$A$1:$W$99,4,FALSE)</f>
        <v>133275</v>
      </c>
      <c r="O1156" t="str">
        <f>VLOOKUP($D1156,Artslister!$A$1:$W$99,5,FALSE)</f>
        <v>Plantae</v>
      </c>
      <c r="P1156" t="str">
        <f>VLOOKUP($D1156,Artslister!$A$1:$W$99,6,FALSE)</f>
        <v>Magnoliophyta</v>
      </c>
      <c r="Q1156" t="str">
        <f>VLOOKUP($D1156,Artslister!$A$1:$W$99,7,FALSE)</f>
        <v>Eudicots</v>
      </c>
      <c r="R1156" t="str">
        <f>VLOOKUP($D1156,Artslister!$A$1:$W$99,8,FALSE)</f>
        <v>Rosales</v>
      </c>
      <c r="S1156" t="str">
        <f>VLOOKUP($D1156,Artslister!$A$1:$W$99,9,FALSE)</f>
        <v>Rosaceae</v>
      </c>
      <c r="T1156" t="str">
        <f>VLOOKUP($D1156,Artslister!$A$1:$W$99,10,FALSE)</f>
        <v>Filipendula</v>
      </c>
      <c r="U1156" t="str">
        <f>VLOOKUP($D1156,Artslister!$A$1:$W$99,11,FALSE)</f>
        <v>vulgaris</v>
      </c>
      <c r="V1156">
        <f>VLOOKUP($D1156,Artslister!$A$1:$W$99,12,FALSE)</f>
        <v>0</v>
      </c>
      <c r="W1156" t="str">
        <f>VLOOKUP($D1156,Artslister!$A$1:$W$99,13,FALSE)</f>
        <v>Moench</v>
      </c>
      <c r="X1156" t="e">
        <f>VLOOKUP($D1156,Artslister!$A$1:$W$99,15,FALSE)</f>
        <v>#REF!</v>
      </c>
      <c r="Y1156" t="e">
        <f>VLOOKUP($D1156,Artslister!$A$1:$W$99,17,FALSE)</f>
        <v>#N/A</v>
      </c>
    </row>
    <row r="1157" spans="1:25" ht="14.55" hidden="1" x14ac:dyDescent="0.3">
      <c r="A1157" t="s">
        <v>86</v>
      </c>
      <c r="B1157">
        <v>2021</v>
      </c>
      <c r="C1157" t="s">
        <v>1752</v>
      </c>
      <c r="D1157" t="s">
        <v>1945</v>
      </c>
      <c r="E1157">
        <v>1</v>
      </c>
      <c r="F1157">
        <v>1</v>
      </c>
      <c r="L1157" t="str">
        <f>VLOOKUP($D1157,Artslister!$A$1:$W$99,2,FALSE)</f>
        <v>Filipendula vulgaris</v>
      </c>
      <c r="M1157" t="str">
        <f>VLOOKUP($D1157,Artslister!$A$1:$W$99,3,FALSE)</f>
        <v>103311</v>
      </c>
      <c r="N1157" t="str">
        <f>VLOOKUP($D1157,Artslister!$A$1:$W$99,4,FALSE)</f>
        <v>133275</v>
      </c>
      <c r="O1157" t="str">
        <f>VLOOKUP($D1157,Artslister!$A$1:$W$99,5,FALSE)</f>
        <v>Plantae</v>
      </c>
      <c r="P1157" t="str">
        <f>VLOOKUP($D1157,Artslister!$A$1:$W$99,6,FALSE)</f>
        <v>Magnoliophyta</v>
      </c>
      <c r="Q1157" t="str">
        <f>VLOOKUP($D1157,Artslister!$A$1:$W$99,7,FALSE)</f>
        <v>Eudicots</v>
      </c>
      <c r="R1157" t="str">
        <f>VLOOKUP($D1157,Artslister!$A$1:$W$99,8,FALSE)</f>
        <v>Rosales</v>
      </c>
      <c r="S1157" t="str">
        <f>VLOOKUP($D1157,Artslister!$A$1:$W$99,9,FALSE)</f>
        <v>Rosaceae</v>
      </c>
      <c r="T1157" t="str">
        <f>VLOOKUP($D1157,Artslister!$A$1:$W$99,10,FALSE)</f>
        <v>Filipendula</v>
      </c>
      <c r="U1157" t="str">
        <f>VLOOKUP($D1157,Artslister!$A$1:$W$99,11,FALSE)</f>
        <v>vulgaris</v>
      </c>
      <c r="V1157">
        <f>VLOOKUP($D1157,Artslister!$A$1:$W$99,12,FALSE)</f>
        <v>0</v>
      </c>
      <c r="W1157" t="str">
        <f>VLOOKUP($D1157,Artslister!$A$1:$W$99,13,FALSE)</f>
        <v>Moench</v>
      </c>
      <c r="X1157" t="e">
        <f>VLOOKUP($D1157,Artslister!$A$1:$W$99,15,FALSE)</f>
        <v>#REF!</v>
      </c>
      <c r="Y1157" t="e">
        <f>VLOOKUP($D1157,Artslister!$A$1:$W$99,17,FALSE)</f>
        <v>#N/A</v>
      </c>
    </row>
    <row r="1158" spans="1:25" ht="14.55" hidden="1" x14ac:dyDescent="0.3">
      <c r="A1158" t="s">
        <v>86</v>
      </c>
      <c r="B1158">
        <v>2021</v>
      </c>
      <c r="C1158" t="s">
        <v>1750</v>
      </c>
      <c r="D1158" t="s">
        <v>1945</v>
      </c>
      <c r="E1158">
        <v>2</v>
      </c>
      <c r="F1158">
        <v>1</v>
      </c>
      <c r="L1158" t="str">
        <f>VLOOKUP($D1158,Artslister!$A$1:$W$99,2,FALSE)</f>
        <v>Filipendula vulgaris</v>
      </c>
      <c r="M1158" t="str">
        <f>VLOOKUP($D1158,Artslister!$A$1:$W$99,3,FALSE)</f>
        <v>103311</v>
      </c>
      <c r="N1158" t="str">
        <f>VLOOKUP($D1158,Artslister!$A$1:$W$99,4,FALSE)</f>
        <v>133275</v>
      </c>
      <c r="O1158" t="str">
        <f>VLOOKUP($D1158,Artslister!$A$1:$W$99,5,FALSE)</f>
        <v>Plantae</v>
      </c>
      <c r="P1158" t="str">
        <f>VLOOKUP($D1158,Artslister!$A$1:$W$99,6,FALSE)</f>
        <v>Magnoliophyta</v>
      </c>
      <c r="Q1158" t="str">
        <f>VLOOKUP($D1158,Artslister!$A$1:$W$99,7,FALSE)</f>
        <v>Eudicots</v>
      </c>
      <c r="R1158" t="str">
        <f>VLOOKUP($D1158,Artslister!$A$1:$W$99,8,FALSE)</f>
        <v>Rosales</v>
      </c>
      <c r="S1158" t="str">
        <f>VLOOKUP($D1158,Artslister!$A$1:$W$99,9,FALSE)</f>
        <v>Rosaceae</v>
      </c>
      <c r="T1158" t="str">
        <f>VLOOKUP($D1158,Artslister!$A$1:$W$99,10,FALSE)</f>
        <v>Filipendula</v>
      </c>
      <c r="U1158" t="str">
        <f>VLOOKUP($D1158,Artslister!$A$1:$W$99,11,FALSE)</f>
        <v>vulgaris</v>
      </c>
      <c r="V1158">
        <f>VLOOKUP($D1158,Artslister!$A$1:$W$99,12,FALSE)</f>
        <v>0</v>
      </c>
      <c r="W1158" t="str">
        <f>VLOOKUP($D1158,Artslister!$A$1:$W$99,13,FALSE)</f>
        <v>Moench</v>
      </c>
      <c r="X1158" t="e">
        <f>VLOOKUP($D1158,Artslister!$A$1:$W$99,15,FALSE)</f>
        <v>#REF!</v>
      </c>
      <c r="Y1158" t="e">
        <f>VLOOKUP($D1158,Artslister!$A$1:$W$99,17,FALSE)</f>
        <v>#N/A</v>
      </c>
    </row>
    <row r="1159" spans="1:25" ht="14.55" hidden="1" x14ac:dyDescent="0.3">
      <c r="A1159" t="s">
        <v>50</v>
      </c>
      <c r="B1159">
        <v>2021</v>
      </c>
      <c r="C1159" t="s">
        <v>1803</v>
      </c>
      <c r="D1159" t="s">
        <v>1945</v>
      </c>
      <c r="E1159">
        <v>5</v>
      </c>
      <c r="F1159">
        <v>1</v>
      </c>
      <c r="L1159" t="str">
        <f>VLOOKUP($D1159,Artslister!$A$1:$W$99,2,FALSE)</f>
        <v>Filipendula vulgaris</v>
      </c>
      <c r="M1159" t="str">
        <f>VLOOKUP($D1159,Artslister!$A$1:$W$99,3,FALSE)</f>
        <v>103311</v>
      </c>
      <c r="N1159" t="str">
        <f>VLOOKUP($D1159,Artslister!$A$1:$W$99,4,FALSE)</f>
        <v>133275</v>
      </c>
      <c r="O1159" t="str">
        <f>VLOOKUP($D1159,Artslister!$A$1:$W$99,5,FALSE)</f>
        <v>Plantae</v>
      </c>
      <c r="P1159" t="str">
        <f>VLOOKUP($D1159,Artslister!$A$1:$W$99,6,FALSE)</f>
        <v>Magnoliophyta</v>
      </c>
      <c r="Q1159" t="str">
        <f>VLOOKUP($D1159,Artslister!$A$1:$W$99,7,FALSE)</f>
        <v>Eudicots</v>
      </c>
      <c r="R1159" t="str">
        <f>VLOOKUP($D1159,Artslister!$A$1:$W$99,8,FALSE)</f>
        <v>Rosales</v>
      </c>
      <c r="S1159" t="str">
        <f>VLOOKUP($D1159,Artslister!$A$1:$W$99,9,FALSE)</f>
        <v>Rosaceae</v>
      </c>
      <c r="T1159" t="str">
        <f>VLOOKUP($D1159,Artslister!$A$1:$W$99,10,FALSE)</f>
        <v>Filipendula</v>
      </c>
      <c r="U1159" t="str">
        <f>VLOOKUP($D1159,Artslister!$A$1:$W$99,11,FALSE)</f>
        <v>vulgaris</v>
      </c>
      <c r="V1159">
        <f>VLOOKUP($D1159,Artslister!$A$1:$W$99,12,FALSE)</f>
        <v>0</v>
      </c>
      <c r="W1159" t="str">
        <f>VLOOKUP($D1159,Artslister!$A$1:$W$99,13,FALSE)</f>
        <v>Moench</v>
      </c>
      <c r="X1159" t="e">
        <f>VLOOKUP($D1159,Artslister!$A$1:$W$99,15,FALSE)</f>
        <v>#REF!</v>
      </c>
      <c r="Y1159" t="e">
        <f>VLOOKUP($D1159,Artslister!$A$1:$W$99,17,FALSE)</f>
        <v>#N/A</v>
      </c>
    </row>
    <row r="1160" spans="1:25" ht="14.55" hidden="1" x14ac:dyDescent="0.3">
      <c r="A1160" t="s">
        <v>50</v>
      </c>
      <c r="B1160">
        <v>2021</v>
      </c>
      <c r="C1160" t="s">
        <v>1805</v>
      </c>
      <c r="D1160" t="s">
        <v>1945</v>
      </c>
      <c r="E1160">
        <v>10</v>
      </c>
      <c r="F1160">
        <v>1</v>
      </c>
      <c r="L1160" t="str">
        <f>VLOOKUP($D1160,Artslister!$A$1:$W$99,2,FALSE)</f>
        <v>Filipendula vulgaris</v>
      </c>
      <c r="M1160" t="str">
        <f>VLOOKUP($D1160,Artslister!$A$1:$W$99,3,FALSE)</f>
        <v>103311</v>
      </c>
      <c r="N1160" t="str">
        <f>VLOOKUP($D1160,Artslister!$A$1:$W$99,4,FALSE)</f>
        <v>133275</v>
      </c>
      <c r="O1160" t="str">
        <f>VLOOKUP($D1160,Artslister!$A$1:$W$99,5,FALSE)</f>
        <v>Plantae</v>
      </c>
      <c r="P1160" t="str">
        <f>VLOOKUP($D1160,Artslister!$A$1:$W$99,6,FALSE)</f>
        <v>Magnoliophyta</v>
      </c>
      <c r="Q1160" t="str">
        <f>VLOOKUP($D1160,Artslister!$A$1:$W$99,7,FALSE)</f>
        <v>Eudicots</v>
      </c>
      <c r="R1160" t="str">
        <f>VLOOKUP($D1160,Artslister!$A$1:$W$99,8,FALSE)</f>
        <v>Rosales</v>
      </c>
      <c r="S1160" t="str">
        <f>VLOOKUP($D1160,Artslister!$A$1:$W$99,9,FALSE)</f>
        <v>Rosaceae</v>
      </c>
      <c r="T1160" t="str">
        <f>VLOOKUP($D1160,Artslister!$A$1:$W$99,10,FALSE)</f>
        <v>Filipendula</v>
      </c>
      <c r="U1160" t="str">
        <f>VLOOKUP($D1160,Artslister!$A$1:$W$99,11,FALSE)</f>
        <v>vulgaris</v>
      </c>
      <c r="V1160">
        <f>VLOOKUP($D1160,Artslister!$A$1:$W$99,12,FALSE)</f>
        <v>0</v>
      </c>
      <c r="W1160" t="str">
        <f>VLOOKUP($D1160,Artslister!$A$1:$W$99,13,FALSE)</f>
        <v>Moench</v>
      </c>
      <c r="X1160" t="e">
        <f>VLOOKUP($D1160,Artslister!$A$1:$W$99,15,FALSE)</f>
        <v>#REF!</v>
      </c>
      <c r="Y1160" t="e">
        <f>VLOOKUP($D1160,Artslister!$A$1:$W$99,17,FALSE)</f>
        <v>#N/A</v>
      </c>
    </row>
    <row r="1161" spans="1:25" ht="14.55" hidden="1" x14ac:dyDescent="0.3">
      <c r="A1161" t="s">
        <v>50</v>
      </c>
      <c r="B1161">
        <v>2021</v>
      </c>
      <c r="C1161" t="s">
        <v>1806</v>
      </c>
      <c r="D1161" t="s">
        <v>1945</v>
      </c>
      <c r="E1161">
        <v>3</v>
      </c>
      <c r="F1161">
        <v>1</v>
      </c>
      <c r="L1161" t="str">
        <f>VLOOKUP($D1161,Artslister!$A$1:$W$99,2,FALSE)</f>
        <v>Filipendula vulgaris</v>
      </c>
      <c r="M1161" t="str">
        <f>VLOOKUP($D1161,Artslister!$A$1:$W$99,3,FALSE)</f>
        <v>103311</v>
      </c>
      <c r="N1161" t="str">
        <f>VLOOKUP($D1161,Artslister!$A$1:$W$99,4,FALSE)</f>
        <v>133275</v>
      </c>
      <c r="O1161" t="str">
        <f>VLOOKUP($D1161,Artslister!$A$1:$W$99,5,FALSE)</f>
        <v>Plantae</v>
      </c>
      <c r="P1161" t="str">
        <f>VLOOKUP($D1161,Artslister!$A$1:$W$99,6,FALSE)</f>
        <v>Magnoliophyta</v>
      </c>
      <c r="Q1161" t="str">
        <f>VLOOKUP($D1161,Artslister!$A$1:$W$99,7,FALSE)</f>
        <v>Eudicots</v>
      </c>
      <c r="R1161" t="str">
        <f>VLOOKUP($D1161,Artslister!$A$1:$W$99,8,FALSE)</f>
        <v>Rosales</v>
      </c>
      <c r="S1161" t="str">
        <f>VLOOKUP($D1161,Artslister!$A$1:$W$99,9,FALSE)</f>
        <v>Rosaceae</v>
      </c>
      <c r="T1161" t="str">
        <f>VLOOKUP($D1161,Artslister!$A$1:$W$99,10,FALSE)</f>
        <v>Filipendula</v>
      </c>
      <c r="U1161" t="str">
        <f>VLOOKUP($D1161,Artslister!$A$1:$W$99,11,FALSE)</f>
        <v>vulgaris</v>
      </c>
      <c r="V1161">
        <f>VLOOKUP($D1161,Artslister!$A$1:$W$99,12,FALSE)</f>
        <v>0</v>
      </c>
      <c r="W1161" t="str">
        <f>VLOOKUP($D1161,Artslister!$A$1:$W$99,13,FALSE)</f>
        <v>Moench</v>
      </c>
      <c r="X1161" t="e">
        <f>VLOOKUP($D1161,Artslister!$A$1:$W$99,15,FALSE)</f>
        <v>#REF!</v>
      </c>
      <c r="Y1161" t="e">
        <f>VLOOKUP($D1161,Artslister!$A$1:$W$99,17,FALSE)</f>
        <v>#N/A</v>
      </c>
    </row>
    <row r="1162" spans="1:25" ht="14.55" hidden="1" x14ac:dyDescent="0.3">
      <c r="A1162" t="s">
        <v>50</v>
      </c>
      <c r="B1162">
        <v>2021</v>
      </c>
      <c r="C1162" t="s">
        <v>1807</v>
      </c>
      <c r="D1162" t="s">
        <v>1945</v>
      </c>
      <c r="E1162">
        <v>25</v>
      </c>
      <c r="F1162">
        <v>1</v>
      </c>
      <c r="L1162" t="str">
        <f>VLOOKUP($D1162,Artslister!$A$1:$W$99,2,FALSE)</f>
        <v>Filipendula vulgaris</v>
      </c>
      <c r="M1162" t="str">
        <f>VLOOKUP($D1162,Artslister!$A$1:$W$99,3,FALSE)</f>
        <v>103311</v>
      </c>
      <c r="N1162" t="str">
        <f>VLOOKUP($D1162,Artslister!$A$1:$W$99,4,FALSE)</f>
        <v>133275</v>
      </c>
      <c r="O1162" t="str">
        <f>VLOOKUP($D1162,Artslister!$A$1:$W$99,5,FALSE)</f>
        <v>Plantae</v>
      </c>
      <c r="P1162" t="str">
        <f>VLOOKUP($D1162,Artslister!$A$1:$W$99,6,FALSE)</f>
        <v>Magnoliophyta</v>
      </c>
      <c r="Q1162" t="str">
        <f>VLOOKUP($D1162,Artslister!$A$1:$W$99,7,FALSE)</f>
        <v>Eudicots</v>
      </c>
      <c r="R1162" t="str">
        <f>VLOOKUP($D1162,Artslister!$A$1:$W$99,8,FALSE)</f>
        <v>Rosales</v>
      </c>
      <c r="S1162" t="str">
        <f>VLOOKUP($D1162,Artslister!$A$1:$W$99,9,FALSE)</f>
        <v>Rosaceae</v>
      </c>
      <c r="T1162" t="str">
        <f>VLOOKUP($D1162,Artslister!$A$1:$W$99,10,FALSE)</f>
        <v>Filipendula</v>
      </c>
      <c r="U1162" t="str">
        <f>VLOOKUP($D1162,Artslister!$A$1:$W$99,11,FALSE)</f>
        <v>vulgaris</v>
      </c>
      <c r="V1162">
        <f>VLOOKUP($D1162,Artslister!$A$1:$W$99,12,FALSE)</f>
        <v>0</v>
      </c>
      <c r="W1162" t="str">
        <f>VLOOKUP($D1162,Artslister!$A$1:$W$99,13,FALSE)</f>
        <v>Moench</v>
      </c>
      <c r="X1162" t="e">
        <f>VLOOKUP($D1162,Artslister!$A$1:$W$99,15,FALSE)</f>
        <v>#REF!</v>
      </c>
      <c r="Y1162" t="e">
        <f>VLOOKUP($D1162,Artslister!$A$1:$W$99,17,FALSE)</f>
        <v>#N/A</v>
      </c>
    </row>
    <row r="1163" spans="1:25" ht="14.55" hidden="1" x14ac:dyDescent="0.3">
      <c r="A1163" t="s">
        <v>50</v>
      </c>
      <c r="B1163">
        <v>2021</v>
      </c>
      <c r="C1163" t="s">
        <v>1797</v>
      </c>
      <c r="D1163" t="s">
        <v>1945</v>
      </c>
      <c r="E1163">
        <v>5</v>
      </c>
      <c r="F1163">
        <v>1</v>
      </c>
      <c r="L1163" t="str">
        <f>VLOOKUP($D1163,Artslister!$A$1:$W$99,2,FALSE)</f>
        <v>Filipendula vulgaris</v>
      </c>
      <c r="M1163" t="str">
        <f>VLOOKUP($D1163,Artslister!$A$1:$W$99,3,FALSE)</f>
        <v>103311</v>
      </c>
      <c r="N1163" t="str">
        <f>VLOOKUP($D1163,Artslister!$A$1:$W$99,4,FALSE)</f>
        <v>133275</v>
      </c>
      <c r="O1163" t="str">
        <f>VLOOKUP($D1163,Artslister!$A$1:$W$99,5,FALSE)</f>
        <v>Plantae</v>
      </c>
      <c r="P1163" t="str">
        <f>VLOOKUP($D1163,Artslister!$A$1:$W$99,6,FALSE)</f>
        <v>Magnoliophyta</v>
      </c>
      <c r="Q1163" t="str">
        <f>VLOOKUP($D1163,Artslister!$A$1:$W$99,7,FALSE)</f>
        <v>Eudicots</v>
      </c>
      <c r="R1163" t="str">
        <f>VLOOKUP($D1163,Artslister!$A$1:$W$99,8,FALSE)</f>
        <v>Rosales</v>
      </c>
      <c r="S1163" t="str">
        <f>VLOOKUP($D1163,Artslister!$A$1:$W$99,9,FALSE)</f>
        <v>Rosaceae</v>
      </c>
      <c r="T1163" t="str">
        <f>VLOOKUP($D1163,Artslister!$A$1:$W$99,10,FALSE)</f>
        <v>Filipendula</v>
      </c>
      <c r="U1163" t="str">
        <f>VLOOKUP($D1163,Artslister!$A$1:$W$99,11,FALSE)</f>
        <v>vulgaris</v>
      </c>
      <c r="V1163">
        <f>VLOOKUP($D1163,Artslister!$A$1:$W$99,12,FALSE)</f>
        <v>0</v>
      </c>
      <c r="W1163" t="str">
        <f>VLOOKUP($D1163,Artslister!$A$1:$W$99,13,FALSE)</f>
        <v>Moench</v>
      </c>
      <c r="X1163" t="e">
        <f>VLOOKUP($D1163,Artslister!$A$1:$W$99,15,FALSE)</f>
        <v>#REF!</v>
      </c>
      <c r="Y1163" t="e">
        <f>VLOOKUP($D1163,Artslister!$A$1:$W$99,17,FALSE)</f>
        <v>#N/A</v>
      </c>
    </row>
    <row r="1164" spans="1:25" ht="14.55" hidden="1" x14ac:dyDescent="0.3">
      <c r="A1164" t="s">
        <v>50</v>
      </c>
      <c r="B1164">
        <v>2021</v>
      </c>
      <c r="C1164" t="s">
        <v>1799</v>
      </c>
      <c r="D1164" t="s">
        <v>1945</v>
      </c>
      <c r="E1164">
        <v>5</v>
      </c>
      <c r="F1164">
        <v>1</v>
      </c>
      <c r="L1164" t="str">
        <f>VLOOKUP($D1164,Artslister!$A$1:$W$99,2,FALSE)</f>
        <v>Filipendula vulgaris</v>
      </c>
      <c r="M1164" t="str">
        <f>VLOOKUP($D1164,Artslister!$A$1:$W$99,3,FALSE)</f>
        <v>103311</v>
      </c>
      <c r="N1164" t="str">
        <f>VLOOKUP($D1164,Artslister!$A$1:$W$99,4,FALSE)</f>
        <v>133275</v>
      </c>
      <c r="O1164" t="str">
        <f>VLOOKUP($D1164,Artslister!$A$1:$W$99,5,FALSE)</f>
        <v>Plantae</v>
      </c>
      <c r="P1164" t="str">
        <f>VLOOKUP($D1164,Artslister!$A$1:$W$99,6,FALSE)</f>
        <v>Magnoliophyta</v>
      </c>
      <c r="Q1164" t="str">
        <f>VLOOKUP($D1164,Artslister!$A$1:$W$99,7,FALSE)</f>
        <v>Eudicots</v>
      </c>
      <c r="R1164" t="str">
        <f>VLOOKUP($D1164,Artslister!$A$1:$W$99,8,FALSE)</f>
        <v>Rosales</v>
      </c>
      <c r="S1164" t="str">
        <f>VLOOKUP($D1164,Artslister!$A$1:$W$99,9,FALSE)</f>
        <v>Rosaceae</v>
      </c>
      <c r="T1164" t="str">
        <f>VLOOKUP($D1164,Artslister!$A$1:$W$99,10,FALSE)</f>
        <v>Filipendula</v>
      </c>
      <c r="U1164" t="str">
        <f>VLOOKUP($D1164,Artslister!$A$1:$W$99,11,FALSE)</f>
        <v>vulgaris</v>
      </c>
      <c r="V1164">
        <f>VLOOKUP($D1164,Artslister!$A$1:$W$99,12,FALSE)</f>
        <v>0</v>
      </c>
      <c r="W1164" t="str">
        <f>VLOOKUP($D1164,Artslister!$A$1:$W$99,13,FALSE)</f>
        <v>Moench</v>
      </c>
      <c r="X1164" t="e">
        <f>VLOOKUP($D1164,Artslister!$A$1:$W$99,15,FALSE)</f>
        <v>#REF!</v>
      </c>
      <c r="Y1164" t="e">
        <f>VLOOKUP($D1164,Artslister!$A$1:$W$99,17,FALSE)</f>
        <v>#N/A</v>
      </c>
    </row>
    <row r="1165" spans="1:25" ht="14.55" hidden="1" x14ac:dyDescent="0.3">
      <c r="A1165" t="s">
        <v>50</v>
      </c>
      <c r="B1165">
        <v>2021</v>
      </c>
      <c r="C1165" t="s">
        <v>1800</v>
      </c>
      <c r="D1165" t="s">
        <v>1945</v>
      </c>
      <c r="E1165">
        <v>10</v>
      </c>
      <c r="F1165">
        <v>1</v>
      </c>
      <c r="L1165" t="str">
        <f>VLOOKUP($D1165,Artslister!$A$1:$W$99,2,FALSE)</f>
        <v>Filipendula vulgaris</v>
      </c>
      <c r="M1165" t="str">
        <f>VLOOKUP($D1165,Artslister!$A$1:$W$99,3,FALSE)</f>
        <v>103311</v>
      </c>
      <c r="N1165" t="str">
        <f>VLOOKUP($D1165,Artslister!$A$1:$W$99,4,FALSE)</f>
        <v>133275</v>
      </c>
      <c r="O1165" t="str">
        <f>VLOOKUP($D1165,Artslister!$A$1:$W$99,5,FALSE)</f>
        <v>Plantae</v>
      </c>
      <c r="P1165" t="str">
        <f>VLOOKUP($D1165,Artslister!$A$1:$W$99,6,FALSE)</f>
        <v>Magnoliophyta</v>
      </c>
      <c r="Q1165" t="str">
        <f>VLOOKUP($D1165,Artslister!$A$1:$W$99,7,FALSE)</f>
        <v>Eudicots</v>
      </c>
      <c r="R1165" t="str">
        <f>VLOOKUP($D1165,Artslister!$A$1:$W$99,8,FALSE)</f>
        <v>Rosales</v>
      </c>
      <c r="S1165" t="str">
        <f>VLOOKUP($D1165,Artslister!$A$1:$W$99,9,FALSE)</f>
        <v>Rosaceae</v>
      </c>
      <c r="T1165" t="str">
        <f>VLOOKUP($D1165,Artslister!$A$1:$W$99,10,FALSE)</f>
        <v>Filipendula</v>
      </c>
      <c r="U1165" t="str">
        <f>VLOOKUP($D1165,Artslister!$A$1:$W$99,11,FALSE)</f>
        <v>vulgaris</v>
      </c>
      <c r="V1165">
        <f>VLOOKUP($D1165,Artslister!$A$1:$W$99,12,FALSE)</f>
        <v>0</v>
      </c>
      <c r="W1165" t="str">
        <f>VLOOKUP($D1165,Artslister!$A$1:$W$99,13,FALSE)</f>
        <v>Moench</v>
      </c>
      <c r="X1165" t="e">
        <f>VLOOKUP($D1165,Artslister!$A$1:$W$99,15,FALSE)</f>
        <v>#REF!</v>
      </c>
      <c r="Y1165" t="e">
        <f>VLOOKUP($D1165,Artslister!$A$1:$W$99,17,FALSE)</f>
        <v>#N/A</v>
      </c>
    </row>
    <row r="1166" spans="1:25" ht="14.55" hidden="1" x14ac:dyDescent="0.3">
      <c r="A1166" t="s">
        <v>50</v>
      </c>
      <c r="B1166">
        <v>2021</v>
      </c>
      <c r="C1166" t="s">
        <v>1802</v>
      </c>
      <c r="D1166" t="s">
        <v>1945</v>
      </c>
      <c r="E1166">
        <v>15</v>
      </c>
      <c r="F1166">
        <v>1</v>
      </c>
      <c r="L1166" t="str">
        <f>VLOOKUP($D1166,Artslister!$A$1:$W$99,2,FALSE)</f>
        <v>Filipendula vulgaris</v>
      </c>
      <c r="M1166" t="str">
        <f>VLOOKUP($D1166,Artslister!$A$1:$W$99,3,FALSE)</f>
        <v>103311</v>
      </c>
      <c r="N1166" t="str">
        <f>VLOOKUP($D1166,Artslister!$A$1:$W$99,4,FALSE)</f>
        <v>133275</v>
      </c>
      <c r="O1166" t="str">
        <f>VLOOKUP($D1166,Artslister!$A$1:$W$99,5,FALSE)</f>
        <v>Plantae</v>
      </c>
      <c r="P1166" t="str">
        <f>VLOOKUP($D1166,Artslister!$A$1:$W$99,6,FALSE)</f>
        <v>Magnoliophyta</v>
      </c>
      <c r="Q1166" t="str">
        <f>VLOOKUP($D1166,Artslister!$A$1:$W$99,7,FALSE)</f>
        <v>Eudicots</v>
      </c>
      <c r="R1166" t="str">
        <f>VLOOKUP($D1166,Artslister!$A$1:$W$99,8,FALSE)</f>
        <v>Rosales</v>
      </c>
      <c r="S1166" t="str">
        <f>VLOOKUP($D1166,Artslister!$A$1:$W$99,9,FALSE)</f>
        <v>Rosaceae</v>
      </c>
      <c r="T1166" t="str">
        <f>VLOOKUP($D1166,Artslister!$A$1:$W$99,10,FALSE)</f>
        <v>Filipendula</v>
      </c>
      <c r="U1166" t="str">
        <f>VLOOKUP($D1166,Artslister!$A$1:$W$99,11,FALSE)</f>
        <v>vulgaris</v>
      </c>
      <c r="V1166">
        <f>VLOOKUP($D1166,Artslister!$A$1:$W$99,12,FALSE)</f>
        <v>0</v>
      </c>
      <c r="W1166" t="str">
        <f>VLOOKUP($D1166,Artslister!$A$1:$W$99,13,FALSE)</f>
        <v>Moench</v>
      </c>
      <c r="X1166" t="e">
        <f>VLOOKUP($D1166,Artslister!$A$1:$W$99,15,FALSE)</f>
        <v>#REF!</v>
      </c>
      <c r="Y1166" t="e">
        <f>VLOOKUP($D1166,Artslister!$A$1:$W$99,17,FALSE)</f>
        <v>#N/A</v>
      </c>
    </row>
    <row r="1167" spans="1:25" ht="14.55" hidden="1" x14ac:dyDescent="0.3">
      <c r="A1167" t="s">
        <v>50</v>
      </c>
      <c r="B1167">
        <v>2021</v>
      </c>
      <c r="C1167" t="s">
        <v>1808</v>
      </c>
      <c r="D1167" t="s">
        <v>1945</v>
      </c>
      <c r="E1167">
        <v>10</v>
      </c>
      <c r="F1167">
        <v>1</v>
      </c>
      <c r="L1167" t="str">
        <f>VLOOKUP($D1167,Artslister!$A$1:$W$99,2,FALSE)</f>
        <v>Filipendula vulgaris</v>
      </c>
      <c r="M1167" t="str">
        <f>VLOOKUP($D1167,Artslister!$A$1:$W$99,3,FALSE)</f>
        <v>103311</v>
      </c>
      <c r="N1167" t="str">
        <f>VLOOKUP($D1167,Artslister!$A$1:$W$99,4,FALSE)</f>
        <v>133275</v>
      </c>
      <c r="O1167" t="str">
        <f>VLOOKUP($D1167,Artslister!$A$1:$W$99,5,FALSE)</f>
        <v>Plantae</v>
      </c>
      <c r="P1167" t="str">
        <f>VLOOKUP($D1167,Artslister!$A$1:$W$99,6,FALSE)</f>
        <v>Magnoliophyta</v>
      </c>
      <c r="Q1167" t="str">
        <f>VLOOKUP($D1167,Artslister!$A$1:$W$99,7,FALSE)</f>
        <v>Eudicots</v>
      </c>
      <c r="R1167" t="str">
        <f>VLOOKUP($D1167,Artslister!$A$1:$W$99,8,FALSE)</f>
        <v>Rosales</v>
      </c>
      <c r="S1167" t="str">
        <f>VLOOKUP($D1167,Artslister!$A$1:$W$99,9,FALSE)</f>
        <v>Rosaceae</v>
      </c>
      <c r="T1167" t="str">
        <f>VLOOKUP($D1167,Artslister!$A$1:$W$99,10,FALSE)</f>
        <v>Filipendula</v>
      </c>
      <c r="U1167" t="str">
        <f>VLOOKUP($D1167,Artslister!$A$1:$W$99,11,FALSE)</f>
        <v>vulgaris</v>
      </c>
      <c r="V1167">
        <f>VLOOKUP($D1167,Artslister!$A$1:$W$99,12,FALSE)</f>
        <v>0</v>
      </c>
      <c r="W1167" t="str">
        <f>VLOOKUP($D1167,Artslister!$A$1:$W$99,13,FALSE)</f>
        <v>Moench</v>
      </c>
      <c r="X1167" t="e">
        <f>VLOOKUP($D1167,Artslister!$A$1:$W$99,15,FALSE)</f>
        <v>#REF!</v>
      </c>
      <c r="Y1167" t="e">
        <f>VLOOKUP($D1167,Artslister!$A$1:$W$99,17,FALSE)</f>
        <v>#N/A</v>
      </c>
    </row>
    <row r="1168" spans="1:25" ht="14.55" hidden="1" x14ac:dyDescent="0.3">
      <c r="A1168" t="s">
        <v>50</v>
      </c>
      <c r="B1168">
        <v>2021</v>
      </c>
      <c r="C1168" t="s">
        <v>1798</v>
      </c>
      <c r="D1168" t="s">
        <v>1945</v>
      </c>
      <c r="E1168">
        <v>25</v>
      </c>
      <c r="F1168">
        <v>1</v>
      </c>
      <c r="L1168" t="str">
        <f>VLOOKUP($D1168,Artslister!$A$1:$W$99,2,FALSE)</f>
        <v>Filipendula vulgaris</v>
      </c>
      <c r="M1168" t="str">
        <f>VLOOKUP($D1168,Artslister!$A$1:$W$99,3,FALSE)</f>
        <v>103311</v>
      </c>
      <c r="N1168" t="str">
        <f>VLOOKUP($D1168,Artslister!$A$1:$W$99,4,FALSE)</f>
        <v>133275</v>
      </c>
      <c r="O1168" t="str">
        <f>VLOOKUP($D1168,Artslister!$A$1:$W$99,5,FALSE)</f>
        <v>Plantae</v>
      </c>
      <c r="P1168" t="str">
        <f>VLOOKUP($D1168,Artslister!$A$1:$W$99,6,FALSE)</f>
        <v>Magnoliophyta</v>
      </c>
      <c r="Q1168" t="str">
        <f>VLOOKUP($D1168,Artslister!$A$1:$W$99,7,FALSE)</f>
        <v>Eudicots</v>
      </c>
      <c r="R1168" t="str">
        <f>VLOOKUP($D1168,Artslister!$A$1:$W$99,8,FALSE)</f>
        <v>Rosales</v>
      </c>
      <c r="S1168" t="str">
        <f>VLOOKUP($D1168,Artslister!$A$1:$W$99,9,FALSE)</f>
        <v>Rosaceae</v>
      </c>
      <c r="T1168" t="str">
        <f>VLOOKUP($D1168,Artslister!$A$1:$W$99,10,FALSE)</f>
        <v>Filipendula</v>
      </c>
      <c r="U1168" t="str">
        <f>VLOOKUP($D1168,Artslister!$A$1:$W$99,11,FALSE)</f>
        <v>vulgaris</v>
      </c>
      <c r="V1168">
        <f>VLOOKUP($D1168,Artslister!$A$1:$W$99,12,FALSE)</f>
        <v>0</v>
      </c>
      <c r="W1168" t="str">
        <f>VLOOKUP($D1168,Artslister!$A$1:$W$99,13,FALSE)</f>
        <v>Moench</v>
      </c>
      <c r="X1168" t="e">
        <f>VLOOKUP($D1168,Artslister!$A$1:$W$99,15,FALSE)</f>
        <v>#REF!</v>
      </c>
      <c r="Y1168" t="e">
        <f>VLOOKUP($D1168,Artslister!$A$1:$W$99,17,FALSE)</f>
        <v>#N/A</v>
      </c>
    </row>
    <row r="1169" spans="1:25" ht="14.55" hidden="1" x14ac:dyDescent="0.3">
      <c r="A1169" t="s">
        <v>92</v>
      </c>
      <c r="B1169">
        <v>2022</v>
      </c>
      <c r="C1169" t="s">
        <v>1440</v>
      </c>
      <c r="D1169" t="s">
        <v>1989</v>
      </c>
      <c r="E1169">
        <v>5</v>
      </c>
      <c r="I1169">
        <v>1</v>
      </c>
      <c r="L1169" t="str">
        <f>VLOOKUP($D1169,Artslister!$A$1:$W$99,2,FALSE)</f>
        <v>Quercus robur</v>
      </c>
      <c r="M1169" t="str">
        <f>VLOOKUP($D1169,Artslister!$A$1:$W$99,3,FALSE)</f>
        <v>102156</v>
      </c>
      <c r="N1169" t="str">
        <f>VLOOKUP($D1169,Artslister!$A$1:$W$99,4,FALSE)</f>
        <v>136135</v>
      </c>
      <c r="O1169" t="str">
        <f>VLOOKUP($D1169,Artslister!$A$1:$W$99,5,FALSE)</f>
        <v>Plantae</v>
      </c>
      <c r="P1169" t="str">
        <f>VLOOKUP($D1169,Artslister!$A$1:$W$99,6,FALSE)</f>
        <v>Magnoliophyta</v>
      </c>
      <c r="Q1169" t="str">
        <f>VLOOKUP($D1169,Artslister!$A$1:$W$99,7,FALSE)</f>
        <v>Eudicots</v>
      </c>
      <c r="R1169" t="str">
        <f>VLOOKUP($D1169,Artslister!$A$1:$W$99,8,FALSE)</f>
        <v>Fagales</v>
      </c>
      <c r="S1169" t="str">
        <f>VLOOKUP($D1169,Artslister!$A$1:$W$99,9,FALSE)</f>
        <v>Fagaceae</v>
      </c>
      <c r="T1169" t="str">
        <f>VLOOKUP($D1169,Artslister!$A$1:$W$99,10,FALSE)</f>
        <v>Quercus</v>
      </c>
      <c r="U1169" t="str">
        <f>VLOOKUP($D1169,Artslister!$A$1:$W$99,11,FALSE)</f>
        <v>robur</v>
      </c>
      <c r="V1169">
        <f>VLOOKUP($D1169,Artslister!$A$1:$W$99,12,FALSE)</f>
        <v>0</v>
      </c>
      <c r="W1169" t="str">
        <f>VLOOKUP($D1169,Artslister!$A$1:$W$99,13,FALSE)</f>
        <v>L.</v>
      </c>
      <c r="X1169" t="e">
        <f>VLOOKUP($D1169,Artslister!$A$1:$W$99,15,FALSE)</f>
        <v>#REF!</v>
      </c>
      <c r="Y1169" t="e">
        <f>VLOOKUP($D1169,Artslister!$A$1:$W$99,17,FALSE)</f>
        <v>#N/A</v>
      </c>
    </row>
    <row r="1170" spans="1:25" ht="14.55" hidden="1" x14ac:dyDescent="0.3">
      <c r="A1170" t="s">
        <v>92</v>
      </c>
      <c r="B1170">
        <v>2022</v>
      </c>
      <c r="C1170" t="s">
        <v>1436</v>
      </c>
      <c r="D1170" t="s">
        <v>1989</v>
      </c>
      <c r="E1170">
        <v>15</v>
      </c>
      <c r="H1170">
        <v>1</v>
      </c>
      <c r="L1170" t="str">
        <f>VLOOKUP($D1170,Artslister!$A$1:$W$99,2,FALSE)</f>
        <v>Quercus robur</v>
      </c>
      <c r="M1170" t="str">
        <f>VLOOKUP($D1170,Artslister!$A$1:$W$99,3,FALSE)</f>
        <v>102156</v>
      </c>
      <c r="N1170" t="str">
        <f>VLOOKUP($D1170,Artslister!$A$1:$W$99,4,FALSE)</f>
        <v>136135</v>
      </c>
      <c r="O1170" t="str">
        <f>VLOOKUP($D1170,Artslister!$A$1:$W$99,5,FALSE)</f>
        <v>Plantae</v>
      </c>
      <c r="P1170" t="str">
        <f>VLOOKUP($D1170,Artslister!$A$1:$W$99,6,FALSE)</f>
        <v>Magnoliophyta</v>
      </c>
      <c r="Q1170" t="str">
        <f>VLOOKUP($D1170,Artslister!$A$1:$W$99,7,FALSE)</f>
        <v>Eudicots</v>
      </c>
      <c r="R1170" t="str">
        <f>VLOOKUP($D1170,Artslister!$A$1:$W$99,8,FALSE)</f>
        <v>Fagales</v>
      </c>
      <c r="S1170" t="str">
        <f>VLOOKUP($D1170,Artslister!$A$1:$W$99,9,FALSE)</f>
        <v>Fagaceae</v>
      </c>
      <c r="T1170" t="str">
        <f>VLOOKUP($D1170,Artslister!$A$1:$W$99,10,FALSE)</f>
        <v>Quercus</v>
      </c>
      <c r="U1170" t="str">
        <f>VLOOKUP($D1170,Artslister!$A$1:$W$99,11,FALSE)</f>
        <v>robur</v>
      </c>
      <c r="V1170">
        <f>VLOOKUP($D1170,Artslister!$A$1:$W$99,12,FALSE)</f>
        <v>0</v>
      </c>
      <c r="W1170" t="str">
        <f>VLOOKUP($D1170,Artslister!$A$1:$W$99,13,FALSE)</f>
        <v>L.</v>
      </c>
      <c r="X1170" t="e">
        <f>VLOOKUP($D1170,Artslister!$A$1:$W$99,15,FALSE)</f>
        <v>#REF!</v>
      </c>
      <c r="Y1170" t="e">
        <f>VLOOKUP($D1170,Artslister!$A$1:$W$99,17,FALSE)</f>
        <v>#N/A</v>
      </c>
    </row>
    <row r="1171" spans="1:25" ht="14.55" hidden="1" x14ac:dyDescent="0.3">
      <c r="A1171" t="s">
        <v>92</v>
      </c>
      <c r="B1171">
        <v>2022</v>
      </c>
      <c r="C1171" t="s">
        <v>1439</v>
      </c>
      <c r="D1171" t="s">
        <v>1989</v>
      </c>
      <c r="E1171">
        <v>18</v>
      </c>
      <c r="H1171">
        <v>1</v>
      </c>
      <c r="L1171" t="str">
        <f>VLOOKUP($D1171,Artslister!$A$1:$W$99,2,FALSE)</f>
        <v>Quercus robur</v>
      </c>
      <c r="M1171" t="str">
        <f>VLOOKUP($D1171,Artslister!$A$1:$W$99,3,FALSE)</f>
        <v>102156</v>
      </c>
      <c r="N1171" t="str">
        <f>VLOOKUP($D1171,Artslister!$A$1:$W$99,4,FALSE)</f>
        <v>136135</v>
      </c>
      <c r="O1171" t="str">
        <f>VLOOKUP($D1171,Artslister!$A$1:$W$99,5,FALSE)</f>
        <v>Plantae</v>
      </c>
      <c r="P1171" t="str">
        <f>VLOOKUP($D1171,Artslister!$A$1:$W$99,6,FALSE)</f>
        <v>Magnoliophyta</v>
      </c>
      <c r="Q1171" t="str">
        <f>VLOOKUP($D1171,Artslister!$A$1:$W$99,7,FALSE)</f>
        <v>Eudicots</v>
      </c>
      <c r="R1171" t="str">
        <f>VLOOKUP($D1171,Artslister!$A$1:$W$99,8,FALSE)</f>
        <v>Fagales</v>
      </c>
      <c r="S1171" t="str">
        <f>VLOOKUP($D1171,Artslister!$A$1:$W$99,9,FALSE)</f>
        <v>Fagaceae</v>
      </c>
      <c r="T1171" t="str">
        <f>VLOOKUP($D1171,Artslister!$A$1:$W$99,10,FALSE)</f>
        <v>Quercus</v>
      </c>
      <c r="U1171" t="str">
        <f>VLOOKUP($D1171,Artslister!$A$1:$W$99,11,FALSE)</f>
        <v>robur</v>
      </c>
      <c r="V1171">
        <f>VLOOKUP($D1171,Artslister!$A$1:$W$99,12,FALSE)</f>
        <v>0</v>
      </c>
      <c r="W1171" t="str">
        <f>VLOOKUP($D1171,Artslister!$A$1:$W$99,13,FALSE)</f>
        <v>L.</v>
      </c>
      <c r="X1171" t="e">
        <f>VLOOKUP($D1171,Artslister!$A$1:$W$99,15,FALSE)</f>
        <v>#REF!</v>
      </c>
      <c r="Y1171" t="e">
        <f>VLOOKUP($D1171,Artslister!$A$1:$W$99,17,FALSE)</f>
        <v>#N/A</v>
      </c>
    </row>
    <row r="1172" spans="1:25" ht="14.55" hidden="1" x14ac:dyDescent="0.3">
      <c r="A1172" t="s">
        <v>92</v>
      </c>
      <c r="B1172">
        <v>2022</v>
      </c>
      <c r="C1172" t="s">
        <v>1432</v>
      </c>
      <c r="D1172" t="s">
        <v>1989</v>
      </c>
      <c r="E1172">
        <v>1</v>
      </c>
      <c r="H1172">
        <v>1</v>
      </c>
      <c r="L1172" t="str">
        <f>VLOOKUP($D1172,Artslister!$A$1:$W$99,2,FALSE)</f>
        <v>Quercus robur</v>
      </c>
      <c r="M1172" t="str">
        <f>VLOOKUP($D1172,Artslister!$A$1:$W$99,3,FALSE)</f>
        <v>102156</v>
      </c>
      <c r="N1172" t="str">
        <f>VLOOKUP($D1172,Artslister!$A$1:$W$99,4,FALSE)</f>
        <v>136135</v>
      </c>
      <c r="O1172" t="str">
        <f>VLOOKUP($D1172,Artslister!$A$1:$W$99,5,FALSE)</f>
        <v>Plantae</v>
      </c>
      <c r="P1172" t="str">
        <f>VLOOKUP($D1172,Artslister!$A$1:$W$99,6,FALSE)</f>
        <v>Magnoliophyta</v>
      </c>
      <c r="Q1172" t="str">
        <f>VLOOKUP($D1172,Artslister!$A$1:$W$99,7,FALSE)</f>
        <v>Eudicots</v>
      </c>
      <c r="R1172" t="str">
        <f>VLOOKUP($D1172,Artslister!$A$1:$W$99,8,FALSE)</f>
        <v>Fagales</v>
      </c>
      <c r="S1172" t="str">
        <f>VLOOKUP($D1172,Artslister!$A$1:$W$99,9,FALSE)</f>
        <v>Fagaceae</v>
      </c>
      <c r="T1172" t="str">
        <f>VLOOKUP($D1172,Artslister!$A$1:$W$99,10,FALSE)</f>
        <v>Quercus</v>
      </c>
      <c r="U1172" t="str">
        <f>VLOOKUP($D1172,Artslister!$A$1:$W$99,11,FALSE)</f>
        <v>robur</v>
      </c>
      <c r="V1172">
        <f>VLOOKUP($D1172,Artslister!$A$1:$W$99,12,FALSE)</f>
        <v>0</v>
      </c>
      <c r="W1172" t="str">
        <f>VLOOKUP($D1172,Artslister!$A$1:$W$99,13,FALSE)</f>
        <v>L.</v>
      </c>
      <c r="X1172" t="e">
        <f>VLOOKUP($D1172,Artslister!$A$1:$W$99,15,FALSE)</f>
        <v>#REF!</v>
      </c>
      <c r="Y1172" t="e">
        <f>VLOOKUP($D1172,Artslister!$A$1:$W$99,17,FALSE)</f>
        <v>#N/A</v>
      </c>
    </row>
    <row r="1173" spans="1:25" ht="14.55" hidden="1" x14ac:dyDescent="0.3">
      <c r="A1173" t="s">
        <v>109</v>
      </c>
      <c r="B1173">
        <v>2019</v>
      </c>
      <c r="C1173" t="s">
        <v>1470</v>
      </c>
      <c r="D1173" t="s">
        <v>1923</v>
      </c>
      <c r="E1173">
        <v>1</v>
      </c>
      <c r="F1173">
        <v>1</v>
      </c>
      <c r="L1173" t="str">
        <f>VLOOKUP($D1173,Artslister!$A$1:$W$99,2,FALSE)</f>
        <v>Veronica spicata</v>
      </c>
      <c r="M1173" t="str">
        <f>VLOOKUP($D1173,Artslister!$A$1:$W$99,3,FALSE)</f>
        <v>102575</v>
      </c>
      <c r="N1173" t="str">
        <f>VLOOKUP($D1173,Artslister!$A$1:$W$99,4,FALSE)</f>
        <v>144891</v>
      </c>
      <c r="O1173" t="str">
        <f>VLOOKUP($D1173,Artslister!$A$1:$W$99,5,FALSE)</f>
        <v>Plantae</v>
      </c>
      <c r="P1173" t="str">
        <f>VLOOKUP($D1173,Artslister!$A$1:$W$99,6,FALSE)</f>
        <v>Magnoliophyta</v>
      </c>
      <c r="Q1173" t="str">
        <f>VLOOKUP($D1173,Artslister!$A$1:$W$99,7,FALSE)</f>
        <v>Eudicots</v>
      </c>
      <c r="R1173" t="str">
        <f>VLOOKUP($D1173,Artslister!$A$1:$W$99,8,FALSE)</f>
        <v>Lamiales</v>
      </c>
      <c r="S1173" t="str">
        <f>VLOOKUP($D1173,Artslister!$A$1:$W$99,9,FALSE)</f>
        <v>Plantaginaceae</v>
      </c>
      <c r="T1173" t="str">
        <f>VLOOKUP($D1173,Artslister!$A$1:$W$99,10,FALSE)</f>
        <v>Veronica</v>
      </c>
      <c r="U1173" t="str">
        <f>VLOOKUP($D1173,Artslister!$A$1:$W$99,11,FALSE)</f>
        <v>spicata</v>
      </c>
      <c r="V1173">
        <f>VLOOKUP($D1173,Artslister!$A$1:$W$99,12,FALSE)</f>
        <v>0</v>
      </c>
      <c r="W1173" t="str">
        <f>VLOOKUP($D1173,Artslister!$A$1:$W$99,13,FALSE)</f>
        <v>L.</v>
      </c>
      <c r="X1173" t="e">
        <f>VLOOKUP($D1173,Artslister!$A$1:$W$99,15,FALSE)</f>
        <v>#REF!</v>
      </c>
      <c r="Y1173" t="e">
        <f>VLOOKUP($D1173,Artslister!$A$1:$W$99,17,FALSE)</f>
        <v>#N/A</v>
      </c>
    </row>
    <row r="1174" spans="1:25" ht="14.55" hidden="1" x14ac:dyDescent="0.3">
      <c r="A1174" s="20" t="s">
        <v>109</v>
      </c>
      <c r="B1174" s="20">
        <v>2020</v>
      </c>
      <c r="C1174" s="20" t="s">
        <v>1470</v>
      </c>
      <c r="D1174" s="20" t="s">
        <v>1923</v>
      </c>
      <c r="E1174" s="20">
        <v>1</v>
      </c>
      <c r="F1174">
        <v>1</v>
      </c>
      <c r="J1174" s="20" t="s">
        <v>297</v>
      </c>
      <c r="L1174" t="str">
        <f>VLOOKUP($D1174,Artslister!$A$1:$W$99,2,FALSE)</f>
        <v>Veronica spicata</v>
      </c>
      <c r="M1174" t="str">
        <f>VLOOKUP($D1174,Artslister!$A$1:$W$99,3,FALSE)</f>
        <v>102575</v>
      </c>
      <c r="N1174" t="str">
        <f>VLOOKUP($D1174,Artslister!$A$1:$W$99,4,FALSE)</f>
        <v>144891</v>
      </c>
      <c r="O1174" t="str">
        <f>VLOOKUP($D1174,Artslister!$A$1:$W$99,5,FALSE)</f>
        <v>Plantae</v>
      </c>
      <c r="P1174" t="str">
        <f>VLOOKUP($D1174,Artslister!$A$1:$W$99,6,FALSE)</f>
        <v>Magnoliophyta</v>
      </c>
      <c r="Q1174" t="str">
        <f>VLOOKUP($D1174,Artslister!$A$1:$W$99,7,FALSE)</f>
        <v>Eudicots</v>
      </c>
      <c r="R1174" t="str">
        <f>VLOOKUP($D1174,Artslister!$A$1:$W$99,8,FALSE)</f>
        <v>Lamiales</v>
      </c>
      <c r="S1174" t="str">
        <f>VLOOKUP($D1174,Artslister!$A$1:$W$99,9,FALSE)</f>
        <v>Plantaginaceae</v>
      </c>
      <c r="T1174" t="str">
        <f>VLOOKUP($D1174,Artslister!$A$1:$W$99,10,FALSE)</f>
        <v>Veronica</v>
      </c>
      <c r="U1174" t="str">
        <f>VLOOKUP($D1174,Artslister!$A$1:$W$99,11,FALSE)</f>
        <v>spicata</v>
      </c>
      <c r="V1174">
        <f>VLOOKUP($D1174,Artslister!$A$1:$W$99,12,FALSE)</f>
        <v>0</v>
      </c>
      <c r="W1174" t="str">
        <f>VLOOKUP($D1174,Artslister!$A$1:$W$99,13,FALSE)</f>
        <v>L.</v>
      </c>
      <c r="X1174" t="e">
        <f>VLOOKUP($D1174,Artslister!$A$1:$W$99,15,FALSE)</f>
        <v>#REF!</v>
      </c>
      <c r="Y1174" t="e">
        <f>VLOOKUP($D1174,Artslister!$A$1:$W$99,17,FALSE)</f>
        <v>#N/A</v>
      </c>
    </row>
    <row r="1175" spans="1:25" ht="14.55" hidden="1" x14ac:dyDescent="0.3">
      <c r="A1175" s="20" t="s">
        <v>109</v>
      </c>
      <c r="B1175" s="20">
        <v>2023</v>
      </c>
      <c r="C1175" s="20" t="s">
        <v>1470</v>
      </c>
      <c r="D1175" s="20" t="s">
        <v>1923</v>
      </c>
      <c r="E1175" s="20">
        <v>1</v>
      </c>
      <c r="F1175">
        <v>1</v>
      </c>
      <c r="K1175" s="20" t="s">
        <v>297</v>
      </c>
      <c r="L1175" t="str">
        <f>VLOOKUP($D1175,Artslister!$A$1:$W$99,2,FALSE)</f>
        <v>Veronica spicata</v>
      </c>
      <c r="M1175" t="str">
        <f>VLOOKUP($D1175,Artslister!$A$1:$W$99,3,FALSE)</f>
        <v>102575</v>
      </c>
      <c r="N1175" t="str">
        <f>VLOOKUP($D1175,Artslister!$A$1:$W$99,4,FALSE)</f>
        <v>144891</v>
      </c>
      <c r="O1175" t="str">
        <f>VLOOKUP($D1175,Artslister!$A$1:$W$99,5,FALSE)</f>
        <v>Plantae</v>
      </c>
      <c r="P1175" t="str">
        <f>VLOOKUP($D1175,Artslister!$A$1:$W$99,6,FALSE)</f>
        <v>Magnoliophyta</v>
      </c>
      <c r="Q1175" t="str">
        <f>VLOOKUP($D1175,Artslister!$A$1:$W$99,7,FALSE)</f>
        <v>Eudicots</v>
      </c>
      <c r="R1175" t="str">
        <f>VLOOKUP($D1175,Artslister!$A$1:$W$99,8,FALSE)</f>
        <v>Lamiales</v>
      </c>
      <c r="S1175" t="str">
        <f>VLOOKUP($D1175,Artslister!$A$1:$W$99,9,FALSE)</f>
        <v>Plantaginaceae</v>
      </c>
      <c r="T1175" t="str">
        <f>VLOOKUP($D1175,Artslister!$A$1:$W$99,10,FALSE)</f>
        <v>Veronica</v>
      </c>
      <c r="U1175" t="str">
        <f>VLOOKUP($D1175,Artslister!$A$1:$W$99,11,FALSE)</f>
        <v>spicata</v>
      </c>
      <c r="V1175">
        <f>VLOOKUP($D1175,Artslister!$A$1:$W$99,12,FALSE)</f>
        <v>0</v>
      </c>
      <c r="W1175" t="str">
        <f>VLOOKUP($D1175,Artslister!$A$1:$W$99,13,FALSE)</f>
        <v>L.</v>
      </c>
      <c r="X1175" t="e">
        <f>VLOOKUP($D1175,Artslister!$A$1:$W$99,15,FALSE)</f>
        <v>#REF!</v>
      </c>
      <c r="Y1175" t="e">
        <f>VLOOKUP($D1175,Artslister!$A$1:$W$99,17,FALSE)</f>
        <v>#N/A</v>
      </c>
    </row>
    <row r="1176" spans="1:25" ht="14.55" hidden="1" x14ac:dyDescent="0.3">
      <c r="A1176" t="s">
        <v>109</v>
      </c>
      <c r="B1176">
        <v>2018</v>
      </c>
      <c r="C1176" t="s">
        <v>1470</v>
      </c>
      <c r="D1176" t="s">
        <v>1931</v>
      </c>
      <c r="E1176">
        <v>1</v>
      </c>
      <c r="F1176">
        <v>1</v>
      </c>
      <c r="L1176" t="str">
        <f>VLOOKUP($D1176,Artslister!$A$1:$W$99,2,FALSE)</f>
        <v>Fraxinus excelsior</v>
      </c>
      <c r="M1176" t="str">
        <f>VLOOKUP($D1176,Artslister!$A$1:$W$99,3,FALSE)</f>
        <v>102409</v>
      </c>
      <c r="N1176" t="str">
        <f>VLOOKUP($D1176,Artslister!$A$1:$W$99,4,FALSE)</f>
        <v>62369</v>
      </c>
      <c r="O1176" t="str">
        <f>VLOOKUP($D1176,Artslister!$A$1:$W$99,5,FALSE)</f>
        <v>Plantae</v>
      </c>
      <c r="P1176" t="str">
        <f>VLOOKUP($D1176,Artslister!$A$1:$W$99,6,FALSE)</f>
        <v>Magnoliophyta</v>
      </c>
      <c r="Q1176" t="str">
        <f>VLOOKUP($D1176,Artslister!$A$1:$W$99,7,FALSE)</f>
        <v>Eudicots</v>
      </c>
      <c r="R1176" t="str">
        <f>VLOOKUP($D1176,Artslister!$A$1:$W$99,8,FALSE)</f>
        <v>Lamiales</v>
      </c>
      <c r="S1176" t="str">
        <f>VLOOKUP($D1176,Artslister!$A$1:$W$99,9,FALSE)</f>
        <v>Oleaceae</v>
      </c>
      <c r="T1176" t="str">
        <f>VLOOKUP($D1176,Artslister!$A$1:$W$99,10,FALSE)</f>
        <v>Fraxinus</v>
      </c>
      <c r="U1176" t="str">
        <f>VLOOKUP($D1176,Artslister!$A$1:$W$99,11,FALSE)</f>
        <v>excelsior</v>
      </c>
      <c r="V1176">
        <f>VLOOKUP($D1176,Artslister!$A$1:$W$99,12,FALSE)</f>
        <v>0</v>
      </c>
      <c r="W1176" t="str">
        <f>VLOOKUP($D1176,Artslister!$A$1:$W$99,13,FALSE)</f>
        <v>L.</v>
      </c>
      <c r="X1176" t="e">
        <f>VLOOKUP($D1176,Artslister!$A$1:$W$99,15,FALSE)</f>
        <v>#REF!</v>
      </c>
      <c r="Y1176" t="e">
        <f>VLOOKUP($D1176,Artslister!$A$1:$W$99,17,FALSE)</f>
        <v>#N/A</v>
      </c>
    </row>
    <row r="1177" spans="1:25" ht="14.55" hidden="1" x14ac:dyDescent="0.3">
      <c r="A1177" t="s">
        <v>109</v>
      </c>
      <c r="B1177">
        <v>2019</v>
      </c>
      <c r="C1177" t="s">
        <v>1470</v>
      </c>
      <c r="D1177" t="s">
        <v>1936</v>
      </c>
      <c r="E1177">
        <v>1</v>
      </c>
      <c r="L1177" t="str">
        <f>VLOOKUP($D1177,Artslister!$A$1:$W$99,2,FALSE)</f>
        <v>Cotoneaster integerrimus</v>
      </c>
      <c r="M1177" t="str">
        <f>VLOOKUP($D1177,Artslister!$A$1:$W$99,3,FALSE)</f>
        <v>103276</v>
      </c>
      <c r="N1177" t="str">
        <f>VLOOKUP($D1177,Artslister!$A$1:$W$99,4,FALSE)</f>
        <v>132025</v>
      </c>
      <c r="O1177" t="str">
        <f>VLOOKUP($D1177,Artslister!$A$1:$W$99,5,FALSE)</f>
        <v>Plantae</v>
      </c>
      <c r="P1177" t="str">
        <f>VLOOKUP($D1177,Artslister!$A$1:$W$99,6,FALSE)</f>
        <v>Magnoliophyta</v>
      </c>
      <c r="Q1177" t="str">
        <f>VLOOKUP($D1177,Artslister!$A$1:$W$99,7,FALSE)</f>
        <v>Eudicots</v>
      </c>
      <c r="R1177" t="str">
        <f>VLOOKUP($D1177,Artslister!$A$1:$W$99,8,FALSE)</f>
        <v>Rosales</v>
      </c>
      <c r="S1177" t="str">
        <f>VLOOKUP($D1177,Artslister!$A$1:$W$99,9,FALSE)</f>
        <v>Rosaceae</v>
      </c>
      <c r="T1177" t="str">
        <f>VLOOKUP($D1177,Artslister!$A$1:$W$99,10,FALSE)</f>
        <v>Cotoneaster</v>
      </c>
      <c r="U1177" t="str">
        <f>VLOOKUP($D1177,Artslister!$A$1:$W$99,11,FALSE)</f>
        <v>integerrimus</v>
      </c>
      <c r="V1177">
        <f>VLOOKUP($D1177,Artslister!$A$1:$W$99,12,FALSE)</f>
        <v>0</v>
      </c>
      <c r="W1177" t="str">
        <f>VLOOKUP($D1177,Artslister!$A$1:$W$99,13,FALSE)</f>
        <v>Medik.</v>
      </c>
      <c r="X1177" t="e">
        <f>VLOOKUP($D1177,Artslister!$A$1:$W$99,15,FALSE)</f>
        <v>#REF!</v>
      </c>
      <c r="Y1177" t="e">
        <f>VLOOKUP($D1177,Artslister!$A$1:$W$99,17,FALSE)</f>
        <v>#N/A</v>
      </c>
    </row>
    <row r="1178" spans="1:25" ht="14.55" hidden="1" x14ac:dyDescent="0.3">
      <c r="A1178" s="20" t="s">
        <v>109</v>
      </c>
      <c r="B1178" s="20">
        <v>2023</v>
      </c>
      <c r="C1178" s="20" t="s">
        <v>1470</v>
      </c>
      <c r="D1178" s="20" t="s">
        <v>1936</v>
      </c>
      <c r="E1178" s="20">
        <v>1</v>
      </c>
      <c r="I1178">
        <v>1</v>
      </c>
      <c r="K1178" s="20" t="s">
        <v>297</v>
      </c>
      <c r="L1178" t="str">
        <f>VLOOKUP($D1178,Artslister!$A$1:$W$99,2,FALSE)</f>
        <v>Cotoneaster integerrimus</v>
      </c>
      <c r="M1178" t="str">
        <f>VLOOKUP($D1178,Artslister!$A$1:$W$99,3,FALSE)</f>
        <v>103276</v>
      </c>
      <c r="N1178" t="str">
        <f>VLOOKUP($D1178,Artslister!$A$1:$W$99,4,FALSE)</f>
        <v>132025</v>
      </c>
      <c r="O1178" t="str">
        <f>VLOOKUP($D1178,Artslister!$A$1:$W$99,5,FALSE)</f>
        <v>Plantae</v>
      </c>
      <c r="P1178" t="str">
        <f>VLOOKUP($D1178,Artslister!$A$1:$W$99,6,FALSE)</f>
        <v>Magnoliophyta</v>
      </c>
      <c r="Q1178" t="str">
        <f>VLOOKUP($D1178,Artslister!$A$1:$W$99,7,FALSE)</f>
        <v>Eudicots</v>
      </c>
      <c r="R1178" t="str">
        <f>VLOOKUP($D1178,Artslister!$A$1:$W$99,8,FALSE)</f>
        <v>Rosales</v>
      </c>
      <c r="S1178" t="str">
        <f>VLOOKUP($D1178,Artslister!$A$1:$W$99,9,FALSE)</f>
        <v>Rosaceae</v>
      </c>
      <c r="T1178" t="str">
        <f>VLOOKUP($D1178,Artslister!$A$1:$W$99,10,FALSE)</f>
        <v>Cotoneaster</v>
      </c>
      <c r="U1178" t="str">
        <f>VLOOKUP($D1178,Artslister!$A$1:$W$99,11,FALSE)</f>
        <v>integerrimus</v>
      </c>
      <c r="V1178">
        <f>VLOOKUP($D1178,Artslister!$A$1:$W$99,12,FALSE)</f>
        <v>0</v>
      </c>
      <c r="W1178" t="str">
        <f>VLOOKUP($D1178,Artslister!$A$1:$W$99,13,FALSE)</f>
        <v>Medik.</v>
      </c>
      <c r="X1178" t="e">
        <f>VLOOKUP($D1178,Artslister!$A$1:$W$99,15,FALSE)</f>
        <v>#REF!</v>
      </c>
      <c r="Y1178" t="e">
        <f>VLOOKUP($D1178,Artslister!$A$1:$W$99,17,FALSE)</f>
        <v>#N/A</v>
      </c>
    </row>
    <row r="1179" spans="1:25" ht="14.55" hidden="1" x14ac:dyDescent="0.3">
      <c r="A1179" t="s">
        <v>109</v>
      </c>
      <c r="B1179">
        <v>2019</v>
      </c>
      <c r="C1179" t="s">
        <v>1470</v>
      </c>
      <c r="D1179" t="s">
        <v>1938</v>
      </c>
      <c r="E1179">
        <v>1</v>
      </c>
      <c r="L1179" t="str">
        <f>VLOOKUP($D1179,Artslister!$A$1:$W$99,2,FALSE)</f>
        <v>Rhamnus cathartica</v>
      </c>
      <c r="M1179" t="str">
        <f>VLOOKUP($D1179,Artslister!$A$1:$W$99,3,FALSE)</f>
        <v>141635</v>
      </c>
      <c r="N1179" t="str">
        <f>VLOOKUP($D1179,Artslister!$A$1:$W$99,4,FALSE)</f>
        <v>100403</v>
      </c>
      <c r="O1179" t="str">
        <f>VLOOKUP($D1179,Artslister!$A$1:$W$99,5,FALSE)</f>
        <v>Plantae</v>
      </c>
      <c r="P1179" t="str">
        <f>VLOOKUP($D1179,Artslister!$A$1:$W$99,6,FALSE)</f>
        <v>Magnoliophyta</v>
      </c>
      <c r="Q1179" t="str">
        <f>VLOOKUP($D1179,Artslister!$A$1:$W$99,7,FALSE)</f>
        <v>Eudicots</v>
      </c>
      <c r="R1179" t="str">
        <f>VLOOKUP($D1179,Artslister!$A$1:$W$99,8,FALSE)</f>
        <v>Rosales</v>
      </c>
      <c r="S1179" t="str">
        <f>VLOOKUP($D1179,Artslister!$A$1:$W$99,9,FALSE)</f>
        <v>Rhamnaceae</v>
      </c>
      <c r="T1179" t="str">
        <f>VLOOKUP($D1179,Artslister!$A$1:$W$99,10,FALSE)</f>
        <v>Rhamnus</v>
      </c>
      <c r="U1179" t="str">
        <f>VLOOKUP($D1179,Artslister!$A$1:$W$99,11,FALSE)</f>
        <v>cathartica</v>
      </c>
      <c r="V1179">
        <f>VLOOKUP($D1179,Artslister!$A$1:$W$99,12,FALSE)</f>
        <v>0</v>
      </c>
      <c r="W1179" t="str">
        <f>VLOOKUP($D1179,Artslister!$A$1:$W$99,13,FALSE)</f>
        <v>L.</v>
      </c>
      <c r="X1179" t="e">
        <f>VLOOKUP($D1179,Artslister!$A$1:$W$99,15,FALSE)</f>
        <v>#REF!</v>
      </c>
      <c r="Y1179" t="e">
        <f>VLOOKUP($D1179,Artslister!$A$1:$W$99,17,FALSE)</f>
        <v>#N/A</v>
      </c>
    </row>
    <row r="1180" spans="1:25" ht="14.55" hidden="1" x14ac:dyDescent="0.3">
      <c r="A1180" t="s">
        <v>109</v>
      </c>
      <c r="B1180">
        <v>2018</v>
      </c>
      <c r="C1180" t="s">
        <v>1470</v>
      </c>
      <c r="D1180" t="s">
        <v>1945</v>
      </c>
      <c r="E1180">
        <v>1</v>
      </c>
      <c r="F1180">
        <v>1</v>
      </c>
      <c r="L1180" t="str">
        <f>VLOOKUP($D1180,Artslister!$A$1:$W$99,2,FALSE)</f>
        <v>Filipendula vulgaris</v>
      </c>
      <c r="M1180" t="str">
        <f>VLOOKUP($D1180,Artslister!$A$1:$W$99,3,FALSE)</f>
        <v>103311</v>
      </c>
      <c r="N1180" t="str">
        <f>VLOOKUP($D1180,Artslister!$A$1:$W$99,4,FALSE)</f>
        <v>133275</v>
      </c>
      <c r="O1180" t="str">
        <f>VLOOKUP($D1180,Artslister!$A$1:$W$99,5,FALSE)</f>
        <v>Plantae</v>
      </c>
      <c r="P1180" t="str">
        <f>VLOOKUP($D1180,Artslister!$A$1:$W$99,6,FALSE)</f>
        <v>Magnoliophyta</v>
      </c>
      <c r="Q1180" t="str">
        <f>VLOOKUP($D1180,Artslister!$A$1:$W$99,7,FALSE)</f>
        <v>Eudicots</v>
      </c>
      <c r="R1180" t="str">
        <f>VLOOKUP($D1180,Artslister!$A$1:$W$99,8,FALSE)</f>
        <v>Rosales</v>
      </c>
      <c r="S1180" t="str">
        <f>VLOOKUP($D1180,Artslister!$A$1:$W$99,9,FALSE)</f>
        <v>Rosaceae</v>
      </c>
      <c r="T1180" t="str">
        <f>VLOOKUP($D1180,Artslister!$A$1:$W$99,10,FALSE)</f>
        <v>Filipendula</v>
      </c>
      <c r="U1180" t="str">
        <f>VLOOKUP($D1180,Artslister!$A$1:$W$99,11,FALSE)</f>
        <v>vulgaris</v>
      </c>
      <c r="V1180">
        <f>VLOOKUP($D1180,Artslister!$A$1:$W$99,12,FALSE)</f>
        <v>0</v>
      </c>
      <c r="W1180" t="str">
        <f>VLOOKUP($D1180,Artslister!$A$1:$W$99,13,FALSE)</f>
        <v>Moench</v>
      </c>
      <c r="X1180" t="e">
        <f>VLOOKUP($D1180,Artslister!$A$1:$W$99,15,FALSE)</f>
        <v>#REF!</v>
      </c>
      <c r="Y1180" t="e">
        <f>VLOOKUP($D1180,Artslister!$A$1:$W$99,17,FALSE)</f>
        <v>#N/A</v>
      </c>
    </row>
    <row r="1181" spans="1:25" ht="14.55" hidden="1" x14ac:dyDescent="0.3">
      <c r="A1181" t="s">
        <v>109</v>
      </c>
      <c r="B1181">
        <v>2019</v>
      </c>
      <c r="C1181" t="s">
        <v>1470</v>
      </c>
      <c r="D1181" t="s">
        <v>1945</v>
      </c>
      <c r="E1181">
        <v>1</v>
      </c>
      <c r="F1181">
        <v>1</v>
      </c>
      <c r="L1181" t="str">
        <f>VLOOKUP($D1181,Artslister!$A$1:$W$99,2,FALSE)</f>
        <v>Filipendula vulgaris</v>
      </c>
      <c r="M1181" t="str">
        <f>VLOOKUP($D1181,Artslister!$A$1:$W$99,3,FALSE)</f>
        <v>103311</v>
      </c>
      <c r="N1181" t="str">
        <f>VLOOKUP($D1181,Artslister!$A$1:$W$99,4,FALSE)</f>
        <v>133275</v>
      </c>
      <c r="O1181" t="str">
        <f>VLOOKUP($D1181,Artslister!$A$1:$W$99,5,FALSE)</f>
        <v>Plantae</v>
      </c>
      <c r="P1181" t="str">
        <f>VLOOKUP($D1181,Artslister!$A$1:$W$99,6,FALSE)</f>
        <v>Magnoliophyta</v>
      </c>
      <c r="Q1181" t="str">
        <f>VLOOKUP($D1181,Artslister!$A$1:$W$99,7,FALSE)</f>
        <v>Eudicots</v>
      </c>
      <c r="R1181" t="str">
        <f>VLOOKUP($D1181,Artslister!$A$1:$W$99,8,FALSE)</f>
        <v>Rosales</v>
      </c>
      <c r="S1181" t="str">
        <f>VLOOKUP($D1181,Artslister!$A$1:$W$99,9,FALSE)</f>
        <v>Rosaceae</v>
      </c>
      <c r="T1181" t="str">
        <f>VLOOKUP($D1181,Artslister!$A$1:$W$99,10,FALSE)</f>
        <v>Filipendula</v>
      </c>
      <c r="U1181" t="str">
        <f>VLOOKUP($D1181,Artslister!$A$1:$W$99,11,FALSE)</f>
        <v>vulgaris</v>
      </c>
      <c r="V1181">
        <f>VLOOKUP($D1181,Artslister!$A$1:$W$99,12,FALSE)</f>
        <v>0</v>
      </c>
      <c r="W1181" t="str">
        <f>VLOOKUP($D1181,Artslister!$A$1:$W$99,13,FALSE)</f>
        <v>Moench</v>
      </c>
      <c r="X1181" t="e">
        <f>VLOOKUP($D1181,Artslister!$A$1:$W$99,15,FALSE)</f>
        <v>#REF!</v>
      </c>
      <c r="Y1181" t="e">
        <f>VLOOKUP($D1181,Artslister!$A$1:$W$99,17,FALSE)</f>
        <v>#N/A</v>
      </c>
    </row>
    <row r="1182" spans="1:25" ht="14.55" hidden="1" x14ac:dyDescent="0.3">
      <c r="A1182" s="20" t="s">
        <v>109</v>
      </c>
      <c r="B1182" s="20">
        <v>2020</v>
      </c>
      <c r="C1182" s="20" t="s">
        <v>1470</v>
      </c>
      <c r="D1182" s="20" t="s">
        <v>1945</v>
      </c>
      <c r="E1182" s="20">
        <v>3</v>
      </c>
      <c r="F1182">
        <v>1</v>
      </c>
      <c r="J1182" s="20" t="s">
        <v>297</v>
      </c>
      <c r="L1182" t="str">
        <f>VLOOKUP($D1182,Artslister!$A$1:$W$99,2,FALSE)</f>
        <v>Filipendula vulgaris</v>
      </c>
      <c r="M1182" t="str">
        <f>VLOOKUP($D1182,Artslister!$A$1:$W$99,3,FALSE)</f>
        <v>103311</v>
      </c>
      <c r="N1182" t="str">
        <f>VLOOKUP($D1182,Artslister!$A$1:$W$99,4,FALSE)</f>
        <v>133275</v>
      </c>
      <c r="O1182" t="str">
        <f>VLOOKUP($D1182,Artslister!$A$1:$W$99,5,FALSE)</f>
        <v>Plantae</v>
      </c>
      <c r="P1182" t="str">
        <f>VLOOKUP($D1182,Artslister!$A$1:$W$99,6,FALSE)</f>
        <v>Magnoliophyta</v>
      </c>
      <c r="Q1182" t="str">
        <f>VLOOKUP($D1182,Artslister!$A$1:$W$99,7,FALSE)</f>
        <v>Eudicots</v>
      </c>
      <c r="R1182" t="str">
        <f>VLOOKUP($D1182,Artslister!$A$1:$W$99,8,FALSE)</f>
        <v>Rosales</v>
      </c>
      <c r="S1182" t="str">
        <f>VLOOKUP($D1182,Artslister!$A$1:$W$99,9,FALSE)</f>
        <v>Rosaceae</v>
      </c>
      <c r="T1182" t="str">
        <f>VLOOKUP($D1182,Artslister!$A$1:$W$99,10,FALSE)</f>
        <v>Filipendula</v>
      </c>
      <c r="U1182" t="str">
        <f>VLOOKUP($D1182,Artslister!$A$1:$W$99,11,FALSE)</f>
        <v>vulgaris</v>
      </c>
      <c r="V1182">
        <f>VLOOKUP($D1182,Artslister!$A$1:$W$99,12,FALSE)</f>
        <v>0</v>
      </c>
      <c r="W1182" t="str">
        <f>VLOOKUP($D1182,Artslister!$A$1:$W$99,13,FALSE)</f>
        <v>Moench</v>
      </c>
      <c r="X1182" t="e">
        <f>VLOOKUP($D1182,Artslister!$A$1:$W$99,15,FALSE)</f>
        <v>#REF!</v>
      </c>
      <c r="Y1182" t="e">
        <f>VLOOKUP($D1182,Artslister!$A$1:$W$99,17,FALSE)</f>
        <v>#N/A</v>
      </c>
    </row>
    <row r="1183" spans="1:25" ht="14.55" hidden="1" x14ac:dyDescent="0.3">
      <c r="A1183" t="s">
        <v>109</v>
      </c>
      <c r="B1183">
        <v>2022</v>
      </c>
      <c r="C1183" t="s">
        <v>1470</v>
      </c>
      <c r="D1183" t="s">
        <v>1945</v>
      </c>
      <c r="E1183">
        <v>2</v>
      </c>
      <c r="F1183">
        <v>1</v>
      </c>
      <c r="L1183" t="str">
        <f>VLOOKUP($D1183,Artslister!$A$1:$W$99,2,FALSE)</f>
        <v>Filipendula vulgaris</v>
      </c>
      <c r="M1183" t="str">
        <f>VLOOKUP($D1183,Artslister!$A$1:$W$99,3,FALSE)</f>
        <v>103311</v>
      </c>
      <c r="N1183" t="str">
        <f>VLOOKUP($D1183,Artslister!$A$1:$W$99,4,FALSE)</f>
        <v>133275</v>
      </c>
      <c r="O1183" t="str">
        <f>VLOOKUP($D1183,Artslister!$A$1:$W$99,5,FALSE)</f>
        <v>Plantae</v>
      </c>
      <c r="P1183" t="str">
        <f>VLOOKUP($D1183,Artslister!$A$1:$W$99,6,FALSE)</f>
        <v>Magnoliophyta</v>
      </c>
      <c r="Q1183" t="str">
        <f>VLOOKUP($D1183,Artslister!$A$1:$W$99,7,FALSE)</f>
        <v>Eudicots</v>
      </c>
      <c r="R1183" t="str">
        <f>VLOOKUP($D1183,Artslister!$A$1:$W$99,8,FALSE)</f>
        <v>Rosales</v>
      </c>
      <c r="S1183" t="str">
        <f>VLOOKUP($D1183,Artslister!$A$1:$W$99,9,FALSE)</f>
        <v>Rosaceae</v>
      </c>
      <c r="T1183" t="str">
        <f>VLOOKUP($D1183,Artslister!$A$1:$W$99,10,FALSE)</f>
        <v>Filipendula</v>
      </c>
      <c r="U1183" t="str">
        <f>VLOOKUP($D1183,Artslister!$A$1:$W$99,11,FALSE)</f>
        <v>vulgaris</v>
      </c>
      <c r="V1183">
        <f>VLOOKUP($D1183,Artslister!$A$1:$W$99,12,FALSE)</f>
        <v>0</v>
      </c>
      <c r="W1183" t="str">
        <f>VLOOKUP($D1183,Artslister!$A$1:$W$99,13,FALSE)</f>
        <v>Moench</v>
      </c>
      <c r="X1183" t="e">
        <f>VLOOKUP($D1183,Artslister!$A$1:$W$99,15,FALSE)</f>
        <v>#REF!</v>
      </c>
      <c r="Y1183" t="e">
        <f>VLOOKUP($D1183,Artslister!$A$1:$W$99,17,FALSE)</f>
        <v>#N/A</v>
      </c>
    </row>
    <row r="1184" spans="1:25" ht="14.55" hidden="1" x14ac:dyDescent="0.3">
      <c r="A1184" s="20" t="s">
        <v>109</v>
      </c>
      <c r="B1184" s="20">
        <v>2023</v>
      </c>
      <c r="C1184" s="20" t="s">
        <v>1471</v>
      </c>
      <c r="D1184" s="20" t="s">
        <v>1923</v>
      </c>
      <c r="E1184" s="20">
        <v>1</v>
      </c>
      <c r="F1184">
        <v>1</v>
      </c>
      <c r="K1184" s="20" t="s">
        <v>297</v>
      </c>
      <c r="L1184" t="str">
        <f>VLOOKUP($D1184,Artslister!$A$1:$W$99,2,FALSE)</f>
        <v>Veronica spicata</v>
      </c>
      <c r="M1184" t="str">
        <f>VLOOKUP($D1184,Artslister!$A$1:$W$99,3,FALSE)</f>
        <v>102575</v>
      </c>
      <c r="N1184" t="str">
        <f>VLOOKUP($D1184,Artslister!$A$1:$W$99,4,FALSE)</f>
        <v>144891</v>
      </c>
      <c r="O1184" t="str">
        <f>VLOOKUP($D1184,Artslister!$A$1:$W$99,5,FALSE)</f>
        <v>Plantae</v>
      </c>
      <c r="P1184" t="str">
        <f>VLOOKUP($D1184,Artslister!$A$1:$W$99,6,FALSE)</f>
        <v>Magnoliophyta</v>
      </c>
      <c r="Q1184" t="str">
        <f>VLOOKUP($D1184,Artslister!$A$1:$W$99,7,FALSE)</f>
        <v>Eudicots</v>
      </c>
      <c r="R1184" t="str">
        <f>VLOOKUP($D1184,Artslister!$A$1:$W$99,8,FALSE)</f>
        <v>Lamiales</v>
      </c>
      <c r="S1184" t="str">
        <f>VLOOKUP($D1184,Artslister!$A$1:$W$99,9,FALSE)</f>
        <v>Plantaginaceae</v>
      </c>
      <c r="T1184" t="str">
        <f>VLOOKUP($D1184,Artslister!$A$1:$W$99,10,FALSE)</f>
        <v>Veronica</v>
      </c>
      <c r="U1184" t="str">
        <f>VLOOKUP($D1184,Artslister!$A$1:$W$99,11,FALSE)</f>
        <v>spicata</v>
      </c>
      <c r="V1184">
        <f>VLOOKUP($D1184,Artslister!$A$1:$W$99,12,FALSE)</f>
        <v>0</v>
      </c>
      <c r="W1184" t="str">
        <f>VLOOKUP($D1184,Artslister!$A$1:$W$99,13,FALSE)</f>
        <v>L.</v>
      </c>
      <c r="X1184" t="e">
        <f>VLOOKUP($D1184,Artslister!$A$1:$W$99,15,FALSE)</f>
        <v>#REF!</v>
      </c>
      <c r="Y1184" t="e">
        <f>VLOOKUP($D1184,Artslister!$A$1:$W$99,17,FALSE)</f>
        <v>#N/A</v>
      </c>
    </row>
    <row r="1185" spans="1:25" ht="14.55" hidden="1" x14ac:dyDescent="0.3">
      <c r="A1185" t="s">
        <v>109</v>
      </c>
      <c r="B1185">
        <v>2018</v>
      </c>
      <c r="C1185" t="s">
        <v>1471</v>
      </c>
      <c r="D1185" t="s">
        <v>1931</v>
      </c>
      <c r="E1185">
        <v>1</v>
      </c>
      <c r="F1185">
        <v>1</v>
      </c>
      <c r="L1185" t="str">
        <f>VLOOKUP($D1185,Artslister!$A$1:$W$99,2,FALSE)</f>
        <v>Fraxinus excelsior</v>
      </c>
      <c r="M1185" t="str">
        <f>VLOOKUP($D1185,Artslister!$A$1:$W$99,3,FALSE)</f>
        <v>102409</v>
      </c>
      <c r="N1185" t="str">
        <f>VLOOKUP($D1185,Artslister!$A$1:$W$99,4,FALSE)</f>
        <v>62369</v>
      </c>
      <c r="O1185" t="str">
        <f>VLOOKUP($D1185,Artslister!$A$1:$W$99,5,FALSE)</f>
        <v>Plantae</v>
      </c>
      <c r="P1185" t="str">
        <f>VLOOKUP($D1185,Artslister!$A$1:$W$99,6,FALSE)</f>
        <v>Magnoliophyta</v>
      </c>
      <c r="Q1185" t="str">
        <f>VLOOKUP($D1185,Artslister!$A$1:$W$99,7,FALSE)</f>
        <v>Eudicots</v>
      </c>
      <c r="R1185" t="str">
        <f>VLOOKUP($D1185,Artslister!$A$1:$W$99,8,FALSE)</f>
        <v>Lamiales</v>
      </c>
      <c r="S1185" t="str">
        <f>VLOOKUP($D1185,Artslister!$A$1:$W$99,9,FALSE)</f>
        <v>Oleaceae</v>
      </c>
      <c r="T1185" t="str">
        <f>VLOOKUP($D1185,Artslister!$A$1:$W$99,10,FALSE)</f>
        <v>Fraxinus</v>
      </c>
      <c r="U1185" t="str">
        <f>VLOOKUP($D1185,Artslister!$A$1:$W$99,11,FALSE)</f>
        <v>excelsior</v>
      </c>
      <c r="V1185">
        <f>VLOOKUP($D1185,Artslister!$A$1:$W$99,12,FALSE)</f>
        <v>0</v>
      </c>
      <c r="W1185" t="str">
        <f>VLOOKUP($D1185,Artslister!$A$1:$W$99,13,FALSE)</f>
        <v>L.</v>
      </c>
      <c r="X1185" t="e">
        <f>VLOOKUP($D1185,Artslister!$A$1:$W$99,15,FALSE)</f>
        <v>#REF!</v>
      </c>
      <c r="Y1185" t="e">
        <f>VLOOKUP($D1185,Artslister!$A$1:$W$99,17,FALSE)</f>
        <v>#N/A</v>
      </c>
    </row>
    <row r="1186" spans="1:25" ht="14.55" hidden="1" x14ac:dyDescent="0.3">
      <c r="A1186" t="s">
        <v>109</v>
      </c>
      <c r="B1186">
        <v>2022</v>
      </c>
      <c r="C1186" t="s">
        <v>1471</v>
      </c>
      <c r="D1186" t="s">
        <v>1931</v>
      </c>
      <c r="E1186">
        <v>1</v>
      </c>
      <c r="F1186">
        <v>1</v>
      </c>
      <c r="H1186">
        <v>1</v>
      </c>
      <c r="L1186" t="str">
        <f>VLOOKUP($D1186,Artslister!$A$1:$W$99,2,FALSE)</f>
        <v>Fraxinus excelsior</v>
      </c>
      <c r="M1186" t="str">
        <f>VLOOKUP($D1186,Artslister!$A$1:$W$99,3,FALSE)</f>
        <v>102409</v>
      </c>
      <c r="N1186" t="str">
        <f>VLOOKUP($D1186,Artslister!$A$1:$W$99,4,FALSE)</f>
        <v>62369</v>
      </c>
      <c r="O1186" t="str">
        <f>VLOOKUP($D1186,Artslister!$A$1:$W$99,5,FALSE)</f>
        <v>Plantae</v>
      </c>
      <c r="P1186" t="str">
        <f>VLOOKUP($D1186,Artslister!$A$1:$W$99,6,FALSE)</f>
        <v>Magnoliophyta</v>
      </c>
      <c r="Q1186" t="str">
        <f>VLOOKUP($D1186,Artslister!$A$1:$W$99,7,FALSE)</f>
        <v>Eudicots</v>
      </c>
      <c r="R1186" t="str">
        <f>VLOOKUP($D1186,Artslister!$A$1:$W$99,8,FALSE)</f>
        <v>Lamiales</v>
      </c>
      <c r="S1186" t="str">
        <f>VLOOKUP($D1186,Artslister!$A$1:$W$99,9,FALSE)</f>
        <v>Oleaceae</v>
      </c>
      <c r="T1186" t="str">
        <f>VLOOKUP($D1186,Artslister!$A$1:$W$99,10,FALSE)</f>
        <v>Fraxinus</v>
      </c>
      <c r="U1186" t="str">
        <f>VLOOKUP($D1186,Artslister!$A$1:$W$99,11,FALSE)</f>
        <v>excelsior</v>
      </c>
      <c r="V1186">
        <f>VLOOKUP($D1186,Artslister!$A$1:$W$99,12,FALSE)</f>
        <v>0</v>
      </c>
      <c r="W1186" t="str">
        <f>VLOOKUP($D1186,Artslister!$A$1:$W$99,13,FALSE)</f>
        <v>L.</v>
      </c>
      <c r="X1186" t="e">
        <f>VLOOKUP($D1186,Artslister!$A$1:$W$99,15,FALSE)</f>
        <v>#REF!</v>
      </c>
      <c r="Y1186" t="e">
        <f>VLOOKUP($D1186,Artslister!$A$1:$W$99,17,FALSE)</f>
        <v>#N/A</v>
      </c>
    </row>
    <row r="1187" spans="1:25" ht="14.55" hidden="1" x14ac:dyDescent="0.3">
      <c r="A1187" t="s">
        <v>109</v>
      </c>
      <c r="B1187">
        <v>2018</v>
      </c>
      <c r="C1187" t="s">
        <v>1471</v>
      </c>
      <c r="D1187" t="s">
        <v>1925</v>
      </c>
      <c r="E1187">
        <v>1</v>
      </c>
      <c r="L1187" t="str">
        <f>VLOOKUP($D1187,Artslister!$A$1:$W$99,2,FALSE)</f>
        <v>Rubus idaeus</v>
      </c>
      <c r="M1187" t="str">
        <f>VLOOKUP($D1187,Artslister!$A$1:$W$99,3,FALSE)</f>
        <v>103427</v>
      </c>
      <c r="N1187" t="str">
        <f>VLOOKUP($D1187,Artslister!$A$1:$W$99,4,FALSE)</f>
        <v>63387</v>
      </c>
      <c r="O1187" t="str">
        <f>VLOOKUP($D1187,Artslister!$A$1:$W$99,5,FALSE)</f>
        <v>Plantae</v>
      </c>
      <c r="P1187" t="str">
        <f>VLOOKUP($D1187,Artslister!$A$1:$W$99,6,FALSE)</f>
        <v>Magnoliophyta</v>
      </c>
      <c r="Q1187" t="str">
        <f>VLOOKUP($D1187,Artslister!$A$1:$W$99,7,FALSE)</f>
        <v>Eudicots</v>
      </c>
      <c r="R1187" t="str">
        <f>VLOOKUP($D1187,Artslister!$A$1:$W$99,8,FALSE)</f>
        <v>Rosales</v>
      </c>
      <c r="S1187" t="str">
        <f>VLOOKUP($D1187,Artslister!$A$1:$W$99,9,FALSE)</f>
        <v>Rosaceae</v>
      </c>
      <c r="T1187" t="str">
        <f>VLOOKUP($D1187,Artslister!$A$1:$W$99,10,FALSE)</f>
        <v>Rubus</v>
      </c>
      <c r="U1187" t="str">
        <f>VLOOKUP($D1187,Artslister!$A$1:$W$99,11,FALSE)</f>
        <v>idaeus</v>
      </c>
      <c r="V1187">
        <f>VLOOKUP($D1187,Artslister!$A$1:$W$99,12,FALSE)</f>
        <v>0</v>
      </c>
      <c r="W1187" t="str">
        <f>VLOOKUP($D1187,Artslister!$A$1:$W$99,13,FALSE)</f>
        <v>L.</v>
      </c>
      <c r="X1187" t="e">
        <f>VLOOKUP($D1187,Artslister!$A$1:$W$99,15,FALSE)</f>
        <v>#REF!</v>
      </c>
      <c r="Y1187" t="e">
        <f>VLOOKUP($D1187,Artslister!$A$1:$W$99,17,FALSE)</f>
        <v>#N/A</v>
      </c>
    </row>
    <row r="1188" spans="1:25" ht="14.55" hidden="1" x14ac:dyDescent="0.3">
      <c r="A1188" t="s">
        <v>109</v>
      </c>
      <c r="B1188">
        <v>2018</v>
      </c>
      <c r="C1188" t="s">
        <v>1471</v>
      </c>
      <c r="D1188" t="s">
        <v>1945</v>
      </c>
      <c r="E1188">
        <v>2</v>
      </c>
      <c r="F1188">
        <v>1</v>
      </c>
      <c r="L1188" t="str">
        <f>VLOOKUP($D1188,Artslister!$A$1:$W$99,2,FALSE)</f>
        <v>Filipendula vulgaris</v>
      </c>
      <c r="M1188" t="str">
        <f>VLOOKUP($D1188,Artslister!$A$1:$W$99,3,FALSE)</f>
        <v>103311</v>
      </c>
      <c r="N1188" t="str">
        <f>VLOOKUP($D1188,Artslister!$A$1:$W$99,4,FALSE)</f>
        <v>133275</v>
      </c>
      <c r="O1188" t="str">
        <f>VLOOKUP($D1188,Artslister!$A$1:$W$99,5,FALSE)</f>
        <v>Plantae</v>
      </c>
      <c r="P1188" t="str">
        <f>VLOOKUP($D1188,Artslister!$A$1:$W$99,6,FALSE)</f>
        <v>Magnoliophyta</v>
      </c>
      <c r="Q1188" t="str">
        <f>VLOOKUP($D1188,Artslister!$A$1:$W$99,7,FALSE)</f>
        <v>Eudicots</v>
      </c>
      <c r="R1188" t="str">
        <f>VLOOKUP($D1188,Artslister!$A$1:$W$99,8,FALSE)</f>
        <v>Rosales</v>
      </c>
      <c r="S1188" t="str">
        <f>VLOOKUP($D1188,Artslister!$A$1:$W$99,9,FALSE)</f>
        <v>Rosaceae</v>
      </c>
      <c r="T1188" t="str">
        <f>VLOOKUP($D1188,Artslister!$A$1:$W$99,10,FALSE)</f>
        <v>Filipendula</v>
      </c>
      <c r="U1188" t="str">
        <f>VLOOKUP($D1188,Artslister!$A$1:$W$99,11,FALSE)</f>
        <v>vulgaris</v>
      </c>
      <c r="V1188">
        <f>VLOOKUP($D1188,Artslister!$A$1:$W$99,12,FALSE)</f>
        <v>0</v>
      </c>
      <c r="W1188" t="str">
        <f>VLOOKUP($D1188,Artslister!$A$1:$W$99,13,FALSE)</f>
        <v>Moench</v>
      </c>
      <c r="X1188" t="e">
        <f>VLOOKUP($D1188,Artslister!$A$1:$W$99,15,FALSE)</f>
        <v>#REF!</v>
      </c>
      <c r="Y1188" t="e">
        <f>VLOOKUP($D1188,Artslister!$A$1:$W$99,17,FALSE)</f>
        <v>#N/A</v>
      </c>
    </row>
    <row r="1189" spans="1:25" ht="14.55" hidden="1" x14ac:dyDescent="0.3">
      <c r="A1189" t="s">
        <v>109</v>
      </c>
      <c r="B1189">
        <v>2019</v>
      </c>
      <c r="C1189" t="s">
        <v>1471</v>
      </c>
      <c r="D1189" t="s">
        <v>1945</v>
      </c>
      <c r="E1189">
        <v>3</v>
      </c>
      <c r="F1189">
        <v>1</v>
      </c>
      <c r="L1189" t="str">
        <f>VLOOKUP($D1189,Artslister!$A$1:$W$99,2,FALSE)</f>
        <v>Filipendula vulgaris</v>
      </c>
      <c r="M1189" t="str">
        <f>VLOOKUP($D1189,Artslister!$A$1:$W$99,3,FALSE)</f>
        <v>103311</v>
      </c>
      <c r="N1189" t="str">
        <f>VLOOKUP($D1189,Artslister!$A$1:$W$99,4,FALSE)</f>
        <v>133275</v>
      </c>
      <c r="O1189" t="str">
        <f>VLOOKUP($D1189,Artslister!$A$1:$W$99,5,FALSE)</f>
        <v>Plantae</v>
      </c>
      <c r="P1189" t="str">
        <f>VLOOKUP($D1189,Artslister!$A$1:$W$99,6,FALSE)</f>
        <v>Magnoliophyta</v>
      </c>
      <c r="Q1189" t="str">
        <f>VLOOKUP($D1189,Artslister!$A$1:$W$99,7,FALSE)</f>
        <v>Eudicots</v>
      </c>
      <c r="R1189" t="str">
        <f>VLOOKUP($D1189,Artslister!$A$1:$W$99,8,FALSE)</f>
        <v>Rosales</v>
      </c>
      <c r="S1189" t="str">
        <f>VLOOKUP($D1189,Artslister!$A$1:$W$99,9,FALSE)</f>
        <v>Rosaceae</v>
      </c>
      <c r="T1189" t="str">
        <f>VLOOKUP($D1189,Artslister!$A$1:$W$99,10,FALSE)</f>
        <v>Filipendula</v>
      </c>
      <c r="U1189" t="str">
        <f>VLOOKUP($D1189,Artslister!$A$1:$W$99,11,FALSE)</f>
        <v>vulgaris</v>
      </c>
      <c r="V1189">
        <f>VLOOKUP($D1189,Artslister!$A$1:$W$99,12,FALSE)</f>
        <v>0</v>
      </c>
      <c r="W1189" t="str">
        <f>VLOOKUP($D1189,Artslister!$A$1:$W$99,13,FALSE)</f>
        <v>Moench</v>
      </c>
      <c r="X1189" t="e">
        <f>VLOOKUP($D1189,Artslister!$A$1:$W$99,15,FALSE)</f>
        <v>#REF!</v>
      </c>
      <c r="Y1189" t="e">
        <f>VLOOKUP($D1189,Artslister!$A$1:$W$99,17,FALSE)</f>
        <v>#N/A</v>
      </c>
    </row>
    <row r="1190" spans="1:25" ht="14.55" hidden="1" x14ac:dyDescent="0.3">
      <c r="A1190" s="20" t="s">
        <v>109</v>
      </c>
      <c r="B1190" s="20">
        <v>2020</v>
      </c>
      <c r="C1190" s="20" t="s">
        <v>1471</v>
      </c>
      <c r="D1190" s="20" t="s">
        <v>1945</v>
      </c>
      <c r="E1190" s="20">
        <v>3</v>
      </c>
      <c r="F1190">
        <v>1</v>
      </c>
      <c r="J1190" s="20" t="s">
        <v>297</v>
      </c>
      <c r="L1190" t="str">
        <f>VLOOKUP($D1190,Artslister!$A$1:$W$99,2,FALSE)</f>
        <v>Filipendula vulgaris</v>
      </c>
      <c r="M1190" t="str">
        <f>VLOOKUP($D1190,Artslister!$A$1:$W$99,3,FALSE)</f>
        <v>103311</v>
      </c>
      <c r="N1190" t="str">
        <f>VLOOKUP($D1190,Artslister!$A$1:$W$99,4,FALSE)</f>
        <v>133275</v>
      </c>
      <c r="O1190" t="str">
        <f>VLOOKUP($D1190,Artslister!$A$1:$W$99,5,FALSE)</f>
        <v>Plantae</v>
      </c>
      <c r="P1190" t="str">
        <f>VLOOKUP($D1190,Artslister!$A$1:$W$99,6,FALSE)</f>
        <v>Magnoliophyta</v>
      </c>
      <c r="Q1190" t="str">
        <f>VLOOKUP($D1190,Artslister!$A$1:$W$99,7,FALSE)</f>
        <v>Eudicots</v>
      </c>
      <c r="R1190" t="str">
        <f>VLOOKUP($D1190,Artslister!$A$1:$W$99,8,FALSE)</f>
        <v>Rosales</v>
      </c>
      <c r="S1190" t="str">
        <f>VLOOKUP($D1190,Artslister!$A$1:$W$99,9,FALSE)</f>
        <v>Rosaceae</v>
      </c>
      <c r="T1190" t="str">
        <f>VLOOKUP($D1190,Artslister!$A$1:$W$99,10,FALSE)</f>
        <v>Filipendula</v>
      </c>
      <c r="U1190" t="str">
        <f>VLOOKUP($D1190,Artslister!$A$1:$W$99,11,FALSE)</f>
        <v>vulgaris</v>
      </c>
      <c r="V1190">
        <f>VLOOKUP($D1190,Artslister!$A$1:$W$99,12,FALSE)</f>
        <v>0</v>
      </c>
      <c r="W1190" t="str">
        <f>VLOOKUP($D1190,Artslister!$A$1:$W$99,13,FALSE)</f>
        <v>Moench</v>
      </c>
      <c r="X1190" t="e">
        <f>VLOOKUP($D1190,Artslister!$A$1:$W$99,15,FALSE)</f>
        <v>#REF!</v>
      </c>
      <c r="Y1190" t="e">
        <f>VLOOKUP($D1190,Artslister!$A$1:$W$99,17,FALSE)</f>
        <v>#N/A</v>
      </c>
    </row>
    <row r="1191" spans="1:25" ht="14.55" hidden="1" x14ac:dyDescent="0.3">
      <c r="A1191" t="s">
        <v>109</v>
      </c>
      <c r="B1191">
        <v>2022</v>
      </c>
      <c r="C1191" t="s">
        <v>1471</v>
      </c>
      <c r="D1191" t="s">
        <v>1945</v>
      </c>
      <c r="E1191">
        <v>2</v>
      </c>
      <c r="F1191">
        <v>1</v>
      </c>
      <c r="L1191" t="str">
        <f>VLOOKUP($D1191,Artslister!$A$1:$W$99,2,FALSE)</f>
        <v>Filipendula vulgaris</v>
      </c>
      <c r="M1191" t="str">
        <f>VLOOKUP($D1191,Artslister!$A$1:$W$99,3,FALSE)</f>
        <v>103311</v>
      </c>
      <c r="N1191" t="str">
        <f>VLOOKUP($D1191,Artslister!$A$1:$W$99,4,FALSE)</f>
        <v>133275</v>
      </c>
      <c r="O1191" t="str">
        <f>VLOOKUP($D1191,Artslister!$A$1:$W$99,5,FALSE)</f>
        <v>Plantae</v>
      </c>
      <c r="P1191" t="str">
        <f>VLOOKUP($D1191,Artslister!$A$1:$W$99,6,FALSE)</f>
        <v>Magnoliophyta</v>
      </c>
      <c r="Q1191" t="str">
        <f>VLOOKUP($D1191,Artslister!$A$1:$W$99,7,FALSE)</f>
        <v>Eudicots</v>
      </c>
      <c r="R1191" t="str">
        <f>VLOOKUP($D1191,Artslister!$A$1:$W$99,8,FALSE)</f>
        <v>Rosales</v>
      </c>
      <c r="S1191" t="str">
        <f>VLOOKUP($D1191,Artslister!$A$1:$W$99,9,FALSE)</f>
        <v>Rosaceae</v>
      </c>
      <c r="T1191" t="str">
        <f>VLOOKUP($D1191,Artslister!$A$1:$W$99,10,FALSE)</f>
        <v>Filipendula</v>
      </c>
      <c r="U1191" t="str">
        <f>VLOOKUP($D1191,Artslister!$A$1:$W$99,11,FALSE)</f>
        <v>vulgaris</v>
      </c>
      <c r="V1191">
        <f>VLOOKUP($D1191,Artslister!$A$1:$W$99,12,FALSE)</f>
        <v>0</v>
      </c>
      <c r="W1191" t="str">
        <f>VLOOKUP($D1191,Artslister!$A$1:$W$99,13,FALSE)</f>
        <v>Moench</v>
      </c>
      <c r="X1191" t="e">
        <f>VLOOKUP($D1191,Artslister!$A$1:$W$99,15,FALSE)</f>
        <v>#REF!</v>
      </c>
      <c r="Y1191" t="e">
        <f>VLOOKUP($D1191,Artslister!$A$1:$W$99,17,FALSE)</f>
        <v>#N/A</v>
      </c>
    </row>
    <row r="1192" spans="1:25" ht="14.55" hidden="1" x14ac:dyDescent="0.3">
      <c r="A1192" s="20" t="s">
        <v>109</v>
      </c>
      <c r="B1192" s="20">
        <v>2020</v>
      </c>
      <c r="C1192" s="20" t="s">
        <v>1471</v>
      </c>
      <c r="D1192" s="20" t="s">
        <v>1928</v>
      </c>
      <c r="E1192" s="20">
        <v>1</v>
      </c>
      <c r="J1192" s="20" t="s">
        <v>297</v>
      </c>
      <c r="L1192" t="str">
        <f>VLOOKUP($D1192,Artslister!$A$1:$W$99,2,FALSE)</f>
        <v>Rosa sp.</v>
      </c>
      <c r="M1192" t="str">
        <f>VLOOKUP($D1192,Artslister!$A$1:$W$99,3,FALSE)</f>
        <v>103384</v>
      </c>
      <c r="N1192" t="str">
        <f>VLOOKUP($D1192,Artslister!$A$1:$W$99,4,FALSE)</f>
        <v>63344</v>
      </c>
      <c r="O1192" t="str">
        <f>VLOOKUP($D1192,Artslister!$A$1:$W$99,5,FALSE)</f>
        <v>Plantae</v>
      </c>
      <c r="P1192" t="str">
        <f>VLOOKUP($D1192,Artslister!$A$1:$W$99,6,FALSE)</f>
        <v>Magnoliophyta</v>
      </c>
      <c r="Q1192" t="str">
        <f>VLOOKUP($D1192,Artslister!$A$1:$W$99,7,FALSE)</f>
        <v>Eudicots</v>
      </c>
      <c r="R1192" t="str">
        <f>VLOOKUP($D1192,Artslister!$A$1:$W$99,8,FALSE)</f>
        <v>Rosales</v>
      </c>
      <c r="S1192" t="str">
        <f>VLOOKUP($D1192,Artslister!$A$1:$W$99,9,FALSE)</f>
        <v>Rosaceae</v>
      </c>
      <c r="T1192" t="str">
        <f>VLOOKUP($D1192,Artslister!$A$1:$W$99,10,FALSE)</f>
        <v>Rosa</v>
      </c>
      <c r="U1192">
        <f>VLOOKUP($D1192,Artslister!$A$1:$W$99,11,FALSE)</f>
        <v>0</v>
      </c>
      <c r="V1192">
        <f>VLOOKUP($D1192,Artslister!$A$1:$W$99,12,FALSE)</f>
        <v>0</v>
      </c>
      <c r="W1192" t="str">
        <f>VLOOKUP($D1192,Artslister!$A$1:$W$99,13,FALSE)</f>
        <v>L.</v>
      </c>
      <c r="X1192" t="e">
        <f>VLOOKUP($D1192,Artslister!$A$1:$W$99,15,FALSE)</f>
        <v>#REF!</v>
      </c>
      <c r="Y1192" t="e">
        <f>VLOOKUP($D1192,Artslister!$A$1:$W$99,17,FALSE)</f>
        <v>#N/A</v>
      </c>
    </row>
    <row r="1193" spans="1:25" ht="14.55" hidden="1" x14ac:dyDescent="0.3">
      <c r="A1193" t="s">
        <v>109</v>
      </c>
      <c r="B1193">
        <v>2018</v>
      </c>
      <c r="C1193" t="s">
        <v>1471</v>
      </c>
      <c r="D1193" t="s">
        <v>1951</v>
      </c>
      <c r="E1193">
        <v>1</v>
      </c>
      <c r="L1193" t="str">
        <f>VLOOKUP($D1193,Artslister!$A$1:$W$99,2,FALSE)</f>
        <v>Prunus spinosa</v>
      </c>
      <c r="M1193" t="str">
        <f>VLOOKUP($D1193,Artslister!$A$1:$W$99,3,FALSE)</f>
        <v>103380</v>
      </c>
      <c r="N1193" t="str">
        <f>VLOOKUP($D1193,Artslister!$A$1:$W$99,4,FALSE)</f>
        <v>63340</v>
      </c>
      <c r="O1193" t="str">
        <f>VLOOKUP($D1193,Artslister!$A$1:$W$99,5,FALSE)</f>
        <v>Plantae</v>
      </c>
      <c r="P1193" t="str">
        <f>VLOOKUP($D1193,Artslister!$A$1:$W$99,6,FALSE)</f>
        <v>Magnoliophyta</v>
      </c>
      <c r="Q1193" t="str">
        <f>VLOOKUP($D1193,Artslister!$A$1:$W$99,7,FALSE)</f>
        <v>Eudicots</v>
      </c>
      <c r="R1193" t="str">
        <f>VLOOKUP($D1193,Artslister!$A$1:$W$99,8,FALSE)</f>
        <v>Rosales</v>
      </c>
      <c r="S1193" t="str">
        <f>VLOOKUP($D1193,Artslister!$A$1:$W$99,9,FALSE)</f>
        <v>Rosaceae</v>
      </c>
      <c r="T1193" t="str">
        <f>VLOOKUP($D1193,Artslister!$A$1:$W$99,10,FALSE)</f>
        <v>Prunus</v>
      </c>
      <c r="U1193" t="str">
        <f>VLOOKUP($D1193,Artslister!$A$1:$W$99,11,FALSE)</f>
        <v>spinosa</v>
      </c>
      <c r="V1193">
        <f>VLOOKUP($D1193,Artslister!$A$1:$W$99,12,FALSE)</f>
        <v>0</v>
      </c>
      <c r="W1193" t="str">
        <f>VLOOKUP($D1193,Artslister!$A$1:$W$99,13,FALSE)</f>
        <v>L.</v>
      </c>
      <c r="X1193" t="e">
        <f>VLOOKUP($D1193,Artslister!$A$1:$W$99,15,FALSE)</f>
        <v>#REF!</v>
      </c>
      <c r="Y1193" t="e">
        <f>VLOOKUP($D1193,Artslister!$A$1:$W$99,17,FALSE)</f>
        <v>#N/A</v>
      </c>
    </row>
    <row r="1194" spans="1:25" ht="14.55" hidden="1" x14ac:dyDescent="0.3">
      <c r="A1194" t="s">
        <v>109</v>
      </c>
      <c r="B1194">
        <v>2019</v>
      </c>
      <c r="C1194" t="s">
        <v>1472</v>
      </c>
      <c r="D1194" t="s">
        <v>1945</v>
      </c>
      <c r="E1194">
        <v>10</v>
      </c>
      <c r="F1194">
        <v>1</v>
      </c>
      <c r="L1194" t="str">
        <f>VLOOKUP($D1194,Artslister!$A$1:$W$99,2,FALSE)</f>
        <v>Filipendula vulgaris</v>
      </c>
      <c r="M1194" t="str">
        <f>VLOOKUP($D1194,Artslister!$A$1:$W$99,3,FALSE)</f>
        <v>103311</v>
      </c>
      <c r="N1194" t="str">
        <f>VLOOKUP($D1194,Artslister!$A$1:$W$99,4,FALSE)</f>
        <v>133275</v>
      </c>
      <c r="O1194" t="str">
        <f>VLOOKUP($D1194,Artslister!$A$1:$W$99,5,FALSE)</f>
        <v>Plantae</v>
      </c>
      <c r="P1194" t="str">
        <f>VLOOKUP($D1194,Artslister!$A$1:$W$99,6,FALSE)</f>
        <v>Magnoliophyta</v>
      </c>
      <c r="Q1194" t="str">
        <f>VLOOKUP($D1194,Artslister!$A$1:$W$99,7,FALSE)</f>
        <v>Eudicots</v>
      </c>
      <c r="R1194" t="str">
        <f>VLOOKUP($D1194,Artslister!$A$1:$W$99,8,FALSE)</f>
        <v>Rosales</v>
      </c>
      <c r="S1194" t="str">
        <f>VLOOKUP($D1194,Artslister!$A$1:$W$99,9,FALSE)</f>
        <v>Rosaceae</v>
      </c>
      <c r="T1194" t="str">
        <f>VLOOKUP($D1194,Artslister!$A$1:$W$99,10,FALSE)</f>
        <v>Filipendula</v>
      </c>
      <c r="U1194" t="str">
        <f>VLOOKUP($D1194,Artslister!$A$1:$W$99,11,FALSE)</f>
        <v>vulgaris</v>
      </c>
      <c r="V1194">
        <f>VLOOKUP($D1194,Artslister!$A$1:$W$99,12,FALSE)</f>
        <v>0</v>
      </c>
      <c r="W1194" t="str">
        <f>VLOOKUP($D1194,Artslister!$A$1:$W$99,13,FALSE)</f>
        <v>Moench</v>
      </c>
      <c r="X1194" t="e">
        <f>VLOOKUP($D1194,Artslister!$A$1:$W$99,15,FALSE)</f>
        <v>#REF!</v>
      </c>
      <c r="Y1194" t="e">
        <f>VLOOKUP($D1194,Artslister!$A$1:$W$99,17,FALSE)</f>
        <v>#N/A</v>
      </c>
    </row>
    <row r="1195" spans="1:25" ht="14.55" hidden="1" x14ac:dyDescent="0.3">
      <c r="A1195" s="20" t="s">
        <v>109</v>
      </c>
      <c r="B1195" s="20">
        <v>2020</v>
      </c>
      <c r="C1195" s="20" t="s">
        <v>1472</v>
      </c>
      <c r="D1195" s="20" t="s">
        <v>1945</v>
      </c>
      <c r="E1195" s="20">
        <v>3</v>
      </c>
      <c r="F1195">
        <v>1</v>
      </c>
      <c r="J1195" s="20" t="s">
        <v>297</v>
      </c>
      <c r="L1195" t="str">
        <f>VLOOKUP($D1195,Artslister!$A$1:$W$99,2,FALSE)</f>
        <v>Filipendula vulgaris</v>
      </c>
      <c r="M1195" t="str">
        <f>VLOOKUP($D1195,Artslister!$A$1:$W$99,3,FALSE)</f>
        <v>103311</v>
      </c>
      <c r="N1195" t="str">
        <f>VLOOKUP($D1195,Artslister!$A$1:$W$99,4,FALSE)</f>
        <v>133275</v>
      </c>
      <c r="O1195" t="str">
        <f>VLOOKUP($D1195,Artslister!$A$1:$W$99,5,FALSE)</f>
        <v>Plantae</v>
      </c>
      <c r="P1195" t="str">
        <f>VLOOKUP($D1195,Artslister!$A$1:$W$99,6,FALSE)</f>
        <v>Magnoliophyta</v>
      </c>
      <c r="Q1195" t="str">
        <f>VLOOKUP($D1195,Artslister!$A$1:$W$99,7,FALSE)</f>
        <v>Eudicots</v>
      </c>
      <c r="R1195" t="str">
        <f>VLOOKUP($D1195,Artslister!$A$1:$W$99,8,FALSE)</f>
        <v>Rosales</v>
      </c>
      <c r="S1195" t="str">
        <f>VLOOKUP($D1195,Artslister!$A$1:$W$99,9,FALSE)</f>
        <v>Rosaceae</v>
      </c>
      <c r="T1195" t="str">
        <f>VLOOKUP($D1195,Artslister!$A$1:$W$99,10,FALSE)</f>
        <v>Filipendula</v>
      </c>
      <c r="U1195" t="str">
        <f>VLOOKUP($D1195,Artslister!$A$1:$W$99,11,FALSE)</f>
        <v>vulgaris</v>
      </c>
      <c r="V1195">
        <f>VLOOKUP($D1195,Artslister!$A$1:$W$99,12,FALSE)</f>
        <v>0</v>
      </c>
      <c r="W1195" t="str">
        <f>VLOOKUP($D1195,Artslister!$A$1:$W$99,13,FALSE)</f>
        <v>Moench</v>
      </c>
      <c r="X1195" t="e">
        <f>VLOOKUP($D1195,Artslister!$A$1:$W$99,15,FALSE)</f>
        <v>#REF!</v>
      </c>
      <c r="Y1195" t="e">
        <f>VLOOKUP($D1195,Artslister!$A$1:$W$99,17,FALSE)</f>
        <v>#N/A</v>
      </c>
    </row>
    <row r="1196" spans="1:25" ht="14.55" hidden="1" x14ac:dyDescent="0.3">
      <c r="A1196" t="s">
        <v>109</v>
      </c>
      <c r="B1196">
        <v>2022</v>
      </c>
      <c r="C1196" t="s">
        <v>1472</v>
      </c>
      <c r="D1196" t="s">
        <v>1945</v>
      </c>
      <c r="E1196">
        <v>1</v>
      </c>
      <c r="F1196">
        <v>1</v>
      </c>
      <c r="L1196" t="str">
        <f>VLOOKUP($D1196,Artslister!$A$1:$W$99,2,FALSE)</f>
        <v>Filipendula vulgaris</v>
      </c>
      <c r="M1196" t="str">
        <f>VLOOKUP($D1196,Artslister!$A$1:$W$99,3,FALSE)</f>
        <v>103311</v>
      </c>
      <c r="N1196" t="str">
        <f>VLOOKUP($D1196,Artslister!$A$1:$W$99,4,FALSE)</f>
        <v>133275</v>
      </c>
      <c r="O1196" t="str">
        <f>VLOOKUP($D1196,Artslister!$A$1:$W$99,5,FALSE)</f>
        <v>Plantae</v>
      </c>
      <c r="P1196" t="str">
        <f>VLOOKUP($D1196,Artslister!$A$1:$W$99,6,FALSE)</f>
        <v>Magnoliophyta</v>
      </c>
      <c r="Q1196" t="str">
        <f>VLOOKUP($D1196,Artslister!$A$1:$W$99,7,FALSE)</f>
        <v>Eudicots</v>
      </c>
      <c r="R1196" t="str">
        <f>VLOOKUP($D1196,Artslister!$A$1:$W$99,8,FALSE)</f>
        <v>Rosales</v>
      </c>
      <c r="S1196" t="str">
        <f>VLOOKUP($D1196,Artslister!$A$1:$W$99,9,FALSE)</f>
        <v>Rosaceae</v>
      </c>
      <c r="T1196" t="str">
        <f>VLOOKUP($D1196,Artslister!$A$1:$W$99,10,FALSE)</f>
        <v>Filipendula</v>
      </c>
      <c r="U1196" t="str">
        <f>VLOOKUP($D1196,Artslister!$A$1:$W$99,11,FALSE)</f>
        <v>vulgaris</v>
      </c>
      <c r="V1196">
        <f>VLOOKUP($D1196,Artslister!$A$1:$W$99,12,FALSE)</f>
        <v>0</v>
      </c>
      <c r="W1196" t="str">
        <f>VLOOKUP($D1196,Artslister!$A$1:$W$99,13,FALSE)</f>
        <v>Moench</v>
      </c>
      <c r="X1196" t="e">
        <f>VLOOKUP($D1196,Artslister!$A$1:$W$99,15,FALSE)</f>
        <v>#REF!</v>
      </c>
      <c r="Y1196" t="e">
        <f>VLOOKUP($D1196,Artslister!$A$1:$W$99,17,FALSE)</f>
        <v>#N/A</v>
      </c>
    </row>
    <row r="1197" spans="1:25" ht="14.55" hidden="1" x14ac:dyDescent="0.3">
      <c r="A1197" s="20" t="s">
        <v>109</v>
      </c>
      <c r="B1197" s="20">
        <v>2023</v>
      </c>
      <c r="C1197" s="20" t="s">
        <v>1472</v>
      </c>
      <c r="D1197" s="20" t="s">
        <v>1945</v>
      </c>
      <c r="E1197" s="20">
        <v>1</v>
      </c>
      <c r="F1197">
        <v>1</v>
      </c>
      <c r="K1197" s="20" t="s">
        <v>297</v>
      </c>
      <c r="L1197" t="str">
        <f>VLOOKUP($D1197,Artslister!$A$1:$W$99,2,FALSE)</f>
        <v>Filipendula vulgaris</v>
      </c>
      <c r="M1197" t="str">
        <f>VLOOKUP($D1197,Artslister!$A$1:$W$99,3,FALSE)</f>
        <v>103311</v>
      </c>
      <c r="N1197" t="str">
        <f>VLOOKUP($D1197,Artslister!$A$1:$W$99,4,FALSE)</f>
        <v>133275</v>
      </c>
      <c r="O1197" t="str">
        <f>VLOOKUP($D1197,Artslister!$A$1:$W$99,5,FALSE)</f>
        <v>Plantae</v>
      </c>
      <c r="P1197" t="str">
        <f>VLOOKUP($D1197,Artslister!$A$1:$W$99,6,FALSE)</f>
        <v>Magnoliophyta</v>
      </c>
      <c r="Q1197" t="str">
        <f>VLOOKUP($D1197,Artslister!$A$1:$W$99,7,FALSE)</f>
        <v>Eudicots</v>
      </c>
      <c r="R1197" t="str">
        <f>VLOOKUP($D1197,Artslister!$A$1:$W$99,8,FALSE)</f>
        <v>Rosales</v>
      </c>
      <c r="S1197" t="str">
        <f>VLOOKUP($D1197,Artslister!$A$1:$W$99,9,FALSE)</f>
        <v>Rosaceae</v>
      </c>
      <c r="T1197" t="str">
        <f>VLOOKUP($D1197,Artslister!$A$1:$W$99,10,FALSE)</f>
        <v>Filipendula</v>
      </c>
      <c r="U1197" t="str">
        <f>VLOOKUP($D1197,Artslister!$A$1:$W$99,11,FALSE)</f>
        <v>vulgaris</v>
      </c>
      <c r="V1197">
        <f>VLOOKUP($D1197,Artslister!$A$1:$W$99,12,FALSE)</f>
        <v>0</v>
      </c>
      <c r="W1197" t="str">
        <f>VLOOKUP($D1197,Artslister!$A$1:$W$99,13,FALSE)</f>
        <v>Moench</v>
      </c>
      <c r="X1197" t="e">
        <f>VLOOKUP($D1197,Artslister!$A$1:$W$99,15,FALSE)</f>
        <v>#REF!</v>
      </c>
      <c r="Y1197" t="e">
        <f>VLOOKUP($D1197,Artslister!$A$1:$W$99,17,FALSE)</f>
        <v>#N/A</v>
      </c>
    </row>
    <row r="1198" spans="1:25" hidden="1" x14ac:dyDescent="0.3">
      <c r="A1198" t="s">
        <v>109</v>
      </c>
      <c r="B1198">
        <v>2018</v>
      </c>
      <c r="C1198" t="s">
        <v>1472</v>
      </c>
      <c r="D1198" t="s">
        <v>1986</v>
      </c>
      <c r="E1198">
        <v>1</v>
      </c>
      <c r="F1198">
        <v>1</v>
      </c>
      <c r="L1198" t="str">
        <f>VLOOKUP($D1198,Artslister!$A$1:$W$99,2,FALSE)</f>
        <v>Phleum phleoides</v>
      </c>
      <c r="M1198" t="str">
        <f>VLOOKUP($D1198,Artslister!$A$1:$W$99,3,FALSE)</f>
        <v>100127</v>
      </c>
      <c r="N1198" t="str">
        <f>VLOOKUP($D1198,Artslister!$A$1:$W$99,4,FALSE)</f>
        <v>135320</v>
      </c>
      <c r="O1198" t="str">
        <f>VLOOKUP($D1198,Artslister!$A$1:$W$99,5,FALSE)</f>
        <v>Plantae</v>
      </c>
      <c r="P1198" t="str">
        <f>VLOOKUP($D1198,Artslister!$A$1:$W$99,6,FALSE)</f>
        <v>Magnoliophyta</v>
      </c>
      <c r="Q1198" t="str">
        <f>VLOOKUP($D1198,Artslister!$A$1:$W$99,7,FALSE)</f>
        <v>Monocots</v>
      </c>
      <c r="R1198" t="str">
        <f>VLOOKUP($D1198,Artslister!$A$1:$W$99,8,FALSE)</f>
        <v>Poales</v>
      </c>
      <c r="S1198" t="str">
        <f>VLOOKUP($D1198,Artslister!$A$1:$W$99,9,FALSE)</f>
        <v>Poaceae</v>
      </c>
      <c r="T1198" t="str">
        <f>VLOOKUP($D1198,Artslister!$A$1:$W$99,10,FALSE)</f>
        <v>Phleum</v>
      </c>
      <c r="U1198" t="str">
        <f>VLOOKUP($D1198,Artslister!$A$1:$W$99,11,FALSE)</f>
        <v>phleoides</v>
      </c>
      <c r="V1198">
        <f>VLOOKUP($D1198,Artslister!$A$1:$W$99,12,FALSE)</f>
        <v>0</v>
      </c>
      <c r="W1198" t="str">
        <f>VLOOKUP($D1198,Artslister!$A$1:$W$99,13,FALSE)</f>
        <v>(L.) H.Karst.</v>
      </c>
      <c r="X1198" t="e">
        <f>VLOOKUP($D1198,Artslister!$A$1:$W$99,15,FALSE)</f>
        <v>#REF!</v>
      </c>
      <c r="Y1198" t="e">
        <f>VLOOKUP($D1198,Artslister!$A$1:$W$99,17,FALSE)</f>
        <v>#N/A</v>
      </c>
    </row>
    <row r="1199" spans="1:25" hidden="1" x14ac:dyDescent="0.3">
      <c r="A1199" t="s">
        <v>109</v>
      </c>
      <c r="B1199">
        <v>2018</v>
      </c>
      <c r="C1199" t="s">
        <v>1474</v>
      </c>
      <c r="D1199" t="s">
        <v>1931</v>
      </c>
      <c r="E1199">
        <v>60</v>
      </c>
      <c r="F1199">
        <v>1</v>
      </c>
      <c r="L1199" t="str">
        <f>VLOOKUP($D1199,Artslister!$A$1:$W$99,2,FALSE)</f>
        <v>Fraxinus excelsior</v>
      </c>
      <c r="M1199" t="str">
        <f>VLOOKUP($D1199,Artslister!$A$1:$W$99,3,FALSE)</f>
        <v>102409</v>
      </c>
      <c r="N1199" t="str">
        <f>VLOOKUP($D1199,Artslister!$A$1:$W$99,4,FALSE)</f>
        <v>62369</v>
      </c>
      <c r="O1199" t="str">
        <f>VLOOKUP($D1199,Artslister!$A$1:$W$99,5,FALSE)</f>
        <v>Plantae</v>
      </c>
      <c r="P1199" t="str">
        <f>VLOOKUP($D1199,Artslister!$A$1:$W$99,6,FALSE)</f>
        <v>Magnoliophyta</v>
      </c>
      <c r="Q1199" t="str">
        <f>VLOOKUP($D1199,Artslister!$A$1:$W$99,7,FALSE)</f>
        <v>Eudicots</v>
      </c>
      <c r="R1199" t="str">
        <f>VLOOKUP($D1199,Artslister!$A$1:$W$99,8,FALSE)</f>
        <v>Lamiales</v>
      </c>
      <c r="S1199" t="str">
        <f>VLOOKUP($D1199,Artslister!$A$1:$W$99,9,FALSE)</f>
        <v>Oleaceae</v>
      </c>
      <c r="T1199" t="str">
        <f>VLOOKUP($D1199,Artslister!$A$1:$W$99,10,FALSE)</f>
        <v>Fraxinus</v>
      </c>
      <c r="U1199" t="str">
        <f>VLOOKUP($D1199,Artslister!$A$1:$W$99,11,FALSE)</f>
        <v>excelsior</v>
      </c>
      <c r="V1199">
        <f>VLOOKUP($D1199,Artslister!$A$1:$W$99,12,FALSE)</f>
        <v>0</v>
      </c>
      <c r="W1199" t="str">
        <f>VLOOKUP($D1199,Artslister!$A$1:$W$99,13,FALSE)</f>
        <v>L.</v>
      </c>
      <c r="X1199" t="e">
        <f>VLOOKUP($D1199,Artslister!$A$1:$W$99,15,FALSE)</f>
        <v>#REF!</v>
      </c>
      <c r="Y1199" t="e">
        <f>VLOOKUP($D1199,Artslister!$A$1:$W$99,17,FALSE)</f>
        <v>#N/A</v>
      </c>
    </row>
    <row r="1200" spans="1:25" hidden="1" x14ac:dyDescent="0.3">
      <c r="A1200" t="s">
        <v>109</v>
      </c>
      <c r="B1200">
        <v>2019</v>
      </c>
      <c r="C1200" t="s">
        <v>1474</v>
      </c>
      <c r="D1200" t="s">
        <v>1931</v>
      </c>
      <c r="E1200">
        <v>30</v>
      </c>
      <c r="F1200">
        <v>1</v>
      </c>
      <c r="L1200" t="str">
        <f>VLOOKUP($D1200,Artslister!$A$1:$W$99,2,FALSE)</f>
        <v>Fraxinus excelsior</v>
      </c>
      <c r="M1200" t="str">
        <f>VLOOKUP($D1200,Artslister!$A$1:$W$99,3,FALSE)</f>
        <v>102409</v>
      </c>
      <c r="N1200" t="str">
        <f>VLOOKUP($D1200,Artslister!$A$1:$W$99,4,FALSE)</f>
        <v>62369</v>
      </c>
      <c r="O1200" t="str">
        <f>VLOOKUP($D1200,Artslister!$A$1:$W$99,5,FALSE)</f>
        <v>Plantae</v>
      </c>
      <c r="P1200" t="str">
        <f>VLOOKUP($D1200,Artslister!$A$1:$W$99,6,FALSE)</f>
        <v>Magnoliophyta</v>
      </c>
      <c r="Q1200" t="str">
        <f>VLOOKUP($D1200,Artslister!$A$1:$W$99,7,FALSE)</f>
        <v>Eudicots</v>
      </c>
      <c r="R1200" t="str">
        <f>VLOOKUP($D1200,Artslister!$A$1:$W$99,8,FALSE)</f>
        <v>Lamiales</v>
      </c>
      <c r="S1200" t="str">
        <f>VLOOKUP($D1200,Artslister!$A$1:$W$99,9,FALSE)</f>
        <v>Oleaceae</v>
      </c>
      <c r="T1200" t="str">
        <f>VLOOKUP($D1200,Artslister!$A$1:$W$99,10,FALSE)</f>
        <v>Fraxinus</v>
      </c>
      <c r="U1200" t="str">
        <f>VLOOKUP($D1200,Artslister!$A$1:$W$99,11,FALSE)</f>
        <v>excelsior</v>
      </c>
      <c r="V1200">
        <f>VLOOKUP($D1200,Artslister!$A$1:$W$99,12,FALSE)</f>
        <v>0</v>
      </c>
      <c r="W1200" t="str">
        <f>VLOOKUP($D1200,Artslister!$A$1:$W$99,13,FALSE)</f>
        <v>L.</v>
      </c>
      <c r="X1200" t="e">
        <f>VLOOKUP($D1200,Artslister!$A$1:$W$99,15,FALSE)</f>
        <v>#REF!</v>
      </c>
      <c r="Y1200" t="e">
        <f>VLOOKUP($D1200,Artslister!$A$1:$W$99,17,FALSE)</f>
        <v>#N/A</v>
      </c>
    </row>
    <row r="1201" spans="1:25" hidden="1" x14ac:dyDescent="0.3">
      <c r="A1201" s="20" t="s">
        <v>109</v>
      </c>
      <c r="B1201" s="20">
        <v>2020</v>
      </c>
      <c r="C1201" s="20" t="s">
        <v>1474</v>
      </c>
      <c r="D1201" s="20" t="s">
        <v>1931</v>
      </c>
      <c r="E1201" s="20">
        <v>40</v>
      </c>
      <c r="F1201">
        <v>1</v>
      </c>
      <c r="J1201" s="20" t="s">
        <v>297</v>
      </c>
      <c r="L1201" t="str">
        <f>VLOOKUP($D1201,Artslister!$A$1:$W$99,2,FALSE)</f>
        <v>Fraxinus excelsior</v>
      </c>
      <c r="M1201" t="str">
        <f>VLOOKUP($D1201,Artslister!$A$1:$W$99,3,FALSE)</f>
        <v>102409</v>
      </c>
      <c r="N1201" t="str">
        <f>VLOOKUP($D1201,Artslister!$A$1:$W$99,4,FALSE)</f>
        <v>62369</v>
      </c>
      <c r="O1201" t="str">
        <f>VLOOKUP($D1201,Artslister!$A$1:$W$99,5,FALSE)</f>
        <v>Plantae</v>
      </c>
      <c r="P1201" t="str">
        <f>VLOOKUP($D1201,Artslister!$A$1:$W$99,6,FALSE)</f>
        <v>Magnoliophyta</v>
      </c>
      <c r="Q1201" t="str">
        <f>VLOOKUP($D1201,Artslister!$A$1:$W$99,7,FALSE)</f>
        <v>Eudicots</v>
      </c>
      <c r="R1201" t="str">
        <f>VLOOKUP($D1201,Artslister!$A$1:$W$99,8,FALSE)</f>
        <v>Lamiales</v>
      </c>
      <c r="S1201" t="str">
        <f>VLOOKUP($D1201,Artslister!$A$1:$W$99,9,FALSE)</f>
        <v>Oleaceae</v>
      </c>
      <c r="T1201" t="str">
        <f>VLOOKUP($D1201,Artslister!$A$1:$W$99,10,FALSE)</f>
        <v>Fraxinus</v>
      </c>
      <c r="U1201" t="str">
        <f>VLOOKUP($D1201,Artslister!$A$1:$W$99,11,FALSE)</f>
        <v>excelsior</v>
      </c>
      <c r="V1201">
        <f>VLOOKUP($D1201,Artslister!$A$1:$W$99,12,FALSE)</f>
        <v>0</v>
      </c>
      <c r="W1201" t="str">
        <f>VLOOKUP($D1201,Artslister!$A$1:$W$99,13,FALSE)</f>
        <v>L.</v>
      </c>
      <c r="X1201" t="e">
        <f>VLOOKUP($D1201,Artslister!$A$1:$W$99,15,FALSE)</f>
        <v>#REF!</v>
      </c>
      <c r="Y1201" t="e">
        <f>VLOOKUP($D1201,Artslister!$A$1:$W$99,17,FALSE)</f>
        <v>#N/A</v>
      </c>
    </row>
    <row r="1202" spans="1:25" hidden="1" x14ac:dyDescent="0.3">
      <c r="A1202" t="s">
        <v>109</v>
      </c>
      <c r="B1202">
        <v>2022</v>
      </c>
      <c r="C1202" t="s">
        <v>1474</v>
      </c>
      <c r="D1202" t="s">
        <v>1931</v>
      </c>
      <c r="E1202">
        <v>2</v>
      </c>
      <c r="F1202">
        <v>1</v>
      </c>
      <c r="I1202">
        <v>1</v>
      </c>
      <c r="L1202" t="str">
        <f>VLOOKUP($D1202,Artslister!$A$1:$W$99,2,FALSE)</f>
        <v>Fraxinus excelsior</v>
      </c>
      <c r="M1202" t="str">
        <f>VLOOKUP($D1202,Artslister!$A$1:$W$99,3,FALSE)</f>
        <v>102409</v>
      </c>
      <c r="N1202" t="str">
        <f>VLOOKUP($D1202,Artslister!$A$1:$W$99,4,FALSE)</f>
        <v>62369</v>
      </c>
      <c r="O1202" t="str">
        <f>VLOOKUP($D1202,Artslister!$A$1:$W$99,5,FALSE)</f>
        <v>Plantae</v>
      </c>
      <c r="P1202" t="str">
        <f>VLOOKUP($D1202,Artslister!$A$1:$W$99,6,FALSE)</f>
        <v>Magnoliophyta</v>
      </c>
      <c r="Q1202" t="str">
        <f>VLOOKUP($D1202,Artslister!$A$1:$W$99,7,FALSE)</f>
        <v>Eudicots</v>
      </c>
      <c r="R1202" t="str">
        <f>VLOOKUP($D1202,Artslister!$A$1:$W$99,8,FALSE)</f>
        <v>Lamiales</v>
      </c>
      <c r="S1202" t="str">
        <f>VLOOKUP($D1202,Artslister!$A$1:$W$99,9,FALSE)</f>
        <v>Oleaceae</v>
      </c>
      <c r="T1202" t="str">
        <f>VLOOKUP($D1202,Artslister!$A$1:$W$99,10,FALSE)</f>
        <v>Fraxinus</v>
      </c>
      <c r="U1202" t="str">
        <f>VLOOKUP($D1202,Artslister!$A$1:$W$99,11,FALSE)</f>
        <v>excelsior</v>
      </c>
      <c r="V1202">
        <f>VLOOKUP($D1202,Artslister!$A$1:$W$99,12,FALSE)</f>
        <v>0</v>
      </c>
      <c r="W1202" t="str">
        <f>VLOOKUP($D1202,Artslister!$A$1:$W$99,13,FALSE)</f>
        <v>L.</v>
      </c>
      <c r="X1202" t="e">
        <f>VLOOKUP($D1202,Artslister!$A$1:$W$99,15,FALSE)</f>
        <v>#REF!</v>
      </c>
      <c r="Y1202" t="e">
        <f>VLOOKUP($D1202,Artslister!$A$1:$W$99,17,FALSE)</f>
        <v>#N/A</v>
      </c>
    </row>
    <row r="1203" spans="1:25" hidden="1" x14ac:dyDescent="0.3">
      <c r="A1203" s="20" t="s">
        <v>109</v>
      </c>
      <c r="B1203" s="20">
        <v>2023</v>
      </c>
      <c r="C1203" s="20" t="s">
        <v>1474</v>
      </c>
      <c r="D1203" s="20" t="s">
        <v>1931</v>
      </c>
      <c r="E1203" s="20">
        <v>30</v>
      </c>
      <c r="F1203">
        <v>1</v>
      </c>
      <c r="H1203">
        <v>1</v>
      </c>
      <c r="J1203">
        <v>1</v>
      </c>
      <c r="K1203" s="20" t="s">
        <v>297</v>
      </c>
      <c r="L1203" t="str">
        <f>VLOOKUP($D1203,Artslister!$A$1:$W$99,2,FALSE)</f>
        <v>Fraxinus excelsior</v>
      </c>
      <c r="M1203" t="str">
        <f>VLOOKUP($D1203,Artslister!$A$1:$W$99,3,FALSE)</f>
        <v>102409</v>
      </c>
      <c r="N1203" t="str">
        <f>VLOOKUP($D1203,Artslister!$A$1:$W$99,4,FALSE)</f>
        <v>62369</v>
      </c>
      <c r="O1203" t="str">
        <f>VLOOKUP($D1203,Artslister!$A$1:$W$99,5,FALSE)</f>
        <v>Plantae</v>
      </c>
      <c r="P1203" t="str">
        <f>VLOOKUP($D1203,Artslister!$A$1:$W$99,6,FALSE)</f>
        <v>Magnoliophyta</v>
      </c>
      <c r="Q1203" t="str">
        <f>VLOOKUP($D1203,Artslister!$A$1:$W$99,7,FALSE)</f>
        <v>Eudicots</v>
      </c>
      <c r="R1203" t="str">
        <f>VLOOKUP($D1203,Artslister!$A$1:$W$99,8,FALSE)</f>
        <v>Lamiales</v>
      </c>
      <c r="S1203" t="str">
        <f>VLOOKUP($D1203,Artslister!$A$1:$W$99,9,FALSE)</f>
        <v>Oleaceae</v>
      </c>
      <c r="T1203" t="str">
        <f>VLOOKUP($D1203,Artslister!$A$1:$W$99,10,FALSE)</f>
        <v>Fraxinus</v>
      </c>
      <c r="U1203" t="str">
        <f>VLOOKUP($D1203,Artslister!$A$1:$W$99,11,FALSE)</f>
        <v>excelsior</v>
      </c>
      <c r="V1203">
        <f>VLOOKUP($D1203,Artslister!$A$1:$W$99,12,FALSE)</f>
        <v>0</v>
      </c>
      <c r="W1203" t="str">
        <f>VLOOKUP($D1203,Artslister!$A$1:$W$99,13,FALSE)</f>
        <v>L.</v>
      </c>
      <c r="X1203" t="e">
        <f>VLOOKUP($D1203,Artslister!$A$1:$W$99,15,FALSE)</f>
        <v>#REF!</v>
      </c>
      <c r="Y1203" t="e">
        <f>VLOOKUP($D1203,Artslister!$A$1:$W$99,17,FALSE)</f>
        <v>#N/A</v>
      </c>
    </row>
    <row r="1204" spans="1:25" hidden="1" x14ac:dyDescent="0.3">
      <c r="A1204" t="s">
        <v>109</v>
      </c>
      <c r="B1204">
        <v>2018</v>
      </c>
      <c r="C1204" t="s">
        <v>1474</v>
      </c>
      <c r="D1204" t="s">
        <v>1936</v>
      </c>
      <c r="E1204">
        <v>5</v>
      </c>
      <c r="L1204" t="str">
        <f>VLOOKUP($D1204,Artslister!$A$1:$W$99,2,FALSE)</f>
        <v>Cotoneaster integerrimus</v>
      </c>
      <c r="M1204" t="str">
        <f>VLOOKUP($D1204,Artslister!$A$1:$W$99,3,FALSE)</f>
        <v>103276</v>
      </c>
      <c r="N1204" t="str">
        <f>VLOOKUP($D1204,Artslister!$A$1:$W$99,4,FALSE)</f>
        <v>132025</v>
      </c>
      <c r="O1204" t="str">
        <f>VLOOKUP($D1204,Artslister!$A$1:$W$99,5,FALSE)</f>
        <v>Plantae</v>
      </c>
      <c r="P1204" t="str">
        <f>VLOOKUP($D1204,Artslister!$A$1:$W$99,6,FALSE)</f>
        <v>Magnoliophyta</v>
      </c>
      <c r="Q1204" t="str">
        <f>VLOOKUP($D1204,Artslister!$A$1:$W$99,7,FALSE)</f>
        <v>Eudicots</v>
      </c>
      <c r="R1204" t="str">
        <f>VLOOKUP($D1204,Artslister!$A$1:$W$99,8,FALSE)</f>
        <v>Rosales</v>
      </c>
      <c r="S1204" t="str">
        <f>VLOOKUP($D1204,Artslister!$A$1:$W$99,9,FALSE)</f>
        <v>Rosaceae</v>
      </c>
      <c r="T1204" t="str">
        <f>VLOOKUP($D1204,Artslister!$A$1:$W$99,10,FALSE)</f>
        <v>Cotoneaster</v>
      </c>
      <c r="U1204" t="str">
        <f>VLOOKUP($D1204,Artslister!$A$1:$W$99,11,FALSE)</f>
        <v>integerrimus</v>
      </c>
      <c r="V1204">
        <f>VLOOKUP($D1204,Artslister!$A$1:$W$99,12,FALSE)</f>
        <v>0</v>
      </c>
      <c r="W1204" t="str">
        <f>VLOOKUP($D1204,Artslister!$A$1:$W$99,13,FALSE)</f>
        <v>Medik.</v>
      </c>
      <c r="X1204" t="e">
        <f>VLOOKUP($D1204,Artslister!$A$1:$W$99,15,FALSE)</f>
        <v>#REF!</v>
      </c>
      <c r="Y1204" t="e">
        <f>VLOOKUP($D1204,Artslister!$A$1:$W$99,17,FALSE)</f>
        <v>#N/A</v>
      </c>
    </row>
    <row r="1205" spans="1:25" hidden="1" x14ac:dyDescent="0.3">
      <c r="A1205" t="s">
        <v>109</v>
      </c>
      <c r="B1205">
        <v>2019</v>
      </c>
      <c r="C1205" t="s">
        <v>1474</v>
      </c>
      <c r="D1205" t="s">
        <v>1936</v>
      </c>
      <c r="E1205">
        <v>5</v>
      </c>
      <c r="L1205" t="str">
        <f>VLOOKUP($D1205,Artslister!$A$1:$W$99,2,FALSE)</f>
        <v>Cotoneaster integerrimus</v>
      </c>
      <c r="M1205" t="str">
        <f>VLOOKUP($D1205,Artslister!$A$1:$W$99,3,FALSE)</f>
        <v>103276</v>
      </c>
      <c r="N1205" t="str">
        <f>VLOOKUP($D1205,Artslister!$A$1:$W$99,4,FALSE)</f>
        <v>132025</v>
      </c>
      <c r="O1205" t="str">
        <f>VLOOKUP($D1205,Artslister!$A$1:$W$99,5,FALSE)</f>
        <v>Plantae</v>
      </c>
      <c r="P1205" t="str">
        <f>VLOOKUP($D1205,Artslister!$A$1:$W$99,6,FALSE)</f>
        <v>Magnoliophyta</v>
      </c>
      <c r="Q1205" t="str">
        <f>VLOOKUP($D1205,Artslister!$A$1:$W$99,7,FALSE)</f>
        <v>Eudicots</v>
      </c>
      <c r="R1205" t="str">
        <f>VLOOKUP($D1205,Artslister!$A$1:$W$99,8,FALSE)</f>
        <v>Rosales</v>
      </c>
      <c r="S1205" t="str">
        <f>VLOOKUP($D1205,Artslister!$A$1:$W$99,9,FALSE)</f>
        <v>Rosaceae</v>
      </c>
      <c r="T1205" t="str">
        <f>VLOOKUP($D1205,Artslister!$A$1:$W$99,10,FALSE)</f>
        <v>Cotoneaster</v>
      </c>
      <c r="U1205" t="str">
        <f>VLOOKUP($D1205,Artslister!$A$1:$W$99,11,FALSE)</f>
        <v>integerrimus</v>
      </c>
      <c r="V1205">
        <f>VLOOKUP($D1205,Artslister!$A$1:$W$99,12,FALSE)</f>
        <v>0</v>
      </c>
      <c r="W1205" t="str">
        <f>VLOOKUP($D1205,Artslister!$A$1:$W$99,13,FALSE)</f>
        <v>Medik.</v>
      </c>
      <c r="X1205" t="e">
        <f>VLOOKUP($D1205,Artslister!$A$1:$W$99,15,FALSE)</f>
        <v>#REF!</v>
      </c>
      <c r="Y1205" t="e">
        <f>VLOOKUP($D1205,Artslister!$A$1:$W$99,17,FALSE)</f>
        <v>#N/A</v>
      </c>
    </row>
    <row r="1206" spans="1:25" hidden="1" x14ac:dyDescent="0.3">
      <c r="A1206" t="s">
        <v>109</v>
      </c>
      <c r="B1206">
        <v>2022</v>
      </c>
      <c r="C1206" t="s">
        <v>1474</v>
      </c>
      <c r="D1206" t="s">
        <v>1936</v>
      </c>
      <c r="E1206">
        <v>2</v>
      </c>
      <c r="H1206">
        <v>1</v>
      </c>
      <c r="L1206" t="str">
        <f>VLOOKUP($D1206,Artslister!$A$1:$W$99,2,FALSE)</f>
        <v>Cotoneaster integerrimus</v>
      </c>
      <c r="M1206" t="str">
        <f>VLOOKUP($D1206,Artslister!$A$1:$W$99,3,FALSE)</f>
        <v>103276</v>
      </c>
      <c r="N1206" t="str">
        <f>VLOOKUP($D1206,Artslister!$A$1:$W$99,4,FALSE)</f>
        <v>132025</v>
      </c>
      <c r="O1206" t="str">
        <f>VLOOKUP($D1206,Artslister!$A$1:$W$99,5,FALSE)</f>
        <v>Plantae</v>
      </c>
      <c r="P1206" t="str">
        <f>VLOOKUP($D1206,Artslister!$A$1:$W$99,6,FALSE)</f>
        <v>Magnoliophyta</v>
      </c>
      <c r="Q1206" t="str">
        <f>VLOOKUP($D1206,Artslister!$A$1:$W$99,7,FALSE)</f>
        <v>Eudicots</v>
      </c>
      <c r="R1206" t="str">
        <f>VLOOKUP($D1206,Artslister!$A$1:$W$99,8,FALSE)</f>
        <v>Rosales</v>
      </c>
      <c r="S1206" t="str">
        <f>VLOOKUP($D1206,Artslister!$A$1:$W$99,9,FALSE)</f>
        <v>Rosaceae</v>
      </c>
      <c r="T1206" t="str">
        <f>VLOOKUP($D1206,Artslister!$A$1:$W$99,10,FALSE)</f>
        <v>Cotoneaster</v>
      </c>
      <c r="U1206" t="str">
        <f>VLOOKUP($D1206,Artslister!$A$1:$W$99,11,FALSE)</f>
        <v>integerrimus</v>
      </c>
      <c r="V1206">
        <f>VLOOKUP($D1206,Artslister!$A$1:$W$99,12,FALSE)</f>
        <v>0</v>
      </c>
      <c r="W1206" t="str">
        <f>VLOOKUP($D1206,Artslister!$A$1:$W$99,13,FALSE)</f>
        <v>Medik.</v>
      </c>
      <c r="X1206" t="e">
        <f>VLOOKUP($D1206,Artslister!$A$1:$W$99,15,FALSE)</f>
        <v>#REF!</v>
      </c>
      <c r="Y1206" t="e">
        <f>VLOOKUP($D1206,Artslister!$A$1:$W$99,17,FALSE)</f>
        <v>#N/A</v>
      </c>
    </row>
    <row r="1207" spans="1:25" hidden="1" x14ac:dyDescent="0.3">
      <c r="A1207" s="20" t="s">
        <v>109</v>
      </c>
      <c r="B1207" s="20">
        <v>2023</v>
      </c>
      <c r="C1207" s="20" t="s">
        <v>1474</v>
      </c>
      <c r="D1207" s="20" t="s">
        <v>1936</v>
      </c>
      <c r="E1207" s="20">
        <v>1</v>
      </c>
      <c r="I1207">
        <v>1</v>
      </c>
      <c r="K1207" s="20" t="s">
        <v>297</v>
      </c>
      <c r="L1207" t="str">
        <f>VLOOKUP($D1207,Artslister!$A$1:$W$99,2,FALSE)</f>
        <v>Cotoneaster integerrimus</v>
      </c>
      <c r="M1207" t="str">
        <f>VLOOKUP($D1207,Artslister!$A$1:$W$99,3,FALSE)</f>
        <v>103276</v>
      </c>
      <c r="N1207" t="str">
        <f>VLOOKUP($D1207,Artslister!$A$1:$W$99,4,FALSE)</f>
        <v>132025</v>
      </c>
      <c r="O1207" t="str">
        <f>VLOOKUP($D1207,Artslister!$A$1:$W$99,5,FALSE)</f>
        <v>Plantae</v>
      </c>
      <c r="P1207" t="str">
        <f>VLOOKUP($D1207,Artslister!$A$1:$W$99,6,FALSE)</f>
        <v>Magnoliophyta</v>
      </c>
      <c r="Q1207" t="str">
        <f>VLOOKUP($D1207,Artslister!$A$1:$W$99,7,FALSE)</f>
        <v>Eudicots</v>
      </c>
      <c r="R1207" t="str">
        <f>VLOOKUP($D1207,Artslister!$A$1:$W$99,8,FALSE)</f>
        <v>Rosales</v>
      </c>
      <c r="S1207" t="str">
        <f>VLOOKUP($D1207,Artslister!$A$1:$W$99,9,FALSE)</f>
        <v>Rosaceae</v>
      </c>
      <c r="T1207" t="str">
        <f>VLOOKUP($D1207,Artslister!$A$1:$W$99,10,FALSE)</f>
        <v>Cotoneaster</v>
      </c>
      <c r="U1207" t="str">
        <f>VLOOKUP($D1207,Artslister!$A$1:$W$99,11,FALSE)</f>
        <v>integerrimus</v>
      </c>
      <c r="V1207">
        <f>VLOOKUP($D1207,Artslister!$A$1:$W$99,12,FALSE)</f>
        <v>0</v>
      </c>
      <c r="W1207" t="str">
        <f>VLOOKUP($D1207,Artslister!$A$1:$W$99,13,FALSE)</f>
        <v>Medik.</v>
      </c>
      <c r="X1207" t="e">
        <f>VLOOKUP($D1207,Artslister!$A$1:$W$99,15,FALSE)</f>
        <v>#REF!</v>
      </c>
      <c r="Y1207" t="e">
        <f>VLOOKUP($D1207,Artslister!$A$1:$W$99,17,FALSE)</f>
        <v>#N/A</v>
      </c>
    </row>
    <row r="1208" spans="1:25" hidden="1" x14ac:dyDescent="0.3">
      <c r="A1208" t="s">
        <v>109</v>
      </c>
      <c r="B1208">
        <v>2019</v>
      </c>
      <c r="C1208" t="s">
        <v>1474</v>
      </c>
      <c r="D1208" t="s">
        <v>1938</v>
      </c>
      <c r="E1208">
        <v>10</v>
      </c>
      <c r="L1208" t="str">
        <f>VLOOKUP($D1208,Artslister!$A$1:$W$99,2,FALSE)</f>
        <v>Rhamnus cathartica</v>
      </c>
      <c r="M1208" t="str">
        <f>VLOOKUP($D1208,Artslister!$A$1:$W$99,3,FALSE)</f>
        <v>141635</v>
      </c>
      <c r="N1208" t="str">
        <f>VLOOKUP($D1208,Artslister!$A$1:$W$99,4,FALSE)</f>
        <v>100403</v>
      </c>
      <c r="O1208" t="str">
        <f>VLOOKUP($D1208,Artslister!$A$1:$W$99,5,FALSE)</f>
        <v>Plantae</v>
      </c>
      <c r="P1208" t="str">
        <f>VLOOKUP($D1208,Artslister!$A$1:$W$99,6,FALSE)</f>
        <v>Magnoliophyta</v>
      </c>
      <c r="Q1208" t="str">
        <f>VLOOKUP($D1208,Artslister!$A$1:$W$99,7,FALSE)</f>
        <v>Eudicots</v>
      </c>
      <c r="R1208" t="str">
        <f>VLOOKUP($D1208,Artslister!$A$1:$W$99,8,FALSE)</f>
        <v>Rosales</v>
      </c>
      <c r="S1208" t="str">
        <f>VLOOKUP($D1208,Artslister!$A$1:$W$99,9,FALSE)</f>
        <v>Rhamnaceae</v>
      </c>
      <c r="T1208" t="str">
        <f>VLOOKUP($D1208,Artslister!$A$1:$W$99,10,FALSE)</f>
        <v>Rhamnus</v>
      </c>
      <c r="U1208" t="str">
        <f>VLOOKUP($D1208,Artslister!$A$1:$W$99,11,FALSE)</f>
        <v>cathartica</v>
      </c>
      <c r="V1208">
        <f>VLOOKUP($D1208,Artslister!$A$1:$W$99,12,FALSE)</f>
        <v>0</v>
      </c>
      <c r="W1208" t="str">
        <f>VLOOKUP($D1208,Artslister!$A$1:$W$99,13,FALSE)</f>
        <v>L.</v>
      </c>
      <c r="X1208" t="e">
        <f>VLOOKUP($D1208,Artslister!$A$1:$W$99,15,FALSE)</f>
        <v>#REF!</v>
      </c>
      <c r="Y1208" t="e">
        <f>VLOOKUP($D1208,Artslister!$A$1:$W$99,17,FALSE)</f>
        <v>#N/A</v>
      </c>
    </row>
    <row r="1209" spans="1:25" hidden="1" x14ac:dyDescent="0.3">
      <c r="A1209" s="20" t="s">
        <v>109</v>
      </c>
      <c r="B1209" s="20">
        <v>2020</v>
      </c>
      <c r="C1209" s="20" t="s">
        <v>1474</v>
      </c>
      <c r="D1209" s="20" t="s">
        <v>1938</v>
      </c>
      <c r="E1209" s="20">
        <v>20</v>
      </c>
      <c r="J1209" s="20" t="s">
        <v>297</v>
      </c>
      <c r="L1209" t="str">
        <f>VLOOKUP($D1209,Artslister!$A$1:$W$99,2,FALSE)</f>
        <v>Rhamnus cathartica</v>
      </c>
      <c r="M1209" t="str">
        <f>VLOOKUP($D1209,Artslister!$A$1:$W$99,3,FALSE)</f>
        <v>141635</v>
      </c>
      <c r="N1209" t="str">
        <f>VLOOKUP($D1209,Artslister!$A$1:$W$99,4,FALSE)</f>
        <v>100403</v>
      </c>
      <c r="O1209" t="str">
        <f>VLOOKUP($D1209,Artslister!$A$1:$W$99,5,FALSE)</f>
        <v>Plantae</v>
      </c>
      <c r="P1209" t="str">
        <f>VLOOKUP($D1209,Artslister!$A$1:$W$99,6,FALSE)</f>
        <v>Magnoliophyta</v>
      </c>
      <c r="Q1209" t="str">
        <f>VLOOKUP($D1209,Artslister!$A$1:$W$99,7,FALSE)</f>
        <v>Eudicots</v>
      </c>
      <c r="R1209" t="str">
        <f>VLOOKUP($D1209,Artslister!$A$1:$W$99,8,FALSE)</f>
        <v>Rosales</v>
      </c>
      <c r="S1209" t="str">
        <f>VLOOKUP($D1209,Artslister!$A$1:$W$99,9,FALSE)</f>
        <v>Rhamnaceae</v>
      </c>
      <c r="T1209" t="str">
        <f>VLOOKUP($D1209,Artslister!$A$1:$W$99,10,FALSE)</f>
        <v>Rhamnus</v>
      </c>
      <c r="U1209" t="str">
        <f>VLOOKUP($D1209,Artslister!$A$1:$W$99,11,FALSE)</f>
        <v>cathartica</v>
      </c>
      <c r="V1209">
        <f>VLOOKUP($D1209,Artslister!$A$1:$W$99,12,FALSE)</f>
        <v>0</v>
      </c>
      <c r="W1209" t="str">
        <f>VLOOKUP($D1209,Artslister!$A$1:$W$99,13,FALSE)</f>
        <v>L.</v>
      </c>
      <c r="X1209" t="e">
        <f>VLOOKUP($D1209,Artslister!$A$1:$W$99,15,FALSE)</f>
        <v>#REF!</v>
      </c>
      <c r="Y1209" t="e">
        <f>VLOOKUP($D1209,Artslister!$A$1:$W$99,17,FALSE)</f>
        <v>#N/A</v>
      </c>
    </row>
    <row r="1210" spans="1:25" hidden="1" x14ac:dyDescent="0.3">
      <c r="A1210" t="s">
        <v>109</v>
      </c>
      <c r="B1210">
        <v>2022</v>
      </c>
      <c r="C1210" t="s">
        <v>1474</v>
      </c>
      <c r="D1210" t="s">
        <v>1938</v>
      </c>
      <c r="E1210">
        <v>7</v>
      </c>
      <c r="I1210">
        <v>1</v>
      </c>
      <c r="L1210" t="str">
        <f>VLOOKUP($D1210,Artslister!$A$1:$W$99,2,FALSE)</f>
        <v>Rhamnus cathartica</v>
      </c>
      <c r="M1210" t="str">
        <f>VLOOKUP($D1210,Artslister!$A$1:$W$99,3,FALSE)</f>
        <v>141635</v>
      </c>
      <c r="N1210" t="str">
        <f>VLOOKUP($D1210,Artslister!$A$1:$W$99,4,FALSE)</f>
        <v>100403</v>
      </c>
      <c r="O1210" t="str">
        <f>VLOOKUP($D1210,Artslister!$A$1:$W$99,5,FALSE)</f>
        <v>Plantae</v>
      </c>
      <c r="P1210" t="str">
        <f>VLOOKUP($D1210,Artslister!$A$1:$W$99,6,FALSE)</f>
        <v>Magnoliophyta</v>
      </c>
      <c r="Q1210" t="str">
        <f>VLOOKUP($D1210,Artslister!$A$1:$W$99,7,FALSE)</f>
        <v>Eudicots</v>
      </c>
      <c r="R1210" t="str">
        <f>VLOOKUP($D1210,Artslister!$A$1:$W$99,8,FALSE)</f>
        <v>Rosales</v>
      </c>
      <c r="S1210" t="str">
        <f>VLOOKUP($D1210,Artslister!$A$1:$W$99,9,FALSE)</f>
        <v>Rhamnaceae</v>
      </c>
      <c r="T1210" t="str">
        <f>VLOOKUP($D1210,Artslister!$A$1:$W$99,10,FALSE)</f>
        <v>Rhamnus</v>
      </c>
      <c r="U1210" t="str">
        <f>VLOOKUP($D1210,Artslister!$A$1:$W$99,11,FALSE)</f>
        <v>cathartica</v>
      </c>
      <c r="V1210">
        <f>VLOOKUP($D1210,Artslister!$A$1:$W$99,12,FALSE)</f>
        <v>0</v>
      </c>
      <c r="W1210" t="str">
        <f>VLOOKUP($D1210,Artslister!$A$1:$W$99,13,FALSE)</f>
        <v>L.</v>
      </c>
      <c r="X1210" t="e">
        <f>VLOOKUP($D1210,Artslister!$A$1:$W$99,15,FALSE)</f>
        <v>#REF!</v>
      </c>
      <c r="Y1210" t="e">
        <f>VLOOKUP($D1210,Artslister!$A$1:$W$99,17,FALSE)</f>
        <v>#N/A</v>
      </c>
    </row>
    <row r="1211" spans="1:25" hidden="1" x14ac:dyDescent="0.3">
      <c r="A1211" s="20" t="s">
        <v>109</v>
      </c>
      <c r="B1211" s="20">
        <v>2023</v>
      </c>
      <c r="C1211" s="20" t="s">
        <v>1474</v>
      </c>
      <c r="D1211" s="20" t="s">
        <v>1938</v>
      </c>
      <c r="E1211" s="20">
        <v>2</v>
      </c>
      <c r="I1211">
        <v>1</v>
      </c>
      <c r="K1211" s="20" t="s">
        <v>297</v>
      </c>
      <c r="L1211" t="str">
        <f>VLOOKUP($D1211,Artslister!$A$1:$W$99,2,FALSE)</f>
        <v>Rhamnus cathartica</v>
      </c>
      <c r="M1211" t="str">
        <f>VLOOKUP($D1211,Artslister!$A$1:$W$99,3,FALSE)</f>
        <v>141635</v>
      </c>
      <c r="N1211" t="str">
        <f>VLOOKUP($D1211,Artslister!$A$1:$W$99,4,FALSE)</f>
        <v>100403</v>
      </c>
      <c r="O1211" t="str">
        <f>VLOOKUP($D1211,Artslister!$A$1:$W$99,5,FALSE)</f>
        <v>Plantae</v>
      </c>
      <c r="P1211" t="str">
        <f>VLOOKUP($D1211,Artslister!$A$1:$W$99,6,FALSE)</f>
        <v>Magnoliophyta</v>
      </c>
      <c r="Q1211" t="str">
        <f>VLOOKUP($D1211,Artslister!$A$1:$W$99,7,FALSE)</f>
        <v>Eudicots</v>
      </c>
      <c r="R1211" t="str">
        <f>VLOOKUP($D1211,Artslister!$A$1:$W$99,8,FALSE)</f>
        <v>Rosales</v>
      </c>
      <c r="S1211" t="str">
        <f>VLOOKUP($D1211,Artslister!$A$1:$W$99,9,FALSE)</f>
        <v>Rhamnaceae</v>
      </c>
      <c r="T1211" t="str">
        <f>VLOOKUP($D1211,Artslister!$A$1:$W$99,10,FALSE)</f>
        <v>Rhamnus</v>
      </c>
      <c r="U1211" t="str">
        <f>VLOOKUP($D1211,Artslister!$A$1:$W$99,11,FALSE)</f>
        <v>cathartica</v>
      </c>
      <c r="V1211">
        <f>VLOOKUP($D1211,Artslister!$A$1:$W$99,12,FALSE)</f>
        <v>0</v>
      </c>
      <c r="W1211" t="str">
        <f>VLOOKUP($D1211,Artslister!$A$1:$W$99,13,FALSE)</f>
        <v>L.</v>
      </c>
      <c r="X1211" t="e">
        <f>VLOOKUP($D1211,Artslister!$A$1:$W$99,15,FALSE)</f>
        <v>#REF!</v>
      </c>
      <c r="Y1211" t="e">
        <f>VLOOKUP($D1211,Artslister!$A$1:$W$99,17,FALSE)</f>
        <v>#N/A</v>
      </c>
    </row>
    <row r="1212" spans="1:25" hidden="1" x14ac:dyDescent="0.3">
      <c r="A1212" t="s">
        <v>109</v>
      </c>
      <c r="B1212">
        <v>2018</v>
      </c>
      <c r="C1212" t="s">
        <v>1474</v>
      </c>
      <c r="D1212" t="s">
        <v>1945</v>
      </c>
      <c r="E1212">
        <v>1</v>
      </c>
      <c r="F1212">
        <v>1</v>
      </c>
      <c r="L1212" t="str">
        <f>VLOOKUP($D1212,Artslister!$A$1:$W$99,2,FALSE)</f>
        <v>Filipendula vulgaris</v>
      </c>
      <c r="M1212" t="str">
        <f>VLOOKUP($D1212,Artslister!$A$1:$W$99,3,FALSE)</f>
        <v>103311</v>
      </c>
      <c r="N1212" t="str">
        <f>VLOOKUP($D1212,Artslister!$A$1:$W$99,4,FALSE)</f>
        <v>133275</v>
      </c>
      <c r="O1212" t="str">
        <f>VLOOKUP($D1212,Artslister!$A$1:$W$99,5,FALSE)</f>
        <v>Plantae</v>
      </c>
      <c r="P1212" t="str">
        <f>VLOOKUP($D1212,Artslister!$A$1:$W$99,6,FALSE)</f>
        <v>Magnoliophyta</v>
      </c>
      <c r="Q1212" t="str">
        <f>VLOOKUP($D1212,Artslister!$A$1:$W$99,7,FALSE)</f>
        <v>Eudicots</v>
      </c>
      <c r="R1212" t="str">
        <f>VLOOKUP($D1212,Artslister!$A$1:$W$99,8,FALSE)</f>
        <v>Rosales</v>
      </c>
      <c r="S1212" t="str">
        <f>VLOOKUP($D1212,Artslister!$A$1:$W$99,9,FALSE)</f>
        <v>Rosaceae</v>
      </c>
      <c r="T1212" t="str">
        <f>VLOOKUP($D1212,Artslister!$A$1:$W$99,10,FALSE)</f>
        <v>Filipendula</v>
      </c>
      <c r="U1212" t="str">
        <f>VLOOKUP($D1212,Artslister!$A$1:$W$99,11,FALSE)</f>
        <v>vulgaris</v>
      </c>
      <c r="V1212">
        <f>VLOOKUP($D1212,Artslister!$A$1:$W$99,12,FALSE)</f>
        <v>0</v>
      </c>
      <c r="W1212" t="str">
        <f>VLOOKUP($D1212,Artslister!$A$1:$W$99,13,FALSE)</f>
        <v>Moench</v>
      </c>
      <c r="X1212" t="e">
        <f>VLOOKUP($D1212,Artslister!$A$1:$W$99,15,FALSE)</f>
        <v>#REF!</v>
      </c>
      <c r="Y1212" t="e">
        <f>VLOOKUP($D1212,Artslister!$A$1:$W$99,17,FALSE)</f>
        <v>#N/A</v>
      </c>
    </row>
    <row r="1213" spans="1:25" hidden="1" x14ac:dyDescent="0.3">
      <c r="A1213" t="s">
        <v>109</v>
      </c>
      <c r="B1213">
        <v>2019</v>
      </c>
      <c r="C1213" t="s">
        <v>1474</v>
      </c>
      <c r="D1213" t="s">
        <v>1945</v>
      </c>
      <c r="E1213">
        <v>2</v>
      </c>
      <c r="F1213">
        <v>1</v>
      </c>
      <c r="L1213" t="str">
        <f>VLOOKUP($D1213,Artslister!$A$1:$W$99,2,FALSE)</f>
        <v>Filipendula vulgaris</v>
      </c>
      <c r="M1213" t="str">
        <f>VLOOKUP($D1213,Artslister!$A$1:$W$99,3,FALSE)</f>
        <v>103311</v>
      </c>
      <c r="N1213" t="str">
        <f>VLOOKUP($D1213,Artslister!$A$1:$W$99,4,FALSE)</f>
        <v>133275</v>
      </c>
      <c r="O1213" t="str">
        <f>VLOOKUP($D1213,Artslister!$A$1:$W$99,5,FALSE)</f>
        <v>Plantae</v>
      </c>
      <c r="P1213" t="str">
        <f>VLOOKUP($D1213,Artslister!$A$1:$W$99,6,FALSE)</f>
        <v>Magnoliophyta</v>
      </c>
      <c r="Q1213" t="str">
        <f>VLOOKUP($D1213,Artslister!$A$1:$W$99,7,FALSE)</f>
        <v>Eudicots</v>
      </c>
      <c r="R1213" t="str">
        <f>VLOOKUP($D1213,Artslister!$A$1:$W$99,8,FALSE)</f>
        <v>Rosales</v>
      </c>
      <c r="S1213" t="str">
        <f>VLOOKUP($D1213,Artslister!$A$1:$W$99,9,FALSE)</f>
        <v>Rosaceae</v>
      </c>
      <c r="T1213" t="str">
        <f>VLOOKUP($D1213,Artslister!$A$1:$W$99,10,FALSE)</f>
        <v>Filipendula</v>
      </c>
      <c r="U1213" t="str">
        <f>VLOOKUP($D1213,Artslister!$A$1:$W$99,11,FALSE)</f>
        <v>vulgaris</v>
      </c>
      <c r="V1213">
        <f>VLOOKUP($D1213,Artslister!$A$1:$W$99,12,FALSE)</f>
        <v>0</v>
      </c>
      <c r="W1213" t="str">
        <f>VLOOKUP($D1213,Artslister!$A$1:$W$99,13,FALSE)</f>
        <v>Moench</v>
      </c>
      <c r="X1213" t="e">
        <f>VLOOKUP($D1213,Artslister!$A$1:$W$99,15,FALSE)</f>
        <v>#REF!</v>
      </c>
      <c r="Y1213" t="e">
        <f>VLOOKUP($D1213,Artslister!$A$1:$W$99,17,FALSE)</f>
        <v>#N/A</v>
      </c>
    </row>
    <row r="1214" spans="1:25" hidden="1" x14ac:dyDescent="0.3">
      <c r="A1214" s="20" t="s">
        <v>109</v>
      </c>
      <c r="B1214" s="20">
        <v>2020</v>
      </c>
      <c r="C1214" s="20" t="s">
        <v>1474</v>
      </c>
      <c r="D1214" s="20" t="s">
        <v>1945</v>
      </c>
      <c r="E1214" s="20">
        <v>3</v>
      </c>
      <c r="F1214">
        <v>1</v>
      </c>
      <c r="J1214" s="20" t="s">
        <v>297</v>
      </c>
      <c r="L1214" t="str">
        <f>VLOOKUP($D1214,Artslister!$A$1:$W$99,2,FALSE)</f>
        <v>Filipendula vulgaris</v>
      </c>
      <c r="M1214" t="str">
        <f>VLOOKUP($D1214,Artslister!$A$1:$W$99,3,FALSE)</f>
        <v>103311</v>
      </c>
      <c r="N1214" t="str">
        <f>VLOOKUP($D1214,Artslister!$A$1:$W$99,4,FALSE)</f>
        <v>133275</v>
      </c>
      <c r="O1214" t="str">
        <f>VLOOKUP($D1214,Artslister!$A$1:$W$99,5,FALSE)</f>
        <v>Plantae</v>
      </c>
      <c r="P1214" t="str">
        <f>VLOOKUP($D1214,Artslister!$A$1:$W$99,6,FALSE)</f>
        <v>Magnoliophyta</v>
      </c>
      <c r="Q1214" t="str">
        <f>VLOOKUP($D1214,Artslister!$A$1:$W$99,7,FALSE)</f>
        <v>Eudicots</v>
      </c>
      <c r="R1214" t="str">
        <f>VLOOKUP($D1214,Artslister!$A$1:$W$99,8,FALSE)</f>
        <v>Rosales</v>
      </c>
      <c r="S1214" t="str">
        <f>VLOOKUP($D1214,Artslister!$A$1:$W$99,9,FALSE)</f>
        <v>Rosaceae</v>
      </c>
      <c r="T1214" t="str">
        <f>VLOOKUP($D1214,Artslister!$A$1:$W$99,10,FALSE)</f>
        <v>Filipendula</v>
      </c>
      <c r="U1214" t="str">
        <f>VLOOKUP($D1214,Artslister!$A$1:$W$99,11,FALSE)</f>
        <v>vulgaris</v>
      </c>
      <c r="V1214">
        <f>VLOOKUP($D1214,Artslister!$A$1:$W$99,12,FALSE)</f>
        <v>0</v>
      </c>
      <c r="W1214" t="str">
        <f>VLOOKUP($D1214,Artslister!$A$1:$W$99,13,FALSE)</f>
        <v>Moench</v>
      </c>
      <c r="X1214" t="e">
        <f>VLOOKUP($D1214,Artslister!$A$1:$W$99,15,FALSE)</f>
        <v>#REF!</v>
      </c>
      <c r="Y1214" t="e">
        <f>VLOOKUP($D1214,Artslister!$A$1:$W$99,17,FALSE)</f>
        <v>#N/A</v>
      </c>
    </row>
    <row r="1215" spans="1:25" hidden="1" x14ac:dyDescent="0.3">
      <c r="A1215" t="s">
        <v>109</v>
      </c>
      <c r="B1215">
        <v>2018</v>
      </c>
      <c r="C1215" t="s">
        <v>1474</v>
      </c>
      <c r="D1215" t="s">
        <v>1998</v>
      </c>
      <c r="E1215">
        <v>30</v>
      </c>
      <c r="G1215">
        <v>1</v>
      </c>
      <c r="L1215" t="str">
        <f>VLOOKUP($D1215,Artslister!$A$1:$W$99,2,FALSE)</f>
        <v>Cotoneaster sp.</v>
      </c>
      <c r="M1215" t="str">
        <f>VLOOKUP($D1215,Artslister!$A$1:$W$99,3,FALSE)</f>
        <v>103268</v>
      </c>
      <c r="N1215" t="str">
        <f>VLOOKUP($D1215,Artslister!$A$1:$W$99,4,FALSE)</f>
        <v>63228</v>
      </c>
      <c r="O1215" t="str">
        <f>VLOOKUP($D1215,Artslister!$A$1:$W$99,5,FALSE)</f>
        <v>Plantae</v>
      </c>
      <c r="P1215" t="str">
        <f>VLOOKUP($D1215,Artslister!$A$1:$W$99,6,FALSE)</f>
        <v>Magnoliophyta</v>
      </c>
      <c r="Q1215" t="str">
        <f>VLOOKUP($D1215,Artslister!$A$1:$W$99,7,FALSE)</f>
        <v>Eudicots</v>
      </c>
      <c r="R1215" t="str">
        <f>VLOOKUP($D1215,Artslister!$A$1:$W$99,8,FALSE)</f>
        <v>Rosales</v>
      </c>
      <c r="S1215" t="str">
        <f>VLOOKUP($D1215,Artslister!$A$1:$W$99,9,FALSE)</f>
        <v>Rosaceae</v>
      </c>
      <c r="T1215" t="str">
        <f>VLOOKUP($D1215,Artslister!$A$1:$W$99,10,FALSE)</f>
        <v>Cotoneaster</v>
      </c>
      <c r="U1215">
        <f>VLOOKUP($D1215,Artslister!$A$1:$W$99,11,FALSE)</f>
        <v>0</v>
      </c>
      <c r="V1215">
        <f>VLOOKUP($D1215,Artslister!$A$1:$W$99,12,FALSE)</f>
        <v>0</v>
      </c>
      <c r="W1215" t="str">
        <f>VLOOKUP($D1215,Artslister!$A$1:$W$99,13,FALSE)</f>
        <v>Medik.</v>
      </c>
      <c r="X1215" t="e">
        <f>VLOOKUP($D1215,Artslister!$A$1:$W$99,15,FALSE)</f>
        <v>#REF!</v>
      </c>
      <c r="Y1215" t="e">
        <f>VLOOKUP($D1215,Artslister!$A$1:$W$99,17,FALSE)</f>
        <v>#N/A</v>
      </c>
    </row>
    <row r="1216" spans="1:25" hidden="1" x14ac:dyDescent="0.3">
      <c r="A1216" t="s">
        <v>109</v>
      </c>
      <c r="B1216">
        <v>2019</v>
      </c>
      <c r="C1216" t="s">
        <v>1474</v>
      </c>
      <c r="D1216" t="s">
        <v>1998</v>
      </c>
      <c r="E1216">
        <v>30</v>
      </c>
      <c r="G1216">
        <v>1</v>
      </c>
      <c r="L1216" t="str">
        <f>VLOOKUP($D1216,Artslister!$A$1:$W$99,2,FALSE)</f>
        <v>Cotoneaster sp.</v>
      </c>
      <c r="M1216" t="str">
        <f>VLOOKUP($D1216,Artslister!$A$1:$W$99,3,FALSE)</f>
        <v>103268</v>
      </c>
      <c r="N1216" t="str">
        <f>VLOOKUP($D1216,Artslister!$A$1:$W$99,4,FALSE)</f>
        <v>63228</v>
      </c>
      <c r="O1216" t="str">
        <f>VLOOKUP($D1216,Artslister!$A$1:$W$99,5,FALSE)</f>
        <v>Plantae</v>
      </c>
      <c r="P1216" t="str">
        <f>VLOOKUP($D1216,Artslister!$A$1:$W$99,6,FALSE)</f>
        <v>Magnoliophyta</v>
      </c>
      <c r="Q1216" t="str">
        <f>VLOOKUP($D1216,Artslister!$A$1:$W$99,7,FALSE)</f>
        <v>Eudicots</v>
      </c>
      <c r="R1216" t="str">
        <f>VLOOKUP($D1216,Artslister!$A$1:$W$99,8,FALSE)</f>
        <v>Rosales</v>
      </c>
      <c r="S1216" t="str">
        <f>VLOOKUP($D1216,Artslister!$A$1:$W$99,9,FALSE)</f>
        <v>Rosaceae</v>
      </c>
      <c r="T1216" t="str">
        <f>VLOOKUP($D1216,Artslister!$A$1:$W$99,10,FALSE)</f>
        <v>Cotoneaster</v>
      </c>
      <c r="U1216">
        <f>VLOOKUP($D1216,Artslister!$A$1:$W$99,11,FALSE)</f>
        <v>0</v>
      </c>
      <c r="V1216">
        <f>VLOOKUP($D1216,Artslister!$A$1:$W$99,12,FALSE)</f>
        <v>0</v>
      </c>
      <c r="W1216" t="str">
        <f>VLOOKUP($D1216,Artslister!$A$1:$W$99,13,FALSE)</f>
        <v>Medik.</v>
      </c>
      <c r="X1216" t="e">
        <f>VLOOKUP($D1216,Artslister!$A$1:$W$99,15,FALSE)</f>
        <v>#REF!</v>
      </c>
      <c r="Y1216" t="e">
        <f>VLOOKUP($D1216,Artslister!$A$1:$W$99,17,FALSE)</f>
        <v>#N/A</v>
      </c>
    </row>
    <row r="1217" spans="1:25" hidden="1" x14ac:dyDescent="0.3">
      <c r="A1217" s="20" t="s">
        <v>109</v>
      </c>
      <c r="B1217" s="20">
        <v>2020</v>
      </c>
      <c r="C1217" s="20" t="s">
        <v>1474</v>
      </c>
      <c r="D1217" t="s">
        <v>1998</v>
      </c>
      <c r="E1217" s="20">
        <v>50</v>
      </c>
      <c r="G1217">
        <v>1</v>
      </c>
      <c r="J1217" s="20" t="s">
        <v>297</v>
      </c>
      <c r="L1217" t="str">
        <f>VLOOKUP($D1217,Artslister!$A$1:$W$99,2,FALSE)</f>
        <v>Cotoneaster sp.</v>
      </c>
      <c r="M1217" t="str">
        <f>VLOOKUP($D1217,Artslister!$A$1:$W$99,3,FALSE)</f>
        <v>103268</v>
      </c>
      <c r="N1217" t="str">
        <f>VLOOKUP($D1217,Artslister!$A$1:$W$99,4,FALSE)</f>
        <v>63228</v>
      </c>
      <c r="O1217" t="str">
        <f>VLOOKUP($D1217,Artslister!$A$1:$W$99,5,FALSE)</f>
        <v>Plantae</v>
      </c>
      <c r="P1217" t="str">
        <f>VLOOKUP($D1217,Artslister!$A$1:$W$99,6,FALSE)</f>
        <v>Magnoliophyta</v>
      </c>
      <c r="Q1217" t="str">
        <f>VLOOKUP($D1217,Artslister!$A$1:$W$99,7,FALSE)</f>
        <v>Eudicots</v>
      </c>
      <c r="R1217" t="str">
        <f>VLOOKUP($D1217,Artslister!$A$1:$W$99,8,FALSE)</f>
        <v>Rosales</v>
      </c>
      <c r="S1217" t="str">
        <f>VLOOKUP($D1217,Artslister!$A$1:$W$99,9,FALSE)</f>
        <v>Rosaceae</v>
      </c>
      <c r="T1217" t="str">
        <f>VLOOKUP($D1217,Artslister!$A$1:$W$99,10,FALSE)</f>
        <v>Cotoneaster</v>
      </c>
      <c r="U1217">
        <f>VLOOKUP($D1217,Artslister!$A$1:$W$99,11,FALSE)</f>
        <v>0</v>
      </c>
      <c r="V1217">
        <f>VLOOKUP($D1217,Artslister!$A$1:$W$99,12,FALSE)</f>
        <v>0</v>
      </c>
      <c r="W1217" t="str">
        <f>VLOOKUP($D1217,Artslister!$A$1:$W$99,13,FALSE)</f>
        <v>Medik.</v>
      </c>
      <c r="X1217" t="e">
        <f>VLOOKUP($D1217,Artslister!$A$1:$W$99,15,FALSE)</f>
        <v>#REF!</v>
      </c>
      <c r="Y1217" t="e">
        <f>VLOOKUP($D1217,Artslister!$A$1:$W$99,17,FALSE)</f>
        <v>#N/A</v>
      </c>
    </row>
    <row r="1218" spans="1:25" hidden="1" x14ac:dyDescent="0.3">
      <c r="A1218" s="20" t="s">
        <v>109</v>
      </c>
      <c r="B1218" s="20">
        <v>2023</v>
      </c>
      <c r="C1218" s="20" t="s">
        <v>1474</v>
      </c>
      <c r="D1218" s="43" t="s">
        <v>2025</v>
      </c>
      <c r="E1218" s="20">
        <v>5</v>
      </c>
      <c r="G1218">
        <v>1</v>
      </c>
      <c r="I1218">
        <v>1</v>
      </c>
      <c r="K1218" s="20" t="s">
        <v>297</v>
      </c>
      <c r="L1218" t="str">
        <f>VLOOKUP($D1218,Artslister!$A$1:$W$99,2,FALSE)</f>
        <v>Cotoneaster sp.</v>
      </c>
      <c r="M1218" t="str">
        <f>VLOOKUP($D1218,Artslister!$A$1:$W$99,3,FALSE)</f>
        <v>103268</v>
      </c>
      <c r="N1218" t="str">
        <f>VLOOKUP($D1218,Artslister!$A$1:$W$99,4,FALSE)</f>
        <v>63228</v>
      </c>
      <c r="O1218" t="str">
        <f>VLOOKUP($D1218,Artslister!$A$1:$W$99,5,FALSE)</f>
        <v>Plantae</v>
      </c>
      <c r="P1218" t="str">
        <f>VLOOKUP($D1218,Artslister!$A$1:$W$99,6,FALSE)</f>
        <v>Magnoliophyta</v>
      </c>
      <c r="Q1218" t="str">
        <f>VLOOKUP($D1218,Artslister!$A$1:$W$99,7,FALSE)</f>
        <v>Eudicots</v>
      </c>
      <c r="R1218" t="str">
        <f>VLOOKUP($D1218,Artslister!$A$1:$W$99,8,FALSE)</f>
        <v>Rosales</v>
      </c>
      <c r="S1218" t="str">
        <f>VLOOKUP($D1218,Artslister!$A$1:$W$99,9,FALSE)</f>
        <v>Rosaceae</v>
      </c>
      <c r="T1218" t="str">
        <f>VLOOKUP($D1218,Artslister!$A$1:$W$99,10,FALSE)</f>
        <v>Cotoneaster</v>
      </c>
      <c r="U1218">
        <f>VLOOKUP($D1218,Artslister!$A$1:$W$99,11,FALSE)</f>
        <v>0</v>
      </c>
      <c r="V1218">
        <f>VLOOKUP($D1218,Artslister!$A$1:$W$99,12,FALSE)</f>
        <v>0</v>
      </c>
      <c r="W1218" t="str">
        <f>VLOOKUP($D1218,Artslister!$A$1:$W$99,13,FALSE)</f>
        <v>Medik.</v>
      </c>
      <c r="X1218" t="e">
        <f>VLOOKUP($D1218,Artslister!$A$1:$W$99,15,FALSE)</f>
        <v>#REF!</v>
      </c>
      <c r="Y1218" t="e">
        <f>VLOOKUP($D1218,Artslister!$A$1:$W$99,17,FALSE)</f>
        <v>#N/A</v>
      </c>
    </row>
    <row r="1219" spans="1:25" hidden="1" x14ac:dyDescent="0.3">
      <c r="A1219" t="s">
        <v>109</v>
      </c>
      <c r="B1219">
        <v>2022</v>
      </c>
      <c r="C1219" t="s">
        <v>1474</v>
      </c>
      <c r="D1219" t="s">
        <v>1996</v>
      </c>
      <c r="E1219">
        <v>25</v>
      </c>
      <c r="G1219">
        <v>1</v>
      </c>
      <c r="I1219">
        <v>1</v>
      </c>
      <c r="L1219" t="str">
        <f>VLOOKUP($D1219,Artslister!$A$1:$W$99,2,FALSE)</f>
        <v>Cotoneaster divaricatus</v>
      </c>
      <c r="M1219" t="str">
        <f>VLOOKUP($D1219,Artslister!$A$1:$W$99,3,FALSE)</f>
        <v>103273</v>
      </c>
      <c r="N1219" t="str">
        <f>VLOOKUP($D1219,Artslister!$A$1:$W$99,4,FALSE)</f>
        <v>132022</v>
      </c>
      <c r="O1219" t="str">
        <f>VLOOKUP($D1219,Artslister!$A$1:$W$99,5,FALSE)</f>
        <v>Plantae</v>
      </c>
      <c r="P1219" t="str">
        <f>VLOOKUP($D1219,Artslister!$A$1:$W$99,6,FALSE)</f>
        <v>Magnoliophyta</v>
      </c>
      <c r="Q1219" t="str">
        <f>VLOOKUP($D1219,Artslister!$A$1:$W$99,7,FALSE)</f>
        <v>Eudicots</v>
      </c>
      <c r="R1219" t="str">
        <f>VLOOKUP($D1219,Artslister!$A$1:$W$99,8,FALSE)</f>
        <v>Rosales</v>
      </c>
      <c r="S1219" t="str">
        <f>VLOOKUP($D1219,Artslister!$A$1:$W$99,9,FALSE)</f>
        <v>Rosaceae</v>
      </c>
      <c r="T1219" t="str">
        <f>VLOOKUP($D1219,Artslister!$A$1:$W$99,10,FALSE)</f>
        <v>Cotoneaster</v>
      </c>
      <c r="U1219" t="str">
        <f>VLOOKUP($D1219,Artslister!$A$1:$W$99,11,FALSE)</f>
        <v>divaricatus</v>
      </c>
      <c r="V1219">
        <f>VLOOKUP($D1219,Artslister!$A$1:$W$99,12,FALSE)</f>
        <v>0</v>
      </c>
      <c r="W1219" t="str">
        <f>VLOOKUP($D1219,Artslister!$A$1:$W$99,13,FALSE)</f>
        <v>Rehder &amp; E.H.Wilson</v>
      </c>
      <c r="X1219" t="e">
        <f>VLOOKUP($D1219,Artslister!$A$1:$W$99,15,FALSE)</f>
        <v>#REF!</v>
      </c>
      <c r="Y1219" t="str">
        <f>VLOOKUP($D1219,Artslister!$A$1:$W$99,17,FALSE)</f>
        <v>SE</v>
      </c>
    </row>
    <row r="1220" spans="1:25" hidden="1" x14ac:dyDescent="0.3">
      <c r="A1220" s="20" t="s">
        <v>114</v>
      </c>
      <c r="B1220" s="20">
        <v>2021</v>
      </c>
      <c r="C1220" s="20" t="s">
        <v>1485</v>
      </c>
      <c r="D1220" s="20" t="s">
        <v>1923</v>
      </c>
      <c r="E1220" s="20">
        <v>1</v>
      </c>
      <c r="F1220">
        <v>1</v>
      </c>
      <c r="J1220" s="20"/>
      <c r="L1220" t="str">
        <f>VLOOKUP($D1220,Artslister!$A$1:$W$99,2,FALSE)</f>
        <v>Veronica spicata</v>
      </c>
      <c r="M1220" t="str">
        <f>VLOOKUP($D1220,Artslister!$A$1:$W$99,3,FALSE)</f>
        <v>102575</v>
      </c>
      <c r="N1220" t="str">
        <f>VLOOKUP($D1220,Artslister!$A$1:$W$99,4,FALSE)</f>
        <v>144891</v>
      </c>
      <c r="O1220" t="str">
        <f>VLOOKUP($D1220,Artslister!$A$1:$W$99,5,FALSE)</f>
        <v>Plantae</v>
      </c>
      <c r="P1220" t="str">
        <f>VLOOKUP($D1220,Artslister!$A$1:$W$99,6,FALSE)</f>
        <v>Magnoliophyta</v>
      </c>
      <c r="Q1220" t="str">
        <f>VLOOKUP($D1220,Artslister!$A$1:$W$99,7,FALSE)</f>
        <v>Eudicots</v>
      </c>
      <c r="R1220" t="str">
        <f>VLOOKUP($D1220,Artslister!$A$1:$W$99,8,FALSE)</f>
        <v>Lamiales</v>
      </c>
      <c r="S1220" t="str">
        <f>VLOOKUP($D1220,Artslister!$A$1:$W$99,9,FALSE)</f>
        <v>Plantaginaceae</v>
      </c>
      <c r="T1220" t="str">
        <f>VLOOKUP($D1220,Artslister!$A$1:$W$99,10,FALSE)</f>
        <v>Veronica</v>
      </c>
      <c r="U1220" t="str">
        <f>VLOOKUP($D1220,Artslister!$A$1:$W$99,11,FALSE)</f>
        <v>spicata</v>
      </c>
      <c r="V1220">
        <f>VLOOKUP($D1220,Artslister!$A$1:$W$99,12,FALSE)</f>
        <v>0</v>
      </c>
      <c r="W1220" t="str">
        <f>VLOOKUP($D1220,Artslister!$A$1:$W$99,13,FALSE)</f>
        <v>L.</v>
      </c>
      <c r="X1220" t="e">
        <f>VLOOKUP($D1220,Artslister!$A$1:$W$99,15,FALSE)</f>
        <v>#REF!</v>
      </c>
      <c r="Y1220" t="e">
        <f>VLOOKUP($D1220,Artslister!$A$1:$W$99,17,FALSE)</f>
        <v>#N/A</v>
      </c>
    </row>
    <row r="1221" spans="1:25" hidden="1" x14ac:dyDescent="0.3">
      <c r="A1221" s="20" t="s">
        <v>114</v>
      </c>
      <c r="B1221" s="20">
        <v>2023</v>
      </c>
      <c r="C1221" s="20" t="s">
        <v>1485</v>
      </c>
      <c r="D1221" s="20" t="s">
        <v>1923</v>
      </c>
      <c r="E1221" s="20">
        <v>1</v>
      </c>
      <c r="F1221">
        <v>1</v>
      </c>
      <c r="K1221" s="20"/>
      <c r="L1221" t="str">
        <f>VLOOKUP($D1221,Artslister!$A$1:$W$99,2,FALSE)</f>
        <v>Veronica spicata</v>
      </c>
      <c r="M1221" t="str">
        <f>VLOOKUP($D1221,Artslister!$A$1:$W$99,3,FALSE)</f>
        <v>102575</v>
      </c>
      <c r="N1221" t="str">
        <f>VLOOKUP($D1221,Artslister!$A$1:$W$99,4,FALSE)</f>
        <v>144891</v>
      </c>
      <c r="O1221" t="str">
        <f>VLOOKUP($D1221,Artslister!$A$1:$W$99,5,FALSE)</f>
        <v>Plantae</v>
      </c>
      <c r="P1221" t="str">
        <f>VLOOKUP($D1221,Artslister!$A$1:$W$99,6,FALSE)</f>
        <v>Magnoliophyta</v>
      </c>
      <c r="Q1221" t="str">
        <f>VLOOKUP($D1221,Artslister!$A$1:$W$99,7,FALSE)</f>
        <v>Eudicots</v>
      </c>
      <c r="R1221" t="str">
        <f>VLOOKUP($D1221,Artslister!$A$1:$W$99,8,FALSE)</f>
        <v>Lamiales</v>
      </c>
      <c r="S1221" t="str">
        <f>VLOOKUP($D1221,Artslister!$A$1:$W$99,9,FALSE)</f>
        <v>Plantaginaceae</v>
      </c>
      <c r="T1221" t="str">
        <f>VLOOKUP($D1221,Artslister!$A$1:$W$99,10,FALSE)</f>
        <v>Veronica</v>
      </c>
      <c r="U1221" t="str">
        <f>VLOOKUP($D1221,Artslister!$A$1:$W$99,11,FALSE)</f>
        <v>spicata</v>
      </c>
      <c r="V1221">
        <f>VLOOKUP($D1221,Artslister!$A$1:$W$99,12,FALSE)</f>
        <v>0</v>
      </c>
      <c r="W1221" t="str">
        <f>VLOOKUP($D1221,Artslister!$A$1:$W$99,13,FALSE)</f>
        <v>L.</v>
      </c>
      <c r="X1221" t="e">
        <f>VLOOKUP($D1221,Artslister!$A$1:$W$99,15,FALSE)</f>
        <v>#REF!</v>
      </c>
      <c r="Y1221" t="e">
        <f>VLOOKUP($D1221,Artslister!$A$1:$W$99,17,FALSE)</f>
        <v>#N/A</v>
      </c>
    </row>
    <row r="1222" spans="1:25" hidden="1" x14ac:dyDescent="0.3">
      <c r="A1222" s="20" t="s">
        <v>114</v>
      </c>
      <c r="B1222" s="20">
        <v>2022</v>
      </c>
      <c r="C1222" t="s">
        <v>1485</v>
      </c>
      <c r="D1222" t="s">
        <v>1936</v>
      </c>
      <c r="E1222">
        <v>1</v>
      </c>
      <c r="H1222">
        <v>1</v>
      </c>
      <c r="L1222" t="str">
        <f>VLOOKUP($D1222,Artslister!$A$1:$W$99,2,FALSE)</f>
        <v>Cotoneaster integerrimus</v>
      </c>
      <c r="M1222" t="str">
        <f>VLOOKUP($D1222,Artslister!$A$1:$W$99,3,FALSE)</f>
        <v>103276</v>
      </c>
      <c r="N1222" t="str">
        <f>VLOOKUP($D1222,Artslister!$A$1:$W$99,4,FALSE)</f>
        <v>132025</v>
      </c>
      <c r="O1222" t="str">
        <f>VLOOKUP($D1222,Artslister!$A$1:$W$99,5,FALSE)</f>
        <v>Plantae</v>
      </c>
      <c r="P1222" t="str">
        <f>VLOOKUP($D1222,Artslister!$A$1:$W$99,6,FALSE)</f>
        <v>Magnoliophyta</v>
      </c>
      <c r="Q1222" t="str">
        <f>VLOOKUP($D1222,Artslister!$A$1:$W$99,7,FALSE)</f>
        <v>Eudicots</v>
      </c>
      <c r="R1222" t="str">
        <f>VLOOKUP($D1222,Artslister!$A$1:$W$99,8,FALSE)</f>
        <v>Rosales</v>
      </c>
      <c r="S1222" t="str">
        <f>VLOOKUP($D1222,Artslister!$A$1:$W$99,9,FALSE)</f>
        <v>Rosaceae</v>
      </c>
      <c r="T1222" t="str">
        <f>VLOOKUP($D1222,Artslister!$A$1:$W$99,10,FALSE)</f>
        <v>Cotoneaster</v>
      </c>
      <c r="U1222" t="str">
        <f>VLOOKUP($D1222,Artslister!$A$1:$W$99,11,FALSE)</f>
        <v>integerrimus</v>
      </c>
      <c r="V1222">
        <f>VLOOKUP($D1222,Artslister!$A$1:$W$99,12,FALSE)</f>
        <v>0</v>
      </c>
      <c r="W1222" t="str">
        <f>VLOOKUP($D1222,Artslister!$A$1:$W$99,13,FALSE)</f>
        <v>Medik.</v>
      </c>
      <c r="X1222" t="e">
        <f>VLOOKUP($D1222,Artslister!$A$1:$W$99,15,FALSE)</f>
        <v>#REF!</v>
      </c>
      <c r="Y1222" t="e">
        <f>VLOOKUP($D1222,Artslister!$A$1:$W$99,17,FALSE)</f>
        <v>#N/A</v>
      </c>
    </row>
    <row r="1223" spans="1:25" hidden="1" x14ac:dyDescent="0.3">
      <c r="A1223" s="20" t="s">
        <v>114</v>
      </c>
      <c r="B1223" s="20">
        <v>2022</v>
      </c>
      <c r="C1223" t="s">
        <v>1485</v>
      </c>
      <c r="D1223" t="s">
        <v>1938</v>
      </c>
      <c r="E1223">
        <v>1</v>
      </c>
      <c r="H1223">
        <v>1</v>
      </c>
      <c r="L1223" t="str">
        <f>VLOOKUP($D1223,Artslister!$A$1:$W$99,2,FALSE)</f>
        <v>Rhamnus cathartica</v>
      </c>
      <c r="M1223" t="str">
        <f>VLOOKUP($D1223,Artslister!$A$1:$W$99,3,FALSE)</f>
        <v>141635</v>
      </c>
      <c r="N1223" t="str">
        <f>VLOOKUP($D1223,Artslister!$A$1:$W$99,4,FALSE)</f>
        <v>100403</v>
      </c>
      <c r="O1223" t="str">
        <f>VLOOKUP($D1223,Artslister!$A$1:$W$99,5,FALSE)</f>
        <v>Plantae</v>
      </c>
      <c r="P1223" t="str">
        <f>VLOOKUP($D1223,Artslister!$A$1:$W$99,6,FALSE)</f>
        <v>Magnoliophyta</v>
      </c>
      <c r="Q1223" t="str">
        <f>VLOOKUP($D1223,Artslister!$A$1:$W$99,7,FALSE)</f>
        <v>Eudicots</v>
      </c>
      <c r="R1223" t="str">
        <f>VLOOKUP($D1223,Artslister!$A$1:$W$99,8,FALSE)</f>
        <v>Rosales</v>
      </c>
      <c r="S1223" t="str">
        <f>VLOOKUP($D1223,Artslister!$A$1:$W$99,9,FALSE)</f>
        <v>Rhamnaceae</v>
      </c>
      <c r="T1223" t="str">
        <f>VLOOKUP($D1223,Artslister!$A$1:$W$99,10,FALSE)</f>
        <v>Rhamnus</v>
      </c>
      <c r="U1223" t="str">
        <f>VLOOKUP($D1223,Artslister!$A$1:$W$99,11,FALSE)</f>
        <v>cathartica</v>
      </c>
      <c r="V1223">
        <f>VLOOKUP($D1223,Artslister!$A$1:$W$99,12,FALSE)</f>
        <v>0</v>
      </c>
      <c r="W1223" t="str">
        <f>VLOOKUP($D1223,Artslister!$A$1:$W$99,13,FALSE)</f>
        <v>L.</v>
      </c>
      <c r="X1223" t="e">
        <f>VLOOKUP($D1223,Artslister!$A$1:$W$99,15,FALSE)</f>
        <v>#REF!</v>
      </c>
      <c r="Y1223" t="e">
        <f>VLOOKUP($D1223,Artslister!$A$1:$W$99,17,FALSE)</f>
        <v>#N/A</v>
      </c>
    </row>
    <row r="1224" spans="1:25" hidden="1" x14ac:dyDescent="0.3">
      <c r="A1224" s="20" t="s">
        <v>114</v>
      </c>
      <c r="B1224" s="20">
        <v>2020</v>
      </c>
      <c r="C1224" s="20" t="s">
        <v>1485</v>
      </c>
      <c r="D1224" s="20" t="s">
        <v>1945</v>
      </c>
      <c r="E1224" s="20">
        <v>2</v>
      </c>
      <c r="F1224">
        <v>1</v>
      </c>
      <c r="J1224" s="20"/>
      <c r="L1224" t="str">
        <f>VLOOKUP($D1224,Artslister!$A$1:$W$99,2,FALSE)</f>
        <v>Filipendula vulgaris</v>
      </c>
      <c r="M1224" t="str">
        <f>VLOOKUP($D1224,Artslister!$A$1:$W$99,3,FALSE)</f>
        <v>103311</v>
      </c>
      <c r="N1224" t="str">
        <f>VLOOKUP($D1224,Artslister!$A$1:$W$99,4,FALSE)</f>
        <v>133275</v>
      </c>
      <c r="O1224" t="str">
        <f>VLOOKUP($D1224,Artslister!$A$1:$W$99,5,FALSE)</f>
        <v>Plantae</v>
      </c>
      <c r="P1224" t="str">
        <f>VLOOKUP($D1224,Artslister!$A$1:$W$99,6,FALSE)</f>
        <v>Magnoliophyta</v>
      </c>
      <c r="Q1224" t="str">
        <f>VLOOKUP($D1224,Artslister!$A$1:$W$99,7,FALSE)</f>
        <v>Eudicots</v>
      </c>
      <c r="R1224" t="str">
        <f>VLOOKUP($D1224,Artslister!$A$1:$W$99,8,FALSE)</f>
        <v>Rosales</v>
      </c>
      <c r="S1224" t="str">
        <f>VLOOKUP($D1224,Artslister!$A$1:$W$99,9,FALSE)</f>
        <v>Rosaceae</v>
      </c>
      <c r="T1224" t="str">
        <f>VLOOKUP($D1224,Artslister!$A$1:$W$99,10,FALSE)</f>
        <v>Filipendula</v>
      </c>
      <c r="U1224" t="str">
        <f>VLOOKUP($D1224,Artslister!$A$1:$W$99,11,FALSE)</f>
        <v>vulgaris</v>
      </c>
      <c r="V1224">
        <f>VLOOKUP($D1224,Artslister!$A$1:$W$99,12,FALSE)</f>
        <v>0</v>
      </c>
      <c r="W1224" t="str">
        <f>VLOOKUP($D1224,Artslister!$A$1:$W$99,13,FALSE)</f>
        <v>Moench</v>
      </c>
      <c r="X1224" t="e">
        <f>VLOOKUP($D1224,Artslister!$A$1:$W$99,15,FALSE)</f>
        <v>#REF!</v>
      </c>
      <c r="Y1224" t="e">
        <f>VLOOKUP($D1224,Artslister!$A$1:$W$99,17,FALSE)</f>
        <v>#N/A</v>
      </c>
    </row>
    <row r="1225" spans="1:25" hidden="1" x14ac:dyDescent="0.3">
      <c r="A1225" s="20" t="s">
        <v>114</v>
      </c>
      <c r="B1225" s="20">
        <v>2023</v>
      </c>
      <c r="C1225" s="20" t="s">
        <v>1485</v>
      </c>
      <c r="D1225" s="20" t="s">
        <v>1945</v>
      </c>
      <c r="E1225" s="20">
        <v>1</v>
      </c>
      <c r="F1225">
        <v>1</v>
      </c>
      <c r="K1225" s="20"/>
      <c r="L1225" t="str">
        <f>VLOOKUP($D1225,Artslister!$A$1:$W$99,2,FALSE)</f>
        <v>Filipendula vulgaris</v>
      </c>
      <c r="M1225" t="str">
        <f>VLOOKUP($D1225,Artslister!$A$1:$W$99,3,FALSE)</f>
        <v>103311</v>
      </c>
      <c r="N1225" t="str">
        <f>VLOOKUP($D1225,Artslister!$A$1:$W$99,4,FALSE)</f>
        <v>133275</v>
      </c>
      <c r="O1225" t="str">
        <f>VLOOKUP($D1225,Artslister!$A$1:$W$99,5,FALSE)</f>
        <v>Plantae</v>
      </c>
      <c r="P1225" t="str">
        <f>VLOOKUP($D1225,Artslister!$A$1:$W$99,6,FALSE)</f>
        <v>Magnoliophyta</v>
      </c>
      <c r="Q1225" t="str">
        <f>VLOOKUP($D1225,Artslister!$A$1:$W$99,7,FALSE)</f>
        <v>Eudicots</v>
      </c>
      <c r="R1225" t="str">
        <f>VLOOKUP($D1225,Artslister!$A$1:$W$99,8,FALSE)</f>
        <v>Rosales</v>
      </c>
      <c r="S1225" t="str">
        <f>VLOOKUP($D1225,Artslister!$A$1:$W$99,9,FALSE)</f>
        <v>Rosaceae</v>
      </c>
      <c r="T1225" t="str">
        <f>VLOOKUP($D1225,Artslister!$A$1:$W$99,10,FALSE)</f>
        <v>Filipendula</v>
      </c>
      <c r="U1225" t="str">
        <f>VLOOKUP($D1225,Artslister!$A$1:$W$99,11,FALSE)</f>
        <v>vulgaris</v>
      </c>
      <c r="V1225">
        <f>VLOOKUP($D1225,Artslister!$A$1:$W$99,12,FALSE)</f>
        <v>0</v>
      </c>
      <c r="W1225" t="str">
        <f>VLOOKUP($D1225,Artslister!$A$1:$W$99,13,FALSE)</f>
        <v>Moench</v>
      </c>
      <c r="X1225" t="e">
        <f>VLOOKUP($D1225,Artslister!$A$1:$W$99,15,FALSE)</f>
        <v>#REF!</v>
      </c>
      <c r="Y1225" t="e">
        <f>VLOOKUP($D1225,Artslister!$A$1:$W$99,17,FALSE)</f>
        <v>#N/A</v>
      </c>
    </row>
    <row r="1226" spans="1:25" hidden="1" x14ac:dyDescent="0.3">
      <c r="A1226" s="20" t="s">
        <v>114</v>
      </c>
      <c r="B1226" s="20">
        <v>2021</v>
      </c>
      <c r="C1226" s="20" t="s">
        <v>1485</v>
      </c>
      <c r="D1226" s="20" t="s">
        <v>1928</v>
      </c>
      <c r="E1226" s="20">
        <v>2</v>
      </c>
      <c r="J1226" s="20"/>
      <c r="L1226" t="str">
        <f>VLOOKUP($D1226,Artslister!$A$1:$W$99,2,FALSE)</f>
        <v>Rosa sp.</v>
      </c>
      <c r="M1226" t="str">
        <f>VLOOKUP($D1226,Artslister!$A$1:$W$99,3,FALSE)</f>
        <v>103384</v>
      </c>
      <c r="N1226" t="str">
        <f>VLOOKUP($D1226,Artslister!$A$1:$W$99,4,FALSE)</f>
        <v>63344</v>
      </c>
      <c r="O1226" t="str">
        <f>VLOOKUP($D1226,Artslister!$A$1:$W$99,5,FALSE)</f>
        <v>Plantae</v>
      </c>
      <c r="P1226" t="str">
        <f>VLOOKUP($D1226,Artslister!$A$1:$W$99,6,FALSE)</f>
        <v>Magnoliophyta</v>
      </c>
      <c r="Q1226" t="str">
        <f>VLOOKUP($D1226,Artslister!$A$1:$W$99,7,FALSE)</f>
        <v>Eudicots</v>
      </c>
      <c r="R1226" t="str">
        <f>VLOOKUP($D1226,Artslister!$A$1:$W$99,8,FALSE)</f>
        <v>Rosales</v>
      </c>
      <c r="S1226" t="str">
        <f>VLOOKUP($D1226,Artslister!$A$1:$W$99,9,FALSE)</f>
        <v>Rosaceae</v>
      </c>
      <c r="T1226" t="str">
        <f>VLOOKUP($D1226,Artslister!$A$1:$W$99,10,FALSE)</f>
        <v>Rosa</v>
      </c>
      <c r="U1226">
        <f>VLOOKUP($D1226,Artslister!$A$1:$W$99,11,FALSE)</f>
        <v>0</v>
      </c>
      <c r="V1226">
        <f>VLOOKUP($D1226,Artslister!$A$1:$W$99,12,FALSE)</f>
        <v>0</v>
      </c>
      <c r="W1226" t="str">
        <f>VLOOKUP($D1226,Artslister!$A$1:$W$99,13,FALSE)</f>
        <v>L.</v>
      </c>
      <c r="X1226" t="e">
        <f>VLOOKUP($D1226,Artslister!$A$1:$W$99,15,FALSE)</f>
        <v>#REF!</v>
      </c>
      <c r="Y1226" t="e">
        <f>VLOOKUP($D1226,Artslister!$A$1:$W$99,17,FALSE)</f>
        <v>#N/A</v>
      </c>
    </row>
    <row r="1227" spans="1:25" hidden="1" x14ac:dyDescent="0.3">
      <c r="A1227" s="20" t="s">
        <v>114</v>
      </c>
      <c r="B1227" s="20">
        <v>2022</v>
      </c>
      <c r="C1227" t="s">
        <v>1485</v>
      </c>
      <c r="D1227" t="s">
        <v>1928</v>
      </c>
      <c r="E1227">
        <v>1</v>
      </c>
      <c r="H1227">
        <v>1</v>
      </c>
      <c r="L1227" t="str">
        <f>VLOOKUP($D1227,Artslister!$A$1:$W$99,2,FALSE)</f>
        <v>Rosa sp.</v>
      </c>
      <c r="M1227" t="str">
        <f>VLOOKUP($D1227,Artslister!$A$1:$W$99,3,FALSE)</f>
        <v>103384</v>
      </c>
      <c r="N1227" t="str">
        <f>VLOOKUP($D1227,Artslister!$A$1:$W$99,4,FALSE)</f>
        <v>63344</v>
      </c>
      <c r="O1227" t="str">
        <f>VLOOKUP($D1227,Artslister!$A$1:$W$99,5,FALSE)</f>
        <v>Plantae</v>
      </c>
      <c r="P1227" t="str">
        <f>VLOOKUP($D1227,Artslister!$A$1:$W$99,6,FALSE)</f>
        <v>Magnoliophyta</v>
      </c>
      <c r="Q1227" t="str">
        <f>VLOOKUP($D1227,Artslister!$A$1:$W$99,7,FALSE)</f>
        <v>Eudicots</v>
      </c>
      <c r="R1227" t="str">
        <f>VLOOKUP($D1227,Artslister!$A$1:$W$99,8,FALSE)</f>
        <v>Rosales</v>
      </c>
      <c r="S1227" t="str">
        <f>VLOOKUP($D1227,Artslister!$A$1:$W$99,9,FALSE)</f>
        <v>Rosaceae</v>
      </c>
      <c r="T1227" t="str">
        <f>VLOOKUP($D1227,Artslister!$A$1:$W$99,10,FALSE)</f>
        <v>Rosa</v>
      </c>
      <c r="U1227">
        <f>VLOOKUP($D1227,Artslister!$A$1:$W$99,11,FALSE)</f>
        <v>0</v>
      </c>
      <c r="V1227">
        <f>VLOOKUP($D1227,Artslister!$A$1:$W$99,12,FALSE)</f>
        <v>0</v>
      </c>
      <c r="W1227" t="str">
        <f>VLOOKUP($D1227,Artslister!$A$1:$W$99,13,FALSE)</f>
        <v>L.</v>
      </c>
      <c r="X1227" t="e">
        <f>VLOOKUP($D1227,Artslister!$A$1:$W$99,15,FALSE)</f>
        <v>#REF!</v>
      </c>
      <c r="Y1227" t="e">
        <f>VLOOKUP($D1227,Artslister!$A$1:$W$99,17,FALSE)</f>
        <v>#N/A</v>
      </c>
    </row>
    <row r="1228" spans="1:25" hidden="1" x14ac:dyDescent="0.3">
      <c r="A1228" s="20" t="s">
        <v>114</v>
      </c>
      <c r="B1228" s="20">
        <v>2023</v>
      </c>
      <c r="C1228" s="20" t="s">
        <v>1485</v>
      </c>
      <c r="D1228" s="20" t="s">
        <v>1928</v>
      </c>
      <c r="E1228" s="20">
        <v>2</v>
      </c>
      <c r="I1228">
        <v>1</v>
      </c>
      <c r="K1228" s="20"/>
      <c r="L1228" t="str">
        <f>VLOOKUP($D1228,Artslister!$A$1:$W$99,2,FALSE)</f>
        <v>Rosa sp.</v>
      </c>
      <c r="M1228" t="str">
        <f>VLOOKUP($D1228,Artslister!$A$1:$W$99,3,FALSE)</f>
        <v>103384</v>
      </c>
      <c r="N1228" t="str">
        <f>VLOOKUP($D1228,Artslister!$A$1:$W$99,4,FALSE)</f>
        <v>63344</v>
      </c>
      <c r="O1228" t="str">
        <f>VLOOKUP($D1228,Artslister!$A$1:$W$99,5,FALSE)</f>
        <v>Plantae</v>
      </c>
      <c r="P1228" t="str">
        <f>VLOOKUP($D1228,Artslister!$A$1:$W$99,6,FALSE)</f>
        <v>Magnoliophyta</v>
      </c>
      <c r="Q1228" t="str">
        <f>VLOOKUP($D1228,Artslister!$A$1:$W$99,7,FALSE)</f>
        <v>Eudicots</v>
      </c>
      <c r="R1228" t="str">
        <f>VLOOKUP($D1228,Artslister!$A$1:$W$99,8,FALSE)</f>
        <v>Rosales</v>
      </c>
      <c r="S1228" t="str">
        <f>VLOOKUP($D1228,Artslister!$A$1:$W$99,9,FALSE)</f>
        <v>Rosaceae</v>
      </c>
      <c r="T1228" t="str">
        <f>VLOOKUP($D1228,Artslister!$A$1:$W$99,10,FALSE)</f>
        <v>Rosa</v>
      </c>
      <c r="U1228">
        <f>VLOOKUP($D1228,Artslister!$A$1:$W$99,11,FALSE)</f>
        <v>0</v>
      </c>
      <c r="V1228">
        <f>VLOOKUP($D1228,Artslister!$A$1:$W$99,12,FALSE)</f>
        <v>0</v>
      </c>
      <c r="W1228" t="str">
        <f>VLOOKUP($D1228,Artslister!$A$1:$W$99,13,FALSE)</f>
        <v>L.</v>
      </c>
      <c r="X1228" t="e">
        <f>VLOOKUP($D1228,Artslister!$A$1:$W$99,15,FALSE)</f>
        <v>#REF!</v>
      </c>
      <c r="Y1228" t="e">
        <f>VLOOKUP($D1228,Artslister!$A$1:$W$99,17,FALSE)</f>
        <v>#N/A</v>
      </c>
    </row>
    <row r="1229" spans="1:25" hidden="1" x14ac:dyDescent="0.3">
      <c r="A1229" s="20" t="s">
        <v>114</v>
      </c>
      <c r="B1229" s="20">
        <v>2020</v>
      </c>
      <c r="C1229" s="20" t="s">
        <v>1486</v>
      </c>
      <c r="D1229" s="20" t="s">
        <v>1936</v>
      </c>
      <c r="E1229" s="20">
        <v>3</v>
      </c>
      <c r="J1229" s="20"/>
      <c r="L1229" t="str">
        <f>VLOOKUP($D1229,Artslister!$A$1:$W$99,2,FALSE)</f>
        <v>Cotoneaster integerrimus</v>
      </c>
      <c r="M1229" t="str">
        <f>VLOOKUP($D1229,Artslister!$A$1:$W$99,3,FALSE)</f>
        <v>103276</v>
      </c>
      <c r="N1229" t="str">
        <f>VLOOKUP($D1229,Artslister!$A$1:$W$99,4,FALSE)</f>
        <v>132025</v>
      </c>
      <c r="O1229" t="str">
        <f>VLOOKUP($D1229,Artslister!$A$1:$W$99,5,FALSE)</f>
        <v>Plantae</v>
      </c>
      <c r="P1229" t="str">
        <f>VLOOKUP($D1229,Artslister!$A$1:$W$99,6,FALSE)</f>
        <v>Magnoliophyta</v>
      </c>
      <c r="Q1229" t="str">
        <f>VLOOKUP($D1229,Artslister!$A$1:$W$99,7,FALSE)</f>
        <v>Eudicots</v>
      </c>
      <c r="R1229" t="str">
        <f>VLOOKUP($D1229,Artslister!$A$1:$W$99,8,FALSE)</f>
        <v>Rosales</v>
      </c>
      <c r="S1229" t="str">
        <f>VLOOKUP($D1229,Artslister!$A$1:$W$99,9,FALSE)</f>
        <v>Rosaceae</v>
      </c>
      <c r="T1229" t="str">
        <f>VLOOKUP($D1229,Artslister!$A$1:$W$99,10,FALSE)</f>
        <v>Cotoneaster</v>
      </c>
      <c r="U1229" t="str">
        <f>VLOOKUP($D1229,Artslister!$A$1:$W$99,11,FALSE)</f>
        <v>integerrimus</v>
      </c>
      <c r="V1229">
        <f>VLOOKUP($D1229,Artslister!$A$1:$W$99,12,FALSE)</f>
        <v>0</v>
      </c>
      <c r="W1229" t="str">
        <f>VLOOKUP($D1229,Artslister!$A$1:$W$99,13,FALSE)</f>
        <v>Medik.</v>
      </c>
      <c r="X1229" t="e">
        <f>VLOOKUP($D1229,Artslister!$A$1:$W$99,15,FALSE)</f>
        <v>#REF!</v>
      </c>
      <c r="Y1229" t="e">
        <f>VLOOKUP($D1229,Artslister!$A$1:$W$99,17,FALSE)</f>
        <v>#N/A</v>
      </c>
    </row>
    <row r="1230" spans="1:25" hidden="1" x14ac:dyDescent="0.3">
      <c r="A1230" s="20" t="s">
        <v>114</v>
      </c>
      <c r="B1230" s="20">
        <v>2021</v>
      </c>
      <c r="C1230" s="20" t="s">
        <v>1486</v>
      </c>
      <c r="D1230" s="20" t="s">
        <v>1936</v>
      </c>
      <c r="E1230" s="20">
        <v>2</v>
      </c>
      <c r="J1230" s="20"/>
      <c r="L1230" t="str">
        <f>VLOOKUP($D1230,Artslister!$A$1:$W$99,2,FALSE)</f>
        <v>Cotoneaster integerrimus</v>
      </c>
      <c r="M1230" t="str">
        <f>VLOOKUP($D1230,Artslister!$A$1:$W$99,3,FALSE)</f>
        <v>103276</v>
      </c>
      <c r="N1230" t="str">
        <f>VLOOKUP($D1230,Artslister!$A$1:$W$99,4,FALSE)</f>
        <v>132025</v>
      </c>
      <c r="O1230" t="str">
        <f>VLOOKUP($D1230,Artslister!$A$1:$W$99,5,FALSE)</f>
        <v>Plantae</v>
      </c>
      <c r="P1230" t="str">
        <f>VLOOKUP($D1230,Artslister!$A$1:$W$99,6,FALSE)</f>
        <v>Magnoliophyta</v>
      </c>
      <c r="Q1230" t="str">
        <f>VLOOKUP($D1230,Artslister!$A$1:$W$99,7,FALSE)</f>
        <v>Eudicots</v>
      </c>
      <c r="R1230" t="str">
        <f>VLOOKUP($D1230,Artslister!$A$1:$W$99,8,FALSE)</f>
        <v>Rosales</v>
      </c>
      <c r="S1230" t="str">
        <f>VLOOKUP($D1230,Artslister!$A$1:$W$99,9,FALSE)</f>
        <v>Rosaceae</v>
      </c>
      <c r="T1230" t="str">
        <f>VLOOKUP($D1230,Artslister!$A$1:$W$99,10,FALSE)</f>
        <v>Cotoneaster</v>
      </c>
      <c r="U1230" t="str">
        <f>VLOOKUP($D1230,Artslister!$A$1:$W$99,11,FALSE)</f>
        <v>integerrimus</v>
      </c>
      <c r="V1230">
        <f>VLOOKUP($D1230,Artslister!$A$1:$W$99,12,FALSE)</f>
        <v>0</v>
      </c>
      <c r="W1230" t="str">
        <f>VLOOKUP($D1230,Artslister!$A$1:$W$99,13,FALSE)</f>
        <v>Medik.</v>
      </c>
      <c r="X1230" t="e">
        <f>VLOOKUP($D1230,Artslister!$A$1:$W$99,15,FALSE)</f>
        <v>#REF!</v>
      </c>
      <c r="Y1230" t="e">
        <f>VLOOKUP($D1230,Artslister!$A$1:$W$99,17,FALSE)</f>
        <v>#N/A</v>
      </c>
    </row>
    <row r="1231" spans="1:25" hidden="1" x14ac:dyDescent="0.3">
      <c r="A1231" s="20" t="s">
        <v>114</v>
      </c>
      <c r="B1231" s="20">
        <v>2022</v>
      </c>
      <c r="C1231" t="s">
        <v>1486</v>
      </c>
      <c r="D1231" t="s">
        <v>1936</v>
      </c>
      <c r="E1231">
        <v>10</v>
      </c>
      <c r="H1231">
        <v>1</v>
      </c>
      <c r="L1231" t="str">
        <f>VLOOKUP($D1231,Artslister!$A$1:$W$99,2,FALSE)</f>
        <v>Cotoneaster integerrimus</v>
      </c>
      <c r="M1231" t="str">
        <f>VLOOKUP($D1231,Artslister!$A$1:$W$99,3,FALSE)</f>
        <v>103276</v>
      </c>
      <c r="N1231" t="str">
        <f>VLOOKUP($D1231,Artslister!$A$1:$W$99,4,FALSE)</f>
        <v>132025</v>
      </c>
      <c r="O1231" t="str">
        <f>VLOOKUP($D1231,Artslister!$A$1:$W$99,5,FALSE)</f>
        <v>Plantae</v>
      </c>
      <c r="P1231" t="str">
        <f>VLOOKUP($D1231,Artslister!$A$1:$W$99,6,FALSE)</f>
        <v>Magnoliophyta</v>
      </c>
      <c r="Q1231" t="str">
        <f>VLOOKUP($D1231,Artslister!$A$1:$W$99,7,FALSE)</f>
        <v>Eudicots</v>
      </c>
      <c r="R1231" t="str">
        <f>VLOOKUP($D1231,Artslister!$A$1:$W$99,8,FALSE)</f>
        <v>Rosales</v>
      </c>
      <c r="S1231" t="str">
        <f>VLOOKUP($D1231,Artslister!$A$1:$W$99,9,FALSE)</f>
        <v>Rosaceae</v>
      </c>
      <c r="T1231" t="str">
        <f>VLOOKUP($D1231,Artslister!$A$1:$W$99,10,FALSE)</f>
        <v>Cotoneaster</v>
      </c>
      <c r="U1231" t="str">
        <f>VLOOKUP($D1231,Artslister!$A$1:$W$99,11,FALSE)</f>
        <v>integerrimus</v>
      </c>
      <c r="V1231">
        <f>VLOOKUP($D1231,Artslister!$A$1:$W$99,12,FALSE)</f>
        <v>0</v>
      </c>
      <c r="W1231" t="str">
        <f>VLOOKUP($D1231,Artslister!$A$1:$W$99,13,FALSE)</f>
        <v>Medik.</v>
      </c>
      <c r="X1231" t="e">
        <f>VLOOKUP($D1231,Artslister!$A$1:$W$99,15,FALSE)</f>
        <v>#REF!</v>
      </c>
      <c r="Y1231" t="e">
        <f>VLOOKUP($D1231,Artslister!$A$1:$W$99,17,FALSE)</f>
        <v>#N/A</v>
      </c>
    </row>
    <row r="1232" spans="1:25" hidden="1" x14ac:dyDescent="0.3">
      <c r="A1232" s="20" t="s">
        <v>114</v>
      </c>
      <c r="B1232" s="20">
        <v>2023</v>
      </c>
      <c r="C1232" s="20" t="s">
        <v>1486</v>
      </c>
      <c r="D1232" s="20" t="s">
        <v>1936</v>
      </c>
      <c r="E1232" s="20">
        <v>3</v>
      </c>
      <c r="I1232">
        <v>1</v>
      </c>
      <c r="K1232" s="20"/>
      <c r="L1232" t="str">
        <f>VLOOKUP($D1232,Artslister!$A$1:$W$99,2,FALSE)</f>
        <v>Cotoneaster integerrimus</v>
      </c>
      <c r="M1232" t="str">
        <f>VLOOKUP($D1232,Artslister!$A$1:$W$99,3,FALSE)</f>
        <v>103276</v>
      </c>
      <c r="N1232" t="str">
        <f>VLOOKUP($D1232,Artslister!$A$1:$W$99,4,FALSE)</f>
        <v>132025</v>
      </c>
      <c r="O1232" t="str">
        <f>VLOOKUP($D1232,Artslister!$A$1:$W$99,5,FALSE)</f>
        <v>Plantae</v>
      </c>
      <c r="P1232" t="str">
        <f>VLOOKUP($D1232,Artslister!$A$1:$W$99,6,FALSE)</f>
        <v>Magnoliophyta</v>
      </c>
      <c r="Q1232" t="str">
        <f>VLOOKUP($D1232,Artslister!$A$1:$W$99,7,FALSE)</f>
        <v>Eudicots</v>
      </c>
      <c r="R1232" t="str">
        <f>VLOOKUP($D1232,Artslister!$A$1:$W$99,8,FALSE)</f>
        <v>Rosales</v>
      </c>
      <c r="S1232" t="str">
        <f>VLOOKUP($D1232,Artslister!$A$1:$W$99,9,FALSE)</f>
        <v>Rosaceae</v>
      </c>
      <c r="T1232" t="str">
        <f>VLOOKUP($D1232,Artslister!$A$1:$W$99,10,FALSE)</f>
        <v>Cotoneaster</v>
      </c>
      <c r="U1232" t="str">
        <f>VLOOKUP($D1232,Artslister!$A$1:$W$99,11,FALSE)</f>
        <v>integerrimus</v>
      </c>
      <c r="V1232">
        <f>VLOOKUP($D1232,Artslister!$A$1:$W$99,12,FALSE)</f>
        <v>0</v>
      </c>
      <c r="W1232" t="str">
        <f>VLOOKUP($D1232,Artslister!$A$1:$W$99,13,FALSE)</f>
        <v>Medik.</v>
      </c>
      <c r="X1232" t="e">
        <f>VLOOKUP($D1232,Artslister!$A$1:$W$99,15,FALSE)</f>
        <v>#REF!</v>
      </c>
      <c r="Y1232" t="e">
        <f>VLOOKUP($D1232,Artslister!$A$1:$W$99,17,FALSE)</f>
        <v>#N/A</v>
      </c>
    </row>
    <row r="1233" spans="1:25" hidden="1" x14ac:dyDescent="0.3">
      <c r="A1233" s="20" t="s">
        <v>114</v>
      </c>
      <c r="B1233" s="20">
        <v>2020</v>
      </c>
      <c r="C1233" s="20" t="s">
        <v>1486</v>
      </c>
      <c r="D1233" s="20" t="s">
        <v>1938</v>
      </c>
      <c r="E1233" s="20">
        <v>1</v>
      </c>
      <c r="J1233" s="20"/>
      <c r="L1233" t="str">
        <f>VLOOKUP($D1233,Artslister!$A$1:$W$99,2,FALSE)</f>
        <v>Rhamnus cathartica</v>
      </c>
      <c r="M1233" t="str">
        <f>VLOOKUP($D1233,Artslister!$A$1:$W$99,3,FALSE)</f>
        <v>141635</v>
      </c>
      <c r="N1233" t="str">
        <f>VLOOKUP($D1233,Artslister!$A$1:$W$99,4,FALSE)</f>
        <v>100403</v>
      </c>
      <c r="O1233" t="str">
        <f>VLOOKUP($D1233,Artslister!$A$1:$W$99,5,FALSE)</f>
        <v>Plantae</v>
      </c>
      <c r="P1233" t="str">
        <f>VLOOKUP($D1233,Artslister!$A$1:$W$99,6,FALSE)</f>
        <v>Magnoliophyta</v>
      </c>
      <c r="Q1233" t="str">
        <f>VLOOKUP($D1233,Artslister!$A$1:$W$99,7,FALSE)</f>
        <v>Eudicots</v>
      </c>
      <c r="R1233" t="str">
        <f>VLOOKUP($D1233,Artslister!$A$1:$W$99,8,FALSE)</f>
        <v>Rosales</v>
      </c>
      <c r="S1233" t="str">
        <f>VLOOKUP($D1233,Artslister!$A$1:$W$99,9,FALSE)</f>
        <v>Rhamnaceae</v>
      </c>
      <c r="T1233" t="str">
        <f>VLOOKUP($D1233,Artslister!$A$1:$W$99,10,FALSE)</f>
        <v>Rhamnus</v>
      </c>
      <c r="U1233" t="str">
        <f>VLOOKUP($D1233,Artslister!$A$1:$W$99,11,FALSE)</f>
        <v>cathartica</v>
      </c>
      <c r="V1233">
        <f>VLOOKUP($D1233,Artslister!$A$1:$W$99,12,FALSE)</f>
        <v>0</v>
      </c>
      <c r="W1233" t="str">
        <f>VLOOKUP($D1233,Artslister!$A$1:$W$99,13,FALSE)</f>
        <v>L.</v>
      </c>
      <c r="X1233" t="e">
        <f>VLOOKUP($D1233,Artslister!$A$1:$W$99,15,FALSE)</f>
        <v>#REF!</v>
      </c>
      <c r="Y1233" t="e">
        <f>VLOOKUP($D1233,Artslister!$A$1:$W$99,17,FALSE)</f>
        <v>#N/A</v>
      </c>
    </row>
    <row r="1234" spans="1:25" hidden="1" x14ac:dyDescent="0.3">
      <c r="A1234" s="20" t="s">
        <v>114</v>
      </c>
      <c r="B1234" s="20">
        <v>2022</v>
      </c>
      <c r="C1234" t="s">
        <v>1486</v>
      </c>
      <c r="D1234" t="s">
        <v>1938</v>
      </c>
      <c r="E1234">
        <v>1</v>
      </c>
      <c r="H1234">
        <v>1</v>
      </c>
      <c r="L1234" t="str">
        <f>VLOOKUP($D1234,Artslister!$A$1:$W$99,2,FALSE)</f>
        <v>Rhamnus cathartica</v>
      </c>
      <c r="M1234" t="str">
        <f>VLOOKUP($D1234,Artslister!$A$1:$W$99,3,FALSE)</f>
        <v>141635</v>
      </c>
      <c r="N1234" t="str">
        <f>VLOOKUP($D1234,Artslister!$A$1:$W$99,4,FALSE)</f>
        <v>100403</v>
      </c>
      <c r="O1234" t="str">
        <f>VLOOKUP($D1234,Artslister!$A$1:$W$99,5,FALSE)</f>
        <v>Plantae</v>
      </c>
      <c r="P1234" t="str">
        <f>VLOOKUP($D1234,Artslister!$A$1:$W$99,6,FALSE)</f>
        <v>Magnoliophyta</v>
      </c>
      <c r="Q1234" t="str">
        <f>VLOOKUP($D1234,Artslister!$A$1:$W$99,7,FALSE)</f>
        <v>Eudicots</v>
      </c>
      <c r="R1234" t="str">
        <f>VLOOKUP($D1234,Artslister!$A$1:$W$99,8,FALSE)</f>
        <v>Rosales</v>
      </c>
      <c r="S1234" t="str">
        <f>VLOOKUP($D1234,Artslister!$A$1:$W$99,9,FALSE)</f>
        <v>Rhamnaceae</v>
      </c>
      <c r="T1234" t="str">
        <f>VLOOKUP($D1234,Artslister!$A$1:$W$99,10,FALSE)</f>
        <v>Rhamnus</v>
      </c>
      <c r="U1234" t="str">
        <f>VLOOKUP($D1234,Artslister!$A$1:$W$99,11,FALSE)</f>
        <v>cathartica</v>
      </c>
      <c r="V1234">
        <f>VLOOKUP($D1234,Artslister!$A$1:$W$99,12,FALSE)</f>
        <v>0</v>
      </c>
      <c r="W1234" t="str">
        <f>VLOOKUP($D1234,Artslister!$A$1:$W$99,13,FALSE)</f>
        <v>L.</v>
      </c>
      <c r="X1234" t="e">
        <f>VLOOKUP($D1234,Artslister!$A$1:$W$99,15,FALSE)</f>
        <v>#REF!</v>
      </c>
      <c r="Y1234" t="e">
        <f>VLOOKUP($D1234,Artslister!$A$1:$W$99,17,FALSE)</f>
        <v>#N/A</v>
      </c>
    </row>
    <row r="1235" spans="1:25" hidden="1" x14ac:dyDescent="0.3">
      <c r="A1235" s="20" t="s">
        <v>114</v>
      </c>
      <c r="B1235" s="20">
        <v>2023</v>
      </c>
      <c r="C1235" s="20" t="s">
        <v>1486</v>
      </c>
      <c r="D1235" s="20" t="s">
        <v>1938</v>
      </c>
      <c r="E1235" s="20">
        <v>1</v>
      </c>
      <c r="I1235">
        <v>1</v>
      </c>
      <c r="K1235" s="20"/>
      <c r="L1235" t="str">
        <f>VLOOKUP($D1235,Artslister!$A$1:$W$99,2,FALSE)</f>
        <v>Rhamnus cathartica</v>
      </c>
      <c r="M1235" t="str">
        <f>VLOOKUP($D1235,Artslister!$A$1:$W$99,3,FALSE)</f>
        <v>141635</v>
      </c>
      <c r="N1235" t="str">
        <f>VLOOKUP($D1235,Artslister!$A$1:$W$99,4,FALSE)</f>
        <v>100403</v>
      </c>
      <c r="O1235" t="str">
        <f>VLOOKUP($D1235,Artslister!$A$1:$W$99,5,FALSE)</f>
        <v>Plantae</v>
      </c>
      <c r="P1235" t="str">
        <f>VLOOKUP($D1235,Artslister!$A$1:$W$99,6,FALSE)</f>
        <v>Magnoliophyta</v>
      </c>
      <c r="Q1235" t="str">
        <f>VLOOKUP($D1235,Artslister!$A$1:$W$99,7,FALSE)</f>
        <v>Eudicots</v>
      </c>
      <c r="R1235" t="str">
        <f>VLOOKUP($D1235,Artslister!$A$1:$W$99,8,FALSE)</f>
        <v>Rosales</v>
      </c>
      <c r="S1235" t="str">
        <f>VLOOKUP($D1235,Artslister!$A$1:$W$99,9,FALSE)</f>
        <v>Rhamnaceae</v>
      </c>
      <c r="T1235" t="str">
        <f>VLOOKUP($D1235,Artslister!$A$1:$W$99,10,FALSE)</f>
        <v>Rhamnus</v>
      </c>
      <c r="U1235" t="str">
        <f>VLOOKUP($D1235,Artslister!$A$1:$W$99,11,FALSE)</f>
        <v>cathartica</v>
      </c>
      <c r="V1235">
        <f>VLOOKUP($D1235,Artslister!$A$1:$W$99,12,FALSE)</f>
        <v>0</v>
      </c>
      <c r="W1235" t="str">
        <f>VLOOKUP($D1235,Artslister!$A$1:$W$99,13,FALSE)</f>
        <v>L.</v>
      </c>
      <c r="X1235" t="e">
        <f>VLOOKUP($D1235,Artslister!$A$1:$W$99,15,FALSE)</f>
        <v>#REF!</v>
      </c>
      <c r="Y1235" t="e">
        <f>VLOOKUP($D1235,Artslister!$A$1:$W$99,17,FALSE)</f>
        <v>#N/A</v>
      </c>
    </row>
    <row r="1236" spans="1:25" hidden="1" x14ac:dyDescent="0.3">
      <c r="A1236" t="s">
        <v>104</v>
      </c>
      <c r="B1236">
        <v>2017</v>
      </c>
      <c r="C1236" t="s">
        <v>1269</v>
      </c>
      <c r="D1236" t="s">
        <v>1990</v>
      </c>
      <c r="E1236">
        <v>5</v>
      </c>
      <c r="L1236" t="str">
        <f>VLOOKUP($D1236,Artslister!$A$1:$W$99,2,FALSE)</f>
        <v>Prunus cerasus</v>
      </c>
      <c r="M1236" t="str">
        <f>VLOOKUP($D1236,Artslister!$A$1:$W$99,3,FALSE)</f>
        <v>103370</v>
      </c>
      <c r="N1236" t="str">
        <f>VLOOKUP($D1236,Artslister!$A$1:$W$99,4,FALSE)</f>
        <v>135919</v>
      </c>
      <c r="O1236" t="str">
        <f>VLOOKUP($D1236,Artslister!$A$1:$W$99,5,FALSE)</f>
        <v>Plantae</v>
      </c>
      <c r="P1236" t="str">
        <f>VLOOKUP($D1236,Artslister!$A$1:$W$99,6,FALSE)</f>
        <v>Magnoliophyta</v>
      </c>
      <c r="Q1236" t="str">
        <f>VLOOKUP($D1236,Artslister!$A$1:$W$99,7,FALSE)</f>
        <v>Eudicots</v>
      </c>
      <c r="R1236" t="str">
        <f>VLOOKUP($D1236,Artslister!$A$1:$W$99,8,FALSE)</f>
        <v>Rosales</v>
      </c>
      <c r="S1236" t="str">
        <f>VLOOKUP($D1236,Artslister!$A$1:$W$99,9,FALSE)</f>
        <v>Rosaceae</v>
      </c>
      <c r="T1236" t="str">
        <f>VLOOKUP($D1236,Artslister!$A$1:$W$99,10,FALSE)</f>
        <v>Prunus</v>
      </c>
      <c r="U1236" t="str">
        <f>VLOOKUP($D1236,Artslister!$A$1:$W$99,11,FALSE)</f>
        <v>cerasus</v>
      </c>
      <c r="V1236">
        <f>VLOOKUP($D1236,Artslister!$A$1:$W$99,12,FALSE)</f>
        <v>0</v>
      </c>
      <c r="W1236" t="str">
        <f>VLOOKUP($D1236,Artslister!$A$1:$W$99,13,FALSE)</f>
        <v>L.</v>
      </c>
      <c r="X1236" t="e">
        <f>VLOOKUP($D1236,Artslister!$A$1:$W$99,15,FALSE)</f>
        <v>#REF!</v>
      </c>
      <c r="Y1236">
        <f>VLOOKUP($D1236,Artslister!$A$1:$W$99,17,FALSE)</f>
        <v>0</v>
      </c>
    </row>
    <row r="1237" spans="1:25" hidden="1" x14ac:dyDescent="0.3">
      <c r="A1237" t="s">
        <v>104</v>
      </c>
      <c r="B1237">
        <v>2018</v>
      </c>
      <c r="C1237" t="s">
        <v>1269</v>
      </c>
      <c r="D1237" t="s">
        <v>1990</v>
      </c>
      <c r="E1237">
        <v>3</v>
      </c>
      <c r="L1237" t="str">
        <f>VLOOKUP($D1237,Artslister!$A$1:$W$99,2,FALSE)</f>
        <v>Prunus cerasus</v>
      </c>
      <c r="M1237" t="str">
        <f>VLOOKUP($D1237,Artslister!$A$1:$W$99,3,FALSE)</f>
        <v>103370</v>
      </c>
      <c r="N1237" t="str">
        <f>VLOOKUP($D1237,Artslister!$A$1:$W$99,4,FALSE)</f>
        <v>135919</v>
      </c>
      <c r="O1237" t="str">
        <f>VLOOKUP($D1237,Artslister!$A$1:$W$99,5,FALSE)</f>
        <v>Plantae</v>
      </c>
      <c r="P1237" t="str">
        <f>VLOOKUP($D1237,Artslister!$A$1:$W$99,6,FALSE)</f>
        <v>Magnoliophyta</v>
      </c>
      <c r="Q1237" t="str">
        <f>VLOOKUP($D1237,Artslister!$A$1:$W$99,7,FALSE)</f>
        <v>Eudicots</v>
      </c>
      <c r="R1237" t="str">
        <f>VLOOKUP($D1237,Artslister!$A$1:$W$99,8,FALSE)</f>
        <v>Rosales</v>
      </c>
      <c r="S1237" t="str">
        <f>VLOOKUP($D1237,Artslister!$A$1:$W$99,9,FALSE)</f>
        <v>Rosaceae</v>
      </c>
      <c r="T1237" t="str">
        <f>VLOOKUP($D1237,Artslister!$A$1:$W$99,10,FALSE)</f>
        <v>Prunus</v>
      </c>
      <c r="U1237" t="str">
        <f>VLOOKUP($D1237,Artslister!$A$1:$W$99,11,FALSE)</f>
        <v>cerasus</v>
      </c>
      <c r="V1237">
        <f>VLOOKUP($D1237,Artslister!$A$1:$W$99,12,FALSE)</f>
        <v>0</v>
      </c>
      <c r="W1237" t="str">
        <f>VLOOKUP($D1237,Artslister!$A$1:$W$99,13,FALSE)</f>
        <v>L.</v>
      </c>
      <c r="X1237" t="e">
        <f>VLOOKUP($D1237,Artslister!$A$1:$W$99,15,FALSE)</f>
        <v>#REF!</v>
      </c>
      <c r="Y1237">
        <f>VLOOKUP($D1237,Artslister!$A$1:$W$99,17,FALSE)</f>
        <v>0</v>
      </c>
    </row>
    <row r="1238" spans="1:25" hidden="1" x14ac:dyDescent="0.3">
      <c r="A1238" t="s">
        <v>57</v>
      </c>
      <c r="B1238">
        <v>2017</v>
      </c>
      <c r="C1238" t="s">
        <v>1627</v>
      </c>
      <c r="D1238" t="s">
        <v>1946</v>
      </c>
      <c r="E1238">
        <v>6</v>
      </c>
      <c r="F1238">
        <v>1</v>
      </c>
      <c r="L1238" t="str">
        <f>VLOOKUP($D1238,Artslister!$A$1:$W$99,2,FALSE)</f>
        <v>Inula salicina</v>
      </c>
      <c r="M1238" t="str">
        <f>VLOOKUP($D1238,Artslister!$A$1:$W$99,3,FALSE)</f>
        <v>100715</v>
      </c>
      <c r="N1238" t="str">
        <f>VLOOKUP($D1238,Artslister!$A$1:$W$99,4,FALSE)</f>
        <v>60675</v>
      </c>
      <c r="O1238" t="str">
        <f>VLOOKUP($D1238,Artslister!$A$1:$W$99,5,FALSE)</f>
        <v>Plantae</v>
      </c>
      <c r="P1238" t="str">
        <f>VLOOKUP($D1238,Artslister!$A$1:$W$99,6,FALSE)</f>
        <v>Magnoliophyta</v>
      </c>
      <c r="Q1238" t="str">
        <f>VLOOKUP($D1238,Artslister!$A$1:$W$99,7,FALSE)</f>
        <v>Eudicots</v>
      </c>
      <c r="R1238" t="str">
        <f>VLOOKUP($D1238,Artslister!$A$1:$W$99,8,FALSE)</f>
        <v>Asterales</v>
      </c>
      <c r="S1238" t="str">
        <f>VLOOKUP($D1238,Artslister!$A$1:$W$99,9,FALSE)</f>
        <v>Asteraceae</v>
      </c>
      <c r="T1238" t="str">
        <f>VLOOKUP($D1238,Artslister!$A$1:$W$99,10,FALSE)</f>
        <v>Inula</v>
      </c>
      <c r="U1238" t="str">
        <f>VLOOKUP($D1238,Artslister!$A$1:$W$99,11,FALSE)</f>
        <v>salicina</v>
      </c>
      <c r="V1238">
        <f>VLOOKUP($D1238,Artslister!$A$1:$W$99,12,FALSE)</f>
        <v>0</v>
      </c>
      <c r="W1238" t="str">
        <f>VLOOKUP($D1238,Artslister!$A$1:$W$99,13,FALSE)</f>
        <v>L.</v>
      </c>
      <c r="X1238" t="e">
        <f>VLOOKUP($D1238,Artslister!$A$1:$W$99,15,FALSE)</f>
        <v>#REF!</v>
      </c>
      <c r="Y1238" t="e">
        <f>VLOOKUP($D1238,Artslister!$A$1:$W$99,17,FALSE)</f>
        <v>#N/A</v>
      </c>
    </row>
    <row r="1239" spans="1:25" hidden="1" x14ac:dyDescent="0.3">
      <c r="A1239" t="s">
        <v>57</v>
      </c>
      <c r="B1239">
        <v>2017</v>
      </c>
      <c r="C1239" t="s">
        <v>1648</v>
      </c>
      <c r="D1239" t="s">
        <v>1946</v>
      </c>
      <c r="E1239">
        <v>15</v>
      </c>
      <c r="F1239">
        <v>1</v>
      </c>
      <c r="L1239" t="str">
        <f>VLOOKUP($D1239,Artslister!$A$1:$W$99,2,FALSE)</f>
        <v>Inula salicina</v>
      </c>
      <c r="M1239" t="str">
        <f>VLOOKUP($D1239,Artslister!$A$1:$W$99,3,FALSE)</f>
        <v>100715</v>
      </c>
      <c r="N1239" t="str">
        <f>VLOOKUP($D1239,Artslister!$A$1:$W$99,4,FALSE)</f>
        <v>60675</v>
      </c>
      <c r="O1239" t="str">
        <f>VLOOKUP($D1239,Artslister!$A$1:$W$99,5,FALSE)</f>
        <v>Plantae</v>
      </c>
      <c r="P1239" t="str">
        <f>VLOOKUP($D1239,Artslister!$A$1:$W$99,6,FALSE)</f>
        <v>Magnoliophyta</v>
      </c>
      <c r="Q1239" t="str">
        <f>VLOOKUP($D1239,Artslister!$A$1:$W$99,7,FALSE)</f>
        <v>Eudicots</v>
      </c>
      <c r="R1239" t="str">
        <f>VLOOKUP($D1239,Artslister!$A$1:$W$99,8,FALSE)</f>
        <v>Asterales</v>
      </c>
      <c r="S1239" t="str">
        <f>VLOOKUP($D1239,Artslister!$A$1:$W$99,9,FALSE)</f>
        <v>Asteraceae</v>
      </c>
      <c r="T1239" t="str">
        <f>VLOOKUP($D1239,Artslister!$A$1:$W$99,10,FALSE)</f>
        <v>Inula</v>
      </c>
      <c r="U1239" t="str">
        <f>VLOOKUP($D1239,Artslister!$A$1:$W$99,11,FALSE)</f>
        <v>salicina</v>
      </c>
      <c r="V1239">
        <f>VLOOKUP($D1239,Artslister!$A$1:$W$99,12,FALSE)</f>
        <v>0</v>
      </c>
      <c r="W1239" t="str">
        <f>VLOOKUP($D1239,Artslister!$A$1:$W$99,13,FALSE)</f>
        <v>L.</v>
      </c>
      <c r="X1239" t="e">
        <f>VLOOKUP($D1239,Artslister!$A$1:$W$99,15,FALSE)</f>
        <v>#REF!</v>
      </c>
      <c r="Y1239" t="e">
        <f>VLOOKUP($D1239,Artslister!$A$1:$W$99,17,FALSE)</f>
        <v>#N/A</v>
      </c>
    </row>
    <row r="1240" spans="1:25" hidden="1" x14ac:dyDescent="0.3">
      <c r="A1240" t="s">
        <v>57</v>
      </c>
      <c r="B1240">
        <v>2017</v>
      </c>
      <c r="C1240" t="s">
        <v>1652</v>
      </c>
      <c r="D1240" t="s">
        <v>1946</v>
      </c>
      <c r="E1240">
        <v>8</v>
      </c>
      <c r="F1240">
        <v>1</v>
      </c>
      <c r="L1240" t="str">
        <f>VLOOKUP($D1240,Artslister!$A$1:$W$99,2,FALSE)</f>
        <v>Inula salicina</v>
      </c>
      <c r="M1240" t="str">
        <f>VLOOKUP($D1240,Artslister!$A$1:$W$99,3,FALSE)</f>
        <v>100715</v>
      </c>
      <c r="N1240" t="str">
        <f>VLOOKUP($D1240,Artslister!$A$1:$W$99,4,FALSE)</f>
        <v>60675</v>
      </c>
      <c r="O1240" t="str">
        <f>VLOOKUP($D1240,Artslister!$A$1:$W$99,5,FALSE)</f>
        <v>Plantae</v>
      </c>
      <c r="P1240" t="str">
        <f>VLOOKUP($D1240,Artslister!$A$1:$W$99,6,FALSE)</f>
        <v>Magnoliophyta</v>
      </c>
      <c r="Q1240" t="str">
        <f>VLOOKUP($D1240,Artslister!$A$1:$W$99,7,FALSE)</f>
        <v>Eudicots</v>
      </c>
      <c r="R1240" t="str">
        <f>VLOOKUP($D1240,Artslister!$A$1:$W$99,8,FALSE)</f>
        <v>Asterales</v>
      </c>
      <c r="S1240" t="str">
        <f>VLOOKUP($D1240,Artslister!$A$1:$W$99,9,FALSE)</f>
        <v>Asteraceae</v>
      </c>
      <c r="T1240" t="str">
        <f>VLOOKUP($D1240,Artslister!$A$1:$W$99,10,FALSE)</f>
        <v>Inula</v>
      </c>
      <c r="U1240" t="str">
        <f>VLOOKUP($D1240,Artslister!$A$1:$W$99,11,FALSE)</f>
        <v>salicina</v>
      </c>
      <c r="V1240">
        <f>VLOOKUP($D1240,Artslister!$A$1:$W$99,12,FALSE)</f>
        <v>0</v>
      </c>
      <c r="W1240" t="str">
        <f>VLOOKUP($D1240,Artslister!$A$1:$W$99,13,FALSE)</f>
        <v>L.</v>
      </c>
      <c r="X1240" t="e">
        <f>VLOOKUP($D1240,Artslister!$A$1:$W$99,15,FALSE)</f>
        <v>#REF!</v>
      </c>
      <c r="Y1240" t="e">
        <f>VLOOKUP($D1240,Artslister!$A$1:$W$99,17,FALSE)</f>
        <v>#N/A</v>
      </c>
    </row>
    <row r="1241" spans="1:25" hidden="1" x14ac:dyDescent="0.3">
      <c r="A1241" t="s">
        <v>57</v>
      </c>
      <c r="B1241">
        <v>2017</v>
      </c>
      <c r="C1241" t="s">
        <v>1644</v>
      </c>
      <c r="D1241" t="s">
        <v>1946</v>
      </c>
      <c r="E1241">
        <v>1</v>
      </c>
      <c r="F1241">
        <v>1</v>
      </c>
      <c r="L1241" t="str">
        <f>VLOOKUP($D1241,Artslister!$A$1:$W$99,2,FALSE)</f>
        <v>Inula salicina</v>
      </c>
      <c r="M1241" t="str">
        <f>VLOOKUP($D1241,Artslister!$A$1:$W$99,3,FALSE)</f>
        <v>100715</v>
      </c>
      <c r="N1241" t="str">
        <f>VLOOKUP($D1241,Artslister!$A$1:$W$99,4,FALSE)</f>
        <v>60675</v>
      </c>
      <c r="O1241" t="str">
        <f>VLOOKUP($D1241,Artslister!$A$1:$W$99,5,FALSE)</f>
        <v>Plantae</v>
      </c>
      <c r="P1241" t="str">
        <f>VLOOKUP($D1241,Artslister!$A$1:$W$99,6,FALSE)</f>
        <v>Magnoliophyta</v>
      </c>
      <c r="Q1241" t="str">
        <f>VLOOKUP($D1241,Artslister!$A$1:$W$99,7,FALSE)</f>
        <v>Eudicots</v>
      </c>
      <c r="R1241" t="str">
        <f>VLOOKUP($D1241,Artslister!$A$1:$W$99,8,FALSE)</f>
        <v>Asterales</v>
      </c>
      <c r="S1241" t="str">
        <f>VLOOKUP($D1241,Artslister!$A$1:$W$99,9,FALSE)</f>
        <v>Asteraceae</v>
      </c>
      <c r="T1241" t="str">
        <f>VLOOKUP($D1241,Artslister!$A$1:$W$99,10,FALSE)</f>
        <v>Inula</v>
      </c>
      <c r="U1241" t="str">
        <f>VLOOKUP($D1241,Artslister!$A$1:$W$99,11,FALSE)</f>
        <v>salicina</v>
      </c>
      <c r="V1241">
        <f>VLOOKUP($D1241,Artslister!$A$1:$W$99,12,FALSE)</f>
        <v>0</v>
      </c>
      <c r="W1241" t="str">
        <f>VLOOKUP($D1241,Artslister!$A$1:$W$99,13,FALSE)</f>
        <v>L.</v>
      </c>
      <c r="X1241" t="e">
        <f>VLOOKUP($D1241,Artslister!$A$1:$W$99,15,FALSE)</f>
        <v>#REF!</v>
      </c>
      <c r="Y1241" t="e">
        <f>VLOOKUP($D1241,Artslister!$A$1:$W$99,17,FALSE)</f>
        <v>#N/A</v>
      </c>
    </row>
    <row r="1242" spans="1:25" hidden="1" x14ac:dyDescent="0.3">
      <c r="A1242" t="s">
        <v>104</v>
      </c>
      <c r="B1242">
        <v>2019</v>
      </c>
      <c r="C1242" t="s">
        <v>1971</v>
      </c>
      <c r="D1242" t="s">
        <v>1990</v>
      </c>
      <c r="E1242">
        <v>2</v>
      </c>
      <c r="L1242" t="str">
        <f>VLOOKUP($D1242,Artslister!$A$1:$W$99,2,FALSE)</f>
        <v>Prunus cerasus</v>
      </c>
      <c r="M1242" t="str">
        <f>VLOOKUP($D1242,Artslister!$A$1:$W$99,3,FALSE)</f>
        <v>103370</v>
      </c>
      <c r="N1242" t="str">
        <f>VLOOKUP($D1242,Artslister!$A$1:$W$99,4,FALSE)</f>
        <v>135919</v>
      </c>
      <c r="O1242" t="str">
        <f>VLOOKUP($D1242,Artslister!$A$1:$W$99,5,FALSE)</f>
        <v>Plantae</v>
      </c>
      <c r="P1242" t="str">
        <f>VLOOKUP($D1242,Artslister!$A$1:$W$99,6,FALSE)</f>
        <v>Magnoliophyta</v>
      </c>
      <c r="Q1242" t="str">
        <f>VLOOKUP($D1242,Artslister!$A$1:$W$99,7,FALSE)</f>
        <v>Eudicots</v>
      </c>
      <c r="R1242" t="str">
        <f>VLOOKUP($D1242,Artslister!$A$1:$W$99,8,FALSE)</f>
        <v>Rosales</v>
      </c>
      <c r="S1242" t="str">
        <f>VLOOKUP($D1242,Artslister!$A$1:$W$99,9,FALSE)</f>
        <v>Rosaceae</v>
      </c>
      <c r="T1242" t="str">
        <f>VLOOKUP($D1242,Artslister!$A$1:$W$99,10,FALSE)</f>
        <v>Prunus</v>
      </c>
      <c r="U1242" t="str">
        <f>VLOOKUP($D1242,Artslister!$A$1:$W$99,11,FALSE)</f>
        <v>cerasus</v>
      </c>
      <c r="V1242">
        <f>VLOOKUP($D1242,Artslister!$A$1:$W$99,12,FALSE)</f>
        <v>0</v>
      </c>
      <c r="W1242" t="str">
        <f>VLOOKUP($D1242,Artslister!$A$1:$W$99,13,FALSE)</f>
        <v>L.</v>
      </c>
      <c r="X1242" t="e">
        <f>VLOOKUP($D1242,Artslister!$A$1:$W$99,15,FALSE)</f>
        <v>#REF!</v>
      </c>
      <c r="Y1242">
        <f>VLOOKUP($D1242,Artslister!$A$1:$W$99,17,FALSE)</f>
        <v>0</v>
      </c>
    </row>
    <row r="1243" spans="1:25" hidden="1" x14ac:dyDescent="0.3">
      <c r="A1243" t="s">
        <v>57</v>
      </c>
      <c r="B1243">
        <v>2018</v>
      </c>
      <c r="C1243" t="s">
        <v>1627</v>
      </c>
      <c r="D1243" t="s">
        <v>1946</v>
      </c>
      <c r="E1243">
        <v>15</v>
      </c>
      <c r="F1243">
        <v>1</v>
      </c>
      <c r="L1243" t="str">
        <f>VLOOKUP($D1243,Artslister!$A$1:$W$99,2,FALSE)</f>
        <v>Inula salicina</v>
      </c>
      <c r="M1243" t="str">
        <f>VLOOKUP($D1243,Artslister!$A$1:$W$99,3,FALSE)</f>
        <v>100715</v>
      </c>
      <c r="N1243" t="str">
        <f>VLOOKUP($D1243,Artslister!$A$1:$W$99,4,FALSE)</f>
        <v>60675</v>
      </c>
      <c r="O1243" t="str">
        <f>VLOOKUP($D1243,Artslister!$A$1:$W$99,5,FALSE)</f>
        <v>Plantae</v>
      </c>
      <c r="P1243" t="str">
        <f>VLOOKUP($D1243,Artslister!$A$1:$W$99,6,FALSE)</f>
        <v>Magnoliophyta</v>
      </c>
      <c r="Q1243" t="str">
        <f>VLOOKUP($D1243,Artslister!$A$1:$W$99,7,FALSE)</f>
        <v>Eudicots</v>
      </c>
      <c r="R1243" t="str">
        <f>VLOOKUP($D1243,Artslister!$A$1:$W$99,8,FALSE)</f>
        <v>Asterales</v>
      </c>
      <c r="S1243" t="str">
        <f>VLOOKUP($D1243,Artslister!$A$1:$W$99,9,FALSE)</f>
        <v>Asteraceae</v>
      </c>
      <c r="T1243" t="str">
        <f>VLOOKUP($D1243,Artslister!$A$1:$W$99,10,FALSE)</f>
        <v>Inula</v>
      </c>
      <c r="U1243" t="str">
        <f>VLOOKUP($D1243,Artslister!$A$1:$W$99,11,FALSE)</f>
        <v>salicina</v>
      </c>
      <c r="V1243">
        <f>VLOOKUP($D1243,Artslister!$A$1:$W$99,12,FALSE)</f>
        <v>0</v>
      </c>
      <c r="W1243" t="str">
        <f>VLOOKUP($D1243,Artslister!$A$1:$W$99,13,FALSE)</f>
        <v>L.</v>
      </c>
      <c r="X1243" t="e">
        <f>VLOOKUP($D1243,Artslister!$A$1:$W$99,15,FALSE)</f>
        <v>#REF!</v>
      </c>
      <c r="Y1243" t="e">
        <f>VLOOKUP($D1243,Artslister!$A$1:$W$99,17,FALSE)</f>
        <v>#N/A</v>
      </c>
    </row>
    <row r="1244" spans="1:25" hidden="1" x14ac:dyDescent="0.3">
      <c r="A1244" t="s">
        <v>57</v>
      </c>
      <c r="B1244">
        <v>2018</v>
      </c>
      <c r="C1244" t="s">
        <v>1648</v>
      </c>
      <c r="D1244" t="s">
        <v>1946</v>
      </c>
      <c r="E1244">
        <v>15</v>
      </c>
      <c r="F1244">
        <v>1</v>
      </c>
      <c r="L1244" t="str">
        <f>VLOOKUP($D1244,Artslister!$A$1:$W$99,2,FALSE)</f>
        <v>Inula salicina</v>
      </c>
      <c r="M1244" t="str">
        <f>VLOOKUP($D1244,Artslister!$A$1:$W$99,3,FALSE)</f>
        <v>100715</v>
      </c>
      <c r="N1244" t="str">
        <f>VLOOKUP($D1244,Artslister!$A$1:$W$99,4,FALSE)</f>
        <v>60675</v>
      </c>
      <c r="O1244" t="str">
        <f>VLOOKUP($D1244,Artslister!$A$1:$W$99,5,FALSE)</f>
        <v>Plantae</v>
      </c>
      <c r="P1244" t="str">
        <f>VLOOKUP($D1244,Artslister!$A$1:$W$99,6,FALSE)</f>
        <v>Magnoliophyta</v>
      </c>
      <c r="Q1244" t="str">
        <f>VLOOKUP($D1244,Artslister!$A$1:$W$99,7,FALSE)</f>
        <v>Eudicots</v>
      </c>
      <c r="R1244" t="str">
        <f>VLOOKUP($D1244,Artslister!$A$1:$W$99,8,FALSE)</f>
        <v>Asterales</v>
      </c>
      <c r="S1244" t="str">
        <f>VLOOKUP($D1244,Artslister!$A$1:$W$99,9,FALSE)</f>
        <v>Asteraceae</v>
      </c>
      <c r="T1244" t="str">
        <f>VLOOKUP($D1244,Artslister!$A$1:$W$99,10,FALSE)</f>
        <v>Inula</v>
      </c>
      <c r="U1244" t="str">
        <f>VLOOKUP($D1244,Artslister!$A$1:$W$99,11,FALSE)</f>
        <v>salicina</v>
      </c>
      <c r="V1244">
        <f>VLOOKUP($D1244,Artslister!$A$1:$W$99,12,FALSE)</f>
        <v>0</v>
      </c>
      <c r="W1244" t="str">
        <f>VLOOKUP($D1244,Artslister!$A$1:$W$99,13,FALSE)</f>
        <v>L.</v>
      </c>
      <c r="X1244" t="e">
        <f>VLOOKUP($D1244,Artslister!$A$1:$W$99,15,FALSE)</f>
        <v>#REF!</v>
      </c>
      <c r="Y1244" t="e">
        <f>VLOOKUP($D1244,Artslister!$A$1:$W$99,17,FALSE)</f>
        <v>#N/A</v>
      </c>
    </row>
    <row r="1245" spans="1:25" hidden="1" x14ac:dyDescent="0.3">
      <c r="A1245" t="s">
        <v>57</v>
      </c>
      <c r="B1245">
        <v>2018</v>
      </c>
      <c r="C1245" t="s">
        <v>1652</v>
      </c>
      <c r="D1245" t="s">
        <v>1946</v>
      </c>
      <c r="E1245">
        <v>7</v>
      </c>
      <c r="F1245">
        <v>1</v>
      </c>
      <c r="L1245" t="str">
        <f>VLOOKUP($D1245,Artslister!$A$1:$W$99,2,FALSE)</f>
        <v>Inula salicina</v>
      </c>
      <c r="M1245" t="str">
        <f>VLOOKUP($D1245,Artslister!$A$1:$W$99,3,FALSE)</f>
        <v>100715</v>
      </c>
      <c r="N1245" t="str">
        <f>VLOOKUP($D1245,Artslister!$A$1:$W$99,4,FALSE)</f>
        <v>60675</v>
      </c>
      <c r="O1245" t="str">
        <f>VLOOKUP($D1245,Artslister!$A$1:$W$99,5,FALSE)</f>
        <v>Plantae</v>
      </c>
      <c r="P1245" t="str">
        <f>VLOOKUP($D1245,Artslister!$A$1:$W$99,6,FALSE)</f>
        <v>Magnoliophyta</v>
      </c>
      <c r="Q1245" t="str">
        <f>VLOOKUP($D1245,Artslister!$A$1:$W$99,7,FALSE)</f>
        <v>Eudicots</v>
      </c>
      <c r="R1245" t="str">
        <f>VLOOKUP($D1245,Artslister!$A$1:$W$99,8,FALSE)</f>
        <v>Asterales</v>
      </c>
      <c r="S1245" t="str">
        <f>VLOOKUP($D1245,Artslister!$A$1:$W$99,9,FALSE)</f>
        <v>Asteraceae</v>
      </c>
      <c r="T1245" t="str">
        <f>VLOOKUP($D1245,Artslister!$A$1:$W$99,10,FALSE)</f>
        <v>Inula</v>
      </c>
      <c r="U1245" t="str">
        <f>VLOOKUP($D1245,Artslister!$A$1:$W$99,11,FALSE)</f>
        <v>salicina</v>
      </c>
      <c r="V1245">
        <f>VLOOKUP($D1245,Artslister!$A$1:$W$99,12,FALSE)</f>
        <v>0</v>
      </c>
      <c r="W1245" t="str">
        <f>VLOOKUP($D1245,Artslister!$A$1:$W$99,13,FALSE)</f>
        <v>L.</v>
      </c>
      <c r="X1245" t="e">
        <f>VLOOKUP($D1245,Artslister!$A$1:$W$99,15,FALSE)</f>
        <v>#REF!</v>
      </c>
      <c r="Y1245" t="e">
        <f>VLOOKUP($D1245,Artslister!$A$1:$W$99,17,FALSE)</f>
        <v>#N/A</v>
      </c>
    </row>
    <row r="1246" spans="1:25" hidden="1" x14ac:dyDescent="0.3">
      <c r="A1246" t="s">
        <v>57</v>
      </c>
      <c r="B1246">
        <v>2018</v>
      </c>
      <c r="C1246" t="s">
        <v>1656</v>
      </c>
      <c r="D1246" t="s">
        <v>1946</v>
      </c>
      <c r="E1246">
        <v>1</v>
      </c>
      <c r="F1246">
        <v>1</v>
      </c>
      <c r="L1246" t="str">
        <f>VLOOKUP($D1246,Artslister!$A$1:$W$99,2,FALSE)</f>
        <v>Inula salicina</v>
      </c>
      <c r="M1246" t="str">
        <f>VLOOKUP($D1246,Artslister!$A$1:$W$99,3,FALSE)</f>
        <v>100715</v>
      </c>
      <c r="N1246" t="str">
        <f>VLOOKUP($D1246,Artslister!$A$1:$W$99,4,FALSE)</f>
        <v>60675</v>
      </c>
      <c r="O1246" t="str">
        <f>VLOOKUP($D1246,Artslister!$A$1:$W$99,5,FALSE)</f>
        <v>Plantae</v>
      </c>
      <c r="P1246" t="str">
        <f>VLOOKUP($D1246,Artslister!$A$1:$W$99,6,FALSE)</f>
        <v>Magnoliophyta</v>
      </c>
      <c r="Q1246" t="str">
        <f>VLOOKUP($D1246,Artslister!$A$1:$W$99,7,FALSE)</f>
        <v>Eudicots</v>
      </c>
      <c r="R1246" t="str">
        <f>VLOOKUP($D1246,Artslister!$A$1:$W$99,8,FALSE)</f>
        <v>Asterales</v>
      </c>
      <c r="S1246" t="str">
        <f>VLOOKUP($D1246,Artslister!$A$1:$W$99,9,FALSE)</f>
        <v>Asteraceae</v>
      </c>
      <c r="T1246" t="str">
        <f>VLOOKUP($D1246,Artslister!$A$1:$W$99,10,FALSE)</f>
        <v>Inula</v>
      </c>
      <c r="U1246" t="str">
        <f>VLOOKUP($D1246,Artslister!$A$1:$W$99,11,FALSE)</f>
        <v>salicina</v>
      </c>
      <c r="V1246">
        <f>VLOOKUP($D1246,Artslister!$A$1:$W$99,12,FALSE)</f>
        <v>0</v>
      </c>
      <c r="W1246" t="str">
        <f>VLOOKUP($D1246,Artslister!$A$1:$W$99,13,FALSE)</f>
        <v>L.</v>
      </c>
      <c r="X1246" t="e">
        <f>VLOOKUP($D1246,Artslister!$A$1:$W$99,15,FALSE)</f>
        <v>#REF!</v>
      </c>
      <c r="Y1246" t="e">
        <f>VLOOKUP($D1246,Artslister!$A$1:$W$99,17,FALSE)</f>
        <v>#N/A</v>
      </c>
    </row>
    <row r="1247" spans="1:25" hidden="1" x14ac:dyDescent="0.3">
      <c r="A1247" t="s">
        <v>57</v>
      </c>
      <c r="B1247">
        <v>2018</v>
      </c>
      <c r="C1247" t="s">
        <v>1644</v>
      </c>
      <c r="D1247" t="s">
        <v>1946</v>
      </c>
      <c r="E1247">
        <v>1</v>
      </c>
      <c r="F1247">
        <v>1</v>
      </c>
      <c r="L1247" t="str">
        <f>VLOOKUP($D1247,Artslister!$A$1:$W$99,2,FALSE)</f>
        <v>Inula salicina</v>
      </c>
      <c r="M1247" t="str">
        <f>VLOOKUP($D1247,Artslister!$A$1:$W$99,3,FALSE)</f>
        <v>100715</v>
      </c>
      <c r="N1247" t="str">
        <f>VLOOKUP($D1247,Artslister!$A$1:$W$99,4,FALSE)</f>
        <v>60675</v>
      </c>
      <c r="O1247" t="str">
        <f>VLOOKUP($D1247,Artslister!$A$1:$W$99,5,FALSE)</f>
        <v>Plantae</v>
      </c>
      <c r="P1247" t="str">
        <f>VLOOKUP($D1247,Artslister!$A$1:$W$99,6,FALSE)</f>
        <v>Magnoliophyta</v>
      </c>
      <c r="Q1247" t="str">
        <f>VLOOKUP($D1247,Artslister!$A$1:$W$99,7,FALSE)</f>
        <v>Eudicots</v>
      </c>
      <c r="R1247" t="str">
        <f>VLOOKUP($D1247,Artslister!$A$1:$W$99,8,FALSE)</f>
        <v>Asterales</v>
      </c>
      <c r="S1247" t="str">
        <f>VLOOKUP($D1247,Artslister!$A$1:$W$99,9,FALSE)</f>
        <v>Asteraceae</v>
      </c>
      <c r="T1247" t="str">
        <f>VLOOKUP($D1247,Artslister!$A$1:$W$99,10,FALSE)</f>
        <v>Inula</v>
      </c>
      <c r="U1247" t="str">
        <f>VLOOKUP($D1247,Artslister!$A$1:$W$99,11,FALSE)</f>
        <v>salicina</v>
      </c>
      <c r="V1247">
        <f>VLOOKUP($D1247,Artslister!$A$1:$W$99,12,FALSE)</f>
        <v>0</v>
      </c>
      <c r="W1247" t="str">
        <f>VLOOKUP($D1247,Artslister!$A$1:$W$99,13,FALSE)</f>
        <v>L.</v>
      </c>
      <c r="X1247" t="e">
        <f>VLOOKUP($D1247,Artslister!$A$1:$W$99,15,FALSE)</f>
        <v>#REF!</v>
      </c>
      <c r="Y1247" t="e">
        <f>VLOOKUP($D1247,Artslister!$A$1:$W$99,17,FALSE)</f>
        <v>#N/A</v>
      </c>
    </row>
    <row r="1248" spans="1:25" hidden="1" x14ac:dyDescent="0.3">
      <c r="A1248" s="20" t="s">
        <v>104</v>
      </c>
      <c r="B1248" s="20">
        <v>2020</v>
      </c>
      <c r="C1248" s="20" t="s">
        <v>1269</v>
      </c>
      <c r="D1248" s="20" t="s">
        <v>1990</v>
      </c>
      <c r="E1248" s="20">
        <v>10</v>
      </c>
      <c r="J1248" s="20"/>
      <c r="L1248" t="str">
        <f>VLOOKUP($D1248,Artslister!$A$1:$W$99,2,FALSE)</f>
        <v>Prunus cerasus</v>
      </c>
      <c r="M1248" t="str">
        <f>VLOOKUP($D1248,Artslister!$A$1:$W$99,3,FALSE)</f>
        <v>103370</v>
      </c>
      <c r="N1248" t="str">
        <f>VLOOKUP($D1248,Artslister!$A$1:$W$99,4,FALSE)</f>
        <v>135919</v>
      </c>
      <c r="O1248" t="str">
        <f>VLOOKUP($D1248,Artslister!$A$1:$W$99,5,FALSE)</f>
        <v>Plantae</v>
      </c>
      <c r="P1248" t="str">
        <f>VLOOKUP($D1248,Artslister!$A$1:$W$99,6,FALSE)</f>
        <v>Magnoliophyta</v>
      </c>
      <c r="Q1248" t="str">
        <f>VLOOKUP($D1248,Artslister!$A$1:$W$99,7,FALSE)</f>
        <v>Eudicots</v>
      </c>
      <c r="R1248" t="str">
        <f>VLOOKUP($D1248,Artslister!$A$1:$W$99,8,FALSE)</f>
        <v>Rosales</v>
      </c>
      <c r="S1248" t="str">
        <f>VLOOKUP($D1248,Artslister!$A$1:$W$99,9,FALSE)</f>
        <v>Rosaceae</v>
      </c>
      <c r="T1248" t="str">
        <f>VLOOKUP($D1248,Artslister!$A$1:$W$99,10,FALSE)</f>
        <v>Prunus</v>
      </c>
      <c r="U1248" t="str">
        <f>VLOOKUP($D1248,Artslister!$A$1:$W$99,11,FALSE)</f>
        <v>cerasus</v>
      </c>
      <c r="V1248">
        <f>VLOOKUP($D1248,Artslister!$A$1:$W$99,12,FALSE)</f>
        <v>0</v>
      </c>
      <c r="W1248" t="str">
        <f>VLOOKUP($D1248,Artslister!$A$1:$W$99,13,FALSE)</f>
        <v>L.</v>
      </c>
      <c r="X1248" t="e">
        <f>VLOOKUP($D1248,Artslister!$A$1:$W$99,15,FALSE)</f>
        <v>#REF!</v>
      </c>
      <c r="Y1248">
        <f>VLOOKUP($D1248,Artslister!$A$1:$W$99,17,FALSE)</f>
        <v>0</v>
      </c>
    </row>
    <row r="1249" spans="1:25" hidden="1" x14ac:dyDescent="0.3">
      <c r="A1249" t="s">
        <v>57</v>
      </c>
      <c r="B1249">
        <v>2019</v>
      </c>
      <c r="C1249" t="s">
        <v>1627</v>
      </c>
      <c r="D1249" t="s">
        <v>1946</v>
      </c>
      <c r="E1249">
        <v>5</v>
      </c>
      <c r="F1249">
        <v>1</v>
      </c>
      <c r="L1249" t="str">
        <f>VLOOKUP($D1249,Artslister!$A$1:$W$99,2,FALSE)</f>
        <v>Inula salicina</v>
      </c>
      <c r="M1249" t="str">
        <f>VLOOKUP($D1249,Artslister!$A$1:$W$99,3,FALSE)</f>
        <v>100715</v>
      </c>
      <c r="N1249" t="str">
        <f>VLOOKUP($D1249,Artslister!$A$1:$W$99,4,FALSE)</f>
        <v>60675</v>
      </c>
      <c r="O1249" t="str">
        <f>VLOOKUP($D1249,Artslister!$A$1:$W$99,5,FALSE)</f>
        <v>Plantae</v>
      </c>
      <c r="P1249" t="str">
        <f>VLOOKUP($D1249,Artslister!$A$1:$W$99,6,FALSE)</f>
        <v>Magnoliophyta</v>
      </c>
      <c r="Q1249" t="str">
        <f>VLOOKUP($D1249,Artslister!$A$1:$W$99,7,FALSE)</f>
        <v>Eudicots</v>
      </c>
      <c r="R1249" t="str">
        <f>VLOOKUP($D1249,Artslister!$A$1:$W$99,8,FALSE)</f>
        <v>Asterales</v>
      </c>
      <c r="S1249" t="str">
        <f>VLOOKUP($D1249,Artslister!$A$1:$W$99,9,FALSE)</f>
        <v>Asteraceae</v>
      </c>
      <c r="T1249" t="str">
        <f>VLOOKUP($D1249,Artslister!$A$1:$W$99,10,FALSE)</f>
        <v>Inula</v>
      </c>
      <c r="U1249" t="str">
        <f>VLOOKUP($D1249,Artslister!$A$1:$W$99,11,FALSE)</f>
        <v>salicina</v>
      </c>
      <c r="V1249">
        <f>VLOOKUP($D1249,Artslister!$A$1:$W$99,12,FALSE)</f>
        <v>0</v>
      </c>
      <c r="W1249" t="str">
        <f>VLOOKUP($D1249,Artslister!$A$1:$W$99,13,FALSE)</f>
        <v>L.</v>
      </c>
      <c r="X1249" t="e">
        <f>VLOOKUP($D1249,Artslister!$A$1:$W$99,15,FALSE)</f>
        <v>#REF!</v>
      </c>
      <c r="Y1249" t="e">
        <f>VLOOKUP($D1249,Artslister!$A$1:$W$99,17,FALSE)</f>
        <v>#N/A</v>
      </c>
    </row>
    <row r="1250" spans="1:25" hidden="1" x14ac:dyDescent="0.3">
      <c r="A1250" t="s">
        <v>57</v>
      </c>
      <c r="B1250">
        <v>2019</v>
      </c>
      <c r="C1250" t="s">
        <v>1648</v>
      </c>
      <c r="D1250" t="s">
        <v>1946</v>
      </c>
      <c r="E1250">
        <v>5</v>
      </c>
      <c r="F1250">
        <v>1</v>
      </c>
      <c r="L1250" t="str">
        <f>VLOOKUP($D1250,Artslister!$A$1:$W$99,2,FALSE)</f>
        <v>Inula salicina</v>
      </c>
      <c r="M1250" t="str">
        <f>VLOOKUP($D1250,Artslister!$A$1:$W$99,3,FALSE)</f>
        <v>100715</v>
      </c>
      <c r="N1250" t="str">
        <f>VLOOKUP($D1250,Artslister!$A$1:$W$99,4,FALSE)</f>
        <v>60675</v>
      </c>
      <c r="O1250" t="str">
        <f>VLOOKUP($D1250,Artslister!$A$1:$W$99,5,FALSE)</f>
        <v>Plantae</v>
      </c>
      <c r="P1250" t="str">
        <f>VLOOKUP($D1250,Artslister!$A$1:$W$99,6,FALSE)</f>
        <v>Magnoliophyta</v>
      </c>
      <c r="Q1250" t="str">
        <f>VLOOKUP($D1250,Artslister!$A$1:$W$99,7,FALSE)</f>
        <v>Eudicots</v>
      </c>
      <c r="R1250" t="str">
        <f>VLOOKUP($D1250,Artslister!$A$1:$W$99,8,FALSE)</f>
        <v>Asterales</v>
      </c>
      <c r="S1250" t="str">
        <f>VLOOKUP($D1250,Artslister!$A$1:$W$99,9,FALSE)</f>
        <v>Asteraceae</v>
      </c>
      <c r="T1250" t="str">
        <f>VLOOKUP($D1250,Artslister!$A$1:$W$99,10,FALSE)</f>
        <v>Inula</v>
      </c>
      <c r="U1250" t="str">
        <f>VLOOKUP($D1250,Artslister!$A$1:$W$99,11,FALSE)</f>
        <v>salicina</v>
      </c>
      <c r="V1250">
        <f>VLOOKUP($D1250,Artslister!$A$1:$W$99,12,FALSE)</f>
        <v>0</v>
      </c>
      <c r="W1250" t="str">
        <f>VLOOKUP($D1250,Artslister!$A$1:$W$99,13,FALSE)</f>
        <v>L.</v>
      </c>
      <c r="X1250" t="e">
        <f>VLOOKUP($D1250,Artslister!$A$1:$W$99,15,FALSE)</f>
        <v>#REF!</v>
      </c>
      <c r="Y1250" t="e">
        <f>VLOOKUP($D1250,Artslister!$A$1:$W$99,17,FALSE)</f>
        <v>#N/A</v>
      </c>
    </row>
    <row r="1251" spans="1:25" hidden="1" x14ac:dyDescent="0.3">
      <c r="A1251" t="s">
        <v>57</v>
      </c>
      <c r="B1251">
        <v>2019</v>
      </c>
      <c r="C1251" t="s">
        <v>1652</v>
      </c>
      <c r="D1251" t="s">
        <v>1946</v>
      </c>
      <c r="E1251">
        <v>5</v>
      </c>
      <c r="F1251">
        <v>1</v>
      </c>
      <c r="L1251" t="str">
        <f>VLOOKUP($D1251,Artslister!$A$1:$W$99,2,FALSE)</f>
        <v>Inula salicina</v>
      </c>
      <c r="M1251" t="str">
        <f>VLOOKUP($D1251,Artslister!$A$1:$W$99,3,FALSE)</f>
        <v>100715</v>
      </c>
      <c r="N1251" t="str">
        <f>VLOOKUP($D1251,Artslister!$A$1:$W$99,4,FALSE)</f>
        <v>60675</v>
      </c>
      <c r="O1251" t="str">
        <f>VLOOKUP($D1251,Artslister!$A$1:$W$99,5,FALSE)</f>
        <v>Plantae</v>
      </c>
      <c r="P1251" t="str">
        <f>VLOOKUP($D1251,Artslister!$A$1:$W$99,6,FALSE)</f>
        <v>Magnoliophyta</v>
      </c>
      <c r="Q1251" t="str">
        <f>VLOOKUP($D1251,Artslister!$A$1:$W$99,7,FALSE)</f>
        <v>Eudicots</v>
      </c>
      <c r="R1251" t="str">
        <f>VLOOKUP($D1251,Artslister!$A$1:$W$99,8,FALSE)</f>
        <v>Asterales</v>
      </c>
      <c r="S1251" t="str">
        <f>VLOOKUP($D1251,Artslister!$A$1:$W$99,9,FALSE)</f>
        <v>Asteraceae</v>
      </c>
      <c r="T1251" t="str">
        <f>VLOOKUP($D1251,Artslister!$A$1:$W$99,10,FALSE)</f>
        <v>Inula</v>
      </c>
      <c r="U1251" t="str">
        <f>VLOOKUP($D1251,Artslister!$A$1:$W$99,11,FALSE)</f>
        <v>salicina</v>
      </c>
      <c r="V1251">
        <f>VLOOKUP($D1251,Artslister!$A$1:$W$99,12,FALSE)</f>
        <v>0</v>
      </c>
      <c r="W1251" t="str">
        <f>VLOOKUP($D1251,Artslister!$A$1:$W$99,13,FALSE)</f>
        <v>L.</v>
      </c>
      <c r="X1251" t="e">
        <f>VLOOKUP($D1251,Artslister!$A$1:$W$99,15,FALSE)</f>
        <v>#REF!</v>
      </c>
      <c r="Y1251" t="e">
        <f>VLOOKUP($D1251,Artslister!$A$1:$W$99,17,FALSE)</f>
        <v>#N/A</v>
      </c>
    </row>
    <row r="1252" spans="1:25" hidden="1" x14ac:dyDescent="0.3">
      <c r="A1252" t="s">
        <v>57</v>
      </c>
      <c r="B1252">
        <v>2019</v>
      </c>
      <c r="C1252" t="s">
        <v>1644</v>
      </c>
      <c r="D1252" t="s">
        <v>1946</v>
      </c>
      <c r="E1252">
        <v>5</v>
      </c>
      <c r="F1252">
        <v>1</v>
      </c>
      <c r="L1252" t="str">
        <f>VLOOKUP($D1252,Artslister!$A$1:$W$99,2,FALSE)</f>
        <v>Inula salicina</v>
      </c>
      <c r="M1252" t="str">
        <f>VLOOKUP($D1252,Artslister!$A$1:$W$99,3,FALSE)</f>
        <v>100715</v>
      </c>
      <c r="N1252" t="str">
        <f>VLOOKUP($D1252,Artslister!$A$1:$W$99,4,FALSE)</f>
        <v>60675</v>
      </c>
      <c r="O1252" t="str">
        <f>VLOOKUP($D1252,Artslister!$A$1:$W$99,5,FALSE)</f>
        <v>Plantae</v>
      </c>
      <c r="P1252" t="str">
        <f>VLOOKUP($D1252,Artslister!$A$1:$W$99,6,FALSE)</f>
        <v>Magnoliophyta</v>
      </c>
      <c r="Q1252" t="str">
        <f>VLOOKUP($D1252,Artslister!$A$1:$W$99,7,FALSE)</f>
        <v>Eudicots</v>
      </c>
      <c r="R1252" t="str">
        <f>VLOOKUP($D1252,Artslister!$A$1:$W$99,8,FALSE)</f>
        <v>Asterales</v>
      </c>
      <c r="S1252" t="str">
        <f>VLOOKUP($D1252,Artslister!$A$1:$W$99,9,FALSE)</f>
        <v>Asteraceae</v>
      </c>
      <c r="T1252" t="str">
        <f>VLOOKUP($D1252,Artslister!$A$1:$W$99,10,FALSE)</f>
        <v>Inula</v>
      </c>
      <c r="U1252" t="str">
        <f>VLOOKUP($D1252,Artslister!$A$1:$W$99,11,FALSE)</f>
        <v>salicina</v>
      </c>
      <c r="V1252">
        <f>VLOOKUP($D1252,Artslister!$A$1:$W$99,12,FALSE)</f>
        <v>0</v>
      </c>
      <c r="W1252" t="str">
        <f>VLOOKUP($D1252,Artslister!$A$1:$W$99,13,FALSE)</f>
        <v>L.</v>
      </c>
      <c r="X1252" t="e">
        <f>VLOOKUP($D1252,Artslister!$A$1:$W$99,15,FALSE)</f>
        <v>#REF!</v>
      </c>
      <c r="Y1252" t="e">
        <f>VLOOKUP($D1252,Artslister!$A$1:$W$99,17,FALSE)</f>
        <v>#N/A</v>
      </c>
    </row>
    <row r="1253" spans="1:25" hidden="1" x14ac:dyDescent="0.3">
      <c r="A1253" s="33" t="s">
        <v>104</v>
      </c>
      <c r="B1253" s="20">
        <v>2021</v>
      </c>
      <c r="C1253" s="20" t="s">
        <v>1269</v>
      </c>
      <c r="D1253" s="20" t="s">
        <v>1990</v>
      </c>
      <c r="E1253" s="20">
        <v>5</v>
      </c>
      <c r="J1253" s="20"/>
      <c r="K1253" t="s">
        <v>1991</v>
      </c>
      <c r="L1253" t="str">
        <f>VLOOKUP($D1253,Artslister!$A$1:$W$99,2,FALSE)</f>
        <v>Prunus cerasus</v>
      </c>
      <c r="M1253" t="str">
        <f>VLOOKUP($D1253,Artslister!$A$1:$W$99,3,FALSE)</f>
        <v>103370</v>
      </c>
      <c r="N1253" t="str">
        <f>VLOOKUP($D1253,Artslister!$A$1:$W$99,4,FALSE)</f>
        <v>135919</v>
      </c>
      <c r="O1253" t="str">
        <f>VLOOKUP($D1253,Artslister!$A$1:$W$99,5,FALSE)</f>
        <v>Plantae</v>
      </c>
      <c r="P1253" t="str">
        <f>VLOOKUP($D1253,Artslister!$A$1:$W$99,6,FALSE)</f>
        <v>Magnoliophyta</v>
      </c>
      <c r="Q1253" t="str">
        <f>VLOOKUP($D1253,Artslister!$A$1:$W$99,7,FALSE)</f>
        <v>Eudicots</v>
      </c>
      <c r="R1253" t="str">
        <f>VLOOKUP($D1253,Artslister!$A$1:$W$99,8,FALSE)</f>
        <v>Rosales</v>
      </c>
      <c r="S1253" t="str">
        <f>VLOOKUP($D1253,Artslister!$A$1:$W$99,9,FALSE)</f>
        <v>Rosaceae</v>
      </c>
      <c r="T1253" t="str">
        <f>VLOOKUP($D1253,Artslister!$A$1:$W$99,10,FALSE)</f>
        <v>Prunus</v>
      </c>
      <c r="U1253" t="str">
        <f>VLOOKUP($D1253,Artslister!$A$1:$W$99,11,FALSE)</f>
        <v>cerasus</v>
      </c>
      <c r="V1253">
        <f>VLOOKUP($D1253,Artslister!$A$1:$W$99,12,FALSE)</f>
        <v>0</v>
      </c>
      <c r="W1253" t="str">
        <f>VLOOKUP($D1253,Artslister!$A$1:$W$99,13,FALSE)</f>
        <v>L.</v>
      </c>
      <c r="X1253" t="e">
        <f>VLOOKUP($D1253,Artslister!$A$1:$W$99,15,FALSE)</f>
        <v>#REF!</v>
      </c>
      <c r="Y1253">
        <f>VLOOKUP($D1253,Artslister!$A$1:$W$99,17,FALSE)</f>
        <v>0</v>
      </c>
    </row>
    <row r="1254" spans="1:25" hidden="1" x14ac:dyDescent="0.3">
      <c r="A1254" s="20" t="s">
        <v>104</v>
      </c>
      <c r="B1254">
        <v>2023</v>
      </c>
      <c r="C1254" t="s">
        <v>1269</v>
      </c>
      <c r="D1254" t="s">
        <v>1990</v>
      </c>
      <c r="E1254">
        <v>3</v>
      </c>
      <c r="I1254">
        <v>1</v>
      </c>
      <c r="L1254" t="str">
        <f>VLOOKUP($D1254,Artslister!$A$1:$W$99,2,FALSE)</f>
        <v>Prunus cerasus</v>
      </c>
      <c r="M1254" t="str">
        <f>VLOOKUP($D1254,Artslister!$A$1:$W$99,3,FALSE)</f>
        <v>103370</v>
      </c>
      <c r="N1254" t="str">
        <f>VLOOKUP($D1254,Artslister!$A$1:$W$99,4,FALSE)</f>
        <v>135919</v>
      </c>
      <c r="O1254" t="str">
        <f>VLOOKUP($D1254,Artslister!$A$1:$W$99,5,FALSE)</f>
        <v>Plantae</v>
      </c>
      <c r="P1254" t="str">
        <f>VLOOKUP($D1254,Artslister!$A$1:$W$99,6,FALSE)</f>
        <v>Magnoliophyta</v>
      </c>
      <c r="Q1254" t="str">
        <f>VLOOKUP($D1254,Artslister!$A$1:$W$99,7,FALSE)</f>
        <v>Eudicots</v>
      </c>
      <c r="R1254" t="str">
        <f>VLOOKUP($D1254,Artslister!$A$1:$W$99,8,FALSE)</f>
        <v>Rosales</v>
      </c>
      <c r="S1254" t="str">
        <f>VLOOKUP($D1254,Artslister!$A$1:$W$99,9,FALSE)</f>
        <v>Rosaceae</v>
      </c>
      <c r="T1254" t="str">
        <f>VLOOKUP($D1254,Artslister!$A$1:$W$99,10,FALSE)</f>
        <v>Prunus</v>
      </c>
      <c r="U1254" t="str">
        <f>VLOOKUP($D1254,Artslister!$A$1:$W$99,11,FALSE)</f>
        <v>cerasus</v>
      </c>
      <c r="V1254">
        <f>VLOOKUP($D1254,Artslister!$A$1:$W$99,12,FALSE)</f>
        <v>0</v>
      </c>
      <c r="W1254" t="str">
        <f>VLOOKUP($D1254,Artslister!$A$1:$W$99,13,FALSE)</f>
        <v>L.</v>
      </c>
      <c r="X1254" t="e">
        <f>VLOOKUP($D1254,Artslister!$A$1:$W$99,15,FALSE)</f>
        <v>#REF!</v>
      </c>
      <c r="Y1254">
        <f>VLOOKUP($D1254,Artslister!$A$1:$W$99,17,FALSE)</f>
        <v>0</v>
      </c>
    </row>
    <row r="1255" spans="1:25" hidden="1" x14ac:dyDescent="0.3">
      <c r="A1255" t="s">
        <v>57</v>
      </c>
      <c r="B1255">
        <v>2020</v>
      </c>
      <c r="C1255" t="s">
        <v>1627</v>
      </c>
      <c r="D1255" t="s">
        <v>1946</v>
      </c>
      <c r="E1255">
        <v>7</v>
      </c>
      <c r="F1255">
        <v>1</v>
      </c>
      <c r="L1255" t="str">
        <f>VLOOKUP($D1255,Artslister!$A$1:$W$99,2,FALSE)</f>
        <v>Inula salicina</v>
      </c>
      <c r="M1255" t="str">
        <f>VLOOKUP($D1255,Artslister!$A$1:$W$99,3,FALSE)</f>
        <v>100715</v>
      </c>
      <c r="N1255" t="str">
        <f>VLOOKUP($D1255,Artslister!$A$1:$W$99,4,FALSE)</f>
        <v>60675</v>
      </c>
      <c r="O1255" t="str">
        <f>VLOOKUP($D1255,Artslister!$A$1:$W$99,5,FALSE)</f>
        <v>Plantae</v>
      </c>
      <c r="P1255" t="str">
        <f>VLOOKUP($D1255,Artslister!$A$1:$W$99,6,FALSE)</f>
        <v>Magnoliophyta</v>
      </c>
      <c r="Q1255" t="str">
        <f>VLOOKUP($D1255,Artslister!$A$1:$W$99,7,FALSE)</f>
        <v>Eudicots</v>
      </c>
      <c r="R1255" t="str">
        <f>VLOOKUP($D1255,Artslister!$A$1:$W$99,8,FALSE)</f>
        <v>Asterales</v>
      </c>
      <c r="S1255" t="str">
        <f>VLOOKUP($D1255,Artslister!$A$1:$W$99,9,FALSE)</f>
        <v>Asteraceae</v>
      </c>
      <c r="T1255" t="str">
        <f>VLOOKUP($D1255,Artslister!$A$1:$W$99,10,FALSE)</f>
        <v>Inula</v>
      </c>
      <c r="U1255" t="str">
        <f>VLOOKUP($D1255,Artslister!$A$1:$W$99,11,FALSE)</f>
        <v>salicina</v>
      </c>
      <c r="V1255">
        <f>VLOOKUP($D1255,Artslister!$A$1:$W$99,12,FALSE)</f>
        <v>0</v>
      </c>
      <c r="W1255" t="str">
        <f>VLOOKUP($D1255,Artslister!$A$1:$W$99,13,FALSE)</f>
        <v>L.</v>
      </c>
      <c r="X1255" t="e">
        <f>VLOOKUP($D1255,Artslister!$A$1:$W$99,15,FALSE)</f>
        <v>#REF!</v>
      </c>
      <c r="Y1255" t="e">
        <f>VLOOKUP($D1255,Artslister!$A$1:$W$99,17,FALSE)</f>
        <v>#N/A</v>
      </c>
    </row>
    <row r="1256" spans="1:25" hidden="1" x14ac:dyDescent="0.3">
      <c r="A1256" s="20" t="s">
        <v>114</v>
      </c>
      <c r="B1256" s="20">
        <v>2020</v>
      </c>
      <c r="C1256" s="20" t="s">
        <v>1486</v>
      </c>
      <c r="D1256" s="20" t="s">
        <v>1945</v>
      </c>
      <c r="E1256" s="20">
        <v>1</v>
      </c>
      <c r="F1256">
        <v>1</v>
      </c>
      <c r="J1256" s="20"/>
      <c r="L1256" t="str">
        <f>VLOOKUP($D1256,Artslister!$A$1:$W$99,2,FALSE)</f>
        <v>Filipendula vulgaris</v>
      </c>
      <c r="M1256" t="str">
        <f>VLOOKUP($D1256,Artslister!$A$1:$W$99,3,FALSE)</f>
        <v>103311</v>
      </c>
      <c r="N1256" t="str">
        <f>VLOOKUP($D1256,Artslister!$A$1:$W$99,4,FALSE)</f>
        <v>133275</v>
      </c>
      <c r="O1256" t="str">
        <f>VLOOKUP($D1256,Artslister!$A$1:$W$99,5,FALSE)</f>
        <v>Plantae</v>
      </c>
      <c r="P1256" t="str">
        <f>VLOOKUP($D1256,Artslister!$A$1:$W$99,6,FALSE)</f>
        <v>Magnoliophyta</v>
      </c>
      <c r="Q1256" t="str">
        <f>VLOOKUP($D1256,Artslister!$A$1:$W$99,7,FALSE)</f>
        <v>Eudicots</v>
      </c>
      <c r="R1256" t="str">
        <f>VLOOKUP($D1256,Artslister!$A$1:$W$99,8,FALSE)</f>
        <v>Rosales</v>
      </c>
      <c r="S1256" t="str">
        <f>VLOOKUP($D1256,Artslister!$A$1:$W$99,9,FALSE)</f>
        <v>Rosaceae</v>
      </c>
      <c r="T1256" t="str">
        <f>VLOOKUP($D1256,Artslister!$A$1:$W$99,10,FALSE)</f>
        <v>Filipendula</v>
      </c>
      <c r="U1256" t="str">
        <f>VLOOKUP($D1256,Artslister!$A$1:$W$99,11,FALSE)</f>
        <v>vulgaris</v>
      </c>
      <c r="V1256">
        <f>VLOOKUP($D1256,Artslister!$A$1:$W$99,12,FALSE)</f>
        <v>0</v>
      </c>
      <c r="W1256" t="str">
        <f>VLOOKUP($D1256,Artslister!$A$1:$W$99,13,FALSE)</f>
        <v>Moench</v>
      </c>
      <c r="X1256" t="e">
        <f>VLOOKUP($D1256,Artslister!$A$1:$W$99,15,FALSE)</f>
        <v>#REF!</v>
      </c>
      <c r="Y1256" t="e">
        <f>VLOOKUP($D1256,Artslister!$A$1:$W$99,17,FALSE)</f>
        <v>#N/A</v>
      </c>
    </row>
    <row r="1257" spans="1:25" hidden="1" x14ac:dyDescent="0.3">
      <c r="A1257" s="20" t="s">
        <v>114</v>
      </c>
      <c r="B1257" s="20">
        <v>2022</v>
      </c>
      <c r="C1257" t="s">
        <v>1486</v>
      </c>
      <c r="D1257" t="s">
        <v>1928</v>
      </c>
      <c r="E1257">
        <v>1</v>
      </c>
      <c r="H1257">
        <v>1</v>
      </c>
      <c r="L1257" t="str">
        <f>VLOOKUP($D1257,Artslister!$A$1:$W$99,2,FALSE)</f>
        <v>Rosa sp.</v>
      </c>
      <c r="M1257" t="str">
        <f>VLOOKUP($D1257,Artslister!$A$1:$W$99,3,FALSE)</f>
        <v>103384</v>
      </c>
      <c r="N1257" t="str">
        <f>VLOOKUP($D1257,Artslister!$A$1:$W$99,4,FALSE)</f>
        <v>63344</v>
      </c>
      <c r="O1257" t="str">
        <f>VLOOKUP($D1257,Artslister!$A$1:$W$99,5,FALSE)</f>
        <v>Plantae</v>
      </c>
      <c r="P1257" t="str">
        <f>VLOOKUP($D1257,Artslister!$A$1:$W$99,6,FALSE)</f>
        <v>Magnoliophyta</v>
      </c>
      <c r="Q1257" t="str">
        <f>VLOOKUP($D1257,Artslister!$A$1:$W$99,7,FALSE)</f>
        <v>Eudicots</v>
      </c>
      <c r="R1257" t="str">
        <f>VLOOKUP($D1257,Artslister!$A$1:$W$99,8,FALSE)</f>
        <v>Rosales</v>
      </c>
      <c r="S1257" t="str">
        <f>VLOOKUP($D1257,Artslister!$A$1:$W$99,9,FALSE)</f>
        <v>Rosaceae</v>
      </c>
      <c r="T1257" t="str">
        <f>VLOOKUP($D1257,Artslister!$A$1:$W$99,10,FALSE)</f>
        <v>Rosa</v>
      </c>
      <c r="U1257">
        <f>VLOOKUP($D1257,Artslister!$A$1:$W$99,11,FALSE)</f>
        <v>0</v>
      </c>
      <c r="V1257">
        <f>VLOOKUP($D1257,Artslister!$A$1:$W$99,12,FALSE)</f>
        <v>0</v>
      </c>
      <c r="W1257" t="str">
        <f>VLOOKUP($D1257,Artslister!$A$1:$W$99,13,FALSE)</f>
        <v>L.</v>
      </c>
      <c r="X1257" t="e">
        <f>VLOOKUP($D1257,Artslister!$A$1:$W$99,15,FALSE)</f>
        <v>#REF!</v>
      </c>
      <c r="Y1257" t="e">
        <f>VLOOKUP($D1257,Artslister!$A$1:$W$99,17,FALSE)</f>
        <v>#N/A</v>
      </c>
    </row>
    <row r="1258" spans="1:25" hidden="1" x14ac:dyDescent="0.3">
      <c r="A1258" s="20" t="s">
        <v>114</v>
      </c>
      <c r="B1258" s="20">
        <v>2022</v>
      </c>
      <c r="C1258" t="s">
        <v>1486</v>
      </c>
      <c r="D1258" t="s">
        <v>1985</v>
      </c>
      <c r="E1258">
        <v>1</v>
      </c>
      <c r="G1258">
        <v>1</v>
      </c>
      <c r="L1258" t="str">
        <f>VLOOKUP($D1258,Artslister!$A$1:$W$99,2,FALSE)</f>
        <v>Vincetoxicum rossicum</v>
      </c>
      <c r="M1258" t="str">
        <f>VLOOKUP($D1258,Artslister!$A$1:$W$99,3,FALSE)</f>
        <v>102170</v>
      </c>
      <c r="N1258" t="str">
        <f>VLOOKUP($D1258,Artslister!$A$1:$W$99,4,FALSE)</f>
        <v>138770</v>
      </c>
      <c r="O1258" t="str">
        <f>VLOOKUP($D1258,Artslister!$A$1:$W$99,5,FALSE)</f>
        <v>Plantae</v>
      </c>
      <c r="P1258" t="str">
        <f>VLOOKUP($D1258,Artslister!$A$1:$W$99,6,FALSE)</f>
        <v>Magnoliophyta</v>
      </c>
      <c r="Q1258" t="str">
        <f>VLOOKUP($D1258,Artslister!$A$1:$W$99,7,FALSE)</f>
        <v>Eudicots</v>
      </c>
      <c r="R1258" t="str">
        <f>VLOOKUP($D1258,Artslister!$A$1:$W$99,8,FALSE)</f>
        <v>Gentianales</v>
      </c>
      <c r="S1258" t="str">
        <f>VLOOKUP($D1258,Artslister!$A$1:$W$99,9,FALSE)</f>
        <v>Apocynaceae</v>
      </c>
      <c r="T1258" t="str">
        <f>VLOOKUP($D1258,Artslister!$A$1:$W$99,10,FALSE)</f>
        <v>Vincetoxicum</v>
      </c>
      <c r="U1258" t="str">
        <f>VLOOKUP($D1258,Artslister!$A$1:$W$99,11,FALSE)</f>
        <v>rossicum</v>
      </c>
      <c r="V1258">
        <f>VLOOKUP($D1258,Artslister!$A$1:$W$99,12,FALSE)</f>
        <v>0</v>
      </c>
      <c r="W1258" t="str">
        <f>VLOOKUP($D1258,Artslister!$A$1:$W$99,13,FALSE)</f>
        <v>(Kleopow) Barbar.</v>
      </c>
      <c r="X1258" t="e">
        <f>VLOOKUP($D1258,Artslister!$A$1:$W$99,15,FALSE)</f>
        <v>#REF!</v>
      </c>
      <c r="Y1258" t="str">
        <f>VLOOKUP($D1258,Artslister!$A$1:$W$99,17,FALSE)</f>
        <v>SE</v>
      </c>
    </row>
    <row r="1259" spans="1:25" hidden="1" x14ac:dyDescent="0.3">
      <c r="A1259" t="s">
        <v>98</v>
      </c>
      <c r="B1259">
        <v>2017</v>
      </c>
      <c r="C1259" t="s">
        <v>1719</v>
      </c>
      <c r="D1259" t="s">
        <v>1927</v>
      </c>
      <c r="E1259">
        <v>1</v>
      </c>
      <c r="F1259">
        <v>1</v>
      </c>
      <c r="L1259" t="str">
        <f>VLOOKUP($D1259,Artslister!$A$1:$W$99,2,FALSE)</f>
        <v>Ranunculus polyanthemos</v>
      </c>
      <c r="M1259" t="str">
        <f>VLOOKUP($D1259,Artslister!$A$1:$W$99,3,FALSE)</f>
        <v>103162</v>
      </c>
      <c r="N1259" t="str">
        <f>VLOOKUP($D1259,Artslister!$A$1:$W$99,4,FALSE)</f>
        <v>136513</v>
      </c>
      <c r="O1259" t="str">
        <f>VLOOKUP($D1259,Artslister!$A$1:$W$99,5,FALSE)</f>
        <v>Plantae</v>
      </c>
      <c r="P1259" t="str">
        <f>VLOOKUP($D1259,Artslister!$A$1:$W$99,6,FALSE)</f>
        <v>Magnoliophyta</v>
      </c>
      <c r="Q1259" t="str">
        <f>VLOOKUP($D1259,Artslister!$A$1:$W$99,7,FALSE)</f>
        <v>Eudicots</v>
      </c>
      <c r="R1259" t="str">
        <f>VLOOKUP($D1259,Artslister!$A$1:$W$99,8,FALSE)</f>
        <v>Ranunculales</v>
      </c>
      <c r="S1259" t="str">
        <f>VLOOKUP($D1259,Artslister!$A$1:$W$99,9,FALSE)</f>
        <v>Ranunculaceae</v>
      </c>
      <c r="T1259" t="str">
        <f>VLOOKUP($D1259,Artslister!$A$1:$W$99,10,FALSE)</f>
        <v>Ranunculus</v>
      </c>
      <c r="U1259" t="str">
        <f>VLOOKUP($D1259,Artslister!$A$1:$W$99,11,FALSE)</f>
        <v>polyanthemos</v>
      </c>
      <c r="V1259">
        <f>VLOOKUP($D1259,Artslister!$A$1:$W$99,12,FALSE)</f>
        <v>0</v>
      </c>
      <c r="W1259" t="str">
        <f>VLOOKUP($D1259,Artslister!$A$1:$W$99,13,FALSE)</f>
        <v>L.</v>
      </c>
      <c r="X1259" t="e">
        <f>VLOOKUP($D1259,Artslister!$A$1:$W$99,15,FALSE)</f>
        <v>#REF!</v>
      </c>
      <c r="Y1259" t="e">
        <f>VLOOKUP($D1259,Artslister!$A$1:$W$99,17,FALSE)</f>
        <v>#N/A</v>
      </c>
    </row>
    <row r="1260" spans="1:25" hidden="1" x14ac:dyDescent="0.3">
      <c r="A1260" t="s">
        <v>98</v>
      </c>
      <c r="B1260">
        <v>2017</v>
      </c>
      <c r="C1260" t="s">
        <v>1720</v>
      </c>
      <c r="D1260" t="s">
        <v>1927</v>
      </c>
      <c r="E1260">
        <v>1</v>
      </c>
      <c r="F1260">
        <v>1</v>
      </c>
      <c r="L1260" t="str">
        <f>VLOOKUP($D1260,Artslister!$A$1:$W$99,2,FALSE)</f>
        <v>Ranunculus polyanthemos</v>
      </c>
      <c r="M1260" t="str">
        <f>VLOOKUP($D1260,Artslister!$A$1:$W$99,3,FALSE)</f>
        <v>103162</v>
      </c>
      <c r="N1260" t="str">
        <f>VLOOKUP($D1260,Artslister!$A$1:$W$99,4,FALSE)</f>
        <v>136513</v>
      </c>
      <c r="O1260" t="str">
        <f>VLOOKUP($D1260,Artslister!$A$1:$W$99,5,FALSE)</f>
        <v>Plantae</v>
      </c>
      <c r="P1260" t="str">
        <f>VLOOKUP($D1260,Artslister!$A$1:$W$99,6,FALSE)</f>
        <v>Magnoliophyta</v>
      </c>
      <c r="Q1260" t="str">
        <f>VLOOKUP($D1260,Artslister!$A$1:$W$99,7,FALSE)</f>
        <v>Eudicots</v>
      </c>
      <c r="R1260" t="str">
        <f>VLOOKUP($D1260,Artslister!$A$1:$W$99,8,FALSE)</f>
        <v>Ranunculales</v>
      </c>
      <c r="S1260" t="str">
        <f>VLOOKUP($D1260,Artslister!$A$1:$W$99,9,FALSE)</f>
        <v>Ranunculaceae</v>
      </c>
      <c r="T1260" t="str">
        <f>VLOOKUP($D1260,Artslister!$A$1:$W$99,10,FALSE)</f>
        <v>Ranunculus</v>
      </c>
      <c r="U1260" t="str">
        <f>VLOOKUP($D1260,Artslister!$A$1:$W$99,11,FALSE)</f>
        <v>polyanthemos</v>
      </c>
      <c r="V1260">
        <f>VLOOKUP($D1260,Artslister!$A$1:$W$99,12,FALSE)</f>
        <v>0</v>
      </c>
      <c r="W1260" t="str">
        <f>VLOOKUP($D1260,Artslister!$A$1:$W$99,13,FALSE)</f>
        <v>L.</v>
      </c>
      <c r="X1260" t="e">
        <f>VLOOKUP($D1260,Artslister!$A$1:$W$99,15,FALSE)</f>
        <v>#REF!</v>
      </c>
      <c r="Y1260" t="e">
        <f>VLOOKUP($D1260,Artslister!$A$1:$W$99,17,FALSE)</f>
        <v>#N/A</v>
      </c>
    </row>
    <row r="1261" spans="1:25" hidden="1" x14ac:dyDescent="0.3">
      <c r="A1261" t="s">
        <v>98</v>
      </c>
      <c r="B1261">
        <v>2017</v>
      </c>
      <c r="C1261" t="s">
        <v>1721</v>
      </c>
      <c r="D1261" t="s">
        <v>1927</v>
      </c>
      <c r="E1261">
        <v>1</v>
      </c>
      <c r="F1261">
        <v>1</v>
      </c>
      <c r="L1261" t="str">
        <f>VLOOKUP($D1261,Artslister!$A$1:$W$99,2,FALSE)</f>
        <v>Ranunculus polyanthemos</v>
      </c>
      <c r="M1261" t="str">
        <f>VLOOKUP($D1261,Artslister!$A$1:$W$99,3,FALSE)</f>
        <v>103162</v>
      </c>
      <c r="N1261" t="str">
        <f>VLOOKUP($D1261,Artslister!$A$1:$W$99,4,FALSE)</f>
        <v>136513</v>
      </c>
      <c r="O1261" t="str">
        <f>VLOOKUP($D1261,Artslister!$A$1:$W$99,5,FALSE)</f>
        <v>Plantae</v>
      </c>
      <c r="P1261" t="str">
        <f>VLOOKUP($D1261,Artslister!$A$1:$W$99,6,FALSE)</f>
        <v>Magnoliophyta</v>
      </c>
      <c r="Q1261" t="str">
        <f>VLOOKUP($D1261,Artslister!$A$1:$W$99,7,FALSE)</f>
        <v>Eudicots</v>
      </c>
      <c r="R1261" t="str">
        <f>VLOOKUP($D1261,Artslister!$A$1:$W$99,8,FALSE)</f>
        <v>Ranunculales</v>
      </c>
      <c r="S1261" t="str">
        <f>VLOOKUP($D1261,Artslister!$A$1:$W$99,9,FALSE)</f>
        <v>Ranunculaceae</v>
      </c>
      <c r="T1261" t="str">
        <f>VLOOKUP($D1261,Artslister!$A$1:$W$99,10,FALSE)</f>
        <v>Ranunculus</v>
      </c>
      <c r="U1261" t="str">
        <f>VLOOKUP($D1261,Artslister!$A$1:$W$99,11,FALSE)</f>
        <v>polyanthemos</v>
      </c>
      <c r="V1261">
        <f>VLOOKUP($D1261,Artslister!$A$1:$W$99,12,FALSE)</f>
        <v>0</v>
      </c>
      <c r="W1261" t="str">
        <f>VLOOKUP($D1261,Artslister!$A$1:$W$99,13,FALSE)</f>
        <v>L.</v>
      </c>
      <c r="X1261" t="e">
        <f>VLOOKUP($D1261,Artslister!$A$1:$W$99,15,FALSE)</f>
        <v>#REF!</v>
      </c>
      <c r="Y1261" t="e">
        <f>VLOOKUP($D1261,Artslister!$A$1:$W$99,17,FALSE)</f>
        <v>#N/A</v>
      </c>
    </row>
    <row r="1262" spans="1:25" hidden="1" x14ac:dyDescent="0.3">
      <c r="A1262" t="s">
        <v>98</v>
      </c>
      <c r="B1262">
        <v>2018</v>
      </c>
      <c r="C1262" t="s">
        <v>1720</v>
      </c>
      <c r="D1262" t="s">
        <v>1927</v>
      </c>
      <c r="E1262">
        <v>1</v>
      </c>
      <c r="F1262">
        <v>1</v>
      </c>
      <c r="L1262" t="str">
        <f>VLOOKUP($D1262,Artslister!$A$1:$W$99,2,FALSE)</f>
        <v>Ranunculus polyanthemos</v>
      </c>
      <c r="M1262" t="str">
        <f>VLOOKUP($D1262,Artslister!$A$1:$W$99,3,FALSE)</f>
        <v>103162</v>
      </c>
      <c r="N1262" t="str">
        <f>VLOOKUP($D1262,Artslister!$A$1:$W$99,4,FALSE)</f>
        <v>136513</v>
      </c>
      <c r="O1262" t="str">
        <f>VLOOKUP($D1262,Artslister!$A$1:$W$99,5,FALSE)</f>
        <v>Plantae</v>
      </c>
      <c r="P1262" t="str">
        <f>VLOOKUP($D1262,Artslister!$A$1:$W$99,6,FALSE)</f>
        <v>Magnoliophyta</v>
      </c>
      <c r="Q1262" t="str">
        <f>VLOOKUP($D1262,Artslister!$A$1:$W$99,7,FALSE)</f>
        <v>Eudicots</v>
      </c>
      <c r="R1262" t="str">
        <f>VLOOKUP($D1262,Artslister!$A$1:$W$99,8,FALSE)</f>
        <v>Ranunculales</v>
      </c>
      <c r="S1262" t="str">
        <f>VLOOKUP($D1262,Artslister!$A$1:$W$99,9,FALSE)</f>
        <v>Ranunculaceae</v>
      </c>
      <c r="T1262" t="str">
        <f>VLOOKUP($D1262,Artslister!$A$1:$W$99,10,FALSE)</f>
        <v>Ranunculus</v>
      </c>
      <c r="U1262" t="str">
        <f>VLOOKUP($D1262,Artslister!$A$1:$W$99,11,FALSE)</f>
        <v>polyanthemos</v>
      </c>
      <c r="V1262">
        <f>VLOOKUP($D1262,Artslister!$A$1:$W$99,12,FALSE)</f>
        <v>0</v>
      </c>
      <c r="W1262" t="str">
        <f>VLOOKUP($D1262,Artslister!$A$1:$W$99,13,FALSE)</f>
        <v>L.</v>
      </c>
      <c r="X1262" t="e">
        <f>VLOOKUP($D1262,Artslister!$A$1:$W$99,15,FALSE)</f>
        <v>#REF!</v>
      </c>
      <c r="Y1262" t="e">
        <f>VLOOKUP($D1262,Artslister!$A$1:$W$99,17,FALSE)</f>
        <v>#N/A</v>
      </c>
    </row>
    <row r="1263" spans="1:25" hidden="1" x14ac:dyDescent="0.3">
      <c r="A1263" t="s">
        <v>42</v>
      </c>
      <c r="B1263">
        <v>2019</v>
      </c>
      <c r="C1263" t="s">
        <v>1176</v>
      </c>
      <c r="D1263" t="s">
        <v>1927</v>
      </c>
      <c r="E1263">
        <v>3</v>
      </c>
      <c r="F1263">
        <v>1</v>
      </c>
      <c r="L1263" t="str">
        <f>VLOOKUP($D1263,Artslister!$A$1:$W$99,2,FALSE)</f>
        <v>Ranunculus polyanthemos</v>
      </c>
      <c r="M1263" t="str">
        <f>VLOOKUP($D1263,Artslister!$A$1:$W$99,3,FALSE)</f>
        <v>103162</v>
      </c>
      <c r="N1263" t="str">
        <f>VLOOKUP($D1263,Artslister!$A$1:$W$99,4,FALSE)</f>
        <v>136513</v>
      </c>
      <c r="O1263" t="str">
        <f>VLOOKUP($D1263,Artslister!$A$1:$W$99,5,FALSE)</f>
        <v>Plantae</v>
      </c>
      <c r="P1263" t="str">
        <f>VLOOKUP($D1263,Artslister!$A$1:$W$99,6,FALSE)</f>
        <v>Magnoliophyta</v>
      </c>
      <c r="Q1263" t="str">
        <f>VLOOKUP($D1263,Artslister!$A$1:$W$99,7,FALSE)</f>
        <v>Eudicots</v>
      </c>
      <c r="R1263" t="str">
        <f>VLOOKUP($D1263,Artslister!$A$1:$W$99,8,FALSE)</f>
        <v>Ranunculales</v>
      </c>
      <c r="S1263" t="str">
        <f>VLOOKUP($D1263,Artslister!$A$1:$W$99,9,FALSE)</f>
        <v>Ranunculaceae</v>
      </c>
      <c r="T1263" t="str">
        <f>VLOOKUP($D1263,Artslister!$A$1:$W$99,10,FALSE)</f>
        <v>Ranunculus</v>
      </c>
      <c r="U1263" t="str">
        <f>VLOOKUP($D1263,Artslister!$A$1:$W$99,11,FALSE)</f>
        <v>polyanthemos</v>
      </c>
      <c r="V1263">
        <f>VLOOKUP($D1263,Artslister!$A$1:$W$99,12,FALSE)</f>
        <v>0</v>
      </c>
      <c r="W1263" t="str">
        <f>VLOOKUP($D1263,Artslister!$A$1:$W$99,13,FALSE)</f>
        <v>L.</v>
      </c>
      <c r="X1263" t="e">
        <f>VLOOKUP($D1263,Artslister!$A$1:$W$99,15,FALSE)</f>
        <v>#REF!</v>
      </c>
      <c r="Y1263" t="e">
        <f>VLOOKUP($D1263,Artslister!$A$1:$W$99,17,FALSE)</f>
        <v>#N/A</v>
      </c>
    </row>
    <row r="1264" spans="1:25" hidden="1" x14ac:dyDescent="0.3">
      <c r="A1264" t="s">
        <v>42</v>
      </c>
      <c r="B1264">
        <v>2019</v>
      </c>
      <c r="C1264" t="s">
        <v>1185</v>
      </c>
      <c r="D1264" t="s">
        <v>1927</v>
      </c>
      <c r="E1264">
        <v>5</v>
      </c>
      <c r="F1264">
        <v>1</v>
      </c>
      <c r="L1264" t="str">
        <f>VLOOKUP($D1264,Artslister!$A$1:$W$99,2,FALSE)</f>
        <v>Ranunculus polyanthemos</v>
      </c>
      <c r="M1264" t="str">
        <f>VLOOKUP($D1264,Artslister!$A$1:$W$99,3,FALSE)</f>
        <v>103162</v>
      </c>
      <c r="N1264" t="str">
        <f>VLOOKUP($D1264,Artslister!$A$1:$W$99,4,FALSE)</f>
        <v>136513</v>
      </c>
      <c r="O1264" t="str">
        <f>VLOOKUP($D1264,Artslister!$A$1:$W$99,5,FALSE)</f>
        <v>Plantae</v>
      </c>
      <c r="P1264" t="str">
        <f>VLOOKUP($D1264,Artslister!$A$1:$W$99,6,FALSE)</f>
        <v>Magnoliophyta</v>
      </c>
      <c r="Q1264" t="str">
        <f>VLOOKUP($D1264,Artslister!$A$1:$W$99,7,FALSE)</f>
        <v>Eudicots</v>
      </c>
      <c r="R1264" t="str">
        <f>VLOOKUP($D1264,Artslister!$A$1:$W$99,8,FALSE)</f>
        <v>Ranunculales</v>
      </c>
      <c r="S1264" t="str">
        <f>VLOOKUP($D1264,Artslister!$A$1:$W$99,9,FALSE)</f>
        <v>Ranunculaceae</v>
      </c>
      <c r="T1264" t="str">
        <f>VLOOKUP($D1264,Artslister!$A$1:$W$99,10,FALSE)</f>
        <v>Ranunculus</v>
      </c>
      <c r="U1264" t="str">
        <f>VLOOKUP($D1264,Artslister!$A$1:$W$99,11,FALSE)</f>
        <v>polyanthemos</v>
      </c>
      <c r="V1264">
        <f>VLOOKUP($D1264,Artslister!$A$1:$W$99,12,FALSE)</f>
        <v>0</v>
      </c>
      <c r="W1264" t="str">
        <f>VLOOKUP($D1264,Artslister!$A$1:$W$99,13,FALSE)</f>
        <v>L.</v>
      </c>
      <c r="X1264" t="e">
        <f>VLOOKUP($D1264,Artslister!$A$1:$W$99,15,FALSE)</f>
        <v>#REF!</v>
      </c>
      <c r="Y1264" t="e">
        <f>VLOOKUP($D1264,Artslister!$A$1:$W$99,17,FALSE)</f>
        <v>#N/A</v>
      </c>
    </row>
    <row r="1265" spans="1:25" hidden="1" x14ac:dyDescent="0.3">
      <c r="A1265" t="s">
        <v>42</v>
      </c>
      <c r="B1265">
        <v>2019</v>
      </c>
      <c r="C1265" t="s">
        <v>1179</v>
      </c>
      <c r="D1265" t="s">
        <v>1927</v>
      </c>
      <c r="E1265">
        <v>3</v>
      </c>
      <c r="F1265">
        <v>1</v>
      </c>
      <c r="L1265" t="str">
        <f>VLOOKUP($D1265,Artslister!$A$1:$W$99,2,FALSE)</f>
        <v>Ranunculus polyanthemos</v>
      </c>
      <c r="M1265" t="str">
        <f>VLOOKUP($D1265,Artslister!$A$1:$W$99,3,FALSE)</f>
        <v>103162</v>
      </c>
      <c r="N1265" t="str">
        <f>VLOOKUP($D1265,Artslister!$A$1:$W$99,4,FALSE)</f>
        <v>136513</v>
      </c>
      <c r="O1265" t="str">
        <f>VLOOKUP($D1265,Artslister!$A$1:$W$99,5,FALSE)</f>
        <v>Plantae</v>
      </c>
      <c r="P1265" t="str">
        <f>VLOOKUP($D1265,Artslister!$A$1:$W$99,6,FALSE)</f>
        <v>Magnoliophyta</v>
      </c>
      <c r="Q1265" t="str">
        <f>VLOOKUP($D1265,Artslister!$A$1:$W$99,7,FALSE)</f>
        <v>Eudicots</v>
      </c>
      <c r="R1265" t="str">
        <f>VLOOKUP($D1265,Artslister!$A$1:$W$99,8,FALSE)</f>
        <v>Ranunculales</v>
      </c>
      <c r="S1265" t="str">
        <f>VLOOKUP($D1265,Artslister!$A$1:$W$99,9,FALSE)</f>
        <v>Ranunculaceae</v>
      </c>
      <c r="T1265" t="str">
        <f>VLOOKUP($D1265,Artslister!$A$1:$W$99,10,FALSE)</f>
        <v>Ranunculus</v>
      </c>
      <c r="U1265" t="str">
        <f>VLOOKUP($D1265,Artslister!$A$1:$W$99,11,FALSE)</f>
        <v>polyanthemos</v>
      </c>
      <c r="V1265">
        <f>VLOOKUP($D1265,Artslister!$A$1:$W$99,12,FALSE)</f>
        <v>0</v>
      </c>
      <c r="W1265" t="str">
        <f>VLOOKUP($D1265,Artslister!$A$1:$W$99,13,FALSE)</f>
        <v>L.</v>
      </c>
      <c r="X1265" t="e">
        <f>VLOOKUP($D1265,Artslister!$A$1:$W$99,15,FALSE)</f>
        <v>#REF!</v>
      </c>
      <c r="Y1265" t="e">
        <f>VLOOKUP($D1265,Artslister!$A$1:$W$99,17,FALSE)</f>
        <v>#N/A</v>
      </c>
    </row>
    <row r="1266" spans="1:25" hidden="1" x14ac:dyDescent="0.3">
      <c r="A1266" t="s">
        <v>42</v>
      </c>
      <c r="B1266">
        <v>2019</v>
      </c>
      <c r="C1266" t="s">
        <v>1178</v>
      </c>
      <c r="D1266" t="s">
        <v>1927</v>
      </c>
      <c r="E1266">
        <v>1</v>
      </c>
      <c r="F1266">
        <v>1</v>
      </c>
      <c r="L1266" t="str">
        <f>VLOOKUP($D1266,Artslister!$A$1:$W$99,2,FALSE)</f>
        <v>Ranunculus polyanthemos</v>
      </c>
      <c r="M1266" t="str">
        <f>VLOOKUP($D1266,Artslister!$A$1:$W$99,3,FALSE)</f>
        <v>103162</v>
      </c>
      <c r="N1266" t="str">
        <f>VLOOKUP($D1266,Artslister!$A$1:$W$99,4,FALSE)</f>
        <v>136513</v>
      </c>
      <c r="O1266" t="str">
        <f>VLOOKUP($D1266,Artslister!$A$1:$W$99,5,FALSE)</f>
        <v>Plantae</v>
      </c>
      <c r="P1266" t="str">
        <f>VLOOKUP($D1266,Artslister!$A$1:$W$99,6,FALSE)</f>
        <v>Magnoliophyta</v>
      </c>
      <c r="Q1266" t="str">
        <f>VLOOKUP($D1266,Artslister!$A$1:$W$99,7,FALSE)</f>
        <v>Eudicots</v>
      </c>
      <c r="R1266" t="str">
        <f>VLOOKUP($D1266,Artslister!$A$1:$W$99,8,FALSE)</f>
        <v>Ranunculales</v>
      </c>
      <c r="S1266" t="str">
        <f>VLOOKUP($D1266,Artslister!$A$1:$W$99,9,FALSE)</f>
        <v>Ranunculaceae</v>
      </c>
      <c r="T1266" t="str">
        <f>VLOOKUP($D1266,Artslister!$A$1:$W$99,10,FALSE)</f>
        <v>Ranunculus</v>
      </c>
      <c r="U1266" t="str">
        <f>VLOOKUP($D1266,Artslister!$A$1:$W$99,11,FALSE)</f>
        <v>polyanthemos</v>
      </c>
      <c r="V1266">
        <f>VLOOKUP($D1266,Artslister!$A$1:$W$99,12,FALSE)</f>
        <v>0</v>
      </c>
      <c r="W1266" t="str">
        <f>VLOOKUP($D1266,Artslister!$A$1:$W$99,13,FALSE)</f>
        <v>L.</v>
      </c>
      <c r="X1266" t="e">
        <f>VLOOKUP($D1266,Artslister!$A$1:$W$99,15,FALSE)</f>
        <v>#REF!</v>
      </c>
      <c r="Y1266" t="e">
        <f>VLOOKUP($D1266,Artslister!$A$1:$W$99,17,FALSE)</f>
        <v>#N/A</v>
      </c>
    </row>
    <row r="1267" spans="1:25" hidden="1" x14ac:dyDescent="0.3">
      <c r="A1267" t="s">
        <v>42</v>
      </c>
      <c r="B1267">
        <v>2019</v>
      </c>
      <c r="C1267" t="s">
        <v>1180</v>
      </c>
      <c r="D1267" t="s">
        <v>1927</v>
      </c>
      <c r="E1267">
        <v>2</v>
      </c>
      <c r="F1267">
        <v>1</v>
      </c>
      <c r="L1267" t="str">
        <f>VLOOKUP($D1267,Artslister!$A$1:$W$99,2,FALSE)</f>
        <v>Ranunculus polyanthemos</v>
      </c>
      <c r="M1267" t="str">
        <f>VLOOKUP($D1267,Artslister!$A$1:$W$99,3,FALSE)</f>
        <v>103162</v>
      </c>
      <c r="N1267" t="str">
        <f>VLOOKUP($D1267,Artslister!$A$1:$W$99,4,FALSE)</f>
        <v>136513</v>
      </c>
      <c r="O1267" t="str">
        <f>VLOOKUP($D1267,Artslister!$A$1:$W$99,5,FALSE)</f>
        <v>Plantae</v>
      </c>
      <c r="P1267" t="str">
        <f>VLOOKUP($D1267,Artslister!$A$1:$W$99,6,FALSE)</f>
        <v>Magnoliophyta</v>
      </c>
      <c r="Q1267" t="str">
        <f>VLOOKUP($D1267,Artslister!$A$1:$W$99,7,FALSE)</f>
        <v>Eudicots</v>
      </c>
      <c r="R1267" t="str">
        <f>VLOOKUP($D1267,Artslister!$A$1:$W$99,8,FALSE)</f>
        <v>Ranunculales</v>
      </c>
      <c r="S1267" t="str">
        <f>VLOOKUP($D1267,Artslister!$A$1:$W$99,9,FALSE)</f>
        <v>Ranunculaceae</v>
      </c>
      <c r="T1267" t="str">
        <f>VLOOKUP($D1267,Artslister!$A$1:$W$99,10,FALSE)</f>
        <v>Ranunculus</v>
      </c>
      <c r="U1267" t="str">
        <f>VLOOKUP($D1267,Artslister!$A$1:$W$99,11,FALSE)</f>
        <v>polyanthemos</v>
      </c>
      <c r="V1267">
        <f>VLOOKUP($D1267,Artslister!$A$1:$W$99,12,FALSE)</f>
        <v>0</v>
      </c>
      <c r="W1267" t="str">
        <f>VLOOKUP($D1267,Artslister!$A$1:$W$99,13,FALSE)</f>
        <v>L.</v>
      </c>
      <c r="X1267" t="e">
        <f>VLOOKUP($D1267,Artslister!$A$1:$W$99,15,FALSE)</f>
        <v>#REF!</v>
      </c>
      <c r="Y1267" t="e">
        <f>VLOOKUP($D1267,Artslister!$A$1:$W$99,17,FALSE)</f>
        <v>#N/A</v>
      </c>
    </row>
    <row r="1268" spans="1:25" hidden="1" x14ac:dyDescent="0.3">
      <c r="A1268" t="s">
        <v>20</v>
      </c>
      <c r="B1268">
        <v>2019</v>
      </c>
      <c r="C1268" t="s">
        <v>1348</v>
      </c>
      <c r="D1268" t="s">
        <v>1927</v>
      </c>
      <c r="E1268">
        <v>1</v>
      </c>
      <c r="F1268">
        <v>1</v>
      </c>
      <c r="L1268" t="str">
        <f>VLOOKUP($D1268,Artslister!$A$1:$W$99,2,FALSE)</f>
        <v>Ranunculus polyanthemos</v>
      </c>
      <c r="M1268" t="str">
        <f>VLOOKUP($D1268,Artslister!$A$1:$W$99,3,FALSE)</f>
        <v>103162</v>
      </c>
      <c r="N1268" t="str">
        <f>VLOOKUP($D1268,Artslister!$A$1:$W$99,4,FALSE)</f>
        <v>136513</v>
      </c>
      <c r="O1268" t="str">
        <f>VLOOKUP($D1268,Artslister!$A$1:$W$99,5,FALSE)</f>
        <v>Plantae</v>
      </c>
      <c r="P1268" t="str">
        <f>VLOOKUP($D1268,Artslister!$A$1:$W$99,6,FALSE)</f>
        <v>Magnoliophyta</v>
      </c>
      <c r="Q1268" t="str">
        <f>VLOOKUP($D1268,Artslister!$A$1:$W$99,7,FALSE)</f>
        <v>Eudicots</v>
      </c>
      <c r="R1268" t="str">
        <f>VLOOKUP($D1268,Artslister!$A$1:$W$99,8,FALSE)</f>
        <v>Ranunculales</v>
      </c>
      <c r="S1268" t="str">
        <f>VLOOKUP($D1268,Artslister!$A$1:$W$99,9,FALSE)</f>
        <v>Ranunculaceae</v>
      </c>
      <c r="T1268" t="str">
        <f>VLOOKUP($D1268,Artslister!$A$1:$W$99,10,FALSE)</f>
        <v>Ranunculus</v>
      </c>
      <c r="U1268" t="str">
        <f>VLOOKUP($D1268,Artslister!$A$1:$W$99,11,FALSE)</f>
        <v>polyanthemos</v>
      </c>
      <c r="V1268">
        <f>VLOOKUP($D1268,Artslister!$A$1:$W$99,12,FALSE)</f>
        <v>0</v>
      </c>
      <c r="W1268" t="str">
        <f>VLOOKUP($D1268,Artslister!$A$1:$W$99,13,FALSE)</f>
        <v>L.</v>
      </c>
      <c r="X1268" t="e">
        <f>VLOOKUP($D1268,Artslister!$A$1:$W$99,15,FALSE)</f>
        <v>#REF!</v>
      </c>
      <c r="Y1268" t="e">
        <f>VLOOKUP($D1268,Artslister!$A$1:$W$99,17,FALSE)</f>
        <v>#N/A</v>
      </c>
    </row>
    <row r="1269" spans="1:25" hidden="1" x14ac:dyDescent="0.3">
      <c r="A1269" t="s">
        <v>20</v>
      </c>
      <c r="B1269">
        <v>2019</v>
      </c>
      <c r="C1269" t="s">
        <v>1345</v>
      </c>
      <c r="D1269" t="s">
        <v>1927</v>
      </c>
      <c r="E1269">
        <v>1</v>
      </c>
      <c r="F1269">
        <v>1</v>
      </c>
      <c r="L1269" t="str">
        <f>VLOOKUP($D1269,Artslister!$A$1:$W$99,2,FALSE)</f>
        <v>Ranunculus polyanthemos</v>
      </c>
      <c r="M1269" t="str">
        <f>VLOOKUP($D1269,Artslister!$A$1:$W$99,3,FALSE)</f>
        <v>103162</v>
      </c>
      <c r="N1269" t="str">
        <f>VLOOKUP($D1269,Artslister!$A$1:$W$99,4,FALSE)</f>
        <v>136513</v>
      </c>
      <c r="O1269" t="str">
        <f>VLOOKUP($D1269,Artslister!$A$1:$W$99,5,FALSE)</f>
        <v>Plantae</v>
      </c>
      <c r="P1269" t="str">
        <f>VLOOKUP($D1269,Artslister!$A$1:$W$99,6,FALSE)</f>
        <v>Magnoliophyta</v>
      </c>
      <c r="Q1269" t="str">
        <f>VLOOKUP($D1269,Artslister!$A$1:$W$99,7,FALSE)</f>
        <v>Eudicots</v>
      </c>
      <c r="R1269" t="str">
        <f>VLOOKUP($D1269,Artslister!$A$1:$W$99,8,FALSE)</f>
        <v>Ranunculales</v>
      </c>
      <c r="S1269" t="str">
        <f>VLOOKUP($D1269,Artslister!$A$1:$W$99,9,FALSE)</f>
        <v>Ranunculaceae</v>
      </c>
      <c r="T1269" t="str">
        <f>VLOOKUP($D1269,Artslister!$A$1:$W$99,10,FALSE)</f>
        <v>Ranunculus</v>
      </c>
      <c r="U1269" t="str">
        <f>VLOOKUP($D1269,Artslister!$A$1:$W$99,11,FALSE)</f>
        <v>polyanthemos</v>
      </c>
      <c r="V1269">
        <f>VLOOKUP($D1269,Artslister!$A$1:$W$99,12,FALSE)</f>
        <v>0</v>
      </c>
      <c r="W1269" t="str">
        <f>VLOOKUP($D1269,Artslister!$A$1:$W$99,13,FALSE)</f>
        <v>L.</v>
      </c>
      <c r="X1269" t="e">
        <f>VLOOKUP($D1269,Artslister!$A$1:$W$99,15,FALSE)</f>
        <v>#REF!</v>
      </c>
      <c r="Y1269" t="e">
        <f>VLOOKUP($D1269,Artslister!$A$1:$W$99,17,FALSE)</f>
        <v>#N/A</v>
      </c>
    </row>
    <row r="1270" spans="1:25" hidden="1" x14ac:dyDescent="0.3">
      <c r="A1270" t="s">
        <v>20</v>
      </c>
      <c r="B1270">
        <v>2019</v>
      </c>
      <c r="C1270" t="s">
        <v>1346</v>
      </c>
      <c r="D1270" t="s">
        <v>1927</v>
      </c>
      <c r="E1270">
        <v>1</v>
      </c>
      <c r="F1270">
        <v>1</v>
      </c>
      <c r="L1270" t="str">
        <f>VLOOKUP($D1270,Artslister!$A$1:$W$99,2,FALSE)</f>
        <v>Ranunculus polyanthemos</v>
      </c>
      <c r="M1270" t="str">
        <f>VLOOKUP($D1270,Artslister!$A$1:$W$99,3,FALSE)</f>
        <v>103162</v>
      </c>
      <c r="N1270" t="str">
        <f>VLOOKUP($D1270,Artslister!$A$1:$W$99,4,FALSE)</f>
        <v>136513</v>
      </c>
      <c r="O1270" t="str">
        <f>VLOOKUP($D1270,Artslister!$A$1:$W$99,5,FALSE)</f>
        <v>Plantae</v>
      </c>
      <c r="P1270" t="str">
        <f>VLOOKUP($D1270,Artslister!$A$1:$W$99,6,FALSE)</f>
        <v>Magnoliophyta</v>
      </c>
      <c r="Q1270" t="str">
        <f>VLOOKUP($D1270,Artslister!$A$1:$W$99,7,FALSE)</f>
        <v>Eudicots</v>
      </c>
      <c r="R1270" t="str">
        <f>VLOOKUP($D1270,Artslister!$A$1:$W$99,8,FALSE)</f>
        <v>Ranunculales</v>
      </c>
      <c r="S1270" t="str">
        <f>VLOOKUP($D1270,Artslister!$A$1:$W$99,9,FALSE)</f>
        <v>Ranunculaceae</v>
      </c>
      <c r="T1270" t="str">
        <f>VLOOKUP($D1270,Artslister!$A$1:$W$99,10,FALSE)</f>
        <v>Ranunculus</v>
      </c>
      <c r="U1270" t="str">
        <f>VLOOKUP($D1270,Artslister!$A$1:$W$99,11,FALSE)</f>
        <v>polyanthemos</v>
      </c>
      <c r="V1270">
        <f>VLOOKUP($D1270,Artslister!$A$1:$W$99,12,FALSE)</f>
        <v>0</v>
      </c>
      <c r="W1270" t="str">
        <f>VLOOKUP($D1270,Artslister!$A$1:$W$99,13,FALSE)</f>
        <v>L.</v>
      </c>
      <c r="X1270" t="e">
        <f>VLOOKUP($D1270,Artslister!$A$1:$W$99,15,FALSE)</f>
        <v>#REF!</v>
      </c>
      <c r="Y1270" t="e">
        <f>VLOOKUP($D1270,Artslister!$A$1:$W$99,17,FALSE)</f>
        <v>#N/A</v>
      </c>
    </row>
    <row r="1271" spans="1:25" ht="14.55" hidden="1" x14ac:dyDescent="0.3">
      <c r="A1271" t="s">
        <v>147</v>
      </c>
      <c r="B1271">
        <v>2019</v>
      </c>
      <c r="C1271" t="s">
        <v>1605</v>
      </c>
      <c r="D1271" t="s">
        <v>1927</v>
      </c>
      <c r="E1271">
        <v>7</v>
      </c>
      <c r="F1271">
        <v>1</v>
      </c>
      <c r="L1271" t="str">
        <f>VLOOKUP($D1271,Artslister!$A$1:$W$99,2,FALSE)</f>
        <v>Ranunculus polyanthemos</v>
      </c>
      <c r="M1271" t="str">
        <f>VLOOKUP($D1271,Artslister!$A$1:$W$99,3,FALSE)</f>
        <v>103162</v>
      </c>
      <c r="N1271" t="str">
        <f>VLOOKUP($D1271,Artslister!$A$1:$W$99,4,FALSE)</f>
        <v>136513</v>
      </c>
      <c r="O1271" t="str">
        <f>VLOOKUP($D1271,Artslister!$A$1:$W$99,5,FALSE)</f>
        <v>Plantae</v>
      </c>
      <c r="P1271" t="str">
        <f>VLOOKUP($D1271,Artslister!$A$1:$W$99,6,FALSE)</f>
        <v>Magnoliophyta</v>
      </c>
      <c r="Q1271" t="str">
        <f>VLOOKUP($D1271,Artslister!$A$1:$W$99,7,FALSE)</f>
        <v>Eudicots</v>
      </c>
      <c r="R1271" t="str">
        <f>VLOOKUP($D1271,Artslister!$A$1:$W$99,8,FALSE)</f>
        <v>Ranunculales</v>
      </c>
      <c r="S1271" t="str">
        <f>VLOOKUP($D1271,Artslister!$A$1:$W$99,9,FALSE)</f>
        <v>Ranunculaceae</v>
      </c>
      <c r="T1271" t="str">
        <f>VLOOKUP($D1271,Artslister!$A$1:$W$99,10,FALSE)</f>
        <v>Ranunculus</v>
      </c>
      <c r="U1271" t="str">
        <f>VLOOKUP($D1271,Artslister!$A$1:$W$99,11,FALSE)</f>
        <v>polyanthemos</v>
      </c>
      <c r="V1271">
        <f>VLOOKUP($D1271,Artslister!$A$1:$W$99,12,FALSE)</f>
        <v>0</v>
      </c>
      <c r="W1271" t="str">
        <f>VLOOKUP($D1271,Artslister!$A$1:$W$99,13,FALSE)</f>
        <v>L.</v>
      </c>
      <c r="X1271" t="e">
        <f>VLOOKUP($D1271,Artslister!$A$1:$W$99,15,FALSE)</f>
        <v>#REF!</v>
      </c>
      <c r="Y1271" t="e">
        <f>VLOOKUP($D1271,Artslister!$A$1:$W$99,17,FALSE)</f>
        <v>#N/A</v>
      </c>
    </row>
    <row r="1272" spans="1:25" ht="14.55" hidden="1" x14ac:dyDescent="0.3">
      <c r="A1272" t="s">
        <v>147</v>
      </c>
      <c r="B1272">
        <v>2019</v>
      </c>
      <c r="C1272" t="s">
        <v>1606</v>
      </c>
      <c r="D1272" t="s">
        <v>1927</v>
      </c>
      <c r="E1272">
        <v>2</v>
      </c>
      <c r="F1272">
        <v>1</v>
      </c>
      <c r="L1272" t="str">
        <f>VLOOKUP($D1272,Artslister!$A$1:$W$99,2,FALSE)</f>
        <v>Ranunculus polyanthemos</v>
      </c>
      <c r="M1272" t="str">
        <f>VLOOKUP($D1272,Artslister!$A$1:$W$99,3,FALSE)</f>
        <v>103162</v>
      </c>
      <c r="N1272" t="str">
        <f>VLOOKUP($D1272,Artslister!$A$1:$W$99,4,FALSE)</f>
        <v>136513</v>
      </c>
      <c r="O1272" t="str">
        <f>VLOOKUP($D1272,Artslister!$A$1:$W$99,5,FALSE)</f>
        <v>Plantae</v>
      </c>
      <c r="P1272" t="str">
        <f>VLOOKUP($D1272,Artslister!$A$1:$W$99,6,FALSE)</f>
        <v>Magnoliophyta</v>
      </c>
      <c r="Q1272" t="str">
        <f>VLOOKUP($D1272,Artslister!$A$1:$W$99,7,FALSE)</f>
        <v>Eudicots</v>
      </c>
      <c r="R1272" t="str">
        <f>VLOOKUP($D1272,Artslister!$A$1:$W$99,8,FALSE)</f>
        <v>Ranunculales</v>
      </c>
      <c r="S1272" t="str">
        <f>VLOOKUP($D1272,Artslister!$A$1:$W$99,9,FALSE)</f>
        <v>Ranunculaceae</v>
      </c>
      <c r="T1272" t="str">
        <f>VLOOKUP($D1272,Artslister!$A$1:$W$99,10,FALSE)</f>
        <v>Ranunculus</v>
      </c>
      <c r="U1272" t="str">
        <f>VLOOKUP($D1272,Artslister!$A$1:$W$99,11,FALSE)</f>
        <v>polyanthemos</v>
      </c>
      <c r="V1272">
        <f>VLOOKUP($D1272,Artslister!$A$1:$W$99,12,FALSE)</f>
        <v>0</v>
      </c>
      <c r="W1272" t="str">
        <f>VLOOKUP($D1272,Artslister!$A$1:$W$99,13,FALSE)</f>
        <v>L.</v>
      </c>
      <c r="X1272" t="e">
        <f>VLOOKUP($D1272,Artslister!$A$1:$W$99,15,FALSE)</f>
        <v>#REF!</v>
      </c>
      <c r="Y1272" t="e">
        <f>VLOOKUP($D1272,Artslister!$A$1:$W$99,17,FALSE)</f>
        <v>#N/A</v>
      </c>
    </row>
    <row r="1273" spans="1:25" ht="14.55" hidden="1" x14ac:dyDescent="0.3">
      <c r="A1273" t="s">
        <v>147</v>
      </c>
      <c r="B1273">
        <v>2019</v>
      </c>
      <c r="C1273" t="s">
        <v>1603</v>
      </c>
      <c r="D1273" t="s">
        <v>1927</v>
      </c>
      <c r="E1273">
        <v>3</v>
      </c>
      <c r="F1273">
        <v>1</v>
      </c>
      <c r="L1273" t="str">
        <f>VLOOKUP($D1273,Artslister!$A$1:$W$99,2,FALSE)</f>
        <v>Ranunculus polyanthemos</v>
      </c>
      <c r="M1273" t="str">
        <f>VLOOKUP($D1273,Artslister!$A$1:$W$99,3,FALSE)</f>
        <v>103162</v>
      </c>
      <c r="N1273" t="str">
        <f>VLOOKUP($D1273,Artslister!$A$1:$W$99,4,FALSE)</f>
        <v>136513</v>
      </c>
      <c r="O1273" t="str">
        <f>VLOOKUP($D1273,Artslister!$A$1:$W$99,5,FALSE)</f>
        <v>Plantae</v>
      </c>
      <c r="P1273" t="str">
        <f>VLOOKUP($D1273,Artslister!$A$1:$W$99,6,FALSE)</f>
        <v>Magnoliophyta</v>
      </c>
      <c r="Q1273" t="str">
        <f>VLOOKUP($D1273,Artslister!$A$1:$W$99,7,FALSE)</f>
        <v>Eudicots</v>
      </c>
      <c r="R1273" t="str">
        <f>VLOOKUP($D1273,Artslister!$A$1:$W$99,8,FALSE)</f>
        <v>Ranunculales</v>
      </c>
      <c r="S1273" t="str">
        <f>VLOOKUP($D1273,Artslister!$A$1:$W$99,9,FALSE)</f>
        <v>Ranunculaceae</v>
      </c>
      <c r="T1273" t="str">
        <f>VLOOKUP($D1273,Artslister!$A$1:$W$99,10,FALSE)</f>
        <v>Ranunculus</v>
      </c>
      <c r="U1273" t="str">
        <f>VLOOKUP($D1273,Artslister!$A$1:$W$99,11,FALSE)</f>
        <v>polyanthemos</v>
      </c>
      <c r="V1273">
        <f>VLOOKUP($D1273,Artslister!$A$1:$W$99,12,FALSE)</f>
        <v>0</v>
      </c>
      <c r="W1273" t="str">
        <f>VLOOKUP($D1273,Artslister!$A$1:$W$99,13,FALSE)</f>
        <v>L.</v>
      </c>
      <c r="X1273" t="e">
        <f>VLOOKUP($D1273,Artslister!$A$1:$W$99,15,FALSE)</f>
        <v>#REF!</v>
      </c>
      <c r="Y1273" t="e">
        <f>VLOOKUP($D1273,Artslister!$A$1:$W$99,17,FALSE)</f>
        <v>#N/A</v>
      </c>
    </row>
    <row r="1274" spans="1:25" ht="14.55" hidden="1" x14ac:dyDescent="0.3">
      <c r="A1274" t="s">
        <v>147</v>
      </c>
      <c r="B1274">
        <v>2019</v>
      </c>
      <c r="C1274" t="s">
        <v>1601</v>
      </c>
      <c r="D1274" t="s">
        <v>1927</v>
      </c>
      <c r="E1274">
        <v>2</v>
      </c>
      <c r="F1274">
        <v>1</v>
      </c>
      <c r="L1274" t="str">
        <f>VLOOKUP($D1274,Artslister!$A$1:$W$99,2,FALSE)</f>
        <v>Ranunculus polyanthemos</v>
      </c>
      <c r="M1274" t="str">
        <f>VLOOKUP($D1274,Artslister!$A$1:$W$99,3,FALSE)</f>
        <v>103162</v>
      </c>
      <c r="N1274" t="str">
        <f>VLOOKUP($D1274,Artslister!$A$1:$W$99,4,FALSE)</f>
        <v>136513</v>
      </c>
      <c r="O1274" t="str">
        <f>VLOOKUP($D1274,Artslister!$A$1:$W$99,5,FALSE)</f>
        <v>Plantae</v>
      </c>
      <c r="P1274" t="str">
        <f>VLOOKUP($D1274,Artslister!$A$1:$W$99,6,FALSE)</f>
        <v>Magnoliophyta</v>
      </c>
      <c r="Q1274" t="str">
        <f>VLOOKUP($D1274,Artslister!$A$1:$W$99,7,FALSE)</f>
        <v>Eudicots</v>
      </c>
      <c r="R1274" t="str">
        <f>VLOOKUP($D1274,Artslister!$A$1:$W$99,8,FALSE)</f>
        <v>Ranunculales</v>
      </c>
      <c r="S1274" t="str">
        <f>VLOOKUP($D1274,Artslister!$A$1:$W$99,9,FALSE)</f>
        <v>Ranunculaceae</v>
      </c>
      <c r="T1274" t="str">
        <f>VLOOKUP($D1274,Artslister!$A$1:$W$99,10,FALSE)</f>
        <v>Ranunculus</v>
      </c>
      <c r="U1274" t="str">
        <f>VLOOKUP($D1274,Artslister!$A$1:$W$99,11,FALSE)</f>
        <v>polyanthemos</v>
      </c>
      <c r="V1274">
        <f>VLOOKUP($D1274,Artslister!$A$1:$W$99,12,FALSE)</f>
        <v>0</v>
      </c>
      <c r="W1274" t="str">
        <f>VLOOKUP($D1274,Artslister!$A$1:$W$99,13,FALSE)</f>
        <v>L.</v>
      </c>
      <c r="X1274" t="e">
        <f>VLOOKUP($D1274,Artslister!$A$1:$W$99,15,FALSE)</f>
        <v>#REF!</v>
      </c>
      <c r="Y1274" t="e">
        <f>VLOOKUP($D1274,Artslister!$A$1:$W$99,17,FALSE)</f>
        <v>#N/A</v>
      </c>
    </row>
    <row r="1275" spans="1:25" ht="14.55" hidden="1" x14ac:dyDescent="0.3">
      <c r="A1275" t="s">
        <v>147</v>
      </c>
      <c r="B1275">
        <v>2019</v>
      </c>
      <c r="C1275" t="s">
        <v>1607</v>
      </c>
      <c r="D1275" t="s">
        <v>1927</v>
      </c>
      <c r="E1275">
        <v>2</v>
      </c>
      <c r="F1275">
        <v>1</v>
      </c>
      <c r="L1275" t="str">
        <f>VLOOKUP($D1275,Artslister!$A$1:$W$99,2,FALSE)</f>
        <v>Ranunculus polyanthemos</v>
      </c>
      <c r="M1275" t="str">
        <f>VLOOKUP($D1275,Artslister!$A$1:$W$99,3,FALSE)</f>
        <v>103162</v>
      </c>
      <c r="N1275" t="str">
        <f>VLOOKUP($D1275,Artslister!$A$1:$W$99,4,FALSE)</f>
        <v>136513</v>
      </c>
      <c r="O1275" t="str">
        <f>VLOOKUP($D1275,Artslister!$A$1:$W$99,5,FALSE)</f>
        <v>Plantae</v>
      </c>
      <c r="P1275" t="str">
        <f>VLOOKUP($D1275,Artslister!$A$1:$W$99,6,FALSE)</f>
        <v>Magnoliophyta</v>
      </c>
      <c r="Q1275" t="str">
        <f>VLOOKUP($D1275,Artslister!$A$1:$W$99,7,FALSE)</f>
        <v>Eudicots</v>
      </c>
      <c r="R1275" t="str">
        <f>VLOOKUP($D1275,Artslister!$A$1:$W$99,8,FALSE)</f>
        <v>Ranunculales</v>
      </c>
      <c r="S1275" t="str">
        <f>VLOOKUP($D1275,Artslister!$A$1:$W$99,9,FALSE)</f>
        <v>Ranunculaceae</v>
      </c>
      <c r="T1275" t="str">
        <f>VLOOKUP($D1275,Artslister!$A$1:$W$99,10,FALSE)</f>
        <v>Ranunculus</v>
      </c>
      <c r="U1275" t="str">
        <f>VLOOKUP($D1275,Artslister!$A$1:$W$99,11,FALSE)</f>
        <v>polyanthemos</v>
      </c>
      <c r="V1275">
        <f>VLOOKUP($D1275,Artslister!$A$1:$W$99,12,FALSE)</f>
        <v>0</v>
      </c>
      <c r="W1275" t="str">
        <f>VLOOKUP($D1275,Artslister!$A$1:$W$99,13,FALSE)</f>
        <v>L.</v>
      </c>
      <c r="X1275" t="e">
        <f>VLOOKUP($D1275,Artslister!$A$1:$W$99,15,FALSE)</f>
        <v>#REF!</v>
      </c>
      <c r="Y1275" t="e">
        <f>VLOOKUP($D1275,Artslister!$A$1:$W$99,17,FALSE)</f>
        <v>#N/A</v>
      </c>
    </row>
    <row r="1276" spans="1:25" ht="14.55" hidden="1" x14ac:dyDescent="0.3">
      <c r="A1276" t="s">
        <v>42</v>
      </c>
      <c r="B1276">
        <v>2020</v>
      </c>
      <c r="C1276" t="s">
        <v>1179</v>
      </c>
      <c r="D1276" t="s">
        <v>1927</v>
      </c>
      <c r="E1276">
        <v>1</v>
      </c>
      <c r="F1276">
        <v>1</v>
      </c>
      <c r="L1276" t="str">
        <f>VLOOKUP($D1276,Artslister!$A$1:$W$99,2,FALSE)</f>
        <v>Ranunculus polyanthemos</v>
      </c>
      <c r="M1276" t="str">
        <f>VLOOKUP($D1276,Artslister!$A$1:$W$99,3,FALSE)</f>
        <v>103162</v>
      </c>
      <c r="N1276" t="str">
        <f>VLOOKUP($D1276,Artslister!$A$1:$W$99,4,FALSE)</f>
        <v>136513</v>
      </c>
      <c r="O1276" t="str">
        <f>VLOOKUP($D1276,Artslister!$A$1:$W$99,5,FALSE)</f>
        <v>Plantae</v>
      </c>
      <c r="P1276" t="str">
        <f>VLOOKUP($D1276,Artslister!$A$1:$W$99,6,FALSE)</f>
        <v>Magnoliophyta</v>
      </c>
      <c r="Q1276" t="str">
        <f>VLOOKUP($D1276,Artslister!$A$1:$W$99,7,FALSE)</f>
        <v>Eudicots</v>
      </c>
      <c r="R1276" t="str">
        <f>VLOOKUP($D1276,Artslister!$A$1:$W$99,8,FALSE)</f>
        <v>Ranunculales</v>
      </c>
      <c r="S1276" t="str">
        <f>VLOOKUP($D1276,Artslister!$A$1:$W$99,9,FALSE)</f>
        <v>Ranunculaceae</v>
      </c>
      <c r="T1276" t="str">
        <f>VLOOKUP($D1276,Artslister!$A$1:$W$99,10,FALSE)</f>
        <v>Ranunculus</v>
      </c>
      <c r="U1276" t="str">
        <f>VLOOKUP($D1276,Artslister!$A$1:$W$99,11,FALSE)</f>
        <v>polyanthemos</v>
      </c>
      <c r="V1276">
        <f>VLOOKUP($D1276,Artslister!$A$1:$W$99,12,FALSE)</f>
        <v>0</v>
      </c>
      <c r="W1276" t="str">
        <f>VLOOKUP($D1276,Artslister!$A$1:$W$99,13,FALSE)</f>
        <v>L.</v>
      </c>
      <c r="X1276" t="e">
        <f>VLOOKUP($D1276,Artslister!$A$1:$W$99,15,FALSE)</f>
        <v>#REF!</v>
      </c>
      <c r="Y1276" t="e">
        <f>VLOOKUP($D1276,Artslister!$A$1:$W$99,17,FALSE)</f>
        <v>#N/A</v>
      </c>
    </row>
    <row r="1277" spans="1:25" hidden="1" x14ac:dyDescent="0.3">
      <c r="A1277" t="s">
        <v>42</v>
      </c>
      <c r="B1277">
        <v>2020</v>
      </c>
      <c r="C1277" t="s">
        <v>1178</v>
      </c>
      <c r="D1277" t="s">
        <v>1927</v>
      </c>
      <c r="E1277">
        <v>1</v>
      </c>
      <c r="F1277">
        <v>1</v>
      </c>
      <c r="L1277" t="str">
        <f>VLOOKUP($D1277,Artslister!$A$1:$W$99,2,FALSE)</f>
        <v>Ranunculus polyanthemos</v>
      </c>
      <c r="M1277" t="str">
        <f>VLOOKUP($D1277,Artslister!$A$1:$W$99,3,FALSE)</f>
        <v>103162</v>
      </c>
      <c r="N1277" t="str">
        <f>VLOOKUP($D1277,Artslister!$A$1:$W$99,4,FALSE)</f>
        <v>136513</v>
      </c>
      <c r="O1277" t="str">
        <f>VLOOKUP($D1277,Artslister!$A$1:$W$99,5,FALSE)</f>
        <v>Plantae</v>
      </c>
      <c r="P1277" t="str">
        <f>VLOOKUP($D1277,Artslister!$A$1:$W$99,6,FALSE)</f>
        <v>Magnoliophyta</v>
      </c>
      <c r="Q1277" t="str">
        <f>VLOOKUP($D1277,Artslister!$A$1:$W$99,7,FALSE)</f>
        <v>Eudicots</v>
      </c>
      <c r="R1277" t="str">
        <f>VLOOKUP($D1277,Artslister!$A$1:$W$99,8,FALSE)</f>
        <v>Ranunculales</v>
      </c>
      <c r="S1277" t="str">
        <f>VLOOKUP($D1277,Artslister!$A$1:$W$99,9,FALSE)</f>
        <v>Ranunculaceae</v>
      </c>
      <c r="T1277" t="str">
        <f>VLOOKUP($D1277,Artslister!$A$1:$W$99,10,FALSE)</f>
        <v>Ranunculus</v>
      </c>
      <c r="U1277" t="str">
        <f>VLOOKUP($D1277,Artslister!$A$1:$W$99,11,FALSE)</f>
        <v>polyanthemos</v>
      </c>
      <c r="V1277">
        <f>VLOOKUP($D1277,Artslister!$A$1:$W$99,12,FALSE)</f>
        <v>0</v>
      </c>
      <c r="W1277" t="str">
        <f>VLOOKUP($D1277,Artslister!$A$1:$W$99,13,FALSE)</f>
        <v>L.</v>
      </c>
      <c r="X1277" t="e">
        <f>VLOOKUP($D1277,Artslister!$A$1:$W$99,15,FALSE)</f>
        <v>#REF!</v>
      </c>
      <c r="Y1277" t="e">
        <f>VLOOKUP($D1277,Artslister!$A$1:$W$99,17,FALSE)</f>
        <v>#N/A</v>
      </c>
    </row>
    <row r="1278" spans="1:25" hidden="1" x14ac:dyDescent="0.3">
      <c r="A1278" t="s">
        <v>42</v>
      </c>
      <c r="B1278">
        <v>2020</v>
      </c>
      <c r="C1278" t="s">
        <v>1184</v>
      </c>
      <c r="D1278" t="s">
        <v>1927</v>
      </c>
      <c r="E1278">
        <v>1</v>
      </c>
      <c r="F1278">
        <v>1</v>
      </c>
      <c r="L1278" t="str">
        <f>VLOOKUP($D1278,Artslister!$A$1:$W$99,2,FALSE)</f>
        <v>Ranunculus polyanthemos</v>
      </c>
      <c r="M1278" t="str">
        <f>VLOOKUP($D1278,Artslister!$A$1:$W$99,3,FALSE)</f>
        <v>103162</v>
      </c>
      <c r="N1278" t="str">
        <f>VLOOKUP($D1278,Artslister!$A$1:$W$99,4,FALSE)</f>
        <v>136513</v>
      </c>
      <c r="O1278" t="str">
        <f>VLOOKUP($D1278,Artslister!$A$1:$W$99,5,FALSE)</f>
        <v>Plantae</v>
      </c>
      <c r="P1278" t="str">
        <f>VLOOKUP($D1278,Artslister!$A$1:$W$99,6,FALSE)</f>
        <v>Magnoliophyta</v>
      </c>
      <c r="Q1278" t="str">
        <f>VLOOKUP($D1278,Artslister!$A$1:$W$99,7,FALSE)</f>
        <v>Eudicots</v>
      </c>
      <c r="R1278" t="str">
        <f>VLOOKUP($D1278,Artslister!$A$1:$W$99,8,FALSE)</f>
        <v>Ranunculales</v>
      </c>
      <c r="S1278" t="str">
        <f>VLOOKUP($D1278,Artslister!$A$1:$W$99,9,FALSE)</f>
        <v>Ranunculaceae</v>
      </c>
      <c r="T1278" t="str">
        <f>VLOOKUP($D1278,Artslister!$A$1:$W$99,10,FALSE)</f>
        <v>Ranunculus</v>
      </c>
      <c r="U1278" t="str">
        <f>VLOOKUP($D1278,Artslister!$A$1:$W$99,11,FALSE)</f>
        <v>polyanthemos</v>
      </c>
      <c r="V1278">
        <f>VLOOKUP($D1278,Artslister!$A$1:$W$99,12,FALSE)</f>
        <v>0</v>
      </c>
      <c r="W1278" t="str">
        <f>VLOOKUP($D1278,Artslister!$A$1:$W$99,13,FALSE)</f>
        <v>L.</v>
      </c>
      <c r="X1278" t="e">
        <f>VLOOKUP($D1278,Artslister!$A$1:$W$99,15,FALSE)</f>
        <v>#REF!</v>
      </c>
      <c r="Y1278" t="e">
        <f>VLOOKUP($D1278,Artslister!$A$1:$W$99,17,FALSE)</f>
        <v>#N/A</v>
      </c>
    </row>
    <row r="1279" spans="1:25" hidden="1" x14ac:dyDescent="0.3">
      <c r="A1279" t="s">
        <v>42</v>
      </c>
      <c r="B1279">
        <v>2020</v>
      </c>
      <c r="C1279" t="s">
        <v>1180</v>
      </c>
      <c r="D1279" t="s">
        <v>1927</v>
      </c>
      <c r="E1279">
        <v>7</v>
      </c>
      <c r="F1279">
        <v>1</v>
      </c>
      <c r="L1279" t="str">
        <f>VLOOKUP($D1279,Artslister!$A$1:$W$99,2,FALSE)</f>
        <v>Ranunculus polyanthemos</v>
      </c>
      <c r="M1279" t="str">
        <f>VLOOKUP($D1279,Artslister!$A$1:$W$99,3,FALSE)</f>
        <v>103162</v>
      </c>
      <c r="N1279" t="str">
        <f>VLOOKUP($D1279,Artslister!$A$1:$W$99,4,FALSE)</f>
        <v>136513</v>
      </c>
      <c r="O1279" t="str">
        <f>VLOOKUP($D1279,Artslister!$A$1:$W$99,5,FALSE)</f>
        <v>Plantae</v>
      </c>
      <c r="P1279" t="str">
        <f>VLOOKUP($D1279,Artslister!$A$1:$W$99,6,FALSE)</f>
        <v>Magnoliophyta</v>
      </c>
      <c r="Q1279" t="str">
        <f>VLOOKUP($D1279,Artslister!$A$1:$W$99,7,FALSE)</f>
        <v>Eudicots</v>
      </c>
      <c r="R1279" t="str">
        <f>VLOOKUP($D1279,Artslister!$A$1:$W$99,8,FALSE)</f>
        <v>Ranunculales</v>
      </c>
      <c r="S1279" t="str">
        <f>VLOOKUP($D1279,Artslister!$A$1:$W$99,9,FALSE)</f>
        <v>Ranunculaceae</v>
      </c>
      <c r="T1279" t="str">
        <f>VLOOKUP($D1279,Artslister!$A$1:$W$99,10,FALSE)</f>
        <v>Ranunculus</v>
      </c>
      <c r="U1279" t="str">
        <f>VLOOKUP($D1279,Artslister!$A$1:$W$99,11,FALSE)</f>
        <v>polyanthemos</v>
      </c>
      <c r="V1279">
        <f>VLOOKUP($D1279,Artslister!$A$1:$W$99,12,FALSE)</f>
        <v>0</v>
      </c>
      <c r="W1279" t="str">
        <f>VLOOKUP($D1279,Artslister!$A$1:$W$99,13,FALSE)</f>
        <v>L.</v>
      </c>
      <c r="X1279" t="e">
        <f>VLOOKUP($D1279,Artslister!$A$1:$W$99,15,FALSE)</f>
        <v>#REF!</v>
      </c>
      <c r="Y1279" t="e">
        <f>VLOOKUP($D1279,Artslister!$A$1:$W$99,17,FALSE)</f>
        <v>#N/A</v>
      </c>
    </row>
    <row r="1280" spans="1:25" hidden="1" x14ac:dyDescent="0.3">
      <c r="A1280" t="s">
        <v>42</v>
      </c>
      <c r="B1280">
        <v>2020</v>
      </c>
      <c r="C1280" t="s">
        <v>1177</v>
      </c>
      <c r="D1280" t="s">
        <v>1927</v>
      </c>
      <c r="E1280">
        <v>1</v>
      </c>
      <c r="F1280">
        <v>1</v>
      </c>
      <c r="L1280" t="str">
        <f>VLOOKUP($D1280,Artslister!$A$1:$W$99,2,FALSE)</f>
        <v>Ranunculus polyanthemos</v>
      </c>
      <c r="M1280" t="str">
        <f>VLOOKUP($D1280,Artslister!$A$1:$W$99,3,FALSE)</f>
        <v>103162</v>
      </c>
      <c r="N1280" t="str">
        <f>VLOOKUP($D1280,Artslister!$A$1:$W$99,4,FALSE)</f>
        <v>136513</v>
      </c>
      <c r="O1280" t="str">
        <f>VLOOKUP($D1280,Artslister!$A$1:$W$99,5,FALSE)</f>
        <v>Plantae</v>
      </c>
      <c r="P1280" t="str">
        <f>VLOOKUP($D1280,Artslister!$A$1:$W$99,6,FALSE)</f>
        <v>Magnoliophyta</v>
      </c>
      <c r="Q1280" t="str">
        <f>VLOOKUP($D1280,Artslister!$A$1:$W$99,7,FALSE)</f>
        <v>Eudicots</v>
      </c>
      <c r="R1280" t="str">
        <f>VLOOKUP($D1280,Artslister!$A$1:$W$99,8,FALSE)</f>
        <v>Ranunculales</v>
      </c>
      <c r="S1280" t="str">
        <f>VLOOKUP($D1280,Artslister!$A$1:$W$99,9,FALSE)</f>
        <v>Ranunculaceae</v>
      </c>
      <c r="T1280" t="str">
        <f>VLOOKUP($D1280,Artslister!$A$1:$W$99,10,FALSE)</f>
        <v>Ranunculus</v>
      </c>
      <c r="U1280" t="str">
        <f>VLOOKUP($D1280,Artslister!$A$1:$W$99,11,FALSE)</f>
        <v>polyanthemos</v>
      </c>
      <c r="V1280">
        <f>VLOOKUP($D1280,Artslister!$A$1:$W$99,12,FALSE)</f>
        <v>0</v>
      </c>
      <c r="W1280" t="str">
        <f>VLOOKUP($D1280,Artslister!$A$1:$W$99,13,FALSE)</f>
        <v>L.</v>
      </c>
      <c r="X1280" t="e">
        <f>VLOOKUP($D1280,Artslister!$A$1:$W$99,15,FALSE)</f>
        <v>#REF!</v>
      </c>
      <c r="Y1280" t="e">
        <f>VLOOKUP($D1280,Artslister!$A$1:$W$99,17,FALSE)</f>
        <v>#N/A</v>
      </c>
    </row>
    <row r="1281" spans="1:25" hidden="1" x14ac:dyDescent="0.3">
      <c r="A1281" t="s">
        <v>42</v>
      </c>
      <c r="B1281">
        <v>2020</v>
      </c>
      <c r="C1281" t="s">
        <v>1176</v>
      </c>
      <c r="D1281" t="s">
        <v>1927</v>
      </c>
      <c r="E1281">
        <v>1</v>
      </c>
      <c r="F1281">
        <v>1</v>
      </c>
      <c r="L1281" t="str">
        <f>VLOOKUP($D1281,Artslister!$A$1:$W$99,2,FALSE)</f>
        <v>Ranunculus polyanthemos</v>
      </c>
      <c r="M1281" t="str">
        <f>VLOOKUP($D1281,Artslister!$A$1:$W$99,3,FALSE)</f>
        <v>103162</v>
      </c>
      <c r="N1281" t="str">
        <f>VLOOKUP($D1281,Artslister!$A$1:$W$99,4,FALSE)</f>
        <v>136513</v>
      </c>
      <c r="O1281" t="str">
        <f>VLOOKUP($D1281,Artslister!$A$1:$W$99,5,FALSE)</f>
        <v>Plantae</v>
      </c>
      <c r="P1281" t="str">
        <f>VLOOKUP($D1281,Artslister!$A$1:$W$99,6,FALSE)</f>
        <v>Magnoliophyta</v>
      </c>
      <c r="Q1281" t="str">
        <f>VLOOKUP($D1281,Artslister!$A$1:$W$99,7,FALSE)</f>
        <v>Eudicots</v>
      </c>
      <c r="R1281" t="str">
        <f>VLOOKUP($D1281,Artslister!$A$1:$W$99,8,FALSE)</f>
        <v>Ranunculales</v>
      </c>
      <c r="S1281" t="str">
        <f>VLOOKUP($D1281,Artslister!$A$1:$W$99,9,FALSE)</f>
        <v>Ranunculaceae</v>
      </c>
      <c r="T1281" t="str">
        <f>VLOOKUP($D1281,Artslister!$A$1:$W$99,10,FALSE)</f>
        <v>Ranunculus</v>
      </c>
      <c r="U1281" t="str">
        <f>VLOOKUP($D1281,Artslister!$A$1:$W$99,11,FALSE)</f>
        <v>polyanthemos</v>
      </c>
      <c r="V1281">
        <f>VLOOKUP($D1281,Artslister!$A$1:$W$99,12,FALSE)</f>
        <v>0</v>
      </c>
      <c r="W1281" t="str">
        <f>VLOOKUP($D1281,Artslister!$A$1:$W$99,13,FALSE)</f>
        <v>L.</v>
      </c>
      <c r="X1281" t="e">
        <f>VLOOKUP($D1281,Artslister!$A$1:$W$99,15,FALSE)</f>
        <v>#REF!</v>
      </c>
      <c r="Y1281" t="e">
        <f>VLOOKUP($D1281,Artslister!$A$1:$W$99,17,FALSE)</f>
        <v>#N/A</v>
      </c>
    </row>
    <row r="1282" spans="1:25" hidden="1" x14ac:dyDescent="0.3">
      <c r="A1282" t="s">
        <v>42</v>
      </c>
      <c r="B1282">
        <v>2020</v>
      </c>
      <c r="C1282" t="s">
        <v>1185</v>
      </c>
      <c r="D1282" t="s">
        <v>1927</v>
      </c>
      <c r="E1282">
        <v>1</v>
      </c>
      <c r="F1282">
        <v>1</v>
      </c>
      <c r="L1282" t="str">
        <f>VLOOKUP($D1282,Artslister!$A$1:$W$99,2,FALSE)</f>
        <v>Ranunculus polyanthemos</v>
      </c>
      <c r="M1282" t="str">
        <f>VLOOKUP($D1282,Artslister!$A$1:$W$99,3,FALSE)</f>
        <v>103162</v>
      </c>
      <c r="N1282" t="str">
        <f>VLOOKUP($D1282,Artslister!$A$1:$W$99,4,FALSE)</f>
        <v>136513</v>
      </c>
      <c r="O1282" t="str">
        <f>VLOOKUP($D1282,Artslister!$A$1:$W$99,5,FALSE)</f>
        <v>Plantae</v>
      </c>
      <c r="P1282" t="str">
        <f>VLOOKUP($D1282,Artslister!$A$1:$W$99,6,FALSE)</f>
        <v>Magnoliophyta</v>
      </c>
      <c r="Q1282" t="str">
        <f>VLOOKUP($D1282,Artslister!$A$1:$W$99,7,FALSE)</f>
        <v>Eudicots</v>
      </c>
      <c r="R1282" t="str">
        <f>VLOOKUP($D1282,Artslister!$A$1:$W$99,8,FALSE)</f>
        <v>Ranunculales</v>
      </c>
      <c r="S1282" t="str">
        <f>VLOOKUP($D1282,Artslister!$A$1:$W$99,9,FALSE)</f>
        <v>Ranunculaceae</v>
      </c>
      <c r="T1282" t="str">
        <f>VLOOKUP($D1282,Artslister!$A$1:$W$99,10,FALSE)</f>
        <v>Ranunculus</v>
      </c>
      <c r="U1282" t="str">
        <f>VLOOKUP($D1282,Artslister!$A$1:$W$99,11,FALSE)</f>
        <v>polyanthemos</v>
      </c>
      <c r="V1282">
        <f>VLOOKUP($D1282,Artslister!$A$1:$W$99,12,FALSE)</f>
        <v>0</v>
      </c>
      <c r="W1282" t="str">
        <f>VLOOKUP($D1282,Artslister!$A$1:$W$99,13,FALSE)</f>
        <v>L.</v>
      </c>
      <c r="X1282" t="e">
        <f>VLOOKUP($D1282,Artslister!$A$1:$W$99,15,FALSE)</f>
        <v>#REF!</v>
      </c>
      <c r="Y1282" t="e">
        <f>VLOOKUP($D1282,Artslister!$A$1:$W$99,17,FALSE)</f>
        <v>#N/A</v>
      </c>
    </row>
    <row r="1283" spans="1:25" hidden="1" x14ac:dyDescent="0.3">
      <c r="A1283" t="s">
        <v>28</v>
      </c>
      <c r="B1283">
        <v>2020</v>
      </c>
      <c r="C1283" t="s">
        <v>1310</v>
      </c>
      <c r="D1283" t="s">
        <v>1927</v>
      </c>
      <c r="E1283">
        <v>1</v>
      </c>
      <c r="F1283">
        <v>1</v>
      </c>
      <c r="L1283" t="str">
        <f>VLOOKUP($D1283,Artslister!$A$1:$W$99,2,FALSE)</f>
        <v>Ranunculus polyanthemos</v>
      </c>
      <c r="M1283" t="str">
        <f>VLOOKUP($D1283,Artslister!$A$1:$W$99,3,FALSE)</f>
        <v>103162</v>
      </c>
      <c r="N1283" t="str">
        <f>VLOOKUP($D1283,Artslister!$A$1:$W$99,4,FALSE)</f>
        <v>136513</v>
      </c>
      <c r="O1283" t="str">
        <f>VLOOKUP($D1283,Artslister!$A$1:$W$99,5,FALSE)</f>
        <v>Plantae</v>
      </c>
      <c r="P1283" t="str">
        <f>VLOOKUP($D1283,Artslister!$A$1:$W$99,6,FALSE)</f>
        <v>Magnoliophyta</v>
      </c>
      <c r="Q1283" t="str">
        <f>VLOOKUP($D1283,Artslister!$A$1:$W$99,7,FALSE)</f>
        <v>Eudicots</v>
      </c>
      <c r="R1283" t="str">
        <f>VLOOKUP($D1283,Artslister!$A$1:$W$99,8,FALSE)</f>
        <v>Ranunculales</v>
      </c>
      <c r="S1283" t="str">
        <f>VLOOKUP($D1283,Artslister!$A$1:$W$99,9,FALSE)</f>
        <v>Ranunculaceae</v>
      </c>
      <c r="T1283" t="str">
        <f>VLOOKUP($D1283,Artslister!$A$1:$W$99,10,FALSE)</f>
        <v>Ranunculus</v>
      </c>
      <c r="U1283" t="str">
        <f>VLOOKUP($D1283,Artslister!$A$1:$W$99,11,FALSE)</f>
        <v>polyanthemos</v>
      </c>
      <c r="V1283">
        <f>VLOOKUP($D1283,Artslister!$A$1:$W$99,12,FALSE)</f>
        <v>0</v>
      </c>
      <c r="W1283" t="str">
        <f>VLOOKUP($D1283,Artslister!$A$1:$W$99,13,FALSE)</f>
        <v>L.</v>
      </c>
      <c r="X1283" t="e">
        <f>VLOOKUP($D1283,Artslister!$A$1:$W$99,15,FALSE)</f>
        <v>#REF!</v>
      </c>
      <c r="Y1283" t="e">
        <f>VLOOKUP($D1283,Artslister!$A$1:$W$99,17,FALSE)</f>
        <v>#N/A</v>
      </c>
    </row>
    <row r="1284" spans="1:25" hidden="1" x14ac:dyDescent="0.3">
      <c r="A1284" t="s">
        <v>28</v>
      </c>
      <c r="B1284">
        <v>2020</v>
      </c>
      <c r="C1284" t="s">
        <v>1312</v>
      </c>
      <c r="D1284" t="s">
        <v>1927</v>
      </c>
      <c r="E1284">
        <v>1</v>
      </c>
      <c r="F1284">
        <v>1</v>
      </c>
      <c r="L1284" t="str">
        <f>VLOOKUP($D1284,Artslister!$A$1:$W$99,2,FALSE)</f>
        <v>Ranunculus polyanthemos</v>
      </c>
      <c r="M1284" t="str">
        <f>VLOOKUP($D1284,Artslister!$A$1:$W$99,3,FALSE)</f>
        <v>103162</v>
      </c>
      <c r="N1284" t="str">
        <f>VLOOKUP($D1284,Artslister!$A$1:$W$99,4,FALSE)</f>
        <v>136513</v>
      </c>
      <c r="O1284" t="str">
        <f>VLOOKUP($D1284,Artslister!$A$1:$W$99,5,FALSE)</f>
        <v>Plantae</v>
      </c>
      <c r="P1284" t="str">
        <f>VLOOKUP($D1284,Artslister!$A$1:$W$99,6,FALSE)</f>
        <v>Magnoliophyta</v>
      </c>
      <c r="Q1284" t="str">
        <f>VLOOKUP($D1284,Artslister!$A$1:$W$99,7,FALSE)</f>
        <v>Eudicots</v>
      </c>
      <c r="R1284" t="str">
        <f>VLOOKUP($D1284,Artslister!$A$1:$W$99,8,FALSE)</f>
        <v>Ranunculales</v>
      </c>
      <c r="S1284" t="str">
        <f>VLOOKUP($D1284,Artslister!$A$1:$W$99,9,FALSE)</f>
        <v>Ranunculaceae</v>
      </c>
      <c r="T1284" t="str">
        <f>VLOOKUP($D1284,Artslister!$A$1:$W$99,10,FALSE)</f>
        <v>Ranunculus</v>
      </c>
      <c r="U1284" t="str">
        <f>VLOOKUP($D1284,Artslister!$A$1:$W$99,11,FALSE)</f>
        <v>polyanthemos</v>
      </c>
      <c r="V1284">
        <f>VLOOKUP($D1284,Artslister!$A$1:$W$99,12,FALSE)</f>
        <v>0</v>
      </c>
      <c r="W1284" t="str">
        <f>VLOOKUP($D1284,Artslister!$A$1:$W$99,13,FALSE)</f>
        <v>L.</v>
      </c>
      <c r="X1284" t="e">
        <f>VLOOKUP($D1284,Artslister!$A$1:$W$99,15,FALSE)</f>
        <v>#REF!</v>
      </c>
      <c r="Y1284" t="e">
        <f>VLOOKUP($D1284,Artslister!$A$1:$W$99,17,FALSE)</f>
        <v>#N/A</v>
      </c>
    </row>
    <row r="1285" spans="1:25" hidden="1" x14ac:dyDescent="0.3">
      <c r="A1285" t="s">
        <v>28</v>
      </c>
      <c r="B1285">
        <v>2020</v>
      </c>
      <c r="C1285" t="s">
        <v>1313</v>
      </c>
      <c r="D1285" t="s">
        <v>1927</v>
      </c>
      <c r="E1285">
        <v>1</v>
      </c>
      <c r="F1285">
        <v>1</v>
      </c>
      <c r="L1285" t="str">
        <f>VLOOKUP($D1285,Artslister!$A$1:$W$99,2,FALSE)</f>
        <v>Ranunculus polyanthemos</v>
      </c>
      <c r="M1285" t="str">
        <f>VLOOKUP($D1285,Artslister!$A$1:$W$99,3,FALSE)</f>
        <v>103162</v>
      </c>
      <c r="N1285" t="str">
        <f>VLOOKUP($D1285,Artslister!$A$1:$W$99,4,FALSE)</f>
        <v>136513</v>
      </c>
      <c r="O1285" t="str">
        <f>VLOOKUP($D1285,Artslister!$A$1:$W$99,5,FALSE)</f>
        <v>Plantae</v>
      </c>
      <c r="P1285" t="str">
        <f>VLOOKUP($D1285,Artslister!$A$1:$W$99,6,FALSE)</f>
        <v>Magnoliophyta</v>
      </c>
      <c r="Q1285" t="str">
        <f>VLOOKUP($D1285,Artslister!$A$1:$W$99,7,FALSE)</f>
        <v>Eudicots</v>
      </c>
      <c r="R1285" t="str">
        <f>VLOOKUP($D1285,Artslister!$A$1:$W$99,8,FALSE)</f>
        <v>Ranunculales</v>
      </c>
      <c r="S1285" t="str">
        <f>VLOOKUP($D1285,Artslister!$A$1:$W$99,9,FALSE)</f>
        <v>Ranunculaceae</v>
      </c>
      <c r="T1285" t="str">
        <f>VLOOKUP($D1285,Artslister!$A$1:$W$99,10,FALSE)</f>
        <v>Ranunculus</v>
      </c>
      <c r="U1285" t="str">
        <f>VLOOKUP($D1285,Artslister!$A$1:$W$99,11,FALSE)</f>
        <v>polyanthemos</v>
      </c>
      <c r="V1285">
        <f>VLOOKUP($D1285,Artslister!$A$1:$W$99,12,FALSE)</f>
        <v>0</v>
      </c>
      <c r="W1285" t="str">
        <f>VLOOKUP($D1285,Artslister!$A$1:$W$99,13,FALSE)</f>
        <v>L.</v>
      </c>
      <c r="X1285" t="e">
        <f>VLOOKUP($D1285,Artslister!$A$1:$W$99,15,FALSE)</f>
        <v>#REF!</v>
      </c>
      <c r="Y1285" t="e">
        <f>VLOOKUP($D1285,Artslister!$A$1:$W$99,17,FALSE)</f>
        <v>#N/A</v>
      </c>
    </row>
    <row r="1286" spans="1:25" hidden="1" x14ac:dyDescent="0.3">
      <c r="A1286" t="s">
        <v>13</v>
      </c>
      <c r="B1286">
        <v>2020</v>
      </c>
      <c r="C1286" t="s">
        <v>1318</v>
      </c>
      <c r="D1286" t="s">
        <v>1927</v>
      </c>
      <c r="E1286">
        <v>1</v>
      </c>
      <c r="F1286">
        <v>1</v>
      </c>
      <c r="L1286" t="str">
        <f>VLOOKUP($D1286,Artslister!$A$1:$W$99,2,FALSE)</f>
        <v>Ranunculus polyanthemos</v>
      </c>
      <c r="M1286" t="str">
        <f>VLOOKUP($D1286,Artslister!$A$1:$W$99,3,FALSE)</f>
        <v>103162</v>
      </c>
      <c r="N1286" t="str">
        <f>VLOOKUP($D1286,Artslister!$A$1:$W$99,4,FALSE)</f>
        <v>136513</v>
      </c>
      <c r="O1286" t="str">
        <f>VLOOKUP($D1286,Artslister!$A$1:$W$99,5,FALSE)</f>
        <v>Plantae</v>
      </c>
      <c r="P1286" t="str">
        <f>VLOOKUP($D1286,Artslister!$A$1:$W$99,6,FALSE)</f>
        <v>Magnoliophyta</v>
      </c>
      <c r="Q1286" t="str">
        <f>VLOOKUP($D1286,Artslister!$A$1:$W$99,7,FALSE)</f>
        <v>Eudicots</v>
      </c>
      <c r="R1286" t="str">
        <f>VLOOKUP($D1286,Artslister!$A$1:$W$99,8,FALSE)</f>
        <v>Ranunculales</v>
      </c>
      <c r="S1286" t="str">
        <f>VLOOKUP($D1286,Artslister!$A$1:$W$99,9,FALSE)</f>
        <v>Ranunculaceae</v>
      </c>
      <c r="T1286" t="str">
        <f>VLOOKUP($D1286,Artslister!$A$1:$W$99,10,FALSE)</f>
        <v>Ranunculus</v>
      </c>
      <c r="U1286" t="str">
        <f>VLOOKUP($D1286,Artslister!$A$1:$W$99,11,FALSE)</f>
        <v>polyanthemos</v>
      </c>
      <c r="V1286">
        <f>VLOOKUP($D1286,Artslister!$A$1:$W$99,12,FALSE)</f>
        <v>0</v>
      </c>
      <c r="W1286" t="str">
        <f>VLOOKUP($D1286,Artslister!$A$1:$W$99,13,FALSE)</f>
        <v>L.</v>
      </c>
      <c r="X1286" t="e">
        <f>VLOOKUP($D1286,Artslister!$A$1:$W$99,15,FALSE)</f>
        <v>#REF!</v>
      </c>
      <c r="Y1286" t="e">
        <f>VLOOKUP($D1286,Artslister!$A$1:$W$99,17,FALSE)</f>
        <v>#N/A</v>
      </c>
    </row>
    <row r="1287" spans="1:25" ht="14.55" hidden="1" x14ac:dyDescent="0.3">
      <c r="A1287" t="s">
        <v>147</v>
      </c>
      <c r="B1287">
        <v>2020</v>
      </c>
      <c r="C1287" t="s">
        <v>1599</v>
      </c>
      <c r="D1287" t="s">
        <v>1927</v>
      </c>
      <c r="E1287">
        <v>1</v>
      </c>
      <c r="F1287">
        <v>1</v>
      </c>
      <c r="L1287" t="str">
        <f>VLOOKUP($D1287,Artslister!$A$1:$W$99,2,FALSE)</f>
        <v>Ranunculus polyanthemos</v>
      </c>
      <c r="M1287" t="str">
        <f>VLOOKUP($D1287,Artslister!$A$1:$W$99,3,FALSE)</f>
        <v>103162</v>
      </c>
      <c r="N1287" t="str">
        <f>VLOOKUP($D1287,Artslister!$A$1:$W$99,4,FALSE)</f>
        <v>136513</v>
      </c>
      <c r="O1287" t="str">
        <f>VLOOKUP($D1287,Artslister!$A$1:$W$99,5,FALSE)</f>
        <v>Plantae</v>
      </c>
      <c r="P1287" t="str">
        <f>VLOOKUP($D1287,Artslister!$A$1:$W$99,6,FALSE)</f>
        <v>Magnoliophyta</v>
      </c>
      <c r="Q1287" t="str">
        <f>VLOOKUP($D1287,Artslister!$A$1:$W$99,7,FALSE)</f>
        <v>Eudicots</v>
      </c>
      <c r="R1287" t="str">
        <f>VLOOKUP($D1287,Artslister!$A$1:$W$99,8,FALSE)</f>
        <v>Ranunculales</v>
      </c>
      <c r="S1287" t="str">
        <f>VLOOKUP($D1287,Artslister!$A$1:$W$99,9,FALSE)</f>
        <v>Ranunculaceae</v>
      </c>
      <c r="T1287" t="str">
        <f>VLOOKUP($D1287,Artslister!$A$1:$W$99,10,FALSE)</f>
        <v>Ranunculus</v>
      </c>
      <c r="U1287" t="str">
        <f>VLOOKUP($D1287,Artslister!$A$1:$W$99,11,FALSE)</f>
        <v>polyanthemos</v>
      </c>
      <c r="V1287">
        <f>VLOOKUP($D1287,Artslister!$A$1:$W$99,12,FALSE)</f>
        <v>0</v>
      </c>
      <c r="W1287" t="str">
        <f>VLOOKUP($D1287,Artslister!$A$1:$W$99,13,FALSE)</f>
        <v>L.</v>
      </c>
      <c r="X1287" t="e">
        <f>VLOOKUP($D1287,Artslister!$A$1:$W$99,15,FALSE)</f>
        <v>#REF!</v>
      </c>
      <c r="Y1287" t="e">
        <f>VLOOKUP($D1287,Artslister!$A$1:$W$99,17,FALSE)</f>
        <v>#N/A</v>
      </c>
    </row>
    <row r="1288" spans="1:25" ht="14.55" hidden="1" x14ac:dyDescent="0.3">
      <c r="A1288" t="s">
        <v>147</v>
      </c>
      <c r="B1288">
        <v>2020</v>
      </c>
      <c r="C1288" t="s">
        <v>1601</v>
      </c>
      <c r="D1288" t="s">
        <v>1927</v>
      </c>
      <c r="E1288">
        <v>1</v>
      </c>
      <c r="F1288">
        <v>1</v>
      </c>
      <c r="L1288" t="str">
        <f>VLOOKUP($D1288,Artslister!$A$1:$W$99,2,FALSE)</f>
        <v>Ranunculus polyanthemos</v>
      </c>
      <c r="M1288" t="str">
        <f>VLOOKUP($D1288,Artslister!$A$1:$W$99,3,FALSE)</f>
        <v>103162</v>
      </c>
      <c r="N1288" t="str">
        <f>VLOOKUP($D1288,Artslister!$A$1:$W$99,4,FALSE)</f>
        <v>136513</v>
      </c>
      <c r="O1288" t="str">
        <f>VLOOKUP($D1288,Artslister!$A$1:$W$99,5,FALSE)</f>
        <v>Plantae</v>
      </c>
      <c r="P1288" t="str">
        <f>VLOOKUP($D1288,Artslister!$A$1:$W$99,6,FALSE)</f>
        <v>Magnoliophyta</v>
      </c>
      <c r="Q1288" t="str">
        <f>VLOOKUP($D1288,Artslister!$A$1:$W$99,7,FALSE)</f>
        <v>Eudicots</v>
      </c>
      <c r="R1288" t="str">
        <f>VLOOKUP($D1288,Artslister!$A$1:$W$99,8,FALSE)</f>
        <v>Ranunculales</v>
      </c>
      <c r="S1288" t="str">
        <f>VLOOKUP($D1288,Artslister!$A$1:$W$99,9,FALSE)</f>
        <v>Ranunculaceae</v>
      </c>
      <c r="T1288" t="str">
        <f>VLOOKUP($D1288,Artslister!$A$1:$W$99,10,FALSE)</f>
        <v>Ranunculus</v>
      </c>
      <c r="U1288" t="str">
        <f>VLOOKUP($D1288,Artslister!$A$1:$W$99,11,FALSE)</f>
        <v>polyanthemos</v>
      </c>
      <c r="V1288">
        <f>VLOOKUP($D1288,Artslister!$A$1:$W$99,12,FALSE)</f>
        <v>0</v>
      </c>
      <c r="W1288" t="str">
        <f>VLOOKUP($D1288,Artslister!$A$1:$W$99,13,FALSE)</f>
        <v>L.</v>
      </c>
      <c r="X1288" t="e">
        <f>VLOOKUP($D1288,Artslister!$A$1:$W$99,15,FALSE)</f>
        <v>#REF!</v>
      </c>
      <c r="Y1288" t="e">
        <f>VLOOKUP($D1288,Artslister!$A$1:$W$99,17,FALSE)</f>
        <v>#N/A</v>
      </c>
    </row>
    <row r="1289" spans="1:25" ht="14.55" hidden="1" x14ac:dyDescent="0.3">
      <c r="A1289" t="s">
        <v>147</v>
      </c>
      <c r="B1289">
        <v>2020</v>
      </c>
      <c r="C1289" t="s">
        <v>1626</v>
      </c>
      <c r="D1289" t="s">
        <v>1927</v>
      </c>
      <c r="E1289">
        <v>1</v>
      </c>
      <c r="F1289">
        <v>1</v>
      </c>
      <c r="L1289" t="str">
        <f>VLOOKUP($D1289,Artslister!$A$1:$W$99,2,FALSE)</f>
        <v>Ranunculus polyanthemos</v>
      </c>
      <c r="M1289" t="str">
        <f>VLOOKUP($D1289,Artslister!$A$1:$W$99,3,FALSE)</f>
        <v>103162</v>
      </c>
      <c r="N1289" t="str">
        <f>VLOOKUP($D1289,Artslister!$A$1:$W$99,4,FALSE)</f>
        <v>136513</v>
      </c>
      <c r="O1289" t="str">
        <f>VLOOKUP($D1289,Artslister!$A$1:$W$99,5,FALSE)</f>
        <v>Plantae</v>
      </c>
      <c r="P1289" t="str">
        <f>VLOOKUP($D1289,Artslister!$A$1:$W$99,6,FALSE)</f>
        <v>Magnoliophyta</v>
      </c>
      <c r="Q1289" t="str">
        <f>VLOOKUP($D1289,Artslister!$A$1:$W$99,7,FALSE)</f>
        <v>Eudicots</v>
      </c>
      <c r="R1289" t="str">
        <f>VLOOKUP($D1289,Artslister!$A$1:$W$99,8,FALSE)</f>
        <v>Ranunculales</v>
      </c>
      <c r="S1289" t="str">
        <f>VLOOKUP($D1289,Artslister!$A$1:$W$99,9,FALSE)</f>
        <v>Ranunculaceae</v>
      </c>
      <c r="T1289" t="str">
        <f>VLOOKUP($D1289,Artslister!$A$1:$W$99,10,FALSE)</f>
        <v>Ranunculus</v>
      </c>
      <c r="U1289" t="str">
        <f>VLOOKUP($D1289,Artslister!$A$1:$W$99,11,FALSE)</f>
        <v>polyanthemos</v>
      </c>
      <c r="V1289">
        <f>VLOOKUP($D1289,Artslister!$A$1:$W$99,12,FALSE)</f>
        <v>0</v>
      </c>
      <c r="W1289" t="str">
        <f>VLOOKUP($D1289,Artslister!$A$1:$W$99,13,FALSE)</f>
        <v>L.</v>
      </c>
      <c r="X1289" t="e">
        <f>VLOOKUP($D1289,Artslister!$A$1:$W$99,15,FALSE)</f>
        <v>#REF!</v>
      </c>
      <c r="Y1289" t="e">
        <f>VLOOKUP($D1289,Artslister!$A$1:$W$99,17,FALSE)</f>
        <v>#N/A</v>
      </c>
    </row>
    <row r="1290" spans="1:25" ht="14.55" hidden="1" x14ac:dyDescent="0.3">
      <c r="A1290" t="s">
        <v>147</v>
      </c>
      <c r="B1290">
        <v>2020</v>
      </c>
      <c r="C1290" t="s">
        <v>1607</v>
      </c>
      <c r="D1290" t="s">
        <v>1927</v>
      </c>
      <c r="E1290">
        <v>0.1</v>
      </c>
      <c r="F1290">
        <v>1</v>
      </c>
      <c r="L1290" t="str">
        <f>VLOOKUP($D1290,Artslister!$A$1:$W$99,2,FALSE)</f>
        <v>Ranunculus polyanthemos</v>
      </c>
      <c r="M1290" t="str">
        <f>VLOOKUP($D1290,Artslister!$A$1:$W$99,3,FALSE)</f>
        <v>103162</v>
      </c>
      <c r="N1290" t="str">
        <f>VLOOKUP($D1290,Artslister!$A$1:$W$99,4,FALSE)</f>
        <v>136513</v>
      </c>
      <c r="O1290" t="str">
        <f>VLOOKUP($D1290,Artslister!$A$1:$W$99,5,FALSE)</f>
        <v>Plantae</v>
      </c>
      <c r="P1290" t="str">
        <f>VLOOKUP($D1290,Artslister!$A$1:$W$99,6,FALSE)</f>
        <v>Magnoliophyta</v>
      </c>
      <c r="Q1290" t="str">
        <f>VLOOKUP($D1290,Artslister!$A$1:$W$99,7,FALSE)</f>
        <v>Eudicots</v>
      </c>
      <c r="R1290" t="str">
        <f>VLOOKUP($D1290,Artslister!$A$1:$W$99,8,FALSE)</f>
        <v>Ranunculales</v>
      </c>
      <c r="S1290" t="str">
        <f>VLOOKUP($D1290,Artslister!$A$1:$W$99,9,FALSE)</f>
        <v>Ranunculaceae</v>
      </c>
      <c r="T1290" t="str">
        <f>VLOOKUP($D1290,Artslister!$A$1:$W$99,10,FALSE)</f>
        <v>Ranunculus</v>
      </c>
      <c r="U1290" t="str">
        <f>VLOOKUP($D1290,Artslister!$A$1:$W$99,11,FALSE)</f>
        <v>polyanthemos</v>
      </c>
      <c r="V1290">
        <f>VLOOKUP($D1290,Artslister!$A$1:$W$99,12,FALSE)</f>
        <v>0</v>
      </c>
      <c r="W1290" t="str">
        <f>VLOOKUP($D1290,Artslister!$A$1:$W$99,13,FALSE)</f>
        <v>L.</v>
      </c>
      <c r="X1290" t="e">
        <f>VLOOKUP($D1290,Artslister!$A$1:$W$99,15,FALSE)</f>
        <v>#REF!</v>
      </c>
      <c r="Y1290" t="e">
        <f>VLOOKUP($D1290,Artslister!$A$1:$W$99,17,FALSE)</f>
        <v>#N/A</v>
      </c>
    </row>
    <row r="1291" spans="1:25" ht="14.55" hidden="1" x14ac:dyDescent="0.3">
      <c r="A1291" t="s">
        <v>147</v>
      </c>
      <c r="B1291">
        <v>2020</v>
      </c>
      <c r="C1291" t="s">
        <v>1603</v>
      </c>
      <c r="D1291" t="s">
        <v>1927</v>
      </c>
      <c r="E1291">
        <v>0.1</v>
      </c>
      <c r="F1291">
        <v>1</v>
      </c>
      <c r="L1291" t="str">
        <f>VLOOKUP($D1291,Artslister!$A$1:$W$99,2,FALSE)</f>
        <v>Ranunculus polyanthemos</v>
      </c>
      <c r="M1291" t="str">
        <f>VLOOKUP($D1291,Artslister!$A$1:$W$99,3,FALSE)</f>
        <v>103162</v>
      </c>
      <c r="N1291" t="str">
        <f>VLOOKUP($D1291,Artslister!$A$1:$W$99,4,FALSE)</f>
        <v>136513</v>
      </c>
      <c r="O1291" t="str">
        <f>VLOOKUP($D1291,Artslister!$A$1:$W$99,5,FALSE)</f>
        <v>Plantae</v>
      </c>
      <c r="P1291" t="str">
        <f>VLOOKUP($D1291,Artslister!$A$1:$W$99,6,FALSE)</f>
        <v>Magnoliophyta</v>
      </c>
      <c r="Q1291" t="str">
        <f>VLOOKUP($D1291,Artslister!$A$1:$W$99,7,FALSE)</f>
        <v>Eudicots</v>
      </c>
      <c r="R1291" t="str">
        <f>VLOOKUP($D1291,Artslister!$A$1:$W$99,8,FALSE)</f>
        <v>Ranunculales</v>
      </c>
      <c r="S1291" t="str">
        <f>VLOOKUP($D1291,Artslister!$A$1:$W$99,9,FALSE)</f>
        <v>Ranunculaceae</v>
      </c>
      <c r="T1291" t="str">
        <f>VLOOKUP($D1291,Artslister!$A$1:$W$99,10,FALSE)</f>
        <v>Ranunculus</v>
      </c>
      <c r="U1291" t="str">
        <f>VLOOKUP($D1291,Artslister!$A$1:$W$99,11,FALSE)</f>
        <v>polyanthemos</v>
      </c>
      <c r="V1291">
        <f>VLOOKUP($D1291,Artslister!$A$1:$W$99,12,FALSE)</f>
        <v>0</v>
      </c>
      <c r="W1291" t="str">
        <f>VLOOKUP($D1291,Artslister!$A$1:$W$99,13,FALSE)</f>
        <v>L.</v>
      </c>
      <c r="X1291" t="e">
        <f>VLOOKUP($D1291,Artslister!$A$1:$W$99,15,FALSE)</f>
        <v>#REF!</v>
      </c>
      <c r="Y1291" t="e">
        <f>VLOOKUP($D1291,Artslister!$A$1:$W$99,17,FALSE)</f>
        <v>#N/A</v>
      </c>
    </row>
    <row r="1292" spans="1:25" ht="14.55" hidden="1" x14ac:dyDescent="0.3">
      <c r="A1292" t="s">
        <v>147</v>
      </c>
      <c r="B1292">
        <v>2020</v>
      </c>
      <c r="C1292" t="s">
        <v>1605</v>
      </c>
      <c r="D1292" t="s">
        <v>1927</v>
      </c>
      <c r="E1292">
        <v>0.1</v>
      </c>
      <c r="F1292">
        <v>1</v>
      </c>
      <c r="L1292" t="str">
        <f>VLOOKUP($D1292,Artslister!$A$1:$W$99,2,FALSE)</f>
        <v>Ranunculus polyanthemos</v>
      </c>
      <c r="M1292" t="str">
        <f>VLOOKUP($D1292,Artslister!$A$1:$W$99,3,FALSE)</f>
        <v>103162</v>
      </c>
      <c r="N1292" t="str">
        <f>VLOOKUP($D1292,Artslister!$A$1:$W$99,4,FALSE)</f>
        <v>136513</v>
      </c>
      <c r="O1292" t="str">
        <f>VLOOKUP($D1292,Artslister!$A$1:$W$99,5,FALSE)</f>
        <v>Plantae</v>
      </c>
      <c r="P1292" t="str">
        <f>VLOOKUP($D1292,Artslister!$A$1:$W$99,6,FALSE)</f>
        <v>Magnoliophyta</v>
      </c>
      <c r="Q1292" t="str">
        <f>VLOOKUP($D1292,Artslister!$A$1:$W$99,7,FALSE)</f>
        <v>Eudicots</v>
      </c>
      <c r="R1292" t="str">
        <f>VLOOKUP($D1292,Artslister!$A$1:$W$99,8,FALSE)</f>
        <v>Ranunculales</v>
      </c>
      <c r="S1292" t="str">
        <f>VLOOKUP($D1292,Artslister!$A$1:$W$99,9,FALSE)</f>
        <v>Ranunculaceae</v>
      </c>
      <c r="T1292" t="str">
        <f>VLOOKUP($D1292,Artslister!$A$1:$W$99,10,FALSE)</f>
        <v>Ranunculus</v>
      </c>
      <c r="U1292" t="str">
        <f>VLOOKUP($D1292,Artslister!$A$1:$W$99,11,FALSE)</f>
        <v>polyanthemos</v>
      </c>
      <c r="V1292">
        <f>VLOOKUP($D1292,Artslister!$A$1:$W$99,12,FALSE)</f>
        <v>0</v>
      </c>
      <c r="W1292" t="str">
        <f>VLOOKUP($D1292,Artslister!$A$1:$W$99,13,FALSE)</f>
        <v>L.</v>
      </c>
      <c r="X1292" t="e">
        <f>VLOOKUP($D1292,Artslister!$A$1:$W$99,15,FALSE)</f>
        <v>#REF!</v>
      </c>
      <c r="Y1292" t="e">
        <f>VLOOKUP($D1292,Artslister!$A$1:$W$99,17,FALSE)</f>
        <v>#N/A</v>
      </c>
    </row>
    <row r="1293" spans="1:25" ht="14.55" hidden="1" x14ac:dyDescent="0.3">
      <c r="A1293" t="s">
        <v>147</v>
      </c>
      <c r="B1293">
        <v>2020</v>
      </c>
      <c r="C1293" t="s">
        <v>1606</v>
      </c>
      <c r="D1293" t="s">
        <v>1927</v>
      </c>
      <c r="E1293">
        <v>1</v>
      </c>
      <c r="F1293">
        <v>1</v>
      </c>
      <c r="L1293" t="str">
        <f>VLOOKUP($D1293,Artslister!$A$1:$W$99,2,FALSE)</f>
        <v>Ranunculus polyanthemos</v>
      </c>
      <c r="M1293" t="str">
        <f>VLOOKUP($D1293,Artslister!$A$1:$W$99,3,FALSE)</f>
        <v>103162</v>
      </c>
      <c r="N1293" t="str">
        <f>VLOOKUP($D1293,Artslister!$A$1:$W$99,4,FALSE)</f>
        <v>136513</v>
      </c>
      <c r="O1293" t="str">
        <f>VLOOKUP($D1293,Artslister!$A$1:$W$99,5,FALSE)</f>
        <v>Plantae</v>
      </c>
      <c r="P1293" t="str">
        <f>VLOOKUP($D1293,Artslister!$A$1:$W$99,6,FALSE)</f>
        <v>Magnoliophyta</v>
      </c>
      <c r="Q1293" t="str">
        <f>VLOOKUP($D1293,Artslister!$A$1:$W$99,7,FALSE)</f>
        <v>Eudicots</v>
      </c>
      <c r="R1293" t="str">
        <f>VLOOKUP($D1293,Artslister!$A$1:$W$99,8,FALSE)</f>
        <v>Ranunculales</v>
      </c>
      <c r="S1293" t="str">
        <f>VLOOKUP($D1293,Artslister!$A$1:$W$99,9,FALSE)</f>
        <v>Ranunculaceae</v>
      </c>
      <c r="T1293" t="str">
        <f>VLOOKUP($D1293,Artslister!$A$1:$W$99,10,FALSE)</f>
        <v>Ranunculus</v>
      </c>
      <c r="U1293" t="str">
        <f>VLOOKUP($D1293,Artslister!$A$1:$W$99,11,FALSE)</f>
        <v>polyanthemos</v>
      </c>
      <c r="V1293">
        <f>VLOOKUP($D1293,Artslister!$A$1:$W$99,12,FALSE)</f>
        <v>0</v>
      </c>
      <c r="W1293" t="str">
        <f>VLOOKUP($D1293,Artslister!$A$1:$W$99,13,FALSE)</f>
        <v>L.</v>
      </c>
      <c r="X1293" t="e">
        <f>VLOOKUP($D1293,Artslister!$A$1:$W$99,15,FALSE)</f>
        <v>#REF!</v>
      </c>
      <c r="Y1293" t="e">
        <f>VLOOKUP($D1293,Artslister!$A$1:$W$99,17,FALSE)</f>
        <v>#N/A</v>
      </c>
    </row>
    <row r="1294" spans="1:25" ht="14.55" hidden="1" x14ac:dyDescent="0.3">
      <c r="A1294" t="s">
        <v>147</v>
      </c>
      <c r="B1294">
        <v>2020</v>
      </c>
      <c r="C1294" t="s">
        <v>1602</v>
      </c>
      <c r="D1294" t="s">
        <v>1927</v>
      </c>
      <c r="E1294">
        <v>1</v>
      </c>
      <c r="F1294">
        <v>1</v>
      </c>
      <c r="L1294" t="str">
        <f>VLOOKUP($D1294,Artslister!$A$1:$W$99,2,FALSE)</f>
        <v>Ranunculus polyanthemos</v>
      </c>
      <c r="M1294" t="str">
        <f>VLOOKUP($D1294,Artslister!$A$1:$W$99,3,FALSE)</f>
        <v>103162</v>
      </c>
      <c r="N1294" t="str">
        <f>VLOOKUP($D1294,Artslister!$A$1:$W$99,4,FALSE)</f>
        <v>136513</v>
      </c>
      <c r="O1294" t="str">
        <f>VLOOKUP($D1294,Artslister!$A$1:$W$99,5,FALSE)</f>
        <v>Plantae</v>
      </c>
      <c r="P1294" t="str">
        <f>VLOOKUP($D1294,Artslister!$A$1:$W$99,6,FALSE)</f>
        <v>Magnoliophyta</v>
      </c>
      <c r="Q1294" t="str">
        <f>VLOOKUP($D1294,Artslister!$A$1:$W$99,7,FALSE)</f>
        <v>Eudicots</v>
      </c>
      <c r="R1294" t="str">
        <f>VLOOKUP($D1294,Artslister!$A$1:$W$99,8,FALSE)</f>
        <v>Ranunculales</v>
      </c>
      <c r="S1294" t="str">
        <f>VLOOKUP($D1294,Artslister!$A$1:$W$99,9,FALSE)</f>
        <v>Ranunculaceae</v>
      </c>
      <c r="T1294" t="str">
        <f>VLOOKUP($D1294,Artslister!$A$1:$W$99,10,FALSE)</f>
        <v>Ranunculus</v>
      </c>
      <c r="U1294" t="str">
        <f>VLOOKUP($D1294,Artslister!$A$1:$W$99,11,FALSE)</f>
        <v>polyanthemos</v>
      </c>
      <c r="V1294">
        <f>VLOOKUP($D1294,Artslister!$A$1:$W$99,12,FALSE)</f>
        <v>0</v>
      </c>
      <c r="W1294" t="str">
        <f>VLOOKUP($D1294,Artslister!$A$1:$W$99,13,FALSE)</f>
        <v>L.</v>
      </c>
      <c r="X1294" t="e">
        <f>VLOOKUP($D1294,Artslister!$A$1:$W$99,15,FALSE)</f>
        <v>#REF!</v>
      </c>
      <c r="Y1294" t="e">
        <f>VLOOKUP($D1294,Artslister!$A$1:$W$99,17,FALSE)</f>
        <v>#N/A</v>
      </c>
    </row>
    <row r="1295" spans="1:25" ht="14.55" hidden="1" x14ac:dyDescent="0.3">
      <c r="A1295" t="s">
        <v>42</v>
      </c>
      <c r="B1295">
        <v>2021</v>
      </c>
      <c r="C1295" t="s">
        <v>1178</v>
      </c>
      <c r="D1295" t="s">
        <v>1927</v>
      </c>
      <c r="E1295">
        <v>2</v>
      </c>
      <c r="F1295">
        <v>1</v>
      </c>
      <c r="L1295" t="str">
        <f>VLOOKUP($D1295,Artslister!$A$1:$W$99,2,FALSE)</f>
        <v>Ranunculus polyanthemos</v>
      </c>
      <c r="M1295" t="str">
        <f>VLOOKUP($D1295,Artslister!$A$1:$W$99,3,FALSE)</f>
        <v>103162</v>
      </c>
      <c r="N1295" t="str">
        <f>VLOOKUP($D1295,Artslister!$A$1:$W$99,4,FALSE)</f>
        <v>136513</v>
      </c>
      <c r="O1295" t="str">
        <f>VLOOKUP($D1295,Artslister!$A$1:$W$99,5,FALSE)</f>
        <v>Plantae</v>
      </c>
      <c r="P1295" t="str">
        <f>VLOOKUP($D1295,Artslister!$A$1:$W$99,6,FALSE)</f>
        <v>Magnoliophyta</v>
      </c>
      <c r="Q1295" t="str">
        <f>VLOOKUP($D1295,Artslister!$A$1:$W$99,7,FALSE)</f>
        <v>Eudicots</v>
      </c>
      <c r="R1295" t="str">
        <f>VLOOKUP($D1295,Artslister!$A$1:$W$99,8,FALSE)</f>
        <v>Ranunculales</v>
      </c>
      <c r="S1295" t="str">
        <f>VLOOKUP($D1295,Artslister!$A$1:$W$99,9,FALSE)</f>
        <v>Ranunculaceae</v>
      </c>
      <c r="T1295" t="str">
        <f>VLOOKUP($D1295,Artslister!$A$1:$W$99,10,FALSE)</f>
        <v>Ranunculus</v>
      </c>
      <c r="U1295" t="str">
        <f>VLOOKUP($D1295,Artslister!$A$1:$W$99,11,FALSE)</f>
        <v>polyanthemos</v>
      </c>
      <c r="V1295">
        <f>VLOOKUP($D1295,Artslister!$A$1:$W$99,12,FALSE)</f>
        <v>0</v>
      </c>
      <c r="W1295" t="str">
        <f>VLOOKUP($D1295,Artslister!$A$1:$W$99,13,FALSE)</f>
        <v>L.</v>
      </c>
      <c r="X1295" t="e">
        <f>VLOOKUP($D1295,Artslister!$A$1:$W$99,15,FALSE)</f>
        <v>#REF!</v>
      </c>
      <c r="Y1295" t="e">
        <f>VLOOKUP($D1295,Artslister!$A$1:$W$99,17,FALSE)</f>
        <v>#N/A</v>
      </c>
    </row>
    <row r="1296" spans="1:25" hidden="1" x14ac:dyDescent="0.3">
      <c r="A1296" t="s">
        <v>42</v>
      </c>
      <c r="B1296">
        <v>2021</v>
      </c>
      <c r="C1296" t="s">
        <v>1179</v>
      </c>
      <c r="D1296" t="s">
        <v>1927</v>
      </c>
      <c r="E1296">
        <v>1</v>
      </c>
      <c r="F1296">
        <v>1</v>
      </c>
      <c r="L1296" t="str">
        <f>VLOOKUP($D1296,Artslister!$A$1:$W$99,2,FALSE)</f>
        <v>Ranunculus polyanthemos</v>
      </c>
      <c r="M1296" t="str">
        <f>VLOOKUP($D1296,Artslister!$A$1:$W$99,3,FALSE)</f>
        <v>103162</v>
      </c>
      <c r="N1296" t="str">
        <f>VLOOKUP($D1296,Artslister!$A$1:$W$99,4,FALSE)</f>
        <v>136513</v>
      </c>
      <c r="O1296" t="str">
        <f>VLOOKUP($D1296,Artslister!$A$1:$W$99,5,FALSE)</f>
        <v>Plantae</v>
      </c>
      <c r="P1296" t="str">
        <f>VLOOKUP($D1296,Artslister!$A$1:$W$99,6,FALSE)</f>
        <v>Magnoliophyta</v>
      </c>
      <c r="Q1296" t="str">
        <f>VLOOKUP($D1296,Artslister!$A$1:$W$99,7,FALSE)</f>
        <v>Eudicots</v>
      </c>
      <c r="R1296" t="str">
        <f>VLOOKUP($D1296,Artslister!$A$1:$W$99,8,FALSE)</f>
        <v>Ranunculales</v>
      </c>
      <c r="S1296" t="str">
        <f>VLOOKUP($D1296,Artslister!$A$1:$W$99,9,FALSE)</f>
        <v>Ranunculaceae</v>
      </c>
      <c r="T1296" t="str">
        <f>VLOOKUP($D1296,Artslister!$A$1:$W$99,10,FALSE)</f>
        <v>Ranunculus</v>
      </c>
      <c r="U1296" t="str">
        <f>VLOOKUP($D1296,Artslister!$A$1:$W$99,11,FALSE)</f>
        <v>polyanthemos</v>
      </c>
      <c r="V1296">
        <f>VLOOKUP($D1296,Artslister!$A$1:$W$99,12,FALSE)</f>
        <v>0</v>
      </c>
      <c r="W1296" t="str">
        <f>VLOOKUP($D1296,Artslister!$A$1:$W$99,13,FALSE)</f>
        <v>L.</v>
      </c>
      <c r="X1296" t="e">
        <f>VLOOKUP($D1296,Artslister!$A$1:$W$99,15,FALSE)</f>
        <v>#REF!</v>
      </c>
      <c r="Y1296" t="e">
        <f>VLOOKUP($D1296,Artslister!$A$1:$W$99,17,FALSE)</f>
        <v>#N/A</v>
      </c>
    </row>
    <row r="1297" spans="1:25" hidden="1" x14ac:dyDescent="0.3">
      <c r="A1297" t="s">
        <v>42</v>
      </c>
      <c r="B1297">
        <v>2021</v>
      </c>
      <c r="C1297" t="s">
        <v>1176</v>
      </c>
      <c r="D1297" t="s">
        <v>1927</v>
      </c>
      <c r="E1297">
        <v>2</v>
      </c>
      <c r="F1297">
        <v>1</v>
      </c>
      <c r="L1297" t="str">
        <f>VLOOKUP($D1297,Artslister!$A$1:$W$99,2,FALSE)</f>
        <v>Ranunculus polyanthemos</v>
      </c>
      <c r="M1297" t="str">
        <f>VLOOKUP($D1297,Artslister!$A$1:$W$99,3,FALSE)</f>
        <v>103162</v>
      </c>
      <c r="N1297" t="str">
        <f>VLOOKUP($D1297,Artslister!$A$1:$W$99,4,FALSE)</f>
        <v>136513</v>
      </c>
      <c r="O1297" t="str">
        <f>VLOOKUP($D1297,Artslister!$A$1:$W$99,5,FALSE)</f>
        <v>Plantae</v>
      </c>
      <c r="P1297" t="str">
        <f>VLOOKUP($D1297,Artslister!$A$1:$W$99,6,FALSE)</f>
        <v>Magnoliophyta</v>
      </c>
      <c r="Q1297" t="str">
        <f>VLOOKUP($D1297,Artslister!$A$1:$W$99,7,FALSE)</f>
        <v>Eudicots</v>
      </c>
      <c r="R1297" t="str">
        <f>VLOOKUP($D1297,Artslister!$A$1:$W$99,8,FALSE)</f>
        <v>Ranunculales</v>
      </c>
      <c r="S1297" t="str">
        <f>VLOOKUP($D1297,Artslister!$A$1:$W$99,9,FALSE)</f>
        <v>Ranunculaceae</v>
      </c>
      <c r="T1297" t="str">
        <f>VLOOKUP($D1297,Artslister!$A$1:$W$99,10,FALSE)</f>
        <v>Ranunculus</v>
      </c>
      <c r="U1297" t="str">
        <f>VLOOKUP($D1297,Artslister!$A$1:$W$99,11,FALSE)</f>
        <v>polyanthemos</v>
      </c>
      <c r="V1297">
        <f>VLOOKUP($D1297,Artslister!$A$1:$W$99,12,FALSE)</f>
        <v>0</v>
      </c>
      <c r="W1297" t="str">
        <f>VLOOKUP($D1297,Artslister!$A$1:$W$99,13,FALSE)</f>
        <v>L.</v>
      </c>
      <c r="X1297" t="e">
        <f>VLOOKUP($D1297,Artslister!$A$1:$W$99,15,FALSE)</f>
        <v>#REF!</v>
      </c>
      <c r="Y1297" t="e">
        <f>VLOOKUP($D1297,Artslister!$A$1:$W$99,17,FALSE)</f>
        <v>#N/A</v>
      </c>
    </row>
    <row r="1298" spans="1:25" hidden="1" x14ac:dyDescent="0.3">
      <c r="A1298" t="s">
        <v>42</v>
      </c>
      <c r="B1298">
        <v>2021</v>
      </c>
      <c r="C1298" t="s">
        <v>1180</v>
      </c>
      <c r="D1298" t="s">
        <v>1927</v>
      </c>
      <c r="E1298">
        <v>2</v>
      </c>
      <c r="F1298">
        <v>1</v>
      </c>
      <c r="L1298" t="str">
        <f>VLOOKUP($D1298,Artslister!$A$1:$W$99,2,FALSE)</f>
        <v>Ranunculus polyanthemos</v>
      </c>
      <c r="M1298" t="str">
        <f>VLOOKUP($D1298,Artslister!$A$1:$W$99,3,FALSE)</f>
        <v>103162</v>
      </c>
      <c r="N1298" t="str">
        <f>VLOOKUP($D1298,Artslister!$A$1:$W$99,4,FALSE)</f>
        <v>136513</v>
      </c>
      <c r="O1298" t="str">
        <f>VLOOKUP($D1298,Artslister!$A$1:$W$99,5,FALSE)</f>
        <v>Plantae</v>
      </c>
      <c r="P1298" t="str">
        <f>VLOOKUP($D1298,Artslister!$A$1:$W$99,6,FALSE)</f>
        <v>Magnoliophyta</v>
      </c>
      <c r="Q1298" t="str">
        <f>VLOOKUP($D1298,Artslister!$A$1:$W$99,7,FALSE)</f>
        <v>Eudicots</v>
      </c>
      <c r="R1298" t="str">
        <f>VLOOKUP($D1298,Artslister!$A$1:$W$99,8,FALSE)</f>
        <v>Ranunculales</v>
      </c>
      <c r="S1298" t="str">
        <f>VLOOKUP($D1298,Artslister!$A$1:$W$99,9,FALSE)</f>
        <v>Ranunculaceae</v>
      </c>
      <c r="T1298" t="str">
        <f>VLOOKUP($D1298,Artslister!$A$1:$W$99,10,FALSE)</f>
        <v>Ranunculus</v>
      </c>
      <c r="U1298" t="str">
        <f>VLOOKUP($D1298,Artslister!$A$1:$W$99,11,FALSE)</f>
        <v>polyanthemos</v>
      </c>
      <c r="V1298">
        <f>VLOOKUP($D1298,Artslister!$A$1:$W$99,12,FALSE)</f>
        <v>0</v>
      </c>
      <c r="W1298" t="str">
        <f>VLOOKUP($D1298,Artslister!$A$1:$W$99,13,FALSE)</f>
        <v>L.</v>
      </c>
      <c r="X1298" t="e">
        <f>VLOOKUP($D1298,Artslister!$A$1:$W$99,15,FALSE)</f>
        <v>#REF!</v>
      </c>
      <c r="Y1298" t="e">
        <f>VLOOKUP($D1298,Artslister!$A$1:$W$99,17,FALSE)</f>
        <v>#N/A</v>
      </c>
    </row>
    <row r="1299" spans="1:25" hidden="1" x14ac:dyDescent="0.3">
      <c r="A1299" t="s">
        <v>42</v>
      </c>
      <c r="B1299">
        <v>2021</v>
      </c>
      <c r="C1299" t="s">
        <v>1181</v>
      </c>
      <c r="D1299" t="s">
        <v>1927</v>
      </c>
      <c r="E1299">
        <v>1</v>
      </c>
      <c r="F1299">
        <v>1</v>
      </c>
      <c r="L1299" t="str">
        <f>VLOOKUP($D1299,Artslister!$A$1:$W$99,2,FALSE)</f>
        <v>Ranunculus polyanthemos</v>
      </c>
      <c r="M1299" t="str">
        <f>VLOOKUP($D1299,Artslister!$A$1:$W$99,3,FALSE)</f>
        <v>103162</v>
      </c>
      <c r="N1299" t="str">
        <f>VLOOKUP($D1299,Artslister!$A$1:$W$99,4,FALSE)</f>
        <v>136513</v>
      </c>
      <c r="O1299" t="str">
        <f>VLOOKUP($D1299,Artslister!$A$1:$W$99,5,FALSE)</f>
        <v>Plantae</v>
      </c>
      <c r="P1299" t="str">
        <f>VLOOKUP($D1299,Artslister!$A$1:$W$99,6,FALSE)</f>
        <v>Magnoliophyta</v>
      </c>
      <c r="Q1299" t="str">
        <f>VLOOKUP($D1299,Artslister!$A$1:$W$99,7,FALSE)</f>
        <v>Eudicots</v>
      </c>
      <c r="R1299" t="str">
        <f>VLOOKUP($D1299,Artslister!$A$1:$W$99,8,FALSE)</f>
        <v>Ranunculales</v>
      </c>
      <c r="S1299" t="str">
        <f>VLOOKUP($D1299,Artslister!$A$1:$W$99,9,FALSE)</f>
        <v>Ranunculaceae</v>
      </c>
      <c r="T1299" t="str">
        <f>VLOOKUP($D1299,Artslister!$A$1:$W$99,10,FALSE)</f>
        <v>Ranunculus</v>
      </c>
      <c r="U1299" t="str">
        <f>VLOOKUP($D1299,Artslister!$A$1:$W$99,11,FALSE)</f>
        <v>polyanthemos</v>
      </c>
      <c r="V1299">
        <f>VLOOKUP($D1299,Artslister!$A$1:$W$99,12,FALSE)</f>
        <v>0</v>
      </c>
      <c r="W1299" t="str">
        <f>VLOOKUP($D1299,Artslister!$A$1:$W$99,13,FALSE)</f>
        <v>L.</v>
      </c>
      <c r="X1299" t="e">
        <f>VLOOKUP($D1299,Artslister!$A$1:$W$99,15,FALSE)</f>
        <v>#REF!</v>
      </c>
      <c r="Y1299" t="e">
        <f>VLOOKUP($D1299,Artslister!$A$1:$W$99,17,FALSE)</f>
        <v>#N/A</v>
      </c>
    </row>
    <row r="1300" spans="1:25" hidden="1" x14ac:dyDescent="0.3">
      <c r="A1300" t="s">
        <v>42</v>
      </c>
      <c r="B1300">
        <v>2021</v>
      </c>
      <c r="C1300" t="s">
        <v>1184</v>
      </c>
      <c r="D1300" t="s">
        <v>1927</v>
      </c>
      <c r="E1300">
        <v>2</v>
      </c>
      <c r="F1300">
        <v>1</v>
      </c>
      <c r="L1300" t="str">
        <f>VLOOKUP($D1300,Artslister!$A$1:$W$99,2,FALSE)</f>
        <v>Ranunculus polyanthemos</v>
      </c>
      <c r="M1300" t="str">
        <f>VLOOKUP($D1300,Artslister!$A$1:$W$99,3,FALSE)</f>
        <v>103162</v>
      </c>
      <c r="N1300" t="str">
        <f>VLOOKUP($D1300,Artslister!$A$1:$W$99,4,FALSE)</f>
        <v>136513</v>
      </c>
      <c r="O1300" t="str">
        <f>VLOOKUP($D1300,Artslister!$A$1:$W$99,5,FALSE)</f>
        <v>Plantae</v>
      </c>
      <c r="P1300" t="str">
        <f>VLOOKUP($D1300,Artslister!$A$1:$W$99,6,FALSE)</f>
        <v>Magnoliophyta</v>
      </c>
      <c r="Q1300" t="str">
        <f>VLOOKUP($D1300,Artslister!$A$1:$W$99,7,FALSE)</f>
        <v>Eudicots</v>
      </c>
      <c r="R1300" t="str">
        <f>VLOOKUP($D1300,Artslister!$A$1:$W$99,8,FALSE)</f>
        <v>Ranunculales</v>
      </c>
      <c r="S1300" t="str">
        <f>VLOOKUP($D1300,Artslister!$A$1:$W$99,9,FALSE)</f>
        <v>Ranunculaceae</v>
      </c>
      <c r="T1300" t="str">
        <f>VLOOKUP($D1300,Artslister!$A$1:$W$99,10,FALSE)</f>
        <v>Ranunculus</v>
      </c>
      <c r="U1300" t="str">
        <f>VLOOKUP($D1300,Artslister!$A$1:$W$99,11,FALSE)</f>
        <v>polyanthemos</v>
      </c>
      <c r="V1300">
        <f>VLOOKUP($D1300,Artslister!$A$1:$W$99,12,FALSE)</f>
        <v>0</v>
      </c>
      <c r="W1300" t="str">
        <f>VLOOKUP($D1300,Artslister!$A$1:$W$99,13,FALSE)</f>
        <v>L.</v>
      </c>
      <c r="X1300" t="e">
        <f>VLOOKUP($D1300,Artslister!$A$1:$W$99,15,FALSE)</f>
        <v>#REF!</v>
      </c>
      <c r="Y1300" t="e">
        <f>VLOOKUP($D1300,Artslister!$A$1:$W$99,17,FALSE)</f>
        <v>#N/A</v>
      </c>
    </row>
    <row r="1301" spans="1:25" hidden="1" x14ac:dyDescent="0.3">
      <c r="A1301" t="s">
        <v>42</v>
      </c>
      <c r="B1301">
        <v>2021</v>
      </c>
      <c r="C1301" t="s">
        <v>1177</v>
      </c>
      <c r="D1301" t="s">
        <v>1927</v>
      </c>
      <c r="E1301">
        <v>1</v>
      </c>
      <c r="F1301">
        <v>1</v>
      </c>
      <c r="L1301" t="str">
        <f>VLOOKUP($D1301,Artslister!$A$1:$W$99,2,FALSE)</f>
        <v>Ranunculus polyanthemos</v>
      </c>
      <c r="M1301" t="str">
        <f>VLOOKUP($D1301,Artslister!$A$1:$W$99,3,FALSE)</f>
        <v>103162</v>
      </c>
      <c r="N1301" t="str">
        <f>VLOOKUP($D1301,Artslister!$A$1:$W$99,4,FALSE)</f>
        <v>136513</v>
      </c>
      <c r="O1301" t="str">
        <f>VLOOKUP($D1301,Artslister!$A$1:$W$99,5,FALSE)</f>
        <v>Plantae</v>
      </c>
      <c r="P1301" t="str">
        <f>VLOOKUP($D1301,Artslister!$A$1:$W$99,6,FALSE)</f>
        <v>Magnoliophyta</v>
      </c>
      <c r="Q1301" t="str">
        <f>VLOOKUP($D1301,Artslister!$A$1:$W$99,7,FALSE)</f>
        <v>Eudicots</v>
      </c>
      <c r="R1301" t="str">
        <f>VLOOKUP($D1301,Artslister!$A$1:$W$99,8,FALSE)</f>
        <v>Ranunculales</v>
      </c>
      <c r="S1301" t="str">
        <f>VLOOKUP($D1301,Artslister!$A$1:$W$99,9,FALSE)</f>
        <v>Ranunculaceae</v>
      </c>
      <c r="T1301" t="str">
        <f>VLOOKUP($D1301,Artslister!$A$1:$W$99,10,FALSE)</f>
        <v>Ranunculus</v>
      </c>
      <c r="U1301" t="str">
        <f>VLOOKUP($D1301,Artslister!$A$1:$W$99,11,FALSE)</f>
        <v>polyanthemos</v>
      </c>
      <c r="V1301">
        <f>VLOOKUP($D1301,Artslister!$A$1:$W$99,12,FALSE)</f>
        <v>0</v>
      </c>
      <c r="W1301" t="str">
        <f>VLOOKUP($D1301,Artslister!$A$1:$W$99,13,FALSE)</f>
        <v>L.</v>
      </c>
      <c r="X1301" t="e">
        <f>VLOOKUP($D1301,Artslister!$A$1:$W$99,15,FALSE)</f>
        <v>#REF!</v>
      </c>
      <c r="Y1301" t="e">
        <f>VLOOKUP($D1301,Artslister!$A$1:$W$99,17,FALSE)</f>
        <v>#N/A</v>
      </c>
    </row>
    <row r="1302" spans="1:25" hidden="1" x14ac:dyDescent="0.3">
      <c r="A1302" t="s">
        <v>42</v>
      </c>
      <c r="B1302">
        <v>2021</v>
      </c>
      <c r="C1302" t="s">
        <v>1185</v>
      </c>
      <c r="D1302" t="s">
        <v>1927</v>
      </c>
      <c r="E1302">
        <v>3</v>
      </c>
      <c r="F1302">
        <v>1</v>
      </c>
      <c r="L1302" t="str">
        <f>VLOOKUP($D1302,Artslister!$A$1:$W$99,2,FALSE)</f>
        <v>Ranunculus polyanthemos</v>
      </c>
      <c r="M1302" t="str">
        <f>VLOOKUP($D1302,Artslister!$A$1:$W$99,3,FALSE)</f>
        <v>103162</v>
      </c>
      <c r="N1302" t="str">
        <f>VLOOKUP($D1302,Artslister!$A$1:$W$99,4,FALSE)</f>
        <v>136513</v>
      </c>
      <c r="O1302" t="str">
        <f>VLOOKUP($D1302,Artslister!$A$1:$W$99,5,FALSE)</f>
        <v>Plantae</v>
      </c>
      <c r="P1302" t="str">
        <f>VLOOKUP($D1302,Artslister!$A$1:$W$99,6,FALSE)</f>
        <v>Magnoliophyta</v>
      </c>
      <c r="Q1302" t="str">
        <f>VLOOKUP($D1302,Artslister!$A$1:$W$99,7,FALSE)</f>
        <v>Eudicots</v>
      </c>
      <c r="R1302" t="str">
        <f>VLOOKUP($D1302,Artslister!$A$1:$W$99,8,FALSE)</f>
        <v>Ranunculales</v>
      </c>
      <c r="S1302" t="str">
        <f>VLOOKUP($D1302,Artslister!$A$1:$W$99,9,FALSE)</f>
        <v>Ranunculaceae</v>
      </c>
      <c r="T1302" t="str">
        <f>VLOOKUP($D1302,Artslister!$A$1:$W$99,10,FALSE)</f>
        <v>Ranunculus</v>
      </c>
      <c r="U1302" t="str">
        <f>VLOOKUP($D1302,Artslister!$A$1:$W$99,11,FALSE)</f>
        <v>polyanthemos</v>
      </c>
      <c r="V1302">
        <f>VLOOKUP($D1302,Artslister!$A$1:$W$99,12,FALSE)</f>
        <v>0</v>
      </c>
      <c r="W1302" t="str">
        <f>VLOOKUP($D1302,Artslister!$A$1:$W$99,13,FALSE)</f>
        <v>L.</v>
      </c>
      <c r="X1302" t="e">
        <f>VLOOKUP($D1302,Artslister!$A$1:$W$99,15,FALSE)</f>
        <v>#REF!</v>
      </c>
      <c r="Y1302" t="e">
        <f>VLOOKUP($D1302,Artslister!$A$1:$W$99,17,FALSE)</f>
        <v>#N/A</v>
      </c>
    </row>
    <row r="1303" spans="1:25" hidden="1" x14ac:dyDescent="0.3">
      <c r="A1303" t="s">
        <v>28</v>
      </c>
      <c r="B1303">
        <v>2021</v>
      </c>
      <c r="C1303" t="s">
        <v>1310</v>
      </c>
      <c r="D1303" t="s">
        <v>1927</v>
      </c>
      <c r="E1303">
        <v>1</v>
      </c>
      <c r="F1303">
        <v>1</v>
      </c>
      <c r="L1303" t="str">
        <f>VLOOKUP($D1303,Artslister!$A$1:$W$99,2,FALSE)</f>
        <v>Ranunculus polyanthemos</v>
      </c>
      <c r="M1303" t="str">
        <f>VLOOKUP($D1303,Artslister!$A$1:$W$99,3,FALSE)</f>
        <v>103162</v>
      </c>
      <c r="N1303" t="str">
        <f>VLOOKUP($D1303,Artslister!$A$1:$W$99,4,FALSE)</f>
        <v>136513</v>
      </c>
      <c r="O1303" t="str">
        <f>VLOOKUP($D1303,Artslister!$A$1:$W$99,5,FALSE)</f>
        <v>Plantae</v>
      </c>
      <c r="P1303" t="str">
        <f>VLOOKUP($D1303,Artslister!$A$1:$W$99,6,FALSE)</f>
        <v>Magnoliophyta</v>
      </c>
      <c r="Q1303" t="str">
        <f>VLOOKUP($D1303,Artslister!$A$1:$W$99,7,FALSE)</f>
        <v>Eudicots</v>
      </c>
      <c r="R1303" t="str">
        <f>VLOOKUP($D1303,Artslister!$A$1:$W$99,8,FALSE)</f>
        <v>Ranunculales</v>
      </c>
      <c r="S1303" t="str">
        <f>VLOOKUP($D1303,Artslister!$A$1:$W$99,9,FALSE)</f>
        <v>Ranunculaceae</v>
      </c>
      <c r="T1303" t="str">
        <f>VLOOKUP($D1303,Artslister!$A$1:$W$99,10,FALSE)</f>
        <v>Ranunculus</v>
      </c>
      <c r="U1303" t="str">
        <f>VLOOKUP($D1303,Artslister!$A$1:$W$99,11,FALSE)</f>
        <v>polyanthemos</v>
      </c>
      <c r="V1303">
        <f>VLOOKUP($D1303,Artslister!$A$1:$W$99,12,FALSE)</f>
        <v>0</v>
      </c>
      <c r="W1303" t="str">
        <f>VLOOKUP($D1303,Artslister!$A$1:$W$99,13,FALSE)</f>
        <v>L.</v>
      </c>
      <c r="X1303" t="e">
        <f>VLOOKUP($D1303,Artslister!$A$1:$W$99,15,FALSE)</f>
        <v>#REF!</v>
      </c>
      <c r="Y1303" t="e">
        <f>VLOOKUP($D1303,Artslister!$A$1:$W$99,17,FALSE)</f>
        <v>#N/A</v>
      </c>
    </row>
    <row r="1304" spans="1:25" hidden="1" x14ac:dyDescent="0.3">
      <c r="A1304" t="s">
        <v>28</v>
      </c>
      <c r="B1304">
        <v>2021</v>
      </c>
      <c r="C1304" t="s">
        <v>1312</v>
      </c>
      <c r="D1304" t="s">
        <v>1927</v>
      </c>
      <c r="E1304">
        <v>2</v>
      </c>
      <c r="F1304">
        <v>1</v>
      </c>
      <c r="L1304" t="str">
        <f>VLOOKUP($D1304,Artslister!$A$1:$W$99,2,FALSE)</f>
        <v>Ranunculus polyanthemos</v>
      </c>
      <c r="M1304" t="str">
        <f>VLOOKUP($D1304,Artslister!$A$1:$W$99,3,FALSE)</f>
        <v>103162</v>
      </c>
      <c r="N1304" t="str">
        <f>VLOOKUP($D1304,Artslister!$A$1:$W$99,4,FALSE)</f>
        <v>136513</v>
      </c>
      <c r="O1304" t="str">
        <f>VLOOKUP($D1304,Artslister!$A$1:$W$99,5,FALSE)</f>
        <v>Plantae</v>
      </c>
      <c r="P1304" t="str">
        <f>VLOOKUP($D1304,Artslister!$A$1:$W$99,6,FALSE)</f>
        <v>Magnoliophyta</v>
      </c>
      <c r="Q1304" t="str">
        <f>VLOOKUP($D1304,Artslister!$A$1:$W$99,7,FALSE)</f>
        <v>Eudicots</v>
      </c>
      <c r="R1304" t="str">
        <f>VLOOKUP($D1304,Artslister!$A$1:$W$99,8,FALSE)</f>
        <v>Ranunculales</v>
      </c>
      <c r="S1304" t="str">
        <f>VLOOKUP($D1304,Artslister!$A$1:$W$99,9,FALSE)</f>
        <v>Ranunculaceae</v>
      </c>
      <c r="T1304" t="str">
        <f>VLOOKUP($D1304,Artslister!$A$1:$W$99,10,FALSE)</f>
        <v>Ranunculus</v>
      </c>
      <c r="U1304" t="str">
        <f>VLOOKUP($D1304,Artslister!$A$1:$W$99,11,FALSE)</f>
        <v>polyanthemos</v>
      </c>
      <c r="V1304">
        <f>VLOOKUP($D1304,Artslister!$A$1:$W$99,12,FALSE)</f>
        <v>0</v>
      </c>
      <c r="W1304" t="str">
        <f>VLOOKUP($D1304,Artslister!$A$1:$W$99,13,FALSE)</f>
        <v>L.</v>
      </c>
      <c r="X1304" t="e">
        <f>VLOOKUP($D1304,Artslister!$A$1:$W$99,15,FALSE)</f>
        <v>#REF!</v>
      </c>
      <c r="Y1304" t="e">
        <f>VLOOKUP($D1304,Artslister!$A$1:$W$99,17,FALSE)</f>
        <v>#N/A</v>
      </c>
    </row>
    <row r="1305" spans="1:25" hidden="1" x14ac:dyDescent="0.3">
      <c r="A1305" t="s">
        <v>20</v>
      </c>
      <c r="B1305">
        <v>2021</v>
      </c>
      <c r="C1305" t="s">
        <v>1346</v>
      </c>
      <c r="D1305" t="s">
        <v>1927</v>
      </c>
      <c r="E1305">
        <v>1</v>
      </c>
      <c r="F1305">
        <v>1</v>
      </c>
      <c r="L1305" t="str">
        <f>VLOOKUP($D1305,Artslister!$A$1:$W$99,2,FALSE)</f>
        <v>Ranunculus polyanthemos</v>
      </c>
      <c r="M1305" t="str">
        <f>VLOOKUP($D1305,Artslister!$A$1:$W$99,3,FALSE)</f>
        <v>103162</v>
      </c>
      <c r="N1305" t="str">
        <f>VLOOKUP($D1305,Artslister!$A$1:$W$99,4,FALSE)</f>
        <v>136513</v>
      </c>
      <c r="O1305" t="str">
        <f>VLOOKUP($D1305,Artslister!$A$1:$W$99,5,FALSE)</f>
        <v>Plantae</v>
      </c>
      <c r="P1305" t="str">
        <f>VLOOKUP($D1305,Artslister!$A$1:$W$99,6,FALSE)</f>
        <v>Magnoliophyta</v>
      </c>
      <c r="Q1305" t="str">
        <f>VLOOKUP($D1305,Artslister!$A$1:$W$99,7,FALSE)</f>
        <v>Eudicots</v>
      </c>
      <c r="R1305" t="str">
        <f>VLOOKUP($D1305,Artslister!$A$1:$W$99,8,FALSE)</f>
        <v>Ranunculales</v>
      </c>
      <c r="S1305" t="str">
        <f>VLOOKUP($D1305,Artslister!$A$1:$W$99,9,FALSE)</f>
        <v>Ranunculaceae</v>
      </c>
      <c r="T1305" t="str">
        <f>VLOOKUP($D1305,Artslister!$A$1:$W$99,10,FALSE)</f>
        <v>Ranunculus</v>
      </c>
      <c r="U1305" t="str">
        <f>VLOOKUP($D1305,Artslister!$A$1:$W$99,11,FALSE)</f>
        <v>polyanthemos</v>
      </c>
      <c r="V1305">
        <f>VLOOKUP($D1305,Artslister!$A$1:$W$99,12,FALSE)</f>
        <v>0</v>
      </c>
      <c r="W1305" t="str">
        <f>VLOOKUP($D1305,Artslister!$A$1:$W$99,13,FALSE)</f>
        <v>L.</v>
      </c>
      <c r="X1305" t="e">
        <f>VLOOKUP($D1305,Artslister!$A$1:$W$99,15,FALSE)</f>
        <v>#REF!</v>
      </c>
      <c r="Y1305" t="e">
        <f>VLOOKUP($D1305,Artslister!$A$1:$W$99,17,FALSE)</f>
        <v>#N/A</v>
      </c>
    </row>
    <row r="1306" spans="1:25" hidden="1" x14ac:dyDescent="0.3">
      <c r="A1306" t="s">
        <v>20</v>
      </c>
      <c r="B1306">
        <v>2021</v>
      </c>
      <c r="C1306" t="s">
        <v>1348</v>
      </c>
      <c r="D1306" t="s">
        <v>1927</v>
      </c>
      <c r="E1306">
        <v>2</v>
      </c>
      <c r="F1306">
        <v>1</v>
      </c>
      <c r="L1306" t="str">
        <f>VLOOKUP($D1306,Artslister!$A$1:$W$99,2,FALSE)</f>
        <v>Ranunculus polyanthemos</v>
      </c>
      <c r="M1306" t="str">
        <f>VLOOKUP($D1306,Artslister!$A$1:$W$99,3,FALSE)</f>
        <v>103162</v>
      </c>
      <c r="N1306" t="str">
        <f>VLOOKUP($D1306,Artslister!$A$1:$W$99,4,FALSE)</f>
        <v>136513</v>
      </c>
      <c r="O1306" t="str">
        <f>VLOOKUP($D1306,Artslister!$A$1:$W$99,5,FALSE)</f>
        <v>Plantae</v>
      </c>
      <c r="P1306" t="str">
        <f>VLOOKUP($D1306,Artslister!$A$1:$W$99,6,FALSE)</f>
        <v>Magnoliophyta</v>
      </c>
      <c r="Q1306" t="str">
        <f>VLOOKUP($D1306,Artslister!$A$1:$W$99,7,FALSE)</f>
        <v>Eudicots</v>
      </c>
      <c r="R1306" t="str">
        <f>VLOOKUP($D1306,Artslister!$A$1:$W$99,8,FALSE)</f>
        <v>Ranunculales</v>
      </c>
      <c r="S1306" t="str">
        <f>VLOOKUP($D1306,Artslister!$A$1:$W$99,9,FALSE)</f>
        <v>Ranunculaceae</v>
      </c>
      <c r="T1306" t="str">
        <f>VLOOKUP($D1306,Artslister!$A$1:$W$99,10,FALSE)</f>
        <v>Ranunculus</v>
      </c>
      <c r="U1306" t="str">
        <f>VLOOKUP($D1306,Artslister!$A$1:$W$99,11,FALSE)</f>
        <v>polyanthemos</v>
      </c>
      <c r="V1306">
        <f>VLOOKUP($D1306,Artslister!$A$1:$W$99,12,FALSE)</f>
        <v>0</v>
      </c>
      <c r="W1306" t="str">
        <f>VLOOKUP($D1306,Artslister!$A$1:$W$99,13,FALSE)</f>
        <v>L.</v>
      </c>
      <c r="X1306" t="e">
        <f>VLOOKUP($D1306,Artslister!$A$1:$W$99,15,FALSE)</f>
        <v>#REF!</v>
      </c>
      <c r="Y1306" t="e">
        <f>VLOOKUP($D1306,Artslister!$A$1:$W$99,17,FALSE)</f>
        <v>#N/A</v>
      </c>
    </row>
    <row r="1307" spans="1:25" hidden="1" x14ac:dyDescent="0.3">
      <c r="A1307" t="s">
        <v>1932</v>
      </c>
      <c r="B1307">
        <v>2021</v>
      </c>
      <c r="C1307" t="s">
        <v>1382</v>
      </c>
      <c r="D1307" t="s">
        <v>1927</v>
      </c>
      <c r="E1307">
        <v>1</v>
      </c>
      <c r="F1307">
        <v>1</v>
      </c>
      <c r="L1307" t="str">
        <f>VLOOKUP($D1307,Artslister!$A$1:$W$99,2,FALSE)</f>
        <v>Ranunculus polyanthemos</v>
      </c>
      <c r="M1307" t="str">
        <f>VLOOKUP($D1307,Artslister!$A$1:$W$99,3,FALSE)</f>
        <v>103162</v>
      </c>
      <c r="N1307" t="str">
        <f>VLOOKUP($D1307,Artslister!$A$1:$W$99,4,FALSE)</f>
        <v>136513</v>
      </c>
      <c r="O1307" t="str">
        <f>VLOOKUP($D1307,Artslister!$A$1:$W$99,5,FALSE)</f>
        <v>Plantae</v>
      </c>
      <c r="P1307" t="str">
        <f>VLOOKUP($D1307,Artslister!$A$1:$W$99,6,FALSE)</f>
        <v>Magnoliophyta</v>
      </c>
      <c r="Q1307" t="str">
        <f>VLOOKUP($D1307,Artslister!$A$1:$W$99,7,FALSE)</f>
        <v>Eudicots</v>
      </c>
      <c r="R1307" t="str">
        <f>VLOOKUP($D1307,Artslister!$A$1:$W$99,8,FALSE)</f>
        <v>Ranunculales</v>
      </c>
      <c r="S1307" t="str">
        <f>VLOOKUP($D1307,Artslister!$A$1:$W$99,9,FALSE)</f>
        <v>Ranunculaceae</v>
      </c>
      <c r="T1307" t="str">
        <f>VLOOKUP($D1307,Artslister!$A$1:$W$99,10,FALSE)</f>
        <v>Ranunculus</v>
      </c>
      <c r="U1307" t="str">
        <f>VLOOKUP($D1307,Artslister!$A$1:$W$99,11,FALSE)</f>
        <v>polyanthemos</v>
      </c>
      <c r="V1307">
        <f>VLOOKUP($D1307,Artslister!$A$1:$W$99,12,FALSE)</f>
        <v>0</v>
      </c>
      <c r="W1307" t="str">
        <f>VLOOKUP($D1307,Artslister!$A$1:$W$99,13,FALSE)</f>
        <v>L.</v>
      </c>
      <c r="X1307" t="e">
        <f>VLOOKUP($D1307,Artslister!$A$1:$W$99,15,FALSE)</f>
        <v>#REF!</v>
      </c>
      <c r="Y1307" t="e">
        <f>VLOOKUP($D1307,Artslister!$A$1:$W$99,17,FALSE)</f>
        <v>#N/A</v>
      </c>
    </row>
    <row r="1308" spans="1:25" hidden="1" x14ac:dyDescent="0.3">
      <c r="A1308" t="s">
        <v>1932</v>
      </c>
      <c r="B1308">
        <v>2021</v>
      </c>
      <c r="C1308" t="s">
        <v>1383</v>
      </c>
      <c r="D1308" t="s">
        <v>1927</v>
      </c>
      <c r="E1308">
        <v>1</v>
      </c>
      <c r="F1308">
        <v>1</v>
      </c>
      <c r="L1308" t="str">
        <f>VLOOKUP($D1308,Artslister!$A$1:$W$99,2,FALSE)</f>
        <v>Ranunculus polyanthemos</v>
      </c>
      <c r="M1308" t="str">
        <f>VLOOKUP($D1308,Artslister!$A$1:$W$99,3,FALSE)</f>
        <v>103162</v>
      </c>
      <c r="N1308" t="str">
        <f>VLOOKUP($D1308,Artslister!$A$1:$W$99,4,FALSE)</f>
        <v>136513</v>
      </c>
      <c r="O1308" t="str">
        <f>VLOOKUP($D1308,Artslister!$A$1:$W$99,5,FALSE)</f>
        <v>Plantae</v>
      </c>
      <c r="P1308" t="str">
        <f>VLOOKUP($D1308,Artslister!$A$1:$W$99,6,FALSE)</f>
        <v>Magnoliophyta</v>
      </c>
      <c r="Q1308" t="str">
        <f>VLOOKUP($D1308,Artslister!$A$1:$W$99,7,FALSE)</f>
        <v>Eudicots</v>
      </c>
      <c r="R1308" t="str">
        <f>VLOOKUP($D1308,Artslister!$A$1:$W$99,8,FALSE)</f>
        <v>Ranunculales</v>
      </c>
      <c r="S1308" t="str">
        <f>VLOOKUP($D1308,Artslister!$A$1:$W$99,9,FALSE)</f>
        <v>Ranunculaceae</v>
      </c>
      <c r="T1308" t="str">
        <f>VLOOKUP($D1308,Artslister!$A$1:$W$99,10,FALSE)</f>
        <v>Ranunculus</v>
      </c>
      <c r="U1308" t="str">
        <f>VLOOKUP($D1308,Artslister!$A$1:$W$99,11,FALSE)</f>
        <v>polyanthemos</v>
      </c>
      <c r="V1308">
        <f>VLOOKUP($D1308,Artslister!$A$1:$W$99,12,FALSE)</f>
        <v>0</v>
      </c>
      <c r="W1308" t="str">
        <f>VLOOKUP($D1308,Artslister!$A$1:$W$99,13,FALSE)</f>
        <v>L.</v>
      </c>
      <c r="X1308" t="e">
        <f>VLOOKUP($D1308,Artslister!$A$1:$W$99,15,FALSE)</f>
        <v>#REF!</v>
      </c>
      <c r="Y1308" t="e">
        <f>VLOOKUP($D1308,Artslister!$A$1:$W$99,17,FALSE)</f>
        <v>#N/A</v>
      </c>
    </row>
    <row r="1309" spans="1:25" hidden="1" x14ac:dyDescent="0.3">
      <c r="A1309" t="s">
        <v>150</v>
      </c>
      <c r="B1309">
        <v>2021</v>
      </c>
      <c r="C1309" t="s">
        <v>1545</v>
      </c>
      <c r="D1309" t="s">
        <v>1927</v>
      </c>
      <c r="E1309">
        <v>5</v>
      </c>
      <c r="F1309">
        <v>1</v>
      </c>
      <c r="L1309" t="str">
        <f>VLOOKUP($D1309,Artslister!$A$1:$W$99,2,FALSE)</f>
        <v>Ranunculus polyanthemos</v>
      </c>
      <c r="M1309" t="str">
        <f>VLOOKUP($D1309,Artslister!$A$1:$W$99,3,FALSE)</f>
        <v>103162</v>
      </c>
      <c r="N1309" t="str">
        <f>VLOOKUP($D1309,Artslister!$A$1:$W$99,4,FALSE)</f>
        <v>136513</v>
      </c>
      <c r="O1309" t="str">
        <f>VLOOKUP($D1309,Artslister!$A$1:$W$99,5,FALSE)</f>
        <v>Plantae</v>
      </c>
      <c r="P1309" t="str">
        <f>VLOOKUP($D1309,Artslister!$A$1:$W$99,6,FALSE)</f>
        <v>Magnoliophyta</v>
      </c>
      <c r="Q1309" t="str">
        <f>VLOOKUP($D1309,Artslister!$A$1:$W$99,7,FALSE)</f>
        <v>Eudicots</v>
      </c>
      <c r="R1309" t="str">
        <f>VLOOKUP($D1309,Artslister!$A$1:$W$99,8,FALSE)</f>
        <v>Ranunculales</v>
      </c>
      <c r="S1309" t="str">
        <f>VLOOKUP($D1309,Artslister!$A$1:$W$99,9,FALSE)</f>
        <v>Ranunculaceae</v>
      </c>
      <c r="T1309" t="str">
        <f>VLOOKUP($D1309,Artslister!$A$1:$W$99,10,FALSE)</f>
        <v>Ranunculus</v>
      </c>
      <c r="U1309" t="str">
        <f>VLOOKUP($D1309,Artslister!$A$1:$W$99,11,FALSE)</f>
        <v>polyanthemos</v>
      </c>
      <c r="V1309">
        <f>VLOOKUP($D1309,Artslister!$A$1:$W$99,12,FALSE)</f>
        <v>0</v>
      </c>
      <c r="W1309" t="str">
        <f>VLOOKUP($D1309,Artslister!$A$1:$W$99,13,FALSE)</f>
        <v>L.</v>
      </c>
      <c r="X1309" t="e">
        <f>VLOOKUP($D1309,Artslister!$A$1:$W$99,15,FALSE)</f>
        <v>#REF!</v>
      </c>
      <c r="Y1309" t="e">
        <f>VLOOKUP($D1309,Artslister!$A$1:$W$99,17,FALSE)</f>
        <v>#N/A</v>
      </c>
    </row>
    <row r="1310" spans="1:25" hidden="1" x14ac:dyDescent="0.3">
      <c r="A1310" t="s">
        <v>150</v>
      </c>
      <c r="B1310">
        <v>2021</v>
      </c>
      <c r="C1310" t="s">
        <v>1546</v>
      </c>
      <c r="D1310" t="s">
        <v>1927</v>
      </c>
      <c r="E1310">
        <v>2</v>
      </c>
      <c r="F1310">
        <v>1</v>
      </c>
      <c r="L1310" t="str">
        <f>VLOOKUP($D1310,Artslister!$A$1:$W$99,2,FALSE)</f>
        <v>Ranunculus polyanthemos</v>
      </c>
      <c r="M1310" t="str">
        <f>VLOOKUP($D1310,Artslister!$A$1:$W$99,3,FALSE)</f>
        <v>103162</v>
      </c>
      <c r="N1310" t="str">
        <f>VLOOKUP($D1310,Artslister!$A$1:$W$99,4,FALSE)</f>
        <v>136513</v>
      </c>
      <c r="O1310" t="str">
        <f>VLOOKUP($D1310,Artslister!$A$1:$W$99,5,FALSE)</f>
        <v>Plantae</v>
      </c>
      <c r="P1310" t="str">
        <f>VLOOKUP($D1310,Artslister!$A$1:$W$99,6,FALSE)</f>
        <v>Magnoliophyta</v>
      </c>
      <c r="Q1310" t="str">
        <f>VLOOKUP($D1310,Artslister!$A$1:$W$99,7,FALSE)</f>
        <v>Eudicots</v>
      </c>
      <c r="R1310" t="str">
        <f>VLOOKUP($D1310,Artslister!$A$1:$W$99,8,FALSE)</f>
        <v>Ranunculales</v>
      </c>
      <c r="S1310" t="str">
        <f>VLOOKUP($D1310,Artslister!$A$1:$W$99,9,FALSE)</f>
        <v>Ranunculaceae</v>
      </c>
      <c r="T1310" t="str">
        <f>VLOOKUP($D1310,Artslister!$A$1:$W$99,10,FALSE)</f>
        <v>Ranunculus</v>
      </c>
      <c r="U1310" t="str">
        <f>VLOOKUP($D1310,Artslister!$A$1:$W$99,11,FALSE)</f>
        <v>polyanthemos</v>
      </c>
      <c r="V1310">
        <f>VLOOKUP($D1310,Artslister!$A$1:$W$99,12,FALSE)</f>
        <v>0</v>
      </c>
      <c r="W1310" t="str">
        <f>VLOOKUP($D1310,Artslister!$A$1:$W$99,13,FALSE)</f>
        <v>L.</v>
      </c>
      <c r="X1310" t="e">
        <f>VLOOKUP($D1310,Artslister!$A$1:$W$99,15,FALSE)</f>
        <v>#REF!</v>
      </c>
      <c r="Y1310" t="e">
        <f>VLOOKUP($D1310,Artslister!$A$1:$W$99,17,FALSE)</f>
        <v>#N/A</v>
      </c>
    </row>
    <row r="1311" spans="1:25" hidden="1" x14ac:dyDescent="0.3">
      <c r="A1311" t="s">
        <v>150</v>
      </c>
      <c r="B1311">
        <v>2021</v>
      </c>
      <c r="C1311" t="s">
        <v>1553</v>
      </c>
      <c r="D1311" t="s">
        <v>1927</v>
      </c>
      <c r="E1311">
        <v>1</v>
      </c>
      <c r="F1311">
        <v>1</v>
      </c>
      <c r="L1311" t="str">
        <f>VLOOKUP($D1311,Artslister!$A$1:$W$99,2,FALSE)</f>
        <v>Ranunculus polyanthemos</v>
      </c>
      <c r="M1311" t="str">
        <f>VLOOKUP($D1311,Artslister!$A$1:$W$99,3,FALSE)</f>
        <v>103162</v>
      </c>
      <c r="N1311" t="str">
        <f>VLOOKUP($D1311,Artslister!$A$1:$W$99,4,FALSE)</f>
        <v>136513</v>
      </c>
      <c r="O1311" t="str">
        <f>VLOOKUP($D1311,Artslister!$A$1:$W$99,5,FALSE)</f>
        <v>Plantae</v>
      </c>
      <c r="P1311" t="str">
        <f>VLOOKUP($D1311,Artslister!$A$1:$W$99,6,FALSE)</f>
        <v>Magnoliophyta</v>
      </c>
      <c r="Q1311" t="str">
        <f>VLOOKUP($D1311,Artslister!$A$1:$W$99,7,FALSE)</f>
        <v>Eudicots</v>
      </c>
      <c r="R1311" t="str">
        <f>VLOOKUP($D1311,Artslister!$A$1:$W$99,8,FALSE)</f>
        <v>Ranunculales</v>
      </c>
      <c r="S1311" t="str">
        <f>VLOOKUP($D1311,Artslister!$A$1:$W$99,9,FALSE)</f>
        <v>Ranunculaceae</v>
      </c>
      <c r="T1311" t="str">
        <f>VLOOKUP($D1311,Artslister!$A$1:$W$99,10,FALSE)</f>
        <v>Ranunculus</v>
      </c>
      <c r="U1311" t="str">
        <f>VLOOKUP($D1311,Artslister!$A$1:$W$99,11,FALSE)</f>
        <v>polyanthemos</v>
      </c>
      <c r="V1311">
        <f>VLOOKUP($D1311,Artslister!$A$1:$W$99,12,FALSE)</f>
        <v>0</v>
      </c>
      <c r="W1311" t="str">
        <f>VLOOKUP($D1311,Artslister!$A$1:$W$99,13,FALSE)</f>
        <v>L.</v>
      </c>
      <c r="X1311" t="e">
        <f>VLOOKUP($D1311,Artslister!$A$1:$W$99,15,FALSE)</f>
        <v>#REF!</v>
      </c>
      <c r="Y1311" t="e">
        <f>VLOOKUP($D1311,Artslister!$A$1:$W$99,17,FALSE)</f>
        <v>#N/A</v>
      </c>
    </row>
    <row r="1312" spans="1:25" hidden="1" x14ac:dyDescent="0.3">
      <c r="A1312" t="s">
        <v>150</v>
      </c>
      <c r="B1312">
        <v>2021</v>
      </c>
      <c r="C1312" t="s">
        <v>1549</v>
      </c>
      <c r="D1312" t="s">
        <v>1927</v>
      </c>
      <c r="E1312">
        <v>2</v>
      </c>
      <c r="F1312">
        <v>1</v>
      </c>
      <c r="L1312" t="str">
        <f>VLOOKUP($D1312,Artslister!$A$1:$W$99,2,FALSE)</f>
        <v>Ranunculus polyanthemos</v>
      </c>
      <c r="M1312" t="str">
        <f>VLOOKUP($D1312,Artslister!$A$1:$W$99,3,FALSE)</f>
        <v>103162</v>
      </c>
      <c r="N1312" t="str">
        <f>VLOOKUP($D1312,Artslister!$A$1:$W$99,4,FALSE)</f>
        <v>136513</v>
      </c>
      <c r="O1312" t="str">
        <f>VLOOKUP($D1312,Artslister!$A$1:$W$99,5,FALSE)</f>
        <v>Plantae</v>
      </c>
      <c r="P1312" t="str">
        <f>VLOOKUP($D1312,Artslister!$A$1:$W$99,6,FALSE)</f>
        <v>Magnoliophyta</v>
      </c>
      <c r="Q1312" t="str">
        <f>VLOOKUP($D1312,Artslister!$A$1:$W$99,7,FALSE)</f>
        <v>Eudicots</v>
      </c>
      <c r="R1312" t="str">
        <f>VLOOKUP($D1312,Artslister!$A$1:$W$99,8,FALSE)</f>
        <v>Ranunculales</v>
      </c>
      <c r="S1312" t="str">
        <f>VLOOKUP($D1312,Artslister!$A$1:$W$99,9,FALSE)</f>
        <v>Ranunculaceae</v>
      </c>
      <c r="T1312" t="str">
        <f>VLOOKUP($D1312,Artslister!$A$1:$W$99,10,FALSE)</f>
        <v>Ranunculus</v>
      </c>
      <c r="U1312" t="str">
        <f>VLOOKUP($D1312,Artslister!$A$1:$W$99,11,FALSE)</f>
        <v>polyanthemos</v>
      </c>
      <c r="V1312">
        <f>VLOOKUP($D1312,Artslister!$A$1:$W$99,12,FALSE)</f>
        <v>0</v>
      </c>
      <c r="W1312" t="str">
        <f>VLOOKUP($D1312,Artslister!$A$1:$W$99,13,FALSE)</f>
        <v>L.</v>
      </c>
      <c r="X1312" t="e">
        <f>VLOOKUP($D1312,Artslister!$A$1:$W$99,15,FALSE)</f>
        <v>#REF!</v>
      </c>
      <c r="Y1312" t="e">
        <f>VLOOKUP($D1312,Artslister!$A$1:$W$99,17,FALSE)</f>
        <v>#N/A</v>
      </c>
    </row>
    <row r="1313" spans="1:25" hidden="1" x14ac:dyDescent="0.3">
      <c r="A1313" t="s">
        <v>150</v>
      </c>
      <c r="B1313">
        <v>2021</v>
      </c>
      <c r="C1313" t="s">
        <v>1548</v>
      </c>
      <c r="D1313" t="s">
        <v>1927</v>
      </c>
      <c r="E1313">
        <v>1</v>
      </c>
      <c r="F1313">
        <v>1</v>
      </c>
      <c r="L1313" t="str">
        <f>VLOOKUP($D1313,Artslister!$A$1:$W$99,2,FALSE)</f>
        <v>Ranunculus polyanthemos</v>
      </c>
      <c r="M1313" t="str">
        <f>VLOOKUP($D1313,Artslister!$A$1:$W$99,3,FALSE)</f>
        <v>103162</v>
      </c>
      <c r="N1313" t="str">
        <f>VLOOKUP($D1313,Artslister!$A$1:$W$99,4,FALSE)</f>
        <v>136513</v>
      </c>
      <c r="O1313" t="str">
        <f>VLOOKUP($D1313,Artslister!$A$1:$W$99,5,FALSE)</f>
        <v>Plantae</v>
      </c>
      <c r="P1313" t="str">
        <f>VLOOKUP($D1313,Artslister!$A$1:$W$99,6,FALSE)</f>
        <v>Magnoliophyta</v>
      </c>
      <c r="Q1313" t="str">
        <f>VLOOKUP($D1313,Artslister!$A$1:$W$99,7,FALSE)</f>
        <v>Eudicots</v>
      </c>
      <c r="R1313" t="str">
        <f>VLOOKUP($D1313,Artslister!$A$1:$W$99,8,FALSE)</f>
        <v>Ranunculales</v>
      </c>
      <c r="S1313" t="str">
        <f>VLOOKUP($D1313,Artslister!$A$1:$W$99,9,FALSE)</f>
        <v>Ranunculaceae</v>
      </c>
      <c r="T1313" t="str">
        <f>VLOOKUP($D1313,Artslister!$A$1:$W$99,10,FALSE)</f>
        <v>Ranunculus</v>
      </c>
      <c r="U1313" t="str">
        <f>VLOOKUP($D1313,Artslister!$A$1:$W$99,11,FALSE)</f>
        <v>polyanthemos</v>
      </c>
      <c r="V1313">
        <f>VLOOKUP($D1313,Artslister!$A$1:$W$99,12,FALSE)</f>
        <v>0</v>
      </c>
      <c r="W1313" t="str">
        <f>VLOOKUP($D1313,Artslister!$A$1:$W$99,13,FALSE)</f>
        <v>L.</v>
      </c>
      <c r="X1313" t="e">
        <f>VLOOKUP($D1313,Artslister!$A$1:$W$99,15,FALSE)</f>
        <v>#REF!</v>
      </c>
      <c r="Y1313" t="e">
        <f>VLOOKUP($D1313,Artslister!$A$1:$W$99,17,FALSE)</f>
        <v>#N/A</v>
      </c>
    </row>
    <row r="1314" spans="1:25" hidden="1" x14ac:dyDescent="0.3">
      <c r="A1314" t="s">
        <v>150</v>
      </c>
      <c r="B1314">
        <v>2021</v>
      </c>
      <c r="C1314" t="s">
        <v>1551</v>
      </c>
      <c r="D1314" t="s">
        <v>1927</v>
      </c>
      <c r="E1314">
        <v>3</v>
      </c>
      <c r="F1314">
        <v>1</v>
      </c>
      <c r="L1314" t="str">
        <f>VLOOKUP($D1314,Artslister!$A$1:$W$99,2,FALSE)</f>
        <v>Ranunculus polyanthemos</v>
      </c>
      <c r="M1314" t="str">
        <f>VLOOKUP($D1314,Artslister!$A$1:$W$99,3,FALSE)</f>
        <v>103162</v>
      </c>
      <c r="N1314" t="str">
        <f>VLOOKUP($D1314,Artslister!$A$1:$W$99,4,FALSE)</f>
        <v>136513</v>
      </c>
      <c r="O1314" t="str">
        <f>VLOOKUP($D1314,Artslister!$A$1:$W$99,5,FALSE)</f>
        <v>Plantae</v>
      </c>
      <c r="P1314" t="str">
        <f>VLOOKUP($D1314,Artslister!$A$1:$W$99,6,FALSE)</f>
        <v>Magnoliophyta</v>
      </c>
      <c r="Q1314" t="str">
        <f>VLOOKUP($D1314,Artslister!$A$1:$W$99,7,FALSE)</f>
        <v>Eudicots</v>
      </c>
      <c r="R1314" t="str">
        <f>VLOOKUP($D1314,Artslister!$A$1:$W$99,8,FALSE)</f>
        <v>Ranunculales</v>
      </c>
      <c r="S1314" t="str">
        <f>VLOOKUP($D1314,Artslister!$A$1:$W$99,9,FALSE)</f>
        <v>Ranunculaceae</v>
      </c>
      <c r="T1314" t="str">
        <f>VLOOKUP($D1314,Artslister!$A$1:$W$99,10,FALSE)</f>
        <v>Ranunculus</v>
      </c>
      <c r="U1314" t="str">
        <f>VLOOKUP($D1314,Artslister!$A$1:$W$99,11,FALSE)</f>
        <v>polyanthemos</v>
      </c>
      <c r="V1314">
        <f>VLOOKUP($D1314,Artslister!$A$1:$W$99,12,FALSE)</f>
        <v>0</v>
      </c>
      <c r="W1314" t="str">
        <f>VLOOKUP($D1314,Artslister!$A$1:$W$99,13,FALSE)</f>
        <v>L.</v>
      </c>
      <c r="X1314" t="e">
        <f>VLOOKUP($D1314,Artslister!$A$1:$W$99,15,FALSE)</f>
        <v>#REF!</v>
      </c>
      <c r="Y1314" t="e">
        <f>VLOOKUP($D1314,Artslister!$A$1:$W$99,17,FALSE)</f>
        <v>#N/A</v>
      </c>
    </row>
    <row r="1315" spans="1:25" hidden="1" x14ac:dyDescent="0.3">
      <c r="A1315" t="s">
        <v>150</v>
      </c>
      <c r="B1315">
        <v>2021</v>
      </c>
      <c r="C1315" t="s">
        <v>1550</v>
      </c>
      <c r="D1315" t="s">
        <v>1927</v>
      </c>
      <c r="E1315">
        <v>2</v>
      </c>
      <c r="F1315">
        <v>1</v>
      </c>
      <c r="L1315" t="str">
        <f>VLOOKUP($D1315,Artslister!$A$1:$W$99,2,FALSE)</f>
        <v>Ranunculus polyanthemos</v>
      </c>
      <c r="M1315" t="str">
        <f>VLOOKUP($D1315,Artslister!$A$1:$W$99,3,FALSE)</f>
        <v>103162</v>
      </c>
      <c r="N1315" t="str">
        <f>VLOOKUP($D1315,Artslister!$A$1:$W$99,4,FALSE)</f>
        <v>136513</v>
      </c>
      <c r="O1315" t="str">
        <f>VLOOKUP($D1315,Artslister!$A$1:$W$99,5,FALSE)</f>
        <v>Plantae</v>
      </c>
      <c r="P1315" t="str">
        <f>VLOOKUP($D1315,Artslister!$A$1:$W$99,6,FALSE)</f>
        <v>Magnoliophyta</v>
      </c>
      <c r="Q1315" t="str">
        <f>VLOOKUP($D1315,Artslister!$A$1:$W$99,7,FALSE)</f>
        <v>Eudicots</v>
      </c>
      <c r="R1315" t="str">
        <f>VLOOKUP($D1315,Artslister!$A$1:$W$99,8,FALSE)</f>
        <v>Ranunculales</v>
      </c>
      <c r="S1315" t="str">
        <f>VLOOKUP($D1315,Artslister!$A$1:$W$99,9,FALSE)</f>
        <v>Ranunculaceae</v>
      </c>
      <c r="T1315" t="str">
        <f>VLOOKUP($D1315,Artslister!$A$1:$W$99,10,FALSE)</f>
        <v>Ranunculus</v>
      </c>
      <c r="U1315" t="str">
        <f>VLOOKUP($D1315,Artslister!$A$1:$W$99,11,FALSE)</f>
        <v>polyanthemos</v>
      </c>
      <c r="V1315">
        <f>VLOOKUP($D1315,Artslister!$A$1:$W$99,12,FALSE)</f>
        <v>0</v>
      </c>
      <c r="W1315" t="str">
        <f>VLOOKUP($D1315,Artslister!$A$1:$W$99,13,FALSE)</f>
        <v>L.</v>
      </c>
      <c r="X1315" t="e">
        <f>VLOOKUP($D1315,Artslister!$A$1:$W$99,15,FALSE)</f>
        <v>#REF!</v>
      </c>
      <c r="Y1315" t="e">
        <f>VLOOKUP($D1315,Artslister!$A$1:$W$99,17,FALSE)</f>
        <v>#N/A</v>
      </c>
    </row>
    <row r="1316" spans="1:25" hidden="1" x14ac:dyDescent="0.3">
      <c r="A1316" t="s">
        <v>150</v>
      </c>
      <c r="B1316">
        <v>2021</v>
      </c>
      <c r="C1316" t="s">
        <v>1547</v>
      </c>
      <c r="D1316" t="s">
        <v>1927</v>
      </c>
      <c r="E1316">
        <v>2</v>
      </c>
      <c r="F1316">
        <v>1</v>
      </c>
      <c r="L1316" t="str">
        <f>VLOOKUP($D1316,Artslister!$A$1:$W$99,2,FALSE)</f>
        <v>Ranunculus polyanthemos</v>
      </c>
      <c r="M1316" t="str">
        <f>VLOOKUP($D1316,Artslister!$A$1:$W$99,3,FALSE)</f>
        <v>103162</v>
      </c>
      <c r="N1316" t="str">
        <f>VLOOKUP($D1316,Artslister!$A$1:$W$99,4,FALSE)</f>
        <v>136513</v>
      </c>
      <c r="O1316" t="str">
        <f>VLOOKUP($D1316,Artslister!$A$1:$W$99,5,FALSE)</f>
        <v>Plantae</v>
      </c>
      <c r="P1316" t="str">
        <f>VLOOKUP($D1316,Artslister!$A$1:$W$99,6,FALSE)</f>
        <v>Magnoliophyta</v>
      </c>
      <c r="Q1316" t="str">
        <f>VLOOKUP($D1316,Artslister!$A$1:$W$99,7,FALSE)</f>
        <v>Eudicots</v>
      </c>
      <c r="R1316" t="str">
        <f>VLOOKUP($D1316,Artslister!$A$1:$W$99,8,FALSE)</f>
        <v>Ranunculales</v>
      </c>
      <c r="S1316" t="str">
        <f>VLOOKUP($D1316,Artslister!$A$1:$W$99,9,FALSE)</f>
        <v>Ranunculaceae</v>
      </c>
      <c r="T1316" t="str">
        <f>VLOOKUP($D1316,Artslister!$A$1:$W$99,10,FALSE)</f>
        <v>Ranunculus</v>
      </c>
      <c r="U1316" t="str">
        <f>VLOOKUP($D1316,Artslister!$A$1:$W$99,11,FALSE)</f>
        <v>polyanthemos</v>
      </c>
      <c r="V1316">
        <f>VLOOKUP($D1316,Artslister!$A$1:$W$99,12,FALSE)</f>
        <v>0</v>
      </c>
      <c r="W1316" t="str">
        <f>VLOOKUP($D1316,Artslister!$A$1:$W$99,13,FALSE)</f>
        <v>L.</v>
      </c>
      <c r="X1316" t="e">
        <f>VLOOKUP($D1316,Artslister!$A$1:$W$99,15,FALSE)</f>
        <v>#REF!</v>
      </c>
      <c r="Y1316" t="e">
        <f>VLOOKUP($D1316,Artslister!$A$1:$W$99,17,FALSE)</f>
        <v>#N/A</v>
      </c>
    </row>
    <row r="1317" spans="1:25" ht="14.55" hidden="1" x14ac:dyDescent="0.3">
      <c r="A1317" t="s">
        <v>147</v>
      </c>
      <c r="B1317">
        <v>2021</v>
      </c>
      <c r="C1317" t="s">
        <v>1603</v>
      </c>
      <c r="D1317" t="s">
        <v>1927</v>
      </c>
      <c r="E1317">
        <v>1</v>
      </c>
      <c r="F1317">
        <v>1</v>
      </c>
      <c r="L1317" t="str">
        <f>VLOOKUP($D1317,Artslister!$A$1:$W$99,2,FALSE)</f>
        <v>Ranunculus polyanthemos</v>
      </c>
      <c r="M1317" t="str">
        <f>VLOOKUP($D1317,Artslister!$A$1:$W$99,3,FALSE)</f>
        <v>103162</v>
      </c>
      <c r="N1317" t="str">
        <f>VLOOKUP($D1317,Artslister!$A$1:$W$99,4,FALSE)</f>
        <v>136513</v>
      </c>
      <c r="O1317" t="str">
        <f>VLOOKUP($D1317,Artslister!$A$1:$W$99,5,FALSE)</f>
        <v>Plantae</v>
      </c>
      <c r="P1317" t="str">
        <f>VLOOKUP($D1317,Artslister!$A$1:$W$99,6,FALSE)</f>
        <v>Magnoliophyta</v>
      </c>
      <c r="Q1317" t="str">
        <f>VLOOKUP($D1317,Artslister!$A$1:$W$99,7,FALSE)</f>
        <v>Eudicots</v>
      </c>
      <c r="R1317" t="str">
        <f>VLOOKUP($D1317,Artslister!$A$1:$W$99,8,FALSE)</f>
        <v>Ranunculales</v>
      </c>
      <c r="S1317" t="str">
        <f>VLOOKUP($D1317,Artslister!$A$1:$W$99,9,FALSE)</f>
        <v>Ranunculaceae</v>
      </c>
      <c r="T1317" t="str">
        <f>VLOOKUP($D1317,Artslister!$A$1:$W$99,10,FALSE)</f>
        <v>Ranunculus</v>
      </c>
      <c r="U1317" t="str">
        <f>VLOOKUP($D1317,Artslister!$A$1:$W$99,11,FALSE)</f>
        <v>polyanthemos</v>
      </c>
      <c r="V1317">
        <f>VLOOKUP($D1317,Artslister!$A$1:$W$99,12,FALSE)</f>
        <v>0</v>
      </c>
      <c r="W1317" t="str">
        <f>VLOOKUP($D1317,Artslister!$A$1:$W$99,13,FALSE)</f>
        <v>L.</v>
      </c>
      <c r="X1317" t="e">
        <f>VLOOKUP($D1317,Artslister!$A$1:$W$99,15,FALSE)</f>
        <v>#REF!</v>
      </c>
      <c r="Y1317" t="e">
        <f>VLOOKUP($D1317,Artslister!$A$1:$W$99,17,FALSE)</f>
        <v>#N/A</v>
      </c>
    </row>
    <row r="1318" spans="1:25" ht="15" hidden="1" customHeight="1" x14ac:dyDescent="0.3">
      <c r="A1318" t="s">
        <v>147</v>
      </c>
      <c r="B1318">
        <v>2021</v>
      </c>
      <c r="C1318" t="s">
        <v>1602</v>
      </c>
      <c r="D1318" t="s">
        <v>1927</v>
      </c>
      <c r="E1318">
        <v>1</v>
      </c>
      <c r="F1318">
        <v>1</v>
      </c>
      <c r="L1318" t="str">
        <f>VLOOKUP($D1318,Artslister!$A$1:$W$99,2,FALSE)</f>
        <v>Ranunculus polyanthemos</v>
      </c>
      <c r="M1318" t="str">
        <f>VLOOKUP($D1318,Artslister!$A$1:$W$99,3,FALSE)</f>
        <v>103162</v>
      </c>
      <c r="N1318" t="str">
        <f>VLOOKUP($D1318,Artslister!$A$1:$W$99,4,FALSE)</f>
        <v>136513</v>
      </c>
      <c r="O1318" t="str">
        <f>VLOOKUP($D1318,Artslister!$A$1:$W$99,5,FALSE)</f>
        <v>Plantae</v>
      </c>
      <c r="P1318" t="str">
        <f>VLOOKUP($D1318,Artslister!$A$1:$W$99,6,FALSE)</f>
        <v>Magnoliophyta</v>
      </c>
      <c r="Q1318" t="str">
        <f>VLOOKUP($D1318,Artslister!$A$1:$W$99,7,FALSE)</f>
        <v>Eudicots</v>
      </c>
      <c r="R1318" t="str">
        <f>VLOOKUP($D1318,Artslister!$A$1:$W$99,8,FALSE)</f>
        <v>Ranunculales</v>
      </c>
      <c r="S1318" t="str">
        <f>VLOOKUP($D1318,Artslister!$A$1:$W$99,9,FALSE)</f>
        <v>Ranunculaceae</v>
      </c>
      <c r="T1318" t="str">
        <f>VLOOKUP($D1318,Artslister!$A$1:$W$99,10,FALSE)</f>
        <v>Ranunculus</v>
      </c>
      <c r="U1318" t="str">
        <f>VLOOKUP($D1318,Artslister!$A$1:$W$99,11,FALSE)</f>
        <v>polyanthemos</v>
      </c>
      <c r="V1318">
        <f>VLOOKUP($D1318,Artslister!$A$1:$W$99,12,FALSE)</f>
        <v>0</v>
      </c>
      <c r="W1318" t="str">
        <f>VLOOKUP($D1318,Artslister!$A$1:$W$99,13,FALSE)</f>
        <v>L.</v>
      </c>
      <c r="X1318" t="e">
        <f>VLOOKUP($D1318,Artslister!$A$1:$W$99,15,FALSE)</f>
        <v>#REF!</v>
      </c>
      <c r="Y1318" t="e">
        <f>VLOOKUP($D1318,Artslister!$A$1:$W$99,17,FALSE)</f>
        <v>#N/A</v>
      </c>
    </row>
    <row r="1319" spans="1:25" ht="14.55" hidden="1" x14ac:dyDescent="0.3">
      <c r="A1319" t="s">
        <v>147</v>
      </c>
      <c r="B1319">
        <v>2021</v>
      </c>
      <c r="C1319" t="s">
        <v>1599</v>
      </c>
      <c r="D1319" t="s">
        <v>1927</v>
      </c>
      <c r="E1319">
        <v>2</v>
      </c>
      <c r="F1319">
        <v>1</v>
      </c>
      <c r="L1319" t="str">
        <f>VLOOKUP($D1319,Artslister!$A$1:$W$99,2,FALSE)</f>
        <v>Ranunculus polyanthemos</v>
      </c>
      <c r="M1319" t="str">
        <f>VLOOKUP($D1319,Artslister!$A$1:$W$99,3,FALSE)</f>
        <v>103162</v>
      </c>
      <c r="N1319" t="str">
        <f>VLOOKUP($D1319,Artslister!$A$1:$W$99,4,FALSE)</f>
        <v>136513</v>
      </c>
      <c r="O1319" t="str">
        <f>VLOOKUP($D1319,Artslister!$A$1:$W$99,5,FALSE)</f>
        <v>Plantae</v>
      </c>
      <c r="P1319" t="str">
        <f>VLOOKUP($D1319,Artslister!$A$1:$W$99,6,FALSE)</f>
        <v>Magnoliophyta</v>
      </c>
      <c r="Q1319" t="str">
        <f>VLOOKUP($D1319,Artslister!$A$1:$W$99,7,FALSE)</f>
        <v>Eudicots</v>
      </c>
      <c r="R1319" t="str">
        <f>VLOOKUP($D1319,Artslister!$A$1:$W$99,8,FALSE)</f>
        <v>Ranunculales</v>
      </c>
      <c r="S1319" t="str">
        <f>VLOOKUP($D1319,Artslister!$A$1:$W$99,9,FALSE)</f>
        <v>Ranunculaceae</v>
      </c>
      <c r="T1319" t="str">
        <f>VLOOKUP($D1319,Artslister!$A$1:$W$99,10,FALSE)</f>
        <v>Ranunculus</v>
      </c>
      <c r="U1319" t="str">
        <f>VLOOKUP($D1319,Artslister!$A$1:$W$99,11,FALSE)</f>
        <v>polyanthemos</v>
      </c>
      <c r="V1319">
        <f>VLOOKUP($D1319,Artslister!$A$1:$W$99,12,FALSE)</f>
        <v>0</v>
      </c>
      <c r="W1319" t="str">
        <f>VLOOKUP($D1319,Artslister!$A$1:$W$99,13,FALSE)</f>
        <v>L.</v>
      </c>
      <c r="X1319" t="e">
        <f>VLOOKUP($D1319,Artslister!$A$1:$W$99,15,FALSE)</f>
        <v>#REF!</v>
      </c>
      <c r="Y1319" t="e">
        <f>VLOOKUP($D1319,Artslister!$A$1:$W$99,17,FALSE)</f>
        <v>#N/A</v>
      </c>
    </row>
    <row r="1320" spans="1:25" ht="14.55" hidden="1" x14ac:dyDescent="0.3">
      <c r="A1320" t="s">
        <v>147</v>
      </c>
      <c r="B1320">
        <v>2021</v>
      </c>
      <c r="C1320" t="s">
        <v>1606</v>
      </c>
      <c r="D1320" t="s">
        <v>1927</v>
      </c>
      <c r="E1320">
        <v>1</v>
      </c>
      <c r="F1320">
        <v>1</v>
      </c>
      <c r="L1320" t="str">
        <f>VLOOKUP($D1320,Artslister!$A$1:$W$99,2,FALSE)</f>
        <v>Ranunculus polyanthemos</v>
      </c>
      <c r="M1320" t="str">
        <f>VLOOKUP($D1320,Artslister!$A$1:$W$99,3,FALSE)</f>
        <v>103162</v>
      </c>
      <c r="N1320" t="str">
        <f>VLOOKUP($D1320,Artslister!$A$1:$W$99,4,FALSE)</f>
        <v>136513</v>
      </c>
      <c r="O1320" t="str">
        <f>VLOOKUP($D1320,Artslister!$A$1:$W$99,5,FALSE)</f>
        <v>Plantae</v>
      </c>
      <c r="P1320" t="str">
        <f>VLOOKUP($D1320,Artslister!$A$1:$W$99,6,FALSE)</f>
        <v>Magnoliophyta</v>
      </c>
      <c r="Q1320" t="str">
        <f>VLOOKUP($D1320,Artslister!$A$1:$W$99,7,FALSE)</f>
        <v>Eudicots</v>
      </c>
      <c r="R1320" t="str">
        <f>VLOOKUP($D1320,Artslister!$A$1:$W$99,8,FALSE)</f>
        <v>Ranunculales</v>
      </c>
      <c r="S1320" t="str">
        <f>VLOOKUP($D1320,Artslister!$A$1:$W$99,9,FALSE)</f>
        <v>Ranunculaceae</v>
      </c>
      <c r="T1320" t="str">
        <f>VLOOKUP($D1320,Artslister!$A$1:$W$99,10,FALSE)</f>
        <v>Ranunculus</v>
      </c>
      <c r="U1320" t="str">
        <f>VLOOKUP($D1320,Artslister!$A$1:$W$99,11,FALSE)</f>
        <v>polyanthemos</v>
      </c>
      <c r="V1320">
        <f>VLOOKUP($D1320,Artslister!$A$1:$W$99,12,FALSE)</f>
        <v>0</v>
      </c>
      <c r="W1320" t="str">
        <f>VLOOKUP($D1320,Artslister!$A$1:$W$99,13,FALSE)</f>
        <v>L.</v>
      </c>
      <c r="X1320" t="e">
        <f>VLOOKUP($D1320,Artslister!$A$1:$W$99,15,FALSE)</f>
        <v>#REF!</v>
      </c>
      <c r="Y1320" t="e">
        <f>VLOOKUP($D1320,Artslister!$A$1:$W$99,17,FALSE)</f>
        <v>#N/A</v>
      </c>
    </row>
    <row r="1321" spans="1:25" ht="14.55" hidden="1" x14ac:dyDescent="0.3">
      <c r="A1321" t="s">
        <v>147</v>
      </c>
      <c r="B1321">
        <v>2021</v>
      </c>
      <c r="C1321" t="s">
        <v>1601</v>
      </c>
      <c r="D1321" t="s">
        <v>1927</v>
      </c>
      <c r="E1321">
        <v>3</v>
      </c>
      <c r="F1321">
        <v>1</v>
      </c>
      <c r="L1321" t="str">
        <f>VLOOKUP($D1321,Artslister!$A$1:$W$99,2,FALSE)</f>
        <v>Ranunculus polyanthemos</v>
      </c>
      <c r="M1321" t="str">
        <f>VLOOKUP($D1321,Artslister!$A$1:$W$99,3,FALSE)</f>
        <v>103162</v>
      </c>
      <c r="N1321" t="str">
        <f>VLOOKUP($D1321,Artslister!$A$1:$W$99,4,FALSE)</f>
        <v>136513</v>
      </c>
      <c r="O1321" t="str">
        <f>VLOOKUP($D1321,Artslister!$A$1:$W$99,5,FALSE)</f>
        <v>Plantae</v>
      </c>
      <c r="P1321" t="str">
        <f>VLOOKUP($D1321,Artslister!$A$1:$W$99,6,FALSE)</f>
        <v>Magnoliophyta</v>
      </c>
      <c r="Q1321" t="str">
        <f>VLOOKUP($D1321,Artslister!$A$1:$W$99,7,FALSE)</f>
        <v>Eudicots</v>
      </c>
      <c r="R1321" t="str">
        <f>VLOOKUP($D1321,Artslister!$A$1:$W$99,8,FALSE)</f>
        <v>Ranunculales</v>
      </c>
      <c r="S1321" t="str">
        <f>VLOOKUP($D1321,Artslister!$A$1:$W$99,9,FALSE)</f>
        <v>Ranunculaceae</v>
      </c>
      <c r="T1321" t="str">
        <f>VLOOKUP($D1321,Artslister!$A$1:$W$99,10,FALSE)</f>
        <v>Ranunculus</v>
      </c>
      <c r="U1321" t="str">
        <f>VLOOKUP($D1321,Artslister!$A$1:$W$99,11,FALSE)</f>
        <v>polyanthemos</v>
      </c>
      <c r="V1321">
        <f>VLOOKUP($D1321,Artslister!$A$1:$W$99,12,FALSE)</f>
        <v>0</v>
      </c>
      <c r="W1321" t="str">
        <f>VLOOKUP($D1321,Artslister!$A$1:$W$99,13,FALSE)</f>
        <v>L.</v>
      </c>
      <c r="X1321" t="e">
        <f>VLOOKUP($D1321,Artslister!$A$1:$W$99,15,FALSE)</f>
        <v>#REF!</v>
      </c>
      <c r="Y1321" t="e">
        <f>VLOOKUP($D1321,Artslister!$A$1:$W$99,17,FALSE)</f>
        <v>#N/A</v>
      </c>
    </row>
    <row r="1322" spans="1:25" ht="14.55" hidden="1" x14ac:dyDescent="0.3">
      <c r="A1322" t="s">
        <v>147</v>
      </c>
      <c r="B1322">
        <v>2021</v>
      </c>
      <c r="C1322" t="s">
        <v>1605</v>
      </c>
      <c r="D1322" t="s">
        <v>1927</v>
      </c>
      <c r="E1322">
        <v>2</v>
      </c>
      <c r="F1322">
        <v>1</v>
      </c>
      <c r="L1322" t="str">
        <f>VLOOKUP($D1322,Artslister!$A$1:$W$99,2,FALSE)</f>
        <v>Ranunculus polyanthemos</v>
      </c>
      <c r="M1322" t="str">
        <f>VLOOKUP($D1322,Artslister!$A$1:$W$99,3,FALSE)</f>
        <v>103162</v>
      </c>
      <c r="N1322" t="str">
        <f>VLOOKUP($D1322,Artslister!$A$1:$W$99,4,FALSE)</f>
        <v>136513</v>
      </c>
      <c r="O1322" t="str">
        <f>VLOOKUP($D1322,Artslister!$A$1:$W$99,5,FALSE)</f>
        <v>Plantae</v>
      </c>
      <c r="P1322" t="str">
        <f>VLOOKUP($D1322,Artslister!$A$1:$W$99,6,FALSE)</f>
        <v>Magnoliophyta</v>
      </c>
      <c r="Q1322" t="str">
        <f>VLOOKUP($D1322,Artslister!$A$1:$W$99,7,FALSE)</f>
        <v>Eudicots</v>
      </c>
      <c r="R1322" t="str">
        <f>VLOOKUP($D1322,Artslister!$A$1:$W$99,8,FALSE)</f>
        <v>Ranunculales</v>
      </c>
      <c r="S1322" t="str">
        <f>VLOOKUP($D1322,Artslister!$A$1:$W$99,9,FALSE)</f>
        <v>Ranunculaceae</v>
      </c>
      <c r="T1322" t="str">
        <f>VLOOKUP($D1322,Artslister!$A$1:$W$99,10,FALSE)</f>
        <v>Ranunculus</v>
      </c>
      <c r="U1322" t="str">
        <f>VLOOKUP($D1322,Artslister!$A$1:$W$99,11,FALSE)</f>
        <v>polyanthemos</v>
      </c>
      <c r="V1322">
        <f>VLOOKUP($D1322,Artslister!$A$1:$W$99,12,FALSE)</f>
        <v>0</v>
      </c>
      <c r="W1322" t="str">
        <f>VLOOKUP($D1322,Artslister!$A$1:$W$99,13,FALSE)</f>
        <v>L.</v>
      </c>
      <c r="X1322" t="e">
        <f>VLOOKUP($D1322,Artslister!$A$1:$W$99,15,FALSE)</f>
        <v>#REF!</v>
      </c>
      <c r="Y1322" t="e">
        <f>VLOOKUP($D1322,Artslister!$A$1:$W$99,17,FALSE)</f>
        <v>#N/A</v>
      </c>
    </row>
    <row r="1323" spans="1:25" ht="14.55" hidden="1" x14ac:dyDescent="0.3">
      <c r="A1323" t="s">
        <v>147</v>
      </c>
      <c r="B1323">
        <v>2021</v>
      </c>
      <c r="C1323" t="s">
        <v>1607</v>
      </c>
      <c r="D1323" t="s">
        <v>1927</v>
      </c>
      <c r="E1323">
        <v>5</v>
      </c>
      <c r="F1323">
        <v>1</v>
      </c>
      <c r="L1323" t="str">
        <f>VLOOKUP($D1323,Artslister!$A$1:$W$99,2,FALSE)</f>
        <v>Ranunculus polyanthemos</v>
      </c>
      <c r="M1323" t="str">
        <f>VLOOKUP($D1323,Artslister!$A$1:$W$99,3,FALSE)</f>
        <v>103162</v>
      </c>
      <c r="N1323" t="str">
        <f>VLOOKUP($D1323,Artslister!$A$1:$W$99,4,FALSE)</f>
        <v>136513</v>
      </c>
      <c r="O1323" t="str">
        <f>VLOOKUP($D1323,Artslister!$A$1:$W$99,5,FALSE)</f>
        <v>Plantae</v>
      </c>
      <c r="P1323" t="str">
        <f>VLOOKUP($D1323,Artslister!$A$1:$W$99,6,FALSE)</f>
        <v>Magnoliophyta</v>
      </c>
      <c r="Q1323" t="str">
        <f>VLOOKUP($D1323,Artslister!$A$1:$W$99,7,FALSE)</f>
        <v>Eudicots</v>
      </c>
      <c r="R1323" t="str">
        <f>VLOOKUP($D1323,Artslister!$A$1:$W$99,8,FALSE)</f>
        <v>Ranunculales</v>
      </c>
      <c r="S1323" t="str">
        <f>VLOOKUP($D1323,Artslister!$A$1:$W$99,9,FALSE)</f>
        <v>Ranunculaceae</v>
      </c>
      <c r="T1323" t="str">
        <f>VLOOKUP($D1323,Artslister!$A$1:$W$99,10,FALSE)</f>
        <v>Ranunculus</v>
      </c>
      <c r="U1323" t="str">
        <f>VLOOKUP($D1323,Artslister!$A$1:$W$99,11,FALSE)</f>
        <v>polyanthemos</v>
      </c>
      <c r="V1323">
        <f>VLOOKUP($D1323,Artslister!$A$1:$W$99,12,FALSE)</f>
        <v>0</v>
      </c>
      <c r="W1323" t="str">
        <f>VLOOKUP($D1323,Artslister!$A$1:$W$99,13,FALSE)</f>
        <v>L.</v>
      </c>
      <c r="X1323" t="e">
        <f>VLOOKUP($D1323,Artslister!$A$1:$W$99,15,FALSE)</f>
        <v>#REF!</v>
      </c>
      <c r="Y1323" t="e">
        <f>VLOOKUP($D1323,Artslister!$A$1:$W$99,17,FALSE)</f>
        <v>#N/A</v>
      </c>
    </row>
    <row r="1324" spans="1:25" hidden="1" x14ac:dyDescent="0.3">
      <c r="A1324" t="s">
        <v>98</v>
      </c>
      <c r="B1324">
        <v>2021</v>
      </c>
      <c r="C1324" t="s">
        <v>1717</v>
      </c>
      <c r="D1324" t="s">
        <v>1927</v>
      </c>
      <c r="E1324">
        <v>1</v>
      </c>
      <c r="F1324">
        <v>1</v>
      </c>
      <c r="L1324" t="str">
        <f>VLOOKUP($D1324,Artslister!$A$1:$W$99,2,FALSE)</f>
        <v>Ranunculus polyanthemos</v>
      </c>
      <c r="M1324" t="str">
        <f>VLOOKUP($D1324,Artslister!$A$1:$W$99,3,FALSE)</f>
        <v>103162</v>
      </c>
      <c r="N1324" t="str">
        <f>VLOOKUP($D1324,Artslister!$A$1:$W$99,4,FALSE)</f>
        <v>136513</v>
      </c>
      <c r="O1324" t="str">
        <f>VLOOKUP($D1324,Artslister!$A$1:$W$99,5,FALSE)</f>
        <v>Plantae</v>
      </c>
      <c r="P1324" t="str">
        <f>VLOOKUP($D1324,Artslister!$A$1:$W$99,6,FALSE)</f>
        <v>Magnoliophyta</v>
      </c>
      <c r="Q1324" t="str">
        <f>VLOOKUP($D1324,Artslister!$A$1:$W$99,7,FALSE)</f>
        <v>Eudicots</v>
      </c>
      <c r="R1324" t="str">
        <f>VLOOKUP($D1324,Artslister!$A$1:$W$99,8,FALSE)</f>
        <v>Ranunculales</v>
      </c>
      <c r="S1324" t="str">
        <f>VLOOKUP($D1324,Artslister!$A$1:$W$99,9,FALSE)</f>
        <v>Ranunculaceae</v>
      </c>
      <c r="T1324" t="str">
        <f>VLOOKUP($D1324,Artslister!$A$1:$W$99,10,FALSE)</f>
        <v>Ranunculus</v>
      </c>
      <c r="U1324" t="str">
        <f>VLOOKUP($D1324,Artslister!$A$1:$W$99,11,FALSE)</f>
        <v>polyanthemos</v>
      </c>
      <c r="V1324">
        <f>VLOOKUP($D1324,Artslister!$A$1:$W$99,12,FALSE)</f>
        <v>0</v>
      </c>
      <c r="W1324" t="str">
        <f>VLOOKUP($D1324,Artslister!$A$1:$W$99,13,FALSE)</f>
        <v>L.</v>
      </c>
      <c r="X1324" t="e">
        <f>VLOOKUP($D1324,Artslister!$A$1:$W$99,15,FALSE)</f>
        <v>#REF!</v>
      </c>
      <c r="Y1324" t="e">
        <f>VLOOKUP($D1324,Artslister!$A$1:$W$99,17,FALSE)</f>
        <v>#N/A</v>
      </c>
    </row>
    <row r="1325" spans="1:25" hidden="1" x14ac:dyDescent="0.3">
      <c r="A1325" t="s">
        <v>98</v>
      </c>
      <c r="B1325">
        <v>2021</v>
      </c>
      <c r="C1325" t="s">
        <v>1720</v>
      </c>
      <c r="D1325" t="s">
        <v>1927</v>
      </c>
      <c r="E1325">
        <v>1</v>
      </c>
      <c r="F1325">
        <v>1</v>
      </c>
      <c r="L1325" t="str">
        <f>VLOOKUP($D1325,Artslister!$A$1:$W$99,2,FALSE)</f>
        <v>Ranunculus polyanthemos</v>
      </c>
      <c r="M1325" t="str">
        <f>VLOOKUP($D1325,Artslister!$A$1:$W$99,3,FALSE)</f>
        <v>103162</v>
      </c>
      <c r="N1325" t="str">
        <f>VLOOKUP($D1325,Artslister!$A$1:$W$99,4,FALSE)</f>
        <v>136513</v>
      </c>
      <c r="O1325" t="str">
        <f>VLOOKUP($D1325,Artslister!$A$1:$W$99,5,FALSE)</f>
        <v>Plantae</v>
      </c>
      <c r="P1325" t="str">
        <f>VLOOKUP($D1325,Artslister!$A$1:$W$99,6,FALSE)</f>
        <v>Magnoliophyta</v>
      </c>
      <c r="Q1325" t="str">
        <f>VLOOKUP($D1325,Artslister!$A$1:$W$99,7,FALSE)</f>
        <v>Eudicots</v>
      </c>
      <c r="R1325" t="str">
        <f>VLOOKUP($D1325,Artslister!$A$1:$W$99,8,FALSE)</f>
        <v>Ranunculales</v>
      </c>
      <c r="S1325" t="str">
        <f>VLOOKUP($D1325,Artslister!$A$1:$W$99,9,FALSE)</f>
        <v>Ranunculaceae</v>
      </c>
      <c r="T1325" t="str">
        <f>VLOOKUP($D1325,Artslister!$A$1:$W$99,10,FALSE)</f>
        <v>Ranunculus</v>
      </c>
      <c r="U1325" t="str">
        <f>VLOOKUP($D1325,Artslister!$A$1:$W$99,11,FALSE)</f>
        <v>polyanthemos</v>
      </c>
      <c r="V1325">
        <f>VLOOKUP($D1325,Artslister!$A$1:$W$99,12,FALSE)</f>
        <v>0</v>
      </c>
      <c r="W1325" t="str">
        <f>VLOOKUP($D1325,Artslister!$A$1:$W$99,13,FALSE)</f>
        <v>L.</v>
      </c>
      <c r="X1325" t="e">
        <f>VLOOKUP($D1325,Artslister!$A$1:$W$99,15,FALSE)</f>
        <v>#REF!</v>
      </c>
      <c r="Y1325" t="e">
        <f>VLOOKUP($D1325,Artslister!$A$1:$W$99,17,FALSE)</f>
        <v>#N/A</v>
      </c>
    </row>
    <row r="1326" spans="1:25" hidden="1" x14ac:dyDescent="0.3">
      <c r="A1326" t="s">
        <v>1932</v>
      </c>
      <c r="B1326">
        <v>2022</v>
      </c>
      <c r="C1326" t="s">
        <v>1384</v>
      </c>
      <c r="D1326" t="s">
        <v>2001</v>
      </c>
      <c r="E1326">
        <v>10</v>
      </c>
      <c r="H1326">
        <v>1</v>
      </c>
      <c r="L1326" t="str">
        <f>VLOOKUP($D1326,Artslister!$A$1:$W$99,2,FALSE)</f>
        <v>Vaccinium myrtillus</v>
      </c>
      <c r="M1326">
        <f>VLOOKUP($D1326,Artslister!$A$1:$W$99,3,FALSE)</f>
        <v>101825</v>
      </c>
      <c r="N1326">
        <f>VLOOKUP($D1326,Artslister!$A$1:$W$99,4,FALSE)</f>
        <v>0</v>
      </c>
      <c r="O1326" t="str">
        <f>VLOOKUP($D1326,Artslister!$A$1:$W$99,5,FALSE)</f>
        <v>Plantae</v>
      </c>
      <c r="P1326" t="str">
        <f>VLOOKUP($D1326,Artslister!$A$1:$W$99,6,FALSE)</f>
        <v>Magnoliophyta</v>
      </c>
      <c r="Q1326" t="str">
        <f>VLOOKUP($D1326,Artslister!$A$1:$W$99,7,FALSE)</f>
        <v>Eudicots</v>
      </c>
      <c r="R1326" t="str">
        <f>VLOOKUP($D1326,Artslister!$A$1:$W$99,8,FALSE)</f>
        <v>Ericales</v>
      </c>
      <c r="S1326" t="str">
        <f>VLOOKUP($D1326,Artslister!$A$1:$W$99,9,FALSE)</f>
        <v>Ericaceae</v>
      </c>
      <c r="T1326" t="str">
        <f>VLOOKUP($D1326,Artslister!$A$1:$W$99,10,FALSE)</f>
        <v>Vaccinium</v>
      </c>
      <c r="U1326" t="str">
        <f>VLOOKUP($D1326,Artslister!$A$1:$W$99,11,FALSE)</f>
        <v>myrtillus</v>
      </c>
      <c r="V1326">
        <f>VLOOKUP($D1326,Artslister!$A$1:$W$99,12,FALSE)</f>
        <v>0</v>
      </c>
      <c r="W1326" t="str">
        <f>VLOOKUP($D1326,Artslister!$A$1:$W$99,13,FALSE)</f>
        <v>L.</v>
      </c>
      <c r="X1326" t="e">
        <f>VLOOKUP($D1326,Artslister!$A$1:$W$99,15,FALSE)</f>
        <v>#REF!</v>
      </c>
      <c r="Y1326" t="e">
        <f>VLOOKUP($D1326,Artslister!$A$1:$W$99,17,FALSE)</f>
        <v>#N/A</v>
      </c>
    </row>
    <row r="1327" spans="1:25" hidden="1" x14ac:dyDescent="0.3">
      <c r="A1327" t="s">
        <v>1932</v>
      </c>
      <c r="B1327">
        <v>2022</v>
      </c>
      <c r="C1327" t="s">
        <v>1384</v>
      </c>
      <c r="D1327" t="s">
        <v>1937</v>
      </c>
      <c r="E1327">
        <v>3</v>
      </c>
      <c r="F1327">
        <v>1</v>
      </c>
      <c r="L1327" t="str">
        <f>VLOOKUP($D1327,Artslister!$A$1:$W$99,2,FALSE)</f>
        <v>Avenula pratensis</v>
      </c>
      <c r="M1327">
        <f>VLOOKUP($D1327,Artslister!$A$1:$W$99,3,FALSE)</f>
        <v>99921</v>
      </c>
      <c r="N1327">
        <f>VLOOKUP($D1327,Artslister!$A$1:$W$99,4,FALSE)</f>
        <v>0</v>
      </c>
      <c r="O1327" t="str">
        <f>VLOOKUP($D1327,Artslister!$A$1:$W$99,5,FALSE)</f>
        <v>Plantae</v>
      </c>
      <c r="P1327" t="str">
        <f>VLOOKUP($D1327,Artslister!$A$1:$W$99,6,FALSE)</f>
        <v>Magnoliophyta</v>
      </c>
      <c r="Q1327" t="str">
        <f>VLOOKUP($D1327,Artslister!$A$1:$W$99,7,FALSE)</f>
        <v>Monocots</v>
      </c>
      <c r="R1327" t="str">
        <f>VLOOKUP($D1327,Artslister!$A$1:$W$99,8,FALSE)</f>
        <v>Poales</v>
      </c>
      <c r="S1327" t="str">
        <f>VLOOKUP($D1327,Artslister!$A$1:$W$99,9,FALSE)</f>
        <v>Poaceae</v>
      </c>
      <c r="T1327" t="str">
        <f>VLOOKUP($D1327,Artslister!$A$1:$W$99,10,FALSE)</f>
        <v>Avenula</v>
      </c>
      <c r="U1327" t="str">
        <f>VLOOKUP($D1327,Artslister!$A$1:$W$99,11,FALSE)</f>
        <v>pratensis</v>
      </c>
      <c r="V1327">
        <f>VLOOKUP($D1327,Artslister!$A$1:$W$99,12,FALSE)</f>
        <v>0</v>
      </c>
      <c r="W1327" t="str">
        <f>VLOOKUP($D1327,Artslister!$A$1:$W$99,13,FALSE)</f>
        <v>(L.) Dumort.</v>
      </c>
      <c r="X1327" t="e">
        <f>VLOOKUP($D1327,Artslister!$A$1:$W$99,15,FALSE)</f>
        <v>#REF!</v>
      </c>
      <c r="Y1327" t="e">
        <f>VLOOKUP($D1327,Artslister!$A$1:$W$99,17,FALSE)</f>
        <v>#N/A</v>
      </c>
    </row>
    <row r="1328" spans="1:25" hidden="1" x14ac:dyDescent="0.3">
      <c r="A1328" t="s">
        <v>1932</v>
      </c>
      <c r="B1328">
        <v>2022</v>
      </c>
      <c r="C1328" t="s">
        <v>1385</v>
      </c>
      <c r="D1328" t="s">
        <v>1937</v>
      </c>
      <c r="E1328">
        <v>3</v>
      </c>
      <c r="F1328">
        <v>1</v>
      </c>
      <c r="L1328" t="str">
        <f>VLOOKUP($D1328,Artslister!$A$1:$W$99,2,FALSE)</f>
        <v>Avenula pratensis</v>
      </c>
      <c r="M1328">
        <f>VLOOKUP($D1328,Artslister!$A$1:$W$99,3,FALSE)</f>
        <v>99921</v>
      </c>
      <c r="N1328">
        <f>VLOOKUP($D1328,Artslister!$A$1:$W$99,4,FALSE)</f>
        <v>0</v>
      </c>
      <c r="O1328" t="str">
        <f>VLOOKUP($D1328,Artslister!$A$1:$W$99,5,FALSE)</f>
        <v>Plantae</v>
      </c>
      <c r="P1328" t="str">
        <f>VLOOKUP($D1328,Artslister!$A$1:$W$99,6,FALSE)</f>
        <v>Magnoliophyta</v>
      </c>
      <c r="Q1328" t="str">
        <f>VLOOKUP($D1328,Artslister!$A$1:$W$99,7,FALSE)</f>
        <v>Monocots</v>
      </c>
      <c r="R1328" t="str">
        <f>VLOOKUP($D1328,Artslister!$A$1:$W$99,8,FALSE)</f>
        <v>Poales</v>
      </c>
      <c r="S1328" t="str">
        <f>VLOOKUP($D1328,Artslister!$A$1:$W$99,9,FALSE)</f>
        <v>Poaceae</v>
      </c>
      <c r="T1328" t="str">
        <f>VLOOKUP($D1328,Artslister!$A$1:$W$99,10,FALSE)</f>
        <v>Avenula</v>
      </c>
      <c r="U1328" t="str">
        <f>VLOOKUP($D1328,Artslister!$A$1:$W$99,11,FALSE)</f>
        <v>pratensis</v>
      </c>
      <c r="V1328">
        <f>VLOOKUP($D1328,Artslister!$A$1:$W$99,12,FALSE)</f>
        <v>0</v>
      </c>
      <c r="W1328" t="str">
        <f>VLOOKUP($D1328,Artslister!$A$1:$W$99,13,FALSE)</f>
        <v>(L.) Dumort.</v>
      </c>
      <c r="X1328" t="e">
        <f>VLOOKUP($D1328,Artslister!$A$1:$W$99,15,FALSE)</f>
        <v>#REF!</v>
      </c>
      <c r="Y1328" t="e">
        <f>VLOOKUP($D1328,Artslister!$A$1:$W$99,17,FALSE)</f>
        <v>#N/A</v>
      </c>
    </row>
    <row r="1329" spans="1:25" hidden="1" x14ac:dyDescent="0.3">
      <c r="A1329" t="s">
        <v>1932</v>
      </c>
      <c r="B1329">
        <v>2022</v>
      </c>
      <c r="C1329" t="s">
        <v>1387</v>
      </c>
      <c r="D1329" t="s">
        <v>1937</v>
      </c>
      <c r="E1329">
        <v>5</v>
      </c>
      <c r="F1329">
        <v>1</v>
      </c>
      <c r="L1329" t="str">
        <f>VLOOKUP($D1329,Artslister!$A$1:$W$99,2,FALSE)</f>
        <v>Avenula pratensis</v>
      </c>
      <c r="M1329">
        <f>VLOOKUP($D1329,Artslister!$A$1:$W$99,3,FALSE)</f>
        <v>99921</v>
      </c>
      <c r="N1329">
        <f>VLOOKUP($D1329,Artslister!$A$1:$W$99,4,FALSE)</f>
        <v>0</v>
      </c>
      <c r="O1329" t="str">
        <f>VLOOKUP($D1329,Artslister!$A$1:$W$99,5,FALSE)</f>
        <v>Plantae</v>
      </c>
      <c r="P1329" t="str">
        <f>VLOOKUP($D1329,Artslister!$A$1:$W$99,6,FALSE)</f>
        <v>Magnoliophyta</v>
      </c>
      <c r="Q1329" t="str">
        <f>VLOOKUP($D1329,Artslister!$A$1:$W$99,7,FALSE)</f>
        <v>Monocots</v>
      </c>
      <c r="R1329" t="str">
        <f>VLOOKUP($D1329,Artslister!$A$1:$W$99,8,FALSE)</f>
        <v>Poales</v>
      </c>
      <c r="S1329" t="str">
        <f>VLOOKUP($D1329,Artslister!$A$1:$W$99,9,FALSE)</f>
        <v>Poaceae</v>
      </c>
      <c r="T1329" t="str">
        <f>VLOOKUP($D1329,Artslister!$A$1:$W$99,10,FALSE)</f>
        <v>Avenula</v>
      </c>
      <c r="U1329" t="str">
        <f>VLOOKUP($D1329,Artslister!$A$1:$W$99,11,FALSE)</f>
        <v>pratensis</v>
      </c>
      <c r="V1329">
        <f>VLOOKUP($D1329,Artslister!$A$1:$W$99,12,FALSE)</f>
        <v>0</v>
      </c>
      <c r="W1329" t="str">
        <f>VLOOKUP($D1329,Artslister!$A$1:$W$99,13,FALSE)</f>
        <v>(L.) Dumort.</v>
      </c>
      <c r="X1329" t="e">
        <f>VLOOKUP($D1329,Artslister!$A$1:$W$99,15,FALSE)</f>
        <v>#REF!</v>
      </c>
      <c r="Y1329" t="e">
        <f>VLOOKUP($D1329,Artslister!$A$1:$W$99,17,FALSE)</f>
        <v>#N/A</v>
      </c>
    </row>
    <row r="1330" spans="1:25" hidden="1" x14ac:dyDescent="0.3">
      <c r="A1330" t="s">
        <v>1932</v>
      </c>
      <c r="B1330">
        <v>2022</v>
      </c>
      <c r="C1330" t="s">
        <v>1388</v>
      </c>
      <c r="D1330" t="s">
        <v>1937</v>
      </c>
      <c r="E1330">
        <v>1</v>
      </c>
      <c r="F1330">
        <v>1</v>
      </c>
      <c r="L1330" t="str">
        <f>VLOOKUP($D1330,Artslister!$A$1:$W$99,2,FALSE)</f>
        <v>Avenula pratensis</v>
      </c>
      <c r="M1330">
        <f>VLOOKUP($D1330,Artslister!$A$1:$W$99,3,FALSE)</f>
        <v>99921</v>
      </c>
      <c r="N1330">
        <f>VLOOKUP($D1330,Artslister!$A$1:$W$99,4,FALSE)</f>
        <v>0</v>
      </c>
      <c r="O1330" t="str">
        <f>VLOOKUP($D1330,Artslister!$A$1:$W$99,5,FALSE)</f>
        <v>Plantae</v>
      </c>
      <c r="P1330" t="str">
        <f>VLOOKUP($D1330,Artslister!$A$1:$W$99,6,FALSE)</f>
        <v>Magnoliophyta</v>
      </c>
      <c r="Q1330" t="str">
        <f>VLOOKUP($D1330,Artslister!$A$1:$W$99,7,FALSE)</f>
        <v>Monocots</v>
      </c>
      <c r="R1330" t="str">
        <f>VLOOKUP($D1330,Artslister!$A$1:$W$99,8,FALSE)</f>
        <v>Poales</v>
      </c>
      <c r="S1330" t="str">
        <f>VLOOKUP($D1330,Artslister!$A$1:$W$99,9,FALSE)</f>
        <v>Poaceae</v>
      </c>
      <c r="T1330" t="str">
        <f>VLOOKUP($D1330,Artslister!$A$1:$W$99,10,FALSE)</f>
        <v>Avenula</v>
      </c>
      <c r="U1330" t="str">
        <f>VLOOKUP($D1330,Artslister!$A$1:$W$99,11,FALSE)</f>
        <v>pratensis</v>
      </c>
      <c r="V1330">
        <f>VLOOKUP($D1330,Artslister!$A$1:$W$99,12,FALSE)</f>
        <v>0</v>
      </c>
      <c r="W1330" t="str">
        <f>VLOOKUP($D1330,Artslister!$A$1:$W$99,13,FALSE)</f>
        <v>(L.) Dumort.</v>
      </c>
      <c r="X1330" t="e">
        <f>VLOOKUP($D1330,Artslister!$A$1:$W$99,15,FALSE)</f>
        <v>#REF!</v>
      </c>
      <c r="Y1330" t="e">
        <f>VLOOKUP($D1330,Artslister!$A$1:$W$99,17,FALSE)</f>
        <v>#N/A</v>
      </c>
    </row>
    <row r="1331" spans="1:25" hidden="1" x14ac:dyDescent="0.3">
      <c r="A1331" t="s">
        <v>1932</v>
      </c>
      <c r="B1331">
        <v>2022</v>
      </c>
      <c r="C1331" t="s">
        <v>1389</v>
      </c>
      <c r="D1331" t="s">
        <v>1937</v>
      </c>
      <c r="E1331">
        <v>3</v>
      </c>
      <c r="F1331">
        <v>1</v>
      </c>
      <c r="L1331" t="str">
        <f>VLOOKUP($D1331,Artslister!$A$1:$W$99,2,FALSE)</f>
        <v>Avenula pratensis</v>
      </c>
      <c r="M1331">
        <f>VLOOKUP($D1331,Artslister!$A$1:$W$99,3,FALSE)</f>
        <v>99921</v>
      </c>
      <c r="N1331">
        <f>VLOOKUP($D1331,Artslister!$A$1:$W$99,4,FALSE)</f>
        <v>0</v>
      </c>
      <c r="O1331" t="str">
        <f>VLOOKUP($D1331,Artslister!$A$1:$W$99,5,FALSE)</f>
        <v>Plantae</v>
      </c>
      <c r="P1331" t="str">
        <f>VLOOKUP($D1331,Artslister!$A$1:$W$99,6,FALSE)</f>
        <v>Magnoliophyta</v>
      </c>
      <c r="Q1331" t="str">
        <f>VLOOKUP($D1331,Artslister!$A$1:$W$99,7,FALSE)</f>
        <v>Monocots</v>
      </c>
      <c r="R1331" t="str">
        <f>VLOOKUP($D1331,Artslister!$A$1:$W$99,8,FALSE)</f>
        <v>Poales</v>
      </c>
      <c r="S1331" t="str">
        <f>VLOOKUP($D1331,Artslister!$A$1:$W$99,9,FALSE)</f>
        <v>Poaceae</v>
      </c>
      <c r="T1331" t="str">
        <f>VLOOKUP($D1331,Artslister!$A$1:$W$99,10,FALSE)</f>
        <v>Avenula</v>
      </c>
      <c r="U1331" t="str">
        <f>VLOOKUP($D1331,Artslister!$A$1:$W$99,11,FALSE)</f>
        <v>pratensis</v>
      </c>
      <c r="V1331">
        <f>VLOOKUP($D1331,Artslister!$A$1:$W$99,12,FALSE)</f>
        <v>0</v>
      </c>
      <c r="W1331" t="str">
        <f>VLOOKUP($D1331,Artslister!$A$1:$W$99,13,FALSE)</f>
        <v>(L.) Dumort.</v>
      </c>
      <c r="X1331" t="e">
        <f>VLOOKUP($D1331,Artslister!$A$1:$W$99,15,FALSE)</f>
        <v>#REF!</v>
      </c>
      <c r="Y1331" t="e">
        <f>VLOOKUP($D1331,Artslister!$A$1:$W$99,17,FALSE)</f>
        <v>#N/A</v>
      </c>
    </row>
    <row r="1332" spans="1:25" hidden="1" x14ac:dyDescent="0.3">
      <c r="A1332" t="s">
        <v>1932</v>
      </c>
      <c r="B1332">
        <v>2022</v>
      </c>
      <c r="C1332" t="s">
        <v>1390</v>
      </c>
      <c r="D1332" t="s">
        <v>1937</v>
      </c>
      <c r="E1332">
        <v>6</v>
      </c>
      <c r="F1332">
        <v>1</v>
      </c>
      <c r="L1332" t="str">
        <f>VLOOKUP($D1332,Artslister!$A$1:$W$99,2,FALSE)</f>
        <v>Avenula pratensis</v>
      </c>
      <c r="M1332">
        <f>VLOOKUP($D1332,Artslister!$A$1:$W$99,3,FALSE)</f>
        <v>99921</v>
      </c>
      <c r="N1332">
        <f>VLOOKUP($D1332,Artslister!$A$1:$W$99,4,FALSE)</f>
        <v>0</v>
      </c>
      <c r="O1332" t="str">
        <f>VLOOKUP($D1332,Artslister!$A$1:$W$99,5,FALSE)</f>
        <v>Plantae</v>
      </c>
      <c r="P1332" t="str">
        <f>VLOOKUP($D1332,Artslister!$A$1:$W$99,6,FALSE)</f>
        <v>Magnoliophyta</v>
      </c>
      <c r="Q1332" t="str">
        <f>VLOOKUP($D1332,Artslister!$A$1:$W$99,7,FALSE)</f>
        <v>Monocots</v>
      </c>
      <c r="R1332" t="str">
        <f>VLOOKUP($D1332,Artslister!$A$1:$W$99,8,FALSE)</f>
        <v>Poales</v>
      </c>
      <c r="S1332" t="str">
        <f>VLOOKUP($D1332,Artslister!$A$1:$W$99,9,FALSE)</f>
        <v>Poaceae</v>
      </c>
      <c r="T1332" t="str">
        <f>VLOOKUP($D1332,Artslister!$A$1:$W$99,10,FALSE)</f>
        <v>Avenula</v>
      </c>
      <c r="U1332" t="str">
        <f>VLOOKUP($D1332,Artslister!$A$1:$W$99,11,FALSE)</f>
        <v>pratensis</v>
      </c>
      <c r="V1332">
        <f>VLOOKUP($D1332,Artslister!$A$1:$W$99,12,FALSE)</f>
        <v>0</v>
      </c>
      <c r="W1332" t="str">
        <f>VLOOKUP($D1332,Artslister!$A$1:$W$99,13,FALSE)</f>
        <v>(L.) Dumort.</v>
      </c>
      <c r="X1332" t="e">
        <f>VLOOKUP($D1332,Artslister!$A$1:$W$99,15,FALSE)</f>
        <v>#REF!</v>
      </c>
      <c r="Y1332" t="e">
        <f>VLOOKUP($D1332,Artslister!$A$1:$W$99,17,FALSE)</f>
        <v>#N/A</v>
      </c>
    </row>
    <row r="1333" spans="1:25" ht="15" x14ac:dyDescent="0.3">
      <c r="A1333" t="s">
        <v>124</v>
      </c>
      <c r="B1333">
        <v>2022</v>
      </c>
      <c r="C1333" t="s">
        <v>1507</v>
      </c>
      <c r="D1333" t="s">
        <v>1113</v>
      </c>
      <c r="E1333">
        <v>0.1</v>
      </c>
      <c r="H1333">
        <v>1</v>
      </c>
      <c r="L1333" t="str">
        <f>VLOOKUP($D1333,Artslister!$A$1:$W$99,2,FALSE)</f>
        <v>Pinus sylvestris</v>
      </c>
      <c r="M1333" t="str">
        <f>VLOOKUP($D1333,Artslister!$A$1:$W$99,3,FALSE)</f>
        <v>103825</v>
      </c>
      <c r="N1333" t="str">
        <f>VLOOKUP($D1333,Artslister!$A$1:$W$99,4,FALSE)</f>
        <v>135419</v>
      </c>
      <c r="O1333" t="str">
        <f>VLOOKUP($D1333,Artslister!$A$1:$W$99,5,FALSE)</f>
        <v>Plantae</v>
      </c>
      <c r="P1333" t="str">
        <f>VLOOKUP($D1333,Artslister!$A$1:$W$99,6,FALSE)</f>
        <v>Pinophyta</v>
      </c>
      <c r="Q1333" t="str">
        <f>VLOOKUP($D1333,Artslister!$A$1:$W$99,7,FALSE)</f>
        <v>Pinopsida</v>
      </c>
      <c r="R1333" t="str">
        <f>VLOOKUP($D1333,Artslister!$A$1:$W$99,8,FALSE)</f>
        <v>Pinales</v>
      </c>
      <c r="S1333" t="str">
        <f>VLOOKUP($D1333,Artslister!$A$1:$W$99,9,FALSE)</f>
        <v>Pinaceae</v>
      </c>
      <c r="T1333" t="str">
        <f>VLOOKUP($D1333,Artslister!$A$1:$W$99,10,FALSE)</f>
        <v>Pinus</v>
      </c>
      <c r="U1333" t="str">
        <f>VLOOKUP($D1333,Artslister!$A$1:$W$99,11,FALSE)</f>
        <v>sylvestris</v>
      </c>
      <c r="V1333">
        <f>VLOOKUP($D1333,Artslister!$A$1:$W$99,12,FALSE)</f>
        <v>0</v>
      </c>
      <c r="W1333" t="str">
        <f>VLOOKUP($D1333,Artslister!$A$1:$W$99,13,FALSE)</f>
        <v>L.</v>
      </c>
      <c r="X1333" t="e">
        <f>VLOOKUP($D1333,Artslister!$A$1:$W$99,15,FALSE)</f>
        <v>#REF!</v>
      </c>
      <c r="Y1333" t="e">
        <f>VLOOKUP($D1333,Artslister!$A$1:$W$99,17,FALSE)</f>
        <v>#N/A</v>
      </c>
    </row>
    <row r="1334" spans="1:25" ht="14.55" hidden="1" x14ac:dyDescent="0.3">
      <c r="A1334" t="s">
        <v>1932</v>
      </c>
      <c r="B1334">
        <v>2022</v>
      </c>
      <c r="C1334" t="s">
        <v>1385</v>
      </c>
      <c r="D1334" t="s">
        <v>1980</v>
      </c>
      <c r="E1334">
        <v>0.1</v>
      </c>
      <c r="H1334">
        <v>1</v>
      </c>
      <c r="L1334" t="str">
        <f>VLOOKUP($D1334,Artslister!$A$1:$W$99,2,FALSE)</f>
        <v>Betula pendula</v>
      </c>
      <c r="M1334" t="str">
        <f>VLOOKUP($D1334,Artslister!$A$1:$W$99,3,FALSE)</f>
        <v>102139</v>
      </c>
      <c r="N1334" t="str">
        <f>VLOOKUP($D1334,Artslister!$A$1:$W$99,4,FALSE)</f>
        <v>144015</v>
      </c>
      <c r="O1334" t="str">
        <f>VLOOKUP($D1334,Artslister!$A$1:$W$99,5,FALSE)</f>
        <v>Plantae</v>
      </c>
      <c r="P1334" t="str">
        <f>VLOOKUP($D1334,Artslister!$A$1:$W$99,6,FALSE)</f>
        <v>Magnoliophyta</v>
      </c>
      <c r="Q1334" t="str">
        <f>VLOOKUP($D1334,Artslister!$A$1:$W$99,7,FALSE)</f>
        <v>Eudicots</v>
      </c>
      <c r="R1334" t="str">
        <f>VLOOKUP($D1334,Artslister!$A$1:$W$99,8,FALSE)</f>
        <v>Fagales</v>
      </c>
      <c r="S1334" t="str">
        <f>VLOOKUP($D1334,Artslister!$A$1:$W$99,9,FALSE)</f>
        <v>Betulaceae</v>
      </c>
      <c r="T1334" t="str">
        <f>VLOOKUP($D1334,Artslister!$A$1:$W$99,10,FALSE)</f>
        <v>Betula</v>
      </c>
      <c r="U1334" t="str">
        <f>VLOOKUP($D1334,Artslister!$A$1:$W$99,11,FALSE)</f>
        <v>pendula</v>
      </c>
      <c r="V1334">
        <f>VLOOKUP($D1334,Artslister!$A$1:$W$99,12,FALSE)</f>
        <v>0</v>
      </c>
      <c r="W1334" t="str">
        <f>VLOOKUP($D1334,Artslister!$A$1:$W$99,13,FALSE)</f>
        <v>Roth</v>
      </c>
      <c r="X1334" t="e">
        <f>VLOOKUP($D1334,Artslister!$A$1:$W$99,15,FALSE)</f>
        <v>#REF!</v>
      </c>
      <c r="Y1334" t="e">
        <f>VLOOKUP($D1334,Artslister!$A$1:$W$99,17,FALSE)</f>
        <v>#N/A</v>
      </c>
    </row>
    <row r="1335" spans="1:25" hidden="1" x14ac:dyDescent="0.3">
      <c r="A1335" t="s">
        <v>1932</v>
      </c>
      <c r="B1335">
        <v>2022</v>
      </c>
      <c r="C1335" t="s">
        <v>1386</v>
      </c>
      <c r="D1335" t="s">
        <v>1980</v>
      </c>
      <c r="E1335">
        <v>2</v>
      </c>
      <c r="H1335">
        <v>1</v>
      </c>
      <c r="L1335" t="str">
        <f>VLOOKUP($D1335,Artslister!$A$1:$W$99,2,FALSE)</f>
        <v>Betula pendula</v>
      </c>
      <c r="M1335" t="str">
        <f>VLOOKUP($D1335,Artslister!$A$1:$W$99,3,FALSE)</f>
        <v>102139</v>
      </c>
      <c r="N1335" t="str">
        <f>VLOOKUP($D1335,Artslister!$A$1:$W$99,4,FALSE)</f>
        <v>144015</v>
      </c>
      <c r="O1335" t="str">
        <f>VLOOKUP($D1335,Artslister!$A$1:$W$99,5,FALSE)</f>
        <v>Plantae</v>
      </c>
      <c r="P1335" t="str">
        <f>VLOOKUP($D1335,Artslister!$A$1:$W$99,6,FALSE)</f>
        <v>Magnoliophyta</v>
      </c>
      <c r="Q1335" t="str">
        <f>VLOOKUP($D1335,Artslister!$A$1:$W$99,7,FALSE)</f>
        <v>Eudicots</v>
      </c>
      <c r="R1335" t="str">
        <f>VLOOKUP($D1335,Artslister!$A$1:$W$99,8,FALSE)</f>
        <v>Fagales</v>
      </c>
      <c r="S1335" t="str">
        <f>VLOOKUP($D1335,Artslister!$A$1:$W$99,9,FALSE)</f>
        <v>Betulaceae</v>
      </c>
      <c r="T1335" t="str">
        <f>VLOOKUP($D1335,Artslister!$A$1:$W$99,10,FALSE)</f>
        <v>Betula</v>
      </c>
      <c r="U1335" t="str">
        <f>VLOOKUP($D1335,Artslister!$A$1:$W$99,11,FALSE)</f>
        <v>pendula</v>
      </c>
      <c r="V1335">
        <f>VLOOKUP($D1335,Artslister!$A$1:$W$99,12,FALSE)</f>
        <v>0</v>
      </c>
      <c r="W1335" t="str">
        <f>VLOOKUP($D1335,Artslister!$A$1:$W$99,13,FALSE)</f>
        <v>Roth</v>
      </c>
      <c r="X1335" t="e">
        <f>VLOOKUP($D1335,Artslister!$A$1:$W$99,15,FALSE)</f>
        <v>#REF!</v>
      </c>
      <c r="Y1335" t="e">
        <f>VLOOKUP($D1335,Artslister!$A$1:$W$99,17,FALSE)</f>
        <v>#N/A</v>
      </c>
    </row>
    <row r="1336" spans="1:25" hidden="1" x14ac:dyDescent="0.3">
      <c r="A1336" t="s">
        <v>1932</v>
      </c>
      <c r="B1336">
        <v>2022</v>
      </c>
      <c r="C1336" t="s">
        <v>1384</v>
      </c>
      <c r="D1336" t="s">
        <v>2002</v>
      </c>
      <c r="E1336">
        <v>2</v>
      </c>
      <c r="F1336">
        <v>1</v>
      </c>
      <c r="L1336" t="str">
        <f>VLOOKUP($D1336,Artslister!$A$1:$W$99,2,FALSE)</f>
        <v>Briza media</v>
      </c>
      <c r="M1336">
        <f>VLOOKUP($D1336,Artslister!$A$1:$W$99,3,FALSE)</f>
        <v>99930</v>
      </c>
      <c r="N1336">
        <f>VLOOKUP($D1336,Artslister!$A$1:$W$99,4,FALSE)</f>
        <v>0</v>
      </c>
      <c r="O1336" t="str">
        <f>VLOOKUP($D1336,Artslister!$A$1:$W$99,5,FALSE)</f>
        <v>Plantae</v>
      </c>
      <c r="P1336" t="str">
        <f>VLOOKUP($D1336,Artslister!$A$1:$W$99,6,FALSE)</f>
        <v>Magnoliophyta</v>
      </c>
      <c r="Q1336" t="str">
        <f>VLOOKUP($D1336,Artslister!$A$1:$W$99,7,FALSE)</f>
        <v>Monocots</v>
      </c>
      <c r="R1336" t="str">
        <f>VLOOKUP($D1336,Artslister!$A$1:$W$99,8,FALSE)</f>
        <v>Poales</v>
      </c>
      <c r="S1336" t="str">
        <f>VLOOKUP($D1336,Artslister!$A$1:$W$99,9,FALSE)</f>
        <v>Poaceae</v>
      </c>
      <c r="T1336" t="str">
        <f>VLOOKUP($D1336,Artslister!$A$1:$W$99,10,FALSE)</f>
        <v>Briza</v>
      </c>
      <c r="U1336" t="str">
        <f>VLOOKUP($D1336,Artslister!$A$1:$W$99,11,FALSE)</f>
        <v>media</v>
      </c>
      <c r="V1336">
        <f>VLOOKUP($D1336,Artslister!$A$1:$W$99,12,FALSE)</f>
        <v>0</v>
      </c>
      <c r="W1336" t="str">
        <f>VLOOKUP($D1336,Artslister!$A$1:$W$99,13,FALSE)</f>
        <v>L.</v>
      </c>
      <c r="X1336" t="e">
        <f>VLOOKUP($D1336,Artslister!$A$1:$W$99,15,FALSE)</f>
        <v>#REF!</v>
      </c>
      <c r="Y1336" t="e">
        <f>VLOOKUP($D1336,Artslister!$A$1:$W$99,17,FALSE)</f>
        <v>#N/A</v>
      </c>
    </row>
    <row r="1337" spans="1:25" hidden="1" x14ac:dyDescent="0.3">
      <c r="A1337" t="s">
        <v>1932</v>
      </c>
      <c r="B1337">
        <v>2022</v>
      </c>
      <c r="C1337" t="s">
        <v>1389</v>
      </c>
      <c r="D1337" t="s">
        <v>2002</v>
      </c>
      <c r="E1337">
        <v>1</v>
      </c>
      <c r="F1337">
        <v>1</v>
      </c>
      <c r="L1337" t="str">
        <f>VLOOKUP($D1337,Artslister!$A$1:$W$99,2,FALSE)</f>
        <v>Briza media</v>
      </c>
      <c r="M1337">
        <f>VLOOKUP($D1337,Artslister!$A$1:$W$99,3,FALSE)</f>
        <v>99930</v>
      </c>
      <c r="N1337">
        <f>VLOOKUP($D1337,Artslister!$A$1:$W$99,4,FALSE)</f>
        <v>0</v>
      </c>
      <c r="O1337" t="str">
        <f>VLOOKUP($D1337,Artslister!$A$1:$W$99,5,FALSE)</f>
        <v>Plantae</v>
      </c>
      <c r="P1337" t="str">
        <f>VLOOKUP($D1337,Artslister!$A$1:$W$99,6,FALSE)</f>
        <v>Magnoliophyta</v>
      </c>
      <c r="Q1337" t="str">
        <f>VLOOKUP($D1337,Artslister!$A$1:$W$99,7,FALSE)</f>
        <v>Monocots</v>
      </c>
      <c r="R1337" t="str">
        <f>VLOOKUP($D1337,Artslister!$A$1:$W$99,8,FALSE)</f>
        <v>Poales</v>
      </c>
      <c r="S1337" t="str">
        <f>VLOOKUP($D1337,Artslister!$A$1:$W$99,9,FALSE)</f>
        <v>Poaceae</v>
      </c>
      <c r="T1337" t="str">
        <f>VLOOKUP($D1337,Artslister!$A$1:$W$99,10,FALSE)</f>
        <v>Briza</v>
      </c>
      <c r="U1337" t="str">
        <f>VLOOKUP($D1337,Artslister!$A$1:$W$99,11,FALSE)</f>
        <v>media</v>
      </c>
      <c r="V1337">
        <f>VLOOKUP($D1337,Artslister!$A$1:$W$99,12,FALSE)</f>
        <v>0</v>
      </c>
      <c r="W1337" t="str">
        <f>VLOOKUP($D1337,Artslister!$A$1:$W$99,13,FALSE)</f>
        <v>L.</v>
      </c>
      <c r="X1337" t="e">
        <f>VLOOKUP($D1337,Artslister!$A$1:$W$99,15,FALSE)</f>
        <v>#REF!</v>
      </c>
      <c r="Y1337" t="e">
        <f>VLOOKUP($D1337,Artslister!$A$1:$W$99,17,FALSE)</f>
        <v>#N/A</v>
      </c>
    </row>
    <row r="1338" spans="1:25" hidden="1" x14ac:dyDescent="0.3">
      <c r="A1338" t="s">
        <v>1932</v>
      </c>
      <c r="B1338">
        <v>2022</v>
      </c>
      <c r="C1338" t="s">
        <v>1382</v>
      </c>
      <c r="D1338" t="s">
        <v>2002</v>
      </c>
      <c r="E1338">
        <v>1</v>
      </c>
      <c r="F1338">
        <v>1</v>
      </c>
      <c r="L1338" t="str">
        <f>VLOOKUP($D1338,Artslister!$A$1:$W$99,2,FALSE)</f>
        <v>Briza media</v>
      </c>
      <c r="M1338">
        <f>VLOOKUP($D1338,Artslister!$A$1:$W$99,3,FALSE)</f>
        <v>99930</v>
      </c>
      <c r="N1338">
        <f>VLOOKUP($D1338,Artslister!$A$1:$W$99,4,FALSE)</f>
        <v>0</v>
      </c>
      <c r="O1338" t="str">
        <f>VLOOKUP($D1338,Artslister!$A$1:$W$99,5,FALSE)</f>
        <v>Plantae</v>
      </c>
      <c r="P1338" t="str">
        <f>VLOOKUP($D1338,Artslister!$A$1:$W$99,6,FALSE)</f>
        <v>Magnoliophyta</v>
      </c>
      <c r="Q1338" t="str">
        <f>VLOOKUP($D1338,Artslister!$A$1:$W$99,7,FALSE)</f>
        <v>Monocots</v>
      </c>
      <c r="R1338" t="str">
        <f>VLOOKUP($D1338,Artslister!$A$1:$W$99,8,FALSE)</f>
        <v>Poales</v>
      </c>
      <c r="S1338" t="str">
        <f>VLOOKUP($D1338,Artslister!$A$1:$W$99,9,FALSE)</f>
        <v>Poaceae</v>
      </c>
      <c r="T1338" t="str">
        <f>VLOOKUP($D1338,Artslister!$A$1:$W$99,10,FALSE)</f>
        <v>Briza</v>
      </c>
      <c r="U1338" t="str">
        <f>VLOOKUP($D1338,Artslister!$A$1:$W$99,11,FALSE)</f>
        <v>media</v>
      </c>
      <c r="V1338">
        <f>VLOOKUP($D1338,Artslister!$A$1:$W$99,12,FALSE)</f>
        <v>0</v>
      </c>
      <c r="W1338" t="str">
        <f>VLOOKUP($D1338,Artslister!$A$1:$W$99,13,FALSE)</f>
        <v>L.</v>
      </c>
      <c r="X1338" t="e">
        <f>VLOOKUP($D1338,Artslister!$A$1:$W$99,15,FALSE)</f>
        <v>#REF!</v>
      </c>
      <c r="Y1338" t="e">
        <f>VLOOKUP($D1338,Artslister!$A$1:$W$99,17,FALSE)</f>
        <v>#N/A</v>
      </c>
    </row>
    <row r="1339" spans="1:25" ht="15" x14ac:dyDescent="0.3">
      <c r="A1339" t="s">
        <v>124</v>
      </c>
      <c r="B1339">
        <v>2022</v>
      </c>
      <c r="C1339" t="s">
        <v>1503</v>
      </c>
      <c r="D1339" t="s">
        <v>1930</v>
      </c>
      <c r="E1339">
        <v>1</v>
      </c>
      <c r="F1339">
        <v>1</v>
      </c>
      <c r="L1339" t="str">
        <f>VLOOKUP($D1339,Artslister!$A$1:$W$99,2,FALSE)</f>
        <v>Fragaria viridis</v>
      </c>
      <c r="M1339">
        <f>VLOOKUP($D1339,Artslister!$A$1:$W$99,3,FALSE)</f>
        <v>103318</v>
      </c>
      <c r="N1339">
        <f>VLOOKUP($D1339,Artslister!$A$1:$W$99,4,FALSE)</f>
        <v>0</v>
      </c>
      <c r="O1339" t="str">
        <f>VLOOKUP($D1339,Artslister!$A$1:$W$99,5,FALSE)</f>
        <v>Plantae</v>
      </c>
      <c r="P1339" t="str">
        <f>VLOOKUP($D1339,Artslister!$A$1:$W$99,6,FALSE)</f>
        <v>Magnoliophyta</v>
      </c>
      <c r="Q1339" t="str">
        <f>VLOOKUP($D1339,Artslister!$A$1:$W$99,7,FALSE)</f>
        <v>Eudicots</v>
      </c>
      <c r="R1339" t="str">
        <f>VLOOKUP($D1339,Artslister!$A$1:$W$99,8,FALSE)</f>
        <v>Rosales</v>
      </c>
      <c r="S1339" t="str">
        <f>VLOOKUP($D1339,Artslister!$A$1:$W$99,9,FALSE)</f>
        <v>Rosaceae</v>
      </c>
      <c r="T1339" t="str">
        <f>VLOOKUP($D1339,Artslister!$A$1:$W$99,10,FALSE)</f>
        <v>Fragaria</v>
      </c>
      <c r="U1339" t="str">
        <f>VLOOKUP($D1339,Artslister!$A$1:$W$99,11,FALSE)</f>
        <v>viridis</v>
      </c>
      <c r="V1339">
        <f>VLOOKUP($D1339,Artslister!$A$1:$W$99,12,FALSE)</f>
        <v>0</v>
      </c>
      <c r="W1339" t="str">
        <f>VLOOKUP($D1339,Artslister!$A$1:$W$99,13,FALSE)</f>
        <v>Weston</v>
      </c>
      <c r="X1339" t="e">
        <f>VLOOKUP($D1339,Artslister!$A$1:$W$99,15,FALSE)</f>
        <v>#REF!</v>
      </c>
      <c r="Y1339" t="e">
        <f>VLOOKUP($D1339,Artslister!$A$1:$W$99,17,FALSE)</f>
        <v>#N/A</v>
      </c>
    </row>
    <row r="1340" spans="1:25" ht="15" x14ac:dyDescent="0.3">
      <c r="A1340" t="s">
        <v>124</v>
      </c>
      <c r="B1340">
        <v>2022</v>
      </c>
      <c r="C1340" t="s">
        <v>1500</v>
      </c>
      <c r="D1340" t="s">
        <v>1930</v>
      </c>
      <c r="E1340">
        <v>2</v>
      </c>
      <c r="F1340">
        <v>1</v>
      </c>
      <c r="L1340" t="str">
        <f>VLOOKUP($D1340,Artslister!$A$1:$W$99,2,FALSE)</f>
        <v>Fragaria viridis</v>
      </c>
      <c r="M1340">
        <f>VLOOKUP($D1340,Artslister!$A$1:$W$99,3,FALSE)</f>
        <v>103318</v>
      </c>
      <c r="N1340">
        <f>VLOOKUP($D1340,Artslister!$A$1:$W$99,4,FALSE)</f>
        <v>0</v>
      </c>
      <c r="O1340" t="str">
        <f>VLOOKUP($D1340,Artslister!$A$1:$W$99,5,FALSE)</f>
        <v>Plantae</v>
      </c>
      <c r="P1340" t="str">
        <f>VLOOKUP($D1340,Artslister!$A$1:$W$99,6,FALSE)</f>
        <v>Magnoliophyta</v>
      </c>
      <c r="Q1340" t="str">
        <f>VLOOKUP($D1340,Artslister!$A$1:$W$99,7,FALSE)</f>
        <v>Eudicots</v>
      </c>
      <c r="R1340" t="str">
        <f>VLOOKUP($D1340,Artslister!$A$1:$W$99,8,FALSE)</f>
        <v>Rosales</v>
      </c>
      <c r="S1340" t="str">
        <f>VLOOKUP($D1340,Artslister!$A$1:$W$99,9,FALSE)</f>
        <v>Rosaceae</v>
      </c>
      <c r="T1340" t="str">
        <f>VLOOKUP($D1340,Artslister!$A$1:$W$99,10,FALSE)</f>
        <v>Fragaria</v>
      </c>
      <c r="U1340" t="str">
        <f>VLOOKUP($D1340,Artslister!$A$1:$W$99,11,FALSE)</f>
        <v>viridis</v>
      </c>
      <c r="V1340">
        <f>VLOOKUP($D1340,Artslister!$A$1:$W$99,12,FALSE)</f>
        <v>0</v>
      </c>
      <c r="W1340" t="str">
        <f>VLOOKUP($D1340,Artslister!$A$1:$W$99,13,FALSE)</f>
        <v>Weston</v>
      </c>
      <c r="X1340" t="e">
        <f>VLOOKUP($D1340,Artslister!$A$1:$W$99,15,FALSE)</f>
        <v>#REF!</v>
      </c>
      <c r="Y1340" t="e">
        <f>VLOOKUP($D1340,Artslister!$A$1:$W$99,17,FALSE)</f>
        <v>#N/A</v>
      </c>
    </row>
    <row r="1341" spans="1:25" ht="15" x14ac:dyDescent="0.3">
      <c r="A1341" t="s">
        <v>124</v>
      </c>
      <c r="B1341">
        <v>2022</v>
      </c>
      <c r="C1341" t="s">
        <v>1513</v>
      </c>
      <c r="D1341" t="s">
        <v>1930</v>
      </c>
      <c r="E1341">
        <v>1</v>
      </c>
      <c r="F1341">
        <v>1</v>
      </c>
      <c r="L1341" t="str">
        <f>VLOOKUP($D1341,Artslister!$A$1:$W$99,2,FALSE)</f>
        <v>Fragaria viridis</v>
      </c>
      <c r="M1341">
        <f>VLOOKUP($D1341,Artslister!$A$1:$W$99,3,FALSE)</f>
        <v>103318</v>
      </c>
      <c r="N1341">
        <f>VLOOKUP($D1341,Artslister!$A$1:$W$99,4,FALSE)</f>
        <v>0</v>
      </c>
      <c r="O1341" t="str">
        <f>VLOOKUP($D1341,Artslister!$A$1:$W$99,5,FALSE)</f>
        <v>Plantae</v>
      </c>
      <c r="P1341" t="str">
        <f>VLOOKUP($D1341,Artslister!$A$1:$W$99,6,FALSE)</f>
        <v>Magnoliophyta</v>
      </c>
      <c r="Q1341" t="str">
        <f>VLOOKUP($D1341,Artslister!$A$1:$W$99,7,FALSE)</f>
        <v>Eudicots</v>
      </c>
      <c r="R1341" t="str">
        <f>VLOOKUP($D1341,Artslister!$A$1:$W$99,8,FALSE)</f>
        <v>Rosales</v>
      </c>
      <c r="S1341" t="str">
        <f>VLOOKUP($D1341,Artslister!$A$1:$W$99,9,FALSE)</f>
        <v>Rosaceae</v>
      </c>
      <c r="T1341" t="str">
        <f>VLOOKUP($D1341,Artslister!$A$1:$W$99,10,FALSE)</f>
        <v>Fragaria</v>
      </c>
      <c r="U1341" t="str">
        <f>VLOOKUP($D1341,Artslister!$A$1:$W$99,11,FALSE)</f>
        <v>viridis</v>
      </c>
      <c r="V1341">
        <f>VLOOKUP($D1341,Artslister!$A$1:$W$99,12,FALSE)</f>
        <v>0</v>
      </c>
      <c r="W1341" t="str">
        <f>VLOOKUP($D1341,Artslister!$A$1:$W$99,13,FALSE)</f>
        <v>Weston</v>
      </c>
      <c r="X1341" t="e">
        <f>VLOOKUP($D1341,Artslister!$A$1:$W$99,15,FALSE)</f>
        <v>#REF!</v>
      </c>
      <c r="Y1341" t="e">
        <f>VLOOKUP($D1341,Artslister!$A$1:$W$99,17,FALSE)</f>
        <v>#N/A</v>
      </c>
    </row>
    <row r="1342" spans="1:25" ht="15" x14ac:dyDescent="0.3">
      <c r="A1342" t="s">
        <v>124</v>
      </c>
      <c r="B1342">
        <v>2022</v>
      </c>
      <c r="C1342" t="s">
        <v>1505</v>
      </c>
      <c r="D1342" t="s">
        <v>1930</v>
      </c>
      <c r="E1342">
        <v>2</v>
      </c>
      <c r="F1342">
        <v>1</v>
      </c>
      <c r="L1342" t="str">
        <f>VLOOKUP($D1342,Artslister!$A$1:$W$99,2,FALSE)</f>
        <v>Fragaria viridis</v>
      </c>
      <c r="M1342">
        <f>VLOOKUP($D1342,Artslister!$A$1:$W$99,3,FALSE)</f>
        <v>103318</v>
      </c>
      <c r="N1342">
        <f>VLOOKUP($D1342,Artslister!$A$1:$W$99,4,FALSE)</f>
        <v>0</v>
      </c>
      <c r="O1342" t="str">
        <f>VLOOKUP($D1342,Artslister!$A$1:$W$99,5,FALSE)</f>
        <v>Plantae</v>
      </c>
      <c r="P1342" t="str">
        <f>VLOOKUP($D1342,Artslister!$A$1:$W$99,6,FALSE)</f>
        <v>Magnoliophyta</v>
      </c>
      <c r="Q1342" t="str">
        <f>VLOOKUP($D1342,Artslister!$A$1:$W$99,7,FALSE)</f>
        <v>Eudicots</v>
      </c>
      <c r="R1342" t="str">
        <f>VLOOKUP($D1342,Artslister!$A$1:$W$99,8,FALSE)</f>
        <v>Rosales</v>
      </c>
      <c r="S1342" t="str">
        <f>VLOOKUP($D1342,Artslister!$A$1:$W$99,9,FALSE)</f>
        <v>Rosaceae</v>
      </c>
      <c r="T1342" t="str">
        <f>VLOOKUP($D1342,Artslister!$A$1:$W$99,10,FALSE)</f>
        <v>Fragaria</v>
      </c>
      <c r="U1342" t="str">
        <f>VLOOKUP($D1342,Artslister!$A$1:$W$99,11,FALSE)</f>
        <v>viridis</v>
      </c>
      <c r="V1342">
        <f>VLOOKUP($D1342,Artslister!$A$1:$W$99,12,FALSE)</f>
        <v>0</v>
      </c>
      <c r="W1342" t="str">
        <f>VLOOKUP($D1342,Artslister!$A$1:$W$99,13,FALSE)</f>
        <v>Weston</v>
      </c>
      <c r="X1342" t="e">
        <f>VLOOKUP($D1342,Artslister!$A$1:$W$99,15,FALSE)</f>
        <v>#REF!</v>
      </c>
      <c r="Y1342" t="e">
        <f>VLOOKUP($D1342,Artslister!$A$1:$W$99,17,FALSE)</f>
        <v>#N/A</v>
      </c>
    </row>
    <row r="1343" spans="1:25" ht="15" x14ac:dyDescent="0.3">
      <c r="A1343" t="s">
        <v>124</v>
      </c>
      <c r="B1343">
        <v>2022</v>
      </c>
      <c r="C1343" t="s">
        <v>1506</v>
      </c>
      <c r="D1343" t="s">
        <v>1930</v>
      </c>
      <c r="E1343">
        <v>4</v>
      </c>
      <c r="F1343">
        <v>1</v>
      </c>
      <c r="L1343" t="str">
        <f>VLOOKUP($D1343,Artslister!$A$1:$W$99,2,FALSE)</f>
        <v>Fragaria viridis</v>
      </c>
      <c r="M1343">
        <f>VLOOKUP($D1343,Artslister!$A$1:$W$99,3,FALSE)</f>
        <v>103318</v>
      </c>
      <c r="N1343">
        <f>VLOOKUP($D1343,Artslister!$A$1:$W$99,4,FALSE)</f>
        <v>0</v>
      </c>
      <c r="O1343" t="str">
        <f>VLOOKUP($D1343,Artslister!$A$1:$W$99,5,FALSE)</f>
        <v>Plantae</v>
      </c>
      <c r="P1343" t="str">
        <f>VLOOKUP($D1343,Artslister!$A$1:$W$99,6,FALSE)</f>
        <v>Magnoliophyta</v>
      </c>
      <c r="Q1343" t="str">
        <f>VLOOKUP($D1343,Artslister!$A$1:$W$99,7,FALSE)</f>
        <v>Eudicots</v>
      </c>
      <c r="R1343" t="str">
        <f>VLOOKUP($D1343,Artslister!$A$1:$W$99,8,FALSE)</f>
        <v>Rosales</v>
      </c>
      <c r="S1343" t="str">
        <f>VLOOKUP($D1343,Artslister!$A$1:$W$99,9,FALSE)</f>
        <v>Rosaceae</v>
      </c>
      <c r="T1343" t="str">
        <f>VLOOKUP($D1343,Artslister!$A$1:$W$99,10,FALSE)</f>
        <v>Fragaria</v>
      </c>
      <c r="U1343" t="str">
        <f>VLOOKUP($D1343,Artslister!$A$1:$W$99,11,FALSE)</f>
        <v>viridis</v>
      </c>
      <c r="V1343">
        <f>VLOOKUP($D1343,Artslister!$A$1:$W$99,12,FALSE)</f>
        <v>0</v>
      </c>
      <c r="W1343" t="str">
        <f>VLOOKUP($D1343,Artslister!$A$1:$W$99,13,FALSE)</f>
        <v>Weston</v>
      </c>
      <c r="X1343" t="e">
        <f>VLOOKUP($D1343,Artslister!$A$1:$W$99,15,FALSE)</f>
        <v>#REF!</v>
      </c>
      <c r="Y1343" t="e">
        <f>VLOOKUP($D1343,Artslister!$A$1:$W$99,17,FALSE)</f>
        <v>#N/A</v>
      </c>
    </row>
    <row r="1344" spans="1:25" ht="15" x14ac:dyDescent="0.3">
      <c r="A1344" t="s">
        <v>124</v>
      </c>
      <c r="B1344">
        <v>2022</v>
      </c>
      <c r="C1344" t="s">
        <v>1507</v>
      </c>
      <c r="D1344" t="s">
        <v>1930</v>
      </c>
      <c r="E1344">
        <v>1</v>
      </c>
      <c r="F1344">
        <v>1</v>
      </c>
      <c r="L1344" t="str">
        <f>VLOOKUP($D1344,Artslister!$A$1:$W$99,2,FALSE)</f>
        <v>Fragaria viridis</v>
      </c>
      <c r="M1344">
        <f>VLOOKUP($D1344,Artslister!$A$1:$W$99,3,FALSE)</f>
        <v>103318</v>
      </c>
      <c r="N1344">
        <f>VLOOKUP($D1344,Artslister!$A$1:$W$99,4,FALSE)</f>
        <v>0</v>
      </c>
      <c r="O1344" t="str">
        <f>VLOOKUP($D1344,Artslister!$A$1:$W$99,5,FALSE)</f>
        <v>Plantae</v>
      </c>
      <c r="P1344" t="str">
        <f>VLOOKUP($D1344,Artslister!$A$1:$W$99,6,FALSE)</f>
        <v>Magnoliophyta</v>
      </c>
      <c r="Q1344" t="str">
        <f>VLOOKUP($D1344,Artslister!$A$1:$W$99,7,FALSE)</f>
        <v>Eudicots</v>
      </c>
      <c r="R1344" t="str">
        <f>VLOOKUP($D1344,Artslister!$A$1:$W$99,8,FALSE)</f>
        <v>Rosales</v>
      </c>
      <c r="S1344" t="str">
        <f>VLOOKUP($D1344,Artslister!$A$1:$W$99,9,FALSE)</f>
        <v>Rosaceae</v>
      </c>
      <c r="T1344" t="str">
        <f>VLOOKUP($D1344,Artslister!$A$1:$W$99,10,FALSE)</f>
        <v>Fragaria</v>
      </c>
      <c r="U1344" t="str">
        <f>VLOOKUP($D1344,Artslister!$A$1:$W$99,11,FALSE)</f>
        <v>viridis</v>
      </c>
      <c r="V1344">
        <f>VLOOKUP($D1344,Artslister!$A$1:$W$99,12,FALSE)</f>
        <v>0</v>
      </c>
      <c r="W1344" t="str">
        <f>VLOOKUP($D1344,Artslister!$A$1:$W$99,13,FALSE)</f>
        <v>Weston</v>
      </c>
      <c r="X1344" t="e">
        <f>VLOOKUP($D1344,Artslister!$A$1:$W$99,15,FALSE)</f>
        <v>#REF!</v>
      </c>
      <c r="Y1344" t="e">
        <f>VLOOKUP($D1344,Artslister!$A$1:$W$99,17,FALSE)</f>
        <v>#N/A</v>
      </c>
    </row>
    <row r="1345" spans="1:25" ht="14.55" hidden="1" x14ac:dyDescent="0.3">
      <c r="A1345" t="s">
        <v>1932</v>
      </c>
      <c r="B1345">
        <v>2022</v>
      </c>
      <c r="C1345" t="s">
        <v>1384</v>
      </c>
      <c r="D1345" t="s">
        <v>1928</v>
      </c>
      <c r="E1345">
        <v>3</v>
      </c>
      <c r="H1345">
        <v>1</v>
      </c>
      <c r="L1345" t="str">
        <f>VLOOKUP($D1345,Artslister!$A$1:$W$99,2,FALSE)</f>
        <v>Rosa sp.</v>
      </c>
      <c r="M1345" t="str">
        <f>VLOOKUP($D1345,Artslister!$A$1:$W$99,3,FALSE)</f>
        <v>103384</v>
      </c>
      <c r="N1345" t="str">
        <f>VLOOKUP($D1345,Artslister!$A$1:$W$99,4,FALSE)</f>
        <v>63344</v>
      </c>
      <c r="O1345" t="str">
        <f>VLOOKUP($D1345,Artslister!$A$1:$W$99,5,FALSE)</f>
        <v>Plantae</v>
      </c>
      <c r="P1345" t="str">
        <f>VLOOKUP($D1345,Artslister!$A$1:$W$99,6,FALSE)</f>
        <v>Magnoliophyta</v>
      </c>
      <c r="Q1345" t="str">
        <f>VLOOKUP($D1345,Artslister!$A$1:$W$99,7,FALSE)</f>
        <v>Eudicots</v>
      </c>
      <c r="R1345" t="str">
        <f>VLOOKUP($D1345,Artslister!$A$1:$W$99,8,FALSE)</f>
        <v>Rosales</v>
      </c>
      <c r="S1345" t="str">
        <f>VLOOKUP($D1345,Artslister!$A$1:$W$99,9,FALSE)</f>
        <v>Rosaceae</v>
      </c>
      <c r="T1345" t="str">
        <f>VLOOKUP($D1345,Artslister!$A$1:$W$99,10,FALSE)</f>
        <v>Rosa</v>
      </c>
      <c r="U1345">
        <f>VLOOKUP($D1345,Artslister!$A$1:$W$99,11,FALSE)</f>
        <v>0</v>
      </c>
      <c r="V1345">
        <f>VLOOKUP($D1345,Artslister!$A$1:$W$99,12,FALSE)</f>
        <v>0</v>
      </c>
      <c r="W1345" t="str">
        <f>VLOOKUP($D1345,Artslister!$A$1:$W$99,13,FALSE)</f>
        <v>L.</v>
      </c>
      <c r="X1345" t="e">
        <f>VLOOKUP($D1345,Artslister!$A$1:$W$99,15,FALSE)</f>
        <v>#REF!</v>
      </c>
      <c r="Y1345" t="e">
        <f>VLOOKUP($D1345,Artslister!$A$1:$W$99,17,FALSE)</f>
        <v>#N/A</v>
      </c>
    </row>
    <row r="1346" spans="1:25" hidden="1" x14ac:dyDescent="0.3">
      <c r="A1346" t="s">
        <v>1932</v>
      </c>
      <c r="B1346">
        <v>2022</v>
      </c>
      <c r="C1346" t="s">
        <v>1385</v>
      </c>
      <c r="D1346" t="s">
        <v>1928</v>
      </c>
      <c r="E1346">
        <v>5</v>
      </c>
      <c r="H1346">
        <v>1</v>
      </c>
      <c r="L1346" t="str">
        <f>VLOOKUP($D1346,Artslister!$A$1:$W$99,2,FALSE)</f>
        <v>Rosa sp.</v>
      </c>
      <c r="M1346" t="str">
        <f>VLOOKUP($D1346,Artslister!$A$1:$W$99,3,FALSE)</f>
        <v>103384</v>
      </c>
      <c r="N1346" t="str">
        <f>VLOOKUP($D1346,Artslister!$A$1:$W$99,4,FALSE)</f>
        <v>63344</v>
      </c>
      <c r="O1346" t="str">
        <f>VLOOKUP($D1346,Artslister!$A$1:$W$99,5,FALSE)</f>
        <v>Plantae</v>
      </c>
      <c r="P1346" t="str">
        <f>VLOOKUP($D1346,Artslister!$A$1:$W$99,6,FALSE)</f>
        <v>Magnoliophyta</v>
      </c>
      <c r="Q1346" t="str">
        <f>VLOOKUP($D1346,Artslister!$A$1:$W$99,7,FALSE)</f>
        <v>Eudicots</v>
      </c>
      <c r="R1346" t="str">
        <f>VLOOKUP($D1346,Artslister!$A$1:$W$99,8,FALSE)</f>
        <v>Rosales</v>
      </c>
      <c r="S1346" t="str">
        <f>VLOOKUP($D1346,Artslister!$A$1:$W$99,9,FALSE)</f>
        <v>Rosaceae</v>
      </c>
      <c r="T1346" t="str">
        <f>VLOOKUP($D1346,Artslister!$A$1:$W$99,10,FALSE)</f>
        <v>Rosa</v>
      </c>
      <c r="U1346">
        <f>VLOOKUP($D1346,Artslister!$A$1:$W$99,11,FALSE)</f>
        <v>0</v>
      </c>
      <c r="V1346">
        <f>VLOOKUP($D1346,Artslister!$A$1:$W$99,12,FALSE)</f>
        <v>0</v>
      </c>
      <c r="W1346" t="str">
        <f>VLOOKUP($D1346,Artslister!$A$1:$W$99,13,FALSE)</f>
        <v>L.</v>
      </c>
      <c r="X1346" t="e">
        <f>VLOOKUP($D1346,Artslister!$A$1:$W$99,15,FALSE)</f>
        <v>#REF!</v>
      </c>
      <c r="Y1346" t="e">
        <f>VLOOKUP($D1346,Artslister!$A$1:$W$99,17,FALSE)</f>
        <v>#N/A</v>
      </c>
    </row>
    <row r="1347" spans="1:25" hidden="1" x14ac:dyDescent="0.3">
      <c r="A1347" t="s">
        <v>1932</v>
      </c>
      <c r="B1347">
        <v>2022</v>
      </c>
      <c r="C1347" t="s">
        <v>1387</v>
      </c>
      <c r="D1347" t="s">
        <v>1928</v>
      </c>
      <c r="E1347">
        <v>5</v>
      </c>
      <c r="H1347">
        <v>1</v>
      </c>
      <c r="L1347" t="str">
        <f>VLOOKUP($D1347,Artslister!$A$1:$W$99,2,FALSE)</f>
        <v>Rosa sp.</v>
      </c>
      <c r="M1347" t="str">
        <f>VLOOKUP($D1347,Artslister!$A$1:$W$99,3,FALSE)</f>
        <v>103384</v>
      </c>
      <c r="N1347" t="str">
        <f>VLOOKUP($D1347,Artslister!$A$1:$W$99,4,FALSE)</f>
        <v>63344</v>
      </c>
      <c r="O1347" t="str">
        <f>VLOOKUP($D1347,Artslister!$A$1:$W$99,5,FALSE)</f>
        <v>Plantae</v>
      </c>
      <c r="P1347" t="str">
        <f>VLOOKUP($D1347,Artslister!$A$1:$W$99,6,FALSE)</f>
        <v>Magnoliophyta</v>
      </c>
      <c r="Q1347" t="str">
        <f>VLOOKUP($D1347,Artslister!$A$1:$W$99,7,FALSE)</f>
        <v>Eudicots</v>
      </c>
      <c r="R1347" t="str">
        <f>VLOOKUP($D1347,Artslister!$A$1:$W$99,8,FALSE)</f>
        <v>Rosales</v>
      </c>
      <c r="S1347" t="str">
        <f>VLOOKUP($D1347,Artslister!$A$1:$W$99,9,FALSE)</f>
        <v>Rosaceae</v>
      </c>
      <c r="T1347" t="str">
        <f>VLOOKUP($D1347,Artslister!$A$1:$W$99,10,FALSE)</f>
        <v>Rosa</v>
      </c>
      <c r="U1347">
        <f>VLOOKUP($D1347,Artslister!$A$1:$W$99,11,FALSE)</f>
        <v>0</v>
      </c>
      <c r="V1347">
        <f>VLOOKUP($D1347,Artslister!$A$1:$W$99,12,FALSE)</f>
        <v>0</v>
      </c>
      <c r="W1347" t="str">
        <f>VLOOKUP($D1347,Artslister!$A$1:$W$99,13,FALSE)</f>
        <v>L.</v>
      </c>
      <c r="X1347" t="e">
        <f>VLOOKUP($D1347,Artslister!$A$1:$W$99,15,FALSE)</f>
        <v>#REF!</v>
      </c>
      <c r="Y1347" t="e">
        <f>VLOOKUP($D1347,Artslister!$A$1:$W$99,17,FALSE)</f>
        <v>#N/A</v>
      </c>
    </row>
    <row r="1348" spans="1:25" hidden="1" x14ac:dyDescent="0.3">
      <c r="A1348" t="s">
        <v>1932</v>
      </c>
      <c r="B1348">
        <v>2022</v>
      </c>
      <c r="C1348" t="s">
        <v>1389</v>
      </c>
      <c r="D1348" t="s">
        <v>1928</v>
      </c>
      <c r="E1348">
        <v>1</v>
      </c>
      <c r="H1348">
        <v>1</v>
      </c>
      <c r="L1348" t="str">
        <f>VLOOKUP($D1348,Artslister!$A$1:$W$99,2,FALSE)</f>
        <v>Rosa sp.</v>
      </c>
      <c r="M1348" t="str">
        <f>VLOOKUP($D1348,Artslister!$A$1:$W$99,3,FALSE)</f>
        <v>103384</v>
      </c>
      <c r="N1348" t="str">
        <f>VLOOKUP($D1348,Artslister!$A$1:$W$99,4,FALSE)</f>
        <v>63344</v>
      </c>
      <c r="O1348" t="str">
        <f>VLOOKUP($D1348,Artslister!$A$1:$W$99,5,FALSE)</f>
        <v>Plantae</v>
      </c>
      <c r="P1348" t="str">
        <f>VLOOKUP($D1348,Artslister!$A$1:$W$99,6,FALSE)</f>
        <v>Magnoliophyta</v>
      </c>
      <c r="Q1348" t="str">
        <f>VLOOKUP($D1348,Artslister!$A$1:$W$99,7,FALSE)</f>
        <v>Eudicots</v>
      </c>
      <c r="R1348" t="str">
        <f>VLOOKUP($D1348,Artslister!$A$1:$W$99,8,FALSE)</f>
        <v>Rosales</v>
      </c>
      <c r="S1348" t="str">
        <f>VLOOKUP($D1348,Artslister!$A$1:$W$99,9,FALSE)</f>
        <v>Rosaceae</v>
      </c>
      <c r="T1348" t="str">
        <f>VLOOKUP($D1348,Artslister!$A$1:$W$99,10,FALSE)</f>
        <v>Rosa</v>
      </c>
      <c r="U1348">
        <f>VLOOKUP($D1348,Artslister!$A$1:$W$99,11,FALSE)</f>
        <v>0</v>
      </c>
      <c r="V1348">
        <f>VLOOKUP($D1348,Artslister!$A$1:$W$99,12,FALSE)</f>
        <v>0</v>
      </c>
      <c r="W1348" t="str">
        <f>VLOOKUP($D1348,Artslister!$A$1:$W$99,13,FALSE)</f>
        <v>L.</v>
      </c>
      <c r="X1348" t="e">
        <f>VLOOKUP($D1348,Artslister!$A$1:$W$99,15,FALSE)</f>
        <v>#REF!</v>
      </c>
      <c r="Y1348" t="e">
        <f>VLOOKUP($D1348,Artslister!$A$1:$W$99,17,FALSE)</f>
        <v>#N/A</v>
      </c>
    </row>
    <row r="1349" spans="1:25" hidden="1" x14ac:dyDescent="0.3">
      <c r="A1349" t="s">
        <v>1932</v>
      </c>
      <c r="B1349">
        <v>2022</v>
      </c>
      <c r="C1349" t="s">
        <v>1390</v>
      </c>
      <c r="D1349" t="s">
        <v>1928</v>
      </c>
      <c r="E1349">
        <v>10</v>
      </c>
      <c r="H1349">
        <v>1</v>
      </c>
      <c r="L1349" t="str">
        <f>VLOOKUP($D1349,Artslister!$A$1:$W$99,2,FALSE)</f>
        <v>Rosa sp.</v>
      </c>
      <c r="M1349" t="str">
        <f>VLOOKUP($D1349,Artslister!$A$1:$W$99,3,FALSE)</f>
        <v>103384</v>
      </c>
      <c r="N1349" t="str">
        <f>VLOOKUP($D1349,Artslister!$A$1:$W$99,4,FALSE)</f>
        <v>63344</v>
      </c>
      <c r="O1349" t="str">
        <f>VLOOKUP($D1349,Artslister!$A$1:$W$99,5,FALSE)</f>
        <v>Plantae</v>
      </c>
      <c r="P1349" t="str">
        <f>VLOOKUP($D1349,Artslister!$A$1:$W$99,6,FALSE)</f>
        <v>Magnoliophyta</v>
      </c>
      <c r="Q1349" t="str">
        <f>VLOOKUP($D1349,Artslister!$A$1:$W$99,7,FALSE)</f>
        <v>Eudicots</v>
      </c>
      <c r="R1349" t="str">
        <f>VLOOKUP($D1349,Artslister!$A$1:$W$99,8,FALSE)</f>
        <v>Rosales</v>
      </c>
      <c r="S1349" t="str">
        <f>VLOOKUP($D1349,Artslister!$A$1:$W$99,9,FALSE)</f>
        <v>Rosaceae</v>
      </c>
      <c r="T1349" t="str">
        <f>VLOOKUP($D1349,Artslister!$A$1:$W$99,10,FALSE)</f>
        <v>Rosa</v>
      </c>
      <c r="U1349">
        <f>VLOOKUP($D1349,Artslister!$A$1:$W$99,11,FALSE)</f>
        <v>0</v>
      </c>
      <c r="V1349">
        <f>VLOOKUP($D1349,Artslister!$A$1:$W$99,12,FALSE)</f>
        <v>0</v>
      </c>
      <c r="W1349" t="str">
        <f>VLOOKUP($D1349,Artslister!$A$1:$W$99,13,FALSE)</f>
        <v>L.</v>
      </c>
      <c r="X1349" t="e">
        <f>VLOOKUP($D1349,Artslister!$A$1:$W$99,15,FALSE)</f>
        <v>#REF!</v>
      </c>
      <c r="Y1349" t="e">
        <f>VLOOKUP($D1349,Artslister!$A$1:$W$99,17,FALSE)</f>
        <v>#N/A</v>
      </c>
    </row>
    <row r="1350" spans="1:25" hidden="1" x14ac:dyDescent="0.3">
      <c r="A1350" t="s">
        <v>1932</v>
      </c>
      <c r="B1350">
        <v>2022</v>
      </c>
      <c r="C1350" t="s">
        <v>1382</v>
      </c>
      <c r="D1350" t="s">
        <v>1928</v>
      </c>
      <c r="E1350">
        <v>6</v>
      </c>
      <c r="H1350">
        <v>1</v>
      </c>
      <c r="L1350" t="str">
        <f>VLOOKUP($D1350,Artslister!$A$1:$W$99,2,FALSE)</f>
        <v>Rosa sp.</v>
      </c>
      <c r="M1350" t="str">
        <f>VLOOKUP($D1350,Artslister!$A$1:$W$99,3,FALSE)</f>
        <v>103384</v>
      </c>
      <c r="N1350" t="str">
        <f>VLOOKUP($D1350,Artslister!$A$1:$W$99,4,FALSE)</f>
        <v>63344</v>
      </c>
      <c r="O1350" t="str">
        <f>VLOOKUP($D1350,Artslister!$A$1:$W$99,5,FALSE)</f>
        <v>Plantae</v>
      </c>
      <c r="P1350" t="str">
        <f>VLOOKUP($D1350,Artslister!$A$1:$W$99,6,FALSE)</f>
        <v>Magnoliophyta</v>
      </c>
      <c r="Q1350" t="str">
        <f>VLOOKUP($D1350,Artslister!$A$1:$W$99,7,FALSE)</f>
        <v>Eudicots</v>
      </c>
      <c r="R1350" t="str">
        <f>VLOOKUP($D1350,Artslister!$A$1:$W$99,8,FALSE)</f>
        <v>Rosales</v>
      </c>
      <c r="S1350" t="str">
        <f>VLOOKUP($D1350,Artslister!$A$1:$W$99,9,FALSE)</f>
        <v>Rosaceae</v>
      </c>
      <c r="T1350" t="str">
        <f>VLOOKUP($D1350,Artslister!$A$1:$W$99,10,FALSE)</f>
        <v>Rosa</v>
      </c>
      <c r="U1350">
        <f>VLOOKUP($D1350,Artslister!$A$1:$W$99,11,FALSE)</f>
        <v>0</v>
      </c>
      <c r="V1350">
        <f>VLOOKUP($D1350,Artslister!$A$1:$W$99,12,FALSE)</f>
        <v>0</v>
      </c>
      <c r="W1350" t="str">
        <f>VLOOKUP($D1350,Artslister!$A$1:$W$99,13,FALSE)</f>
        <v>L.</v>
      </c>
      <c r="X1350" t="e">
        <f>VLOOKUP($D1350,Artslister!$A$1:$W$99,15,FALSE)</f>
        <v>#REF!</v>
      </c>
      <c r="Y1350" t="e">
        <f>VLOOKUP($D1350,Artslister!$A$1:$W$99,17,FALSE)</f>
        <v>#N/A</v>
      </c>
    </row>
    <row r="1351" spans="1:25" hidden="1" x14ac:dyDescent="0.3">
      <c r="A1351" t="s">
        <v>1932</v>
      </c>
      <c r="B1351">
        <v>2022</v>
      </c>
      <c r="C1351" t="s">
        <v>1383</v>
      </c>
      <c r="D1351" t="s">
        <v>1928</v>
      </c>
      <c r="E1351">
        <v>2</v>
      </c>
      <c r="H1351">
        <v>1</v>
      </c>
      <c r="L1351" t="str">
        <f>VLOOKUP($D1351,Artslister!$A$1:$W$99,2,FALSE)</f>
        <v>Rosa sp.</v>
      </c>
      <c r="M1351" t="str">
        <f>VLOOKUP($D1351,Artslister!$A$1:$W$99,3,FALSE)</f>
        <v>103384</v>
      </c>
      <c r="N1351" t="str">
        <f>VLOOKUP($D1351,Artslister!$A$1:$W$99,4,FALSE)</f>
        <v>63344</v>
      </c>
      <c r="O1351" t="str">
        <f>VLOOKUP($D1351,Artslister!$A$1:$W$99,5,FALSE)</f>
        <v>Plantae</v>
      </c>
      <c r="P1351" t="str">
        <f>VLOOKUP($D1351,Artslister!$A$1:$W$99,6,FALSE)</f>
        <v>Magnoliophyta</v>
      </c>
      <c r="Q1351" t="str">
        <f>VLOOKUP($D1351,Artslister!$A$1:$W$99,7,FALSE)</f>
        <v>Eudicots</v>
      </c>
      <c r="R1351" t="str">
        <f>VLOOKUP($D1351,Artslister!$A$1:$W$99,8,FALSE)</f>
        <v>Rosales</v>
      </c>
      <c r="S1351" t="str">
        <f>VLOOKUP($D1351,Artslister!$A$1:$W$99,9,FALSE)</f>
        <v>Rosaceae</v>
      </c>
      <c r="T1351" t="str">
        <f>VLOOKUP($D1351,Artslister!$A$1:$W$99,10,FALSE)</f>
        <v>Rosa</v>
      </c>
      <c r="U1351">
        <f>VLOOKUP($D1351,Artslister!$A$1:$W$99,11,FALSE)</f>
        <v>0</v>
      </c>
      <c r="V1351">
        <f>VLOOKUP($D1351,Artslister!$A$1:$W$99,12,FALSE)</f>
        <v>0</v>
      </c>
      <c r="W1351" t="str">
        <f>VLOOKUP($D1351,Artslister!$A$1:$W$99,13,FALSE)</f>
        <v>L.</v>
      </c>
      <c r="X1351" t="e">
        <f>VLOOKUP($D1351,Artslister!$A$1:$W$99,15,FALSE)</f>
        <v>#REF!</v>
      </c>
      <c r="Y1351" t="e">
        <f>VLOOKUP($D1351,Artslister!$A$1:$W$99,17,FALSE)</f>
        <v>#N/A</v>
      </c>
    </row>
    <row r="1352" spans="1:25" hidden="1" x14ac:dyDescent="0.3">
      <c r="A1352" t="s">
        <v>1932</v>
      </c>
      <c r="B1352">
        <v>2022</v>
      </c>
      <c r="C1352" t="s">
        <v>1384</v>
      </c>
      <c r="D1352" t="s">
        <v>1942</v>
      </c>
      <c r="E1352">
        <v>10</v>
      </c>
      <c r="H1352">
        <v>1</v>
      </c>
      <c r="L1352" t="str">
        <f>VLOOKUP($D1352,Artslister!$A$1:$W$99,2,FALSE)</f>
        <v>Vaccinium vitis-idaea</v>
      </c>
      <c r="M1352" t="str">
        <f>VLOOKUP($D1352,Artslister!$A$1:$W$99,3,FALSE)</f>
        <v>101829</v>
      </c>
      <c r="N1352" t="str">
        <f>VLOOKUP($D1352,Artslister!$A$1:$W$99,4,FALSE)</f>
        <v>138643</v>
      </c>
      <c r="O1352" t="str">
        <f>VLOOKUP($D1352,Artslister!$A$1:$W$99,5,FALSE)</f>
        <v>Plantae</v>
      </c>
      <c r="P1352" t="str">
        <f>VLOOKUP($D1352,Artslister!$A$1:$W$99,6,FALSE)</f>
        <v>Magnoliophyta</v>
      </c>
      <c r="Q1352" t="str">
        <f>VLOOKUP($D1352,Artslister!$A$1:$W$99,7,FALSE)</f>
        <v>Eudicots</v>
      </c>
      <c r="R1352" t="str">
        <f>VLOOKUP($D1352,Artslister!$A$1:$W$99,8,FALSE)</f>
        <v>Ericales</v>
      </c>
      <c r="S1352" t="str">
        <f>VLOOKUP($D1352,Artslister!$A$1:$W$99,9,FALSE)</f>
        <v>Ericaceae</v>
      </c>
      <c r="T1352" t="str">
        <f>VLOOKUP($D1352,Artslister!$A$1:$W$99,10,FALSE)</f>
        <v>Vaccinium</v>
      </c>
      <c r="U1352" t="str">
        <f>VLOOKUP($D1352,Artslister!$A$1:$W$99,11,FALSE)</f>
        <v>vitis-idaea</v>
      </c>
      <c r="V1352">
        <f>VLOOKUP($D1352,Artslister!$A$1:$W$99,12,FALSE)</f>
        <v>0</v>
      </c>
      <c r="W1352" t="str">
        <f>VLOOKUP($D1352,Artslister!$A$1:$W$99,13,FALSE)</f>
        <v>L.</v>
      </c>
      <c r="X1352" t="e">
        <f>VLOOKUP($D1352,Artslister!$A$1:$W$99,15,FALSE)</f>
        <v>#REF!</v>
      </c>
      <c r="Y1352" t="e">
        <f>VLOOKUP($D1352,Artslister!$A$1:$W$99,17,FALSE)</f>
        <v>#N/A</v>
      </c>
    </row>
    <row r="1353" spans="1:25" hidden="1" x14ac:dyDescent="0.3">
      <c r="A1353" t="s">
        <v>1932</v>
      </c>
      <c r="B1353">
        <v>2022</v>
      </c>
      <c r="C1353" t="s">
        <v>1385</v>
      </c>
      <c r="D1353" t="s">
        <v>1942</v>
      </c>
      <c r="E1353">
        <v>40</v>
      </c>
      <c r="H1353">
        <v>1</v>
      </c>
      <c r="L1353" t="str">
        <f>VLOOKUP($D1353,Artslister!$A$1:$W$99,2,FALSE)</f>
        <v>Vaccinium vitis-idaea</v>
      </c>
      <c r="M1353" t="str">
        <f>VLOOKUP($D1353,Artslister!$A$1:$W$99,3,FALSE)</f>
        <v>101829</v>
      </c>
      <c r="N1353" t="str">
        <f>VLOOKUP($D1353,Artslister!$A$1:$W$99,4,FALSE)</f>
        <v>138643</v>
      </c>
      <c r="O1353" t="str">
        <f>VLOOKUP($D1353,Artslister!$A$1:$W$99,5,FALSE)</f>
        <v>Plantae</v>
      </c>
      <c r="P1353" t="str">
        <f>VLOOKUP($D1353,Artslister!$A$1:$W$99,6,FALSE)</f>
        <v>Magnoliophyta</v>
      </c>
      <c r="Q1353" t="str">
        <f>VLOOKUP($D1353,Artslister!$A$1:$W$99,7,FALSE)</f>
        <v>Eudicots</v>
      </c>
      <c r="R1353" t="str">
        <f>VLOOKUP($D1353,Artslister!$A$1:$W$99,8,FALSE)</f>
        <v>Ericales</v>
      </c>
      <c r="S1353" t="str">
        <f>VLOOKUP($D1353,Artslister!$A$1:$W$99,9,FALSE)</f>
        <v>Ericaceae</v>
      </c>
      <c r="T1353" t="str">
        <f>VLOOKUP($D1353,Artslister!$A$1:$W$99,10,FALSE)</f>
        <v>Vaccinium</v>
      </c>
      <c r="U1353" t="str">
        <f>VLOOKUP($D1353,Artslister!$A$1:$W$99,11,FALSE)</f>
        <v>vitis-idaea</v>
      </c>
      <c r="V1353">
        <f>VLOOKUP($D1353,Artslister!$A$1:$W$99,12,FALSE)</f>
        <v>0</v>
      </c>
      <c r="W1353" t="str">
        <f>VLOOKUP($D1353,Artslister!$A$1:$W$99,13,FALSE)</f>
        <v>L.</v>
      </c>
      <c r="X1353" t="e">
        <f>VLOOKUP($D1353,Artslister!$A$1:$W$99,15,FALSE)</f>
        <v>#REF!</v>
      </c>
      <c r="Y1353" t="e">
        <f>VLOOKUP($D1353,Artslister!$A$1:$W$99,17,FALSE)</f>
        <v>#N/A</v>
      </c>
    </row>
    <row r="1354" spans="1:25" hidden="1" x14ac:dyDescent="0.3">
      <c r="A1354" t="s">
        <v>1932</v>
      </c>
      <c r="B1354">
        <v>2022</v>
      </c>
      <c r="C1354" t="s">
        <v>1386</v>
      </c>
      <c r="D1354" t="s">
        <v>1942</v>
      </c>
      <c r="E1354">
        <v>1</v>
      </c>
      <c r="H1354">
        <v>1</v>
      </c>
      <c r="L1354" t="str">
        <f>VLOOKUP($D1354,Artslister!$A$1:$W$99,2,FALSE)</f>
        <v>Vaccinium vitis-idaea</v>
      </c>
      <c r="M1354" t="str">
        <f>VLOOKUP($D1354,Artslister!$A$1:$W$99,3,FALSE)</f>
        <v>101829</v>
      </c>
      <c r="N1354" t="str">
        <f>VLOOKUP($D1354,Artslister!$A$1:$W$99,4,FALSE)</f>
        <v>138643</v>
      </c>
      <c r="O1354" t="str">
        <f>VLOOKUP($D1354,Artslister!$A$1:$W$99,5,FALSE)</f>
        <v>Plantae</v>
      </c>
      <c r="P1354" t="str">
        <f>VLOOKUP($D1354,Artslister!$A$1:$W$99,6,FALSE)</f>
        <v>Magnoliophyta</v>
      </c>
      <c r="Q1354" t="str">
        <f>VLOOKUP($D1354,Artslister!$A$1:$W$99,7,FALSE)</f>
        <v>Eudicots</v>
      </c>
      <c r="R1354" t="str">
        <f>VLOOKUP($D1354,Artslister!$A$1:$W$99,8,FALSE)</f>
        <v>Ericales</v>
      </c>
      <c r="S1354" t="str">
        <f>VLOOKUP($D1354,Artslister!$A$1:$W$99,9,FALSE)</f>
        <v>Ericaceae</v>
      </c>
      <c r="T1354" t="str">
        <f>VLOOKUP($D1354,Artslister!$A$1:$W$99,10,FALSE)</f>
        <v>Vaccinium</v>
      </c>
      <c r="U1354" t="str">
        <f>VLOOKUP($D1354,Artslister!$A$1:$W$99,11,FALSE)</f>
        <v>vitis-idaea</v>
      </c>
      <c r="V1354">
        <f>VLOOKUP($D1354,Artslister!$A$1:$W$99,12,FALSE)</f>
        <v>0</v>
      </c>
      <c r="W1354" t="str">
        <f>VLOOKUP($D1354,Artslister!$A$1:$W$99,13,FALSE)</f>
        <v>L.</v>
      </c>
      <c r="X1354" t="e">
        <f>VLOOKUP($D1354,Artslister!$A$1:$W$99,15,FALSE)</f>
        <v>#REF!</v>
      </c>
      <c r="Y1354" t="e">
        <f>VLOOKUP($D1354,Artslister!$A$1:$W$99,17,FALSE)</f>
        <v>#N/A</v>
      </c>
    </row>
    <row r="1355" spans="1:25" hidden="1" x14ac:dyDescent="0.3">
      <c r="A1355" t="s">
        <v>1932</v>
      </c>
      <c r="B1355">
        <v>2022</v>
      </c>
      <c r="C1355" t="s">
        <v>1389</v>
      </c>
      <c r="D1355" t="s">
        <v>1942</v>
      </c>
      <c r="E1355">
        <v>10</v>
      </c>
      <c r="H1355">
        <v>1</v>
      </c>
      <c r="L1355" t="str">
        <f>VLOOKUP($D1355,Artslister!$A$1:$W$99,2,FALSE)</f>
        <v>Vaccinium vitis-idaea</v>
      </c>
      <c r="M1355" t="str">
        <f>VLOOKUP($D1355,Artslister!$A$1:$W$99,3,FALSE)</f>
        <v>101829</v>
      </c>
      <c r="N1355" t="str">
        <f>VLOOKUP($D1355,Artslister!$A$1:$W$99,4,FALSE)</f>
        <v>138643</v>
      </c>
      <c r="O1355" t="str">
        <f>VLOOKUP($D1355,Artslister!$A$1:$W$99,5,FALSE)</f>
        <v>Plantae</v>
      </c>
      <c r="P1355" t="str">
        <f>VLOOKUP($D1355,Artslister!$A$1:$W$99,6,FALSE)</f>
        <v>Magnoliophyta</v>
      </c>
      <c r="Q1355" t="str">
        <f>VLOOKUP($D1355,Artslister!$A$1:$W$99,7,FALSE)</f>
        <v>Eudicots</v>
      </c>
      <c r="R1355" t="str">
        <f>VLOOKUP($D1355,Artslister!$A$1:$W$99,8,FALSE)</f>
        <v>Ericales</v>
      </c>
      <c r="S1355" t="str">
        <f>VLOOKUP($D1355,Artslister!$A$1:$W$99,9,FALSE)</f>
        <v>Ericaceae</v>
      </c>
      <c r="T1355" t="str">
        <f>VLOOKUP($D1355,Artslister!$A$1:$W$99,10,FALSE)</f>
        <v>Vaccinium</v>
      </c>
      <c r="U1355" t="str">
        <f>VLOOKUP($D1355,Artslister!$A$1:$W$99,11,FALSE)</f>
        <v>vitis-idaea</v>
      </c>
      <c r="V1355">
        <f>VLOOKUP($D1355,Artslister!$A$1:$W$99,12,FALSE)</f>
        <v>0</v>
      </c>
      <c r="W1355" t="str">
        <f>VLOOKUP($D1355,Artslister!$A$1:$W$99,13,FALSE)</f>
        <v>L.</v>
      </c>
      <c r="X1355" t="e">
        <f>VLOOKUP($D1355,Artslister!$A$1:$W$99,15,FALSE)</f>
        <v>#REF!</v>
      </c>
      <c r="Y1355" t="e">
        <f>VLOOKUP($D1355,Artslister!$A$1:$W$99,17,FALSE)</f>
        <v>#N/A</v>
      </c>
    </row>
    <row r="1356" spans="1:25" hidden="1" x14ac:dyDescent="0.3">
      <c r="A1356" t="s">
        <v>70</v>
      </c>
      <c r="B1356">
        <v>2022</v>
      </c>
      <c r="C1356" t="s">
        <v>1522</v>
      </c>
      <c r="D1356" t="s">
        <v>1931</v>
      </c>
      <c r="E1356">
        <v>2</v>
      </c>
      <c r="H1356">
        <v>1</v>
      </c>
      <c r="L1356" t="str">
        <f>VLOOKUP($D1356,Artslister!$A$1:$W$99,2,FALSE)</f>
        <v>Fraxinus excelsior</v>
      </c>
      <c r="M1356" t="str">
        <f>VLOOKUP($D1356,Artslister!$A$1:$W$99,3,FALSE)</f>
        <v>102409</v>
      </c>
      <c r="N1356" t="str">
        <f>VLOOKUP($D1356,Artslister!$A$1:$W$99,4,FALSE)</f>
        <v>62369</v>
      </c>
      <c r="O1356" t="str">
        <f>VLOOKUP($D1356,Artslister!$A$1:$W$99,5,FALSE)</f>
        <v>Plantae</v>
      </c>
      <c r="P1356" t="str">
        <f>VLOOKUP($D1356,Artslister!$A$1:$W$99,6,FALSE)</f>
        <v>Magnoliophyta</v>
      </c>
      <c r="Q1356" t="str">
        <f>VLOOKUP($D1356,Artslister!$A$1:$W$99,7,FALSE)</f>
        <v>Eudicots</v>
      </c>
      <c r="R1356" t="str">
        <f>VLOOKUP($D1356,Artslister!$A$1:$W$99,8,FALSE)</f>
        <v>Lamiales</v>
      </c>
      <c r="S1356" t="str">
        <f>VLOOKUP($D1356,Artslister!$A$1:$W$99,9,FALSE)</f>
        <v>Oleaceae</v>
      </c>
      <c r="T1356" t="str">
        <f>VLOOKUP($D1356,Artslister!$A$1:$W$99,10,FALSE)</f>
        <v>Fraxinus</v>
      </c>
      <c r="U1356" t="str">
        <f>VLOOKUP($D1356,Artslister!$A$1:$W$99,11,FALSE)</f>
        <v>excelsior</v>
      </c>
      <c r="V1356">
        <f>VLOOKUP($D1356,Artslister!$A$1:$W$99,12,FALSE)</f>
        <v>0</v>
      </c>
      <c r="W1356" t="str">
        <f>VLOOKUP($D1356,Artslister!$A$1:$W$99,13,FALSE)</f>
        <v>L.</v>
      </c>
      <c r="X1356" t="e">
        <f>VLOOKUP($D1356,Artslister!$A$1:$W$99,15,FALSE)</f>
        <v>#REF!</v>
      </c>
      <c r="Y1356" t="e">
        <f>VLOOKUP($D1356,Artslister!$A$1:$W$99,17,FALSE)</f>
        <v>#N/A</v>
      </c>
    </row>
    <row r="1357" spans="1:25" hidden="1" x14ac:dyDescent="0.3">
      <c r="A1357" s="20" t="s">
        <v>114</v>
      </c>
      <c r="B1357" s="20">
        <v>2020</v>
      </c>
      <c r="C1357" s="20" t="s">
        <v>1488</v>
      </c>
      <c r="D1357" s="20" t="s">
        <v>1931</v>
      </c>
      <c r="E1357" s="20">
        <v>7</v>
      </c>
      <c r="F1357">
        <v>1</v>
      </c>
      <c r="J1357" s="20"/>
      <c r="L1357" t="str">
        <f>VLOOKUP($D1357,Artslister!$A$1:$W$99,2,FALSE)</f>
        <v>Fraxinus excelsior</v>
      </c>
      <c r="M1357" t="str">
        <f>VLOOKUP($D1357,Artslister!$A$1:$W$99,3,FALSE)</f>
        <v>102409</v>
      </c>
      <c r="N1357" t="str">
        <f>VLOOKUP($D1357,Artslister!$A$1:$W$99,4,FALSE)</f>
        <v>62369</v>
      </c>
      <c r="O1357" t="str">
        <f>VLOOKUP($D1357,Artslister!$A$1:$W$99,5,FALSE)</f>
        <v>Plantae</v>
      </c>
      <c r="P1357" t="str">
        <f>VLOOKUP($D1357,Artslister!$A$1:$W$99,6,FALSE)</f>
        <v>Magnoliophyta</v>
      </c>
      <c r="Q1357" t="str">
        <f>VLOOKUP($D1357,Artslister!$A$1:$W$99,7,FALSE)</f>
        <v>Eudicots</v>
      </c>
      <c r="R1357" t="str">
        <f>VLOOKUP($D1357,Artslister!$A$1:$W$99,8,FALSE)</f>
        <v>Lamiales</v>
      </c>
      <c r="S1357" t="str">
        <f>VLOOKUP($D1357,Artslister!$A$1:$W$99,9,FALSE)</f>
        <v>Oleaceae</v>
      </c>
      <c r="T1357" t="str">
        <f>VLOOKUP($D1357,Artslister!$A$1:$W$99,10,FALSE)</f>
        <v>Fraxinus</v>
      </c>
      <c r="U1357" t="str">
        <f>VLOOKUP($D1357,Artslister!$A$1:$W$99,11,FALSE)</f>
        <v>excelsior</v>
      </c>
      <c r="V1357">
        <f>VLOOKUP($D1357,Artslister!$A$1:$W$99,12,FALSE)</f>
        <v>0</v>
      </c>
      <c r="W1357" t="str">
        <f>VLOOKUP($D1357,Artslister!$A$1:$W$99,13,FALSE)</f>
        <v>L.</v>
      </c>
      <c r="X1357" t="e">
        <f>VLOOKUP($D1357,Artslister!$A$1:$W$99,15,FALSE)</f>
        <v>#REF!</v>
      </c>
      <c r="Y1357" t="e">
        <f>VLOOKUP($D1357,Artslister!$A$1:$W$99,17,FALSE)</f>
        <v>#N/A</v>
      </c>
    </row>
    <row r="1358" spans="1:25" hidden="1" x14ac:dyDescent="0.3">
      <c r="A1358" s="20" t="s">
        <v>114</v>
      </c>
      <c r="B1358" s="20">
        <v>2021</v>
      </c>
      <c r="C1358" s="20" t="s">
        <v>1488</v>
      </c>
      <c r="D1358" s="20" t="s">
        <v>1931</v>
      </c>
      <c r="E1358" s="20">
        <v>5</v>
      </c>
      <c r="F1358">
        <v>1</v>
      </c>
      <c r="J1358" s="20"/>
      <c r="L1358" t="str">
        <f>VLOOKUP($D1358,Artslister!$A$1:$W$99,2,FALSE)</f>
        <v>Fraxinus excelsior</v>
      </c>
      <c r="M1358" t="str">
        <f>VLOOKUP($D1358,Artslister!$A$1:$W$99,3,FALSE)</f>
        <v>102409</v>
      </c>
      <c r="N1358" t="str">
        <f>VLOOKUP($D1358,Artslister!$A$1:$W$99,4,FALSE)</f>
        <v>62369</v>
      </c>
      <c r="O1358" t="str">
        <f>VLOOKUP($D1358,Artslister!$A$1:$W$99,5,FALSE)</f>
        <v>Plantae</v>
      </c>
      <c r="P1358" t="str">
        <f>VLOOKUP($D1358,Artslister!$A$1:$W$99,6,FALSE)</f>
        <v>Magnoliophyta</v>
      </c>
      <c r="Q1358" t="str">
        <f>VLOOKUP($D1358,Artslister!$A$1:$W$99,7,FALSE)</f>
        <v>Eudicots</v>
      </c>
      <c r="R1358" t="str">
        <f>VLOOKUP($D1358,Artslister!$A$1:$W$99,8,FALSE)</f>
        <v>Lamiales</v>
      </c>
      <c r="S1358" t="str">
        <f>VLOOKUP($D1358,Artslister!$A$1:$W$99,9,FALSE)</f>
        <v>Oleaceae</v>
      </c>
      <c r="T1358" t="str">
        <f>VLOOKUP($D1358,Artslister!$A$1:$W$99,10,FALSE)</f>
        <v>Fraxinus</v>
      </c>
      <c r="U1358" t="str">
        <f>VLOOKUP($D1358,Artslister!$A$1:$W$99,11,FALSE)</f>
        <v>excelsior</v>
      </c>
      <c r="V1358">
        <f>VLOOKUP($D1358,Artslister!$A$1:$W$99,12,FALSE)</f>
        <v>0</v>
      </c>
      <c r="W1358" t="str">
        <f>VLOOKUP($D1358,Artslister!$A$1:$W$99,13,FALSE)</f>
        <v>L.</v>
      </c>
      <c r="X1358" t="e">
        <f>VLOOKUP($D1358,Artslister!$A$1:$W$99,15,FALSE)</f>
        <v>#REF!</v>
      </c>
      <c r="Y1358" t="e">
        <f>VLOOKUP($D1358,Artslister!$A$1:$W$99,17,FALSE)</f>
        <v>#N/A</v>
      </c>
    </row>
    <row r="1359" spans="1:25" hidden="1" x14ac:dyDescent="0.3">
      <c r="A1359" s="20" t="s">
        <v>114</v>
      </c>
      <c r="B1359" s="20">
        <v>2023</v>
      </c>
      <c r="C1359" s="20" t="s">
        <v>1488</v>
      </c>
      <c r="D1359" s="20" t="s">
        <v>1931</v>
      </c>
      <c r="E1359" s="20">
        <v>3</v>
      </c>
      <c r="F1359">
        <v>1</v>
      </c>
      <c r="J1359">
        <v>1</v>
      </c>
      <c r="K1359" s="20"/>
      <c r="L1359" t="str">
        <f>VLOOKUP($D1359,Artslister!$A$1:$W$99,2,FALSE)</f>
        <v>Fraxinus excelsior</v>
      </c>
      <c r="M1359" t="str">
        <f>VLOOKUP($D1359,Artslister!$A$1:$W$99,3,FALSE)</f>
        <v>102409</v>
      </c>
      <c r="N1359" t="str">
        <f>VLOOKUP($D1359,Artslister!$A$1:$W$99,4,FALSE)</f>
        <v>62369</v>
      </c>
      <c r="O1359" t="str">
        <f>VLOOKUP($D1359,Artslister!$A$1:$W$99,5,FALSE)</f>
        <v>Plantae</v>
      </c>
      <c r="P1359" t="str">
        <f>VLOOKUP($D1359,Artslister!$A$1:$W$99,6,FALSE)</f>
        <v>Magnoliophyta</v>
      </c>
      <c r="Q1359" t="str">
        <f>VLOOKUP($D1359,Artslister!$A$1:$W$99,7,FALSE)</f>
        <v>Eudicots</v>
      </c>
      <c r="R1359" t="str">
        <f>VLOOKUP($D1359,Artslister!$A$1:$W$99,8,FALSE)</f>
        <v>Lamiales</v>
      </c>
      <c r="S1359" t="str">
        <f>VLOOKUP($D1359,Artslister!$A$1:$W$99,9,FALSE)</f>
        <v>Oleaceae</v>
      </c>
      <c r="T1359" t="str">
        <f>VLOOKUP($D1359,Artslister!$A$1:$W$99,10,FALSE)</f>
        <v>Fraxinus</v>
      </c>
      <c r="U1359" t="str">
        <f>VLOOKUP($D1359,Artslister!$A$1:$W$99,11,FALSE)</f>
        <v>excelsior</v>
      </c>
      <c r="V1359">
        <f>VLOOKUP($D1359,Artslister!$A$1:$W$99,12,FALSE)</f>
        <v>0</v>
      </c>
      <c r="W1359" t="str">
        <f>VLOOKUP($D1359,Artslister!$A$1:$W$99,13,FALSE)</f>
        <v>L.</v>
      </c>
      <c r="X1359" t="e">
        <f>VLOOKUP($D1359,Artslister!$A$1:$W$99,15,FALSE)</f>
        <v>#REF!</v>
      </c>
      <c r="Y1359" t="e">
        <f>VLOOKUP($D1359,Artslister!$A$1:$W$99,17,FALSE)</f>
        <v>#N/A</v>
      </c>
    </row>
    <row r="1360" spans="1:25" hidden="1" x14ac:dyDescent="0.3">
      <c r="A1360" s="20" t="s">
        <v>114</v>
      </c>
      <c r="B1360" s="20">
        <v>2020</v>
      </c>
      <c r="C1360" s="20" t="s">
        <v>1488</v>
      </c>
      <c r="D1360" s="20" t="s">
        <v>1936</v>
      </c>
      <c r="E1360" s="20">
        <v>3</v>
      </c>
      <c r="J1360" s="20"/>
      <c r="L1360" t="str">
        <f>VLOOKUP($D1360,Artslister!$A$1:$W$99,2,FALSE)</f>
        <v>Cotoneaster integerrimus</v>
      </c>
      <c r="M1360" t="str">
        <f>VLOOKUP($D1360,Artslister!$A$1:$W$99,3,FALSE)</f>
        <v>103276</v>
      </c>
      <c r="N1360" t="str">
        <f>VLOOKUP($D1360,Artslister!$A$1:$W$99,4,FALSE)</f>
        <v>132025</v>
      </c>
      <c r="O1360" t="str">
        <f>VLOOKUP($D1360,Artslister!$A$1:$W$99,5,FALSE)</f>
        <v>Plantae</v>
      </c>
      <c r="P1360" t="str">
        <f>VLOOKUP($D1360,Artslister!$A$1:$W$99,6,FALSE)</f>
        <v>Magnoliophyta</v>
      </c>
      <c r="Q1360" t="str">
        <f>VLOOKUP($D1360,Artslister!$A$1:$W$99,7,FALSE)</f>
        <v>Eudicots</v>
      </c>
      <c r="R1360" t="str">
        <f>VLOOKUP($D1360,Artslister!$A$1:$W$99,8,FALSE)</f>
        <v>Rosales</v>
      </c>
      <c r="S1360" t="str">
        <f>VLOOKUP($D1360,Artslister!$A$1:$W$99,9,FALSE)</f>
        <v>Rosaceae</v>
      </c>
      <c r="T1360" t="str">
        <f>VLOOKUP($D1360,Artslister!$A$1:$W$99,10,FALSE)</f>
        <v>Cotoneaster</v>
      </c>
      <c r="U1360" t="str">
        <f>VLOOKUP($D1360,Artslister!$A$1:$W$99,11,FALSE)</f>
        <v>integerrimus</v>
      </c>
      <c r="V1360">
        <f>VLOOKUP($D1360,Artslister!$A$1:$W$99,12,FALSE)</f>
        <v>0</v>
      </c>
      <c r="W1360" t="str">
        <f>VLOOKUP($D1360,Artslister!$A$1:$W$99,13,FALSE)</f>
        <v>Medik.</v>
      </c>
      <c r="X1360" t="e">
        <f>VLOOKUP($D1360,Artslister!$A$1:$W$99,15,FALSE)</f>
        <v>#REF!</v>
      </c>
      <c r="Y1360" t="e">
        <f>VLOOKUP($D1360,Artslister!$A$1:$W$99,17,FALSE)</f>
        <v>#N/A</v>
      </c>
    </row>
    <row r="1361" spans="1:25" hidden="1" x14ac:dyDescent="0.3">
      <c r="A1361" s="20" t="s">
        <v>114</v>
      </c>
      <c r="B1361" s="20">
        <v>2021</v>
      </c>
      <c r="C1361" s="20" t="s">
        <v>1488</v>
      </c>
      <c r="D1361" s="20" t="s">
        <v>1936</v>
      </c>
      <c r="E1361" s="20">
        <v>2</v>
      </c>
      <c r="J1361" s="20"/>
      <c r="L1361" t="str">
        <f>VLOOKUP($D1361,Artslister!$A$1:$W$99,2,FALSE)</f>
        <v>Cotoneaster integerrimus</v>
      </c>
      <c r="M1361" t="str">
        <f>VLOOKUP($D1361,Artslister!$A$1:$W$99,3,FALSE)</f>
        <v>103276</v>
      </c>
      <c r="N1361" t="str">
        <f>VLOOKUP($D1361,Artslister!$A$1:$W$99,4,FALSE)</f>
        <v>132025</v>
      </c>
      <c r="O1361" t="str">
        <f>VLOOKUP($D1361,Artslister!$A$1:$W$99,5,FALSE)</f>
        <v>Plantae</v>
      </c>
      <c r="P1361" t="str">
        <f>VLOOKUP($D1361,Artslister!$A$1:$W$99,6,FALSE)</f>
        <v>Magnoliophyta</v>
      </c>
      <c r="Q1361" t="str">
        <f>VLOOKUP($D1361,Artslister!$A$1:$W$99,7,FALSE)</f>
        <v>Eudicots</v>
      </c>
      <c r="R1361" t="str">
        <f>VLOOKUP($D1361,Artslister!$A$1:$W$99,8,FALSE)</f>
        <v>Rosales</v>
      </c>
      <c r="S1361" t="str">
        <f>VLOOKUP($D1361,Artslister!$A$1:$W$99,9,FALSE)</f>
        <v>Rosaceae</v>
      </c>
      <c r="T1361" t="str">
        <f>VLOOKUP($D1361,Artslister!$A$1:$W$99,10,FALSE)</f>
        <v>Cotoneaster</v>
      </c>
      <c r="U1361" t="str">
        <f>VLOOKUP($D1361,Artslister!$A$1:$W$99,11,FALSE)</f>
        <v>integerrimus</v>
      </c>
      <c r="V1361">
        <f>VLOOKUP($D1361,Artslister!$A$1:$W$99,12,FALSE)</f>
        <v>0</v>
      </c>
      <c r="W1361" t="str">
        <f>VLOOKUP($D1361,Artslister!$A$1:$W$99,13,FALSE)</f>
        <v>Medik.</v>
      </c>
      <c r="X1361" t="e">
        <f>VLOOKUP($D1361,Artslister!$A$1:$W$99,15,FALSE)</f>
        <v>#REF!</v>
      </c>
      <c r="Y1361" t="e">
        <f>VLOOKUP($D1361,Artslister!$A$1:$W$99,17,FALSE)</f>
        <v>#N/A</v>
      </c>
    </row>
    <row r="1362" spans="1:25" hidden="1" x14ac:dyDescent="0.3">
      <c r="A1362" t="s">
        <v>70</v>
      </c>
      <c r="B1362">
        <v>2022</v>
      </c>
      <c r="C1362" t="s">
        <v>1516</v>
      </c>
      <c r="D1362" t="s">
        <v>1931</v>
      </c>
      <c r="E1362">
        <v>2</v>
      </c>
      <c r="H1362">
        <v>1</v>
      </c>
      <c r="L1362" t="str">
        <f>VLOOKUP($D1362,Artslister!$A$1:$W$99,2,FALSE)</f>
        <v>Fraxinus excelsior</v>
      </c>
      <c r="M1362" t="str">
        <f>VLOOKUP($D1362,Artslister!$A$1:$W$99,3,FALSE)</f>
        <v>102409</v>
      </c>
      <c r="N1362" t="str">
        <f>VLOOKUP($D1362,Artslister!$A$1:$W$99,4,FALSE)</f>
        <v>62369</v>
      </c>
      <c r="O1362" t="str">
        <f>VLOOKUP($D1362,Artslister!$A$1:$W$99,5,FALSE)</f>
        <v>Plantae</v>
      </c>
      <c r="P1362" t="str">
        <f>VLOOKUP($D1362,Artslister!$A$1:$W$99,6,FALSE)</f>
        <v>Magnoliophyta</v>
      </c>
      <c r="Q1362" t="str">
        <f>VLOOKUP($D1362,Artslister!$A$1:$W$99,7,FALSE)</f>
        <v>Eudicots</v>
      </c>
      <c r="R1362" t="str">
        <f>VLOOKUP($D1362,Artslister!$A$1:$W$99,8,FALSE)</f>
        <v>Lamiales</v>
      </c>
      <c r="S1362" t="str">
        <f>VLOOKUP($D1362,Artslister!$A$1:$W$99,9,FALSE)</f>
        <v>Oleaceae</v>
      </c>
      <c r="T1362" t="str">
        <f>VLOOKUP($D1362,Artslister!$A$1:$W$99,10,FALSE)</f>
        <v>Fraxinus</v>
      </c>
      <c r="U1362" t="str">
        <f>VLOOKUP($D1362,Artslister!$A$1:$W$99,11,FALSE)</f>
        <v>excelsior</v>
      </c>
      <c r="V1362">
        <f>VLOOKUP($D1362,Artslister!$A$1:$W$99,12,FALSE)</f>
        <v>0</v>
      </c>
      <c r="W1362" t="str">
        <f>VLOOKUP($D1362,Artslister!$A$1:$W$99,13,FALSE)</f>
        <v>L.</v>
      </c>
      <c r="X1362" t="e">
        <f>VLOOKUP($D1362,Artslister!$A$1:$W$99,15,FALSE)</f>
        <v>#REF!</v>
      </c>
      <c r="Y1362" t="e">
        <f>VLOOKUP($D1362,Artslister!$A$1:$W$99,17,FALSE)</f>
        <v>#N/A</v>
      </c>
    </row>
    <row r="1363" spans="1:25" hidden="1" x14ac:dyDescent="0.3">
      <c r="A1363" t="s">
        <v>70</v>
      </c>
      <c r="B1363">
        <v>2022</v>
      </c>
      <c r="C1363" t="s">
        <v>1526</v>
      </c>
      <c r="D1363" t="s">
        <v>1936</v>
      </c>
      <c r="H1363">
        <v>1</v>
      </c>
      <c r="L1363" t="str">
        <f>VLOOKUP($D1363,Artslister!$A$1:$W$99,2,FALSE)</f>
        <v>Cotoneaster integerrimus</v>
      </c>
      <c r="M1363" t="str">
        <f>VLOOKUP($D1363,Artslister!$A$1:$W$99,3,FALSE)</f>
        <v>103276</v>
      </c>
      <c r="N1363" t="str">
        <f>VLOOKUP($D1363,Artslister!$A$1:$W$99,4,FALSE)</f>
        <v>132025</v>
      </c>
      <c r="O1363" t="str">
        <f>VLOOKUP($D1363,Artslister!$A$1:$W$99,5,FALSE)</f>
        <v>Plantae</v>
      </c>
      <c r="P1363" t="str">
        <f>VLOOKUP($D1363,Artslister!$A$1:$W$99,6,FALSE)</f>
        <v>Magnoliophyta</v>
      </c>
      <c r="Q1363" t="str">
        <f>VLOOKUP($D1363,Artslister!$A$1:$W$99,7,FALSE)</f>
        <v>Eudicots</v>
      </c>
      <c r="R1363" t="str">
        <f>VLOOKUP($D1363,Artslister!$A$1:$W$99,8,FALSE)</f>
        <v>Rosales</v>
      </c>
      <c r="S1363" t="str">
        <f>VLOOKUP($D1363,Artslister!$A$1:$W$99,9,FALSE)</f>
        <v>Rosaceae</v>
      </c>
      <c r="T1363" t="str">
        <f>VLOOKUP($D1363,Artslister!$A$1:$W$99,10,FALSE)</f>
        <v>Cotoneaster</v>
      </c>
      <c r="U1363" t="str">
        <f>VLOOKUP($D1363,Artslister!$A$1:$W$99,11,FALSE)</f>
        <v>integerrimus</v>
      </c>
      <c r="V1363">
        <f>VLOOKUP($D1363,Artslister!$A$1:$W$99,12,FALSE)</f>
        <v>0</v>
      </c>
      <c r="W1363" t="str">
        <f>VLOOKUP($D1363,Artslister!$A$1:$W$99,13,FALSE)</f>
        <v>Medik.</v>
      </c>
      <c r="X1363" t="e">
        <f>VLOOKUP($D1363,Artslister!$A$1:$W$99,15,FALSE)</f>
        <v>#REF!</v>
      </c>
      <c r="Y1363" t="e">
        <f>VLOOKUP($D1363,Artslister!$A$1:$W$99,17,FALSE)</f>
        <v>#N/A</v>
      </c>
    </row>
    <row r="1364" spans="1:25" hidden="1" x14ac:dyDescent="0.3">
      <c r="A1364" t="s">
        <v>70</v>
      </c>
      <c r="B1364">
        <v>2022</v>
      </c>
      <c r="C1364" t="s">
        <v>1527</v>
      </c>
      <c r="D1364" t="s">
        <v>1936</v>
      </c>
      <c r="E1364">
        <v>10</v>
      </c>
      <c r="H1364">
        <v>1</v>
      </c>
      <c r="L1364" t="str">
        <f>VLOOKUP($D1364,Artslister!$A$1:$W$99,2,FALSE)</f>
        <v>Cotoneaster integerrimus</v>
      </c>
      <c r="M1364" t="str">
        <f>VLOOKUP($D1364,Artslister!$A$1:$W$99,3,FALSE)</f>
        <v>103276</v>
      </c>
      <c r="N1364" t="str">
        <f>VLOOKUP($D1364,Artslister!$A$1:$W$99,4,FALSE)</f>
        <v>132025</v>
      </c>
      <c r="O1364" t="str">
        <f>VLOOKUP($D1364,Artslister!$A$1:$W$99,5,FALSE)</f>
        <v>Plantae</v>
      </c>
      <c r="P1364" t="str">
        <f>VLOOKUP($D1364,Artslister!$A$1:$W$99,6,FALSE)</f>
        <v>Magnoliophyta</v>
      </c>
      <c r="Q1364" t="str">
        <f>VLOOKUP($D1364,Artslister!$A$1:$W$99,7,FALSE)</f>
        <v>Eudicots</v>
      </c>
      <c r="R1364" t="str">
        <f>VLOOKUP($D1364,Artslister!$A$1:$W$99,8,FALSE)</f>
        <v>Rosales</v>
      </c>
      <c r="S1364" t="str">
        <f>VLOOKUP($D1364,Artslister!$A$1:$W$99,9,FALSE)</f>
        <v>Rosaceae</v>
      </c>
      <c r="T1364" t="str">
        <f>VLOOKUP($D1364,Artslister!$A$1:$W$99,10,FALSE)</f>
        <v>Cotoneaster</v>
      </c>
      <c r="U1364" t="str">
        <f>VLOOKUP($D1364,Artslister!$A$1:$W$99,11,FALSE)</f>
        <v>integerrimus</v>
      </c>
      <c r="V1364">
        <f>VLOOKUP($D1364,Artslister!$A$1:$W$99,12,FALSE)</f>
        <v>0</v>
      </c>
      <c r="W1364" t="str">
        <f>VLOOKUP($D1364,Artslister!$A$1:$W$99,13,FALSE)</f>
        <v>Medik.</v>
      </c>
      <c r="X1364" t="e">
        <f>VLOOKUP($D1364,Artslister!$A$1:$W$99,15,FALSE)</f>
        <v>#REF!</v>
      </c>
      <c r="Y1364" t="e">
        <f>VLOOKUP($D1364,Artslister!$A$1:$W$99,17,FALSE)</f>
        <v>#N/A</v>
      </c>
    </row>
    <row r="1365" spans="1:25" hidden="1" x14ac:dyDescent="0.3">
      <c r="A1365" t="s">
        <v>70</v>
      </c>
      <c r="B1365">
        <v>2022</v>
      </c>
      <c r="C1365" t="s">
        <v>1522</v>
      </c>
      <c r="D1365" t="s">
        <v>1936</v>
      </c>
      <c r="E1365">
        <v>3</v>
      </c>
      <c r="H1365">
        <v>1</v>
      </c>
      <c r="L1365" t="str">
        <f>VLOOKUP($D1365,Artslister!$A$1:$W$99,2,FALSE)</f>
        <v>Cotoneaster integerrimus</v>
      </c>
      <c r="M1365" t="str">
        <f>VLOOKUP($D1365,Artslister!$A$1:$W$99,3,FALSE)</f>
        <v>103276</v>
      </c>
      <c r="N1365" t="str">
        <f>VLOOKUP($D1365,Artslister!$A$1:$W$99,4,FALSE)</f>
        <v>132025</v>
      </c>
      <c r="O1365" t="str">
        <f>VLOOKUP($D1365,Artslister!$A$1:$W$99,5,FALSE)</f>
        <v>Plantae</v>
      </c>
      <c r="P1365" t="str">
        <f>VLOOKUP($D1365,Artslister!$A$1:$W$99,6,FALSE)</f>
        <v>Magnoliophyta</v>
      </c>
      <c r="Q1365" t="str">
        <f>VLOOKUP($D1365,Artslister!$A$1:$W$99,7,FALSE)</f>
        <v>Eudicots</v>
      </c>
      <c r="R1365" t="str">
        <f>VLOOKUP($D1365,Artslister!$A$1:$W$99,8,FALSE)</f>
        <v>Rosales</v>
      </c>
      <c r="S1365" t="str">
        <f>VLOOKUP($D1365,Artslister!$A$1:$W$99,9,FALSE)</f>
        <v>Rosaceae</v>
      </c>
      <c r="T1365" t="str">
        <f>VLOOKUP($D1365,Artslister!$A$1:$W$99,10,FALSE)</f>
        <v>Cotoneaster</v>
      </c>
      <c r="U1365" t="str">
        <f>VLOOKUP($D1365,Artslister!$A$1:$W$99,11,FALSE)</f>
        <v>integerrimus</v>
      </c>
      <c r="V1365">
        <f>VLOOKUP($D1365,Artslister!$A$1:$W$99,12,FALSE)</f>
        <v>0</v>
      </c>
      <c r="W1365" t="str">
        <f>VLOOKUP($D1365,Artslister!$A$1:$W$99,13,FALSE)</f>
        <v>Medik.</v>
      </c>
      <c r="X1365" t="e">
        <f>VLOOKUP($D1365,Artslister!$A$1:$W$99,15,FALSE)</f>
        <v>#REF!</v>
      </c>
      <c r="Y1365" t="e">
        <f>VLOOKUP($D1365,Artslister!$A$1:$W$99,17,FALSE)</f>
        <v>#N/A</v>
      </c>
    </row>
    <row r="1366" spans="1:25" hidden="1" x14ac:dyDescent="0.3">
      <c r="A1366" t="s">
        <v>70</v>
      </c>
      <c r="B1366">
        <v>2022</v>
      </c>
      <c r="C1366" t="s">
        <v>1524</v>
      </c>
      <c r="D1366" t="s">
        <v>1936</v>
      </c>
      <c r="E1366">
        <v>2</v>
      </c>
      <c r="H1366">
        <v>1</v>
      </c>
      <c r="L1366" t="str">
        <f>VLOOKUP($D1366,Artslister!$A$1:$W$99,2,FALSE)</f>
        <v>Cotoneaster integerrimus</v>
      </c>
      <c r="M1366" t="str">
        <f>VLOOKUP($D1366,Artslister!$A$1:$W$99,3,FALSE)</f>
        <v>103276</v>
      </c>
      <c r="N1366" t="str">
        <f>VLOOKUP($D1366,Artslister!$A$1:$W$99,4,FALSE)</f>
        <v>132025</v>
      </c>
      <c r="O1366" t="str">
        <f>VLOOKUP($D1366,Artslister!$A$1:$W$99,5,FALSE)</f>
        <v>Plantae</v>
      </c>
      <c r="P1366" t="str">
        <f>VLOOKUP($D1366,Artslister!$A$1:$W$99,6,FALSE)</f>
        <v>Magnoliophyta</v>
      </c>
      <c r="Q1366" t="str">
        <f>VLOOKUP($D1366,Artslister!$A$1:$W$99,7,FALSE)</f>
        <v>Eudicots</v>
      </c>
      <c r="R1366" t="str">
        <f>VLOOKUP($D1366,Artslister!$A$1:$W$99,8,FALSE)</f>
        <v>Rosales</v>
      </c>
      <c r="S1366" t="str">
        <f>VLOOKUP($D1366,Artslister!$A$1:$W$99,9,FALSE)</f>
        <v>Rosaceae</v>
      </c>
      <c r="T1366" t="str">
        <f>VLOOKUP($D1366,Artslister!$A$1:$W$99,10,FALSE)</f>
        <v>Cotoneaster</v>
      </c>
      <c r="U1366" t="str">
        <f>VLOOKUP($D1366,Artslister!$A$1:$W$99,11,FALSE)</f>
        <v>integerrimus</v>
      </c>
      <c r="V1366">
        <f>VLOOKUP($D1366,Artslister!$A$1:$W$99,12,FALSE)</f>
        <v>0</v>
      </c>
      <c r="W1366" t="str">
        <f>VLOOKUP($D1366,Artslister!$A$1:$W$99,13,FALSE)</f>
        <v>Medik.</v>
      </c>
      <c r="X1366" t="e">
        <f>VLOOKUP($D1366,Artslister!$A$1:$W$99,15,FALSE)</f>
        <v>#REF!</v>
      </c>
      <c r="Y1366" t="e">
        <f>VLOOKUP($D1366,Artslister!$A$1:$W$99,17,FALSE)</f>
        <v>#N/A</v>
      </c>
    </row>
    <row r="1367" spans="1:25" hidden="1" x14ac:dyDescent="0.3">
      <c r="A1367" t="s">
        <v>70</v>
      </c>
      <c r="B1367">
        <v>2022</v>
      </c>
      <c r="C1367" t="s">
        <v>1516</v>
      </c>
      <c r="D1367" t="s">
        <v>1936</v>
      </c>
      <c r="E1367">
        <v>1</v>
      </c>
      <c r="H1367">
        <v>1</v>
      </c>
      <c r="L1367" t="str">
        <f>VLOOKUP($D1367,Artslister!$A$1:$W$99,2,FALSE)</f>
        <v>Cotoneaster integerrimus</v>
      </c>
      <c r="M1367" t="str">
        <f>VLOOKUP($D1367,Artslister!$A$1:$W$99,3,FALSE)</f>
        <v>103276</v>
      </c>
      <c r="N1367" t="str">
        <f>VLOOKUP($D1367,Artslister!$A$1:$W$99,4,FALSE)</f>
        <v>132025</v>
      </c>
      <c r="O1367" t="str">
        <f>VLOOKUP($D1367,Artslister!$A$1:$W$99,5,FALSE)</f>
        <v>Plantae</v>
      </c>
      <c r="P1367" t="str">
        <f>VLOOKUP($D1367,Artslister!$A$1:$W$99,6,FALSE)</f>
        <v>Magnoliophyta</v>
      </c>
      <c r="Q1367" t="str">
        <f>VLOOKUP($D1367,Artslister!$A$1:$W$99,7,FALSE)</f>
        <v>Eudicots</v>
      </c>
      <c r="R1367" t="str">
        <f>VLOOKUP($D1367,Artslister!$A$1:$W$99,8,FALSE)</f>
        <v>Rosales</v>
      </c>
      <c r="S1367" t="str">
        <f>VLOOKUP($D1367,Artslister!$A$1:$W$99,9,FALSE)</f>
        <v>Rosaceae</v>
      </c>
      <c r="T1367" t="str">
        <f>VLOOKUP($D1367,Artslister!$A$1:$W$99,10,FALSE)</f>
        <v>Cotoneaster</v>
      </c>
      <c r="U1367" t="str">
        <f>VLOOKUP($D1367,Artslister!$A$1:$W$99,11,FALSE)</f>
        <v>integerrimus</v>
      </c>
      <c r="V1367">
        <f>VLOOKUP($D1367,Artslister!$A$1:$W$99,12,FALSE)</f>
        <v>0</v>
      </c>
      <c r="W1367" t="str">
        <f>VLOOKUP($D1367,Artslister!$A$1:$W$99,13,FALSE)</f>
        <v>Medik.</v>
      </c>
      <c r="X1367" t="e">
        <f>VLOOKUP($D1367,Artslister!$A$1:$W$99,15,FALSE)</f>
        <v>#REF!</v>
      </c>
      <c r="Y1367" t="e">
        <f>VLOOKUP($D1367,Artslister!$A$1:$W$99,17,FALSE)</f>
        <v>#N/A</v>
      </c>
    </row>
    <row r="1368" spans="1:25" hidden="1" x14ac:dyDescent="0.3">
      <c r="A1368" t="s">
        <v>70</v>
      </c>
      <c r="B1368">
        <v>2022</v>
      </c>
      <c r="C1368" t="s">
        <v>1524</v>
      </c>
      <c r="D1368" t="s">
        <v>1937</v>
      </c>
      <c r="E1368">
        <v>2</v>
      </c>
      <c r="F1368">
        <v>1</v>
      </c>
      <c r="L1368" t="str">
        <f>VLOOKUP($D1368,Artslister!$A$1:$W$99,2,FALSE)</f>
        <v>Avenula pratensis</v>
      </c>
      <c r="M1368">
        <f>VLOOKUP($D1368,Artslister!$A$1:$W$99,3,FALSE)</f>
        <v>99921</v>
      </c>
      <c r="N1368">
        <f>VLOOKUP($D1368,Artslister!$A$1:$W$99,4,FALSE)</f>
        <v>0</v>
      </c>
      <c r="O1368" t="str">
        <f>VLOOKUP($D1368,Artslister!$A$1:$W$99,5,FALSE)</f>
        <v>Plantae</v>
      </c>
      <c r="P1368" t="str">
        <f>VLOOKUP($D1368,Artslister!$A$1:$W$99,6,FALSE)</f>
        <v>Magnoliophyta</v>
      </c>
      <c r="Q1368" t="str">
        <f>VLOOKUP($D1368,Artslister!$A$1:$W$99,7,FALSE)</f>
        <v>Monocots</v>
      </c>
      <c r="R1368" t="str">
        <f>VLOOKUP($D1368,Artslister!$A$1:$W$99,8,FALSE)</f>
        <v>Poales</v>
      </c>
      <c r="S1368" t="str">
        <f>VLOOKUP($D1368,Artslister!$A$1:$W$99,9,FALSE)</f>
        <v>Poaceae</v>
      </c>
      <c r="T1368" t="str">
        <f>VLOOKUP($D1368,Artslister!$A$1:$W$99,10,FALSE)</f>
        <v>Avenula</v>
      </c>
      <c r="U1368" t="str">
        <f>VLOOKUP($D1368,Artslister!$A$1:$W$99,11,FALSE)</f>
        <v>pratensis</v>
      </c>
      <c r="V1368">
        <f>VLOOKUP($D1368,Artslister!$A$1:$W$99,12,FALSE)</f>
        <v>0</v>
      </c>
      <c r="W1368" t="str">
        <f>VLOOKUP($D1368,Artslister!$A$1:$W$99,13,FALSE)</f>
        <v>(L.) Dumort.</v>
      </c>
      <c r="X1368" t="e">
        <f>VLOOKUP($D1368,Artslister!$A$1:$W$99,15,FALSE)</f>
        <v>#REF!</v>
      </c>
      <c r="Y1368" t="e">
        <f>VLOOKUP($D1368,Artslister!$A$1:$W$99,17,FALSE)</f>
        <v>#N/A</v>
      </c>
    </row>
    <row r="1369" spans="1:25" hidden="1" x14ac:dyDescent="0.3">
      <c r="A1369" t="s">
        <v>70</v>
      </c>
      <c r="B1369">
        <v>2022</v>
      </c>
      <c r="C1369" t="s">
        <v>1526</v>
      </c>
      <c r="D1369" t="s">
        <v>1937</v>
      </c>
      <c r="E1369">
        <v>5</v>
      </c>
      <c r="F1369">
        <v>1</v>
      </c>
      <c r="L1369" t="str">
        <f>VLOOKUP($D1369,Artslister!$A$1:$W$99,2,FALSE)</f>
        <v>Avenula pratensis</v>
      </c>
      <c r="M1369">
        <f>VLOOKUP($D1369,Artslister!$A$1:$W$99,3,FALSE)</f>
        <v>99921</v>
      </c>
      <c r="N1369">
        <f>VLOOKUP($D1369,Artslister!$A$1:$W$99,4,FALSE)</f>
        <v>0</v>
      </c>
      <c r="O1369" t="str">
        <f>VLOOKUP($D1369,Artslister!$A$1:$W$99,5,FALSE)</f>
        <v>Plantae</v>
      </c>
      <c r="P1369" t="str">
        <f>VLOOKUP($D1369,Artslister!$A$1:$W$99,6,FALSE)</f>
        <v>Magnoliophyta</v>
      </c>
      <c r="Q1369" t="str">
        <f>VLOOKUP($D1369,Artslister!$A$1:$W$99,7,FALSE)</f>
        <v>Monocots</v>
      </c>
      <c r="R1369" t="str">
        <f>VLOOKUP($D1369,Artslister!$A$1:$W$99,8,FALSE)</f>
        <v>Poales</v>
      </c>
      <c r="S1369" t="str">
        <f>VLOOKUP($D1369,Artslister!$A$1:$W$99,9,FALSE)</f>
        <v>Poaceae</v>
      </c>
      <c r="T1369" t="str">
        <f>VLOOKUP($D1369,Artslister!$A$1:$W$99,10,FALSE)</f>
        <v>Avenula</v>
      </c>
      <c r="U1369" t="str">
        <f>VLOOKUP($D1369,Artslister!$A$1:$W$99,11,FALSE)</f>
        <v>pratensis</v>
      </c>
      <c r="V1369">
        <f>VLOOKUP($D1369,Artslister!$A$1:$W$99,12,FALSE)</f>
        <v>0</v>
      </c>
      <c r="W1369" t="str">
        <f>VLOOKUP($D1369,Artslister!$A$1:$W$99,13,FALSE)</f>
        <v>(L.) Dumort.</v>
      </c>
      <c r="X1369" t="e">
        <f>VLOOKUP($D1369,Artslister!$A$1:$W$99,15,FALSE)</f>
        <v>#REF!</v>
      </c>
      <c r="Y1369" t="e">
        <f>VLOOKUP($D1369,Artslister!$A$1:$W$99,17,FALSE)</f>
        <v>#N/A</v>
      </c>
    </row>
    <row r="1370" spans="1:25" hidden="1" x14ac:dyDescent="0.3">
      <c r="A1370" t="s">
        <v>70</v>
      </c>
      <c r="B1370">
        <v>2022</v>
      </c>
      <c r="C1370" t="s">
        <v>1515</v>
      </c>
      <c r="D1370" t="s">
        <v>1937</v>
      </c>
      <c r="E1370">
        <v>2</v>
      </c>
      <c r="F1370">
        <v>1</v>
      </c>
      <c r="L1370" t="str">
        <f>VLOOKUP($D1370,Artslister!$A$1:$W$99,2,FALSE)</f>
        <v>Avenula pratensis</v>
      </c>
      <c r="M1370">
        <f>VLOOKUP($D1370,Artslister!$A$1:$W$99,3,FALSE)</f>
        <v>99921</v>
      </c>
      <c r="N1370">
        <f>VLOOKUP($D1370,Artslister!$A$1:$W$99,4,FALSE)</f>
        <v>0</v>
      </c>
      <c r="O1370" t="str">
        <f>VLOOKUP($D1370,Artslister!$A$1:$W$99,5,FALSE)</f>
        <v>Plantae</v>
      </c>
      <c r="P1370" t="str">
        <f>VLOOKUP($D1370,Artslister!$A$1:$W$99,6,FALSE)</f>
        <v>Magnoliophyta</v>
      </c>
      <c r="Q1370" t="str">
        <f>VLOOKUP($D1370,Artslister!$A$1:$W$99,7,FALSE)</f>
        <v>Monocots</v>
      </c>
      <c r="R1370" t="str">
        <f>VLOOKUP($D1370,Artslister!$A$1:$W$99,8,FALSE)</f>
        <v>Poales</v>
      </c>
      <c r="S1370" t="str">
        <f>VLOOKUP($D1370,Artslister!$A$1:$W$99,9,FALSE)</f>
        <v>Poaceae</v>
      </c>
      <c r="T1370" t="str">
        <f>VLOOKUP($D1370,Artslister!$A$1:$W$99,10,FALSE)</f>
        <v>Avenula</v>
      </c>
      <c r="U1370" t="str">
        <f>VLOOKUP($D1370,Artslister!$A$1:$W$99,11,FALSE)</f>
        <v>pratensis</v>
      </c>
      <c r="V1370">
        <f>VLOOKUP($D1370,Artslister!$A$1:$W$99,12,FALSE)</f>
        <v>0</v>
      </c>
      <c r="W1370" t="str">
        <f>VLOOKUP($D1370,Artslister!$A$1:$W$99,13,FALSE)</f>
        <v>(L.) Dumort.</v>
      </c>
      <c r="X1370" t="e">
        <f>VLOOKUP($D1370,Artslister!$A$1:$W$99,15,FALSE)</f>
        <v>#REF!</v>
      </c>
      <c r="Y1370" t="e">
        <f>VLOOKUP($D1370,Artslister!$A$1:$W$99,17,FALSE)</f>
        <v>#N/A</v>
      </c>
    </row>
    <row r="1371" spans="1:25" hidden="1" x14ac:dyDescent="0.3">
      <c r="A1371" t="s">
        <v>70</v>
      </c>
      <c r="B1371">
        <v>2022</v>
      </c>
      <c r="C1371" t="s">
        <v>1522</v>
      </c>
      <c r="D1371" t="s">
        <v>1937</v>
      </c>
      <c r="E1371">
        <v>1</v>
      </c>
      <c r="F1371">
        <v>1</v>
      </c>
      <c r="L1371" t="str">
        <f>VLOOKUP($D1371,Artslister!$A$1:$W$99,2,FALSE)</f>
        <v>Avenula pratensis</v>
      </c>
      <c r="M1371">
        <f>VLOOKUP($D1371,Artslister!$A$1:$W$99,3,FALSE)</f>
        <v>99921</v>
      </c>
      <c r="N1371">
        <f>VLOOKUP($D1371,Artslister!$A$1:$W$99,4,FALSE)</f>
        <v>0</v>
      </c>
      <c r="O1371" t="str">
        <f>VLOOKUP($D1371,Artslister!$A$1:$W$99,5,FALSE)</f>
        <v>Plantae</v>
      </c>
      <c r="P1371" t="str">
        <f>VLOOKUP($D1371,Artslister!$A$1:$W$99,6,FALSE)</f>
        <v>Magnoliophyta</v>
      </c>
      <c r="Q1371" t="str">
        <f>VLOOKUP($D1371,Artslister!$A$1:$W$99,7,FALSE)</f>
        <v>Monocots</v>
      </c>
      <c r="R1371" t="str">
        <f>VLOOKUP($D1371,Artslister!$A$1:$W$99,8,FALSE)</f>
        <v>Poales</v>
      </c>
      <c r="S1371" t="str">
        <f>VLOOKUP($D1371,Artslister!$A$1:$W$99,9,FALSE)</f>
        <v>Poaceae</v>
      </c>
      <c r="T1371" t="str">
        <f>VLOOKUP($D1371,Artslister!$A$1:$W$99,10,FALSE)</f>
        <v>Avenula</v>
      </c>
      <c r="U1371" t="str">
        <f>VLOOKUP($D1371,Artslister!$A$1:$W$99,11,FALSE)</f>
        <v>pratensis</v>
      </c>
      <c r="V1371">
        <f>VLOOKUP($D1371,Artslister!$A$1:$W$99,12,FALSE)</f>
        <v>0</v>
      </c>
      <c r="W1371" t="str">
        <f>VLOOKUP($D1371,Artslister!$A$1:$W$99,13,FALSE)</f>
        <v>(L.) Dumort.</v>
      </c>
      <c r="X1371" t="e">
        <f>VLOOKUP($D1371,Artslister!$A$1:$W$99,15,FALSE)</f>
        <v>#REF!</v>
      </c>
      <c r="Y1371" t="e">
        <f>VLOOKUP($D1371,Artslister!$A$1:$W$99,17,FALSE)</f>
        <v>#N/A</v>
      </c>
    </row>
    <row r="1372" spans="1:25" hidden="1" x14ac:dyDescent="0.3">
      <c r="A1372" t="s">
        <v>70</v>
      </c>
      <c r="B1372">
        <v>2022</v>
      </c>
      <c r="C1372" t="s">
        <v>1529</v>
      </c>
      <c r="D1372" t="s">
        <v>1937</v>
      </c>
      <c r="E1372">
        <v>6</v>
      </c>
      <c r="F1372">
        <v>1</v>
      </c>
      <c r="L1372" t="str">
        <f>VLOOKUP($D1372,Artslister!$A$1:$W$99,2,FALSE)</f>
        <v>Avenula pratensis</v>
      </c>
      <c r="M1372">
        <f>VLOOKUP($D1372,Artslister!$A$1:$W$99,3,FALSE)</f>
        <v>99921</v>
      </c>
      <c r="N1372">
        <f>VLOOKUP($D1372,Artslister!$A$1:$W$99,4,FALSE)</f>
        <v>0</v>
      </c>
      <c r="O1372" t="str">
        <f>VLOOKUP($D1372,Artslister!$A$1:$W$99,5,FALSE)</f>
        <v>Plantae</v>
      </c>
      <c r="P1372" t="str">
        <f>VLOOKUP($D1372,Artslister!$A$1:$W$99,6,FALSE)</f>
        <v>Magnoliophyta</v>
      </c>
      <c r="Q1372" t="str">
        <f>VLOOKUP($D1372,Artslister!$A$1:$W$99,7,FALSE)</f>
        <v>Monocots</v>
      </c>
      <c r="R1372" t="str">
        <f>VLOOKUP($D1372,Artslister!$A$1:$W$99,8,FALSE)</f>
        <v>Poales</v>
      </c>
      <c r="S1372" t="str">
        <f>VLOOKUP($D1372,Artslister!$A$1:$W$99,9,FALSE)</f>
        <v>Poaceae</v>
      </c>
      <c r="T1372" t="str">
        <f>VLOOKUP($D1372,Artslister!$A$1:$W$99,10,FALSE)</f>
        <v>Avenula</v>
      </c>
      <c r="U1372" t="str">
        <f>VLOOKUP($D1372,Artslister!$A$1:$W$99,11,FALSE)</f>
        <v>pratensis</v>
      </c>
      <c r="V1372">
        <f>VLOOKUP($D1372,Artslister!$A$1:$W$99,12,FALSE)</f>
        <v>0</v>
      </c>
      <c r="W1372" t="str">
        <f>VLOOKUP($D1372,Artslister!$A$1:$W$99,13,FALSE)</f>
        <v>(L.) Dumort.</v>
      </c>
      <c r="X1372" t="e">
        <f>VLOOKUP($D1372,Artslister!$A$1:$W$99,15,FALSE)</f>
        <v>#REF!</v>
      </c>
      <c r="Y1372" t="e">
        <f>VLOOKUP($D1372,Artslister!$A$1:$W$99,17,FALSE)</f>
        <v>#N/A</v>
      </c>
    </row>
    <row r="1373" spans="1:25" hidden="1" x14ac:dyDescent="0.3">
      <c r="A1373" t="s">
        <v>70</v>
      </c>
      <c r="B1373">
        <v>2022</v>
      </c>
      <c r="C1373" t="s">
        <v>1524</v>
      </c>
      <c r="D1373" t="s">
        <v>2002</v>
      </c>
      <c r="E1373">
        <v>0.1</v>
      </c>
      <c r="F1373">
        <v>1</v>
      </c>
      <c r="L1373" t="str">
        <f>VLOOKUP($D1373,Artslister!$A$1:$W$99,2,FALSE)</f>
        <v>Briza media</v>
      </c>
      <c r="M1373">
        <f>VLOOKUP($D1373,Artslister!$A$1:$W$99,3,FALSE)</f>
        <v>99930</v>
      </c>
      <c r="N1373">
        <f>VLOOKUP($D1373,Artslister!$A$1:$W$99,4,FALSE)</f>
        <v>0</v>
      </c>
      <c r="O1373" t="str">
        <f>VLOOKUP($D1373,Artslister!$A$1:$W$99,5,FALSE)</f>
        <v>Plantae</v>
      </c>
      <c r="P1373" t="str">
        <f>VLOOKUP($D1373,Artslister!$A$1:$W$99,6,FALSE)</f>
        <v>Magnoliophyta</v>
      </c>
      <c r="Q1373" t="str">
        <f>VLOOKUP($D1373,Artslister!$A$1:$W$99,7,FALSE)</f>
        <v>Monocots</v>
      </c>
      <c r="R1373" t="str">
        <f>VLOOKUP($D1373,Artslister!$A$1:$W$99,8,FALSE)</f>
        <v>Poales</v>
      </c>
      <c r="S1373" t="str">
        <f>VLOOKUP($D1373,Artslister!$A$1:$W$99,9,FALSE)</f>
        <v>Poaceae</v>
      </c>
      <c r="T1373" t="str">
        <f>VLOOKUP($D1373,Artslister!$A$1:$W$99,10,FALSE)</f>
        <v>Briza</v>
      </c>
      <c r="U1373" t="str">
        <f>VLOOKUP($D1373,Artslister!$A$1:$W$99,11,FALSE)</f>
        <v>media</v>
      </c>
      <c r="V1373">
        <f>VLOOKUP($D1373,Artslister!$A$1:$W$99,12,FALSE)</f>
        <v>0</v>
      </c>
      <c r="W1373" t="str">
        <f>VLOOKUP($D1373,Artslister!$A$1:$W$99,13,FALSE)</f>
        <v>L.</v>
      </c>
      <c r="X1373" t="e">
        <f>VLOOKUP($D1373,Artslister!$A$1:$W$99,15,FALSE)</f>
        <v>#REF!</v>
      </c>
      <c r="Y1373" t="e">
        <f>VLOOKUP($D1373,Artslister!$A$1:$W$99,17,FALSE)</f>
        <v>#N/A</v>
      </c>
    </row>
    <row r="1374" spans="1:25" hidden="1" x14ac:dyDescent="0.3">
      <c r="A1374" t="s">
        <v>70</v>
      </c>
      <c r="B1374">
        <v>2022</v>
      </c>
      <c r="C1374" t="s">
        <v>1526</v>
      </c>
      <c r="D1374" t="s">
        <v>2002</v>
      </c>
      <c r="E1374">
        <v>1</v>
      </c>
      <c r="F1374">
        <v>1</v>
      </c>
      <c r="L1374" t="str">
        <f>VLOOKUP($D1374,Artslister!$A$1:$W$99,2,FALSE)</f>
        <v>Briza media</v>
      </c>
      <c r="M1374">
        <f>VLOOKUP($D1374,Artslister!$A$1:$W$99,3,FALSE)</f>
        <v>99930</v>
      </c>
      <c r="N1374">
        <f>VLOOKUP($D1374,Artslister!$A$1:$W$99,4,FALSE)</f>
        <v>0</v>
      </c>
      <c r="O1374" t="str">
        <f>VLOOKUP($D1374,Artslister!$A$1:$W$99,5,FALSE)</f>
        <v>Plantae</v>
      </c>
      <c r="P1374" t="str">
        <f>VLOOKUP($D1374,Artslister!$A$1:$W$99,6,FALSE)</f>
        <v>Magnoliophyta</v>
      </c>
      <c r="Q1374" t="str">
        <f>VLOOKUP($D1374,Artslister!$A$1:$W$99,7,FALSE)</f>
        <v>Monocots</v>
      </c>
      <c r="R1374" t="str">
        <f>VLOOKUP($D1374,Artslister!$A$1:$W$99,8,FALSE)</f>
        <v>Poales</v>
      </c>
      <c r="S1374" t="str">
        <f>VLOOKUP($D1374,Artslister!$A$1:$W$99,9,FALSE)</f>
        <v>Poaceae</v>
      </c>
      <c r="T1374" t="str">
        <f>VLOOKUP($D1374,Artslister!$A$1:$W$99,10,FALSE)</f>
        <v>Briza</v>
      </c>
      <c r="U1374" t="str">
        <f>VLOOKUP($D1374,Artslister!$A$1:$W$99,11,FALSE)</f>
        <v>media</v>
      </c>
      <c r="V1374">
        <f>VLOOKUP($D1374,Artslister!$A$1:$W$99,12,FALSE)</f>
        <v>0</v>
      </c>
      <c r="W1374" t="str">
        <f>VLOOKUP($D1374,Artslister!$A$1:$W$99,13,FALSE)</f>
        <v>L.</v>
      </c>
      <c r="X1374" t="e">
        <f>VLOOKUP($D1374,Artslister!$A$1:$W$99,15,FALSE)</f>
        <v>#REF!</v>
      </c>
      <c r="Y1374" t="e">
        <f>VLOOKUP($D1374,Artslister!$A$1:$W$99,17,FALSE)</f>
        <v>#N/A</v>
      </c>
    </row>
    <row r="1375" spans="1:25" hidden="1" x14ac:dyDescent="0.3">
      <c r="A1375" t="s">
        <v>70</v>
      </c>
      <c r="B1375">
        <v>2022</v>
      </c>
      <c r="C1375" t="s">
        <v>1515</v>
      </c>
      <c r="D1375" t="s">
        <v>2002</v>
      </c>
      <c r="E1375">
        <v>0.1</v>
      </c>
      <c r="F1375">
        <v>1</v>
      </c>
      <c r="L1375" t="str">
        <f>VLOOKUP($D1375,Artslister!$A$1:$W$99,2,FALSE)</f>
        <v>Briza media</v>
      </c>
      <c r="M1375">
        <f>VLOOKUP($D1375,Artslister!$A$1:$W$99,3,FALSE)</f>
        <v>99930</v>
      </c>
      <c r="N1375">
        <f>VLOOKUP($D1375,Artslister!$A$1:$W$99,4,FALSE)</f>
        <v>0</v>
      </c>
      <c r="O1375" t="str">
        <f>VLOOKUP($D1375,Artslister!$A$1:$W$99,5,FALSE)</f>
        <v>Plantae</v>
      </c>
      <c r="P1375" t="str">
        <f>VLOOKUP($D1375,Artslister!$A$1:$W$99,6,FALSE)</f>
        <v>Magnoliophyta</v>
      </c>
      <c r="Q1375" t="str">
        <f>VLOOKUP($D1375,Artslister!$A$1:$W$99,7,FALSE)</f>
        <v>Monocots</v>
      </c>
      <c r="R1375" t="str">
        <f>VLOOKUP($D1375,Artslister!$A$1:$W$99,8,FALSE)</f>
        <v>Poales</v>
      </c>
      <c r="S1375" t="str">
        <f>VLOOKUP($D1375,Artslister!$A$1:$W$99,9,FALSE)</f>
        <v>Poaceae</v>
      </c>
      <c r="T1375" t="str">
        <f>VLOOKUP($D1375,Artslister!$A$1:$W$99,10,FALSE)</f>
        <v>Briza</v>
      </c>
      <c r="U1375" t="str">
        <f>VLOOKUP($D1375,Artslister!$A$1:$W$99,11,FALSE)</f>
        <v>media</v>
      </c>
      <c r="V1375">
        <f>VLOOKUP($D1375,Artslister!$A$1:$W$99,12,FALSE)</f>
        <v>0</v>
      </c>
      <c r="W1375" t="str">
        <f>VLOOKUP($D1375,Artslister!$A$1:$W$99,13,FALSE)</f>
        <v>L.</v>
      </c>
      <c r="X1375" t="e">
        <f>VLOOKUP($D1375,Artslister!$A$1:$W$99,15,FALSE)</f>
        <v>#REF!</v>
      </c>
      <c r="Y1375" t="e">
        <f>VLOOKUP($D1375,Artslister!$A$1:$W$99,17,FALSE)</f>
        <v>#N/A</v>
      </c>
    </row>
    <row r="1376" spans="1:25" hidden="1" x14ac:dyDescent="0.3">
      <c r="A1376" t="s">
        <v>70</v>
      </c>
      <c r="B1376">
        <v>2022</v>
      </c>
      <c r="C1376" t="s">
        <v>1522</v>
      </c>
      <c r="D1376" t="s">
        <v>2002</v>
      </c>
      <c r="E1376">
        <v>1</v>
      </c>
      <c r="F1376">
        <v>1</v>
      </c>
      <c r="L1376" t="str">
        <f>VLOOKUP($D1376,Artslister!$A$1:$W$99,2,FALSE)</f>
        <v>Briza media</v>
      </c>
      <c r="M1376">
        <f>VLOOKUP($D1376,Artslister!$A$1:$W$99,3,FALSE)</f>
        <v>99930</v>
      </c>
      <c r="N1376">
        <f>VLOOKUP($D1376,Artslister!$A$1:$W$99,4,FALSE)</f>
        <v>0</v>
      </c>
      <c r="O1376" t="str">
        <f>VLOOKUP($D1376,Artslister!$A$1:$W$99,5,FALSE)</f>
        <v>Plantae</v>
      </c>
      <c r="P1376" t="str">
        <f>VLOOKUP($D1376,Artslister!$A$1:$W$99,6,FALSE)</f>
        <v>Magnoliophyta</v>
      </c>
      <c r="Q1376" t="str">
        <f>VLOOKUP($D1376,Artslister!$A$1:$W$99,7,FALSE)</f>
        <v>Monocots</v>
      </c>
      <c r="R1376" t="str">
        <f>VLOOKUP($D1376,Artslister!$A$1:$W$99,8,FALSE)</f>
        <v>Poales</v>
      </c>
      <c r="S1376" t="str">
        <f>VLOOKUP($D1376,Artslister!$A$1:$W$99,9,FALSE)</f>
        <v>Poaceae</v>
      </c>
      <c r="T1376" t="str">
        <f>VLOOKUP($D1376,Artslister!$A$1:$W$99,10,FALSE)</f>
        <v>Briza</v>
      </c>
      <c r="U1376" t="str">
        <f>VLOOKUP($D1376,Artslister!$A$1:$W$99,11,FALSE)</f>
        <v>media</v>
      </c>
      <c r="V1376">
        <f>VLOOKUP($D1376,Artslister!$A$1:$W$99,12,FALSE)</f>
        <v>0</v>
      </c>
      <c r="W1376" t="str">
        <f>VLOOKUP($D1376,Artslister!$A$1:$W$99,13,FALSE)</f>
        <v>L.</v>
      </c>
      <c r="X1376" t="e">
        <f>VLOOKUP($D1376,Artslister!$A$1:$W$99,15,FALSE)</f>
        <v>#REF!</v>
      </c>
      <c r="Y1376" t="e">
        <f>VLOOKUP($D1376,Artslister!$A$1:$W$99,17,FALSE)</f>
        <v>#N/A</v>
      </c>
    </row>
    <row r="1377" spans="1:25" hidden="1" x14ac:dyDescent="0.3">
      <c r="A1377" t="s">
        <v>70</v>
      </c>
      <c r="B1377">
        <v>2022</v>
      </c>
      <c r="C1377" t="s">
        <v>1524</v>
      </c>
      <c r="D1377" t="s">
        <v>1982</v>
      </c>
      <c r="E1377">
        <v>2</v>
      </c>
      <c r="F1377">
        <v>1</v>
      </c>
      <c r="L1377" t="str">
        <f>VLOOKUP($D1377,Artslister!$A$1:$W$99,2,FALSE)</f>
        <v>Seseli libanotis</v>
      </c>
      <c r="M1377">
        <f>VLOOKUP($D1377,Artslister!$A$1:$W$99,3,FALSE)</f>
        <v>100366</v>
      </c>
      <c r="N1377">
        <f>VLOOKUP($D1377,Artslister!$A$1:$W$99,4,FALSE)</f>
        <v>0</v>
      </c>
      <c r="O1377" t="str">
        <f>VLOOKUP($D1377,Artslister!$A$1:$W$99,5,FALSE)</f>
        <v>Plantae</v>
      </c>
      <c r="P1377" t="str">
        <f>VLOOKUP($D1377,Artslister!$A$1:$W$99,6,FALSE)</f>
        <v>Magnoliophyta</v>
      </c>
      <c r="Q1377" t="str">
        <f>VLOOKUP($D1377,Artslister!$A$1:$W$99,7,FALSE)</f>
        <v>Eudicots</v>
      </c>
      <c r="R1377" t="str">
        <f>VLOOKUP($D1377,Artslister!$A$1:$W$99,8,FALSE)</f>
        <v>Apiales</v>
      </c>
      <c r="S1377" t="str">
        <f>VLOOKUP($D1377,Artslister!$A$1:$W$99,9,FALSE)</f>
        <v>Apiaceae</v>
      </c>
      <c r="T1377" t="str">
        <f>VLOOKUP($D1377,Artslister!$A$1:$W$99,10,FALSE)</f>
        <v>Seseli</v>
      </c>
      <c r="U1377" t="str">
        <f>VLOOKUP($D1377,Artslister!$A$1:$W$99,11,FALSE)</f>
        <v>libanotis</v>
      </c>
      <c r="V1377">
        <f>VLOOKUP($D1377,Artslister!$A$1:$W$99,12,FALSE)</f>
        <v>0</v>
      </c>
      <c r="W1377" t="str">
        <f>VLOOKUP($D1377,Artslister!$A$1:$W$99,13,FALSE)</f>
        <v>(L.) W.D.J.Koch</v>
      </c>
      <c r="X1377" t="e">
        <f>VLOOKUP($D1377,Artslister!$A$1:$W$99,15,FALSE)</f>
        <v>#REF!</v>
      </c>
      <c r="Y1377" t="e">
        <f>VLOOKUP($D1377,Artslister!$A$1:$W$99,17,FALSE)</f>
        <v>#N/A</v>
      </c>
    </row>
    <row r="1378" spans="1:25" hidden="1" x14ac:dyDescent="0.3">
      <c r="A1378" t="s">
        <v>70</v>
      </c>
      <c r="B1378">
        <v>2022</v>
      </c>
      <c r="C1378" t="s">
        <v>1526</v>
      </c>
      <c r="D1378" t="s">
        <v>1982</v>
      </c>
      <c r="E1378">
        <v>10</v>
      </c>
      <c r="F1378">
        <v>1</v>
      </c>
      <c r="L1378" t="str">
        <f>VLOOKUP($D1378,Artslister!$A$1:$W$99,2,FALSE)</f>
        <v>Seseli libanotis</v>
      </c>
      <c r="M1378">
        <f>VLOOKUP($D1378,Artslister!$A$1:$W$99,3,FALSE)</f>
        <v>100366</v>
      </c>
      <c r="N1378">
        <f>VLOOKUP($D1378,Artslister!$A$1:$W$99,4,FALSE)</f>
        <v>0</v>
      </c>
      <c r="O1378" t="str">
        <f>VLOOKUP($D1378,Artslister!$A$1:$W$99,5,FALSE)</f>
        <v>Plantae</v>
      </c>
      <c r="P1378" t="str">
        <f>VLOOKUP($D1378,Artslister!$A$1:$W$99,6,FALSE)</f>
        <v>Magnoliophyta</v>
      </c>
      <c r="Q1378" t="str">
        <f>VLOOKUP($D1378,Artslister!$A$1:$W$99,7,FALSE)</f>
        <v>Eudicots</v>
      </c>
      <c r="R1378" t="str">
        <f>VLOOKUP($D1378,Artslister!$A$1:$W$99,8,FALSE)</f>
        <v>Apiales</v>
      </c>
      <c r="S1378" t="str">
        <f>VLOOKUP($D1378,Artslister!$A$1:$W$99,9,FALSE)</f>
        <v>Apiaceae</v>
      </c>
      <c r="T1378" t="str">
        <f>VLOOKUP($D1378,Artslister!$A$1:$W$99,10,FALSE)</f>
        <v>Seseli</v>
      </c>
      <c r="U1378" t="str">
        <f>VLOOKUP($D1378,Artslister!$A$1:$W$99,11,FALSE)</f>
        <v>libanotis</v>
      </c>
      <c r="V1378">
        <f>VLOOKUP($D1378,Artslister!$A$1:$W$99,12,FALSE)</f>
        <v>0</v>
      </c>
      <c r="W1378" t="str">
        <f>VLOOKUP($D1378,Artslister!$A$1:$W$99,13,FALSE)</f>
        <v>(L.) W.D.J.Koch</v>
      </c>
      <c r="X1378" t="e">
        <f>VLOOKUP($D1378,Artslister!$A$1:$W$99,15,FALSE)</f>
        <v>#REF!</v>
      </c>
      <c r="Y1378" t="e">
        <f>VLOOKUP($D1378,Artslister!$A$1:$W$99,17,FALSE)</f>
        <v>#N/A</v>
      </c>
    </row>
    <row r="1379" spans="1:25" hidden="1" x14ac:dyDescent="0.3">
      <c r="A1379" t="s">
        <v>70</v>
      </c>
      <c r="B1379">
        <v>2022</v>
      </c>
      <c r="C1379" t="s">
        <v>1515</v>
      </c>
      <c r="D1379" t="s">
        <v>1982</v>
      </c>
      <c r="E1379">
        <v>8</v>
      </c>
      <c r="F1379">
        <v>1</v>
      </c>
      <c r="L1379" t="str">
        <f>VLOOKUP($D1379,Artslister!$A$1:$W$99,2,FALSE)</f>
        <v>Seseli libanotis</v>
      </c>
      <c r="M1379">
        <f>VLOOKUP($D1379,Artslister!$A$1:$W$99,3,FALSE)</f>
        <v>100366</v>
      </c>
      <c r="N1379">
        <f>VLOOKUP($D1379,Artslister!$A$1:$W$99,4,FALSE)</f>
        <v>0</v>
      </c>
      <c r="O1379" t="str">
        <f>VLOOKUP($D1379,Artslister!$A$1:$W$99,5,FALSE)</f>
        <v>Plantae</v>
      </c>
      <c r="P1379" t="str">
        <f>VLOOKUP($D1379,Artslister!$A$1:$W$99,6,FALSE)</f>
        <v>Magnoliophyta</v>
      </c>
      <c r="Q1379" t="str">
        <f>VLOOKUP($D1379,Artslister!$A$1:$W$99,7,FALSE)</f>
        <v>Eudicots</v>
      </c>
      <c r="R1379" t="str">
        <f>VLOOKUP($D1379,Artslister!$A$1:$W$99,8,FALSE)</f>
        <v>Apiales</v>
      </c>
      <c r="S1379" t="str">
        <f>VLOOKUP($D1379,Artslister!$A$1:$W$99,9,FALSE)</f>
        <v>Apiaceae</v>
      </c>
      <c r="T1379" t="str">
        <f>VLOOKUP($D1379,Artslister!$A$1:$W$99,10,FALSE)</f>
        <v>Seseli</v>
      </c>
      <c r="U1379" t="str">
        <f>VLOOKUP($D1379,Artslister!$A$1:$W$99,11,FALSE)</f>
        <v>libanotis</v>
      </c>
      <c r="V1379">
        <f>VLOOKUP($D1379,Artslister!$A$1:$W$99,12,FALSE)</f>
        <v>0</v>
      </c>
      <c r="W1379" t="str">
        <f>VLOOKUP($D1379,Artslister!$A$1:$W$99,13,FALSE)</f>
        <v>(L.) W.D.J.Koch</v>
      </c>
      <c r="X1379" t="e">
        <f>VLOOKUP($D1379,Artslister!$A$1:$W$99,15,FALSE)</f>
        <v>#REF!</v>
      </c>
      <c r="Y1379" t="e">
        <f>VLOOKUP($D1379,Artslister!$A$1:$W$99,17,FALSE)</f>
        <v>#N/A</v>
      </c>
    </row>
    <row r="1380" spans="1:25" hidden="1" x14ac:dyDescent="0.3">
      <c r="A1380" t="s">
        <v>70</v>
      </c>
      <c r="B1380">
        <v>2022</v>
      </c>
      <c r="C1380" t="s">
        <v>1527</v>
      </c>
      <c r="D1380" t="s">
        <v>1982</v>
      </c>
      <c r="E1380">
        <v>1</v>
      </c>
      <c r="F1380">
        <v>1</v>
      </c>
      <c r="L1380" t="str">
        <f>VLOOKUP($D1380,Artslister!$A$1:$W$99,2,FALSE)</f>
        <v>Seseli libanotis</v>
      </c>
      <c r="M1380">
        <f>VLOOKUP($D1380,Artslister!$A$1:$W$99,3,FALSE)</f>
        <v>100366</v>
      </c>
      <c r="N1380">
        <f>VLOOKUP($D1380,Artslister!$A$1:$W$99,4,FALSE)</f>
        <v>0</v>
      </c>
      <c r="O1380" t="str">
        <f>VLOOKUP($D1380,Artslister!$A$1:$W$99,5,FALSE)</f>
        <v>Plantae</v>
      </c>
      <c r="P1380" t="str">
        <f>VLOOKUP($D1380,Artslister!$A$1:$W$99,6,FALSE)</f>
        <v>Magnoliophyta</v>
      </c>
      <c r="Q1380" t="str">
        <f>VLOOKUP($D1380,Artslister!$A$1:$W$99,7,FALSE)</f>
        <v>Eudicots</v>
      </c>
      <c r="R1380" t="str">
        <f>VLOOKUP($D1380,Artslister!$A$1:$W$99,8,FALSE)</f>
        <v>Apiales</v>
      </c>
      <c r="S1380" t="str">
        <f>VLOOKUP($D1380,Artslister!$A$1:$W$99,9,FALSE)</f>
        <v>Apiaceae</v>
      </c>
      <c r="T1380" t="str">
        <f>VLOOKUP($D1380,Artslister!$A$1:$W$99,10,FALSE)</f>
        <v>Seseli</v>
      </c>
      <c r="U1380" t="str">
        <f>VLOOKUP($D1380,Artslister!$A$1:$W$99,11,FALSE)</f>
        <v>libanotis</v>
      </c>
      <c r="V1380">
        <f>VLOOKUP($D1380,Artslister!$A$1:$W$99,12,FALSE)</f>
        <v>0</v>
      </c>
      <c r="W1380" t="str">
        <f>VLOOKUP($D1380,Artslister!$A$1:$W$99,13,FALSE)</f>
        <v>(L.) W.D.J.Koch</v>
      </c>
      <c r="X1380" t="e">
        <f>VLOOKUP($D1380,Artslister!$A$1:$W$99,15,FALSE)</f>
        <v>#REF!</v>
      </c>
      <c r="Y1380" t="e">
        <f>VLOOKUP($D1380,Artslister!$A$1:$W$99,17,FALSE)</f>
        <v>#N/A</v>
      </c>
    </row>
    <row r="1381" spans="1:25" hidden="1" x14ac:dyDescent="0.3">
      <c r="A1381" t="s">
        <v>70</v>
      </c>
      <c r="B1381">
        <v>2022</v>
      </c>
      <c r="C1381" t="s">
        <v>1522</v>
      </c>
      <c r="D1381" t="s">
        <v>1982</v>
      </c>
      <c r="E1381">
        <v>10</v>
      </c>
      <c r="F1381">
        <v>1</v>
      </c>
      <c r="L1381" t="str">
        <f>VLOOKUP($D1381,Artslister!$A$1:$W$99,2,FALSE)</f>
        <v>Seseli libanotis</v>
      </c>
      <c r="M1381">
        <f>VLOOKUP($D1381,Artslister!$A$1:$W$99,3,FALSE)</f>
        <v>100366</v>
      </c>
      <c r="N1381">
        <f>VLOOKUP($D1381,Artslister!$A$1:$W$99,4,FALSE)</f>
        <v>0</v>
      </c>
      <c r="O1381" t="str">
        <f>VLOOKUP($D1381,Artslister!$A$1:$W$99,5,FALSE)</f>
        <v>Plantae</v>
      </c>
      <c r="P1381" t="str">
        <f>VLOOKUP($D1381,Artslister!$A$1:$W$99,6,FALSE)</f>
        <v>Magnoliophyta</v>
      </c>
      <c r="Q1381" t="str">
        <f>VLOOKUP($D1381,Artslister!$A$1:$W$99,7,FALSE)</f>
        <v>Eudicots</v>
      </c>
      <c r="R1381" t="str">
        <f>VLOOKUP($D1381,Artslister!$A$1:$W$99,8,FALSE)</f>
        <v>Apiales</v>
      </c>
      <c r="S1381" t="str">
        <f>VLOOKUP($D1381,Artslister!$A$1:$W$99,9,FALSE)</f>
        <v>Apiaceae</v>
      </c>
      <c r="T1381" t="str">
        <f>VLOOKUP($D1381,Artslister!$A$1:$W$99,10,FALSE)</f>
        <v>Seseli</v>
      </c>
      <c r="U1381" t="str">
        <f>VLOOKUP($D1381,Artslister!$A$1:$W$99,11,FALSE)</f>
        <v>libanotis</v>
      </c>
      <c r="V1381">
        <f>VLOOKUP($D1381,Artslister!$A$1:$W$99,12,FALSE)</f>
        <v>0</v>
      </c>
      <c r="W1381" t="str">
        <f>VLOOKUP($D1381,Artslister!$A$1:$W$99,13,FALSE)</f>
        <v>(L.) W.D.J.Koch</v>
      </c>
      <c r="X1381" t="e">
        <f>VLOOKUP($D1381,Artslister!$A$1:$W$99,15,FALSE)</f>
        <v>#REF!</v>
      </c>
      <c r="Y1381" t="e">
        <f>VLOOKUP($D1381,Artslister!$A$1:$W$99,17,FALSE)</f>
        <v>#N/A</v>
      </c>
    </row>
    <row r="1382" spans="1:25" hidden="1" x14ac:dyDescent="0.3">
      <c r="A1382" t="s">
        <v>70</v>
      </c>
      <c r="B1382">
        <v>2022</v>
      </c>
      <c r="C1382" t="s">
        <v>1529</v>
      </c>
      <c r="D1382" t="s">
        <v>1982</v>
      </c>
      <c r="E1382">
        <v>1</v>
      </c>
      <c r="F1382">
        <v>1</v>
      </c>
      <c r="L1382" t="str">
        <f>VLOOKUP($D1382,Artslister!$A$1:$W$99,2,FALSE)</f>
        <v>Seseli libanotis</v>
      </c>
      <c r="M1382">
        <f>VLOOKUP($D1382,Artslister!$A$1:$W$99,3,FALSE)</f>
        <v>100366</v>
      </c>
      <c r="N1382">
        <f>VLOOKUP($D1382,Artslister!$A$1:$W$99,4,FALSE)</f>
        <v>0</v>
      </c>
      <c r="O1382" t="str">
        <f>VLOOKUP($D1382,Artslister!$A$1:$W$99,5,FALSE)</f>
        <v>Plantae</v>
      </c>
      <c r="P1382" t="str">
        <f>VLOOKUP($D1382,Artslister!$A$1:$W$99,6,FALSE)</f>
        <v>Magnoliophyta</v>
      </c>
      <c r="Q1382" t="str">
        <f>VLOOKUP($D1382,Artslister!$A$1:$W$99,7,FALSE)</f>
        <v>Eudicots</v>
      </c>
      <c r="R1382" t="str">
        <f>VLOOKUP($D1382,Artslister!$A$1:$W$99,8,FALSE)</f>
        <v>Apiales</v>
      </c>
      <c r="S1382" t="str">
        <f>VLOOKUP($D1382,Artslister!$A$1:$W$99,9,FALSE)</f>
        <v>Apiaceae</v>
      </c>
      <c r="T1382" t="str">
        <f>VLOOKUP($D1382,Artslister!$A$1:$W$99,10,FALSE)</f>
        <v>Seseli</v>
      </c>
      <c r="U1382" t="str">
        <f>VLOOKUP($D1382,Artslister!$A$1:$W$99,11,FALSE)</f>
        <v>libanotis</v>
      </c>
      <c r="V1382">
        <f>VLOOKUP($D1382,Artslister!$A$1:$W$99,12,FALSE)</f>
        <v>0</v>
      </c>
      <c r="W1382" t="str">
        <f>VLOOKUP($D1382,Artslister!$A$1:$W$99,13,FALSE)</f>
        <v>(L.) W.D.J.Koch</v>
      </c>
      <c r="X1382" t="e">
        <f>VLOOKUP($D1382,Artslister!$A$1:$W$99,15,FALSE)</f>
        <v>#REF!</v>
      </c>
      <c r="Y1382" t="e">
        <f>VLOOKUP($D1382,Artslister!$A$1:$W$99,17,FALSE)</f>
        <v>#N/A</v>
      </c>
    </row>
    <row r="1383" spans="1:25" hidden="1" x14ac:dyDescent="0.3">
      <c r="A1383" t="s">
        <v>70</v>
      </c>
      <c r="B1383">
        <v>2022</v>
      </c>
      <c r="C1383" t="s">
        <v>1524</v>
      </c>
      <c r="D1383" t="s">
        <v>1982</v>
      </c>
      <c r="E1383">
        <v>0.1</v>
      </c>
      <c r="F1383">
        <v>1</v>
      </c>
      <c r="L1383" t="str">
        <f>VLOOKUP($D1383,Artslister!$A$1:$W$99,2,FALSE)</f>
        <v>Seseli libanotis</v>
      </c>
      <c r="M1383">
        <f>VLOOKUP($D1383,Artslister!$A$1:$W$99,3,FALSE)</f>
        <v>100366</v>
      </c>
      <c r="N1383">
        <f>VLOOKUP($D1383,Artslister!$A$1:$W$99,4,FALSE)</f>
        <v>0</v>
      </c>
      <c r="O1383" t="str">
        <f>VLOOKUP($D1383,Artslister!$A$1:$W$99,5,FALSE)</f>
        <v>Plantae</v>
      </c>
      <c r="P1383" t="str">
        <f>VLOOKUP($D1383,Artslister!$A$1:$W$99,6,FALSE)</f>
        <v>Magnoliophyta</v>
      </c>
      <c r="Q1383" t="str">
        <f>VLOOKUP($D1383,Artslister!$A$1:$W$99,7,FALSE)</f>
        <v>Eudicots</v>
      </c>
      <c r="R1383" t="str">
        <f>VLOOKUP($D1383,Artslister!$A$1:$W$99,8,FALSE)</f>
        <v>Apiales</v>
      </c>
      <c r="S1383" t="str">
        <f>VLOOKUP($D1383,Artslister!$A$1:$W$99,9,FALSE)</f>
        <v>Apiaceae</v>
      </c>
      <c r="T1383" t="str">
        <f>VLOOKUP($D1383,Artslister!$A$1:$W$99,10,FALSE)</f>
        <v>Seseli</v>
      </c>
      <c r="U1383" t="str">
        <f>VLOOKUP($D1383,Artslister!$A$1:$W$99,11,FALSE)</f>
        <v>libanotis</v>
      </c>
      <c r="V1383">
        <f>VLOOKUP($D1383,Artslister!$A$1:$W$99,12,FALSE)</f>
        <v>0</v>
      </c>
      <c r="W1383" t="str">
        <f>VLOOKUP($D1383,Artslister!$A$1:$W$99,13,FALSE)</f>
        <v>(L.) W.D.J.Koch</v>
      </c>
      <c r="X1383" t="e">
        <f>VLOOKUP($D1383,Artslister!$A$1:$W$99,15,FALSE)</f>
        <v>#REF!</v>
      </c>
      <c r="Y1383" t="e">
        <f>VLOOKUP($D1383,Artslister!$A$1:$W$99,17,FALSE)</f>
        <v>#N/A</v>
      </c>
    </row>
    <row r="1384" spans="1:25" hidden="1" x14ac:dyDescent="0.3">
      <c r="A1384" t="s">
        <v>70</v>
      </c>
      <c r="B1384">
        <v>2022</v>
      </c>
      <c r="C1384" t="s">
        <v>1526</v>
      </c>
      <c r="D1384" t="s">
        <v>1945</v>
      </c>
      <c r="E1384">
        <v>2</v>
      </c>
      <c r="F1384">
        <v>1</v>
      </c>
      <c r="L1384" t="str">
        <f>VLOOKUP($D1384,Artslister!$A$1:$W$99,2,FALSE)</f>
        <v>Filipendula vulgaris</v>
      </c>
      <c r="M1384" t="str">
        <f>VLOOKUP($D1384,Artslister!$A$1:$W$99,3,FALSE)</f>
        <v>103311</v>
      </c>
      <c r="N1384" t="str">
        <f>VLOOKUP($D1384,Artslister!$A$1:$W$99,4,FALSE)</f>
        <v>133275</v>
      </c>
      <c r="O1384" t="str">
        <f>VLOOKUP($D1384,Artslister!$A$1:$W$99,5,FALSE)</f>
        <v>Plantae</v>
      </c>
      <c r="P1384" t="str">
        <f>VLOOKUP($D1384,Artslister!$A$1:$W$99,6,FALSE)</f>
        <v>Magnoliophyta</v>
      </c>
      <c r="Q1384" t="str">
        <f>VLOOKUP($D1384,Artslister!$A$1:$W$99,7,FALSE)</f>
        <v>Eudicots</v>
      </c>
      <c r="R1384" t="str">
        <f>VLOOKUP($D1384,Artslister!$A$1:$W$99,8,FALSE)</f>
        <v>Rosales</v>
      </c>
      <c r="S1384" t="str">
        <f>VLOOKUP($D1384,Artslister!$A$1:$W$99,9,FALSE)</f>
        <v>Rosaceae</v>
      </c>
      <c r="T1384" t="str">
        <f>VLOOKUP($D1384,Artslister!$A$1:$W$99,10,FALSE)</f>
        <v>Filipendula</v>
      </c>
      <c r="U1384" t="str">
        <f>VLOOKUP($D1384,Artslister!$A$1:$W$99,11,FALSE)</f>
        <v>vulgaris</v>
      </c>
      <c r="V1384">
        <f>VLOOKUP($D1384,Artslister!$A$1:$W$99,12,FALSE)</f>
        <v>0</v>
      </c>
      <c r="W1384" t="str">
        <f>VLOOKUP($D1384,Artslister!$A$1:$W$99,13,FALSE)</f>
        <v>Moench</v>
      </c>
      <c r="X1384" t="e">
        <f>VLOOKUP($D1384,Artslister!$A$1:$W$99,15,FALSE)</f>
        <v>#REF!</v>
      </c>
      <c r="Y1384" t="e">
        <f>VLOOKUP($D1384,Artslister!$A$1:$W$99,17,FALSE)</f>
        <v>#N/A</v>
      </c>
    </row>
    <row r="1385" spans="1:25" hidden="1" x14ac:dyDescent="0.3">
      <c r="A1385" t="s">
        <v>70</v>
      </c>
      <c r="B1385">
        <v>2022</v>
      </c>
      <c r="C1385" t="s">
        <v>1515</v>
      </c>
      <c r="D1385" t="s">
        <v>1945</v>
      </c>
      <c r="E1385">
        <v>4</v>
      </c>
      <c r="F1385">
        <v>1</v>
      </c>
      <c r="L1385" t="str">
        <f>VLOOKUP($D1385,Artslister!$A$1:$W$99,2,FALSE)</f>
        <v>Filipendula vulgaris</v>
      </c>
      <c r="M1385" t="str">
        <f>VLOOKUP($D1385,Artslister!$A$1:$W$99,3,FALSE)</f>
        <v>103311</v>
      </c>
      <c r="N1385" t="str">
        <f>VLOOKUP($D1385,Artslister!$A$1:$W$99,4,FALSE)</f>
        <v>133275</v>
      </c>
      <c r="O1385" t="str">
        <f>VLOOKUP($D1385,Artslister!$A$1:$W$99,5,FALSE)</f>
        <v>Plantae</v>
      </c>
      <c r="P1385" t="str">
        <f>VLOOKUP($D1385,Artslister!$A$1:$W$99,6,FALSE)</f>
        <v>Magnoliophyta</v>
      </c>
      <c r="Q1385" t="str">
        <f>VLOOKUP($D1385,Artslister!$A$1:$W$99,7,FALSE)</f>
        <v>Eudicots</v>
      </c>
      <c r="R1385" t="str">
        <f>VLOOKUP($D1385,Artslister!$A$1:$W$99,8,FALSE)</f>
        <v>Rosales</v>
      </c>
      <c r="S1385" t="str">
        <f>VLOOKUP($D1385,Artslister!$A$1:$W$99,9,FALSE)</f>
        <v>Rosaceae</v>
      </c>
      <c r="T1385" t="str">
        <f>VLOOKUP($D1385,Artslister!$A$1:$W$99,10,FALSE)</f>
        <v>Filipendula</v>
      </c>
      <c r="U1385" t="str">
        <f>VLOOKUP($D1385,Artslister!$A$1:$W$99,11,FALSE)</f>
        <v>vulgaris</v>
      </c>
      <c r="V1385">
        <f>VLOOKUP($D1385,Artslister!$A$1:$W$99,12,FALSE)</f>
        <v>0</v>
      </c>
      <c r="W1385" t="str">
        <f>VLOOKUP($D1385,Artslister!$A$1:$W$99,13,FALSE)</f>
        <v>Moench</v>
      </c>
      <c r="X1385" t="e">
        <f>VLOOKUP($D1385,Artslister!$A$1:$W$99,15,FALSE)</f>
        <v>#REF!</v>
      </c>
      <c r="Y1385" t="e">
        <f>VLOOKUP($D1385,Artslister!$A$1:$W$99,17,FALSE)</f>
        <v>#N/A</v>
      </c>
    </row>
    <row r="1386" spans="1:25" hidden="1" x14ac:dyDescent="0.3">
      <c r="A1386" t="s">
        <v>70</v>
      </c>
      <c r="B1386">
        <v>2022</v>
      </c>
      <c r="C1386" t="s">
        <v>1527</v>
      </c>
      <c r="D1386" t="s">
        <v>1945</v>
      </c>
      <c r="E1386">
        <v>10</v>
      </c>
      <c r="F1386">
        <v>1</v>
      </c>
      <c r="L1386" t="str">
        <f>VLOOKUP($D1386,Artslister!$A$1:$W$99,2,FALSE)</f>
        <v>Filipendula vulgaris</v>
      </c>
      <c r="M1386" t="str">
        <f>VLOOKUP($D1386,Artslister!$A$1:$W$99,3,FALSE)</f>
        <v>103311</v>
      </c>
      <c r="N1386" t="str">
        <f>VLOOKUP($D1386,Artslister!$A$1:$W$99,4,FALSE)</f>
        <v>133275</v>
      </c>
      <c r="O1386" t="str">
        <f>VLOOKUP($D1386,Artslister!$A$1:$W$99,5,FALSE)</f>
        <v>Plantae</v>
      </c>
      <c r="P1386" t="str">
        <f>VLOOKUP($D1386,Artslister!$A$1:$W$99,6,FALSE)</f>
        <v>Magnoliophyta</v>
      </c>
      <c r="Q1386" t="str">
        <f>VLOOKUP($D1386,Artslister!$A$1:$W$99,7,FALSE)</f>
        <v>Eudicots</v>
      </c>
      <c r="R1386" t="str">
        <f>VLOOKUP($D1386,Artslister!$A$1:$W$99,8,FALSE)</f>
        <v>Rosales</v>
      </c>
      <c r="S1386" t="str">
        <f>VLOOKUP($D1386,Artslister!$A$1:$W$99,9,FALSE)</f>
        <v>Rosaceae</v>
      </c>
      <c r="T1386" t="str">
        <f>VLOOKUP($D1386,Artslister!$A$1:$W$99,10,FALSE)</f>
        <v>Filipendula</v>
      </c>
      <c r="U1386" t="str">
        <f>VLOOKUP($D1386,Artslister!$A$1:$W$99,11,FALSE)</f>
        <v>vulgaris</v>
      </c>
      <c r="V1386">
        <f>VLOOKUP($D1386,Artslister!$A$1:$W$99,12,FALSE)</f>
        <v>0</v>
      </c>
      <c r="W1386" t="str">
        <f>VLOOKUP($D1386,Artslister!$A$1:$W$99,13,FALSE)</f>
        <v>Moench</v>
      </c>
      <c r="X1386" t="e">
        <f>VLOOKUP($D1386,Artslister!$A$1:$W$99,15,FALSE)</f>
        <v>#REF!</v>
      </c>
      <c r="Y1386" t="e">
        <f>VLOOKUP($D1386,Artslister!$A$1:$W$99,17,FALSE)</f>
        <v>#N/A</v>
      </c>
    </row>
    <row r="1387" spans="1:25" hidden="1" x14ac:dyDescent="0.3">
      <c r="A1387" t="s">
        <v>70</v>
      </c>
      <c r="B1387">
        <v>2022</v>
      </c>
      <c r="C1387" t="s">
        <v>1522</v>
      </c>
      <c r="D1387" t="s">
        <v>1945</v>
      </c>
      <c r="E1387">
        <v>10</v>
      </c>
      <c r="F1387">
        <v>1</v>
      </c>
      <c r="L1387" t="str">
        <f>VLOOKUP($D1387,Artslister!$A$1:$W$99,2,FALSE)</f>
        <v>Filipendula vulgaris</v>
      </c>
      <c r="M1387" t="str">
        <f>VLOOKUP($D1387,Artslister!$A$1:$W$99,3,FALSE)</f>
        <v>103311</v>
      </c>
      <c r="N1387" t="str">
        <f>VLOOKUP($D1387,Artslister!$A$1:$W$99,4,FALSE)</f>
        <v>133275</v>
      </c>
      <c r="O1387" t="str">
        <f>VLOOKUP($D1387,Artslister!$A$1:$W$99,5,FALSE)</f>
        <v>Plantae</v>
      </c>
      <c r="P1387" t="str">
        <f>VLOOKUP($D1387,Artslister!$A$1:$W$99,6,FALSE)</f>
        <v>Magnoliophyta</v>
      </c>
      <c r="Q1387" t="str">
        <f>VLOOKUP($D1387,Artslister!$A$1:$W$99,7,FALSE)</f>
        <v>Eudicots</v>
      </c>
      <c r="R1387" t="str">
        <f>VLOOKUP($D1387,Artslister!$A$1:$W$99,8,FALSE)</f>
        <v>Rosales</v>
      </c>
      <c r="S1387" t="str">
        <f>VLOOKUP($D1387,Artslister!$A$1:$W$99,9,FALSE)</f>
        <v>Rosaceae</v>
      </c>
      <c r="T1387" t="str">
        <f>VLOOKUP($D1387,Artslister!$A$1:$W$99,10,FALSE)</f>
        <v>Filipendula</v>
      </c>
      <c r="U1387" t="str">
        <f>VLOOKUP($D1387,Artslister!$A$1:$W$99,11,FALSE)</f>
        <v>vulgaris</v>
      </c>
      <c r="V1387">
        <f>VLOOKUP($D1387,Artslister!$A$1:$W$99,12,FALSE)</f>
        <v>0</v>
      </c>
      <c r="W1387" t="str">
        <f>VLOOKUP($D1387,Artslister!$A$1:$W$99,13,FALSE)</f>
        <v>Moench</v>
      </c>
      <c r="X1387" t="e">
        <f>VLOOKUP($D1387,Artslister!$A$1:$W$99,15,FALSE)</f>
        <v>#REF!</v>
      </c>
      <c r="Y1387" t="e">
        <f>VLOOKUP($D1387,Artslister!$A$1:$W$99,17,FALSE)</f>
        <v>#N/A</v>
      </c>
    </row>
    <row r="1388" spans="1:25" hidden="1" x14ac:dyDescent="0.3">
      <c r="A1388" t="s">
        <v>70</v>
      </c>
      <c r="B1388">
        <v>2022</v>
      </c>
      <c r="C1388" t="s">
        <v>1529</v>
      </c>
      <c r="D1388" t="s">
        <v>1945</v>
      </c>
      <c r="E1388">
        <v>0.1</v>
      </c>
      <c r="F1388">
        <v>1</v>
      </c>
      <c r="L1388" t="str">
        <f>VLOOKUP($D1388,Artslister!$A$1:$W$99,2,FALSE)</f>
        <v>Filipendula vulgaris</v>
      </c>
      <c r="M1388" t="str">
        <f>VLOOKUP($D1388,Artslister!$A$1:$W$99,3,FALSE)</f>
        <v>103311</v>
      </c>
      <c r="N1388" t="str">
        <f>VLOOKUP($D1388,Artslister!$A$1:$W$99,4,FALSE)</f>
        <v>133275</v>
      </c>
      <c r="O1388" t="str">
        <f>VLOOKUP($D1388,Artslister!$A$1:$W$99,5,FALSE)</f>
        <v>Plantae</v>
      </c>
      <c r="P1388" t="str">
        <f>VLOOKUP($D1388,Artslister!$A$1:$W$99,6,FALSE)</f>
        <v>Magnoliophyta</v>
      </c>
      <c r="Q1388" t="str">
        <f>VLOOKUP($D1388,Artslister!$A$1:$W$99,7,FALSE)</f>
        <v>Eudicots</v>
      </c>
      <c r="R1388" t="str">
        <f>VLOOKUP($D1388,Artslister!$A$1:$W$99,8,FALSE)</f>
        <v>Rosales</v>
      </c>
      <c r="S1388" t="str">
        <f>VLOOKUP($D1388,Artslister!$A$1:$W$99,9,FALSE)</f>
        <v>Rosaceae</v>
      </c>
      <c r="T1388" t="str">
        <f>VLOOKUP($D1388,Artslister!$A$1:$W$99,10,FALSE)</f>
        <v>Filipendula</v>
      </c>
      <c r="U1388" t="str">
        <f>VLOOKUP($D1388,Artslister!$A$1:$W$99,11,FALSE)</f>
        <v>vulgaris</v>
      </c>
      <c r="V1388">
        <f>VLOOKUP($D1388,Artslister!$A$1:$W$99,12,FALSE)</f>
        <v>0</v>
      </c>
      <c r="W1388" t="str">
        <f>VLOOKUP($D1388,Artslister!$A$1:$W$99,13,FALSE)</f>
        <v>Moench</v>
      </c>
      <c r="X1388" t="e">
        <f>VLOOKUP($D1388,Artslister!$A$1:$W$99,15,FALSE)</f>
        <v>#REF!</v>
      </c>
      <c r="Y1388" t="e">
        <f>VLOOKUP($D1388,Artslister!$A$1:$W$99,17,FALSE)</f>
        <v>#N/A</v>
      </c>
    </row>
    <row r="1389" spans="1:25" hidden="1" x14ac:dyDescent="0.3">
      <c r="A1389" t="s">
        <v>70</v>
      </c>
      <c r="B1389">
        <v>2022</v>
      </c>
      <c r="C1389" t="s">
        <v>1524</v>
      </c>
      <c r="D1389" t="s">
        <v>1945</v>
      </c>
      <c r="E1389">
        <v>2</v>
      </c>
      <c r="F1389">
        <v>1</v>
      </c>
      <c r="L1389" t="str">
        <f>VLOOKUP($D1389,Artslister!$A$1:$W$99,2,FALSE)</f>
        <v>Filipendula vulgaris</v>
      </c>
      <c r="M1389" t="str">
        <f>VLOOKUP($D1389,Artslister!$A$1:$W$99,3,FALSE)</f>
        <v>103311</v>
      </c>
      <c r="N1389" t="str">
        <f>VLOOKUP($D1389,Artslister!$A$1:$W$99,4,FALSE)</f>
        <v>133275</v>
      </c>
      <c r="O1389" t="str">
        <f>VLOOKUP($D1389,Artslister!$A$1:$W$99,5,FALSE)</f>
        <v>Plantae</v>
      </c>
      <c r="P1389" t="str">
        <f>VLOOKUP($D1389,Artslister!$A$1:$W$99,6,FALSE)</f>
        <v>Magnoliophyta</v>
      </c>
      <c r="Q1389" t="str">
        <f>VLOOKUP($D1389,Artslister!$A$1:$W$99,7,FALSE)</f>
        <v>Eudicots</v>
      </c>
      <c r="R1389" t="str">
        <f>VLOOKUP($D1389,Artslister!$A$1:$W$99,8,FALSE)</f>
        <v>Rosales</v>
      </c>
      <c r="S1389" t="str">
        <f>VLOOKUP($D1389,Artslister!$A$1:$W$99,9,FALSE)</f>
        <v>Rosaceae</v>
      </c>
      <c r="T1389" t="str">
        <f>VLOOKUP($D1389,Artslister!$A$1:$W$99,10,FALSE)</f>
        <v>Filipendula</v>
      </c>
      <c r="U1389" t="str">
        <f>VLOOKUP($D1389,Artslister!$A$1:$W$99,11,FALSE)</f>
        <v>vulgaris</v>
      </c>
      <c r="V1389">
        <f>VLOOKUP($D1389,Artslister!$A$1:$W$99,12,FALSE)</f>
        <v>0</v>
      </c>
      <c r="W1389" t="str">
        <f>VLOOKUP($D1389,Artslister!$A$1:$W$99,13,FALSE)</f>
        <v>Moench</v>
      </c>
      <c r="X1389" t="e">
        <f>VLOOKUP($D1389,Artslister!$A$1:$W$99,15,FALSE)</f>
        <v>#REF!</v>
      </c>
      <c r="Y1389" t="e">
        <f>VLOOKUP($D1389,Artslister!$A$1:$W$99,17,FALSE)</f>
        <v>#N/A</v>
      </c>
    </row>
    <row r="1390" spans="1:25" hidden="1" x14ac:dyDescent="0.3">
      <c r="A1390" t="s">
        <v>70</v>
      </c>
      <c r="B1390">
        <v>2022</v>
      </c>
      <c r="C1390" t="s">
        <v>1516</v>
      </c>
      <c r="D1390" t="s">
        <v>1945</v>
      </c>
      <c r="E1390">
        <v>5</v>
      </c>
      <c r="F1390">
        <v>1</v>
      </c>
      <c r="L1390" t="str">
        <f>VLOOKUP($D1390,Artslister!$A$1:$W$99,2,FALSE)</f>
        <v>Filipendula vulgaris</v>
      </c>
      <c r="M1390" t="str">
        <f>VLOOKUP($D1390,Artslister!$A$1:$W$99,3,FALSE)</f>
        <v>103311</v>
      </c>
      <c r="N1390" t="str">
        <f>VLOOKUP($D1390,Artslister!$A$1:$W$99,4,FALSE)</f>
        <v>133275</v>
      </c>
      <c r="O1390" t="str">
        <f>VLOOKUP($D1390,Artslister!$A$1:$W$99,5,FALSE)</f>
        <v>Plantae</v>
      </c>
      <c r="P1390" t="str">
        <f>VLOOKUP($D1390,Artslister!$A$1:$W$99,6,FALSE)</f>
        <v>Magnoliophyta</v>
      </c>
      <c r="Q1390" t="str">
        <f>VLOOKUP($D1390,Artslister!$A$1:$W$99,7,FALSE)</f>
        <v>Eudicots</v>
      </c>
      <c r="R1390" t="str">
        <f>VLOOKUP($D1390,Artslister!$A$1:$W$99,8,FALSE)</f>
        <v>Rosales</v>
      </c>
      <c r="S1390" t="str">
        <f>VLOOKUP($D1390,Artslister!$A$1:$W$99,9,FALSE)</f>
        <v>Rosaceae</v>
      </c>
      <c r="T1390" t="str">
        <f>VLOOKUP($D1390,Artslister!$A$1:$W$99,10,FALSE)</f>
        <v>Filipendula</v>
      </c>
      <c r="U1390" t="str">
        <f>VLOOKUP($D1390,Artslister!$A$1:$W$99,11,FALSE)</f>
        <v>vulgaris</v>
      </c>
      <c r="V1390">
        <f>VLOOKUP($D1390,Artslister!$A$1:$W$99,12,FALSE)</f>
        <v>0</v>
      </c>
      <c r="W1390" t="str">
        <f>VLOOKUP($D1390,Artslister!$A$1:$W$99,13,FALSE)</f>
        <v>Moench</v>
      </c>
      <c r="X1390" t="e">
        <f>VLOOKUP($D1390,Artslister!$A$1:$W$99,15,FALSE)</f>
        <v>#REF!</v>
      </c>
      <c r="Y1390" t="e">
        <f>VLOOKUP($D1390,Artslister!$A$1:$W$99,17,FALSE)</f>
        <v>#N/A</v>
      </c>
    </row>
    <row r="1391" spans="1:25" hidden="1" x14ac:dyDescent="0.3">
      <c r="A1391" t="s">
        <v>70</v>
      </c>
      <c r="B1391">
        <v>2022</v>
      </c>
      <c r="C1391" t="s">
        <v>1524</v>
      </c>
      <c r="D1391" t="s">
        <v>1930</v>
      </c>
      <c r="E1391">
        <v>10</v>
      </c>
      <c r="F1391">
        <v>1</v>
      </c>
      <c r="L1391" t="str">
        <f>VLOOKUP($D1391,Artslister!$A$1:$W$99,2,FALSE)</f>
        <v>Fragaria viridis</v>
      </c>
      <c r="M1391">
        <f>VLOOKUP($D1391,Artslister!$A$1:$W$99,3,FALSE)</f>
        <v>103318</v>
      </c>
      <c r="N1391">
        <f>VLOOKUP($D1391,Artslister!$A$1:$W$99,4,FALSE)</f>
        <v>0</v>
      </c>
      <c r="O1391" t="str">
        <f>VLOOKUP($D1391,Artslister!$A$1:$W$99,5,FALSE)</f>
        <v>Plantae</v>
      </c>
      <c r="P1391" t="str">
        <f>VLOOKUP($D1391,Artslister!$A$1:$W$99,6,FALSE)</f>
        <v>Magnoliophyta</v>
      </c>
      <c r="Q1391" t="str">
        <f>VLOOKUP($D1391,Artslister!$A$1:$W$99,7,FALSE)</f>
        <v>Eudicots</v>
      </c>
      <c r="R1391" t="str">
        <f>VLOOKUP($D1391,Artslister!$A$1:$W$99,8,FALSE)</f>
        <v>Rosales</v>
      </c>
      <c r="S1391" t="str">
        <f>VLOOKUP($D1391,Artslister!$A$1:$W$99,9,FALSE)</f>
        <v>Rosaceae</v>
      </c>
      <c r="T1391" t="str">
        <f>VLOOKUP($D1391,Artslister!$A$1:$W$99,10,FALSE)</f>
        <v>Fragaria</v>
      </c>
      <c r="U1391" t="str">
        <f>VLOOKUP($D1391,Artslister!$A$1:$W$99,11,FALSE)</f>
        <v>viridis</v>
      </c>
      <c r="V1391">
        <f>VLOOKUP($D1391,Artslister!$A$1:$W$99,12,FALSE)</f>
        <v>0</v>
      </c>
      <c r="W1391" t="str">
        <f>VLOOKUP($D1391,Artslister!$A$1:$W$99,13,FALSE)</f>
        <v>Weston</v>
      </c>
      <c r="X1391" t="e">
        <f>VLOOKUP($D1391,Artslister!$A$1:$W$99,15,FALSE)</f>
        <v>#REF!</v>
      </c>
      <c r="Y1391" t="e">
        <f>VLOOKUP($D1391,Artslister!$A$1:$W$99,17,FALSE)</f>
        <v>#N/A</v>
      </c>
    </row>
    <row r="1392" spans="1:25" hidden="1" x14ac:dyDescent="0.3">
      <c r="A1392" t="s">
        <v>70</v>
      </c>
      <c r="B1392">
        <v>2022</v>
      </c>
      <c r="C1392" t="s">
        <v>1516</v>
      </c>
      <c r="D1392" t="s">
        <v>1928</v>
      </c>
      <c r="E1392">
        <v>40</v>
      </c>
      <c r="I1392">
        <v>1</v>
      </c>
      <c r="L1392" t="str">
        <f>VLOOKUP($D1392,Artslister!$A$1:$W$99,2,FALSE)</f>
        <v>Rosa sp.</v>
      </c>
      <c r="M1392" t="str">
        <f>VLOOKUP($D1392,Artslister!$A$1:$W$99,3,FALSE)</f>
        <v>103384</v>
      </c>
      <c r="N1392" t="str">
        <f>VLOOKUP($D1392,Artslister!$A$1:$W$99,4,FALSE)</f>
        <v>63344</v>
      </c>
      <c r="O1392" t="str">
        <f>VLOOKUP($D1392,Artslister!$A$1:$W$99,5,FALSE)</f>
        <v>Plantae</v>
      </c>
      <c r="P1392" t="str">
        <f>VLOOKUP($D1392,Artslister!$A$1:$W$99,6,FALSE)</f>
        <v>Magnoliophyta</v>
      </c>
      <c r="Q1392" t="str">
        <f>VLOOKUP($D1392,Artslister!$A$1:$W$99,7,FALSE)</f>
        <v>Eudicots</v>
      </c>
      <c r="R1392" t="str">
        <f>VLOOKUP($D1392,Artslister!$A$1:$W$99,8,FALSE)</f>
        <v>Rosales</v>
      </c>
      <c r="S1392" t="str">
        <f>VLOOKUP($D1392,Artslister!$A$1:$W$99,9,FALSE)</f>
        <v>Rosaceae</v>
      </c>
      <c r="T1392" t="str">
        <f>VLOOKUP($D1392,Artslister!$A$1:$W$99,10,FALSE)</f>
        <v>Rosa</v>
      </c>
      <c r="U1392">
        <f>VLOOKUP($D1392,Artslister!$A$1:$W$99,11,FALSE)</f>
        <v>0</v>
      </c>
      <c r="V1392">
        <f>VLOOKUP($D1392,Artslister!$A$1:$W$99,12,FALSE)</f>
        <v>0</v>
      </c>
      <c r="W1392" t="str">
        <f>VLOOKUP($D1392,Artslister!$A$1:$W$99,13,FALSE)</f>
        <v>L.</v>
      </c>
      <c r="X1392" t="e">
        <f>VLOOKUP($D1392,Artslister!$A$1:$W$99,15,FALSE)</f>
        <v>#REF!</v>
      </c>
      <c r="Y1392" t="e">
        <f>VLOOKUP($D1392,Artslister!$A$1:$W$99,17,FALSE)</f>
        <v>#N/A</v>
      </c>
    </row>
    <row r="1393" spans="1:25" hidden="1" x14ac:dyDescent="0.3">
      <c r="A1393" t="s">
        <v>70</v>
      </c>
      <c r="B1393">
        <v>2022</v>
      </c>
      <c r="C1393" t="s">
        <v>1526</v>
      </c>
      <c r="D1393" t="s">
        <v>1974</v>
      </c>
      <c r="E1393">
        <v>0.1</v>
      </c>
      <c r="F1393">
        <v>1</v>
      </c>
      <c r="L1393" t="str">
        <f>VLOOKUP($D1393,Artslister!$A$1:$W$99,2,FALSE)</f>
        <v>Arabis wahlenbergii</v>
      </c>
      <c r="M1393" t="str">
        <f>VLOOKUP($D1393,Artslister!$A$1:$W$99,3,FALSE)</f>
        <v>141653</v>
      </c>
      <c r="N1393" t="str">
        <f>VLOOKUP($D1393,Artslister!$A$1:$W$99,4,FALSE)</f>
        <v>144043</v>
      </c>
      <c r="O1393" t="str">
        <f>VLOOKUP($D1393,Artslister!$A$1:$W$99,5,FALSE)</f>
        <v>Plantae</v>
      </c>
      <c r="P1393" t="str">
        <f>VLOOKUP($D1393,Artslister!$A$1:$W$99,6,FALSE)</f>
        <v>Magnoliophyta</v>
      </c>
      <c r="Q1393" t="str">
        <f>VLOOKUP($D1393,Artslister!$A$1:$W$99,7,FALSE)</f>
        <v>Eudicots</v>
      </c>
      <c r="R1393" t="str">
        <f>VLOOKUP($D1393,Artslister!$A$1:$W$99,8,FALSE)</f>
        <v>Brassicales</v>
      </c>
      <c r="S1393" t="str">
        <f>VLOOKUP($D1393,Artslister!$A$1:$W$99,9,FALSE)</f>
        <v>Brassicaceae</v>
      </c>
      <c r="T1393" t="str">
        <f>VLOOKUP($D1393,Artslister!$A$1:$W$99,10,FALSE)</f>
        <v>Arabis</v>
      </c>
      <c r="U1393" t="str">
        <f>VLOOKUP($D1393,Artslister!$A$1:$W$99,11,FALSE)</f>
        <v>wahlenbergii</v>
      </c>
      <c r="V1393">
        <f>VLOOKUP($D1393,Artslister!$A$1:$W$99,12,FALSE)</f>
        <v>0</v>
      </c>
      <c r="W1393" t="str">
        <f>VLOOKUP($D1393,Artslister!$A$1:$W$99,13,FALSE)</f>
        <v>Jord.</v>
      </c>
      <c r="X1393" t="e">
        <f>VLOOKUP($D1393,Artslister!$A$1:$W$99,15,FALSE)</f>
        <v>#REF!</v>
      </c>
      <c r="Y1393" t="e">
        <f>VLOOKUP($D1393,Artslister!$A$1:$W$99,17,FALSE)</f>
        <v>#N/A</v>
      </c>
    </row>
    <row r="1394" spans="1:25" hidden="1" x14ac:dyDescent="0.3">
      <c r="A1394" t="s">
        <v>70</v>
      </c>
      <c r="B1394">
        <v>2022</v>
      </c>
      <c r="C1394" t="s">
        <v>1524</v>
      </c>
      <c r="D1394" t="s">
        <v>1974</v>
      </c>
      <c r="E1394">
        <v>0.1</v>
      </c>
      <c r="F1394">
        <v>1</v>
      </c>
      <c r="L1394" t="str">
        <f>VLOOKUP($D1394,Artslister!$A$1:$W$99,2,FALSE)</f>
        <v>Arabis wahlenbergii</v>
      </c>
      <c r="M1394" t="str">
        <f>VLOOKUP($D1394,Artslister!$A$1:$W$99,3,FALSE)</f>
        <v>141653</v>
      </c>
      <c r="N1394" t="str">
        <f>VLOOKUP($D1394,Artslister!$A$1:$W$99,4,FALSE)</f>
        <v>144043</v>
      </c>
      <c r="O1394" t="str">
        <f>VLOOKUP($D1394,Artslister!$A$1:$W$99,5,FALSE)</f>
        <v>Plantae</v>
      </c>
      <c r="P1394" t="str">
        <f>VLOOKUP($D1394,Artslister!$A$1:$W$99,6,FALSE)</f>
        <v>Magnoliophyta</v>
      </c>
      <c r="Q1394" t="str">
        <f>VLOOKUP($D1394,Artslister!$A$1:$W$99,7,FALSE)</f>
        <v>Eudicots</v>
      </c>
      <c r="R1394" t="str">
        <f>VLOOKUP($D1394,Artslister!$A$1:$W$99,8,FALSE)</f>
        <v>Brassicales</v>
      </c>
      <c r="S1394" t="str">
        <f>VLOOKUP($D1394,Artslister!$A$1:$W$99,9,FALSE)</f>
        <v>Brassicaceae</v>
      </c>
      <c r="T1394" t="str">
        <f>VLOOKUP($D1394,Artslister!$A$1:$W$99,10,FALSE)</f>
        <v>Arabis</v>
      </c>
      <c r="U1394" t="str">
        <f>VLOOKUP($D1394,Artslister!$A$1:$W$99,11,FALSE)</f>
        <v>wahlenbergii</v>
      </c>
      <c r="V1394">
        <f>VLOOKUP($D1394,Artslister!$A$1:$W$99,12,FALSE)</f>
        <v>0</v>
      </c>
      <c r="W1394" t="str">
        <f>VLOOKUP($D1394,Artslister!$A$1:$W$99,13,FALSE)</f>
        <v>Jord.</v>
      </c>
      <c r="X1394" t="e">
        <f>VLOOKUP($D1394,Artslister!$A$1:$W$99,15,FALSE)</f>
        <v>#REF!</v>
      </c>
      <c r="Y1394" t="e">
        <f>VLOOKUP($D1394,Artslister!$A$1:$W$99,17,FALSE)</f>
        <v>#N/A</v>
      </c>
    </row>
    <row r="1395" spans="1:25" hidden="1" x14ac:dyDescent="0.3">
      <c r="A1395" t="s">
        <v>70</v>
      </c>
      <c r="B1395">
        <v>2022</v>
      </c>
      <c r="C1395" t="s">
        <v>1526</v>
      </c>
      <c r="D1395" t="s">
        <v>1935</v>
      </c>
      <c r="G1395">
        <v>1</v>
      </c>
      <c r="L1395" t="str">
        <f>VLOOKUP($D1395,Artslister!$A$1:$W$99,2,FALSE)</f>
        <v>Barbarea vulgaris</v>
      </c>
      <c r="M1395" t="str">
        <f>VLOOKUP($D1395,Artslister!$A$1:$W$99,3,FALSE)</f>
        <v>101103</v>
      </c>
      <c r="N1395" t="str">
        <f>VLOOKUP($D1395,Artslister!$A$1:$W$99,4,FALSE)</f>
        <v>130915</v>
      </c>
      <c r="O1395" t="str">
        <f>VLOOKUP($D1395,Artslister!$A$1:$W$99,5,FALSE)</f>
        <v>Plantae</v>
      </c>
      <c r="P1395" t="str">
        <f>VLOOKUP($D1395,Artslister!$A$1:$W$99,6,FALSE)</f>
        <v>Magnoliophyta</v>
      </c>
      <c r="Q1395" t="str">
        <f>VLOOKUP($D1395,Artslister!$A$1:$W$99,7,FALSE)</f>
        <v>Eudicots</v>
      </c>
      <c r="R1395" t="str">
        <f>VLOOKUP($D1395,Artslister!$A$1:$W$99,8,FALSE)</f>
        <v>Brassicales</v>
      </c>
      <c r="S1395" t="str">
        <f>VLOOKUP($D1395,Artslister!$A$1:$W$99,9,FALSE)</f>
        <v>Brassicaceae</v>
      </c>
      <c r="T1395" t="str">
        <f>VLOOKUP($D1395,Artslister!$A$1:$W$99,10,FALSE)</f>
        <v>Barbarea</v>
      </c>
      <c r="U1395" t="str">
        <f>VLOOKUP($D1395,Artslister!$A$1:$W$99,11,FALSE)</f>
        <v>vulgaris</v>
      </c>
      <c r="V1395">
        <f>VLOOKUP($D1395,Artslister!$A$1:$W$99,12,FALSE)</f>
        <v>0</v>
      </c>
      <c r="W1395" t="str">
        <f>VLOOKUP($D1395,Artslister!$A$1:$W$99,13,FALSE)</f>
        <v>W.T.Aiton</v>
      </c>
      <c r="X1395" t="e">
        <f>VLOOKUP($D1395,Artslister!$A$1:$W$99,15,FALSE)</f>
        <v>#REF!</v>
      </c>
      <c r="Y1395" t="str">
        <f>VLOOKUP($D1395,Artslister!$A$1:$W$99,17,FALSE)</f>
        <v>LO</v>
      </c>
    </row>
    <row r="1396" spans="1:25" hidden="1" x14ac:dyDescent="0.3">
      <c r="A1396" t="s">
        <v>150</v>
      </c>
      <c r="B1396">
        <v>2022</v>
      </c>
      <c r="C1396" t="s">
        <v>1548</v>
      </c>
      <c r="D1396" t="s">
        <v>1937</v>
      </c>
      <c r="E1396">
        <v>10</v>
      </c>
      <c r="F1396">
        <v>1</v>
      </c>
      <c r="L1396" t="str">
        <f>VLOOKUP($D1396,Artslister!$A$1:$W$99,2,FALSE)</f>
        <v>Avenula pratensis</v>
      </c>
      <c r="M1396">
        <f>VLOOKUP($D1396,Artslister!$A$1:$W$99,3,FALSE)</f>
        <v>99921</v>
      </c>
      <c r="N1396">
        <f>VLOOKUP($D1396,Artslister!$A$1:$W$99,4,FALSE)</f>
        <v>0</v>
      </c>
      <c r="O1396" t="str">
        <f>VLOOKUP($D1396,Artslister!$A$1:$W$99,5,FALSE)</f>
        <v>Plantae</v>
      </c>
      <c r="P1396" t="str">
        <f>VLOOKUP($D1396,Artslister!$A$1:$W$99,6,FALSE)</f>
        <v>Magnoliophyta</v>
      </c>
      <c r="Q1396" t="str">
        <f>VLOOKUP($D1396,Artslister!$A$1:$W$99,7,FALSE)</f>
        <v>Monocots</v>
      </c>
      <c r="R1396" t="str">
        <f>VLOOKUP($D1396,Artslister!$A$1:$W$99,8,FALSE)</f>
        <v>Poales</v>
      </c>
      <c r="S1396" t="str">
        <f>VLOOKUP($D1396,Artslister!$A$1:$W$99,9,FALSE)</f>
        <v>Poaceae</v>
      </c>
      <c r="T1396" t="str">
        <f>VLOOKUP($D1396,Artslister!$A$1:$W$99,10,FALSE)</f>
        <v>Avenula</v>
      </c>
      <c r="U1396" t="str">
        <f>VLOOKUP($D1396,Artslister!$A$1:$W$99,11,FALSE)</f>
        <v>pratensis</v>
      </c>
      <c r="V1396">
        <f>VLOOKUP($D1396,Artslister!$A$1:$W$99,12,FALSE)</f>
        <v>0</v>
      </c>
      <c r="W1396" t="str">
        <f>VLOOKUP($D1396,Artslister!$A$1:$W$99,13,FALSE)</f>
        <v>(L.) Dumort.</v>
      </c>
      <c r="X1396" t="e">
        <f>VLOOKUP($D1396,Artslister!$A$1:$W$99,15,FALSE)</f>
        <v>#REF!</v>
      </c>
      <c r="Y1396" t="e">
        <f>VLOOKUP($D1396,Artslister!$A$1:$W$99,17,FALSE)</f>
        <v>#N/A</v>
      </c>
    </row>
    <row r="1397" spans="1:25" hidden="1" x14ac:dyDescent="0.3">
      <c r="A1397" t="s">
        <v>150</v>
      </c>
      <c r="B1397">
        <v>2022</v>
      </c>
      <c r="C1397" t="s">
        <v>1551</v>
      </c>
      <c r="D1397" t="s">
        <v>1937</v>
      </c>
      <c r="E1397">
        <v>6</v>
      </c>
      <c r="F1397">
        <v>1</v>
      </c>
      <c r="L1397" t="str">
        <f>VLOOKUP($D1397,Artslister!$A$1:$W$99,2,FALSE)</f>
        <v>Avenula pratensis</v>
      </c>
      <c r="M1397">
        <f>VLOOKUP($D1397,Artslister!$A$1:$W$99,3,FALSE)</f>
        <v>99921</v>
      </c>
      <c r="N1397">
        <f>VLOOKUP($D1397,Artslister!$A$1:$W$99,4,FALSE)</f>
        <v>0</v>
      </c>
      <c r="O1397" t="str">
        <f>VLOOKUP($D1397,Artslister!$A$1:$W$99,5,FALSE)</f>
        <v>Plantae</v>
      </c>
      <c r="P1397" t="str">
        <f>VLOOKUP($D1397,Artslister!$A$1:$W$99,6,FALSE)</f>
        <v>Magnoliophyta</v>
      </c>
      <c r="Q1397" t="str">
        <f>VLOOKUP($D1397,Artslister!$A$1:$W$99,7,FALSE)</f>
        <v>Monocots</v>
      </c>
      <c r="R1397" t="str">
        <f>VLOOKUP($D1397,Artslister!$A$1:$W$99,8,FALSE)</f>
        <v>Poales</v>
      </c>
      <c r="S1397" t="str">
        <f>VLOOKUP($D1397,Artslister!$A$1:$W$99,9,FALSE)</f>
        <v>Poaceae</v>
      </c>
      <c r="T1397" t="str">
        <f>VLOOKUP($D1397,Artslister!$A$1:$W$99,10,FALSE)</f>
        <v>Avenula</v>
      </c>
      <c r="U1397" t="str">
        <f>VLOOKUP($D1397,Artslister!$A$1:$W$99,11,FALSE)</f>
        <v>pratensis</v>
      </c>
      <c r="V1397">
        <f>VLOOKUP($D1397,Artslister!$A$1:$W$99,12,FALSE)</f>
        <v>0</v>
      </c>
      <c r="W1397" t="str">
        <f>VLOOKUP($D1397,Artslister!$A$1:$W$99,13,FALSE)</f>
        <v>(L.) Dumort.</v>
      </c>
      <c r="X1397" t="e">
        <f>VLOOKUP($D1397,Artslister!$A$1:$W$99,15,FALSE)</f>
        <v>#REF!</v>
      </c>
      <c r="Y1397" t="e">
        <f>VLOOKUP($D1397,Artslister!$A$1:$W$99,17,FALSE)</f>
        <v>#N/A</v>
      </c>
    </row>
    <row r="1398" spans="1:25" hidden="1" x14ac:dyDescent="0.3">
      <c r="A1398" t="s">
        <v>150</v>
      </c>
      <c r="B1398">
        <v>2022</v>
      </c>
      <c r="C1398" t="s">
        <v>1547</v>
      </c>
      <c r="D1398" t="s">
        <v>2002</v>
      </c>
      <c r="E1398">
        <v>0.1</v>
      </c>
      <c r="F1398">
        <v>1</v>
      </c>
      <c r="L1398" t="str">
        <f>VLOOKUP($D1398,Artslister!$A$1:$W$99,2,FALSE)</f>
        <v>Briza media</v>
      </c>
      <c r="M1398">
        <f>VLOOKUP($D1398,Artslister!$A$1:$W$99,3,FALSE)</f>
        <v>99930</v>
      </c>
      <c r="N1398">
        <f>VLOOKUP($D1398,Artslister!$A$1:$W$99,4,FALSE)</f>
        <v>0</v>
      </c>
      <c r="O1398" t="str">
        <f>VLOOKUP($D1398,Artslister!$A$1:$W$99,5,FALSE)</f>
        <v>Plantae</v>
      </c>
      <c r="P1398" t="str">
        <f>VLOOKUP($D1398,Artslister!$A$1:$W$99,6,FALSE)</f>
        <v>Magnoliophyta</v>
      </c>
      <c r="Q1398" t="str">
        <f>VLOOKUP($D1398,Artslister!$A$1:$W$99,7,FALSE)</f>
        <v>Monocots</v>
      </c>
      <c r="R1398" t="str">
        <f>VLOOKUP($D1398,Artslister!$A$1:$W$99,8,FALSE)</f>
        <v>Poales</v>
      </c>
      <c r="S1398" t="str">
        <f>VLOOKUP($D1398,Artslister!$A$1:$W$99,9,FALSE)</f>
        <v>Poaceae</v>
      </c>
      <c r="T1398" t="str">
        <f>VLOOKUP($D1398,Artslister!$A$1:$W$99,10,FALSE)</f>
        <v>Briza</v>
      </c>
      <c r="U1398" t="str">
        <f>VLOOKUP($D1398,Artslister!$A$1:$W$99,11,FALSE)</f>
        <v>media</v>
      </c>
      <c r="V1398">
        <f>VLOOKUP($D1398,Artslister!$A$1:$W$99,12,FALSE)</f>
        <v>0</v>
      </c>
      <c r="W1398" t="str">
        <f>VLOOKUP($D1398,Artslister!$A$1:$W$99,13,FALSE)</f>
        <v>L.</v>
      </c>
      <c r="X1398" t="e">
        <f>VLOOKUP($D1398,Artslister!$A$1:$W$99,15,FALSE)</f>
        <v>#REF!</v>
      </c>
      <c r="Y1398" t="e">
        <f>VLOOKUP($D1398,Artslister!$A$1:$W$99,17,FALSE)</f>
        <v>#N/A</v>
      </c>
    </row>
    <row r="1399" spans="1:25" hidden="1" x14ac:dyDescent="0.3">
      <c r="A1399" t="s">
        <v>139</v>
      </c>
      <c r="B1399">
        <v>2020</v>
      </c>
      <c r="C1399" t="s">
        <v>1243</v>
      </c>
      <c r="D1399" t="s">
        <v>1939</v>
      </c>
      <c r="E1399">
        <v>0.1</v>
      </c>
      <c r="L1399" t="str">
        <f>VLOOKUP($D1399,Artslister!$A$1:$W$99,2,FALSE)</f>
        <v>Arctostaphylos uva-ursi</v>
      </c>
      <c r="M1399" t="str">
        <f>VLOOKUP($D1399,Artslister!$A$1:$W$99,3,FALSE)</f>
        <v>101771</v>
      </c>
      <c r="N1399" t="str">
        <f>VLOOKUP($D1399,Artslister!$A$1:$W$99,4,FALSE)</f>
        <v>144370</v>
      </c>
      <c r="O1399" t="str">
        <f>VLOOKUP($D1399,Artslister!$A$1:$W$99,5,FALSE)</f>
        <v>Plantae</v>
      </c>
      <c r="P1399" t="str">
        <f>VLOOKUP($D1399,Artslister!$A$1:$W$99,6,FALSE)</f>
        <v>Magnoliophyta</v>
      </c>
      <c r="Q1399" t="str">
        <f>VLOOKUP($D1399,Artslister!$A$1:$W$99,7,FALSE)</f>
        <v>Eudicots</v>
      </c>
      <c r="R1399" t="str">
        <f>VLOOKUP($D1399,Artslister!$A$1:$W$99,8,FALSE)</f>
        <v>Ericales</v>
      </c>
      <c r="S1399" t="str">
        <f>VLOOKUP($D1399,Artslister!$A$1:$W$99,9,FALSE)</f>
        <v>Ericaceae</v>
      </c>
      <c r="T1399" t="str">
        <f>VLOOKUP($D1399,Artslister!$A$1:$W$99,10,FALSE)</f>
        <v>Arctostaphylos</v>
      </c>
      <c r="U1399" t="str">
        <f>VLOOKUP($D1399,Artslister!$A$1:$W$99,11,FALSE)</f>
        <v>uva-ursi</v>
      </c>
      <c r="V1399">
        <f>VLOOKUP($D1399,Artslister!$A$1:$W$99,12,FALSE)</f>
        <v>0</v>
      </c>
      <c r="W1399" t="str">
        <f>VLOOKUP($D1399,Artslister!$A$1:$W$99,13,FALSE)</f>
        <v>(L.) Spreng.</v>
      </c>
      <c r="X1399" t="e">
        <f>VLOOKUP($D1399,Artslister!$A$1:$W$99,15,FALSE)</f>
        <v>#REF!</v>
      </c>
      <c r="Y1399" t="e">
        <f>VLOOKUP($D1399,Artslister!$A$1:$W$99,17,FALSE)</f>
        <v>#N/A</v>
      </c>
    </row>
    <row r="1400" spans="1:25" hidden="1" x14ac:dyDescent="0.3">
      <c r="A1400" t="s">
        <v>150</v>
      </c>
      <c r="B1400">
        <v>2022</v>
      </c>
      <c r="C1400" t="s">
        <v>1548</v>
      </c>
      <c r="D1400" t="s">
        <v>2002</v>
      </c>
      <c r="E1400">
        <v>2</v>
      </c>
      <c r="F1400">
        <v>1</v>
      </c>
      <c r="L1400" t="str">
        <f>VLOOKUP($D1400,Artslister!$A$1:$W$99,2,FALSE)</f>
        <v>Briza media</v>
      </c>
      <c r="M1400">
        <f>VLOOKUP($D1400,Artslister!$A$1:$W$99,3,FALSE)</f>
        <v>99930</v>
      </c>
      <c r="N1400">
        <f>VLOOKUP($D1400,Artslister!$A$1:$W$99,4,FALSE)</f>
        <v>0</v>
      </c>
      <c r="O1400" t="str">
        <f>VLOOKUP($D1400,Artslister!$A$1:$W$99,5,FALSE)</f>
        <v>Plantae</v>
      </c>
      <c r="P1400" t="str">
        <f>VLOOKUP($D1400,Artslister!$A$1:$W$99,6,FALSE)</f>
        <v>Magnoliophyta</v>
      </c>
      <c r="Q1400" t="str">
        <f>VLOOKUP($D1400,Artslister!$A$1:$W$99,7,FALSE)</f>
        <v>Monocots</v>
      </c>
      <c r="R1400" t="str">
        <f>VLOOKUP($D1400,Artslister!$A$1:$W$99,8,FALSE)</f>
        <v>Poales</v>
      </c>
      <c r="S1400" t="str">
        <f>VLOOKUP($D1400,Artslister!$A$1:$W$99,9,FALSE)</f>
        <v>Poaceae</v>
      </c>
      <c r="T1400" t="str">
        <f>VLOOKUP($D1400,Artslister!$A$1:$W$99,10,FALSE)</f>
        <v>Briza</v>
      </c>
      <c r="U1400" t="str">
        <f>VLOOKUP($D1400,Artslister!$A$1:$W$99,11,FALSE)</f>
        <v>media</v>
      </c>
      <c r="V1400">
        <f>VLOOKUP($D1400,Artslister!$A$1:$W$99,12,FALSE)</f>
        <v>0</v>
      </c>
      <c r="W1400" t="str">
        <f>VLOOKUP($D1400,Artslister!$A$1:$W$99,13,FALSE)</f>
        <v>L.</v>
      </c>
      <c r="X1400" t="e">
        <f>VLOOKUP($D1400,Artslister!$A$1:$W$99,15,FALSE)</f>
        <v>#REF!</v>
      </c>
      <c r="Y1400" t="e">
        <f>VLOOKUP($D1400,Artslister!$A$1:$W$99,17,FALSE)</f>
        <v>#N/A</v>
      </c>
    </row>
    <row r="1401" spans="1:25" hidden="1" x14ac:dyDescent="0.3">
      <c r="A1401" t="s">
        <v>57</v>
      </c>
      <c r="B1401">
        <v>2017</v>
      </c>
      <c r="C1401" t="s">
        <v>1660</v>
      </c>
      <c r="D1401" t="s">
        <v>1998</v>
      </c>
      <c r="E1401">
        <v>1</v>
      </c>
      <c r="G1401">
        <v>1</v>
      </c>
      <c r="L1401" t="str">
        <f>VLOOKUP($D1401,Artslister!$A$1:$W$99,2,FALSE)</f>
        <v>Cotoneaster sp.</v>
      </c>
      <c r="M1401" t="str">
        <f>VLOOKUP($D1401,Artslister!$A$1:$W$99,3,FALSE)</f>
        <v>103268</v>
      </c>
      <c r="N1401" t="str">
        <f>VLOOKUP($D1401,Artslister!$A$1:$W$99,4,FALSE)</f>
        <v>63228</v>
      </c>
      <c r="O1401" t="str">
        <f>VLOOKUP($D1401,Artslister!$A$1:$W$99,5,FALSE)</f>
        <v>Plantae</v>
      </c>
      <c r="P1401" t="str">
        <f>VLOOKUP($D1401,Artslister!$A$1:$W$99,6,FALSE)</f>
        <v>Magnoliophyta</v>
      </c>
      <c r="Q1401" t="str">
        <f>VLOOKUP($D1401,Artslister!$A$1:$W$99,7,FALSE)</f>
        <v>Eudicots</v>
      </c>
      <c r="R1401" t="str">
        <f>VLOOKUP($D1401,Artslister!$A$1:$W$99,8,FALSE)</f>
        <v>Rosales</v>
      </c>
      <c r="S1401" t="str">
        <f>VLOOKUP($D1401,Artslister!$A$1:$W$99,9,FALSE)</f>
        <v>Rosaceae</v>
      </c>
      <c r="T1401" t="str">
        <f>VLOOKUP($D1401,Artslister!$A$1:$W$99,10,FALSE)</f>
        <v>Cotoneaster</v>
      </c>
      <c r="U1401">
        <f>VLOOKUP($D1401,Artslister!$A$1:$W$99,11,FALSE)</f>
        <v>0</v>
      </c>
      <c r="V1401">
        <f>VLOOKUP($D1401,Artslister!$A$1:$W$99,12,FALSE)</f>
        <v>0</v>
      </c>
      <c r="W1401" t="str">
        <f>VLOOKUP($D1401,Artslister!$A$1:$W$99,13,FALSE)</f>
        <v>Medik.</v>
      </c>
      <c r="X1401" t="e">
        <f>VLOOKUP($D1401,Artslister!$A$1:$W$99,15,FALSE)</f>
        <v>#REF!</v>
      </c>
      <c r="Y1401" t="e">
        <f>VLOOKUP($D1401,Artslister!$A$1:$W$99,17,FALSE)</f>
        <v>#N/A</v>
      </c>
    </row>
    <row r="1402" spans="1:25" hidden="1" x14ac:dyDescent="0.3">
      <c r="A1402" t="s">
        <v>57</v>
      </c>
      <c r="B1402">
        <v>2017</v>
      </c>
      <c r="C1402" t="s">
        <v>1628</v>
      </c>
      <c r="D1402" t="s">
        <v>1998</v>
      </c>
      <c r="E1402">
        <v>3</v>
      </c>
      <c r="G1402">
        <v>1</v>
      </c>
      <c r="L1402" t="str">
        <f>VLOOKUP($D1402,Artslister!$A$1:$W$99,2,FALSE)</f>
        <v>Cotoneaster sp.</v>
      </c>
      <c r="M1402" t="str">
        <f>VLOOKUP($D1402,Artslister!$A$1:$W$99,3,FALSE)</f>
        <v>103268</v>
      </c>
      <c r="N1402" t="str">
        <f>VLOOKUP($D1402,Artslister!$A$1:$W$99,4,FALSE)</f>
        <v>63228</v>
      </c>
      <c r="O1402" t="str">
        <f>VLOOKUP($D1402,Artslister!$A$1:$W$99,5,FALSE)</f>
        <v>Plantae</v>
      </c>
      <c r="P1402" t="str">
        <f>VLOOKUP($D1402,Artslister!$A$1:$W$99,6,FALSE)</f>
        <v>Magnoliophyta</v>
      </c>
      <c r="Q1402" t="str">
        <f>VLOOKUP($D1402,Artslister!$A$1:$W$99,7,FALSE)</f>
        <v>Eudicots</v>
      </c>
      <c r="R1402" t="str">
        <f>VLOOKUP($D1402,Artslister!$A$1:$W$99,8,FALSE)</f>
        <v>Rosales</v>
      </c>
      <c r="S1402" t="str">
        <f>VLOOKUP($D1402,Artslister!$A$1:$W$99,9,FALSE)</f>
        <v>Rosaceae</v>
      </c>
      <c r="T1402" t="str">
        <f>VLOOKUP($D1402,Artslister!$A$1:$W$99,10,FALSE)</f>
        <v>Cotoneaster</v>
      </c>
      <c r="U1402">
        <f>VLOOKUP($D1402,Artslister!$A$1:$W$99,11,FALSE)</f>
        <v>0</v>
      </c>
      <c r="V1402">
        <f>VLOOKUP($D1402,Artslister!$A$1:$W$99,12,FALSE)</f>
        <v>0</v>
      </c>
      <c r="W1402" t="str">
        <f>VLOOKUP($D1402,Artslister!$A$1:$W$99,13,FALSE)</f>
        <v>Medik.</v>
      </c>
      <c r="X1402" t="e">
        <f>VLOOKUP($D1402,Artslister!$A$1:$W$99,15,FALSE)</f>
        <v>#REF!</v>
      </c>
      <c r="Y1402" t="e">
        <f>VLOOKUP($D1402,Artslister!$A$1:$W$99,17,FALSE)</f>
        <v>#N/A</v>
      </c>
    </row>
    <row r="1403" spans="1:25" hidden="1" x14ac:dyDescent="0.3">
      <c r="A1403" s="20" t="s">
        <v>114</v>
      </c>
      <c r="B1403" s="20">
        <v>2023</v>
      </c>
      <c r="C1403" s="20" t="s">
        <v>1488</v>
      </c>
      <c r="D1403" s="20" t="s">
        <v>1936</v>
      </c>
      <c r="E1403" s="20">
        <v>2</v>
      </c>
      <c r="I1403">
        <v>1</v>
      </c>
      <c r="K1403" s="20"/>
      <c r="L1403" t="str">
        <f>VLOOKUP($D1403,Artslister!$A$1:$W$99,2,FALSE)</f>
        <v>Cotoneaster integerrimus</v>
      </c>
      <c r="M1403" t="str">
        <f>VLOOKUP($D1403,Artslister!$A$1:$W$99,3,FALSE)</f>
        <v>103276</v>
      </c>
      <c r="N1403" t="str">
        <f>VLOOKUP($D1403,Artslister!$A$1:$W$99,4,FALSE)</f>
        <v>132025</v>
      </c>
      <c r="O1403" t="str">
        <f>VLOOKUP($D1403,Artslister!$A$1:$W$99,5,FALSE)</f>
        <v>Plantae</v>
      </c>
      <c r="P1403" t="str">
        <f>VLOOKUP($D1403,Artslister!$A$1:$W$99,6,FALSE)</f>
        <v>Magnoliophyta</v>
      </c>
      <c r="Q1403" t="str">
        <f>VLOOKUP($D1403,Artslister!$A$1:$W$99,7,FALSE)</f>
        <v>Eudicots</v>
      </c>
      <c r="R1403" t="str">
        <f>VLOOKUP($D1403,Artslister!$A$1:$W$99,8,FALSE)</f>
        <v>Rosales</v>
      </c>
      <c r="S1403" t="str">
        <f>VLOOKUP($D1403,Artslister!$A$1:$W$99,9,FALSE)</f>
        <v>Rosaceae</v>
      </c>
      <c r="T1403" t="str">
        <f>VLOOKUP($D1403,Artslister!$A$1:$W$99,10,FALSE)</f>
        <v>Cotoneaster</v>
      </c>
      <c r="U1403" t="str">
        <f>VLOOKUP($D1403,Artslister!$A$1:$W$99,11,FALSE)</f>
        <v>integerrimus</v>
      </c>
      <c r="V1403">
        <f>VLOOKUP($D1403,Artslister!$A$1:$W$99,12,FALSE)</f>
        <v>0</v>
      </c>
      <c r="W1403" t="str">
        <f>VLOOKUP($D1403,Artslister!$A$1:$W$99,13,FALSE)</f>
        <v>Medik.</v>
      </c>
      <c r="X1403" t="e">
        <f>VLOOKUP($D1403,Artslister!$A$1:$W$99,15,FALSE)</f>
        <v>#REF!</v>
      </c>
      <c r="Y1403" t="e">
        <f>VLOOKUP($D1403,Artslister!$A$1:$W$99,17,FALSE)</f>
        <v>#N/A</v>
      </c>
    </row>
    <row r="1404" spans="1:25" hidden="1" x14ac:dyDescent="0.3">
      <c r="A1404" t="s">
        <v>57</v>
      </c>
      <c r="B1404">
        <v>2018</v>
      </c>
      <c r="C1404" t="s">
        <v>1628</v>
      </c>
      <c r="D1404" t="s">
        <v>1998</v>
      </c>
      <c r="E1404">
        <v>3</v>
      </c>
      <c r="G1404">
        <v>1</v>
      </c>
      <c r="L1404" t="str">
        <f>VLOOKUP($D1404,Artslister!$A$1:$W$99,2,FALSE)</f>
        <v>Cotoneaster sp.</v>
      </c>
      <c r="M1404" t="str">
        <f>VLOOKUP($D1404,Artslister!$A$1:$W$99,3,FALSE)</f>
        <v>103268</v>
      </c>
      <c r="N1404" t="str">
        <f>VLOOKUP($D1404,Artslister!$A$1:$W$99,4,FALSE)</f>
        <v>63228</v>
      </c>
      <c r="O1404" t="str">
        <f>VLOOKUP($D1404,Artslister!$A$1:$W$99,5,FALSE)</f>
        <v>Plantae</v>
      </c>
      <c r="P1404" t="str">
        <f>VLOOKUP($D1404,Artslister!$A$1:$W$99,6,FALSE)</f>
        <v>Magnoliophyta</v>
      </c>
      <c r="Q1404" t="str">
        <f>VLOOKUP($D1404,Artslister!$A$1:$W$99,7,FALSE)</f>
        <v>Eudicots</v>
      </c>
      <c r="R1404" t="str">
        <f>VLOOKUP($D1404,Artslister!$A$1:$W$99,8,FALSE)</f>
        <v>Rosales</v>
      </c>
      <c r="S1404" t="str">
        <f>VLOOKUP($D1404,Artslister!$A$1:$W$99,9,FALSE)</f>
        <v>Rosaceae</v>
      </c>
      <c r="T1404" t="str">
        <f>VLOOKUP($D1404,Artslister!$A$1:$W$99,10,FALSE)</f>
        <v>Cotoneaster</v>
      </c>
      <c r="U1404">
        <f>VLOOKUP($D1404,Artslister!$A$1:$W$99,11,FALSE)</f>
        <v>0</v>
      </c>
      <c r="V1404">
        <f>VLOOKUP($D1404,Artslister!$A$1:$W$99,12,FALSE)</f>
        <v>0</v>
      </c>
      <c r="W1404" t="str">
        <f>VLOOKUP($D1404,Artslister!$A$1:$W$99,13,FALSE)</f>
        <v>Medik.</v>
      </c>
      <c r="X1404" t="e">
        <f>VLOOKUP($D1404,Artslister!$A$1:$W$99,15,FALSE)</f>
        <v>#REF!</v>
      </c>
      <c r="Y1404" t="e">
        <f>VLOOKUP($D1404,Artslister!$A$1:$W$99,17,FALSE)</f>
        <v>#N/A</v>
      </c>
    </row>
    <row r="1405" spans="1:25" hidden="1" x14ac:dyDescent="0.3">
      <c r="A1405" s="20" t="s">
        <v>114</v>
      </c>
      <c r="B1405" s="20">
        <v>2021</v>
      </c>
      <c r="C1405" s="20" t="s">
        <v>1488</v>
      </c>
      <c r="D1405" s="20" t="s">
        <v>667</v>
      </c>
      <c r="E1405" s="20">
        <v>1</v>
      </c>
      <c r="J1405" s="20"/>
      <c r="L1405" t="str">
        <f>VLOOKUP($D1405,Artslister!$A$1:$W$99,2,FALSE)</f>
        <v>Sorbus aucuparia</v>
      </c>
      <c r="M1405" t="str">
        <f>VLOOKUP($D1405,Artslister!$A$1:$W$99,3,FALSE)</f>
        <v>103483</v>
      </c>
      <c r="N1405" t="str">
        <f>VLOOKUP($D1405,Artslister!$A$1:$W$99,4,FALSE)</f>
        <v>137885</v>
      </c>
      <c r="O1405" t="str">
        <f>VLOOKUP($D1405,Artslister!$A$1:$W$99,5,FALSE)</f>
        <v>Plantae</v>
      </c>
      <c r="P1405" t="str">
        <f>VLOOKUP($D1405,Artslister!$A$1:$W$99,6,FALSE)</f>
        <v>Magnoliophyta</v>
      </c>
      <c r="Q1405" t="str">
        <f>VLOOKUP($D1405,Artslister!$A$1:$W$99,7,FALSE)</f>
        <v>Eudicots</v>
      </c>
      <c r="R1405" t="str">
        <f>VLOOKUP($D1405,Artslister!$A$1:$W$99,8,FALSE)</f>
        <v>Rosales</v>
      </c>
      <c r="S1405" t="str">
        <f>VLOOKUP($D1405,Artslister!$A$1:$W$99,9,FALSE)</f>
        <v>Rosaceae</v>
      </c>
      <c r="T1405" t="str">
        <f>VLOOKUP($D1405,Artslister!$A$1:$W$99,10,FALSE)</f>
        <v>Sorbus</v>
      </c>
      <c r="U1405" t="str">
        <f>VLOOKUP($D1405,Artslister!$A$1:$W$99,11,FALSE)</f>
        <v>aucuparia</v>
      </c>
      <c r="V1405">
        <f>VLOOKUP($D1405,Artslister!$A$1:$W$99,12,FALSE)</f>
        <v>0</v>
      </c>
      <c r="W1405" t="str">
        <f>VLOOKUP($D1405,Artslister!$A$1:$W$99,13,FALSE)</f>
        <v>L.</v>
      </c>
      <c r="X1405" t="e">
        <f>VLOOKUP($D1405,Artslister!$A$1:$W$99,15,FALSE)</f>
        <v>#REF!</v>
      </c>
      <c r="Y1405" t="e">
        <f>VLOOKUP($D1405,Artslister!$A$1:$W$99,17,FALSE)</f>
        <v>#N/A</v>
      </c>
    </row>
    <row r="1406" spans="1:25" hidden="1" x14ac:dyDescent="0.3">
      <c r="A1406" s="20" t="s">
        <v>114</v>
      </c>
      <c r="B1406" s="20">
        <v>2022</v>
      </c>
      <c r="C1406" t="s">
        <v>1488</v>
      </c>
      <c r="D1406" t="s">
        <v>667</v>
      </c>
      <c r="E1406">
        <v>1</v>
      </c>
      <c r="H1406">
        <v>1</v>
      </c>
      <c r="L1406" t="str">
        <f>VLOOKUP($D1406,Artslister!$A$1:$W$99,2,FALSE)</f>
        <v>Sorbus aucuparia</v>
      </c>
      <c r="M1406" t="str">
        <f>VLOOKUP($D1406,Artslister!$A$1:$W$99,3,FALSE)</f>
        <v>103483</v>
      </c>
      <c r="N1406" t="str">
        <f>VLOOKUP($D1406,Artslister!$A$1:$W$99,4,FALSE)</f>
        <v>137885</v>
      </c>
      <c r="O1406" t="str">
        <f>VLOOKUP($D1406,Artslister!$A$1:$W$99,5,FALSE)</f>
        <v>Plantae</v>
      </c>
      <c r="P1406" t="str">
        <f>VLOOKUP($D1406,Artslister!$A$1:$W$99,6,FALSE)</f>
        <v>Magnoliophyta</v>
      </c>
      <c r="Q1406" t="str">
        <f>VLOOKUP($D1406,Artslister!$A$1:$W$99,7,FALSE)</f>
        <v>Eudicots</v>
      </c>
      <c r="R1406" t="str">
        <f>VLOOKUP($D1406,Artslister!$A$1:$W$99,8,FALSE)</f>
        <v>Rosales</v>
      </c>
      <c r="S1406" t="str">
        <f>VLOOKUP($D1406,Artslister!$A$1:$W$99,9,FALSE)</f>
        <v>Rosaceae</v>
      </c>
      <c r="T1406" t="str">
        <f>VLOOKUP($D1406,Artslister!$A$1:$W$99,10,FALSE)</f>
        <v>Sorbus</v>
      </c>
      <c r="U1406" t="str">
        <f>VLOOKUP($D1406,Artslister!$A$1:$W$99,11,FALSE)</f>
        <v>aucuparia</v>
      </c>
      <c r="V1406">
        <f>VLOOKUP($D1406,Artslister!$A$1:$W$99,12,FALSE)</f>
        <v>0</v>
      </c>
      <c r="W1406" t="str">
        <f>VLOOKUP($D1406,Artslister!$A$1:$W$99,13,FALSE)</f>
        <v>L.</v>
      </c>
      <c r="X1406" t="e">
        <f>VLOOKUP($D1406,Artslister!$A$1:$W$99,15,FALSE)</f>
        <v>#REF!</v>
      </c>
      <c r="Y1406" t="e">
        <f>VLOOKUP($D1406,Artslister!$A$1:$W$99,17,FALSE)</f>
        <v>#N/A</v>
      </c>
    </row>
    <row r="1407" spans="1:25" hidden="1" x14ac:dyDescent="0.3">
      <c r="A1407" s="20" t="s">
        <v>114</v>
      </c>
      <c r="B1407" s="20">
        <v>2023</v>
      </c>
      <c r="C1407" s="20" t="s">
        <v>1488</v>
      </c>
      <c r="D1407" s="20" t="s">
        <v>667</v>
      </c>
      <c r="E1407" s="20">
        <v>1</v>
      </c>
      <c r="I1407">
        <v>1</v>
      </c>
      <c r="K1407" s="20"/>
      <c r="L1407" t="str">
        <f>VLOOKUP($D1407,Artslister!$A$1:$W$99,2,FALSE)</f>
        <v>Sorbus aucuparia</v>
      </c>
      <c r="M1407" t="str">
        <f>VLOOKUP($D1407,Artslister!$A$1:$W$99,3,FALSE)</f>
        <v>103483</v>
      </c>
      <c r="N1407" t="str">
        <f>VLOOKUP($D1407,Artslister!$A$1:$W$99,4,FALSE)</f>
        <v>137885</v>
      </c>
      <c r="O1407" t="str">
        <f>VLOOKUP($D1407,Artslister!$A$1:$W$99,5,FALSE)</f>
        <v>Plantae</v>
      </c>
      <c r="P1407" t="str">
        <f>VLOOKUP($D1407,Artslister!$A$1:$W$99,6,FALSE)</f>
        <v>Magnoliophyta</v>
      </c>
      <c r="Q1407" t="str">
        <f>VLOOKUP($D1407,Artslister!$A$1:$W$99,7,FALSE)</f>
        <v>Eudicots</v>
      </c>
      <c r="R1407" t="str">
        <f>VLOOKUP($D1407,Artslister!$A$1:$W$99,8,FALSE)</f>
        <v>Rosales</v>
      </c>
      <c r="S1407" t="str">
        <f>VLOOKUP($D1407,Artslister!$A$1:$W$99,9,FALSE)</f>
        <v>Rosaceae</v>
      </c>
      <c r="T1407" t="str">
        <f>VLOOKUP($D1407,Artslister!$A$1:$W$99,10,FALSE)</f>
        <v>Sorbus</v>
      </c>
      <c r="U1407" t="str">
        <f>VLOOKUP($D1407,Artslister!$A$1:$W$99,11,FALSE)</f>
        <v>aucuparia</v>
      </c>
      <c r="V1407">
        <f>VLOOKUP($D1407,Artslister!$A$1:$W$99,12,FALSE)</f>
        <v>0</v>
      </c>
      <c r="W1407" t="str">
        <f>VLOOKUP($D1407,Artslister!$A$1:$W$99,13,FALSE)</f>
        <v>L.</v>
      </c>
      <c r="X1407" t="e">
        <f>VLOOKUP($D1407,Artslister!$A$1:$W$99,15,FALSE)</f>
        <v>#REF!</v>
      </c>
      <c r="Y1407" t="e">
        <f>VLOOKUP($D1407,Artslister!$A$1:$W$99,17,FALSE)</f>
        <v>#N/A</v>
      </c>
    </row>
    <row r="1408" spans="1:25" hidden="1" x14ac:dyDescent="0.3">
      <c r="A1408" t="s">
        <v>57</v>
      </c>
      <c r="B1408">
        <v>2019</v>
      </c>
      <c r="C1408" t="s">
        <v>1628</v>
      </c>
      <c r="D1408" t="s">
        <v>1998</v>
      </c>
      <c r="E1408">
        <v>5</v>
      </c>
      <c r="G1408">
        <v>1</v>
      </c>
      <c r="L1408" t="str">
        <f>VLOOKUP($D1408,Artslister!$A$1:$W$99,2,FALSE)</f>
        <v>Cotoneaster sp.</v>
      </c>
      <c r="M1408" t="str">
        <f>VLOOKUP($D1408,Artslister!$A$1:$W$99,3,FALSE)</f>
        <v>103268</v>
      </c>
      <c r="N1408" t="str">
        <f>VLOOKUP($D1408,Artslister!$A$1:$W$99,4,FALSE)</f>
        <v>63228</v>
      </c>
      <c r="O1408" t="str">
        <f>VLOOKUP($D1408,Artslister!$A$1:$W$99,5,FALSE)</f>
        <v>Plantae</v>
      </c>
      <c r="P1408" t="str">
        <f>VLOOKUP($D1408,Artslister!$A$1:$W$99,6,FALSE)</f>
        <v>Magnoliophyta</v>
      </c>
      <c r="Q1408" t="str">
        <f>VLOOKUP($D1408,Artslister!$A$1:$W$99,7,FALSE)</f>
        <v>Eudicots</v>
      </c>
      <c r="R1408" t="str">
        <f>VLOOKUP($D1408,Artslister!$A$1:$W$99,8,FALSE)</f>
        <v>Rosales</v>
      </c>
      <c r="S1408" t="str">
        <f>VLOOKUP($D1408,Artslister!$A$1:$W$99,9,FALSE)</f>
        <v>Rosaceae</v>
      </c>
      <c r="T1408" t="str">
        <f>VLOOKUP($D1408,Artslister!$A$1:$W$99,10,FALSE)</f>
        <v>Cotoneaster</v>
      </c>
      <c r="U1408">
        <f>VLOOKUP($D1408,Artslister!$A$1:$W$99,11,FALSE)</f>
        <v>0</v>
      </c>
      <c r="V1408">
        <f>VLOOKUP($D1408,Artslister!$A$1:$W$99,12,FALSE)</f>
        <v>0</v>
      </c>
      <c r="W1408" t="str">
        <f>VLOOKUP($D1408,Artslister!$A$1:$W$99,13,FALSE)</f>
        <v>Medik.</v>
      </c>
      <c r="X1408" t="e">
        <f>VLOOKUP($D1408,Artslister!$A$1:$W$99,15,FALSE)</f>
        <v>#REF!</v>
      </c>
      <c r="Y1408" t="e">
        <f>VLOOKUP($D1408,Artslister!$A$1:$W$99,17,FALSE)</f>
        <v>#N/A</v>
      </c>
    </row>
    <row r="1409" spans="1:25" hidden="1" x14ac:dyDescent="0.3">
      <c r="A1409" s="20" t="s">
        <v>104</v>
      </c>
      <c r="B1409">
        <v>2023</v>
      </c>
      <c r="C1409" t="s">
        <v>1269</v>
      </c>
      <c r="D1409" t="s">
        <v>1990</v>
      </c>
      <c r="E1409">
        <v>3</v>
      </c>
      <c r="J1409">
        <v>1</v>
      </c>
      <c r="L1409" t="str">
        <f>VLOOKUP($D1409,Artslister!$A$1:$W$99,2,FALSE)</f>
        <v>Prunus cerasus</v>
      </c>
      <c r="M1409" t="str">
        <f>VLOOKUP($D1409,Artslister!$A$1:$W$99,3,FALSE)</f>
        <v>103370</v>
      </c>
      <c r="N1409" t="str">
        <f>VLOOKUP($D1409,Artslister!$A$1:$W$99,4,FALSE)</f>
        <v>135919</v>
      </c>
      <c r="O1409" t="str">
        <f>VLOOKUP($D1409,Artslister!$A$1:$W$99,5,FALSE)</f>
        <v>Plantae</v>
      </c>
      <c r="P1409" t="str">
        <f>VLOOKUP($D1409,Artslister!$A$1:$W$99,6,FALSE)</f>
        <v>Magnoliophyta</v>
      </c>
      <c r="Q1409" t="str">
        <f>VLOOKUP($D1409,Artslister!$A$1:$W$99,7,FALSE)</f>
        <v>Eudicots</v>
      </c>
      <c r="R1409" t="str">
        <f>VLOOKUP($D1409,Artslister!$A$1:$W$99,8,FALSE)</f>
        <v>Rosales</v>
      </c>
      <c r="S1409" t="str">
        <f>VLOOKUP($D1409,Artslister!$A$1:$W$99,9,FALSE)</f>
        <v>Rosaceae</v>
      </c>
      <c r="T1409" t="str">
        <f>VLOOKUP($D1409,Artslister!$A$1:$W$99,10,FALSE)</f>
        <v>Prunus</v>
      </c>
      <c r="U1409" t="str">
        <f>VLOOKUP($D1409,Artslister!$A$1:$W$99,11,FALSE)</f>
        <v>cerasus</v>
      </c>
      <c r="V1409">
        <f>VLOOKUP($D1409,Artslister!$A$1:$W$99,12,FALSE)</f>
        <v>0</v>
      </c>
      <c r="W1409" t="str">
        <f>VLOOKUP($D1409,Artslister!$A$1:$W$99,13,FALSE)</f>
        <v>L.</v>
      </c>
      <c r="X1409" t="e">
        <f>VLOOKUP($D1409,Artslister!$A$1:$W$99,15,FALSE)</f>
        <v>#REF!</v>
      </c>
      <c r="Y1409">
        <f>VLOOKUP($D1409,Artslister!$A$1:$W$99,17,FALSE)</f>
        <v>0</v>
      </c>
    </row>
    <row r="1410" spans="1:25" hidden="1" x14ac:dyDescent="0.3">
      <c r="A1410" s="20" t="s">
        <v>114</v>
      </c>
      <c r="B1410" s="20">
        <v>2020</v>
      </c>
      <c r="C1410" s="20" t="s">
        <v>1488</v>
      </c>
      <c r="D1410" s="20" t="s">
        <v>1928</v>
      </c>
      <c r="E1410" s="20">
        <v>1</v>
      </c>
      <c r="J1410" s="20"/>
      <c r="L1410" t="str">
        <f>VLOOKUP($D1410,Artslister!$A$1:$W$99,2,FALSE)</f>
        <v>Rosa sp.</v>
      </c>
      <c r="M1410" t="str">
        <f>VLOOKUP($D1410,Artslister!$A$1:$W$99,3,FALSE)</f>
        <v>103384</v>
      </c>
      <c r="N1410" t="str">
        <f>VLOOKUP($D1410,Artslister!$A$1:$W$99,4,FALSE)</f>
        <v>63344</v>
      </c>
      <c r="O1410" t="str">
        <f>VLOOKUP($D1410,Artslister!$A$1:$W$99,5,FALSE)</f>
        <v>Plantae</v>
      </c>
      <c r="P1410" t="str">
        <f>VLOOKUP($D1410,Artslister!$A$1:$W$99,6,FALSE)</f>
        <v>Magnoliophyta</v>
      </c>
      <c r="Q1410" t="str">
        <f>VLOOKUP($D1410,Artslister!$A$1:$W$99,7,FALSE)</f>
        <v>Eudicots</v>
      </c>
      <c r="R1410" t="str">
        <f>VLOOKUP($D1410,Artslister!$A$1:$W$99,8,FALSE)</f>
        <v>Rosales</v>
      </c>
      <c r="S1410" t="str">
        <f>VLOOKUP($D1410,Artslister!$A$1:$W$99,9,FALSE)</f>
        <v>Rosaceae</v>
      </c>
      <c r="T1410" t="str">
        <f>VLOOKUP($D1410,Artslister!$A$1:$W$99,10,FALSE)</f>
        <v>Rosa</v>
      </c>
      <c r="U1410">
        <f>VLOOKUP($D1410,Artslister!$A$1:$W$99,11,FALSE)</f>
        <v>0</v>
      </c>
      <c r="V1410">
        <f>VLOOKUP($D1410,Artslister!$A$1:$W$99,12,FALSE)</f>
        <v>0</v>
      </c>
      <c r="W1410" t="str">
        <f>VLOOKUP($D1410,Artslister!$A$1:$W$99,13,FALSE)</f>
        <v>L.</v>
      </c>
      <c r="X1410" t="e">
        <f>VLOOKUP($D1410,Artslister!$A$1:$W$99,15,FALSE)</f>
        <v>#REF!</v>
      </c>
      <c r="Y1410" t="e">
        <f>VLOOKUP($D1410,Artslister!$A$1:$W$99,17,FALSE)</f>
        <v>#N/A</v>
      </c>
    </row>
    <row r="1411" spans="1:25" hidden="1" x14ac:dyDescent="0.3">
      <c r="A1411" s="20" t="s">
        <v>114</v>
      </c>
      <c r="B1411" s="20">
        <v>2021</v>
      </c>
      <c r="C1411" s="20" t="s">
        <v>1488</v>
      </c>
      <c r="D1411" s="20" t="s">
        <v>1928</v>
      </c>
      <c r="E1411" s="20">
        <v>1</v>
      </c>
      <c r="J1411" s="20"/>
      <c r="L1411" t="str">
        <f>VLOOKUP($D1411,Artslister!$A$1:$W$99,2,FALSE)</f>
        <v>Rosa sp.</v>
      </c>
      <c r="M1411" t="str">
        <f>VLOOKUP($D1411,Artslister!$A$1:$W$99,3,FALSE)</f>
        <v>103384</v>
      </c>
      <c r="N1411" t="str">
        <f>VLOOKUP($D1411,Artslister!$A$1:$W$99,4,FALSE)</f>
        <v>63344</v>
      </c>
      <c r="O1411" t="str">
        <f>VLOOKUP($D1411,Artslister!$A$1:$W$99,5,FALSE)</f>
        <v>Plantae</v>
      </c>
      <c r="P1411" t="str">
        <f>VLOOKUP($D1411,Artslister!$A$1:$W$99,6,FALSE)</f>
        <v>Magnoliophyta</v>
      </c>
      <c r="Q1411" t="str">
        <f>VLOOKUP($D1411,Artslister!$A$1:$W$99,7,FALSE)</f>
        <v>Eudicots</v>
      </c>
      <c r="R1411" t="str">
        <f>VLOOKUP($D1411,Artslister!$A$1:$W$99,8,FALSE)</f>
        <v>Rosales</v>
      </c>
      <c r="S1411" t="str">
        <f>VLOOKUP($D1411,Artslister!$A$1:$W$99,9,FALSE)</f>
        <v>Rosaceae</v>
      </c>
      <c r="T1411" t="str">
        <f>VLOOKUP($D1411,Artslister!$A$1:$W$99,10,FALSE)</f>
        <v>Rosa</v>
      </c>
      <c r="U1411">
        <f>VLOOKUP($D1411,Artslister!$A$1:$W$99,11,FALSE)</f>
        <v>0</v>
      </c>
      <c r="V1411">
        <f>VLOOKUP($D1411,Artslister!$A$1:$W$99,12,FALSE)</f>
        <v>0</v>
      </c>
      <c r="W1411" t="str">
        <f>VLOOKUP($D1411,Artslister!$A$1:$W$99,13,FALSE)</f>
        <v>L.</v>
      </c>
      <c r="X1411" t="e">
        <f>VLOOKUP($D1411,Artslister!$A$1:$W$99,15,FALSE)</f>
        <v>#REF!</v>
      </c>
      <c r="Y1411" t="e">
        <f>VLOOKUP($D1411,Artslister!$A$1:$W$99,17,FALSE)</f>
        <v>#N/A</v>
      </c>
    </row>
    <row r="1412" spans="1:25" hidden="1" x14ac:dyDescent="0.3">
      <c r="A1412" s="20" t="s">
        <v>114</v>
      </c>
      <c r="B1412" s="20">
        <v>2023</v>
      </c>
      <c r="C1412" s="20" t="s">
        <v>1488</v>
      </c>
      <c r="D1412" s="20" t="s">
        <v>1928</v>
      </c>
      <c r="E1412" s="20">
        <v>1</v>
      </c>
      <c r="I1412">
        <v>1</v>
      </c>
      <c r="K1412" s="20"/>
      <c r="L1412" t="str">
        <f>VLOOKUP($D1412,Artslister!$A$1:$W$99,2,FALSE)</f>
        <v>Rosa sp.</v>
      </c>
      <c r="M1412" t="str">
        <f>VLOOKUP($D1412,Artslister!$A$1:$W$99,3,FALSE)</f>
        <v>103384</v>
      </c>
      <c r="N1412" t="str">
        <f>VLOOKUP($D1412,Artslister!$A$1:$W$99,4,FALSE)</f>
        <v>63344</v>
      </c>
      <c r="O1412" t="str">
        <f>VLOOKUP($D1412,Artslister!$A$1:$W$99,5,FALSE)</f>
        <v>Plantae</v>
      </c>
      <c r="P1412" t="str">
        <f>VLOOKUP($D1412,Artslister!$A$1:$W$99,6,FALSE)</f>
        <v>Magnoliophyta</v>
      </c>
      <c r="Q1412" t="str">
        <f>VLOOKUP($D1412,Artslister!$A$1:$W$99,7,FALSE)</f>
        <v>Eudicots</v>
      </c>
      <c r="R1412" t="str">
        <f>VLOOKUP($D1412,Artslister!$A$1:$W$99,8,FALSE)</f>
        <v>Rosales</v>
      </c>
      <c r="S1412" t="str">
        <f>VLOOKUP($D1412,Artslister!$A$1:$W$99,9,FALSE)</f>
        <v>Rosaceae</v>
      </c>
      <c r="T1412" t="str">
        <f>VLOOKUP($D1412,Artslister!$A$1:$W$99,10,FALSE)</f>
        <v>Rosa</v>
      </c>
      <c r="U1412">
        <f>VLOOKUP($D1412,Artslister!$A$1:$W$99,11,FALSE)</f>
        <v>0</v>
      </c>
      <c r="V1412">
        <f>VLOOKUP($D1412,Artslister!$A$1:$W$99,12,FALSE)</f>
        <v>0</v>
      </c>
      <c r="W1412" t="str">
        <f>VLOOKUP($D1412,Artslister!$A$1:$W$99,13,FALSE)</f>
        <v>L.</v>
      </c>
      <c r="X1412" t="e">
        <f>VLOOKUP($D1412,Artslister!$A$1:$W$99,15,FALSE)</f>
        <v>#REF!</v>
      </c>
      <c r="Y1412" t="e">
        <f>VLOOKUP($D1412,Artslister!$A$1:$W$99,17,FALSE)</f>
        <v>#N/A</v>
      </c>
    </row>
    <row r="1413" spans="1:25" hidden="1" x14ac:dyDescent="0.3">
      <c r="A1413" s="20" t="s">
        <v>114</v>
      </c>
      <c r="B1413" s="20">
        <v>2020</v>
      </c>
      <c r="C1413" s="20" t="s">
        <v>1489</v>
      </c>
      <c r="D1413" s="20" t="s">
        <v>1931</v>
      </c>
      <c r="E1413" s="20">
        <v>2</v>
      </c>
      <c r="F1413">
        <v>1</v>
      </c>
      <c r="J1413" s="20"/>
      <c r="L1413" t="str">
        <f>VLOOKUP($D1413,Artslister!$A$1:$W$99,2,FALSE)</f>
        <v>Fraxinus excelsior</v>
      </c>
      <c r="M1413" t="str">
        <f>VLOOKUP($D1413,Artslister!$A$1:$W$99,3,FALSE)</f>
        <v>102409</v>
      </c>
      <c r="N1413" t="str">
        <f>VLOOKUP($D1413,Artslister!$A$1:$W$99,4,FALSE)</f>
        <v>62369</v>
      </c>
      <c r="O1413" t="str">
        <f>VLOOKUP($D1413,Artslister!$A$1:$W$99,5,FALSE)</f>
        <v>Plantae</v>
      </c>
      <c r="P1413" t="str">
        <f>VLOOKUP($D1413,Artslister!$A$1:$W$99,6,FALSE)</f>
        <v>Magnoliophyta</v>
      </c>
      <c r="Q1413" t="str">
        <f>VLOOKUP($D1413,Artslister!$A$1:$W$99,7,FALSE)</f>
        <v>Eudicots</v>
      </c>
      <c r="R1413" t="str">
        <f>VLOOKUP($D1413,Artslister!$A$1:$W$99,8,FALSE)</f>
        <v>Lamiales</v>
      </c>
      <c r="S1413" t="str">
        <f>VLOOKUP($D1413,Artslister!$A$1:$W$99,9,FALSE)</f>
        <v>Oleaceae</v>
      </c>
      <c r="T1413" t="str">
        <f>VLOOKUP($D1413,Artslister!$A$1:$W$99,10,FALSE)</f>
        <v>Fraxinus</v>
      </c>
      <c r="U1413" t="str">
        <f>VLOOKUP($D1413,Artslister!$A$1:$W$99,11,FALSE)</f>
        <v>excelsior</v>
      </c>
      <c r="V1413">
        <f>VLOOKUP($D1413,Artslister!$A$1:$W$99,12,FALSE)</f>
        <v>0</v>
      </c>
      <c r="W1413" t="str">
        <f>VLOOKUP($D1413,Artslister!$A$1:$W$99,13,FALSE)</f>
        <v>L.</v>
      </c>
      <c r="X1413" t="e">
        <f>VLOOKUP($D1413,Artslister!$A$1:$W$99,15,FALSE)</f>
        <v>#REF!</v>
      </c>
      <c r="Y1413" t="e">
        <f>VLOOKUP($D1413,Artslister!$A$1:$W$99,17,FALSE)</f>
        <v>#N/A</v>
      </c>
    </row>
    <row r="1414" spans="1:25" hidden="1" x14ac:dyDescent="0.3">
      <c r="A1414" s="20" t="s">
        <v>114</v>
      </c>
      <c r="B1414" s="20">
        <v>2021</v>
      </c>
      <c r="C1414" s="20" t="s">
        <v>1489</v>
      </c>
      <c r="D1414" s="20" t="s">
        <v>1931</v>
      </c>
      <c r="E1414" s="20">
        <v>2</v>
      </c>
      <c r="F1414">
        <v>1</v>
      </c>
      <c r="J1414" s="20"/>
      <c r="L1414" t="str">
        <f>VLOOKUP($D1414,Artslister!$A$1:$W$99,2,FALSE)</f>
        <v>Fraxinus excelsior</v>
      </c>
      <c r="M1414" t="str">
        <f>VLOOKUP($D1414,Artslister!$A$1:$W$99,3,FALSE)</f>
        <v>102409</v>
      </c>
      <c r="N1414" t="str">
        <f>VLOOKUP($D1414,Artslister!$A$1:$W$99,4,FALSE)</f>
        <v>62369</v>
      </c>
      <c r="O1414" t="str">
        <f>VLOOKUP($D1414,Artslister!$A$1:$W$99,5,FALSE)</f>
        <v>Plantae</v>
      </c>
      <c r="P1414" t="str">
        <f>VLOOKUP($D1414,Artslister!$A$1:$W$99,6,FALSE)</f>
        <v>Magnoliophyta</v>
      </c>
      <c r="Q1414" t="str">
        <f>VLOOKUP($D1414,Artslister!$A$1:$W$99,7,FALSE)</f>
        <v>Eudicots</v>
      </c>
      <c r="R1414" t="str">
        <f>VLOOKUP($D1414,Artslister!$A$1:$W$99,8,FALSE)</f>
        <v>Lamiales</v>
      </c>
      <c r="S1414" t="str">
        <f>VLOOKUP($D1414,Artslister!$A$1:$W$99,9,FALSE)</f>
        <v>Oleaceae</v>
      </c>
      <c r="T1414" t="str">
        <f>VLOOKUP($D1414,Artslister!$A$1:$W$99,10,FALSE)</f>
        <v>Fraxinus</v>
      </c>
      <c r="U1414" t="str">
        <f>VLOOKUP($D1414,Artslister!$A$1:$W$99,11,FALSE)</f>
        <v>excelsior</v>
      </c>
      <c r="V1414">
        <f>VLOOKUP($D1414,Artslister!$A$1:$W$99,12,FALSE)</f>
        <v>0</v>
      </c>
      <c r="W1414" t="str">
        <f>VLOOKUP($D1414,Artslister!$A$1:$W$99,13,FALSE)</f>
        <v>L.</v>
      </c>
      <c r="X1414" t="e">
        <f>VLOOKUP($D1414,Artslister!$A$1:$W$99,15,FALSE)</f>
        <v>#REF!</v>
      </c>
      <c r="Y1414" t="e">
        <f>VLOOKUP($D1414,Artslister!$A$1:$W$99,17,FALSE)</f>
        <v>#N/A</v>
      </c>
    </row>
    <row r="1415" spans="1:25" hidden="1" x14ac:dyDescent="0.3">
      <c r="A1415" s="20" t="s">
        <v>114</v>
      </c>
      <c r="B1415" s="20">
        <v>2022</v>
      </c>
      <c r="C1415" t="s">
        <v>1489</v>
      </c>
      <c r="D1415" t="s">
        <v>1931</v>
      </c>
      <c r="E1415">
        <v>1</v>
      </c>
      <c r="H1415">
        <v>1</v>
      </c>
      <c r="L1415" t="str">
        <f>VLOOKUP($D1415,Artslister!$A$1:$W$99,2,FALSE)</f>
        <v>Fraxinus excelsior</v>
      </c>
      <c r="M1415" t="str">
        <f>VLOOKUP($D1415,Artslister!$A$1:$W$99,3,FALSE)</f>
        <v>102409</v>
      </c>
      <c r="N1415" t="str">
        <f>VLOOKUP($D1415,Artslister!$A$1:$W$99,4,FALSE)</f>
        <v>62369</v>
      </c>
      <c r="O1415" t="str">
        <f>VLOOKUP($D1415,Artslister!$A$1:$W$99,5,FALSE)</f>
        <v>Plantae</v>
      </c>
      <c r="P1415" t="str">
        <f>VLOOKUP($D1415,Artslister!$A$1:$W$99,6,FALSE)</f>
        <v>Magnoliophyta</v>
      </c>
      <c r="Q1415" t="str">
        <f>VLOOKUP($D1415,Artslister!$A$1:$W$99,7,FALSE)</f>
        <v>Eudicots</v>
      </c>
      <c r="R1415" t="str">
        <f>VLOOKUP($D1415,Artslister!$A$1:$W$99,8,FALSE)</f>
        <v>Lamiales</v>
      </c>
      <c r="S1415" t="str">
        <f>VLOOKUP($D1415,Artslister!$A$1:$W$99,9,FALSE)</f>
        <v>Oleaceae</v>
      </c>
      <c r="T1415" t="str">
        <f>VLOOKUP($D1415,Artslister!$A$1:$W$99,10,FALSE)</f>
        <v>Fraxinus</v>
      </c>
      <c r="U1415" t="str">
        <f>VLOOKUP($D1415,Artslister!$A$1:$W$99,11,FALSE)</f>
        <v>excelsior</v>
      </c>
      <c r="V1415">
        <f>VLOOKUP($D1415,Artslister!$A$1:$W$99,12,FALSE)</f>
        <v>0</v>
      </c>
      <c r="W1415" t="str">
        <f>VLOOKUP($D1415,Artslister!$A$1:$W$99,13,FALSE)</f>
        <v>L.</v>
      </c>
      <c r="X1415" t="e">
        <f>VLOOKUP($D1415,Artslister!$A$1:$W$99,15,FALSE)</f>
        <v>#REF!</v>
      </c>
      <c r="Y1415" t="e">
        <f>VLOOKUP($D1415,Artslister!$A$1:$W$99,17,FALSE)</f>
        <v>#N/A</v>
      </c>
    </row>
    <row r="1416" spans="1:25" hidden="1" x14ac:dyDescent="0.3">
      <c r="A1416" s="20" t="s">
        <v>114</v>
      </c>
      <c r="B1416" s="20">
        <v>2023</v>
      </c>
      <c r="C1416" s="20" t="s">
        <v>1489</v>
      </c>
      <c r="D1416" s="20" t="s">
        <v>1931</v>
      </c>
      <c r="E1416" s="20">
        <v>1</v>
      </c>
      <c r="F1416">
        <v>1</v>
      </c>
      <c r="I1416">
        <v>1</v>
      </c>
      <c r="K1416" s="20"/>
      <c r="L1416" t="str">
        <f>VLOOKUP($D1416,Artslister!$A$1:$W$99,2,FALSE)</f>
        <v>Fraxinus excelsior</v>
      </c>
      <c r="M1416" t="str">
        <f>VLOOKUP($D1416,Artslister!$A$1:$W$99,3,FALSE)</f>
        <v>102409</v>
      </c>
      <c r="N1416" t="str">
        <f>VLOOKUP($D1416,Artslister!$A$1:$W$99,4,FALSE)</f>
        <v>62369</v>
      </c>
      <c r="O1416" t="str">
        <f>VLOOKUP($D1416,Artslister!$A$1:$W$99,5,FALSE)</f>
        <v>Plantae</v>
      </c>
      <c r="P1416" t="str">
        <f>VLOOKUP($D1416,Artslister!$A$1:$W$99,6,FALSE)</f>
        <v>Magnoliophyta</v>
      </c>
      <c r="Q1416" t="str">
        <f>VLOOKUP($D1416,Artslister!$A$1:$W$99,7,FALSE)</f>
        <v>Eudicots</v>
      </c>
      <c r="R1416" t="str">
        <f>VLOOKUP($D1416,Artslister!$A$1:$W$99,8,FALSE)</f>
        <v>Lamiales</v>
      </c>
      <c r="S1416" t="str">
        <f>VLOOKUP($D1416,Artslister!$A$1:$W$99,9,FALSE)</f>
        <v>Oleaceae</v>
      </c>
      <c r="T1416" t="str">
        <f>VLOOKUP($D1416,Artslister!$A$1:$W$99,10,FALSE)</f>
        <v>Fraxinus</v>
      </c>
      <c r="U1416" t="str">
        <f>VLOOKUP($D1416,Artslister!$A$1:$W$99,11,FALSE)</f>
        <v>excelsior</v>
      </c>
      <c r="V1416">
        <f>VLOOKUP($D1416,Artslister!$A$1:$W$99,12,FALSE)</f>
        <v>0</v>
      </c>
      <c r="W1416" t="str">
        <f>VLOOKUP($D1416,Artslister!$A$1:$W$99,13,FALSE)</f>
        <v>L.</v>
      </c>
      <c r="X1416" t="e">
        <f>VLOOKUP($D1416,Artslister!$A$1:$W$99,15,FALSE)</f>
        <v>#REF!</v>
      </c>
      <c r="Y1416" t="e">
        <f>VLOOKUP($D1416,Artslister!$A$1:$W$99,17,FALSE)</f>
        <v>#N/A</v>
      </c>
    </row>
    <row r="1417" spans="1:25" hidden="1" x14ac:dyDescent="0.3">
      <c r="A1417" s="20" t="s">
        <v>114</v>
      </c>
      <c r="B1417" s="20">
        <v>2020</v>
      </c>
      <c r="C1417" s="20" t="s">
        <v>1489</v>
      </c>
      <c r="D1417" s="20" t="s">
        <v>1936</v>
      </c>
      <c r="E1417" s="20">
        <v>2</v>
      </c>
      <c r="J1417" s="20"/>
      <c r="L1417" t="str">
        <f>VLOOKUP($D1417,Artslister!$A$1:$W$99,2,FALSE)</f>
        <v>Cotoneaster integerrimus</v>
      </c>
      <c r="M1417" t="str">
        <f>VLOOKUP($D1417,Artslister!$A$1:$W$99,3,FALSE)</f>
        <v>103276</v>
      </c>
      <c r="N1417" t="str">
        <f>VLOOKUP($D1417,Artslister!$A$1:$W$99,4,FALSE)</f>
        <v>132025</v>
      </c>
      <c r="O1417" t="str">
        <f>VLOOKUP($D1417,Artslister!$A$1:$W$99,5,FALSE)</f>
        <v>Plantae</v>
      </c>
      <c r="P1417" t="str">
        <f>VLOOKUP($D1417,Artslister!$A$1:$W$99,6,FALSE)</f>
        <v>Magnoliophyta</v>
      </c>
      <c r="Q1417" t="str">
        <f>VLOOKUP($D1417,Artslister!$A$1:$W$99,7,FALSE)</f>
        <v>Eudicots</v>
      </c>
      <c r="R1417" t="str">
        <f>VLOOKUP($D1417,Artslister!$A$1:$W$99,8,FALSE)</f>
        <v>Rosales</v>
      </c>
      <c r="S1417" t="str">
        <f>VLOOKUP($D1417,Artslister!$A$1:$W$99,9,FALSE)</f>
        <v>Rosaceae</v>
      </c>
      <c r="T1417" t="str">
        <f>VLOOKUP($D1417,Artslister!$A$1:$W$99,10,FALSE)</f>
        <v>Cotoneaster</v>
      </c>
      <c r="U1417" t="str">
        <f>VLOOKUP($D1417,Artslister!$A$1:$W$99,11,FALSE)</f>
        <v>integerrimus</v>
      </c>
      <c r="V1417">
        <f>VLOOKUP($D1417,Artslister!$A$1:$W$99,12,FALSE)</f>
        <v>0</v>
      </c>
      <c r="W1417" t="str">
        <f>VLOOKUP($D1417,Artslister!$A$1:$W$99,13,FALSE)</f>
        <v>Medik.</v>
      </c>
      <c r="X1417" t="e">
        <f>VLOOKUP($D1417,Artslister!$A$1:$W$99,15,FALSE)</f>
        <v>#REF!</v>
      </c>
      <c r="Y1417" t="e">
        <f>VLOOKUP($D1417,Artslister!$A$1:$W$99,17,FALSE)</f>
        <v>#N/A</v>
      </c>
    </row>
    <row r="1418" spans="1:25" hidden="1" x14ac:dyDescent="0.3">
      <c r="A1418" t="s">
        <v>150</v>
      </c>
      <c r="B1418">
        <v>2022</v>
      </c>
      <c r="C1418" t="s">
        <v>1551</v>
      </c>
      <c r="D1418" t="s">
        <v>2002</v>
      </c>
      <c r="E1418">
        <v>1</v>
      </c>
      <c r="F1418">
        <v>1</v>
      </c>
      <c r="L1418" t="str">
        <f>VLOOKUP($D1418,Artslister!$A$1:$W$99,2,FALSE)</f>
        <v>Briza media</v>
      </c>
      <c r="M1418">
        <f>VLOOKUP($D1418,Artslister!$A$1:$W$99,3,FALSE)</f>
        <v>99930</v>
      </c>
      <c r="N1418">
        <f>VLOOKUP($D1418,Artslister!$A$1:$W$99,4,FALSE)</f>
        <v>0</v>
      </c>
      <c r="O1418" t="str">
        <f>VLOOKUP($D1418,Artslister!$A$1:$W$99,5,FALSE)</f>
        <v>Plantae</v>
      </c>
      <c r="P1418" t="str">
        <f>VLOOKUP($D1418,Artslister!$A$1:$W$99,6,FALSE)</f>
        <v>Magnoliophyta</v>
      </c>
      <c r="Q1418" t="str">
        <f>VLOOKUP($D1418,Artslister!$A$1:$W$99,7,FALSE)</f>
        <v>Monocots</v>
      </c>
      <c r="R1418" t="str">
        <f>VLOOKUP($D1418,Artslister!$A$1:$W$99,8,FALSE)</f>
        <v>Poales</v>
      </c>
      <c r="S1418" t="str">
        <f>VLOOKUP($D1418,Artslister!$A$1:$W$99,9,FALSE)</f>
        <v>Poaceae</v>
      </c>
      <c r="T1418" t="str">
        <f>VLOOKUP($D1418,Artslister!$A$1:$W$99,10,FALSE)</f>
        <v>Briza</v>
      </c>
      <c r="U1418" t="str">
        <f>VLOOKUP($D1418,Artslister!$A$1:$W$99,11,FALSE)</f>
        <v>media</v>
      </c>
      <c r="V1418">
        <f>VLOOKUP($D1418,Artslister!$A$1:$W$99,12,FALSE)</f>
        <v>0</v>
      </c>
      <c r="W1418" t="str">
        <f>VLOOKUP($D1418,Artslister!$A$1:$W$99,13,FALSE)</f>
        <v>L.</v>
      </c>
      <c r="X1418" t="e">
        <f>VLOOKUP($D1418,Artslister!$A$1:$W$99,15,FALSE)</f>
        <v>#REF!</v>
      </c>
      <c r="Y1418" t="e">
        <f>VLOOKUP($D1418,Artslister!$A$1:$W$99,17,FALSE)</f>
        <v>#N/A</v>
      </c>
    </row>
    <row r="1419" spans="1:25" hidden="1" x14ac:dyDescent="0.3">
      <c r="A1419" t="s">
        <v>150</v>
      </c>
      <c r="B1419">
        <v>2022</v>
      </c>
      <c r="C1419" t="s">
        <v>1549</v>
      </c>
      <c r="D1419" t="s">
        <v>1927</v>
      </c>
      <c r="E1419">
        <v>6</v>
      </c>
      <c r="F1419">
        <v>1</v>
      </c>
      <c r="L1419" t="str">
        <f>VLOOKUP($D1419,Artslister!$A$1:$W$99,2,FALSE)</f>
        <v>Ranunculus polyanthemos</v>
      </c>
      <c r="M1419" t="str">
        <f>VLOOKUP($D1419,Artslister!$A$1:$W$99,3,FALSE)</f>
        <v>103162</v>
      </c>
      <c r="N1419" t="str">
        <f>VLOOKUP($D1419,Artslister!$A$1:$W$99,4,FALSE)</f>
        <v>136513</v>
      </c>
      <c r="O1419" t="str">
        <f>VLOOKUP($D1419,Artslister!$A$1:$W$99,5,FALSE)</f>
        <v>Plantae</v>
      </c>
      <c r="P1419" t="str">
        <f>VLOOKUP($D1419,Artslister!$A$1:$W$99,6,FALSE)</f>
        <v>Magnoliophyta</v>
      </c>
      <c r="Q1419" t="str">
        <f>VLOOKUP($D1419,Artslister!$A$1:$W$99,7,FALSE)</f>
        <v>Eudicots</v>
      </c>
      <c r="R1419" t="str">
        <f>VLOOKUP($D1419,Artslister!$A$1:$W$99,8,FALSE)</f>
        <v>Ranunculales</v>
      </c>
      <c r="S1419" t="str">
        <f>VLOOKUP($D1419,Artslister!$A$1:$W$99,9,FALSE)</f>
        <v>Ranunculaceae</v>
      </c>
      <c r="T1419" t="str">
        <f>VLOOKUP($D1419,Artslister!$A$1:$W$99,10,FALSE)</f>
        <v>Ranunculus</v>
      </c>
      <c r="U1419" t="str">
        <f>VLOOKUP($D1419,Artslister!$A$1:$W$99,11,FALSE)</f>
        <v>polyanthemos</v>
      </c>
      <c r="V1419">
        <f>VLOOKUP($D1419,Artslister!$A$1:$W$99,12,FALSE)</f>
        <v>0</v>
      </c>
      <c r="W1419" t="str">
        <f>VLOOKUP($D1419,Artslister!$A$1:$W$99,13,FALSE)</f>
        <v>L.</v>
      </c>
      <c r="X1419" t="e">
        <f>VLOOKUP($D1419,Artslister!$A$1:$W$99,15,FALSE)</f>
        <v>#REF!</v>
      </c>
      <c r="Y1419" t="e">
        <f>VLOOKUP($D1419,Artslister!$A$1:$W$99,17,FALSE)</f>
        <v>#N/A</v>
      </c>
    </row>
    <row r="1420" spans="1:25" hidden="1" x14ac:dyDescent="0.3">
      <c r="A1420" t="s">
        <v>98</v>
      </c>
      <c r="B1420">
        <v>2017</v>
      </c>
      <c r="C1420" t="s">
        <v>1723</v>
      </c>
      <c r="D1420" t="s">
        <v>2003</v>
      </c>
      <c r="E1420">
        <v>20</v>
      </c>
      <c r="L1420" t="str">
        <f>VLOOKUP($D1420,Artslister!$A$1:$W$99,2,FALSE)</f>
        <v>Filipendula ulmaria</v>
      </c>
      <c r="M1420" t="str">
        <f>VLOOKUP($D1420,Artslister!$A$1:$W$99,3,FALSE)</f>
        <v>103310</v>
      </c>
      <c r="N1420" t="str">
        <f>VLOOKUP($D1420,Artslister!$A$1:$W$99,4,FALSE)</f>
        <v>133272</v>
      </c>
      <c r="O1420" t="str">
        <f>VLOOKUP($D1420,Artslister!$A$1:$W$99,5,FALSE)</f>
        <v>Plantae</v>
      </c>
      <c r="P1420" t="str">
        <f>VLOOKUP($D1420,Artslister!$A$1:$W$99,6,FALSE)</f>
        <v>Magnoliophyta</v>
      </c>
      <c r="Q1420" t="str">
        <f>VLOOKUP($D1420,Artslister!$A$1:$W$99,7,FALSE)</f>
        <v>Eudicots</v>
      </c>
      <c r="R1420" t="str">
        <f>VLOOKUP($D1420,Artslister!$A$1:$W$99,8,FALSE)</f>
        <v>Rosales</v>
      </c>
      <c r="S1420" t="str">
        <f>VLOOKUP($D1420,Artslister!$A$1:$W$99,9,FALSE)</f>
        <v>Rosaceae</v>
      </c>
      <c r="T1420" t="str">
        <f>VLOOKUP($D1420,Artslister!$A$1:$W$99,10,FALSE)</f>
        <v>Filipendula</v>
      </c>
      <c r="U1420" t="str">
        <f>VLOOKUP($D1420,Artslister!$A$1:$W$99,11,FALSE)</f>
        <v>ulmaria</v>
      </c>
      <c r="V1420">
        <f>VLOOKUP($D1420,Artslister!$A$1:$W$99,12,FALSE)</f>
        <v>0</v>
      </c>
      <c r="W1420" t="str">
        <f>VLOOKUP($D1420,Artslister!$A$1:$W$99,13,FALSE)</f>
        <v>(L.) Maxim.</v>
      </c>
      <c r="X1420" t="e">
        <f>VLOOKUP($D1420,Artslister!$A$1:$W$99,15,FALSE)</f>
        <v>#REF!</v>
      </c>
      <c r="Y1420" t="e">
        <f>VLOOKUP($D1420,Artslister!$A$1:$W$99,17,FALSE)</f>
        <v>#N/A</v>
      </c>
    </row>
    <row r="1421" spans="1:25" hidden="1" x14ac:dyDescent="0.3">
      <c r="A1421" t="s">
        <v>98</v>
      </c>
      <c r="B1421">
        <v>2017</v>
      </c>
      <c r="C1421" t="s">
        <v>1732</v>
      </c>
      <c r="D1421" t="s">
        <v>2003</v>
      </c>
      <c r="E1421">
        <v>3</v>
      </c>
      <c r="L1421" t="str">
        <f>VLOOKUP($D1421,Artslister!$A$1:$W$99,2,FALSE)</f>
        <v>Filipendula ulmaria</v>
      </c>
      <c r="M1421" t="str">
        <f>VLOOKUP($D1421,Artslister!$A$1:$W$99,3,FALSE)</f>
        <v>103310</v>
      </c>
      <c r="N1421" t="str">
        <f>VLOOKUP($D1421,Artslister!$A$1:$W$99,4,FALSE)</f>
        <v>133272</v>
      </c>
      <c r="O1421" t="str">
        <f>VLOOKUP($D1421,Artslister!$A$1:$W$99,5,FALSE)</f>
        <v>Plantae</v>
      </c>
      <c r="P1421" t="str">
        <f>VLOOKUP($D1421,Artslister!$A$1:$W$99,6,FALSE)</f>
        <v>Magnoliophyta</v>
      </c>
      <c r="Q1421" t="str">
        <f>VLOOKUP($D1421,Artslister!$A$1:$W$99,7,FALSE)</f>
        <v>Eudicots</v>
      </c>
      <c r="R1421" t="str">
        <f>VLOOKUP($D1421,Artslister!$A$1:$W$99,8,FALSE)</f>
        <v>Rosales</v>
      </c>
      <c r="S1421" t="str">
        <f>VLOOKUP($D1421,Artslister!$A$1:$W$99,9,FALSE)</f>
        <v>Rosaceae</v>
      </c>
      <c r="T1421" t="str">
        <f>VLOOKUP($D1421,Artslister!$A$1:$W$99,10,FALSE)</f>
        <v>Filipendula</v>
      </c>
      <c r="U1421" t="str">
        <f>VLOOKUP($D1421,Artslister!$A$1:$W$99,11,FALSE)</f>
        <v>ulmaria</v>
      </c>
      <c r="V1421">
        <f>VLOOKUP($D1421,Artslister!$A$1:$W$99,12,FALSE)</f>
        <v>0</v>
      </c>
      <c r="W1421" t="str">
        <f>VLOOKUP($D1421,Artslister!$A$1:$W$99,13,FALSE)</f>
        <v>(L.) Maxim.</v>
      </c>
      <c r="X1421" t="e">
        <f>VLOOKUP($D1421,Artslister!$A$1:$W$99,15,FALSE)</f>
        <v>#REF!</v>
      </c>
      <c r="Y1421" t="e">
        <f>VLOOKUP($D1421,Artslister!$A$1:$W$99,17,FALSE)</f>
        <v>#N/A</v>
      </c>
    </row>
    <row r="1422" spans="1:25" hidden="1" x14ac:dyDescent="0.3">
      <c r="A1422" t="s">
        <v>98</v>
      </c>
      <c r="B1422">
        <v>2018</v>
      </c>
      <c r="C1422" t="s">
        <v>1723</v>
      </c>
      <c r="D1422" t="s">
        <v>2003</v>
      </c>
      <c r="E1422">
        <v>30</v>
      </c>
      <c r="L1422" t="str">
        <f>VLOOKUP($D1422,Artslister!$A$1:$W$99,2,FALSE)</f>
        <v>Filipendula ulmaria</v>
      </c>
      <c r="M1422" t="str">
        <f>VLOOKUP($D1422,Artslister!$A$1:$W$99,3,FALSE)</f>
        <v>103310</v>
      </c>
      <c r="N1422" t="str">
        <f>VLOOKUP($D1422,Artslister!$A$1:$W$99,4,FALSE)</f>
        <v>133272</v>
      </c>
      <c r="O1422" t="str">
        <f>VLOOKUP($D1422,Artslister!$A$1:$W$99,5,FALSE)</f>
        <v>Plantae</v>
      </c>
      <c r="P1422" t="str">
        <f>VLOOKUP($D1422,Artslister!$A$1:$W$99,6,FALSE)</f>
        <v>Magnoliophyta</v>
      </c>
      <c r="Q1422" t="str">
        <f>VLOOKUP($D1422,Artslister!$A$1:$W$99,7,FALSE)</f>
        <v>Eudicots</v>
      </c>
      <c r="R1422" t="str">
        <f>VLOOKUP($D1422,Artslister!$A$1:$W$99,8,FALSE)</f>
        <v>Rosales</v>
      </c>
      <c r="S1422" t="str">
        <f>VLOOKUP($D1422,Artslister!$A$1:$W$99,9,FALSE)</f>
        <v>Rosaceae</v>
      </c>
      <c r="T1422" t="str">
        <f>VLOOKUP($D1422,Artslister!$A$1:$W$99,10,FALSE)</f>
        <v>Filipendula</v>
      </c>
      <c r="U1422" t="str">
        <f>VLOOKUP($D1422,Artslister!$A$1:$W$99,11,FALSE)</f>
        <v>ulmaria</v>
      </c>
      <c r="V1422">
        <f>VLOOKUP($D1422,Artslister!$A$1:$W$99,12,FALSE)</f>
        <v>0</v>
      </c>
      <c r="W1422" t="str">
        <f>VLOOKUP($D1422,Artslister!$A$1:$W$99,13,FALSE)</f>
        <v>(L.) Maxim.</v>
      </c>
      <c r="X1422" t="e">
        <f>VLOOKUP($D1422,Artslister!$A$1:$W$99,15,FALSE)</f>
        <v>#REF!</v>
      </c>
      <c r="Y1422" t="e">
        <f>VLOOKUP($D1422,Artslister!$A$1:$W$99,17,FALSE)</f>
        <v>#N/A</v>
      </c>
    </row>
    <row r="1423" spans="1:25" hidden="1" x14ac:dyDescent="0.3">
      <c r="A1423" t="s">
        <v>98</v>
      </c>
      <c r="B1423">
        <v>2019</v>
      </c>
      <c r="C1423" t="s">
        <v>1723</v>
      </c>
      <c r="D1423" t="s">
        <v>2003</v>
      </c>
      <c r="E1423">
        <v>20</v>
      </c>
      <c r="L1423" t="str">
        <f>VLOOKUP($D1423,Artslister!$A$1:$W$99,2,FALSE)</f>
        <v>Filipendula ulmaria</v>
      </c>
      <c r="M1423" t="str">
        <f>VLOOKUP($D1423,Artslister!$A$1:$W$99,3,FALSE)</f>
        <v>103310</v>
      </c>
      <c r="N1423" t="str">
        <f>VLOOKUP($D1423,Artslister!$A$1:$W$99,4,FALSE)</f>
        <v>133272</v>
      </c>
      <c r="O1423" t="str">
        <f>VLOOKUP($D1423,Artslister!$A$1:$W$99,5,FALSE)</f>
        <v>Plantae</v>
      </c>
      <c r="P1423" t="str">
        <f>VLOOKUP($D1423,Artslister!$A$1:$W$99,6,FALSE)</f>
        <v>Magnoliophyta</v>
      </c>
      <c r="Q1423" t="str">
        <f>VLOOKUP($D1423,Artslister!$A$1:$W$99,7,FALSE)</f>
        <v>Eudicots</v>
      </c>
      <c r="R1423" t="str">
        <f>VLOOKUP($D1423,Artslister!$A$1:$W$99,8,FALSE)</f>
        <v>Rosales</v>
      </c>
      <c r="S1423" t="str">
        <f>VLOOKUP($D1423,Artslister!$A$1:$W$99,9,FALSE)</f>
        <v>Rosaceae</v>
      </c>
      <c r="T1423" t="str">
        <f>VLOOKUP($D1423,Artslister!$A$1:$W$99,10,FALSE)</f>
        <v>Filipendula</v>
      </c>
      <c r="U1423" t="str">
        <f>VLOOKUP($D1423,Artslister!$A$1:$W$99,11,FALSE)</f>
        <v>ulmaria</v>
      </c>
      <c r="V1423">
        <f>VLOOKUP($D1423,Artslister!$A$1:$W$99,12,FALSE)</f>
        <v>0</v>
      </c>
      <c r="W1423" t="str">
        <f>VLOOKUP($D1423,Artslister!$A$1:$W$99,13,FALSE)</f>
        <v>(L.) Maxim.</v>
      </c>
      <c r="X1423" t="e">
        <f>VLOOKUP($D1423,Artslister!$A$1:$W$99,15,FALSE)</f>
        <v>#REF!</v>
      </c>
      <c r="Y1423" t="e">
        <f>VLOOKUP($D1423,Artslister!$A$1:$W$99,17,FALSE)</f>
        <v>#N/A</v>
      </c>
    </row>
    <row r="1424" spans="1:25" hidden="1" x14ac:dyDescent="0.3">
      <c r="A1424" t="s">
        <v>98</v>
      </c>
      <c r="B1424">
        <v>2019</v>
      </c>
      <c r="C1424" t="s">
        <v>1715</v>
      </c>
      <c r="D1424" t="s">
        <v>2003</v>
      </c>
      <c r="E1424">
        <v>10</v>
      </c>
      <c r="L1424" t="str">
        <f>VLOOKUP($D1424,Artslister!$A$1:$W$99,2,FALSE)</f>
        <v>Filipendula ulmaria</v>
      </c>
      <c r="M1424" t="str">
        <f>VLOOKUP($D1424,Artslister!$A$1:$W$99,3,FALSE)</f>
        <v>103310</v>
      </c>
      <c r="N1424" t="str">
        <f>VLOOKUP($D1424,Artslister!$A$1:$W$99,4,FALSE)</f>
        <v>133272</v>
      </c>
      <c r="O1424" t="str">
        <f>VLOOKUP($D1424,Artslister!$A$1:$W$99,5,FALSE)</f>
        <v>Plantae</v>
      </c>
      <c r="P1424" t="str">
        <f>VLOOKUP($D1424,Artslister!$A$1:$W$99,6,FALSE)</f>
        <v>Magnoliophyta</v>
      </c>
      <c r="Q1424" t="str">
        <f>VLOOKUP($D1424,Artslister!$A$1:$W$99,7,FALSE)</f>
        <v>Eudicots</v>
      </c>
      <c r="R1424" t="str">
        <f>VLOOKUP($D1424,Artslister!$A$1:$W$99,8,FALSE)</f>
        <v>Rosales</v>
      </c>
      <c r="S1424" t="str">
        <f>VLOOKUP($D1424,Artslister!$A$1:$W$99,9,FALSE)</f>
        <v>Rosaceae</v>
      </c>
      <c r="T1424" t="str">
        <f>VLOOKUP($D1424,Artslister!$A$1:$W$99,10,FALSE)</f>
        <v>Filipendula</v>
      </c>
      <c r="U1424" t="str">
        <f>VLOOKUP($D1424,Artslister!$A$1:$W$99,11,FALSE)</f>
        <v>ulmaria</v>
      </c>
      <c r="V1424">
        <f>VLOOKUP($D1424,Artslister!$A$1:$W$99,12,FALSE)</f>
        <v>0</v>
      </c>
      <c r="W1424" t="str">
        <f>VLOOKUP($D1424,Artslister!$A$1:$W$99,13,FALSE)</f>
        <v>(L.) Maxim.</v>
      </c>
      <c r="X1424" t="e">
        <f>VLOOKUP($D1424,Artslister!$A$1:$W$99,15,FALSE)</f>
        <v>#REF!</v>
      </c>
      <c r="Y1424" t="e">
        <f>VLOOKUP($D1424,Artslister!$A$1:$W$99,17,FALSE)</f>
        <v>#N/A</v>
      </c>
    </row>
    <row r="1425" spans="1:25" hidden="1" x14ac:dyDescent="0.3">
      <c r="A1425" t="s">
        <v>98</v>
      </c>
      <c r="B1425">
        <v>2020</v>
      </c>
      <c r="C1425" t="s">
        <v>1723</v>
      </c>
      <c r="D1425" t="s">
        <v>2003</v>
      </c>
      <c r="E1425">
        <v>8</v>
      </c>
      <c r="L1425" t="str">
        <f>VLOOKUP($D1425,Artslister!$A$1:$W$99,2,FALSE)</f>
        <v>Filipendula ulmaria</v>
      </c>
      <c r="M1425" t="str">
        <f>VLOOKUP($D1425,Artslister!$A$1:$W$99,3,FALSE)</f>
        <v>103310</v>
      </c>
      <c r="N1425" t="str">
        <f>VLOOKUP($D1425,Artslister!$A$1:$W$99,4,FALSE)</f>
        <v>133272</v>
      </c>
      <c r="O1425" t="str">
        <f>VLOOKUP($D1425,Artslister!$A$1:$W$99,5,FALSE)</f>
        <v>Plantae</v>
      </c>
      <c r="P1425" t="str">
        <f>VLOOKUP($D1425,Artslister!$A$1:$W$99,6,FALSE)</f>
        <v>Magnoliophyta</v>
      </c>
      <c r="Q1425" t="str">
        <f>VLOOKUP($D1425,Artslister!$A$1:$W$99,7,FALSE)</f>
        <v>Eudicots</v>
      </c>
      <c r="R1425" t="str">
        <f>VLOOKUP($D1425,Artslister!$A$1:$W$99,8,FALSE)</f>
        <v>Rosales</v>
      </c>
      <c r="S1425" t="str">
        <f>VLOOKUP($D1425,Artslister!$A$1:$W$99,9,FALSE)</f>
        <v>Rosaceae</v>
      </c>
      <c r="T1425" t="str">
        <f>VLOOKUP($D1425,Artslister!$A$1:$W$99,10,FALSE)</f>
        <v>Filipendula</v>
      </c>
      <c r="U1425" t="str">
        <f>VLOOKUP($D1425,Artslister!$A$1:$W$99,11,FALSE)</f>
        <v>ulmaria</v>
      </c>
      <c r="V1425">
        <f>VLOOKUP($D1425,Artslister!$A$1:$W$99,12,FALSE)</f>
        <v>0</v>
      </c>
      <c r="W1425" t="str">
        <f>VLOOKUP($D1425,Artslister!$A$1:$W$99,13,FALSE)</f>
        <v>(L.) Maxim.</v>
      </c>
      <c r="X1425" t="e">
        <f>VLOOKUP($D1425,Artslister!$A$1:$W$99,15,FALSE)</f>
        <v>#REF!</v>
      </c>
      <c r="Y1425" t="e">
        <f>VLOOKUP($D1425,Artslister!$A$1:$W$99,17,FALSE)</f>
        <v>#N/A</v>
      </c>
    </row>
    <row r="1426" spans="1:25" hidden="1" x14ac:dyDescent="0.3">
      <c r="A1426" t="s">
        <v>98</v>
      </c>
      <c r="B1426">
        <v>2020</v>
      </c>
      <c r="C1426" t="s">
        <v>1715</v>
      </c>
      <c r="D1426" t="s">
        <v>2003</v>
      </c>
      <c r="E1426" t="s">
        <v>267</v>
      </c>
      <c r="L1426" t="str">
        <f>VLOOKUP($D1426,Artslister!$A$1:$W$99,2,FALSE)</f>
        <v>Filipendula ulmaria</v>
      </c>
      <c r="M1426" t="str">
        <f>VLOOKUP($D1426,Artslister!$A$1:$W$99,3,FALSE)</f>
        <v>103310</v>
      </c>
      <c r="N1426" t="str">
        <f>VLOOKUP($D1426,Artslister!$A$1:$W$99,4,FALSE)</f>
        <v>133272</v>
      </c>
      <c r="O1426" t="str">
        <f>VLOOKUP($D1426,Artslister!$A$1:$W$99,5,FALSE)</f>
        <v>Plantae</v>
      </c>
      <c r="P1426" t="str">
        <f>VLOOKUP($D1426,Artslister!$A$1:$W$99,6,FALSE)</f>
        <v>Magnoliophyta</v>
      </c>
      <c r="Q1426" t="str">
        <f>VLOOKUP($D1426,Artslister!$A$1:$W$99,7,FALSE)</f>
        <v>Eudicots</v>
      </c>
      <c r="R1426" t="str">
        <f>VLOOKUP($D1426,Artslister!$A$1:$W$99,8,FALSE)</f>
        <v>Rosales</v>
      </c>
      <c r="S1426" t="str">
        <f>VLOOKUP($D1426,Artslister!$A$1:$W$99,9,FALSE)</f>
        <v>Rosaceae</v>
      </c>
      <c r="T1426" t="str">
        <f>VLOOKUP($D1426,Artslister!$A$1:$W$99,10,FALSE)</f>
        <v>Filipendula</v>
      </c>
      <c r="U1426" t="str">
        <f>VLOOKUP($D1426,Artslister!$A$1:$W$99,11,FALSE)</f>
        <v>ulmaria</v>
      </c>
      <c r="V1426">
        <f>VLOOKUP($D1426,Artslister!$A$1:$W$99,12,FALSE)</f>
        <v>0</v>
      </c>
      <c r="W1426" t="str">
        <f>VLOOKUP($D1426,Artslister!$A$1:$W$99,13,FALSE)</f>
        <v>(L.) Maxim.</v>
      </c>
      <c r="X1426" t="e">
        <f>VLOOKUP($D1426,Artslister!$A$1:$W$99,15,FALSE)</f>
        <v>#REF!</v>
      </c>
      <c r="Y1426" t="e">
        <f>VLOOKUP($D1426,Artslister!$A$1:$W$99,17,FALSE)</f>
        <v>#N/A</v>
      </c>
    </row>
    <row r="1427" spans="1:25" hidden="1" x14ac:dyDescent="0.3">
      <c r="A1427" t="s">
        <v>150</v>
      </c>
      <c r="B1427">
        <v>2022</v>
      </c>
      <c r="C1427" t="s">
        <v>1544</v>
      </c>
      <c r="D1427" t="s">
        <v>1927</v>
      </c>
      <c r="E1427">
        <v>3</v>
      </c>
      <c r="F1427">
        <v>1</v>
      </c>
      <c r="L1427" t="str">
        <f>VLOOKUP($D1427,Artslister!$A$1:$W$99,2,FALSE)</f>
        <v>Ranunculus polyanthemos</v>
      </c>
      <c r="M1427" t="str">
        <f>VLOOKUP($D1427,Artslister!$A$1:$W$99,3,FALSE)</f>
        <v>103162</v>
      </c>
      <c r="N1427" t="str">
        <f>VLOOKUP($D1427,Artslister!$A$1:$W$99,4,FALSE)</f>
        <v>136513</v>
      </c>
      <c r="O1427" t="str">
        <f>VLOOKUP($D1427,Artslister!$A$1:$W$99,5,FALSE)</f>
        <v>Plantae</v>
      </c>
      <c r="P1427" t="str">
        <f>VLOOKUP($D1427,Artslister!$A$1:$W$99,6,FALSE)</f>
        <v>Magnoliophyta</v>
      </c>
      <c r="Q1427" t="str">
        <f>VLOOKUP($D1427,Artslister!$A$1:$W$99,7,FALSE)</f>
        <v>Eudicots</v>
      </c>
      <c r="R1427" t="str">
        <f>VLOOKUP($D1427,Artslister!$A$1:$W$99,8,FALSE)</f>
        <v>Ranunculales</v>
      </c>
      <c r="S1427" t="str">
        <f>VLOOKUP($D1427,Artslister!$A$1:$W$99,9,FALSE)</f>
        <v>Ranunculaceae</v>
      </c>
      <c r="T1427" t="str">
        <f>VLOOKUP($D1427,Artslister!$A$1:$W$99,10,FALSE)</f>
        <v>Ranunculus</v>
      </c>
      <c r="U1427" t="str">
        <f>VLOOKUP($D1427,Artslister!$A$1:$W$99,11,FALSE)</f>
        <v>polyanthemos</v>
      </c>
      <c r="V1427">
        <f>VLOOKUP($D1427,Artslister!$A$1:$W$99,12,FALSE)</f>
        <v>0</v>
      </c>
      <c r="W1427" t="str">
        <f>VLOOKUP($D1427,Artslister!$A$1:$W$99,13,FALSE)</f>
        <v>L.</v>
      </c>
      <c r="X1427" t="e">
        <f>VLOOKUP($D1427,Artslister!$A$1:$W$99,15,FALSE)</f>
        <v>#REF!</v>
      </c>
      <c r="Y1427" t="e">
        <f>VLOOKUP($D1427,Artslister!$A$1:$W$99,17,FALSE)</f>
        <v>#N/A</v>
      </c>
    </row>
    <row r="1428" spans="1:25" hidden="1" x14ac:dyDescent="0.3">
      <c r="A1428" t="s">
        <v>150</v>
      </c>
      <c r="B1428">
        <v>2022</v>
      </c>
      <c r="C1428" t="s">
        <v>1548</v>
      </c>
      <c r="D1428" t="s">
        <v>1927</v>
      </c>
      <c r="E1428">
        <v>2</v>
      </c>
      <c r="F1428">
        <v>1</v>
      </c>
      <c r="L1428" t="str">
        <f>VLOOKUP($D1428,Artslister!$A$1:$W$99,2,FALSE)</f>
        <v>Ranunculus polyanthemos</v>
      </c>
      <c r="M1428" t="str">
        <f>VLOOKUP($D1428,Artslister!$A$1:$W$99,3,FALSE)</f>
        <v>103162</v>
      </c>
      <c r="N1428" t="str">
        <f>VLOOKUP($D1428,Artslister!$A$1:$W$99,4,FALSE)</f>
        <v>136513</v>
      </c>
      <c r="O1428" t="str">
        <f>VLOOKUP($D1428,Artslister!$A$1:$W$99,5,FALSE)</f>
        <v>Plantae</v>
      </c>
      <c r="P1428" t="str">
        <f>VLOOKUP($D1428,Artslister!$A$1:$W$99,6,FALSE)</f>
        <v>Magnoliophyta</v>
      </c>
      <c r="Q1428" t="str">
        <f>VLOOKUP($D1428,Artslister!$A$1:$W$99,7,FALSE)</f>
        <v>Eudicots</v>
      </c>
      <c r="R1428" t="str">
        <f>VLOOKUP($D1428,Artslister!$A$1:$W$99,8,FALSE)</f>
        <v>Ranunculales</v>
      </c>
      <c r="S1428" t="str">
        <f>VLOOKUP($D1428,Artslister!$A$1:$W$99,9,FALSE)</f>
        <v>Ranunculaceae</v>
      </c>
      <c r="T1428" t="str">
        <f>VLOOKUP($D1428,Artslister!$A$1:$W$99,10,FALSE)</f>
        <v>Ranunculus</v>
      </c>
      <c r="U1428" t="str">
        <f>VLOOKUP($D1428,Artslister!$A$1:$W$99,11,FALSE)</f>
        <v>polyanthemos</v>
      </c>
      <c r="V1428">
        <f>VLOOKUP($D1428,Artslister!$A$1:$W$99,12,FALSE)</f>
        <v>0</v>
      </c>
      <c r="W1428" t="str">
        <f>VLOOKUP($D1428,Artslister!$A$1:$W$99,13,FALSE)</f>
        <v>L.</v>
      </c>
      <c r="X1428" t="e">
        <f>VLOOKUP($D1428,Artslister!$A$1:$W$99,15,FALSE)</f>
        <v>#REF!</v>
      </c>
      <c r="Y1428" t="e">
        <f>VLOOKUP($D1428,Artslister!$A$1:$W$99,17,FALSE)</f>
        <v>#N/A</v>
      </c>
    </row>
    <row r="1429" spans="1:25" hidden="1" x14ac:dyDescent="0.3">
      <c r="A1429" t="s">
        <v>150</v>
      </c>
      <c r="B1429">
        <v>2022</v>
      </c>
      <c r="C1429" t="s">
        <v>1545</v>
      </c>
      <c r="D1429" t="s">
        <v>1927</v>
      </c>
      <c r="E1429">
        <v>3</v>
      </c>
      <c r="F1429">
        <v>1</v>
      </c>
      <c r="L1429" t="str">
        <f>VLOOKUP($D1429,Artslister!$A$1:$W$99,2,FALSE)</f>
        <v>Ranunculus polyanthemos</v>
      </c>
      <c r="M1429" t="str">
        <f>VLOOKUP($D1429,Artslister!$A$1:$W$99,3,FALSE)</f>
        <v>103162</v>
      </c>
      <c r="N1429" t="str">
        <f>VLOOKUP($D1429,Artslister!$A$1:$W$99,4,FALSE)</f>
        <v>136513</v>
      </c>
      <c r="O1429" t="str">
        <f>VLOOKUP($D1429,Artslister!$A$1:$W$99,5,FALSE)</f>
        <v>Plantae</v>
      </c>
      <c r="P1429" t="str">
        <f>VLOOKUP($D1429,Artslister!$A$1:$W$99,6,FALSE)</f>
        <v>Magnoliophyta</v>
      </c>
      <c r="Q1429" t="str">
        <f>VLOOKUP($D1429,Artslister!$A$1:$W$99,7,FALSE)</f>
        <v>Eudicots</v>
      </c>
      <c r="R1429" t="str">
        <f>VLOOKUP($D1429,Artslister!$A$1:$W$99,8,FALSE)</f>
        <v>Ranunculales</v>
      </c>
      <c r="S1429" t="str">
        <f>VLOOKUP($D1429,Artslister!$A$1:$W$99,9,FALSE)</f>
        <v>Ranunculaceae</v>
      </c>
      <c r="T1429" t="str">
        <f>VLOOKUP($D1429,Artslister!$A$1:$W$99,10,FALSE)</f>
        <v>Ranunculus</v>
      </c>
      <c r="U1429" t="str">
        <f>VLOOKUP($D1429,Artslister!$A$1:$W$99,11,FALSE)</f>
        <v>polyanthemos</v>
      </c>
      <c r="V1429">
        <f>VLOOKUP($D1429,Artslister!$A$1:$W$99,12,FALSE)</f>
        <v>0</v>
      </c>
      <c r="W1429" t="str">
        <f>VLOOKUP($D1429,Artslister!$A$1:$W$99,13,FALSE)</f>
        <v>L.</v>
      </c>
      <c r="X1429" t="e">
        <f>VLOOKUP($D1429,Artslister!$A$1:$W$99,15,FALSE)</f>
        <v>#REF!</v>
      </c>
      <c r="Y1429" t="e">
        <f>VLOOKUP($D1429,Artslister!$A$1:$W$99,17,FALSE)</f>
        <v>#N/A</v>
      </c>
    </row>
    <row r="1430" spans="1:25" hidden="1" x14ac:dyDescent="0.3">
      <c r="A1430" t="s">
        <v>150</v>
      </c>
      <c r="B1430">
        <v>2022</v>
      </c>
      <c r="C1430" t="s">
        <v>1546</v>
      </c>
      <c r="D1430" t="s">
        <v>1927</v>
      </c>
      <c r="E1430">
        <v>2</v>
      </c>
      <c r="F1430">
        <v>1</v>
      </c>
      <c r="L1430" t="str">
        <f>VLOOKUP($D1430,Artslister!$A$1:$W$99,2,FALSE)</f>
        <v>Ranunculus polyanthemos</v>
      </c>
      <c r="M1430" t="str">
        <f>VLOOKUP($D1430,Artslister!$A$1:$W$99,3,FALSE)</f>
        <v>103162</v>
      </c>
      <c r="N1430" t="str">
        <f>VLOOKUP($D1430,Artslister!$A$1:$W$99,4,FALSE)</f>
        <v>136513</v>
      </c>
      <c r="O1430" t="str">
        <f>VLOOKUP($D1430,Artslister!$A$1:$W$99,5,FALSE)</f>
        <v>Plantae</v>
      </c>
      <c r="P1430" t="str">
        <f>VLOOKUP($D1430,Artslister!$A$1:$W$99,6,FALSE)</f>
        <v>Magnoliophyta</v>
      </c>
      <c r="Q1430" t="str">
        <f>VLOOKUP($D1430,Artslister!$A$1:$W$99,7,FALSE)</f>
        <v>Eudicots</v>
      </c>
      <c r="R1430" t="str">
        <f>VLOOKUP($D1430,Artslister!$A$1:$W$99,8,FALSE)</f>
        <v>Ranunculales</v>
      </c>
      <c r="S1430" t="str">
        <f>VLOOKUP($D1430,Artslister!$A$1:$W$99,9,FALSE)</f>
        <v>Ranunculaceae</v>
      </c>
      <c r="T1430" t="str">
        <f>VLOOKUP($D1430,Artslister!$A$1:$W$99,10,FALSE)</f>
        <v>Ranunculus</v>
      </c>
      <c r="U1430" t="str">
        <f>VLOOKUP($D1430,Artslister!$A$1:$W$99,11,FALSE)</f>
        <v>polyanthemos</v>
      </c>
      <c r="V1430">
        <f>VLOOKUP($D1430,Artslister!$A$1:$W$99,12,FALSE)</f>
        <v>0</v>
      </c>
      <c r="W1430" t="str">
        <f>VLOOKUP($D1430,Artslister!$A$1:$W$99,13,FALSE)</f>
        <v>L.</v>
      </c>
      <c r="X1430" t="e">
        <f>VLOOKUP($D1430,Artslister!$A$1:$W$99,15,FALSE)</f>
        <v>#REF!</v>
      </c>
      <c r="Y1430" t="e">
        <f>VLOOKUP($D1430,Artslister!$A$1:$W$99,17,FALSE)</f>
        <v>#N/A</v>
      </c>
    </row>
    <row r="1431" spans="1:25" hidden="1" x14ac:dyDescent="0.3">
      <c r="A1431" t="s">
        <v>150</v>
      </c>
      <c r="B1431">
        <v>2022</v>
      </c>
      <c r="C1431" t="s">
        <v>1551</v>
      </c>
      <c r="D1431" t="s">
        <v>1927</v>
      </c>
      <c r="E1431">
        <v>3</v>
      </c>
      <c r="F1431">
        <v>1</v>
      </c>
      <c r="L1431" t="str">
        <f>VLOOKUP($D1431,Artslister!$A$1:$W$99,2,FALSE)</f>
        <v>Ranunculus polyanthemos</v>
      </c>
      <c r="M1431" t="str">
        <f>VLOOKUP($D1431,Artslister!$A$1:$W$99,3,FALSE)</f>
        <v>103162</v>
      </c>
      <c r="N1431" t="str">
        <f>VLOOKUP($D1431,Artslister!$A$1:$W$99,4,FALSE)</f>
        <v>136513</v>
      </c>
      <c r="O1431" t="str">
        <f>VLOOKUP($D1431,Artslister!$A$1:$W$99,5,FALSE)</f>
        <v>Plantae</v>
      </c>
      <c r="P1431" t="str">
        <f>VLOOKUP($D1431,Artslister!$A$1:$W$99,6,FALSE)</f>
        <v>Magnoliophyta</v>
      </c>
      <c r="Q1431" t="str">
        <f>VLOOKUP($D1431,Artslister!$A$1:$W$99,7,FALSE)</f>
        <v>Eudicots</v>
      </c>
      <c r="R1431" t="str">
        <f>VLOOKUP($D1431,Artslister!$A$1:$W$99,8,FALSE)</f>
        <v>Ranunculales</v>
      </c>
      <c r="S1431" t="str">
        <f>VLOOKUP($D1431,Artslister!$A$1:$W$99,9,FALSE)</f>
        <v>Ranunculaceae</v>
      </c>
      <c r="T1431" t="str">
        <f>VLOOKUP($D1431,Artslister!$A$1:$W$99,10,FALSE)</f>
        <v>Ranunculus</v>
      </c>
      <c r="U1431" t="str">
        <f>VLOOKUP($D1431,Artslister!$A$1:$W$99,11,FALSE)</f>
        <v>polyanthemos</v>
      </c>
      <c r="V1431">
        <f>VLOOKUP($D1431,Artslister!$A$1:$W$99,12,FALSE)</f>
        <v>0</v>
      </c>
      <c r="W1431" t="str">
        <f>VLOOKUP($D1431,Artslister!$A$1:$W$99,13,FALSE)</f>
        <v>L.</v>
      </c>
      <c r="X1431" t="e">
        <f>VLOOKUP($D1431,Artslister!$A$1:$W$99,15,FALSE)</f>
        <v>#REF!</v>
      </c>
      <c r="Y1431" t="e">
        <f>VLOOKUP($D1431,Artslister!$A$1:$W$99,17,FALSE)</f>
        <v>#N/A</v>
      </c>
    </row>
    <row r="1432" spans="1:25" hidden="1" x14ac:dyDescent="0.3">
      <c r="A1432" t="s">
        <v>150</v>
      </c>
      <c r="B1432">
        <v>2022</v>
      </c>
      <c r="C1432" t="s">
        <v>1552</v>
      </c>
      <c r="D1432" t="s">
        <v>1927</v>
      </c>
      <c r="E1432">
        <v>3</v>
      </c>
      <c r="F1432">
        <v>1</v>
      </c>
      <c r="L1432" t="str">
        <f>VLOOKUP($D1432,Artslister!$A$1:$W$99,2,FALSE)</f>
        <v>Ranunculus polyanthemos</v>
      </c>
      <c r="M1432" t="str">
        <f>VLOOKUP($D1432,Artslister!$A$1:$W$99,3,FALSE)</f>
        <v>103162</v>
      </c>
      <c r="N1432" t="str">
        <f>VLOOKUP($D1432,Artslister!$A$1:$W$99,4,FALSE)</f>
        <v>136513</v>
      </c>
      <c r="O1432" t="str">
        <f>VLOOKUP($D1432,Artslister!$A$1:$W$99,5,FALSE)</f>
        <v>Plantae</v>
      </c>
      <c r="P1432" t="str">
        <f>VLOOKUP($D1432,Artslister!$A$1:$W$99,6,FALSE)</f>
        <v>Magnoliophyta</v>
      </c>
      <c r="Q1432" t="str">
        <f>VLOOKUP($D1432,Artslister!$A$1:$W$99,7,FALSE)</f>
        <v>Eudicots</v>
      </c>
      <c r="R1432" t="str">
        <f>VLOOKUP($D1432,Artslister!$A$1:$W$99,8,FALSE)</f>
        <v>Ranunculales</v>
      </c>
      <c r="S1432" t="str">
        <f>VLOOKUP($D1432,Artslister!$A$1:$W$99,9,FALSE)</f>
        <v>Ranunculaceae</v>
      </c>
      <c r="T1432" t="str">
        <f>VLOOKUP($D1432,Artslister!$A$1:$W$99,10,FALSE)</f>
        <v>Ranunculus</v>
      </c>
      <c r="U1432" t="str">
        <f>VLOOKUP($D1432,Artslister!$A$1:$W$99,11,FALSE)</f>
        <v>polyanthemos</v>
      </c>
      <c r="V1432">
        <f>VLOOKUP($D1432,Artslister!$A$1:$W$99,12,FALSE)</f>
        <v>0</v>
      </c>
      <c r="W1432" t="str">
        <f>VLOOKUP($D1432,Artslister!$A$1:$W$99,13,FALSE)</f>
        <v>L.</v>
      </c>
      <c r="X1432" t="e">
        <f>VLOOKUP($D1432,Artslister!$A$1:$W$99,15,FALSE)</f>
        <v>#REF!</v>
      </c>
      <c r="Y1432" t="e">
        <f>VLOOKUP($D1432,Artslister!$A$1:$W$99,17,FALSE)</f>
        <v>#N/A</v>
      </c>
    </row>
    <row r="1433" spans="1:25" hidden="1" x14ac:dyDescent="0.3">
      <c r="A1433" t="s">
        <v>150</v>
      </c>
      <c r="B1433">
        <v>2022</v>
      </c>
      <c r="C1433" t="s">
        <v>1553</v>
      </c>
      <c r="D1433" t="s">
        <v>1927</v>
      </c>
      <c r="E1433">
        <v>1</v>
      </c>
      <c r="F1433">
        <v>1</v>
      </c>
      <c r="L1433" t="str">
        <f>VLOOKUP($D1433,Artslister!$A$1:$W$99,2,FALSE)</f>
        <v>Ranunculus polyanthemos</v>
      </c>
      <c r="M1433" t="str">
        <f>VLOOKUP($D1433,Artslister!$A$1:$W$99,3,FALSE)</f>
        <v>103162</v>
      </c>
      <c r="N1433" t="str">
        <f>VLOOKUP($D1433,Artslister!$A$1:$W$99,4,FALSE)</f>
        <v>136513</v>
      </c>
      <c r="O1433" t="str">
        <f>VLOOKUP($D1433,Artslister!$A$1:$W$99,5,FALSE)</f>
        <v>Plantae</v>
      </c>
      <c r="P1433" t="str">
        <f>VLOOKUP($D1433,Artslister!$A$1:$W$99,6,FALSE)</f>
        <v>Magnoliophyta</v>
      </c>
      <c r="Q1433" t="str">
        <f>VLOOKUP($D1433,Artslister!$A$1:$W$99,7,FALSE)</f>
        <v>Eudicots</v>
      </c>
      <c r="R1433" t="str">
        <f>VLOOKUP($D1433,Artslister!$A$1:$W$99,8,FALSE)</f>
        <v>Ranunculales</v>
      </c>
      <c r="S1433" t="str">
        <f>VLOOKUP($D1433,Artslister!$A$1:$W$99,9,FALSE)</f>
        <v>Ranunculaceae</v>
      </c>
      <c r="T1433" t="str">
        <f>VLOOKUP($D1433,Artslister!$A$1:$W$99,10,FALSE)</f>
        <v>Ranunculus</v>
      </c>
      <c r="U1433" t="str">
        <f>VLOOKUP($D1433,Artslister!$A$1:$W$99,11,FALSE)</f>
        <v>polyanthemos</v>
      </c>
      <c r="V1433">
        <f>VLOOKUP($D1433,Artslister!$A$1:$W$99,12,FALSE)</f>
        <v>0</v>
      </c>
      <c r="W1433" t="str">
        <f>VLOOKUP($D1433,Artslister!$A$1:$W$99,13,FALSE)</f>
        <v>L.</v>
      </c>
      <c r="X1433" t="e">
        <f>VLOOKUP($D1433,Artslister!$A$1:$W$99,15,FALSE)</f>
        <v>#REF!</v>
      </c>
      <c r="Y1433" t="e">
        <f>VLOOKUP($D1433,Artslister!$A$1:$W$99,17,FALSE)</f>
        <v>#N/A</v>
      </c>
    </row>
    <row r="1434" spans="1:25" hidden="1" x14ac:dyDescent="0.3">
      <c r="A1434" t="s">
        <v>150</v>
      </c>
      <c r="B1434">
        <v>2022</v>
      </c>
      <c r="C1434" t="s">
        <v>1550</v>
      </c>
      <c r="D1434" t="s">
        <v>1927</v>
      </c>
      <c r="E1434">
        <v>15</v>
      </c>
      <c r="F1434">
        <v>1</v>
      </c>
      <c r="L1434" t="str">
        <f>VLOOKUP($D1434,Artslister!$A$1:$W$99,2,FALSE)</f>
        <v>Ranunculus polyanthemos</v>
      </c>
      <c r="M1434" t="str">
        <f>VLOOKUP($D1434,Artslister!$A$1:$W$99,3,FALSE)</f>
        <v>103162</v>
      </c>
      <c r="N1434" t="str">
        <f>VLOOKUP($D1434,Artslister!$A$1:$W$99,4,FALSE)</f>
        <v>136513</v>
      </c>
      <c r="O1434" t="str">
        <f>VLOOKUP($D1434,Artslister!$A$1:$W$99,5,FALSE)</f>
        <v>Plantae</v>
      </c>
      <c r="P1434" t="str">
        <f>VLOOKUP($D1434,Artslister!$A$1:$W$99,6,FALSE)</f>
        <v>Magnoliophyta</v>
      </c>
      <c r="Q1434" t="str">
        <f>VLOOKUP($D1434,Artslister!$A$1:$W$99,7,FALSE)</f>
        <v>Eudicots</v>
      </c>
      <c r="R1434" t="str">
        <f>VLOOKUP($D1434,Artslister!$A$1:$W$99,8,FALSE)</f>
        <v>Ranunculales</v>
      </c>
      <c r="S1434" t="str">
        <f>VLOOKUP($D1434,Artslister!$A$1:$W$99,9,FALSE)</f>
        <v>Ranunculaceae</v>
      </c>
      <c r="T1434" t="str">
        <f>VLOOKUP($D1434,Artslister!$A$1:$W$99,10,FALSE)</f>
        <v>Ranunculus</v>
      </c>
      <c r="U1434" t="str">
        <f>VLOOKUP($D1434,Artslister!$A$1:$W$99,11,FALSE)</f>
        <v>polyanthemos</v>
      </c>
      <c r="V1434">
        <f>VLOOKUP($D1434,Artslister!$A$1:$W$99,12,FALSE)</f>
        <v>0</v>
      </c>
      <c r="W1434" t="str">
        <f>VLOOKUP($D1434,Artslister!$A$1:$W$99,13,FALSE)</f>
        <v>L.</v>
      </c>
      <c r="X1434" t="e">
        <f>VLOOKUP($D1434,Artslister!$A$1:$W$99,15,FALSE)</f>
        <v>#REF!</v>
      </c>
      <c r="Y1434" t="e">
        <f>VLOOKUP($D1434,Artslister!$A$1:$W$99,17,FALSE)</f>
        <v>#N/A</v>
      </c>
    </row>
    <row r="1435" spans="1:25" hidden="1" x14ac:dyDescent="0.3">
      <c r="A1435" t="s">
        <v>150</v>
      </c>
      <c r="B1435">
        <v>2022</v>
      </c>
      <c r="C1435" t="s">
        <v>1549</v>
      </c>
      <c r="D1435" t="s">
        <v>1961</v>
      </c>
      <c r="E1435">
        <v>0.1</v>
      </c>
      <c r="F1435">
        <v>1</v>
      </c>
      <c r="L1435" t="str">
        <f>VLOOKUP($D1435,Artslister!$A$1:$W$99,2,FALSE)</f>
        <v>Primula veris</v>
      </c>
      <c r="M1435">
        <f>VLOOKUP($D1435,Artslister!$A$1:$W$99,3,FALSE)</f>
        <v>101883</v>
      </c>
      <c r="N1435">
        <f>VLOOKUP($D1435,Artslister!$A$1:$W$99,4,FALSE)</f>
        <v>0</v>
      </c>
      <c r="O1435" t="str">
        <f>VLOOKUP($D1435,Artslister!$A$1:$W$99,5,FALSE)</f>
        <v>Plantae</v>
      </c>
      <c r="P1435" t="str">
        <f>VLOOKUP($D1435,Artslister!$A$1:$W$99,6,FALSE)</f>
        <v>Magnoliophyta</v>
      </c>
      <c r="Q1435" t="str">
        <f>VLOOKUP($D1435,Artslister!$A$1:$W$99,7,FALSE)</f>
        <v>Eudicots</v>
      </c>
      <c r="R1435" t="str">
        <f>VLOOKUP($D1435,Artslister!$A$1:$W$99,8,FALSE)</f>
        <v>Ericales</v>
      </c>
      <c r="S1435" t="str">
        <f>VLOOKUP($D1435,Artslister!$A$1:$W$99,9,FALSE)</f>
        <v>Primulaceae</v>
      </c>
      <c r="T1435" t="str">
        <f>VLOOKUP($D1435,Artslister!$A$1:$W$99,10,FALSE)</f>
        <v>Primula</v>
      </c>
      <c r="U1435" t="str">
        <f>VLOOKUP($D1435,Artslister!$A$1:$W$99,11,FALSE)</f>
        <v>veris</v>
      </c>
      <c r="V1435">
        <f>VLOOKUP($D1435,Artslister!$A$1:$W$99,12,FALSE)</f>
        <v>0</v>
      </c>
      <c r="W1435" t="str">
        <f>VLOOKUP($D1435,Artslister!$A$1:$W$99,13,FALSE)</f>
        <v>L.</v>
      </c>
      <c r="X1435" t="e">
        <f>VLOOKUP($D1435,Artslister!$A$1:$W$99,15,FALSE)</f>
        <v>#REF!</v>
      </c>
      <c r="Y1435" t="e">
        <f>VLOOKUP($D1435,Artslister!$A$1:$W$99,17,FALSE)</f>
        <v>#N/A</v>
      </c>
    </row>
    <row r="1436" spans="1:25" hidden="1" x14ac:dyDescent="0.3">
      <c r="A1436" t="s">
        <v>150</v>
      </c>
      <c r="B1436">
        <v>2022</v>
      </c>
      <c r="C1436" t="s">
        <v>1548</v>
      </c>
      <c r="D1436" t="s">
        <v>1961</v>
      </c>
      <c r="E1436">
        <v>4</v>
      </c>
      <c r="F1436">
        <v>1</v>
      </c>
      <c r="L1436" t="str">
        <f>VLOOKUP($D1436,Artslister!$A$1:$W$99,2,FALSE)</f>
        <v>Primula veris</v>
      </c>
      <c r="M1436">
        <f>VLOOKUP($D1436,Artslister!$A$1:$W$99,3,FALSE)</f>
        <v>101883</v>
      </c>
      <c r="N1436">
        <f>VLOOKUP($D1436,Artslister!$A$1:$W$99,4,FALSE)</f>
        <v>0</v>
      </c>
      <c r="O1436" t="str">
        <f>VLOOKUP($D1436,Artslister!$A$1:$W$99,5,FALSE)</f>
        <v>Plantae</v>
      </c>
      <c r="P1436" t="str">
        <f>VLOOKUP($D1436,Artslister!$A$1:$W$99,6,FALSE)</f>
        <v>Magnoliophyta</v>
      </c>
      <c r="Q1436" t="str">
        <f>VLOOKUP($D1436,Artslister!$A$1:$W$99,7,FALSE)</f>
        <v>Eudicots</v>
      </c>
      <c r="R1436" t="str">
        <f>VLOOKUP($D1436,Artslister!$A$1:$W$99,8,FALSE)</f>
        <v>Ericales</v>
      </c>
      <c r="S1436" t="str">
        <f>VLOOKUP($D1436,Artslister!$A$1:$W$99,9,FALSE)</f>
        <v>Primulaceae</v>
      </c>
      <c r="T1436" t="str">
        <f>VLOOKUP($D1436,Artslister!$A$1:$W$99,10,FALSE)</f>
        <v>Primula</v>
      </c>
      <c r="U1436" t="str">
        <f>VLOOKUP($D1436,Artslister!$A$1:$W$99,11,FALSE)</f>
        <v>veris</v>
      </c>
      <c r="V1436">
        <f>VLOOKUP($D1436,Artslister!$A$1:$W$99,12,FALSE)</f>
        <v>0</v>
      </c>
      <c r="W1436" t="str">
        <f>VLOOKUP($D1436,Artslister!$A$1:$W$99,13,FALSE)</f>
        <v>L.</v>
      </c>
      <c r="X1436" t="e">
        <f>VLOOKUP($D1436,Artslister!$A$1:$W$99,15,FALSE)</f>
        <v>#REF!</v>
      </c>
      <c r="Y1436" t="e">
        <f>VLOOKUP($D1436,Artslister!$A$1:$W$99,17,FALSE)</f>
        <v>#N/A</v>
      </c>
    </row>
    <row r="1437" spans="1:25" hidden="1" x14ac:dyDescent="0.3">
      <c r="A1437" t="s">
        <v>150</v>
      </c>
      <c r="B1437">
        <v>2022</v>
      </c>
      <c r="C1437" t="s">
        <v>1545</v>
      </c>
      <c r="D1437" t="s">
        <v>1961</v>
      </c>
      <c r="E1437">
        <v>1</v>
      </c>
      <c r="F1437">
        <v>1</v>
      </c>
      <c r="L1437" t="str">
        <f>VLOOKUP($D1437,Artslister!$A$1:$W$99,2,FALSE)</f>
        <v>Primula veris</v>
      </c>
      <c r="M1437">
        <f>VLOOKUP($D1437,Artslister!$A$1:$W$99,3,FALSE)</f>
        <v>101883</v>
      </c>
      <c r="N1437">
        <f>VLOOKUP($D1437,Artslister!$A$1:$W$99,4,FALSE)</f>
        <v>0</v>
      </c>
      <c r="O1437" t="str">
        <f>VLOOKUP($D1437,Artslister!$A$1:$W$99,5,FALSE)</f>
        <v>Plantae</v>
      </c>
      <c r="P1437" t="str">
        <f>VLOOKUP($D1437,Artslister!$A$1:$W$99,6,FALSE)</f>
        <v>Magnoliophyta</v>
      </c>
      <c r="Q1437" t="str">
        <f>VLOOKUP($D1437,Artslister!$A$1:$W$99,7,FALSE)</f>
        <v>Eudicots</v>
      </c>
      <c r="R1437" t="str">
        <f>VLOOKUP($D1437,Artslister!$A$1:$W$99,8,FALSE)</f>
        <v>Ericales</v>
      </c>
      <c r="S1437" t="str">
        <f>VLOOKUP($D1437,Artslister!$A$1:$W$99,9,FALSE)</f>
        <v>Primulaceae</v>
      </c>
      <c r="T1437" t="str">
        <f>VLOOKUP($D1437,Artslister!$A$1:$W$99,10,FALSE)</f>
        <v>Primula</v>
      </c>
      <c r="U1437" t="str">
        <f>VLOOKUP($D1437,Artslister!$A$1:$W$99,11,FALSE)</f>
        <v>veris</v>
      </c>
      <c r="V1437">
        <f>VLOOKUP($D1437,Artslister!$A$1:$W$99,12,FALSE)</f>
        <v>0</v>
      </c>
      <c r="W1437" t="str">
        <f>VLOOKUP($D1437,Artslister!$A$1:$W$99,13,FALSE)</f>
        <v>L.</v>
      </c>
      <c r="X1437" t="e">
        <f>VLOOKUP($D1437,Artslister!$A$1:$W$99,15,FALSE)</f>
        <v>#REF!</v>
      </c>
      <c r="Y1437" t="e">
        <f>VLOOKUP($D1437,Artslister!$A$1:$W$99,17,FALSE)</f>
        <v>#N/A</v>
      </c>
    </row>
    <row r="1438" spans="1:25" hidden="1" x14ac:dyDescent="0.3">
      <c r="A1438" t="s">
        <v>150</v>
      </c>
      <c r="B1438">
        <v>2022</v>
      </c>
      <c r="C1438" t="s">
        <v>1546</v>
      </c>
      <c r="D1438" t="s">
        <v>1961</v>
      </c>
      <c r="E1438">
        <v>2</v>
      </c>
      <c r="F1438">
        <v>1</v>
      </c>
      <c r="L1438" t="str">
        <f>VLOOKUP($D1438,Artslister!$A$1:$W$99,2,FALSE)</f>
        <v>Primula veris</v>
      </c>
      <c r="M1438">
        <f>VLOOKUP($D1438,Artslister!$A$1:$W$99,3,FALSE)</f>
        <v>101883</v>
      </c>
      <c r="N1438">
        <f>VLOOKUP($D1438,Artslister!$A$1:$W$99,4,FALSE)</f>
        <v>0</v>
      </c>
      <c r="O1438" t="str">
        <f>VLOOKUP($D1438,Artslister!$A$1:$W$99,5,FALSE)</f>
        <v>Plantae</v>
      </c>
      <c r="P1438" t="str">
        <f>VLOOKUP($D1438,Artslister!$A$1:$W$99,6,FALSE)</f>
        <v>Magnoliophyta</v>
      </c>
      <c r="Q1438" t="str">
        <f>VLOOKUP($D1438,Artslister!$A$1:$W$99,7,FALSE)</f>
        <v>Eudicots</v>
      </c>
      <c r="R1438" t="str">
        <f>VLOOKUP($D1438,Artslister!$A$1:$W$99,8,FALSE)</f>
        <v>Ericales</v>
      </c>
      <c r="S1438" t="str">
        <f>VLOOKUP($D1438,Artslister!$A$1:$W$99,9,FALSE)</f>
        <v>Primulaceae</v>
      </c>
      <c r="T1438" t="str">
        <f>VLOOKUP($D1438,Artslister!$A$1:$W$99,10,FALSE)</f>
        <v>Primula</v>
      </c>
      <c r="U1438" t="str">
        <f>VLOOKUP($D1438,Artslister!$A$1:$W$99,11,FALSE)</f>
        <v>veris</v>
      </c>
      <c r="V1438">
        <f>VLOOKUP($D1438,Artslister!$A$1:$W$99,12,FALSE)</f>
        <v>0</v>
      </c>
      <c r="W1438" t="str">
        <f>VLOOKUP($D1438,Artslister!$A$1:$W$99,13,FALSE)</f>
        <v>L.</v>
      </c>
      <c r="X1438" t="e">
        <f>VLOOKUP($D1438,Artslister!$A$1:$W$99,15,FALSE)</f>
        <v>#REF!</v>
      </c>
      <c r="Y1438" t="e">
        <f>VLOOKUP($D1438,Artslister!$A$1:$W$99,17,FALSE)</f>
        <v>#N/A</v>
      </c>
    </row>
    <row r="1439" spans="1:25" hidden="1" x14ac:dyDescent="0.3">
      <c r="A1439" t="s">
        <v>150</v>
      </c>
      <c r="B1439">
        <v>2022</v>
      </c>
      <c r="C1439" t="s">
        <v>1551</v>
      </c>
      <c r="D1439" t="s">
        <v>1961</v>
      </c>
      <c r="E1439">
        <v>3</v>
      </c>
      <c r="F1439">
        <v>1</v>
      </c>
      <c r="L1439" t="str">
        <f>VLOOKUP($D1439,Artslister!$A$1:$W$99,2,FALSE)</f>
        <v>Primula veris</v>
      </c>
      <c r="M1439">
        <f>VLOOKUP($D1439,Artslister!$A$1:$W$99,3,FALSE)</f>
        <v>101883</v>
      </c>
      <c r="N1439">
        <f>VLOOKUP($D1439,Artslister!$A$1:$W$99,4,FALSE)</f>
        <v>0</v>
      </c>
      <c r="O1439" t="str">
        <f>VLOOKUP($D1439,Artslister!$A$1:$W$99,5,FALSE)</f>
        <v>Plantae</v>
      </c>
      <c r="P1439" t="str">
        <f>VLOOKUP($D1439,Artslister!$A$1:$W$99,6,FALSE)</f>
        <v>Magnoliophyta</v>
      </c>
      <c r="Q1439" t="str">
        <f>VLOOKUP($D1439,Artslister!$A$1:$W$99,7,FALSE)</f>
        <v>Eudicots</v>
      </c>
      <c r="R1439" t="str">
        <f>VLOOKUP($D1439,Artslister!$A$1:$W$99,8,FALSE)</f>
        <v>Ericales</v>
      </c>
      <c r="S1439" t="str">
        <f>VLOOKUP($D1439,Artslister!$A$1:$W$99,9,FALSE)</f>
        <v>Primulaceae</v>
      </c>
      <c r="T1439" t="str">
        <f>VLOOKUP($D1439,Artslister!$A$1:$W$99,10,FALSE)</f>
        <v>Primula</v>
      </c>
      <c r="U1439" t="str">
        <f>VLOOKUP($D1439,Artslister!$A$1:$W$99,11,FALSE)</f>
        <v>veris</v>
      </c>
      <c r="V1439">
        <f>VLOOKUP($D1439,Artslister!$A$1:$W$99,12,FALSE)</f>
        <v>0</v>
      </c>
      <c r="W1439" t="str">
        <f>VLOOKUP($D1439,Artslister!$A$1:$W$99,13,FALSE)</f>
        <v>L.</v>
      </c>
      <c r="X1439" t="e">
        <f>VLOOKUP($D1439,Artslister!$A$1:$W$99,15,FALSE)</f>
        <v>#REF!</v>
      </c>
      <c r="Y1439" t="e">
        <f>VLOOKUP($D1439,Artslister!$A$1:$W$99,17,FALSE)</f>
        <v>#N/A</v>
      </c>
    </row>
    <row r="1440" spans="1:25" hidden="1" x14ac:dyDescent="0.3">
      <c r="A1440" t="s">
        <v>150</v>
      </c>
      <c r="B1440">
        <v>2022</v>
      </c>
      <c r="C1440" t="s">
        <v>1552</v>
      </c>
      <c r="D1440" t="s">
        <v>1961</v>
      </c>
      <c r="E1440">
        <v>2</v>
      </c>
      <c r="F1440">
        <v>1</v>
      </c>
      <c r="L1440" t="str">
        <f>VLOOKUP($D1440,Artslister!$A$1:$W$99,2,FALSE)</f>
        <v>Primula veris</v>
      </c>
      <c r="M1440">
        <f>VLOOKUP($D1440,Artslister!$A$1:$W$99,3,FALSE)</f>
        <v>101883</v>
      </c>
      <c r="N1440">
        <f>VLOOKUP($D1440,Artslister!$A$1:$W$99,4,FALSE)</f>
        <v>0</v>
      </c>
      <c r="O1440" t="str">
        <f>VLOOKUP($D1440,Artslister!$A$1:$W$99,5,FALSE)</f>
        <v>Plantae</v>
      </c>
      <c r="P1440" t="str">
        <f>VLOOKUP($D1440,Artslister!$A$1:$W$99,6,FALSE)</f>
        <v>Magnoliophyta</v>
      </c>
      <c r="Q1440" t="str">
        <f>VLOOKUP($D1440,Artslister!$A$1:$W$99,7,FALSE)</f>
        <v>Eudicots</v>
      </c>
      <c r="R1440" t="str">
        <f>VLOOKUP($D1440,Artslister!$A$1:$W$99,8,FALSE)</f>
        <v>Ericales</v>
      </c>
      <c r="S1440" t="str">
        <f>VLOOKUP($D1440,Artslister!$A$1:$W$99,9,FALSE)</f>
        <v>Primulaceae</v>
      </c>
      <c r="T1440" t="str">
        <f>VLOOKUP($D1440,Artslister!$A$1:$W$99,10,FALSE)</f>
        <v>Primula</v>
      </c>
      <c r="U1440" t="str">
        <f>VLOOKUP($D1440,Artslister!$A$1:$W$99,11,FALSE)</f>
        <v>veris</v>
      </c>
      <c r="V1440">
        <f>VLOOKUP($D1440,Artslister!$A$1:$W$99,12,FALSE)</f>
        <v>0</v>
      </c>
      <c r="W1440" t="str">
        <f>VLOOKUP($D1440,Artslister!$A$1:$W$99,13,FALSE)</f>
        <v>L.</v>
      </c>
      <c r="X1440" t="e">
        <f>VLOOKUP($D1440,Artslister!$A$1:$W$99,15,FALSE)</f>
        <v>#REF!</v>
      </c>
      <c r="Y1440" t="e">
        <f>VLOOKUP($D1440,Artslister!$A$1:$W$99,17,FALSE)</f>
        <v>#N/A</v>
      </c>
    </row>
    <row r="1441" spans="1:25" hidden="1" x14ac:dyDescent="0.3">
      <c r="A1441" t="s">
        <v>150</v>
      </c>
      <c r="B1441">
        <v>2022</v>
      </c>
      <c r="C1441" t="s">
        <v>1552</v>
      </c>
      <c r="D1441" t="s">
        <v>1930</v>
      </c>
      <c r="E1441">
        <v>6</v>
      </c>
      <c r="F1441">
        <v>1</v>
      </c>
      <c r="L1441" t="str">
        <f>VLOOKUP($D1441,Artslister!$A$1:$W$99,2,FALSE)</f>
        <v>Fragaria viridis</v>
      </c>
      <c r="M1441">
        <f>VLOOKUP($D1441,Artslister!$A$1:$W$99,3,FALSE)</f>
        <v>103318</v>
      </c>
      <c r="N1441">
        <f>VLOOKUP($D1441,Artslister!$A$1:$W$99,4,FALSE)</f>
        <v>0</v>
      </c>
      <c r="O1441" t="str">
        <f>VLOOKUP($D1441,Artslister!$A$1:$W$99,5,FALSE)</f>
        <v>Plantae</v>
      </c>
      <c r="P1441" t="str">
        <f>VLOOKUP($D1441,Artslister!$A$1:$W$99,6,FALSE)</f>
        <v>Magnoliophyta</v>
      </c>
      <c r="Q1441" t="str">
        <f>VLOOKUP($D1441,Artslister!$A$1:$W$99,7,FALSE)</f>
        <v>Eudicots</v>
      </c>
      <c r="R1441" t="str">
        <f>VLOOKUP($D1441,Artslister!$A$1:$W$99,8,FALSE)</f>
        <v>Rosales</v>
      </c>
      <c r="S1441" t="str">
        <f>VLOOKUP($D1441,Artslister!$A$1:$W$99,9,FALSE)</f>
        <v>Rosaceae</v>
      </c>
      <c r="T1441" t="str">
        <f>VLOOKUP($D1441,Artslister!$A$1:$W$99,10,FALSE)</f>
        <v>Fragaria</v>
      </c>
      <c r="U1441" t="str">
        <f>VLOOKUP($D1441,Artslister!$A$1:$W$99,11,FALSE)</f>
        <v>viridis</v>
      </c>
      <c r="V1441">
        <f>VLOOKUP($D1441,Artslister!$A$1:$W$99,12,FALSE)</f>
        <v>0</v>
      </c>
      <c r="W1441" t="str">
        <f>VLOOKUP($D1441,Artslister!$A$1:$W$99,13,FALSE)</f>
        <v>Weston</v>
      </c>
      <c r="X1441" t="e">
        <f>VLOOKUP($D1441,Artslister!$A$1:$W$99,15,FALSE)</f>
        <v>#REF!</v>
      </c>
      <c r="Y1441" t="e">
        <f>VLOOKUP($D1441,Artslister!$A$1:$W$99,17,FALSE)</f>
        <v>#N/A</v>
      </c>
    </row>
    <row r="1442" spans="1:25" hidden="1" x14ac:dyDescent="0.3">
      <c r="A1442" t="s">
        <v>150</v>
      </c>
      <c r="B1442">
        <v>2022</v>
      </c>
      <c r="C1442" t="s">
        <v>1553</v>
      </c>
      <c r="D1442" t="s">
        <v>1930</v>
      </c>
      <c r="E1442">
        <v>4</v>
      </c>
      <c r="F1442">
        <v>1</v>
      </c>
      <c r="L1442" t="str">
        <f>VLOOKUP($D1442,Artslister!$A$1:$W$99,2,FALSE)</f>
        <v>Fragaria viridis</v>
      </c>
      <c r="M1442">
        <f>VLOOKUP($D1442,Artslister!$A$1:$W$99,3,FALSE)</f>
        <v>103318</v>
      </c>
      <c r="N1442">
        <f>VLOOKUP($D1442,Artslister!$A$1:$W$99,4,FALSE)</f>
        <v>0</v>
      </c>
      <c r="O1442" t="str">
        <f>VLOOKUP($D1442,Artslister!$A$1:$W$99,5,FALSE)</f>
        <v>Plantae</v>
      </c>
      <c r="P1442" t="str">
        <f>VLOOKUP($D1442,Artslister!$A$1:$W$99,6,FALSE)</f>
        <v>Magnoliophyta</v>
      </c>
      <c r="Q1442" t="str">
        <f>VLOOKUP($D1442,Artslister!$A$1:$W$99,7,FALSE)</f>
        <v>Eudicots</v>
      </c>
      <c r="R1442" t="str">
        <f>VLOOKUP($D1442,Artslister!$A$1:$W$99,8,FALSE)</f>
        <v>Rosales</v>
      </c>
      <c r="S1442" t="str">
        <f>VLOOKUP($D1442,Artslister!$A$1:$W$99,9,FALSE)</f>
        <v>Rosaceae</v>
      </c>
      <c r="T1442" t="str">
        <f>VLOOKUP($D1442,Artslister!$A$1:$W$99,10,FALSE)</f>
        <v>Fragaria</v>
      </c>
      <c r="U1442" t="str">
        <f>VLOOKUP($D1442,Artslister!$A$1:$W$99,11,FALSE)</f>
        <v>viridis</v>
      </c>
      <c r="V1442">
        <f>VLOOKUP($D1442,Artslister!$A$1:$W$99,12,FALSE)</f>
        <v>0</v>
      </c>
      <c r="W1442" t="str">
        <f>VLOOKUP($D1442,Artslister!$A$1:$W$99,13,FALSE)</f>
        <v>Weston</v>
      </c>
      <c r="X1442" t="e">
        <f>VLOOKUP($D1442,Artslister!$A$1:$W$99,15,FALSE)</f>
        <v>#REF!</v>
      </c>
      <c r="Y1442" t="e">
        <f>VLOOKUP($D1442,Artslister!$A$1:$W$99,17,FALSE)</f>
        <v>#N/A</v>
      </c>
    </row>
    <row r="1443" spans="1:25" hidden="1" x14ac:dyDescent="0.3">
      <c r="A1443" t="s">
        <v>150</v>
      </c>
      <c r="B1443">
        <v>2022</v>
      </c>
      <c r="C1443" t="s">
        <v>1547</v>
      </c>
      <c r="D1443" t="s">
        <v>1928</v>
      </c>
      <c r="E1443">
        <v>4</v>
      </c>
      <c r="H1443">
        <v>1</v>
      </c>
      <c r="L1443" t="str">
        <f>VLOOKUP($D1443,Artslister!$A$1:$W$99,2,FALSE)</f>
        <v>Rosa sp.</v>
      </c>
      <c r="M1443" t="str">
        <f>VLOOKUP($D1443,Artslister!$A$1:$W$99,3,FALSE)</f>
        <v>103384</v>
      </c>
      <c r="N1443" t="str">
        <f>VLOOKUP($D1443,Artslister!$A$1:$W$99,4,FALSE)</f>
        <v>63344</v>
      </c>
      <c r="O1443" t="str">
        <f>VLOOKUP($D1443,Artslister!$A$1:$W$99,5,FALSE)</f>
        <v>Plantae</v>
      </c>
      <c r="P1443" t="str">
        <f>VLOOKUP($D1443,Artslister!$A$1:$W$99,6,FALSE)</f>
        <v>Magnoliophyta</v>
      </c>
      <c r="Q1443" t="str">
        <f>VLOOKUP($D1443,Artslister!$A$1:$W$99,7,FALSE)</f>
        <v>Eudicots</v>
      </c>
      <c r="R1443" t="str">
        <f>VLOOKUP($D1443,Artslister!$A$1:$W$99,8,FALSE)</f>
        <v>Rosales</v>
      </c>
      <c r="S1443" t="str">
        <f>VLOOKUP($D1443,Artslister!$A$1:$W$99,9,FALSE)</f>
        <v>Rosaceae</v>
      </c>
      <c r="T1443" t="str">
        <f>VLOOKUP($D1443,Artslister!$A$1:$W$99,10,FALSE)</f>
        <v>Rosa</v>
      </c>
      <c r="U1443">
        <f>VLOOKUP($D1443,Artslister!$A$1:$W$99,11,FALSE)</f>
        <v>0</v>
      </c>
      <c r="V1443">
        <f>VLOOKUP($D1443,Artslister!$A$1:$W$99,12,FALSE)</f>
        <v>0</v>
      </c>
      <c r="W1443" t="str">
        <f>VLOOKUP($D1443,Artslister!$A$1:$W$99,13,FALSE)</f>
        <v>L.</v>
      </c>
      <c r="X1443" t="e">
        <f>VLOOKUP($D1443,Artslister!$A$1:$W$99,15,FALSE)</f>
        <v>#REF!</v>
      </c>
      <c r="Y1443" t="e">
        <f>VLOOKUP($D1443,Artslister!$A$1:$W$99,17,FALSE)</f>
        <v>#N/A</v>
      </c>
    </row>
    <row r="1444" spans="1:25" hidden="1" x14ac:dyDescent="0.3">
      <c r="A1444" t="s">
        <v>150</v>
      </c>
      <c r="B1444">
        <v>2022</v>
      </c>
      <c r="C1444" t="s">
        <v>1545</v>
      </c>
      <c r="D1444" t="s">
        <v>1928</v>
      </c>
      <c r="E1444">
        <v>6</v>
      </c>
      <c r="H1444">
        <v>1</v>
      </c>
      <c r="L1444" t="str">
        <f>VLOOKUP($D1444,Artslister!$A$1:$W$99,2,FALSE)</f>
        <v>Rosa sp.</v>
      </c>
      <c r="M1444" t="str">
        <f>VLOOKUP($D1444,Artslister!$A$1:$W$99,3,FALSE)</f>
        <v>103384</v>
      </c>
      <c r="N1444" t="str">
        <f>VLOOKUP($D1444,Artslister!$A$1:$W$99,4,FALSE)</f>
        <v>63344</v>
      </c>
      <c r="O1444" t="str">
        <f>VLOOKUP($D1444,Artslister!$A$1:$W$99,5,FALSE)</f>
        <v>Plantae</v>
      </c>
      <c r="P1444" t="str">
        <f>VLOOKUP($D1444,Artslister!$A$1:$W$99,6,FALSE)</f>
        <v>Magnoliophyta</v>
      </c>
      <c r="Q1444" t="str">
        <f>VLOOKUP($D1444,Artslister!$A$1:$W$99,7,FALSE)</f>
        <v>Eudicots</v>
      </c>
      <c r="R1444" t="str">
        <f>VLOOKUP($D1444,Artslister!$A$1:$W$99,8,FALSE)</f>
        <v>Rosales</v>
      </c>
      <c r="S1444" t="str">
        <f>VLOOKUP($D1444,Artslister!$A$1:$W$99,9,FALSE)</f>
        <v>Rosaceae</v>
      </c>
      <c r="T1444" t="str">
        <f>VLOOKUP($D1444,Artslister!$A$1:$W$99,10,FALSE)</f>
        <v>Rosa</v>
      </c>
      <c r="U1444">
        <f>VLOOKUP($D1444,Artslister!$A$1:$W$99,11,FALSE)</f>
        <v>0</v>
      </c>
      <c r="V1444">
        <f>VLOOKUP($D1444,Artslister!$A$1:$W$99,12,FALSE)</f>
        <v>0</v>
      </c>
      <c r="W1444" t="str">
        <f>VLOOKUP($D1444,Artslister!$A$1:$W$99,13,FALSE)</f>
        <v>L.</v>
      </c>
      <c r="X1444" t="e">
        <f>VLOOKUP($D1444,Artslister!$A$1:$W$99,15,FALSE)</f>
        <v>#REF!</v>
      </c>
      <c r="Y1444" t="e">
        <f>VLOOKUP($D1444,Artslister!$A$1:$W$99,17,FALSE)</f>
        <v>#N/A</v>
      </c>
    </row>
    <row r="1445" spans="1:25" hidden="1" x14ac:dyDescent="0.3">
      <c r="A1445" t="s">
        <v>150</v>
      </c>
      <c r="B1445">
        <v>2022</v>
      </c>
      <c r="C1445" t="s">
        <v>1547</v>
      </c>
      <c r="D1445" t="s">
        <v>1974</v>
      </c>
      <c r="E1445">
        <v>0.1</v>
      </c>
      <c r="F1445">
        <v>1</v>
      </c>
      <c r="L1445" t="str">
        <f>VLOOKUP($D1445,Artslister!$A$1:$W$99,2,FALSE)</f>
        <v>Arabis wahlenbergii</v>
      </c>
      <c r="M1445" t="str">
        <f>VLOOKUP($D1445,Artslister!$A$1:$W$99,3,FALSE)</f>
        <v>141653</v>
      </c>
      <c r="N1445" t="str">
        <f>VLOOKUP($D1445,Artslister!$A$1:$W$99,4,FALSE)</f>
        <v>144043</v>
      </c>
      <c r="O1445" t="str">
        <f>VLOOKUP($D1445,Artslister!$A$1:$W$99,5,FALSE)</f>
        <v>Plantae</v>
      </c>
      <c r="P1445" t="str">
        <f>VLOOKUP($D1445,Artslister!$A$1:$W$99,6,FALSE)</f>
        <v>Magnoliophyta</v>
      </c>
      <c r="Q1445" t="str">
        <f>VLOOKUP($D1445,Artslister!$A$1:$W$99,7,FALSE)</f>
        <v>Eudicots</v>
      </c>
      <c r="R1445" t="str">
        <f>VLOOKUP($D1445,Artslister!$A$1:$W$99,8,FALSE)</f>
        <v>Brassicales</v>
      </c>
      <c r="S1445" t="str">
        <f>VLOOKUP($D1445,Artslister!$A$1:$W$99,9,FALSE)</f>
        <v>Brassicaceae</v>
      </c>
      <c r="T1445" t="str">
        <f>VLOOKUP($D1445,Artslister!$A$1:$W$99,10,FALSE)</f>
        <v>Arabis</v>
      </c>
      <c r="U1445" t="str">
        <f>VLOOKUP($D1445,Artslister!$A$1:$W$99,11,FALSE)</f>
        <v>wahlenbergii</v>
      </c>
      <c r="V1445">
        <f>VLOOKUP($D1445,Artslister!$A$1:$W$99,12,FALSE)</f>
        <v>0</v>
      </c>
      <c r="W1445" t="str">
        <f>VLOOKUP($D1445,Artslister!$A$1:$W$99,13,FALSE)</f>
        <v>Jord.</v>
      </c>
      <c r="X1445" t="e">
        <f>VLOOKUP($D1445,Artslister!$A$1:$W$99,15,FALSE)</f>
        <v>#REF!</v>
      </c>
      <c r="Y1445" t="e">
        <f>VLOOKUP($D1445,Artslister!$A$1:$W$99,17,FALSE)</f>
        <v>#N/A</v>
      </c>
    </row>
    <row r="1446" spans="1:25" hidden="1" x14ac:dyDescent="0.3">
      <c r="A1446" t="s">
        <v>150</v>
      </c>
      <c r="B1446">
        <v>2022</v>
      </c>
      <c r="C1446" t="s">
        <v>1551</v>
      </c>
      <c r="D1446" t="s">
        <v>1974</v>
      </c>
      <c r="E1446">
        <v>0.1</v>
      </c>
      <c r="F1446">
        <v>1</v>
      </c>
      <c r="L1446" t="str">
        <f>VLOOKUP($D1446,Artslister!$A$1:$W$99,2,FALSE)</f>
        <v>Arabis wahlenbergii</v>
      </c>
      <c r="M1446" t="str">
        <f>VLOOKUP($D1446,Artslister!$A$1:$W$99,3,FALSE)</f>
        <v>141653</v>
      </c>
      <c r="N1446" t="str">
        <f>VLOOKUP($D1446,Artslister!$A$1:$W$99,4,FALSE)</f>
        <v>144043</v>
      </c>
      <c r="O1446" t="str">
        <f>VLOOKUP($D1446,Artslister!$A$1:$W$99,5,FALSE)</f>
        <v>Plantae</v>
      </c>
      <c r="P1446" t="str">
        <f>VLOOKUP($D1446,Artslister!$A$1:$W$99,6,FALSE)</f>
        <v>Magnoliophyta</v>
      </c>
      <c r="Q1446" t="str">
        <f>VLOOKUP($D1446,Artslister!$A$1:$W$99,7,FALSE)</f>
        <v>Eudicots</v>
      </c>
      <c r="R1446" t="str">
        <f>VLOOKUP($D1446,Artslister!$A$1:$W$99,8,FALSE)</f>
        <v>Brassicales</v>
      </c>
      <c r="S1446" t="str">
        <f>VLOOKUP($D1446,Artslister!$A$1:$W$99,9,FALSE)</f>
        <v>Brassicaceae</v>
      </c>
      <c r="T1446" t="str">
        <f>VLOOKUP($D1446,Artslister!$A$1:$W$99,10,FALSE)</f>
        <v>Arabis</v>
      </c>
      <c r="U1446" t="str">
        <f>VLOOKUP($D1446,Artslister!$A$1:$W$99,11,FALSE)</f>
        <v>wahlenbergii</v>
      </c>
      <c r="V1446">
        <f>VLOOKUP($D1446,Artslister!$A$1:$W$99,12,FALSE)</f>
        <v>0</v>
      </c>
      <c r="W1446" t="str">
        <f>VLOOKUP($D1446,Artslister!$A$1:$W$99,13,FALSE)</f>
        <v>Jord.</v>
      </c>
      <c r="X1446" t="e">
        <f>VLOOKUP($D1446,Artslister!$A$1:$W$99,15,FALSE)</f>
        <v>#REF!</v>
      </c>
      <c r="Y1446" t="e">
        <f>VLOOKUP($D1446,Artslister!$A$1:$W$99,17,FALSE)</f>
        <v>#N/A</v>
      </c>
    </row>
    <row r="1447" spans="1:25" hidden="1" x14ac:dyDescent="0.3">
      <c r="A1447" t="s">
        <v>150</v>
      </c>
      <c r="B1447">
        <v>2022</v>
      </c>
      <c r="C1447" t="s">
        <v>1547</v>
      </c>
      <c r="D1447" t="s">
        <v>1929</v>
      </c>
      <c r="E1447">
        <v>1</v>
      </c>
      <c r="G1447">
        <v>1</v>
      </c>
      <c r="L1447" t="str">
        <f>VLOOKUP($D1447,Artslister!$A$1:$W$99,2,FALSE)</f>
        <v>Noccaea caerulescens</v>
      </c>
      <c r="M1447" t="str">
        <f>VLOOKUP($D1447,Artslister!$A$1:$W$99,3,FALSE)</f>
        <v>101278</v>
      </c>
      <c r="N1447" t="str">
        <f>VLOOKUP($D1447,Artslister!$A$1:$W$99,4,FALSE)</f>
        <v>144118</v>
      </c>
      <c r="O1447" t="str">
        <f>VLOOKUP($D1447,Artslister!$A$1:$W$99,5,FALSE)</f>
        <v>Plantae</v>
      </c>
      <c r="P1447" t="str">
        <f>VLOOKUP($D1447,Artslister!$A$1:$W$99,6,FALSE)</f>
        <v>Magnoliophyta</v>
      </c>
      <c r="Q1447" t="str">
        <f>VLOOKUP($D1447,Artslister!$A$1:$W$99,7,FALSE)</f>
        <v>Eudicots</v>
      </c>
      <c r="R1447" t="str">
        <f>VLOOKUP($D1447,Artslister!$A$1:$W$99,8,FALSE)</f>
        <v>Brassicales</v>
      </c>
      <c r="S1447" t="str">
        <f>VLOOKUP($D1447,Artslister!$A$1:$W$99,9,FALSE)</f>
        <v>Brassicaceae</v>
      </c>
      <c r="T1447" t="str">
        <f>VLOOKUP($D1447,Artslister!$A$1:$W$99,10,FALSE)</f>
        <v>Noccaea</v>
      </c>
      <c r="U1447" t="str">
        <f>VLOOKUP($D1447,Artslister!$A$1:$W$99,11,FALSE)</f>
        <v>caerulescens</v>
      </c>
      <c r="V1447">
        <f>VLOOKUP($D1447,Artslister!$A$1:$W$99,12,FALSE)</f>
        <v>0</v>
      </c>
      <c r="W1447" t="str">
        <f>VLOOKUP($D1447,Artslister!$A$1:$W$99,13,FALSE)</f>
        <v>(J.Presl &amp; C.Presl) F.K.Mey.</v>
      </c>
      <c r="X1447" t="e">
        <f>VLOOKUP($D1447,Artslister!$A$1:$W$99,15,FALSE)</f>
        <v>#REF!</v>
      </c>
      <c r="Y1447" t="str">
        <f>VLOOKUP($D1447,Artslister!$A$1:$W$99,17,FALSE)</f>
        <v>PH</v>
      </c>
    </row>
    <row r="1448" spans="1:25" hidden="1" x14ac:dyDescent="0.3">
      <c r="A1448" t="s">
        <v>150</v>
      </c>
      <c r="B1448">
        <v>2022</v>
      </c>
      <c r="C1448" t="s">
        <v>1548</v>
      </c>
      <c r="D1448" t="s">
        <v>1929</v>
      </c>
      <c r="E1448">
        <v>0.1</v>
      </c>
      <c r="G1448">
        <v>1</v>
      </c>
      <c r="L1448" t="str">
        <f>VLOOKUP($D1448,Artslister!$A$1:$W$99,2,FALSE)</f>
        <v>Noccaea caerulescens</v>
      </c>
      <c r="M1448" t="str">
        <f>VLOOKUP($D1448,Artslister!$A$1:$W$99,3,FALSE)</f>
        <v>101278</v>
      </c>
      <c r="N1448" t="str">
        <f>VLOOKUP($D1448,Artslister!$A$1:$W$99,4,FALSE)</f>
        <v>144118</v>
      </c>
      <c r="O1448" t="str">
        <f>VLOOKUP($D1448,Artslister!$A$1:$W$99,5,FALSE)</f>
        <v>Plantae</v>
      </c>
      <c r="P1448" t="str">
        <f>VLOOKUP($D1448,Artslister!$A$1:$W$99,6,FALSE)</f>
        <v>Magnoliophyta</v>
      </c>
      <c r="Q1448" t="str">
        <f>VLOOKUP($D1448,Artslister!$A$1:$W$99,7,FALSE)</f>
        <v>Eudicots</v>
      </c>
      <c r="R1448" t="str">
        <f>VLOOKUP($D1448,Artslister!$A$1:$W$99,8,FALSE)</f>
        <v>Brassicales</v>
      </c>
      <c r="S1448" t="str">
        <f>VLOOKUP($D1448,Artslister!$A$1:$W$99,9,FALSE)</f>
        <v>Brassicaceae</v>
      </c>
      <c r="T1448" t="str">
        <f>VLOOKUP($D1448,Artslister!$A$1:$W$99,10,FALSE)</f>
        <v>Noccaea</v>
      </c>
      <c r="U1448" t="str">
        <f>VLOOKUP($D1448,Artslister!$A$1:$W$99,11,FALSE)</f>
        <v>caerulescens</v>
      </c>
      <c r="V1448">
        <f>VLOOKUP($D1448,Artslister!$A$1:$W$99,12,FALSE)</f>
        <v>0</v>
      </c>
      <c r="W1448" t="str">
        <f>VLOOKUP($D1448,Artslister!$A$1:$W$99,13,FALSE)</f>
        <v>(J.Presl &amp; C.Presl) F.K.Mey.</v>
      </c>
      <c r="X1448" t="e">
        <f>VLOOKUP($D1448,Artslister!$A$1:$W$99,15,FALSE)</f>
        <v>#REF!</v>
      </c>
      <c r="Y1448" t="str">
        <f>VLOOKUP($D1448,Artslister!$A$1:$W$99,17,FALSE)</f>
        <v>PH</v>
      </c>
    </row>
    <row r="1449" spans="1:25" hidden="1" x14ac:dyDescent="0.3">
      <c r="A1449" t="s">
        <v>150</v>
      </c>
      <c r="B1449">
        <v>2022</v>
      </c>
      <c r="C1449" t="s">
        <v>1545</v>
      </c>
      <c r="D1449" t="s">
        <v>1929</v>
      </c>
      <c r="E1449">
        <v>1</v>
      </c>
      <c r="G1449">
        <v>1</v>
      </c>
      <c r="L1449" t="str">
        <f>VLOOKUP($D1449,Artslister!$A$1:$W$99,2,FALSE)</f>
        <v>Noccaea caerulescens</v>
      </c>
      <c r="M1449" t="str">
        <f>VLOOKUP($D1449,Artslister!$A$1:$W$99,3,FALSE)</f>
        <v>101278</v>
      </c>
      <c r="N1449" t="str">
        <f>VLOOKUP($D1449,Artslister!$A$1:$W$99,4,FALSE)</f>
        <v>144118</v>
      </c>
      <c r="O1449" t="str">
        <f>VLOOKUP($D1449,Artslister!$A$1:$W$99,5,FALSE)</f>
        <v>Plantae</v>
      </c>
      <c r="P1449" t="str">
        <f>VLOOKUP($D1449,Artslister!$A$1:$W$99,6,FALSE)</f>
        <v>Magnoliophyta</v>
      </c>
      <c r="Q1449" t="str">
        <f>VLOOKUP($D1449,Artslister!$A$1:$W$99,7,FALSE)</f>
        <v>Eudicots</v>
      </c>
      <c r="R1449" t="str">
        <f>VLOOKUP($D1449,Artslister!$A$1:$W$99,8,FALSE)</f>
        <v>Brassicales</v>
      </c>
      <c r="S1449" t="str">
        <f>VLOOKUP($D1449,Artslister!$A$1:$W$99,9,FALSE)</f>
        <v>Brassicaceae</v>
      </c>
      <c r="T1449" t="str">
        <f>VLOOKUP($D1449,Artslister!$A$1:$W$99,10,FALSE)</f>
        <v>Noccaea</v>
      </c>
      <c r="U1449" t="str">
        <f>VLOOKUP($D1449,Artslister!$A$1:$W$99,11,FALSE)</f>
        <v>caerulescens</v>
      </c>
      <c r="V1449">
        <f>VLOOKUP($D1449,Artslister!$A$1:$W$99,12,FALSE)</f>
        <v>0</v>
      </c>
      <c r="W1449" t="str">
        <f>VLOOKUP($D1449,Artslister!$A$1:$W$99,13,FALSE)</f>
        <v>(J.Presl &amp; C.Presl) F.K.Mey.</v>
      </c>
      <c r="X1449" t="e">
        <f>VLOOKUP($D1449,Artslister!$A$1:$W$99,15,FALSE)</f>
        <v>#REF!</v>
      </c>
      <c r="Y1449" t="str">
        <f>VLOOKUP($D1449,Artslister!$A$1:$W$99,17,FALSE)</f>
        <v>PH</v>
      </c>
    </row>
    <row r="1450" spans="1:25" hidden="1" x14ac:dyDescent="0.3">
      <c r="A1450" t="s">
        <v>150</v>
      </c>
      <c r="B1450">
        <v>2022</v>
      </c>
      <c r="C1450" t="s">
        <v>1546</v>
      </c>
      <c r="D1450" t="s">
        <v>1929</v>
      </c>
      <c r="E1450">
        <v>1</v>
      </c>
      <c r="G1450">
        <v>1</v>
      </c>
      <c r="L1450" t="str">
        <f>VLOOKUP($D1450,Artslister!$A$1:$W$99,2,FALSE)</f>
        <v>Noccaea caerulescens</v>
      </c>
      <c r="M1450" t="str">
        <f>VLOOKUP($D1450,Artslister!$A$1:$W$99,3,FALSE)</f>
        <v>101278</v>
      </c>
      <c r="N1450" t="str">
        <f>VLOOKUP($D1450,Artslister!$A$1:$W$99,4,FALSE)</f>
        <v>144118</v>
      </c>
      <c r="O1450" t="str">
        <f>VLOOKUP($D1450,Artslister!$A$1:$W$99,5,FALSE)</f>
        <v>Plantae</v>
      </c>
      <c r="P1450" t="str">
        <f>VLOOKUP($D1450,Artslister!$A$1:$W$99,6,FALSE)</f>
        <v>Magnoliophyta</v>
      </c>
      <c r="Q1450" t="str">
        <f>VLOOKUP($D1450,Artslister!$A$1:$W$99,7,FALSE)</f>
        <v>Eudicots</v>
      </c>
      <c r="R1450" t="str">
        <f>VLOOKUP($D1450,Artslister!$A$1:$W$99,8,FALSE)</f>
        <v>Brassicales</v>
      </c>
      <c r="S1450" t="str">
        <f>VLOOKUP($D1450,Artslister!$A$1:$W$99,9,FALSE)</f>
        <v>Brassicaceae</v>
      </c>
      <c r="T1450" t="str">
        <f>VLOOKUP($D1450,Artslister!$A$1:$W$99,10,FALSE)</f>
        <v>Noccaea</v>
      </c>
      <c r="U1450" t="str">
        <f>VLOOKUP($D1450,Artslister!$A$1:$W$99,11,FALSE)</f>
        <v>caerulescens</v>
      </c>
      <c r="V1450">
        <f>VLOOKUP($D1450,Artslister!$A$1:$W$99,12,FALSE)</f>
        <v>0</v>
      </c>
      <c r="W1450" t="str">
        <f>VLOOKUP($D1450,Artslister!$A$1:$W$99,13,FALSE)</f>
        <v>(J.Presl &amp; C.Presl) F.K.Mey.</v>
      </c>
      <c r="X1450" t="e">
        <f>VLOOKUP($D1450,Artslister!$A$1:$W$99,15,FALSE)</f>
        <v>#REF!</v>
      </c>
      <c r="Y1450" t="str">
        <f>VLOOKUP($D1450,Artslister!$A$1:$W$99,17,FALSE)</f>
        <v>PH</v>
      </c>
    </row>
    <row r="1451" spans="1:25" hidden="1" x14ac:dyDescent="0.3">
      <c r="A1451" t="s">
        <v>150</v>
      </c>
      <c r="B1451">
        <v>2022</v>
      </c>
      <c r="C1451" t="s">
        <v>1552</v>
      </c>
      <c r="D1451" t="s">
        <v>1929</v>
      </c>
      <c r="E1451">
        <v>0.1</v>
      </c>
      <c r="G1451">
        <v>1</v>
      </c>
      <c r="L1451" t="str">
        <f>VLOOKUP($D1451,Artslister!$A$1:$W$99,2,FALSE)</f>
        <v>Noccaea caerulescens</v>
      </c>
      <c r="M1451" t="str">
        <f>VLOOKUP($D1451,Artslister!$A$1:$W$99,3,FALSE)</f>
        <v>101278</v>
      </c>
      <c r="N1451" t="str">
        <f>VLOOKUP($D1451,Artslister!$A$1:$W$99,4,FALSE)</f>
        <v>144118</v>
      </c>
      <c r="O1451" t="str">
        <f>VLOOKUP($D1451,Artslister!$A$1:$W$99,5,FALSE)</f>
        <v>Plantae</v>
      </c>
      <c r="P1451" t="str">
        <f>VLOOKUP($D1451,Artslister!$A$1:$W$99,6,FALSE)</f>
        <v>Magnoliophyta</v>
      </c>
      <c r="Q1451" t="str">
        <f>VLOOKUP($D1451,Artslister!$A$1:$W$99,7,FALSE)</f>
        <v>Eudicots</v>
      </c>
      <c r="R1451" t="str">
        <f>VLOOKUP($D1451,Artslister!$A$1:$W$99,8,FALSE)</f>
        <v>Brassicales</v>
      </c>
      <c r="S1451" t="str">
        <f>VLOOKUP($D1451,Artslister!$A$1:$W$99,9,FALSE)</f>
        <v>Brassicaceae</v>
      </c>
      <c r="T1451" t="str">
        <f>VLOOKUP($D1451,Artslister!$A$1:$W$99,10,FALSE)</f>
        <v>Noccaea</v>
      </c>
      <c r="U1451" t="str">
        <f>VLOOKUP($D1451,Artslister!$A$1:$W$99,11,FALSE)</f>
        <v>caerulescens</v>
      </c>
      <c r="V1451">
        <f>VLOOKUP($D1451,Artslister!$A$1:$W$99,12,FALSE)</f>
        <v>0</v>
      </c>
      <c r="W1451" t="str">
        <f>VLOOKUP($D1451,Artslister!$A$1:$W$99,13,FALSE)</f>
        <v>(J.Presl &amp; C.Presl) F.K.Mey.</v>
      </c>
      <c r="X1451" t="e">
        <f>VLOOKUP($D1451,Artslister!$A$1:$W$99,15,FALSE)</f>
        <v>#REF!</v>
      </c>
      <c r="Y1451" t="str">
        <f>VLOOKUP($D1451,Artslister!$A$1:$W$99,17,FALSE)</f>
        <v>PH</v>
      </c>
    </row>
    <row r="1452" spans="1:25" hidden="1" x14ac:dyDescent="0.3">
      <c r="A1452" t="s">
        <v>150</v>
      </c>
      <c r="B1452">
        <v>2022</v>
      </c>
      <c r="C1452" t="s">
        <v>1553</v>
      </c>
      <c r="D1452" t="s">
        <v>1929</v>
      </c>
      <c r="E1452">
        <v>0.1</v>
      </c>
      <c r="G1452">
        <v>1</v>
      </c>
      <c r="L1452" t="str">
        <f>VLOOKUP($D1452,Artslister!$A$1:$W$99,2,FALSE)</f>
        <v>Noccaea caerulescens</v>
      </c>
      <c r="M1452" t="str">
        <f>VLOOKUP($D1452,Artslister!$A$1:$W$99,3,FALSE)</f>
        <v>101278</v>
      </c>
      <c r="N1452" t="str">
        <f>VLOOKUP($D1452,Artslister!$A$1:$W$99,4,FALSE)</f>
        <v>144118</v>
      </c>
      <c r="O1452" t="str">
        <f>VLOOKUP($D1452,Artslister!$A$1:$W$99,5,FALSE)</f>
        <v>Plantae</v>
      </c>
      <c r="P1452" t="str">
        <f>VLOOKUP($D1452,Artslister!$A$1:$W$99,6,FALSE)</f>
        <v>Magnoliophyta</v>
      </c>
      <c r="Q1452" t="str">
        <f>VLOOKUP($D1452,Artslister!$A$1:$W$99,7,FALSE)</f>
        <v>Eudicots</v>
      </c>
      <c r="R1452" t="str">
        <f>VLOOKUP($D1452,Artslister!$A$1:$W$99,8,FALSE)</f>
        <v>Brassicales</v>
      </c>
      <c r="S1452" t="str">
        <f>VLOOKUP($D1452,Artslister!$A$1:$W$99,9,FALSE)</f>
        <v>Brassicaceae</v>
      </c>
      <c r="T1452" t="str">
        <f>VLOOKUP($D1452,Artslister!$A$1:$W$99,10,FALSE)</f>
        <v>Noccaea</v>
      </c>
      <c r="U1452" t="str">
        <f>VLOOKUP($D1452,Artslister!$A$1:$W$99,11,FALSE)</f>
        <v>caerulescens</v>
      </c>
      <c r="V1452">
        <f>VLOOKUP($D1452,Artslister!$A$1:$W$99,12,FALSE)</f>
        <v>0</v>
      </c>
      <c r="W1452" t="str">
        <f>VLOOKUP($D1452,Artslister!$A$1:$W$99,13,FALSE)</f>
        <v>(J.Presl &amp; C.Presl) F.K.Mey.</v>
      </c>
      <c r="X1452" t="e">
        <f>VLOOKUP($D1452,Artslister!$A$1:$W$99,15,FALSE)</f>
        <v>#REF!</v>
      </c>
      <c r="Y1452" t="str">
        <f>VLOOKUP($D1452,Artslister!$A$1:$W$99,17,FALSE)</f>
        <v>PH</v>
      </c>
    </row>
    <row r="1453" spans="1:25" hidden="1" x14ac:dyDescent="0.3">
      <c r="A1453" t="s">
        <v>150</v>
      </c>
      <c r="B1453">
        <v>2022</v>
      </c>
      <c r="C1453" t="s">
        <v>1550</v>
      </c>
      <c r="D1453" t="s">
        <v>1929</v>
      </c>
      <c r="E1453">
        <v>0.1</v>
      </c>
      <c r="G1453">
        <v>1</v>
      </c>
      <c r="L1453" t="str">
        <f>VLOOKUP($D1453,Artslister!$A$1:$W$99,2,FALSE)</f>
        <v>Noccaea caerulescens</v>
      </c>
      <c r="M1453" t="str">
        <f>VLOOKUP($D1453,Artslister!$A$1:$W$99,3,FALSE)</f>
        <v>101278</v>
      </c>
      <c r="N1453" t="str">
        <f>VLOOKUP($D1453,Artslister!$A$1:$W$99,4,FALSE)</f>
        <v>144118</v>
      </c>
      <c r="O1453" t="str">
        <f>VLOOKUP($D1453,Artslister!$A$1:$W$99,5,FALSE)</f>
        <v>Plantae</v>
      </c>
      <c r="P1453" t="str">
        <f>VLOOKUP($D1453,Artslister!$A$1:$W$99,6,FALSE)</f>
        <v>Magnoliophyta</v>
      </c>
      <c r="Q1453" t="str">
        <f>VLOOKUP($D1453,Artslister!$A$1:$W$99,7,FALSE)</f>
        <v>Eudicots</v>
      </c>
      <c r="R1453" t="str">
        <f>VLOOKUP($D1453,Artslister!$A$1:$W$99,8,FALSE)</f>
        <v>Brassicales</v>
      </c>
      <c r="S1453" t="str">
        <f>VLOOKUP($D1453,Artslister!$A$1:$W$99,9,FALSE)</f>
        <v>Brassicaceae</v>
      </c>
      <c r="T1453" t="str">
        <f>VLOOKUP($D1453,Artslister!$A$1:$W$99,10,FALSE)</f>
        <v>Noccaea</v>
      </c>
      <c r="U1453" t="str">
        <f>VLOOKUP($D1453,Artslister!$A$1:$W$99,11,FALSE)</f>
        <v>caerulescens</v>
      </c>
      <c r="V1453">
        <f>VLOOKUP($D1453,Artslister!$A$1:$W$99,12,FALSE)</f>
        <v>0</v>
      </c>
      <c r="W1453" t="str">
        <f>VLOOKUP($D1453,Artslister!$A$1:$W$99,13,FALSE)</f>
        <v>(J.Presl &amp; C.Presl) F.K.Mey.</v>
      </c>
      <c r="X1453" t="e">
        <f>VLOOKUP($D1453,Artslister!$A$1:$W$99,15,FALSE)</f>
        <v>#REF!</v>
      </c>
      <c r="Y1453" t="str">
        <f>VLOOKUP($D1453,Artslister!$A$1:$W$99,17,FALSE)</f>
        <v>PH</v>
      </c>
    </row>
    <row r="1454" spans="1:25" hidden="1" x14ac:dyDescent="0.3">
      <c r="A1454" t="s">
        <v>76</v>
      </c>
      <c r="B1454">
        <v>2022</v>
      </c>
      <c r="C1454" t="s">
        <v>1567</v>
      </c>
      <c r="D1454" t="s">
        <v>1923</v>
      </c>
      <c r="E1454">
        <v>0.1</v>
      </c>
      <c r="F1454">
        <v>1</v>
      </c>
      <c r="L1454" t="str">
        <f>VLOOKUP($D1454,Artslister!$A$1:$W$99,2,FALSE)</f>
        <v>Veronica spicata</v>
      </c>
      <c r="M1454" t="str">
        <f>VLOOKUP($D1454,Artslister!$A$1:$W$99,3,FALSE)</f>
        <v>102575</v>
      </c>
      <c r="N1454" t="str">
        <f>VLOOKUP($D1454,Artslister!$A$1:$W$99,4,FALSE)</f>
        <v>144891</v>
      </c>
      <c r="O1454" t="str">
        <f>VLOOKUP($D1454,Artslister!$A$1:$W$99,5,FALSE)</f>
        <v>Plantae</v>
      </c>
      <c r="P1454" t="str">
        <f>VLOOKUP($D1454,Artslister!$A$1:$W$99,6,FALSE)</f>
        <v>Magnoliophyta</v>
      </c>
      <c r="Q1454" t="str">
        <f>VLOOKUP($D1454,Artslister!$A$1:$W$99,7,FALSE)</f>
        <v>Eudicots</v>
      </c>
      <c r="R1454" t="str">
        <f>VLOOKUP($D1454,Artslister!$A$1:$W$99,8,FALSE)</f>
        <v>Lamiales</v>
      </c>
      <c r="S1454" t="str">
        <f>VLOOKUP($D1454,Artslister!$A$1:$W$99,9,FALSE)</f>
        <v>Plantaginaceae</v>
      </c>
      <c r="T1454" t="str">
        <f>VLOOKUP($D1454,Artslister!$A$1:$W$99,10,FALSE)</f>
        <v>Veronica</v>
      </c>
      <c r="U1454" t="str">
        <f>VLOOKUP($D1454,Artslister!$A$1:$W$99,11,FALSE)</f>
        <v>spicata</v>
      </c>
      <c r="V1454">
        <f>VLOOKUP($D1454,Artslister!$A$1:$W$99,12,FALSE)</f>
        <v>0</v>
      </c>
      <c r="W1454" t="str">
        <f>VLOOKUP($D1454,Artslister!$A$1:$W$99,13,FALSE)</f>
        <v>L.</v>
      </c>
      <c r="X1454" t="e">
        <f>VLOOKUP($D1454,Artslister!$A$1:$W$99,15,FALSE)</f>
        <v>#REF!</v>
      </c>
      <c r="Y1454" t="e">
        <f>VLOOKUP($D1454,Artslister!$A$1:$W$99,17,FALSE)</f>
        <v>#N/A</v>
      </c>
    </row>
    <row r="1455" spans="1:25" hidden="1" x14ac:dyDescent="0.3">
      <c r="A1455" t="s">
        <v>76</v>
      </c>
      <c r="B1455">
        <v>2022</v>
      </c>
      <c r="C1455" t="s">
        <v>1557</v>
      </c>
      <c r="D1455" t="s">
        <v>1923</v>
      </c>
      <c r="E1455">
        <v>1</v>
      </c>
      <c r="F1455">
        <v>1</v>
      </c>
      <c r="L1455" t="str">
        <f>VLOOKUP($D1455,Artslister!$A$1:$W$99,2,FALSE)</f>
        <v>Veronica spicata</v>
      </c>
      <c r="M1455" t="str">
        <f>VLOOKUP($D1455,Artslister!$A$1:$W$99,3,FALSE)</f>
        <v>102575</v>
      </c>
      <c r="N1455" t="str">
        <f>VLOOKUP($D1455,Artslister!$A$1:$W$99,4,FALSE)</f>
        <v>144891</v>
      </c>
      <c r="O1455" t="str">
        <f>VLOOKUP($D1455,Artslister!$A$1:$W$99,5,FALSE)</f>
        <v>Plantae</v>
      </c>
      <c r="P1455" t="str">
        <f>VLOOKUP($D1455,Artslister!$A$1:$W$99,6,FALSE)</f>
        <v>Magnoliophyta</v>
      </c>
      <c r="Q1455" t="str">
        <f>VLOOKUP($D1455,Artslister!$A$1:$W$99,7,FALSE)</f>
        <v>Eudicots</v>
      </c>
      <c r="R1455" t="str">
        <f>VLOOKUP($D1455,Artslister!$A$1:$W$99,8,FALSE)</f>
        <v>Lamiales</v>
      </c>
      <c r="S1455" t="str">
        <f>VLOOKUP($D1455,Artslister!$A$1:$W$99,9,FALSE)</f>
        <v>Plantaginaceae</v>
      </c>
      <c r="T1455" t="str">
        <f>VLOOKUP($D1455,Artslister!$A$1:$W$99,10,FALSE)</f>
        <v>Veronica</v>
      </c>
      <c r="U1455" t="str">
        <f>VLOOKUP($D1455,Artslister!$A$1:$W$99,11,FALSE)</f>
        <v>spicata</v>
      </c>
      <c r="V1455">
        <f>VLOOKUP($D1455,Artslister!$A$1:$W$99,12,FALSE)</f>
        <v>0</v>
      </c>
      <c r="W1455" t="str">
        <f>VLOOKUP($D1455,Artslister!$A$1:$W$99,13,FALSE)</f>
        <v>L.</v>
      </c>
      <c r="X1455" t="e">
        <f>VLOOKUP($D1455,Artslister!$A$1:$W$99,15,FALSE)</f>
        <v>#REF!</v>
      </c>
      <c r="Y1455" t="e">
        <f>VLOOKUP($D1455,Artslister!$A$1:$W$99,17,FALSE)</f>
        <v>#N/A</v>
      </c>
    </row>
    <row r="1456" spans="1:25" hidden="1" x14ac:dyDescent="0.3">
      <c r="A1456" t="s">
        <v>76</v>
      </c>
      <c r="B1456">
        <v>2022</v>
      </c>
      <c r="C1456" t="s">
        <v>1564</v>
      </c>
      <c r="D1456" t="s">
        <v>1923</v>
      </c>
      <c r="E1456">
        <v>0.1</v>
      </c>
      <c r="F1456">
        <v>1</v>
      </c>
      <c r="L1456" t="str">
        <f>VLOOKUP($D1456,Artslister!$A$1:$W$99,2,FALSE)</f>
        <v>Veronica spicata</v>
      </c>
      <c r="M1456" t="str">
        <f>VLOOKUP($D1456,Artslister!$A$1:$W$99,3,FALSE)</f>
        <v>102575</v>
      </c>
      <c r="N1456" t="str">
        <f>VLOOKUP($D1456,Artslister!$A$1:$W$99,4,FALSE)</f>
        <v>144891</v>
      </c>
      <c r="O1456" t="str">
        <f>VLOOKUP($D1456,Artslister!$A$1:$W$99,5,FALSE)</f>
        <v>Plantae</v>
      </c>
      <c r="P1456" t="str">
        <f>VLOOKUP($D1456,Artslister!$A$1:$W$99,6,FALSE)</f>
        <v>Magnoliophyta</v>
      </c>
      <c r="Q1456" t="str">
        <f>VLOOKUP($D1456,Artslister!$A$1:$W$99,7,FALSE)</f>
        <v>Eudicots</v>
      </c>
      <c r="R1456" t="str">
        <f>VLOOKUP($D1456,Artslister!$A$1:$W$99,8,FALSE)</f>
        <v>Lamiales</v>
      </c>
      <c r="S1456" t="str">
        <f>VLOOKUP($D1456,Artslister!$A$1:$W$99,9,FALSE)</f>
        <v>Plantaginaceae</v>
      </c>
      <c r="T1456" t="str">
        <f>VLOOKUP($D1456,Artslister!$A$1:$W$99,10,FALSE)</f>
        <v>Veronica</v>
      </c>
      <c r="U1456" t="str">
        <f>VLOOKUP($D1456,Artslister!$A$1:$W$99,11,FALSE)</f>
        <v>spicata</v>
      </c>
      <c r="V1456">
        <f>VLOOKUP($D1456,Artslister!$A$1:$W$99,12,FALSE)</f>
        <v>0</v>
      </c>
      <c r="W1456" t="str">
        <f>VLOOKUP($D1456,Artslister!$A$1:$W$99,13,FALSE)</f>
        <v>L.</v>
      </c>
      <c r="X1456" t="e">
        <f>VLOOKUP($D1456,Artslister!$A$1:$W$99,15,FALSE)</f>
        <v>#REF!</v>
      </c>
      <c r="Y1456" t="e">
        <f>VLOOKUP($D1456,Artslister!$A$1:$W$99,17,FALSE)</f>
        <v>#N/A</v>
      </c>
    </row>
    <row r="1457" spans="1:25" hidden="1" x14ac:dyDescent="0.3">
      <c r="A1457" t="s">
        <v>76</v>
      </c>
      <c r="B1457">
        <v>2022</v>
      </c>
      <c r="C1457" t="s">
        <v>1556</v>
      </c>
      <c r="D1457" t="s">
        <v>1923</v>
      </c>
      <c r="E1457">
        <v>1</v>
      </c>
      <c r="F1457">
        <v>1</v>
      </c>
      <c r="L1457" t="str">
        <f>VLOOKUP($D1457,Artslister!$A$1:$W$99,2,FALSE)</f>
        <v>Veronica spicata</v>
      </c>
      <c r="M1457" t="str">
        <f>VLOOKUP($D1457,Artslister!$A$1:$W$99,3,FALSE)</f>
        <v>102575</v>
      </c>
      <c r="N1457" t="str">
        <f>VLOOKUP($D1457,Artslister!$A$1:$W$99,4,FALSE)</f>
        <v>144891</v>
      </c>
      <c r="O1457" t="str">
        <f>VLOOKUP($D1457,Artslister!$A$1:$W$99,5,FALSE)</f>
        <v>Plantae</v>
      </c>
      <c r="P1457" t="str">
        <f>VLOOKUP($D1457,Artslister!$A$1:$W$99,6,FALSE)</f>
        <v>Magnoliophyta</v>
      </c>
      <c r="Q1457" t="str">
        <f>VLOOKUP($D1457,Artslister!$A$1:$W$99,7,FALSE)</f>
        <v>Eudicots</v>
      </c>
      <c r="R1457" t="str">
        <f>VLOOKUP($D1457,Artslister!$A$1:$W$99,8,FALSE)</f>
        <v>Lamiales</v>
      </c>
      <c r="S1457" t="str">
        <f>VLOOKUP($D1457,Artslister!$A$1:$W$99,9,FALSE)</f>
        <v>Plantaginaceae</v>
      </c>
      <c r="T1457" t="str">
        <f>VLOOKUP($D1457,Artslister!$A$1:$W$99,10,FALSE)</f>
        <v>Veronica</v>
      </c>
      <c r="U1457" t="str">
        <f>VLOOKUP($D1457,Artslister!$A$1:$W$99,11,FALSE)</f>
        <v>spicata</v>
      </c>
      <c r="V1457">
        <f>VLOOKUP($D1457,Artslister!$A$1:$W$99,12,FALSE)</f>
        <v>0</v>
      </c>
      <c r="W1457" t="str">
        <f>VLOOKUP($D1457,Artslister!$A$1:$W$99,13,FALSE)</f>
        <v>L.</v>
      </c>
      <c r="X1457" t="e">
        <f>VLOOKUP($D1457,Artslister!$A$1:$W$99,15,FALSE)</f>
        <v>#REF!</v>
      </c>
      <c r="Y1457" t="e">
        <f>VLOOKUP($D1457,Artslister!$A$1:$W$99,17,FALSE)</f>
        <v>#N/A</v>
      </c>
    </row>
    <row r="1458" spans="1:25" hidden="1" x14ac:dyDescent="0.3">
      <c r="A1458" t="s">
        <v>76</v>
      </c>
      <c r="B1458">
        <v>2022</v>
      </c>
      <c r="C1458" t="s">
        <v>1559</v>
      </c>
      <c r="D1458" t="s">
        <v>1923</v>
      </c>
      <c r="E1458">
        <v>1</v>
      </c>
      <c r="F1458">
        <v>1</v>
      </c>
      <c r="L1458" t="str">
        <f>VLOOKUP($D1458,Artslister!$A$1:$W$99,2,FALSE)</f>
        <v>Veronica spicata</v>
      </c>
      <c r="M1458" t="str">
        <f>VLOOKUP($D1458,Artslister!$A$1:$W$99,3,FALSE)</f>
        <v>102575</v>
      </c>
      <c r="N1458" t="str">
        <f>VLOOKUP($D1458,Artslister!$A$1:$W$99,4,FALSE)</f>
        <v>144891</v>
      </c>
      <c r="O1458" t="str">
        <f>VLOOKUP($D1458,Artslister!$A$1:$W$99,5,FALSE)</f>
        <v>Plantae</v>
      </c>
      <c r="P1458" t="str">
        <f>VLOOKUP($D1458,Artslister!$A$1:$W$99,6,FALSE)</f>
        <v>Magnoliophyta</v>
      </c>
      <c r="Q1458" t="str">
        <f>VLOOKUP($D1458,Artslister!$A$1:$W$99,7,FALSE)</f>
        <v>Eudicots</v>
      </c>
      <c r="R1458" t="str">
        <f>VLOOKUP($D1458,Artslister!$A$1:$W$99,8,FALSE)</f>
        <v>Lamiales</v>
      </c>
      <c r="S1458" t="str">
        <f>VLOOKUP($D1458,Artslister!$A$1:$W$99,9,FALSE)</f>
        <v>Plantaginaceae</v>
      </c>
      <c r="T1458" t="str">
        <f>VLOOKUP($D1458,Artslister!$A$1:$W$99,10,FALSE)</f>
        <v>Veronica</v>
      </c>
      <c r="U1458" t="str">
        <f>VLOOKUP($D1458,Artslister!$A$1:$W$99,11,FALSE)</f>
        <v>spicata</v>
      </c>
      <c r="V1458">
        <f>VLOOKUP($D1458,Artslister!$A$1:$W$99,12,FALSE)</f>
        <v>0</v>
      </c>
      <c r="W1458" t="str">
        <f>VLOOKUP($D1458,Artslister!$A$1:$W$99,13,FALSE)</f>
        <v>L.</v>
      </c>
      <c r="X1458" t="e">
        <f>VLOOKUP($D1458,Artslister!$A$1:$W$99,15,FALSE)</f>
        <v>#REF!</v>
      </c>
      <c r="Y1458" t="e">
        <f>VLOOKUP($D1458,Artslister!$A$1:$W$99,17,FALSE)</f>
        <v>#N/A</v>
      </c>
    </row>
    <row r="1459" spans="1:25" hidden="1" x14ac:dyDescent="0.3">
      <c r="A1459" t="s">
        <v>76</v>
      </c>
      <c r="B1459">
        <v>2022</v>
      </c>
      <c r="C1459" t="s">
        <v>1554</v>
      </c>
      <c r="D1459" t="s">
        <v>1923</v>
      </c>
      <c r="E1459">
        <v>0.1</v>
      </c>
      <c r="F1459">
        <v>1</v>
      </c>
      <c r="L1459" t="str">
        <f>VLOOKUP($D1459,Artslister!$A$1:$W$99,2,FALSE)</f>
        <v>Veronica spicata</v>
      </c>
      <c r="M1459" t="str">
        <f>VLOOKUP($D1459,Artslister!$A$1:$W$99,3,FALSE)</f>
        <v>102575</v>
      </c>
      <c r="N1459" t="str">
        <f>VLOOKUP($D1459,Artslister!$A$1:$W$99,4,FALSE)</f>
        <v>144891</v>
      </c>
      <c r="O1459" t="str">
        <f>VLOOKUP($D1459,Artslister!$A$1:$W$99,5,FALSE)</f>
        <v>Plantae</v>
      </c>
      <c r="P1459" t="str">
        <f>VLOOKUP($D1459,Artslister!$A$1:$W$99,6,FALSE)</f>
        <v>Magnoliophyta</v>
      </c>
      <c r="Q1459" t="str">
        <f>VLOOKUP($D1459,Artslister!$A$1:$W$99,7,FALSE)</f>
        <v>Eudicots</v>
      </c>
      <c r="R1459" t="str">
        <f>VLOOKUP($D1459,Artslister!$A$1:$W$99,8,FALSE)</f>
        <v>Lamiales</v>
      </c>
      <c r="S1459" t="str">
        <f>VLOOKUP($D1459,Artslister!$A$1:$W$99,9,FALSE)</f>
        <v>Plantaginaceae</v>
      </c>
      <c r="T1459" t="str">
        <f>VLOOKUP($D1459,Artslister!$A$1:$W$99,10,FALSE)</f>
        <v>Veronica</v>
      </c>
      <c r="U1459" t="str">
        <f>VLOOKUP($D1459,Artslister!$A$1:$W$99,11,FALSE)</f>
        <v>spicata</v>
      </c>
      <c r="V1459">
        <f>VLOOKUP($D1459,Artslister!$A$1:$W$99,12,FALSE)</f>
        <v>0</v>
      </c>
      <c r="W1459" t="str">
        <f>VLOOKUP($D1459,Artslister!$A$1:$W$99,13,FALSE)</f>
        <v>L.</v>
      </c>
      <c r="X1459" t="e">
        <f>VLOOKUP($D1459,Artslister!$A$1:$W$99,15,FALSE)</f>
        <v>#REF!</v>
      </c>
      <c r="Y1459" t="e">
        <f>VLOOKUP($D1459,Artslister!$A$1:$W$99,17,FALSE)</f>
        <v>#N/A</v>
      </c>
    </row>
    <row r="1460" spans="1:25" hidden="1" x14ac:dyDescent="0.3">
      <c r="A1460" t="s">
        <v>76</v>
      </c>
      <c r="B1460">
        <v>2022</v>
      </c>
      <c r="C1460" t="s">
        <v>1559</v>
      </c>
      <c r="D1460" t="s">
        <v>1931</v>
      </c>
      <c r="E1460">
        <v>1</v>
      </c>
      <c r="F1460">
        <v>1</v>
      </c>
      <c r="H1460">
        <v>1</v>
      </c>
      <c r="L1460" t="str">
        <f>VLOOKUP($D1460,Artslister!$A$1:$W$99,2,FALSE)</f>
        <v>Fraxinus excelsior</v>
      </c>
      <c r="M1460" t="str">
        <f>VLOOKUP($D1460,Artslister!$A$1:$W$99,3,FALSE)</f>
        <v>102409</v>
      </c>
      <c r="N1460" t="str">
        <f>VLOOKUP($D1460,Artslister!$A$1:$W$99,4,FALSE)</f>
        <v>62369</v>
      </c>
      <c r="O1460" t="str">
        <f>VLOOKUP($D1460,Artslister!$A$1:$W$99,5,FALSE)</f>
        <v>Plantae</v>
      </c>
      <c r="P1460" t="str">
        <f>VLOOKUP($D1460,Artslister!$A$1:$W$99,6,FALSE)</f>
        <v>Magnoliophyta</v>
      </c>
      <c r="Q1460" t="str">
        <f>VLOOKUP($D1460,Artslister!$A$1:$W$99,7,FALSE)</f>
        <v>Eudicots</v>
      </c>
      <c r="R1460" t="str">
        <f>VLOOKUP($D1460,Artslister!$A$1:$W$99,8,FALSE)</f>
        <v>Lamiales</v>
      </c>
      <c r="S1460" t="str">
        <f>VLOOKUP($D1460,Artslister!$A$1:$W$99,9,FALSE)</f>
        <v>Oleaceae</v>
      </c>
      <c r="T1460" t="str">
        <f>VLOOKUP($D1460,Artslister!$A$1:$W$99,10,FALSE)</f>
        <v>Fraxinus</v>
      </c>
      <c r="U1460" t="str">
        <f>VLOOKUP($D1460,Artslister!$A$1:$W$99,11,FALSE)</f>
        <v>excelsior</v>
      </c>
      <c r="V1460">
        <f>VLOOKUP($D1460,Artslister!$A$1:$W$99,12,FALSE)</f>
        <v>0</v>
      </c>
      <c r="W1460" t="str">
        <f>VLOOKUP($D1460,Artslister!$A$1:$W$99,13,FALSE)</f>
        <v>L.</v>
      </c>
      <c r="X1460" t="e">
        <f>VLOOKUP($D1460,Artslister!$A$1:$W$99,15,FALSE)</f>
        <v>#REF!</v>
      </c>
      <c r="Y1460" t="e">
        <f>VLOOKUP($D1460,Artslister!$A$1:$W$99,17,FALSE)</f>
        <v>#N/A</v>
      </c>
    </row>
    <row r="1461" spans="1:25" hidden="1" x14ac:dyDescent="0.3">
      <c r="A1461" t="s">
        <v>76</v>
      </c>
      <c r="B1461">
        <v>2022</v>
      </c>
      <c r="C1461" t="s">
        <v>1559</v>
      </c>
      <c r="D1461" t="s">
        <v>1937</v>
      </c>
      <c r="E1461">
        <v>1</v>
      </c>
      <c r="F1461">
        <v>1</v>
      </c>
      <c r="L1461" t="str">
        <f>VLOOKUP($D1461,Artslister!$A$1:$W$99,2,FALSE)</f>
        <v>Avenula pratensis</v>
      </c>
      <c r="M1461">
        <f>VLOOKUP($D1461,Artslister!$A$1:$W$99,3,FALSE)</f>
        <v>99921</v>
      </c>
      <c r="N1461">
        <f>VLOOKUP($D1461,Artslister!$A$1:$W$99,4,FALSE)</f>
        <v>0</v>
      </c>
      <c r="O1461" t="str">
        <f>VLOOKUP($D1461,Artslister!$A$1:$W$99,5,FALSE)</f>
        <v>Plantae</v>
      </c>
      <c r="P1461" t="str">
        <f>VLOOKUP($D1461,Artslister!$A$1:$W$99,6,FALSE)</f>
        <v>Magnoliophyta</v>
      </c>
      <c r="Q1461" t="str">
        <f>VLOOKUP($D1461,Artslister!$A$1:$W$99,7,FALSE)</f>
        <v>Monocots</v>
      </c>
      <c r="R1461" t="str">
        <f>VLOOKUP($D1461,Artslister!$A$1:$W$99,8,FALSE)</f>
        <v>Poales</v>
      </c>
      <c r="S1461" t="str">
        <f>VLOOKUP($D1461,Artslister!$A$1:$W$99,9,FALSE)</f>
        <v>Poaceae</v>
      </c>
      <c r="T1461" t="str">
        <f>VLOOKUP($D1461,Artslister!$A$1:$W$99,10,FALSE)</f>
        <v>Avenula</v>
      </c>
      <c r="U1461" t="str">
        <f>VLOOKUP($D1461,Artslister!$A$1:$W$99,11,FALSE)</f>
        <v>pratensis</v>
      </c>
      <c r="V1461">
        <f>VLOOKUP($D1461,Artslister!$A$1:$W$99,12,FALSE)</f>
        <v>0</v>
      </c>
      <c r="W1461" t="str">
        <f>VLOOKUP($D1461,Artslister!$A$1:$W$99,13,FALSE)</f>
        <v>(L.) Dumort.</v>
      </c>
      <c r="X1461" t="e">
        <f>VLOOKUP($D1461,Artslister!$A$1:$W$99,15,FALSE)</f>
        <v>#REF!</v>
      </c>
      <c r="Y1461" t="e">
        <f>VLOOKUP($D1461,Artslister!$A$1:$W$99,17,FALSE)</f>
        <v>#N/A</v>
      </c>
    </row>
    <row r="1462" spans="1:25" hidden="1" x14ac:dyDescent="0.3">
      <c r="A1462" t="s">
        <v>76</v>
      </c>
      <c r="B1462">
        <v>2022</v>
      </c>
      <c r="C1462" t="s">
        <v>1565</v>
      </c>
      <c r="D1462" t="s">
        <v>1113</v>
      </c>
      <c r="E1462">
        <v>10</v>
      </c>
      <c r="I1462">
        <v>1</v>
      </c>
      <c r="L1462" t="str">
        <f>VLOOKUP($D1462,Artslister!$A$1:$W$99,2,FALSE)</f>
        <v>Pinus sylvestris</v>
      </c>
      <c r="M1462" t="str">
        <f>VLOOKUP($D1462,Artslister!$A$1:$W$99,3,FALSE)</f>
        <v>103825</v>
      </c>
      <c r="N1462" t="str">
        <f>VLOOKUP($D1462,Artslister!$A$1:$W$99,4,FALSE)</f>
        <v>135419</v>
      </c>
      <c r="O1462" t="str">
        <f>VLOOKUP($D1462,Artslister!$A$1:$W$99,5,FALSE)</f>
        <v>Plantae</v>
      </c>
      <c r="P1462" t="str">
        <f>VLOOKUP($D1462,Artslister!$A$1:$W$99,6,FALSE)</f>
        <v>Pinophyta</v>
      </c>
      <c r="Q1462" t="str">
        <f>VLOOKUP($D1462,Artslister!$A$1:$W$99,7,FALSE)</f>
        <v>Pinopsida</v>
      </c>
      <c r="R1462" t="str">
        <f>VLOOKUP($D1462,Artslister!$A$1:$W$99,8,FALSE)</f>
        <v>Pinales</v>
      </c>
      <c r="S1462" t="str">
        <f>VLOOKUP($D1462,Artslister!$A$1:$W$99,9,FALSE)</f>
        <v>Pinaceae</v>
      </c>
      <c r="T1462" t="str">
        <f>VLOOKUP($D1462,Artslister!$A$1:$W$99,10,FALSE)</f>
        <v>Pinus</v>
      </c>
      <c r="U1462" t="str">
        <f>VLOOKUP($D1462,Artslister!$A$1:$W$99,11,FALSE)</f>
        <v>sylvestris</v>
      </c>
      <c r="V1462">
        <f>VLOOKUP($D1462,Artslister!$A$1:$W$99,12,FALSE)</f>
        <v>0</v>
      </c>
      <c r="W1462" t="str">
        <f>VLOOKUP($D1462,Artslister!$A$1:$W$99,13,FALSE)</f>
        <v>L.</v>
      </c>
      <c r="X1462" t="e">
        <f>VLOOKUP($D1462,Artslister!$A$1:$W$99,15,FALSE)</f>
        <v>#REF!</v>
      </c>
      <c r="Y1462" t="e">
        <f>VLOOKUP($D1462,Artslister!$A$1:$W$99,17,FALSE)</f>
        <v>#N/A</v>
      </c>
    </row>
    <row r="1463" spans="1:25" hidden="1" x14ac:dyDescent="0.3">
      <c r="A1463" t="s">
        <v>76</v>
      </c>
      <c r="B1463">
        <v>2022</v>
      </c>
      <c r="C1463" t="s">
        <v>1567</v>
      </c>
      <c r="D1463" t="s">
        <v>1982</v>
      </c>
      <c r="E1463">
        <v>1</v>
      </c>
      <c r="F1463">
        <v>1</v>
      </c>
      <c r="L1463" t="str">
        <f>VLOOKUP($D1463,Artslister!$A$1:$W$99,2,FALSE)</f>
        <v>Seseli libanotis</v>
      </c>
      <c r="M1463">
        <f>VLOOKUP($D1463,Artslister!$A$1:$W$99,3,FALSE)</f>
        <v>100366</v>
      </c>
      <c r="N1463">
        <f>VLOOKUP($D1463,Artslister!$A$1:$W$99,4,FALSE)</f>
        <v>0</v>
      </c>
      <c r="O1463" t="str">
        <f>VLOOKUP($D1463,Artslister!$A$1:$W$99,5,FALSE)</f>
        <v>Plantae</v>
      </c>
      <c r="P1463" t="str">
        <f>VLOOKUP($D1463,Artslister!$A$1:$W$99,6,FALSE)</f>
        <v>Magnoliophyta</v>
      </c>
      <c r="Q1463" t="str">
        <f>VLOOKUP($D1463,Artslister!$A$1:$W$99,7,FALSE)</f>
        <v>Eudicots</v>
      </c>
      <c r="R1463" t="str">
        <f>VLOOKUP($D1463,Artslister!$A$1:$W$99,8,FALSE)</f>
        <v>Apiales</v>
      </c>
      <c r="S1463" t="str">
        <f>VLOOKUP($D1463,Artslister!$A$1:$W$99,9,FALSE)</f>
        <v>Apiaceae</v>
      </c>
      <c r="T1463" t="str">
        <f>VLOOKUP($D1463,Artslister!$A$1:$W$99,10,FALSE)</f>
        <v>Seseli</v>
      </c>
      <c r="U1463" t="str">
        <f>VLOOKUP($D1463,Artslister!$A$1:$W$99,11,FALSE)</f>
        <v>libanotis</v>
      </c>
      <c r="V1463">
        <f>VLOOKUP($D1463,Artslister!$A$1:$W$99,12,FALSE)</f>
        <v>0</v>
      </c>
      <c r="W1463" t="str">
        <f>VLOOKUP($D1463,Artslister!$A$1:$W$99,13,FALSE)</f>
        <v>(L.) W.D.J.Koch</v>
      </c>
      <c r="X1463" t="e">
        <f>VLOOKUP($D1463,Artslister!$A$1:$W$99,15,FALSE)</f>
        <v>#REF!</v>
      </c>
      <c r="Y1463" t="e">
        <f>VLOOKUP($D1463,Artslister!$A$1:$W$99,17,FALSE)</f>
        <v>#N/A</v>
      </c>
    </row>
    <row r="1464" spans="1:25" hidden="1" x14ac:dyDescent="0.3">
      <c r="A1464" t="s">
        <v>76</v>
      </c>
      <c r="B1464">
        <v>2022</v>
      </c>
      <c r="C1464" t="s">
        <v>1557</v>
      </c>
      <c r="D1464" t="s">
        <v>1982</v>
      </c>
      <c r="E1464">
        <v>25</v>
      </c>
      <c r="F1464">
        <v>1</v>
      </c>
      <c r="L1464" t="str">
        <f>VLOOKUP($D1464,Artslister!$A$1:$W$99,2,FALSE)</f>
        <v>Seseli libanotis</v>
      </c>
      <c r="M1464">
        <f>VLOOKUP($D1464,Artslister!$A$1:$W$99,3,FALSE)</f>
        <v>100366</v>
      </c>
      <c r="N1464">
        <f>VLOOKUP($D1464,Artslister!$A$1:$W$99,4,FALSE)</f>
        <v>0</v>
      </c>
      <c r="O1464" t="str">
        <f>VLOOKUP($D1464,Artslister!$A$1:$W$99,5,FALSE)</f>
        <v>Plantae</v>
      </c>
      <c r="P1464" t="str">
        <f>VLOOKUP($D1464,Artslister!$A$1:$W$99,6,FALSE)</f>
        <v>Magnoliophyta</v>
      </c>
      <c r="Q1464" t="str">
        <f>VLOOKUP($D1464,Artslister!$A$1:$W$99,7,FALSE)</f>
        <v>Eudicots</v>
      </c>
      <c r="R1464" t="str">
        <f>VLOOKUP($D1464,Artslister!$A$1:$W$99,8,FALSE)</f>
        <v>Apiales</v>
      </c>
      <c r="S1464" t="str">
        <f>VLOOKUP($D1464,Artslister!$A$1:$W$99,9,FALSE)</f>
        <v>Apiaceae</v>
      </c>
      <c r="T1464" t="str">
        <f>VLOOKUP($D1464,Artslister!$A$1:$W$99,10,FALSE)</f>
        <v>Seseli</v>
      </c>
      <c r="U1464" t="str">
        <f>VLOOKUP($D1464,Artslister!$A$1:$W$99,11,FALSE)</f>
        <v>libanotis</v>
      </c>
      <c r="V1464">
        <f>VLOOKUP($D1464,Artslister!$A$1:$W$99,12,FALSE)</f>
        <v>0</v>
      </c>
      <c r="W1464" t="str">
        <f>VLOOKUP($D1464,Artslister!$A$1:$W$99,13,FALSE)</f>
        <v>(L.) W.D.J.Koch</v>
      </c>
      <c r="X1464" t="e">
        <f>VLOOKUP($D1464,Artslister!$A$1:$W$99,15,FALSE)</f>
        <v>#REF!</v>
      </c>
      <c r="Y1464" t="e">
        <f>VLOOKUP($D1464,Artslister!$A$1:$W$99,17,FALSE)</f>
        <v>#N/A</v>
      </c>
    </row>
    <row r="1465" spans="1:25" hidden="1" x14ac:dyDescent="0.3">
      <c r="A1465" t="s">
        <v>76</v>
      </c>
      <c r="B1465">
        <v>2022</v>
      </c>
      <c r="C1465" t="s">
        <v>1564</v>
      </c>
      <c r="D1465" t="s">
        <v>1982</v>
      </c>
      <c r="E1465">
        <v>15</v>
      </c>
      <c r="F1465">
        <v>1</v>
      </c>
      <c r="L1465" t="str">
        <f>VLOOKUP($D1465,Artslister!$A$1:$W$99,2,FALSE)</f>
        <v>Seseli libanotis</v>
      </c>
      <c r="M1465">
        <f>VLOOKUP($D1465,Artslister!$A$1:$W$99,3,FALSE)</f>
        <v>100366</v>
      </c>
      <c r="N1465">
        <f>VLOOKUP($D1465,Artslister!$A$1:$W$99,4,FALSE)</f>
        <v>0</v>
      </c>
      <c r="O1465" t="str">
        <f>VLOOKUP($D1465,Artslister!$A$1:$W$99,5,FALSE)</f>
        <v>Plantae</v>
      </c>
      <c r="P1465" t="str">
        <f>VLOOKUP($D1465,Artslister!$A$1:$W$99,6,FALSE)</f>
        <v>Magnoliophyta</v>
      </c>
      <c r="Q1465" t="str">
        <f>VLOOKUP($D1465,Artslister!$A$1:$W$99,7,FALSE)</f>
        <v>Eudicots</v>
      </c>
      <c r="R1465" t="str">
        <f>VLOOKUP($D1465,Artslister!$A$1:$W$99,8,FALSE)</f>
        <v>Apiales</v>
      </c>
      <c r="S1465" t="str">
        <f>VLOOKUP($D1465,Artslister!$A$1:$W$99,9,FALSE)</f>
        <v>Apiaceae</v>
      </c>
      <c r="T1465" t="str">
        <f>VLOOKUP($D1465,Artslister!$A$1:$W$99,10,FALSE)</f>
        <v>Seseli</v>
      </c>
      <c r="U1465" t="str">
        <f>VLOOKUP($D1465,Artslister!$A$1:$W$99,11,FALSE)</f>
        <v>libanotis</v>
      </c>
      <c r="V1465">
        <f>VLOOKUP($D1465,Artslister!$A$1:$W$99,12,FALSE)</f>
        <v>0</v>
      </c>
      <c r="W1465" t="str">
        <f>VLOOKUP($D1465,Artslister!$A$1:$W$99,13,FALSE)</f>
        <v>(L.) W.D.J.Koch</v>
      </c>
      <c r="X1465" t="e">
        <f>VLOOKUP($D1465,Artslister!$A$1:$W$99,15,FALSE)</f>
        <v>#REF!</v>
      </c>
      <c r="Y1465" t="e">
        <f>VLOOKUP($D1465,Artslister!$A$1:$W$99,17,FALSE)</f>
        <v>#N/A</v>
      </c>
    </row>
    <row r="1466" spans="1:25" hidden="1" x14ac:dyDescent="0.3">
      <c r="A1466" t="s">
        <v>76</v>
      </c>
      <c r="B1466">
        <v>2022</v>
      </c>
      <c r="C1466" t="s">
        <v>1556</v>
      </c>
      <c r="D1466" t="s">
        <v>1982</v>
      </c>
      <c r="E1466">
        <v>5</v>
      </c>
      <c r="F1466">
        <v>1</v>
      </c>
      <c r="L1466" t="str">
        <f>VLOOKUP($D1466,Artslister!$A$1:$W$99,2,FALSE)</f>
        <v>Seseli libanotis</v>
      </c>
      <c r="M1466">
        <f>VLOOKUP($D1466,Artslister!$A$1:$W$99,3,FALSE)</f>
        <v>100366</v>
      </c>
      <c r="N1466">
        <f>VLOOKUP($D1466,Artslister!$A$1:$W$99,4,FALSE)</f>
        <v>0</v>
      </c>
      <c r="O1466" t="str">
        <f>VLOOKUP($D1466,Artslister!$A$1:$W$99,5,FALSE)</f>
        <v>Plantae</v>
      </c>
      <c r="P1466" t="str">
        <f>VLOOKUP($D1466,Artslister!$A$1:$W$99,6,FALSE)</f>
        <v>Magnoliophyta</v>
      </c>
      <c r="Q1466" t="str">
        <f>VLOOKUP($D1466,Artslister!$A$1:$W$99,7,FALSE)</f>
        <v>Eudicots</v>
      </c>
      <c r="R1466" t="str">
        <f>VLOOKUP($D1466,Artslister!$A$1:$W$99,8,FALSE)</f>
        <v>Apiales</v>
      </c>
      <c r="S1466" t="str">
        <f>VLOOKUP($D1466,Artslister!$A$1:$W$99,9,FALSE)</f>
        <v>Apiaceae</v>
      </c>
      <c r="T1466" t="str">
        <f>VLOOKUP($D1466,Artslister!$A$1:$W$99,10,FALSE)</f>
        <v>Seseli</v>
      </c>
      <c r="U1466" t="str">
        <f>VLOOKUP($D1466,Artslister!$A$1:$W$99,11,FALSE)</f>
        <v>libanotis</v>
      </c>
      <c r="V1466">
        <f>VLOOKUP($D1466,Artslister!$A$1:$W$99,12,FALSE)</f>
        <v>0</v>
      </c>
      <c r="W1466" t="str">
        <f>VLOOKUP($D1466,Artslister!$A$1:$W$99,13,FALSE)</f>
        <v>(L.) W.D.J.Koch</v>
      </c>
      <c r="X1466" t="e">
        <f>VLOOKUP($D1466,Artslister!$A$1:$W$99,15,FALSE)</f>
        <v>#REF!</v>
      </c>
      <c r="Y1466" t="e">
        <f>VLOOKUP($D1466,Artslister!$A$1:$W$99,17,FALSE)</f>
        <v>#N/A</v>
      </c>
    </row>
    <row r="1467" spans="1:25" hidden="1" x14ac:dyDescent="0.3">
      <c r="A1467" t="s">
        <v>76</v>
      </c>
      <c r="B1467">
        <v>2022</v>
      </c>
      <c r="C1467" t="s">
        <v>1565</v>
      </c>
      <c r="D1467" t="s">
        <v>1982</v>
      </c>
      <c r="E1467" t="s">
        <v>267</v>
      </c>
      <c r="F1467">
        <v>1</v>
      </c>
      <c r="L1467" t="str">
        <f>VLOOKUP($D1467,Artslister!$A$1:$W$99,2,FALSE)</f>
        <v>Seseli libanotis</v>
      </c>
      <c r="M1467">
        <f>VLOOKUP($D1467,Artslister!$A$1:$W$99,3,FALSE)</f>
        <v>100366</v>
      </c>
      <c r="N1467">
        <f>VLOOKUP($D1467,Artslister!$A$1:$W$99,4,FALSE)</f>
        <v>0</v>
      </c>
      <c r="O1467" t="str">
        <f>VLOOKUP($D1467,Artslister!$A$1:$W$99,5,FALSE)</f>
        <v>Plantae</v>
      </c>
      <c r="P1467" t="str">
        <f>VLOOKUP($D1467,Artslister!$A$1:$W$99,6,FALSE)</f>
        <v>Magnoliophyta</v>
      </c>
      <c r="Q1467" t="str">
        <f>VLOOKUP($D1467,Artslister!$A$1:$W$99,7,FALSE)</f>
        <v>Eudicots</v>
      </c>
      <c r="R1467" t="str">
        <f>VLOOKUP($D1467,Artslister!$A$1:$W$99,8,FALSE)</f>
        <v>Apiales</v>
      </c>
      <c r="S1467" t="str">
        <f>VLOOKUP($D1467,Artslister!$A$1:$W$99,9,FALSE)</f>
        <v>Apiaceae</v>
      </c>
      <c r="T1467" t="str">
        <f>VLOOKUP($D1467,Artslister!$A$1:$W$99,10,FALSE)</f>
        <v>Seseli</v>
      </c>
      <c r="U1467" t="str">
        <f>VLOOKUP($D1467,Artslister!$A$1:$W$99,11,FALSE)</f>
        <v>libanotis</v>
      </c>
      <c r="V1467">
        <f>VLOOKUP($D1467,Artslister!$A$1:$W$99,12,FALSE)</f>
        <v>0</v>
      </c>
      <c r="W1467" t="str">
        <f>VLOOKUP($D1467,Artslister!$A$1:$W$99,13,FALSE)</f>
        <v>(L.) W.D.J.Koch</v>
      </c>
      <c r="X1467" t="e">
        <f>VLOOKUP($D1467,Artslister!$A$1:$W$99,15,FALSE)</f>
        <v>#REF!</v>
      </c>
      <c r="Y1467" t="e">
        <f>VLOOKUP($D1467,Artslister!$A$1:$W$99,17,FALSE)</f>
        <v>#N/A</v>
      </c>
    </row>
    <row r="1468" spans="1:25" hidden="1" x14ac:dyDescent="0.3">
      <c r="A1468" t="s">
        <v>76</v>
      </c>
      <c r="B1468">
        <v>2022</v>
      </c>
      <c r="C1468" t="s">
        <v>1566</v>
      </c>
      <c r="D1468" t="s">
        <v>1982</v>
      </c>
      <c r="E1468">
        <v>2</v>
      </c>
      <c r="F1468">
        <v>1</v>
      </c>
      <c r="L1468" t="str">
        <f>VLOOKUP($D1468,Artslister!$A$1:$W$99,2,FALSE)</f>
        <v>Seseli libanotis</v>
      </c>
      <c r="M1468">
        <f>VLOOKUP($D1468,Artslister!$A$1:$W$99,3,FALSE)</f>
        <v>100366</v>
      </c>
      <c r="N1468">
        <f>VLOOKUP($D1468,Artslister!$A$1:$W$99,4,FALSE)</f>
        <v>0</v>
      </c>
      <c r="O1468" t="str">
        <f>VLOOKUP($D1468,Artslister!$A$1:$W$99,5,FALSE)</f>
        <v>Plantae</v>
      </c>
      <c r="P1468" t="str">
        <f>VLOOKUP($D1468,Artslister!$A$1:$W$99,6,FALSE)</f>
        <v>Magnoliophyta</v>
      </c>
      <c r="Q1468" t="str">
        <f>VLOOKUP($D1468,Artslister!$A$1:$W$99,7,FALSE)</f>
        <v>Eudicots</v>
      </c>
      <c r="R1468" t="str">
        <f>VLOOKUP($D1468,Artslister!$A$1:$W$99,8,FALSE)</f>
        <v>Apiales</v>
      </c>
      <c r="S1468" t="str">
        <f>VLOOKUP($D1468,Artslister!$A$1:$W$99,9,FALSE)</f>
        <v>Apiaceae</v>
      </c>
      <c r="T1468" t="str">
        <f>VLOOKUP($D1468,Artslister!$A$1:$W$99,10,FALSE)</f>
        <v>Seseli</v>
      </c>
      <c r="U1468" t="str">
        <f>VLOOKUP($D1468,Artslister!$A$1:$W$99,11,FALSE)</f>
        <v>libanotis</v>
      </c>
      <c r="V1468">
        <f>VLOOKUP($D1468,Artslister!$A$1:$W$99,12,FALSE)</f>
        <v>0</v>
      </c>
      <c r="W1468" t="str">
        <f>VLOOKUP($D1468,Artslister!$A$1:$W$99,13,FALSE)</f>
        <v>(L.) W.D.J.Koch</v>
      </c>
      <c r="X1468" t="e">
        <f>VLOOKUP($D1468,Artslister!$A$1:$W$99,15,FALSE)</f>
        <v>#REF!</v>
      </c>
      <c r="Y1468" t="e">
        <f>VLOOKUP($D1468,Artslister!$A$1:$W$99,17,FALSE)</f>
        <v>#N/A</v>
      </c>
    </row>
    <row r="1469" spans="1:25" hidden="1" x14ac:dyDescent="0.3">
      <c r="A1469" t="s">
        <v>76</v>
      </c>
      <c r="B1469">
        <v>2022</v>
      </c>
      <c r="C1469" t="s">
        <v>1559</v>
      </c>
      <c r="D1469" t="s">
        <v>1982</v>
      </c>
      <c r="E1469">
        <v>40</v>
      </c>
      <c r="F1469">
        <v>1</v>
      </c>
      <c r="L1469" t="str">
        <f>VLOOKUP($D1469,Artslister!$A$1:$W$99,2,FALSE)</f>
        <v>Seseli libanotis</v>
      </c>
      <c r="M1469">
        <f>VLOOKUP($D1469,Artslister!$A$1:$W$99,3,FALSE)</f>
        <v>100366</v>
      </c>
      <c r="N1469">
        <f>VLOOKUP($D1469,Artslister!$A$1:$W$99,4,FALSE)</f>
        <v>0</v>
      </c>
      <c r="O1469" t="str">
        <f>VLOOKUP($D1469,Artslister!$A$1:$W$99,5,FALSE)</f>
        <v>Plantae</v>
      </c>
      <c r="P1469" t="str">
        <f>VLOOKUP($D1469,Artslister!$A$1:$W$99,6,FALSE)</f>
        <v>Magnoliophyta</v>
      </c>
      <c r="Q1469" t="str">
        <f>VLOOKUP($D1469,Artslister!$A$1:$W$99,7,FALSE)</f>
        <v>Eudicots</v>
      </c>
      <c r="R1469" t="str">
        <f>VLOOKUP($D1469,Artslister!$A$1:$W$99,8,FALSE)</f>
        <v>Apiales</v>
      </c>
      <c r="S1469" t="str">
        <f>VLOOKUP($D1469,Artslister!$A$1:$W$99,9,FALSE)</f>
        <v>Apiaceae</v>
      </c>
      <c r="T1469" t="str">
        <f>VLOOKUP($D1469,Artslister!$A$1:$W$99,10,FALSE)</f>
        <v>Seseli</v>
      </c>
      <c r="U1469" t="str">
        <f>VLOOKUP($D1469,Artslister!$A$1:$W$99,11,FALSE)</f>
        <v>libanotis</v>
      </c>
      <c r="V1469">
        <f>VLOOKUP($D1469,Artslister!$A$1:$W$99,12,FALSE)</f>
        <v>0</v>
      </c>
      <c r="W1469" t="str">
        <f>VLOOKUP($D1469,Artslister!$A$1:$W$99,13,FALSE)</f>
        <v>(L.) W.D.J.Koch</v>
      </c>
      <c r="X1469" t="e">
        <f>VLOOKUP($D1469,Artslister!$A$1:$W$99,15,FALSE)</f>
        <v>#REF!</v>
      </c>
      <c r="Y1469" t="e">
        <f>VLOOKUP($D1469,Artslister!$A$1:$W$99,17,FALSE)</f>
        <v>#N/A</v>
      </c>
    </row>
    <row r="1470" spans="1:25" hidden="1" x14ac:dyDescent="0.3">
      <c r="A1470" t="s">
        <v>76</v>
      </c>
      <c r="B1470">
        <v>2022</v>
      </c>
      <c r="C1470" t="s">
        <v>1554</v>
      </c>
      <c r="D1470" t="s">
        <v>1982</v>
      </c>
      <c r="E1470">
        <v>6</v>
      </c>
      <c r="F1470">
        <v>1</v>
      </c>
      <c r="L1470" t="str">
        <f>VLOOKUP($D1470,Artslister!$A$1:$W$99,2,FALSE)</f>
        <v>Seseli libanotis</v>
      </c>
      <c r="M1470">
        <f>VLOOKUP($D1470,Artslister!$A$1:$W$99,3,FALSE)</f>
        <v>100366</v>
      </c>
      <c r="N1470">
        <f>VLOOKUP($D1470,Artslister!$A$1:$W$99,4,FALSE)</f>
        <v>0</v>
      </c>
      <c r="O1470" t="str">
        <f>VLOOKUP($D1470,Artslister!$A$1:$W$99,5,FALSE)</f>
        <v>Plantae</v>
      </c>
      <c r="P1470" t="str">
        <f>VLOOKUP($D1470,Artslister!$A$1:$W$99,6,FALSE)</f>
        <v>Magnoliophyta</v>
      </c>
      <c r="Q1470" t="str">
        <f>VLOOKUP($D1470,Artslister!$A$1:$W$99,7,FALSE)</f>
        <v>Eudicots</v>
      </c>
      <c r="R1470" t="str">
        <f>VLOOKUP($D1470,Artslister!$A$1:$W$99,8,FALSE)</f>
        <v>Apiales</v>
      </c>
      <c r="S1470" t="str">
        <f>VLOOKUP($D1470,Artslister!$A$1:$W$99,9,FALSE)</f>
        <v>Apiaceae</v>
      </c>
      <c r="T1470" t="str">
        <f>VLOOKUP($D1470,Artslister!$A$1:$W$99,10,FALSE)</f>
        <v>Seseli</v>
      </c>
      <c r="U1470" t="str">
        <f>VLOOKUP($D1470,Artslister!$A$1:$W$99,11,FALSE)</f>
        <v>libanotis</v>
      </c>
      <c r="V1470">
        <f>VLOOKUP($D1470,Artslister!$A$1:$W$99,12,FALSE)</f>
        <v>0</v>
      </c>
      <c r="W1470" t="str">
        <f>VLOOKUP($D1470,Artslister!$A$1:$W$99,13,FALSE)</f>
        <v>(L.) W.D.J.Koch</v>
      </c>
      <c r="X1470" t="e">
        <f>VLOOKUP($D1470,Artslister!$A$1:$W$99,15,FALSE)</f>
        <v>#REF!</v>
      </c>
      <c r="Y1470" t="e">
        <f>VLOOKUP($D1470,Artslister!$A$1:$W$99,17,FALSE)</f>
        <v>#N/A</v>
      </c>
    </row>
    <row r="1471" spans="1:25" hidden="1" x14ac:dyDescent="0.3">
      <c r="A1471" t="s">
        <v>76</v>
      </c>
      <c r="B1471">
        <v>2022</v>
      </c>
      <c r="C1471" t="s">
        <v>1562</v>
      </c>
      <c r="D1471" t="s">
        <v>1982</v>
      </c>
      <c r="E1471">
        <v>7</v>
      </c>
      <c r="F1471">
        <v>1</v>
      </c>
      <c r="L1471" t="str">
        <f>VLOOKUP($D1471,Artslister!$A$1:$W$99,2,FALSE)</f>
        <v>Seseli libanotis</v>
      </c>
      <c r="M1471">
        <f>VLOOKUP($D1471,Artslister!$A$1:$W$99,3,FALSE)</f>
        <v>100366</v>
      </c>
      <c r="N1471">
        <f>VLOOKUP($D1471,Artslister!$A$1:$W$99,4,FALSE)</f>
        <v>0</v>
      </c>
      <c r="O1471" t="str">
        <f>VLOOKUP($D1471,Artslister!$A$1:$W$99,5,FALSE)</f>
        <v>Plantae</v>
      </c>
      <c r="P1471" t="str">
        <f>VLOOKUP($D1471,Artslister!$A$1:$W$99,6,FALSE)</f>
        <v>Magnoliophyta</v>
      </c>
      <c r="Q1471" t="str">
        <f>VLOOKUP($D1471,Artslister!$A$1:$W$99,7,FALSE)</f>
        <v>Eudicots</v>
      </c>
      <c r="R1471" t="str">
        <f>VLOOKUP($D1471,Artslister!$A$1:$W$99,8,FALSE)</f>
        <v>Apiales</v>
      </c>
      <c r="S1471" t="str">
        <f>VLOOKUP($D1471,Artslister!$A$1:$W$99,9,FALSE)</f>
        <v>Apiaceae</v>
      </c>
      <c r="T1471" t="str">
        <f>VLOOKUP($D1471,Artslister!$A$1:$W$99,10,FALSE)</f>
        <v>Seseli</v>
      </c>
      <c r="U1471" t="str">
        <f>VLOOKUP($D1471,Artslister!$A$1:$W$99,11,FALSE)</f>
        <v>libanotis</v>
      </c>
      <c r="V1471">
        <f>VLOOKUP($D1471,Artslister!$A$1:$W$99,12,FALSE)</f>
        <v>0</v>
      </c>
      <c r="W1471" t="str">
        <f>VLOOKUP($D1471,Artslister!$A$1:$W$99,13,FALSE)</f>
        <v>(L.) W.D.J.Koch</v>
      </c>
      <c r="X1471" t="e">
        <f>VLOOKUP($D1471,Artslister!$A$1:$W$99,15,FALSE)</f>
        <v>#REF!</v>
      </c>
      <c r="Y1471" t="e">
        <f>VLOOKUP($D1471,Artslister!$A$1:$W$99,17,FALSE)</f>
        <v>#N/A</v>
      </c>
    </row>
    <row r="1472" spans="1:25" hidden="1" x14ac:dyDescent="0.3">
      <c r="A1472" t="s">
        <v>76</v>
      </c>
      <c r="B1472">
        <v>2022</v>
      </c>
      <c r="C1472" t="s">
        <v>1557</v>
      </c>
      <c r="D1472" t="s">
        <v>1945</v>
      </c>
      <c r="E1472">
        <v>1</v>
      </c>
      <c r="F1472">
        <v>1</v>
      </c>
      <c r="L1472" t="str">
        <f>VLOOKUP($D1472,Artslister!$A$1:$W$99,2,FALSE)</f>
        <v>Filipendula vulgaris</v>
      </c>
      <c r="M1472" t="str">
        <f>VLOOKUP($D1472,Artslister!$A$1:$W$99,3,FALSE)</f>
        <v>103311</v>
      </c>
      <c r="N1472" t="str">
        <f>VLOOKUP($D1472,Artslister!$A$1:$W$99,4,FALSE)</f>
        <v>133275</v>
      </c>
      <c r="O1472" t="str">
        <f>VLOOKUP($D1472,Artslister!$A$1:$W$99,5,FALSE)</f>
        <v>Plantae</v>
      </c>
      <c r="P1472" t="str">
        <f>VLOOKUP($D1472,Artslister!$A$1:$W$99,6,FALSE)</f>
        <v>Magnoliophyta</v>
      </c>
      <c r="Q1472" t="str">
        <f>VLOOKUP($D1472,Artslister!$A$1:$W$99,7,FALSE)</f>
        <v>Eudicots</v>
      </c>
      <c r="R1472" t="str">
        <f>VLOOKUP($D1472,Artslister!$A$1:$W$99,8,FALSE)</f>
        <v>Rosales</v>
      </c>
      <c r="S1472" t="str">
        <f>VLOOKUP($D1472,Artslister!$A$1:$W$99,9,FALSE)</f>
        <v>Rosaceae</v>
      </c>
      <c r="T1472" t="str">
        <f>VLOOKUP($D1472,Artslister!$A$1:$W$99,10,FALSE)</f>
        <v>Filipendula</v>
      </c>
      <c r="U1472" t="str">
        <f>VLOOKUP($D1472,Artslister!$A$1:$W$99,11,FALSE)</f>
        <v>vulgaris</v>
      </c>
      <c r="V1472">
        <f>VLOOKUP($D1472,Artslister!$A$1:$W$99,12,FALSE)</f>
        <v>0</v>
      </c>
      <c r="W1472" t="str">
        <f>VLOOKUP($D1472,Artslister!$A$1:$W$99,13,FALSE)</f>
        <v>Moench</v>
      </c>
      <c r="X1472" t="e">
        <f>VLOOKUP($D1472,Artslister!$A$1:$W$99,15,FALSE)</f>
        <v>#REF!</v>
      </c>
      <c r="Y1472" t="e">
        <f>VLOOKUP($D1472,Artslister!$A$1:$W$99,17,FALSE)</f>
        <v>#N/A</v>
      </c>
    </row>
    <row r="1473" spans="1:25" hidden="1" x14ac:dyDescent="0.3">
      <c r="A1473" t="s">
        <v>76</v>
      </c>
      <c r="B1473">
        <v>2022</v>
      </c>
      <c r="C1473" t="s">
        <v>1564</v>
      </c>
      <c r="D1473" t="s">
        <v>1945</v>
      </c>
      <c r="E1473">
        <v>1</v>
      </c>
      <c r="F1473">
        <v>1</v>
      </c>
      <c r="L1473" t="str">
        <f>VLOOKUP($D1473,Artslister!$A$1:$W$99,2,FALSE)</f>
        <v>Filipendula vulgaris</v>
      </c>
      <c r="M1473" t="str">
        <f>VLOOKUP($D1473,Artslister!$A$1:$W$99,3,FALSE)</f>
        <v>103311</v>
      </c>
      <c r="N1473" t="str">
        <f>VLOOKUP($D1473,Artslister!$A$1:$W$99,4,FALSE)</f>
        <v>133275</v>
      </c>
      <c r="O1473" t="str">
        <f>VLOOKUP($D1473,Artslister!$A$1:$W$99,5,FALSE)</f>
        <v>Plantae</v>
      </c>
      <c r="P1473" t="str">
        <f>VLOOKUP($D1473,Artslister!$A$1:$W$99,6,FALSE)</f>
        <v>Magnoliophyta</v>
      </c>
      <c r="Q1473" t="str">
        <f>VLOOKUP($D1473,Artslister!$A$1:$W$99,7,FALSE)</f>
        <v>Eudicots</v>
      </c>
      <c r="R1473" t="str">
        <f>VLOOKUP($D1473,Artslister!$A$1:$W$99,8,FALSE)</f>
        <v>Rosales</v>
      </c>
      <c r="S1473" t="str">
        <f>VLOOKUP($D1473,Artslister!$A$1:$W$99,9,FALSE)</f>
        <v>Rosaceae</v>
      </c>
      <c r="T1473" t="str">
        <f>VLOOKUP($D1473,Artslister!$A$1:$W$99,10,FALSE)</f>
        <v>Filipendula</v>
      </c>
      <c r="U1473" t="str">
        <f>VLOOKUP($D1473,Artslister!$A$1:$W$99,11,FALSE)</f>
        <v>vulgaris</v>
      </c>
      <c r="V1473">
        <f>VLOOKUP($D1473,Artslister!$A$1:$W$99,12,FALSE)</f>
        <v>0</v>
      </c>
      <c r="W1473" t="str">
        <f>VLOOKUP($D1473,Artslister!$A$1:$W$99,13,FALSE)</f>
        <v>Moench</v>
      </c>
      <c r="X1473" t="e">
        <f>VLOOKUP($D1473,Artslister!$A$1:$W$99,15,FALSE)</f>
        <v>#REF!</v>
      </c>
      <c r="Y1473" t="e">
        <f>VLOOKUP($D1473,Artslister!$A$1:$W$99,17,FALSE)</f>
        <v>#N/A</v>
      </c>
    </row>
    <row r="1474" spans="1:25" hidden="1" x14ac:dyDescent="0.3">
      <c r="A1474" t="s">
        <v>76</v>
      </c>
      <c r="B1474">
        <v>2022</v>
      </c>
      <c r="C1474" t="s">
        <v>1556</v>
      </c>
      <c r="D1474" t="s">
        <v>1945</v>
      </c>
      <c r="E1474">
        <v>5</v>
      </c>
      <c r="F1474">
        <v>1</v>
      </c>
      <c r="L1474" t="str">
        <f>VLOOKUP($D1474,Artslister!$A$1:$W$99,2,FALSE)</f>
        <v>Filipendula vulgaris</v>
      </c>
      <c r="M1474" t="str">
        <f>VLOOKUP($D1474,Artslister!$A$1:$W$99,3,FALSE)</f>
        <v>103311</v>
      </c>
      <c r="N1474" t="str">
        <f>VLOOKUP($D1474,Artslister!$A$1:$W$99,4,FALSE)</f>
        <v>133275</v>
      </c>
      <c r="O1474" t="str">
        <f>VLOOKUP($D1474,Artslister!$A$1:$W$99,5,FALSE)</f>
        <v>Plantae</v>
      </c>
      <c r="P1474" t="str">
        <f>VLOOKUP($D1474,Artslister!$A$1:$W$99,6,FALSE)</f>
        <v>Magnoliophyta</v>
      </c>
      <c r="Q1474" t="str">
        <f>VLOOKUP($D1474,Artslister!$A$1:$W$99,7,FALSE)</f>
        <v>Eudicots</v>
      </c>
      <c r="R1474" t="str">
        <f>VLOOKUP($D1474,Artslister!$A$1:$W$99,8,FALSE)</f>
        <v>Rosales</v>
      </c>
      <c r="S1474" t="str">
        <f>VLOOKUP($D1474,Artslister!$A$1:$W$99,9,FALSE)</f>
        <v>Rosaceae</v>
      </c>
      <c r="T1474" t="str">
        <f>VLOOKUP($D1474,Artslister!$A$1:$W$99,10,FALSE)</f>
        <v>Filipendula</v>
      </c>
      <c r="U1474" t="str">
        <f>VLOOKUP($D1474,Artslister!$A$1:$W$99,11,FALSE)</f>
        <v>vulgaris</v>
      </c>
      <c r="V1474">
        <f>VLOOKUP($D1474,Artslister!$A$1:$W$99,12,FALSE)</f>
        <v>0</v>
      </c>
      <c r="W1474" t="str">
        <f>VLOOKUP($D1474,Artslister!$A$1:$W$99,13,FALSE)</f>
        <v>Moench</v>
      </c>
      <c r="X1474" t="e">
        <f>VLOOKUP($D1474,Artslister!$A$1:$W$99,15,FALSE)</f>
        <v>#REF!</v>
      </c>
      <c r="Y1474" t="e">
        <f>VLOOKUP($D1474,Artslister!$A$1:$W$99,17,FALSE)</f>
        <v>#N/A</v>
      </c>
    </row>
    <row r="1475" spans="1:25" hidden="1" x14ac:dyDescent="0.3">
      <c r="A1475" t="s">
        <v>76</v>
      </c>
      <c r="B1475">
        <v>2022</v>
      </c>
      <c r="C1475" t="s">
        <v>1565</v>
      </c>
      <c r="D1475" t="s">
        <v>1945</v>
      </c>
      <c r="E1475" t="s">
        <v>267</v>
      </c>
      <c r="F1475">
        <v>1</v>
      </c>
      <c r="L1475" t="str">
        <f>VLOOKUP($D1475,Artslister!$A$1:$W$99,2,FALSE)</f>
        <v>Filipendula vulgaris</v>
      </c>
      <c r="M1475" t="str">
        <f>VLOOKUP($D1475,Artslister!$A$1:$W$99,3,FALSE)</f>
        <v>103311</v>
      </c>
      <c r="N1475" t="str">
        <f>VLOOKUP($D1475,Artslister!$A$1:$W$99,4,FALSE)</f>
        <v>133275</v>
      </c>
      <c r="O1475" t="str">
        <f>VLOOKUP($D1475,Artslister!$A$1:$W$99,5,FALSE)</f>
        <v>Plantae</v>
      </c>
      <c r="P1475" t="str">
        <f>VLOOKUP($D1475,Artslister!$A$1:$W$99,6,FALSE)</f>
        <v>Magnoliophyta</v>
      </c>
      <c r="Q1475" t="str">
        <f>VLOOKUP($D1475,Artslister!$A$1:$W$99,7,FALSE)</f>
        <v>Eudicots</v>
      </c>
      <c r="R1475" t="str">
        <f>VLOOKUP($D1475,Artslister!$A$1:$W$99,8,FALSE)</f>
        <v>Rosales</v>
      </c>
      <c r="S1475" t="str">
        <f>VLOOKUP($D1475,Artslister!$A$1:$W$99,9,FALSE)</f>
        <v>Rosaceae</v>
      </c>
      <c r="T1475" t="str">
        <f>VLOOKUP($D1475,Artslister!$A$1:$W$99,10,FALSE)</f>
        <v>Filipendula</v>
      </c>
      <c r="U1475" t="str">
        <f>VLOOKUP($D1475,Artslister!$A$1:$W$99,11,FALSE)</f>
        <v>vulgaris</v>
      </c>
      <c r="V1475">
        <f>VLOOKUP($D1475,Artslister!$A$1:$W$99,12,FALSE)</f>
        <v>0</v>
      </c>
      <c r="W1475" t="str">
        <f>VLOOKUP($D1475,Artslister!$A$1:$W$99,13,FALSE)</f>
        <v>Moench</v>
      </c>
      <c r="X1475" t="e">
        <f>VLOOKUP($D1475,Artslister!$A$1:$W$99,15,FALSE)</f>
        <v>#REF!</v>
      </c>
      <c r="Y1475" t="e">
        <f>VLOOKUP($D1475,Artslister!$A$1:$W$99,17,FALSE)</f>
        <v>#N/A</v>
      </c>
    </row>
    <row r="1476" spans="1:25" hidden="1" x14ac:dyDescent="0.3">
      <c r="A1476" t="s">
        <v>76</v>
      </c>
      <c r="B1476">
        <v>2022</v>
      </c>
      <c r="C1476" t="s">
        <v>1559</v>
      </c>
      <c r="D1476" t="s">
        <v>1945</v>
      </c>
      <c r="E1476">
        <v>2</v>
      </c>
      <c r="F1476">
        <v>1</v>
      </c>
      <c r="L1476" t="str">
        <f>VLOOKUP($D1476,Artslister!$A$1:$W$99,2,FALSE)</f>
        <v>Filipendula vulgaris</v>
      </c>
      <c r="M1476" t="str">
        <f>VLOOKUP($D1476,Artslister!$A$1:$W$99,3,FALSE)</f>
        <v>103311</v>
      </c>
      <c r="N1476" t="str">
        <f>VLOOKUP($D1476,Artslister!$A$1:$W$99,4,FALSE)</f>
        <v>133275</v>
      </c>
      <c r="O1476" t="str">
        <f>VLOOKUP($D1476,Artslister!$A$1:$W$99,5,FALSE)</f>
        <v>Plantae</v>
      </c>
      <c r="P1476" t="str">
        <f>VLOOKUP($D1476,Artslister!$A$1:$W$99,6,FALSE)</f>
        <v>Magnoliophyta</v>
      </c>
      <c r="Q1476" t="str">
        <f>VLOOKUP($D1476,Artslister!$A$1:$W$99,7,FALSE)</f>
        <v>Eudicots</v>
      </c>
      <c r="R1476" t="str">
        <f>VLOOKUP($D1476,Artslister!$A$1:$W$99,8,FALSE)</f>
        <v>Rosales</v>
      </c>
      <c r="S1476" t="str">
        <f>VLOOKUP($D1476,Artslister!$A$1:$W$99,9,FALSE)</f>
        <v>Rosaceae</v>
      </c>
      <c r="T1476" t="str">
        <f>VLOOKUP($D1476,Artslister!$A$1:$W$99,10,FALSE)</f>
        <v>Filipendula</v>
      </c>
      <c r="U1476" t="str">
        <f>VLOOKUP($D1476,Artslister!$A$1:$W$99,11,FALSE)</f>
        <v>vulgaris</v>
      </c>
      <c r="V1476">
        <f>VLOOKUP($D1476,Artslister!$A$1:$W$99,12,FALSE)</f>
        <v>0</v>
      </c>
      <c r="W1476" t="str">
        <f>VLOOKUP($D1476,Artslister!$A$1:$W$99,13,FALSE)</f>
        <v>Moench</v>
      </c>
      <c r="X1476" t="e">
        <f>VLOOKUP($D1476,Artslister!$A$1:$W$99,15,FALSE)</f>
        <v>#REF!</v>
      </c>
      <c r="Y1476" t="e">
        <f>VLOOKUP($D1476,Artslister!$A$1:$W$99,17,FALSE)</f>
        <v>#N/A</v>
      </c>
    </row>
    <row r="1477" spans="1:25" hidden="1" x14ac:dyDescent="0.3">
      <c r="A1477" t="s">
        <v>76</v>
      </c>
      <c r="B1477">
        <v>2022</v>
      </c>
      <c r="C1477" t="s">
        <v>1554</v>
      </c>
      <c r="D1477" t="s">
        <v>1945</v>
      </c>
      <c r="E1477">
        <v>3</v>
      </c>
      <c r="F1477">
        <v>1</v>
      </c>
      <c r="L1477" t="str">
        <f>VLOOKUP($D1477,Artslister!$A$1:$W$99,2,FALSE)</f>
        <v>Filipendula vulgaris</v>
      </c>
      <c r="M1477" t="str">
        <f>VLOOKUP($D1477,Artslister!$A$1:$W$99,3,FALSE)</f>
        <v>103311</v>
      </c>
      <c r="N1477" t="str">
        <f>VLOOKUP($D1477,Artslister!$A$1:$W$99,4,FALSE)</f>
        <v>133275</v>
      </c>
      <c r="O1477" t="str">
        <f>VLOOKUP($D1477,Artslister!$A$1:$W$99,5,FALSE)</f>
        <v>Plantae</v>
      </c>
      <c r="P1477" t="str">
        <f>VLOOKUP($D1477,Artslister!$A$1:$W$99,6,FALSE)</f>
        <v>Magnoliophyta</v>
      </c>
      <c r="Q1477" t="str">
        <f>VLOOKUP($D1477,Artslister!$A$1:$W$99,7,FALSE)</f>
        <v>Eudicots</v>
      </c>
      <c r="R1477" t="str">
        <f>VLOOKUP($D1477,Artslister!$A$1:$W$99,8,FALSE)</f>
        <v>Rosales</v>
      </c>
      <c r="S1477" t="str">
        <f>VLOOKUP($D1477,Artslister!$A$1:$W$99,9,FALSE)</f>
        <v>Rosaceae</v>
      </c>
      <c r="T1477" t="str">
        <f>VLOOKUP($D1477,Artslister!$A$1:$W$99,10,FALSE)</f>
        <v>Filipendula</v>
      </c>
      <c r="U1477" t="str">
        <f>VLOOKUP($D1477,Artslister!$A$1:$W$99,11,FALSE)</f>
        <v>vulgaris</v>
      </c>
      <c r="V1477">
        <f>VLOOKUP($D1477,Artslister!$A$1:$W$99,12,FALSE)</f>
        <v>0</v>
      </c>
      <c r="W1477" t="str">
        <f>VLOOKUP($D1477,Artslister!$A$1:$W$99,13,FALSE)</f>
        <v>Moench</v>
      </c>
      <c r="X1477" t="e">
        <f>VLOOKUP($D1477,Artslister!$A$1:$W$99,15,FALSE)</f>
        <v>#REF!</v>
      </c>
      <c r="Y1477" t="e">
        <f>VLOOKUP($D1477,Artslister!$A$1:$W$99,17,FALSE)</f>
        <v>#N/A</v>
      </c>
    </row>
    <row r="1478" spans="1:25" hidden="1" x14ac:dyDescent="0.3">
      <c r="A1478" t="s">
        <v>76</v>
      </c>
      <c r="B1478">
        <v>2022</v>
      </c>
      <c r="C1478" t="s">
        <v>1562</v>
      </c>
      <c r="D1478" t="s">
        <v>1945</v>
      </c>
      <c r="E1478">
        <v>1</v>
      </c>
      <c r="F1478">
        <v>1</v>
      </c>
      <c r="L1478" t="str">
        <f>VLOOKUP($D1478,Artslister!$A$1:$W$99,2,FALSE)</f>
        <v>Filipendula vulgaris</v>
      </c>
      <c r="M1478" t="str">
        <f>VLOOKUP($D1478,Artslister!$A$1:$W$99,3,FALSE)</f>
        <v>103311</v>
      </c>
      <c r="N1478" t="str">
        <f>VLOOKUP($D1478,Artslister!$A$1:$W$99,4,FALSE)</f>
        <v>133275</v>
      </c>
      <c r="O1478" t="str">
        <f>VLOOKUP($D1478,Artslister!$A$1:$W$99,5,FALSE)</f>
        <v>Plantae</v>
      </c>
      <c r="P1478" t="str">
        <f>VLOOKUP($D1478,Artslister!$A$1:$W$99,6,FALSE)</f>
        <v>Magnoliophyta</v>
      </c>
      <c r="Q1478" t="str">
        <f>VLOOKUP($D1478,Artslister!$A$1:$W$99,7,FALSE)</f>
        <v>Eudicots</v>
      </c>
      <c r="R1478" t="str">
        <f>VLOOKUP($D1478,Artslister!$A$1:$W$99,8,FALSE)</f>
        <v>Rosales</v>
      </c>
      <c r="S1478" t="str">
        <f>VLOOKUP($D1478,Artslister!$A$1:$W$99,9,FALSE)</f>
        <v>Rosaceae</v>
      </c>
      <c r="T1478" t="str">
        <f>VLOOKUP($D1478,Artslister!$A$1:$W$99,10,FALSE)</f>
        <v>Filipendula</v>
      </c>
      <c r="U1478" t="str">
        <f>VLOOKUP($D1478,Artslister!$A$1:$W$99,11,FALSE)</f>
        <v>vulgaris</v>
      </c>
      <c r="V1478">
        <f>VLOOKUP($D1478,Artslister!$A$1:$W$99,12,FALSE)</f>
        <v>0</v>
      </c>
      <c r="W1478" t="str">
        <f>VLOOKUP($D1478,Artslister!$A$1:$W$99,13,FALSE)</f>
        <v>Moench</v>
      </c>
      <c r="X1478" t="e">
        <f>VLOOKUP($D1478,Artslister!$A$1:$W$99,15,FALSE)</f>
        <v>#REF!</v>
      </c>
      <c r="Y1478" t="e">
        <f>VLOOKUP($D1478,Artslister!$A$1:$W$99,17,FALSE)</f>
        <v>#N/A</v>
      </c>
    </row>
    <row r="1479" spans="1:25" hidden="1" x14ac:dyDescent="0.3">
      <c r="A1479" t="s">
        <v>76</v>
      </c>
      <c r="B1479">
        <v>2022</v>
      </c>
      <c r="C1479" t="s">
        <v>1559</v>
      </c>
      <c r="D1479" t="s">
        <v>1961</v>
      </c>
      <c r="E1479">
        <v>10</v>
      </c>
      <c r="F1479">
        <v>1</v>
      </c>
      <c r="L1479" t="str">
        <f>VLOOKUP($D1479,Artslister!$A$1:$W$99,2,FALSE)</f>
        <v>Primula veris</v>
      </c>
      <c r="M1479">
        <f>VLOOKUP($D1479,Artslister!$A$1:$W$99,3,FALSE)</f>
        <v>101883</v>
      </c>
      <c r="N1479">
        <f>VLOOKUP($D1479,Artslister!$A$1:$W$99,4,FALSE)</f>
        <v>0</v>
      </c>
      <c r="O1479" t="str">
        <f>VLOOKUP($D1479,Artslister!$A$1:$W$99,5,FALSE)</f>
        <v>Plantae</v>
      </c>
      <c r="P1479" t="str">
        <f>VLOOKUP($D1479,Artslister!$A$1:$W$99,6,FALSE)</f>
        <v>Magnoliophyta</v>
      </c>
      <c r="Q1479" t="str">
        <f>VLOOKUP($D1479,Artslister!$A$1:$W$99,7,FALSE)</f>
        <v>Eudicots</v>
      </c>
      <c r="R1479" t="str">
        <f>VLOOKUP($D1479,Artslister!$A$1:$W$99,8,FALSE)</f>
        <v>Ericales</v>
      </c>
      <c r="S1479" t="str">
        <f>VLOOKUP($D1479,Artslister!$A$1:$W$99,9,FALSE)</f>
        <v>Primulaceae</v>
      </c>
      <c r="T1479" t="str">
        <f>VLOOKUP($D1479,Artslister!$A$1:$W$99,10,FALSE)</f>
        <v>Primula</v>
      </c>
      <c r="U1479" t="str">
        <f>VLOOKUP($D1479,Artslister!$A$1:$W$99,11,FALSE)</f>
        <v>veris</v>
      </c>
      <c r="V1479">
        <f>VLOOKUP($D1479,Artslister!$A$1:$W$99,12,FALSE)</f>
        <v>0</v>
      </c>
      <c r="W1479" t="str">
        <f>VLOOKUP($D1479,Artslister!$A$1:$W$99,13,FALSE)</f>
        <v>L.</v>
      </c>
      <c r="X1479" t="e">
        <f>VLOOKUP($D1479,Artslister!$A$1:$W$99,15,FALSE)</f>
        <v>#REF!</v>
      </c>
      <c r="Y1479" t="e">
        <f>VLOOKUP($D1479,Artslister!$A$1:$W$99,17,FALSE)</f>
        <v>#N/A</v>
      </c>
    </row>
    <row r="1480" spans="1:25" hidden="1" x14ac:dyDescent="0.3">
      <c r="A1480" t="s">
        <v>76</v>
      </c>
      <c r="B1480">
        <v>2022</v>
      </c>
      <c r="C1480" t="s">
        <v>1557</v>
      </c>
      <c r="D1480" t="s">
        <v>1930</v>
      </c>
      <c r="E1480">
        <v>1</v>
      </c>
      <c r="F1480">
        <v>1</v>
      </c>
      <c r="L1480" t="str">
        <f>VLOOKUP($D1480,Artslister!$A$1:$W$99,2,FALSE)</f>
        <v>Fragaria viridis</v>
      </c>
      <c r="M1480">
        <f>VLOOKUP($D1480,Artslister!$A$1:$W$99,3,FALSE)</f>
        <v>103318</v>
      </c>
      <c r="N1480">
        <f>VLOOKUP($D1480,Artslister!$A$1:$W$99,4,FALSE)</f>
        <v>0</v>
      </c>
      <c r="O1480" t="str">
        <f>VLOOKUP($D1480,Artslister!$A$1:$W$99,5,FALSE)</f>
        <v>Plantae</v>
      </c>
      <c r="P1480" t="str">
        <f>VLOOKUP($D1480,Artslister!$A$1:$W$99,6,FALSE)</f>
        <v>Magnoliophyta</v>
      </c>
      <c r="Q1480" t="str">
        <f>VLOOKUP($D1480,Artslister!$A$1:$W$99,7,FALSE)</f>
        <v>Eudicots</v>
      </c>
      <c r="R1480" t="str">
        <f>VLOOKUP($D1480,Artslister!$A$1:$W$99,8,FALSE)</f>
        <v>Rosales</v>
      </c>
      <c r="S1480" t="str">
        <f>VLOOKUP($D1480,Artslister!$A$1:$W$99,9,FALSE)</f>
        <v>Rosaceae</v>
      </c>
      <c r="T1480" t="str">
        <f>VLOOKUP($D1480,Artslister!$A$1:$W$99,10,FALSE)</f>
        <v>Fragaria</v>
      </c>
      <c r="U1480" t="str">
        <f>VLOOKUP($D1480,Artslister!$A$1:$W$99,11,FALSE)</f>
        <v>viridis</v>
      </c>
      <c r="V1480">
        <f>VLOOKUP($D1480,Artslister!$A$1:$W$99,12,FALSE)</f>
        <v>0</v>
      </c>
      <c r="W1480" t="str">
        <f>VLOOKUP($D1480,Artslister!$A$1:$W$99,13,FALSE)</f>
        <v>Weston</v>
      </c>
      <c r="X1480" t="e">
        <f>VLOOKUP($D1480,Artslister!$A$1:$W$99,15,FALSE)</f>
        <v>#REF!</v>
      </c>
      <c r="Y1480" t="e">
        <f>VLOOKUP($D1480,Artslister!$A$1:$W$99,17,FALSE)</f>
        <v>#N/A</v>
      </c>
    </row>
    <row r="1481" spans="1:25" hidden="1" x14ac:dyDescent="0.3">
      <c r="A1481" t="s">
        <v>76</v>
      </c>
      <c r="B1481">
        <v>2022</v>
      </c>
      <c r="C1481" t="s">
        <v>1564</v>
      </c>
      <c r="D1481" t="s">
        <v>1930</v>
      </c>
      <c r="E1481">
        <v>1</v>
      </c>
      <c r="F1481">
        <v>1</v>
      </c>
      <c r="L1481" t="str">
        <f>VLOOKUP($D1481,Artslister!$A$1:$W$99,2,FALSE)</f>
        <v>Fragaria viridis</v>
      </c>
      <c r="M1481">
        <f>VLOOKUP($D1481,Artslister!$A$1:$W$99,3,FALSE)</f>
        <v>103318</v>
      </c>
      <c r="N1481">
        <f>VLOOKUP($D1481,Artslister!$A$1:$W$99,4,FALSE)</f>
        <v>0</v>
      </c>
      <c r="O1481" t="str">
        <f>VLOOKUP($D1481,Artslister!$A$1:$W$99,5,FALSE)</f>
        <v>Plantae</v>
      </c>
      <c r="P1481" t="str">
        <f>VLOOKUP($D1481,Artslister!$A$1:$W$99,6,FALSE)</f>
        <v>Magnoliophyta</v>
      </c>
      <c r="Q1481" t="str">
        <f>VLOOKUP($D1481,Artslister!$A$1:$W$99,7,FALSE)</f>
        <v>Eudicots</v>
      </c>
      <c r="R1481" t="str">
        <f>VLOOKUP($D1481,Artslister!$A$1:$W$99,8,FALSE)</f>
        <v>Rosales</v>
      </c>
      <c r="S1481" t="str">
        <f>VLOOKUP($D1481,Artslister!$A$1:$W$99,9,FALSE)</f>
        <v>Rosaceae</v>
      </c>
      <c r="T1481" t="str">
        <f>VLOOKUP($D1481,Artslister!$A$1:$W$99,10,FALSE)</f>
        <v>Fragaria</v>
      </c>
      <c r="U1481" t="str">
        <f>VLOOKUP($D1481,Artslister!$A$1:$W$99,11,FALSE)</f>
        <v>viridis</v>
      </c>
      <c r="V1481">
        <f>VLOOKUP($D1481,Artslister!$A$1:$W$99,12,FALSE)</f>
        <v>0</v>
      </c>
      <c r="W1481" t="str">
        <f>VLOOKUP($D1481,Artslister!$A$1:$W$99,13,FALSE)</f>
        <v>Weston</v>
      </c>
      <c r="X1481" t="e">
        <f>VLOOKUP($D1481,Artslister!$A$1:$W$99,15,FALSE)</f>
        <v>#REF!</v>
      </c>
      <c r="Y1481" t="e">
        <f>VLOOKUP($D1481,Artslister!$A$1:$W$99,17,FALSE)</f>
        <v>#N/A</v>
      </c>
    </row>
    <row r="1482" spans="1:25" hidden="1" x14ac:dyDescent="0.3">
      <c r="A1482" t="s">
        <v>76</v>
      </c>
      <c r="B1482">
        <v>2022</v>
      </c>
      <c r="C1482" t="s">
        <v>1556</v>
      </c>
      <c r="D1482" t="s">
        <v>1930</v>
      </c>
      <c r="E1482">
        <v>2</v>
      </c>
      <c r="F1482">
        <v>1</v>
      </c>
      <c r="L1482" t="str">
        <f>VLOOKUP($D1482,Artslister!$A$1:$W$99,2,FALSE)</f>
        <v>Fragaria viridis</v>
      </c>
      <c r="M1482">
        <f>VLOOKUP($D1482,Artslister!$A$1:$W$99,3,FALSE)</f>
        <v>103318</v>
      </c>
      <c r="N1482">
        <f>VLOOKUP($D1482,Artslister!$A$1:$W$99,4,FALSE)</f>
        <v>0</v>
      </c>
      <c r="O1482" t="str">
        <f>VLOOKUP($D1482,Artslister!$A$1:$W$99,5,FALSE)</f>
        <v>Plantae</v>
      </c>
      <c r="P1482" t="str">
        <f>VLOOKUP($D1482,Artslister!$A$1:$W$99,6,FALSE)</f>
        <v>Magnoliophyta</v>
      </c>
      <c r="Q1482" t="str">
        <f>VLOOKUP($D1482,Artslister!$A$1:$W$99,7,FALSE)</f>
        <v>Eudicots</v>
      </c>
      <c r="R1482" t="str">
        <f>VLOOKUP($D1482,Artslister!$A$1:$W$99,8,FALSE)</f>
        <v>Rosales</v>
      </c>
      <c r="S1482" t="str">
        <f>VLOOKUP($D1482,Artslister!$A$1:$W$99,9,FALSE)</f>
        <v>Rosaceae</v>
      </c>
      <c r="T1482" t="str">
        <f>VLOOKUP($D1482,Artslister!$A$1:$W$99,10,FALSE)</f>
        <v>Fragaria</v>
      </c>
      <c r="U1482" t="str">
        <f>VLOOKUP($D1482,Artslister!$A$1:$W$99,11,FALSE)</f>
        <v>viridis</v>
      </c>
      <c r="V1482">
        <f>VLOOKUP($D1482,Artslister!$A$1:$W$99,12,FALSE)</f>
        <v>0</v>
      </c>
      <c r="W1482" t="str">
        <f>VLOOKUP($D1482,Artslister!$A$1:$W$99,13,FALSE)</f>
        <v>Weston</v>
      </c>
      <c r="X1482" t="e">
        <f>VLOOKUP($D1482,Artslister!$A$1:$W$99,15,FALSE)</f>
        <v>#REF!</v>
      </c>
      <c r="Y1482" t="e">
        <f>VLOOKUP($D1482,Artslister!$A$1:$W$99,17,FALSE)</f>
        <v>#N/A</v>
      </c>
    </row>
    <row r="1483" spans="1:25" hidden="1" x14ac:dyDescent="0.3">
      <c r="A1483" t="s">
        <v>76</v>
      </c>
      <c r="B1483">
        <v>2022</v>
      </c>
      <c r="C1483" t="s">
        <v>1565</v>
      </c>
      <c r="D1483" t="s">
        <v>1930</v>
      </c>
      <c r="E1483" t="s">
        <v>267</v>
      </c>
      <c r="F1483">
        <v>1</v>
      </c>
      <c r="L1483" t="str">
        <f>VLOOKUP($D1483,Artslister!$A$1:$W$99,2,FALSE)</f>
        <v>Fragaria viridis</v>
      </c>
      <c r="M1483">
        <f>VLOOKUP($D1483,Artslister!$A$1:$W$99,3,FALSE)</f>
        <v>103318</v>
      </c>
      <c r="N1483">
        <f>VLOOKUP($D1483,Artslister!$A$1:$W$99,4,FALSE)</f>
        <v>0</v>
      </c>
      <c r="O1483" t="str">
        <f>VLOOKUP($D1483,Artslister!$A$1:$W$99,5,FALSE)</f>
        <v>Plantae</v>
      </c>
      <c r="P1483" t="str">
        <f>VLOOKUP($D1483,Artslister!$A$1:$W$99,6,FALSE)</f>
        <v>Magnoliophyta</v>
      </c>
      <c r="Q1483" t="str">
        <f>VLOOKUP($D1483,Artslister!$A$1:$W$99,7,FALSE)</f>
        <v>Eudicots</v>
      </c>
      <c r="R1483" t="str">
        <f>VLOOKUP($D1483,Artslister!$A$1:$W$99,8,FALSE)</f>
        <v>Rosales</v>
      </c>
      <c r="S1483" t="str">
        <f>VLOOKUP($D1483,Artslister!$A$1:$W$99,9,FALSE)</f>
        <v>Rosaceae</v>
      </c>
      <c r="T1483" t="str">
        <f>VLOOKUP($D1483,Artslister!$A$1:$W$99,10,FALSE)</f>
        <v>Fragaria</v>
      </c>
      <c r="U1483" t="str">
        <f>VLOOKUP($D1483,Artslister!$A$1:$W$99,11,FALSE)</f>
        <v>viridis</v>
      </c>
      <c r="V1483">
        <f>VLOOKUP($D1483,Artslister!$A$1:$W$99,12,FALSE)</f>
        <v>0</v>
      </c>
      <c r="W1483" t="str">
        <f>VLOOKUP($D1483,Artslister!$A$1:$W$99,13,FALSE)</f>
        <v>Weston</v>
      </c>
      <c r="X1483" t="e">
        <f>VLOOKUP($D1483,Artslister!$A$1:$W$99,15,FALSE)</f>
        <v>#REF!</v>
      </c>
      <c r="Y1483" t="e">
        <f>VLOOKUP($D1483,Artslister!$A$1:$W$99,17,FALSE)</f>
        <v>#N/A</v>
      </c>
    </row>
    <row r="1484" spans="1:25" hidden="1" x14ac:dyDescent="0.3">
      <c r="A1484" t="s">
        <v>76</v>
      </c>
      <c r="B1484">
        <v>2022</v>
      </c>
      <c r="C1484" t="s">
        <v>1559</v>
      </c>
      <c r="D1484" t="s">
        <v>1930</v>
      </c>
      <c r="E1484">
        <v>2</v>
      </c>
      <c r="F1484">
        <v>1</v>
      </c>
      <c r="L1484" t="str">
        <f>VLOOKUP($D1484,Artslister!$A$1:$W$99,2,FALSE)</f>
        <v>Fragaria viridis</v>
      </c>
      <c r="M1484">
        <f>VLOOKUP($D1484,Artslister!$A$1:$W$99,3,FALSE)</f>
        <v>103318</v>
      </c>
      <c r="N1484">
        <f>VLOOKUP($D1484,Artslister!$A$1:$W$99,4,FALSE)</f>
        <v>0</v>
      </c>
      <c r="O1484" t="str">
        <f>VLOOKUP($D1484,Artslister!$A$1:$W$99,5,FALSE)</f>
        <v>Plantae</v>
      </c>
      <c r="P1484" t="str">
        <f>VLOOKUP($D1484,Artslister!$A$1:$W$99,6,FALSE)</f>
        <v>Magnoliophyta</v>
      </c>
      <c r="Q1484" t="str">
        <f>VLOOKUP($D1484,Artslister!$A$1:$W$99,7,FALSE)</f>
        <v>Eudicots</v>
      </c>
      <c r="R1484" t="str">
        <f>VLOOKUP($D1484,Artslister!$A$1:$W$99,8,FALSE)</f>
        <v>Rosales</v>
      </c>
      <c r="S1484" t="str">
        <f>VLOOKUP($D1484,Artslister!$A$1:$W$99,9,FALSE)</f>
        <v>Rosaceae</v>
      </c>
      <c r="T1484" t="str">
        <f>VLOOKUP($D1484,Artslister!$A$1:$W$99,10,FALSE)</f>
        <v>Fragaria</v>
      </c>
      <c r="U1484" t="str">
        <f>VLOOKUP($D1484,Artslister!$A$1:$W$99,11,FALSE)</f>
        <v>viridis</v>
      </c>
      <c r="V1484">
        <f>VLOOKUP($D1484,Artslister!$A$1:$W$99,12,FALSE)</f>
        <v>0</v>
      </c>
      <c r="W1484" t="str">
        <f>VLOOKUP($D1484,Artslister!$A$1:$W$99,13,FALSE)</f>
        <v>Weston</v>
      </c>
      <c r="X1484" t="e">
        <f>VLOOKUP($D1484,Artslister!$A$1:$W$99,15,FALSE)</f>
        <v>#REF!</v>
      </c>
      <c r="Y1484" t="e">
        <f>VLOOKUP($D1484,Artslister!$A$1:$W$99,17,FALSE)</f>
        <v>#N/A</v>
      </c>
    </row>
    <row r="1485" spans="1:25" hidden="1" x14ac:dyDescent="0.3">
      <c r="A1485" t="s">
        <v>76</v>
      </c>
      <c r="B1485">
        <v>2022</v>
      </c>
      <c r="C1485" t="s">
        <v>1554</v>
      </c>
      <c r="D1485" t="s">
        <v>1930</v>
      </c>
      <c r="E1485">
        <v>2</v>
      </c>
      <c r="F1485">
        <v>1</v>
      </c>
      <c r="L1485" t="str">
        <f>VLOOKUP($D1485,Artslister!$A$1:$W$99,2,FALSE)</f>
        <v>Fragaria viridis</v>
      </c>
      <c r="M1485">
        <f>VLOOKUP($D1485,Artslister!$A$1:$W$99,3,FALSE)</f>
        <v>103318</v>
      </c>
      <c r="N1485">
        <f>VLOOKUP($D1485,Artslister!$A$1:$W$99,4,FALSE)</f>
        <v>0</v>
      </c>
      <c r="O1485" t="str">
        <f>VLOOKUP($D1485,Artslister!$A$1:$W$99,5,FALSE)</f>
        <v>Plantae</v>
      </c>
      <c r="P1485" t="str">
        <f>VLOOKUP($D1485,Artslister!$A$1:$W$99,6,FALSE)</f>
        <v>Magnoliophyta</v>
      </c>
      <c r="Q1485" t="str">
        <f>VLOOKUP($D1485,Artslister!$A$1:$W$99,7,FALSE)</f>
        <v>Eudicots</v>
      </c>
      <c r="R1485" t="str">
        <f>VLOOKUP($D1485,Artslister!$A$1:$W$99,8,FALSE)</f>
        <v>Rosales</v>
      </c>
      <c r="S1485" t="str">
        <f>VLOOKUP($D1485,Artslister!$A$1:$W$99,9,FALSE)</f>
        <v>Rosaceae</v>
      </c>
      <c r="T1485" t="str">
        <f>VLOOKUP($D1485,Artslister!$A$1:$W$99,10,FALSE)</f>
        <v>Fragaria</v>
      </c>
      <c r="U1485" t="str">
        <f>VLOOKUP($D1485,Artslister!$A$1:$W$99,11,FALSE)</f>
        <v>viridis</v>
      </c>
      <c r="V1485">
        <f>VLOOKUP($D1485,Artslister!$A$1:$W$99,12,FALSE)</f>
        <v>0</v>
      </c>
      <c r="W1485" t="str">
        <f>VLOOKUP($D1485,Artslister!$A$1:$W$99,13,FALSE)</f>
        <v>Weston</v>
      </c>
      <c r="X1485" t="e">
        <f>VLOOKUP($D1485,Artslister!$A$1:$W$99,15,FALSE)</f>
        <v>#REF!</v>
      </c>
      <c r="Y1485" t="e">
        <f>VLOOKUP($D1485,Artslister!$A$1:$W$99,17,FALSE)</f>
        <v>#N/A</v>
      </c>
    </row>
    <row r="1486" spans="1:25" hidden="1" x14ac:dyDescent="0.3">
      <c r="A1486" t="s">
        <v>76</v>
      </c>
      <c r="B1486">
        <v>2022</v>
      </c>
      <c r="C1486" t="s">
        <v>1562</v>
      </c>
      <c r="D1486" t="s">
        <v>1930</v>
      </c>
      <c r="E1486">
        <v>2</v>
      </c>
      <c r="F1486">
        <v>1</v>
      </c>
      <c r="L1486" t="str">
        <f>VLOOKUP($D1486,Artslister!$A$1:$W$99,2,FALSE)</f>
        <v>Fragaria viridis</v>
      </c>
      <c r="M1486">
        <f>VLOOKUP($D1486,Artslister!$A$1:$W$99,3,FALSE)</f>
        <v>103318</v>
      </c>
      <c r="N1486">
        <f>VLOOKUP($D1486,Artslister!$A$1:$W$99,4,FALSE)</f>
        <v>0</v>
      </c>
      <c r="O1486" t="str">
        <f>VLOOKUP($D1486,Artslister!$A$1:$W$99,5,FALSE)</f>
        <v>Plantae</v>
      </c>
      <c r="P1486" t="str">
        <f>VLOOKUP($D1486,Artslister!$A$1:$W$99,6,FALSE)</f>
        <v>Magnoliophyta</v>
      </c>
      <c r="Q1486" t="str">
        <f>VLOOKUP($D1486,Artslister!$A$1:$W$99,7,FALSE)</f>
        <v>Eudicots</v>
      </c>
      <c r="R1486" t="str">
        <f>VLOOKUP($D1486,Artslister!$A$1:$W$99,8,FALSE)</f>
        <v>Rosales</v>
      </c>
      <c r="S1486" t="str">
        <f>VLOOKUP($D1486,Artslister!$A$1:$W$99,9,FALSE)</f>
        <v>Rosaceae</v>
      </c>
      <c r="T1486" t="str">
        <f>VLOOKUP($D1486,Artslister!$A$1:$W$99,10,FALSE)</f>
        <v>Fragaria</v>
      </c>
      <c r="U1486" t="str">
        <f>VLOOKUP($D1486,Artslister!$A$1:$W$99,11,FALSE)</f>
        <v>viridis</v>
      </c>
      <c r="V1486">
        <f>VLOOKUP($D1486,Artslister!$A$1:$W$99,12,FALSE)</f>
        <v>0</v>
      </c>
      <c r="W1486" t="str">
        <f>VLOOKUP($D1486,Artslister!$A$1:$W$99,13,FALSE)</f>
        <v>Weston</v>
      </c>
      <c r="X1486" t="e">
        <f>VLOOKUP($D1486,Artslister!$A$1:$W$99,15,FALSE)</f>
        <v>#REF!</v>
      </c>
      <c r="Y1486" t="e">
        <f>VLOOKUP($D1486,Artslister!$A$1:$W$99,17,FALSE)</f>
        <v>#N/A</v>
      </c>
    </row>
    <row r="1487" spans="1:25" hidden="1" x14ac:dyDescent="0.3">
      <c r="A1487" t="s">
        <v>76</v>
      </c>
      <c r="B1487">
        <v>2022</v>
      </c>
      <c r="C1487" t="s">
        <v>1559</v>
      </c>
      <c r="D1487" t="s">
        <v>1928</v>
      </c>
      <c r="E1487">
        <v>3</v>
      </c>
      <c r="H1487">
        <v>1</v>
      </c>
      <c r="L1487" t="str">
        <f>VLOOKUP($D1487,Artslister!$A$1:$W$99,2,FALSE)</f>
        <v>Rosa sp.</v>
      </c>
      <c r="M1487" t="str">
        <f>VLOOKUP($D1487,Artslister!$A$1:$W$99,3,FALSE)</f>
        <v>103384</v>
      </c>
      <c r="N1487" t="str">
        <f>VLOOKUP($D1487,Artslister!$A$1:$W$99,4,FALSE)</f>
        <v>63344</v>
      </c>
      <c r="O1487" t="str">
        <f>VLOOKUP($D1487,Artslister!$A$1:$W$99,5,FALSE)</f>
        <v>Plantae</v>
      </c>
      <c r="P1487" t="str">
        <f>VLOOKUP($D1487,Artslister!$A$1:$W$99,6,FALSE)</f>
        <v>Magnoliophyta</v>
      </c>
      <c r="Q1487" t="str">
        <f>VLOOKUP($D1487,Artslister!$A$1:$W$99,7,FALSE)</f>
        <v>Eudicots</v>
      </c>
      <c r="R1487" t="str">
        <f>VLOOKUP($D1487,Artslister!$A$1:$W$99,8,FALSE)</f>
        <v>Rosales</v>
      </c>
      <c r="S1487" t="str">
        <f>VLOOKUP($D1487,Artslister!$A$1:$W$99,9,FALSE)</f>
        <v>Rosaceae</v>
      </c>
      <c r="T1487" t="str">
        <f>VLOOKUP($D1487,Artslister!$A$1:$W$99,10,FALSE)</f>
        <v>Rosa</v>
      </c>
      <c r="U1487">
        <f>VLOOKUP($D1487,Artslister!$A$1:$W$99,11,FALSE)</f>
        <v>0</v>
      </c>
      <c r="V1487">
        <f>VLOOKUP($D1487,Artslister!$A$1:$W$99,12,FALSE)</f>
        <v>0</v>
      </c>
      <c r="W1487" t="str">
        <f>VLOOKUP($D1487,Artslister!$A$1:$W$99,13,FALSE)</f>
        <v>L.</v>
      </c>
      <c r="X1487" t="e">
        <f>VLOOKUP($D1487,Artslister!$A$1:$W$99,15,FALSE)</f>
        <v>#REF!</v>
      </c>
      <c r="Y1487" t="e">
        <f>VLOOKUP($D1487,Artslister!$A$1:$W$99,17,FALSE)</f>
        <v>#N/A</v>
      </c>
    </row>
    <row r="1488" spans="1:25" hidden="1" x14ac:dyDescent="0.3">
      <c r="A1488" t="s">
        <v>76</v>
      </c>
      <c r="B1488">
        <v>2022</v>
      </c>
      <c r="C1488" t="s">
        <v>1557</v>
      </c>
      <c r="D1488" t="s">
        <v>1951</v>
      </c>
      <c r="E1488">
        <v>6</v>
      </c>
      <c r="H1488">
        <v>1</v>
      </c>
      <c r="L1488" t="str">
        <f>VLOOKUP($D1488,Artslister!$A$1:$W$99,2,FALSE)</f>
        <v>Prunus spinosa</v>
      </c>
      <c r="M1488" t="str">
        <f>VLOOKUP($D1488,Artslister!$A$1:$W$99,3,FALSE)</f>
        <v>103380</v>
      </c>
      <c r="N1488" t="str">
        <f>VLOOKUP($D1488,Artslister!$A$1:$W$99,4,FALSE)</f>
        <v>63340</v>
      </c>
      <c r="O1488" t="str">
        <f>VLOOKUP($D1488,Artslister!$A$1:$W$99,5,FALSE)</f>
        <v>Plantae</v>
      </c>
      <c r="P1488" t="str">
        <f>VLOOKUP($D1488,Artslister!$A$1:$W$99,6,FALSE)</f>
        <v>Magnoliophyta</v>
      </c>
      <c r="Q1488" t="str">
        <f>VLOOKUP($D1488,Artslister!$A$1:$W$99,7,FALSE)</f>
        <v>Eudicots</v>
      </c>
      <c r="R1488" t="str">
        <f>VLOOKUP($D1488,Artslister!$A$1:$W$99,8,FALSE)</f>
        <v>Rosales</v>
      </c>
      <c r="S1488" t="str">
        <f>VLOOKUP($D1488,Artslister!$A$1:$W$99,9,FALSE)</f>
        <v>Rosaceae</v>
      </c>
      <c r="T1488" t="str">
        <f>VLOOKUP($D1488,Artslister!$A$1:$W$99,10,FALSE)</f>
        <v>Prunus</v>
      </c>
      <c r="U1488" t="str">
        <f>VLOOKUP($D1488,Artslister!$A$1:$W$99,11,FALSE)</f>
        <v>spinosa</v>
      </c>
      <c r="V1488">
        <f>VLOOKUP($D1488,Artslister!$A$1:$W$99,12,FALSE)</f>
        <v>0</v>
      </c>
      <c r="W1488" t="str">
        <f>VLOOKUP($D1488,Artslister!$A$1:$W$99,13,FALSE)</f>
        <v>L.</v>
      </c>
      <c r="X1488" t="e">
        <f>VLOOKUP($D1488,Artslister!$A$1:$W$99,15,FALSE)</f>
        <v>#REF!</v>
      </c>
      <c r="Y1488" t="e">
        <f>VLOOKUP($D1488,Artslister!$A$1:$W$99,17,FALSE)</f>
        <v>#N/A</v>
      </c>
    </row>
    <row r="1489" spans="1:25" hidden="1" x14ac:dyDescent="0.3">
      <c r="A1489" t="s">
        <v>76</v>
      </c>
      <c r="B1489">
        <v>2022</v>
      </c>
      <c r="C1489" t="s">
        <v>1561</v>
      </c>
      <c r="D1489" t="s">
        <v>1951</v>
      </c>
      <c r="E1489">
        <v>40</v>
      </c>
      <c r="I1489">
        <v>1</v>
      </c>
      <c r="L1489" t="str">
        <f>VLOOKUP($D1489,Artslister!$A$1:$W$99,2,FALSE)</f>
        <v>Prunus spinosa</v>
      </c>
      <c r="M1489" t="str">
        <f>VLOOKUP($D1489,Artslister!$A$1:$W$99,3,FALSE)</f>
        <v>103380</v>
      </c>
      <c r="N1489" t="str">
        <f>VLOOKUP($D1489,Artslister!$A$1:$W$99,4,FALSE)</f>
        <v>63340</v>
      </c>
      <c r="O1489" t="str">
        <f>VLOOKUP($D1489,Artslister!$A$1:$W$99,5,FALSE)</f>
        <v>Plantae</v>
      </c>
      <c r="P1489" t="str">
        <f>VLOOKUP($D1489,Artslister!$A$1:$W$99,6,FALSE)</f>
        <v>Magnoliophyta</v>
      </c>
      <c r="Q1489" t="str">
        <f>VLOOKUP($D1489,Artslister!$A$1:$W$99,7,FALSE)</f>
        <v>Eudicots</v>
      </c>
      <c r="R1489" t="str">
        <f>VLOOKUP($D1489,Artslister!$A$1:$W$99,8,FALSE)</f>
        <v>Rosales</v>
      </c>
      <c r="S1489" t="str">
        <f>VLOOKUP($D1489,Artslister!$A$1:$W$99,9,FALSE)</f>
        <v>Rosaceae</v>
      </c>
      <c r="T1489" t="str">
        <f>VLOOKUP($D1489,Artslister!$A$1:$W$99,10,FALSE)</f>
        <v>Prunus</v>
      </c>
      <c r="U1489" t="str">
        <f>VLOOKUP($D1489,Artslister!$A$1:$W$99,11,FALSE)</f>
        <v>spinosa</v>
      </c>
      <c r="V1489">
        <f>VLOOKUP($D1489,Artslister!$A$1:$W$99,12,FALSE)</f>
        <v>0</v>
      </c>
      <c r="W1489" t="str">
        <f>VLOOKUP($D1489,Artslister!$A$1:$W$99,13,FALSE)</f>
        <v>L.</v>
      </c>
      <c r="X1489" t="e">
        <f>VLOOKUP($D1489,Artslister!$A$1:$W$99,15,FALSE)</f>
        <v>#REF!</v>
      </c>
      <c r="Y1489" t="e">
        <f>VLOOKUP($D1489,Artslister!$A$1:$W$99,17,FALSE)</f>
        <v>#N/A</v>
      </c>
    </row>
    <row r="1490" spans="1:25" hidden="1" x14ac:dyDescent="0.3">
      <c r="A1490" t="s">
        <v>76</v>
      </c>
      <c r="B1490">
        <v>2022</v>
      </c>
      <c r="C1490" t="s">
        <v>1559</v>
      </c>
      <c r="D1490" t="s">
        <v>1951</v>
      </c>
      <c r="E1490">
        <v>15</v>
      </c>
      <c r="H1490">
        <v>1</v>
      </c>
      <c r="L1490" t="str">
        <f>VLOOKUP($D1490,Artslister!$A$1:$W$99,2,FALSE)</f>
        <v>Prunus spinosa</v>
      </c>
      <c r="M1490" t="str">
        <f>VLOOKUP($D1490,Artslister!$A$1:$W$99,3,FALSE)</f>
        <v>103380</v>
      </c>
      <c r="N1490" t="str">
        <f>VLOOKUP($D1490,Artslister!$A$1:$W$99,4,FALSE)</f>
        <v>63340</v>
      </c>
      <c r="O1490" t="str">
        <f>VLOOKUP($D1490,Artslister!$A$1:$W$99,5,FALSE)</f>
        <v>Plantae</v>
      </c>
      <c r="P1490" t="str">
        <f>VLOOKUP($D1490,Artslister!$A$1:$W$99,6,FALSE)</f>
        <v>Magnoliophyta</v>
      </c>
      <c r="Q1490" t="str">
        <f>VLOOKUP($D1490,Artslister!$A$1:$W$99,7,FALSE)</f>
        <v>Eudicots</v>
      </c>
      <c r="R1490" t="str">
        <f>VLOOKUP($D1490,Artslister!$A$1:$W$99,8,FALSE)</f>
        <v>Rosales</v>
      </c>
      <c r="S1490" t="str">
        <f>VLOOKUP($D1490,Artslister!$A$1:$W$99,9,FALSE)</f>
        <v>Rosaceae</v>
      </c>
      <c r="T1490" t="str">
        <f>VLOOKUP($D1490,Artslister!$A$1:$W$99,10,FALSE)</f>
        <v>Prunus</v>
      </c>
      <c r="U1490" t="str">
        <f>VLOOKUP($D1490,Artslister!$A$1:$W$99,11,FALSE)</f>
        <v>spinosa</v>
      </c>
      <c r="V1490">
        <f>VLOOKUP($D1490,Artslister!$A$1:$W$99,12,FALSE)</f>
        <v>0</v>
      </c>
      <c r="W1490" t="str">
        <f>VLOOKUP($D1490,Artslister!$A$1:$W$99,13,FALSE)</f>
        <v>L.</v>
      </c>
      <c r="X1490" t="e">
        <f>VLOOKUP($D1490,Artslister!$A$1:$W$99,15,FALSE)</f>
        <v>#REF!</v>
      </c>
      <c r="Y1490" t="e">
        <f>VLOOKUP($D1490,Artslister!$A$1:$W$99,17,FALSE)</f>
        <v>#N/A</v>
      </c>
    </row>
    <row r="1491" spans="1:25" hidden="1" x14ac:dyDescent="0.3">
      <c r="A1491" t="s">
        <v>76</v>
      </c>
      <c r="B1491">
        <v>2022</v>
      </c>
      <c r="C1491" t="s">
        <v>1559</v>
      </c>
      <c r="D1491" t="s">
        <v>2004</v>
      </c>
      <c r="E1491">
        <v>4</v>
      </c>
      <c r="G1491">
        <v>1</v>
      </c>
      <c r="L1491" t="str">
        <f>VLOOKUP($D1491,Artslister!$A$1:$W$99,2,FALSE)</f>
        <v>Potentilla thuringiaca</v>
      </c>
      <c r="M1491" t="str">
        <f>VLOOKUP($D1491,Artslister!$A$1:$W$99,3,FALSE)</f>
        <v>103366</v>
      </c>
      <c r="N1491" t="str">
        <f>VLOOKUP($D1491,Artslister!$A$1:$W$99,4,FALSE)</f>
        <v>135877</v>
      </c>
      <c r="O1491" t="str">
        <f>VLOOKUP($D1491,Artslister!$A$1:$W$99,5,FALSE)</f>
        <v>Plantae</v>
      </c>
      <c r="P1491" t="str">
        <f>VLOOKUP($D1491,Artslister!$A$1:$W$99,6,FALSE)</f>
        <v>Magnoliophyta</v>
      </c>
      <c r="Q1491" t="str">
        <f>VLOOKUP($D1491,Artslister!$A$1:$W$99,7,FALSE)</f>
        <v>Eudicots</v>
      </c>
      <c r="R1491" t="str">
        <f>VLOOKUP($D1491,Artslister!$A$1:$W$99,8,FALSE)</f>
        <v>Rosales</v>
      </c>
      <c r="S1491" t="str">
        <f>VLOOKUP($D1491,Artslister!$A$1:$W$99,9,FALSE)</f>
        <v>Rosaceae</v>
      </c>
      <c r="T1491" t="str">
        <f>VLOOKUP($D1491,Artslister!$A$1:$W$99,10,FALSE)</f>
        <v>Potentilla</v>
      </c>
      <c r="U1491" t="str">
        <f>VLOOKUP($D1491,Artslister!$A$1:$W$99,11,FALSE)</f>
        <v>thuringiaca</v>
      </c>
      <c r="V1491">
        <f>VLOOKUP($D1491,Artslister!$A$1:$W$99,12,FALSE)</f>
        <v>0</v>
      </c>
      <c r="W1491" t="str">
        <f>VLOOKUP($D1491,Artslister!$A$1:$W$99,13,FALSE)</f>
        <v>Bernh.</v>
      </c>
      <c r="X1491" t="e">
        <f>VLOOKUP($D1491,Artslister!$A$1:$W$99,15,FALSE)</f>
        <v>#REF!</v>
      </c>
      <c r="Y1491" t="str">
        <f>VLOOKUP($D1491,Artslister!$A$1:$W$99,17,FALSE)</f>
        <v>PH</v>
      </c>
    </row>
    <row r="1492" spans="1:25" hidden="1" x14ac:dyDescent="0.3">
      <c r="A1492" t="s">
        <v>76</v>
      </c>
      <c r="B1492">
        <v>2022</v>
      </c>
      <c r="C1492" t="s">
        <v>1557</v>
      </c>
      <c r="D1492" t="s">
        <v>1929</v>
      </c>
      <c r="E1492">
        <v>0.1</v>
      </c>
      <c r="G1492">
        <v>1</v>
      </c>
      <c r="L1492" t="str">
        <f>VLOOKUP($D1492,Artslister!$A$1:$W$99,2,FALSE)</f>
        <v>Noccaea caerulescens</v>
      </c>
      <c r="M1492" t="str">
        <f>VLOOKUP($D1492,Artslister!$A$1:$W$99,3,FALSE)</f>
        <v>101278</v>
      </c>
      <c r="N1492" t="str">
        <f>VLOOKUP($D1492,Artslister!$A$1:$W$99,4,FALSE)</f>
        <v>144118</v>
      </c>
      <c r="O1492" t="str">
        <f>VLOOKUP($D1492,Artslister!$A$1:$W$99,5,FALSE)</f>
        <v>Plantae</v>
      </c>
      <c r="P1492" t="str">
        <f>VLOOKUP($D1492,Artslister!$A$1:$W$99,6,FALSE)</f>
        <v>Magnoliophyta</v>
      </c>
      <c r="Q1492" t="str">
        <f>VLOOKUP($D1492,Artslister!$A$1:$W$99,7,FALSE)</f>
        <v>Eudicots</v>
      </c>
      <c r="R1492" t="str">
        <f>VLOOKUP($D1492,Artslister!$A$1:$W$99,8,FALSE)</f>
        <v>Brassicales</v>
      </c>
      <c r="S1492" t="str">
        <f>VLOOKUP($D1492,Artslister!$A$1:$W$99,9,FALSE)</f>
        <v>Brassicaceae</v>
      </c>
      <c r="T1492" t="str">
        <f>VLOOKUP($D1492,Artslister!$A$1:$W$99,10,FALSE)</f>
        <v>Noccaea</v>
      </c>
      <c r="U1492" t="str">
        <f>VLOOKUP($D1492,Artslister!$A$1:$W$99,11,FALSE)</f>
        <v>caerulescens</v>
      </c>
      <c r="V1492">
        <f>VLOOKUP($D1492,Artslister!$A$1:$W$99,12,FALSE)</f>
        <v>0</v>
      </c>
      <c r="W1492" t="str">
        <f>VLOOKUP($D1492,Artslister!$A$1:$W$99,13,FALSE)</f>
        <v>(J.Presl &amp; C.Presl) F.K.Mey.</v>
      </c>
      <c r="X1492" t="e">
        <f>VLOOKUP($D1492,Artslister!$A$1:$W$99,15,FALSE)</f>
        <v>#REF!</v>
      </c>
      <c r="Y1492" t="str">
        <f>VLOOKUP($D1492,Artslister!$A$1:$W$99,17,FALSE)</f>
        <v>PH</v>
      </c>
    </row>
    <row r="1493" spans="1:25" hidden="1" x14ac:dyDescent="0.3">
      <c r="A1493" s="20" t="s">
        <v>114</v>
      </c>
      <c r="B1493" s="20">
        <v>2021</v>
      </c>
      <c r="C1493" s="20" t="s">
        <v>1489</v>
      </c>
      <c r="D1493" s="20" t="s">
        <v>1936</v>
      </c>
      <c r="E1493" s="20">
        <v>1</v>
      </c>
      <c r="J1493" s="20"/>
      <c r="L1493" t="str">
        <f>VLOOKUP($D1493,Artslister!$A$1:$W$99,2,FALSE)</f>
        <v>Cotoneaster integerrimus</v>
      </c>
      <c r="M1493" t="str">
        <f>VLOOKUP($D1493,Artslister!$A$1:$W$99,3,FALSE)</f>
        <v>103276</v>
      </c>
      <c r="N1493" t="str">
        <f>VLOOKUP($D1493,Artslister!$A$1:$W$99,4,FALSE)</f>
        <v>132025</v>
      </c>
      <c r="O1493" t="str">
        <f>VLOOKUP($D1493,Artslister!$A$1:$W$99,5,FALSE)</f>
        <v>Plantae</v>
      </c>
      <c r="P1493" t="str">
        <f>VLOOKUP($D1493,Artslister!$A$1:$W$99,6,FALSE)</f>
        <v>Magnoliophyta</v>
      </c>
      <c r="Q1493" t="str">
        <f>VLOOKUP($D1493,Artslister!$A$1:$W$99,7,FALSE)</f>
        <v>Eudicots</v>
      </c>
      <c r="R1493" t="str">
        <f>VLOOKUP($D1493,Artslister!$A$1:$W$99,8,FALSE)</f>
        <v>Rosales</v>
      </c>
      <c r="S1493" t="str">
        <f>VLOOKUP($D1493,Artslister!$A$1:$W$99,9,FALSE)</f>
        <v>Rosaceae</v>
      </c>
      <c r="T1493" t="str">
        <f>VLOOKUP($D1493,Artslister!$A$1:$W$99,10,FALSE)</f>
        <v>Cotoneaster</v>
      </c>
      <c r="U1493" t="str">
        <f>VLOOKUP($D1493,Artslister!$A$1:$W$99,11,FALSE)</f>
        <v>integerrimus</v>
      </c>
      <c r="V1493">
        <f>VLOOKUP($D1493,Artslister!$A$1:$W$99,12,FALSE)</f>
        <v>0</v>
      </c>
      <c r="W1493" t="str">
        <f>VLOOKUP($D1493,Artslister!$A$1:$W$99,13,FALSE)</f>
        <v>Medik.</v>
      </c>
      <c r="X1493" t="e">
        <f>VLOOKUP($D1493,Artslister!$A$1:$W$99,15,FALSE)</f>
        <v>#REF!</v>
      </c>
      <c r="Y1493" t="e">
        <f>VLOOKUP($D1493,Artslister!$A$1:$W$99,17,FALSE)</f>
        <v>#N/A</v>
      </c>
    </row>
    <row r="1494" spans="1:25" hidden="1" x14ac:dyDescent="0.3">
      <c r="A1494" t="s">
        <v>35</v>
      </c>
      <c r="B1494">
        <v>2019</v>
      </c>
      <c r="C1494" t="s">
        <v>1364</v>
      </c>
      <c r="D1494" t="s">
        <v>1973</v>
      </c>
      <c r="E1494">
        <v>1</v>
      </c>
      <c r="F1494">
        <v>1</v>
      </c>
      <c r="L1494" t="str">
        <f>VLOOKUP($D1494,Artslister!$A$1:$W$99,2,FALSE)</f>
        <v>Silene nutans</v>
      </c>
      <c r="M1494" t="str">
        <f>VLOOKUP($D1494,Artslister!$A$1:$W$99,3,FALSE)</f>
        <v>101565</v>
      </c>
      <c r="N1494" t="str">
        <f>VLOOKUP($D1494,Artslister!$A$1:$W$99,4,FALSE)</f>
        <v>61525</v>
      </c>
      <c r="O1494" t="str">
        <f>VLOOKUP($D1494,Artslister!$A$1:$W$99,5,FALSE)</f>
        <v>Plantae</v>
      </c>
      <c r="P1494" t="str">
        <f>VLOOKUP($D1494,Artslister!$A$1:$W$99,6,FALSE)</f>
        <v>Magnoliophyta</v>
      </c>
      <c r="Q1494" t="str">
        <f>VLOOKUP($D1494,Artslister!$A$1:$W$99,7,FALSE)</f>
        <v>Eudicots</v>
      </c>
      <c r="R1494" t="str">
        <f>VLOOKUP($D1494,Artslister!$A$1:$W$99,8,FALSE)</f>
        <v>Caryophyllales</v>
      </c>
      <c r="S1494" t="str">
        <f>VLOOKUP($D1494,Artslister!$A$1:$W$99,9,FALSE)</f>
        <v>Caryophyllaceae</v>
      </c>
      <c r="T1494" t="str">
        <f>VLOOKUP($D1494,Artslister!$A$1:$W$99,10,FALSE)</f>
        <v>Silene</v>
      </c>
      <c r="U1494" t="str">
        <f>VLOOKUP($D1494,Artslister!$A$1:$W$99,11,FALSE)</f>
        <v>nutans</v>
      </c>
      <c r="V1494">
        <f>VLOOKUP($D1494,Artslister!$A$1:$W$99,12,FALSE)</f>
        <v>0</v>
      </c>
      <c r="W1494" t="str">
        <f>VLOOKUP($D1494,Artslister!$A$1:$W$99,13,FALSE)</f>
        <v>L.</v>
      </c>
      <c r="X1494" t="e">
        <f>VLOOKUP($D1494,Artslister!$A$1:$W$99,15,FALSE)</f>
        <v>#REF!</v>
      </c>
      <c r="Y1494" t="e">
        <f>VLOOKUP($D1494,Artslister!$A$1:$W$99,17,FALSE)</f>
        <v>#N/A</v>
      </c>
    </row>
    <row r="1495" spans="1:25" hidden="1" x14ac:dyDescent="0.3">
      <c r="A1495" t="s">
        <v>35</v>
      </c>
      <c r="B1495">
        <v>2019</v>
      </c>
      <c r="C1495" t="s">
        <v>1362</v>
      </c>
      <c r="D1495" t="s">
        <v>1973</v>
      </c>
      <c r="E1495">
        <v>10</v>
      </c>
      <c r="F1495">
        <v>1</v>
      </c>
      <c r="L1495" t="str">
        <f>VLOOKUP($D1495,Artslister!$A$1:$W$99,2,FALSE)</f>
        <v>Silene nutans</v>
      </c>
      <c r="M1495" t="str">
        <f>VLOOKUP($D1495,Artslister!$A$1:$W$99,3,FALSE)</f>
        <v>101565</v>
      </c>
      <c r="N1495" t="str">
        <f>VLOOKUP($D1495,Artslister!$A$1:$W$99,4,FALSE)</f>
        <v>61525</v>
      </c>
      <c r="O1495" t="str">
        <f>VLOOKUP($D1495,Artslister!$A$1:$W$99,5,FALSE)</f>
        <v>Plantae</v>
      </c>
      <c r="P1495" t="str">
        <f>VLOOKUP($D1495,Artslister!$A$1:$W$99,6,FALSE)</f>
        <v>Magnoliophyta</v>
      </c>
      <c r="Q1495" t="str">
        <f>VLOOKUP($D1495,Artslister!$A$1:$W$99,7,FALSE)</f>
        <v>Eudicots</v>
      </c>
      <c r="R1495" t="str">
        <f>VLOOKUP($D1495,Artslister!$A$1:$W$99,8,FALSE)</f>
        <v>Caryophyllales</v>
      </c>
      <c r="S1495" t="str">
        <f>VLOOKUP($D1495,Artslister!$A$1:$W$99,9,FALSE)</f>
        <v>Caryophyllaceae</v>
      </c>
      <c r="T1495" t="str">
        <f>VLOOKUP($D1495,Artslister!$A$1:$W$99,10,FALSE)</f>
        <v>Silene</v>
      </c>
      <c r="U1495" t="str">
        <f>VLOOKUP($D1495,Artslister!$A$1:$W$99,11,FALSE)</f>
        <v>nutans</v>
      </c>
      <c r="V1495">
        <f>VLOOKUP($D1495,Artslister!$A$1:$W$99,12,FALSE)</f>
        <v>0</v>
      </c>
      <c r="W1495" t="str">
        <f>VLOOKUP($D1495,Artslister!$A$1:$W$99,13,FALSE)</f>
        <v>L.</v>
      </c>
      <c r="X1495" t="e">
        <f>VLOOKUP($D1495,Artslister!$A$1:$W$99,15,FALSE)</f>
        <v>#REF!</v>
      </c>
      <c r="Y1495" t="e">
        <f>VLOOKUP($D1495,Artslister!$A$1:$W$99,17,FALSE)</f>
        <v>#N/A</v>
      </c>
    </row>
    <row r="1496" spans="1:25" hidden="1" x14ac:dyDescent="0.3">
      <c r="A1496" t="s">
        <v>35</v>
      </c>
      <c r="B1496">
        <v>2019</v>
      </c>
      <c r="C1496" t="s">
        <v>1363</v>
      </c>
      <c r="D1496" t="s">
        <v>1973</v>
      </c>
      <c r="E1496">
        <v>5</v>
      </c>
      <c r="F1496">
        <v>1</v>
      </c>
      <c r="L1496" t="str">
        <f>VLOOKUP($D1496,Artslister!$A$1:$W$99,2,FALSE)</f>
        <v>Silene nutans</v>
      </c>
      <c r="M1496" t="str">
        <f>VLOOKUP($D1496,Artslister!$A$1:$W$99,3,FALSE)</f>
        <v>101565</v>
      </c>
      <c r="N1496" t="str">
        <f>VLOOKUP($D1496,Artslister!$A$1:$W$99,4,FALSE)</f>
        <v>61525</v>
      </c>
      <c r="O1496" t="str">
        <f>VLOOKUP($D1496,Artslister!$A$1:$W$99,5,FALSE)</f>
        <v>Plantae</v>
      </c>
      <c r="P1496" t="str">
        <f>VLOOKUP($D1496,Artslister!$A$1:$W$99,6,FALSE)</f>
        <v>Magnoliophyta</v>
      </c>
      <c r="Q1496" t="str">
        <f>VLOOKUP($D1496,Artslister!$A$1:$W$99,7,FALSE)</f>
        <v>Eudicots</v>
      </c>
      <c r="R1496" t="str">
        <f>VLOOKUP($D1496,Artslister!$A$1:$W$99,8,FALSE)</f>
        <v>Caryophyllales</v>
      </c>
      <c r="S1496" t="str">
        <f>VLOOKUP($D1496,Artslister!$A$1:$W$99,9,FALSE)</f>
        <v>Caryophyllaceae</v>
      </c>
      <c r="T1496" t="str">
        <f>VLOOKUP($D1496,Artslister!$A$1:$W$99,10,FALSE)</f>
        <v>Silene</v>
      </c>
      <c r="U1496" t="str">
        <f>VLOOKUP($D1496,Artslister!$A$1:$W$99,11,FALSE)</f>
        <v>nutans</v>
      </c>
      <c r="V1496">
        <f>VLOOKUP($D1496,Artslister!$A$1:$W$99,12,FALSE)</f>
        <v>0</v>
      </c>
      <c r="W1496" t="str">
        <f>VLOOKUP($D1496,Artslister!$A$1:$W$99,13,FALSE)</f>
        <v>L.</v>
      </c>
      <c r="X1496" t="e">
        <f>VLOOKUP($D1496,Artslister!$A$1:$W$99,15,FALSE)</f>
        <v>#REF!</v>
      </c>
      <c r="Y1496" t="e">
        <f>VLOOKUP($D1496,Artslister!$A$1:$W$99,17,FALSE)</f>
        <v>#N/A</v>
      </c>
    </row>
    <row r="1497" spans="1:25" hidden="1" x14ac:dyDescent="0.3">
      <c r="A1497" t="s">
        <v>35</v>
      </c>
      <c r="B1497">
        <v>2019</v>
      </c>
      <c r="C1497" t="s">
        <v>1367</v>
      </c>
      <c r="D1497" t="s">
        <v>1973</v>
      </c>
      <c r="E1497">
        <v>2</v>
      </c>
      <c r="F1497">
        <v>1</v>
      </c>
      <c r="L1497" t="str">
        <f>VLOOKUP($D1497,Artslister!$A$1:$W$99,2,FALSE)</f>
        <v>Silene nutans</v>
      </c>
      <c r="M1497" t="str">
        <f>VLOOKUP($D1497,Artslister!$A$1:$W$99,3,FALSE)</f>
        <v>101565</v>
      </c>
      <c r="N1497" t="str">
        <f>VLOOKUP($D1497,Artslister!$A$1:$W$99,4,FALSE)</f>
        <v>61525</v>
      </c>
      <c r="O1497" t="str">
        <f>VLOOKUP($D1497,Artslister!$A$1:$W$99,5,FALSE)</f>
        <v>Plantae</v>
      </c>
      <c r="P1497" t="str">
        <f>VLOOKUP($D1497,Artslister!$A$1:$W$99,6,FALSE)</f>
        <v>Magnoliophyta</v>
      </c>
      <c r="Q1497" t="str">
        <f>VLOOKUP($D1497,Artslister!$A$1:$W$99,7,FALSE)</f>
        <v>Eudicots</v>
      </c>
      <c r="R1497" t="str">
        <f>VLOOKUP($D1497,Artslister!$A$1:$W$99,8,FALSE)</f>
        <v>Caryophyllales</v>
      </c>
      <c r="S1497" t="str">
        <f>VLOOKUP($D1497,Artslister!$A$1:$W$99,9,FALSE)</f>
        <v>Caryophyllaceae</v>
      </c>
      <c r="T1497" t="str">
        <f>VLOOKUP($D1497,Artslister!$A$1:$W$99,10,FALSE)</f>
        <v>Silene</v>
      </c>
      <c r="U1497" t="str">
        <f>VLOOKUP($D1497,Artslister!$A$1:$W$99,11,FALSE)</f>
        <v>nutans</v>
      </c>
      <c r="V1497">
        <f>VLOOKUP($D1497,Artslister!$A$1:$W$99,12,FALSE)</f>
        <v>0</v>
      </c>
      <c r="W1497" t="str">
        <f>VLOOKUP($D1497,Artslister!$A$1:$W$99,13,FALSE)</f>
        <v>L.</v>
      </c>
      <c r="X1497" t="e">
        <f>VLOOKUP($D1497,Artslister!$A$1:$W$99,15,FALSE)</f>
        <v>#REF!</v>
      </c>
      <c r="Y1497" t="e">
        <f>VLOOKUP($D1497,Artslister!$A$1:$W$99,17,FALSE)</f>
        <v>#N/A</v>
      </c>
    </row>
    <row r="1498" spans="1:25" hidden="1" x14ac:dyDescent="0.3">
      <c r="A1498" t="s">
        <v>139</v>
      </c>
      <c r="B1498">
        <v>2020</v>
      </c>
      <c r="C1498" t="s">
        <v>1248</v>
      </c>
      <c r="D1498" t="s">
        <v>1973</v>
      </c>
      <c r="E1498">
        <v>1</v>
      </c>
      <c r="F1498">
        <v>1</v>
      </c>
      <c r="L1498" t="str">
        <f>VLOOKUP($D1498,Artslister!$A$1:$W$99,2,FALSE)</f>
        <v>Silene nutans</v>
      </c>
      <c r="M1498" t="str">
        <f>VLOOKUP($D1498,Artslister!$A$1:$W$99,3,FALSE)</f>
        <v>101565</v>
      </c>
      <c r="N1498" t="str">
        <f>VLOOKUP($D1498,Artslister!$A$1:$W$99,4,FALSE)</f>
        <v>61525</v>
      </c>
      <c r="O1498" t="str">
        <f>VLOOKUP($D1498,Artslister!$A$1:$W$99,5,FALSE)</f>
        <v>Plantae</v>
      </c>
      <c r="P1498" t="str">
        <f>VLOOKUP($D1498,Artslister!$A$1:$W$99,6,FALSE)</f>
        <v>Magnoliophyta</v>
      </c>
      <c r="Q1498" t="str">
        <f>VLOOKUP($D1498,Artslister!$A$1:$W$99,7,FALSE)</f>
        <v>Eudicots</v>
      </c>
      <c r="R1498" t="str">
        <f>VLOOKUP($D1498,Artslister!$A$1:$W$99,8,FALSE)</f>
        <v>Caryophyllales</v>
      </c>
      <c r="S1498" t="str">
        <f>VLOOKUP($D1498,Artslister!$A$1:$W$99,9,FALSE)</f>
        <v>Caryophyllaceae</v>
      </c>
      <c r="T1498" t="str">
        <f>VLOOKUP($D1498,Artslister!$A$1:$W$99,10,FALSE)</f>
        <v>Silene</v>
      </c>
      <c r="U1498" t="str">
        <f>VLOOKUP($D1498,Artslister!$A$1:$W$99,11,FALSE)</f>
        <v>nutans</v>
      </c>
      <c r="V1498">
        <f>VLOOKUP($D1498,Artslister!$A$1:$W$99,12,FALSE)</f>
        <v>0</v>
      </c>
      <c r="W1498" t="str">
        <f>VLOOKUP($D1498,Artslister!$A$1:$W$99,13,FALSE)</f>
        <v>L.</v>
      </c>
      <c r="X1498" t="e">
        <f>VLOOKUP($D1498,Artslister!$A$1:$W$99,15,FALSE)</f>
        <v>#REF!</v>
      </c>
      <c r="Y1498" t="e">
        <f>VLOOKUP($D1498,Artslister!$A$1:$W$99,17,FALSE)</f>
        <v>#N/A</v>
      </c>
    </row>
    <row r="1499" spans="1:25" hidden="1" x14ac:dyDescent="0.3">
      <c r="A1499" t="s">
        <v>35</v>
      </c>
      <c r="B1499">
        <v>2020</v>
      </c>
      <c r="C1499" t="s">
        <v>1361</v>
      </c>
      <c r="D1499" t="s">
        <v>1973</v>
      </c>
      <c r="E1499">
        <v>3</v>
      </c>
      <c r="F1499">
        <v>1</v>
      </c>
      <c r="L1499" t="str">
        <f>VLOOKUP($D1499,Artslister!$A$1:$W$99,2,FALSE)</f>
        <v>Silene nutans</v>
      </c>
      <c r="M1499" t="str">
        <f>VLOOKUP($D1499,Artslister!$A$1:$W$99,3,FALSE)</f>
        <v>101565</v>
      </c>
      <c r="N1499" t="str">
        <f>VLOOKUP($D1499,Artslister!$A$1:$W$99,4,FALSE)</f>
        <v>61525</v>
      </c>
      <c r="O1499" t="str">
        <f>VLOOKUP($D1499,Artslister!$A$1:$W$99,5,FALSE)</f>
        <v>Plantae</v>
      </c>
      <c r="P1499" t="str">
        <f>VLOOKUP($D1499,Artslister!$A$1:$W$99,6,FALSE)</f>
        <v>Magnoliophyta</v>
      </c>
      <c r="Q1499" t="str">
        <f>VLOOKUP($D1499,Artslister!$A$1:$W$99,7,FALSE)</f>
        <v>Eudicots</v>
      </c>
      <c r="R1499" t="str">
        <f>VLOOKUP($D1499,Artslister!$A$1:$W$99,8,FALSE)</f>
        <v>Caryophyllales</v>
      </c>
      <c r="S1499" t="str">
        <f>VLOOKUP($D1499,Artslister!$A$1:$W$99,9,FALSE)</f>
        <v>Caryophyllaceae</v>
      </c>
      <c r="T1499" t="str">
        <f>VLOOKUP($D1499,Artslister!$A$1:$W$99,10,FALSE)</f>
        <v>Silene</v>
      </c>
      <c r="U1499" t="str">
        <f>VLOOKUP($D1499,Artslister!$A$1:$W$99,11,FALSE)</f>
        <v>nutans</v>
      </c>
      <c r="V1499">
        <f>VLOOKUP($D1499,Artslister!$A$1:$W$99,12,FALSE)</f>
        <v>0</v>
      </c>
      <c r="W1499" t="str">
        <f>VLOOKUP($D1499,Artslister!$A$1:$W$99,13,FALSE)</f>
        <v>L.</v>
      </c>
      <c r="X1499" t="e">
        <f>VLOOKUP($D1499,Artslister!$A$1:$W$99,15,FALSE)</f>
        <v>#REF!</v>
      </c>
      <c r="Y1499" t="e">
        <f>VLOOKUP($D1499,Artslister!$A$1:$W$99,17,FALSE)</f>
        <v>#N/A</v>
      </c>
    </row>
    <row r="1500" spans="1:25" hidden="1" x14ac:dyDescent="0.3">
      <c r="A1500" t="s">
        <v>35</v>
      </c>
      <c r="B1500">
        <v>2020</v>
      </c>
      <c r="C1500" t="s">
        <v>1365</v>
      </c>
      <c r="D1500" t="s">
        <v>1973</v>
      </c>
      <c r="E1500">
        <v>1</v>
      </c>
      <c r="F1500">
        <v>1</v>
      </c>
      <c r="L1500" t="str">
        <f>VLOOKUP($D1500,Artslister!$A$1:$W$99,2,FALSE)</f>
        <v>Silene nutans</v>
      </c>
      <c r="M1500" t="str">
        <f>VLOOKUP($D1500,Artslister!$A$1:$W$99,3,FALSE)</f>
        <v>101565</v>
      </c>
      <c r="N1500" t="str">
        <f>VLOOKUP($D1500,Artslister!$A$1:$W$99,4,FALSE)</f>
        <v>61525</v>
      </c>
      <c r="O1500" t="str">
        <f>VLOOKUP($D1500,Artslister!$A$1:$W$99,5,FALSE)</f>
        <v>Plantae</v>
      </c>
      <c r="P1500" t="str">
        <f>VLOOKUP($D1500,Artslister!$A$1:$W$99,6,FALSE)</f>
        <v>Magnoliophyta</v>
      </c>
      <c r="Q1500" t="str">
        <f>VLOOKUP($D1500,Artslister!$A$1:$W$99,7,FALSE)</f>
        <v>Eudicots</v>
      </c>
      <c r="R1500" t="str">
        <f>VLOOKUP($D1500,Artslister!$A$1:$W$99,8,FALSE)</f>
        <v>Caryophyllales</v>
      </c>
      <c r="S1500" t="str">
        <f>VLOOKUP($D1500,Artslister!$A$1:$W$99,9,FALSE)</f>
        <v>Caryophyllaceae</v>
      </c>
      <c r="T1500" t="str">
        <f>VLOOKUP($D1500,Artslister!$A$1:$W$99,10,FALSE)</f>
        <v>Silene</v>
      </c>
      <c r="U1500" t="str">
        <f>VLOOKUP($D1500,Artslister!$A$1:$W$99,11,FALSE)</f>
        <v>nutans</v>
      </c>
      <c r="V1500">
        <f>VLOOKUP($D1500,Artslister!$A$1:$W$99,12,FALSE)</f>
        <v>0</v>
      </c>
      <c r="W1500" t="str">
        <f>VLOOKUP($D1500,Artslister!$A$1:$W$99,13,FALSE)</f>
        <v>L.</v>
      </c>
      <c r="X1500" t="e">
        <f>VLOOKUP($D1500,Artslister!$A$1:$W$99,15,FALSE)</f>
        <v>#REF!</v>
      </c>
      <c r="Y1500" t="e">
        <f>VLOOKUP($D1500,Artslister!$A$1:$W$99,17,FALSE)</f>
        <v>#N/A</v>
      </c>
    </row>
    <row r="1501" spans="1:25" hidden="1" x14ac:dyDescent="0.3">
      <c r="A1501" t="s">
        <v>35</v>
      </c>
      <c r="B1501">
        <v>2020</v>
      </c>
      <c r="C1501" t="s">
        <v>1364</v>
      </c>
      <c r="D1501" t="s">
        <v>1973</v>
      </c>
      <c r="E1501">
        <v>1</v>
      </c>
      <c r="F1501">
        <v>1</v>
      </c>
      <c r="L1501" t="str">
        <f>VLOOKUP($D1501,Artslister!$A$1:$W$99,2,FALSE)</f>
        <v>Silene nutans</v>
      </c>
      <c r="M1501" t="str">
        <f>VLOOKUP($D1501,Artslister!$A$1:$W$99,3,FALSE)</f>
        <v>101565</v>
      </c>
      <c r="N1501" t="str">
        <f>VLOOKUP($D1501,Artslister!$A$1:$W$99,4,FALSE)</f>
        <v>61525</v>
      </c>
      <c r="O1501" t="str">
        <f>VLOOKUP($D1501,Artslister!$A$1:$W$99,5,FALSE)</f>
        <v>Plantae</v>
      </c>
      <c r="P1501" t="str">
        <f>VLOOKUP($D1501,Artslister!$A$1:$W$99,6,FALSE)</f>
        <v>Magnoliophyta</v>
      </c>
      <c r="Q1501" t="str">
        <f>VLOOKUP($D1501,Artslister!$A$1:$W$99,7,FALSE)</f>
        <v>Eudicots</v>
      </c>
      <c r="R1501" t="str">
        <f>VLOOKUP($D1501,Artslister!$A$1:$W$99,8,FALSE)</f>
        <v>Caryophyllales</v>
      </c>
      <c r="S1501" t="str">
        <f>VLOOKUP($D1501,Artslister!$A$1:$W$99,9,FALSE)</f>
        <v>Caryophyllaceae</v>
      </c>
      <c r="T1501" t="str">
        <f>VLOOKUP($D1501,Artslister!$A$1:$W$99,10,FALSE)</f>
        <v>Silene</v>
      </c>
      <c r="U1501" t="str">
        <f>VLOOKUP($D1501,Artslister!$A$1:$W$99,11,FALSE)</f>
        <v>nutans</v>
      </c>
      <c r="V1501">
        <f>VLOOKUP($D1501,Artslister!$A$1:$W$99,12,FALSE)</f>
        <v>0</v>
      </c>
      <c r="W1501" t="str">
        <f>VLOOKUP($D1501,Artslister!$A$1:$W$99,13,FALSE)</f>
        <v>L.</v>
      </c>
      <c r="X1501" t="e">
        <f>VLOOKUP($D1501,Artslister!$A$1:$W$99,15,FALSE)</f>
        <v>#REF!</v>
      </c>
      <c r="Y1501" t="e">
        <f>VLOOKUP($D1501,Artslister!$A$1:$W$99,17,FALSE)</f>
        <v>#N/A</v>
      </c>
    </row>
    <row r="1502" spans="1:25" hidden="1" x14ac:dyDescent="0.3">
      <c r="A1502" t="s">
        <v>35</v>
      </c>
      <c r="B1502">
        <v>2020</v>
      </c>
      <c r="C1502" t="s">
        <v>1357</v>
      </c>
      <c r="D1502" t="s">
        <v>1973</v>
      </c>
      <c r="E1502">
        <v>2</v>
      </c>
      <c r="F1502">
        <v>1</v>
      </c>
      <c r="L1502" t="str">
        <f>VLOOKUP($D1502,Artslister!$A$1:$W$99,2,FALSE)</f>
        <v>Silene nutans</v>
      </c>
      <c r="M1502" t="str">
        <f>VLOOKUP($D1502,Artslister!$A$1:$W$99,3,FALSE)</f>
        <v>101565</v>
      </c>
      <c r="N1502" t="str">
        <f>VLOOKUP($D1502,Artslister!$A$1:$W$99,4,FALSE)</f>
        <v>61525</v>
      </c>
      <c r="O1502" t="str">
        <f>VLOOKUP($D1502,Artslister!$A$1:$W$99,5,FALSE)</f>
        <v>Plantae</v>
      </c>
      <c r="P1502" t="str">
        <f>VLOOKUP($D1502,Artslister!$A$1:$W$99,6,FALSE)</f>
        <v>Magnoliophyta</v>
      </c>
      <c r="Q1502" t="str">
        <f>VLOOKUP($D1502,Artslister!$A$1:$W$99,7,FALSE)</f>
        <v>Eudicots</v>
      </c>
      <c r="R1502" t="str">
        <f>VLOOKUP($D1502,Artslister!$A$1:$W$99,8,FALSE)</f>
        <v>Caryophyllales</v>
      </c>
      <c r="S1502" t="str">
        <f>VLOOKUP($D1502,Artslister!$A$1:$W$99,9,FALSE)</f>
        <v>Caryophyllaceae</v>
      </c>
      <c r="T1502" t="str">
        <f>VLOOKUP($D1502,Artslister!$A$1:$W$99,10,FALSE)</f>
        <v>Silene</v>
      </c>
      <c r="U1502" t="str">
        <f>VLOOKUP($D1502,Artslister!$A$1:$W$99,11,FALSE)</f>
        <v>nutans</v>
      </c>
      <c r="V1502">
        <f>VLOOKUP($D1502,Artslister!$A$1:$W$99,12,FALSE)</f>
        <v>0</v>
      </c>
      <c r="W1502" t="str">
        <f>VLOOKUP($D1502,Artslister!$A$1:$W$99,13,FALSE)</f>
        <v>L.</v>
      </c>
      <c r="X1502" t="e">
        <f>VLOOKUP($D1502,Artslister!$A$1:$W$99,15,FALSE)</f>
        <v>#REF!</v>
      </c>
      <c r="Y1502" t="e">
        <f>VLOOKUP($D1502,Artslister!$A$1:$W$99,17,FALSE)</f>
        <v>#N/A</v>
      </c>
    </row>
    <row r="1503" spans="1:25" hidden="1" x14ac:dyDescent="0.3">
      <c r="A1503" t="s">
        <v>35</v>
      </c>
      <c r="B1503">
        <v>2020</v>
      </c>
      <c r="C1503" t="s">
        <v>1362</v>
      </c>
      <c r="D1503" t="s">
        <v>1973</v>
      </c>
      <c r="E1503">
        <v>1</v>
      </c>
      <c r="F1503">
        <v>1</v>
      </c>
      <c r="L1503" t="str">
        <f>VLOOKUP($D1503,Artslister!$A$1:$W$99,2,FALSE)</f>
        <v>Silene nutans</v>
      </c>
      <c r="M1503" t="str">
        <f>VLOOKUP($D1503,Artslister!$A$1:$W$99,3,FALSE)</f>
        <v>101565</v>
      </c>
      <c r="N1503" t="str">
        <f>VLOOKUP($D1503,Artslister!$A$1:$W$99,4,FALSE)</f>
        <v>61525</v>
      </c>
      <c r="O1503" t="str">
        <f>VLOOKUP($D1503,Artslister!$A$1:$W$99,5,FALSE)</f>
        <v>Plantae</v>
      </c>
      <c r="P1503" t="str">
        <f>VLOOKUP($D1503,Artslister!$A$1:$W$99,6,FALSE)</f>
        <v>Magnoliophyta</v>
      </c>
      <c r="Q1503" t="str">
        <f>VLOOKUP($D1503,Artslister!$A$1:$W$99,7,FALSE)</f>
        <v>Eudicots</v>
      </c>
      <c r="R1503" t="str">
        <f>VLOOKUP($D1503,Artslister!$A$1:$W$99,8,FALSE)</f>
        <v>Caryophyllales</v>
      </c>
      <c r="S1503" t="str">
        <f>VLOOKUP($D1503,Artslister!$A$1:$W$99,9,FALSE)</f>
        <v>Caryophyllaceae</v>
      </c>
      <c r="T1503" t="str">
        <f>VLOOKUP($D1503,Artslister!$A$1:$W$99,10,FALSE)</f>
        <v>Silene</v>
      </c>
      <c r="U1503" t="str">
        <f>VLOOKUP($D1503,Artslister!$A$1:$W$99,11,FALSE)</f>
        <v>nutans</v>
      </c>
      <c r="V1503">
        <f>VLOOKUP($D1503,Artslister!$A$1:$W$99,12,FALSE)</f>
        <v>0</v>
      </c>
      <c r="W1503" t="str">
        <f>VLOOKUP($D1503,Artslister!$A$1:$W$99,13,FALSE)</f>
        <v>L.</v>
      </c>
      <c r="X1503" t="e">
        <f>VLOOKUP($D1503,Artslister!$A$1:$W$99,15,FALSE)</f>
        <v>#REF!</v>
      </c>
      <c r="Y1503" t="e">
        <f>VLOOKUP($D1503,Artslister!$A$1:$W$99,17,FALSE)</f>
        <v>#N/A</v>
      </c>
    </row>
    <row r="1504" spans="1:25" hidden="1" x14ac:dyDescent="0.3">
      <c r="A1504" t="s">
        <v>35</v>
      </c>
      <c r="B1504">
        <v>2020</v>
      </c>
      <c r="C1504" t="s">
        <v>1363</v>
      </c>
      <c r="D1504" t="s">
        <v>1973</v>
      </c>
      <c r="E1504">
        <v>1</v>
      </c>
      <c r="F1504">
        <v>1</v>
      </c>
      <c r="L1504" t="str">
        <f>VLOOKUP($D1504,Artslister!$A$1:$W$99,2,FALSE)</f>
        <v>Silene nutans</v>
      </c>
      <c r="M1504" t="str">
        <f>VLOOKUP($D1504,Artslister!$A$1:$W$99,3,FALSE)</f>
        <v>101565</v>
      </c>
      <c r="N1504" t="str">
        <f>VLOOKUP($D1504,Artslister!$A$1:$W$99,4,FALSE)</f>
        <v>61525</v>
      </c>
      <c r="O1504" t="str">
        <f>VLOOKUP($D1504,Artslister!$A$1:$W$99,5,FALSE)</f>
        <v>Plantae</v>
      </c>
      <c r="P1504" t="str">
        <f>VLOOKUP($D1504,Artslister!$A$1:$W$99,6,FALSE)</f>
        <v>Magnoliophyta</v>
      </c>
      <c r="Q1504" t="str">
        <f>VLOOKUP($D1504,Artslister!$A$1:$W$99,7,FALSE)</f>
        <v>Eudicots</v>
      </c>
      <c r="R1504" t="str">
        <f>VLOOKUP($D1504,Artslister!$A$1:$W$99,8,FALSE)</f>
        <v>Caryophyllales</v>
      </c>
      <c r="S1504" t="str">
        <f>VLOOKUP($D1504,Artslister!$A$1:$W$99,9,FALSE)</f>
        <v>Caryophyllaceae</v>
      </c>
      <c r="T1504" t="str">
        <f>VLOOKUP($D1504,Artslister!$A$1:$W$99,10,FALSE)</f>
        <v>Silene</v>
      </c>
      <c r="U1504" t="str">
        <f>VLOOKUP($D1504,Artslister!$A$1:$W$99,11,FALSE)</f>
        <v>nutans</v>
      </c>
      <c r="V1504">
        <f>VLOOKUP($D1504,Artslister!$A$1:$W$99,12,FALSE)</f>
        <v>0</v>
      </c>
      <c r="W1504" t="str">
        <f>VLOOKUP($D1504,Artslister!$A$1:$W$99,13,FALSE)</f>
        <v>L.</v>
      </c>
      <c r="X1504" t="e">
        <f>VLOOKUP($D1504,Artslister!$A$1:$W$99,15,FALSE)</f>
        <v>#REF!</v>
      </c>
      <c r="Y1504" t="e">
        <f>VLOOKUP($D1504,Artslister!$A$1:$W$99,17,FALSE)</f>
        <v>#N/A</v>
      </c>
    </row>
    <row r="1505" spans="1:25" hidden="1" x14ac:dyDescent="0.3">
      <c r="A1505" t="s">
        <v>117</v>
      </c>
      <c r="B1505">
        <v>2020</v>
      </c>
      <c r="C1505" t="s">
        <v>1414</v>
      </c>
      <c r="D1505" t="s">
        <v>1973</v>
      </c>
      <c r="E1505">
        <v>1</v>
      </c>
      <c r="F1505">
        <v>1</v>
      </c>
      <c r="L1505" t="str">
        <f>VLOOKUP($D1505,Artslister!$A$1:$W$99,2,FALSE)</f>
        <v>Silene nutans</v>
      </c>
      <c r="M1505" t="str">
        <f>VLOOKUP($D1505,Artslister!$A$1:$W$99,3,FALSE)</f>
        <v>101565</v>
      </c>
      <c r="N1505" t="str">
        <f>VLOOKUP($D1505,Artslister!$A$1:$W$99,4,FALSE)</f>
        <v>61525</v>
      </c>
      <c r="O1505" t="str">
        <f>VLOOKUP($D1505,Artslister!$A$1:$W$99,5,FALSE)</f>
        <v>Plantae</v>
      </c>
      <c r="P1505" t="str">
        <f>VLOOKUP($D1505,Artslister!$A$1:$W$99,6,FALSE)</f>
        <v>Magnoliophyta</v>
      </c>
      <c r="Q1505" t="str">
        <f>VLOOKUP($D1505,Artslister!$A$1:$W$99,7,FALSE)</f>
        <v>Eudicots</v>
      </c>
      <c r="R1505" t="str">
        <f>VLOOKUP($D1505,Artslister!$A$1:$W$99,8,FALSE)</f>
        <v>Caryophyllales</v>
      </c>
      <c r="S1505" t="str">
        <f>VLOOKUP($D1505,Artslister!$A$1:$W$99,9,FALSE)</f>
        <v>Caryophyllaceae</v>
      </c>
      <c r="T1505" t="str">
        <f>VLOOKUP($D1505,Artslister!$A$1:$W$99,10,FALSE)</f>
        <v>Silene</v>
      </c>
      <c r="U1505" t="str">
        <f>VLOOKUP($D1505,Artslister!$A$1:$W$99,11,FALSE)</f>
        <v>nutans</v>
      </c>
      <c r="V1505">
        <f>VLOOKUP($D1505,Artslister!$A$1:$W$99,12,FALSE)</f>
        <v>0</v>
      </c>
      <c r="W1505" t="str">
        <f>VLOOKUP($D1505,Artslister!$A$1:$W$99,13,FALSE)</f>
        <v>L.</v>
      </c>
      <c r="X1505" t="e">
        <f>VLOOKUP($D1505,Artslister!$A$1:$W$99,15,FALSE)</f>
        <v>#REF!</v>
      </c>
      <c r="Y1505" t="e">
        <f>VLOOKUP($D1505,Artslister!$A$1:$W$99,17,FALSE)</f>
        <v>#N/A</v>
      </c>
    </row>
    <row r="1506" spans="1:25" hidden="1" x14ac:dyDescent="0.3">
      <c r="A1506" t="s">
        <v>86</v>
      </c>
      <c r="B1506">
        <v>2020</v>
      </c>
      <c r="C1506" t="s">
        <v>1755</v>
      </c>
      <c r="D1506" t="s">
        <v>1973</v>
      </c>
      <c r="E1506">
        <v>1</v>
      </c>
      <c r="F1506">
        <v>1</v>
      </c>
      <c r="L1506" t="str">
        <f>VLOOKUP($D1506,Artslister!$A$1:$W$99,2,FALSE)</f>
        <v>Silene nutans</v>
      </c>
      <c r="M1506" t="str">
        <f>VLOOKUP($D1506,Artslister!$A$1:$W$99,3,FALSE)</f>
        <v>101565</v>
      </c>
      <c r="N1506" t="str">
        <f>VLOOKUP($D1506,Artslister!$A$1:$W$99,4,FALSE)</f>
        <v>61525</v>
      </c>
      <c r="O1506" t="str">
        <f>VLOOKUP($D1506,Artslister!$A$1:$W$99,5,FALSE)</f>
        <v>Plantae</v>
      </c>
      <c r="P1506" t="str">
        <f>VLOOKUP($D1506,Artslister!$A$1:$W$99,6,FALSE)</f>
        <v>Magnoliophyta</v>
      </c>
      <c r="Q1506" t="str">
        <f>VLOOKUP($D1506,Artslister!$A$1:$W$99,7,FALSE)</f>
        <v>Eudicots</v>
      </c>
      <c r="R1506" t="str">
        <f>VLOOKUP($D1506,Artslister!$A$1:$W$99,8,FALSE)</f>
        <v>Caryophyllales</v>
      </c>
      <c r="S1506" t="str">
        <f>VLOOKUP($D1506,Artslister!$A$1:$W$99,9,FALSE)</f>
        <v>Caryophyllaceae</v>
      </c>
      <c r="T1506" t="str">
        <f>VLOOKUP($D1506,Artslister!$A$1:$W$99,10,FALSE)</f>
        <v>Silene</v>
      </c>
      <c r="U1506" t="str">
        <f>VLOOKUP($D1506,Artslister!$A$1:$W$99,11,FALSE)</f>
        <v>nutans</v>
      </c>
      <c r="V1506">
        <f>VLOOKUP($D1506,Artslister!$A$1:$W$99,12,FALSE)</f>
        <v>0</v>
      </c>
      <c r="W1506" t="str">
        <f>VLOOKUP($D1506,Artslister!$A$1:$W$99,13,FALSE)</f>
        <v>L.</v>
      </c>
      <c r="X1506" t="e">
        <f>VLOOKUP($D1506,Artslister!$A$1:$W$99,15,FALSE)</f>
        <v>#REF!</v>
      </c>
      <c r="Y1506" t="e">
        <f>VLOOKUP($D1506,Artslister!$A$1:$W$99,17,FALSE)</f>
        <v>#N/A</v>
      </c>
    </row>
    <row r="1507" spans="1:25" hidden="1" x14ac:dyDescent="0.3">
      <c r="A1507" t="s">
        <v>86</v>
      </c>
      <c r="B1507">
        <v>2020</v>
      </c>
      <c r="C1507" t="s">
        <v>1757</v>
      </c>
      <c r="D1507" t="s">
        <v>1973</v>
      </c>
      <c r="E1507">
        <v>0.1</v>
      </c>
      <c r="F1507">
        <v>1</v>
      </c>
      <c r="L1507" t="str">
        <f>VLOOKUP($D1507,Artslister!$A$1:$W$99,2,FALSE)</f>
        <v>Silene nutans</v>
      </c>
      <c r="M1507" t="str">
        <f>VLOOKUP($D1507,Artslister!$A$1:$W$99,3,FALSE)</f>
        <v>101565</v>
      </c>
      <c r="N1507" t="str">
        <f>VLOOKUP($D1507,Artslister!$A$1:$W$99,4,FALSE)</f>
        <v>61525</v>
      </c>
      <c r="O1507" t="str">
        <f>VLOOKUP($D1507,Artslister!$A$1:$W$99,5,FALSE)</f>
        <v>Plantae</v>
      </c>
      <c r="P1507" t="str">
        <f>VLOOKUP($D1507,Artslister!$A$1:$W$99,6,FALSE)</f>
        <v>Magnoliophyta</v>
      </c>
      <c r="Q1507" t="str">
        <f>VLOOKUP($D1507,Artslister!$A$1:$W$99,7,FALSE)</f>
        <v>Eudicots</v>
      </c>
      <c r="R1507" t="str">
        <f>VLOOKUP($D1507,Artslister!$A$1:$W$99,8,FALSE)</f>
        <v>Caryophyllales</v>
      </c>
      <c r="S1507" t="str">
        <f>VLOOKUP($D1507,Artslister!$A$1:$W$99,9,FALSE)</f>
        <v>Caryophyllaceae</v>
      </c>
      <c r="T1507" t="str">
        <f>VLOOKUP($D1507,Artslister!$A$1:$W$99,10,FALSE)</f>
        <v>Silene</v>
      </c>
      <c r="U1507" t="str">
        <f>VLOOKUP($D1507,Artslister!$A$1:$W$99,11,FALSE)</f>
        <v>nutans</v>
      </c>
      <c r="V1507">
        <f>VLOOKUP($D1507,Artslister!$A$1:$W$99,12,FALSE)</f>
        <v>0</v>
      </c>
      <c r="W1507" t="str">
        <f>VLOOKUP($D1507,Artslister!$A$1:$W$99,13,FALSE)</f>
        <v>L.</v>
      </c>
      <c r="X1507" t="e">
        <f>VLOOKUP($D1507,Artslister!$A$1:$W$99,15,FALSE)</f>
        <v>#REF!</v>
      </c>
      <c r="Y1507" t="e">
        <f>VLOOKUP($D1507,Artslister!$A$1:$W$99,17,FALSE)</f>
        <v>#N/A</v>
      </c>
    </row>
    <row r="1508" spans="1:25" hidden="1" x14ac:dyDescent="0.3">
      <c r="A1508" t="s">
        <v>86</v>
      </c>
      <c r="B1508">
        <v>2020</v>
      </c>
      <c r="C1508" t="s">
        <v>1759</v>
      </c>
      <c r="D1508" t="s">
        <v>1973</v>
      </c>
      <c r="E1508">
        <v>2</v>
      </c>
      <c r="F1508">
        <v>1</v>
      </c>
      <c r="L1508" t="str">
        <f>VLOOKUP($D1508,Artslister!$A$1:$W$99,2,FALSE)</f>
        <v>Silene nutans</v>
      </c>
      <c r="M1508" t="str">
        <f>VLOOKUP($D1508,Artslister!$A$1:$W$99,3,FALSE)</f>
        <v>101565</v>
      </c>
      <c r="N1508" t="str">
        <f>VLOOKUP($D1508,Artslister!$A$1:$W$99,4,FALSE)</f>
        <v>61525</v>
      </c>
      <c r="O1508" t="str">
        <f>VLOOKUP($D1508,Artslister!$A$1:$W$99,5,FALSE)</f>
        <v>Plantae</v>
      </c>
      <c r="P1508" t="str">
        <f>VLOOKUP($D1508,Artslister!$A$1:$W$99,6,FALSE)</f>
        <v>Magnoliophyta</v>
      </c>
      <c r="Q1508" t="str">
        <f>VLOOKUP($D1508,Artslister!$A$1:$W$99,7,FALSE)</f>
        <v>Eudicots</v>
      </c>
      <c r="R1508" t="str">
        <f>VLOOKUP($D1508,Artslister!$A$1:$W$99,8,FALSE)</f>
        <v>Caryophyllales</v>
      </c>
      <c r="S1508" t="str">
        <f>VLOOKUP($D1508,Artslister!$A$1:$W$99,9,FALSE)</f>
        <v>Caryophyllaceae</v>
      </c>
      <c r="T1508" t="str">
        <f>VLOOKUP($D1508,Artslister!$A$1:$W$99,10,FALSE)</f>
        <v>Silene</v>
      </c>
      <c r="U1508" t="str">
        <f>VLOOKUP($D1508,Artslister!$A$1:$W$99,11,FALSE)</f>
        <v>nutans</v>
      </c>
      <c r="V1508">
        <f>VLOOKUP($D1508,Artslister!$A$1:$W$99,12,FALSE)</f>
        <v>0</v>
      </c>
      <c r="W1508" t="str">
        <f>VLOOKUP($D1508,Artslister!$A$1:$W$99,13,FALSE)</f>
        <v>L.</v>
      </c>
      <c r="X1508" t="e">
        <f>VLOOKUP($D1508,Artslister!$A$1:$W$99,15,FALSE)</f>
        <v>#REF!</v>
      </c>
      <c r="Y1508" t="e">
        <f>VLOOKUP($D1508,Artslister!$A$1:$W$99,17,FALSE)</f>
        <v>#N/A</v>
      </c>
    </row>
    <row r="1509" spans="1:25" hidden="1" x14ac:dyDescent="0.3">
      <c r="A1509" t="s">
        <v>1932</v>
      </c>
      <c r="B1509">
        <v>2021</v>
      </c>
      <c r="C1509" t="s">
        <v>1388</v>
      </c>
      <c r="D1509" t="s">
        <v>1973</v>
      </c>
      <c r="E1509">
        <v>1</v>
      </c>
      <c r="F1509">
        <v>1</v>
      </c>
      <c r="L1509" t="str">
        <f>VLOOKUP($D1509,Artslister!$A$1:$W$99,2,FALSE)</f>
        <v>Silene nutans</v>
      </c>
      <c r="M1509" t="str">
        <f>VLOOKUP($D1509,Artslister!$A$1:$W$99,3,FALSE)</f>
        <v>101565</v>
      </c>
      <c r="N1509" t="str">
        <f>VLOOKUP($D1509,Artslister!$A$1:$W$99,4,FALSE)</f>
        <v>61525</v>
      </c>
      <c r="O1509" t="str">
        <f>VLOOKUP($D1509,Artslister!$A$1:$W$99,5,FALSE)</f>
        <v>Plantae</v>
      </c>
      <c r="P1509" t="str">
        <f>VLOOKUP($D1509,Artslister!$A$1:$W$99,6,FALSE)</f>
        <v>Magnoliophyta</v>
      </c>
      <c r="Q1509" t="str">
        <f>VLOOKUP($D1509,Artslister!$A$1:$W$99,7,FALSE)</f>
        <v>Eudicots</v>
      </c>
      <c r="R1509" t="str">
        <f>VLOOKUP($D1509,Artslister!$A$1:$W$99,8,FALSE)</f>
        <v>Caryophyllales</v>
      </c>
      <c r="S1509" t="str">
        <f>VLOOKUP($D1509,Artslister!$A$1:$W$99,9,FALSE)</f>
        <v>Caryophyllaceae</v>
      </c>
      <c r="T1509" t="str">
        <f>VLOOKUP($D1509,Artslister!$A$1:$W$99,10,FALSE)</f>
        <v>Silene</v>
      </c>
      <c r="U1509" t="str">
        <f>VLOOKUP($D1509,Artslister!$A$1:$W$99,11,FALSE)</f>
        <v>nutans</v>
      </c>
      <c r="V1509">
        <f>VLOOKUP($D1509,Artslister!$A$1:$W$99,12,FALSE)</f>
        <v>0</v>
      </c>
      <c r="W1509" t="str">
        <f>VLOOKUP($D1509,Artslister!$A$1:$W$99,13,FALSE)</f>
        <v>L.</v>
      </c>
      <c r="X1509" t="e">
        <f>VLOOKUP($D1509,Artslister!$A$1:$W$99,15,FALSE)</f>
        <v>#REF!</v>
      </c>
      <c r="Y1509" t="e">
        <f>VLOOKUP($D1509,Artslister!$A$1:$W$99,17,FALSE)</f>
        <v>#N/A</v>
      </c>
    </row>
    <row r="1510" spans="1:25" hidden="1" x14ac:dyDescent="0.3">
      <c r="A1510" t="s">
        <v>117</v>
      </c>
      <c r="B1510">
        <v>2021</v>
      </c>
      <c r="C1510" t="s">
        <v>1416</v>
      </c>
      <c r="D1510" t="s">
        <v>1973</v>
      </c>
      <c r="E1510">
        <v>2</v>
      </c>
      <c r="F1510">
        <v>1</v>
      </c>
      <c r="L1510" t="str">
        <f>VLOOKUP($D1510,Artslister!$A$1:$W$99,2,FALSE)</f>
        <v>Silene nutans</v>
      </c>
      <c r="M1510" t="str">
        <f>VLOOKUP($D1510,Artslister!$A$1:$W$99,3,FALSE)</f>
        <v>101565</v>
      </c>
      <c r="N1510" t="str">
        <f>VLOOKUP($D1510,Artslister!$A$1:$W$99,4,FALSE)</f>
        <v>61525</v>
      </c>
      <c r="O1510" t="str">
        <f>VLOOKUP($D1510,Artslister!$A$1:$W$99,5,FALSE)</f>
        <v>Plantae</v>
      </c>
      <c r="P1510" t="str">
        <f>VLOOKUP($D1510,Artslister!$A$1:$W$99,6,FALSE)</f>
        <v>Magnoliophyta</v>
      </c>
      <c r="Q1510" t="str">
        <f>VLOOKUP($D1510,Artslister!$A$1:$W$99,7,FALSE)</f>
        <v>Eudicots</v>
      </c>
      <c r="R1510" t="str">
        <f>VLOOKUP($D1510,Artslister!$A$1:$W$99,8,FALSE)</f>
        <v>Caryophyllales</v>
      </c>
      <c r="S1510" t="str">
        <f>VLOOKUP($D1510,Artslister!$A$1:$W$99,9,FALSE)</f>
        <v>Caryophyllaceae</v>
      </c>
      <c r="T1510" t="str">
        <f>VLOOKUP($D1510,Artslister!$A$1:$W$99,10,FALSE)</f>
        <v>Silene</v>
      </c>
      <c r="U1510" t="str">
        <f>VLOOKUP($D1510,Artslister!$A$1:$W$99,11,FALSE)</f>
        <v>nutans</v>
      </c>
      <c r="V1510">
        <f>VLOOKUP($D1510,Artslister!$A$1:$W$99,12,FALSE)</f>
        <v>0</v>
      </c>
      <c r="W1510" t="str">
        <f>VLOOKUP($D1510,Artslister!$A$1:$W$99,13,FALSE)</f>
        <v>L.</v>
      </c>
      <c r="X1510" t="e">
        <f>VLOOKUP($D1510,Artslister!$A$1:$W$99,15,FALSE)</f>
        <v>#REF!</v>
      </c>
      <c r="Y1510" t="e">
        <f>VLOOKUP($D1510,Artslister!$A$1:$W$99,17,FALSE)</f>
        <v>#N/A</v>
      </c>
    </row>
    <row r="1511" spans="1:25" hidden="1" x14ac:dyDescent="0.3">
      <c r="A1511" t="s">
        <v>117</v>
      </c>
      <c r="B1511">
        <v>2021</v>
      </c>
      <c r="C1511" t="s">
        <v>1414</v>
      </c>
      <c r="D1511" t="s">
        <v>1973</v>
      </c>
      <c r="E1511">
        <v>3</v>
      </c>
      <c r="F1511">
        <v>1</v>
      </c>
      <c r="L1511" t="str">
        <f>VLOOKUP($D1511,Artslister!$A$1:$W$99,2,FALSE)</f>
        <v>Silene nutans</v>
      </c>
      <c r="M1511" t="str">
        <f>VLOOKUP($D1511,Artslister!$A$1:$W$99,3,FALSE)</f>
        <v>101565</v>
      </c>
      <c r="N1511" t="str">
        <f>VLOOKUP($D1511,Artslister!$A$1:$W$99,4,FALSE)</f>
        <v>61525</v>
      </c>
      <c r="O1511" t="str">
        <f>VLOOKUP($D1511,Artslister!$A$1:$W$99,5,FALSE)</f>
        <v>Plantae</v>
      </c>
      <c r="P1511" t="str">
        <f>VLOOKUP($D1511,Artslister!$A$1:$W$99,6,FALSE)</f>
        <v>Magnoliophyta</v>
      </c>
      <c r="Q1511" t="str">
        <f>VLOOKUP($D1511,Artslister!$A$1:$W$99,7,FALSE)</f>
        <v>Eudicots</v>
      </c>
      <c r="R1511" t="str">
        <f>VLOOKUP($D1511,Artslister!$A$1:$W$99,8,FALSE)</f>
        <v>Caryophyllales</v>
      </c>
      <c r="S1511" t="str">
        <f>VLOOKUP($D1511,Artslister!$A$1:$W$99,9,FALSE)</f>
        <v>Caryophyllaceae</v>
      </c>
      <c r="T1511" t="str">
        <f>VLOOKUP($D1511,Artslister!$A$1:$W$99,10,FALSE)</f>
        <v>Silene</v>
      </c>
      <c r="U1511" t="str">
        <f>VLOOKUP($D1511,Artslister!$A$1:$W$99,11,FALSE)</f>
        <v>nutans</v>
      </c>
      <c r="V1511">
        <f>VLOOKUP($D1511,Artslister!$A$1:$W$99,12,FALSE)</f>
        <v>0</v>
      </c>
      <c r="W1511" t="str">
        <f>VLOOKUP($D1511,Artslister!$A$1:$W$99,13,FALSE)</f>
        <v>L.</v>
      </c>
      <c r="X1511" t="e">
        <f>VLOOKUP($D1511,Artslister!$A$1:$W$99,15,FALSE)</f>
        <v>#REF!</v>
      </c>
      <c r="Y1511" t="e">
        <f>VLOOKUP($D1511,Artslister!$A$1:$W$99,17,FALSE)</f>
        <v>#N/A</v>
      </c>
    </row>
    <row r="1512" spans="1:25" hidden="1" x14ac:dyDescent="0.3">
      <c r="A1512" t="s">
        <v>86</v>
      </c>
      <c r="B1512">
        <v>2021</v>
      </c>
      <c r="C1512" t="s">
        <v>1755</v>
      </c>
      <c r="D1512" t="s">
        <v>1973</v>
      </c>
      <c r="E1512">
        <v>2</v>
      </c>
      <c r="F1512">
        <v>1</v>
      </c>
      <c r="L1512" t="str">
        <f>VLOOKUP($D1512,Artslister!$A$1:$W$99,2,FALSE)</f>
        <v>Silene nutans</v>
      </c>
      <c r="M1512" t="str">
        <f>VLOOKUP($D1512,Artslister!$A$1:$W$99,3,FALSE)</f>
        <v>101565</v>
      </c>
      <c r="N1512" t="str">
        <f>VLOOKUP($D1512,Artslister!$A$1:$W$99,4,FALSE)</f>
        <v>61525</v>
      </c>
      <c r="O1512" t="str">
        <f>VLOOKUP($D1512,Artslister!$A$1:$W$99,5,FALSE)</f>
        <v>Plantae</v>
      </c>
      <c r="P1512" t="str">
        <f>VLOOKUP($D1512,Artslister!$A$1:$W$99,6,FALSE)</f>
        <v>Magnoliophyta</v>
      </c>
      <c r="Q1512" t="str">
        <f>VLOOKUP($D1512,Artslister!$A$1:$W$99,7,FALSE)</f>
        <v>Eudicots</v>
      </c>
      <c r="R1512" t="str">
        <f>VLOOKUP($D1512,Artslister!$A$1:$W$99,8,FALSE)</f>
        <v>Caryophyllales</v>
      </c>
      <c r="S1512" t="str">
        <f>VLOOKUP($D1512,Artslister!$A$1:$W$99,9,FALSE)</f>
        <v>Caryophyllaceae</v>
      </c>
      <c r="T1512" t="str">
        <f>VLOOKUP($D1512,Artslister!$A$1:$W$99,10,FALSE)</f>
        <v>Silene</v>
      </c>
      <c r="U1512" t="str">
        <f>VLOOKUP($D1512,Artslister!$A$1:$W$99,11,FALSE)</f>
        <v>nutans</v>
      </c>
      <c r="V1512">
        <f>VLOOKUP($D1512,Artslister!$A$1:$W$99,12,FALSE)</f>
        <v>0</v>
      </c>
      <c r="W1512" t="str">
        <f>VLOOKUP($D1512,Artslister!$A$1:$W$99,13,FALSE)</f>
        <v>L.</v>
      </c>
      <c r="X1512" t="e">
        <f>VLOOKUP($D1512,Artslister!$A$1:$W$99,15,FALSE)</f>
        <v>#REF!</v>
      </c>
      <c r="Y1512" t="e">
        <f>VLOOKUP($D1512,Artslister!$A$1:$W$99,17,FALSE)</f>
        <v>#N/A</v>
      </c>
    </row>
    <row r="1513" spans="1:25" hidden="1" x14ac:dyDescent="0.3">
      <c r="A1513" t="s">
        <v>86</v>
      </c>
      <c r="B1513">
        <v>2021</v>
      </c>
      <c r="C1513" t="s">
        <v>1757</v>
      </c>
      <c r="D1513" t="s">
        <v>1973</v>
      </c>
      <c r="E1513">
        <v>0.1</v>
      </c>
      <c r="F1513">
        <v>1</v>
      </c>
      <c r="L1513" t="str">
        <f>VLOOKUP($D1513,Artslister!$A$1:$W$99,2,FALSE)</f>
        <v>Silene nutans</v>
      </c>
      <c r="M1513" t="str">
        <f>VLOOKUP($D1513,Artslister!$A$1:$W$99,3,FALSE)</f>
        <v>101565</v>
      </c>
      <c r="N1513" t="str">
        <f>VLOOKUP($D1513,Artslister!$A$1:$W$99,4,FALSE)</f>
        <v>61525</v>
      </c>
      <c r="O1513" t="str">
        <f>VLOOKUP($D1513,Artslister!$A$1:$W$99,5,FALSE)</f>
        <v>Plantae</v>
      </c>
      <c r="P1513" t="str">
        <f>VLOOKUP($D1513,Artslister!$A$1:$W$99,6,FALSE)</f>
        <v>Magnoliophyta</v>
      </c>
      <c r="Q1513" t="str">
        <f>VLOOKUP($D1513,Artslister!$A$1:$W$99,7,FALSE)</f>
        <v>Eudicots</v>
      </c>
      <c r="R1513" t="str">
        <f>VLOOKUP($D1513,Artslister!$A$1:$W$99,8,FALSE)</f>
        <v>Caryophyllales</v>
      </c>
      <c r="S1513" t="str">
        <f>VLOOKUP($D1513,Artslister!$A$1:$W$99,9,FALSE)</f>
        <v>Caryophyllaceae</v>
      </c>
      <c r="T1513" t="str">
        <f>VLOOKUP($D1513,Artslister!$A$1:$W$99,10,FALSE)</f>
        <v>Silene</v>
      </c>
      <c r="U1513" t="str">
        <f>VLOOKUP($D1513,Artslister!$A$1:$W$99,11,FALSE)</f>
        <v>nutans</v>
      </c>
      <c r="V1513">
        <f>VLOOKUP($D1513,Artslister!$A$1:$W$99,12,FALSE)</f>
        <v>0</v>
      </c>
      <c r="W1513" t="str">
        <f>VLOOKUP($D1513,Artslister!$A$1:$W$99,13,FALSE)</f>
        <v>L.</v>
      </c>
      <c r="X1513" t="e">
        <f>VLOOKUP($D1513,Artslister!$A$1:$W$99,15,FALSE)</f>
        <v>#REF!</v>
      </c>
      <c r="Y1513" t="e">
        <f>VLOOKUP($D1513,Artslister!$A$1:$W$99,17,FALSE)</f>
        <v>#N/A</v>
      </c>
    </row>
    <row r="1514" spans="1:25" hidden="1" x14ac:dyDescent="0.3">
      <c r="A1514" t="s">
        <v>86</v>
      </c>
      <c r="B1514">
        <v>2021</v>
      </c>
      <c r="C1514" t="s">
        <v>1759</v>
      </c>
      <c r="D1514" t="s">
        <v>1973</v>
      </c>
      <c r="E1514">
        <v>1</v>
      </c>
      <c r="F1514">
        <v>1</v>
      </c>
      <c r="L1514" t="str">
        <f>VLOOKUP($D1514,Artslister!$A$1:$W$99,2,FALSE)</f>
        <v>Silene nutans</v>
      </c>
      <c r="M1514" t="str">
        <f>VLOOKUP($D1514,Artslister!$A$1:$W$99,3,FALSE)</f>
        <v>101565</v>
      </c>
      <c r="N1514" t="str">
        <f>VLOOKUP($D1514,Artslister!$A$1:$W$99,4,FALSE)</f>
        <v>61525</v>
      </c>
      <c r="O1514" t="str">
        <f>VLOOKUP($D1514,Artslister!$A$1:$W$99,5,FALSE)</f>
        <v>Plantae</v>
      </c>
      <c r="P1514" t="str">
        <f>VLOOKUP($D1514,Artslister!$A$1:$W$99,6,FALSE)</f>
        <v>Magnoliophyta</v>
      </c>
      <c r="Q1514" t="str">
        <f>VLOOKUP($D1514,Artslister!$A$1:$W$99,7,FALSE)</f>
        <v>Eudicots</v>
      </c>
      <c r="R1514" t="str">
        <f>VLOOKUP($D1514,Artslister!$A$1:$W$99,8,FALSE)</f>
        <v>Caryophyllales</v>
      </c>
      <c r="S1514" t="str">
        <f>VLOOKUP($D1514,Artslister!$A$1:$W$99,9,FALSE)</f>
        <v>Caryophyllaceae</v>
      </c>
      <c r="T1514" t="str">
        <f>VLOOKUP($D1514,Artslister!$A$1:$W$99,10,FALSE)</f>
        <v>Silene</v>
      </c>
      <c r="U1514" t="str">
        <f>VLOOKUP($D1514,Artslister!$A$1:$W$99,11,FALSE)</f>
        <v>nutans</v>
      </c>
      <c r="V1514">
        <f>VLOOKUP($D1514,Artslister!$A$1:$W$99,12,FALSE)</f>
        <v>0</v>
      </c>
      <c r="W1514" t="str">
        <f>VLOOKUP($D1514,Artslister!$A$1:$W$99,13,FALSE)</f>
        <v>L.</v>
      </c>
      <c r="X1514" t="e">
        <f>VLOOKUP($D1514,Artslister!$A$1:$W$99,15,FALSE)</f>
        <v>#REF!</v>
      </c>
      <c r="Y1514" t="e">
        <f>VLOOKUP($D1514,Artslister!$A$1:$W$99,17,FALSE)</f>
        <v>#N/A</v>
      </c>
    </row>
    <row r="1515" spans="1:25" hidden="1" x14ac:dyDescent="0.3">
      <c r="A1515" t="s">
        <v>86</v>
      </c>
      <c r="B1515">
        <v>2021</v>
      </c>
      <c r="C1515" t="s">
        <v>1761</v>
      </c>
      <c r="D1515" t="s">
        <v>1973</v>
      </c>
      <c r="E1515">
        <v>0.1</v>
      </c>
      <c r="F1515">
        <v>1</v>
      </c>
      <c r="L1515" t="str">
        <f>VLOOKUP($D1515,Artslister!$A$1:$W$99,2,FALSE)</f>
        <v>Silene nutans</v>
      </c>
      <c r="M1515" t="str">
        <f>VLOOKUP($D1515,Artslister!$A$1:$W$99,3,FALSE)</f>
        <v>101565</v>
      </c>
      <c r="N1515" t="str">
        <f>VLOOKUP($D1515,Artslister!$A$1:$W$99,4,FALSE)</f>
        <v>61525</v>
      </c>
      <c r="O1515" t="str">
        <f>VLOOKUP($D1515,Artslister!$A$1:$W$99,5,FALSE)</f>
        <v>Plantae</v>
      </c>
      <c r="P1515" t="str">
        <f>VLOOKUP($D1515,Artslister!$A$1:$W$99,6,FALSE)</f>
        <v>Magnoliophyta</v>
      </c>
      <c r="Q1515" t="str">
        <f>VLOOKUP($D1515,Artslister!$A$1:$W$99,7,FALSE)</f>
        <v>Eudicots</v>
      </c>
      <c r="R1515" t="str">
        <f>VLOOKUP($D1515,Artslister!$A$1:$W$99,8,FALSE)</f>
        <v>Caryophyllales</v>
      </c>
      <c r="S1515" t="str">
        <f>VLOOKUP($D1515,Artslister!$A$1:$W$99,9,FALSE)</f>
        <v>Caryophyllaceae</v>
      </c>
      <c r="T1515" t="str">
        <f>VLOOKUP($D1515,Artslister!$A$1:$W$99,10,FALSE)</f>
        <v>Silene</v>
      </c>
      <c r="U1515" t="str">
        <f>VLOOKUP($D1515,Artslister!$A$1:$W$99,11,FALSE)</f>
        <v>nutans</v>
      </c>
      <c r="V1515">
        <f>VLOOKUP($D1515,Artslister!$A$1:$W$99,12,FALSE)</f>
        <v>0</v>
      </c>
      <c r="W1515" t="str">
        <f>VLOOKUP($D1515,Artslister!$A$1:$W$99,13,FALSE)</f>
        <v>L.</v>
      </c>
      <c r="X1515" t="e">
        <f>VLOOKUP($D1515,Artslister!$A$1:$W$99,15,FALSE)</f>
        <v>#REF!</v>
      </c>
      <c r="Y1515" t="e">
        <f>VLOOKUP($D1515,Artslister!$A$1:$W$99,17,FALSE)</f>
        <v>#N/A</v>
      </c>
    </row>
    <row r="1516" spans="1:25" ht="14.55" hidden="1" x14ac:dyDescent="0.3">
      <c r="A1516" t="s">
        <v>147</v>
      </c>
      <c r="B1516">
        <v>2022</v>
      </c>
      <c r="C1516" t="s">
        <v>1601</v>
      </c>
      <c r="D1516" t="s">
        <v>1931</v>
      </c>
      <c r="E1516">
        <v>11</v>
      </c>
      <c r="F1516">
        <v>1</v>
      </c>
      <c r="H1516">
        <v>1</v>
      </c>
      <c r="L1516" t="str">
        <f>VLOOKUP($D1516,Artslister!$A$1:$W$99,2,FALSE)</f>
        <v>Fraxinus excelsior</v>
      </c>
      <c r="M1516" t="str">
        <f>VLOOKUP($D1516,Artslister!$A$1:$W$99,3,FALSE)</f>
        <v>102409</v>
      </c>
      <c r="N1516" t="str">
        <f>VLOOKUP($D1516,Artslister!$A$1:$W$99,4,FALSE)</f>
        <v>62369</v>
      </c>
      <c r="O1516" t="str">
        <f>VLOOKUP($D1516,Artslister!$A$1:$W$99,5,FALSE)</f>
        <v>Plantae</v>
      </c>
      <c r="P1516" t="str">
        <f>VLOOKUP($D1516,Artslister!$A$1:$W$99,6,FALSE)</f>
        <v>Magnoliophyta</v>
      </c>
      <c r="Q1516" t="str">
        <f>VLOOKUP($D1516,Artslister!$A$1:$W$99,7,FALSE)</f>
        <v>Eudicots</v>
      </c>
      <c r="R1516" t="str">
        <f>VLOOKUP($D1516,Artslister!$A$1:$W$99,8,FALSE)</f>
        <v>Lamiales</v>
      </c>
      <c r="S1516" t="str">
        <f>VLOOKUP($D1516,Artslister!$A$1:$W$99,9,FALSE)</f>
        <v>Oleaceae</v>
      </c>
      <c r="T1516" t="str">
        <f>VLOOKUP($D1516,Artslister!$A$1:$W$99,10,FALSE)</f>
        <v>Fraxinus</v>
      </c>
      <c r="U1516" t="str">
        <f>VLOOKUP($D1516,Artslister!$A$1:$W$99,11,FALSE)</f>
        <v>excelsior</v>
      </c>
      <c r="V1516">
        <f>VLOOKUP($D1516,Artslister!$A$1:$W$99,12,FALSE)</f>
        <v>0</v>
      </c>
      <c r="W1516" t="str">
        <f>VLOOKUP($D1516,Artslister!$A$1:$W$99,13,FALSE)</f>
        <v>L.</v>
      </c>
      <c r="X1516" t="e">
        <f>VLOOKUP($D1516,Artslister!$A$1:$W$99,15,FALSE)</f>
        <v>#REF!</v>
      </c>
      <c r="Y1516" t="e">
        <f>VLOOKUP($D1516,Artslister!$A$1:$W$99,17,FALSE)</f>
        <v>#N/A</v>
      </c>
    </row>
    <row r="1517" spans="1:25" ht="14.55" hidden="1" x14ac:dyDescent="0.3">
      <c r="A1517" t="s">
        <v>147</v>
      </c>
      <c r="B1517">
        <v>2022</v>
      </c>
      <c r="C1517" t="s">
        <v>1607</v>
      </c>
      <c r="D1517" t="s">
        <v>1943</v>
      </c>
      <c r="E1517">
        <v>80</v>
      </c>
      <c r="I1517">
        <v>1</v>
      </c>
      <c r="L1517" t="str">
        <f>VLOOKUP($D1517,Artslister!$A$1:$W$99,2,FALSE)</f>
        <v>Berberis vulgaris</v>
      </c>
      <c r="M1517" t="str">
        <f>VLOOKUP($D1517,Artslister!$A$1:$W$99,3,FALSE)</f>
        <v>102996</v>
      </c>
      <c r="N1517" t="str">
        <f>VLOOKUP($D1517,Artslister!$A$1:$W$99,4,FALSE)</f>
        <v>62956</v>
      </c>
      <c r="O1517" t="str">
        <f>VLOOKUP($D1517,Artslister!$A$1:$W$99,5,FALSE)</f>
        <v>Plantae</v>
      </c>
      <c r="P1517" t="str">
        <f>VLOOKUP($D1517,Artslister!$A$1:$W$99,6,FALSE)</f>
        <v>Magnoliophyta</v>
      </c>
      <c r="Q1517" t="str">
        <f>VLOOKUP($D1517,Artslister!$A$1:$W$99,7,FALSE)</f>
        <v>Eudicots</v>
      </c>
      <c r="R1517" t="str">
        <f>VLOOKUP($D1517,Artslister!$A$1:$W$99,8,FALSE)</f>
        <v>Ranunculales</v>
      </c>
      <c r="S1517" t="str">
        <f>VLOOKUP($D1517,Artslister!$A$1:$W$99,9,FALSE)</f>
        <v>Berberidaceae</v>
      </c>
      <c r="T1517" t="str">
        <f>VLOOKUP($D1517,Artslister!$A$1:$W$99,10,FALSE)</f>
        <v>Berberis</v>
      </c>
      <c r="U1517" t="str">
        <f>VLOOKUP($D1517,Artslister!$A$1:$W$99,11,FALSE)</f>
        <v>vulgaris</v>
      </c>
      <c r="V1517">
        <f>VLOOKUP($D1517,Artslister!$A$1:$W$99,12,FALSE)</f>
        <v>0</v>
      </c>
      <c r="W1517" t="str">
        <f>VLOOKUP($D1517,Artslister!$A$1:$W$99,13,FALSE)</f>
        <v>L.</v>
      </c>
      <c r="X1517" t="e">
        <f>VLOOKUP($D1517,Artslister!$A$1:$W$99,15,FALSE)</f>
        <v>#REF!</v>
      </c>
      <c r="Y1517" t="e">
        <f>VLOOKUP($D1517,Artslister!$A$1:$W$99,17,FALSE)</f>
        <v>#N/A</v>
      </c>
    </row>
    <row r="1518" spans="1:25" ht="14.55" hidden="1" x14ac:dyDescent="0.3">
      <c r="A1518" t="s">
        <v>147</v>
      </c>
      <c r="B1518">
        <v>2022</v>
      </c>
      <c r="C1518" t="s">
        <v>1599</v>
      </c>
      <c r="D1518" t="s">
        <v>1927</v>
      </c>
      <c r="E1518">
        <v>1</v>
      </c>
      <c r="F1518">
        <v>1</v>
      </c>
      <c r="L1518" t="str">
        <f>VLOOKUP($D1518,Artslister!$A$1:$W$99,2,FALSE)</f>
        <v>Ranunculus polyanthemos</v>
      </c>
      <c r="M1518" t="str">
        <f>VLOOKUP($D1518,Artslister!$A$1:$W$99,3,FALSE)</f>
        <v>103162</v>
      </c>
      <c r="N1518" t="str">
        <f>VLOOKUP($D1518,Artslister!$A$1:$W$99,4,FALSE)</f>
        <v>136513</v>
      </c>
      <c r="O1518" t="str">
        <f>VLOOKUP($D1518,Artslister!$A$1:$W$99,5,FALSE)</f>
        <v>Plantae</v>
      </c>
      <c r="P1518" t="str">
        <f>VLOOKUP($D1518,Artslister!$A$1:$W$99,6,FALSE)</f>
        <v>Magnoliophyta</v>
      </c>
      <c r="Q1518" t="str">
        <f>VLOOKUP($D1518,Artslister!$A$1:$W$99,7,FALSE)</f>
        <v>Eudicots</v>
      </c>
      <c r="R1518" t="str">
        <f>VLOOKUP($D1518,Artslister!$A$1:$W$99,8,FALSE)</f>
        <v>Ranunculales</v>
      </c>
      <c r="S1518" t="str">
        <f>VLOOKUP($D1518,Artslister!$A$1:$W$99,9,FALSE)</f>
        <v>Ranunculaceae</v>
      </c>
      <c r="T1518" t="str">
        <f>VLOOKUP($D1518,Artslister!$A$1:$W$99,10,FALSE)</f>
        <v>Ranunculus</v>
      </c>
      <c r="U1518" t="str">
        <f>VLOOKUP($D1518,Artslister!$A$1:$W$99,11,FALSE)</f>
        <v>polyanthemos</v>
      </c>
      <c r="V1518">
        <f>VLOOKUP($D1518,Artslister!$A$1:$W$99,12,FALSE)</f>
        <v>0</v>
      </c>
      <c r="W1518" t="str">
        <f>VLOOKUP($D1518,Artslister!$A$1:$W$99,13,FALSE)</f>
        <v>L.</v>
      </c>
      <c r="X1518" t="e">
        <f>VLOOKUP($D1518,Artslister!$A$1:$W$99,15,FALSE)</f>
        <v>#REF!</v>
      </c>
      <c r="Y1518" t="e">
        <f>VLOOKUP($D1518,Artslister!$A$1:$W$99,17,FALSE)</f>
        <v>#N/A</v>
      </c>
    </row>
    <row r="1519" spans="1:25" ht="14.55" hidden="1" x14ac:dyDescent="0.3">
      <c r="A1519" t="s">
        <v>147</v>
      </c>
      <c r="B1519">
        <v>2022</v>
      </c>
      <c r="C1519" t="s">
        <v>1602</v>
      </c>
      <c r="D1519" t="s">
        <v>1927</v>
      </c>
      <c r="E1519">
        <v>1</v>
      </c>
      <c r="F1519">
        <v>1</v>
      </c>
      <c r="L1519" t="str">
        <f>VLOOKUP($D1519,Artslister!$A$1:$W$99,2,FALSE)</f>
        <v>Ranunculus polyanthemos</v>
      </c>
      <c r="M1519" t="str">
        <f>VLOOKUP($D1519,Artslister!$A$1:$W$99,3,FALSE)</f>
        <v>103162</v>
      </c>
      <c r="N1519" t="str">
        <f>VLOOKUP($D1519,Artslister!$A$1:$W$99,4,FALSE)</f>
        <v>136513</v>
      </c>
      <c r="O1519" t="str">
        <f>VLOOKUP($D1519,Artslister!$A$1:$W$99,5,FALSE)</f>
        <v>Plantae</v>
      </c>
      <c r="P1519" t="str">
        <f>VLOOKUP($D1519,Artslister!$A$1:$W$99,6,FALSE)</f>
        <v>Magnoliophyta</v>
      </c>
      <c r="Q1519" t="str">
        <f>VLOOKUP($D1519,Artslister!$A$1:$W$99,7,FALSE)</f>
        <v>Eudicots</v>
      </c>
      <c r="R1519" t="str">
        <f>VLOOKUP($D1519,Artslister!$A$1:$W$99,8,FALSE)</f>
        <v>Ranunculales</v>
      </c>
      <c r="S1519" t="str">
        <f>VLOOKUP($D1519,Artslister!$A$1:$W$99,9,FALSE)</f>
        <v>Ranunculaceae</v>
      </c>
      <c r="T1519" t="str">
        <f>VLOOKUP($D1519,Artslister!$A$1:$W$99,10,FALSE)</f>
        <v>Ranunculus</v>
      </c>
      <c r="U1519" t="str">
        <f>VLOOKUP($D1519,Artslister!$A$1:$W$99,11,FALSE)</f>
        <v>polyanthemos</v>
      </c>
      <c r="V1519">
        <f>VLOOKUP($D1519,Artslister!$A$1:$W$99,12,FALSE)</f>
        <v>0</v>
      </c>
      <c r="W1519" t="str">
        <f>VLOOKUP($D1519,Artslister!$A$1:$W$99,13,FALSE)</f>
        <v>L.</v>
      </c>
      <c r="X1519" t="e">
        <f>VLOOKUP($D1519,Artslister!$A$1:$W$99,15,FALSE)</f>
        <v>#REF!</v>
      </c>
      <c r="Y1519" t="e">
        <f>VLOOKUP($D1519,Artslister!$A$1:$W$99,17,FALSE)</f>
        <v>#N/A</v>
      </c>
    </row>
    <row r="1520" spans="1:25" ht="14.55" hidden="1" x14ac:dyDescent="0.3">
      <c r="A1520" t="s">
        <v>147</v>
      </c>
      <c r="B1520">
        <v>2022</v>
      </c>
      <c r="C1520" t="s">
        <v>1606</v>
      </c>
      <c r="D1520" t="s">
        <v>1927</v>
      </c>
      <c r="E1520">
        <v>1</v>
      </c>
      <c r="F1520">
        <v>1</v>
      </c>
      <c r="L1520" t="str">
        <f>VLOOKUP($D1520,Artslister!$A$1:$W$99,2,FALSE)</f>
        <v>Ranunculus polyanthemos</v>
      </c>
      <c r="M1520" t="str">
        <f>VLOOKUP($D1520,Artslister!$A$1:$W$99,3,FALSE)</f>
        <v>103162</v>
      </c>
      <c r="N1520" t="str">
        <f>VLOOKUP($D1520,Artslister!$A$1:$W$99,4,FALSE)</f>
        <v>136513</v>
      </c>
      <c r="O1520" t="str">
        <f>VLOOKUP($D1520,Artslister!$A$1:$W$99,5,FALSE)</f>
        <v>Plantae</v>
      </c>
      <c r="P1520" t="str">
        <f>VLOOKUP($D1520,Artslister!$A$1:$W$99,6,FALSE)</f>
        <v>Magnoliophyta</v>
      </c>
      <c r="Q1520" t="str">
        <f>VLOOKUP($D1520,Artslister!$A$1:$W$99,7,FALSE)</f>
        <v>Eudicots</v>
      </c>
      <c r="R1520" t="str">
        <f>VLOOKUP($D1520,Artslister!$A$1:$W$99,8,FALSE)</f>
        <v>Ranunculales</v>
      </c>
      <c r="S1520" t="str">
        <f>VLOOKUP($D1520,Artslister!$A$1:$W$99,9,FALSE)</f>
        <v>Ranunculaceae</v>
      </c>
      <c r="T1520" t="str">
        <f>VLOOKUP($D1520,Artslister!$A$1:$W$99,10,FALSE)</f>
        <v>Ranunculus</v>
      </c>
      <c r="U1520" t="str">
        <f>VLOOKUP($D1520,Artslister!$A$1:$W$99,11,FALSE)</f>
        <v>polyanthemos</v>
      </c>
      <c r="V1520">
        <f>VLOOKUP($D1520,Artslister!$A$1:$W$99,12,FALSE)</f>
        <v>0</v>
      </c>
      <c r="W1520" t="str">
        <f>VLOOKUP($D1520,Artslister!$A$1:$W$99,13,FALSE)</f>
        <v>L.</v>
      </c>
      <c r="X1520" t="e">
        <f>VLOOKUP($D1520,Artslister!$A$1:$W$99,15,FALSE)</f>
        <v>#REF!</v>
      </c>
      <c r="Y1520" t="e">
        <f>VLOOKUP($D1520,Artslister!$A$1:$W$99,17,FALSE)</f>
        <v>#N/A</v>
      </c>
    </row>
    <row r="1521" spans="1:25" ht="14.55" hidden="1" x14ac:dyDescent="0.3">
      <c r="A1521" t="s">
        <v>147</v>
      </c>
      <c r="B1521">
        <v>2022</v>
      </c>
      <c r="C1521" t="s">
        <v>1605</v>
      </c>
      <c r="D1521" t="s">
        <v>1927</v>
      </c>
      <c r="E1521">
        <v>5</v>
      </c>
      <c r="F1521">
        <v>1</v>
      </c>
      <c r="L1521" t="str">
        <f>VLOOKUP($D1521,Artslister!$A$1:$W$99,2,FALSE)</f>
        <v>Ranunculus polyanthemos</v>
      </c>
      <c r="M1521" t="str">
        <f>VLOOKUP($D1521,Artslister!$A$1:$W$99,3,FALSE)</f>
        <v>103162</v>
      </c>
      <c r="N1521" t="str">
        <f>VLOOKUP($D1521,Artslister!$A$1:$W$99,4,FALSE)</f>
        <v>136513</v>
      </c>
      <c r="O1521" t="str">
        <f>VLOOKUP($D1521,Artslister!$A$1:$W$99,5,FALSE)</f>
        <v>Plantae</v>
      </c>
      <c r="P1521" t="str">
        <f>VLOOKUP($D1521,Artslister!$A$1:$W$99,6,FALSE)</f>
        <v>Magnoliophyta</v>
      </c>
      <c r="Q1521" t="str">
        <f>VLOOKUP($D1521,Artslister!$A$1:$W$99,7,FALSE)</f>
        <v>Eudicots</v>
      </c>
      <c r="R1521" t="str">
        <f>VLOOKUP($D1521,Artslister!$A$1:$W$99,8,FALSE)</f>
        <v>Ranunculales</v>
      </c>
      <c r="S1521" t="str">
        <f>VLOOKUP($D1521,Artslister!$A$1:$W$99,9,FALSE)</f>
        <v>Ranunculaceae</v>
      </c>
      <c r="T1521" t="str">
        <f>VLOOKUP($D1521,Artslister!$A$1:$W$99,10,FALSE)</f>
        <v>Ranunculus</v>
      </c>
      <c r="U1521" t="str">
        <f>VLOOKUP($D1521,Artslister!$A$1:$W$99,11,FALSE)</f>
        <v>polyanthemos</v>
      </c>
      <c r="V1521">
        <f>VLOOKUP($D1521,Artslister!$A$1:$W$99,12,FALSE)</f>
        <v>0</v>
      </c>
      <c r="W1521" t="str">
        <f>VLOOKUP($D1521,Artslister!$A$1:$W$99,13,FALSE)</f>
        <v>L.</v>
      </c>
      <c r="X1521" t="e">
        <f>VLOOKUP($D1521,Artslister!$A$1:$W$99,15,FALSE)</f>
        <v>#REF!</v>
      </c>
      <c r="Y1521" t="e">
        <f>VLOOKUP($D1521,Artslister!$A$1:$W$99,17,FALSE)</f>
        <v>#N/A</v>
      </c>
    </row>
    <row r="1522" spans="1:25" ht="14.55" hidden="1" x14ac:dyDescent="0.3">
      <c r="A1522" t="s">
        <v>147</v>
      </c>
      <c r="B1522">
        <v>2022</v>
      </c>
      <c r="C1522" t="s">
        <v>1603</v>
      </c>
      <c r="D1522" t="s">
        <v>1927</v>
      </c>
      <c r="E1522">
        <v>3</v>
      </c>
      <c r="F1522">
        <v>1</v>
      </c>
      <c r="L1522" t="str">
        <f>VLOOKUP($D1522,Artslister!$A$1:$W$99,2,FALSE)</f>
        <v>Ranunculus polyanthemos</v>
      </c>
      <c r="M1522" t="str">
        <f>VLOOKUP($D1522,Artslister!$A$1:$W$99,3,FALSE)</f>
        <v>103162</v>
      </c>
      <c r="N1522" t="str">
        <f>VLOOKUP($D1522,Artslister!$A$1:$W$99,4,FALSE)</f>
        <v>136513</v>
      </c>
      <c r="O1522" t="str">
        <f>VLOOKUP($D1522,Artslister!$A$1:$W$99,5,FALSE)</f>
        <v>Plantae</v>
      </c>
      <c r="P1522" t="str">
        <f>VLOOKUP($D1522,Artslister!$A$1:$W$99,6,FALSE)</f>
        <v>Magnoliophyta</v>
      </c>
      <c r="Q1522" t="str">
        <f>VLOOKUP($D1522,Artslister!$A$1:$W$99,7,FALSE)</f>
        <v>Eudicots</v>
      </c>
      <c r="R1522" t="str">
        <f>VLOOKUP($D1522,Artslister!$A$1:$W$99,8,FALSE)</f>
        <v>Ranunculales</v>
      </c>
      <c r="S1522" t="str">
        <f>VLOOKUP($D1522,Artslister!$A$1:$W$99,9,FALSE)</f>
        <v>Ranunculaceae</v>
      </c>
      <c r="T1522" t="str">
        <f>VLOOKUP($D1522,Artslister!$A$1:$W$99,10,FALSE)</f>
        <v>Ranunculus</v>
      </c>
      <c r="U1522" t="str">
        <f>VLOOKUP($D1522,Artslister!$A$1:$W$99,11,FALSE)</f>
        <v>polyanthemos</v>
      </c>
      <c r="V1522">
        <f>VLOOKUP($D1522,Artslister!$A$1:$W$99,12,FALSE)</f>
        <v>0</v>
      </c>
      <c r="W1522" t="str">
        <f>VLOOKUP($D1522,Artslister!$A$1:$W$99,13,FALSE)</f>
        <v>L.</v>
      </c>
      <c r="X1522" t="e">
        <f>VLOOKUP($D1522,Artslister!$A$1:$W$99,15,FALSE)</f>
        <v>#REF!</v>
      </c>
      <c r="Y1522" t="e">
        <f>VLOOKUP($D1522,Artslister!$A$1:$W$99,17,FALSE)</f>
        <v>#N/A</v>
      </c>
    </row>
    <row r="1523" spans="1:25" ht="14.55" hidden="1" x14ac:dyDescent="0.3">
      <c r="A1523" t="s">
        <v>147</v>
      </c>
      <c r="B1523">
        <v>2022</v>
      </c>
      <c r="C1523" t="s">
        <v>1626</v>
      </c>
      <c r="D1523" t="s">
        <v>1927</v>
      </c>
      <c r="E1523">
        <v>1</v>
      </c>
      <c r="F1523">
        <v>1</v>
      </c>
      <c r="L1523" t="str">
        <f>VLOOKUP($D1523,Artslister!$A$1:$W$99,2,FALSE)</f>
        <v>Ranunculus polyanthemos</v>
      </c>
      <c r="M1523" t="str">
        <f>VLOOKUP($D1523,Artslister!$A$1:$W$99,3,FALSE)</f>
        <v>103162</v>
      </c>
      <c r="N1523" t="str">
        <f>VLOOKUP($D1523,Artslister!$A$1:$W$99,4,FALSE)</f>
        <v>136513</v>
      </c>
      <c r="O1523" t="str">
        <f>VLOOKUP($D1523,Artslister!$A$1:$W$99,5,FALSE)</f>
        <v>Plantae</v>
      </c>
      <c r="P1523" t="str">
        <f>VLOOKUP($D1523,Artslister!$A$1:$W$99,6,FALSE)</f>
        <v>Magnoliophyta</v>
      </c>
      <c r="Q1523" t="str">
        <f>VLOOKUP($D1523,Artslister!$A$1:$W$99,7,FALSE)</f>
        <v>Eudicots</v>
      </c>
      <c r="R1523" t="str">
        <f>VLOOKUP($D1523,Artslister!$A$1:$W$99,8,FALSE)</f>
        <v>Ranunculales</v>
      </c>
      <c r="S1523" t="str">
        <f>VLOOKUP($D1523,Artslister!$A$1:$W$99,9,FALSE)</f>
        <v>Ranunculaceae</v>
      </c>
      <c r="T1523" t="str">
        <f>VLOOKUP($D1523,Artslister!$A$1:$W$99,10,FALSE)</f>
        <v>Ranunculus</v>
      </c>
      <c r="U1523" t="str">
        <f>VLOOKUP($D1523,Artslister!$A$1:$W$99,11,FALSE)</f>
        <v>polyanthemos</v>
      </c>
      <c r="V1523">
        <f>VLOOKUP($D1523,Artslister!$A$1:$W$99,12,FALSE)</f>
        <v>0</v>
      </c>
      <c r="W1523" t="str">
        <f>VLOOKUP($D1523,Artslister!$A$1:$W$99,13,FALSE)</f>
        <v>L.</v>
      </c>
      <c r="X1523" t="e">
        <f>VLOOKUP($D1523,Artslister!$A$1:$W$99,15,FALSE)</f>
        <v>#REF!</v>
      </c>
      <c r="Y1523" t="e">
        <f>VLOOKUP($D1523,Artslister!$A$1:$W$99,17,FALSE)</f>
        <v>#N/A</v>
      </c>
    </row>
    <row r="1524" spans="1:25" hidden="1" x14ac:dyDescent="0.3">
      <c r="A1524" s="20" t="s">
        <v>104</v>
      </c>
      <c r="B1524" s="20">
        <v>2022</v>
      </c>
      <c r="C1524" t="s">
        <v>1269</v>
      </c>
      <c r="D1524" t="s">
        <v>1947</v>
      </c>
      <c r="E1524">
        <v>3</v>
      </c>
      <c r="I1524">
        <v>1</v>
      </c>
      <c r="L1524" t="str">
        <f>VLOOKUP($D1524,Artslister!$A$1:$W$99,2,FALSE)</f>
        <v>Prunus avium</v>
      </c>
      <c r="M1524">
        <f>VLOOKUP($D1524,Artslister!$A$1:$W$99,3,FALSE)</f>
        <v>103368</v>
      </c>
      <c r="N1524">
        <f>VLOOKUP($D1524,Artslister!$A$1:$W$99,4,FALSE)</f>
        <v>0</v>
      </c>
      <c r="O1524" t="str">
        <f>VLOOKUP($D1524,Artslister!$A$1:$W$99,5,FALSE)</f>
        <v>Plantae</v>
      </c>
      <c r="P1524" t="str">
        <f>VLOOKUP($D1524,Artslister!$A$1:$W$99,6,FALSE)</f>
        <v>Magnoliophyta</v>
      </c>
      <c r="Q1524" t="str">
        <f>VLOOKUP($D1524,Artslister!$A$1:$W$99,7,FALSE)</f>
        <v>Eudicots</v>
      </c>
      <c r="R1524" t="str">
        <f>VLOOKUP($D1524,Artslister!$A$1:$W$99,8,FALSE)</f>
        <v>Rosales</v>
      </c>
      <c r="S1524" t="str">
        <f>VLOOKUP($D1524,Artslister!$A$1:$W$99,9,FALSE)</f>
        <v>Rosaceae</v>
      </c>
      <c r="T1524" t="str">
        <f>VLOOKUP($D1524,Artslister!$A$1:$W$99,10,FALSE)</f>
        <v>Prunus</v>
      </c>
      <c r="U1524" t="str">
        <f>VLOOKUP($D1524,Artslister!$A$1:$W$99,11,FALSE)</f>
        <v>avium</v>
      </c>
      <c r="V1524">
        <f>VLOOKUP($D1524,Artslister!$A$1:$W$99,12,FALSE)</f>
        <v>0</v>
      </c>
      <c r="W1524" t="str">
        <f>VLOOKUP($D1524,Artslister!$A$1:$W$99,13,FALSE)</f>
        <v>(L.) L.</v>
      </c>
      <c r="X1524" t="e">
        <f>VLOOKUP($D1524,Artslister!$A$1:$W$99,15,FALSE)</f>
        <v>#REF!</v>
      </c>
      <c r="Y1524" t="e">
        <f>VLOOKUP($D1524,Artslister!$A$1:$W$99,17,FALSE)</f>
        <v>#N/A</v>
      </c>
    </row>
    <row r="1525" spans="1:25" hidden="1" x14ac:dyDescent="0.3">
      <c r="A1525" s="20" t="s">
        <v>104</v>
      </c>
      <c r="B1525" s="20">
        <v>2022</v>
      </c>
      <c r="C1525" t="s">
        <v>1269</v>
      </c>
      <c r="D1525" t="s">
        <v>1950</v>
      </c>
      <c r="E1525">
        <v>40</v>
      </c>
      <c r="H1525">
        <v>1</v>
      </c>
      <c r="L1525" t="str">
        <f>VLOOKUP($D1525,Artslister!$A$1:$W$99,2,FALSE)</f>
        <v>Calluna vulgaris</v>
      </c>
      <c r="M1525" t="str">
        <f>VLOOKUP($D1525,Artslister!$A$1:$W$99,3,FALSE)</f>
        <v>101775</v>
      </c>
      <c r="N1525" t="str">
        <f>VLOOKUP($D1525,Artslister!$A$1:$W$99,4,FALSE)</f>
        <v>139068</v>
      </c>
      <c r="O1525" t="str">
        <f>VLOOKUP($D1525,Artslister!$A$1:$W$99,5,FALSE)</f>
        <v>Plantae</v>
      </c>
      <c r="P1525" t="str">
        <f>VLOOKUP($D1525,Artslister!$A$1:$W$99,6,FALSE)</f>
        <v>Magnoliophyta</v>
      </c>
      <c r="Q1525" t="str">
        <f>VLOOKUP($D1525,Artslister!$A$1:$W$99,7,FALSE)</f>
        <v>Eudicots</v>
      </c>
      <c r="R1525" t="str">
        <f>VLOOKUP($D1525,Artslister!$A$1:$W$99,8,FALSE)</f>
        <v>Ericales</v>
      </c>
      <c r="S1525" t="str">
        <f>VLOOKUP($D1525,Artslister!$A$1:$W$99,9,FALSE)</f>
        <v>Ericaceae</v>
      </c>
      <c r="T1525" t="str">
        <f>VLOOKUP($D1525,Artslister!$A$1:$W$99,10,FALSE)</f>
        <v>Calluna</v>
      </c>
      <c r="U1525" t="str">
        <f>VLOOKUP($D1525,Artslister!$A$1:$W$99,11,FALSE)</f>
        <v>vulgaris</v>
      </c>
      <c r="V1525">
        <f>VLOOKUP($D1525,Artslister!$A$1:$W$99,12,FALSE)</f>
        <v>0</v>
      </c>
      <c r="W1525" t="str">
        <f>VLOOKUP($D1525,Artslister!$A$1:$W$99,13,FALSE)</f>
        <v>(L.) Hull</v>
      </c>
      <c r="X1525" t="e">
        <f>VLOOKUP($D1525,Artslister!$A$1:$W$99,15,FALSE)</f>
        <v>#REF!</v>
      </c>
      <c r="Y1525" t="e">
        <f>VLOOKUP($D1525,Artslister!$A$1:$W$99,17,FALSE)</f>
        <v>#N/A</v>
      </c>
    </row>
    <row r="1526" spans="1:25" hidden="1" x14ac:dyDescent="0.3">
      <c r="A1526" t="s">
        <v>57</v>
      </c>
      <c r="B1526">
        <v>2017</v>
      </c>
      <c r="C1526" t="s">
        <v>1658</v>
      </c>
      <c r="D1526" t="s">
        <v>1948</v>
      </c>
      <c r="E1526">
        <v>5</v>
      </c>
      <c r="L1526" t="str">
        <f>VLOOKUP($D1526,Artslister!$A$1:$W$99,2,FALSE)</f>
        <v>Populus tremula</v>
      </c>
      <c r="M1526" t="str">
        <f>VLOOKUP($D1526,Artslister!$A$1:$W$99,3,FALSE)</f>
        <v>102641</v>
      </c>
      <c r="N1526" t="str">
        <f>VLOOKUP($D1526,Artslister!$A$1:$W$99,4,FALSE)</f>
        <v>62601</v>
      </c>
      <c r="O1526" t="str">
        <f>VLOOKUP($D1526,Artslister!$A$1:$W$99,5,FALSE)</f>
        <v>Plantae</v>
      </c>
      <c r="P1526" t="str">
        <f>VLOOKUP($D1526,Artslister!$A$1:$W$99,6,FALSE)</f>
        <v>Magnoliophyta</v>
      </c>
      <c r="Q1526" t="str">
        <f>VLOOKUP($D1526,Artslister!$A$1:$W$99,7,FALSE)</f>
        <v>Eudicots</v>
      </c>
      <c r="R1526" t="str">
        <f>VLOOKUP($D1526,Artslister!$A$1:$W$99,8,FALSE)</f>
        <v>Malpighiales</v>
      </c>
      <c r="S1526" t="str">
        <f>VLOOKUP($D1526,Artslister!$A$1:$W$99,9,FALSE)</f>
        <v>Salicaceae</v>
      </c>
      <c r="T1526" t="str">
        <f>VLOOKUP($D1526,Artslister!$A$1:$W$99,10,FALSE)</f>
        <v>Populus</v>
      </c>
      <c r="U1526" t="str">
        <f>VLOOKUP($D1526,Artslister!$A$1:$W$99,11,FALSE)</f>
        <v>tremula</v>
      </c>
      <c r="V1526">
        <f>VLOOKUP($D1526,Artslister!$A$1:$W$99,12,FALSE)</f>
        <v>0</v>
      </c>
      <c r="W1526" t="str">
        <f>VLOOKUP($D1526,Artslister!$A$1:$W$99,13,FALSE)</f>
        <v>L.</v>
      </c>
      <c r="X1526" t="e">
        <f>VLOOKUP($D1526,Artslister!$A$1:$W$99,15,FALSE)</f>
        <v>#REF!</v>
      </c>
      <c r="Y1526" t="e">
        <f>VLOOKUP($D1526,Artslister!$A$1:$W$99,17,FALSE)</f>
        <v>#N/A</v>
      </c>
    </row>
    <row r="1527" spans="1:25" hidden="1" x14ac:dyDescent="0.3">
      <c r="A1527" t="s">
        <v>57</v>
      </c>
      <c r="B1527">
        <v>2017</v>
      </c>
      <c r="C1527" t="s">
        <v>1639</v>
      </c>
      <c r="D1527" t="s">
        <v>1948</v>
      </c>
      <c r="E1527">
        <v>2</v>
      </c>
      <c r="L1527" t="str">
        <f>VLOOKUP($D1527,Artslister!$A$1:$W$99,2,FALSE)</f>
        <v>Populus tremula</v>
      </c>
      <c r="M1527" t="str">
        <f>VLOOKUP($D1527,Artslister!$A$1:$W$99,3,FALSE)</f>
        <v>102641</v>
      </c>
      <c r="N1527" t="str">
        <f>VLOOKUP($D1527,Artslister!$A$1:$W$99,4,FALSE)</f>
        <v>62601</v>
      </c>
      <c r="O1527" t="str">
        <f>VLOOKUP($D1527,Artslister!$A$1:$W$99,5,FALSE)</f>
        <v>Plantae</v>
      </c>
      <c r="P1527" t="str">
        <f>VLOOKUP($D1527,Artslister!$A$1:$W$99,6,FALSE)</f>
        <v>Magnoliophyta</v>
      </c>
      <c r="Q1527" t="str">
        <f>VLOOKUP($D1527,Artslister!$A$1:$W$99,7,FALSE)</f>
        <v>Eudicots</v>
      </c>
      <c r="R1527" t="str">
        <f>VLOOKUP($D1527,Artslister!$A$1:$W$99,8,FALSE)</f>
        <v>Malpighiales</v>
      </c>
      <c r="S1527" t="str">
        <f>VLOOKUP($D1527,Artslister!$A$1:$W$99,9,FALSE)</f>
        <v>Salicaceae</v>
      </c>
      <c r="T1527" t="str">
        <f>VLOOKUP($D1527,Artslister!$A$1:$W$99,10,FALSE)</f>
        <v>Populus</v>
      </c>
      <c r="U1527" t="str">
        <f>VLOOKUP($D1527,Artslister!$A$1:$W$99,11,FALSE)</f>
        <v>tremula</v>
      </c>
      <c r="V1527">
        <f>VLOOKUP($D1527,Artslister!$A$1:$W$99,12,FALSE)</f>
        <v>0</v>
      </c>
      <c r="W1527" t="str">
        <f>VLOOKUP($D1527,Artslister!$A$1:$W$99,13,FALSE)</f>
        <v>L.</v>
      </c>
      <c r="X1527" t="e">
        <f>VLOOKUP($D1527,Artslister!$A$1:$W$99,15,FALSE)</f>
        <v>#REF!</v>
      </c>
      <c r="Y1527" t="e">
        <f>VLOOKUP($D1527,Artslister!$A$1:$W$99,17,FALSE)</f>
        <v>#N/A</v>
      </c>
    </row>
    <row r="1528" spans="1:25" hidden="1" x14ac:dyDescent="0.3">
      <c r="A1528" s="20" t="s">
        <v>104</v>
      </c>
      <c r="B1528">
        <v>2017</v>
      </c>
      <c r="C1528" t="s">
        <v>1269</v>
      </c>
      <c r="D1528" t="s">
        <v>1950</v>
      </c>
      <c r="E1528">
        <v>15</v>
      </c>
      <c r="H1528">
        <v>1</v>
      </c>
      <c r="L1528" t="str">
        <f>VLOOKUP($D1528,Artslister!$A$1:$W$99,2,FALSE)</f>
        <v>Calluna vulgaris</v>
      </c>
      <c r="M1528" t="str">
        <f>VLOOKUP($D1528,Artslister!$A$1:$W$99,3,FALSE)</f>
        <v>101775</v>
      </c>
      <c r="N1528" t="str">
        <f>VLOOKUP($D1528,Artslister!$A$1:$W$99,4,FALSE)</f>
        <v>139068</v>
      </c>
      <c r="O1528" t="str">
        <f>VLOOKUP($D1528,Artslister!$A$1:$W$99,5,FALSE)</f>
        <v>Plantae</v>
      </c>
      <c r="P1528" t="str">
        <f>VLOOKUP($D1528,Artslister!$A$1:$W$99,6,FALSE)</f>
        <v>Magnoliophyta</v>
      </c>
      <c r="Q1528" t="str">
        <f>VLOOKUP($D1528,Artslister!$A$1:$W$99,7,FALSE)</f>
        <v>Eudicots</v>
      </c>
      <c r="R1528" t="str">
        <f>VLOOKUP($D1528,Artslister!$A$1:$W$99,8,FALSE)</f>
        <v>Ericales</v>
      </c>
      <c r="S1528" t="str">
        <f>VLOOKUP($D1528,Artslister!$A$1:$W$99,9,FALSE)</f>
        <v>Ericaceae</v>
      </c>
      <c r="T1528" t="str">
        <f>VLOOKUP($D1528,Artslister!$A$1:$W$99,10,FALSE)</f>
        <v>Calluna</v>
      </c>
      <c r="U1528" t="str">
        <f>VLOOKUP($D1528,Artslister!$A$1:$W$99,11,FALSE)</f>
        <v>vulgaris</v>
      </c>
      <c r="V1528">
        <f>VLOOKUP($D1528,Artslister!$A$1:$W$99,12,FALSE)</f>
        <v>0</v>
      </c>
      <c r="W1528" t="str">
        <f>VLOOKUP($D1528,Artslister!$A$1:$W$99,13,FALSE)</f>
        <v>(L.) Hull</v>
      </c>
      <c r="X1528" t="e">
        <f>VLOOKUP($D1528,Artslister!$A$1:$W$99,15,FALSE)</f>
        <v>#REF!</v>
      </c>
      <c r="Y1528" t="e">
        <f>VLOOKUP($D1528,Artslister!$A$1:$W$99,17,FALSE)</f>
        <v>#N/A</v>
      </c>
    </row>
    <row r="1529" spans="1:25" hidden="1" x14ac:dyDescent="0.3">
      <c r="A1529" t="s">
        <v>104</v>
      </c>
      <c r="B1529">
        <v>2018</v>
      </c>
      <c r="C1529" t="s">
        <v>1269</v>
      </c>
      <c r="D1529" t="s">
        <v>1950</v>
      </c>
      <c r="E1529">
        <v>15</v>
      </c>
      <c r="H1529">
        <v>1</v>
      </c>
      <c r="L1529" t="str">
        <f>VLOOKUP($D1529,Artslister!$A$1:$W$99,2,FALSE)</f>
        <v>Calluna vulgaris</v>
      </c>
      <c r="M1529" t="str">
        <f>VLOOKUP($D1529,Artslister!$A$1:$W$99,3,FALSE)</f>
        <v>101775</v>
      </c>
      <c r="N1529" t="str">
        <f>VLOOKUP($D1529,Artslister!$A$1:$W$99,4,FALSE)</f>
        <v>139068</v>
      </c>
      <c r="O1529" t="str">
        <f>VLOOKUP($D1529,Artslister!$A$1:$W$99,5,FALSE)</f>
        <v>Plantae</v>
      </c>
      <c r="P1529" t="str">
        <f>VLOOKUP($D1529,Artslister!$A$1:$W$99,6,FALSE)</f>
        <v>Magnoliophyta</v>
      </c>
      <c r="Q1529" t="str">
        <f>VLOOKUP($D1529,Artslister!$A$1:$W$99,7,FALSE)</f>
        <v>Eudicots</v>
      </c>
      <c r="R1529" t="str">
        <f>VLOOKUP($D1529,Artslister!$A$1:$W$99,8,FALSE)</f>
        <v>Ericales</v>
      </c>
      <c r="S1529" t="str">
        <f>VLOOKUP($D1529,Artslister!$A$1:$W$99,9,FALSE)</f>
        <v>Ericaceae</v>
      </c>
      <c r="T1529" t="str">
        <f>VLOOKUP($D1529,Artslister!$A$1:$W$99,10,FALSE)</f>
        <v>Calluna</v>
      </c>
      <c r="U1529" t="str">
        <f>VLOOKUP($D1529,Artslister!$A$1:$W$99,11,FALSE)</f>
        <v>vulgaris</v>
      </c>
      <c r="V1529">
        <f>VLOOKUP($D1529,Artslister!$A$1:$W$99,12,FALSE)</f>
        <v>0</v>
      </c>
      <c r="W1529" t="str">
        <f>VLOOKUP($D1529,Artslister!$A$1:$W$99,13,FALSE)</f>
        <v>(L.) Hull</v>
      </c>
      <c r="X1529" t="e">
        <f>VLOOKUP($D1529,Artslister!$A$1:$W$99,15,FALSE)</f>
        <v>#REF!</v>
      </c>
      <c r="Y1529" t="e">
        <f>VLOOKUP($D1529,Artslister!$A$1:$W$99,17,FALSE)</f>
        <v>#N/A</v>
      </c>
    </row>
    <row r="1530" spans="1:25" hidden="1" x14ac:dyDescent="0.3">
      <c r="A1530" t="s">
        <v>104</v>
      </c>
      <c r="B1530">
        <v>2019</v>
      </c>
      <c r="C1530" t="s">
        <v>1971</v>
      </c>
      <c r="D1530" t="s">
        <v>1950</v>
      </c>
      <c r="E1530">
        <v>7</v>
      </c>
      <c r="H1530">
        <v>1</v>
      </c>
      <c r="L1530" t="str">
        <f>VLOOKUP($D1530,Artslister!$A$1:$W$99,2,FALSE)</f>
        <v>Calluna vulgaris</v>
      </c>
      <c r="M1530" t="str">
        <f>VLOOKUP($D1530,Artslister!$A$1:$W$99,3,FALSE)</f>
        <v>101775</v>
      </c>
      <c r="N1530" t="str">
        <f>VLOOKUP($D1530,Artslister!$A$1:$W$99,4,FALSE)</f>
        <v>139068</v>
      </c>
      <c r="O1530" t="str">
        <f>VLOOKUP($D1530,Artslister!$A$1:$W$99,5,FALSE)</f>
        <v>Plantae</v>
      </c>
      <c r="P1530" t="str">
        <f>VLOOKUP($D1530,Artslister!$A$1:$W$99,6,FALSE)</f>
        <v>Magnoliophyta</v>
      </c>
      <c r="Q1530" t="str">
        <f>VLOOKUP($D1530,Artslister!$A$1:$W$99,7,FALSE)</f>
        <v>Eudicots</v>
      </c>
      <c r="R1530" t="str">
        <f>VLOOKUP($D1530,Artslister!$A$1:$W$99,8,FALSE)</f>
        <v>Ericales</v>
      </c>
      <c r="S1530" t="str">
        <f>VLOOKUP($D1530,Artslister!$A$1:$W$99,9,FALSE)</f>
        <v>Ericaceae</v>
      </c>
      <c r="T1530" t="str">
        <f>VLOOKUP($D1530,Artslister!$A$1:$W$99,10,FALSE)</f>
        <v>Calluna</v>
      </c>
      <c r="U1530" t="str">
        <f>VLOOKUP($D1530,Artslister!$A$1:$W$99,11,FALSE)</f>
        <v>vulgaris</v>
      </c>
      <c r="V1530">
        <f>VLOOKUP($D1530,Artslister!$A$1:$W$99,12,FALSE)</f>
        <v>0</v>
      </c>
      <c r="W1530" t="str">
        <f>VLOOKUP($D1530,Artslister!$A$1:$W$99,13,FALSE)</f>
        <v>(L.) Hull</v>
      </c>
      <c r="X1530" t="e">
        <f>VLOOKUP($D1530,Artslister!$A$1:$W$99,15,FALSE)</f>
        <v>#REF!</v>
      </c>
      <c r="Y1530" t="e">
        <f>VLOOKUP($D1530,Artslister!$A$1:$W$99,17,FALSE)</f>
        <v>#N/A</v>
      </c>
    </row>
    <row r="1531" spans="1:25" hidden="1" x14ac:dyDescent="0.3">
      <c r="A1531" t="s">
        <v>1932</v>
      </c>
      <c r="B1531">
        <v>2018</v>
      </c>
      <c r="C1531" t="s">
        <v>1386</v>
      </c>
      <c r="D1531" t="s">
        <v>1948</v>
      </c>
      <c r="E1531">
        <v>5</v>
      </c>
      <c r="L1531" t="str">
        <f>VLOOKUP($D1531,Artslister!$A$1:$W$99,2,FALSE)</f>
        <v>Populus tremula</v>
      </c>
      <c r="M1531" t="str">
        <f>VLOOKUP($D1531,Artslister!$A$1:$W$99,3,FALSE)</f>
        <v>102641</v>
      </c>
      <c r="N1531" t="str">
        <f>VLOOKUP($D1531,Artslister!$A$1:$W$99,4,FALSE)</f>
        <v>62601</v>
      </c>
      <c r="O1531" t="str">
        <f>VLOOKUP($D1531,Artslister!$A$1:$W$99,5,FALSE)</f>
        <v>Plantae</v>
      </c>
      <c r="P1531" t="str">
        <f>VLOOKUP($D1531,Artslister!$A$1:$W$99,6,FALSE)</f>
        <v>Magnoliophyta</v>
      </c>
      <c r="Q1531" t="str">
        <f>VLOOKUP($D1531,Artslister!$A$1:$W$99,7,FALSE)</f>
        <v>Eudicots</v>
      </c>
      <c r="R1531" t="str">
        <f>VLOOKUP($D1531,Artslister!$A$1:$W$99,8,FALSE)</f>
        <v>Malpighiales</v>
      </c>
      <c r="S1531" t="str">
        <f>VLOOKUP($D1531,Artslister!$A$1:$W$99,9,FALSE)</f>
        <v>Salicaceae</v>
      </c>
      <c r="T1531" t="str">
        <f>VLOOKUP($D1531,Artslister!$A$1:$W$99,10,FALSE)</f>
        <v>Populus</v>
      </c>
      <c r="U1531" t="str">
        <f>VLOOKUP($D1531,Artslister!$A$1:$W$99,11,FALSE)</f>
        <v>tremula</v>
      </c>
      <c r="V1531">
        <f>VLOOKUP($D1531,Artslister!$A$1:$W$99,12,FALSE)</f>
        <v>0</v>
      </c>
      <c r="W1531" t="str">
        <f>VLOOKUP($D1531,Artslister!$A$1:$W$99,13,FALSE)</f>
        <v>L.</v>
      </c>
      <c r="X1531" t="e">
        <f>VLOOKUP($D1531,Artslister!$A$1:$W$99,15,FALSE)</f>
        <v>#REF!</v>
      </c>
      <c r="Y1531" t="e">
        <f>VLOOKUP($D1531,Artslister!$A$1:$W$99,17,FALSE)</f>
        <v>#N/A</v>
      </c>
    </row>
    <row r="1532" spans="1:25" hidden="1" x14ac:dyDescent="0.3">
      <c r="A1532" t="s">
        <v>57</v>
      </c>
      <c r="B1532">
        <v>2018</v>
      </c>
      <c r="C1532" t="s">
        <v>1658</v>
      </c>
      <c r="D1532" t="s">
        <v>1948</v>
      </c>
      <c r="E1532">
        <v>5</v>
      </c>
      <c r="L1532" t="str">
        <f>VLOOKUP($D1532,Artslister!$A$1:$W$99,2,FALSE)</f>
        <v>Populus tremula</v>
      </c>
      <c r="M1532" t="str">
        <f>VLOOKUP($D1532,Artslister!$A$1:$W$99,3,FALSE)</f>
        <v>102641</v>
      </c>
      <c r="N1532" t="str">
        <f>VLOOKUP($D1532,Artslister!$A$1:$W$99,4,FALSE)</f>
        <v>62601</v>
      </c>
      <c r="O1532" t="str">
        <f>VLOOKUP($D1532,Artslister!$A$1:$W$99,5,FALSE)</f>
        <v>Plantae</v>
      </c>
      <c r="P1532" t="str">
        <f>VLOOKUP($D1532,Artslister!$A$1:$W$99,6,FALSE)</f>
        <v>Magnoliophyta</v>
      </c>
      <c r="Q1532" t="str">
        <f>VLOOKUP($D1532,Artslister!$A$1:$W$99,7,FALSE)</f>
        <v>Eudicots</v>
      </c>
      <c r="R1532" t="str">
        <f>VLOOKUP($D1532,Artslister!$A$1:$W$99,8,FALSE)</f>
        <v>Malpighiales</v>
      </c>
      <c r="S1532" t="str">
        <f>VLOOKUP($D1532,Artslister!$A$1:$W$99,9,FALSE)</f>
        <v>Salicaceae</v>
      </c>
      <c r="T1532" t="str">
        <f>VLOOKUP($D1532,Artslister!$A$1:$W$99,10,FALSE)</f>
        <v>Populus</v>
      </c>
      <c r="U1532" t="str">
        <f>VLOOKUP($D1532,Artslister!$A$1:$W$99,11,FALSE)</f>
        <v>tremula</v>
      </c>
      <c r="V1532">
        <f>VLOOKUP($D1532,Artslister!$A$1:$W$99,12,FALSE)</f>
        <v>0</v>
      </c>
      <c r="W1532" t="str">
        <f>VLOOKUP($D1532,Artslister!$A$1:$W$99,13,FALSE)</f>
        <v>L.</v>
      </c>
      <c r="X1532" t="e">
        <f>VLOOKUP($D1532,Artslister!$A$1:$W$99,15,FALSE)</f>
        <v>#REF!</v>
      </c>
      <c r="Y1532" t="e">
        <f>VLOOKUP($D1532,Artslister!$A$1:$W$99,17,FALSE)</f>
        <v>#N/A</v>
      </c>
    </row>
    <row r="1533" spans="1:25" hidden="1" x14ac:dyDescent="0.3">
      <c r="A1533" t="s">
        <v>57</v>
      </c>
      <c r="B1533">
        <v>2018</v>
      </c>
      <c r="C1533" t="s">
        <v>1639</v>
      </c>
      <c r="D1533" t="s">
        <v>1948</v>
      </c>
      <c r="E1533">
        <v>3</v>
      </c>
      <c r="L1533" t="str">
        <f>VLOOKUP($D1533,Artslister!$A$1:$W$99,2,FALSE)</f>
        <v>Populus tremula</v>
      </c>
      <c r="M1533" t="str">
        <f>VLOOKUP($D1533,Artslister!$A$1:$W$99,3,FALSE)</f>
        <v>102641</v>
      </c>
      <c r="N1533" t="str">
        <f>VLOOKUP($D1533,Artslister!$A$1:$W$99,4,FALSE)</f>
        <v>62601</v>
      </c>
      <c r="O1533" t="str">
        <f>VLOOKUP($D1533,Artslister!$A$1:$W$99,5,FALSE)</f>
        <v>Plantae</v>
      </c>
      <c r="P1533" t="str">
        <f>VLOOKUP($D1533,Artslister!$A$1:$W$99,6,FALSE)</f>
        <v>Magnoliophyta</v>
      </c>
      <c r="Q1533" t="str">
        <f>VLOOKUP($D1533,Artslister!$A$1:$W$99,7,FALSE)</f>
        <v>Eudicots</v>
      </c>
      <c r="R1533" t="str">
        <f>VLOOKUP($D1533,Artslister!$A$1:$W$99,8,FALSE)</f>
        <v>Malpighiales</v>
      </c>
      <c r="S1533" t="str">
        <f>VLOOKUP($D1533,Artslister!$A$1:$W$99,9,FALSE)</f>
        <v>Salicaceae</v>
      </c>
      <c r="T1533" t="str">
        <f>VLOOKUP($D1533,Artslister!$A$1:$W$99,10,FALSE)</f>
        <v>Populus</v>
      </c>
      <c r="U1533" t="str">
        <f>VLOOKUP($D1533,Artslister!$A$1:$W$99,11,FALSE)</f>
        <v>tremula</v>
      </c>
      <c r="V1533">
        <f>VLOOKUP($D1533,Artslister!$A$1:$W$99,12,FALSE)</f>
        <v>0</v>
      </c>
      <c r="W1533" t="str">
        <f>VLOOKUP($D1533,Artslister!$A$1:$W$99,13,FALSE)</f>
        <v>L.</v>
      </c>
      <c r="X1533" t="e">
        <f>VLOOKUP($D1533,Artslister!$A$1:$W$99,15,FALSE)</f>
        <v>#REF!</v>
      </c>
      <c r="Y1533" t="e">
        <f>VLOOKUP($D1533,Artslister!$A$1:$W$99,17,FALSE)</f>
        <v>#N/A</v>
      </c>
    </row>
    <row r="1534" spans="1:25" hidden="1" x14ac:dyDescent="0.3">
      <c r="A1534" t="s">
        <v>104</v>
      </c>
      <c r="B1534" s="20">
        <v>2020</v>
      </c>
      <c r="C1534" s="20" t="s">
        <v>1269</v>
      </c>
      <c r="D1534" s="20" t="s">
        <v>1950</v>
      </c>
      <c r="E1534" s="20">
        <v>15</v>
      </c>
      <c r="H1534">
        <v>1</v>
      </c>
      <c r="J1534" s="20"/>
      <c r="L1534" t="str">
        <f>VLOOKUP($D1534,Artslister!$A$1:$W$99,2,FALSE)</f>
        <v>Calluna vulgaris</v>
      </c>
      <c r="M1534" t="str">
        <f>VLOOKUP($D1534,Artslister!$A$1:$W$99,3,FALSE)</f>
        <v>101775</v>
      </c>
      <c r="N1534" t="str">
        <f>VLOOKUP($D1534,Artslister!$A$1:$W$99,4,FALSE)</f>
        <v>139068</v>
      </c>
      <c r="O1534" t="str">
        <f>VLOOKUP($D1534,Artslister!$A$1:$W$99,5,FALSE)</f>
        <v>Plantae</v>
      </c>
      <c r="P1534" t="str">
        <f>VLOOKUP($D1534,Artslister!$A$1:$W$99,6,FALSE)</f>
        <v>Magnoliophyta</v>
      </c>
      <c r="Q1534" t="str">
        <f>VLOOKUP($D1534,Artslister!$A$1:$W$99,7,FALSE)</f>
        <v>Eudicots</v>
      </c>
      <c r="R1534" t="str">
        <f>VLOOKUP($D1534,Artslister!$A$1:$W$99,8,FALSE)</f>
        <v>Ericales</v>
      </c>
      <c r="S1534" t="str">
        <f>VLOOKUP($D1534,Artslister!$A$1:$W$99,9,FALSE)</f>
        <v>Ericaceae</v>
      </c>
      <c r="T1534" t="str">
        <f>VLOOKUP($D1534,Artslister!$A$1:$W$99,10,FALSE)</f>
        <v>Calluna</v>
      </c>
      <c r="U1534" t="str">
        <f>VLOOKUP($D1534,Artslister!$A$1:$W$99,11,FALSE)</f>
        <v>vulgaris</v>
      </c>
      <c r="V1534">
        <f>VLOOKUP($D1534,Artslister!$A$1:$W$99,12,FALSE)</f>
        <v>0</v>
      </c>
      <c r="W1534" t="str">
        <f>VLOOKUP($D1534,Artslister!$A$1:$W$99,13,FALSE)</f>
        <v>(L.) Hull</v>
      </c>
      <c r="X1534" t="e">
        <f>VLOOKUP($D1534,Artslister!$A$1:$W$99,15,FALSE)</f>
        <v>#REF!</v>
      </c>
      <c r="Y1534" t="e">
        <f>VLOOKUP($D1534,Artslister!$A$1:$W$99,17,FALSE)</f>
        <v>#N/A</v>
      </c>
    </row>
    <row r="1535" spans="1:25" hidden="1" x14ac:dyDescent="0.3">
      <c r="A1535" t="s">
        <v>104</v>
      </c>
      <c r="B1535" s="20">
        <v>2022</v>
      </c>
      <c r="C1535" t="s">
        <v>1270</v>
      </c>
      <c r="D1535" t="s">
        <v>1936</v>
      </c>
      <c r="E1535">
        <v>20</v>
      </c>
      <c r="H1535">
        <v>1</v>
      </c>
      <c r="L1535" t="str">
        <f>VLOOKUP($D1535,Artslister!$A$1:$W$99,2,FALSE)</f>
        <v>Cotoneaster integerrimus</v>
      </c>
      <c r="M1535" t="str">
        <f>VLOOKUP($D1535,Artslister!$A$1:$W$99,3,FALSE)</f>
        <v>103276</v>
      </c>
      <c r="N1535" t="str">
        <f>VLOOKUP($D1535,Artslister!$A$1:$W$99,4,FALSE)</f>
        <v>132025</v>
      </c>
      <c r="O1535" t="str">
        <f>VLOOKUP($D1535,Artslister!$A$1:$W$99,5,FALSE)</f>
        <v>Plantae</v>
      </c>
      <c r="P1535" t="str">
        <f>VLOOKUP($D1535,Artslister!$A$1:$W$99,6,FALSE)</f>
        <v>Magnoliophyta</v>
      </c>
      <c r="Q1535" t="str">
        <f>VLOOKUP($D1535,Artslister!$A$1:$W$99,7,FALSE)</f>
        <v>Eudicots</v>
      </c>
      <c r="R1535" t="str">
        <f>VLOOKUP($D1535,Artslister!$A$1:$W$99,8,FALSE)</f>
        <v>Rosales</v>
      </c>
      <c r="S1535" t="str">
        <f>VLOOKUP($D1535,Artslister!$A$1:$W$99,9,FALSE)</f>
        <v>Rosaceae</v>
      </c>
      <c r="T1535" t="str">
        <f>VLOOKUP($D1535,Artslister!$A$1:$W$99,10,FALSE)</f>
        <v>Cotoneaster</v>
      </c>
      <c r="U1535" t="str">
        <f>VLOOKUP($D1535,Artslister!$A$1:$W$99,11,FALSE)</f>
        <v>integerrimus</v>
      </c>
      <c r="V1535">
        <f>VLOOKUP($D1535,Artslister!$A$1:$W$99,12,FALSE)</f>
        <v>0</v>
      </c>
      <c r="W1535" t="str">
        <f>VLOOKUP($D1535,Artslister!$A$1:$W$99,13,FALSE)</f>
        <v>Medik.</v>
      </c>
      <c r="X1535" t="e">
        <f>VLOOKUP($D1535,Artslister!$A$1:$W$99,15,FALSE)</f>
        <v>#REF!</v>
      </c>
      <c r="Y1535" t="e">
        <f>VLOOKUP($D1535,Artslister!$A$1:$W$99,17,FALSE)</f>
        <v>#N/A</v>
      </c>
    </row>
    <row r="1536" spans="1:25" hidden="1" x14ac:dyDescent="0.3">
      <c r="A1536" t="s">
        <v>104</v>
      </c>
      <c r="B1536">
        <v>2017</v>
      </c>
      <c r="C1536" t="s">
        <v>1270</v>
      </c>
      <c r="D1536" t="s">
        <v>1936</v>
      </c>
      <c r="E1536">
        <v>25</v>
      </c>
      <c r="L1536" t="str">
        <f>VLOOKUP($D1536,Artslister!$A$1:$W$99,2,FALSE)</f>
        <v>Cotoneaster integerrimus</v>
      </c>
      <c r="M1536" t="str">
        <f>VLOOKUP($D1536,Artslister!$A$1:$W$99,3,FALSE)</f>
        <v>103276</v>
      </c>
      <c r="N1536" t="str">
        <f>VLOOKUP($D1536,Artslister!$A$1:$W$99,4,FALSE)</f>
        <v>132025</v>
      </c>
      <c r="O1536" t="str">
        <f>VLOOKUP($D1536,Artslister!$A$1:$W$99,5,FALSE)</f>
        <v>Plantae</v>
      </c>
      <c r="P1536" t="str">
        <f>VLOOKUP($D1536,Artslister!$A$1:$W$99,6,FALSE)</f>
        <v>Magnoliophyta</v>
      </c>
      <c r="Q1536" t="str">
        <f>VLOOKUP($D1536,Artslister!$A$1:$W$99,7,FALSE)</f>
        <v>Eudicots</v>
      </c>
      <c r="R1536" t="str">
        <f>VLOOKUP($D1536,Artslister!$A$1:$W$99,8,FALSE)</f>
        <v>Rosales</v>
      </c>
      <c r="S1536" t="str">
        <f>VLOOKUP($D1536,Artslister!$A$1:$W$99,9,FALSE)</f>
        <v>Rosaceae</v>
      </c>
      <c r="T1536" t="str">
        <f>VLOOKUP($D1536,Artslister!$A$1:$W$99,10,FALSE)</f>
        <v>Cotoneaster</v>
      </c>
      <c r="U1536" t="str">
        <f>VLOOKUP($D1536,Artslister!$A$1:$W$99,11,FALSE)</f>
        <v>integerrimus</v>
      </c>
      <c r="V1536">
        <f>VLOOKUP($D1536,Artslister!$A$1:$W$99,12,FALSE)</f>
        <v>0</v>
      </c>
      <c r="W1536" t="str">
        <f>VLOOKUP($D1536,Artslister!$A$1:$W$99,13,FALSE)</f>
        <v>Medik.</v>
      </c>
      <c r="X1536" t="e">
        <f>VLOOKUP($D1536,Artslister!$A$1:$W$99,15,FALSE)</f>
        <v>#REF!</v>
      </c>
      <c r="Y1536" t="e">
        <f>VLOOKUP($D1536,Artslister!$A$1:$W$99,17,FALSE)</f>
        <v>#N/A</v>
      </c>
    </row>
    <row r="1537" spans="1:25" hidden="1" x14ac:dyDescent="0.3">
      <c r="A1537" t="s">
        <v>1932</v>
      </c>
      <c r="B1537">
        <v>2019</v>
      </c>
      <c r="C1537" t="s">
        <v>1386</v>
      </c>
      <c r="D1537" t="s">
        <v>1948</v>
      </c>
      <c r="E1537">
        <v>1</v>
      </c>
      <c r="L1537" t="str">
        <f>VLOOKUP($D1537,Artslister!$A$1:$W$99,2,FALSE)</f>
        <v>Populus tremula</v>
      </c>
      <c r="M1537" t="str">
        <f>VLOOKUP($D1537,Artslister!$A$1:$W$99,3,FALSE)</f>
        <v>102641</v>
      </c>
      <c r="N1537" t="str">
        <f>VLOOKUP($D1537,Artslister!$A$1:$W$99,4,FALSE)</f>
        <v>62601</v>
      </c>
      <c r="O1537" t="str">
        <f>VLOOKUP($D1537,Artslister!$A$1:$W$99,5,FALSE)</f>
        <v>Plantae</v>
      </c>
      <c r="P1537" t="str">
        <f>VLOOKUP($D1537,Artslister!$A$1:$W$99,6,FALSE)</f>
        <v>Magnoliophyta</v>
      </c>
      <c r="Q1537" t="str">
        <f>VLOOKUP($D1537,Artslister!$A$1:$W$99,7,FALSE)</f>
        <v>Eudicots</v>
      </c>
      <c r="R1537" t="str">
        <f>VLOOKUP($D1537,Artslister!$A$1:$W$99,8,FALSE)</f>
        <v>Malpighiales</v>
      </c>
      <c r="S1537" t="str">
        <f>VLOOKUP($D1537,Artslister!$A$1:$W$99,9,FALSE)</f>
        <v>Salicaceae</v>
      </c>
      <c r="T1537" t="str">
        <f>VLOOKUP($D1537,Artslister!$A$1:$W$99,10,FALSE)</f>
        <v>Populus</v>
      </c>
      <c r="U1537" t="str">
        <f>VLOOKUP($D1537,Artslister!$A$1:$W$99,11,FALSE)</f>
        <v>tremula</v>
      </c>
      <c r="V1537">
        <f>VLOOKUP($D1537,Artslister!$A$1:$W$99,12,FALSE)</f>
        <v>0</v>
      </c>
      <c r="W1537" t="str">
        <f>VLOOKUP($D1537,Artslister!$A$1:$W$99,13,FALSE)</f>
        <v>L.</v>
      </c>
      <c r="X1537" t="e">
        <f>VLOOKUP($D1537,Artslister!$A$1:$W$99,15,FALSE)</f>
        <v>#REF!</v>
      </c>
      <c r="Y1537" t="e">
        <f>VLOOKUP($D1537,Artslister!$A$1:$W$99,17,FALSE)</f>
        <v>#N/A</v>
      </c>
    </row>
    <row r="1538" spans="1:25" hidden="1" x14ac:dyDescent="0.3">
      <c r="A1538" t="s">
        <v>57</v>
      </c>
      <c r="B1538">
        <v>2019</v>
      </c>
      <c r="C1538" t="s">
        <v>1658</v>
      </c>
      <c r="D1538" t="s">
        <v>1948</v>
      </c>
      <c r="E1538">
        <v>5</v>
      </c>
      <c r="L1538" t="str">
        <f>VLOOKUP($D1538,Artslister!$A$1:$W$99,2,FALSE)</f>
        <v>Populus tremula</v>
      </c>
      <c r="M1538" t="str">
        <f>VLOOKUP($D1538,Artslister!$A$1:$W$99,3,FALSE)</f>
        <v>102641</v>
      </c>
      <c r="N1538" t="str">
        <f>VLOOKUP($D1538,Artslister!$A$1:$W$99,4,FALSE)</f>
        <v>62601</v>
      </c>
      <c r="O1538" t="str">
        <f>VLOOKUP($D1538,Artslister!$A$1:$W$99,5,FALSE)</f>
        <v>Plantae</v>
      </c>
      <c r="P1538" t="str">
        <f>VLOOKUP($D1538,Artslister!$A$1:$W$99,6,FALSE)</f>
        <v>Magnoliophyta</v>
      </c>
      <c r="Q1538" t="str">
        <f>VLOOKUP($D1538,Artslister!$A$1:$W$99,7,FALSE)</f>
        <v>Eudicots</v>
      </c>
      <c r="R1538" t="str">
        <f>VLOOKUP($D1538,Artslister!$A$1:$W$99,8,FALSE)</f>
        <v>Malpighiales</v>
      </c>
      <c r="S1538" t="str">
        <f>VLOOKUP($D1538,Artslister!$A$1:$W$99,9,FALSE)</f>
        <v>Salicaceae</v>
      </c>
      <c r="T1538" t="str">
        <f>VLOOKUP($D1538,Artslister!$A$1:$W$99,10,FALSE)</f>
        <v>Populus</v>
      </c>
      <c r="U1538" t="str">
        <f>VLOOKUP($D1538,Artslister!$A$1:$W$99,11,FALSE)</f>
        <v>tremula</v>
      </c>
      <c r="V1538">
        <f>VLOOKUP($D1538,Artslister!$A$1:$W$99,12,FALSE)</f>
        <v>0</v>
      </c>
      <c r="W1538" t="str">
        <f>VLOOKUP($D1538,Artslister!$A$1:$W$99,13,FALSE)</f>
        <v>L.</v>
      </c>
      <c r="X1538" t="e">
        <f>VLOOKUP($D1538,Artslister!$A$1:$W$99,15,FALSE)</f>
        <v>#REF!</v>
      </c>
      <c r="Y1538" t="e">
        <f>VLOOKUP($D1538,Artslister!$A$1:$W$99,17,FALSE)</f>
        <v>#N/A</v>
      </c>
    </row>
    <row r="1539" spans="1:25" hidden="1" x14ac:dyDescent="0.3">
      <c r="A1539" t="s">
        <v>104</v>
      </c>
      <c r="B1539">
        <v>2018</v>
      </c>
      <c r="C1539" t="s">
        <v>1270</v>
      </c>
      <c r="D1539" t="s">
        <v>1936</v>
      </c>
      <c r="E1539">
        <v>25</v>
      </c>
      <c r="L1539" t="str">
        <f>VLOOKUP($D1539,Artslister!$A$1:$W$99,2,FALSE)</f>
        <v>Cotoneaster integerrimus</v>
      </c>
      <c r="M1539" t="str">
        <f>VLOOKUP($D1539,Artslister!$A$1:$W$99,3,FALSE)</f>
        <v>103276</v>
      </c>
      <c r="N1539" t="str">
        <f>VLOOKUP($D1539,Artslister!$A$1:$W$99,4,FALSE)</f>
        <v>132025</v>
      </c>
      <c r="O1539" t="str">
        <f>VLOOKUP($D1539,Artslister!$A$1:$W$99,5,FALSE)</f>
        <v>Plantae</v>
      </c>
      <c r="P1539" t="str">
        <f>VLOOKUP($D1539,Artslister!$A$1:$W$99,6,FALSE)</f>
        <v>Magnoliophyta</v>
      </c>
      <c r="Q1539" t="str">
        <f>VLOOKUP($D1539,Artslister!$A$1:$W$99,7,FALSE)</f>
        <v>Eudicots</v>
      </c>
      <c r="R1539" t="str">
        <f>VLOOKUP($D1539,Artslister!$A$1:$W$99,8,FALSE)</f>
        <v>Rosales</v>
      </c>
      <c r="S1539" t="str">
        <f>VLOOKUP($D1539,Artslister!$A$1:$W$99,9,FALSE)</f>
        <v>Rosaceae</v>
      </c>
      <c r="T1539" t="str">
        <f>VLOOKUP($D1539,Artslister!$A$1:$W$99,10,FALSE)</f>
        <v>Cotoneaster</v>
      </c>
      <c r="U1539" t="str">
        <f>VLOOKUP($D1539,Artslister!$A$1:$W$99,11,FALSE)</f>
        <v>integerrimus</v>
      </c>
      <c r="V1539">
        <f>VLOOKUP($D1539,Artslister!$A$1:$W$99,12,FALSE)</f>
        <v>0</v>
      </c>
      <c r="W1539" t="str">
        <f>VLOOKUP($D1539,Artslister!$A$1:$W$99,13,FALSE)</f>
        <v>Medik.</v>
      </c>
      <c r="X1539" t="e">
        <f>VLOOKUP($D1539,Artslister!$A$1:$W$99,15,FALSE)</f>
        <v>#REF!</v>
      </c>
      <c r="Y1539" t="e">
        <f>VLOOKUP($D1539,Artslister!$A$1:$W$99,17,FALSE)</f>
        <v>#N/A</v>
      </c>
    </row>
    <row r="1540" spans="1:25" hidden="1" x14ac:dyDescent="0.3">
      <c r="A1540" t="s">
        <v>104</v>
      </c>
      <c r="B1540">
        <v>2019</v>
      </c>
      <c r="C1540" t="s">
        <v>1957</v>
      </c>
      <c r="D1540" t="s">
        <v>1936</v>
      </c>
      <c r="E1540">
        <v>20</v>
      </c>
      <c r="L1540" t="str">
        <f>VLOOKUP($D1540,Artslister!$A$1:$W$99,2,FALSE)</f>
        <v>Cotoneaster integerrimus</v>
      </c>
      <c r="M1540" t="str">
        <f>VLOOKUP($D1540,Artslister!$A$1:$W$99,3,FALSE)</f>
        <v>103276</v>
      </c>
      <c r="N1540" t="str">
        <f>VLOOKUP($D1540,Artslister!$A$1:$W$99,4,FALSE)</f>
        <v>132025</v>
      </c>
      <c r="O1540" t="str">
        <f>VLOOKUP($D1540,Artslister!$A$1:$W$99,5,FALSE)</f>
        <v>Plantae</v>
      </c>
      <c r="P1540" t="str">
        <f>VLOOKUP($D1540,Artslister!$A$1:$W$99,6,FALSE)</f>
        <v>Magnoliophyta</v>
      </c>
      <c r="Q1540" t="str">
        <f>VLOOKUP($D1540,Artslister!$A$1:$W$99,7,FALSE)</f>
        <v>Eudicots</v>
      </c>
      <c r="R1540" t="str">
        <f>VLOOKUP($D1540,Artslister!$A$1:$W$99,8,FALSE)</f>
        <v>Rosales</v>
      </c>
      <c r="S1540" t="str">
        <f>VLOOKUP($D1540,Artslister!$A$1:$W$99,9,FALSE)</f>
        <v>Rosaceae</v>
      </c>
      <c r="T1540" t="str">
        <f>VLOOKUP($D1540,Artslister!$A$1:$W$99,10,FALSE)</f>
        <v>Cotoneaster</v>
      </c>
      <c r="U1540" t="str">
        <f>VLOOKUP($D1540,Artslister!$A$1:$W$99,11,FALSE)</f>
        <v>integerrimus</v>
      </c>
      <c r="V1540">
        <f>VLOOKUP($D1540,Artslister!$A$1:$W$99,12,FALSE)</f>
        <v>0</v>
      </c>
      <c r="W1540" t="str">
        <f>VLOOKUP($D1540,Artslister!$A$1:$W$99,13,FALSE)</f>
        <v>Medik.</v>
      </c>
      <c r="X1540" t="e">
        <f>VLOOKUP($D1540,Artslister!$A$1:$W$99,15,FALSE)</f>
        <v>#REF!</v>
      </c>
      <c r="Y1540" t="e">
        <f>VLOOKUP($D1540,Artslister!$A$1:$W$99,17,FALSE)</f>
        <v>#N/A</v>
      </c>
    </row>
    <row r="1541" spans="1:25" hidden="1" x14ac:dyDescent="0.3">
      <c r="A1541" t="s">
        <v>104</v>
      </c>
      <c r="B1541" s="20">
        <v>2021</v>
      </c>
      <c r="C1541" s="20" t="s">
        <v>1270</v>
      </c>
      <c r="D1541" s="20" t="s">
        <v>1936</v>
      </c>
      <c r="E1541" s="20">
        <v>20</v>
      </c>
      <c r="J1541" s="20"/>
      <c r="L1541" t="str">
        <f>VLOOKUP($D1541,Artslister!$A$1:$W$99,2,FALSE)</f>
        <v>Cotoneaster integerrimus</v>
      </c>
      <c r="M1541" t="str">
        <f>VLOOKUP($D1541,Artslister!$A$1:$W$99,3,FALSE)</f>
        <v>103276</v>
      </c>
      <c r="N1541" t="str">
        <f>VLOOKUP($D1541,Artslister!$A$1:$W$99,4,FALSE)</f>
        <v>132025</v>
      </c>
      <c r="O1541" t="str">
        <f>VLOOKUP($D1541,Artslister!$A$1:$W$99,5,FALSE)</f>
        <v>Plantae</v>
      </c>
      <c r="P1541" t="str">
        <f>VLOOKUP($D1541,Artslister!$A$1:$W$99,6,FALSE)</f>
        <v>Magnoliophyta</v>
      </c>
      <c r="Q1541" t="str">
        <f>VLOOKUP($D1541,Artslister!$A$1:$W$99,7,FALSE)</f>
        <v>Eudicots</v>
      </c>
      <c r="R1541" t="str">
        <f>VLOOKUP($D1541,Artslister!$A$1:$W$99,8,FALSE)</f>
        <v>Rosales</v>
      </c>
      <c r="S1541" t="str">
        <f>VLOOKUP($D1541,Artslister!$A$1:$W$99,9,FALSE)</f>
        <v>Rosaceae</v>
      </c>
      <c r="T1541" t="str">
        <f>VLOOKUP($D1541,Artslister!$A$1:$W$99,10,FALSE)</f>
        <v>Cotoneaster</v>
      </c>
      <c r="U1541" t="str">
        <f>VLOOKUP($D1541,Artslister!$A$1:$W$99,11,FALSE)</f>
        <v>integerrimus</v>
      </c>
      <c r="V1541">
        <f>VLOOKUP($D1541,Artslister!$A$1:$W$99,12,FALSE)</f>
        <v>0</v>
      </c>
      <c r="W1541" t="str">
        <f>VLOOKUP($D1541,Artslister!$A$1:$W$99,13,FALSE)</f>
        <v>Medik.</v>
      </c>
      <c r="X1541" t="e">
        <f>VLOOKUP($D1541,Artslister!$A$1:$W$99,15,FALSE)</f>
        <v>#REF!</v>
      </c>
      <c r="Y1541" t="e">
        <f>VLOOKUP($D1541,Artslister!$A$1:$W$99,17,FALSE)</f>
        <v>#N/A</v>
      </c>
    </row>
    <row r="1542" spans="1:25" hidden="1" x14ac:dyDescent="0.3">
      <c r="A1542" s="20" t="s">
        <v>104</v>
      </c>
      <c r="B1542">
        <v>2023</v>
      </c>
      <c r="C1542" t="s">
        <v>1270</v>
      </c>
      <c r="D1542" t="s">
        <v>1936</v>
      </c>
      <c r="E1542">
        <v>5</v>
      </c>
      <c r="I1542">
        <v>1</v>
      </c>
      <c r="L1542" t="str">
        <f>VLOOKUP($D1542,Artslister!$A$1:$W$99,2,FALSE)</f>
        <v>Cotoneaster integerrimus</v>
      </c>
      <c r="M1542" t="str">
        <f>VLOOKUP($D1542,Artslister!$A$1:$W$99,3,FALSE)</f>
        <v>103276</v>
      </c>
      <c r="N1542" t="str">
        <f>VLOOKUP($D1542,Artslister!$A$1:$W$99,4,FALSE)</f>
        <v>132025</v>
      </c>
      <c r="O1542" t="str">
        <f>VLOOKUP($D1542,Artslister!$A$1:$W$99,5,FALSE)</f>
        <v>Plantae</v>
      </c>
      <c r="P1542" t="str">
        <f>VLOOKUP($D1542,Artslister!$A$1:$W$99,6,FALSE)</f>
        <v>Magnoliophyta</v>
      </c>
      <c r="Q1542" t="str">
        <f>VLOOKUP($D1542,Artslister!$A$1:$W$99,7,FALSE)</f>
        <v>Eudicots</v>
      </c>
      <c r="R1542" t="str">
        <f>VLOOKUP($D1542,Artslister!$A$1:$W$99,8,FALSE)</f>
        <v>Rosales</v>
      </c>
      <c r="S1542" t="str">
        <f>VLOOKUP($D1542,Artslister!$A$1:$W$99,9,FALSE)</f>
        <v>Rosaceae</v>
      </c>
      <c r="T1542" t="str">
        <f>VLOOKUP($D1542,Artslister!$A$1:$W$99,10,FALSE)</f>
        <v>Cotoneaster</v>
      </c>
      <c r="U1542" t="str">
        <f>VLOOKUP($D1542,Artslister!$A$1:$W$99,11,FALSE)</f>
        <v>integerrimus</v>
      </c>
      <c r="V1542">
        <f>VLOOKUP($D1542,Artslister!$A$1:$W$99,12,FALSE)</f>
        <v>0</v>
      </c>
      <c r="W1542" t="str">
        <f>VLOOKUP($D1542,Artslister!$A$1:$W$99,13,FALSE)</f>
        <v>Medik.</v>
      </c>
      <c r="X1542" t="e">
        <f>VLOOKUP($D1542,Artslister!$A$1:$W$99,15,FALSE)</f>
        <v>#REF!</v>
      </c>
      <c r="Y1542" t="e">
        <f>VLOOKUP($D1542,Artslister!$A$1:$W$99,17,FALSE)</f>
        <v>#N/A</v>
      </c>
    </row>
    <row r="1543" spans="1:25" hidden="1" x14ac:dyDescent="0.3">
      <c r="A1543" s="20" t="s">
        <v>104</v>
      </c>
      <c r="B1543">
        <v>2018</v>
      </c>
      <c r="C1543" t="s">
        <v>1270</v>
      </c>
      <c r="D1543" t="s">
        <v>1113</v>
      </c>
      <c r="E1543">
        <v>80</v>
      </c>
      <c r="L1543" t="str">
        <f>VLOOKUP($D1543,Artslister!$A$1:$W$99,2,FALSE)</f>
        <v>Pinus sylvestris</v>
      </c>
      <c r="M1543" t="str">
        <f>VLOOKUP($D1543,Artslister!$A$1:$W$99,3,FALSE)</f>
        <v>103825</v>
      </c>
      <c r="N1543" t="str">
        <f>VLOOKUP($D1543,Artslister!$A$1:$W$99,4,FALSE)</f>
        <v>135419</v>
      </c>
      <c r="O1543" t="str">
        <f>VLOOKUP($D1543,Artslister!$A$1:$W$99,5,FALSE)</f>
        <v>Plantae</v>
      </c>
      <c r="P1543" t="str">
        <f>VLOOKUP($D1543,Artslister!$A$1:$W$99,6,FALSE)</f>
        <v>Pinophyta</v>
      </c>
      <c r="Q1543" t="str">
        <f>VLOOKUP($D1543,Artslister!$A$1:$W$99,7,FALSE)</f>
        <v>Pinopsida</v>
      </c>
      <c r="R1543" t="str">
        <f>VLOOKUP($D1543,Artslister!$A$1:$W$99,8,FALSE)</f>
        <v>Pinales</v>
      </c>
      <c r="S1543" t="str">
        <f>VLOOKUP($D1543,Artslister!$A$1:$W$99,9,FALSE)</f>
        <v>Pinaceae</v>
      </c>
      <c r="T1543" t="str">
        <f>VLOOKUP($D1543,Artslister!$A$1:$W$99,10,FALSE)</f>
        <v>Pinus</v>
      </c>
      <c r="U1543" t="str">
        <f>VLOOKUP($D1543,Artslister!$A$1:$W$99,11,FALSE)</f>
        <v>sylvestris</v>
      </c>
      <c r="V1543">
        <f>VLOOKUP($D1543,Artslister!$A$1:$W$99,12,FALSE)</f>
        <v>0</v>
      </c>
      <c r="W1543" t="str">
        <f>VLOOKUP($D1543,Artslister!$A$1:$W$99,13,FALSE)</f>
        <v>L.</v>
      </c>
      <c r="X1543" t="e">
        <f>VLOOKUP($D1543,Artslister!$A$1:$W$99,15,FALSE)</f>
        <v>#REF!</v>
      </c>
      <c r="Y1543" t="e">
        <f>VLOOKUP($D1543,Artslister!$A$1:$W$99,17,FALSE)</f>
        <v>#N/A</v>
      </c>
    </row>
    <row r="1544" spans="1:25" hidden="1" x14ac:dyDescent="0.3">
      <c r="A1544" t="s">
        <v>1932</v>
      </c>
      <c r="B1544">
        <v>2020</v>
      </c>
      <c r="C1544" t="s">
        <v>1386</v>
      </c>
      <c r="D1544" t="s">
        <v>1948</v>
      </c>
      <c r="E1544">
        <v>1</v>
      </c>
      <c r="L1544" t="str">
        <f>VLOOKUP($D1544,Artslister!$A$1:$W$99,2,FALSE)</f>
        <v>Populus tremula</v>
      </c>
      <c r="M1544" t="str">
        <f>VLOOKUP($D1544,Artslister!$A$1:$W$99,3,FALSE)</f>
        <v>102641</v>
      </c>
      <c r="N1544" t="str">
        <f>VLOOKUP($D1544,Artslister!$A$1:$W$99,4,FALSE)</f>
        <v>62601</v>
      </c>
      <c r="O1544" t="str">
        <f>VLOOKUP($D1544,Artslister!$A$1:$W$99,5,FALSE)</f>
        <v>Plantae</v>
      </c>
      <c r="P1544" t="str">
        <f>VLOOKUP($D1544,Artslister!$A$1:$W$99,6,FALSE)</f>
        <v>Magnoliophyta</v>
      </c>
      <c r="Q1544" t="str">
        <f>VLOOKUP($D1544,Artslister!$A$1:$W$99,7,FALSE)</f>
        <v>Eudicots</v>
      </c>
      <c r="R1544" t="str">
        <f>VLOOKUP($D1544,Artslister!$A$1:$W$99,8,FALSE)</f>
        <v>Malpighiales</v>
      </c>
      <c r="S1544" t="str">
        <f>VLOOKUP($D1544,Artslister!$A$1:$W$99,9,FALSE)</f>
        <v>Salicaceae</v>
      </c>
      <c r="T1544" t="str">
        <f>VLOOKUP($D1544,Artslister!$A$1:$W$99,10,FALSE)</f>
        <v>Populus</v>
      </c>
      <c r="U1544" t="str">
        <f>VLOOKUP($D1544,Artslister!$A$1:$W$99,11,FALSE)</f>
        <v>tremula</v>
      </c>
      <c r="V1544">
        <f>VLOOKUP($D1544,Artslister!$A$1:$W$99,12,FALSE)</f>
        <v>0</v>
      </c>
      <c r="W1544" t="str">
        <f>VLOOKUP($D1544,Artslister!$A$1:$W$99,13,FALSE)</f>
        <v>L.</v>
      </c>
      <c r="X1544" t="e">
        <f>VLOOKUP($D1544,Artslister!$A$1:$W$99,15,FALSE)</f>
        <v>#REF!</v>
      </c>
      <c r="Y1544" t="e">
        <f>VLOOKUP($D1544,Artslister!$A$1:$W$99,17,FALSE)</f>
        <v>#N/A</v>
      </c>
    </row>
    <row r="1545" spans="1:25" hidden="1" x14ac:dyDescent="0.3">
      <c r="A1545" t="s">
        <v>57</v>
      </c>
      <c r="B1545">
        <v>2021</v>
      </c>
      <c r="C1545" t="s">
        <v>1658</v>
      </c>
      <c r="D1545" t="s">
        <v>1948</v>
      </c>
      <c r="E1545">
        <v>4</v>
      </c>
      <c r="I1545">
        <v>1</v>
      </c>
      <c r="L1545" t="str">
        <f>VLOOKUP($D1545,Artslister!$A$1:$W$99,2,FALSE)</f>
        <v>Populus tremula</v>
      </c>
      <c r="M1545" t="str">
        <f>VLOOKUP($D1545,Artslister!$A$1:$W$99,3,FALSE)</f>
        <v>102641</v>
      </c>
      <c r="N1545" t="str">
        <f>VLOOKUP($D1545,Artslister!$A$1:$W$99,4,FALSE)</f>
        <v>62601</v>
      </c>
      <c r="O1545" t="str">
        <f>VLOOKUP($D1545,Artslister!$A$1:$W$99,5,FALSE)</f>
        <v>Plantae</v>
      </c>
      <c r="P1545" t="str">
        <f>VLOOKUP($D1545,Artslister!$A$1:$W$99,6,FALSE)</f>
        <v>Magnoliophyta</v>
      </c>
      <c r="Q1545" t="str">
        <f>VLOOKUP($D1545,Artslister!$A$1:$W$99,7,FALSE)</f>
        <v>Eudicots</v>
      </c>
      <c r="R1545" t="str">
        <f>VLOOKUP($D1545,Artslister!$A$1:$W$99,8,FALSE)</f>
        <v>Malpighiales</v>
      </c>
      <c r="S1545" t="str">
        <f>VLOOKUP($D1545,Artslister!$A$1:$W$99,9,FALSE)</f>
        <v>Salicaceae</v>
      </c>
      <c r="T1545" t="str">
        <f>VLOOKUP($D1545,Artslister!$A$1:$W$99,10,FALSE)</f>
        <v>Populus</v>
      </c>
      <c r="U1545" t="str">
        <f>VLOOKUP($D1545,Artslister!$A$1:$W$99,11,FALSE)</f>
        <v>tremula</v>
      </c>
      <c r="V1545">
        <f>VLOOKUP($D1545,Artslister!$A$1:$W$99,12,FALSE)</f>
        <v>0</v>
      </c>
      <c r="W1545" t="str">
        <f>VLOOKUP($D1545,Artslister!$A$1:$W$99,13,FALSE)</f>
        <v>L.</v>
      </c>
      <c r="X1545" t="e">
        <f>VLOOKUP($D1545,Artslister!$A$1:$W$99,15,FALSE)</f>
        <v>#REF!</v>
      </c>
      <c r="Y1545" t="e">
        <f>VLOOKUP($D1545,Artslister!$A$1:$W$99,17,FALSE)</f>
        <v>#N/A</v>
      </c>
    </row>
    <row r="1546" spans="1:25" ht="14.55" hidden="1" x14ac:dyDescent="0.3">
      <c r="A1546" t="s">
        <v>147</v>
      </c>
      <c r="B1546">
        <v>2022</v>
      </c>
      <c r="C1546" t="s">
        <v>1607</v>
      </c>
      <c r="D1546" t="s">
        <v>1927</v>
      </c>
      <c r="E1546">
        <v>5</v>
      </c>
      <c r="F1546">
        <v>1</v>
      </c>
      <c r="L1546" t="str">
        <f>VLOOKUP($D1546,Artslister!$A$1:$W$99,2,FALSE)</f>
        <v>Ranunculus polyanthemos</v>
      </c>
      <c r="M1546" t="str">
        <f>VLOOKUP($D1546,Artslister!$A$1:$W$99,3,FALSE)</f>
        <v>103162</v>
      </c>
      <c r="N1546" t="str">
        <f>VLOOKUP($D1546,Artslister!$A$1:$W$99,4,FALSE)</f>
        <v>136513</v>
      </c>
      <c r="O1546" t="str">
        <f>VLOOKUP($D1546,Artslister!$A$1:$W$99,5,FALSE)</f>
        <v>Plantae</v>
      </c>
      <c r="P1546" t="str">
        <f>VLOOKUP($D1546,Artslister!$A$1:$W$99,6,FALSE)</f>
        <v>Magnoliophyta</v>
      </c>
      <c r="Q1546" t="str">
        <f>VLOOKUP($D1546,Artslister!$A$1:$W$99,7,FALSE)</f>
        <v>Eudicots</v>
      </c>
      <c r="R1546" t="str">
        <f>VLOOKUP($D1546,Artslister!$A$1:$W$99,8,FALSE)</f>
        <v>Ranunculales</v>
      </c>
      <c r="S1546" t="str">
        <f>VLOOKUP($D1546,Artslister!$A$1:$W$99,9,FALSE)</f>
        <v>Ranunculaceae</v>
      </c>
      <c r="T1546" t="str">
        <f>VLOOKUP($D1546,Artslister!$A$1:$W$99,10,FALSE)</f>
        <v>Ranunculus</v>
      </c>
      <c r="U1546" t="str">
        <f>VLOOKUP($D1546,Artslister!$A$1:$W$99,11,FALSE)</f>
        <v>polyanthemos</v>
      </c>
      <c r="V1546">
        <f>VLOOKUP($D1546,Artslister!$A$1:$W$99,12,FALSE)</f>
        <v>0</v>
      </c>
      <c r="W1546" t="str">
        <f>VLOOKUP($D1546,Artslister!$A$1:$W$99,13,FALSE)</f>
        <v>L.</v>
      </c>
      <c r="X1546" t="e">
        <f>VLOOKUP($D1546,Artslister!$A$1:$W$99,15,FALSE)</f>
        <v>#REF!</v>
      </c>
      <c r="Y1546" t="e">
        <f>VLOOKUP($D1546,Artslister!$A$1:$W$99,17,FALSE)</f>
        <v>#N/A</v>
      </c>
    </row>
    <row r="1547" spans="1:25" ht="14.55" hidden="1" x14ac:dyDescent="0.3">
      <c r="A1547" t="s">
        <v>147</v>
      </c>
      <c r="B1547">
        <v>2022</v>
      </c>
      <c r="C1547" t="s">
        <v>1604</v>
      </c>
      <c r="D1547" t="s">
        <v>1961</v>
      </c>
      <c r="E1547">
        <v>1</v>
      </c>
      <c r="F1547">
        <v>1</v>
      </c>
      <c r="L1547" t="str">
        <f>VLOOKUP($D1547,Artslister!$A$1:$W$99,2,FALSE)</f>
        <v>Primula veris</v>
      </c>
      <c r="M1547">
        <f>VLOOKUP($D1547,Artslister!$A$1:$W$99,3,FALSE)</f>
        <v>101883</v>
      </c>
      <c r="N1547">
        <f>VLOOKUP($D1547,Artslister!$A$1:$W$99,4,FALSE)</f>
        <v>0</v>
      </c>
      <c r="O1547" t="str">
        <f>VLOOKUP($D1547,Artslister!$A$1:$W$99,5,FALSE)</f>
        <v>Plantae</v>
      </c>
      <c r="P1547" t="str">
        <f>VLOOKUP($D1547,Artslister!$A$1:$W$99,6,FALSE)</f>
        <v>Magnoliophyta</v>
      </c>
      <c r="Q1547" t="str">
        <f>VLOOKUP($D1547,Artslister!$A$1:$W$99,7,FALSE)</f>
        <v>Eudicots</v>
      </c>
      <c r="R1547" t="str">
        <f>VLOOKUP($D1547,Artslister!$A$1:$W$99,8,FALSE)</f>
        <v>Ericales</v>
      </c>
      <c r="S1547" t="str">
        <f>VLOOKUP($D1547,Artslister!$A$1:$W$99,9,FALSE)</f>
        <v>Primulaceae</v>
      </c>
      <c r="T1547" t="str">
        <f>VLOOKUP($D1547,Artslister!$A$1:$W$99,10,FALSE)</f>
        <v>Primula</v>
      </c>
      <c r="U1547" t="str">
        <f>VLOOKUP($D1547,Artslister!$A$1:$W$99,11,FALSE)</f>
        <v>veris</v>
      </c>
      <c r="V1547">
        <f>VLOOKUP($D1547,Artslister!$A$1:$W$99,12,FALSE)</f>
        <v>0</v>
      </c>
      <c r="W1547" t="str">
        <f>VLOOKUP($D1547,Artslister!$A$1:$W$99,13,FALSE)</f>
        <v>L.</v>
      </c>
      <c r="X1547" t="e">
        <f>VLOOKUP($D1547,Artslister!$A$1:$W$99,15,FALSE)</f>
        <v>#REF!</v>
      </c>
      <c r="Y1547" t="e">
        <f>VLOOKUP($D1547,Artslister!$A$1:$W$99,17,FALSE)</f>
        <v>#N/A</v>
      </c>
    </row>
    <row r="1548" spans="1:25" ht="14.55" hidden="1" x14ac:dyDescent="0.3">
      <c r="A1548" t="s">
        <v>147</v>
      </c>
      <c r="B1548">
        <v>2022</v>
      </c>
      <c r="C1548" t="s">
        <v>1607</v>
      </c>
      <c r="D1548" t="s">
        <v>1961</v>
      </c>
      <c r="E1548">
        <v>20</v>
      </c>
      <c r="F1548">
        <v>1</v>
      </c>
      <c r="L1548" t="str">
        <f>VLOOKUP($D1548,Artslister!$A$1:$W$99,2,FALSE)</f>
        <v>Primula veris</v>
      </c>
      <c r="M1548">
        <f>VLOOKUP($D1548,Artslister!$A$1:$W$99,3,FALSE)</f>
        <v>101883</v>
      </c>
      <c r="N1548">
        <f>VLOOKUP($D1548,Artslister!$A$1:$W$99,4,FALSE)</f>
        <v>0</v>
      </c>
      <c r="O1548" t="str">
        <f>VLOOKUP($D1548,Artslister!$A$1:$W$99,5,FALSE)</f>
        <v>Plantae</v>
      </c>
      <c r="P1548" t="str">
        <f>VLOOKUP($D1548,Artslister!$A$1:$W$99,6,FALSE)</f>
        <v>Magnoliophyta</v>
      </c>
      <c r="Q1548" t="str">
        <f>VLOOKUP($D1548,Artslister!$A$1:$W$99,7,FALSE)</f>
        <v>Eudicots</v>
      </c>
      <c r="R1548" t="str">
        <f>VLOOKUP($D1548,Artslister!$A$1:$W$99,8,FALSE)</f>
        <v>Ericales</v>
      </c>
      <c r="S1548" t="str">
        <f>VLOOKUP($D1548,Artslister!$A$1:$W$99,9,FALSE)</f>
        <v>Primulaceae</v>
      </c>
      <c r="T1548" t="str">
        <f>VLOOKUP($D1548,Artslister!$A$1:$W$99,10,FALSE)</f>
        <v>Primula</v>
      </c>
      <c r="U1548" t="str">
        <f>VLOOKUP($D1548,Artslister!$A$1:$W$99,11,FALSE)</f>
        <v>veris</v>
      </c>
      <c r="V1548">
        <f>VLOOKUP($D1548,Artslister!$A$1:$W$99,12,FALSE)</f>
        <v>0</v>
      </c>
      <c r="W1548" t="str">
        <f>VLOOKUP($D1548,Artslister!$A$1:$W$99,13,FALSE)</f>
        <v>L.</v>
      </c>
      <c r="X1548" t="e">
        <f>VLOOKUP($D1548,Artslister!$A$1:$W$99,15,FALSE)</f>
        <v>#REF!</v>
      </c>
      <c r="Y1548" t="e">
        <f>VLOOKUP($D1548,Artslister!$A$1:$W$99,17,FALSE)</f>
        <v>#N/A</v>
      </c>
    </row>
    <row r="1549" spans="1:25" hidden="1" x14ac:dyDescent="0.3">
      <c r="A1549" t="s">
        <v>98</v>
      </c>
      <c r="B1549">
        <v>2017</v>
      </c>
      <c r="C1549" t="s">
        <v>1726</v>
      </c>
      <c r="D1549" t="s">
        <v>667</v>
      </c>
      <c r="E1549">
        <v>5</v>
      </c>
      <c r="L1549" t="str">
        <f>VLOOKUP($D1549,Artslister!$A$1:$W$99,2,FALSE)</f>
        <v>Sorbus aucuparia</v>
      </c>
      <c r="M1549" t="str">
        <f>VLOOKUP($D1549,Artslister!$A$1:$W$99,3,FALSE)</f>
        <v>103483</v>
      </c>
      <c r="N1549" t="str">
        <f>VLOOKUP($D1549,Artslister!$A$1:$W$99,4,FALSE)</f>
        <v>137885</v>
      </c>
      <c r="O1549" t="str">
        <f>VLOOKUP($D1549,Artslister!$A$1:$W$99,5,FALSE)</f>
        <v>Plantae</v>
      </c>
      <c r="P1549" t="str">
        <f>VLOOKUP($D1549,Artslister!$A$1:$W$99,6,FALSE)</f>
        <v>Magnoliophyta</v>
      </c>
      <c r="Q1549" t="str">
        <f>VLOOKUP($D1549,Artslister!$A$1:$W$99,7,FALSE)</f>
        <v>Eudicots</v>
      </c>
      <c r="R1549" t="str">
        <f>VLOOKUP($D1549,Artslister!$A$1:$W$99,8,FALSE)</f>
        <v>Rosales</v>
      </c>
      <c r="S1549" t="str">
        <f>VLOOKUP($D1549,Artslister!$A$1:$W$99,9,FALSE)</f>
        <v>Rosaceae</v>
      </c>
      <c r="T1549" t="str">
        <f>VLOOKUP($D1549,Artslister!$A$1:$W$99,10,FALSE)</f>
        <v>Sorbus</v>
      </c>
      <c r="U1549" t="str">
        <f>VLOOKUP($D1549,Artslister!$A$1:$W$99,11,FALSE)</f>
        <v>aucuparia</v>
      </c>
      <c r="V1549">
        <f>VLOOKUP($D1549,Artslister!$A$1:$W$99,12,FALSE)</f>
        <v>0</v>
      </c>
      <c r="W1549" t="str">
        <f>VLOOKUP($D1549,Artslister!$A$1:$W$99,13,FALSE)</f>
        <v>L.</v>
      </c>
      <c r="X1549" t="e">
        <f>VLOOKUP($D1549,Artslister!$A$1:$W$99,15,FALSE)</f>
        <v>#REF!</v>
      </c>
      <c r="Y1549" t="e">
        <f>VLOOKUP($D1549,Artslister!$A$1:$W$99,17,FALSE)</f>
        <v>#N/A</v>
      </c>
    </row>
    <row r="1550" spans="1:25" hidden="1" x14ac:dyDescent="0.3">
      <c r="A1550" t="s">
        <v>98</v>
      </c>
      <c r="B1550">
        <v>2017</v>
      </c>
      <c r="C1550" t="s">
        <v>1730</v>
      </c>
      <c r="D1550" t="s">
        <v>667</v>
      </c>
      <c r="E1550">
        <v>1</v>
      </c>
      <c r="L1550" t="str">
        <f>VLOOKUP($D1550,Artslister!$A$1:$W$99,2,FALSE)</f>
        <v>Sorbus aucuparia</v>
      </c>
      <c r="M1550" t="str">
        <f>VLOOKUP($D1550,Artslister!$A$1:$W$99,3,FALSE)</f>
        <v>103483</v>
      </c>
      <c r="N1550" t="str">
        <f>VLOOKUP($D1550,Artslister!$A$1:$W$99,4,FALSE)</f>
        <v>137885</v>
      </c>
      <c r="O1550" t="str">
        <f>VLOOKUP($D1550,Artslister!$A$1:$W$99,5,FALSE)</f>
        <v>Plantae</v>
      </c>
      <c r="P1550" t="str">
        <f>VLOOKUP($D1550,Artslister!$A$1:$W$99,6,FALSE)</f>
        <v>Magnoliophyta</v>
      </c>
      <c r="Q1550" t="str">
        <f>VLOOKUP($D1550,Artslister!$A$1:$W$99,7,FALSE)</f>
        <v>Eudicots</v>
      </c>
      <c r="R1550" t="str">
        <f>VLOOKUP($D1550,Artslister!$A$1:$W$99,8,FALSE)</f>
        <v>Rosales</v>
      </c>
      <c r="S1550" t="str">
        <f>VLOOKUP($D1550,Artslister!$A$1:$W$99,9,FALSE)</f>
        <v>Rosaceae</v>
      </c>
      <c r="T1550" t="str">
        <f>VLOOKUP($D1550,Artslister!$A$1:$W$99,10,FALSE)</f>
        <v>Sorbus</v>
      </c>
      <c r="U1550" t="str">
        <f>VLOOKUP($D1550,Artslister!$A$1:$W$99,11,FALSE)</f>
        <v>aucuparia</v>
      </c>
      <c r="V1550">
        <f>VLOOKUP($D1550,Artslister!$A$1:$W$99,12,FALSE)</f>
        <v>0</v>
      </c>
      <c r="W1550" t="str">
        <f>VLOOKUP($D1550,Artslister!$A$1:$W$99,13,FALSE)</f>
        <v>L.</v>
      </c>
      <c r="X1550" t="e">
        <f>VLOOKUP($D1550,Artslister!$A$1:$W$99,15,FALSE)</f>
        <v>#REF!</v>
      </c>
      <c r="Y1550" t="e">
        <f>VLOOKUP($D1550,Artslister!$A$1:$W$99,17,FALSE)</f>
        <v>#N/A</v>
      </c>
    </row>
    <row r="1551" spans="1:25" hidden="1" x14ac:dyDescent="0.3">
      <c r="A1551" t="s">
        <v>98</v>
      </c>
      <c r="B1551">
        <v>2017</v>
      </c>
      <c r="C1551" t="s">
        <v>1715</v>
      </c>
      <c r="D1551" t="s">
        <v>667</v>
      </c>
      <c r="E1551">
        <v>1</v>
      </c>
      <c r="L1551" t="str">
        <f>VLOOKUP($D1551,Artslister!$A$1:$W$99,2,FALSE)</f>
        <v>Sorbus aucuparia</v>
      </c>
      <c r="M1551" t="str">
        <f>VLOOKUP($D1551,Artslister!$A$1:$W$99,3,FALSE)</f>
        <v>103483</v>
      </c>
      <c r="N1551" t="str">
        <f>VLOOKUP($D1551,Artslister!$A$1:$W$99,4,FALSE)</f>
        <v>137885</v>
      </c>
      <c r="O1551" t="str">
        <f>VLOOKUP($D1551,Artslister!$A$1:$W$99,5,FALSE)</f>
        <v>Plantae</v>
      </c>
      <c r="P1551" t="str">
        <f>VLOOKUP($D1551,Artslister!$A$1:$W$99,6,FALSE)</f>
        <v>Magnoliophyta</v>
      </c>
      <c r="Q1551" t="str">
        <f>VLOOKUP($D1551,Artslister!$A$1:$W$99,7,FALSE)</f>
        <v>Eudicots</v>
      </c>
      <c r="R1551" t="str">
        <f>VLOOKUP($D1551,Artslister!$A$1:$W$99,8,FALSE)</f>
        <v>Rosales</v>
      </c>
      <c r="S1551" t="str">
        <f>VLOOKUP($D1551,Artslister!$A$1:$W$99,9,FALSE)</f>
        <v>Rosaceae</v>
      </c>
      <c r="T1551" t="str">
        <f>VLOOKUP($D1551,Artslister!$A$1:$W$99,10,FALSE)</f>
        <v>Sorbus</v>
      </c>
      <c r="U1551" t="str">
        <f>VLOOKUP($D1551,Artslister!$A$1:$W$99,11,FALSE)</f>
        <v>aucuparia</v>
      </c>
      <c r="V1551">
        <f>VLOOKUP($D1551,Artslister!$A$1:$W$99,12,FALSE)</f>
        <v>0</v>
      </c>
      <c r="W1551" t="str">
        <f>VLOOKUP($D1551,Artslister!$A$1:$W$99,13,FALSE)</f>
        <v>L.</v>
      </c>
      <c r="X1551" t="e">
        <f>VLOOKUP($D1551,Artslister!$A$1:$W$99,15,FALSE)</f>
        <v>#REF!</v>
      </c>
      <c r="Y1551" t="e">
        <f>VLOOKUP($D1551,Artslister!$A$1:$W$99,17,FALSE)</f>
        <v>#N/A</v>
      </c>
    </row>
    <row r="1552" spans="1:25" hidden="1" x14ac:dyDescent="0.3">
      <c r="A1552" t="s">
        <v>98</v>
      </c>
      <c r="B1552">
        <v>2017</v>
      </c>
      <c r="C1552" t="s">
        <v>1717</v>
      </c>
      <c r="D1552" t="s">
        <v>667</v>
      </c>
      <c r="E1552">
        <v>10</v>
      </c>
      <c r="L1552" t="str">
        <f>VLOOKUP($D1552,Artslister!$A$1:$W$99,2,FALSE)</f>
        <v>Sorbus aucuparia</v>
      </c>
      <c r="M1552" t="str">
        <f>VLOOKUP($D1552,Artslister!$A$1:$W$99,3,FALSE)</f>
        <v>103483</v>
      </c>
      <c r="N1552" t="str">
        <f>VLOOKUP($D1552,Artslister!$A$1:$W$99,4,FALSE)</f>
        <v>137885</v>
      </c>
      <c r="O1552" t="str">
        <f>VLOOKUP($D1552,Artslister!$A$1:$W$99,5,FALSE)</f>
        <v>Plantae</v>
      </c>
      <c r="P1552" t="str">
        <f>VLOOKUP($D1552,Artslister!$A$1:$W$99,6,FALSE)</f>
        <v>Magnoliophyta</v>
      </c>
      <c r="Q1552" t="str">
        <f>VLOOKUP($D1552,Artslister!$A$1:$W$99,7,FALSE)</f>
        <v>Eudicots</v>
      </c>
      <c r="R1552" t="str">
        <f>VLOOKUP($D1552,Artslister!$A$1:$W$99,8,FALSE)</f>
        <v>Rosales</v>
      </c>
      <c r="S1552" t="str">
        <f>VLOOKUP($D1552,Artslister!$A$1:$W$99,9,FALSE)</f>
        <v>Rosaceae</v>
      </c>
      <c r="T1552" t="str">
        <f>VLOOKUP($D1552,Artslister!$A$1:$W$99,10,FALSE)</f>
        <v>Sorbus</v>
      </c>
      <c r="U1552" t="str">
        <f>VLOOKUP($D1552,Artslister!$A$1:$W$99,11,FALSE)</f>
        <v>aucuparia</v>
      </c>
      <c r="V1552">
        <f>VLOOKUP($D1552,Artslister!$A$1:$W$99,12,FALSE)</f>
        <v>0</v>
      </c>
      <c r="W1552" t="str">
        <f>VLOOKUP($D1552,Artslister!$A$1:$W$99,13,FALSE)</f>
        <v>L.</v>
      </c>
      <c r="X1552" t="e">
        <f>VLOOKUP($D1552,Artslister!$A$1:$W$99,15,FALSE)</f>
        <v>#REF!</v>
      </c>
      <c r="Y1552" t="e">
        <f>VLOOKUP($D1552,Artslister!$A$1:$W$99,17,FALSE)</f>
        <v>#N/A</v>
      </c>
    </row>
    <row r="1553" spans="1:25" hidden="1" x14ac:dyDescent="0.3">
      <c r="A1553" t="s">
        <v>42</v>
      </c>
      <c r="B1553">
        <v>2018</v>
      </c>
      <c r="C1553" t="s">
        <v>1183</v>
      </c>
      <c r="D1553" t="s">
        <v>667</v>
      </c>
      <c r="E1553">
        <v>1</v>
      </c>
      <c r="L1553" t="str">
        <f>VLOOKUP($D1553,Artslister!$A$1:$W$99,2,FALSE)</f>
        <v>Sorbus aucuparia</v>
      </c>
      <c r="M1553" t="str">
        <f>VLOOKUP($D1553,Artslister!$A$1:$W$99,3,FALSE)</f>
        <v>103483</v>
      </c>
      <c r="N1553" t="str">
        <f>VLOOKUP($D1553,Artslister!$A$1:$W$99,4,FALSE)</f>
        <v>137885</v>
      </c>
      <c r="O1553" t="str">
        <f>VLOOKUP($D1553,Artslister!$A$1:$W$99,5,FALSE)</f>
        <v>Plantae</v>
      </c>
      <c r="P1553" t="str">
        <f>VLOOKUP($D1553,Artslister!$A$1:$W$99,6,FALSE)</f>
        <v>Magnoliophyta</v>
      </c>
      <c r="Q1553" t="str">
        <f>VLOOKUP($D1553,Artslister!$A$1:$W$99,7,FALSE)</f>
        <v>Eudicots</v>
      </c>
      <c r="R1553" t="str">
        <f>VLOOKUP($D1553,Artslister!$A$1:$W$99,8,FALSE)</f>
        <v>Rosales</v>
      </c>
      <c r="S1553" t="str">
        <f>VLOOKUP($D1553,Artslister!$A$1:$W$99,9,FALSE)</f>
        <v>Rosaceae</v>
      </c>
      <c r="T1553" t="str">
        <f>VLOOKUP($D1553,Artslister!$A$1:$W$99,10,FALSE)</f>
        <v>Sorbus</v>
      </c>
      <c r="U1553" t="str">
        <f>VLOOKUP($D1553,Artslister!$A$1:$W$99,11,FALSE)</f>
        <v>aucuparia</v>
      </c>
      <c r="V1553">
        <f>VLOOKUP($D1553,Artslister!$A$1:$W$99,12,FALSE)</f>
        <v>0</v>
      </c>
      <c r="W1553" t="str">
        <f>VLOOKUP($D1553,Artslister!$A$1:$W$99,13,FALSE)</f>
        <v>L.</v>
      </c>
      <c r="X1553" t="e">
        <f>VLOOKUP($D1553,Artslister!$A$1:$W$99,15,FALSE)</f>
        <v>#REF!</v>
      </c>
      <c r="Y1553" t="e">
        <f>VLOOKUP($D1553,Artslister!$A$1:$W$99,17,FALSE)</f>
        <v>#N/A</v>
      </c>
    </row>
    <row r="1554" spans="1:25" hidden="1" x14ac:dyDescent="0.3">
      <c r="A1554" t="s">
        <v>42</v>
      </c>
      <c r="B1554">
        <v>2018</v>
      </c>
      <c r="C1554" t="s">
        <v>1180</v>
      </c>
      <c r="D1554" t="s">
        <v>667</v>
      </c>
      <c r="E1554" t="s">
        <v>267</v>
      </c>
      <c r="L1554" t="str">
        <f>VLOOKUP($D1554,Artslister!$A$1:$W$99,2,FALSE)</f>
        <v>Sorbus aucuparia</v>
      </c>
      <c r="M1554" t="str">
        <f>VLOOKUP($D1554,Artslister!$A$1:$W$99,3,FALSE)</f>
        <v>103483</v>
      </c>
      <c r="N1554" t="str">
        <f>VLOOKUP($D1554,Artslister!$A$1:$W$99,4,FALSE)</f>
        <v>137885</v>
      </c>
      <c r="O1554" t="str">
        <f>VLOOKUP($D1554,Artslister!$A$1:$W$99,5,FALSE)</f>
        <v>Plantae</v>
      </c>
      <c r="P1554" t="str">
        <f>VLOOKUP($D1554,Artslister!$A$1:$W$99,6,FALSE)</f>
        <v>Magnoliophyta</v>
      </c>
      <c r="Q1554" t="str">
        <f>VLOOKUP($D1554,Artslister!$A$1:$W$99,7,FALSE)</f>
        <v>Eudicots</v>
      </c>
      <c r="R1554" t="str">
        <f>VLOOKUP($D1554,Artslister!$A$1:$W$99,8,FALSE)</f>
        <v>Rosales</v>
      </c>
      <c r="S1554" t="str">
        <f>VLOOKUP($D1554,Artslister!$A$1:$W$99,9,FALSE)</f>
        <v>Rosaceae</v>
      </c>
      <c r="T1554" t="str">
        <f>VLOOKUP($D1554,Artslister!$A$1:$W$99,10,FALSE)</f>
        <v>Sorbus</v>
      </c>
      <c r="U1554" t="str">
        <f>VLOOKUP($D1554,Artslister!$A$1:$W$99,11,FALSE)</f>
        <v>aucuparia</v>
      </c>
      <c r="V1554">
        <f>VLOOKUP($D1554,Artslister!$A$1:$W$99,12,FALSE)</f>
        <v>0</v>
      </c>
      <c r="W1554" t="str">
        <f>VLOOKUP($D1554,Artslister!$A$1:$W$99,13,FALSE)</f>
        <v>L.</v>
      </c>
      <c r="X1554" t="e">
        <f>VLOOKUP($D1554,Artslister!$A$1:$W$99,15,FALSE)</f>
        <v>#REF!</v>
      </c>
      <c r="Y1554" t="e">
        <f>VLOOKUP($D1554,Artslister!$A$1:$W$99,17,FALSE)</f>
        <v>#N/A</v>
      </c>
    </row>
    <row r="1555" spans="1:25" hidden="1" x14ac:dyDescent="0.3">
      <c r="A1555" t="s">
        <v>35</v>
      </c>
      <c r="B1555">
        <v>2018</v>
      </c>
      <c r="C1555" t="s">
        <v>1367</v>
      </c>
      <c r="D1555" t="s">
        <v>667</v>
      </c>
      <c r="E1555" t="s">
        <v>267</v>
      </c>
      <c r="L1555" t="str">
        <f>VLOOKUP($D1555,Artslister!$A$1:$W$99,2,FALSE)</f>
        <v>Sorbus aucuparia</v>
      </c>
      <c r="M1555" t="str">
        <f>VLOOKUP($D1555,Artslister!$A$1:$W$99,3,FALSE)</f>
        <v>103483</v>
      </c>
      <c r="N1555" t="str">
        <f>VLOOKUP($D1555,Artslister!$A$1:$W$99,4,FALSE)</f>
        <v>137885</v>
      </c>
      <c r="O1555" t="str">
        <f>VLOOKUP($D1555,Artslister!$A$1:$W$99,5,FALSE)</f>
        <v>Plantae</v>
      </c>
      <c r="P1555" t="str">
        <f>VLOOKUP($D1555,Artslister!$A$1:$W$99,6,FALSE)</f>
        <v>Magnoliophyta</v>
      </c>
      <c r="Q1555" t="str">
        <f>VLOOKUP($D1555,Artslister!$A$1:$W$99,7,FALSE)</f>
        <v>Eudicots</v>
      </c>
      <c r="R1555" t="str">
        <f>VLOOKUP($D1555,Artslister!$A$1:$W$99,8,FALSE)</f>
        <v>Rosales</v>
      </c>
      <c r="S1555" t="str">
        <f>VLOOKUP($D1555,Artslister!$A$1:$W$99,9,FALSE)</f>
        <v>Rosaceae</v>
      </c>
      <c r="T1555" t="str">
        <f>VLOOKUP($D1555,Artslister!$A$1:$W$99,10,FALSE)</f>
        <v>Sorbus</v>
      </c>
      <c r="U1555" t="str">
        <f>VLOOKUP($D1555,Artslister!$A$1:$W$99,11,FALSE)</f>
        <v>aucuparia</v>
      </c>
      <c r="V1555">
        <f>VLOOKUP($D1555,Artslister!$A$1:$W$99,12,FALSE)</f>
        <v>0</v>
      </c>
      <c r="W1555" t="str">
        <f>VLOOKUP($D1555,Artslister!$A$1:$W$99,13,FALSE)</f>
        <v>L.</v>
      </c>
      <c r="X1555" t="e">
        <f>VLOOKUP($D1555,Artslister!$A$1:$W$99,15,FALSE)</f>
        <v>#REF!</v>
      </c>
      <c r="Y1555" t="e">
        <f>VLOOKUP($D1555,Artslister!$A$1:$W$99,17,FALSE)</f>
        <v>#N/A</v>
      </c>
    </row>
    <row r="1556" spans="1:25" hidden="1" x14ac:dyDescent="0.3">
      <c r="A1556" t="s">
        <v>76</v>
      </c>
      <c r="B1556">
        <v>2018</v>
      </c>
      <c r="C1556" t="s">
        <v>1559</v>
      </c>
      <c r="D1556" t="s">
        <v>667</v>
      </c>
      <c r="E1556">
        <v>1</v>
      </c>
      <c r="L1556" t="str">
        <f>VLOOKUP($D1556,Artslister!$A$1:$W$99,2,FALSE)</f>
        <v>Sorbus aucuparia</v>
      </c>
      <c r="M1556" t="str">
        <f>VLOOKUP($D1556,Artslister!$A$1:$W$99,3,FALSE)</f>
        <v>103483</v>
      </c>
      <c r="N1556" t="str">
        <f>VLOOKUP($D1556,Artslister!$A$1:$W$99,4,FALSE)</f>
        <v>137885</v>
      </c>
      <c r="O1556" t="str">
        <f>VLOOKUP($D1556,Artslister!$A$1:$W$99,5,FALSE)</f>
        <v>Plantae</v>
      </c>
      <c r="P1556" t="str">
        <f>VLOOKUP($D1556,Artslister!$A$1:$W$99,6,FALSE)</f>
        <v>Magnoliophyta</v>
      </c>
      <c r="Q1556" t="str">
        <f>VLOOKUP($D1556,Artslister!$A$1:$W$99,7,FALSE)</f>
        <v>Eudicots</v>
      </c>
      <c r="R1556" t="str">
        <f>VLOOKUP($D1556,Artslister!$A$1:$W$99,8,FALSE)</f>
        <v>Rosales</v>
      </c>
      <c r="S1556" t="str">
        <f>VLOOKUP($D1556,Artslister!$A$1:$W$99,9,FALSE)</f>
        <v>Rosaceae</v>
      </c>
      <c r="T1556" t="str">
        <f>VLOOKUP($D1556,Artslister!$A$1:$W$99,10,FALSE)</f>
        <v>Sorbus</v>
      </c>
      <c r="U1556" t="str">
        <f>VLOOKUP($D1556,Artslister!$A$1:$W$99,11,FALSE)</f>
        <v>aucuparia</v>
      </c>
      <c r="V1556">
        <f>VLOOKUP($D1556,Artslister!$A$1:$W$99,12,FALSE)</f>
        <v>0</v>
      </c>
      <c r="W1556" t="str">
        <f>VLOOKUP($D1556,Artslister!$A$1:$W$99,13,FALSE)</f>
        <v>L.</v>
      </c>
      <c r="X1556" t="e">
        <f>VLOOKUP($D1556,Artslister!$A$1:$W$99,15,FALSE)</f>
        <v>#REF!</v>
      </c>
      <c r="Y1556" t="e">
        <f>VLOOKUP($D1556,Artslister!$A$1:$W$99,17,FALSE)</f>
        <v>#N/A</v>
      </c>
    </row>
    <row r="1557" spans="1:25" hidden="1" x14ac:dyDescent="0.3">
      <c r="A1557" t="s">
        <v>98</v>
      </c>
      <c r="B1557">
        <v>2018</v>
      </c>
      <c r="C1557" t="s">
        <v>1726</v>
      </c>
      <c r="D1557" t="s">
        <v>667</v>
      </c>
      <c r="E1557">
        <v>5</v>
      </c>
      <c r="L1557" t="str">
        <f>VLOOKUP($D1557,Artslister!$A$1:$W$99,2,FALSE)</f>
        <v>Sorbus aucuparia</v>
      </c>
      <c r="M1557" t="str">
        <f>VLOOKUP($D1557,Artslister!$A$1:$W$99,3,FALSE)</f>
        <v>103483</v>
      </c>
      <c r="N1557" t="str">
        <f>VLOOKUP($D1557,Artslister!$A$1:$W$99,4,FALSE)</f>
        <v>137885</v>
      </c>
      <c r="O1557" t="str">
        <f>VLOOKUP($D1557,Artslister!$A$1:$W$99,5,FALSE)</f>
        <v>Plantae</v>
      </c>
      <c r="P1557" t="str">
        <f>VLOOKUP($D1557,Artslister!$A$1:$W$99,6,FALSE)</f>
        <v>Magnoliophyta</v>
      </c>
      <c r="Q1557" t="str">
        <f>VLOOKUP($D1557,Artslister!$A$1:$W$99,7,FALSE)</f>
        <v>Eudicots</v>
      </c>
      <c r="R1557" t="str">
        <f>VLOOKUP($D1557,Artslister!$A$1:$W$99,8,FALSE)</f>
        <v>Rosales</v>
      </c>
      <c r="S1557" t="str">
        <f>VLOOKUP($D1557,Artslister!$A$1:$W$99,9,FALSE)</f>
        <v>Rosaceae</v>
      </c>
      <c r="T1557" t="str">
        <f>VLOOKUP($D1557,Artslister!$A$1:$W$99,10,FALSE)</f>
        <v>Sorbus</v>
      </c>
      <c r="U1557" t="str">
        <f>VLOOKUP($D1557,Artslister!$A$1:$W$99,11,FALSE)</f>
        <v>aucuparia</v>
      </c>
      <c r="V1557">
        <f>VLOOKUP($D1557,Artslister!$A$1:$W$99,12,FALSE)</f>
        <v>0</v>
      </c>
      <c r="W1557" t="str">
        <f>VLOOKUP($D1557,Artslister!$A$1:$W$99,13,FALSE)</f>
        <v>L.</v>
      </c>
      <c r="X1557" t="e">
        <f>VLOOKUP($D1557,Artslister!$A$1:$W$99,15,FALSE)</f>
        <v>#REF!</v>
      </c>
      <c r="Y1557" t="e">
        <f>VLOOKUP($D1557,Artslister!$A$1:$W$99,17,FALSE)</f>
        <v>#N/A</v>
      </c>
    </row>
    <row r="1558" spans="1:25" hidden="1" x14ac:dyDescent="0.3">
      <c r="A1558" t="s">
        <v>98</v>
      </c>
      <c r="B1558">
        <v>2018</v>
      </c>
      <c r="C1558" t="s">
        <v>1717</v>
      </c>
      <c r="D1558" t="s">
        <v>667</v>
      </c>
      <c r="E1558">
        <v>1</v>
      </c>
      <c r="L1558" t="str">
        <f>VLOOKUP($D1558,Artslister!$A$1:$W$99,2,FALSE)</f>
        <v>Sorbus aucuparia</v>
      </c>
      <c r="M1558" t="str">
        <f>VLOOKUP($D1558,Artslister!$A$1:$W$99,3,FALSE)</f>
        <v>103483</v>
      </c>
      <c r="N1558" t="str">
        <f>VLOOKUP($D1558,Artslister!$A$1:$W$99,4,FALSE)</f>
        <v>137885</v>
      </c>
      <c r="O1558" t="str">
        <f>VLOOKUP($D1558,Artslister!$A$1:$W$99,5,FALSE)</f>
        <v>Plantae</v>
      </c>
      <c r="P1558" t="str">
        <f>VLOOKUP($D1558,Artslister!$A$1:$W$99,6,FALSE)</f>
        <v>Magnoliophyta</v>
      </c>
      <c r="Q1558" t="str">
        <f>VLOOKUP($D1558,Artslister!$A$1:$W$99,7,FALSE)</f>
        <v>Eudicots</v>
      </c>
      <c r="R1558" t="str">
        <f>VLOOKUP($D1558,Artslister!$A$1:$W$99,8,FALSE)</f>
        <v>Rosales</v>
      </c>
      <c r="S1558" t="str">
        <f>VLOOKUP($D1558,Artslister!$A$1:$W$99,9,FALSE)</f>
        <v>Rosaceae</v>
      </c>
      <c r="T1558" t="str">
        <f>VLOOKUP($D1558,Artslister!$A$1:$W$99,10,FALSE)</f>
        <v>Sorbus</v>
      </c>
      <c r="U1558" t="str">
        <f>VLOOKUP($D1558,Artslister!$A$1:$W$99,11,FALSE)</f>
        <v>aucuparia</v>
      </c>
      <c r="V1558">
        <f>VLOOKUP($D1558,Artslister!$A$1:$W$99,12,FALSE)</f>
        <v>0</v>
      </c>
      <c r="W1558" t="str">
        <f>VLOOKUP($D1558,Artslister!$A$1:$W$99,13,FALSE)</f>
        <v>L.</v>
      </c>
      <c r="X1558" t="e">
        <f>VLOOKUP($D1558,Artslister!$A$1:$W$99,15,FALSE)</f>
        <v>#REF!</v>
      </c>
      <c r="Y1558" t="e">
        <f>VLOOKUP($D1558,Artslister!$A$1:$W$99,17,FALSE)</f>
        <v>#N/A</v>
      </c>
    </row>
    <row r="1559" spans="1:25" hidden="1" x14ac:dyDescent="0.3">
      <c r="A1559" t="s">
        <v>98</v>
      </c>
      <c r="B1559">
        <v>2018</v>
      </c>
      <c r="C1559" t="s">
        <v>1730</v>
      </c>
      <c r="D1559" t="s">
        <v>667</v>
      </c>
      <c r="E1559">
        <v>3</v>
      </c>
      <c r="L1559" t="str">
        <f>VLOOKUP($D1559,Artslister!$A$1:$W$99,2,FALSE)</f>
        <v>Sorbus aucuparia</v>
      </c>
      <c r="M1559" t="str">
        <f>VLOOKUP($D1559,Artslister!$A$1:$W$99,3,FALSE)</f>
        <v>103483</v>
      </c>
      <c r="N1559" t="str">
        <f>VLOOKUP($D1559,Artslister!$A$1:$W$99,4,FALSE)</f>
        <v>137885</v>
      </c>
      <c r="O1559" t="str">
        <f>VLOOKUP($D1559,Artslister!$A$1:$W$99,5,FALSE)</f>
        <v>Plantae</v>
      </c>
      <c r="P1559" t="str">
        <f>VLOOKUP($D1559,Artslister!$A$1:$W$99,6,FALSE)</f>
        <v>Magnoliophyta</v>
      </c>
      <c r="Q1559" t="str">
        <f>VLOOKUP($D1559,Artslister!$A$1:$W$99,7,FALSE)</f>
        <v>Eudicots</v>
      </c>
      <c r="R1559" t="str">
        <f>VLOOKUP($D1559,Artslister!$A$1:$W$99,8,FALSE)</f>
        <v>Rosales</v>
      </c>
      <c r="S1559" t="str">
        <f>VLOOKUP($D1559,Artslister!$A$1:$W$99,9,FALSE)</f>
        <v>Rosaceae</v>
      </c>
      <c r="T1559" t="str">
        <f>VLOOKUP($D1559,Artslister!$A$1:$W$99,10,FALSE)</f>
        <v>Sorbus</v>
      </c>
      <c r="U1559" t="str">
        <f>VLOOKUP($D1559,Artslister!$A$1:$W$99,11,FALSE)</f>
        <v>aucuparia</v>
      </c>
      <c r="V1559">
        <f>VLOOKUP($D1559,Artslister!$A$1:$W$99,12,FALSE)</f>
        <v>0</v>
      </c>
      <c r="W1559" t="str">
        <f>VLOOKUP($D1559,Artslister!$A$1:$W$99,13,FALSE)</f>
        <v>L.</v>
      </c>
      <c r="X1559" t="e">
        <f>VLOOKUP($D1559,Artslister!$A$1:$W$99,15,FALSE)</f>
        <v>#REF!</v>
      </c>
      <c r="Y1559" t="e">
        <f>VLOOKUP($D1559,Artslister!$A$1:$W$99,17,FALSE)</f>
        <v>#N/A</v>
      </c>
    </row>
    <row r="1560" spans="1:25" hidden="1" x14ac:dyDescent="0.3">
      <c r="A1560" t="s">
        <v>449</v>
      </c>
      <c r="B1560">
        <v>2018</v>
      </c>
      <c r="C1560" t="s">
        <v>1833</v>
      </c>
      <c r="D1560" t="s">
        <v>667</v>
      </c>
      <c r="E1560">
        <v>1</v>
      </c>
      <c r="K1560" t="s">
        <v>2006</v>
      </c>
      <c r="L1560" t="str">
        <f>VLOOKUP($D1560,Artslister!$A$1:$W$99,2,FALSE)</f>
        <v>Sorbus aucuparia</v>
      </c>
      <c r="M1560" t="str">
        <f>VLOOKUP($D1560,Artslister!$A$1:$W$99,3,FALSE)</f>
        <v>103483</v>
      </c>
      <c r="N1560" t="str">
        <f>VLOOKUP($D1560,Artslister!$A$1:$W$99,4,FALSE)</f>
        <v>137885</v>
      </c>
      <c r="O1560" t="str">
        <f>VLOOKUP($D1560,Artslister!$A$1:$W$99,5,FALSE)</f>
        <v>Plantae</v>
      </c>
      <c r="P1560" t="str">
        <f>VLOOKUP($D1560,Artslister!$A$1:$W$99,6,FALSE)</f>
        <v>Magnoliophyta</v>
      </c>
      <c r="Q1560" t="str">
        <f>VLOOKUP($D1560,Artslister!$A$1:$W$99,7,FALSE)</f>
        <v>Eudicots</v>
      </c>
      <c r="R1560" t="str">
        <f>VLOOKUP($D1560,Artslister!$A$1:$W$99,8,FALSE)</f>
        <v>Rosales</v>
      </c>
      <c r="S1560" t="str">
        <f>VLOOKUP($D1560,Artslister!$A$1:$W$99,9,FALSE)</f>
        <v>Rosaceae</v>
      </c>
      <c r="T1560" t="str">
        <f>VLOOKUP($D1560,Artslister!$A$1:$W$99,10,FALSE)</f>
        <v>Sorbus</v>
      </c>
      <c r="U1560" t="str">
        <f>VLOOKUP($D1560,Artslister!$A$1:$W$99,11,FALSE)</f>
        <v>aucuparia</v>
      </c>
      <c r="V1560">
        <f>VLOOKUP($D1560,Artslister!$A$1:$W$99,12,FALSE)</f>
        <v>0</v>
      </c>
      <c r="W1560" t="str">
        <f>VLOOKUP($D1560,Artslister!$A$1:$W$99,13,FALSE)</f>
        <v>L.</v>
      </c>
      <c r="X1560" t="e">
        <f>VLOOKUP($D1560,Artslister!$A$1:$W$99,15,FALSE)</f>
        <v>#REF!</v>
      </c>
      <c r="Y1560" t="e">
        <f>VLOOKUP($D1560,Artslister!$A$1:$W$99,17,FALSE)</f>
        <v>#N/A</v>
      </c>
    </row>
    <row r="1561" spans="1:25" hidden="1" x14ac:dyDescent="0.3">
      <c r="A1561" t="s">
        <v>144</v>
      </c>
      <c r="B1561">
        <v>2018</v>
      </c>
      <c r="C1561" t="s">
        <v>1843</v>
      </c>
      <c r="D1561" t="s">
        <v>667</v>
      </c>
      <c r="E1561" t="s">
        <v>267</v>
      </c>
      <c r="K1561" t="s">
        <v>2006</v>
      </c>
      <c r="L1561" t="str">
        <f>VLOOKUP($D1561,Artslister!$A$1:$W$99,2,FALSE)</f>
        <v>Sorbus aucuparia</v>
      </c>
      <c r="M1561" t="str">
        <f>VLOOKUP($D1561,Artslister!$A$1:$W$99,3,FALSE)</f>
        <v>103483</v>
      </c>
      <c r="N1561" t="str">
        <f>VLOOKUP($D1561,Artslister!$A$1:$W$99,4,FALSE)</f>
        <v>137885</v>
      </c>
      <c r="O1561" t="str">
        <f>VLOOKUP($D1561,Artslister!$A$1:$W$99,5,FALSE)</f>
        <v>Plantae</v>
      </c>
      <c r="P1561" t="str">
        <f>VLOOKUP($D1561,Artslister!$A$1:$W$99,6,FALSE)</f>
        <v>Magnoliophyta</v>
      </c>
      <c r="Q1561" t="str">
        <f>VLOOKUP($D1561,Artslister!$A$1:$W$99,7,FALSE)</f>
        <v>Eudicots</v>
      </c>
      <c r="R1561" t="str">
        <f>VLOOKUP($D1561,Artslister!$A$1:$W$99,8,FALSE)</f>
        <v>Rosales</v>
      </c>
      <c r="S1561" t="str">
        <f>VLOOKUP($D1561,Artslister!$A$1:$W$99,9,FALSE)</f>
        <v>Rosaceae</v>
      </c>
      <c r="T1561" t="str">
        <f>VLOOKUP($D1561,Artslister!$A$1:$W$99,10,FALSE)</f>
        <v>Sorbus</v>
      </c>
      <c r="U1561" t="str">
        <f>VLOOKUP($D1561,Artslister!$A$1:$W$99,11,FALSE)</f>
        <v>aucuparia</v>
      </c>
      <c r="V1561">
        <f>VLOOKUP($D1561,Artslister!$A$1:$W$99,12,FALSE)</f>
        <v>0</v>
      </c>
      <c r="W1561" t="str">
        <f>VLOOKUP($D1561,Artslister!$A$1:$W$99,13,FALSE)</f>
        <v>L.</v>
      </c>
      <c r="X1561" t="e">
        <f>VLOOKUP($D1561,Artslister!$A$1:$W$99,15,FALSE)</f>
        <v>#REF!</v>
      </c>
      <c r="Y1561" t="e">
        <f>VLOOKUP($D1561,Artslister!$A$1:$W$99,17,FALSE)</f>
        <v>#N/A</v>
      </c>
    </row>
    <row r="1562" spans="1:25" hidden="1" x14ac:dyDescent="0.3">
      <c r="A1562" t="s">
        <v>42</v>
      </c>
      <c r="B1562">
        <v>2019</v>
      </c>
      <c r="C1562" t="s">
        <v>1184</v>
      </c>
      <c r="D1562" t="s">
        <v>667</v>
      </c>
      <c r="E1562">
        <v>10</v>
      </c>
      <c r="L1562" t="str">
        <f>VLOOKUP($D1562,Artslister!$A$1:$W$99,2,FALSE)</f>
        <v>Sorbus aucuparia</v>
      </c>
      <c r="M1562" t="str">
        <f>VLOOKUP($D1562,Artslister!$A$1:$W$99,3,FALSE)</f>
        <v>103483</v>
      </c>
      <c r="N1562" t="str">
        <f>VLOOKUP($D1562,Artslister!$A$1:$W$99,4,FALSE)</f>
        <v>137885</v>
      </c>
      <c r="O1562" t="str">
        <f>VLOOKUP($D1562,Artslister!$A$1:$W$99,5,FALSE)</f>
        <v>Plantae</v>
      </c>
      <c r="P1562" t="str">
        <f>VLOOKUP($D1562,Artslister!$A$1:$W$99,6,FALSE)</f>
        <v>Magnoliophyta</v>
      </c>
      <c r="Q1562" t="str">
        <f>VLOOKUP($D1562,Artslister!$A$1:$W$99,7,FALSE)</f>
        <v>Eudicots</v>
      </c>
      <c r="R1562" t="str">
        <f>VLOOKUP($D1562,Artslister!$A$1:$W$99,8,FALSE)</f>
        <v>Rosales</v>
      </c>
      <c r="S1562" t="str">
        <f>VLOOKUP($D1562,Artslister!$A$1:$W$99,9,FALSE)</f>
        <v>Rosaceae</v>
      </c>
      <c r="T1562" t="str">
        <f>VLOOKUP($D1562,Artslister!$A$1:$W$99,10,FALSE)</f>
        <v>Sorbus</v>
      </c>
      <c r="U1562" t="str">
        <f>VLOOKUP($D1562,Artslister!$A$1:$W$99,11,FALSE)</f>
        <v>aucuparia</v>
      </c>
      <c r="V1562">
        <f>VLOOKUP($D1562,Artslister!$A$1:$W$99,12,FALSE)</f>
        <v>0</v>
      </c>
      <c r="W1562" t="str">
        <f>VLOOKUP($D1562,Artslister!$A$1:$W$99,13,FALSE)</f>
        <v>L.</v>
      </c>
      <c r="X1562" t="e">
        <f>VLOOKUP($D1562,Artslister!$A$1:$W$99,15,FALSE)</f>
        <v>#REF!</v>
      </c>
      <c r="Y1562" t="e">
        <f>VLOOKUP($D1562,Artslister!$A$1:$W$99,17,FALSE)</f>
        <v>#N/A</v>
      </c>
    </row>
    <row r="1563" spans="1:25" hidden="1" x14ac:dyDescent="0.3">
      <c r="A1563" t="s">
        <v>42</v>
      </c>
      <c r="B1563">
        <v>2019</v>
      </c>
      <c r="C1563" t="s">
        <v>1180</v>
      </c>
      <c r="D1563" t="s">
        <v>667</v>
      </c>
      <c r="E1563">
        <v>30</v>
      </c>
      <c r="K1563" t="s">
        <v>2006</v>
      </c>
      <c r="L1563" t="str">
        <f>VLOOKUP($D1563,Artslister!$A$1:$W$99,2,FALSE)</f>
        <v>Sorbus aucuparia</v>
      </c>
      <c r="M1563" t="str">
        <f>VLOOKUP($D1563,Artslister!$A$1:$W$99,3,FALSE)</f>
        <v>103483</v>
      </c>
      <c r="N1563" t="str">
        <f>VLOOKUP($D1563,Artslister!$A$1:$W$99,4,FALSE)</f>
        <v>137885</v>
      </c>
      <c r="O1563" t="str">
        <f>VLOOKUP($D1563,Artslister!$A$1:$W$99,5,FALSE)</f>
        <v>Plantae</v>
      </c>
      <c r="P1563" t="str">
        <f>VLOOKUP($D1563,Artslister!$A$1:$W$99,6,FALSE)</f>
        <v>Magnoliophyta</v>
      </c>
      <c r="Q1563" t="str">
        <f>VLOOKUP($D1563,Artslister!$A$1:$W$99,7,FALSE)</f>
        <v>Eudicots</v>
      </c>
      <c r="R1563" t="str">
        <f>VLOOKUP($D1563,Artslister!$A$1:$W$99,8,FALSE)</f>
        <v>Rosales</v>
      </c>
      <c r="S1563" t="str">
        <f>VLOOKUP($D1563,Artslister!$A$1:$W$99,9,FALSE)</f>
        <v>Rosaceae</v>
      </c>
      <c r="T1563" t="str">
        <f>VLOOKUP($D1563,Artslister!$A$1:$W$99,10,FALSE)</f>
        <v>Sorbus</v>
      </c>
      <c r="U1563" t="str">
        <f>VLOOKUP($D1563,Artslister!$A$1:$W$99,11,FALSE)</f>
        <v>aucuparia</v>
      </c>
      <c r="V1563">
        <f>VLOOKUP($D1563,Artslister!$A$1:$W$99,12,FALSE)</f>
        <v>0</v>
      </c>
      <c r="W1563" t="str">
        <f>VLOOKUP($D1563,Artslister!$A$1:$W$99,13,FALSE)</f>
        <v>L.</v>
      </c>
      <c r="X1563" t="e">
        <f>VLOOKUP($D1563,Artslister!$A$1:$W$99,15,FALSE)</f>
        <v>#REF!</v>
      </c>
      <c r="Y1563" t="e">
        <f>VLOOKUP($D1563,Artslister!$A$1:$W$99,17,FALSE)</f>
        <v>#N/A</v>
      </c>
    </row>
    <row r="1564" spans="1:25" hidden="1" x14ac:dyDescent="0.3">
      <c r="A1564" t="s">
        <v>139</v>
      </c>
      <c r="B1564">
        <v>2019</v>
      </c>
      <c r="C1564" t="s">
        <v>1253</v>
      </c>
      <c r="D1564" t="s">
        <v>667</v>
      </c>
      <c r="E1564">
        <v>20</v>
      </c>
      <c r="L1564" t="str">
        <f>VLOOKUP($D1564,Artslister!$A$1:$W$99,2,FALSE)</f>
        <v>Sorbus aucuparia</v>
      </c>
      <c r="M1564" t="str">
        <f>VLOOKUP($D1564,Artslister!$A$1:$W$99,3,FALSE)</f>
        <v>103483</v>
      </c>
      <c r="N1564" t="str">
        <f>VLOOKUP($D1564,Artslister!$A$1:$W$99,4,FALSE)</f>
        <v>137885</v>
      </c>
      <c r="O1564" t="str">
        <f>VLOOKUP($D1564,Artslister!$A$1:$W$99,5,FALSE)</f>
        <v>Plantae</v>
      </c>
      <c r="P1564" t="str">
        <f>VLOOKUP($D1564,Artslister!$A$1:$W$99,6,FALSE)</f>
        <v>Magnoliophyta</v>
      </c>
      <c r="Q1564" t="str">
        <f>VLOOKUP($D1564,Artslister!$A$1:$W$99,7,FALSE)</f>
        <v>Eudicots</v>
      </c>
      <c r="R1564" t="str">
        <f>VLOOKUP($D1564,Artslister!$A$1:$W$99,8,FALSE)</f>
        <v>Rosales</v>
      </c>
      <c r="S1564" t="str">
        <f>VLOOKUP($D1564,Artslister!$A$1:$W$99,9,FALSE)</f>
        <v>Rosaceae</v>
      </c>
      <c r="T1564" t="str">
        <f>VLOOKUP($D1564,Artslister!$A$1:$W$99,10,FALSE)</f>
        <v>Sorbus</v>
      </c>
      <c r="U1564" t="str">
        <f>VLOOKUP($D1564,Artslister!$A$1:$W$99,11,FALSE)</f>
        <v>aucuparia</v>
      </c>
      <c r="V1564">
        <f>VLOOKUP($D1564,Artslister!$A$1:$W$99,12,FALSE)</f>
        <v>0</v>
      </c>
      <c r="W1564" t="str">
        <f>VLOOKUP($D1564,Artslister!$A$1:$W$99,13,FALSE)</f>
        <v>L.</v>
      </c>
      <c r="X1564" t="e">
        <f>VLOOKUP($D1564,Artslister!$A$1:$W$99,15,FALSE)</f>
        <v>#REF!</v>
      </c>
      <c r="Y1564" t="e">
        <f>VLOOKUP($D1564,Artslister!$A$1:$W$99,17,FALSE)</f>
        <v>#N/A</v>
      </c>
    </row>
    <row r="1565" spans="1:25" hidden="1" x14ac:dyDescent="0.3">
      <c r="A1565" t="s">
        <v>35</v>
      </c>
      <c r="B1565">
        <v>2019</v>
      </c>
      <c r="C1565" t="s">
        <v>1367</v>
      </c>
      <c r="D1565" t="s">
        <v>667</v>
      </c>
      <c r="E1565">
        <v>50</v>
      </c>
      <c r="L1565" t="str">
        <f>VLOOKUP($D1565,Artslister!$A$1:$W$99,2,FALSE)</f>
        <v>Sorbus aucuparia</v>
      </c>
      <c r="M1565" t="str">
        <f>VLOOKUP($D1565,Artslister!$A$1:$W$99,3,FALSE)</f>
        <v>103483</v>
      </c>
      <c r="N1565" t="str">
        <f>VLOOKUP($D1565,Artslister!$A$1:$W$99,4,FALSE)</f>
        <v>137885</v>
      </c>
      <c r="O1565" t="str">
        <f>VLOOKUP($D1565,Artslister!$A$1:$W$99,5,FALSE)</f>
        <v>Plantae</v>
      </c>
      <c r="P1565" t="str">
        <f>VLOOKUP($D1565,Artslister!$A$1:$W$99,6,FALSE)</f>
        <v>Magnoliophyta</v>
      </c>
      <c r="Q1565" t="str">
        <f>VLOOKUP($D1565,Artslister!$A$1:$W$99,7,FALSE)</f>
        <v>Eudicots</v>
      </c>
      <c r="R1565" t="str">
        <f>VLOOKUP($D1565,Artslister!$A$1:$W$99,8,FALSE)</f>
        <v>Rosales</v>
      </c>
      <c r="S1565" t="str">
        <f>VLOOKUP($D1565,Artslister!$A$1:$W$99,9,FALSE)</f>
        <v>Rosaceae</v>
      </c>
      <c r="T1565" t="str">
        <f>VLOOKUP($D1565,Artslister!$A$1:$W$99,10,FALSE)</f>
        <v>Sorbus</v>
      </c>
      <c r="U1565" t="str">
        <f>VLOOKUP($D1565,Artslister!$A$1:$W$99,11,FALSE)</f>
        <v>aucuparia</v>
      </c>
      <c r="V1565">
        <f>VLOOKUP($D1565,Artslister!$A$1:$W$99,12,FALSE)</f>
        <v>0</v>
      </c>
      <c r="W1565" t="str">
        <f>VLOOKUP($D1565,Artslister!$A$1:$W$99,13,FALSE)</f>
        <v>L.</v>
      </c>
      <c r="X1565" t="e">
        <f>VLOOKUP($D1565,Artslister!$A$1:$W$99,15,FALSE)</f>
        <v>#REF!</v>
      </c>
      <c r="Y1565" t="e">
        <f>VLOOKUP($D1565,Artslister!$A$1:$W$99,17,FALSE)</f>
        <v>#N/A</v>
      </c>
    </row>
    <row r="1566" spans="1:25" hidden="1" x14ac:dyDescent="0.3">
      <c r="A1566" t="s">
        <v>1932</v>
      </c>
      <c r="B1566">
        <v>2019</v>
      </c>
      <c r="C1566" t="s">
        <v>1380</v>
      </c>
      <c r="D1566" t="s">
        <v>667</v>
      </c>
      <c r="E1566">
        <v>10</v>
      </c>
      <c r="L1566" t="str">
        <f>VLOOKUP($D1566,Artslister!$A$1:$W$99,2,FALSE)</f>
        <v>Sorbus aucuparia</v>
      </c>
      <c r="M1566" t="str">
        <f>VLOOKUP($D1566,Artslister!$A$1:$W$99,3,FALSE)</f>
        <v>103483</v>
      </c>
      <c r="N1566" t="str">
        <f>VLOOKUP($D1566,Artslister!$A$1:$W$99,4,FALSE)</f>
        <v>137885</v>
      </c>
      <c r="O1566" t="str">
        <f>VLOOKUP($D1566,Artslister!$A$1:$W$99,5,FALSE)</f>
        <v>Plantae</v>
      </c>
      <c r="P1566" t="str">
        <f>VLOOKUP($D1566,Artslister!$A$1:$W$99,6,FALSE)</f>
        <v>Magnoliophyta</v>
      </c>
      <c r="Q1566" t="str">
        <f>VLOOKUP($D1566,Artslister!$A$1:$W$99,7,FALSE)</f>
        <v>Eudicots</v>
      </c>
      <c r="R1566" t="str">
        <f>VLOOKUP($D1566,Artslister!$A$1:$W$99,8,FALSE)</f>
        <v>Rosales</v>
      </c>
      <c r="S1566" t="str">
        <f>VLOOKUP($D1566,Artslister!$A$1:$W$99,9,FALSE)</f>
        <v>Rosaceae</v>
      </c>
      <c r="T1566" t="str">
        <f>VLOOKUP($D1566,Artslister!$A$1:$W$99,10,FALSE)</f>
        <v>Sorbus</v>
      </c>
      <c r="U1566" t="str">
        <f>VLOOKUP($D1566,Artslister!$A$1:$W$99,11,FALSE)</f>
        <v>aucuparia</v>
      </c>
      <c r="V1566">
        <f>VLOOKUP($D1566,Artslister!$A$1:$W$99,12,FALSE)</f>
        <v>0</v>
      </c>
      <c r="W1566" t="str">
        <f>VLOOKUP($D1566,Artslister!$A$1:$W$99,13,FALSE)</f>
        <v>L.</v>
      </c>
      <c r="X1566" t="e">
        <f>VLOOKUP($D1566,Artslister!$A$1:$W$99,15,FALSE)</f>
        <v>#REF!</v>
      </c>
      <c r="Y1566" t="e">
        <f>VLOOKUP($D1566,Artslister!$A$1:$W$99,17,FALSE)</f>
        <v>#N/A</v>
      </c>
    </row>
    <row r="1567" spans="1:25" hidden="1" x14ac:dyDescent="0.3">
      <c r="A1567" t="s">
        <v>76</v>
      </c>
      <c r="B1567">
        <v>2019</v>
      </c>
      <c r="C1567" t="s">
        <v>1559</v>
      </c>
      <c r="D1567" t="s">
        <v>667</v>
      </c>
      <c r="E1567">
        <v>1</v>
      </c>
      <c r="L1567" t="str">
        <f>VLOOKUP($D1567,Artslister!$A$1:$W$99,2,FALSE)</f>
        <v>Sorbus aucuparia</v>
      </c>
      <c r="M1567" t="str">
        <f>VLOOKUP($D1567,Artslister!$A$1:$W$99,3,FALSE)</f>
        <v>103483</v>
      </c>
      <c r="N1567" t="str">
        <f>VLOOKUP($D1567,Artslister!$A$1:$W$99,4,FALSE)</f>
        <v>137885</v>
      </c>
      <c r="O1567" t="str">
        <f>VLOOKUP($D1567,Artslister!$A$1:$W$99,5,FALSE)</f>
        <v>Plantae</v>
      </c>
      <c r="P1567" t="str">
        <f>VLOOKUP($D1567,Artslister!$A$1:$W$99,6,FALSE)</f>
        <v>Magnoliophyta</v>
      </c>
      <c r="Q1567" t="str">
        <f>VLOOKUP($D1567,Artslister!$A$1:$W$99,7,FALSE)</f>
        <v>Eudicots</v>
      </c>
      <c r="R1567" t="str">
        <f>VLOOKUP($D1567,Artslister!$A$1:$W$99,8,FALSE)</f>
        <v>Rosales</v>
      </c>
      <c r="S1567" t="str">
        <f>VLOOKUP($D1567,Artslister!$A$1:$W$99,9,FALSE)</f>
        <v>Rosaceae</v>
      </c>
      <c r="T1567" t="str">
        <f>VLOOKUP($D1567,Artslister!$A$1:$W$99,10,FALSE)</f>
        <v>Sorbus</v>
      </c>
      <c r="U1567" t="str">
        <f>VLOOKUP($D1567,Artslister!$A$1:$W$99,11,FALSE)</f>
        <v>aucuparia</v>
      </c>
      <c r="V1567">
        <f>VLOOKUP($D1567,Artslister!$A$1:$W$99,12,FALSE)</f>
        <v>0</v>
      </c>
      <c r="W1567" t="str">
        <f>VLOOKUP($D1567,Artslister!$A$1:$W$99,13,FALSE)</f>
        <v>L.</v>
      </c>
      <c r="X1567" t="e">
        <f>VLOOKUP($D1567,Artslister!$A$1:$W$99,15,FALSE)</f>
        <v>#REF!</v>
      </c>
      <c r="Y1567" t="e">
        <f>VLOOKUP($D1567,Artslister!$A$1:$W$99,17,FALSE)</f>
        <v>#N/A</v>
      </c>
    </row>
    <row r="1568" spans="1:25" hidden="1" x14ac:dyDescent="0.3">
      <c r="A1568" t="s">
        <v>98</v>
      </c>
      <c r="B1568">
        <v>2019</v>
      </c>
      <c r="C1568" t="s">
        <v>1717</v>
      </c>
      <c r="D1568" t="s">
        <v>667</v>
      </c>
      <c r="E1568">
        <v>5</v>
      </c>
      <c r="L1568" t="str">
        <f>VLOOKUP($D1568,Artslister!$A$1:$W$99,2,FALSE)</f>
        <v>Sorbus aucuparia</v>
      </c>
      <c r="M1568" t="str">
        <f>VLOOKUP($D1568,Artslister!$A$1:$W$99,3,FALSE)</f>
        <v>103483</v>
      </c>
      <c r="N1568" t="str">
        <f>VLOOKUP($D1568,Artslister!$A$1:$W$99,4,FALSE)</f>
        <v>137885</v>
      </c>
      <c r="O1568" t="str">
        <f>VLOOKUP($D1568,Artslister!$A$1:$W$99,5,FALSE)</f>
        <v>Plantae</v>
      </c>
      <c r="P1568" t="str">
        <f>VLOOKUP($D1568,Artslister!$A$1:$W$99,6,FALSE)</f>
        <v>Magnoliophyta</v>
      </c>
      <c r="Q1568" t="str">
        <f>VLOOKUP($D1568,Artslister!$A$1:$W$99,7,FALSE)</f>
        <v>Eudicots</v>
      </c>
      <c r="R1568" t="str">
        <f>VLOOKUP($D1568,Artslister!$A$1:$W$99,8,FALSE)</f>
        <v>Rosales</v>
      </c>
      <c r="S1568" t="str">
        <f>VLOOKUP($D1568,Artslister!$A$1:$W$99,9,FALSE)</f>
        <v>Rosaceae</v>
      </c>
      <c r="T1568" t="str">
        <f>VLOOKUP($D1568,Artslister!$A$1:$W$99,10,FALSE)</f>
        <v>Sorbus</v>
      </c>
      <c r="U1568" t="str">
        <f>VLOOKUP($D1568,Artslister!$A$1:$W$99,11,FALSE)</f>
        <v>aucuparia</v>
      </c>
      <c r="V1568">
        <f>VLOOKUP($D1568,Artslister!$A$1:$W$99,12,FALSE)</f>
        <v>0</v>
      </c>
      <c r="W1568" t="str">
        <f>VLOOKUP($D1568,Artslister!$A$1:$W$99,13,FALSE)</f>
        <v>L.</v>
      </c>
      <c r="X1568" t="e">
        <f>VLOOKUP($D1568,Artslister!$A$1:$W$99,15,FALSE)</f>
        <v>#REF!</v>
      </c>
      <c r="Y1568" t="e">
        <f>VLOOKUP($D1568,Artslister!$A$1:$W$99,17,FALSE)</f>
        <v>#N/A</v>
      </c>
    </row>
    <row r="1569" spans="1:25" hidden="1" x14ac:dyDescent="0.3">
      <c r="A1569" t="s">
        <v>42</v>
      </c>
      <c r="B1569">
        <v>2020</v>
      </c>
      <c r="C1569" t="s">
        <v>1184</v>
      </c>
      <c r="D1569" t="s">
        <v>667</v>
      </c>
      <c r="E1569">
        <v>1</v>
      </c>
      <c r="K1569" t="s">
        <v>2006</v>
      </c>
      <c r="L1569" t="str">
        <f>VLOOKUP($D1569,Artslister!$A$1:$W$99,2,FALSE)</f>
        <v>Sorbus aucuparia</v>
      </c>
      <c r="M1569" t="str">
        <f>VLOOKUP($D1569,Artslister!$A$1:$W$99,3,FALSE)</f>
        <v>103483</v>
      </c>
      <c r="N1569" t="str">
        <f>VLOOKUP($D1569,Artslister!$A$1:$W$99,4,FALSE)</f>
        <v>137885</v>
      </c>
      <c r="O1569" t="str">
        <f>VLOOKUP($D1569,Artslister!$A$1:$W$99,5,FALSE)</f>
        <v>Plantae</v>
      </c>
      <c r="P1569" t="str">
        <f>VLOOKUP($D1569,Artslister!$A$1:$W$99,6,FALSE)</f>
        <v>Magnoliophyta</v>
      </c>
      <c r="Q1569" t="str">
        <f>VLOOKUP($D1569,Artslister!$A$1:$W$99,7,FALSE)</f>
        <v>Eudicots</v>
      </c>
      <c r="R1569" t="str">
        <f>VLOOKUP($D1569,Artslister!$A$1:$W$99,8,FALSE)</f>
        <v>Rosales</v>
      </c>
      <c r="S1569" t="str">
        <f>VLOOKUP($D1569,Artslister!$A$1:$W$99,9,FALSE)</f>
        <v>Rosaceae</v>
      </c>
      <c r="T1569" t="str">
        <f>VLOOKUP($D1569,Artslister!$A$1:$W$99,10,FALSE)</f>
        <v>Sorbus</v>
      </c>
      <c r="U1569" t="str">
        <f>VLOOKUP($D1569,Artslister!$A$1:$W$99,11,FALSE)</f>
        <v>aucuparia</v>
      </c>
      <c r="V1569">
        <f>VLOOKUP($D1569,Artslister!$A$1:$W$99,12,FALSE)</f>
        <v>0</v>
      </c>
      <c r="W1569" t="str">
        <f>VLOOKUP($D1569,Artslister!$A$1:$W$99,13,FALSE)</f>
        <v>L.</v>
      </c>
      <c r="X1569" t="e">
        <f>VLOOKUP($D1569,Artslister!$A$1:$W$99,15,FALSE)</f>
        <v>#REF!</v>
      </c>
      <c r="Y1569" t="e">
        <f>VLOOKUP($D1569,Artslister!$A$1:$W$99,17,FALSE)</f>
        <v>#N/A</v>
      </c>
    </row>
    <row r="1570" spans="1:25" hidden="1" x14ac:dyDescent="0.3">
      <c r="A1570" t="s">
        <v>42</v>
      </c>
      <c r="B1570">
        <v>2020</v>
      </c>
      <c r="C1570" t="s">
        <v>1180</v>
      </c>
      <c r="D1570" t="s">
        <v>667</v>
      </c>
      <c r="E1570">
        <v>20</v>
      </c>
      <c r="L1570" t="str">
        <f>VLOOKUP($D1570,Artslister!$A$1:$W$99,2,FALSE)</f>
        <v>Sorbus aucuparia</v>
      </c>
      <c r="M1570" t="str">
        <f>VLOOKUP($D1570,Artslister!$A$1:$W$99,3,FALSE)</f>
        <v>103483</v>
      </c>
      <c r="N1570" t="str">
        <f>VLOOKUP($D1570,Artslister!$A$1:$W$99,4,FALSE)</f>
        <v>137885</v>
      </c>
      <c r="O1570" t="str">
        <f>VLOOKUP($D1570,Artslister!$A$1:$W$99,5,FALSE)</f>
        <v>Plantae</v>
      </c>
      <c r="P1570" t="str">
        <f>VLOOKUP($D1570,Artslister!$A$1:$W$99,6,FALSE)</f>
        <v>Magnoliophyta</v>
      </c>
      <c r="Q1570" t="str">
        <f>VLOOKUP($D1570,Artslister!$A$1:$W$99,7,FALSE)</f>
        <v>Eudicots</v>
      </c>
      <c r="R1570" t="str">
        <f>VLOOKUP($D1570,Artslister!$A$1:$W$99,8,FALSE)</f>
        <v>Rosales</v>
      </c>
      <c r="S1570" t="str">
        <f>VLOOKUP($D1570,Artslister!$A$1:$W$99,9,FALSE)</f>
        <v>Rosaceae</v>
      </c>
      <c r="T1570" t="str">
        <f>VLOOKUP($D1570,Artslister!$A$1:$W$99,10,FALSE)</f>
        <v>Sorbus</v>
      </c>
      <c r="U1570" t="str">
        <f>VLOOKUP($D1570,Artslister!$A$1:$W$99,11,FALSE)</f>
        <v>aucuparia</v>
      </c>
      <c r="V1570">
        <f>VLOOKUP($D1570,Artslister!$A$1:$W$99,12,FALSE)</f>
        <v>0</v>
      </c>
      <c r="W1570" t="str">
        <f>VLOOKUP($D1570,Artslister!$A$1:$W$99,13,FALSE)</f>
        <v>L.</v>
      </c>
      <c r="X1570" t="e">
        <f>VLOOKUP($D1570,Artslister!$A$1:$W$99,15,FALSE)</f>
        <v>#REF!</v>
      </c>
      <c r="Y1570" t="e">
        <f>VLOOKUP($D1570,Artslister!$A$1:$W$99,17,FALSE)</f>
        <v>#N/A</v>
      </c>
    </row>
    <row r="1571" spans="1:25" hidden="1" x14ac:dyDescent="0.3">
      <c r="A1571" t="s">
        <v>139</v>
      </c>
      <c r="B1571">
        <v>2020</v>
      </c>
      <c r="C1571" t="s">
        <v>1253</v>
      </c>
      <c r="D1571" t="s">
        <v>667</v>
      </c>
      <c r="E1571">
        <v>3</v>
      </c>
      <c r="K1571" t="s">
        <v>2006</v>
      </c>
      <c r="L1571" t="str">
        <f>VLOOKUP($D1571,Artslister!$A$1:$W$99,2,FALSE)</f>
        <v>Sorbus aucuparia</v>
      </c>
      <c r="M1571" t="str">
        <f>VLOOKUP($D1571,Artslister!$A$1:$W$99,3,FALSE)</f>
        <v>103483</v>
      </c>
      <c r="N1571" t="str">
        <f>VLOOKUP($D1571,Artslister!$A$1:$W$99,4,FALSE)</f>
        <v>137885</v>
      </c>
      <c r="O1571" t="str">
        <f>VLOOKUP($D1571,Artslister!$A$1:$W$99,5,FALSE)</f>
        <v>Plantae</v>
      </c>
      <c r="P1571" t="str">
        <f>VLOOKUP($D1571,Artslister!$A$1:$W$99,6,FALSE)</f>
        <v>Magnoliophyta</v>
      </c>
      <c r="Q1571" t="str">
        <f>VLOOKUP($D1571,Artslister!$A$1:$W$99,7,FALSE)</f>
        <v>Eudicots</v>
      </c>
      <c r="R1571" t="str">
        <f>VLOOKUP($D1571,Artslister!$A$1:$W$99,8,FALSE)</f>
        <v>Rosales</v>
      </c>
      <c r="S1571" t="str">
        <f>VLOOKUP($D1571,Artslister!$A$1:$W$99,9,FALSE)</f>
        <v>Rosaceae</v>
      </c>
      <c r="T1571" t="str">
        <f>VLOOKUP($D1571,Artslister!$A$1:$W$99,10,FALSE)</f>
        <v>Sorbus</v>
      </c>
      <c r="U1571" t="str">
        <f>VLOOKUP($D1571,Artslister!$A$1:$W$99,11,FALSE)</f>
        <v>aucuparia</v>
      </c>
      <c r="V1571">
        <f>VLOOKUP($D1571,Artslister!$A$1:$W$99,12,FALSE)</f>
        <v>0</v>
      </c>
      <c r="W1571" t="str">
        <f>VLOOKUP($D1571,Artslister!$A$1:$W$99,13,FALSE)</f>
        <v>L.</v>
      </c>
      <c r="X1571" t="e">
        <f>VLOOKUP($D1571,Artslister!$A$1:$W$99,15,FALSE)</f>
        <v>#REF!</v>
      </c>
      <c r="Y1571" t="e">
        <f>VLOOKUP($D1571,Artslister!$A$1:$W$99,17,FALSE)</f>
        <v>#N/A</v>
      </c>
    </row>
    <row r="1572" spans="1:25" hidden="1" x14ac:dyDescent="0.3">
      <c r="A1572" t="s">
        <v>20</v>
      </c>
      <c r="B1572">
        <v>2020</v>
      </c>
      <c r="C1572" t="s">
        <v>1348</v>
      </c>
      <c r="D1572" t="s">
        <v>667</v>
      </c>
      <c r="E1572">
        <v>10</v>
      </c>
      <c r="L1572" t="str">
        <f>VLOOKUP($D1572,Artslister!$A$1:$W$99,2,FALSE)</f>
        <v>Sorbus aucuparia</v>
      </c>
      <c r="M1572" t="str">
        <f>VLOOKUP($D1572,Artslister!$A$1:$W$99,3,FALSE)</f>
        <v>103483</v>
      </c>
      <c r="N1572" t="str">
        <f>VLOOKUP($D1572,Artslister!$A$1:$W$99,4,FALSE)</f>
        <v>137885</v>
      </c>
      <c r="O1572" t="str">
        <f>VLOOKUP($D1572,Artslister!$A$1:$W$99,5,FALSE)</f>
        <v>Plantae</v>
      </c>
      <c r="P1572" t="str">
        <f>VLOOKUP($D1572,Artslister!$A$1:$W$99,6,FALSE)</f>
        <v>Magnoliophyta</v>
      </c>
      <c r="Q1572" t="str">
        <f>VLOOKUP($D1572,Artslister!$A$1:$W$99,7,FALSE)</f>
        <v>Eudicots</v>
      </c>
      <c r="R1572" t="str">
        <f>VLOOKUP($D1572,Artslister!$A$1:$W$99,8,FALSE)</f>
        <v>Rosales</v>
      </c>
      <c r="S1572" t="str">
        <f>VLOOKUP($D1572,Artslister!$A$1:$W$99,9,FALSE)</f>
        <v>Rosaceae</v>
      </c>
      <c r="T1572" t="str">
        <f>VLOOKUP($D1572,Artslister!$A$1:$W$99,10,FALSE)</f>
        <v>Sorbus</v>
      </c>
      <c r="U1572" t="str">
        <f>VLOOKUP($D1572,Artslister!$A$1:$W$99,11,FALSE)</f>
        <v>aucuparia</v>
      </c>
      <c r="V1572">
        <f>VLOOKUP($D1572,Artslister!$A$1:$W$99,12,FALSE)</f>
        <v>0</v>
      </c>
      <c r="W1572" t="str">
        <f>VLOOKUP($D1572,Artslister!$A$1:$W$99,13,FALSE)</f>
        <v>L.</v>
      </c>
      <c r="X1572" t="e">
        <f>VLOOKUP($D1572,Artslister!$A$1:$W$99,15,FALSE)</f>
        <v>#REF!</v>
      </c>
      <c r="Y1572" t="e">
        <f>VLOOKUP($D1572,Artslister!$A$1:$W$99,17,FALSE)</f>
        <v>#N/A</v>
      </c>
    </row>
    <row r="1573" spans="1:25" hidden="1" x14ac:dyDescent="0.3">
      <c r="A1573" t="s">
        <v>35</v>
      </c>
      <c r="B1573">
        <v>2020</v>
      </c>
      <c r="C1573" t="s">
        <v>1367</v>
      </c>
      <c r="D1573" t="s">
        <v>667</v>
      </c>
      <c r="E1573">
        <v>25</v>
      </c>
      <c r="K1573" t="s">
        <v>2006</v>
      </c>
      <c r="L1573" t="str">
        <f>VLOOKUP($D1573,Artslister!$A$1:$W$99,2,FALSE)</f>
        <v>Sorbus aucuparia</v>
      </c>
      <c r="M1573" t="str">
        <f>VLOOKUP($D1573,Artslister!$A$1:$W$99,3,FALSE)</f>
        <v>103483</v>
      </c>
      <c r="N1573" t="str">
        <f>VLOOKUP($D1573,Artslister!$A$1:$W$99,4,FALSE)</f>
        <v>137885</v>
      </c>
      <c r="O1573" t="str">
        <f>VLOOKUP($D1573,Artslister!$A$1:$W$99,5,FALSE)</f>
        <v>Plantae</v>
      </c>
      <c r="P1573" t="str">
        <f>VLOOKUP($D1573,Artslister!$A$1:$W$99,6,FALSE)</f>
        <v>Magnoliophyta</v>
      </c>
      <c r="Q1573" t="str">
        <f>VLOOKUP($D1573,Artslister!$A$1:$W$99,7,FALSE)</f>
        <v>Eudicots</v>
      </c>
      <c r="R1573" t="str">
        <f>VLOOKUP($D1573,Artslister!$A$1:$W$99,8,FALSE)</f>
        <v>Rosales</v>
      </c>
      <c r="S1573" t="str">
        <f>VLOOKUP($D1573,Artslister!$A$1:$W$99,9,FALSE)</f>
        <v>Rosaceae</v>
      </c>
      <c r="T1573" t="str">
        <f>VLOOKUP($D1573,Artslister!$A$1:$W$99,10,FALSE)</f>
        <v>Sorbus</v>
      </c>
      <c r="U1573" t="str">
        <f>VLOOKUP($D1573,Artslister!$A$1:$W$99,11,FALSE)</f>
        <v>aucuparia</v>
      </c>
      <c r="V1573">
        <f>VLOOKUP($D1573,Artslister!$A$1:$W$99,12,FALSE)</f>
        <v>0</v>
      </c>
      <c r="W1573" t="str">
        <f>VLOOKUP($D1573,Artslister!$A$1:$W$99,13,FALSE)</f>
        <v>L.</v>
      </c>
      <c r="X1573" t="e">
        <f>VLOOKUP($D1573,Artslister!$A$1:$W$99,15,FALSE)</f>
        <v>#REF!</v>
      </c>
      <c r="Y1573" t="e">
        <f>VLOOKUP($D1573,Artslister!$A$1:$W$99,17,FALSE)</f>
        <v>#N/A</v>
      </c>
    </row>
    <row r="1574" spans="1:25" hidden="1" x14ac:dyDescent="0.3">
      <c r="A1574" t="s">
        <v>1932</v>
      </c>
      <c r="B1574">
        <v>2020</v>
      </c>
      <c r="C1574" t="s">
        <v>1380</v>
      </c>
      <c r="D1574" t="s">
        <v>667</v>
      </c>
      <c r="E1574">
        <v>2</v>
      </c>
      <c r="L1574" t="str">
        <f>VLOOKUP($D1574,Artslister!$A$1:$W$99,2,FALSE)</f>
        <v>Sorbus aucuparia</v>
      </c>
      <c r="M1574" t="str">
        <f>VLOOKUP($D1574,Artslister!$A$1:$W$99,3,FALSE)</f>
        <v>103483</v>
      </c>
      <c r="N1574" t="str">
        <f>VLOOKUP($D1574,Artslister!$A$1:$W$99,4,FALSE)</f>
        <v>137885</v>
      </c>
      <c r="O1574" t="str">
        <f>VLOOKUP($D1574,Artslister!$A$1:$W$99,5,FALSE)</f>
        <v>Plantae</v>
      </c>
      <c r="P1574" t="str">
        <f>VLOOKUP($D1574,Artslister!$A$1:$W$99,6,FALSE)</f>
        <v>Magnoliophyta</v>
      </c>
      <c r="Q1574" t="str">
        <f>VLOOKUP($D1574,Artslister!$A$1:$W$99,7,FALSE)</f>
        <v>Eudicots</v>
      </c>
      <c r="R1574" t="str">
        <f>VLOOKUP($D1574,Artslister!$A$1:$W$99,8,FALSE)</f>
        <v>Rosales</v>
      </c>
      <c r="S1574" t="str">
        <f>VLOOKUP($D1574,Artslister!$A$1:$W$99,9,FALSE)</f>
        <v>Rosaceae</v>
      </c>
      <c r="T1574" t="str">
        <f>VLOOKUP($D1574,Artslister!$A$1:$W$99,10,FALSE)</f>
        <v>Sorbus</v>
      </c>
      <c r="U1574" t="str">
        <f>VLOOKUP($D1574,Artslister!$A$1:$W$99,11,FALSE)</f>
        <v>aucuparia</v>
      </c>
      <c r="V1574">
        <f>VLOOKUP($D1574,Artslister!$A$1:$W$99,12,FALSE)</f>
        <v>0</v>
      </c>
      <c r="W1574" t="str">
        <f>VLOOKUP($D1574,Artslister!$A$1:$W$99,13,FALSE)</f>
        <v>L.</v>
      </c>
      <c r="X1574" t="e">
        <f>VLOOKUP($D1574,Artslister!$A$1:$W$99,15,FALSE)</f>
        <v>#REF!</v>
      </c>
      <c r="Y1574" t="e">
        <f>VLOOKUP($D1574,Artslister!$A$1:$W$99,17,FALSE)</f>
        <v>#N/A</v>
      </c>
    </row>
    <row r="1575" spans="1:25" hidden="1" x14ac:dyDescent="0.3">
      <c r="A1575" s="20" t="s">
        <v>114</v>
      </c>
      <c r="B1575" s="20">
        <v>2022</v>
      </c>
      <c r="C1575" t="s">
        <v>1489</v>
      </c>
      <c r="D1575" t="s">
        <v>1936</v>
      </c>
      <c r="E1575">
        <v>1</v>
      </c>
      <c r="H1575">
        <v>1</v>
      </c>
      <c r="L1575" t="str">
        <f>VLOOKUP($D1575,Artslister!$A$1:$W$99,2,FALSE)</f>
        <v>Cotoneaster integerrimus</v>
      </c>
      <c r="M1575" t="str">
        <f>VLOOKUP($D1575,Artslister!$A$1:$W$99,3,FALSE)</f>
        <v>103276</v>
      </c>
      <c r="N1575" t="str">
        <f>VLOOKUP($D1575,Artslister!$A$1:$W$99,4,FALSE)</f>
        <v>132025</v>
      </c>
      <c r="O1575" t="str">
        <f>VLOOKUP($D1575,Artslister!$A$1:$W$99,5,FALSE)</f>
        <v>Plantae</v>
      </c>
      <c r="P1575" t="str">
        <f>VLOOKUP($D1575,Artslister!$A$1:$W$99,6,FALSE)</f>
        <v>Magnoliophyta</v>
      </c>
      <c r="Q1575" t="str">
        <f>VLOOKUP($D1575,Artslister!$A$1:$W$99,7,FALSE)</f>
        <v>Eudicots</v>
      </c>
      <c r="R1575" t="str">
        <f>VLOOKUP($D1575,Artslister!$A$1:$W$99,8,FALSE)</f>
        <v>Rosales</v>
      </c>
      <c r="S1575" t="str">
        <f>VLOOKUP($D1575,Artslister!$A$1:$W$99,9,FALSE)</f>
        <v>Rosaceae</v>
      </c>
      <c r="T1575" t="str">
        <f>VLOOKUP($D1575,Artslister!$A$1:$W$99,10,FALSE)</f>
        <v>Cotoneaster</v>
      </c>
      <c r="U1575" t="str">
        <f>VLOOKUP($D1575,Artslister!$A$1:$W$99,11,FALSE)</f>
        <v>integerrimus</v>
      </c>
      <c r="V1575">
        <f>VLOOKUP($D1575,Artslister!$A$1:$W$99,12,FALSE)</f>
        <v>0</v>
      </c>
      <c r="W1575" t="str">
        <f>VLOOKUP($D1575,Artslister!$A$1:$W$99,13,FALSE)</f>
        <v>Medik.</v>
      </c>
      <c r="X1575" t="e">
        <f>VLOOKUP($D1575,Artslister!$A$1:$W$99,15,FALSE)</f>
        <v>#REF!</v>
      </c>
      <c r="Y1575" t="e">
        <f>VLOOKUP($D1575,Artslister!$A$1:$W$99,17,FALSE)</f>
        <v>#N/A</v>
      </c>
    </row>
    <row r="1576" spans="1:25" hidden="1" x14ac:dyDescent="0.3">
      <c r="A1576" s="20" t="s">
        <v>114</v>
      </c>
      <c r="B1576" s="20">
        <v>2023</v>
      </c>
      <c r="C1576" s="20" t="s">
        <v>1489</v>
      </c>
      <c r="D1576" s="20" t="s">
        <v>1936</v>
      </c>
      <c r="E1576" s="20">
        <v>1</v>
      </c>
      <c r="I1576">
        <v>1</v>
      </c>
      <c r="K1576" s="20"/>
      <c r="L1576" t="str">
        <f>VLOOKUP($D1576,Artslister!$A$1:$W$99,2,FALSE)</f>
        <v>Cotoneaster integerrimus</v>
      </c>
      <c r="M1576" t="str">
        <f>VLOOKUP($D1576,Artslister!$A$1:$W$99,3,FALSE)</f>
        <v>103276</v>
      </c>
      <c r="N1576" t="str">
        <f>VLOOKUP($D1576,Artslister!$A$1:$W$99,4,FALSE)</f>
        <v>132025</v>
      </c>
      <c r="O1576" t="str">
        <f>VLOOKUP($D1576,Artslister!$A$1:$W$99,5,FALSE)</f>
        <v>Plantae</v>
      </c>
      <c r="P1576" t="str">
        <f>VLOOKUP($D1576,Artslister!$A$1:$W$99,6,FALSE)</f>
        <v>Magnoliophyta</v>
      </c>
      <c r="Q1576" t="str">
        <f>VLOOKUP($D1576,Artslister!$A$1:$W$99,7,FALSE)</f>
        <v>Eudicots</v>
      </c>
      <c r="R1576" t="str">
        <f>VLOOKUP($D1576,Artslister!$A$1:$W$99,8,FALSE)</f>
        <v>Rosales</v>
      </c>
      <c r="S1576" t="str">
        <f>VLOOKUP($D1576,Artslister!$A$1:$W$99,9,FALSE)</f>
        <v>Rosaceae</v>
      </c>
      <c r="T1576" t="str">
        <f>VLOOKUP($D1576,Artslister!$A$1:$W$99,10,FALSE)</f>
        <v>Cotoneaster</v>
      </c>
      <c r="U1576" t="str">
        <f>VLOOKUP($D1576,Artslister!$A$1:$W$99,11,FALSE)</f>
        <v>integerrimus</v>
      </c>
      <c r="V1576">
        <f>VLOOKUP($D1576,Artslister!$A$1:$W$99,12,FALSE)</f>
        <v>0</v>
      </c>
      <c r="W1576" t="str">
        <f>VLOOKUP($D1576,Artslister!$A$1:$W$99,13,FALSE)</f>
        <v>Medik.</v>
      </c>
      <c r="X1576" t="e">
        <f>VLOOKUP($D1576,Artslister!$A$1:$W$99,15,FALSE)</f>
        <v>#REF!</v>
      </c>
      <c r="Y1576" t="e">
        <f>VLOOKUP($D1576,Artslister!$A$1:$W$99,17,FALSE)</f>
        <v>#N/A</v>
      </c>
    </row>
    <row r="1577" spans="1:25" hidden="1" x14ac:dyDescent="0.3">
      <c r="A1577" s="20" t="s">
        <v>114</v>
      </c>
      <c r="B1577" s="20">
        <v>2020</v>
      </c>
      <c r="C1577" s="20" t="s">
        <v>1489</v>
      </c>
      <c r="D1577" s="20" t="s">
        <v>1926</v>
      </c>
      <c r="E1577" s="20">
        <v>1</v>
      </c>
      <c r="J1577" s="20"/>
      <c r="L1577" t="str">
        <f>VLOOKUP($D1577,Artslister!$A$1:$W$99,2,FALSE)</f>
        <v>Juniperus communis</v>
      </c>
      <c r="M1577" t="str">
        <f>VLOOKUP($D1577,Artslister!$A$1:$W$99,3,FALSE)</f>
        <v>103785</v>
      </c>
      <c r="N1577" t="str">
        <f>VLOOKUP($D1577,Artslister!$A$1:$W$99,4,FALSE)</f>
        <v>63745</v>
      </c>
      <c r="O1577" t="str">
        <f>VLOOKUP($D1577,Artslister!$A$1:$W$99,5,FALSE)</f>
        <v>Plantae</v>
      </c>
      <c r="P1577" t="str">
        <f>VLOOKUP($D1577,Artslister!$A$1:$W$99,6,FALSE)</f>
        <v>Pinophyta</v>
      </c>
      <c r="Q1577" t="str">
        <f>VLOOKUP($D1577,Artslister!$A$1:$W$99,7,FALSE)</f>
        <v>Pinopsida</v>
      </c>
      <c r="R1577" t="str">
        <f>VLOOKUP($D1577,Artslister!$A$1:$W$99,8,FALSE)</f>
        <v>Pinales</v>
      </c>
      <c r="S1577" t="str">
        <f>VLOOKUP($D1577,Artslister!$A$1:$W$99,9,FALSE)</f>
        <v>Cupressaceae</v>
      </c>
      <c r="T1577" t="str">
        <f>VLOOKUP($D1577,Artslister!$A$1:$W$99,10,FALSE)</f>
        <v>Juniperus</v>
      </c>
      <c r="U1577" t="str">
        <f>VLOOKUP($D1577,Artslister!$A$1:$W$99,11,FALSE)</f>
        <v>communis</v>
      </c>
      <c r="V1577">
        <f>VLOOKUP($D1577,Artslister!$A$1:$W$99,12,FALSE)</f>
        <v>0</v>
      </c>
      <c r="W1577" t="str">
        <f>VLOOKUP($D1577,Artslister!$A$1:$W$99,13,FALSE)</f>
        <v>L.</v>
      </c>
      <c r="X1577" t="e">
        <f>VLOOKUP($D1577,Artslister!$A$1:$W$99,15,FALSE)</f>
        <v>#REF!</v>
      </c>
      <c r="Y1577" t="e">
        <f>VLOOKUP($D1577,Artslister!$A$1:$W$99,17,FALSE)</f>
        <v>#N/A</v>
      </c>
    </row>
    <row r="1578" spans="1:25" hidden="1" x14ac:dyDescent="0.3">
      <c r="A1578" s="20" t="s">
        <v>114</v>
      </c>
      <c r="B1578" s="20">
        <v>2021</v>
      </c>
      <c r="C1578" s="20" t="s">
        <v>1489</v>
      </c>
      <c r="D1578" s="20" t="s">
        <v>1926</v>
      </c>
      <c r="E1578" s="20">
        <v>5</v>
      </c>
      <c r="J1578" s="20"/>
      <c r="L1578" t="str">
        <f>VLOOKUP($D1578,Artslister!$A$1:$W$99,2,FALSE)</f>
        <v>Juniperus communis</v>
      </c>
      <c r="M1578" t="str">
        <f>VLOOKUP($D1578,Artslister!$A$1:$W$99,3,FALSE)</f>
        <v>103785</v>
      </c>
      <c r="N1578" t="str">
        <f>VLOOKUP($D1578,Artslister!$A$1:$W$99,4,FALSE)</f>
        <v>63745</v>
      </c>
      <c r="O1578" t="str">
        <f>VLOOKUP($D1578,Artslister!$A$1:$W$99,5,FALSE)</f>
        <v>Plantae</v>
      </c>
      <c r="P1578" t="str">
        <f>VLOOKUP($D1578,Artslister!$A$1:$W$99,6,FALSE)</f>
        <v>Pinophyta</v>
      </c>
      <c r="Q1578" t="str">
        <f>VLOOKUP($D1578,Artslister!$A$1:$W$99,7,FALSE)</f>
        <v>Pinopsida</v>
      </c>
      <c r="R1578" t="str">
        <f>VLOOKUP($D1578,Artslister!$A$1:$W$99,8,FALSE)</f>
        <v>Pinales</v>
      </c>
      <c r="S1578" t="str">
        <f>VLOOKUP($D1578,Artslister!$A$1:$W$99,9,FALSE)</f>
        <v>Cupressaceae</v>
      </c>
      <c r="T1578" t="str">
        <f>VLOOKUP($D1578,Artslister!$A$1:$W$99,10,FALSE)</f>
        <v>Juniperus</v>
      </c>
      <c r="U1578" t="str">
        <f>VLOOKUP($D1578,Artslister!$A$1:$W$99,11,FALSE)</f>
        <v>communis</v>
      </c>
      <c r="V1578">
        <f>VLOOKUP($D1578,Artslister!$A$1:$W$99,12,FALSE)</f>
        <v>0</v>
      </c>
      <c r="W1578" t="str">
        <f>VLOOKUP($D1578,Artslister!$A$1:$W$99,13,FALSE)</f>
        <v>L.</v>
      </c>
      <c r="X1578" t="e">
        <f>VLOOKUP($D1578,Artslister!$A$1:$W$99,15,FALSE)</f>
        <v>#REF!</v>
      </c>
      <c r="Y1578" t="e">
        <f>VLOOKUP($D1578,Artslister!$A$1:$W$99,17,FALSE)</f>
        <v>#N/A</v>
      </c>
    </row>
    <row r="1579" spans="1:25" hidden="1" x14ac:dyDescent="0.3">
      <c r="A1579" s="20" t="s">
        <v>114</v>
      </c>
      <c r="B1579" s="20">
        <v>2023</v>
      </c>
      <c r="C1579" s="20" t="s">
        <v>1489</v>
      </c>
      <c r="D1579" s="20" t="s">
        <v>1926</v>
      </c>
      <c r="E1579" s="20">
        <v>5</v>
      </c>
      <c r="J1579">
        <v>1</v>
      </c>
      <c r="K1579" s="20"/>
      <c r="L1579" t="str">
        <f>VLOOKUP($D1579,Artslister!$A$1:$W$99,2,FALSE)</f>
        <v>Juniperus communis</v>
      </c>
      <c r="M1579" t="str">
        <f>VLOOKUP($D1579,Artslister!$A$1:$W$99,3,FALSE)</f>
        <v>103785</v>
      </c>
      <c r="N1579" t="str">
        <f>VLOOKUP($D1579,Artslister!$A$1:$W$99,4,FALSE)</f>
        <v>63745</v>
      </c>
      <c r="O1579" t="str">
        <f>VLOOKUP($D1579,Artslister!$A$1:$W$99,5,FALSE)</f>
        <v>Plantae</v>
      </c>
      <c r="P1579" t="str">
        <f>VLOOKUP($D1579,Artslister!$A$1:$W$99,6,FALSE)</f>
        <v>Pinophyta</v>
      </c>
      <c r="Q1579" t="str">
        <f>VLOOKUP($D1579,Artslister!$A$1:$W$99,7,FALSE)</f>
        <v>Pinopsida</v>
      </c>
      <c r="R1579" t="str">
        <f>VLOOKUP($D1579,Artslister!$A$1:$W$99,8,FALSE)</f>
        <v>Pinales</v>
      </c>
      <c r="S1579" t="str">
        <f>VLOOKUP($D1579,Artslister!$A$1:$W$99,9,FALSE)</f>
        <v>Cupressaceae</v>
      </c>
      <c r="T1579" t="str">
        <f>VLOOKUP($D1579,Artslister!$A$1:$W$99,10,FALSE)</f>
        <v>Juniperus</v>
      </c>
      <c r="U1579" t="str">
        <f>VLOOKUP($D1579,Artslister!$A$1:$W$99,11,FALSE)</f>
        <v>communis</v>
      </c>
      <c r="V1579">
        <f>VLOOKUP($D1579,Artslister!$A$1:$W$99,12,FALSE)</f>
        <v>0</v>
      </c>
      <c r="W1579" t="str">
        <f>VLOOKUP($D1579,Artslister!$A$1:$W$99,13,FALSE)</f>
        <v>L.</v>
      </c>
      <c r="X1579" t="e">
        <f>VLOOKUP($D1579,Artslister!$A$1:$W$99,15,FALSE)</f>
        <v>#REF!</v>
      </c>
      <c r="Y1579" t="e">
        <f>VLOOKUP($D1579,Artslister!$A$1:$W$99,17,FALSE)</f>
        <v>#N/A</v>
      </c>
    </row>
    <row r="1580" spans="1:25" hidden="1" x14ac:dyDescent="0.3">
      <c r="A1580" s="20" t="s">
        <v>114</v>
      </c>
      <c r="B1580" s="20">
        <v>2020</v>
      </c>
      <c r="C1580" s="20" t="s">
        <v>1489</v>
      </c>
      <c r="D1580" s="20" t="s">
        <v>1113</v>
      </c>
      <c r="E1580" s="20">
        <v>60</v>
      </c>
      <c r="J1580" s="20"/>
      <c r="L1580" t="str">
        <f>VLOOKUP($D1580,Artslister!$A$1:$W$99,2,FALSE)</f>
        <v>Pinus sylvestris</v>
      </c>
      <c r="M1580" t="str">
        <f>VLOOKUP($D1580,Artslister!$A$1:$W$99,3,FALSE)</f>
        <v>103825</v>
      </c>
      <c r="N1580" t="str">
        <f>VLOOKUP($D1580,Artslister!$A$1:$W$99,4,FALSE)</f>
        <v>135419</v>
      </c>
      <c r="O1580" t="str">
        <f>VLOOKUP($D1580,Artslister!$A$1:$W$99,5,FALSE)</f>
        <v>Plantae</v>
      </c>
      <c r="P1580" t="str">
        <f>VLOOKUP($D1580,Artslister!$A$1:$W$99,6,FALSE)</f>
        <v>Pinophyta</v>
      </c>
      <c r="Q1580" t="str">
        <f>VLOOKUP($D1580,Artslister!$A$1:$W$99,7,FALSE)</f>
        <v>Pinopsida</v>
      </c>
      <c r="R1580" t="str">
        <f>VLOOKUP($D1580,Artslister!$A$1:$W$99,8,FALSE)</f>
        <v>Pinales</v>
      </c>
      <c r="S1580" t="str">
        <f>VLOOKUP($D1580,Artslister!$A$1:$W$99,9,FALSE)</f>
        <v>Pinaceae</v>
      </c>
      <c r="T1580" t="str">
        <f>VLOOKUP($D1580,Artslister!$A$1:$W$99,10,FALSE)</f>
        <v>Pinus</v>
      </c>
      <c r="U1580" t="str">
        <f>VLOOKUP($D1580,Artslister!$A$1:$W$99,11,FALSE)</f>
        <v>sylvestris</v>
      </c>
      <c r="V1580">
        <f>VLOOKUP($D1580,Artslister!$A$1:$W$99,12,FALSE)</f>
        <v>0</v>
      </c>
      <c r="W1580" t="str">
        <f>VLOOKUP($D1580,Artslister!$A$1:$W$99,13,FALSE)</f>
        <v>L.</v>
      </c>
      <c r="X1580" t="e">
        <f>VLOOKUP($D1580,Artslister!$A$1:$W$99,15,FALSE)</f>
        <v>#REF!</v>
      </c>
      <c r="Y1580" t="e">
        <f>VLOOKUP($D1580,Artslister!$A$1:$W$99,17,FALSE)</f>
        <v>#N/A</v>
      </c>
    </row>
    <row r="1581" spans="1:25" hidden="1" x14ac:dyDescent="0.3">
      <c r="A1581" s="20" t="s">
        <v>114</v>
      </c>
      <c r="B1581" s="20">
        <v>2021</v>
      </c>
      <c r="C1581" s="20" t="s">
        <v>1489</v>
      </c>
      <c r="D1581" s="20" t="s">
        <v>1113</v>
      </c>
      <c r="E1581" s="20">
        <v>70</v>
      </c>
      <c r="J1581" s="20"/>
      <c r="L1581" t="str">
        <f>VLOOKUP($D1581,Artslister!$A$1:$W$99,2,FALSE)</f>
        <v>Pinus sylvestris</v>
      </c>
      <c r="M1581" t="str">
        <f>VLOOKUP($D1581,Artslister!$A$1:$W$99,3,FALSE)</f>
        <v>103825</v>
      </c>
      <c r="N1581" t="str">
        <f>VLOOKUP($D1581,Artslister!$A$1:$W$99,4,FALSE)</f>
        <v>135419</v>
      </c>
      <c r="O1581" t="str">
        <f>VLOOKUP($D1581,Artslister!$A$1:$W$99,5,FALSE)</f>
        <v>Plantae</v>
      </c>
      <c r="P1581" t="str">
        <f>VLOOKUP($D1581,Artslister!$A$1:$W$99,6,FALSE)</f>
        <v>Pinophyta</v>
      </c>
      <c r="Q1581" t="str">
        <f>VLOOKUP($D1581,Artslister!$A$1:$W$99,7,FALSE)</f>
        <v>Pinopsida</v>
      </c>
      <c r="R1581" t="str">
        <f>VLOOKUP($D1581,Artslister!$A$1:$W$99,8,FALSE)</f>
        <v>Pinales</v>
      </c>
      <c r="S1581" t="str">
        <f>VLOOKUP($D1581,Artslister!$A$1:$W$99,9,FALSE)</f>
        <v>Pinaceae</v>
      </c>
      <c r="T1581" t="str">
        <f>VLOOKUP($D1581,Artslister!$A$1:$W$99,10,FALSE)</f>
        <v>Pinus</v>
      </c>
      <c r="U1581" t="str">
        <f>VLOOKUP($D1581,Artslister!$A$1:$W$99,11,FALSE)</f>
        <v>sylvestris</v>
      </c>
      <c r="V1581">
        <f>VLOOKUP($D1581,Artslister!$A$1:$W$99,12,FALSE)</f>
        <v>0</v>
      </c>
      <c r="W1581" t="str">
        <f>VLOOKUP($D1581,Artslister!$A$1:$W$99,13,FALSE)</f>
        <v>L.</v>
      </c>
      <c r="X1581" t="e">
        <f>VLOOKUP($D1581,Artslister!$A$1:$W$99,15,FALSE)</f>
        <v>#REF!</v>
      </c>
      <c r="Y1581" t="e">
        <f>VLOOKUP($D1581,Artslister!$A$1:$W$99,17,FALSE)</f>
        <v>#N/A</v>
      </c>
    </row>
    <row r="1582" spans="1:25" hidden="1" x14ac:dyDescent="0.3">
      <c r="A1582" s="20" t="s">
        <v>114</v>
      </c>
      <c r="B1582" s="20">
        <v>2022</v>
      </c>
      <c r="C1582" t="s">
        <v>1489</v>
      </c>
      <c r="D1582" t="s">
        <v>1113</v>
      </c>
      <c r="E1582">
        <v>10</v>
      </c>
      <c r="I1582">
        <v>1</v>
      </c>
      <c r="L1582" t="str">
        <f>VLOOKUP($D1582,Artslister!$A$1:$W$99,2,FALSE)</f>
        <v>Pinus sylvestris</v>
      </c>
      <c r="M1582" t="str">
        <f>VLOOKUP($D1582,Artslister!$A$1:$W$99,3,FALSE)</f>
        <v>103825</v>
      </c>
      <c r="N1582" t="str">
        <f>VLOOKUP($D1582,Artslister!$A$1:$W$99,4,FALSE)</f>
        <v>135419</v>
      </c>
      <c r="O1582" t="str">
        <f>VLOOKUP($D1582,Artslister!$A$1:$W$99,5,FALSE)</f>
        <v>Plantae</v>
      </c>
      <c r="P1582" t="str">
        <f>VLOOKUP($D1582,Artslister!$A$1:$W$99,6,FALSE)</f>
        <v>Pinophyta</v>
      </c>
      <c r="Q1582" t="str">
        <f>VLOOKUP($D1582,Artslister!$A$1:$W$99,7,FALSE)</f>
        <v>Pinopsida</v>
      </c>
      <c r="R1582" t="str">
        <f>VLOOKUP($D1582,Artslister!$A$1:$W$99,8,FALSE)</f>
        <v>Pinales</v>
      </c>
      <c r="S1582" t="str">
        <f>VLOOKUP($D1582,Artslister!$A$1:$W$99,9,FALSE)</f>
        <v>Pinaceae</v>
      </c>
      <c r="T1582" t="str">
        <f>VLOOKUP($D1582,Artslister!$A$1:$W$99,10,FALSE)</f>
        <v>Pinus</v>
      </c>
      <c r="U1582" t="str">
        <f>VLOOKUP($D1582,Artslister!$A$1:$W$99,11,FALSE)</f>
        <v>sylvestris</v>
      </c>
      <c r="V1582">
        <f>VLOOKUP($D1582,Artslister!$A$1:$W$99,12,FALSE)</f>
        <v>0</v>
      </c>
      <c r="W1582" t="str">
        <f>VLOOKUP($D1582,Artslister!$A$1:$W$99,13,FALSE)</f>
        <v>L.</v>
      </c>
      <c r="X1582" t="e">
        <f>VLOOKUP($D1582,Artslister!$A$1:$W$99,15,FALSE)</f>
        <v>#REF!</v>
      </c>
      <c r="Y1582" t="e">
        <f>VLOOKUP($D1582,Artslister!$A$1:$W$99,17,FALSE)</f>
        <v>#N/A</v>
      </c>
    </row>
    <row r="1583" spans="1:25" hidden="1" x14ac:dyDescent="0.3">
      <c r="A1583" s="20" t="s">
        <v>114</v>
      </c>
      <c r="B1583" s="20">
        <v>2023</v>
      </c>
      <c r="C1583" s="20" t="s">
        <v>1489</v>
      </c>
      <c r="D1583" s="20" t="s">
        <v>1113</v>
      </c>
      <c r="E1583" s="20">
        <v>60</v>
      </c>
      <c r="H1583">
        <v>1</v>
      </c>
      <c r="K1583" s="20"/>
      <c r="L1583" t="str">
        <f>VLOOKUP($D1583,Artslister!$A$1:$W$99,2,FALSE)</f>
        <v>Pinus sylvestris</v>
      </c>
      <c r="M1583" t="str">
        <f>VLOOKUP($D1583,Artslister!$A$1:$W$99,3,FALSE)</f>
        <v>103825</v>
      </c>
      <c r="N1583" t="str">
        <f>VLOOKUP($D1583,Artslister!$A$1:$W$99,4,FALSE)</f>
        <v>135419</v>
      </c>
      <c r="O1583" t="str">
        <f>VLOOKUP($D1583,Artslister!$A$1:$W$99,5,FALSE)</f>
        <v>Plantae</v>
      </c>
      <c r="P1583" t="str">
        <f>VLOOKUP($D1583,Artslister!$A$1:$W$99,6,FALSE)</f>
        <v>Pinophyta</v>
      </c>
      <c r="Q1583" t="str">
        <f>VLOOKUP($D1583,Artslister!$A$1:$W$99,7,FALSE)</f>
        <v>Pinopsida</v>
      </c>
      <c r="R1583" t="str">
        <f>VLOOKUP($D1583,Artslister!$A$1:$W$99,8,FALSE)</f>
        <v>Pinales</v>
      </c>
      <c r="S1583" t="str">
        <f>VLOOKUP($D1583,Artslister!$A$1:$W$99,9,FALSE)</f>
        <v>Pinaceae</v>
      </c>
      <c r="T1583" t="str">
        <f>VLOOKUP($D1583,Artslister!$A$1:$W$99,10,FALSE)</f>
        <v>Pinus</v>
      </c>
      <c r="U1583" t="str">
        <f>VLOOKUP($D1583,Artslister!$A$1:$W$99,11,FALSE)</f>
        <v>sylvestris</v>
      </c>
      <c r="V1583">
        <f>VLOOKUP($D1583,Artslister!$A$1:$W$99,12,FALSE)</f>
        <v>0</v>
      </c>
      <c r="W1583" t="str">
        <f>VLOOKUP($D1583,Artslister!$A$1:$W$99,13,FALSE)</f>
        <v>L.</v>
      </c>
      <c r="X1583" t="e">
        <f>VLOOKUP($D1583,Artslister!$A$1:$W$99,15,FALSE)</f>
        <v>#REF!</v>
      </c>
      <c r="Y1583" t="e">
        <f>VLOOKUP($D1583,Artslister!$A$1:$W$99,17,FALSE)</f>
        <v>#N/A</v>
      </c>
    </row>
    <row r="1584" spans="1:25" hidden="1" x14ac:dyDescent="0.3">
      <c r="A1584" t="s">
        <v>76</v>
      </c>
      <c r="B1584">
        <v>2020</v>
      </c>
      <c r="C1584" t="s">
        <v>1559</v>
      </c>
      <c r="D1584" t="s">
        <v>667</v>
      </c>
      <c r="E1584">
        <v>1</v>
      </c>
      <c r="K1584" t="s">
        <v>2006</v>
      </c>
      <c r="L1584" t="str">
        <f>VLOOKUP($D1584,Artslister!$A$1:$W$99,2,FALSE)</f>
        <v>Sorbus aucuparia</v>
      </c>
      <c r="M1584" t="str">
        <f>VLOOKUP($D1584,Artslister!$A$1:$W$99,3,FALSE)</f>
        <v>103483</v>
      </c>
      <c r="N1584" t="str">
        <f>VLOOKUP($D1584,Artslister!$A$1:$W$99,4,FALSE)</f>
        <v>137885</v>
      </c>
      <c r="O1584" t="str">
        <f>VLOOKUP($D1584,Artslister!$A$1:$W$99,5,FALSE)</f>
        <v>Plantae</v>
      </c>
      <c r="P1584" t="str">
        <f>VLOOKUP($D1584,Artslister!$A$1:$W$99,6,FALSE)</f>
        <v>Magnoliophyta</v>
      </c>
      <c r="Q1584" t="str">
        <f>VLOOKUP($D1584,Artslister!$A$1:$W$99,7,FALSE)</f>
        <v>Eudicots</v>
      </c>
      <c r="R1584" t="str">
        <f>VLOOKUP($D1584,Artslister!$A$1:$W$99,8,FALSE)</f>
        <v>Rosales</v>
      </c>
      <c r="S1584" t="str">
        <f>VLOOKUP($D1584,Artslister!$A$1:$W$99,9,FALSE)</f>
        <v>Rosaceae</v>
      </c>
      <c r="T1584" t="str">
        <f>VLOOKUP($D1584,Artslister!$A$1:$W$99,10,FALSE)</f>
        <v>Sorbus</v>
      </c>
      <c r="U1584" t="str">
        <f>VLOOKUP($D1584,Artslister!$A$1:$W$99,11,FALSE)</f>
        <v>aucuparia</v>
      </c>
      <c r="V1584">
        <f>VLOOKUP($D1584,Artslister!$A$1:$W$99,12,FALSE)</f>
        <v>0</v>
      </c>
      <c r="W1584" t="str">
        <f>VLOOKUP($D1584,Artslister!$A$1:$W$99,13,FALSE)</f>
        <v>L.</v>
      </c>
      <c r="X1584" t="e">
        <f>VLOOKUP($D1584,Artslister!$A$1:$W$99,15,FALSE)</f>
        <v>#REF!</v>
      </c>
      <c r="Y1584" t="e">
        <f>VLOOKUP($D1584,Artslister!$A$1:$W$99,17,FALSE)</f>
        <v>#N/A</v>
      </c>
    </row>
    <row r="1585" spans="1:25" hidden="1" x14ac:dyDescent="0.3">
      <c r="A1585" t="s">
        <v>98</v>
      </c>
      <c r="B1585">
        <v>2020</v>
      </c>
      <c r="C1585" t="s">
        <v>1730</v>
      </c>
      <c r="D1585" t="s">
        <v>667</v>
      </c>
      <c r="E1585" t="s">
        <v>267</v>
      </c>
      <c r="L1585" t="str">
        <f>VLOOKUP($D1585,Artslister!$A$1:$W$99,2,FALSE)</f>
        <v>Sorbus aucuparia</v>
      </c>
      <c r="M1585" t="str">
        <f>VLOOKUP($D1585,Artslister!$A$1:$W$99,3,FALSE)</f>
        <v>103483</v>
      </c>
      <c r="N1585" t="str">
        <f>VLOOKUP($D1585,Artslister!$A$1:$W$99,4,FALSE)</f>
        <v>137885</v>
      </c>
      <c r="O1585" t="str">
        <f>VLOOKUP($D1585,Artslister!$A$1:$W$99,5,FALSE)</f>
        <v>Plantae</v>
      </c>
      <c r="P1585" t="str">
        <f>VLOOKUP($D1585,Artslister!$A$1:$W$99,6,FALSE)</f>
        <v>Magnoliophyta</v>
      </c>
      <c r="Q1585" t="str">
        <f>VLOOKUP($D1585,Artslister!$A$1:$W$99,7,FALSE)</f>
        <v>Eudicots</v>
      </c>
      <c r="R1585" t="str">
        <f>VLOOKUP($D1585,Artslister!$A$1:$W$99,8,FALSE)</f>
        <v>Rosales</v>
      </c>
      <c r="S1585" t="str">
        <f>VLOOKUP($D1585,Artslister!$A$1:$W$99,9,FALSE)</f>
        <v>Rosaceae</v>
      </c>
      <c r="T1585" t="str">
        <f>VLOOKUP($D1585,Artslister!$A$1:$W$99,10,FALSE)</f>
        <v>Sorbus</v>
      </c>
      <c r="U1585" t="str">
        <f>VLOOKUP($D1585,Artslister!$A$1:$W$99,11,FALSE)</f>
        <v>aucuparia</v>
      </c>
      <c r="V1585">
        <f>VLOOKUP($D1585,Artslister!$A$1:$W$99,12,FALSE)</f>
        <v>0</v>
      </c>
      <c r="W1585" t="str">
        <f>VLOOKUP($D1585,Artslister!$A$1:$W$99,13,FALSE)</f>
        <v>L.</v>
      </c>
      <c r="X1585" t="e">
        <f>VLOOKUP($D1585,Artslister!$A$1:$W$99,15,FALSE)</f>
        <v>#REF!</v>
      </c>
      <c r="Y1585" t="e">
        <f>VLOOKUP($D1585,Artslister!$A$1:$W$99,17,FALSE)</f>
        <v>#N/A</v>
      </c>
    </row>
    <row r="1586" spans="1:25" hidden="1" x14ac:dyDescent="0.3">
      <c r="A1586" t="s">
        <v>50</v>
      </c>
      <c r="B1586">
        <v>2020</v>
      </c>
      <c r="C1586" t="s">
        <v>1797</v>
      </c>
      <c r="D1586" t="s">
        <v>667</v>
      </c>
      <c r="E1586">
        <v>1</v>
      </c>
      <c r="L1586" t="str">
        <f>VLOOKUP($D1586,Artslister!$A$1:$W$99,2,FALSE)</f>
        <v>Sorbus aucuparia</v>
      </c>
      <c r="M1586" t="str">
        <f>VLOOKUP($D1586,Artslister!$A$1:$W$99,3,FALSE)</f>
        <v>103483</v>
      </c>
      <c r="N1586" t="str">
        <f>VLOOKUP($D1586,Artslister!$A$1:$W$99,4,FALSE)</f>
        <v>137885</v>
      </c>
      <c r="O1586" t="str">
        <f>VLOOKUP($D1586,Artslister!$A$1:$W$99,5,FALSE)</f>
        <v>Plantae</v>
      </c>
      <c r="P1586" t="str">
        <f>VLOOKUP($D1586,Artslister!$A$1:$W$99,6,FALSE)</f>
        <v>Magnoliophyta</v>
      </c>
      <c r="Q1586" t="str">
        <f>VLOOKUP($D1586,Artslister!$A$1:$W$99,7,FALSE)</f>
        <v>Eudicots</v>
      </c>
      <c r="R1586" t="str">
        <f>VLOOKUP($D1586,Artslister!$A$1:$W$99,8,FALSE)</f>
        <v>Rosales</v>
      </c>
      <c r="S1586" t="str">
        <f>VLOOKUP($D1586,Artslister!$A$1:$W$99,9,FALSE)</f>
        <v>Rosaceae</v>
      </c>
      <c r="T1586" t="str">
        <f>VLOOKUP($D1586,Artslister!$A$1:$W$99,10,FALSE)</f>
        <v>Sorbus</v>
      </c>
      <c r="U1586" t="str">
        <f>VLOOKUP($D1586,Artslister!$A$1:$W$99,11,FALSE)</f>
        <v>aucuparia</v>
      </c>
      <c r="V1586">
        <f>VLOOKUP($D1586,Artslister!$A$1:$W$99,12,FALSE)</f>
        <v>0</v>
      </c>
      <c r="W1586" t="str">
        <f>VLOOKUP($D1586,Artslister!$A$1:$W$99,13,FALSE)</f>
        <v>L.</v>
      </c>
      <c r="X1586" t="e">
        <f>VLOOKUP($D1586,Artslister!$A$1:$W$99,15,FALSE)</f>
        <v>#REF!</v>
      </c>
      <c r="Y1586" t="e">
        <f>VLOOKUP($D1586,Artslister!$A$1:$W$99,17,FALSE)</f>
        <v>#N/A</v>
      </c>
    </row>
    <row r="1587" spans="1:25" hidden="1" x14ac:dyDescent="0.3">
      <c r="A1587" t="s">
        <v>42</v>
      </c>
      <c r="B1587">
        <v>2021</v>
      </c>
      <c r="C1587" t="s">
        <v>1180</v>
      </c>
      <c r="D1587" t="s">
        <v>667</v>
      </c>
      <c r="E1587">
        <v>10</v>
      </c>
      <c r="H1587">
        <v>1</v>
      </c>
      <c r="L1587" t="str">
        <f>VLOOKUP($D1587,Artslister!$A$1:$W$99,2,FALSE)</f>
        <v>Sorbus aucuparia</v>
      </c>
      <c r="M1587" t="str">
        <f>VLOOKUP($D1587,Artslister!$A$1:$W$99,3,FALSE)</f>
        <v>103483</v>
      </c>
      <c r="N1587" t="str">
        <f>VLOOKUP($D1587,Artslister!$A$1:$W$99,4,FALSE)</f>
        <v>137885</v>
      </c>
      <c r="O1587" t="str">
        <f>VLOOKUP($D1587,Artslister!$A$1:$W$99,5,FALSE)</f>
        <v>Plantae</v>
      </c>
      <c r="P1587" t="str">
        <f>VLOOKUP($D1587,Artslister!$A$1:$W$99,6,FALSE)</f>
        <v>Magnoliophyta</v>
      </c>
      <c r="Q1587" t="str">
        <f>VLOOKUP($D1587,Artslister!$A$1:$W$99,7,FALSE)</f>
        <v>Eudicots</v>
      </c>
      <c r="R1587" t="str">
        <f>VLOOKUP($D1587,Artslister!$A$1:$W$99,8,FALSE)</f>
        <v>Rosales</v>
      </c>
      <c r="S1587" t="str">
        <f>VLOOKUP($D1587,Artslister!$A$1:$W$99,9,FALSE)</f>
        <v>Rosaceae</v>
      </c>
      <c r="T1587" t="str">
        <f>VLOOKUP($D1587,Artslister!$A$1:$W$99,10,FALSE)</f>
        <v>Sorbus</v>
      </c>
      <c r="U1587" t="str">
        <f>VLOOKUP($D1587,Artslister!$A$1:$W$99,11,FALSE)</f>
        <v>aucuparia</v>
      </c>
      <c r="V1587">
        <f>VLOOKUP($D1587,Artslister!$A$1:$W$99,12,FALSE)</f>
        <v>0</v>
      </c>
      <c r="W1587" t="str">
        <f>VLOOKUP($D1587,Artslister!$A$1:$W$99,13,FALSE)</f>
        <v>L.</v>
      </c>
      <c r="X1587" t="e">
        <f>VLOOKUP($D1587,Artslister!$A$1:$W$99,15,FALSE)</f>
        <v>#REF!</v>
      </c>
      <c r="Y1587" t="e">
        <f>VLOOKUP($D1587,Artslister!$A$1:$W$99,17,FALSE)</f>
        <v>#N/A</v>
      </c>
    </row>
    <row r="1588" spans="1:25" hidden="1" x14ac:dyDescent="0.3">
      <c r="A1588" t="s">
        <v>139</v>
      </c>
      <c r="B1588">
        <v>2021</v>
      </c>
      <c r="C1588" t="s">
        <v>1253</v>
      </c>
      <c r="D1588" t="s">
        <v>667</v>
      </c>
      <c r="E1588">
        <v>4</v>
      </c>
      <c r="H1588">
        <v>1</v>
      </c>
      <c r="L1588" t="str">
        <f>VLOOKUP($D1588,Artslister!$A$1:$W$99,2,FALSE)</f>
        <v>Sorbus aucuparia</v>
      </c>
      <c r="M1588" t="str">
        <f>VLOOKUP($D1588,Artslister!$A$1:$W$99,3,FALSE)</f>
        <v>103483</v>
      </c>
      <c r="N1588" t="str">
        <f>VLOOKUP($D1588,Artslister!$A$1:$W$99,4,FALSE)</f>
        <v>137885</v>
      </c>
      <c r="O1588" t="str">
        <f>VLOOKUP($D1588,Artslister!$A$1:$W$99,5,FALSE)</f>
        <v>Plantae</v>
      </c>
      <c r="P1588" t="str">
        <f>VLOOKUP($D1588,Artslister!$A$1:$W$99,6,FALSE)</f>
        <v>Magnoliophyta</v>
      </c>
      <c r="Q1588" t="str">
        <f>VLOOKUP($D1588,Artslister!$A$1:$W$99,7,FALSE)</f>
        <v>Eudicots</v>
      </c>
      <c r="R1588" t="str">
        <f>VLOOKUP($D1588,Artslister!$A$1:$W$99,8,FALSE)</f>
        <v>Rosales</v>
      </c>
      <c r="S1588" t="str">
        <f>VLOOKUP($D1588,Artslister!$A$1:$W$99,9,FALSE)</f>
        <v>Rosaceae</v>
      </c>
      <c r="T1588" t="str">
        <f>VLOOKUP($D1588,Artslister!$A$1:$W$99,10,FALSE)</f>
        <v>Sorbus</v>
      </c>
      <c r="U1588" t="str">
        <f>VLOOKUP($D1588,Artslister!$A$1:$W$99,11,FALSE)</f>
        <v>aucuparia</v>
      </c>
      <c r="V1588">
        <f>VLOOKUP($D1588,Artslister!$A$1:$W$99,12,FALSE)</f>
        <v>0</v>
      </c>
      <c r="W1588" t="str">
        <f>VLOOKUP($D1588,Artslister!$A$1:$W$99,13,FALSE)</f>
        <v>L.</v>
      </c>
      <c r="X1588" t="e">
        <f>VLOOKUP($D1588,Artslister!$A$1:$W$99,15,FALSE)</f>
        <v>#REF!</v>
      </c>
      <c r="Y1588" t="e">
        <f>VLOOKUP($D1588,Artslister!$A$1:$W$99,17,FALSE)</f>
        <v>#N/A</v>
      </c>
    </row>
    <row r="1589" spans="1:25" hidden="1" x14ac:dyDescent="0.3">
      <c r="A1589" t="s">
        <v>139</v>
      </c>
      <c r="B1589">
        <v>2021</v>
      </c>
      <c r="C1589" t="s">
        <v>1244</v>
      </c>
      <c r="D1589" t="s">
        <v>667</v>
      </c>
      <c r="E1589">
        <v>1</v>
      </c>
      <c r="H1589">
        <v>1</v>
      </c>
      <c r="L1589" t="str">
        <f>VLOOKUP($D1589,Artslister!$A$1:$W$99,2,FALSE)</f>
        <v>Sorbus aucuparia</v>
      </c>
      <c r="M1589" t="str">
        <f>VLOOKUP($D1589,Artslister!$A$1:$W$99,3,FALSE)</f>
        <v>103483</v>
      </c>
      <c r="N1589" t="str">
        <f>VLOOKUP($D1589,Artslister!$A$1:$W$99,4,FALSE)</f>
        <v>137885</v>
      </c>
      <c r="O1589" t="str">
        <f>VLOOKUP($D1589,Artslister!$A$1:$W$99,5,FALSE)</f>
        <v>Plantae</v>
      </c>
      <c r="P1589" t="str">
        <f>VLOOKUP($D1589,Artslister!$A$1:$W$99,6,FALSE)</f>
        <v>Magnoliophyta</v>
      </c>
      <c r="Q1589" t="str">
        <f>VLOOKUP($D1589,Artslister!$A$1:$W$99,7,FALSE)</f>
        <v>Eudicots</v>
      </c>
      <c r="R1589" t="str">
        <f>VLOOKUP($D1589,Artslister!$A$1:$W$99,8,FALSE)</f>
        <v>Rosales</v>
      </c>
      <c r="S1589" t="str">
        <f>VLOOKUP($D1589,Artslister!$A$1:$W$99,9,FALSE)</f>
        <v>Rosaceae</v>
      </c>
      <c r="T1589" t="str">
        <f>VLOOKUP($D1589,Artslister!$A$1:$W$99,10,FALSE)</f>
        <v>Sorbus</v>
      </c>
      <c r="U1589" t="str">
        <f>VLOOKUP($D1589,Artslister!$A$1:$W$99,11,FALSE)</f>
        <v>aucuparia</v>
      </c>
      <c r="V1589">
        <f>VLOOKUP($D1589,Artslister!$A$1:$W$99,12,FALSE)</f>
        <v>0</v>
      </c>
      <c r="W1589" t="str">
        <f>VLOOKUP($D1589,Artslister!$A$1:$W$99,13,FALSE)</f>
        <v>L.</v>
      </c>
      <c r="X1589" t="e">
        <f>VLOOKUP($D1589,Artslister!$A$1:$W$99,15,FALSE)</f>
        <v>#REF!</v>
      </c>
      <c r="Y1589" t="e">
        <f>VLOOKUP($D1589,Artslister!$A$1:$W$99,17,FALSE)</f>
        <v>#N/A</v>
      </c>
    </row>
    <row r="1590" spans="1:25" hidden="1" x14ac:dyDescent="0.3">
      <c r="A1590" t="s">
        <v>35</v>
      </c>
      <c r="B1590">
        <v>2021</v>
      </c>
      <c r="C1590" t="s">
        <v>1367</v>
      </c>
      <c r="D1590" t="s">
        <v>667</v>
      </c>
      <c r="E1590">
        <v>25</v>
      </c>
      <c r="I1590">
        <v>1</v>
      </c>
      <c r="L1590" t="str">
        <f>VLOOKUP($D1590,Artslister!$A$1:$W$99,2,FALSE)</f>
        <v>Sorbus aucuparia</v>
      </c>
      <c r="M1590" t="str">
        <f>VLOOKUP($D1590,Artslister!$A$1:$W$99,3,FALSE)</f>
        <v>103483</v>
      </c>
      <c r="N1590" t="str">
        <f>VLOOKUP($D1590,Artslister!$A$1:$W$99,4,FALSE)</f>
        <v>137885</v>
      </c>
      <c r="O1590" t="str">
        <f>VLOOKUP($D1590,Artslister!$A$1:$W$99,5,FALSE)</f>
        <v>Plantae</v>
      </c>
      <c r="P1590" t="str">
        <f>VLOOKUP($D1590,Artslister!$A$1:$W$99,6,FALSE)</f>
        <v>Magnoliophyta</v>
      </c>
      <c r="Q1590" t="str">
        <f>VLOOKUP($D1590,Artslister!$A$1:$W$99,7,FALSE)</f>
        <v>Eudicots</v>
      </c>
      <c r="R1590" t="str">
        <f>VLOOKUP($D1590,Artslister!$A$1:$W$99,8,FALSE)</f>
        <v>Rosales</v>
      </c>
      <c r="S1590" t="str">
        <f>VLOOKUP($D1590,Artslister!$A$1:$W$99,9,FALSE)</f>
        <v>Rosaceae</v>
      </c>
      <c r="T1590" t="str">
        <f>VLOOKUP($D1590,Artslister!$A$1:$W$99,10,FALSE)</f>
        <v>Sorbus</v>
      </c>
      <c r="U1590" t="str">
        <f>VLOOKUP($D1590,Artslister!$A$1:$W$99,11,FALSE)</f>
        <v>aucuparia</v>
      </c>
      <c r="V1590">
        <f>VLOOKUP($D1590,Artslister!$A$1:$W$99,12,FALSE)</f>
        <v>0</v>
      </c>
      <c r="W1590" t="str">
        <f>VLOOKUP($D1590,Artslister!$A$1:$W$99,13,FALSE)</f>
        <v>L.</v>
      </c>
      <c r="X1590" t="e">
        <f>VLOOKUP($D1590,Artslister!$A$1:$W$99,15,FALSE)</f>
        <v>#REF!</v>
      </c>
      <c r="Y1590" t="e">
        <f>VLOOKUP($D1590,Artslister!$A$1:$W$99,17,FALSE)</f>
        <v>#N/A</v>
      </c>
    </row>
    <row r="1591" spans="1:25" hidden="1" x14ac:dyDescent="0.3">
      <c r="A1591" t="s">
        <v>1932</v>
      </c>
      <c r="B1591">
        <v>2021</v>
      </c>
      <c r="C1591" t="s">
        <v>1380</v>
      </c>
      <c r="D1591" t="s">
        <v>667</v>
      </c>
      <c r="E1591">
        <v>1</v>
      </c>
      <c r="I1591">
        <v>1</v>
      </c>
      <c r="L1591" t="str">
        <f>VLOOKUP($D1591,Artslister!$A$1:$W$99,2,FALSE)</f>
        <v>Sorbus aucuparia</v>
      </c>
      <c r="M1591" t="str">
        <f>VLOOKUP($D1591,Artslister!$A$1:$W$99,3,FALSE)</f>
        <v>103483</v>
      </c>
      <c r="N1591" t="str">
        <f>VLOOKUP($D1591,Artslister!$A$1:$W$99,4,FALSE)</f>
        <v>137885</v>
      </c>
      <c r="O1591" t="str">
        <f>VLOOKUP($D1591,Artslister!$A$1:$W$99,5,FALSE)</f>
        <v>Plantae</v>
      </c>
      <c r="P1591" t="str">
        <f>VLOOKUP($D1591,Artslister!$A$1:$W$99,6,FALSE)</f>
        <v>Magnoliophyta</v>
      </c>
      <c r="Q1591" t="str">
        <f>VLOOKUP($D1591,Artslister!$A$1:$W$99,7,FALSE)</f>
        <v>Eudicots</v>
      </c>
      <c r="R1591" t="str">
        <f>VLOOKUP($D1591,Artslister!$A$1:$W$99,8,FALSE)</f>
        <v>Rosales</v>
      </c>
      <c r="S1591" t="str">
        <f>VLOOKUP($D1591,Artslister!$A$1:$W$99,9,FALSE)</f>
        <v>Rosaceae</v>
      </c>
      <c r="T1591" t="str">
        <f>VLOOKUP($D1591,Artslister!$A$1:$W$99,10,FALSE)</f>
        <v>Sorbus</v>
      </c>
      <c r="U1591" t="str">
        <f>VLOOKUP($D1591,Artslister!$A$1:$W$99,11,FALSE)</f>
        <v>aucuparia</v>
      </c>
      <c r="V1591">
        <f>VLOOKUP($D1591,Artslister!$A$1:$W$99,12,FALSE)</f>
        <v>0</v>
      </c>
      <c r="W1591" t="str">
        <f>VLOOKUP($D1591,Artslister!$A$1:$W$99,13,FALSE)</f>
        <v>L.</v>
      </c>
      <c r="X1591" t="e">
        <f>VLOOKUP($D1591,Artslister!$A$1:$W$99,15,FALSE)</f>
        <v>#REF!</v>
      </c>
      <c r="Y1591" t="e">
        <f>VLOOKUP($D1591,Artslister!$A$1:$W$99,17,FALSE)</f>
        <v>#N/A</v>
      </c>
    </row>
    <row r="1592" spans="1:25" hidden="1" x14ac:dyDescent="0.3">
      <c r="A1592" t="s">
        <v>117</v>
      </c>
      <c r="B1592">
        <v>2021</v>
      </c>
      <c r="C1592" t="s">
        <v>1410</v>
      </c>
      <c r="D1592" t="s">
        <v>667</v>
      </c>
      <c r="E1592">
        <v>1</v>
      </c>
      <c r="H1592">
        <v>1</v>
      </c>
      <c r="L1592" t="str">
        <f>VLOOKUP($D1592,Artslister!$A$1:$W$99,2,FALSE)</f>
        <v>Sorbus aucuparia</v>
      </c>
      <c r="M1592" t="str">
        <f>VLOOKUP($D1592,Artslister!$A$1:$W$99,3,FALSE)</f>
        <v>103483</v>
      </c>
      <c r="N1592" t="str">
        <f>VLOOKUP($D1592,Artslister!$A$1:$W$99,4,FALSE)</f>
        <v>137885</v>
      </c>
      <c r="O1592" t="str">
        <f>VLOOKUP($D1592,Artslister!$A$1:$W$99,5,FALSE)</f>
        <v>Plantae</v>
      </c>
      <c r="P1592" t="str">
        <f>VLOOKUP($D1592,Artslister!$A$1:$W$99,6,FALSE)</f>
        <v>Magnoliophyta</v>
      </c>
      <c r="Q1592" t="str">
        <f>VLOOKUP($D1592,Artslister!$A$1:$W$99,7,FALSE)</f>
        <v>Eudicots</v>
      </c>
      <c r="R1592" t="str">
        <f>VLOOKUP($D1592,Artslister!$A$1:$W$99,8,FALSE)</f>
        <v>Rosales</v>
      </c>
      <c r="S1592" t="str">
        <f>VLOOKUP($D1592,Artslister!$A$1:$W$99,9,FALSE)</f>
        <v>Rosaceae</v>
      </c>
      <c r="T1592" t="str">
        <f>VLOOKUP($D1592,Artslister!$A$1:$W$99,10,FALSE)</f>
        <v>Sorbus</v>
      </c>
      <c r="U1592" t="str">
        <f>VLOOKUP($D1592,Artslister!$A$1:$W$99,11,FALSE)</f>
        <v>aucuparia</v>
      </c>
      <c r="V1592">
        <f>VLOOKUP($D1592,Artslister!$A$1:$W$99,12,FALSE)</f>
        <v>0</v>
      </c>
      <c r="W1592" t="str">
        <f>VLOOKUP($D1592,Artslister!$A$1:$W$99,13,FALSE)</f>
        <v>L.</v>
      </c>
      <c r="X1592" t="e">
        <f>VLOOKUP($D1592,Artslister!$A$1:$W$99,15,FALSE)</f>
        <v>#REF!</v>
      </c>
      <c r="Y1592" t="e">
        <f>VLOOKUP($D1592,Artslister!$A$1:$W$99,17,FALSE)</f>
        <v>#N/A</v>
      </c>
    </row>
    <row r="1593" spans="1:25" hidden="1" x14ac:dyDescent="0.3">
      <c r="A1593" t="s">
        <v>76</v>
      </c>
      <c r="B1593">
        <v>2021</v>
      </c>
      <c r="C1593" t="s">
        <v>1559</v>
      </c>
      <c r="D1593" t="s">
        <v>667</v>
      </c>
      <c r="E1593">
        <v>2</v>
      </c>
      <c r="H1593">
        <v>1</v>
      </c>
      <c r="L1593" t="str">
        <f>VLOOKUP($D1593,Artslister!$A$1:$W$99,2,FALSE)</f>
        <v>Sorbus aucuparia</v>
      </c>
      <c r="M1593" t="str">
        <f>VLOOKUP($D1593,Artslister!$A$1:$W$99,3,FALSE)</f>
        <v>103483</v>
      </c>
      <c r="N1593" t="str">
        <f>VLOOKUP($D1593,Artslister!$A$1:$W$99,4,FALSE)</f>
        <v>137885</v>
      </c>
      <c r="O1593" t="str">
        <f>VLOOKUP($D1593,Artslister!$A$1:$W$99,5,FALSE)</f>
        <v>Plantae</v>
      </c>
      <c r="P1593" t="str">
        <f>VLOOKUP($D1593,Artslister!$A$1:$W$99,6,FALSE)</f>
        <v>Magnoliophyta</v>
      </c>
      <c r="Q1593" t="str">
        <f>VLOOKUP($D1593,Artslister!$A$1:$W$99,7,FALSE)</f>
        <v>Eudicots</v>
      </c>
      <c r="R1593" t="str">
        <f>VLOOKUP($D1593,Artslister!$A$1:$W$99,8,FALSE)</f>
        <v>Rosales</v>
      </c>
      <c r="S1593" t="str">
        <f>VLOOKUP($D1593,Artslister!$A$1:$W$99,9,FALSE)</f>
        <v>Rosaceae</v>
      </c>
      <c r="T1593" t="str">
        <f>VLOOKUP($D1593,Artslister!$A$1:$W$99,10,FALSE)</f>
        <v>Sorbus</v>
      </c>
      <c r="U1593" t="str">
        <f>VLOOKUP($D1593,Artslister!$A$1:$W$99,11,FALSE)</f>
        <v>aucuparia</v>
      </c>
      <c r="V1593">
        <f>VLOOKUP($D1593,Artslister!$A$1:$W$99,12,FALSE)</f>
        <v>0</v>
      </c>
      <c r="W1593" t="str">
        <f>VLOOKUP($D1593,Artslister!$A$1:$W$99,13,FALSE)</f>
        <v>L.</v>
      </c>
      <c r="X1593" t="e">
        <f>VLOOKUP($D1593,Artslister!$A$1:$W$99,15,FALSE)</f>
        <v>#REF!</v>
      </c>
      <c r="Y1593" t="e">
        <f>VLOOKUP($D1593,Artslister!$A$1:$W$99,17,FALSE)</f>
        <v>#N/A</v>
      </c>
    </row>
    <row r="1594" spans="1:25" hidden="1" x14ac:dyDescent="0.3">
      <c r="A1594" t="s">
        <v>98</v>
      </c>
      <c r="B1594">
        <v>2021</v>
      </c>
      <c r="C1594" t="s">
        <v>1717</v>
      </c>
      <c r="D1594" t="s">
        <v>667</v>
      </c>
      <c r="E1594">
        <v>5</v>
      </c>
      <c r="H1594">
        <v>1</v>
      </c>
      <c r="L1594" t="str">
        <f>VLOOKUP($D1594,Artslister!$A$1:$W$99,2,FALSE)</f>
        <v>Sorbus aucuparia</v>
      </c>
      <c r="M1594" t="str">
        <f>VLOOKUP($D1594,Artslister!$A$1:$W$99,3,FALSE)</f>
        <v>103483</v>
      </c>
      <c r="N1594" t="str">
        <f>VLOOKUP($D1594,Artslister!$A$1:$W$99,4,FALSE)</f>
        <v>137885</v>
      </c>
      <c r="O1594" t="str">
        <f>VLOOKUP($D1594,Artslister!$A$1:$W$99,5,FALSE)</f>
        <v>Plantae</v>
      </c>
      <c r="P1594" t="str">
        <f>VLOOKUP($D1594,Artslister!$A$1:$W$99,6,FALSE)</f>
        <v>Magnoliophyta</v>
      </c>
      <c r="Q1594" t="str">
        <f>VLOOKUP($D1594,Artslister!$A$1:$W$99,7,FALSE)</f>
        <v>Eudicots</v>
      </c>
      <c r="R1594" t="str">
        <f>VLOOKUP($D1594,Artslister!$A$1:$W$99,8,FALSE)</f>
        <v>Rosales</v>
      </c>
      <c r="S1594" t="str">
        <f>VLOOKUP($D1594,Artslister!$A$1:$W$99,9,FALSE)</f>
        <v>Rosaceae</v>
      </c>
      <c r="T1594" t="str">
        <f>VLOOKUP($D1594,Artslister!$A$1:$W$99,10,FALSE)</f>
        <v>Sorbus</v>
      </c>
      <c r="U1594" t="str">
        <f>VLOOKUP($D1594,Artslister!$A$1:$W$99,11,FALSE)</f>
        <v>aucuparia</v>
      </c>
      <c r="V1594">
        <f>VLOOKUP($D1594,Artslister!$A$1:$W$99,12,FALSE)</f>
        <v>0</v>
      </c>
      <c r="W1594" t="str">
        <f>VLOOKUP($D1594,Artslister!$A$1:$W$99,13,FALSE)</f>
        <v>L.</v>
      </c>
      <c r="X1594" t="e">
        <f>VLOOKUP($D1594,Artslister!$A$1:$W$99,15,FALSE)</f>
        <v>#REF!</v>
      </c>
      <c r="Y1594" t="e">
        <f>VLOOKUP($D1594,Artslister!$A$1:$W$99,17,FALSE)</f>
        <v>#N/A</v>
      </c>
    </row>
    <row r="1595" spans="1:25" hidden="1" x14ac:dyDescent="0.3">
      <c r="A1595" t="s">
        <v>50</v>
      </c>
      <c r="B1595">
        <v>2021</v>
      </c>
      <c r="C1595" t="s">
        <v>1797</v>
      </c>
      <c r="D1595" t="s">
        <v>667</v>
      </c>
      <c r="E1595">
        <v>2</v>
      </c>
      <c r="H1595">
        <v>1</v>
      </c>
      <c r="L1595" t="str">
        <f>VLOOKUP($D1595,Artslister!$A$1:$W$99,2,FALSE)</f>
        <v>Sorbus aucuparia</v>
      </c>
      <c r="M1595" t="str">
        <f>VLOOKUP($D1595,Artslister!$A$1:$W$99,3,FALSE)</f>
        <v>103483</v>
      </c>
      <c r="N1595" t="str">
        <f>VLOOKUP($D1595,Artslister!$A$1:$W$99,4,FALSE)</f>
        <v>137885</v>
      </c>
      <c r="O1595" t="str">
        <f>VLOOKUP($D1595,Artslister!$A$1:$W$99,5,FALSE)</f>
        <v>Plantae</v>
      </c>
      <c r="P1595" t="str">
        <f>VLOOKUP($D1595,Artslister!$A$1:$W$99,6,FALSE)</f>
        <v>Magnoliophyta</v>
      </c>
      <c r="Q1595" t="str">
        <f>VLOOKUP($D1595,Artslister!$A$1:$W$99,7,FALSE)</f>
        <v>Eudicots</v>
      </c>
      <c r="R1595" t="str">
        <f>VLOOKUP($D1595,Artslister!$A$1:$W$99,8,FALSE)</f>
        <v>Rosales</v>
      </c>
      <c r="S1595" t="str">
        <f>VLOOKUP($D1595,Artslister!$A$1:$W$99,9,FALSE)</f>
        <v>Rosaceae</v>
      </c>
      <c r="T1595" t="str">
        <f>VLOOKUP($D1595,Artslister!$A$1:$W$99,10,FALSE)</f>
        <v>Sorbus</v>
      </c>
      <c r="U1595" t="str">
        <f>VLOOKUP($D1595,Artslister!$A$1:$W$99,11,FALSE)</f>
        <v>aucuparia</v>
      </c>
      <c r="V1595">
        <f>VLOOKUP($D1595,Artslister!$A$1:$W$99,12,FALSE)</f>
        <v>0</v>
      </c>
      <c r="W1595" t="str">
        <f>VLOOKUP($D1595,Artslister!$A$1:$W$99,13,FALSE)</f>
        <v>L.</v>
      </c>
      <c r="X1595" t="e">
        <f>VLOOKUP($D1595,Artslister!$A$1:$W$99,15,FALSE)</f>
        <v>#REF!</v>
      </c>
      <c r="Y1595" t="e">
        <f>VLOOKUP($D1595,Artslister!$A$1:$W$99,17,FALSE)</f>
        <v>#N/A</v>
      </c>
    </row>
    <row r="1596" spans="1:25" ht="14.55" hidden="1" x14ac:dyDescent="0.3">
      <c r="A1596" t="s">
        <v>147</v>
      </c>
      <c r="B1596">
        <v>2022</v>
      </c>
      <c r="C1596" t="s">
        <v>1602</v>
      </c>
      <c r="D1596" t="s">
        <v>1930</v>
      </c>
      <c r="E1596">
        <v>5</v>
      </c>
      <c r="F1596">
        <v>1</v>
      </c>
      <c r="L1596" t="str">
        <f>VLOOKUP($D1596,Artslister!$A$1:$W$99,2,FALSE)</f>
        <v>Fragaria viridis</v>
      </c>
      <c r="M1596">
        <f>VLOOKUP($D1596,Artslister!$A$1:$W$99,3,FALSE)</f>
        <v>103318</v>
      </c>
      <c r="N1596">
        <f>VLOOKUP($D1596,Artslister!$A$1:$W$99,4,FALSE)</f>
        <v>0</v>
      </c>
      <c r="O1596" t="str">
        <f>VLOOKUP($D1596,Artslister!$A$1:$W$99,5,FALSE)</f>
        <v>Plantae</v>
      </c>
      <c r="P1596" t="str">
        <f>VLOOKUP($D1596,Artslister!$A$1:$W$99,6,FALSE)</f>
        <v>Magnoliophyta</v>
      </c>
      <c r="Q1596" t="str">
        <f>VLOOKUP($D1596,Artslister!$A$1:$W$99,7,FALSE)</f>
        <v>Eudicots</v>
      </c>
      <c r="R1596" t="str">
        <f>VLOOKUP($D1596,Artslister!$A$1:$W$99,8,FALSE)</f>
        <v>Rosales</v>
      </c>
      <c r="S1596" t="str">
        <f>VLOOKUP($D1596,Artslister!$A$1:$W$99,9,FALSE)</f>
        <v>Rosaceae</v>
      </c>
      <c r="T1596" t="str">
        <f>VLOOKUP($D1596,Artslister!$A$1:$W$99,10,FALSE)</f>
        <v>Fragaria</v>
      </c>
      <c r="U1596" t="str">
        <f>VLOOKUP($D1596,Artslister!$A$1:$W$99,11,FALSE)</f>
        <v>viridis</v>
      </c>
      <c r="V1596">
        <f>VLOOKUP($D1596,Artslister!$A$1:$W$99,12,FALSE)</f>
        <v>0</v>
      </c>
      <c r="W1596" t="str">
        <f>VLOOKUP($D1596,Artslister!$A$1:$W$99,13,FALSE)</f>
        <v>Weston</v>
      </c>
      <c r="X1596" t="e">
        <f>VLOOKUP($D1596,Artslister!$A$1:$W$99,15,FALSE)</f>
        <v>#REF!</v>
      </c>
      <c r="Y1596" t="e">
        <f>VLOOKUP($D1596,Artslister!$A$1:$W$99,17,FALSE)</f>
        <v>#N/A</v>
      </c>
    </row>
    <row r="1597" spans="1:25" ht="14.55" hidden="1" x14ac:dyDescent="0.3">
      <c r="A1597" t="s">
        <v>147</v>
      </c>
      <c r="B1597">
        <v>2022</v>
      </c>
      <c r="C1597" t="s">
        <v>1599</v>
      </c>
      <c r="D1597" t="s">
        <v>1928</v>
      </c>
      <c r="E1597">
        <v>10</v>
      </c>
      <c r="H1597">
        <v>1</v>
      </c>
      <c r="L1597" t="str">
        <f>VLOOKUP($D1597,Artslister!$A$1:$W$99,2,FALSE)</f>
        <v>Rosa sp.</v>
      </c>
      <c r="M1597" t="str">
        <f>VLOOKUP($D1597,Artslister!$A$1:$W$99,3,FALSE)</f>
        <v>103384</v>
      </c>
      <c r="N1597" t="str">
        <f>VLOOKUP($D1597,Artslister!$A$1:$W$99,4,FALSE)</f>
        <v>63344</v>
      </c>
      <c r="O1597" t="str">
        <f>VLOOKUP($D1597,Artslister!$A$1:$W$99,5,FALSE)</f>
        <v>Plantae</v>
      </c>
      <c r="P1597" t="str">
        <f>VLOOKUP($D1597,Artslister!$A$1:$W$99,6,FALSE)</f>
        <v>Magnoliophyta</v>
      </c>
      <c r="Q1597" t="str">
        <f>VLOOKUP($D1597,Artslister!$A$1:$W$99,7,FALSE)</f>
        <v>Eudicots</v>
      </c>
      <c r="R1597" t="str">
        <f>VLOOKUP($D1597,Artslister!$A$1:$W$99,8,FALSE)</f>
        <v>Rosales</v>
      </c>
      <c r="S1597" t="str">
        <f>VLOOKUP($D1597,Artslister!$A$1:$W$99,9,FALSE)</f>
        <v>Rosaceae</v>
      </c>
      <c r="T1597" t="str">
        <f>VLOOKUP($D1597,Artslister!$A$1:$W$99,10,FALSE)</f>
        <v>Rosa</v>
      </c>
      <c r="U1597">
        <f>VLOOKUP($D1597,Artslister!$A$1:$W$99,11,FALSE)</f>
        <v>0</v>
      </c>
      <c r="V1597">
        <f>VLOOKUP($D1597,Artslister!$A$1:$W$99,12,FALSE)</f>
        <v>0</v>
      </c>
      <c r="W1597" t="str">
        <f>VLOOKUP($D1597,Artslister!$A$1:$W$99,13,FALSE)</f>
        <v>L.</v>
      </c>
      <c r="X1597" t="e">
        <f>VLOOKUP($D1597,Artslister!$A$1:$W$99,15,FALSE)</f>
        <v>#REF!</v>
      </c>
      <c r="Y1597" t="e">
        <f>VLOOKUP($D1597,Artslister!$A$1:$W$99,17,FALSE)</f>
        <v>#N/A</v>
      </c>
    </row>
    <row r="1598" spans="1:25" ht="14.55" hidden="1" x14ac:dyDescent="0.3">
      <c r="A1598" t="s">
        <v>147</v>
      </c>
      <c r="B1598">
        <v>2022</v>
      </c>
      <c r="C1598" t="s">
        <v>1599</v>
      </c>
      <c r="D1598" t="s">
        <v>1928</v>
      </c>
      <c r="E1598">
        <v>5</v>
      </c>
      <c r="I1598">
        <v>1</v>
      </c>
      <c r="L1598" t="str">
        <f>VLOOKUP($D1598,Artslister!$A$1:$W$99,2,FALSE)</f>
        <v>Rosa sp.</v>
      </c>
      <c r="M1598" t="str">
        <f>VLOOKUP($D1598,Artslister!$A$1:$W$99,3,FALSE)</f>
        <v>103384</v>
      </c>
      <c r="N1598" t="str">
        <f>VLOOKUP($D1598,Artslister!$A$1:$W$99,4,FALSE)</f>
        <v>63344</v>
      </c>
      <c r="O1598" t="str">
        <f>VLOOKUP($D1598,Artslister!$A$1:$W$99,5,FALSE)</f>
        <v>Plantae</v>
      </c>
      <c r="P1598" t="str">
        <f>VLOOKUP($D1598,Artslister!$A$1:$W$99,6,FALSE)</f>
        <v>Magnoliophyta</v>
      </c>
      <c r="Q1598" t="str">
        <f>VLOOKUP($D1598,Artslister!$A$1:$W$99,7,FALSE)</f>
        <v>Eudicots</v>
      </c>
      <c r="R1598" t="str">
        <f>VLOOKUP($D1598,Artslister!$A$1:$W$99,8,FALSE)</f>
        <v>Rosales</v>
      </c>
      <c r="S1598" t="str">
        <f>VLOOKUP($D1598,Artslister!$A$1:$W$99,9,FALSE)</f>
        <v>Rosaceae</v>
      </c>
      <c r="T1598" t="str">
        <f>VLOOKUP($D1598,Artslister!$A$1:$W$99,10,FALSE)</f>
        <v>Rosa</v>
      </c>
      <c r="U1598">
        <f>VLOOKUP($D1598,Artslister!$A$1:$W$99,11,FALSE)</f>
        <v>0</v>
      </c>
      <c r="V1598">
        <f>VLOOKUP($D1598,Artslister!$A$1:$W$99,12,FALSE)</f>
        <v>0</v>
      </c>
      <c r="W1598" t="str">
        <f>VLOOKUP($D1598,Artslister!$A$1:$W$99,13,FALSE)</f>
        <v>L.</v>
      </c>
      <c r="X1598" t="e">
        <f>VLOOKUP($D1598,Artslister!$A$1:$W$99,15,FALSE)</f>
        <v>#REF!</v>
      </c>
      <c r="Y1598" t="e">
        <f>VLOOKUP($D1598,Artslister!$A$1:$W$99,17,FALSE)</f>
        <v>#N/A</v>
      </c>
    </row>
    <row r="1599" spans="1:25" ht="14.55" hidden="1" x14ac:dyDescent="0.3">
      <c r="A1599" t="s">
        <v>147</v>
      </c>
      <c r="B1599">
        <v>2022</v>
      </c>
      <c r="C1599" t="s">
        <v>1606</v>
      </c>
      <c r="D1599" t="s">
        <v>1928</v>
      </c>
      <c r="E1599">
        <v>3</v>
      </c>
      <c r="H1599">
        <v>1</v>
      </c>
      <c r="L1599" t="str">
        <f>VLOOKUP($D1599,Artslister!$A$1:$W$99,2,FALSE)</f>
        <v>Rosa sp.</v>
      </c>
      <c r="M1599" t="str">
        <f>VLOOKUP($D1599,Artslister!$A$1:$W$99,3,FALSE)</f>
        <v>103384</v>
      </c>
      <c r="N1599" t="str">
        <f>VLOOKUP($D1599,Artslister!$A$1:$W$99,4,FALSE)</f>
        <v>63344</v>
      </c>
      <c r="O1599" t="str">
        <f>VLOOKUP($D1599,Artslister!$A$1:$W$99,5,FALSE)</f>
        <v>Plantae</v>
      </c>
      <c r="P1599" t="str">
        <f>VLOOKUP($D1599,Artslister!$A$1:$W$99,6,FALSE)</f>
        <v>Magnoliophyta</v>
      </c>
      <c r="Q1599" t="str">
        <f>VLOOKUP($D1599,Artslister!$A$1:$W$99,7,FALSE)</f>
        <v>Eudicots</v>
      </c>
      <c r="R1599" t="str">
        <f>VLOOKUP($D1599,Artslister!$A$1:$W$99,8,FALSE)</f>
        <v>Rosales</v>
      </c>
      <c r="S1599" t="str">
        <f>VLOOKUP($D1599,Artslister!$A$1:$W$99,9,FALSE)</f>
        <v>Rosaceae</v>
      </c>
      <c r="T1599" t="str">
        <f>VLOOKUP($D1599,Artslister!$A$1:$W$99,10,FALSE)</f>
        <v>Rosa</v>
      </c>
      <c r="U1599">
        <f>VLOOKUP($D1599,Artslister!$A$1:$W$99,11,FALSE)</f>
        <v>0</v>
      </c>
      <c r="V1599">
        <f>VLOOKUP($D1599,Artslister!$A$1:$W$99,12,FALSE)</f>
        <v>0</v>
      </c>
      <c r="W1599" t="str">
        <f>VLOOKUP($D1599,Artslister!$A$1:$W$99,13,FALSE)</f>
        <v>L.</v>
      </c>
      <c r="X1599" t="e">
        <f>VLOOKUP($D1599,Artslister!$A$1:$W$99,15,FALSE)</f>
        <v>#REF!</v>
      </c>
      <c r="Y1599" t="e">
        <f>VLOOKUP($D1599,Artslister!$A$1:$W$99,17,FALSE)</f>
        <v>#N/A</v>
      </c>
    </row>
    <row r="1600" spans="1:25" ht="14.55" hidden="1" x14ac:dyDescent="0.3">
      <c r="A1600" t="s">
        <v>147</v>
      </c>
      <c r="B1600">
        <v>2022</v>
      </c>
      <c r="C1600" t="s">
        <v>1606</v>
      </c>
      <c r="D1600" t="s">
        <v>1928</v>
      </c>
      <c r="E1600">
        <v>1</v>
      </c>
      <c r="I1600">
        <v>1</v>
      </c>
      <c r="L1600" t="str">
        <f>VLOOKUP($D1600,Artslister!$A$1:$W$99,2,FALSE)</f>
        <v>Rosa sp.</v>
      </c>
      <c r="M1600" t="str">
        <f>VLOOKUP($D1600,Artslister!$A$1:$W$99,3,FALSE)</f>
        <v>103384</v>
      </c>
      <c r="N1600" t="str">
        <f>VLOOKUP($D1600,Artslister!$A$1:$W$99,4,FALSE)</f>
        <v>63344</v>
      </c>
      <c r="O1600" t="str">
        <f>VLOOKUP($D1600,Artslister!$A$1:$W$99,5,FALSE)</f>
        <v>Plantae</v>
      </c>
      <c r="P1600" t="str">
        <f>VLOOKUP($D1600,Artslister!$A$1:$W$99,6,FALSE)</f>
        <v>Magnoliophyta</v>
      </c>
      <c r="Q1600" t="str">
        <f>VLOOKUP($D1600,Artslister!$A$1:$W$99,7,FALSE)</f>
        <v>Eudicots</v>
      </c>
      <c r="R1600" t="str">
        <f>VLOOKUP($D1600,Artslister!$A$1:$W$99,8,FALSE)</f>
        <v>Rosales</v>
      </c>
      <c r="S1600" t="str">
        <f>VLOOKUP($D1600,Artslister!$A$1:$W$99,9,FALSE)</f>
        <v>Rosaceae</v>
      </c>
      <c r="T1600" t="str">
        <f>VLOOKUP($D1600,Artslister!$A$1:$W$99,10,FALSE)</f>
        <v>Rosa</v>
      </c>
      <c r="U1600">
        <f>VLOOKUP($D1600,Artslister!$A$1:$W$99,11,FALSE)</f>
        <v>0</v>
      </c>
      <c r="V1600">
        <f>VLOOKUP($D1600,Artslister!$A$1:$W$99,12,FALSE)</f>
        <v>0</v>
      </c>
      <c r="W1600" t="str">
        <f>VLOOKUP($D1600,Artslister!$A$1:$W$99,13,FALSE)</f>
        <v>L.</v>
      </c>
      <c r="X1600" t="e">
        <f>VLOOKUP($D1600,Artslister!$A$1:$W$99,15,FALSE)</f>
        <v>#REF!</v>
      </c>
      <c r="Y1600" t="e">
        <f>VLOOKUP($D1600,Artslister!$A$1:$W$99,17,FALSE)</f>
        <v>#N/A</v>
      </c>
    </row>
    <row r="1601" spans="1:25" ht="14.55" hidden="1" x14ac:dyDescent="0.3">
      <c r="A1601" t="s">
        <v>147</v>
      </c>
      <c r="B1601">
        <v>2022</v>
      </c>
      <c r="C1601" t="s">
        <v>1604</v>
      </c>
      <c r="D1601" t="s">
        <v>1928</v>
      </c>
      <c r="E1601">
        <v>5</v>
      </c>
      <c r="I1601">
        <v>1</v>
      </c>
      <c r="L1601" t="str">
        <f>VLOOKUP($D1601,Artslister!$A$1:$W$99,2,FALSE)</f>
        <v>Rosa sp.</v>
      </c>
      <c r="M1601" t="str">
        <f>VLOOKUP($D1601,Artslister!$A$1:$W$99,3,FALSE)</f>
        <v>103384</v>
      </c>
      <c r="N1601" t="str">
        <f>VLOOKUP($D1601,Artslister!$A$1:$W$99,4,FALSE)</f>
        <v>63344</v>
      </c>
      <c r="O1601" t="str">
        <f>VLOOKUP($D1601,Artslister!$A$1:$W$99,5,FALSE)</f>
        <v>Plantae</v>
      </c>
      <c r="P1601" t="str">
        <f>VLOOKUP($D1601,Artslister!$A$1:$W$99,6,FALSE)</f>
        <v>Magnoliophyta</v>
      </c>
      <c r="Q1601" t="str">
        <f>VLOOKUP($D1601,Artslister!$A$1:$W$99,7,FALSE)</f>
        <v>Eudicots</v>
      </c>
      <c r="R1601" t="str">
        <f>VLOOKUP($D1601,Artslister!$A$1:$W$99,8,FALSE)</f>
        <v>Rosales</v>
      </c>
      <c r="S1601" t="str">
        <f>VLOOKUP($D1601,Artslister!$A$1:$W$99,9,FALSE)</f>
        <v>Rosaceae</v>
      </c>
      <c r="T1601" t="str">
        <f>VLOOKUP($D1601,Artslister!$A$1:$W$99,10,FALSE)</f>
        <v>Rosa</v>
      </c>
      <c r="U1601">
        <f>VLOOKUP($D1601,Artslister!$A$1:$W$99,11,FALSE)</f>
        <v>0</v>
      </c>
      <c r="V1601">
        <f>VLOOKUP($D1601,Artslister!$A$1:$W$99,12,FALSE)</f>
        <v>0</v>
      </c>
      <c r="W1601" t="str">
        <f>VLOOKUP($D1601,Artslister!$A$1:$W$99,13,FALSE)</f>
        <v>L.</v>
      </c>
      <c r="X1601" t="e">
        <f>VLOOKUP($D1601,Artslister!$A$1:$W$99,15,FALSE)</f>
        <v>#REF!</v>
      </c>
      <c r="Y1601" t="e">
        <f>VLOOKUP($D1601,Artslister!$A$1:$W$99,17,FALSE)</f>
        <v>#N/A</v>
      </c>
    </row>
    <row r="1602" spans="1:25" ht="14.55" hidden="1" x14ac:dyDescent="0.3">
      <c r="A1602" t="s">
        <v>147</v>
      </c>
      <c r="B1602">
        <v>2022</v>
      </c>
      <c r="C1602" t="s">
        <v>1603</v>
      </c>
      <c r="D1602" t="s">
        <v>1928</v>
      </c>
      <c r="E1602">
        <v>40</v>
      </c>
      <c r="H1602">
        <v>1</v>
      </c>
      <c r="L1602" t="str">
        <f>VLOOKUP($D1602,Artslister!$A$1:$W$99,2,FALSE)</f>
        <v>Rosa sp.</v>
      </c>
      <c r="M1602" t="str">
        <f>VLOOKUP($D1602,Artslister!$A$1:$W$99,3,FALSE)</f>
        <v>103384</v>
      </c>
      <c r="N1602" t="str">
        <f>VLOOKUP($D1602,Artslister!$A$1:$W$99,4,FALSE)</f>
        <v>63344</v>
      </c>
      <c r="O1602" t="str">
        <f>VLOOKUP($D1602,Artslister!$A$1:$W$99,5,FALSE)</f>
        <v>Plantae</v>
      </c>
      <c r="P1602" t="str">
        <f>VLOOKUP($D1602,Artslister!$A$1:$W$99,6,FALSE)</f>
        <v>Magnoliophyta</v>
      </c>
      <c r="Q1602" t="str">
        <f>VLOOKUP($D1602,Artslister!$A$1:$W$99,7,FALSE)</f>
        <v>Eudicots</v>
      </c>
      <c r="R1602" t="str">
        <f>VLOOKUP($D1602,Artslister!$A$1:$W$99,8,FALSE)</f>
        <v>Rosales</v>
      </c>
      <c r="S1602" t="str">
        <f>VLOOKUP($D1602,Artslister!$A$1:$W$99,9,FALSE)</f>
        <v>Rosaceae</v>
      </c>
      <c r="T1602" t="str">
        <f>VLOOKUP($D1602,Artslister!$A$1:$W$99,10,FALSE)</f>
        <v>Rosa</v>
      </c>
      <c r="U1602">
        <f>VLOOKUP($D1602,Artslister!$A$1:$W$99,11,FALSE)</f>
        <v>0</v>
      </c>
      <c r="V1602">
        <f>VLOOKUP($D1602,Artslister!$A$1:$W$99,12,FALSE)</f>
        <v>0</v>
      </c>
      <c r="W1602" t="str">
        <f>VLOOKUP($D1602,Artslister!$A$1:$W$99,13,FALSE)</f>
        <v>L.</v>
      </c>
      <c r="X1602" t="e">
        <f>VLOOKUP($D1602,Artslister!$A$1:$W$99,15,FALSE)</f>
        <v>#REF!</v>
      </c>
      <c r="Y1602" t="e">
        <f>VLOOKUP($D1602,Artslister!$A$1:$W$99,17,FALSE)</f>
        <v>#N/A</v>
      </c>
    </row>
    <row r="1603" spans="1:25" ht="14.55" hidden="1" x14ac:dyDescent="0.3">
      <c r="A1603" t="s">
        <v>147</v>
      </c>
      <c r="B1603">
        <v>2022</v>
      </c>
      <c r="C1603" t="s">
        <v>1603</v>
      </c>
      <c r="D1603" t="s">
        <v>1928</v>
      </c>
      <c r="E1603">
        <v>10</v>
      </c>
      <c r="I1603">
        <v>1</v>
      </c>
      <c r="L1603" t="str">
        <f>VLOOKUP($D1603,Artslister!$A$1:$W$99,2,FALSE)</f>
        <v>Rosa sp.</v>
      </c>
      <c r="M1603" t="str">
        <f>VLOOKUP($D1603,Artslister!$A$1:$W$99,3,FALSE)</f>
        <v>103384</v>
      </c>
      <c r="N1603" t="str">
        <f>VLOOKUP($D1603,Artslister!$A$1:$W$99,4,FALSE)</f>
        <v>63344</v>
      </c>
      <c r="O1603" t="str">
        <f>VLOOKUP($D1603,Artslister!$A$1:$W$99,5,FALSE)</f>
        <v>Plantae</v>
      </c>
      <c r="P1603" t="str">
        <f>VLOOKUP($D1603,Artslister!$A$1:$W$99,6,FALSE)</f>
        <v>Magnoliophyta</v>
      </c>
      <c r="Q1603" t="str">
        <f>VLOOKUP($D1603,Artslister!$A$1:$W$99,7,FALSE)</f>
        <v>Eudicots</v>
      </c>
      <c r="R1603" t="str">
        <f>VLOOKUP($D1603,Artslister!$A$1:$W$99,8,FALSE)</f>
        <v>Rosales</v>
      </c>
      <c r="S1603" t="str">
        <f>VLOOKUP($D1603,Artslister!$A$1:$W$99,9,FALSE)</f>
        <v>Rosaceae</v>
      </c>
      <c r="T1603" t="str">
        <f>VLOOKUP($D1603,Artslister!$A$1:$W$99,10,FALSE)</f>
        <v>Rosa</v>
      </c>
      <c r="U1603">
        <f>VLOOKUP($D1603,Artslister!$A$1:$W$99,11,FALSE)</f>
        <v>0</v>
      </c>
      <c r="V1603">
        <f>VLOOKUP($D1603,Artslister!$A$1:$W$99,12,FALSE)</f>
        <v>0</v>
      </c>
      <c r="W1603" t="str">
        <f>VLOOKUP($D1603,Artslister!$A$1:$W$99,13,FALSE)</f>
        <v>L.</v>
      </c>
      <c r="X1603" t="e">
        <f>VLOOKUP($D1603,Artslister!$A$1:$W$99,15,FALSE)</f>
        <v>#REF!</v>
      </c>
      <c r="Y1603" t="e">
        <f>VLOOKUP($D1603,Artslister!$A$1:$W$99,17,FALSE)</f>
        <v>#N/A</v>
      </c>
    </row>
    <row r="1604" spans="1:25" ht="14.55" hidden="1" x14ac:dyDescent="0.3">
      <c r="A1604" t="s">
        <v>147</v>
      </c>
      <c r="B1604">
        <v>2022</v>
      </c>
      <c r="C1604" t="s">
        <v>1626</v>
      </c>
      <c r="D1604" t="s">
        <v>1928</v>
      </c>
      <c r="E1604">
        <v>1</v>
      </c>
      <c r="H1604">
        <v>1</v>
      </c>
      <c r="L1604" t="str">
        <f>VLOOKUP($D1604,Artslister!$A$1:$W$99,2,FALSE)</f>
        <v>Rosa sp.</v>
      </c>
      <c r="M1604" t="str">
        <f>VLOOKUP($D1604,Artslister!$A$1:$W$99,3,FALSE)</f>
        <v>103384</v>
      </c>
      <c r="N1604" t="str">
        <f>VLOOKUP($D1604,Artslister!$A$1:$W$99,4,FALSE)</f>
        <v>63344</v>
      </c>
      <c r="O1604" t="str">
        <f>VLOOKUP($D1604,Artslister!$A$1:$W$99,5,FALSE)</f>
        <v>Plantae</v>
      </c>
      <c r="P1604" t="str">
        <f>VLOOKUP($D1604,Artslister!$A$1:$W$99,6,FALSE)</f>
        <v>Magnoliophyta</v>
      </c>
      <c r="Q1604" t="str">
        <f>VLOOKUP($D1604,Artslister!$A$1:$W$99,7,FALSE)</f>
        <v>Eudicots</v>
      </c>
      <c r="R1604" t="str">
        <f>VLOOKUP($D1604,Artslister!$A$1:$W$99,8,FALSE)</f>
        <v>Rosales</v>
      </c>
      <c r="S1604" t="str">
        <f>VLOOKUP($D1604,Artslister!$A$1:$W$99,9,FALSE)</f>
        <v>Rosaceae</v>
      </c>
      <c r="T1604" t="str">
        <f>VLOOKUP($D1604,Artslister!$A$1:$W$99,10,FALSE)</f>
        <v>Rosa</v>
      </c>
      <c r="U1604">
        <f>VLOOKUP($D1604,Artslister!$A$1:$W$99,11,FALSE)</f>
        <v>0</v>
      </c>
      <c r="V1604">
        <f>VLOOKUP($D1604,Artslister!$A$1:$W$99,12,FALSE)</f>
        <v>0</v>
      </c>
      <c r="W1604" t="str">
        <f>VLOOKUP($D1604,Artslister!$A$1:$W$99,13,FALSE)</f>
        <v>L.</v>
      </c>
      <c r="X1604" t="e">
        <f>VLOOKUP($D1604,Artslister!$A$1:$W$99,15,FALSE)</f>
        <v>#REF!</v>
      </c>
      <c r="Y1604" t="e">
        <f>VLOOKUP($D1604,Artslister!$A$1:$W$99,17,FALSE)</f>
        <v>#N/A</v>
      </c>
    </row>
    <row r="1605" spans="1:25" ht="14.55" hidden="1" x14ac:dyDescent="0.3">
      <c r="A1605" t="s">
        <v>147</v>
      </c>
      <c r="B1605">
        <v>2022</v>
      </c>
      <c r="C1605" t="s">
        <v>1601</v>
      </c>
      <c r="D1605" t="s">
        <v>1928</v>
      </c>
      <c r="E1605">
        <v>45</v>
      </c>
      <c r="H1605">
        <v>1</v>
      </c>
      <c r="L1605" t="str">
        <f>VLOOKUP($D1605,Artslister!$A$1:$W$99,2,FALSE)</f>
        <v>Rosa sp.</v>
      </c>
      <c r="M1605" t="str">
        <f>VLOOKUP($D1605,Artslister!$A$1:$W$99,3,FALSE)</f>
        <v>103384</v>
      </c>
      <c r="N1605" t="str">
        <f>VLOOKUP($D1605,Artslister!$A$1:$W$99,4,FALSE)</f>
        <v>63344</v>
      </c>
      <c r="O1605" t="str">
        <f>VLOOKUP($D1605,Artslister!$A$1:$W$99,5,FALSE)</f>
        <v>Plantae</v>
      </c>
      <c r="P1605" t="str">
        <f>VLOOKUP($D1605,Artslister!$A$1:$W$99,6,FALSE)</f>
        <v>Magnoliophyta</v>
      </c>
      <c r="Q1605" t="str">
        <f>VLOOKUP($D1605,Artslister!$A$1:$W$99,7,FALSE)</f>
        <v>Eudicots</v>
      </c>
      <c r="R1605" t="str">
        <f>VLOOKUP($D1605,Artslister!$A$1:$W$99,8,FALSE)</f>
        <v>Rosales</v>
      </c>
      <c r="S1605" t="str">
        <f>VLOOKUP($D1605,Artslister!$A$1:$W$99,9,FALSE)</f>
        <v>Rosaceae</v>
      </c>
      <c r="T1605" t="str">
        <f>VLOOKUP($D1605,Artslister!$A$1:$W$99,10,FALSE)</f>
        <v>Rosa</v>
      </c>
      <c r="U1605">
        <f>VLOOKUP($D1605,Artslister!$A$1:$W$99,11,FALSE)</f>
        <v>0</v>
      </c>
      <c r="V1605">
        <f>VLOOKUP($D1605,Artslister!$A$1:$W$99,12,FALSE)</f>
        <v>0</v>
      </c>
      <c r="W1605" t="str">
        <f>VLOOKUP($D1605,Artslister!$A$1:$W$99,13,FALSE)</f>
        <v>L.</v>
      </c>
      <c r="X1605" t="e">
        <f>VLOOKUP($D1605,Artslister!$A$1:$W$99,15,FALSE)</f>
        <v>#REF!</v>
      </c>
      <c r="Y1605" t="e">
        <f>VLOOKUP($D1605,Artslister!$A$1:$W$99,17,FALSE)</f>
        <v>#N/A</v>
      </c>
    </row>
    <row r="1606" spans="1:25" ht="14.55" hidden="1" x14ac:dyDescent="0.3">
      <c r="A1606" t="s">
        <v>147</v>
      </c>
      <c r="B1606">
        <v>2022</v>
      </c>
      <c r="C1606" t="s">
        <v>1601</v>
      </c>
      <c r="D1606" t="s">
        <v>1928</v>
      </c>
      <c r="E1606">
        <v>1</v>
      </c>
      <c r="I1606">
        <v>1</v>
      </c>
      <c r="L1606" t="str">
        <f>VLOOKUP($D1606,Artslister!$A$1:$W$99,2,FALSE)</f>
        <v>Rosa sp.</v>
      </c>
      <c r="M1606" t="str">
        <f>VLOOKUP($D1606,Artslister!$A$1:$W$99,3,FALSE)</f>
        <v>103384</v>
      </c>
      <c r="N1606" t="str">
        <f>VLOOKUP($D1606,Artslister!$A$1:$W$99,4,FALSE)</f>
        <v>63344</v>
      </c>
      <c r="O1606" t="str">
        <f>VLOOKUP($D1606,Artslister!$A$1:$W$99,5,FALSE)</f>
        <v>Plantae</v>
      </c>
      <c r="P1606" t="str">
        <f>VLOOKUP($D1606,Artslister!$A$1:$W$99,6,FALSE)</f>
        <v>Magnoliophyta</v>
      </c>
      <c r="Q1606" t="str">
        <f>VLOOKUP($D1606,Artslister!$A$1:$W$99,7,FALSE)</f>
        <v>Eudicots</v>
      </c>
      <c r="R1606" t="str">
        <f>VLOOKUP($D1606,Artslister!$A$1:$W$99,8,FALSE)</f>
        <v>Rosales</v>
      </c>
      <c r="S1606" t="str">
        <f>VLOOKUP($D1606,Artslister!$A$1:$W$99,9,FALSE)</f>
        <v>Rosaceae</v>
      </c>
      <c r="T1606" t="str">
        <f>VLOOKUP($D1606,Artslister!$A$1:$W$99,10,FALSE)</f>
        <v>Rosa</v>
      </c>
      <c r="U1606">
        <f>VLOOKUP($D1606,Artslister!$A$1:$W$99,11,FALSE)</f>
        <v>0</v>
      </c>
      <c r="V1606">
        <f>VLOOKUP($D1606,Artslister!$A$1:$W$99,12,FALSE)</f>
        <v>0</v>
      </c>
      <c r="W1606" t="str">
        <f>VLOOKUP($D1606,Artslister!$A$1:$W$99,13,FALSE)</f>
        <v>L.</v>
      </c>
      <c r="X1606" t="e">
        <f>VLOOKUP($D1606,Artslister!$A$1:$W$99,15,FALSE)</f>
        <v>#REF!</v>
      </c>
      <c r="Y1606" t="e">
        <f>VLOOKUP($D1606,Artslister!$A$1:$W$99,17,FALSE)</f>
        <v>#N/A</v>
      </c>
    </row>
    <row r="1607" spans="1:25" hidden="1" x14ac:dyDescent="0.3">
      <c r="A1607" t="s">
        <v>139</v>
      </c>
      <c r="B1607">
        <v>2019</v>
      </c>
      <c r="C1607" t="s">
        <v>1244</v>
      </c>
      <c r="D1607" t="s">
        <v>2007</v>
      </c>
      <c r="E1607">
        <v>5</v>
      </c>
      <c r="L1607" t="str">
        <f>VLOOKUP($D1607,Artslister!$A$1:$W$99,2,FALSE)</f>
        <v>Sorbus hybrida</v>
      </c>
      <c r="M1607" t="str">
        <f>VLOOKUP($D1607,Artslister!$A$1:$W$99,3,FALSE)</f>
        <v>103486</v>
      </c>
      <c r="N1607" t="str">
        <f>VLOOKUP($D1607,Artslister!$A$1:$W$99,4,FALSE)</f>
        <v>137899</v>
      </c>
      <c r="O1607" t="str">
        <f>VLOOKUP($D1607,Artslister!$A$1:$W$99,5,FALSE)</f>
        <v>Plantae</v>
      </c>
      <c r="P1607" t="str">
        <f>VLOOKUP($D1607,Artslister!$A$1:$W$99,6,FALSE)</f>
        <v>Magnoliophyta</v>
      </c>
      <c r="Q1607" t="str">
        <f>VLOOKUP($D1607,Artslister!$A$1:$W$99,7,FALSE)</f>
        <v>Eudicots</v>
      </c>
      <c r="R1607" t="str">
        <f>VLOOKUP($D1607,Artslister!$A$1:$W$99,8,FALSE)</f>
        <v>Rosales</v>
      </c>
      <c r="S1607" t="str">
        <f>VLOOKUP($D1607,Artslister!$A$1:$W$99,9,FALSE)</f>
        <v>Rosaceae</v>
      </c>
      <c r="T1607" t="str">
        <f>VLOOKUP($D1607,Artslister!$A$1:$W$99,10,FALSE)</f>
        <v>Sorbus</v>
      </c>
      <c r="U1607" t="str">
        <f>VLOOKUP($D1607,Artslister!$A$1:$W$99,11,FALSE)</f>
        <v>hybrida</v>
      </c>
      <c r="V1607">
        <f>VLOOKUP($D1607,Artslister!$A$1:$W$99,12,FALSE)</f>
        <v>0</v>
      </c>
      <c r="W1607" t="str">
        <f>VLOOKUP($D1607,Artslister!$A$1:$W$99,13,FALSE)</f>
        <v>L.</v>
      </c>
      <c r="X1607" t="e">
        <f>VLOOKUP($D1607,Artslister!$A$1:$W$99,15,FALSE)</f>
        <v>#REF!</v>
      </c>
      <c r="Y1607" t="e">
        <f>VLOOKUP($D1607,Artslister!$A$1:$W$99,17,FALSE)</f>
        <v>#N/A</v>
      </c>
    </row>
    <row r="1608" spans="1:25" hidden="1" x14ac:dyDescent="0.3">
      <c r="A1608" t="s">
        <v>139</v>
      </c>
      <c r="B1608">
        <v>2020</v>
      </c>
      <c r="C1608" t="s">
        <v>1244</v>
      </c>
      <c r="D1608" t="s">
        <v>2007</v>
      </c>
      <c r="E1608">
        <v>10</v>
      </c>
      <c r="L1608" t="str">
        <f>VLOOKUP($D1608,Artslister!$A$1:$W$99,2,FALSE)</f>
        <v>Sorbus hybrida</v>
      </c>
      <c r="M1608" t="str">
        <f>VLOOKUP($D1608,Artslister!$A$1:$W$99,3,FALSE)</f>
        <v>103486</v>
      </c>
      <c r="N1608" t="str">
        <f>VLOOKUP($D1608,Artslister!$A$1:$W$99,4,FALSE)</f>
        <v>137899</v>
      </c>
      <c r="O1608" t="str">
        <f>VLOOKUP($D1608,Artslister!$A$1:$W$99,5,FALSE)</f>
        <v>Plantae</v>
      </c>
      <c r="P1608" t="str">
        <f>VLOOKUP($D1608,Artslister!$A$1:$W$99,6,FALSE)</f>
        <v>Magnoliophyta</v>
      </c>
      <c r="Q1608" t="str">
        <f>VLOOKUP($D1608,Artslister!$A$1:$W$99,7,FALSE)</f>
        <v>Eudicots</v>
      </c>
      <c r="R1608" t="str">
        <f>VLOOKUP($D1608,Artslister!$A$1:$W$99,8,FALSE)</f>
        <v>Rosales</v>
      </c>
      <c r="S1608" t="str">
        <f>VLOOKUP($D1608,Artslister!$A$1:$W$99,9,FALSE)</f>
        <v>Rosaceae</v>
      </c>
      <c r="T1608" t="str">
        <f>VLOOKUP($D1608,Artslister!$A$1:$W$99,10,FALSE)</f>
        <v>Sorbus</v>
      </c>
      <c r="U1608" t="str">
        <f>VLOOKUP($D1608,Artslister!$A$1:$W$99,11,FALSE)</f>
        <v>hybrida</v>
      </c>
      <c r="V1608">
        <f>VLOOKUP($D1608,Artslister!$A$1:$W$99,12,FALSE)</f>
        <v>0</v>
      </c>
      <c r="W1608" t="str">
        <f>VLOOKUP($D1608,Artslister!$A$1:$W$99,13,FALSE)</f>
        <v>L.</v>
      </c>
      <c r="X1608" t="e">
        <f>VLOOKUP($D1608,Artslister!$A$1:$W$99,15,FALSE)</f>
        <v>#REF!</v>
      </c>
      <c r="Y1608" t="e">
        <f>VLOOKUP($D1608,Artslister!$A$1:$W$99,17,FALSE)</f>
        <v>#N/A</v>
      </c>
    </row>
    <row r="1609" spans="1:25" hidden="1" x14ac:dyDescent="0.3">
      <c r="A1609" s="20" t="s">
        <v>104</v>
      </c>
      <c r="B1609">
        <v>2019</v>
      </c>
      <c r="C1609" t="s">
        <v>1957</v>
      </c>
      <c r="D1609" t="s">
        <v>1113</v>
      </c>
      <c r="E1609">
        <v>80</v>
      </c>
      <c r="L1609" t="str">
        <f>VLOOKUP($D1609,Artslister!$A$1:$W$99,2,FALSE)</f>
        <v>Pinus sylvestris</v>
      </c>
      <c r="M1609" t="str">
        <f>VLOOKUP($D1609,Artslister!$A$1:$W$99,3,FALSE)</f>
        <v>103825</v>
      </c>
      <c r="N1609" t="str">
        <f>VLOOKUP($D1609,Artslister!$A$1:$W$99,4,FALSE)</f>
        <v>135419</v>
      </c>
      <c r="O1609" t="str">
        <f>VLOOKUP($D1609,Artslister!$A$1:$W$99,5,FALSE)</f>
        <v>Plantae</v>
      </c>
      <c r="P1609" t="str">
        <f>VLOOKUP($D1609,Artslister!$A$1:$W$99,6,FALSE)</f>
        <v>Pinophyta</v>
      </c>
      <c r="Q1609" t="str">
        <f>VLOOKUP($D1609,Artslister!$A$1:$W$99,7,FALSE)</f>
        <v>Pinopsida</v>
      </c>
      <c r="R1609" t="str">
        <f>VLOOKUP($D1609,Artslister!$A$1:$W$99,8,FALSE)</f>
        <v>Pinales</v>
      </c>
      <c r="S1609" t="str">
        <f>VLOOKUP($D1609,Artslister!$A$1:$W$99,9,FALSE)</f>
        <v>Pinaceae</v>
      </c>
      <c r="T1609" t="str">
        <f>VLOOKUP($D1609,Artslister!$A$1:$W$99,10,FALSE)</f>
        <v>Pinus</v>
      </c>
      <c r="U1609" t="str">
        <f>VLOOKUP($D1609,Artslister!$A$1:$W$99,11,FALSE)</f>
        <v>sylvestris</v>
      </c>
      <c r="V1609">
        <f>VLOOKUP($D1609,Artslister!$A$1:$W$99,12,FALSE)</f>
        <v>0</v>
      </c>
      <c r="W1609" t="str">
        <f>VLOOKUP($D1609,Artslister!$A$1:$W$99,13,FALSE)</f>
        <v>L.</v>
      </c>
      <c r="X1609" t="e">
        <f>VLOOKUP($D1609,Artslister!$A$1:$W$99,15,FALSE)</f>
        <v>#REF!</v>
      </c>
      <c r="Y1609" t="e">
        <f>VLOOKUP($D1609,Artslister!$A$1:$W$99,17,FALSE)</f>
        <v>#N/A</v>
      </c>
    </row>
    <row r="1610" spans="1:25" hidden="1" x14ac:dyDescent="0.3">
      <c r="A1610" s="20" t="s">
        <v>104</v>
      </c>
      <c r="B1610" s="20">
        <v>2020</v>
      </c>
      <c r="C1610" s="20" t="s">
        <v>1270</v>
      </c>
      <c r="D1610" s="20" t="s">
        <v>1113</v>
      </c>
      <c r="E1610" s="20">
        <v>80</v>
      </c>
      <c r="J1610" s="20"/>
      <c r="L1610" t="str">
        <f>VLOOKUP($D1610,Artslister!$A$1:$W$99,2,FALSE)</f>
        <v>Pinus sylvestris</v>
      </c>
      <c r="M1610" t="str">
        <f>VLOOKUP($D1610,Artslister!$A$1:$W$99,3,FALSE)</f>
        <v>103825</v>
      </c>
      <c r="N1610" t="str">
        <f>VLOOKUP($D1610,Artslister!$A$1:$W$99,4,FALSE)</f>
        <v>135419</v>
      </c>
      <c r="O1610" t="str">
        <f>VLOOKUP($D1610,Artslister!$A$1:$W$99,5,FALSE)</f>
        <v>Plantae</v>
      </c>
      <c r="P1610" t="str">
        <f>VLOOKUP($D1610,Artslister!$A$1:$W$99,6,FALSE)</f>
        <v>Pinophyta</v>
      </c>
      <c r="Q1610" t="str">
        <f>VLOOKUP($D1610,Artslister!$A$1:$W$99,7,FALSE)</f>
        <v>Pinopsida</v>
      </c>
      <c r="R1610" t="str">
        <f>VLOOKUP($D1610,Artslister!$A$1:$W$99,8,FALSE)</f>
        <v>Pinales</v>
      </c>
      <c r="S1610" t="str">
        <f>VLOOKUP($D1610,Artslister!$A$1:$W$99,9,FALSE)</f>
        <v>Pinaceae</v>
      </c>
      <c r="T1610" t="str">
        <f>VLOOKUP($D1610,Artslister!$A$1:$W$99,10,FALSE)</f>
        <v>Pinus</v>
      </c>
      <c r="U1610" t="str">
        <f>VLOOKUP($D1610,Artslister!$A$1:$W$99,11,FALSE)</f>
        <v>sylvestris</v>
      </c>
      <c r="V1610">
        <f>VLOOKUP($D1610,Artslister!$A$1:$W$99,12,FALSE)</f>
        <v>0</v>
      </c>
      <c r="W1610" t="str">
        <f>VLOOKUP($D1610,Artslister!$A$1:$W$99,13,FALSE)</f>
        <v>L.</v>
      </c>
      <c r="X1610" t="e">
        <f>VLOOKUP($D1610,Artslister!$A$1:$W$99,15,FALSE)</f>
        <v>#REF!</v>
      </c>
      <c r="Y1610" t="e">
        <f>VLOOKUP($D1610,Artslister!$A$1:$W$99,17,FALSE)</f>
        <v>#N/A</v>
      </c>
    </row>
    <row r="1611" spans="1:25" hidden="1" x14ac:dyDescent="0.3">
      <c r="A1611" s="20" t="s">
        <v>104</v>
      </c>
      <c r="B1611" s="20">
        <v>2021</v>
      </c>
      <c r="C1611" s="20" t="s">
        <v>1270</v>
      </c>
      <c r="D1611" s="20" t="s">
        <v>1113</v>
      </c>
      <c r="E1611" s="20">
        <v>70</v>
      </c>
      <c r="J1611" s="20"/>
      <c r="L1611" t="str">
        <f>VLOOKUP($D1611,Artslister!$A$1:$W$99,2,FALSE)</f>
        <v>Pinus sylvestris</v>
      </c>
      <c r="M1611" t="str">
        <f>VLOOKUP($D1611,Artslister!$A$1:$W$99,3,FALSE)</f>
        <v>103825</v>
      </c>
      <c r="N1611" t="str">
        <f>VLOOKUP($D1611,Artslister!$A$1:$W$99,4,FALSE)</f>
        <v>135419</v>
      </c>
      <c r="O1611" t="str">
        <f>VLOOKUP($D1611,Artslister!$A$1:$W$99,5,FALSE)</f>
        <v>Plantae</v>
      </c>
      <c r="P1611" t="str">
        <f>VLOOKUP($D1611,Artslister!$A$1:$W$99,6,FALSE)</f>
        <v>Pinophyta</v>
      </c>
      <c r="Q1611" t="str">
        <f>VLOOKUP($D1611,Artslister!$A$1:$W$99,7,FALSE)</f>
        <v>Pinopsida</v>
      </c>
      <c r="R1611" t="str">
        <f>VLOOKUP($D1611,Artslister!$A$1:$W$99,8,FALSE)</f>
        <v>Pinales</v>
      </c>
      <c r="S1611" t="str">
        <f>VLOOKUP($D1611,Artslister!$A$1:$W$99,9,FALSE)</f>
        <v>Pinaceae</v>
      </c>
      <c r="T1611" t="str">
        <f>VLOOKUP($D1611,Artslister!$A$1:$W$99,10,FALSE)</f>
        <v>Pinus</v>
      </c>
      <c r="U1611" t="str">
        <f>VLOOKUP($D1611,Artslister!$A$1:$W$99,11,FALSE)</f>
        <v>sylvestris</v>
      </c>
      <c r="V1611">
        <f>VLOOKUP($D1611,Artslister!$A$1:$W$99,12,FALSE)</f>
        <v>0</v>
      </c>
      <c r="W1611" t="str">
        <f>VLOOKUP($D1611,Artslister!$A$1:$W$99,13,FALSE)</f>
        <v>L.</v>
      </c>
      <c r="X1611" t="e">
        <f>VLOOKUP($D1611,Artslister!$A$1:$W$99,15,FALSE)</f>
        <v>#REF!</v>
      </c>
      <c r="Y1611" t="e">
        <f>VLOOKUP($D1611,Artslister!$A$1:$W$99,17,FALSE)</f>
        <v>#N/A</v>
      </c>
    </row>
    <row r="1612" spans="1:25" hidden="1" x14ac:dyDescent="0.3">
      <c r="A1612" t="s">
        <v>104</v>
      </c>
      <c r="B1612">
        <v>2023</v>
      </c>
      <c r="C1612" t="s">
        <v>1270</v>
      </c>
      <c r="D1612" t="s">
        <v>1113</v>
      </c>
      <c r="E1612">
        <v>70</v>
      </c>
      <c r="I1612">
        <v>1</v>
      </c>
      <c r="L1612" t="str">
        <f>VLOOKUP($D1612,Artslister!$A$1:$W$99,2,FALSE)</f>
        <v>Pinus sylvestris</v>
      </c>
      <c r="M1612" t="str">
        <f>VLOOKUP($D1612,Artslister!$A$1:$W$99,3,FALSE)</f>
        <v>103825</v>
      </c>
      <c r="N1612" t="str">
        <f>VLOOKUP($D1612,Artslister!$A$1:$W$99,4,FALSE)</f>
        <v>135419</v>
      </c>
      <c r="O1612" t="str">
        <f>VLOOKUP($D1612,Artslister!$A$1:$W$99,5,FALSE)</f>
        <v>Plantae</v>
      </c>
      <c r="P1612" t="str">
        <f>VLOOKUP($D1612,Artslister!$A$1:$W$99,6,FALSE)</f>
        <v>Pinophyta</v>
      </c>
      <c r="Q1612" t="str">
        <f>VLOOKUP($D1612,Artslister!$A$1:$W$99,7,FALSE)</f>
        <v>Pinopsida</v>
      </c>
      <c r="R1612" t="str">
        <f>VLOOKUP($D1612,Artslister!$A$1:$W$99,8,FALSE)</f>
        <v>Pinales</v>
      </c>
      <c r="S1612" t="str">
        <f>VLOOKUP($D1612,Artslister!$A$1:$W$99,9,FALSE)</f>
        <v>Pinaceae</v>
      </c>
      <c r="T1612" t="str">
        <f>VLOOKUP($D1612,Artslister!$A$1:$W$99,10,FALSE)</f>
        <v>Pinus</v>
      </c>
      <c r="U1612" t="str">
        <f>VLOOKUP($D1612,Artslister!$A$1:$W$99,11,FALSE)</f>
        <v>sylvestris</v>
      </c>
      <c r="V1612">
        <f>VLOOKUP($D1612,Artslister!$A$1:$W$99,12,FALSE)</f>
        <v>0</v>
      </c>
      <c r="W1612" t="str">
        <f>VLOOKUP($D1612,Artslister!$A$1:$W$99,13,FALSE)</f>
        <v>L.</v>
      </c>
      <c r="X1612" t="e">
        <f>VLOOKUP($D1612,Artslister!$A$1:$W$99,15,FALSE)</f>
        <v>#REF!</v>
      </c>
      <c r="Y1612" t="e">
        <f>VLOOKUP($D1612,Artslister!$A$1:$W$99,17,FALSE)</f>
        <v>#N/A</v>
      </c>
    </row>
    <row r="1613" spans="1:25" hidden="1" x14ac:dyDescent="0.3">
      <c r="A1613" t="s">
        <v>104</v>
      </c>
      <c r="B1613">
        <v>2023</v>
      </c>
      <c r="C1613" t="s">
        <v>1270</v>
      </c>
      <c r="D1613" t="s">
        <v>1113</v>
      </c>
      <c r="E1613">
        <v>70</v>
      </c>
      <c r="J1613">
        <v>1</v>
      </c>
      <c r="L1613" t="str">
        <f>VLOOKUP($D1613,Artslister!$A$1:$W$99,2,FALSE)</f>
        <v>Pinus sylvestris</v>
      </c>
      <c r="M1613" t="str">
        <f>VLOOKUP($D1613,Artslister!$A$1:$W$99,3,FALSE)</f>
        <v>103825</v>
      </c>
      <c r="N1613" t="str">
        <f>VLOOKUP($D1613,Artslister!$A$1:$W$99,4,FALSE)</f>
        <v>135419</v>
      </c>
      <c r="O1613" t="str">
        <f>VLOOKUP($D1613,Artslister!$A$1:$W$99,5,FALSE)</f>
        <v>Plantae</v>
      </c>
      <c r="P1613" t="str">
        <f>VLOOKUP($D1613,Artslister!$A$1:$W$99,6,FALSE)</f>
        <v>Pinophyta</v>
      </c>
      <c r="Q1613" t="str">
        <f>VLOOKUP($D1613,Artslister!$A$1:$W$99,7,FALSE)</f>
        <v>Pinopsida</v>
      </c>
      <c r="R1613" t="str">
        <f>VLOOKUP($D1613,Artslister!$A$1:$W$99,8,FALSE)</f>
        <v>Pinales</v>
      </c>
      <c r="S1613" t="str">
        <f>VLOOKUP($D1613,Artslister!$A$1:$W$99,9,FALSE)</f>
        <v>Pinaceae</v>
      </c>
      <c r="T1613" t="str">
        <f>VLOOKUP($D1613,Artslister!$A$1:$W$99,10,FALSE)</f>
        <v>Pinus</v>
      </c>
      <c r="U1613" t="str">
        <f>VLOOKUP($D1613,Artslister!$A$1:$W$99,11,FALSE)</f>
        <v>sylvestris</v>
      </c>
      <c r="V1613">
        <f>VLOOKUP($D1613,Artslister!$A$1:$W$99,12,FALSE)</f>
        <v>0</v>
      </c>
      <c r="W1613" t="str">
        <f>VLOOKUP($D1613,Artslister!$A$1:$W$99,13,FALSE)</f>
        <v>L.</v>
      </c>
      <c r="X1613" t="e">
        <f>VLOOKUP($D1613,Artslister!$A$1:$W$99,15,FALSE)</f>
        <v>#REF!</v>
      </c>
      <c r="Y1613" t="e">
        <f>VLOOKUP($D1613,Artslister!$A$1:$W$99,17,FALSE)</f>
        <v>#N/A</v>
      </c>
    </row>
    <row r="1614" spans="1:25" hidden="1" x14ac:dyDescent="0.3">
      <c r="A1614" t="s">
        <v>92</v>
      </c>
      <c r="B1614">
        <v>2017</v>
      </c>
      <c r="C1614" t="s">
        <v>1439</v>
      </c>
      <c r="D1614" t="s">
        <v>1928</v>
      </c>
      <c r="E1614">
        <v>25</v>
      </c>
      <c r="L1614" t="str">
        <f>VLOOKUP($D1614,Artslister!$A$1:$W$99,2,FALSE)</f>
        <v>Rosa sp.</v>
      </c>
      <c r="M1614" t="str">
        <f>VLOOKUP($D1614,Artslister!$A$1:$W$99,3,FALSE)</f>
        <v>103384</v>
      </c>
      <c r="N1614" t="str">
        <f>VLOOKUP($D1614,Artslister!$A$1:$W$99,4,FALSE)</f>
        <v>63344</v>
      </c>
      <c r="O1614" t="str">
        <f>VLOOKUP($D1614,Artslister!$A$1:$W$99,5,FALSE)</f>
        <v>Plantae</v>
      </c>
      <c r="P1614" t="str">
        <f>VLOOKUP($D1614,Artslister!$A$1:$W$99,6,FALSE)</f>
        <v>Magnoliophyta</v>
      </c>
      <c r="Q1614" t="str">
        <f>VLOOKUP($D1614,Artslister!$A$1:$W$99,7,FALSE)</f>
        <v>Eudicots</v>
      </c>
      <c r="R1614" t="str">
        <f>VLOOKUP($D1614,Artslister!$A$1:$W$99,8,FALSE)</f>
        <v>Rosales</v>
      </c>
      <c r="S1614" t="str">
        <f>VLOOKUP($D1614,Artslister!$A$1:$W$99,9,FALSE)</f>
        <v>Rosaceae</v>
      </c>
      <c r="T1614" t="str">
        <f>VLOOKUP($D1614,Artslister!$A$1:$W$99,10,FALSE)</f>
        <v>Rosa</v>
      </c>
      <c r="U1614">
        <f>VLOOKUP($D1614,Artslister!$A$1:$W$99,11,FALSE)</f>
        <v>0</v>
      </c>
      <c r="V1614">
        <f>VLOOKUP($D1614,Artslister!$A$1:$W$99,12,FALSE)</f>
        <v>0</v>
      </c>
      <c r="W1614" t="str">
        <f>VLOOKUP($D1614,Artslister!$A$1:$W$99,13,FALSE)</f>
        <v>L.</v>
      </c>
      <c r="X1614" t="e">
        <f>VLOOKUP($D1614,Artslister!$A$1:$W$99,15,FALSE)</f>
        <v>#REF!</v>
      </c>
      <c r="Y1614" t="e">
        <f>VLOOKUP($D1614,Artslister!$A$1:$W$99,17,FALSE)</f>
        <v>#N/A</v>
      </c>
    </row>
    <row r="1615" spans="1:25" hidden="1" x14ac:dyDescent="0.3">
      <c r="A1615" t="s">
        <v>92</v>
      </c>
      <c r="B1615">
        <v>2017</v>
      </c>
      <c r="C1615" t="s">
        <v>1441</v>
      </c>
      <c r="D1615" t="s">
        <v>1928</v>
      </c>
      <c r="E1615">
        <v>20</v>
      </c>
      <c r="L1615" t="str">
        <f>VLOOKUP($D1615,Artslister!$A$1:$W$99,2,FALSE)</f>
        <v>Rosa sp.</v>
      </c>
      <c r="M1615" t="str">
        <f>VLOOKUP($D1615,Artslister!$A$1:$W$99,3,FALSE)</f>
        <v>103384</v>
      </c>
      <c r="N1615" t="str">
        <f>VLOOKUP($D1615,Artslister!$A$1:$W$99,4,FALSE)</f>
        <v>63344</v>
      </c>
      <c r="O1615" t="str">
        <f>VLOOKUP($D1615,Artslister!$A$1:$W$99,5,FALSE)</f>
        <v>Plantae</v>
      </c>
      <c r="P1615" t="str">
        <f>VLOOKUP($D1615,Artslister!$A$1:$W$99,6,FALSE)</f>
        <v>Magnoliophyta</v>
      </c>
      <c r="Q1615" t="str">
        <f>VLOOKUP($D1615,Artslister!$A$1:$W$99,7,FALSE)</f>
        <v>Eudicots</v>
      </c>
      <c r="R1615" t="str">
        <f>VLOOKUP($D1615,Artslister!$A$1:$W$99,8,FALSE)</f>
        <v>Rosales</v>
      </c>
      <c r="S1615" t="str">
        <f>VLOOKUP($D1615,Artslister!$A$1:$W$99,9,FALSE)</f>
        <v>Rosaceae</v>
      </c>
      <c r="T1615" t="str">
        <f>VLOOKUP($D1615,Artslister!$A$1:$W$99,10,FALSE)</f>
        <v>Rosa</v>
      </c>
      <c r="U1615">
        <f>VLOOKUP($D1615,Artslister!$A$1:$W$99,11,FALSE)</f>
        <v>0</v>
      </c>
      <c r="V1615">
        <f>VLOOKUP($D1615,Artslister!$A$1:$W$99,12,FALSE)</f>
        <v>0</v>
      </c>
      <c r="W1615" t="str">
        <f>VLOOKUP($D1615,Artslister!$A$1:$W$99,13,FALSE)</f>
        <v>L.</v>
      </c>
      <c r="X1615" t="e">
        <f>VLOOKUP($D1615,Artslister!$A$1:$W$99,15,FALSE)</f>
        <v>#REF!</v>
      </c>
      <c r="Y1615" t="e">
        <f>VLOOKUP($D1615,Artslister!$A$1:$W$99,17,FALSE)</f>
        <v>#N/A</v>
      </c>
    </row>
    <row r="1616" spans="1:25" hidden="1" x14ac:dyDescent="0.3">
      <c r="A1616" t="s">
        <v>92</v>
      </c>
      <c r="B1616">
        <v>2017</v>
      </c>
      <c r="C1616" t="s">
        <v>1442</v>
      </c>
      <c r="D1616" t="s">
        <v>1928</v>
      </c>
      <c r="E1616">
        <v>2</v>
      </c>
      <c r="L1616" t="str">
        <f>VLOOKUP($D1616,Artslister!$A$1:$W$99,2,FALSE)</f>
        <v>Rosa sp.</v>
      </c>
      <c r="M1616" t="str">
        <f>VLOOKUP($D1616,Artslister!$A$1:$W$99,3,FALSE)</f>
        <v>103384</v>
      </c>
      <c r="N1616" t="str">
        <f>VLOOKUP($D1616,Artslister!$A$1:$W$99,4,FALSE)</f>
        <v>63344</v>
      </c>
      <c r="O1616" t="str">
        <f>VLOOKUP($D1616,Artslister!$A$1:$W$99,5,FALSE)</f>
        <v>Plantae</v>
      </c>
      <c r="P1616" t="str">
        <f>VLOOKUP($D1616,Artslister!$A$1:$W$99,6,FALSE)</f>
        <v>Magnoliophyta</v>
      </c>
      <c r="Q1616" t="str">
        <f>VLOOKUP($D1616,Artslister!$A$1:$W$99,7,FALSE)</f>
        <v>Eudicots</v>
      </c>
      <c r="R1616" t="str">
        <f>VLOOKUP($D1616,Artslister!$A$1:$W$99,8,FALSE)</f>
        <v>Rosales</v>
      </c>
      <c r="S1616" t="str">
        <f>VLOOKUP($D1616,Artslister!$A$1:$W$99,9,FALSE)</f>
        <v>Rosaceae</v>
      </c>
      <c r="T1616" t="str">
        <f>VLOOKUP($D1616,Artslister!$A$1:$W$99,10,FALSE)</f>
        <v>Rosa</v>
      </c>
      <c r="U1616">
        <f>VLOOKUP($D1616,Artslister!$A$1:$W$99,11,FALSE)</f>
        <v>0</v>
      </c>
      <c r="V1616">
        <f>VLOOKUP($D1616,Artslister!$A$1:$W$99,12,FALSE)</f>
        <v>0</v>
      </c>
      <c r="W1616" t="str">
        <f>VLOOKUP($D1616,Artslister!$A$1:$W$99,13,FALSE)</f>
        <v>L.</v>
      </c>
      <c r="X1616" t="e">
        <f>VLOOKUP($D1616,Artslister!$A$1:$W$99,15,FALSE)</f>
        <v>#REF!</v>
      </c>
      <c r="Y1616" t="e">
        <f>VLOOKUP($D1616,Artslister!$A$1:$W$99,17,FALSE)</f>
        <v>#N/A</v>
      </c>
    </row>
    <row r="1617" spans="1:25" hidden="1" x14ac:dyDescent="0.3">
      <c r="A1617" t="s">
        <v>57</v>
      </c>
      <c r="B1617">
        <v>2017</v>
      </c>
      <c r="C1617" t="s">
        <v>1627</v>
      </c>
      <c r="D1617" t="s">
        <v>1928</v>
      </c>
      <c r="E1617">
        <v>3</v>
      </c>
      <c r="L1617" t="str">
        <f>VLOOKUP($D1617,Artslister!$A$1:$W$99,2,FALSE)</f>
        <v>Rosa sp.</v>
      </c>
      <c r="M1617" t="str">
        <f>VLOOKUP($D1617,Artslister!$A$1:$W$99,3,FALSE)</f>
        <v>103384</v>
      </c>
      <c r="N1617" t="str">
        <f>VLOOKUP($D1617,Artslister!$A$1:$W$99,4,FALSE)</f>
        <v>63344</v>
      </c>
      <c r="O1617" t="str">
        <f>VLOOKUP($D1617,Artslister!$A$1:$W$99,5,FALSE)</f>
        <v>Plantae</v>
      </c>
      <c r="P1617" t="str">
        <f>VLOOKUP($D1617,Artslister!$A$1:$W$99,6,FALSE)</f>
        <v>Magnoliophyta</v>
      </c>
      <c r="Q1617" t="str">
        <f>VLOOKUP($D1617,Artslister!$A$1:$W$99,7,FALSE)</f>
        <v>Eudicots</v>
      </c>
      <c r="R1617" t="str">
        <f>VLOOKUP($D1617,Artslister!$A$1:$W$99,8,FALSE)</f>
        <v>Rosales</v>
      </c>
      <c r="S1617" t="str">
        <f>VLOOKUP($D1617,Artslister!$A$1:$W$99,9,FALSE)</f>
        <v>Rosaceae</v>
      </c>
      <c r="T1617" t="str">
        <f>VLOOKUP($D1617,Artslister!$A$1:$W$99,10,FALSE)</f>
        <v>Rosa</v>
      </c>
      <c r="U1617">
        <f>VLOOKUP($D1617,Artslister!$A$1:$W$99,11,FALSE)</f>
        <v>0</v>
      </c>
      <c r="V1617">
        <f>VLOOKUP($D1617,Artslister!$A$1:$W$99,12,FALSE)</f>
        <v>0</v>
      </c>
      <c r="W1617" t="str">
        <f>VLOOKUP($D1617,Artslister!$A$1:$W$99,13,FALSE)</f>
        <v>L.</v>
      </c>
      <c r="X1617" t="e">
        <f>VLOOKUP($D1617,Artslister!$A$1:$W$99,15,FALSE)</f>
        <v>#REF!</v>
      </c>
      <c r="Y1617" t="e">
        <f>VLOOKUP($D1617,Artslister!$A$1:$W$99,17,FALSE)</f>
        <v>#N/A</v>
      </c>
    </row>
    <row r="1618" spans="1:25" hidden="1" x14ac:dyDescent="0.3">
      <c r="A1618" t="s">
        <v>57</v>
      </c>
      <c r="B1618">
        <v>2017</v>
      </c>
      <c r="C1618" t="s">
        <v>1652</v>
      </c>
      <c r="D1618" t="s">
        <v>1928</v>
      </c>
      <c r="E1618">
        <v>10</v>
      </c>
      <c r="L1618" t="str">
        <f>VLOOKUP($D1618,Artslister!$A$1:$W$99,2,FALSE)</f>
        <v>Rosa sp.</v>
      </c>
      <c r="M1618" t="str">
        <f>VLOOKUP($D1618,Artslister!$A$1:$W$99,3,FALSE)</f>
        <v>103384</v>
      </c>
      <c r="N1618" t="str">
        <f>VLOOKUP($D1618,Artslister!$A$1:$W$99,4,FALSE)</f>
        <v>63344</v>
      </c>
      <c r="O1618" t="str">
        <f>VLOOKUP($D1618,Artslister!$A$1:$W$99,5,FALSE)</f>
        <v>Plantae</v>
      </c>
      <c r="P1618" t="str">
        <f>VLOOKUP($D1618,Artslister!$A$1:$W$99,6,FALSE)</f>
        <v>Magnoliophyta</v>
      </c>
      <c r="Q1618" t="str">
        <f>VLOOKUP($D1618,Artslister!$A$1:$W$99,7,FALSE)</f>
        <v>Eudicots</v>
      </c>
      <c r="R1618" t="str">
        <f>VLOOKUP($D1618,Artslister!$A$1:$W$99,8,FALSE)</f>
        <v>Rosales</v>
      </c>
      <c r="S1618" t="str">
        <f>VLOOKUP($D1618,Artslister!$A$1:$W$99,9,FALSE)</f>
        <v>Rosaceae</v>
      </c>
      <c r="T1618" t="str">
        <f>VLOOKUP($D1618,Artslister!$A$1:$W$99,10,FALSE)</f>
        <v>Rosa</v>
      </c>
      <c r="U1618">
        <f>VLOOKUP($D1618,Artslister!$A$1:$W$99,11,FALSE)</f>
        <v>0</v>
      </c>
      <c r="V1618">
        <f>VLOOKUP($D1618,Artslister!$A$1:$W$99,12,FALSE)</f>
        <v>0</v>
      </c>
      <c r="W1618" t="str">
        <f>VLOOKUP($D1618,Artslister!$A$1:$W$99,13,FALSE)</f>
        <v>L.</v>
      </c>
      <c r="X1618" t="e">
        <f>VLOOKUP($D1618,Artslister!$A$1:$W$99,15,FALSE)</f>
        <v>#REF!</v>
      </c>
      <c r="Y1618" t="e">
        <f>VLOOKUP($D1618,Artslister!$A$1:$W$99,17,FALSE)</f>
        <v>#N/A</v>
      </c>
    </row>
    <row r="1619" spans="1:25" hidden="1" x14ac:dyDescent="0.3">
      <c r="A1619" t="s">
        <v>57</v>
      </c>
      <c r="B1619">
        <v>2017</v>
      </c>
      <c r="C1619" t="s">
        <v>1654</v>
      </c>
      <c r="D1619" t="s">
        <v>1928</v>
      </c>
      <c r="E1619">
        <v>10</v>
      </c>
      <c r="L1619" t="str">
        <f>VLOOKUP($D1619,Artslister!$A$1:$W$99,2,FALSE)</f>
        <v>Rosa sp.</v>
      </c>
      <c r="M1619" t="str">
        <f>VLOOKUP($D1619,Artslister!$A$1:$W$99,3,FALSE)</f>
        <v>103384</v>
      </c>
      <c r="N1619" t="str">
        <f>VLOOKUP($D1619,Artslister!$A$1:$W$99,4,FALSE)</f>
        <v>63344</v>
      </c>
      <c r="O1619" t="str">
        <f>VLOOKUP($D1619,Artslister!$A$1:$W$99,5,FALSE)</f>
        <v>Plantae</v>
      </c>
      <c r="P1619" t="str">
        <f>VLOOKUP($D1619,Artslister!$A$1:$W$99,6,FALSE)</f>
        <v>Magnoliophyta</v>
      </c>
      <c r="Q1619" t="str">
        <f>VLOOKUP($D1619,Artslister!$A$1:$W$99,7,FALSE)</f>
        <v>Eudicots</v>
      </c>
      <c r="R1619" t="str">
        <f>VLOOKUP($D1619,Artslister!$A$1:$W$99,8,FALSE)</f>
        <v>Rosales</v>
      </c>
      <c r="S1619" t="str">
        <f>VLOOKUP($D1619,Artslister!$A$1:$W$99,9,FALSE)</f>
        <v>Rosaceae</v>
      </c>
      <c r="T1619" t="str">
        <f>VLOOKUP($D1619,Artslister!$A$1:$W$99,10,FALSE)</f>
        <v>Rosa</v>
      </c>
      <c r="U1619">
        <f>VLOOKUP($D1619,Artslister!$A$1:$W$99,11,FALSE)</f>
        <v>0</v>
      </c>
      <c r="V1619">
        <f>VLOOKUP($D1619,Artslister!$A$1:$W$99,12,FALSE)</f>
        <v>0</v>
      </c>
      <c r="W1619" t="str">
        <f>VLOOKUP($D1619,Artslister!$A$1:$W$99,13,FALSE)</f>
        <v>L.</v>
      </c>
      <c r="X1619" t="e">
        <f>VLOOKUP($D1619,Artslister!$A$1:$W$99,15,FALSE)</f>
        <v>#REF!</v>
      </c>
      <c r="Y1619" t="e">
        <f>VLOOKUP($D1619,Artslister!$A$1:$W$99,17,FALSE)</f>
        <v>#N/A</v>
      </c>
    </row>
    <row r="1620" spans="1:25" hidden="1" x14ac:dyDescent="0.3">
      <c r="A1620" t="s">
        <v>57</v>
      </c>
      <c r="B1620">
        <v>2017</v>
      </c>
      <c r="C1620" t="s">
        <v>1656</v>
      </c>
      <c r="D1620" t="s">
        <v>1928</v>
      </c>
      <c r="E1620">
        <v>1</v>
      </c>
      <c r="L1620" t="str">
        <f>VLOOKUP($D1620,Artslister!$A$1:$W$99,2,FALSE)</f>
        <v>Rosa sp.</v>
      </c>
      <c r="M1620" t="str">
        <f>VLOOKUP($D1620,Artslister!$A$1:$W$99,3,FALSE)</f>
        <v>103384</v>
      </c>
      <c r="N1620" t="str">
        <f>VLOOKUP($D1620,Artslister!$A$1:$W$99,4,FALSE)</f>
        <v>63344</v>
      </c>
      <c r="O1620" t="str">
        <f>VLOOKUP($D1620,Artslister!$A$1:$W$99,5,FALSE)</f>
        <v>Plantae</v>
      </c>
      <c r="P1620" t="str">
        <f>VLOOKUP($D1620,Artslister!$A$1:$W$99,6,FALSE)</f>
        <v>Magnoliophyta</v>
      </c>
      <c r="Q1620" t="str">
        <f>VLOOKUP($D1620,Artslister!$A$1:$W$99,7,FALSE)</f>
        <v>Eudicots</v>
      </c>
      <c r="R1620" t="str">
        <f>VLOOKUP($D1620,Artslister!$A$1:$W$99,8,FALSE)</f>
        <v>Rosales</v>
      </c>
      <c r="S1620" t="str">
        <f>VLOOKUP($D1620,Artslister!$A$1:$W$99,9,FALSE)</f>
        <v>Rosaceae</v>
      </c>
      <c r="T1620" t="str">
        <f>VLOOKUP($D1620,Artslister!$A$1:$W$99,10,FALSE)</f>
        <v>Rosa</v>
      </c>
      <c r="U1620">
        <f>VLOOKUP($D1620,Artslister!$A$1:$W$99,11,FALSE)</f>
        <v>0</v>
      </c>
      <c r="V1620">
        <f>VLOOKUP($D1620,Artslister!$A$1:$W$99,12,FALSE)</f>
        <v>0</v>
      </c>
      <c r="W1620" t="str">
        <f>VLOOKUP($D1620,Artslister!$A$1:$W$99,13,FALSE)</f>
        <v>L.</v>
      </c>
      <c r="X1620" t="e">
        <f>VLOOKUP($D1620,Artslister!$A$1:$W$99,15,FALSE)</f>
        <v>#REF!</v>
      </c>
      <c r="Y1620" t="e">
        <f>VLOOKUP($D1620,Artslister!$A$1:$W$99,17,FALSE)</f>
        <v>#N/A</v>
      </c>
    </row>
    <row r="1621" spans="1:25" hidden="1" x14ac:dyDescent="0.3">
      <c r="A1621" t="s">
        <v>57</v>
      </c>
      <c r="B1621">
        <v>2017</v>
      </c>
      <c r="C1621" t="s">
        <v>1658</v>
      </c>
      <c r="D1621" t="s">
        <v>1928</v>
      </c>
      <c r="E1621">
        <v>8</v>
      </c>
      <c r="L1621" t="str">
        <f>VLOOKUP($D1621,Artslister!$A$1:$W$99,2,FALSE)</f>
        <v>Rosa sp.</v>
      </c>
      <c r="M1621" t="str">
        <f>VLOOKUP($D1621,Artslister!$A$1:$W$99,3,FALSE)</f>
        <v>103384</v>
      </c>
      <c r="N1621" t="str">
        <f>VLOOKUP($D1621,Artslister!$A$1:$W$99,4,FALSE)</f>
        <v>63344</v>
      </c>
      <c r="O1621" t="str">
        <f>VLOOKUP($D1621,Artslister!$A$1:$W$99,5,FALSE)</f>
        <v>Plantae</v>
      </c>
      <c r="P1621" t="str">
        <f>VLOOKUP($D1621,Artslister!$A$1:$W$99,6,FALSE)</f>
        <v>Magnoliophyta</v>
      </c>
      <c r="Q1621" t="str">
        <f>VLOOKUP($D1621,Artslister!$A$1:$W$99,7,FALSE)</f>
        <v>Eudicots</v>
      </c>
      <c r="R1621" t="str">
        <f>VLOOKUP($D1621,Artslister!$A$1:$W$99,8,FALSE)</f>
        <v>Rosales</v>
      </c>
      <c r="S1621" t="str">
        <f>VLOOKUP($D1621,Artslister!$A$1:$W$99,9,FALSE)</f>
        <v>Rosaceae</v>
      </c>
      <c r="T1621" t="str">
        <f>VLOOKUP($D1621,Artslister!$A$1:$W$99,10,FALSE)</f>
        <v>Rosa</v>
      </c>
      <c r="U1621">
        <f>VLOOKUP($D1621,Artslister!$A$1:$W$99,11,FALSE)</f>
        <v>0</v>
      </c>
      <c r="V1621">
        <f>VLOOKUP($D1621,Artslister!$A$1:$W$99,12,FALSE)</f>
        <v>0</v>
      </c>
      <c r="W1621" t="str">
        <f>VLOOKUP($D1621,Artslister!$A$1:$W$99,13,FALSE)</f>
        <v>L.</v>
      </c>
      <c r="X1621" t="e">
        <f>VLOOKUP($D1621,Artslister!$A$1:$W$99,15,FALSE)</f>
        <v>#REF!</v>
      </c>
      <c r="Y1621" t="e">
        <f>VLOOKUP($D1621,Artslister!$A$1:$W$99,17,FALSE)</f>
        <v>#N/A</v>
      </c>
    </row>
    <row r="1622" spans="1:25" hidden="1" x14ac:dyDescent="0.3">
      <c r="A1622" t="s">
        <v>57</v>
      </c>
      <c r="B1622">
        <v>2017</v>
      </c>
      <c r="C1622" t="s">
        <v>1660</v>
      </c>
      <c r="D1622" t="s">
        <v>1928</v>
      </c>
      <c r="E1622">
        <v>1</v>
      </c>
      <c r="L1622" t="str">
        <f>VLOOKUP($D1622,Artslister!$A$1:$W$99,2,FALSE)</f>
        <v>Rosa sp.</v>
      </c>
      <c r="M1622" t="str">
        <f>VLOOKUP($D1622,Artslister!$A$1:$W$99,3,FALSE)</f>
        <v>103384</v>
      </c>
      <c r="N1622" t="str">
        <f>VLOOKUP($D1622,Artslister!$A$1:$W$99,4,FALSE)</f>
        <v>63344</v>
      </c>
      <c r="O1622" t="str">
        <f>VLOOKUP($D1622,Artslister!$A$1:$W$99,5,FALSE)</f>
        <v>Plantae</v>
      </c>
      <c r="P1622" t="str">
        <f>VLOOKUP($D1622,Artslister!$A$1:$W$99,6,FALSE)</f>
        <v>Magnoliophyta</v>
      </c>
      <c r="Q1622" t="str">
        <f>VLOOKUP($D1622,Artslister!$A$1:$W$99,7,FALSE)</f>
        <v>Eudicots</v>
      </c>
      <c r="R1622" t="str">
        <f>VLOOKUP($D1622,Artslister!$A$1:$W$99,8,FALSE)</f>
        <v>Rosales</v>
      </c>
      <c r="S1622" t="str">
        <f>VLOOKUP($D1622,Artslister!$A$1:$W$99,9,FALSE)</f>
        <v>Rosaceae</v>
      </c>
      <c r="T1622" t="str">
        <f>VLOOKUP($D1622,Artslister!$A$1:$W$99,10,FALSE)</f>
        <v>Rosa</v>
      </c>
      <c r="U1622">
        <f>VLOOKUP($D1622,Artslister!$A$1:$W$99,11,FALSE)</f>
        <v>0</v>
      </c>
      <c r="V1622">
        <f>VLOOKUP($D1622,Artslister!$A$1:$W$99,12,FALSE)</f>
        <v>0</v>
      </c>
      <c r="W1622" t="str">
        <f>VLOOKUP($D1622,Artslister!$A$1:$W$99,13,FALSE)</f>
        <v>L.</v>
      </c>
      <c r="X1622" t="e">
        <f>VLOOKUP($D1622,Artslister!$A$1:$W$99,15,FALSE)</f>
        <v>#REF!</v>
      </c>
      <c r="Y1622" t="e">
        <f>VLOOKUP($D1622,Artslister!$A$1:$W$99,17,FALSE)</f>
        <v>#N/A</v>
      </c>
    </row>
    <row r="1623" spans="1:25" hidden="1" x14ac:dyDescent="0.3">
      <c r="A1623" t="s">
        <v>57</v>
      </c>
      <c r="B1623">
        <v>2017</v>
      </c>
      <c r="C1623" t="s">
        <v>1664</v>
      </c>
      <c r="D1623" t="s">
        <v>1928</v>
      </c>
      <c r="E1623">
        <v>1</v>
      </c>
      <c r="L1623" t="str">
        <f>VLOOKUP($D1623,Artslister!$A$1:$W$99,2,FALSE)</f>
        <v>Rosa sp.</v>
      </c>
      <c r="M1623" t="str">
        <f>VLOOKUP($D1623,Artslister!$A$1:$W$99,3,FALSE)</f>
        <v>103384</v>
      </c>
      <c r="N1623" t="str">
        <f>VLOOKUP($D1623,Artslister!$A$1:$W$99,4,FALSE)</f>
        <v>63344</v>
      </c>
      <c r="O1623" t="str">
        <f>VLOOKUP($D1623,Artslister!$A$1:$W$99,5,FALSE)</f>
        <v>Plantae</v>
      </c>
      <c r="P1623" t="str">
        <f>VLOOKUP($D1623,Artslister!$A$1:$W$99,6,FALSE)</f>
        <v>Magnoliophyta</v>
      </c>
      <c r="Q1623" t="str">
        <f>VLOOKUP($D1623,Artslister!$A$1:$W$99,7,FALSE)</f>
        <v>Eudicots</v>
      </c>
      <c r="R1623" t="str">
        <f>VLOOKUP($D1623,Artslister!$A$1:$W$99,8,FALSE)</f>
        <v>Rosales</v>
      </c>
      <c r="S1623" t="str">
        <f>VLOOKUP($D1623,Artslister!$A$1:$W$99,9,FALSE)</f>
        <v>Rosaceae</v>
      </c>
      <c r="T1623" t="str">
        <f>VLOOKUP($D1623,Artslister!$A$1:$W$99,10,FALSE)</f>
        <v>Rosa</v>
      </c>
      <c r="U1623">
        <f>VLOOKUP($D1623,Artslister!$A$1:$W$99,11,FALSE)</f>
        <v>0</v>
      </c>
      <c r="V1623">
        <f>VLOOKUP($D1623,Artslister!$A$1:$W$99,12,FALSE)</f>
        <v>0</v>
      </c>
      <c r="W1623" t="str">
        <f>VLOOKUP($D1623,Artslister!$A$1:$W$99,13,FALSE)</f>
        <v>L.</v>
      </c>
      <c r="X1623" t="e">
        <f>VLOOKUP($D1623,Artslister!$A$1:$W$99,15,FALSE)</f>
        <v>#REF!</v>
      </c>
      <c r="Y1623" t="e">
        <f>VLOOKUP($D1623,Artslister!$A$1:$W$99,17,FALSE)</f>
        <v>#N/A</v>
      </c>
    </row>
    <row r="1624" spans="1:25" hidden="1" x14ac:dyDescent="0.3">
      <c r="A1624" t="s">
        <v>57</v>
      </c>
      <c r="B1624">
        <v>2017</v>
      </c>
      <c r="C1624" t="s">
        <v>1637</v>
      </c>
      <c r="D1624" t="s">
        <v>1928</v>
      </c>
      <c r="E1624">
        <v>2</v>
      </c>
      <c r="K1624" t="s">
        <v>2009</v>
      </c>
      <c r="L1624" t="str">
        <f>VLOOKUP($D1624,Artslister!$A$1:$W$99,2,FALSE)</f>
        <v>Rosa sp.</v>
      </c>
      <c r="M1624" t="str">
        <f>VLOOKUP($D1624,Artslister!$A$1:$W$99,3,FALSE)</f>
        <v>103384</v>
      </c>
      <c r="N1624" t="str">
        <f>VLOOKUP($D1624,Artslister!$A$1:$W$99,4,FALSE)</f>
        <v>63344</v>
      </c>
      <c r="O1624" t="str">
        <f>VLOOKUP($D1624,Artslister!$A$1:$W$99,5,FALSE)</f>
        <v>Plantae</v>
      </c>
      <c r="P1624" t="str">
        <f>VLOOKUP($D1624,Artslister!$A$1:$W$99,6,FALSE)</f>
        <v>Magnoliophyta</v>
      </c>
      <c r="Q1624" t="str">
        <f>VLOOKUP($D1624,Artslister!$A$1:$W$99,7,FALSE)</f>
        <v>Eudicots</v>
      </c>
      <c r="R1624" t="str">
        <f>VLOOKUP($D1624,Artslister!$A$1:$W$99,8,FALSE)</f>
        <v>Rosales</v>
      </c>
      <c r="S1624" t="str">
        <f>VLOOKUP($D1624,Artslister!$A$1:$W$99,9,FALSE)</f>
        <v>Rosaceae</v>
      </c>
      <c r="T1624" t="str">
        <f>VLOOKUP($D1624,Artslister!$A$1:$W$99,10,FALSE)</f>
        <v>Rosa</v>
      </c>
      <c r="U1624">
        <f>VLOOKUP($D1624,Artslister!$A$1:$W$99,11,FALSE)</f>
        <v>0</v>
      </c>
      <c r="V1624">
        <f>VLOOKUP($D1624,Artslister!$A$1:$W$99,12,FALSE)</f>
        <v>0</v>
      </c>
      <c r="W1624" t="str">
        <f>VLOOKUP($D1624,Artslister!$A$1:$W$99,13,FALSE)</f>
        <v>L.</v>
      </c>
      <c r="X1624" t="e">
        <f>VLOOKUP($D1624,Artslister!$A$1:$W$99,15,FALSE)</f>
        <v>#REF!</v>
      </c>
      <c r="Y1624" t="e">
        <f>VLOOKUP($D1624,Artslister!$A$1:$W$99,17,FALSE)</f>
        <v>#N/A</v>
      </c>
    </row>
    <row r="1625" spans="1:25" hidden="1" x14ac:dyDescent="0.3">
      <c r="A1625" t="s">
        <v>57</v>
      </c>
      <c r="B1625">
        <v>2017</v>
      </c>
      <c r="C1625" t="s">
        <v>1642</v>
      </c>
      <c r="D1625" t="s">
        <v>1928</v>
      </c>
      <c r="E1625">
        <v>1</v>
      </c>
      <c r="K1625" t="s">
        <v>2010</v>
      </c>
      <c r="L1625" t="str">
        <f>VLOOKUP($D1625,Artslister!$A$1:$W$99,2,FALSE)</f>
        <v>Rosa sp.</v>
      </c>
      <c r="M1625" t="str">
        <f>VLOOKUP($D1625,Artslister!$A$1:$W$99,3,FALSE)</f>
        <v>103384</v>
      </c>
      <c r="N1625" t="str">
        <f>VLOOKUP($D1625,Artslister!$A$1:$W$99,4,FALSE)</f>
        <v>63344</v>
      </c>
      <c r="O1625" t="str">
        <f>VLOOKUP($D1625,Artslister!$A$1:$W$99,5,FALSE)</f>
        <v>Plantae</v>
      </c>
      <c r="P1625" t="str">
        <f>VLOOKUP($D1625,Artslister!$A$1:$W$99,6,FALSE)</f>
        <v>Magnoliophyta</v>
      </c>
      <c r="Q1625" t="str">
        <f>VLOOKUP($D1625,Artslister!$A$1:$W$99,7,FALSE)</f>
        <v>Eudicots</v>
      </c>
      <c r="R1625" t="str">
        <f>VLOOKUP($D1625,Artslister!$A$1:$W$99,8,FALSE)</f>
        <v>Rosales</v>
      </c>
      <c r="S1625" t="str">
        <f>VLOOKUP($D1625,Artslister!$A$1:$W$99,9,FALSE)</f>
        <v>Rosaceae</v>
      </c>
      <c r="T1625" t="str">
        <f>VLOOKUP($D1625,Artslister!$A$1:$W$99,10,FALSE)</f>
        <v>Rosa</v>
      </c>
      <c r="U1625">
        <f>VLOOKUP($D1625,Artslister!$A$1:$W$99,11,FALSE)</f>
        <v>0</v>
      </c>
      <c r="V1625">
        <f>VLOOKUP($D1625,Artslister!$A$1:$W$99,12,FALSE)</f>
        <v>0</v>
      </c>
      <c r="W1625" t="str">
        <f>VLOOKUP($D1625,Artslister!$A$1:$W$99,13,FALSE)</f>
        <v>L.</v>
      </c>
      <c r="X1625" t="e">
        <f>VLOOKUP($D1625,Artslister!$A$1:$W$99,15,FALSE)</f>
        <v>#REF!</v>
      </c>
      <c r="Y1625" t="e">
        <f>VLOOKUP($D1625,Artslister!$A$1:$W$99,17,FALSE)</f>
        <v>#N/A</v>
      </c>
    </row>
    <row r="1626" spans="1:25" hidden="1" x14ac:dyDescent="0.3">
      <c r="A1626" t="s">
        <v>98</v>
      </c>
      <c r="B1626">
        <v>2017</v>
      </c>
      <c r="C1626" t="s">
        <v>1724</v>
      </c>
      <c r="D1626" t="s">
        <v>1928</v>
      </c>
      <c r="E1626">
        <v>15</v>
      </c>
      <c r="L1626" t="str">
        <f>VLOOKUP($D1626,Artslister!$A$1:$W$99,2,FALSE)</f>
        <v>Rosa sp.</v>
      </c>
      <c r="M1626" t="str">
        <f>VLOOKUP($D1626,Artslister!$A$1:$W$99,3,FALSE)</f>
        <v>103384</v>
      </c>
      <c r="N1626" t="str">
        <f>VLOOKUP($D1626,Artslister!$A$1:$W$99,4,FALSE)</f>
        <v>63344</v>
      </c>
      <c r="O1626" t="str">
        <f>VLOOKUP($D1626,Artslister!$A$1:$W$99,5,FALSE)</f>
        <v>Plantae</v>
      </c>
      <c r="P1626" t="str">
        <f>VLOOKUP($D1626,Artslister!$A$1:$W$99,6,FALSE)</f>
        <v>Magnoliophyta</v>
      </c>
      <c r="Q1626" t="str">
        <f>VLOOKUP($D1626,Artslister!$A$1:$W$99,7,FALSE)</f>
        <v>Eudicots</v>
      </c>
      <c r="R1626" t="str">
        <f>VLOOKUP($D1626,Artslister!$A$1:$W$99,8,FALSE)</f>
        <v>Rosales</v>
      </c>
      <c r="S1626" t="str">
        <f>VLOOKUP($D1626,Artslister!$A$1:$W$99,9,FALSE)</f>
        <v>Rosaceae</v>
      </c>
      <c r="T1626" t="str">
        <f>VLOOKUP($D1626,Artslister!$A$1:$W$99,10,FALSE)</f>
        <v>Rosa</v>
      </c>
      <c r="U1626">
        <f>VLOOKUP($D1626,Artslister!$A$1:$W$99,11,FALSE)</f>
        <v>0</v>
      </c>
      <c r="V1626">
        <f>VLOOKUP($D1626,Artslister!$A$1:$W$99,12,FALSE)</f>
        <v>0</v>
      </c>
      <c r="W1626" t="str">
        <f>VLOOKUP($D1626,Artslister!$A$1:$W$99,13,FALSE)</f>
        <v>L.</v>
      </c>
      <c r="X1626" t="e">
        <f>VLOOKUP($D1626,Artslister!$A$1:$W$99,15,FALSE)</f>
        <v>#REF!</v>
      </c>
      <c r="Y1626" t="e">
        <f>VLOOKUP($D1626,Artslister!$A$1:$W$99,17,FALSE)</f>
        <v>#N/A</v>
      </c>
    </row>
    <row r="1627" spans="1:25" hidden="1" x14ac:dyDescent="0.3">
      <c r="A1627" t="s">
        <v>98</v>
      </c>
      <c r="B1627">
        <v>2017</v>
      </c>
      <c r="C1627" t="s">
        <v>1726</v>
      </c>
      <c r="D1627" t="s">
        <v>1928</v>
      </c>
      <c r="E1627">
        <v>5</v>
      </c>
      <c r="L1627" t="str">
        <f>VLOOKUP($D1627,Artslister!$A$1:$W$99,2,FALSE)</f>
        <v>Rosa sp.</v>
      </c>
      <c r="M1627" t="str">
        <f>VLOOKUP($D1627,Artslister!$A$1:$W$99,3,FALSE)</f>
        <v>103384</v>
      </c>
      <c r="N1627" t="str">
        <f>VLOOKUP($D1627,Artslister!$A$1:$W$99,4,FALSE)</f>
        <v>63344</v>
      </c>
      <c r="O1627" t="str">
        <f>VLOOKUP($D1627,Artslister!$A$1:$W$99,5,FALSE)</f>
        <v>Plantae</v>
      </c>
      <c r="P1627" t="str">
        <f>VLOOKUP($D1627,Artslister!$A$1:$W$99,6,FALSE)</f>
        <v>Magnoliophyta</v>
      </c>
      <c r="Q1627" t="str">
        <f>VLOOKUP($D1627,Artslister!$A$1:$W$99,7,FALSE)</f>
        <v>Eudicots</v>
      </c>
      <c r="R1627" t="str">
        <f>VLOOKUP($D1627,Artslister!$A$1:$W$99,8,FALSE)</f>
        <v>Rosales</v>
      </c>
      <c r="S1627" t="str">
        <f>VLOOKUP($D1627,Artslister!$A$1:$W$99,9,FALSE)</f>
        <v>Rosaceae</v>
      </c>
      <c r="T1627" t="str">
        <f>VLOOKUP($D1627,Artslister!$A$1:$W$99,10,FALSE)</f>
        <v>Rosa</v>
      </c>
      <c r="U1627">
        <f>VLOOKUP($D1627,Artslister!$A$1:$W$99,11,FALSE)</f>
        <v>0</v>
      </c>
      <c r="V1627">
        <f>VLOOKUP($D1627,Artslister!$A$1:$W$99,12,FALSE)</f>
        <v>0</v>
      </c>
      <c r="W1627" t="str">
        <f>VLOOKUP($D1627,Artslister!$A$1:$W$99,13,FALSE)</f>
        <v>L.</v>
      </c>
      <c r="X1627" t="e">
        <f>VLOOKUP($D1627,Artslister!$A$1:$W$99,15,FALSE)</f>
        <v>#REF!</v>
      </c>
      <c r="Y1627" t="e">
        <f>VLOOKUP($D1627,Artslister!$A$1:$W$99,17,FALSE)</f>
        <v>#N/A</v>
      </c>
    </row>
    <row r="1628" spans="1:25" hidden="1" x14ac:dyDescent="0.3">
      <c r="A1628" t="s">
        <v>98</v>
      </c>
      <c r="B1628">
        <v>2017</v>
      </c>
      <c r="C1628" t="s">
        <v>1719</v>
      </c>
      <c r="D1628" t="s">
        <v>1928</v>
      </c>
      <c r="E1628">
        <v>3</v>
      </c>
      <c r="L1628" t="str">
        <f>VLOOKUP($D1628,Artslister!$A$1:$W$99,2,FALSE)</f>
        <v>Rosa sp.</v>
      </c>
      <c r="M1628" t="str">
        <f>VLOOKUP($D1628,Artslister!$A$1:$W$99,3,FALSE)</f>
        <v>103384</v>
      </c>
      <c r="N1628" t="str">
        <f>VLOOKUP($D1628,Artslister!$A$1:$W$99,4,FALSE)</f>
        <v>63344</v>
      </c>
      <c r="O1628" t="str">
        <f>VLOOKUP($D1628,Artslister!$A$1:$W$99,5,FALSE)</f>
        <v>Plantae</v>
      </c>
      <c r="P1628" t="str">
        <f>VLOOKUP($D1628,Artslister!$A$1:$W$99,6,FALSE)</f>
        <v>Magnoliophyta</v>
      </c>
      <c r="Q1628" t="str">
        <f>VLOOKUP($D1628,Artslister!$A$1:$W$99,7,FALSE)</f>
        <v>Eudicots</v>
      </c>
      <c r="R1628" t="str">
        <f>VLOOKUP($D1628,Artslister!$A$1:$W$99,8,FALSE)</f>
        <v>Rosales</v>
      </c>
      <c r="S1628" t="str">
        <f>VLOOKUP($D1628,Artslister!$A$1:$W$99,9,FALSE)</f>
        <v>Rosaceae</v>
      </c>
      <c r="T1628" t="str">
        <f>VLOOKUP($D1628,Artslister!$A$1:$W$99,10,FALSE)</f>
        <v>Rosa</v>
      </c>
      <c r="U1628">
        <f>VLOOKUP($D1628,Artslister!$A$1:$W$99,11,FALSE)</f>
        <v>0</v>
      </c>
      <c r="V1628">
        <f>VLOOKUP($D1628,Artslister!$A$1:$W$99,12,FALSE)</f>
        <v>0</v>
      </c>
      <c r="W1628" t="str">
        <f>VLOOKUP($D1628,Artslister!$A$1:$W$99,13,FALSE)</f>
        <v>L.</v>
      </c>
      <c r="X1628" t="e">
        <f>VLOOKUP($D1628,Artslister!$A$1:$W$99,15,FALSE)</f>
        <v>#REF!</v>
      </c>
      <c r="Y1628" t="e">
        <f>VLOOKUP($D1628,Artslister!$A$1:$W$99,17,FALSE)</f>
        <v>#N/A</v>
      </c>
    </row>
    <row r="1629" spans="1:25" hidden="1" x14ac:dyDescent="0.3">
      <c r="A1629" t="s">
        <v>98</v>
      </c>
      <c r="B1629">
        <v>2017</v>
      </c>
      <c r="C1629" t="s">
        <v>1720</v>
      </c>
      <c r="D1629" t="s">
        <v>1928</v>
      </c>
      <c r="E1629">
        <v>5</v>
      </c>
      <c r="L1629" t="str">
        <f>VLOOKUP($D1629,Artslister!$A$1:$W$99,2,FALSE)</f>
        <v>Rosa sp.</v>
      </c>
      <c r="M1629" t="str">
        <f>VLOOKUP($D1629,Artslister!$A$1:$W$99,3,FALSE)</f>
        <v>103384</v>
      </c>
      <c r="N1629" t="str">
        <f>VLOOKUP($D1629,Artslister!$A$1:$W$99,4,FALSE)</f>
        <v>63344</v>
      </c>
      <c r="O1629" t="str">
        <f>VLOOKUP($D1629,Artslister!$A$1:$W$99,5,FALSE)</f>
        <v>Plantae</v>
      </c>
      <c r="P1629" t="str">
        <f>VLOOKUP($D1629,Artslister!$A$1:$W$99,6,FALSE)</f>
        <v>Magnoliophyta</v>
      </c>
      <c r="Q1629" t="str">
        <f>VLOOKUP($D1629,Artslister!$A$1:$W$99,7,FALSE)</f>
        <v>Eudicots</v>
      </c>
      <c r="R1629" t="str">
        <f>VLOOKUP($D1629,Artslister!$A$1:$W$99,8,FALSE)</f>
        <v>Rosales</v>
      </c>
      <c r="S1629" t="str">
        <f>VLOOKUP($D1629,Artslister!$A$1:$W$99,9,FALSE)</f>
        <v>Rosaceae</v>
      </c>
      <c r="T1629" t="str">
        <f>VLOOKUP($D1629,Artslister!$A$1:$W$99,10,FALSE)</f>
        <v>Rosa</v>
      </c>
      <c r="U1629">
        <f>VLOOKUP($D1629,Artslister!$A$1:$W$99,11,FALSE)</f>
        <v>0</v>
      </c>
      <c r="V1629">
        <f>VLOOKUP($D1629,Artslister!$A$1:$W$99,12,FALSE)</f>
        <v>0</v>
      </c>
      <c r="W1629" t="str">
        <f>VLOOKUP($D1629,Artslister!$A$1:$W$99,13,FALSE)</f>
        <v>L.</v>
      </c>
      <c r="X1629" t="e">
        <f>VLOOKUP($D1629,Artslister!$A$1:$W$99,15,FALSE)</f>
        <v>#REF!</v>
      </c>
      <c r="Y1629" t="e">
        <f>VLOOKUP($D1629,Artslister!$A$1:$W$99,17,FALSE)</f>
        <v>#N/A</v>
      </c>
    </row>
    <row r="1630" spans="1:25" hidden="1" x14ac:dyDescent="0.3">
      <c r="A1630" t="s">
        <v>98</v>
      </c>
      <c r="B1630">
        <v>2017</v>
      </c>
      <c r="C1630" t="s">
        <v>1721</v>
      </c>
      <c r="D1630" t="s">
        <v>1928</v>
      </c>
      <c r="E1630">
        <v>12</v>
      </c>
      <c r="K1630" t="s">
        <v>2011</v>
      </c>
      <c r="L1630" t="str">
        <f>VLOOKUP($D1630,Artslister!$A$1:$W$99,2,FALSE)</f>
        <v>Rosa sp.</v>
      </c>
      <c r="M1630" t="str">
        <f>VLOOKUP($D1630,Artslister!$A$1:$W$99,3,FALSE)</f>
        <v>103384</v>
      </c>
      <c r="N1630" t="str">
        <f>VLOOKUP($D1630,Artslister!$A$1:$W$99,4,FALSE)</f>
        <v>63344</v>
      </c>
      <c r="O1630" t="str">
        <f>VLOOKUP($D1630,Artslister!$A$1:$W$99,5,FALSE)</f>
        <v>Plantae</v>
      </c>
      <c r="P1630" t="str">
        <f>VLOOKUP($D1630,Artslister!$A$1:$W$99,6,FALSE)</f>
        <v>Magnoliophyta</v>
      </c>
      <c r="Q1630" t="str">
        <f>VLOOKUP($D1630,Artslister!$A$1:$W$99,7,FALSE)</f>
        <v>Eudicots</v>
      </c>
      <c r="R1630" t="str">
        <f>VLOOKUP($D1630,Artslister!$A$1:$W$99,8,FALSE)</f>
        <v>Rosales</v>
      </c>
      <c r="S1630" t="str">
        <f>VLOOKUP($D1630,Artslister!$A$1:$W$99,9,FALSE)</f>
        <v>Rosaceae</v>
      </c>
      <c r="T1630" t="str">
        <f>VLOOKUP($D1630,Artslister!$A$1:$W$99,10,FALSE)</f>
        <v>Rosa</v>
      </c>
      <c r="U1630">
        <f>VLOOKUP($D1630,Artslister!$A$1:$W$99,11,FALSE)</f>
        <v>0</v>
      </c>
      <c r="V1630">
        <f>VLOOKUP($D1630,Artslister!$A$1:$W$99,12,FALSE)</f>
        <v>0</v>
      </c>
      <c r="W1630" t="str">
        <f>VLOOKUP($D1630,Artslister!$A$1:$W$99,13,FALSE)</f>
        <v>L.</v>
      </c>
      <c r="X1630" t="e">
        <f>VLOOKUP($D1630,Artslister!$A$1:$W$99,15,FALSE)</f>
        <v>#REF!</v>
      </c>
      <c r="Y1630" t="e">
        <f>VLOOKUP($D1630,Artslister!$A$1:$W$99,17,FALSE)</f>
        <v>#N/A</v>
      </c>
    </row>
    <row r="1631" spans="1:25" hidden="1" x14ac:dyDescent="0.3">
      <c r="A1631" t="s">
        <v>42</v>
      </c>
      <c r="B1631">
        <v>2018</v>
      </c>
      <c r="C1631" t="s">
        <v>1180</v>
      </c>
      <c r="D1631" t="s">
        <v>1928</v>
      </c>
      <c r="E1631" t="s">
        <v>267</v>
      </c>
      <c r="L1631" t="str">
        <f>VLOOKUP($D1631,Artslister!$A$1:$W$99,2,FALSE)</f>
        <v>Rosa sp.</v>
      </c>
      <c r="M1631" t="str">
        <f>VLOOKUP($D1631,Artslister!$A$1:$W$99,3,FALSE)</f>
        <v>103384</v>
      </c>
      <c r="N1631" t="str">
        <f>VLOOKUP($D1631,Artslister!$A$1:$W$99,4,FALSE)</f>
        <v>63344</v>
      </c>
      <c r="O1631" t="str">
        <f>VLOOKUP($D1631,Artslister!$A$1:$W$99,5,FALSE)</f>
        <v>Plantae</v>
      </c>
      <c r="P1631" t="str">
        <f>VLOOKUP($D1631,Artslister!$A$1:$W$99,6,FALSE)</f>
        <v>Magnoliophyta</v>
      </c>
      <c r="Q1631" t="str">
        <f>VLOOKUP($D1631,Artslister!$A$1:$W$99,7,FALSE)</f>
        <v>Eudicots</v>
      </c>
      <c r="R1631" t="str">
        <f>VLOOKUP($D1631,Artslister!$A$1:$W$99,8,FALSE)</f>
        <v>Rosales</v>
      </c>
      <c r="S1631" t="str">
        <f>VLOOKUP($D1631,Artslister!$A$1:$W$99,9,FALSE)</f>
        <v>Rosaceae</v>
      </c>
      <c r="T1631" t="str">
        <f>VLOOKUP($D1631,Artslister!$A$1:$W$99,10,FALSE)</f>
        <v>Rosa</v>
      </c>
      <c r="U1631">
        <f>VLOOKUP($D1631,Artslister!$A$1:$W$99,11,FALSE)</f>
        <v>0</v>
      </c>
      <c r="V1631">
        <f>VLOOKUP($D1631,Artslister!$A$1:$W$99,12,FALSE)</f>
        <v>0</v>
      </c>
      <c r="W1631" t="str">
        <f>VLOOKUP($D1631,Artslister!$A$1:$W$99,13,FALSE)</f>
        <v>L.</v>
      </c>
      <c r="X1631" t="e">
        <f>VLOOKUP($D1631,Artslister!$A$1:$W$99,15,FALSE)</f>
        <v>#REF!</v>
      </c>
      <c r="Y1631" t="e">
        <f>VLOOKUP($D1631,Artslister!$A$1:$W$99,17,FALSE)</f>
        <v>#N/A</v>
      </c>
    </row>
    <row r="1632" spans="1:25" hidden="1" x14ac:dyDescent="0.3">
      <c r="A1632" t="s">
        <v>42</v>
      </c>
      <c r="B1632">
        <v>2018</v>
      </c>
      <c r="C1632" t="s">
        <v>1185</v>
      </c>
      <c r="D1632" t="s">
        <v>1928</v>
      </c>
      <c r="E1632" t="s">
        <v>267</v>
      </c>
      <c r="L1632" t="str">
        <f>VLOOKUP($D1632,Artslister!$A$1:$W$99,2,FALSE)</f>
        <v>Rosa sp.</v>
      </c>
      <c r="M1632" t="str">
        <f>VLOOKUP($D1632,Artslister!$A$1:$W$99,3,FALSE)</f>
        <v>103384</v>
      </c>
      <c r="N1632" t="str">
        <f>VLOOKUP($D1632,Artslister!$A$1:$W$99,4,FALSE)</f>
        <v>63344</v>
      </c>
      <c r="O1632" t="str">
        <f>VLOOKUP($D1632,Artslister!$A$1:$W$99,5,FALSE)</f>
        <v>Plantae</v>
      </c>
      <c r="P1632" t="str">
        <f>VLOOKUP($D1632,Artslister!$A$1:$W$99,6,FALSE)</f>
        <v>Magnoliophyta</v>
      </c>
      <c r="Q1632" t="str">
        <f>VLOOKUP($D1632,Artslister!$A$1:$W$99,7,FALSE)</f>
        <v>Eudicots</v>
      </c>
      <c r="R1632" t="str">
        <f>VLOOKUP($D1632,Artslister!$A$1:$W$99,8,FALSE)</f>
        <v>Rosales</v>
      </c>
      <c r="S1632" t="str">
        <f>VLOOKUP($D1632,Artslister!$A$1:$W$99,9,FALSE)</f>
        <v>Rosaceae</v>
      </c>
      <c r="T1632" t="str">
        <f>VLOOKUP($D1632,Artslister!$A$1:$W$99,10,FALSE)</f>
        <v>Rosa</v>
      </c>
      <c r="U1632">
        <f>VLOOKUP($D1632,Artslister!$A$1:$W$99,11,FALSE)</f>
        <v>0</v>
      </c>
      <c r="V1632">
        <f>VLOOKUP($D1632,Artslister!$A$1:$W$99,12,FALSE)</f>
        <v>0</v>
      </c>
      <c r="W1632" t="str">
        <f>VLOOKUP($D1632,Artslister!$A$1:$W$99,13,FALSE)</f>
        <v>L.</v>
      </c>
      <c r="X1632" t="e">
        <f>VLOOKUP($D1632,Artslister!$A$1:$W$99,15,FALSE)</f>
        <v>#REF!</v>
      </c>
      <c r="Y1632" t="e">
        <f>VLOOKUP($D1632,Artslister!$A$1:$W$99,17,FALSE)</f>
        <v>#N/A</v>
      </c>
    </row>
    <row r="1633" spans="1:25" hidden="1" x14ac:dyDescent="0.3">
      <c r="A1633" t="s">
        <v>104</v>
      </c>
      <c r="B1633" s="20">
        <v>2022</v>
      </c>
      <c r="C1633" t="s">
        <v>1270</v>
      </c>
      <c r="D1633" t="s">
        <v>1928</v>
      </c>
      <c r="E1633">
        <v>10</v>
      </c>
      <c r="I1633">
        <v>1</v>
      </c>
      <c r="L1633" t="str">
        <f>VLOOKUP($D1633,Artslister!$A$1:$W$99,2,FALSE)</f>
        <v>Rosa sp.</v>
      </c>
      <c r="M1633" t="str">
        <f>VLOOKUP($D1633,Artslister!$A$1:$W$99,3,FALSE)</f>
        <v>103384</v>
      </c>
      <c r="N1633" t="str">
        <f>VLOOKUP($D1633,Artslister!$A$1:$W$99,4,FALSE)</f>
        <v>63344</v>
      </c>
      <c r="O1633" t="str">
        <f>VLOOKUP($D1633,Artslister!$A$1:$W$99,5,FALSE)</f>
        <v>Plantae</v>
      </c>
      <c r="P1633" t="str">
        <f>VLOOKUP($D1633,Artslister!$A$1:$W$99,6,FALSE)</f>
        <v>Magnoliophyta</v>
      </c>
      <c r="Q1633" t="str">
        <f>VLOOKUP($D1633,Artslister!$A$1:$W$99,7,FALSE)</f>
        <v>Eudicots</v>
      </c>
      <c r="R1633" t="str">
        <f>VLOOKUP($D1633,Artslister!$A$1:$W$99,8,FALSE)</f>
        <v>Rosales</v>
      </c>
      <c r="S1633" t="str">
        <f>VLOOKUP($D1633,Artslister!$A$1:$W$99,9,FALSE)</f>
        <v>Rosaceae</v>
      </c>
      <c r="T1633" t="str">
        <f>VLOOKUP($D1633,Artslister!$A$1:$W$99,10,FALSE)</f>
        <v>Rosa</v>
      </c>
      <c r="U1633">
        <f>VLOOKUP($D1633,Artslister!$A$1:$W$99,11,FALSE)</f>
        <v>0</v>
      </c>
      <c r="V1633">
        <f>VLOOKUP($D1633,Artslister!$A$1:$W$99,12,FALSE)</f>
        <v>0</v>
      </c>
      <c r="W1633" t="str">
        <f>VLOOKUP($D1633,Artslister!$A$1:$W$99,13,FALSE)</f>
        <v>L.</v>
      </c>
      <c r="X1633" t="e">
        <f>VLOOKUP($D1633,Artslister!$A$1:$W$99,15,FALSE)</f>
        <v>#REF!</v>
      </c>
      <c r="Y1633" t="e">
        <f>VLOOKUP($D1633,Artslister!$A$1:$W$99,17,FALSE)</f>
        <v>#N/A</v>
      </c>
    </row>
    <row r="1634" spans="1:25" hidden="1" x14ac:dyDescent="0.3">
      <c r="A1634" s="20" t="s">
        <v>104</v>
      </c>
      <c r="B1634">
        <v>2017</v>
      </c>
      <c r="C1634" t="s">
        <v>1270</v>
      </c>
      <c r="D1634" t="s">
        <v>1928</v>
      </c>
      <c r="E1634">
        <v>15</v>
      </c>
      <c r="L1634" t="str">
        <f>VLOOKUP($D1634,Artslister!$A$1:$W$99,2,FALSE)</f>
        <v>Rosa sp.</v>
      </c>
      <c r="M1634" t="str">
        <f>VLOOKUP($D1634,Artslister!$A$1:$W$99,3,FALSE)</f>
        <v>103384</v>
      </c>
      <c r="N1634" t="str">
        <f>VLOOKUP($D1634,Artslister!$A$1:$W$99,4,FALSE)</f>
        <v>63344</v>
      </c>
      <c r="O1634" t="str">
        <f>VLOOKUP($D1634,Artslister!$A$1:$W$99,5,FALSE)</f>
        <v>Plantae</v>
      </c>
      <c r="P1634" t="str">
        <f>VLOOKUP($D1634,Artslister!$A$1:$W$99,6,FALSE)</f>
        <v>Magnoliophyta</v>
      </c>
      <c r="Q1634" t="str">
        <f>VLOOKUP($D1634,Artslister!$A$1:$W$99,7,FALSE)</f>
        <v>Eudicots</v>
      </c>
      <c r="R1634" t="str">
        <f>VLOOKUP($D1634,Artslister!$A$1:$W$99,8,FALSE)</f>
        <v>Rosales</v>
      </c>
      <c r="S1634" t="str">
        <f>VLOOKUP($D1634,Artslister!$A$1:$W$99,9,FALSE)</f>
        <v>Rosaceae</v>
      </c>
      <c r="T1634" t="str">
        <f>VLOOKUP($D1634,Artslister!$A$1:$W$99,10,FALSE)</f>
        <v>Rosa</v>
      </c>
      <c r="U1634">
        <f>VLOOKUP($D1634,Artslister!$A$1:$W$99,11,FALSE)</f>
        <v>0</v>
      </c>
      <c r="V1634">
        <f>VLOOKUP($D1634,Artslister!$A$1:$W$99,12,FALSE)</f>
        <v>0</v>
      </c>
      <c r="W1634" t="str">
        <f>VLOOKUP($D1634,Artslister!$A$1:$W$99,13,FALSE)</f>
        <v>L.</v>
      </c>
      <c r="X1634" t="e">
        <f>VLOOKUP($D1634,Artslister!$A$1:$W$99,15,FALSE)</f>
        <v>#REF!</v>
      </c>
      <c r="Y1634" t="e">
        <f>VLOOKUP($D1634,Artslister!$A$1:$W$99,17,FALSE)</f>
        <v>#N/A</v>
      </c>
    </row>
    <row r="1635" spans="1:25" hidden="1" x14ac:dyDescent="0.3">
      <c r="A1635" s="20" t="s">
        <v>104</v>
      </c>
      <c r="B1635">
        <v>2018</v>
      </c>
      <c r="C1635" t="s">
        <v>1270</v>
      </c>
      <c r="D1635" t="s">
        <v>1928</v>
      </c>
      <c r="E1635">
        <v>20</v>
      </c>
      <c r="K1635" t="s">
        <v>1981</v>
      </c>
      <c r="L1635" t="str">
        <f>VLOOKUP($D1635,Artslister!$A$1:$W$99,2,FALSE)</f>
        <v>Rosa sp.</v>
      </c>
      <c r="M1635" t="str">
        <f>VLOOKUP($D1635,Artslister!$A$1:$W$99,3,FALSE)</f>
        <v>103384</v>
      </c>
      <c r="N1635" t="str">
        <f>VLOOKUP($D1635,Artslister!$A$1:$W$99,4,FALSE)</f>
        <v>63344</v>
      </c>
      <c r="O1635" t="str">
        <f>VLOOKUP($D1635,Artslister!$A$1:$W$99,5,FALSE)</f>
        <v>Plantae</v>
      </c>
      <c r="P1635" t="str">
        <f>VLOOKUP($D1635,Artslister!$A$1:$W$99,6,FALSE)</f>
        <v>Magnoliophyta</v>
      </c>
      <c r="Q1635" t="str">
        <f>VLOOKUP($D1635,Artslister!$A$1:$W$99,7,FALSE)</f>
        <v>Eudicots</v>
      </c>
      <c r="R1635" t="str">
        <f>VLOOKUP($D1635,Artslister!$A$1:$W$99,8,FALSE)</f>
        <v>Rosales</v>
      </c>
      <c r="S1635" t="str">
        <f>VLOOKUP($D1635,Artslister!$A$1:$W$99,9,FALSE)</f>
        <v>Rosaceae</v>
      </c>
      <c r="T1635" t="str">
        <f>VLOOKUP($D1635,Artslister!$A$1:$W$99,10,FALSE)</f>
        <v>Rosa</v>
      </c>
      <c r="U1635">
        <f>VLOOKUP($D1635,Artslister!$A$1:$W$99,11,FALSE)</f>
        <v>0</v>
      </c>
      <c r="V1635">
        <f>VLOOKUP($D1635,Artslister!$A$1:$W$99,12,FALSE)</f>
        <v>0</v>
      </c>
      <c r="W1635" t="str">
        <f>VLOOKUP($D1635,Artslister!$A$1:$W$99,13,FALSE)</f>
        <v>L.</v>
      </c>
      <c r="X1635" t="e">
        <f>VLOOKUP($D1635,Artslister!$A$1:$W$99,15,FALSE)</f>
        <v>#REF!</v>
      </c>
      <c r="Y1635" t="e">
        <f>VLOOKUP($D1635,Artslister!$A$1:$W$99,17,FALSE)</f>
        <v>#N/A</v>
      </c>
    </row>
    <row r="1636" spans="1:25" hidden="1" x14ac:dyDescent="0.3">
      <c r="A1636" s="20" t="s">
        <v>104</v>
      </c>
      <c r="B1636">
        <v>2019</v>
      </c>
      <c r="C1636" t="s">
        <v>1957</v>
      </c>
      <c r="D1636" t="s">
        <v>1928</v>
      </c>
      <c r="E1636">
        <v>15</v>
      </c>
      <c r="L1636" t="str">
        <f>VLOOKUP($D1636,Artslister!$A$1:$W$99,2,FALSE)</f>
        <v>Rosa sp.</v>
      </c>
      <c r="M1636" t="str">
        <f>VLOOKUP($D1636,Artslister!$A$1:$W$99,3,FALSE)</f>
        <v>103384</v>
      </c>
      <c r="N1636" t="str">
        <f>VLOOKUP($D1636,Artslister!$A$1:$W$99,4,FALSE)</f>
        <v>63344</v>
      </c>
      <c r="O1636" t="str">
        <f>VLOOKUP($D1636,Artslister!$A$1:$W$99,5,FALSE)</f>
        <v>Plantae</v>
      </c>
      <c r="P1636" t="str">
        <f>VLOOKUP($D1636,Artslister!$A$1:$W$99,6,FALSE)</f>
        <v>Magnoliophyta</v>
      </c>
      <c r="Q1636" t="str">
        <f>VLOOKUP($D1636,Artslister!$A$1:$W$99,7,FALSE)</f>
        <v>Eudicots</v>
      </c>
      <c r="R1636" t="str">
        <f>VLOOKUP($D1636,Artslister!$A$1:$W$99,8,FALSE)</f>
        <v>Rosales</v>
      </c>
      <c r="S1636" t="str">
        <f>VLOOKUP($D1636,Artslister!$A$1:$W$99,9,FALSE)</f>
        <v>Rosaceae</v>
      </c>
      <c r="T1636" t="str">
        <f>VLOOKUP($D1636,Artslister!$A$1:$W$99,10,FALSE)</f>
        <v>Rosa</v>
      </c>
      <c r="U1636">
        <f>VLOOKUP($D1636,Artslister!$A$1:$W$99,11,FALSE)</f>
        <v>0</v>
      </c>
      <c r="V1636">
        <f>VLOOKUP($D1636,Artslister!$A$1:$W$99,12,FALSE)</f>
        <v>0</v>
      </c>
      <c r="W1636" t="str">
        <f>VLOOKUP($D1636,Artslister!$A$1:$W$99,13,FALSE)</f>
        <v>L.</v>
      </c>
      <c r="X1636" t="e">
        <f>VLOOKUP($D1636,Artslister!$A$1:$W$99,15,FALSE)</f>
        <v>#REF!</v>
      </c>
      <c r="Y1636" t="e">
        <f>VLOOKUP($D1636,Artslister!$A$1:$W$99,17,FALSE)</f>
        <v>#N/A</v>
      </c>
    </row>
    <row r="1637" spans="1:25" hidden="1" x14ac:dyDescent="0.3">
      <c r="A1637" s="20" t="s">
        <v>104</v>
      </c>
      <c r="B1637" s="20">
        <v>2020</v>
      </c>
      <c r="C1637" s="20" t="s">
        <v>1270</v>
      </c>
      <c r="D1637" s="20" t="s">
        <v>1928</v>
      </c>
      <c r="E1637" s="20">
        <v>10</v>
      </c>
      <c r="J1637" s="20"/>
      <c r="L1637" t="str">
        <f>VLOOKUP($D1637,Artslister!$A$1:$W$99,2,FALSE)</f>
        <v>Rosa sp.</v>
      </c>
      <c r="M1637" t="str">
        <f>VLOOKUP($D1637,Artslister!$A$1:$W$99,3,FALSE)</f>
        <v>103384</v>
      </c>
      <c r="N1637" t="str">
        <f>VLOOKUP($D1637,Artslister!$A$1:$W$99,4,FALSE)</f>
        <v>63344</v>
      </c>
      <c r="O1637" t="str">
        <f>VLOOKUP($D1637,Artslister!$A$1:$W$99,5,FALSE)</f>
        <v>Plantae</v>
      </c>
      <c r="P1637" t="str">
        <f>VLOOKUP($D1637,Artslister!$A$1:$W$99,6,FALSE)</f>
        <v>Magnoliophyta</v>
      </c>
      <c r="Q1637" t="str">
        <f>VLOOKUP($D1637,Artslister!$A$1:$W$99,7,FALSE)</f>
        <v>Eudicots</v>
      </c>
      <c r="R1637" t="str">
        <f>VLOOKUP($D1637,Artslister!$A$1:$W$99,8,FALSE)</f>
        <v>Rosales</v>
      </c>
      <c r="S1637" t="str">
        <f>VLOOKUP($D1637,Artslister!$A$1:$W$99,9,FALSE)</f>
        <v>Rosaceae</v>
      </c>
      <c r="T1637" t="str">
        <f>VLOOKUP($D1637,Artslister!$A$1:$W$99,10,FALSE)</f>
        <v>Rosa</v>
      </c>
      <c r="U1637">
        <f>VLOOKUP($D1637,Artslister!$A$1:$W$99,11,FALSE)</f>
        <v>0</v>
      </c>
      <c r="V1637">
        <f>VLOOKUP($D1637,Artslister!$A$1:$W$99,12,FALSE)</f>
        <v>0</v>
      </c>
      <c r="W1637" t="str">
        <f>VLOOKUP($D1637,Artslister!$A$1:$W$99,13,FALSE)</f>
        <v>L.</v>
      </c>
      <c r="X1637" t="e">
        <f>VLOOKUP($D1637,Artslister!$A$1:$W$99,15,FALSE)</f>
        <v>#REF!</v>
      </c>
      <c r="Y1637" t="e">
        <f>VLOOKUP($D1637,Artslister!$A$1:$W$99,17,FALSE)</f>
        <v>#N/A</v>
      </c>
    </row>
    <row r="1638" spans="1:25" hidden="1" x14ac:dyDescent="0.3">
      <c r="A1638" s="20" t="s">
        <v>104</v>
      </c>
      <c r="B1638" s="20">
        <v>2021</v>
      </c>
      <c r="C1638" s="20" t="s">
        <v>1270</v>
      </c>
      <c r="D1638" s="20" t="s">
        <v>1928</v>
      </c>
      <c r="E1638" s="20">
        <v>15</v>
      </c>
      <c r="J1638" s="20"/>
      <c r="L1638" t="str">
        <f>VLOOKUP($D1638,Artslister!$A$1:$W$99,2,FALSE)</f>
        <v>Rosa sp.</v>
      </c>
      <c r="M1638" t="str">
        <f>VLOOKUP($D1638,Artslister!$A$1:$W$99,3,FALSE)</f>
        <v>103384</v>
      </c>
      <c r="N1638" t="str">
        <f>VLOOKUP($D1638,Artslister!$A$1:$W$99,4,FALSE)</f>
        <v>63344</v>
      </c>
      <c r="O1638" t="str">
        <f>VLOOKUP($D1638,Artslister!$A$1:$W$99,5,FALSE)</f>
        <v>Plantae</v>
      </c>
      <c r="P1638" t="str">
        <f>VLOOKUP($D1638,Artslister!$A$1:$W$99,6,FALSE)</f>
        <v>Magnoliophyta</v>
      </c>
      <c r="Q1638" t="str">
        <f>VLOOKUP($D1638,Artslister!$A$1:$W$99,7,FALSE)</f>
        <v>Eudicots</v>
      </c>
      <c r="R1638" t="str">
        <f>VLOOKUP($D1638,Artslister!$A$1:$W$99,8,FALSE)</f>
        <v>Rosales</v>
      </c>
      <c r="S1638" t="str">
        <f>VLOOKUP($D1638,Artslister!$A$1:$W$99,9,FALSE)</f>
        <v>Rosaceae</v>
      </c>
      <c r="T1638" t="str">
        <f>VLOOKUP($D1638,Artslister!$A$1:$W$99,10,FALSE)</f>
        <v>Rosa</v>
      </c>
      <c r="U1638">
        <f>VLOOKUP($D1638,Artslister!$A$1:$W$99,11,FALSE)</f>
        <v>0</v>
      </c>
      <c r="V1638">
        <f>VLOOKUP($D1638,Artslister!$A$1:$W$99,12,FALSE)</f>
        <v>0</v>
      </c>
      <c r="W1638" t="str">
        <f>VLOOKUP($D1638,Artslister!$A$1:$W$99,13,FALSE)</f>
        <v>L.</v>
      </c>
      <c r="X1638" t="e">
        <f>VLOOKUP($D1638,Artslister!$A$1:$W$99,15,FALSE)</f>
        <v>#REF!</v>
      </c>
      <c r="Y1638" t="e">
        <f>VLOOKUP($D1638,Artslister!$A$1:$W$99,17,FALSE)</f>
        <v>#N/A</v>
      </c>
    </row>
    <row r="1639" spans="1:25" hidden="1" x14ac:dyDescent="0.3">
      <c r="A1639" t="s">
        <v>28</v>
      </c>
      <c r="B1639">
        <v>2018</v>
      </c>
      <c r="C1639" t="s">
        <v>1294</v>
      </c>
      <c r="D1639" t="s">
        <v>1928</v>
      </c>
      <c r="E1639" t="s">
        <v>267</v>
      </c>
      <c r="L1639" t="str">
        <f>VLOOKUP($D1639,Artslister!$A$1:$W$99,2,FALSE)</f>
        <v>Rosa sp.</v>
      </c>
      <c r="M1639" t="str">
        <f>VLOOKUP($D1639,Artslister!$A$1:$W$99,3,FALSE)</f>
        <v>103384</v>
      </c>
      <c r="N1639" t="str">
        <f>VLOOKUP($D1639,Artslister!$A$1:$W$99,4,FALSE)</f>
        <v>63344</v>
      </c>
      <c r="O1639" t="str">
        <f>VLOOKUP($D1639,Artslister!$A$1:$W$99,5,FALSE)</f>
        <v>Plantae</v>
      </c>
      <c r="P1639" t="str">
        <f>VLOOKUP($D1639,Artslister!$A$1:$W$99,6,FALSE)</f>
        <v>Magnoliophyta</v>
      </c>
      <c r="Q1639" t="str">
        <f>VLOOKUP($D1639,Artslister!$A$1:$W$99,7,FALSE)</f>
        <v>Eudicots</v>
      </c>
      <c r="R1639" t="str">
        <f>VLOOKUP($D1639,Artslister!$A$1:$W$99,8,FALSE)</f>
        <v>Rosales</v>
      </c>
      <c r="S1639" t="str">
        <f>VLOOKUP($D1639,Artslister!$A$1:$W$99,9,FALSE)</f>
        <v>Rosaceae</v>
      </c>
      <c r="T1639" t="str">
        <f>VLOOKUP($D1639,Artslister!$A$1:$W$99,10,FALSE)</f>
        <v>Rosa</v>
      </c>
      <c r="U1639">
        <f>VLOOKUP($D1639,Artslister!$A$1:$W$99,11,FALSE)</f>
        <v>0</v>
      </c>
      <c r="V1639">
        <f>VLOOKUP($D1639,Artslister!$A$1:$W$99,12,FALSE)</f>
        <v>0</v>
      </c>
      <c r="W1639" t="str">
        <f>VLOOKUP($D1639,Artslister!$A$1:$W$99,13,FALSE)</f>
        <v>L.</v>
      </c>
      <c r="X1639" t="e">
        <f>VLOOKUP($D1639,Artslister!$A$1:$W$99,15,FALSE)</f>
        <v>#REF!</v>
      </c>
      <c r="Y1639" t="e">
        <f>VLOOKUP($D1639,Artslister!$A$1:$W$99,17,FALSE)</f>
        <v>#N/A</v>
      </c>
    </row>
    <row r="1640" spans="1:25" hidden="1" x14ac:dyDescent="0.3">
      <c r="A1640" t="s">
        <v>28</v>
      </c>
      <c r="B1640">
        <v>2018</v>
      </c>
      <c r="C1640" t="s">
        <v>1302</v>
      </c>
      <c r="D1640" t="s">
        <v>1928</v>
      </c>
      <c r="E1640" t="s">
        <v>267</v>
      </c>
      <c r="K1640" t="s">
        <v>2006</v>
      </c>
      <c r="L1640" t="str">
        <f>VLOOKUP($D1640,Artslister!$A$1:$W$99,2,FALSE)</f>
        <v>Rosa sp.</v>
      </c>
      <c r="M1640" t="str">
        <f>VLOOKUP($D1640,Artslister!$A$1:$W$99,3,FALSE)</f>
        <v>103384</v>
      </c>
      <c r="N1640" t="str">
        <f>VLOOKUP($D1640,Artslister!$A$1:$W$99,4,FALSE)</f>
        <v>63344</v>
      </c>
      <c r="O1640" t="str">
        <f>VLOOKUP($D1640,Artslister!$A$1:$W$99,5,FALSE)</f>
        <v>Plantae</v>
      </c>
      <c r="P1640" t="str">
        <f>VLOOKUP($D1640,Artslister!$A$1:$W$99,6,FALSE)</f>
        <v>Magnoliophyta</v>
      </c>
      <c r="Q1640" t="str">
        <f>VLOOKUP($D1640,Artslister!$A$1:$W$99,7,FALSE)</f>
        <v>Eudicots</v>
      </c>
      <c r="R1640" t="str">
        <f>VLOOKUP($D1640,Artslister!$A$1:$W$99,8,FALSE)</f>
        <v>Rosales</v>
      </c>
      <c r="S1640" t="str">
        <f>VLOOKUP($D1640,Artslister!$A$1:$W$99,9,FALSE)</f>
        <v>Rosaceae</v>
      </c>
      <c r="T1640" t="str">
        <f>VLOOKUP($D1640,Artslister!$A$1:$W$99,10,FALSE)</f>
        <v>Rosa</v>
      </c>
      <c r="U1640">
        <f>VLOOKUP($D1640,Artslister!$A$1:$W$99,11,FALSE)</f>
        <v>0</v>
      </c>
      <c r="V1640">
        <f>VLOOKUP($D1640,Artslister!$A$1:$W$99,12,FALSE)</f>
        <v>0</v>
      </c>
      <c r="W1640" t="str">
        <f>VLOOKUP($D1640,Artslister!$A$1:$W$99,13,FALSE)</f>
        <v>L.</v>
      </c>
      <c r="X1640" t="e">
        <f>VLOOKUP($D1640,Artslister!$A$1:$W$99,15,FALSE)</f>
        <v>#REF!</v>
      </c>
      <c r="Y1640" t="e">
        <f>VLOOKUP($D1640,Artslister!$A$1:$W$99,17,FALSE)</f>
        <v>#N/A</v>
      </c>
    </row>
    <row r="1641" spans="1:25" hidden="1" x14ac:dyDescent="0.3">
      <c r="A1641" t="s">
        <v>20</v>
      </c>
      <c r="B1641">
        <v>2018</v>
      </c>
      <c r="C1641" t="s">
        <v>1344</v>
      </c>
      <c r="D1641" t="s">
        <v>1928</v>
      </c>
      <c r="E1641">
        <v>10</v>
      </c>
      <c r="K1641" t="s">
        <v>2006</v>
      </c>
      <c r="L1641" t="str">
        <f>VLOOKUP($D1641,Artslister!$A$1:$W$99,2,FALSE)</f>
        <v>Rosa sp.</v>
      </c>
      <c r="M1641" t="str">
        <f>VLOOKUP($D1641,Artslister!$A$1:$W$99,3,FALSE)</f>
        <v>103384</v>
      </c>
      <c r="N1641" t="str">
        <f>VLOOKUP($D1641,Artslister!$A$1:$W$99,4,FALSE)</f>
        <v>63344</v>
      </c>
      <c r="O1641" t="str">
        <f>VLOOKUP($D1641,Artslister!$A$1:$W$99,5,FALSE)</f>
        <v>Plantae</v>
      </c>
      <c r="P1641" t="str">
        <f>VLOOKUP($D1641,Artslister!$A$1:$W$99,6,FALSE)</f>
        <v>Magnoliophyta</v>
      </c>
      <c r="Q1641" t="str">
        <f>VLOOKUP($D1641,Artslister!$A$1:$W$99,7,FALSE)</f>
        <v>Eudicots</v>
      </c>
      <c r="R1641" t="str">
        <f>VLOOKUP($D1641,Artslister!$A$1:$W$99,8,FALSE)</f>
        <v>Rosales</v>
      </c>
      <c r="S1641" t="str">
        <f>VLOOKUP($D1641,Artslister!$A$1:$W$99,9,FALSE)</f>
        <v>Rosaceae</v>
      </c>
      <c r="T1641" t="str">
        <f>VLOOKUP($D1641,Artslister!$A$1:$W$99,10,FALSE)</f>
        <v>Rosa</v>
      </c>
      <c r="U1641">
        <f>VLOOKUP($D1641,Artslister!$A$1:$W$99,11,FALSE)</f>
        <v>0</v>
      </c>
      <c r="V1641">
        <f>VLOOKUP($D1641,Artslister!$A$1:$W$99,12,FALSE)</f>
        <v>0</v>
      </c>
      <c r="W1641" t="str">
        <f>VLOOKUP($D1641,Artslister!$A$1:$W$99,13,FALSE)</f>
        <v>L.</v>
      </c>
      <c r="X1641" t="e">
        <f>VLOOKUP($D1641,Artslister!$A$1:$W$99,15,FALSE)</f>
        <v>#REF!</v>
      </c>
      <c r="Y1641" t="e">
        <f>VLOOKUP($D1641,Artslister!$A$1:$W$99,17,FALSE)</f>
        <v>#N/A</v>
      </c>
    </row>
    <row r="1642" spans="1:25" hidden="1" x14ac:dyDescent="0.3">
      <c r="A1642" t="s">
        <v>20</v>
      </c>
      <c r="B1642">
        <v>2018</v>
      </c>
      <c r="C1642" t="s">
        <v>1345</v>
      </c>
      <c r="D1642" t="s">
        <v>1928</v>
      </c>
      <c r="E1642">
        <v>10</v>
      </c>
      <c r="L1642" t="str">
        <f>VLOOKUP($D1642,Artslister!$A$1:$W$99,2,FALSE)</f>
        <v>Rosa sp.</v>
      </c>
      <c r="M1642" t="str">
        <f>VLOOKUP($D1642,Artslister!$A$1:$W$99,3,FALSE)</f>
        <v>103384</v>
      </c>
      <c r="N1642" t="str">
        <f>VLOOKUP($D1642,Artslister!$A$1:$W$99,4,FALSE)</f>
        <v>63344</v>
      </c>
      <c r="O1642" t="str">
        <f>VLOOKUP($D1642,Artslister!$A$1:$W$99,5,FALSE)</f>
        <v>Plantae</v>
      </c>
      <c r="P1642" t="str">
        <f>VLOOKUP($D1642,Artslister!$A$1:$W$99,6,FALSE)</f>
        <v>Magnoliophyta</v>
      </c>
      <c r="Q1642" t="str">
        <f>VLOOKUP($D1642,Artslister!$A$1:$W$99,7,FALSE)</f>
        <v>Eudicots</v>
      </c>
      <c r="R1642" t="str">
        <f>VLOOKUP($D1642,Artslister!$A$1:$W$99,8,FALSE)</f>
        <v>Rosales</v>
      </c>
      <c r="S1642" t="str">
        <f>VLOOKUP($D1642,Artslister!$A$1:$W$99,9,FALSE)</f>
        <v>Rosaceae</v>
      </c>
      <c r="T1642" t="str">
        <f>VLOOKUP($D1642,Artslister!$A$1:$W$99,10,FALSE)</f>
        <v>Rosa</v>
      </c>
      <c r="U1642">
        <f>VLOOKUP($D1642,Artslister!$A$1:$W$99,11,FALSE)</f>
        <v>0</v>
      </c>
      <c r="V1642">
        <f>VLOOKUP($D1642,Artslister!$A$1:$W$99,12,FALSE)</f>
        <v>0</v>
      </c>
      <c r="W1642" t="str">
        <f>VLOOKUP($D1642,Artslister!$A$1:$W$99,13,FALSE)</f>
        <v>L.</v>
      </c>
      <c r="X1642" t="e">
        <f>VLOOKUP($D1642,Artslister!$A$1:$W$99,15,FALSE)</f>
        <v>#REF!</v>
      </c>
      <c r="Y1642" t="e">
        <f>VLOOKUP($D1642,Artslister!$A$1:$W$99,17,FALSE)</f>
        <v>#N/A</v>
      </c>
    </row>
    <row r="1643" spans="1:25" hidden="1" x14ac:dyDescent="0.3">
      <c r="A1643" t="s">
        <v>20</v>
      </c>
      <c r="B1643">
        <v>2018</v>
      </c>
      <c r="C1643" t="s">
        <v>1346</v>
      </c>
      <c r="D1643" t="s">
        <v>1928</v>
      </c>
      <c r="E1643">
        <v>5</v>
      </c>
      <c r="L1643" t="str">
        <f>VLOOKUP($D1643,Artslister!$A$1:$W$99,2,FALSE)</f>
        <v>Rosa sp.</v>
      </c>
      <c r="M1643" t="str">
        <f>VLOOKUP($D1643,Artslister!$A$1:$W$99,3,FALSE)</f>
        <v>103384</v>
      </c>
      <c r="N1643" t="str">
        <f>VLOOKUP($D1643,Artslister!$A$1:$W$99,4,FALSE)</f>
        <v>63344</v>
      </c>
      <c r="O1643" t="str">
        <f>VLOOKUP($D1643,Artslister!$A$1:$W$99,5,FALSE)</f>
        <v>Plantae</v>
      </c>
      <c r="P1643" t="str">
        <f>VLOOKUP($D1643,Artslister!$A$1:$W$99,6,FALSE)</f>
        <v>Magnoliophyta</v>
      </c>
      <c r="Q1643" t="str">
        <f>VLOOKUP($D1643,Artslister!$A$1:$W$99,7,FALSE)</f>
        <v>Eudicots</v>
      </c>
      <c r="R1643" t="str">
        <f>VLOOKUP($D1643,Artslister!$A$1:$W$99,8,FALSE)</f>
        <v>Rosales</v>
      </c>
      <c r="S1643" t="str">
        <f>VLOOKUP($D1643,Artslister!$A$1:$W$99,9,FALSE)</f>
        <v>Rosaceae</v>
      </c>
      <c r="T1643" t="str">
        <f>VLOOKUP($D1643,Artslister!$A$1:$W$99,10,FALSE)</f>
        <v>Rosa</v>
      </c>
      <c r="U1643">
        <f>VLOOKUP($D1643,Artslister!$A$1:$W$99,11,FALSE)</f>
        <v>0</v>
      </c>
      <c r="V1643">
        <f>VLOOKUP($D1643,Artslister!$A$1:$W$99,12,FALSE)</f>
        <v>0</v>
      </c>
      <c r="W1643" t="str">
        <f>VLOOKUP($D1643,Artslister!$A$1:$W$99,13,FALSE)</f>
        <v>L.</v>
      </c>
      <c r="X1643" t="e">
        <f>VLOOKUP($D1643,Artslister!$A$1:$W$99,15,FALSE)</f>
        <v>#REF!</v>
      </c>
      <c r="Y1643" t="e">
        <f>VLOOKUP($D1643,Artslister!$A$1:$W$99,17,FALSE)</f>
        <v>#N/A</v>
      </c>
    </row>
    <row r="1644" spans="1:25" hidden="1" x14ac:dyDescent="0.3">
      <c r="A1644" t="s">
        <v>20</v>
      </c>
      <c r="B1644">
        <v>2018</v>
      </c>
      <c r="C1644" t="s">
        <v>1342</v>
      </c>
      <c r="D1644" t="s">
        <v>1928</v>
      </c>
      <c r="E1644">
        <v>1</v>
      </c>
      <c r="L1644" t="str">
        <f>VLOOKUP($D1644,Artslister!$A$1:$W$99,2,FALSE)</f>
        <v>Rosa sp.</v>
      </c>
      <c r="M1644" t="str">
        <f>VLOOKUP($D1644,Artslister!$A$1:$W$99,3,FALSE)</f>
        <v>103384</v>
      </c>
      <c r="N1644" t="str">
        <f>VLOOKUP($D1644,Artslister!$A$1:$W$99,4,FALSE)</f>
        <v>63344</v>
      </c>
      <c r="O1644" t="str">
        <f>VLOOKUP($D1644,Artslister!$A$1:$W$99,5,FALSE)</f>
        <v>Plantae</v>
      </c>
      <c r="P1644" t="str">
        <f>VLOOKUP($D1644,Artslister!$A$1:$W$99,6,FALSE)</f>
        <v>Magnoliophyta</v>
      </c>
      <c r="Q1644" t="str">
        <f>VLOOKUP($D1644,Artslister!$A$1:$W$99,7,FALSE)</f>
        <v>Eudicots</v>
      </c>
      <c r="R1644" t="str">
        <f>VLOOKUP($D1644,Artslister!$A$1:$W$99,8,FALSE)</f>
        <v>Rosales</v>
      </c>
      <c r="S1644" t="str">
        <f>VLOOKUP($D1644,Artslister!$A$1:$W$99,9,FALSE)</f>
        <v>Rosaceae</v>
      </c>
      <c r="T1644" t="str">
        <f>VLOOKUP($D1644,Artslister!$A$1:$W$99,10,FALSE)</f>
        <v>Rosa</v>
      </c>
      <c r="U1644">
        <f>VLOOKUP($D1644,Artslister!$A$1:$W$99,11,FALSE)</f>
        <v>0</v>
      </c>
      <c r="V1644">
        <f>VLOOKUP($D1644,Artslister!$A$1:$W$99,12,FALSE)</f>
        <v>0</v>
      </c>
      <c r="W1644" t="str">
        <f>VLOOKUP($D1644,Artslister!$A$1:$W$99,13,FALSE)</f>
        <v>L.</v>
      </c>
      <c r="X1644" t="e">
        <f>VLOOKUP($D1644,Artslister!$A$1:$W$99,15,FALSE)</f>
        <v>#REF!</v>
      </c>
      <c r="Y1644" t="e">
        <f>VLOOKUP($D1644,Artslister!$A$1:$W$99,17,FALSE)</f>
        <v>#N/A</v>
      </c>
    </row>
    <row r="1645" spans="1:25" hidden="1" x14ac:dyDescent="0.3">
      <c r="A1645" t="s">
        <v>20</v>
      </c>
      <c r="B1645">
        <v>2018</v>
      </c>
      <c r="C1645" t="s">
        <v>1352</v>
      </c>
      <c r="D1645" t="s">
        <v>1928</v>
      </c>
      <c r="E1645">
        <v>20</v>
      </c>
      <c r="L1645" t="str">
        <f>VLOOKUP($D1645,Artslister!$A$1:$W$99,2,FALSE)</f>
        <v>Rosa sp.</v>
      </c>
      <c r="M1645" t="str">
        <f>VLOOKUP($D1645,Artslister!$A$1:$W$99,3,FALSE)</f>
        <v>103384</v>
      </c>
      <c r="N1645" t="str">
        <f>VLOOKUP($D1645,Artslister!$A$1:$W$99,4,FALSE)</f>
        <v>63344</v>
      </c>
      <c r="O1645" t="str">
        <f>VLOOKUP($D1645,Artslister!$A$1:$W$99,5,FALSE)</f>
        <v>Plantae</v>
      </c>
      <c r="P1645" t="str">
        <f>VLOOKUP($D1645,Artslister!$A$1:$W$99,6,FALSE)</f>
        <v>Magnoliophyta</v>
      </c>
      <c r="Q1645" t="str">
        <f>VLOOKUP($D1645,Artslister!$A$1:$W$99,7,FALSE)</f>
        <v>Eudicots</v>
      </c>
      <c r="R1645" t="str">
        <f>VLOOKUP($D1645,Artslister!$A$1:$W$99,8,FALSE)</f>
        <v>Rosales</v>
      </c>
      <c r="S1645" t="str">
        <f>VLOOKUP($D1645,Artslister!$A$1:$W$99,9,FALSE)</f>
        <v>Rosaceae</v>
      </c>
      <c r="T1645" t="str">
        <f>VLOOKUP($D1645,Artslister!$A$1:$W$99,10,FALSE)</f>
        <v>Rosa</v>
      </c>
      <c r="U1645">
        <f>VLOOKUP($D1645,Artslister!$A$1:$W$99,11,FALSE)</f>
        <v>0</v>
      </c>
      <c r="V1645">
        <f>VLOOKUP($D1645,Artslister!$A$1:$W$99,12,FALSE)</f>
        <v>0</v>
      </c>
      <c r="W1645" t="str">
        <f>VLOOKUP($D1645,Artslister!$A$1:$W$99,13,FALSE)</f>
        <v>L.</v>
      </c>
      <c r="X1645" t="e">
        <f>VLOOKUP($D1645,Artslister!$A$1:$W$99,15,FALSE)</f>
        <v>#REF!</v>
      </c>
      <c r="Y1645" t="e">
        <f>VLOOKUP($D1645,Artslister!$A$1:$W$99,17,FALSE)</f>
        <v>#N/A</v>
      </c>
    </row>
    <row r="1646" spans="1:25" hidden="1" x14ac:dyDescent="0.3">
      <c r="A1646" t="s">
        <v>35</v>
      </c>
      <c r="B1646">
        <v>2018</v>
      </c>
      <c r="C1646" t="s">
        <v>1359</v>
      </c>
      <c r="D1646" t="s">
        <v>1928</v>
      </c>
      <c r="E1646" t="s">
        <v>267</v>
      </c>
      <c r="L1646" t="str">
        <f>VLOOKUP($D1646,Artslister!$A$1:$W$99,2,FALSE)</f>
        <v>Rosa sp.</v>
      </c>
      <c r="M1646" t="str">
        <f>VLOOKUP($D1646,Artslister!$A$1:$W$99,3,FALSE)</f>
        <v>103384</v>
      </c>
      <c r="N1646" t="str">
        <f>VLOOKUP($D1646,Artslister!$A$1:$W$99,4,FALSE)</f>
        <v>63344</v>
      </c>
      <c r="O1646" t="str">
        <f>VLOOKUP($D1646,Artslister!$A$1:$W$99,5,FALSE)</f>
        <v>Plantae</v>
      </c>
      <c r="P1646" t="str">
        <f>VLOOKUP($D1646,Artslister!$A$1:$W$99,6,FALSE)</f>
        <v>Magnoliophyta</v>
      </c>
      <c r="Q1646" t="str">
        <f>VLOOKUP($D1646,Artslister!$A$1:$W$99,7,FALSE)</f>
        <v>Eudicots</v>
      </c>
      <c r="R1646" t="str">
        <f>VLOOKUP($D1646,Artslister!$A$1:$W$99,8,FALSE)</f>
        <v>Rosales</v>
      </c>
      <c r="S1646" t="str">
        <f>VLOOKUP($D1646,Artslister!$A$1:$W$99,9,FALSE)</f>
        <v>Rosaceae</v>
      </c>
      <c r="T1646" t="str">
        <f>VLOOKUP($D1646,Artslister!$A$1:$W$99,10,FALSE)</f>
        <v>Rosa</v>
      </c>
      <c r="U1646">
        <f>VLOOKUP($D1646,Artslister!$A$1:$W$99,11,FALSE)</f>
        <v>0</v>
      </c>
      <c r="V1646">
        <f>VLOOKUP($D1646,Artslister!$A$1:$W$99,12,FALSE)</f>
        <v>0</v>
      </c>
      <c r="W1646" t="str">
        <f>VLOOKUP($D1646,Artslister!$A$1:$W$99,13,FALSE)</f>
        <v>L.</v>
      </c>
      <c r="X1646" t="e">
        <f>VLOOKUP($D1646,Artslister!$A$1:$W$99,15,FALSE)</f>
        <v>#REF!</v>
      </c>
      <c r="Y1646" t="e">
        <f>VLOOKUP($D1646,Artslister!$A$1:$W$99,17,FALSE)</f>
        <v>#N/A</v>
      </c>
    </row>
    <row r="1647" spans="1:25" hidden="1" x14ac:dyDescent="0.3">
      <c r="A1647" t="s">
        <v>35</v>
      </c>
      <c r="B1647">
        <v>2018</v>
      </c>
      <c r="C1647" t="s">
        <v>1365</v>
      </c>
      <c r="D1647" t="s">
        <v>1928</v>
      </c>
      <c r="E1647" t="s">
        <v>267</v>
      </c>
      <c r="L1647" t="str">
        <f>VLOOKUP($D1647,Artslister!$A$1:$W$99,2,FALSE)</f>
        <v>Rosa sp.</v>
      </c>
      <c r="M1647" t="str">
        <f>VLOOKUP($D1647,Artslister!$A$1:$W$99,3,FALSE)</f>
        <v>103384</v>
      </c>
      <c r="N1647" t="str">
        <f>VLOOKUP($D1647,Artslister!$A$1:$W$99,4,FALSE)</f>
        <v>63344</v>
      </c>
      <c r="O1647" t="str">
        <f>VLOOKUP($D1647,Artslister!$A$1:$W$99,5,FALSE)</f>
        <v>Plantae</v>
      </c>
      <c r="P1647" t="str">
        <f>VLOOKUP($D1647,Artslister!$A$1:$W$99,6,FALSE)</f>
        <v>Magnoliophyta</v>
      </c>
      <c r="Q1647" t="str">
        <f>VLOOKUP($D1647,Artslister!$A$1:$W$99,7,FALSE)</f>
        <v>Eudicots</v>
      </c>
      <c r="R1647" t="str">
        <f>VLOOKUP($D1647,Artslister!$A$1:$W$99,8,FALSE)</f>
        <v>Rosales</v>
      </c>
      <c r="S1647" t="str">
        <f>VLOOKUP($D1647,Artslister!$A$1:$W$99,9,FALSE)</f>
        <v>Rosaceae</v>
      </c>
      <c r="T1647" t="str">
        <f>VLOOKUP($D1647,Artslister!$A$1:$W$99,10,FALSE)</f>
        <v>Rosa</v>
      </c>
      <c r="U1647">
        <f>VLOOKUP($D1647,Artslister!$A$1:$W$99,11,FALSE)</f>
        <v>0</v>
      </c>
      <c r="V1647">
        <f>VLOOKUP($D1647,Artslister!$A$1:$W$99,12,FALSE)</f>
        <v>0</v>
      </c>
      <c r="W1647" t="str">
        <f>VLOOKUP($D1647,Artslister!$A$1:$W$99,13,FALSE)</f>
        <v>L.</v>
      </c>
      <c r="X1647" t="e">
        <f>VLOOKUP($D1647,Artslister!$A$1:$W$99,15,FALSE)</f>
        <v>#REF!</v>
      </c>
      <c r="Y1647" t="e">
        <f>VLOOKUP($D1647,Artslister!$A$1:$W$99,17,FALSE)</f>
        <v>#N/A</v>
      </c>
    </row>
    <row r="1648" spans="1:25" hidden="1" x14ac:dyDescent="0.3">
      <c r="A1648" t="s">
        <v>35</v>
      </c>
      <c r="B1648">
        <v>2018</v>
      </c>
      <c r="C1648" t="s">
        <v>1362</v>
      </c>
      <c r="D1648" t="s">
        <v>1928</v>
      </c>
      <c r="E1648">
        <v>2</v>
      </c>
      <c r="K1648" t="s">
        <v>2006</v>
      </c>
      <c r="L1648" t="str">
        <f>VLOOKUP($D1648,Artslister!$A$1:$W$99,2,FALSE)</f>
        <v>Rosa sp.</v>
      </c>
      <c r="M1648" t="str">
        <f>VLOOKUP($D1648,Artslister!$A$1:$W$99,3,FALSE)</f>
        <v>103384</v>
      </c>
      <c r="N1648" t="str">
        <f>VLOOKUP($D1648,Artslister!$A$1:$W$99,4,FALSE)</f>
        <v>63344</v>
      </c>
      <c r="O1648" t="str">
        <f>VLOOKUP($D1648,Artslister!$A$1:$W$99,5,FALSE)</f>
        <v>Plantae</v>
      </c>
      <c r="P1648" t="str">
        <f>VLOOKUP($D1648,Artslister!$A$1:$W$99,6,FALSE)</f>
        <v>Magnoliophyta</v>
      </c>
      <c r="Q1648" t="str">
        <f>VLOOKUP($D1648,Artslister!$A$1:$W$99,7,FALSE)</f>
        <v>Eudicots</v>
      </c>
      <c r="R1648" t="str">
        <f>VLOOKUP($D1648,Artslister!$A$1:$W$99,8,FALSE)</f>
        <v>Rosales</v>
      </c>
      <c r="S1648" t="str">
        <f>VLOOKUP($D1648,Artslister!$A$1:$W$99,9,FALSE)</f>
        <v>Rosaceae</v>
      </c>
      <c r="T1648" t="str">
        <f>VLOOKUP($D1648,Artslister!$A$1:$W$99,10,FALSE)</f>
        <v>Rosa</v>
      </c>
      <c r="U1648">
        <f>VLOOKUP($D1648,Artslister!$A$1:$W$99,11,FALSE)</f>
        <v>0</v>
      </c>
      <c r="V1648">
        <f>VLOOKUP($D1648,Artslister!$A$1:$W$99,12,FALSE)</f>
        <v>0</v>
      </c>
      <c r="W1648" t="str">
        <f>VLOOKUP($D1648,Artslister!$A$1:$W$99,13,FALSE)</f>
        <v>L.</v>
      </c>
      <c r="X1648" t="e">
        <f>VLOOKUP($D1648,Artslister!$A$1:$W$99,15,FALSE)</f>
        <v>#REF!</v>
      </c>
      <c r="Y1648" t="e">
        <f>VLOOKUP($D1648,Artslister!$A$1:$W$99,17,FALSE)</f>
        <v>#N/A</v>
      </c>
    </row>
    <row r="1649" spans="1:25" hidden="1" x14ac:dyDescent="0.3">
      <c r="A1649" t="s">
        <v>35</v>
      </c>
      <c r="B1649">
        <v>2018</v>
      </c>
      <c r="C1649" t="s">
        <v>1366</v>
      </c>
      <c r="D1649" t="s">
        <v>1928</v>
      </c>
      <c r="E1649" t="s">
        <v>267</v>
      </c>
      <c r="L1649" t="str">
        <f>VLOOKUP($D1649,Artslister!$A$1:$W$99,2,FALSE)</f>
        <v>Rosa sp.</v>
      </c>
      <c r="M1649" t="str">
        <f>VLOOKUP($D1649,Artslister!$A$1:$W$99,3,FALSE)</f>
        <v>103384</v>
      </c>
      <c r="N1649" t="str">
        <f>VLOOKUP($D1649,Artslister!$A$1:$W$99,4,FALSE)</f>
        <v>63344</v>
      </c>
      <c r="O1649" t="str">
        <f>VLOOKUP($D1649,Artslister!$A$1:$W$99,5,FALSE)</f>
        <v>Plantae</v>
      </c>
      <c r="P1649" t="str">
        <f>VLOOKUP($D1649,Artslister!$A$1:$W$99,6,FALSE)</f>
        <v>Magnoliophyta</v>
      </c>
      <c r="Q1649" t="str">
        <f>VLOOKUP($D1649,Artslister!$A$1:$W$99,7,FALSE)</f>
        <v>Eudicots</v>
      </c>
      <c r="R1649" t="str">
        <f>VLOOKUP($D1649,Artslister!$A$1:$W$99,8,FALSE)</f>
        <v>Rosales</v>
      </c>
      <c r="S1649" t="str">
        <f>VLOOKUP($D1649,Artslister!$A$1:$W$99,9,FALSE)</f>
        <v>Rosaceae</v>
      </c>
      <c r="T1649" t="str">
        <f>VLOOKUP($D1649,Artslister!$A$1:$W$99,10,FALSE)</f>
        <v>Rosa</v>
      </c>
      <c r="U1649">
        <f>VLOOKUP($D1649,Artslister!$A$1:$W$99,11,FALSE)</f>
        <v>0</v>
      </c>
      <c r="V1649">
        <f>VLOOKUP($D1649,Artslister!$A$1:$W$99,12,FALSE)</f>
        <v>0</v>
      </c>
      <c r="W1649" t="str">
        <f>VLOOKUP($D1649,Artslister!$A$1:$W$99,13,FALSE)</f>
        <v>L.</v>
      </c>
      <c r="X1649" t="e">
        <f>VLOOKUP($D1649,Artslister!$A$1:$W$99,15,FALSE)</f>
        <v>#REF!</v>
      </c>
      <c r="Y1649" t="e">
        <f>VLOOKUP($D1649,Artslister!$A$1:$W$99,17,FALSE)</f>
        <v>#N/A</v>
      </c>
    </row>
    <row r="1650" spans="1:25" hidden="1" x14ac:dyDescent="0.3">
      <c r="A1650" t="s">
        <v>35</v>
      </c>
      <c r="B1650">
        <v>2018</v>
      </c>
      <c r="C1650" t="s">
        <v>1367</v>
      </c>
      <c r="D1650" t="s">
        <v>1928</v>
      </c>
      <c r="E1650" t="s">
        <v>267</v>
      </c>
      <c r="L1650" t="str">
        <f>VLOOKUP($D1650,Artslister!$A$1:$W$99,2,FALSE)</f>
        <v>Rosa sp.</v>
      </c>
      <c r="M1650" t="str">
        <f>VLOOKUP($D1650,Artslister!$A$1:$W$99,3,FALSE)</f>
        <v>103384</v>
      </c>
      <c r="N1650" t="str">
        <f>VLOOKUP($D1650,Artslister!$A$1:$W$99,4,FALSE)</f>
        <v>63344</v>
      </c>
      <c r="O1650" t="str">
        <f>VLOOKUP($D1650,Artslister!$A$1:$W$99,5,FALSE)</f>
        <v>Plantae</v>
      </c>
      <c r="P1650" t="str">
        <f>VLOOKUP($D1650,Artslister!$A$1:$W$99,6,FALSE)</f>
        <v>Magnoliophyta</v>
      </c>
      <c r="Q1650" t="str">
        <f>VLOOKUP($D1650,Artslister!$A$1:$W$99,7,FALSE)</f>
        <v>Eudicots</v>
      </c>
      <c r="R1650" t="str">
        <f>VLOOKUP($D1650,Artslister!$A$1:$W$99,8,FALSE)</f>
        <v>Rosales</v>
      </c>
      <c r="S1650" t="str">
        <f>VLOOKUP($D1650,Artslister!$A$1:$W$99,9,FALSE)</f>
        <v>Rosaceae</v>
      </c>
      <c r="T1650" t="str">
        <f>VLOOKUP($D1650,Artslister!$A$1:$W$99,10,FALSE)</f>
        <v>Rosa</v>
      </c>
      <c r="U1650">
        <f>VLOOKUP($D1650,Artslister!$A$1:$W$99,11,FALSE)</f>
        <v>0</v>
      </c>
      <c r="V1650">
        <f>VLOOKUP($D1650,Artslister!$A$1:$W$99,12,FALSE)</f>
        <v>0</v>
      </c>
      <c r="W1650" t="str">
        <f>VLOOKUP($D1650,Artslister!$A$1:$W$99,13,FALSE)</f>
        <v>L.</v>
      </c>
      <c r="X1650" t="e">
        <f>VLOOKUP($D1650,Artslister!$A$1:$W$99,15,FALSE)</f>
        <v>#REF!</v>
      </c>
      <c r="Y1650" t="e">
        <f>VLOOKUP($D1650,Artslister!$A$1:$W$99,17,FALSE)</f>
        <v>#N/A</v>
      </c>
    </row>
    <row r="1651" spans="1:25" hidden="1" x14ac:dyDescent="0.3">
      <c r="A1651" t="s">
        <v>35</v>
      </c>
      <c r="B1651">
        <v>2018</v>
      </c>
      <c r="C1651" t="s">
        <v>1360</v>
      </c>
      <c r="D1651" t="s">
        <v>1928</v>
      </c>
      <c r="E1651">
        <v>5</v>
      </c>
      <c r="L1651" t="str">
        <f>VLOOKUP($D1651,Artslister!$A$1:$W$99,2,FALSE)</f>
        <v>Rosa sp.</v>
      </c>
      <c r="M1651" t="str">
        <f>VLOOKUP($D1651,Artslister!$A$1:$W$99,3,FALSE)</f>
        <v>103384</v>
      </c>
      <c r="N1651" t="str">
        <f>VLOOKUP($D1651,Artslister!$A$1:$W$99,4,FALSE)</f>
        <v>63344</v>
      </c>
      <c r="O1651" t="str">
        <f>VLOOKUP($D1651,Artslister!$A$1:$W$99,5,FALSE)</f>
        <v>Plantae</v>
      </c>
      <c r="P1651" t="str">
        <f>VLOOKUP($D1651,Artslister!$A$1:$W$99,6,FALSE)</f>
        <v>Magnoliophyta</v>
      </c>
      <c r="Q1651" t="str">
        <f>VLOOKUP($D1651,Artslister!$A$1:$W$99,7,FALSE)</f>
        <v>Eudicots</v>
      </c>
      <c r="R1651" t="str">
        <f>VLOOKUP($D1651,Artslister!$A$1:$W$99,8,FALSE)</f>
        <v>Rosales</v>
      </c>
      <c r="S1651" t="str">
        <f>VLOOKUP($D1651,Artslister!$A$1:$W$99,9,FALSE)</f>
        <v>Rosaceae</v>
      </c>
      <c r="T1651" t="str">
        <f>VLOOKUP($D1651,Artslister!$A$1:$W$99,10,FALSE)</f>
        <v>Rosa</v>
      </c>
      <c r="U1651">
        <f>VLOOKUP($D1651,Artslister!$A$1:$W$99,11,FALSE)</f>
        <v>0</v>
      </c>
      <c r="V1651">
        <f>VLOOKUP($D1651,Artslister!$A$1:$W$99,12,FALSE)</f>
        <v>0</v>
      </c>
      <c r="W1651" t="str">
        <f>VLOOKUP($D1651,Artslister!$A$1:$W$99,13,FALSE)</f>
        <v>L.</v>
      </c>
      <c r="X1651" t="e">
        <f>VLOOKUP($D1651,Artslister!$A$1:$W$99,15,FALSE)</f>
        <v>#REF!</v>
      </c>
      <c r="Y1651" t="e">
        <f>VLOOKUP($D1651,Artslister!$A$1:$W$99,17,FALSE)</f>
        <v>#N/A</v>
      </c>
    </row>
    <row r="1652" spans="1:25" hidden="1" x14ac:dyDescent="0.3">
      <c r="A1652" t="s">
        <v>35</v>
      </c>
      <c r="B1652">
        <v>2018</v>
      </c>
      <c r="C1652" t="s">
        <v>1364</v>
      </c>
      <c r="D1652" t="s">
        <v>1928</v>
      </c>
      <c r="E1652">
        <v>3</v>
      </c>
      <c r="L1652" t="str">
        <f>VLOOKUP($D1652,Artslister!$A$1:$W$99,2,FALSE)</f>
        <v>Rosa sp.</v>
      </c>
      <c r="M1652" t="str">
        <f>VLOOKUP($D1652,Artslister!$A$1:$W$99,3,FALSE)</f>
        <v>103384</v>
      </c>
      <c r="N1652" t="str">
        <f>VLOOKUP($D1652,Artslister!$A$1:$W$99,4,FALSE)</f>
        <v>63344</v>
      </c>
      <c r="O1652" t="str">
        <f>VLOOKUP($D1652,Artslister!$A$1:$W$99,5,FALSE)</f>
        <v>Plantae</v>
      </c>
      <c r="P1652" t="str">
        <f>VLOOKUP($D1652,Artslister!$A$1:$W$99,6,FALSE)</f>
        <v>Magnoliophyta</v>
      </c>
      <c r="Q1652" t="str">
        <f>VLOOKUP($D1652,Artslister!$A$1:$W$99,7,FALSE)</f>
        <v>Eudicots</v>
      </c>
      <c r="R1652" t="str">
        <f>VLOOKUP($D1652,Artslister!$A$1:$W$99,8,FALSE)</f>
        <v>Rosales</v>
      </c>
      <c r="S1652" t="str">
        <f>VLOOKUP($D1652,Artslister!$A$1:$W$99,9,FALSE)</f>
        <v>Rosaceae</v>
      </c>
      <c r="T1652" t="str">
        <f>VLOOKUP($D1652,Artslister!$A$1:$W$99,10,FALSE)</f>
        <v>Rosa</v>
      </c>
      <c r="U1652">
        <f>VLOOKUP($D1652,Artslister!$A$1:$W$99,11,FALSE)</f>
        <v>0</v>
      </c>
      <c r="V1652">
        <f>VLOOKUP($D1652,Artslister!$A$1:$W$99,12,FALSE)</f>
        <v>0</v>
      </c>
      <c r="W1652" t="str">
        <f>VLOOKUP($D1652,Artslister!$A$1:$W$99,13,FALSE)</f>
        <v>L.</v>
      </c>
      <c r="X1652" t="e">
        <f>VLOOKUP($D1652,Artslister!$A$1:$W$99,15,FALSE)</f>
        <v>#REF!</v>
      </c>
      <c r="Y1652" t="e">
        <f>VLOOKUP($D1652,Artslister!$A$1:$W$99,17,FALSE)</f>
        <v>#N/A</v>
      </c>
    </row>
    <row r="1653" spans="1:25" hidden="1" x14ac:dyDescent="0.3">
      <c r="A1653" t="s">
        <v>35</v>
      </c>
      <c r="B1653">
        <v>2018</v>
      </c>
      <c r="C1653" t="s">
        <v>1361</v>
      </c>
      <c r="D1653" t="s">
        <v>1928</v>
      </c>
      <c r="E1653" t="s">
        <v>267</v>
      </c>
      <c r="L1653" t="str">
        <f>VLOOKUP($D1653,Artslister!$A$1:$W$99,2,FALSE)</f>
        <v>Rosa sp.</v>
      </c>
      <c r="M1653" t="str">
        <f>VLOOKUP($D1653,Artslister!$A$1:$W$99,3,FALSE)</f>
        <v>103384</v>
      </c>
      <c r="N1653" t="str">
        <f>VLOOKUP($D1653,Artslister!$A$1:$W$99,4,FALSE)</f>
        <v>63344</v>
      </c>
      <c r="O1653" t="str">
        <f>VLOOKUP($D1653,Artslister!$A$1:$W$99,5,FALSE)</f>
        <v>Plantae</v>
      </c>
      <c r="P1653" t="str">
        <f>VLOOKUP($D1653,Artslister!$A$1:$W$99,6,FALSE)</f>
        <v>Magnoliophyta</v>
      </c>
      <c r="Q1653" t="str">
        <f>VLOOKUP($D1653,Artslister!$A$1:$W$99,7,FALSE)</f>
        <v>Eudicots</v>
      </c>
      <c r="R1653" t="str">
        <f>VLOOKUP($D1653,Artslister!$A$1:$W$99,8,FALSE)</f>
        <v>Rosales</v>
      </c>
      <c r="S1653" t="str">
        <f>VLOOKUP($D1653,Artslister!$A$1:$W$99,9,FALSE)</f>
        <v>Rosaceae</v>
      </c>
      <c r="T1653" t="str">
        <f>VLOOKUP($D1653,Artslister!$A$1:$W$99,10,FALSE)</f>
        <v>Rosa</v>
      </c>
      <c r="U1653">
        <f>VLOOKUP($D1653,Artslister!$A$1:$W$99,11,FALSE)</f>
        <v>0</v>
      </c>
      <c r="V1653">
        <f>VLOOKUP($D1653,Artslister!$A$1:$W$99,12,FALSE)</f>
        <v>0</v>
      </c>
      <c r="W1653" t="str">
        <f>VLOOKUP($D1653,Artslister!$A$1:$W$99,13,FALSE)</f>
        <v>L.</v>
      </c>
      <c r="X1653" t="e">
        <f>VLOOKUP($D1653,Artslister!$A$1:$W$99,15,FALSE)</f>
        <v>#REF!</v>
      </c>
      <c r="Y1653" t="e">
        <f>VLOOKUP($D1653,Artslister!$A$1:$W$99,17,FALSE)</f>
        <v>#N/A</v>
      </c>
    </row>
    <row r="1654" spans="1:25" hidden="1" x14ac:dyDescent="0.3">
      <c r="A1654" t="s">
        <v>1932</v>
      </c>
      <c r="B1654">
        <v>2018</v>
      </c>
      <c r="C1654" t="s">
        <v>1384</v>
      </c>
      <c r="D1654" t="s">
        <v>1928</v>
      </c>
      <c r="E1654" t="s">
        <v>267</v>
      </c>
      <c r="L1654" t="str">
        <f>VLOOKUP($D1654,Artslister!$A$1:$W$99,2,FALSE)</f>
        <v>Rosa sp.</v>
      </c>
      <c r="M1654" t="str">
        <f>VLOOKUP($D1654,Artslister!$A$1:$W$99,3,FALSE)</f>
        <v>103384</v>
      </c>
      <c r="N1654" t="str">
        <f>VLOOKUP($D1654,Artslister!$A$1:$W$99,4,FALSE)</f>
        <v>63344</v>
      </c>
      <c r="O1654" t="str">
        <f>VLOOKUP($D1654,Artslister!$A$1:$W$99,5,FALSE)</f>
        <v>Plantae</v>
      </c>
      <c r="P1654" t="str">
        <f>VLOOKUP($D1654,Artslister!$A$1:$W$99,6,FALSE)</f>
        <v>Magnoliophyta</v>
      </c>
      <c r="Q1654" t="str">
        <f>VLOOKUP($D1654,Artslister!$A$1:$W$99,7,FALSE)</f>
        <v>Eudicots</v>
      </c>
      <c r="R1654" t="str">
        <f>VLOOKUP($D1654,Artslister!$A$1:$W$99,8,FALSE)</f>
        <v>Rosales</v>
      </c>
      <c r="S1654" t="str">
        <f>VLOOKUP($D1654,Artslister!$A$1:$W$99,9,FALSE)</f>
        <v>Rosaceae</v>
      </c>
      <c r="T1654" t="str">
        <f>VLOOKUP($D1654,Artslister!$A$1:$W$99,10,FALSE)</f>
        <v>Rosa</v>
      </c>
      <c r="U1654">
        <f>VLOOKUP($D1654,Artslister!$A$1:$W$99,11,FALSE)</f>
        <v>0</v>
      </c>
      <c r="V1654">
        <f>VLOOKUP($D1654,Artslister!$A$1:$W$99,12,FALSE)</f>
        <v>0</v>
      </c>
      <c r="W1654" t="str">
        <f>VLOOKUP($D1654,Artslister!$A$1:$W$99,13,FALSE)</f>
        <v>L.</v>
      </c>
      <c r="X1654" t="e">
        <f>VLOOKUP($D1654,Artslister!$A$1:$W$99,15,FALSE)</f>
        <v>#REF!</v>
      </c>
      <c r="Y1654" t="e">
        <f>VLOOKUP($D1654,Artslister!$A$1:$W$99,17,FALSE)</f>
        <v>#N/A</v>
      </c>
    </row>
    <row r="1655" spans="1:25" hidden="1" x14ac:dyDescent="0.3">
      <c r="A1655" t="s">
        <v>1932</v>
      </c>
      <c r="B1655">
        <v>2018</v>
      </c>
      <c r="C1655" t="s">
        <v>1385</v>
      </c>
      <c r="D1655" t="s">
        <v>1928</v>
      </c>
      <c r="E1655">
        <v>10</v>
      </c>
      <c r="L1655" t="str">
        <f>VLOOKUP($D1655,Artslister!$A$1:$W$99,2,FALSE)</f>
        <v>Rosa sp.</v>
      </c>
      <c r="M1655" t="str">
        <f>VLOOKUP($D1655,Artslister!$A$1:$W$99,3,FALSE)</f>
        <v>103384</v>
      </c>
      <c r="N1655" t="str">
        <f>VLOOKUP($D1655,Artslister!$A$1:$W$99,4,FALSE)</f>
        <v>63344</v>
      </c>
      <c r="O1655" t="str">
        <f>VLOOKUP($D1655,Artslister!$A$1:$W$99,5,FALSE)</f>
        <v>Plantae</v>
      </c>
      <c r="P1655" t="str">
        <f>VLOOKUP($D1655,Artslister!$A$1:$W$99,6,FALSE)</f>
        <v>Magnoliophyta</v>
      </c>
      <c r="Q1655" t="str">
        <f>VLOOKUP($D1655,Artslister!$A$1:$W$99,7,FALSE)</f>
        <v>Eudicots</v>
      </c>
      <c r="R1655" t="str">
        <f>VLOOKUP($D1655,Artslister!$A$1:$W$99,8,FALSE)</f>
        <v>Rosales</v>
      </c>
      <c r="S1655" t="str">
        <f>VLOOKUP($D1655,Artslister!$A$1:$W$99,9,FALSE)</f>
        <v>Rosaceae</v>
      </c>
      <c r="T1655" t="str">
        <f>VLOOKUP($D1655,Artslister!$A$1:$W$99,10,FALSE)</f>
        <v>Rosa</v>
      </c>
      <c r="U1655">
        <f>VLOOKUP($D1655,Artslister!$A$1:$W$99,11,FALSE)</f>
        <v>0</v>
      </c>
      <c r="V1655">
        <f>VLOOKUP($D1655,Artslister!$A$1:$W$99,12,FALSE)</f>
        <v>0</v>
      </c>
      <c r="W1655" t="str">
        <f>VLOOKUP($D1655,Artslister!$A$1:$W$99,13,FALSE)</f>
        <v>L.</v>
      </c>
      <c r="X1655" t="e">
        <f>VLOOKUP($D1655,Artslister!$A$1:$W$99,15,FALSE)</f>
        <v>#REF!</v>
      </c>
      <c r="Y1655" t="e">
        <f>VLOOKUP($D1655,Artslister!$A$1:$W$99,17,FALSE)</f>
        <v>#N/A</v>
      </c>
    </row>
    <row r="1656" spans="1:25" hidden="1" x14ac:dyDescent="0.3">
      <c r="A1656" t="s">
        <v>1932</v>
      </c>
      <c r="B1656">
        <v>2018</v>
      </c>
      <c r="C1656" t="s">
        <v>1387</v>
      </c>
      <c r="D1656" t="s">
        <v>1928</v>
      </c>
      <c r="E1656">
        <v>10</v>
      </c>
      <c r="L1656" t="str">
        <f>VLOOKUP($D1656,Artslister!$A$1:$W$99,2,FALSE)</f>
        <v>Rosa sp.</v>
      </c>
      <c r="M1656" t="str">
        <f>VLOOKUP($D1656,Artslister!$A$1:$W$99,3,FALSE)</f>
        <v>103384</v>
      </c>
      <c r="N1656" t="str">
        <f>VLOOKUP($D1656,Artslister!$A$1:$W$99,4,FALSE)</f>
        <v>63344</v>
      </c>
      <c r="O1656" t="str">
        <f>VLOOKUP($D1656,Artslister!$A$1:$W$99,5,FALSE)</f>
        <v>Plantae</v>
      </c>
      <c r="P1656" t="str">
        <f>VLOOKUP($D1656,Artslister!$A$1:$W$99,6,FALSE)</f>
        <v>Magnoliophyta</v>
      </c>
      <c r="Q1656" t="str">
        <f>VLOOKUP($D1656,Artslister!$A$1:$W$99,7,FALSE)</f>
        <v>Eudicots</v>
      </c>
      <c r="R1656" t="str">
        <f>VLOOKUP($D1656,Artslister!$A$1:$W$99,8,FALSE)</f>
        <v>Rosales</v>
      </c>
      <c r="S1656" t="str">
        <f>VLOOKUP($D1656,Artslister!$A$1:$W$99,9,FALSE)</f>
        <v>Rosaceae</v>
      </c>
      <c r="T1656" t="str">
        <f>VLOOKUP($D1656,Artslister!$A$1:$W$99,10,FALSE)</f>
        <v>Rosa</v>
      </c>
      <c r="U1656">
        <f>VLOOKUP($D1656,Artslister!$A$1:$W$99,11,FALSE)</f>
        <v>0</v>
      </c>
      <c r="V1656">
        <f>VLOOKUP($D1656,Artslister!$A$1:$W$99,12,FALSE)</f>
        <v>0</v>
      </c>
      <c r="W1656" t="str">
        <f>VLOOKUP($D1656,Artslister!$A$1:$W$99,13,FALSE)</f>
        <v>L.</v>
      </c>
      <c r="X1656" t="e">
        <f>VLOOKUP($D1656,Artslister!$A$1:$W$99,15,FALSE)</f>
        <v>#REF!</v>
      </c>
      <c r="Y1656" t="e">
        <f>VLOOKUP($D1656,Artslister!$A$1:$W$99,17,FALSE)</f>
        <v>#N/A</v>
      </c>
    </row>
    <row r="1657" spans="1:25" hidden="1" x14ac:dyDescent="0.3">
      <c r="A1657" t="s">
        <v>1932</v>
      </c>
      <c r="B1657">
        <v>2018</v>
      </c>
      <c r="C1657" t="s">
        <v>1389</v>
      </c>
      <c r="D1657" t="s">
        <v>1928</v>
      </c>
      <c r="E1657">
        <v>10</v>
      </c>
      <c r="L1657" t="str">
        <f>VLOOKUP($D1657,Artslister!$A$1:$W$99,2,FALSE)</f>
        <v>Rosa sp.</v>
      </c>
      <c r="M1657" t="str">
        <f>VLOOKUP($D1657,Artslister!$A$1:$W$99,3,FALSE)</f>
        <v>103384</v>
      </c>
      <c r="N1657" t="str">
        <f>VLOOKUP($D1657,Artslister!$A$1:$W$99,4,FALSE)</f>
        <v>63344</v>
      </c>
      <c r="O1657" t="str">
        <f>VLOOKUP($D1657,Artslister!$A$1:$W$99,5,FALSE)</f>
        <v>Plantae</v>
      </c>
      <c r="P1657" t="str">
        <f>VLOOKUP($D1657,Artslister!$A$1:$W$99,6,FALSE)</f>
        <v>Magnoliophyta</v>
      </c>
      <c r="Q1657" t="str">
        <f>VLOOKUP($D1657,Artslister!$A$1:$W$99,7,FALSE)</f>
        <v>Eudicots</v>
      </c>
      <c r="R1657" t="str">
        <f>VLOOKUP($D1657,Artslister!$A$1:$W$99,8,FALSE)</f>
        <v>Rosales</v>
      </c>
      <c r="S1657" t="str">
        <f>VLOOKUP($D1657,Artslister!$A$1:$W$99,9,FALSE)</f>
        <v>Rosaceae</v>
      </c>
      <c r="T1657" t="str">
        <f>VLOOKUP($D1657,Artslister!$A$1:$W$99,10,FALSE)</f>
        <v>Rosa</v>
      </c>
      <c r="U1657">
        <f>VLOOKUP($D1657,Artslister!$A$1:$W$99,11,FALSE)</f>
        <v>0</v>
      </c>
      <c r="V1657">
        <f>VLOOKUP($D1657,Artslister!$A$1:$W$99,12,FALSE)</f>
        <v>0</v>
      </c>
      <c r="W1657" t="str">
        <f>VLOOKUP($D1657,Artslister!$A$1:$W$99,13,FALSE)</f>
        <v>L.</v>
      </c>
      <c r="X1657" t="e">
        <f>VLOOKUP($D1657,Artslister!$A$1:$W$99,15,FALSE)</f>
        <v>#REF!</v>
      </c>
      <c r="Y1657" t="e">
        <f>VLOOKUP($D1657,Artslister!$A$1:$W$99,17,FALSE)</f>
        <v>#N/A</v>
      </c>
    </row>
    <row r="1658" spans="1:25" hidden="1" x14ac:dyDescent="0.3">
      <c r="A1658" t="s">
        <v>1932</v>
      </c>
      <c r="B1658">
        <v>2018</v>
      </c>
      <c r="C1658" t="s">
        <v>1390</v>
      </c>
      <c r="D1658" t="s">
        <v>1928</v>
      </c>
      <c r="E1658">
        <v>15</v>
      </c>
      <c r="L1658" t="str">
        <f>VLOOKUP($D1658,Artslister!$A$1:$W$99,2,FALSE)</f>
        <v>Rosa sp.</v>
      </c>
      <c r="M1658" t="str">
        <f>VLOOKUP($D1658,Artslister!$A$1:$W$99,3,FALSE)</f>
        <v>103384</v>
      </c>
      <c r="N1658" t="str">
        <f>VLOOKUP($D1658,Artslister!$A$1:$W$99,4,FALSE)</f>
        <v>63344</v>
      </c>
      <c r="O1658" t="str">
        <f>VLOOKUP($D1658,Artslister!$A$1:$W$99,5,FALSE)</f>
        <v>Plantae</v>
      </c>
      <c r="P1658" t="str">
        <f>VLOOKUP($D1658,Artslister!$A$1:$W$99,6,FALSE)</f>
        <v>Magnoliophyta</v>
      </c>
      <c r="Q1658" t="str">
        <f>VLOOKUP($D1658,Artslister!$A$1:$W$99,7,FALSE)</f>
        <v>Eudicots</v>
      </c>
      <c r="R1658" t="str">
        <f>VLOOKUP($D1658,Artslister!$A$1:$W$99,8,FALSE)</f>
        <v>Rosales</v>
      </c>
      <c r="S1658" t="str">
        <f>VLOOKUP($D1658,Artslister!$A$1:$W$99,9,FALSE)</f>
        <v>Rosaceae</v>
      </c>
      <c r="T1658" t="str">
        <f>VLOOKUP($D1658,Artslister!$A$1:$W$99,10,FALSE)</f>
        <v>Rosa</v>
      </c>
      <c r="U1658">
        <f>VLOOKUP($D1658,Artslister!$A$1:$W$99,11,FALSE)</f>
        <v>0</v>
      </c>
      <c r="V1658">
        <f>VLOOKUP($D1658,Artslister!$A$1:$W$99,12,FALSE)</f>
        <v>0</v>
      </c>
      <c r="W1658" t="str">
        <f>VLOOKUP($D1658,Artslister!$A$1:$W$99,13,FALSE)</f>
        <v>L.</v>
      </c>
      <c r="X1658" t="e">
        <f>VLOOKUP($D1658,Artslister!$A$1:$W$99,15,FALSE)</f>
        <v>#REF!</v>
      </c>
      <c r="Y1658" t="e">
        <f>VLOOKUP($D1658,Artslister!$A$1:$W$99,17,FALSE)</f>
        <v>#N/A</v>
      </c>
    </row>
    <row r="1659" spans="1:25" hidden="1" x14ac:dyDescent="0.3">
      <c r="A1659" t="s">
        <v>1932</v>
      </c>
      <c r="B1659">
        <v>2018</v>
      </c>
      <c r="C1659" t="s">
        <v>1382</v>
      </c>
      <c r="D1659" t="s">
        <v>1928</v>
      </c>
      <c r="E1659">
        <v>10</v>
      </c>
      <c r="L1659" t="str">
        <f>VLOOKUP($D1659,Artslister!$A$1:$W$99,2,FALSE)</f>
        <v>Rosa sp.</v>
      </c>
      <c r="M1659" t="str">
        <f>VLOOKUP($D1659,Artslister!$A$1:$W$99,3,FALSE)</f>
        <v>103384</v>
      </c>
      <c r="N1659" t="str">
        <f>VLOOKUP($D1659,Artslister!$A$1:$W$99,4,FALSE)</f>
        <v>63344</v>
      </c>
      <c r="O1659" t="str">
        <f>VLOOKUP($D1659,Artslister!$A$1:$W$99,5,FALSE)</f>
        <v>Plantae</v>
      </c>
      <c r="P1659" t="str">
        <f>VLOOKUP($D1659,Artslister!$A$1:$W$99,6,FALSE)</f>
        <v>Magnoliophyta</v>
      </c>
      <c r="Q1659" t="str">
        <f>VLOOKUP($D1659,Artslister!$A$1:$W$99,7,FALSE)</f>
        <v>Eudicots</v>
      </c>
      <c r="R1659" t="str">
        <f>VLOOKUP($D1659,Artslister!$A$1:$W$99,8,FALSE)</f>
        <v>Rosales</v>
      </c>
      <c r="S1659" t="str">
        <f>VLOOKUP($D1659,Artslister!$A$1:$W$99,9,FALSE)</f>
        <v>Rosaceae</v>
      </c>
      <c r="T1659" t="str">
        <f>VLOOKUP($D1659,Artslister!$A$1:$W$99,10,FALSE)</f>
        <v>Rosa</v>
      </c>
      <c r="U1659">
        <f>VLOOKUP($D1659,Artslister!$A$1:$W$99,11,FALSE)</f>
        <v>0</v>
      </c>
      <c r="V1659">
        <f>VLOOKUP($D1659,Artslister!$A$1:$W$99,12,FALSE)</f>
        <v>0</v>
      </c>
      <c r="W1659" t="str">
        <f>VLOOKUP($D1659,Artslister!$A$1:$W$99,13,FALSE)</f>
        <v>L.</v>
      </c>
      <c r="X1659" t="e">
        <f>VLOOKUP($D1659,Artslister!$A$1:$W$99,15,FALSE)</f>
        <v>#REF!</v>
      </c>
      <c r="Y1659" t="e">
        <f>VLOOKUP($D1659,Artslister!$A$1:$W$99,17,FALSE)</f>
        <v>#N/A</v>
      </c>
    </row>
    <row r="1660" spans="1:25" hidden="1" x14ac:dyDescent="0.3">
      <c r="A1660" t="s">
        <v>1932</v>
      </c>
      <c r="B1660">
        <v>2018</v>
      </c>
      <c r="C1660" t="s">
        <v>1383</v>
      </c>
      <c r="D1660" t="s">
        <v>1928</v>
      </c>
      <c r="E1660">
        <v>10</v>
      </c>
      <c r="K1660" t="s">
        <v>2006</v>
      </c>
      <c r="L1660" t="str">
        <f>VLOOKUP($D1660,Artslister!$A$1:$W$99,2,FALSE)</f>
        <v>Rosa sp.</v>
      </c>
      <c r="M1660" t="str">
        <f>VLOOKUP($D1660,Artslister!$A$1:$W$99,3,FALSE)</f>
        <v>103384</v>
      </c>
      <c r="N1660" t="str">
        <f>VLOOKUP($D1660,Artslister!$A$1:$W$99,4,FALSE)</f>
        <v>63344</v>
      </c>
      <c r="O1660" t="str">
        <f>VLOOKUP($D1660,Artslister!$A$1:$W$99,5,FALSE)</f>
        <v>Plantae</v>
      </c>
      <c r="P1660" t="str">
        <f>VLOOKUP($D1660,Artslister!$A$1:$W$99,6,FALSE)</f>
        <v>Magnoliophyta</v>
      </c>
      <c r="Q1660" t="str">
        <f>VLOOKUP($D1660,Artslister!$A$1:$W$99,7,FALSE)</f>
        <v>Eudicots</v>
      </c>
      <c r="R1660" t="str">
        <f>VLOOKUP($D1660,Artslister!$A$1:$W$99,8,FALSE)</f>
        <v>Rosales</v>
      </c>
      <c r="S1660" t="str">
        <f>VLOOKUP($D1660,Artslister!$A$1:$W$99,9,FALSE)</f>
        <v>Rosaceae</v>
      </c>
      <c r="T1660" t="str">
        <f>VLOOKUP($D1660,Artslister!$A$1:$W$99,10,FALSE)</f>
        <v>Rosa</v>
      </c>
      <c r="U1660">
        <f>VLOOKUP($D1660,Artslister!$A$1:$W$99,11,FALSE)</f>
        <v>0</v>
      </c>
      <c r="V1660">
        <f>VLOOKUP($D1660,Artslister!$A$1:$W$99,12,FALSE)</f>
        <v>0</v>
      </c>
      <c r="W1660" t="str">
        <f>VLOOKUP($D1660,Artslister!$A$1:$W$99,13,FALSE)</f>
        <v>L.</v>
      </c>
      <c r="X1660" t="e">
        <f>VLOOKUP($D1660,Artslister!$A$1:$W$99,15,FALSE)</f>
        <v>#REF!</v>
      </c>
      <c r="Y1660" t="e">
        <f>VLOOKUP($D1660,Artslister!$A$1:$W$99,17,FALSE)</f>
        <v>#N/A</v>
      </c>
    </row>
    <row r="1661" spans="1:25" hidden="1" x14ac:dyDescent="0.3">
      <c r="A1661" t="s">
        <v>92</v>
      </c>
      <c r="B1661">
        <v>2018</v>
      </c>
      <c r="C1661" t="s">
        <v>1439</v>
      </c>
      <c r="D1661" t="s">
        <v>1928</v>
      </c>
      <c r="E1661">
        <v>10</v>
      </c>
      <c r="L1661" t="str">
        <f>VLOOKUP($D1661,Artslister!$A$1:$W$99,2,FALSE)</f>
        <v>Rosa sp.</v>
      </c>
      <c r="M1661" t="str">
        <f>VLOOKUP($D1661,Artslister!$A$1:$W$99,3,FALSE)</f>
        <v>103384</v>
      </c>
      <c r="N1661" t="str">
        <f>VLOOKUP($D1661,Artslister!$A$1:$W$99,4,FALSE)</f>
        <v>63344</v>
      </c>
      <c r="O1661" t="str">
        <f>VLOOKUP($D1661,Artslister!$A$1:$W$99,5,FALSE)</f>
        <v>Plantae</v>
      </c>
      <c r="P1661" t="str">
        <f>VLOOKUP($D1661,Artslister!$A$1:$W$99,6,FALSE)</f>
        <v>Magnoliophyta</v>
      </c>
      <c r="Q1661" t="str">
        <f>VLOOKUP($D1661,Artslister!$A$1:$W$99,7,FALSE)</f>
        <v>Eudicots</v>
      </c>
      <c r="R1661" t="str">
        <f>VLOOKUP($D1661,Artslister!$A$1:$W$99,8,FALSE)</f>
        <v>Rosales</v>
      </c>
      <c r="S1661" t="str">
        <f>VLOOKUP($D1661,Artslister!$A$1:$W$99,9,FALSE)</f>
        <v>Rosaceae</v>
      </c>
      <c r="T1661" t="str">
        <f>VLOOKUP($D1661,Artslister!$A$1:$W$99,10,FALSE)</f>
        <v>Rosa</v>
      </c>
      <c r="U1661">
        <f>VLOOKUP($D1661,Artslister!$A$1:$W$99,11,FALSE)</f>
        <v>0</v>
      </c>
      <c r="V1661">
        <f>VLOOKUP($D1661,Artslister!$A$1:$W$99,12,FALSE)</f>
        <v>0</v>
      </c>
      <c r="W1661" t="str">
        <f>VLOOKUP($D1661,Artslister!$A$1:$W$99,13,FALSE)</f>
        <v>L.</v>
      </c>
      <c r="X1661" t="e">
        <f>VLOOKUP($D1661,Artslister!$A$1:$W$99,15,FALSE)</f>
        <v>#REF!</v>
      </c>
      <c r="Y1661" t="e">
        <f>VLOOKUP($D1661,Artslister!$A$1:$W$99,17,FALSE)</f>
        <v>#N/A</v>
      </c>
    </row>
    <row r="1662" spans="1:25" hidden="1" x14ac:dyDescent="0.3">
      <c r="A1662" t="s">
        <v>92</v>
      </c>
      <c r="B1662">
        <v>2018</v>
      </c>
      <c r="C1662" t="s">
        <v>1441</v>
      </c>
      <c r="D1662" t="s">
        <v>1928</v>
      </c>
      <c r="E1662">
        <v>10</v>
      </c>
      <c r="K1662" t="s">
        <v>2006</v>
      </c>
      <c r="L1662" t="str">
        <f>VLOOKUP($D1662,Artslister!$A$1:$W$99,2,FALSE)</f>
        <v>Rosa sp.</v>
      </c>
      <c r="M1662" t="str">
        <f>VLOOKUP($D1662,Artslister!$A$1:$W$99,3,FALSE)</f>
        <v>103384</v>
      </c>
      <c r="N1662" t="str">
        <f>VLOOKUP($D1662,Artslister!$A$1:$W$99,4,FALSE)</f>
        <v>63344</v>
      </c>
      <c r="O1662" t="str">
        <f>VLOOKUP($D1662,Artslister!$A$1:$W$99,5,FALSE)</f>
        <v>Plantae</v>
      </c>
      <c r="P1662" t="str">
        <f>VLOOKUP($D1662,Artslister!$A$1:$W$99,6,FALSE)</f>
        <v>Magnoliophyta</v>
      </c>
      <c r="Q1662" t="str">
        <f>VLOOKUP($D1662,Artslister!$A$1:$W$99,7,FALSE)</f>
        <v>Eudicots</v>
      </c>
      <c r="R1662" t="str">
        <f>VLOOKUP($D1662,Artslister!$A$1:$W$99,8,FALSE)</f>
        <v>Rosales</v>
      </c>
      <c r="S1662" t="str">
        <f>VLOOKUP($D1662,Artslister!$A$1:$W$99,9,FALSE)</f>
        <v>Rosaceae</v>
      </c>
      <c r="T1662" t="str">
        <f>VLOOKUP($D1662,Artslister!$A$1:$W$99,10,FALSE)</f>
        <v>Rosa</v>
      </c>
      <c r="U1662">
        <f>VLOOKUP($D1662,Artslister!$A$1:$W$99,11,FALSE)</f>
        <v>0</v>
      </c>
      <c r="V1662">
        <f>VLOOKUP($D1662,Artslister!$A$1:$W$99,12,FALSE)</f>
        <v>0</v>
      </c>
      <c r="W1662" t="str">
        <f>VLOOKUP($D1662,Artslister!$A$1:$W$99,13,FALSE)</f>
        <v>L.</v>
      </c>
      <c r="X1662" t="e">
        <f>VLOOKUP($D1662,Artslister!$A$1:$W$99,15,FALSE)</f>
        <v>#REF!</v>
      </c>
      <c r="Y1662" t="e">
        <f>VLOOKUP($D1662,Artslister!$A$1:$W$99,17,FALSE)</f>
        <v>#N/A</v>
      </c>
    </row>
    <row r="1663" spans="1:25" hidden="1" x14ac:dyDescent="0.3">
      <c r="A1663" t="s">
        <v>92</v>
      </c>
      <c r="B1663">
        <v>2018</v>
      </c>
      <c r="C1663" t="s">
        <v>1442</v>
      </c>
      <c r="D1663" t="s">
        <v>1928</v>
      </c>
      <c r="E1663">
        <v>1</v>
      </c>
      <c r="L1663" t="str">
        <f>VLOOKUP($D1663,Artslister!$A$1:$W$99,2,FALSE)</f>
        <v>Rosa sp.</v>
      </c>
      <c r="M1663" t="str">
        <f>VLOOKUP($D1663,Artslister!$A$1:$W$99,3,FALSE)</f>
        <v>103384</v>
      </c>
      <c r="N1663" t="str">
        <f>VLOOKUP($D1663,Artslister!$A$1:$W$99,4,FALSE)</f>
        <v>63344</v>
      </c>
      <c r="O1663" t="str">
        <f>VLOOKUP($D1663,Artslister!$A$1:$W$99,5,FALSE)</f>
        <v>Plantae</v>
      </c>
      <c r="P1663" t="str">
        <f>VLOOKUP($D1663,Artslister!$A$1:$W$99,6,FALSE)</f>
        <v>Magnoliophyta</v>
      </c>
      <c r="Q1663" t="str">
        <f>VLOOKUP($D1663,Artslister!$A$1:$W$99,7,FALSE)</f>
        <v>Eudicots</v>
      </c>
      <c r="R1663" t="str">
        <f>VLOOKUP($D1663,Artslister!$A$1:$W$99,8,FALSE)</f>
        <v>Rosales</v>
      </c>
      <c r="S1663" t="str">
        <f>VLOOKUP($D1663,Artslister!$A$1:$W$99,9,FALSE)</f>
        <v>Rosaceae</v>
      </c>
      <c r="T1663" t="str">
        <f>VLOOKUP($D1663,Artslister!$A$1:$W$99,10,FALSE)</f>
        <v>Rosa</v>
      </c>
      <c r="U1663">
        <f>VLOOKUP($D1663,Artslister!$A$1:$W$99,11,FALSE)</f>
        <v>0</v>
      </c>
      <c r="V1663">
        <f>VLOOKUP($D1663,Artslister!$A$1:$W$99,12,FALSE)</f>
        <v>0</v>
      </c>
      <c r="W1663" t="str">
        <f>VLOOKUP($D1663,Artslister!$A$1:$W$99,13,FALSE)</f>
        <v>L.</v>
      </c>
      <c r="X1663" t="e">
        <f>VLOOKUP($D1663,Artslister!$A$1:$W$99,15,FALSE)</f>
        <v>#REF!</v>
      </c>
      <c r="Y1663" t="e">
        <f>VLOOKUP($D1663,Artslister!$A$1:$W$99,17,FALSE)</f>
        <v>#N/A</v>
      </c>
    </row>
    <row r="1664" spans="1:25" hidden="1" x14ac:dyDescent="0.3">
      <c r="A1664" s="20" t="s">
        <v>114</v>
      </c>
      <c r="B1664" s="20">
        <v>2020</v>
      </c>
      <c r="C1664" s="20" t="s">
        <v>1489</v>
      </c>
      <c r="D1664" s="20" t="s">
        <v>1945</v>
      </c>
      <c r="E1664" s="20">
        <v>1</v>
      </c>
      <c r="F1664">
        <v>1</v>
      </c>
      <c r="J1664" s="20"/>
      <c r="L1664" t="str">
        <f>VLOOKUP($D1664,Artslister!$A$1:$W$99,2,FALSE)</f>
        <v>Filipendula vulgaris</v>
      </c>
      <c r="M1664" t="str">
        <f>VLOOKUP($D1664,Artslister!$A$1:$W$99,3,FALSE)</f>
        <v>103311</v>
      </c>
      <c r="N1664" t="str">
        <f>VLOOKUP($D1664,Artslister!$A$1:$W$99,4,FALSE)</f>
        <v>133275</v>
      </c>
      <c r="O1664" t="str">
        <f>VLOOKUP($D1664,Artslister!$A$1:$W$99,5,FALSE)</f>
        <v>Plantae</v>
      </c>
      <c r="P1664" t="str">
        <f>VLOOKUP($D1664,Artslister!$A$1:$W$99,6,FALSE)</f>
        <v>Magnoliophyta</v>
      </c>
      <c r="Q1664" t="str">
        <f>VLOOKUP($D1664,Artslister!$A$1:$W$99,7,FALSE)</f>
        <v>Eudicots</v>
      </c>
      <c r="R1664" t="str">
        <f>VLOOKUP($D1664,Artslister!$A$1:$W$99,8,FALSE)</f>
        <v>Rosales</v>
      </c>
      <c r="S1664" t="str">
        <f>VLOOKUP($D1664,Artslister!$A$1:$W$99,9,FALSE)</f>
        <v>Rosaceae</v>
      </c>
      <c r="T1664" t="str">
        <f>VLOOKUP($D1664,Artslister!$A$1:$W$99,10,FALSE)</f>
        <v>Filipendula</v>
      </c>
      <c r="U1664" t="str">
        <f>VLOOKUP($D1664,Artslister!$A$1:$W$99,11,FALSE)</f>
        <v>vulgaris</v>
      </c>
      <c r="V1664">
        <f>VLOOKUP($D1664,Artslister!$A$1:$W$99,12,FALSE)</f>
        <v>0</v>
      </c>
      <c r="W1664" t="str">
        <f>VLOOKUP($D1664,Artslister!$A$1:$W$99,13,FALSE)</f>
        <v>Moench</v>
      </c>
      <c r="X1664" t="e">
        <f>VLOOKUP($D1664,Artslister!$A$1:$W$99,15,FALSE)</f>
        <v>#REF!</v>
      </c>
      <c r="Y1664" t="e">
        <f>VLOOKUP($D1664,Artslister!$A$1:$W$99,17,FALSE)</f>
        <v>#N/A</v>
      </c>
    </row>
    <row r="1665" spans="1:25" ht="15" x14ac:dyDescent="0.3">
      <c r="A1665" t="s">
        <v>124</v>
      </c>
      <c r="B1665">
        <v>2018</v>
      </c>
      <c r="C1665" t="s">
        <v>1509</v>
      </c>
      <c r="D1665" t="s">
        <v>1928</v>
      </c>
      <c r="E1665">
        <v>1</v>
      </c>
      <c r="K1665" t="s">
        <v>2006</v>
      </c>
      <c r="L1665" t="str">
        <f>VLOOKUP($D1665,Artslister!$A$1:$W$99,2,FALSE)</f>
        <v>Rosa sp.</v>
      </c>
      <c r="M1665" t="str">
        <f>VLOOKUP($D1665,Artslister!$A$1:$W$99,3,FALSE)</f>
        <v>103384</v>
      </c>
      <c r="N1665" t="str">
        <f>VLOOKUP($D1665,Artslister!$A$1:$W$99,4,FALSE)</f>
        <v>63344</v>
      </c>
      <c r="O1665" t="str">
        <f>VLOOKUP($D1665,Artslister!$A$1:$W$99,5,FALSE)</f>
        <v>Plantae</v>
      </c>
      <c r="P1665" t="str">
        <f>VLOOKUP($D1665,Artslister!$A$1:$W$99,6,FALSE)</f>
        <v>Magnoliophyta</v>
      </c>
      <c r="Q1665" t="str">
        <f>VLOOKUP($D1665,Artslister!$A$1:$W$99,7,FALSE)</f>
        <v>Eudicots</v>
      </c>
      <c r="R1665" t="str">
        <f>VLOOKUP($D1665,Artslister!$A$1:$W$99,8,FALSE)</f>
        <v>Rosales</v>
      </c>
      <c r="S1665" t="str">
        <f>VLOOKUP($D1665,Artslister!$A$1:$W$99,9,FALSE)</f>
        <v>Rosaceae</v>
      </c>
      <c r="T1665" t="str">
        <f>VLOOKUP($D1665,Artslister!$A$1:$W$99,10,FALSE)</f>
        <v>Rosa</v>
      </c>
      <c r="U1665">
        <f>VLOOKUP($D1665,Artslister!$A$1:$W$99,11,FALSE)</f>
        <v>0</v>
      </c>
      <c r="V1665">
        <f>VLOOKUP($D1665,Artslister!$A$1:$W$99,12,FALSE)</f>
        <v>0</v>
      </c>
      <c r="W1665" t="str">
        <f>VLOOKUP($D1665,Artslister!$A$1:$W$99,13,FALSE)</f>
        <v>L.</v>
      </c>
      <c r="X1665" t="e">
        <f>VLOOKUP($D1665,Artslister!$A$1:$W$99,15,FALSE)</f>
        <v>#REF!</v>
      </c>
      <c r="Y1665" t="e">
        <f>VLOOKUP($D1665,Artslister!$A$1:$W$99,17,FALSE)</f>
        <v>#N/A</v>
      </c>
    </row>
    <row r="1666" spans="1:25" ht="14.55" hidden="1" x14ac:dyDescent="0.3">
      <c r="A1666" t="s">
        <v>70</v>
      </c>
      <c r="B1666">
        <v>2018</v>
      </c>
      <c r="C1666" t="s">
        <v>1516</v>
      </c>
      <c r="D1666" t="s">
        <v>1928</v>
      </c>
      <c r="E1666">
        <v>10</v>
      </c>
      <c r="L1666" t="str">
        <f>VLOOKUP($D1666,Artslister!$A$1:$W$99,2,FALSE)</f>
        <v>Rosa sp.</v>
      </c>
      <c r="M1666" t="str">
        <f>VLOOKUP($D1666,Artslister!$A$1:$W$99,3,FALSE)</f>
        <v>103384</v>
      </c>
      <c r="N1666" t="str">
        <f>VLOOKUP($D1666,Artslister!$A$1:$W$99,4,FALSE)</f>
        <v>63344</v>
      </c>
      <c r="O1666" t="str">
        <f>VLOOKUP($D1666,Artslister!$A$1:$W$99,5,FALSE)</f>
        <v>Plantae</v>
      </c>
      <c r="P1666" t="str">
        <f>VLOOKUP($D1666,Artslister!$A$1:$W$99,6,FALSE)</f>
        <v>Magnoliophyta</v>
      </c>
      <c r="Q1666" t="str">
        <f>VLOOKUP($D1666,Artslister!$A$1:$W$99,7,FALSE)</f>
        <v>Eudicots</v>
      </c>
      <c r="R1666" t="str">
        <f>VLOOKUP($D1666,Artslister!$A$1:$W$99,8,FALSE)</f>
        <v>Rosales</v>
      </c>
      <c r="S1666" t="str">
        <f>VLOOKUP($D1666,Artslister!$A$1:$W$99,9,FALSE)</f>
        <v>Rosaceae</v>
      </c>
      <c r="T1666" t="str">
        <f>VLOOKUP($D1666,Artslister!$A$1:$W$99,10,FALSE)</f>
        <v>Rosa</v>
      </c>
      <c r="U1666">
        <f>VLOOKUP($D1666,Artslister!$A$1:$W$99,11,FALSE)</f>
        <v>0</v>
      </c>
      <c r="V1666">
        <f>VLOOKUP($D1666,Artslister!$A$1:$W$99,12,FALSE)</f>
        <v>0</v>
      </c>
      <c r="W1666" t="str">
        <f>VLOOKUP($D1666,Artslister!$A$1:$W$99,13,FALSE)</f>
        <v>L.</v>
      </c>
      <c r="X1666" t="e">
        <f>VLOOKUP($D1666,Artslister!$A$1:$W$99,15,FALSE)</f>
        <v>#REF!</v>
      </c>
      <c r="Y1666" t="e">
        <f>VLOOKUP($D1666,Artslister!$A$1:$W$99,17,FALSE)</f>
        <v>#N/A</v>
      </c>
    </row>
    <row r="1667" spans="1:25" hidden="1" x14ac:dyDescent="0.3">
      <c r="A1667" t="s">
        <v>76</v>
      </c>
      <c r="B1667">
        <v>2018</v>
      </c>
      <c r="C1667" t="s">
        <v>1559</v>
      </c>
      <c r="D1667" t="s">
        <v>1928</v>
      </c>
      <c r="E1667">
        <v>1</v>
      </c>
      <c r="L1667" t="str">
        <f>VLOOKUP($D1667,Artslister!$A$1:$W$99,2,FALSE)</f>
        <v>Rosa sp.</v>
      </c>
      <c r="M1667" t="str">
        <f>VLOOKUP($D1667,Artslister!$A$1:$W$99,3,FALSE)</f>
        <v>103384</v>
      </c>
      <c r="N1667" t="str">
        <f>VLOOKUP($D1667,Artslister!$A$1:$W$99,4,FALSE)</f>
        <v>63344</v>
      </c>
      <c r="O1667" t="str">
        <f>VLOOKUP($D1667,Artslister!$A$1:$W$99,5,FALSE)</f>
        <v>Plantae</v>
      </c>
      <c r="P1667" t="str">
        <f>VLOOKUP($D1667,Artslister!$A$1:$W$99,6,FALSE)</f>
        <v>Magnoliophyta</v>
      </c>
      <c r="Q1667" t="str">
        <f>VLOOKUP($D1667,Artslister!$A$1:$W$99,7,FALSE)</f>
        <v>Eudicots</v>
      </c>
      <c r="R1667" t="str">
        <f>VLOOKUP($D1667,Artslister!$A$1:$W$99,8,FALSE)</f>
        <v>Rosales</v>
      </c>
      <c r="S1667" t="str">
        <f>VLOOKUP($D1667,Artslister!$A$1:$W$99,9,FALSE)</f>
        <v>Rosaceae</v>
      </c>
      <c r="T1667" t="str">
        <f>VLOOKUP($D1667,Artslister!$A$1:$W$99,10,FALSE)</f>
        <v>Rosa</v>
      </c>
      <c r="U1667">
        <f>VLOOKUP($D1667,Artslister!$A$1:$W$99,11,FALSE)</f>
        <v>0</v>
      </c>
      <c r="V1667">
        <f>VLOOKUP($D1667,Artslister!$A$1:$W$99,12,FALSE)</f>
        <v>0</v>
      </c>
      <c r="W1667" t="str">
        <f>VLOOKUP($D1667,Artslister!$A$1:$W$99,13,FALSE)</f>
        <v>L.</v>
      </c>
      <c r="X1667" t="e">
        <f>VLOOKUP($D1667,Artslister!$A$1:$W$99,15,FALSE)</f>
        <v>#REF!</v>
      </c>
      <c r="Y1667" t="e">
        <f>VLOOKUP($D1667,Artslister!$A$1:$W$99,17,FALSE)</f>
        <v>#N/A</v>
      </c>
    </row>
    <row r="1668" spans="1:25" hidden="1" x14ac:dyDescent="0.3">
      <c r="A1668" t="s">
        <v>394</v>
      </c>
      <c r="B1668">
        <v>2018</v>
      </c>
      <c r="C1668" t="s">
        <v>1597</v>
      </c>
      <c r="D1668" t="s">
        <v>1928</v>
      </c>
      <c r="E1668">
        <v>1</v>
      </c>
      <c r="L1668" t="str">
        <f>VLOOKUP($D1668,Artslister!$A$1:$W$99,2,FALSE)</f>
        <v>Rosa sp.</v>
      </c>
      <c r="M1668" t="str">
        <f>VLOOKUP($D1668,Artslister!$A$1:$W$99,3,FALSE)</f>
        <v>103384</v>
      </c>
      <c r="N1668" t="str">
        <f>VLOOKUP($D1668,Artslister!$A$1:$W$99,4,FALSE)</f>
        <v>63344</v>
      </c>
      <c r="O1668" t="str">
        <f>VLOOKUP($D1668,Artslister!$A$1:$W$99,5,FALSE)</f>
        <v>Plantae</v>
      </c>
      <c r="P1668" t="str">
        <f>VLOOKUP($D1668,Artslister!$A$1:$W$99,6,FALSE)</f>
        <v>Magnoliophyta</v>
      </c>
      <c r="Q1668" t="str">
        <f>VLOOKUP($D1668,Artslister!$A$1:$W$99,7,FALSE)</f>
        <v>Eudicots</v>
      </c>
      <c r="R1668" t="str">
        <f>VLOOKUP($D1668,Artslister!$A$1:$W$99,8,FALSE)</f>
        <v>Rosales</v>
      </c>
      <c r="S1668" t="str">
        <f>VLOOKUP($D1668,Artslister!$A$1:$W$99,9,FALSE)</f>
        <v>Rosaceae</v>
      </c>
      <c r="T1668" t="str">
        <f>VLOOKUP($D1668,Artslister!$A$1:$W$99,10,FALSE)</f>
        <v>Rosa</v>
      </c>
      <c r="U1668">
        <f>VLOOKUP($D1668,Artslister!$A$1:$W$99,11,FALSE)</f>
        <v>0</v>
      </c>
      <c r="V1668">
        <f>VLOOKUP($D1668,Artslister!$A$1:$W$99,12,FALSE)</f>
        <v>0</v>
      </c>
      <c r="W1668" t="str">
        <f>VLOOKUP($D1668,Artslister!$A$1:$W$99,13,FALSE)</f>
        <v>L.</v>
      </c>
      <c r="X1668" t="e">
        <f>VLOOKUP($D1668,Artslister!$A$1:$W$99,15,FALSE)</f>
        <v>#REF!</v>
      </c>
      <c r="Y1668" t="e">
        <f>VLOOKUP($D1668,Artslister!$A$1:$W$99,17,FALSE)</f>
        <v>#N/A</v>
      </c>
    </row>
    <row r="1669" spans="1:25" hidden="1" x14ac:dyDescent="0.3">
      <c r="A1669" t="s">
        <v>57</v>
      </c>
      <c r="B1669">
        <v>2018</v>
      </c>
      <c r="C1669" t="s">
        <v>1627</v>
      </c>
      <c r="D1669" t="s">
        <v>1928</v>
      </c>
      <c r="E1669">
        <v>10</v>
      </c>
      <c r="L1669" t="str">
        <f>VLOOKUP($D1669,Artslister!$A$1:$W$99,2,FALSE)</f>
        <v>Rosa sp.</v>
      </c>
      <c r="M1669" t="str">
        <f>VLOOKUP($D1669,Artslister!$A$1:$W$99,3,FALSE)</f>
        <v>103384</v>
      </c>
      <c r="N1669" t="str">
        <f>VLOOKUP($D1669,Artslister!$A$1:$W$99,4,FALSE)</f>
        <v>63344</v>
      </c>
      <c r="O1669" t="str">
        <f>VLOOKUP($D1669,Artslister!$A$1:$W$99,5,FALSE)</f>
        <v>Plantae</v>
      </c>
      <c r="P1669" t="str">
        <f>VLOOKUP($D1669,Artslister!$A$1:$W$99,6,FALSE)</f>
        <v>Magnoliophyta</v>
      </c>
      <c r="Q1669" t="str">
        <f>VLOOKUP($D1669,Artslister!$A$1:$W$99,7,FALSE)</f>
        <v>Eudicots</v>
      </c>
      <c r="R1669" t="str">
        <f>VLOOKUP($D1669,Artslister!$A$1:$W$99,8,FALSE)</f>
        <v>Rosales</v>
      </c>
      <c r="S1669" t="str">
        <f>VLOOKUP($D1669,Artslister!$A$1:$W$99,9,FALSE)</f>
        <v>Rosaceae</v>
      </c>
      <c r="T1669" t="str">
        <f>VLOOKUP($D1669,Artslister!$A$1:$W$99,10,FALSE)</f>
        <v>Rosa</v>
      </c>
      <c r="U1669">
        <f>VLOOKUP($D1669,Artslister!$A$1:$W$99,11,FALSE)</f>
        <v>0</v>
      </c>
      <c r="V1669">
        <f>VLOOKUP($D1669,Artslister!$A$1:$W$99,12,FALSE)</f>
        <v>0</v>
      </c>
      <c r="W1669" t="str">
        <f>VLOOKUP($D1669,Artslister!$A$1:$W$99,13,FALSE)</f>
        <v>L.</v>
      </c>
      <c r="X1669" t="e">
        <f>VLOOKUP($D1669,Artslister!$A$1:$W$99,15,FALSE)</f>
        <v>#REF!</v>
      </c>
      <c r="Y1669" t="e">
        <f>VLOOKUP($D1669,Artslister!$A$1:$W$99,17,FALSE)</f>
        <v>#N/A</v>
      </c>
    </row>
    <row r="1670" spans="1:25" hidden="1" x14ac:dyDescent="0.3">
      <c r="A1670" t="s">
        <v>57</v>
      </c>
      <c r="B1670">
        <v>2018</v>
      </c>
      <c r="C1670" t="s">
        <v>1652</v>
      </c>
      <c r="D1670" t="s">
        <v>1928</v>
      </c>
      <c r="E1670">
        <v>15</v>
      </c>
      <c r="K1670" t="s">
        <v>2006</v>
      </c>
      <c r="L1670" t="str">
        <f>VLOOKUP($D1670,Artslister!$A$1:$W$99,2,FALSE)</f>
        <v>Rosa sp.</v>
      </c>
      <c r="M1670" t="str">
        <f>VLOOKUP($D1670,Artslister!$A$1:$W$99,3,FALSE)</f>
        <v>103384</v>
      </c>
      <c r="N1670" t="str">
        <f>VLOOKUP($D1670,Artslister!$A$1:$W$99,4,FALSE)</f>
        <v>63344</v>
      </c>
      <c r="O1670" t="str">
        <f>VLOOKUP($D1670,Artslister!$A$1:$W$99,5,FALSE)</f>
        <v>Plantae</v>
      </c>
      <c r="P1670" t="str">
        <f>VLOOKUP($D1670,Artslister!$A$1:$W$99,6,FALSE)</f>
        <v>Magnoliophyta</v>
      </c>
      <c r="Q1670" t="str">
        <f>VLOOKUP($D1670,Artslister!$A$1:$W$99,7,FALSE)</f>
        <v>Eudicots</v>
      </c>
      <c r="R1670" t="str">
        <f>VLOOKUP($D1670,Artslister!$A$1:$W$99,8,FALSE)</f>
        <v>Rosales</v>
      </c>
      <c r="S1670" t="str">
        <f>VLOOKUP($D1670,Artslister!$A$1:$W$99,9,FALSE)</f>
        <v>Rosaceae</v>
      </c>
      <c r="T1670" t="str">
        <f>VLOOKUP($D1670,Artslister!$A$1:$W$99,10,FALSE)</f>
        <v>Rosa</v>
      </c>
      <c r="U1670">
        <f>VLOOKUP($D1670,Artslister!$A$1:$W$99,11,FALSE)</f>
        <v>0</v>
      </c>
      <c r="V1670">
        <f>VLOOKUP($D1670,Artslister!$A$1:$W$99,12,FALSE)</f>
        <v>0</v>
      </c>
      <c r="W1670" t="str">
        <f>VLOOKUP($D1670,Artslister!$A$1:$W$99,13,FALSE)</f>
        <v>L.</v>
      </c>
      <c r="X1670" t="e">
        <f>VLOOKUP($D1670,Artslister!$A$1:$W$99,15,FALSE)</f>
        <v>#REF!</v>
      </c>
      <c r="Y1670" t="e">
        <f>VLOOKUP($D1670,Artslister!$A$1:$W$99,17,FALSE)</f>
        <v>#N/A</v>
      </c>
    </row>
    <row r="1671" spans="1:25" hidden="1" x14ac:dyDescent="0.3">
      <c r="A1671" t="s">
        <v>57</v>
      </c>
      <c r="B1671">
        <v>2018</v>
      </c>
      <c r="C1671" t="s">
        <v>1656</v>
      </c>
      <c r="D1671" t="s">
        <v>1928</v>
      </c>
      <c r="E1671">
        <v>8</v>
      </c>
      <c r="L1671" t="str">
        <f>VLOOKUP($D1671,Artslister!$A$1:$W$99,2,FALSE)</f>
        <v>Rosa sp.</v>
      </c>
      <c r="M1671" t="str">
        <f>VLOOKUP($D1671,Artslister!$A$1:$W$99,3,FALSE)</f>
        <v>103384</v>
      </c>
      <c r="N1671" t="str">
        <f>VLOOKUP($D1671,Artslister!$A$1:$W$99,4,FALSE)</f>
        <v>63344</v>
      </c>
      <c r="O1671" t="str">
        <f>VLOOKUP($D1671,Artslister!$A$1:$W$99,5,FALSE)</f>
        <v>Plantae</v>
      </c>
      <c r="P1671" t="str">
        <f>VLOOKUP($D1671,Artslister!$A$1:$W$99,6,FALSE)</f>
        <v>Magnoliophyta</v>
      </c>
      <c r="Q1671" t="str">
        <f>VLOOKUP($D1671,Artslister!$A$1:$W$99,7,FALSE)</f>
        <v>Eudicots</v>
      </c>
      <c r="R1671" t="str">
        <f>VLOOKUP($D1671,Artslister!$A$1:$W$99,8,FALSE)</f>
        <v>Rosales</v>
      </c>
      <c r="S1671" t="str">
        <f>VLOOKUP($D1671,Artslister!$A$1:$W$99,9,FALSE)</f>
        <v>Rosaceae</v>
      </c>
      <c r="T1671" t="str">
        <f>VLOOKUP($D1671,Artslister!$A$1:$W$99,10,FALSE)</f>
        <v>Rosa</v>
      </c>
      <c r="U1671">
        <f>VLOOKUP($D1671,Artslister!$A$1:$W$99,11,FALSE)</f>
        <v>0</v>
      </c>
      <c r="V1671">
        <f>VLOOKUP($D1671,Artslister!$A$1:$W$99,12,FALSE)</f>
        <v>0</v>
      </c>
      <c r="W1671" t="str">
        <f>VLOOKUP($D1671,Artslister!$A$1:$W$99,13,FALSE)</f>
        <v>L.</v>
      </c>
      <c r="X1671" t="e">
        <f>VLOOKUP($D1671,Artslister!$A$1:$W$99,15,FALSE)</f>
        <v>#REF!</v>
      </c>
      <c r="Y1671" t="e">
        <f>VLOOKUP($D1671,Artslister!$A$1:$W$99,17,FALSE)</f>
        <v>#N/A</v>
      </c>
    </row>
    <row r="1672" spans="1:25" hidden="1" x14ac:dyDescent="0.3">
      <c r="A1672" t="s">
        <v>57</v>
      </c>
      <c r="B1672">
        <v>2018</v>
      </c>
      <c r="C1672" t="s">
        <v>1644</v>
      </c>
      <c r="D1672" t="s">
        <v>1928</v>
      </c>
      <c r="E1672">
        <v>1</v>
      </c>
      <c r="L1672" t="str">
        <f>VLOOKUP($D1672,Artslister!$A$1:$W$99,2,FALSE)</f>
        <v>Rosa sp.</v>
      </c>
      <c r="M1672" t="str">
        <f>VLOOKUP($D1672,Artslister!$A$1:$W$99,3,FALSE)</f>
        <v>103384</v>
      </c>
      <c r="N1672" t="str">
        <f>VLOOKUP($D1672,Artslister!$A$1:$W$99,4,FALSE)</f>
        <v>63344</v>
      </c>
      <c r="O1672" t="str">
        <f>VLOOKUP($D1672,Artslister!$A$1:$W$99,5,FALSE)</f>
        <v>Plantae</v>
      </c>
      <c r="P1672" t="str">
        <f>VLOOKUP($D1672,Artslister!$A$1:$W$99,6,FALSE)</f>
        <v>Magnoliophyta</v>
      </c>
      <c r="Q1672" t="str">
        <f>VLOOKUP($D1672,Artslister!$A$1:$W$99,7,FALSE)</f>
        <v>Eudicots</v>
      </c>
      <c r="R1672" t="str">
        <f>VLOOKUP($D1672,Artslister!$A$1:$W$99,8,FALSE)</f>
        <v>Rosales</v>
      </c>
      <c r="S1672" t="str">
        <f>VLOOKUP($D1672,Artslister!$A$1:$W$99,9,FALSE)</f>
        <v>Rosaceae</v>
      </c>
      <c r="T1672" t="str">
        <f>VLOOKUP($D1672,Artslister!$A$1:$W$99,10,FALSE)</f>
        <v>Rosa</v>
      </c>
      <c r="U1672">
        <f>VLOOKUP($D1672,Artslister!$A$1:$W$99,11,FALSE)</f>
        <v>0</v>
      </c>
      <c r="V1672">
        <f>VLOOKUP($D1672,Artslister!$A$1:$W$99,12,FALSE)</f>
        <v>0</v>
      </c>
      <c r="W1672" t="str">
        <f>VLOOKUP($D1672,Artslister!$A$1:$W$99,13,FALSE)</f>
        <v>L.</v>
      </c>
      <c r="X1672" t="e">
        <f>VLOOKUP($D1672,Artslister!$A$1:$W$99,15,FALSE)</f>
        <v>#REF!</v>
      </c>
      <c r="Y1672" t="e">
        <f>VLOOKUP($D1672,Artslister!$A$1:$W$99,17,FALSE)</f>
        <v>#N/A</v>
      </c>
    </row>
    <row r="1673" spans="1:25" hidden="1" x14ac:dyDescent="0.3">
      <c r="A1673" t="s">
        <v>57</v>
      </c>
      <c r="B1673">
        <v>2018</v>
      </c>
      <c r="C1673" t="s">
        <v>1658</v>
      </c>
      <c r="D1673" t="s">
        <v>1928</v>
      </c>
      <c r="E1673">
        <v>20</v>
      </c>
      <c r="K1673" t="s">
        <v>2012</v>
      </c>
      <c r="L1673" t="str">
        <f>VLOOKUP($D1673,Artslister!$A$1:$W$99,2,FALSE)</f>
        <v>Rosa sp.</v>
      </c>
      <c r="M1673" t="str">
        <f>VLOOKUP($D1673,Artslister!$A$1:$W$99,3,FALSE)</f>
        <v>103384</v>
      </c>
      <c r="N1673" t="str">
        <f>VLOOKUP($D1673,Artslister!$A$1:$W$99,4,FALSE)</f>
        <v>63344</v>
      </c>
      <c r="O1673" t="str">
        <f>VLOOKUP($D1673,Artslister!$A$1:$W$99,5,FALSE)</f>
        <v>Plantae</v>
      </c>
      <c r="P1673" t="str">
        <f>VLOOKUP($D1673,Artslister!$A$1:$W$99,6,FALSE)</f>
        <v>Magnoliophyta</v>
      </c>
      <c r="Q1673" t="str">
        <f>VLOOKUP($D1673,Artslister!$A$1:$W$99,7,FALSE)</f>
        <v>Eudicots</v>
      </c>
      <c r="R1673" t="str">
        <f>VLOOKUP($D1673,Artslister!$A$1:$W$99,8,FALSE)</f>
        <v>Rosales</v>
      </c>
      <c r="S1673" t="str">
        <f>VLOOKUP($D1673,Artslister!$A$1:$W$99,9,FALSE)</f>
        <v>Rosaceae</v>
      </c>
      <c r="T1673" t="str">
        <f>VLOOKUP($D1673,Artslister!$A$1:$W$99,10,FALSE)</f>
        <v>Rosa</v>
      </c>
      <c r="U1673">
        <f>VLOOKUP($D1673,Artslister!$A$1:$W$99,11,FALSE)</f>
        <v>0</v>
      </c>
      <c r="V1673">
        <f>VLOOKUP($D1673,Artslister!$A$1:$W$99,12,FALSE)</f>
        <v>0</v>
      </c>
      <c r="W1673" t="str">
        <f>VLOOKUP($D1673,Artslister!$A$1:$W$99,13,FALSE)</f>
        <v>L.</v>
      </c>
      <c r="X1673" t="e">
        <f>VLOOKUP($D1673,Artslister!$A$1:$W$99,15,FALSE)</f>
        <v>#REF!</v>
      </c>
      <c r="Y1673" t="e">
        <f>VLOOKUP($D1673,Artslister!$A$1:$W$99,17,FALSE)</f>
        <v>#N/A</v>
      </c>
    </row>
    <row r="1674" spans="1:25" hidden="1" x14ac:dyDescent="0.3">
      <c r="A1674" t="s">
        <v>57</v>
      </c>
      <c r="B1674">
        <v>2018</v>
      </c>
      <c r="C1674" t="s">
        <v>1646</v>
      </c>
      <c r="D1674" t="s">
        <v>1928</v>
      </c>
      <c r="E1674">
        <v>5</v>
      </c>
      <c r="L1674" t="str">
        <f>VLOOKUP($D1674,Artslister!$A$1:$W$99,2,FALSE)</f>
        <v>Rosa sp.</v>
      </c>
      <c r="M1674" t="str">
        <f>VLOOKUP($D1674,Artslister!$A$1:$W$99,3,FALSE)</f>
        <v>103384</v>
      </c>
      <c r="N1674" t="str">
        <f>VLOOKUP($D1674,Artslister!$A$1:$W$99,4,FALSE)</f>
        <v>63344</v>
      </c>
      <c r="O1674" t="str">
        <f>VLOOKUP($D1674,Artslister!$A$1:$W$99,5,FALSE)</f>
        <v>Plantae</v>
      </c>
      <c r="P1674" t="str">
        <f>VLOOKUP($D1674,Artslister!$A$1:$W$99,6,FALSE)</f>
        <v>Magnoliophyta</v>
      </c>
      <c r="Q1674" t="str">
        <f>VLOOKUP($D1674,Artslister!$A$1:$W$99,7,FALSE)</f>
        <v>Eudicots</v>
      </c>
      <c r="R1674" t="str">
        <f>VLOOKUP($D1674,Artslister!$A$1:$W$99,8,FALSE)</f>
        <v>Rosales</v>
      </c>
      <c r="S1674" t="str">
        <f>VLOOKUP($D1674,Artslister!$A$1:$W$99,9,FALSE)</f>
        <v>Rosaceae</v>
      </c>
      <c r="T1674" t="str">
        <f>VLOOKUP($D1674,Artslister!$A$1:$W$99,10,FALSE)</f>
        <v>Rosa</v>
      </c>
      <c r="U1674">
        <f>VLOOKUP($D1674,Artslister!$A$1:$W$99,11,FALSE)</f>
        <v>0</v>
      </c>
      <c r="V1674">
        <f>VLOOKUP($D1674,Artslister!$A$1:$W$99,12,FALSE)</f>
        <v>0</v>
      </c>
      <c r="W1674" t="str">
        <f>VLOOKUP($D1674,Artslister!$A$1:$W$99,13,FALSE)</f>
        <v>L.</v>
      </c>
      <c r="X1674" t="e">
        <f>VLOOKUP($D1674,Artslister!$A$1:$W$99,15,FALSE)</f>
        <v>#REF!</v>
      </c>
      <c r="Y1674" t="e">
        <f>VLOOKUP($D1674,Artslister!$A$1:$W$99,17,FALSE)</f>
        <v>#N/A</v>
      </c>
    </row>
    <row r="1675" spans="1:25" hidden="1" x14ac:dyDescent="0.3">
      <c r="A1675" t="s">
        <v>57</v>
      </c>
      <c r="B1675">
        <v>2018</v>
      </c>
      <c r="C1675" t="s">
        <v>1642</v>
      </c>
      <c r="D1675" t="s">
        <v>1928</v>
      </c>
      <c r="E1675">
        <v>1</v>
      </c>
      <c r="L1675" t="str">
        <f>VLOOKUP($D1675,Artslister!$A$1:$W$99,2,FALSE)</f>
        <v>Rosa sp.</v>
      </c>
      <c r="M1675" t="str">
        <f>VLOOKUP($D1675,Artslister!$A$1:$W$99,3,FALSE)</f>
        <v>103384</v>
      </c>
      <c r="N1675" t="str">
        <f>VLOOKUP($D1675,Artslister!$A$1:$W$99,4,FALSE)</f>
        <v>63344</v>
      </c>
      <c r="O1675" t="str">
        <f>VLOOKUP($D1675,Artslister!$A$1:$W$99,5,FALSE)</f>
        <v>Plantae</v>
      </c>
      <c r="P1675" t="str">
        <f>VLOOKUP($D1675,Artslister!$A$1:$W$99,6,FALSE)</f>
        <v>Magnoliophyta</v>
      </c>
      <c r="Q1675" t="str">
        <f>VLOOKUP($D1675,Artslister!$A$1:$W$99,7,FALSE)</f>
        <v>Eudicots</v>
      </c>
      <c r="R1675" t="str">
        <f>VLOOKUP($D1675,Artslister!$A$1:$W$99,8,FALSE)</f>
        <v>Rosales</v>
      </c>
      <c r="S1675" t="str">
        <f>VLOOKUP($D1675,Artslister!$A$1:$W$99,9,FALSE)</f>
        <v>Rosaceae</v>
      </c>
      <c r="T1675" t="str">
        <f>VLOOKUP($D1675,Artslister!$A$1:$W$99,10,FALSE)</f>
        <v>Rosa</v>
      </c>
      <c r="U1675">
        <f>VLOOKUP($D1675,Artslister!$A$1:$W$99,11,FALSE)</f>
        <v>0</v>
      </c>
      <c r="V1675">
        <f>VLOOKUP($D1675,Artslister!$A$1:$W$99,12,FALSE)</f>
        <v>0</v>
      </c>
      <c r="W1675" t="str">
        <f>VLOOKUP($D1675,Artslister!$A$1:$W$99,13,FALSE)</f>
        <v>L.</v>
      </c>
      <c r="X1675" t="e">
        <f>VLOOKUP($D1675,Artslister!$A$1:$W$99,15,FALSE)</f>
        <v>#REF!</v>
      </c>
      <c r="Y1675" t="e">
        <f>VLOOKUP($D1675,Artslister!$A$1:$W$99,17,FALSE)</f>
        <v>#N/A</v>
      </c>
    </row>
    <row r="1676" spans="1:25" hidden="1" x14ac:dyDescent="0.3">
      <c r="A1676" t="s">
        <v>98</v>
      </c>
      <c r="B1676">
        <v>2018</v>
      </c>
      <c r="C1676" t="s">
        <v>1726</v>
      </c>
      <c r="D1676" t="s">
        <v>1928</v>
      </c>
      <c r="E1676">
        <v>5</v>
      </c>
      <c r="L1676" t="str">
        <f>VLOOKUP($D1676,Artslister!$A$1:$W$99,2,FALSE)</f>
        <v>Rosa sp.</v>
      </c>
      <c r="M1676" t="str">
        <f>VLOOKUP($D1676,Artslister!$A$1:$W$99,3,FALSE)</f>
        <v>103384</v>
      </c>
      <c r="N1676" t="str">
        <f>VLOOKUP($D1676,Artslister!$A$1:$W$99,4,FALSE)</f>
        <v>63344</v>
      </c>
      <c r="O1676" t="str">
        <f>VLOOKUP($D1676,Artslister!$A$1:$W$99,5,FALSE)</f>
        <v>Plantae</v>
      </c>
      <c r="P1676" t="str">
        <f>VLOOKUP($D1676,Artslister!$A$1:$W$99,6,FALSE)</f>
        <v>Magnoliophyta</v>
      </c>
      <c r="Q1676" t="str">
        <f>VLOOKUP($D1676,Artslister!$A$1:$W$99,7,FALSE)</f>
        <v>Eudicots</v>
      </c>
      <c r="R1676" t="str">
        <f>VLOOKUP($D1676,Artslister!$A$1:$W$99,8,FALSE)</f>
        <v>Rosales</v>
      </c>
      <c r="S1676" t="str">
        <f>VLOOKUP($D1676,Artslister!$A$1:$W$99,9,FALSE)</f>
        <v>Rosaceae</v>
      </c>
      <c r="T1676" t="str">
        <f>VLOOKUP($D1676,Artslister!$A$1:$W$99,10,FALSE)</f>
        <v>Rosa</v>
      </c>
      <c r="U1676">
        <f>VLOOKUP($D1676,Artslister!$A$1:$W$99,11,FALSE)</f>
        <v>0</v>
      </c>
      <c r="V1676">
        <f>VLOOKUP($D1676,Artslister!$A$1:$W$99,12,FALSE)</f>
        <v>0</v>
      </c>
      <c r="W1676" t="str">
        <f>VLOOKUP($D1676,Artslister!$A$1:$W$99,13,FALSE)</f>
        <v>L.</v>
      </c>
      <c r="X1676" t="e">
        <f>VLOOKUP($D1676,Artslister!$A$1:$W$99,15,FALSE)</f>
        <v>#REF!</v>
      </c>
      <c r="Y1676" t="e">
        <f>VLOOKUP($D1676,Artslister!$A$1:$W$99,17,FALSE)</f>
        <v>#N/A</v>
      </c>
    </row>
    <row r="1677" spans="1:25" hidden="1" x14ac:dyDescent="0.3">
      <c r="A1677" t="s">
        <v>98</v>
      </c>
      <c r="B1677">
        <v>2018</v>
      </c>
      <c r="C1677" t="s">
        <v>1719</v>
      </c>
      <c r="D1677" t="s">
        <v>1928</v>
      </c>
      <c r="E1677">
        <v>3</v>
      </c>
      <c r="K1677" t="s">
        <v>2010</v>
      </c>
      <c r="L1677" t="str">
        <f>VLOOKUP($D1677,Artslister!$A$1:$W$99,2,FALSE)</f>
        <v>Rosa sp.</v>
      </c>
      <c r="M1677" t="str">
        <f>VLOOKUP($D1677,Artslister!$A$1:$W$99,3,FALSE)</f>
        <v>103384</v>
      </c>
      <c r="N1677" t="str">
        <f>VLOOKUP($D1677,Artslister!$A$1:$W$99,4,FALSE)</f>
        <v>63344</v>
      </c>
      <c r="O1677" t="str">
        <f>VLOOKUP($D1677,Artslister!$A$1:$W$99,5,FALSE)</f>
        <v>Plantae</v>
      </c>
      <c r="P1677" t="str">
        <f>VLOOKUP($D1677,Artslister!$A$1:$W$99,6,FALSE)</f>
        <v>Magnoliophyta</v>
      </c>
      <c r="Q1677" t="str">
        <f>VLOOKUP($D1677,Artslister!$A$1:$W$99,7,FALSE)</f>
        <v>Eudicots</v>
      </c>
      <c r="R1677" t="str">
        <f>VLOOKUP($D1677,Artslister!$A$1:$W$99,8,FALSE)</f>
        <v>Rosales</v>
      </c>
      <c r="S1677" t="str">
        <f>VLOOKUP($D1677,Artslister!$A$1:$W$99,9,FALSE)</f>
        <v>Rosaceae</v>
      </c>
      <c r="T1677" t="str">
        <f>VLOOKUP($D1677,Artslister!$A$1:$W$99,10,FALSE)</f>
        <v>Rosa</v>
      </c>
      <c r="U1677">
        <f>VLOOKUP($D1677,Artslister!$A$1:$W$99,11,FALSE)</f>
        <v>0</v>
      </c>
      <c r="V1677">
        <f>VLOOKUP($D1677,Artslister!$A$1:$W$99,12,FALSE)</f>
        <v>0</v>
      </c>
      <c r="W1677" t="str">
        <f>VLOOKUP($D1677,Artslister!$A$1:$W$99,13,FALSE)</f>
        <v>L.</v>
      </c>
      <c r="X1677" t="e">
        <f>VLOOKUP($D1677,Artslister!$A$1:$W$99,15,FALSE)</f>
        <v>#REF!</v>
      </c>
      <c r="Y1677" t="e">
        <f>VLOOKUP($D1677,Artslister!$A$1:$W$99,17,FALSE)</f>
        <v>#N/A</v>
      </c>
    </row>
    <row r="1678" spans="1:25" hidden="1" x14ac:dyDescent="0.3">
      <c r="A1678" t="s">
        <v>98</v>
      </c>
      <c r="B1678">
        <v>2018</v>
      </c>
      <c r="C1678" t="s">
        <v>1721</v>
      </c>
      <c r="D1678" t="s">
        <v>1928</v>
      </c>
      <c r="E1678">
        <v>5</v>
      </c>
      <c r="K1678" t="s">
        <v>2013</v>
      </c>
      <c r="L1678" t="str">
        <f>VLOOKUP($D1678,Artslister!$A$1:$W$99,2,FALSE)</f>
        <v>Rosa sp.</v>
      </c>
      <c r="M1678" t="str">
        <f>VLOOKUP($D1678,Artslister!$A$1:$W$99,3,FALSE)</f>
        <v>103384</v>
      </c>
      <c r="N1678" t="str">
        <f>VLOOKUP($D1678,Artslister!$A$1:$W$99,4,FALSE)</f>
        <v>63344</v>
      </c>
      <c r="O1678" t="str">
        <f>VLOOKUP($D1678,Artslister!$A$1:$W$99,5,FALSE)</f>
        <v>Plantae</v>
      </c>
      <c r="P1678" t="str">
        <f>VLOOKUP($D1678,Artslister!$A$1:$W$99,6,FALSE)</f>
        <v>Magnoliophyta</v>
      </c>
      <c r="Q1678" t="str">
        <f>VLOOKUP($D1678,Artslister!$A$1:$W$99,7,FALSE)</f>
        <v>Eudicots</v>
      </c>
      <c r="R1678" t="str">
        <f>VLOOKUP($D1678,Artslister!$A$1:$W$99,8,FALSE)</f>
        <v>Rosales</v>
      </c>
      <c r="S1678" t="str">
        <f>VLOOKUP($D1678,Artslister!$A$1:$W$99,9,FALSE)</f>
        <v>Rosaceae</v>
      </c>
      <c r="T1678" t="str">
        <f>VLOOKUP($D1678,Artslister!$A$1:$W$99,10,FALSE)</f>
        <v>Rosa</v>
      </c>
      <c r="U1678">
        <f>VLOOKUP($D1678,Artslister!$A$1:$W$99,11,FALSE)</f>
        <v>0</v>
      </c>
      <c r="V1678">
        <f>VLOOKUP($D1678,Artslister!$A$1:$W$99,12,FALSE)</f>
        <v>0</v>
      </c>
      <c r="W1678" t="str">
        <f>VLOOKUP($D1678,Artslister!$A$1:$W$99,13,FALSE)</f>
        <v>L.</v>
      </c>
      <c r="X1678" t="e">
        <f>VLOOKUP($D1678,Artslister!$A$1:$W$99,15,FALSE)</f>
        <v>#REF!</v>
      </c>
      <c r="Y1678" t="e">
        <f>VLOOKUP($D1678,Artslister!$A$1:$W$99,17,FALSE)</f>
        <v>#N/A</v>
      </c>
    </row>
    <row r="1679" spans="1:25" hidden="1" x14ac:dyDescent="0.3">
      <c r="A1679" t="s">
        <v>98</v>
      </c>
      <c r="B1679">
        <v>2018</v>
      </c>
      <c r="C1679" t="s">
        <v>1724</v>
      </c>
      <c r="D1679" t="s">
        <v>1928</v>
      </c>
      <c r="E1679">
        <v>5</v>
      </c>
      <c r="L1679" t="str">
        <f>VLOOKUP($D1679,Artslister!$A$1:$W$99,2,FALSE)</f>
        <v>Rosa sp.</v>
      </c>
      <c r="M1679" t="str">
        <f>VLOOKUP($D1679,Artslister!$A$1:$W$99,3,FALSE)</f>
        <v>103384</v>
      </c>
      <c r="N1679" t="str">
        <f>VLOOKUP($D1679,Artslister!$A$1:$W$99,4,FALSE)</f>
        <v>63344</v>
      </c>
      <c r="O1679" t="str">
        <f>VLOOKUP($D1679,Artslister!$A$1:$W$99,5,FALSE)</f>
        <v>Plantae</v>
      </c>
      <c r="P1679" t="str">
        <f>VLOOKUP($D1679,Artslister!$A$1:$W$99,6,FALSE)</f>
        <v>Magnoliophyta</v>
      </c>
      <c r="Q1679" t="str">
        <f>VLOOKUP($D1679,Artslister!$A$1:$W$99,7,FALSE)</f>
        <v>Eudicots</v>
      </c>
      <c r="R1679" t="str">
        <f>VLOOKUP($D1679,Artslister!$A$1:$W$99,8,FALSE)</f>
        <v>Rosales</v>
      </c>
      <c r="S1679" t="str">
        <f>VLOOKUP($D1679,Artslister!$A$1:$W$99,9,FALSE)</f>
        <v>Rosaceae</v>
      </c>
      <c r="T1679" t="str">
        <f>VLOOKUP($D1679,Artslister!$A$1:$W$99,10,FALSE)</f>
        <v>Rosa</v>
      </c>
      <c r="U1679">
        <f>VLOOKUP($D1679,Artslister!$A$1:$W$99,11,FALSE)</f>
        <v>0</v>
      </c>
      <c r="V1679">
        <f>VLOOKUP($D1679,Artslister!$A$1:$W$99,12,FALSE)</f>
        <v>0</v>
      </c>
      <c r="W1679" t="str">
        <f>VLOOKUP($D1679,Artslister!$A$1:$W$99,13,FALSE)</f>
        <v>L.</v>
      </c>
      <c r="X1679" t="e">
        <f>VLOOKUP($D1679,Artslister!$A$1:$W$99,15,FALSE)</f>
        <v>#REF!</v>
      </c>
      <c r="Y1679" t="e">
        <f>VLOOKUP($D1679,Artslister!$A$1:$W$99,17,FALSE)</f>
        <v>#N/A</v>
      </c>
    </row>
    <row r="1680" spans="1:25" hidden="1" x14ac:dyDescent="0.3">
      <c r="A1680" t="s">
        <v>98</v>
      </c>
      <c r="B1680">
        <v>2018</v>
      </c>
      <c r="C1680" t="s">
        <v>1720</v>
      </c>
      <c r="D1680" t="s">
        <v>1928</v>
      </c>
      <c r="E1680">
        <v>3</v>
      </c>
      <c r="L1680" t="str">
        <f>VLOOKUP($D1680,Artslister!$A$1:$W$99,2,FALSE)</f>
        <v>Rosa sp.</v>
      </c>
      <c r="M1680" t="str">
        <f>VLOOKUP($D1680,Artslister!$A$1:$W$99,3,FALSE)</f>
        <v>103384</v>
      </c>
      <c r="N1680" t="str">
        <f>VLOOKUP($D1680,Artslister!$A$1:$W$99,4,FALSE)</f>
        <v>63344</v>
      </c>
      <c r="O1680" t="str">
        <f>VLOOKUP($D1680,Artslister!$A$1:$W$99,5,FALSE)</f>
        <v>Plantae</v>
      </c>
      <c r="P1680" t="str">
        <f>VLOOKUP($D1680,Artslister!$A$1:$W$99,6,FALSE)</f>
        <v>Magnoliophyta</v>
      </c>
      <c r="Q1680" t="str">
        <f>VLOOKUP($D1680,Artslister!$A$1:$W$99,7,FALSE)</f>
        <v>Eudicots</v>
      </c>
      <c r="R1680" t="str">
        <f>VLOOKUP($D1680,Artslister!$A$1:$W$99,8,FALSE)</f>
        <v>Rosales</v>
      </c>
      <c r="S1680" t="str">
        <f>VLOOKUP($D1680,Artslister!$A$1:$W$99,9,FALSE)</f>
        <v>Rosaceae</v>
      </c>
      <c r="T1680" t="str">
        <f>VLOOKUP($D1680,Artslister!$A$1:$W$99,10,FALSE)</f>
        <v>Rosa</v>
      </c>
      <c r="U1680">
        <f>VLOOKUP($D1680,Artslister!$A$1:$W$99,11,FALSE)</f>
        <v>0</v>
      </c>
      <c r="V1680">
        <f>VLOOKUP($D1680,Artslister!$A$1:$W$99,12,FALSE)</f>
        <v>0</v>
      </c>
      <c r="W1680" t="str">
        <f>VLOOKUP($D1680,Artslister!$A$1:$W$99,13,FALSE)</f>
        <v>L.</v>
      </c>
      <c r="X1680" t="e">
        <f>VLOOKUP($D1680,Artslister!$A$1:$W$99,15,FALSE)</f>
        <v>#REF!</v>
      </c>
      <c r="Y1680" t="e">
        <f>VLOOKUP($D1680,Artslister!$A$1:$W$99,17,FALSE)</f>
        <v>#N/A</v>
      </c>
    </row>
    <row r="1681" spans="1:25" hidden="1" x14ac:dyDescent="0.3">
      <c r="A1681" t="s">
        <v>449</v>
      </c>
      <c r="B1681">
        <v>2018</v>
      </c>
      <c r="C1681" t="s">
        <v>1837</v>
      </c>
      <c r="D1681" t="s">
        <v>1928</v>
      </c>
      <c r="E1681">
        <v>10</v>
      </c>
      <c r="L1681" t="str">
        <f>VLOOKUP($D1681,Artslister!$A$1:$W$99,2,FALSE)</f>
        <v>Rosa sp.</v>
      </c>
      <c r="M1681" t="str">
        <f>VLOOKUP($D1681,Artslister!$A$1:$W$99,3,FALSE)</f>
        <v>103384</v>
      </c>
      <c r="N1681" t="str">
        <f>VLOOKUP($D1681,Artslister!$A$1:$W$99,4,FALSE)</f>
        <v>63344</v>
      </c>
      <c r="O1681" t="str">
        <f>VLOOKUP($D1681,Artslister!$A$1:$W$99,5,FALSE)</f>
        <v>Plantae</v>
      </c>
      <c r="P1681" t="str">
        <f>VLOOKUP($D1681,Artslister!$A$1:$W$99,6,FALSE)</f>
        <v>Magnoliophyta</v>
      </c>
      <c r="Q1681" t="str">
        <f>VLOOKUP($D1681,Artslister!$A$1:$W$99,7,FALSE)</f>
        <v>Eudicots</v>
      </c>
      <c r="R1681" t="str">
        <f>VLOOKUP($D1681,Artslister!$A$1:$W$99,8,FALSE)</f>
        <v>Rosales</v>
      </c>
      <c r="S1681" t="str">
        <f>VLOOKUP($D1681,Artslister!$A$1:$W$99,9,FALSE)</f>
        <v>Rosaceae</v>
      </c>
      <c r="T1681" t="str">
        <f>VLOOKUP($D1681,Artslister!$A$1:$W$99,10,FALSE)</f>
        <v>Rosa</v>
      </c>
      <c r="U1681">
        <f>VLOOKUP($D1681,Artslister!$A$1:$W$99,11,FALSE)</f>
        <v>0</v>
      </c>
      <c r="V1681">
        <f>VLOOKUP($D1681,Artslister!$A$1:$W$99,12,FALSE)</f>
        <v>0</v>
      </c>
      <c r="W1681" t="str">
        <f>VLOOKUP($D1681,Artslister!$A$1:$W$99,13,FALSE)</f>
        <v>L.</v>
      </c>
      <c r="X1681" t="e">
        <f>VLOOKUP($D1681,Artslister!$A$1:$W$99,15,FALSE)</f>
        <v>#REF!</v>
      </c>
      <c r="Y1681" t="e">
        <f>VLOOKUP($D1681,Artslister!$A$1:$W$99,17,FALSE)</f>
        <v>#N/A</v>
      </c>
    </row>
    <row r="1682" spans="1:25" hidden="1" x14ac:dyDescent="0.3">
      <c r="A1682" t="s">
        <v>144</v>
      </c>
      <c r="B1682">
        <v>2018</v>
      </c>
      <c r="C1682" t="s">
        <v>1848</v>
      </c>
      <c r="D1682" t="s">
        <v>1928</v>
      </c>
      <c r="E1682">
        <v>50</v>
      </c>
      <c r="L1682" t="str">
        <f>VLOOKUP($D1682,Artslister!$A$1:$W$99,2,FALSE)</f>
        <v>Rosa sp.</v>
      </c>
      <c r="M1682" t="str">
        <f>VLOOKUP($D1682,Artslister!$A$1:$W$99,3,FALSE)</f>
        <v>103384</v>
      </c>
      <c r="N1682" t="str">
        <f>VLOOKUP($D1682,Artslister!$A$1:$W$99,4,FALSE)</f>
        <v>63344</v>
      </c>
      <c r="O1682" t="str">
        <f>VLOOKUP($D1682,Artslister!$A$1:$W$99,5,FALSE)</f>
        <v>Plantae</v>
      </c>
      <c r="P1682" t="str">
        <f>VLOOKUP($D1682,Artslister!$A$1:$W$99,6,FALSE)</f>
        <v>Magnoliophyta</v>
      </c>
      <c r="Q1682" t="str">
        <f>VLOOKUP($D1682,Artslister!$A$1:$W$99,7,FALSE)</f>
        <v>Eudicots</v>
      </c>
      <c r="R1682" t="str">
        <f>VLOOKUP($D1682,Artslister!$A$1:$W$99,8,FALSE)</f>
        <v>Rosales</v>
      </c>
      <c r="S1682" t="str">
        <f>VLOOKUP($D1682,Artslister!$A$1:$W$99,9,FALSE)</f>
        <v>Rosaceae</v>
      </c>
      <c r="T1682" t="str">
        <f>VLOOKUP($D1682,Artslister!$A$1:$W$99,10,FALSE)</f>
        <v>Rosa</v>
      </c>
      <c r="U1682">
        <f>VLOOKUP($D1682,Artslister!$A$1:$W$99,11,FALSE)</f>
        <v>0</v>
      </c>
      <c r="V1682">
        <f>VLOOKUP($D1682,Artslister!$A$1:$W$99,12,FALSE)</f>
        <v>0</v>
      </c>
      <c r="W1682" t="str">
        <f>VLOOKUP($D1682,Artslister!$A$1:$W$99,13,FALSE)</f>
        <v>L.</v>
      </c>
      <c r="X1682" t="e">
        <f>VLOOKUP($D1682,Artslister!$A$1:$W$99,15,FALSE)</f>
        <v>#REF!</v>
      </c>
      <c r="Y1682" t="e">
        <f>VLOOKUP($D1682,Artslister!$A$1:$W$99,17,FALSE)</f>
        <v>#N/A</v>
      </c>
    </row>
    <row r="1683" spans="1:25" hidden="1" x14ac:dyDescent="0.3">
      <c r="A1683" t="s">
        <v>144</v>
      </c>
      <c r="B1683">
        <v>2018</v>
      </c>
      <c r="C1683" t="s">
        <v>1849</v>
      </c>
      <c r="D1683" t="s">
        <v>1928</v>
      </c>
      <c r="E1683" t="s">
        <v>267</v>
      </c>
      <c r="L1683" t="str">
        <f>VLOOKUP($D1683,Artslister!$A$1:$W$99,2,FALSE)</f>
        <v>Rosa sp.</v>
      </c>
      <c r="M1683" t="str">
        <f>VLOOKUP($D1683,Artslister!$A$1:$W$99,3,FALSE)</f>
        <v>103384</v>
      </c>
      <c r="N1683" t="str">
        <f>VLOOKUP($D1683,Artslister!$A$1:$W$99,4,FALSE)</f>
        <v>63344</v>
      </c>
      <c r="O1683" t="str">
        <f>VLOOKUP($D1683,Artslister!$A$1:$W$99,5,FALSE)</f>
        <v>Plantae</v>
      </c>
      <c r="P1683" t="str">
        <f>VLOOKUP($D1683,Artslister!$A$1:$W$99,6,FALSE)</f>
        <v>Magnoliophyta</v>
      </c>
      <c r="Q1683" t="str">
        <f>VLOOKUP($D1683,Artslister!$A$1:$W$99,7,FALSE)</f>
        <v>Eudicots</v>
      </c>
      <c r="R1683" t="str">
        <f>VLOOKUP($D1683,Artslister!$A$1:$W$99,8,FALSE)</f>
        <v>Rosales</v>
      </c>
      <c r="S1683" t="str">
        <f>VLOOKUP($D1683,Artslister!$A$1:$W$99,9,FALSE)</f>
        <v>Rosaceae</v>
      </c>
      <c r="T1683" t="str">
        <f>VLOOKUP($D1683,Artslister!$A$1:$W$99,10,FALSE)</f>
        <v>Rosa</v>
      </c>
      <c r="U1683">
        <f>VLOOKUP($D1683,Artslister!$A$1:$W$99,11,FALSE)</f>
        <v>0</v>
      </c>
      <c r="V1683">
        <f>VLOOKUP($D1683,Artslister!$A$1:$W$99,12,FALSE)</f>
        <v>0</v>
      </c>
      <c r="W1683" t="str">
        <f>VLOOKUP($D1683,Artslister!$A$1:$W$99,13,FALSE)</f>
        <v>L.</v>
      </c>
      <c r="X1683" t="e">
        <f>VLOOKUP($D1683,Artslister!$A$1:$W$99,15,FALSE)</f>
        <v>#REF!</v>
      </c>
      <c r="Y1683" t="e">
        <f>VLOOKUP($D1683,Artslister!$A$1:$W$99,17,FALSE)</f>
        <v>#N/A</v>
      </c>
    </row>
    <row r="1684" spans="1:25" hidden="1" x14ac:dyDescent="0.3">
      <c r="A1684" t="s">
        <v>144</v>
      </c>
      <c r="B1684">
        <v>2018</v>
      </c>
      <c r="C1684" t="s">
        <v>1843</v>
      </c>
      <c r="D1684" t="s">
        <v>1928</v>
      </c>
      <c r="E1684" t="s">
        <v>267</v>
      </c>
      <c r="L1684" t="str">
        <f>VLOOKUP($D1684,Artslister!$A$1:$W$99,2,FALSE)</f>
        <v>Rosa sp.</v>
      </c>
      <c r="M1684" t="str">
        <f>VLOOKUP($D1684,Artslister!$A$1:$W$99,3,FALSE)</f>
        <v>103384</v>
      </c>
      <c r="N1684" t="str">
        <f>VLOOKUP($D1684,Artslister!$A$1:$W$99,4,FALSE)</f>
        <v>63344</v>
      </c>
      <c r="O1684" t="str">
        <f>VLOOKUP($D1684,Artslister!$A$1:$W$99,5,FALSE)</f>
        <v>Plantae</v>
      </c>
      <c r="P1684" t="str">
        <f>VLOOKUP($D1684,Artslister!$A$1:$W$99,6,FALSE)</f>
        <v>Magnoliophyta</v>
      </c>
      <c r="Q1684" t="str">
        <f>VLOOKUP($D1684,Artslister!$A$1:$W$99,7,FALSE)</f>
        <v>Eudicots</v>
      </c>
      <c r="R1684" t="str">
        <f>VLOOKUP($D1684,Artslister!$A$1:$W$99,8,FALSE)</f>
        <v>Rosales</v>
      </c>
      <c r="S1684" t="str">
        <f>VLOOKUP($D1684,Artslister!$A$1:$W$99,9,FALSE)</f>
        <v>Rosaceae</v>
      </c>
      <c r="T1684" t="str">
        <f>VLOOKUP($D1684,Artslister!$A$1:$W$99,10,FALSE)</f>
        <v>Rosa</v>
      </c>
      <c r="U1684">
        <f>VLOOKUP($D1684,Artslister!$A$1:$W$99,11,FALSE)</f>
        <v>0</v>
      </c>
      <c r="V1684">
        <f>VLOOKUP($D1684,Artslister!$A$1:$W$99,12,FALSE)</f>
        <v>0</v>
      </c>
      <c r="W1684" t="str">
        <f>VLOOKUP($D1684,Artslister!$A$1:$W$99,13,FALSE)</f>
        <v>L.</v>
      </c>
      <c r="X1684" t="e">
        <f>VLOOKUP($D1684,Artslister!$A$1:$W$99,15,FALSE)</f>
        <v>#REF!</v>
      </c>
      <c r="Y1684" t="e">
        <f>VLOOKUP($D1684,Artslister!$A$1:$W$99,17,FALSE)</f>
        <v>#N/A</v>
      </c>
    </row>
    <row r="1685" spans="1:25" hidden="1" x14ac:dyDescent="0.3">
      <c r="A1685" t="s">
        <v>144</v>
      </c>
      <c r="B1685">
        <v>2018</v>
      </c>
      <c r="C1685" t="s">
        <v>1847</v>
      </c>
      <c r="D1685" t="s">
        <v>1928</v>
      </c>
      <c r="E1685">
        <v>20</v>
      </c>
      <c r="L1685" t="str">
        <f>VLOOKUP($D1685,Artslister!$A$1:$W$99,2,FALSE)</f>
        <v>Rosa sp.</v>
      </c>
      <c r="M1685" t="str">
        <f>VLOOKUP($D1685,Artslister!$A$1:$W$99,3,FALSE)</f>
        <v>103384</v>
      </c>
      <c r="N1685" t="str">
        <f>VLOOKUP($D1685,Artslister!$A$1:$W$99,4,FALSE)</f>
        <v>63344</v>
      </c>
      <c r="O1685" t="str">
        <f>VLOOKUP($D1685,Artslister!$A$1:$W$99,5,FALSE)</f>
        <v>Plantae</v>
      </c>
      <c r="P1685" t="str">
        <f>VLOOKUP($D1685,Artslister!$A$1:$W$99,6,FALSE)</f>
        <v>Magnoliophyta</v>
      </c>
      <c r="Q1685" t="str">
        <f>VLOOKUP($D1685,Artslister!$A$1:$W$99,7,FALSE)</f>
        <v>Eudicots</v>
      </c>
      <c r="R1685" t="str">
        <f>VLOOKUP($D1685,Artslister!$A$1:$W$99,8,FALSE)</f>
        <v>Rosales</v>
      </c>
      <c r="S1685" t="str">
        <f>VLOOKUP($D1685,Artslister!$A$1:$W$99,9,FALSE)</f>
        <v>Rosaceae</v>
      </c>
      <c r="T1685" t="str">
        <f>VLOOKUP($D1685,Artslister!$A$1:$W$99,10,FALSE)</f>
        <v>Rosa</v>
      </c>
      <c r="U1685">
        <f>VLOOKUP($D1685,Artslister!$A$1:$W$99,11,FALSE)</f>
        <v>0</v>
      </c>
      <c r="V1685">
        <f>VLOOKUP($D1685,Artslister!$A$1:$W$99,12,FALSE)</f>
        <v>0</v>
      </c>
      <c r="W1685" t="str">
        <f>VLOOKUP($D1685,Artslister!$A$1:$W$99,13,FALSE)</f>
        <v>L.</v>
      </c>
      <c r="X1685" t="e">
        <f>VLOOKUP($D1685,Artslister!$A$1:$W$99,15,FALSE)</f>
        <v>#REF!</v>
      </c>
      <c r="Y1685" t="e">
        <f>VLOOKUP($D1685,Artslister!$A$1:$W$99,17,FALSE)</f>
        <v>#N/A</v>
      </c>
    </row>
    <row r="1686" spans="1:25" hidden="1" x14ac:dyDescent="0.3">
      <c r="A1686" t="s">
        <v>144</v>
      </c>
      <c r="B1686">
        <v>2018</v>
      </c>
      <c r="C1686" t="s">
        <v>1845</v>
      </c>
      <c r="D1686" t="s">
        <v>1928</v>
      </c>
      <c r="E1686" t="s">
        <v>267</v>
      </c>
      <c r="L1686" t="str">
        <f>VLOOKUP($D1686,Artslister!$A$1:$W$99,2,FALSE)</f>
        <v>Rosa sp.</v>
      </c>
      <c r="M1686" t="str">
        <f>VLOOKUP($D1686,Artslister!$A$1:$W$99,3,FALSE)</f>
        <v>103384</v>
      </c>
      <c r="N1686" t="str">
        <f>VLOOKUP($D1686,Artslister!$A$1:$W$99,4,FALSE)</f>
        <v>63344</v>
      </c>
      <c r="O1686" t="str">
        <f>VLOOKUP($D1686,Artslister!$A$1:$W$99,5,FALSE)</f>
        <v>Plantae</v>
      </c>
      <c r="P1686" t="str">
        <f>VLOOKUP($D1686,Artslister!$A$1:$W$99,6,FALSE)</f>
        <v>Magnoliophyta</v>
      </c>
      <c r="Q1686" t="str">
        <f>VLOOKUP($D1686,Artslister!$A$1:$W$99,7,FALSE)</f>
        <v>Eudicots</v>
      </c>
      <c r="R1686" t="str">
        <f>VLOOKUP($D1686,Artslister!$A$1:$W$99,8,FALSE)</f>
        <v>Rosales</v>
      </c>
      <c r="S1686" t="str">
        <f>VLOOKUP($D1686,Artslister!$A$1:$W$99,9,FALSE)</f>
        <v>Rosaceae</v>
      </c>
      <c r="T1686" t="str">
        <f>VLOOKUP($D1686,Artslister!$A$1:$W$99,10,FALSE)</f>
        <v>Rosa</v>
      </c>
      <c r="U1686">
        <f>VLOOKUP($D1686,Artslister!$A$1:$W$99,11,FALSE)</f>
        <v>0</v>
      </c>
      <c r="V1686">
        <f>VLOOKUP($D1686,Artslister!$A$1:$W$99,12,FALSE)</f>
        <v>0</v>
      </c>
      <c r="W1686" t="str">
        <f>VLOOKUP($D1686,Artslister!$A$1:$W$99,13,FALSE)</f>
        <v>L.</v>
      </c>
      <c r="X1686" t="e">
        <f>VLOOKUP($D1686,Artslister!$A$1:$W$99,15,FALSE)</f>
        <v>#REF!</v>
      </c>
      <c r="Y1686" t="e">
        <f>VLOOKUP($D1686,Artslister!$A$1:$W$99,17,FALSE)</f>
        <v>#N/A</v>
      </c>
    </row>
    <row r="1687" spans="1:25" hidden="1" x14ac:dyDescent="0.3">
      <c r="A1687" t="s">
        <v>144</v>
      </c>
      <c r="B1687">
        <v>2018</v>
      </c>
      <c r="C1687" t="s">
        <v>1841</v>
      </c>
      <c r="D1687" t="s">
        <v>1928</v>
      </c>
      <c r="E1687">
        <v>10</v>
      </c>
      <c r="K1687" t="s">
        <v>1981</v>
      </c>
      <c r="L1687" t="str">
        <f>VLOOKUP($D1687,Artslister!$A$1:$W$99,2,FALSE)</f>
        <v>Rosa sp.</v>
      </c>
      <c r="M1687" t="str">
        <f>VLOOKUP($D1687,Artslister!$A$1:$W$99,3,FALSE)</f>
        <v>103384</v>
      </c>
      <c r="N1687" t="str">
        <f>VLOOKUP($D1687,Artslister!$A$1:$W$99,4,FALSE)</f>
        <v>63344</v>
      </c>
      <c r="O1687" t="str">
        <f>VLOOKUP($D1687,Artslister!$A$1:$W$99,5,FALSE)</f>
        <v>Plantae</v>
      </c>
      <c r="P1687" t="str">
        <f>VLOOKUP($D1687,Artslister!$A$1:$W$99,6,FALSE)</f>
        <v>Magnoliophyta</v>
      </c>
      <c r="Q1687" t="str">
        <f>VLOOKUP($D1687,Artslister!$A$1:$W$99,7,FALSE)</f>
        <v>Eudicots</v>
      </c>
      <c r="R1687" t="str">
        <f>VLOOKUP($D1687,Artslister!$A$1:$W$99,8,FALSE)</f>
        <v>Rosales</v>
      </c>
      <c r="S1687" t="str">
        <f>VLOOKUP($D1687,Artslister!$A$1:$W$99,9,FALSE)</f>
        <v>Rosaceae</v>
      </c>
      <c r="T1687" t="str">
        <f>VLOOKUP($D1687,Artslister!$A$1:$W$99,10,FALSE)</f>
        <v>Rosa</v>
      </c>
      <c r="U1687">
        <f>VLOOKUP($D1687,Artslister!$A$1:$W$99,11,FALSE)</f>
        <v>0</v>
      </c>
      <c r="V1687">
        <f>VLOOKUP($D1687,Artslister!$A$1:$W$99,12,FALSE)</f>
        <v>0</v>
      </c>
      <c r="W1687" t="str">
        <f>VLOOKUP($D1687,Artslister!$A$1:$W$99,13,FALSE)</f>
        <v>L.</v>
      </c>
      <c r="X1687" t="e">
        <f>VLOOKUP($D1687,Artslister!$A$1:$W$99,15,FALSE)</f>
        <v>#REF!</v>
      </c>
      <c r="Y1687" t="e">
        <f>VLOOKUP($D1687,Artslister!$A$1:$W$99,17,FALSE)</f>
        <v>#N/A</v>
      </c>
    </row>
    <row r="1688" spans="1:25" hidden="1" x14ac:dyDescent="0.3">
      <c r="A1688" t="s">
        <v>42</v>
      </c>
      <c r="B1688">
        <v>2019</v>
      </c>
      <c r="C1688" t="s">
        <v>1185</v>
      </c>
      <c r="D1688" t="s">
        <v>1928</v>
      </c>
      <c r="E1688">
        <v>40</v>
      </c>
      <c r="L1688" t="str">
        <f>VLOOKUP($D1688,Artslister!$A$1:$W$99,2,FALSE)</f>
        <v>Rosa sp.</v>
      </c>
      <c r="M1688" t="str">
        <f>VLOOKUP($D1688,Artslister!$A$1:$W$99,3,FALSE)</f>
        <v>103384</v>
      </c>
      <c r="N1688" t="str">
        <f>VLOOKUP($D1688,Artslister!$A$1:$W$99,4,FALSE)</f>
        <v>63344</v>
      </c>
      <c r="O1688" t="str">
        <f>VLOOKUP($D1688,Artslister!$A$1:$W$99,5,FALSE)</f>
        <v>Plantae</v>
      </c>
      <c r="P1688" t="str">
        <f>VLOOKUP($D1688,Artslister!$A$1:$W$99,6,FALSE)</f>
        <v>Magnoliophyta</v>
      </c>
      <c r="Q1688" t="str">
        <f>VLOOKUP($D1688,Artslister!$A$1:$W$99,7,FALSE)</f>
        <v>Eudicots</v>
      </c>
      <c r="R1688" t="str">
        <f>VLOOKUP($D1688,Artslister!$A$1:$W$99,8,FALSE)</f>
        <v>Rosales</v>
      </c>
      <c r="S1688" t="str">
        <f>VLOOKUP($D1688,Artslister!$A$1:$W$99,9,FALSE)</f>
        <v>Rosaceae</v>
      </c>
      <c r="T1688" t="str">
        <f>VLOOKUP($D1688,Artslister!$A$1:$W$99,10,FALSE)</f>
        <v>Rosa</v>
      </c>
      <c r="U1688">
        <f>VLOOKUP($D1688,Artslister!$A$1:$W$99,11,FALSE)</f>
        <v>0</v>
      </c>
      <c r="V1688">
        <f>VLOOKUP($D1688,Artslister!$A$1:$W$99,12,FALSE)</f>
        <v>0</v>
      </c>
      <c r="W1688" t="str">
        <f>VLOOKUP($D1688,Artslister!$A$1:$W$99,13,FALSE)</f>
        <v>L.</v>
      </c>
      <c r="X1688" t="e">
        <f>VLOOKUP($D1688,Artslister!$A$1:$W$99,15,FALSE)</f>
        <v>#REF!</v>
      </c>
      <c r="Y1688" t="e">
        <f>VLOOKUP($D1688,Artslister!$A$1:$W$99,17,FALSE)</f>
        <v>#N/A</v>
      </c>
    </row>
    <row r="1689" spans="1:25" hidden="1" x14ac:dyDescent="0.3">
      <c r="A1689" t="s">
        <v>42</v>
      </c>
      <c r="B1689">
        <v>2019</v>
      </c>
      <c r="C1689" t="s">
        <v>1184</v>
      </c>
      <c r="D1689" t="s">
        <v>1928</v>
      </c>
      <c r="E1689">
        <v>10</v>
      </c>
      <c r="L1689" t="str">
        <f>VLOOKUP($D1689,Artslister!$A$1:$W$99,2,FALSE)</f>
        <v>Rosa sp.</v>
      </c>
      <c r="M1689" t="str">
        <f>VLOOKUP($D1689,Artslister!$A$1:$W$99,3,FALSE)</f>
        <v>103384</v>
      </c>
      <c r="N1689" t="str">
        <f>VLOOKUP($D1689,Artslister!$A$1:$W$99,4,FALSE)</f>
        <v>63344</v>
      </c>
      <c r="O1689" t="str">
        <f>VLOOKUP($D1689,Artslister!$A$1:$W$99,5,FALSE)</f>
        <v>Plantae</v>
      </c>
      <c r="P1689" t="str">
        <f>VLOOKUP($D1689,Artslister!$A$1:$W$99,6,FALSE)</f>
        <v>Magnoliophyta</v>
      </c>
      <c r="Q1689" t="str">
        <f>VLOOKUP($D1689,Artslister!$A$1:$W$99,7,FALSE)</f>
        <v>Eudicots</v>
      </c>
      <c r="R1689" t="str">
        <f>VLOOKUP($D1689,Artslister!$A$1:$W$99,8,FALSE)</f>
        <v>Rosales</v>
      </c>
      <c r="S1689" t="str">
        <f>VLOOKUP($D1689,Artslister!$A$1:$W$99,9,FALSE)</f>
        <v>Rosaceae</v>
      </c>
      <c r="T1689" t="str">
        <f>VLOOKUP($D1689,Artslister!$A$1:$W$99,10,FALSE)</f>
        <v>Rosa</v>
      </c>
      <c r="U1689">
        <f>VLOOKUP($D1689,Artslister!$A$1:$W$99,11,FALSE)</f>
        <v>0</v>
      </c>
      <c r="V1689">
        <f>VLOOKUP($D1689,Artslister!$A$1:$W$99,12,FALSE)</f>
        <v>0</v>
      </c>
      <c r="W1689" t="str">
        <f>VLOOKUP($D1689,Artslister!$A$1:$W$99,13,FALSE)</f>
        <v>L.</v>
      </c>
      <c r="X1689" t="e">
        <f>VLOOKUP($D1689,Artslister!$A$1:$W$99,15,FALSE)</f>
        <v>#REF!</v>
      </c>
      <c r="Y1689" t="e">
        <f>VLOOKUP($D1689,Artslister!$A$1:$W$99,17,FALSE)</f>
        <v>#N/A</v>
      </c>
    </row>
    <row r="1690" spans="1:25" hidden="1" x14ac:dyDescent="0.3">
      <c r="A1690" t="s">
        <v>42</v>
      </c>
      <c r="B1690">
        <v>2019</v>
      </c>
      <c r="C1690" t="s">
        <v>1180</v>
      </c>
      <c r="D1690" t="s">
        <v>1928</v>
      </c>
      <c r="E1690">
        <v>10</v>
      </c>
      <c r="L1690" t="str">
        <f>VLOOKUP($D1690,Artslister!$A$1:$W$99,2,FALSE)</f>
        <v>Rosa sp.</v>
      </c>
      <c r="M1690" t="str">
        <f>VLOOKUP($D1690,Artslister!$A$1:$W$99,3,FALSE)</f>
        <v>103384</v>
      </c>
      <c r="N1690" t="str">
        <f>VLOOKUP($D1690,Artslister!$A$1:$W$99,4,FALSE)</f>
        <v>63344</v>
      </c>
      <c r="O1690" t="str">
        <f>VLOOKUP($D1690,Artslister!$A$1:$W$99,5,FALSE)</f>
        <v>Plantae</v>
      </c>
      <c r="P1690" t="str">
        <f>VLOOKUP($D1690,Artslister!$A$1:$W$99,6,FALSE)</f>
        <v>Magnoliophyta</v>
      </c>
      <c r="Q1690" t="str">
        <f>VLOOKUP($D1690,Artslister!$A$1:$W$99,7,FALSE)</f>
        <v>Eudicots</v>
      </c>
      <c r="R1690" t="str">
        <f>VLOOKUP($D1690,Artslister!$A$1:$W$99,8,FALSE)</f>
        <v>Rosales</v>
      </c>
      <c r="S1690" t="str">
        <f>VLOOKUP($D1690,Artslister!$A$1:$W$99,9,FALSE)</f>
        <v>Rosaceae</v>
      </c>
      <c r="T1690" t="str">
        <f>VLOOKUP($D1690,Artslister!$A$1:$W$99,10,FALSE)</f>
        <v>Rosa</v>
      </c>
      <c r="U1690">
        <f>VLOOKUP($D1690,Artslister!$A$1:$W$99,11,FALSE)</f>
        <v>0</v>
      </c>
      <c r="V1690">
        <f>VLOOKUP($D1690,Artslister!$A$1:$W$99,12,FALSE)</f>
        <v>0</v>
      </c>
      <c r="W1690" t="str">
        <f>VLOOKUP($D1690,Artslister!$A$1:$W$99,13,FALSE)</f>
        <v>L.</v>
      </c>
      <c r="X1690" t="e">
        <f>VLOOKUP($D1690,Artslister!$A$1:$W$99,15,FALSE)</f>
        <v>#REF!</v>
      </c>
      <c r="Y1690" t="e">
        <f>VLOOKUP($D1690,Artslister!$A$1:$W$99,17,FALSE)</f>
        <v>#N/A</v>
      </c>
    </row>
    <row r="1691" spans="1:25" hidden="1" x14ac:dyDescent="0.3">
      <c r="A1691" t="s">
        <v>127</v>
      </c>
      <c r="B1691">
        <v>2019</v>
      </c>
      <c r="C1691" t="s">
        <v>1228</v>
      </c>
      <c r="D1691" t="s">
        <v>1928</v>
      </c>
      <c r="E1691">
        <v>10</v>
      </c>
      <c r="L1691" t="str">
        <f>VLOOKUP($D1691,Artslister!$A$1:$W$99,2,FALSE)</f>
        <v>Rosa sp.</v>
      </c>
      <c r="M1691" t="str">
        <f>VLOOKUP($D1691,Artslister!$A$1:$W$99,3,FALSE)</f>
        <v>103384</v>
      </c>
      <c r="N1691" t="str">
        <f>VLOOKUP($D1691,Artslister!$A$1:$W$99,4,FALSE)</f>
        <v>63344</v>
      </c>
      <c r="O1691" t="str">
        <f>VLOOKUP($D1691,Artslister!$A$1:$W$99,5,FALSE)</f>
        <v>Plantae</v>
      </c>
      <c r="P1691" t="str">
        <f>VLOOKUP($D1691,Artslister!$A$1:$W$99,6,FALSE)</f>
        <v>Magnoliophyta</v>
      </c>
      <c r="Q1691" t="str">
        <f>VLOOKUP($D1691,Artslister!$A$1:$W$99,7,FALSE)</f>
        <v>Eudicots</v>
      </c>
      <c r="R1691" t="str">
        <f>VLOOKUP($D1691,Artslister!$A$1:$W$99,8,FALSE)</f>
        <v>Rosales</v>
      </c>
      <c r="S1691" t="str">
        <f>VLOOKUP($D1691,Artslister!$A$1:$W$99,9,FALSE)</f>
        <v>Rosaceae</v>
      </c>
      <c r="T1691" t="str">
        <f>VLOOKUP($D1691,Artslister!$A$1:$W$99,10,FALSE)</f>
        <v>Rosa</v>
      </c>
      <c r="U1691">
        <f>VLOOKUP($D1691,Artslister!$A$1:$W$99,11,FALSE)</f>
        <v>0</v>
      </c>
      <c r="V1691">
        <f>VLOOKUP($D1691,Artslister!$A$1:$W$99,12,FALSE)</f>
        <v>0</v>
      </c>
      <c r="W1691" t="str">
        <f>VLOOKUP($D1691,Artslister!$A$1:$W$99,13,FALSE)</f>
        <v>L.</v>
      </c>
      <c r="X1691" t="e">
        <f>VLOOKUP($D1691,Artslister!$A$1:$W$99,15,FALSE)</f>
        <v>#REF!</v>
      </c>
      <c r="Y1691" t="e">
        <f>VLOOKUP($D1691,Artslister!$A$1:$W$99,17,FALSE)</f>
        <v>#N/A</v>
      </c>
    </row>
    <row r="1692" spans="1:25" hidden="1" x14ac:dyDescent="0.3">
      <c r="A1692" t="s">
        <v>127</v>
      </c>
      <c r="B1692">
        <v>2019</v>
      </c>
      <c r="C1692" t="s">
        <v>1230</v>
      </c>
      <c r="D1692" t="s">
        <v>1928</v>
      </c>
      <c r="E1692">
        <v>5</v>
      </c>
      <c r="L1692" t="str">
        <f>VLOOKUP($D1692,Artslister!$A$1:$W$99,2,FALSE)</f>
        <v>Rosa sp.</v>
      </c>
      <c r="M1692" t="str">
        <f>VLOOKUP($D1692,Artslister!$A$1:$W$99,3,FALSE)</f>
        <v>103384</v>
      </c>
      <c r="N1692" t="str">
        <f>VLOOKUP($D1692,Artslister!$A$1:$W$99,4,FALSE)</f>
        <v>63344</v>
      </c>
      <c r="O1692" t="str">
        <f>VLOOKUP($D1692,Artslister!$A$1:$W$99,5,FALSE)</f>
        <v>Plantae</v>
      </c>
      <c r="P1692" t="str">
        <f>VLOOKUP($D1692,Artslister!$A$1:$W$99,6,FALSE)</f>
        <v>Magnoliophyta</v>
      </c>
      <c r="Q1692" t="str">
        <f>VLOOKUP($D1692,Artslister!$A$1:$W$99,7,FALSE)</f>
        <v>Eudicots</v>
      </c>
      <c r="R1692" t="str">
        <f>VLOOKUP($D1692,Artslister!$A$1:$W$99,8,FALSE)</f>
        <v>Rosales</v>
      </c>
      <c r="S1692" t="str">
        <f>VLOOKUP($D1692,Artslister!$A$1:$W$99,9,FALSE)</f>
        <v>Rosaceae</v>
      </c>
      <c r="T1692" t="str">
        <f>VLOOKUP($D1692,Artslister!$A$1:$W$99,10,FALSE)</f>
        <v>Rosa</v>
      </c>
      <c r="U1692">
        <f>VLOOKUP($D1692,Artslister!$A$1:$W$99,11,FALSE)</f>
        <v>0</v>
      </c>
      <c r="V1692">
        <f>VLOOKUP($D1692,Artslister!$A$1:$W$99,12,FALSE)</f>
        <v>0</v>
      </c>
      <c r="W1692" t="str">
        <f>VLOOKUP($D1692,Artslister!$A$1:$W$99,13,FALSE)</f>
        <v>L.</v>
      </c>
      <c r="X1692" t="e">
        <f>VLOOKUP($D1692,Artslister!$A$1:$W$99,15,FALSE)</f>
        <v>#REF!</v>
      </c>
      <c r="Y1692" t="e">
        <f>VLOOKUP($D1692,Artslister!$A$1:$W$99,17,FALSE)</f>
        <v>#N/A</v>
      </c>
    </row>
    <row r="1693" spans="1:25" hidden="1" x14ac:dyDescent="0.3">
      <c r="A1693" t="s">
        <v>127</v>
      </c>
      <c r="B1693">
        <v>2019</v>
      </c>
      <c r="C1693" t="s">
        <v>1232</v>
      </c>
      <c r="D1693" t="s">
        <v>1928</v>
      </c>
      <c r="E1693">
        <v>20</v>
      </c>
      <c r="K1693" t="s">
        <v>1981</v>
      </c>
      <c r="L1693" t="str">
        <f>VLOOKUP($D1693,Artslister!$A$1:$W$99,2,FALSE)</f>
        <v>Rosa sp.</v>
      </c>
      <c r="M1693" t="str">
        <f>VLOOKUP($D1693,Artslister!$A$1:$W$99,3,FALSE)</f>
        <v>103384</v>
      </c>
      <c r="N1693" t="str">
        <f>VLOOKUP($D1693,Artslister!$A$1:$W$99,4,FALSE)</f>
        <v>63344</v>
      </c>
      <c r="O1693" t="str">
        <f>VLOOKUP($D1693,Artslister!$A$1:$W$99,5,FALSE)</f>
        <v>Plantae</v>
      </c>
      <c r="P1693" t="str">
        <f>VLOOKUP($D1693,Artslister!$A$1:$W$99,6,FALSE)</f>
        <v>Magnoliophyta</v>
      </c>
      <c r="Q1693" t="str">
        <f>VLOOKUP($D1693,Artslister!$A$1:$W$99,7,FALSE)</f>
        <v>Eudicots</v>
      </c>
      <c r="R1693" t="str">
        <f>VLOOKUP($D1693,Artslister!$A$1:$W$99,8,FALSE)</f>
        <v>Rosales</v>
      </c>
      <c r="S1693" t="str">
        <f>VLOOKUP($D1693,Artslister!$A$1:$W$99,9,FALSE)</f>
        <v>Rosaceae</v>
      </c>
      <c r="T1693" t="str">
        <f>VLOOKUP($D1693,Artslister!$A$1:$W$99,10,FALSE)</f>
        <v>Rosa</v>
      </c>
      <c r="U1693">
        <f>VLOOKUP($D1693,Artslister!$A$1:$W$99,11,FALSE)</f>
        <v>0</v>
      </c>
      <c r="V1693">
        <f>VLOOKUP($D1693,Artslister!$A$1:$W$99,12,FALSE)</f>
        <v>0</v>
      </c>
      <c r="W1693" t="str">
        <f>VLOOKUP($D1693,Artslister!$A$1:$W$99,13,FALSE)</f>
        <v>L.</v>
      </c>
      <c r="X1693" t="e">
        <f>VLOOKUP($D1693,Artslister!$A$1:$W$99,15,FALSE)</f>
        <v>#REF!</v>
      </c>
      <c r="Y1693" t="e">
        <f>VLOOKUP($D1693,Artslister!$A$1:$W$99,17,FALSE)</f>
        <v>#N/A</v>
      </c>
    </row>
    <row r="1694" spans="1:25" hidden="1" x14ac:dyDescent="0.3">
      <c r="A1694" t="s">
        <v>127</v>
      </c>
      <c r="B1694">
        <v>2019</v>
      </c>
      <c r="C1694" t="s">
        <v>1233</v>
      </c>
      <c r="D1694" t="s">
        <v>1928</v>
      </c>
      <c r="E1694">
        <v>30</v>
      </c>
      <c r="L1694" t="str">
        <f>VLOOKUP($D1694,Artslister!$A$1:$W$99,2,FALSE)</f>
        <v>Rosa sp.</v>
      </c>
      <c r="M1694" t="str">
        <f>VLOOKUP($D1694,Artslister!$A$1:$W$99,3,FALSE)</f>
        <v>103384</v>
      </c>
      <c r="N1694" t="str">
        <f>VLOOKUP($D1694,Artslister!$A$1:$W$99,4,FALSE)</f>
        <v>63344</v>
      </c>
      <c r="O1694" t="str">
        <f>VLOOKUP($D1694,Artslister!$A$1:$W$99,5,FALSE)</f>
        <v>Plantae</v>
      </c>
      <c r="P1694" t="str">
        <f>VLOOKUP($D1694,Artslister!$A$1:$W$99,6,FALSE)</f>
        <v>Magnoliophyta</v>
      </c>
      <c r="Q1694" t="str">
        <f>VLOOKUP($D1694,Artslister!$A$1:$W$99,7,FALSE)</f>
        <v>Eudicots</v>
      </c>
      <c r="R1694" t="str">
        <f>VLOOKUP($D1694,Artslister!$A$1:$W$99,8,FALSE)</f>
        <v>Rosales</v>
      </c>
      <c r="S1694" t="str">
        <f>VLOOKUP($D1694,Artslister!$A$1:$W$99,9,FALSE)</f>
        <v>Rosaceae</v>
      </c>
      <c r="T1694" t="str">
        <f>VLOOKUP($D1694,Artslister!$A$1:$W$99,10,FALSE)</f>
        <v>Rosa</v>
      </c>
      <c r="U1694">
        <f>VLOOKUP($D1694,Artslister!$A$1:$W$99,11,FALSE)</f>
        <v>0</v>
      </c>
      <c r="V1694">
        <f>VLOOKUP($D1694,Artslister!$A$1:$W$99,12,FALSE)</f>
        <v>0</v>
      </c>
      <c r="W1694" t="str">
        <f>VLOOKUP($D1694,Artslister!$A$1:$W$99,13,FALSE)</f>
        <v>L.</v>
      </c>
      <c r="X1694" t="e">
        <f>VLOOKUP($D1694,Artslister!$A$1:$W$99,15,FALSE)</f>
        <v>#REF!</v>
      </c>
      <c r="Y1694" t="e">
        <f>VLOOKUP($D1694,Artslister!$A$1:$W$99,17,FALSE)</f>
        <v>#N/A</v>
      </c>
    </row>
    <row r="1695" spans="1:25" hidden="1" x14ac:dyDescent="0.3">
      <c r="A1695" t="s">
        <v>127</v>
      </c>
      <c r="B1695">
        <v>2019</v>
      </c>
      <c r="C1695" t="s">
        <v>1234</v>
      </c>
      <c r="D1695" t="s">
        <v>1928</v>
      </c>
      <c r="E1695">
        <v>10</v>
      </c>
      <c r="L1695" t="str">
        <f>VLOOKUP($D1695,Artslister!$A$1:$W$99,2,FALSE)</f>
        <v>Rosa sp.</v>
      </c>
      <c r="M1695" t="str">
        <f>VLOOKUP($D1695,Artslister!$A$1:$W$99,3,FALSE)</f>
        <v>103384</v>
      </c>
      <c r="N1695" t="str">
        <f>VLOOKUP($D1695,Artslister!$A$1:$W$99,4,FALSE)</f>
        <v>63344</v>
      </c>
      <c r="O1695" t="str">
        <f>VLOOKUP($D1695,Artslister!$A$1:$W$99,5,FALSE)</f>
        <v>Plantae</v>
      </c>
      <c r="P1695" t="str">
        <f>VLOOKUP($D1695,Artslister!$A$1:$W$99,6,FALSE)</f>
        <v>Magnoliophyta</v>
      </c>
      <c r="Q1695" t="str">
        <f>VLOOKUP($D1695,Artslister!$A$1:$W$99,7,FALSE)</f>
        <v>Eudicots</v>
      </c>
      <c r="R1695" t="str">
        <f>VLOOKUP($D1695,Artslister!$A$1:$W$99,8,FALSE)</f>
        <v>Rosales</v>
      </c>
      <c r="S1695" t="str">
        <f>VLOOKUP($D1695,Artslister!$A$1:$W$99,9,FALSE)</f>
        <v>Rosaceae</v>
      </c>
      <c r="T1695" t="str">
        <f>VLOOKUP($D1695,Artslister!$A$1:$W$99,10,FALSE)</f>
        <v>Rosa</v>
      </c>
      <c r="U1695">
        <f>VLOOKUP($D1695,Artslister!$A$1:$W$99,11,FALSE)</f>
        <v>0</v>
      </c>
      <c r="V1695">
        <f>VLOOKUP($D1695,Artslister!$A$1:$W$99,12,FALSE)</f>
        <v>0</v>
      </c>
      <c r="W1695" t="str">
        <f>VLOOKUP($D1695,Artslister!$A$1:$W$99,13,FALSE)</f>
        <v>L.</v>
      </c>
      <c r="X1695" t="e">
        <f>VLOOKUP($D1695,Artslister!$A$1:$W$99,15,FALSE)</f>
        <v>#REF!</v>
      </c>
      <c r="Y1695" t="e">
        <f>VLOOKUP($D1695,Artslister!$A$1:$W$99,17,FALSE)</f>
        <v>#N/A</v>
      </c>
    </row>
    <row r="1696" spans="1:25" hidden="1" x14ac:dyDescent="0.3">
      <c r="A1696" t="s">
        <v>127</v>
      </c>
      <c r="B1696">
        <v>2019</v>
      </c>
      <c r="C1696" t="s">
        <v>1235</v>
      </c>
      <c r="D1696" t="s">
        <v>1928</v>
      </c>
      <c r="E1696">
        <v>50</v>
      </c>
      <c r="L1696" t="str">
        <f>VLOOKUP($D1696,Artslister!$A$1:$W$99,2,FALSE)</f>
        <v>Rosa sp.</v>
      </c>
      <c r="M1696" t="str">
        <f>VLOOKUP($D1696,Artslister!$A$1:$W$99,3,FALSE)</f>
        <v>103384</v>
      </c>
      <c r="N1696" t="str">
        <f>VLOOKUP($D1696,Artslister!$A$1:$W$99,4,FALSE)</f>
        <v>63344</v>
      </c>
      <c r="O1696" t="str">
        <f>VLOOKUP($D1696,Artslister!$A$1:$W$99,5,FALSE)</f>
        <v>Plantae</v>
      </c>
      <c r="P1696" t="str">
        <f>VLOOKUP($D1696,Artslister!$A$1:$W$99,6,FALSE)</f>
        <v>Magnoliophyta</v>
      </c>
      <c r="Q1696" t="str">
        <f>VLOOKUP($D1696,Artslister!$A$1:$W$99,7,FALSE)</f>
        <v>Eudicots</v>
      </c>
      <c r="R1696" t="str">
        <f>VLOOKUP($D1696,Artslister!$A$1:$W$99,8,FALSE)</f>
        <v>Rosales</v>
      </c>
      <c r="S1696" t="str">
        <f>VLOOKUP($D1696,Artslister!$A$1:$W$99,9,FALSE)</f>
        <v>Rosaceae</v>
      </c>
      <c r="T1696" t="str">
        <f>VLOOKUP($D1696,Artslister!$A$1:$W$99,10,FALSE)</f>
        <v>Rosa</v>
      </c>
      <c r="U1696">
        <f>VLOOKUP($D1696,Artslister!$A$1:$W$99,11,FALSE)</f>
        <v>0</v>
      </c>
      <c r="V1696">
        <f>VLOOKUP($D1696,Artslister!$A$1:$W$99,12,FALSE)</f>
        <v>0</v>
      </c>
      <c r="W1696" t="str">
        <f>VLOOKUP($D1696,Artslister!$A$1:$W$99,13,FALSE)</f>
        <v>L.</v>
      </c>
      <c r="X1696" t="e">
        <f>VLOOKUP($D1696,Artslister!$A$1:$W$99,15,FALSE)</f>
        <v>#REF!</v>
      </c>
      <c r="Y1696" t="e">
        <f>VLOOKUP($D1696,Artslister!$A$1:$W$99,17,FALSE)</f>
        <v>#N/A</v>
      </c>
    </row>
    <row r="1697" spans="1:25" hidden="1" x14ac:dyDescent="0.3">
      <c r="A1697" t="s">
        <v>139</v>
      </c>
      <c r="B1697">
        <v>2019</v>
      </c>
      <c r="C1697" t="s">
        <v>1253</v>
      </c>
      <c r="D1697" t="s">
        <v>1928</v>
      </c>
      <c r="E1697">
        <v>1</v>
      </c>
      <c r="L1697" t="str">
        <f>VLOOKUP($D1697,Artslister!$A$1:$W$99,2,FALSE)</f>
        <v>Rosa sp.</v>
      </c>
      <c r="M1697" t="str">
        <f>VLOOKUP($D1697,Artslister!$A$1:$W$99,3,FALSE)</f>
        <v>103384</v>
      </c>
      <c r="N1697" t="str">
        <f>VLOOKUP($D1697,Artslister!$A$1:$W$99,4,FALSE)</f>
        <v>63344</v>
      </c>
      <c r="O1697" t="str">
        <f>VLOOKUP($D1697,Artslister!$A$1:$W$99,5,FALSE)</f>
        <v>Plantae</v>
      </c>
      <c r="P1697" t="str">
        <f>VLOOKUP($D1697,Artslister!$A$1:$W$99,6,FALSE)</f>
        <v>Magnoliophyta</v>
      </c>
      <c r="Q1697" t="str">
        <f>VLOOKUP($D1697,Artslister!$A$1:$W$99,7,FALSE)</f>
        <v>Eudicots</v>
      </c>
      <c r="R1697" t="str">
        <f>VLOOKUP($D1697,Artslister!$A$1:$W$99,8,FALSE)</f>
        <v>Rosales</v>
      </c>
      <c r="S1697" t="str">
        <f>VLOOKUP($D1697,Artslister!$A$1:$W$99,9,FALSE)</f>
        <v>Rosaceae</v>
      </c>
      <c r="T1697" t="str">
        <f>VLOOKUP($D1697,Artslister!$A$1:$W$99,10,FALSE)</f>
        <v>Rosa</v>
      </c>
      <c r="U1697">
        <f>VLOOKUP($D1697,Artslister!$A$1:$W$99,11,FALSE)</f>
        <v>0</v>
      </c>
      <c r="V1697">
        <f>VLOOKUP($D1697,Artslister!$A$1:$W$99,12,FALSE)</f>
        <v>0</v>
      </c>
      <c r="W1697" t="str">
        <f>VLOOKUP($D1697,Artslister!$A$1:$W$99,13,FALSE)</f>
        <v>L.</v>
      </c>
      <c r="X1697" t="e">
        <f>VLOOKUP($D1697,Artslister!$A$1:$W$99,15,FALSE)</f>
        <v>#REF!</v>
      </c>
      <c r="Y1697" t="e">
        <f>VLOOKUP($D1697,Artslister!$A$1:$W$99,17,FALSE)</f>
        <v>#N/A</v>
      </c>
    </row>
    <row r="1698" spans="1:25" hidden="1" x14ac:dyDescent="0.3">
      <c r="A1698" t="s">
        <v>139</v>
      </c>
      <c r="B1698">
        <v>2019</v>
      </c>
      <c r="C1698" t="s">
        <v>1243</v>
      </c>
      <c r="D1698" t="s">
        <v>1928</v>
      </c>
      <c r="E1698">
        <v>20</v>
      </c>
      <c r="L1698" t="str">
        <f>VLOOKUP($D1698,Artslister!$A$1:$W$99,2,FALSE)</f>
        <v>Rosa sp.</v>
      </c>
      <c r="M1698" t="str">
        <f>VLOOKUP($D1698,Artslister!$A$1:$W$99,3,FALSE)</f>
        <v>103384</v>
      </c>
      <c r="N1698" t="str">
        <f>VLOOKUP($D1698,Artslister!$A$1:$W$99,4,FALSE)</f>
        <v>63344</v>
      </c>
      <c r="O1698" t="str">
        <f>VLOOKUP($D1698,Artslister!$A$1:$W$99,5,FALSE)</f>
        <v>Plantae</v>
      </c>
      <c r="P1698" t="str">
        <f>VLOOKUP($D1698,Artslister!$A$1:$W$99,6,FALSE)</f>
        <v>Magnoliophyta</v>
      </c>
      <c r="Q1698" t="str">
        <f>VLOOKUP($D1698,Artslister!$A$1:$W$99,7,FALSE)</f>
        <v>Eudicots</v>
      </c>
      <c r="R1698" t="str">
        <f>VLOOKUP($D1698,Artslister!$A$1:$W$99,8,FALSE)</f>
        <v>Rosales</v>
      </c>
      <c r="S1698" t="str">
        <f>VLOOKUP($D1698,Artslister!$A$1:$W$99,9,FALSE)</f>
        <v>Rosaceae</v>
      </c>
      <c r="T1698" t="str">
        <f>VLOOKUP($D1698,Artslister!$A$1:$W$99,10,FALSE)</f>
        <v>Rosa</v>
      </c>
      <c r="U1698">
        <f>VLOOKUP($D1698,Artslister!$A$1:$W$99,11,FALSE)</f>
        <v>0</v>
      </c>
      <c r="V1698">
        <f>VLOOKUP($D1698,Artslister!$A$1:$W$99,12,FALSE)</f>
        <v>0</v>
      </c>
      <c r="W1698" t="str">
        <f>VLOOKUP($D1698,Artslister!$A$1:$W$99,13,FALSE)</f>
        <v>L.</v>
      </c>
      <c r="X1698" t="e">
        <f>VLOOKUP($D1698,Artslister!$A$1:$W$99,15,FALSE)</f>
        <v>#REF!</v>
      </c>
      <c r="Y1698" t="e">
        <f>VLOOKUP($D1698,Artslister!$A$1:$W$99,17,FALSE)</f>
        <v>#N/A</v>
      </c>
    </row>
    <row r="1699" spans="1:25" hidden="1" x14ac:dyDescent="0.3">
      <c r="A1699" t="s">
        <v>139</v>
      </c>
      <c r="B1699">
        <v>2019</v>
      </c>
      <c r="C1699" t="s">
        <v>1244</v>
      </c>
      <c r="D1699" t="s">
        <v>1928</v>
      </c>
      <c r="E1699">
        <v>40</v>
      </c>
      <c r="L1699" t="str">
        <f>VLOOKUP($D1699,Artslister!$A$1:$W$99,2,FALSE)</f>
        <v>Rosa sp.</v>
      </c>
      <c r="M1699" t="str">
        <f>VLOOKUP($D1699,Artslister!$A$1:$W$99,3,FALSE)</f>
        <v>103384</v>
      </c>
      <c r="N1699" t="str">
        <f>VLOOKUP($D1699,Artslister!$A$1:$W$99,4,FALSE)</f>
        <v>63344</v>
      </c>
      <c r="O1699" t="str">
        <f>VLOOKUP($D1699,Artslister!$A$1:$W$99,5,FALSE)</f>
        <v>Plantae</v>
      </c>
      <c r="P1699" t="str">
        <f>VLOOKUP($D1699,Artslister!$A$1:$W$99,6,FALSE)</f>
        <v>Magnoliophyta</v>
      </c>
      <c r="Q1699" t="str">
        <f>VLOOKUP($D1699,Artslister!$A$1:$W$99,7,FALSE)</f>
        <v>Eudicots</v>
      </c>
      <c r="R1699" t="str">
        <f>VLOOKUP($D1699,Artslister!$A$1:$W$99,8,FALSE)</f>
        <v>Rosales</v>
      </c>
      <c r="S1699" t="str">
        <f>VLOOKUP($D1699,Artslister!$A$1:$W$99,9,FALSE)</f>
        <v>Rosaceae</v>
      </c>
      <c r="T1699" t="str">
        <f>VLOOKUP($D1699,Artslister!$A$1:$W$99,10,FALSE)</f>
        <v>Rosa</v>
      </c>
      <c r="U1699">
        <f>VLOOKUP($D1699,Artslister!$A$1:$W$99,11,FALSE)</f>
        <v>0</v>
      </c>
      <c r="V1699">
        <f>VLOOKUP($D1699,Artslister!$A$1:$W$99,12,FALSE)</f>
        <v>0</v>
      </c>
      <c r="W1699" t="str">
        <f>VLOOKUP($D1699,Artslister!$A$1:$W$99,13,FALSE)</f>
        <v>L.</v>
      </c>
      <c r="X1699" t="e">
        <f>VLOOKUP($D1699,Artslister!$A$1:$W$99,15,FALSE)</f>
        <v>#REF!</v>
      </c>
      <c r="Y1699" t="e">
        <f>VLOOKUP($D1699,Artslister!$A$1:$W$99,17,FALSE)</f>
        <v>#N/A</v>
      </c>
    </row>
    <row r="1700" spans="1:25" hidden="1" x14ac:dyDescent="0.3">
      <c r="A1700" t="s">
        <v>139</v>
      </c>
      <c r="B1700">
        <v>2019</v>
      </c>
      <c r="C1700" t="s">
        <v>1245</v>
      </c>
      <c r="D1700" t="s">
        <v>1928</v>
      </c>
      <c r="E1700">
        <v>20</v>
      </c>
      <c r="L1700" t="str">
        <f>VLOOKUP($D1700,Artslister!$A$1:$W$99,2,FALSE)</f>
        <v>Rosa sp.</v>
      </c>
      <c r="M1700" t="str">
        <f>VLOOKUP($D1700,Artslister!$A$1:$W$99,3,FALSE)</f>
        <v>103384</v>
      </c>
      <c r="N1700" t="str">
        <f>VLOOKUP($D1700,Artslister!$A$1:$W$99,4,FALSE)</f>
        <v>63344</v>
      </c>
      <c r="O1700" t="str">
        <f>VLOOKUP($D1700,Artslister!$A$1:$W$99,5,FALSE)</f>
        <v>Plantae</v>
      </c>
      <c r="P1700" t="str">
        <f>VLOOKUP($D1700,Artslister!$A$1:$W$99,6,FALSE)</f>
        <v>Magnoliophyta</v>
      </c>
      <c r="Q1700" t="str">
        <f>VLOOKUP($D1700,Artslister!$A$1:$W$99,7,FALSE)</f>
        <v>Eudicots</v>
      </c>
      <c r="R1700" t="str">
        <f>VLOOKUP($D1700,Artslister!$A$1:$W$99,8,FALSE)</f>
        <v>Rosales</v>
      </c>
      <c r="S1700" t="str">
        <f>VLOOKUP($D1700,Artslister!$A$1:$W$99,9,FALSE)</f>
        <v>Rosaceae</v>
      </c>
      <c r="T1700" t="str">
        <f>VLOOKUP($D1700,Artslister!$A$1:$W$99,10,FALSE)</f>
        <v>Rosa</v>
      </c>
      <c r="U1700">
        <f>VLOOKUP($D1700,Artslister!$A$1:$W$99,11,FALSE)</f>
        <v>0</v>
      </c>
      <c r="V1700">
        <f>VLOOKUP($D1700,Artslister!$A$1:$W$99,12,FALSE)</f>
        <v>0</v>
      </c>
      <c r="W1700" t="str">
        <f>VLOOKUP($D1700,Artslister!$A$1:$W$99,13,FALSE)</f>
        <v>L.</v>
      </c>
      <c r="X1700" t="e">
        <f>VLOOKUP($D1700,Artslister!$A$1:$W$99,15,FALSE)</f>
        <v>#REF!</v>
      </c>
      <c r="Y1700" t="e">
        <f>VLOOKUP($D1700,Artslister!$A$1:$W$99,17,FALSE)</f>
        <v>#N/A</v>
      </c>
    </row>
    <row r="1701" spans="1:25" hidden="1" x14ac:dyDescent="0.3">
      <c r="A1701" s="20" t="s">
        <v>104</v>
      </c>
      <c r="B1701">
        <v>2023</v>
      </c>
      <c r="C1701" t="s">
        <v>1270</v>
      </c>
      <c r="D1701" t="s">
        <v>1928</v>
      </c>
      <c r="E1701">
        <v>5</v>
      </c>
      <c r="J1701">
        <v>1</v>
      </c>
      <c r="L1701" t="str">
        <f>VLOOKUP($D1701,Artslister!$A$1:$W$99,2,FALSE)</f>
        <v>Rosa sp.</v>
      </c>
      <c r="M1701" t="str">
        <f>VLOOKUP($D1701,Artslister!$A$1:$W$99,3,FALSE)</f>
        <v>103384</v>
      </c>
      <c r="N1701" t="str">
        <f>VLOOKUP($D1701,Artslister!$A$1:$W$99,4,FALSE)</f>
        <v>63344</v>
      </c>
      <c r="O1701" t="str">
        <f>VLOOKUP($D1701,Artslister!$A$1:$W$99,5,FALSE)</f>
        <v>Plantae</v>
      </c>
      <c r="P1701" t="str">
        <f>VLOOKUP($D1701,Artslister!$A$1:$W$99,6,FALSE)</f>
        <v>Magnoliophyta</v>
      </c>
      <c r="Q1701" t="str">
        <f>VLOOKUP($D1701,Artslister!$A$1:$W$99,7,FALSE)</f>
        <v>Eudicots</v>
      </c>
      <c r="R1701" t="str">
        <f>VLOOKUP($D1701,Artslister!$A$1:$W$99,8,FALSE)</f>
        <v>Rosales</v>
      </c>
      <c r="S1701" t="str">
        <f>VLOOKUP($D1701,Artslister!$A$1:$W$99,9,FALSE)</f>
        <v>Rosaceae</v>
      </c>
      <c r="T1701" t="str">
        <f>VLOOKUP($D1701,Artslister!$A$1:$W$99,10,FALSE)</f>
        <v>Rosa</v>
      </c>
      <c r="U1701">
        <f>VLOOKUP($D1701,Artslister!$A$1:$W$99,11,FALSE)</f>
        <v>0</v>
      </c>
      <c r="V1701">
        <f>VLOOKUP($D1701,Artslister!$A$1:$W$99,12,FALSE)</f>
        <v>0</v>
      </c>
      <c r="W1701" t="str">
        <f>VLOOKUP($D1701,Artslister!$A$1:$W$99,13,FALSE)</f>
        <v>L.</v>
      </c>
      <c r="X1701" t="e">
        <f>VLOOKUP($D1701,Artslister!$A$1:$W$99,15,FALSE)</f>
        <v>#REF!</v>
      </c>
      <c r="Y1701" t="e">
        <f>VLOOKUP($D1701,Artslister!$A$1:$W$99,17,FALSE)</f>
        <v>#N/A</v>
      </c>
    </row>
    <row r="1702" spans="1:25" hidden="1" x14ac:dyDescent="0.3">
      <c r="A1702" t="s">
        <v>104</v>
      </c>
      <c r="B1702">
        <v>2019</v>
      </c>
      <c r="C1702" t="s">
        <v>1922</v>
      </c>
      <c r="D1702" t="s">
        <v>1923</v>
      </c>
      <c r="E1702">
        <v>1</v>
      </c>
      <c r="F1702">
        <v>1</v>
      </c>
      <c r="L1702" t="str">
        <f>VLOOKUP($D1702,Artslister!$A$1:$W$99,2,FALSE)</f>
        <v>Veronica spicata</v>
      </c>
      <c r="M1702" t="str">
        <f>VLOOKUP($D1702,Artslister!$A$1:$W$99,3,FALSE)</f>
        <v>102575</v>
      </c>
      <c r="N1702" t="str">
        <f>VLOOKUP($D1702,Artslister!$A$1:$W$99,4,FALSE)</f>
        <v>144891</v>
      </c>
      <c r="O1702" t="str">
        <f>VLOOKUP($D1702,Artslister!$A$1:$W$99,5,FALSE)</f>
        <v>Plantae</v>
      </c>
      <c r="P1702" t="str">
        <f>VLOOKUP($D1702,Artslister!$A$1:$W$99,6,FALSE)</f>
        <v>Magnoliophyta</v>
      </c>
      <c r="Q1702" t="str">
        <f>VLOOKUP($D1702,Artslister!$A$1:$W$99,7,FALSE)</f>
        <v>Eudicots</v>
      </c>
      <c r="R1702" t="str">
        <f>VLOOKUP($D1702,Artslister!$A$1:$W$99,8,FALSE)</f>
        <v>Lamiales</v>
      </c>
      <c r="S1702" t="str">
        <f>VLOOKUP($D1702,Artslister!$A$1:$W$99,9,FALSE)</f>
        <v>Plantaginaceae</v>
      </c>
      <c r="T1702" t="str">
        <f>VLOOKUP($D1702,Artslister!$A$1:$W$99,10,FALSE)</f>
        <v>Veronica</v>
      </c>
      <c r="U1702" t="str">
        <f>VLOOKUP($D1702,Artslister!$A$1:$W$99,11,FALSE)</f>
        <v>spicata</v>
      </c>
      <c r="V1702">
        <f>VLOOKUP($D1702,Artslister!$A$1:$W$99,12,FALSE)</f>
        <v>0</v>
      </c>
      <c r="W1702" t="str">
        <f>VLOOKUP($D1702,Artslister!$A$1:$W$99,13,FALSE)</f>
        <v>L.</v>
      </c>
      <c r="X1702" t="e">
        <f>VLOOKUP($D1702,Artslister!$A$1:$W$99,15,FALSE)</f>
        <v>#REF!</v>
      </c>
      <c r="Y1702" t="e">
        <f>VLOOKUP($D1702,Artslister!$A$1:$W$99,17,FALSE)</f>
        <v>#N/A</v>
      </c>
    </row>
    <row r="1703" spans="1:25" hidden="1" x14ac:dyDescent="0.3">
      <c r="A1703" t="s">
        <v>104</v>
      </c>
      <c r="B1703" s="20">
        <v>2022</v>
      </c>
      <c r="C1703" t="s">
        <v>1272</v>
      </c>
      <c r="D1703" t="s">
        <v>1936</v>
      </c>
      <c r="E1703">
        <v>15</v>
      </c>
      <c r="H1703">
        <v>1</v>
      </c>
      <c r="L1703" t="str">
        <f>VLOOKUP($D1703,Artslister!$A$1:$W$99,2,FALSE)</f>
        <v>Cotoneaster integerrimus</v>
      </c>
      <c r="M1703" t="str">
        <f>VLOOKUP($D1703,Artslister!$A$1:$W$99,3,FALSE)</f>
        <v>103276</v>
      </c>
      <c r="N1703" t="str">
        <f>VLOOKUP($D1703,Artslister!$A$1:$W$99,4,FALSE)</f>
        <v>132025</v>
      </c>
      <c r="O1703" t="str">
        <f>VLOOKUP($D1703,Artslister!$A$1:$W$99,5,FALSE)</f>
        <v>Plantae</v>
      </c>
      <c r="P1703" t="str">
        <f>VLOOKUP($D1703,Artslister!$A$1:$W$99,6,FALSE)</f>
        <v>Magnoliophyta</v>
      </c>
      <c r="Q1703" t="str">
        <f>VLOOKUP($D1703,Artslister!$A$1:$W$99,7,FALSE)</f>
        <v>Eudicots</v>
      </c>
      <c r="R1703" t="str">
        <f>VLOOKUP($D1703,Artslister!$A$1:$W$99,8,FALSE)</f>
        <v>Rosales</v>
      </c>
      <c r="S1703" t="str">
        <f>VLOOKUP($D1703,Artslister!$A$1:$W$99,9,FALSE)</f>
        <v>Rosaceae</v>
      </c>
      <c r="T1703" t="str">
        <f>VLOOKUP($D1703,Artslister!$A$1:$W$99,10,FALSE)</f>
        <v>Cotoneaster</v>
      </c>
      <c r="U1703" t="str">
        <f>VLOOKUP($D1703,Artslister!$A$1:$W$99,11,FALSE)</f>
        <v>integerrimus</v>
      </c>
      <c r="V1703">
        <f>VLOOKUP($D1703,Artslister!$A$1:$W$99,12,FALSE)</f>
        <v>0</v>
      </c>
      <c r="W1703" t="str">
        <f>VLOOKUP($D1703,Artslister!$A$1:$W$99,13,FALSE)</f>
        <v>Medik.</v>
      </c>
      <c r="X1703" t="e">
        <f>VLOOKUP($D1703,Artslister!$A$1:$W$99,15,FALSE)</f>
        <v>#REF!</v>
      </c>
      <c r="Y1703" t="e">
        <f>VLOOKUP($D1703,Artslister!$A$1:$W$99,17,FALSE)</f>
        <v>#N/A</v>
      </c>
    </row>
    <row r="1704" spans="1:25" hidden="1" x14ac:dyDescent="0.3">
      <c r="A1704" t="s">
        <v>104</v>
      </c>
      <c r="B1704">
        <v>2017</v>
      </c>
      <c r="C1704" t="s">
        <v>1272</v>
      </c>
      <c r="D1704" t="s">
        <v>1936</v>
      </c>
      <c r="E1704">
        <v>10</v>
      </c>
      <c r="L1704" t="str">
        <f>VLOOKUP($D1704,Artslister!$A$1:$W$99,2,FALSE)</f>
        <v>Cotoneaster integerrimus</v>
      </c>
      <c r="M1704" t="str">
        <f>VLOOKUP($D1704,Artslister!$A$1:$W$99,3,FALSE)</f>
        <v>103276</v>
      </c>
      <c r="N1704" t="str">
        <f>VLOOKUP($D1704,Artslister!$A$1:$W$99,4,FALSE)</f>
        <v>132025</v>
      </c>
      <c r="O1704" t="str">
        <f>VLOOKUP($D1704,Artslister!$A$1:$W$99,5,FALSE)</f>
        <v>Plantae</v>
      </c>
      <c r="P1704" t="str">
        <f>VLOOKUP($D1704,Artslister!$A$1:$W$99,6,FALSE)</f>
        <v>Magnoliophyta</v>
      </c>
      <c r="Q1704" t="str">
        <f>VLOOKUP($D1704,Artslister!$A$1:$W$99,7,FALSE)</f>
        <v>Eudicots</v>
      </c>
      <c r="R1704" t="str">
        <f>VLOOKUP($D1704,Artslister!$A$1:$W$99,8,FALSE)</f>
        <v>Rosales</v>
      </c>
      <c r="S1704" t="str">
        <f>VLOOKUP($D1704,Artslister!$A$1:$W$99,9,FALSE)</f>
        <v>Rosaceae</v>
      </c>
      <c r="T1704" t="str">
        <f>VLOOKUP($D1704,Artslister!$A$1:$W$99,10,FALSE)</f>
        <v>Cotoneaster</v>
      </c>
      <c r="U1704" t="str">
        <f>VLOOKUP($D1704,Artslister!$A$1:$W$99,11,FALSE)</f>
        <v>integerrimus</v>
      </c>
      <c r="V1704">
        <f>VLOOKUP($D1704,Artslister!$A$1:$W$99,12,FALSE)</f>
        <v>0</v>
      </c>
      <c r="W1704" t="str">
        <f>VLOOKUP($D1704,Artslister!$A$1:$W$99,13,FALSE)</f>
        <v>Medik.</v>
      </c>
      <c r="X1704" t="e">
        <f>VLOOKUP($D1704,Artslister!$A$1:$W$99,15,FALSE)</f>
        <v>#REF!</v>
      </c>
      <c r="Y1704" t="e">
        <f>VLOOKUP($D1704,Artslister!$A$1:$W$99,17,FALSE)</f>
        <v>#N/A</v>
      </c>
    </row>
    <row r="1705" spans="1:25" hidden="1" x14ac:dyDescent="0.3">
      <c r="A1705" t="s">
        <v>104</v>
      </c>
      <c r="B1705">
        <v>2018</v>
      </c>
      <c r="C1705" t="s">
        <v>1272</v>
      </c>
      <c r="D1705" t="s">
        <v>1936</v>
      </c>
      <c r="E1705">
        <v>2</v>
      </c>
      <c r="L1705" t="str">
        <f>VLOOKUP($D1705,Artslister!$A$1:$W$99,2,FALSE)</f>
        <v>Cotoneaster integerrimus</v>
      </c>
      <c r="M1705" t="str">
        <f>VLOOKUP($D1705,Artslister!$A$1:$W$99,3,FALSE)</f>
        <v>103276</v>
      </c>
      <c r="N1705" t="str">
        <f>VLOOKUP($D1705,Artslister!$A$1:$W$99,4,FALSE)</f>
        <v>132025</v>
      </c>
      <c r="O1705" t="str">
        <f>VLOOKUP($D1705,Artslister!$A$1:$W$99,5,FALSE)</f>
        <v>Plantae</v>
      </c>
      <c r="P1705" t="str">
        <f>VLOOKUP($D1705,Artslister!$A$1:$W$99,6,FALSE)</f>
        <v>Magnoliophyta</v>
      </c>
      <c r="Q1705" t="str">
        <f>VLOOKUP($D1705,Artslister!$A$1:$W$99,7,FALSE)</f>
        <v>Eudicots</v>
      </c>
      <c r="R1705" t="str">
        <f>VLOOKUP($D1705,Artslister!$A$1:$W$99,8,FALSE)</f>
        <v>Rosales</v>
      </c>
      <c r="S1705" t="str">
        <f>VLOOKUP($D1705,Artslister!$A$1:$W$99,9,FALSE)</f>
        <v>Rosaceae</v>
      </c>
      <c r="T1705" t="str">
        <f>VLOOKUP($D1705,Artslister!$A$1:$W$99,10,FALSE)</f>
        <v>Cotoneaster</v>
      </c>
      <c r="U1705" t="str">
        <f>VLOOKUP($D1705,Artslister!$A$1:$W$99,11,FALSE)</f>
        <v>integerrimus</v>
      </c>
      <c r="V1705">
        <f>VLOOKUP($D1705,Artslister!$A$1:$W$99,12,FALSE)</f>
        <v>0</v>
      </c>
      <c r="W1705" t="str">
        <f>VLOOKUP($D1705,Artslister!$A$1:$W$99,13,FALSE)</f>
        <v>Medik.</v>
      </c>
      <c r="X1705" t="e">
        <f>VLOOKUP($D1705,Artslister!$A$1:$W$99,15,FALSE)</f>
        <v>#REF!</v>
      </c>
      <c r="Y1705" t="e">
        <f>VLOOKUP($D1705,Artslister!$A$1:$W$99,17,FALSE)</f>
        <v>#N/A</v>
      </c>
    </row>
    <row r="1706" spans="1:25" hidden="1" x14ac:dyDescent="0.3">
      <c r="A1706" t="s">
        <v>104</v>
      </c>
      <c r="B1706">
        <v>2019</v>
      </c>
      <c r="C1706" t="s">
        <v>1922</v>
      </c>
      <c r="D1706" t="s">
        <v>1936</v>
      </c>
      <c r="E1706">
        <v>5</v>
      </c>
      <c r="L1706" t="str">
        <f>VLOOKUP($D1706,Artslister!$A$1:$W$99,2,FALSE)</f>
        <v>Cotoneaster integerrimus</v>
      </c>
      <c r="M1706" t="str">
        <f>VLOOKUP($D1706,Artslister!$A$1:$W$99,3,FALSE)</f>
        <v>103276</v>
      </c>
      <c r="N1706" t="str">
        <f>VLOOKUP($D1706,Artslister!$A$1:$W$99,4,FALSE)</f>
        <v>132025</v>
      </c>
      <c r="O1706" t="str">
        <f>VLOOKUP($D1706,Artslister!$A$1:$W$99,5,FALSE)</f>
        <v>Plantae</v>
      </c>
      <c r="P1706" t="str">
        <f>VLOOKUP($D1706,Artslister!$A$1:$W$99,6,FALSE)</f>
        <v>Magnoliophyta</v>
      </c>
      <c r="Q1706" t="str">
        <f>VLOOKUP($D1706,Artslister!$A$1:$W$99,7,FALSE)</f>
        <v>Eudicots</v>
      </c>
      <c r="R1706" t="str">
        <f>VLOOKUP($D1706,Artslister!$A$1:$W$99,8,FALSE)</f>
        <v>Rosales</v>
      </c>
      <c r="S1706" t="str">
        <f>VLOOKUP($D1706,Artslister!$A$1:$W$99,9,FALSE)</f>
        <v>Rosaceae</v>
      </c>
      <c r="T1706" t="str">
        <f>VLOOKUP($D1706,Artslister!$A$1:$W$99,10,FALSE)</f>
        <v>Cotoneaster</v>
      </c>
      <c r="U1706" t="str">
        <f>VLOOKUP($D1706,Artslister!$A$1:$W$99,11,FALSE)</f>
        <v>integerrimus</v>
      </c>
      <c r="V1706">
        <f>VLOOKUP($D1706,Artslister!$A$1:$W$99,12,FALSE)</f>
        <v>0</v>
      </c>
      <c r="W1706" t="str">
        <f>VLOOKUP($D1706,Artslister!$A$1:$W$99,13,FALSE)</f>
        <v>Medik.</v>
      </c>
      <c r="X1706" t="e">
        <f>VLOOKUP($D1706,Artslister!$A$1:$W$99,15,FALSE)</f>
        <v>#REF!</v>
      </c>
      <c r="Y1706" t="e">
        <f>VLOOKUP($D1706,Artslister!$A$1:$W$99,17,FALSE)</f>
        <v>#N/A</v>
      </c>
    </row>
    <row r="1707" spans="1:25" hidden="1" x14ac:dyDescent="0.3">
      <c r="A1707" t="s">
        <v>13</v>
      </c>
      <c r="B1707">
        <v>2019</v>
      </c>
      <c r="C1707" t="s">
        <v>1317</v>
      </c>
      <c r="D1707" t="s">
        <v>1928</v>
      </c>
      <c r="E1707">
        <v>5</v>
      </c>
      <c r="L1707" t="str">
        <f>VLOOKUP($D1707,Artslister!$A$1:$W$99,2,FALSE)</f>
        <v>Rosa sp.</v>
      </c>
      <c r="M1707" t="str">
        <f>VLOOKUP($D1707,Artslister!$A$1:$W$99,3,FALSE)</f>
        <v>103384</v>
      </c>
      <c r="N1707" t="str">
        <f>VLOOKUP($D1707,Artslister!$A$1:$W$99,4,FALSE)</f>
        <v>63344</v>
      </c>
      <c r="O1707" t="str">
        <f>VLOOKUP($D1707,Artslister!$A$1:$W$99,5,FALSE)</f>
        <v>Plantae</v>
      </c>
      <c r="P1707" t="str">
        <f>VLOOKUP($D1707,Artslister!$A$1:$W$99,6,FALSE)</f>
        <v>Magnoliophyta</v>
      </c>
      <c r="Q1707" t="str">
        <f>VLOOKUP($D1707,Artslister!$A$1:$W$99,7,FALSE)</f>
        <v>Eudicots</v>
      </c>
      <c r="R1707" t="str">
        <f>VLOOKUP($D1707,Artslister!$A$1:$W$99,8,FALSE)</f>
        <v>Rosales</v>
      </c>
      <c r="S1707" t="str">
        <f>VLOOKUP($D1707,Artslister!$A$1:$W$99,9,FALSE)</f>
        <v>Rosaceae</v>
      </c>
      <c r="T1707" t="str">
        <f>VLOOKUP($D1707,Artslister!$A$1:$W$99,10,FALSE)</f>
        <v>Rosa</v>
      </c>
      <c r="U1707">
        <f>VLOOKUP($D1707,Artslister!$A$1:$W$99,11,FALSE)</f>
        <v>0</v>
      </c>
      <c r="V1707">
        <f>VLOOKUP($D1707,Artslister!$A$1:$W$99,12,FALSE)</f>
        <v>0</v>
      </c>
      <c r="W1707" t="str">
        <f>VLOOKUP($D1707,Artslister!$A$1:$W$99,13,FALSE)</f>
        <v>L.</v>
      </c>
      <c r="X1707" t="e">
        <f>VLOOKUP($D1707,Artslister!$A$1:$W$99,15,FALSE)</f>
        <v>#REF!</v>
      </c>
      <c r="Y1707" t="e">
        <f>VLOOKUP($D1707,Artslister!$A$1:$W$99,17,FALSE)</f>
        <v>#N/A</v>
      </c>
    </row>
    <row r="1708" spans="1:25" hidden="1" x14ac:dyDescent="0.3">
      <c r="A1708" t="s">
        <v>13</v>
      </c>
      <c r="B1708">
        <v>2019</v>
      </c>
      <c r="C1708" t="s">
        <v>1319</v>
      </c>
      <c r="D1708" t="s">
        <v>1928</v>
      </c>
      <c r="E1708">
        <v>1</v>
      </c>
      <c r="L1708" t="str">
        <f>VLOOKUP($D1708,Artslister!$A$1:$W$99,2,FALSE)</f>
        <v>Rosa sp.</v>
      </c>
      <c r="M1708" t="str">
        <f>VLOOKUP($D1708,Artslister!$A$1:$W$99,3,FALSE)</f>
        <v>103384</v>
      </c>
      <c r="N1708" t="str">
        <f>VLOOKUP($D1708,Artslister!$A$1:$W$99,4,FALSE)</f>
        <v>63344</v>
      </c>
      <c r="O1708" t="str">
        <f>VLOOKUP($D1708,Artslister!$A$1:$W$99,5,FALSE)</f>
        <v>Plantae</v>
      </c>
      <c r="P1708" t="str">
        <f>VLOOKUP($D1708,Artslister!$A$1:$W$99,6,FALSE)</f>
        <v>Magnoliophyta</v>
      </c>
      <c r="Q1708" t="str">
        <f>VLOOKUP($D1708,Artslister!$A$1:$W$99,7,FALSE)</f>
        <v>Eudicots</v>
      </c>
      <c r="R1708" t="str">
        <f>VLOOKUP($D1708,Artslister!$A$1:$W$99,8,FALSE)</f>
        <v>Rosales</v>
      </c>
      <c r="S1708" t="str">
        <f>VLOOKUP($D1708,Artslister!$A$1:$W$99,9,FALSE)</f>
        <v>Rosaceae</v>
      </c>
      <c r="T1708" t="str">
        <f>VLOOKUP($D1708,Artslister!$A$1:$W$99,10,FALSE)</f>
        <v>Rosa</v>
      </c>
      <c r="U1708">
        <f>VLOOKUP($D1708,Artslister!$A$1:$W$99,11,FALSE)</f>
        <v>0</v>
      </c>
      <c r="V1708">
        <f>VLOOKUP($D1708,Artslister!$A$1:$W$99,12,FALSE)</f>
        <v>0</v>
      </c>
      <c r="W1708" t="str">
        <f>VLOOKUP($D1708,Artslister!$A$1:$W$99,13,FALSE)</f>
        <v>L.</v>
      </c>
      <c r="X1708" t="e">
        <f>VLOOKUP($D1708,Artslister!$A$1:$W$99,15,FALSE)</f>
        <v>#REF!</v>
      </c>
      <c r="Y1708" t="e">
        <f>VLOOKUP($D1708,Artslister!$A$1:$W$99,17,FALSE)</f>
        <v>#N/A</v>
      </c>
    </row>
    <row r="1709" spans="1:25" hidden="1" x14ac:dyDescent="0.3">
      <c r="A1709" t="s">
        <v>13</v>
      </c>
      <c r="B1709">
        <v>2019</v>
      </c>
      <c r="C1709" t="s">
        <v>1318</v>
      </c>
      <c r="D1709" t="s">
        <v>1928</v>
      </c>
      <c r="E1709">
        <v>30</v>
      </c>
      <c r="L1709" t="str">
        <f>VLOOKUP($D1709,Artslister!$A$1:$W$99,2,FALSE)</f>
        <v>Rosa sp.</v>
      </c>
      <c r="M1709" t="str">
        <f>VLOOKUP($D1709,Artslister!$A$1:$W$99,3,FALSE)</f>
        <v>103384</v>
      </c>
      <c r="N1709" t="str">
        <f>VLOOKUP($D1709,Artslister!$A$1:$W$99,4,FALSE)</f>
        <v>63344</v>
      </c>
      <c r="O1709" t="str">
        <f>VLOOKUP($D1709,Artslister!$A$1:$W$99,5,FALSE)</f>
        <v>Plantae</v>
      </c>
      <c r="P1709" t="str">
        <f>VLOOKUP($D1709,Artslister!$A$1:$W$99,6,FALSE)</f>
        <v>Magnoliophyta</v>
      </c>
      <c r="Q1709" t="str">
        <f>VLOOKUP($D1709,Artslister!$A$1:$W$99,7,FALSE)</f>
        <v>Eudicots</v>
      </c>
      <c r="R1709" t="str">
        <f>VLOOKUP($D1709,Artslister!$A$1:$W$99,8,FALSE)</f>
        <v>Rosales</v>
      </c>
      <c r="S1709" t="str">
        <f>VLOOKUP($D1709,Artslister!$A$1:$W$99,9,FALSE)</f>
        <v>Rosaceae</v>
      </c>
      <c r="T1709" t="str">
        <f>VLOOKUP($D1709,Artslister!$A$1:$W$99,10,FALSE)</f>
        <v>Rosa</v>
      </c>
      <c r="U1709">
        <f>VLOOKUP($D1709,Artslister!$A$1:$W$99,11,FALSE)</f>
        <v>0</v>
      </c>
      <c r="V1709">
        <f>VLOOKUP($D1709,Artslister!$A$1:$W$99,12,FALSE)</f>
        <v>0</v>
      </c>
      <c r="W1709" t="str">
        <f>VLOOKUP($D1709,Artslister!$A$1:$W$99,13,FALSE)</f>
        <v>L.</v>
      </c>
      <c r="X1709" t="e">
        <f>VLOOKUP($D1709,Artslister!$A$1:$W$99,15,FALSE)</f>
        <v>#REF!</v>
      </c>
      <c r="Y1709" t="e">
        <f>VLOOKUP($D1709,Artslister!$A$1:$W$99,17,FALSE)</f>
        <v>#N/A</v>
      </c>
    </row>
    <row r="1710" spans="1:25" hidden="1" x14ac:dyDescent="0.3">
      <c r="A1710" t="s">
        <v>13</v>
      </c>
      <c r="B1710">
        <v>2019</v>
      </c>
      <c r="C1710" t="s">
        <v>1326</v>
      </c>
      <c r="D1710" t="s">
        <v>1928</v>
      </c>
      <c r="E1710">
        <v>10</v>
      </c>
      <c r="L1710" t="str">
        <f>VLOOKUP($D1710,Artslister!$A$1:$W$99,2,FALSE)</f>
        <v>Rosa sp.</v>
      </c>
      <c r="M1710" t="str">
        <f>VLOOKUP($D1710,Artslister!$A$1:$W$99,3,FALSE)</f>
        <v>103384</v>
      </c>
      <c r="N1710" t="str">
        <f>VLOOKUP($D1710,Artslister!$A$1:$W$99,4,FALSE)</f>
        <v>63344</v>
      </c>
      <c r="O1710" t="str">
        <f>VLOOKUP($D1710,Artslister!$A$1:$W$99,5,FALSE)</f>
        <v>Plantae</v>
      </c>
      <c r="P1710" t="str">
        <f>VLOOKUP($D1710,Artslister!$A$1:$W$99,6,FALSE)</f>
        <v>Magnoliophyta</v>
      </c>
      <c r="Q1710" t="str">
        <f>VLOOKUP($D1710,Artslister!$A$1:$W$99,7,FALSE)</f>
        <v>Eudicots</v>
      </c>
      <c r="R1710" t="str">
        <f>VLOOKUP($D1710,Artslister!$A$1:$W$99,8,FALSE)</f>
        <v>Rosales</v>
      </c>
      <c r="S1710" t="str">
        <f>VLOOKUP($D1710,Artslister!$A$1:$W$99,9,FALSE)</f>
        <v>Rosaceae</v>
      </c>
      <c r="T1710" t="str">
        <f>VLOOKUP($D1710,Artslister!$A$1:$W$99,10,FALSE)</f>
        <v>Rosa</v>
      </c>
      <c r="U1710">
        <f>VLOOKUP($D1710,Artslister!$A$1:$W$99,11,FALSE)</f>
        <v>0</v>
      </c>
      <c r="V1710">
        <f>VLOOKUP($D1710,Artslister!$A$1:$W$99,12,FALSE)</f>
        <v>0</v>
      </c>
      <c r="W1710" t="str">
        <f>VLOOKUP($D1710,Artslister!$A$1:$W$99,13,FALSE)</f>
        <v>L.</v>
      </c>
      <c r="X1710" t="e">
        <f>VLOOKUP($D1710,Artslister!$A$1:$W$99,15,FALSE)</f>
        <v>#REF!</v>
      </c>
      <c r="Y1710" t="e">
        <f>VLOOKUP($D1710,Artslister!$A$1:$W$99,17,FALSE)</f>
        <v>#N/A</v>
      </c>
    </row>
    <row r="1711" spans="1:25" hidden="1" x14ac:dyDescent="0.3">
      <c r="A1711" t="s">
        <v>13</v>
      </c>
      <c r="B1711">
        <v>2019</v>
      </c>
      <c r="C1711" t="s">
        <v>1321</v>
      </c>
      <c r="D1711" t="s">
        <v>1928</v>
      </c>
      <c r="E1711">
        <v>10</v>
      </c>
      <c r="L1711" t="str">
        <f>VLOOKUP($D1711,Artslister!$A$1:$W$99,2,FALSE)</f>
        <v>Rosa sp.</v>
      </c>
      <c r="M1711" t="str">
        <f>VLOOKUP($D1711,Artslister!$A$1:$W$99,3,FALSE)</f>
        <v>103384</v>
      </c>
      <c r="N1711" t="str">
        <f>VLOOKUP($D1711,Artslister!$A$1:$W$99,4,FALSE)</f>
        <v>63344</v>
      </c>
      <c r="O1711" t="str">
        <f>VLOOKUP($D1711,Artslister!$A$1:$W$99,5,FALSE)</f>
        <v>Plantae</v>
      </c>
      <c r="P1711" t="str">
        <f>VLOOKUP($D1711,Artslister!$A$1:$W$99,6,FALSE)</f>
        <v>Magnoliophyta</v>
      </c>
      <c r="Q1711" t="str">
        <f>VLOOKUP($D1711,Artslister!$A$1:$W$99,7,FALSE)</f>
        <v>Eudicots</v>
      </c>
      <c r="R1711" t="str">
        <f>VLOOKUP($D1711,Artslister!$A$1:$W$99,8,FALSE)</f>
        <v>Rosales</v>
      </c>
      <c r="S1711" t="str">
        <f>VLOOKUP($D1711,Artslister!$A$1:$W$99,9,FALSE)</f>
        <v>Rosaceae</v>
      </c>
      <c r="T1711" t="str">
        <f>VLOOKUP($D1711,Artslister!$A$1:$W$99,10,FALSE)</f>
        <v>Rosa</v>
      </c>
      <c r="U1711">
        <f>VLOOKUP($D1711,Artslister!$A$1:$W$99,11,FALSE)</f>
        <v>0</v>
      </c>
      <c r="V1711">
        <f>VLOOKUP($D1711,Artslister!$A$1:$W$99,12,FALSE)</f>
        <v>0</v>
      </c>
      <c r="W1711" t="str">
        <f>VLOOKUP($D1711,Artslister!$A$1:$W$99,13,FALSE)</f>
        <v>L.</v>
      </c>
      <c r="X1711" t="e">
        <f>VLOOKUP($D1711,Artslister!$A$1:$W$99,15,FALSE)</f>
        <v>#REF!</v>
      </c>
      <c r="Y1711" t="e">
        <f>VLOOKUP($D1711,Artslister!$A$1:$W$99,17,FALSE)</f>
        <v>#N/A</v>
      </c>
    </row>
    <row r="1712" spans="1:25" hidden="1" x14ac:dyDescent="0.3">
      <c r="A1712" t="s">
        <v>13</v>
      </c>
      <c r="B1712">
        <v>2019</v>
      </c>
      <c r="C1712" t="s">
        <v>1320</v>
      </c>
      <c r="D1712" t="s">
        <v>1928</v>
      </c>
      <c r="E1712">
        <v>2</v>
      </c>
      <c r="L1712" t="str">
        <f>VLOOKUP($D1712,Artslister!$A$1:$W$99,2,FALSE)</f>
        <v>Rosa sp.</v>
      </c>
      <c r="M1712" t="str">
        <f>VLOOKUP($D1712,Artslister!$A$1:$W$99,3,FALSE)</f>
        <v>103384</v>
      </c>
      <c r="N1712" t="str">
        <f>VLOOKUP($D1712,Artslister!$A$1:$W$99,4,FALSE)</f>
        <v>63344</v>
      </c>
      <c r="O1712" t="str">
        <f>VLOOKUP($D1712,Artslister!$A$1:$W$99,5,FALSE)</f>
        <v>Plantae</v>
      </c>
      <c r="P1712" t="str">
        <f>VLOOKUP($D1712,Artslister!$A$1:$W$99,6,FALSE)</f>
        <v>Magnoliophyta</v>
      </c>
      <c r="Q1712" t="str">
        <f>VLOOKUP($D1712,Artslister!$A$1:$W$99,7,FALSE)</f>
        <v>Eudicots</v>
      </c>
      <c r="R1712" t="str">
        <f>VLOOKUP($D1712,Artslister!$A$1:$W$99,8,FALSE)</f>
        <v>Rosales</v>
      </c>
      <c r="S1712" t="str">
        <f>VLOOKUP($D1712,Artslister!$A$1:$W$99,9,FALSE)</f>
        <v>Rosaceae</v>
      </c>
      <c r="T1712" t="str">
        <f>VLOOKUP($D1712,Artslister!$A$1:$W$99,10,FALSE)</f>
        <v>Rosa</v>
      </c>
      <c r="U1712">
        <f>VLOOKUP($D1712,Artslister!$A$1:$W$99,11,FALSE)</f>
        <v>0</v>
      </c>
      <c r="V1712">
        <f>VLOOKUP($D1712,Artslister!$A$1:$W$99,12,FALSE)</f>
        <v>0</v>
      </c>
      <c r="W1712" t="str">
        <f>VLOOKUP($D1712,Artslister!$A$1:$W$99,13,FALSE)</f>
        <v>L.</v>
      </c>
      <c r="X1712" t="e">
        <f>VLOOKUP($D1712,Artslister!$A$1:$W$99,15,FALSE)</f>
        <v>#REF!</v>
      </c>
      <c r="Y1712" t="e">
        <f>VLOOKUP($D1712,Artslister!$A$1:$W$99,17,FALSE)</f>
        <v>#N/A</v>
      </c>
    </row>
    <row r="1713" spans="1:25" hidden="1" x14ac:dyDescent="0.3">
      <c r="A1713" t="s">
        <v>13</v>
      </c>
      <c r="B1713">
        <v>2019</v>
      </c>
      <c r="C1713" t="s">
        <v>1322</v>
      </c>
      <c r="D1713" t="s">
        <v>1928</v>
      </c>
      <c r="E1713">
        <v>25</v>
      </c>
      <c r="L1713" t="str">
        <f>VLOOKUP($D1713,Artslister!$A$1:$W$99,2,FALSE)</f>
        <v>Rosa sp.</v>
      </c>
      <c r="M1713" t="str">
        <f>VLOOKUP($D1713,Artslister!$A$1:$W$99,3,FALSE)</f>
        <v>103384</v>
      </c>
      <c r="N1713" t="str">
        <f>VLOOKUP($D1713,Artslister!$A$1:$W$99,4,FALSE)</f>
        <v>63344</v>
      </c>
      <c r="O1713" t="str">
        <f>VLOOKUP($D1713,Artslister!$A$1:$W$99,5,FALSE)</f>
        <v>Plantae</v>
      </c>
      <c r="P1713" t="str">
        <f>VLOOKUP($D1713,Artslister!$A$1:$W$99,6,FALSE)</f>
        <v>Magnoliophyta</v>
      </c>
      <c r="Q1713" t="str">
        <f>VLOOKUP($D1713,Artslister!$A$1:$W$99,7,FALSE)</f>
        <v>Eudicots</v>
      </c>
      <c r="R1713" t="str">
        <f>VLOOKUP($D1713,Artslister!$A$1:$W$99,8,FALSE)</f>
        <v>Rosales</v>
      </c>
      <c r="S1713" t="str">
        <f>VLOOKUP($D1713,Artslister!$A$1:$W$99,9,FALSE)</f>
        <v>Rosaceae</v>
      </c>
      <c r="T1713" t="str">
        <f>VLOOKUP($D1713,Artslister!$A$1:$W$99,10,FALSE)</f>
        <v>Rosa</v>
      </c>
      <c r="U1713">
        <f>VLOOKUP($D1713,Artslister!$A$1:$W$99,11,FALSE)</f>
        <v>0</v>
      </c>
      <c r="V1713">
        <f>VLOOKUP($D1713,Artslister!$A$1:$W$99,12,FALSE)</f>
        <v>0</v>
      </c>
      <c r="W1713" t="str">
        <f>VLOOKUP($D1713,Artslister!$A$1:$W$99,13,FALSE)</f>
        <v>L.</v>
      </c>
      <c r="X1713" t="e">
        <f>VLOOKUP($D1713,Artslister!$A$1:$W$99,15,FALSE)</f>
        <v>#REF!</v>
      </c>
      <c r="Y1713" t="e">
        <f>VLOOKUP($D1713,Artslister!$A$1:$W$99,17,FALSE)</f>
        <v>#N/A</v>
      </c>
    </row>
    <row r="1714" spans="1:25" hidden="1" x14ac:dyDescent="0.3">
      <c r="A1714" t="s">
        <v>20</v>
      </c>
      <c r="B1714">
        <v>2019</v>
      </c>
      <c r="C1714" t="s">
        <v>1352</v>
      </c>
      <c r="D1714" t="s">
        <v>1928</v>
      </c>
      <c r="E1714">
        <v>30</v>
      </c>
      <c r="L1714" t="str">
        <f>VLOOKUP($D1714,Artslister!$A$1:$W$99,2,FALSE)</f>
        <v>Rosa sp.</v>
      </c>
      <c r="M1714" t="str">
        <f>VLOOKUP($D1714,Artslister!$A$1:$W$99,3,FALSE)</f>
        <v>103384</v>
      </c>
      <c r="N1714" t="str">
        <f>VLOOKUP($D1714,Artslister!$A$1:$W$99,4,FALSE)</f>
        <v>63344</v>
      </c>
      <c r="O1714" t="str">
        <f>VLOOKUP($D1714,Artslister!$A$1:$W$99,5,FALSE)</f>
        <v>Plantae</v>
      </c>
      <c r="P1714" t="str">
        <f>VLOOKUP($D1714,Artslister!$A$1:$W$99,6,FALSE)</f>
        <v>Magnoliophyta</v>
      </c>
      <c r="Q1714" t="str">
        <f>VLOOKUP($D1714,Artslister!$A$1:$W$99,7,FALSE)</f>
        <v>Eudicots</v>
      </c>
      <c r="R1714" t="str">
        <f>VLOOKUP($D1714,Artslister!$A$1:$W$99,8,FALSE)</f>
        <v>Rosales</v>
      </c>
      <c r="S1714" t="str">
        <f>VLOOKUP($D1714,Artslister!$A$1:$W$99,9,FALSE)</f>
        <v>Rosaceae</v>
      </c>
      <c r="T1714" t="str">
        <f>VLOOKUP($D1714,Artslister!$A$1:$W$99,10,FALSE)</f>
        <v>Rosa</v>
      </c>
      <c r="U1714">
        <f>VLOOKUP($D1714,Artslister!$A$1:$W$99,11,FALSE)</f>
        <v>0</v>
      </c>
      <c r="V1714">
        <f>VLOOKUP($D1714,Artslister!$A$1:$W$99,12,FALSE)</f>
        <v>0</v>
      </c>
      <c r="W1714" t="str">
        <f>VLOOKUP($D1714,Artslister!$A$1:$W$99,13,FALSE)</f>
        <v>L.</v>
      </c>
      <c r="X1714" t="e">
        <f>VLOOKUP($D1714,Artslister!$A$1:$W$99,15,FALSE)</f>
        <v>#REF!</v>
      </c>
      <c r="Y1714" t="e">
        <f>VLOOKUP($D1714,Artslister!$A$1:$W$99,17,FALSE)</f>
        <v>#N/A</v>
      </c>
    </row>
    <row r="1715" spans="1:25" hidden="1" x14ac:dyDescent="0.3">
      <c r="A1715" t="s">
        <v>20</v>
      </c>
      <c r="B1715">
        <v>2019</v>
      </c>
      <c r="C1715" t="s">
        <v>1347</v>
      </c>
      <c r="D1715" t="s">
        <v>1928</v>
      </c>
      <c r="E1715">
        <v>20</v>
      </c>
      <c r="L1715" t="str">
        <f>VLOOKUP($D1715,Artslister!$A$1:$W$99,2,FALSE)</f>
        <v>Rosa sp.</v>
      </c>
      <c r="M1715" t="str">
        <f>VLOOKUP($D1715,Artslister!$A$1:$W$99,3,FALSE)</f>
        <v>103384</v>
      </c>
      <c r="N1715" t="str">
        <f>VLOOKUP($D1715,Artslister!$A$1:$W$99,4,FALSE)</f>
        <v>63344</v>
      </c>
      <c r="O1715" t="str">
        <f>VLOOKUP($D1715,Artslister!$A$1:$W$99,5,FALSE)</f>
        <v>Plantae</v>
      </c>
      <c r="P1715" t="str">
        <f>VLOOKUP($D1715,Artslister!$A$1:$W$99,6,FALSE)</f>
        <v>Magnoliophyta</v>
      </c>
      <c r="Q1715" t="str">
        <f>VLOOKUP($D1715,Artslister!$A$1:$W$99,7,FALSE)</f>
        <v>Eudicots</v>
      </c>
      <c r="R1715" t="str">
        <f>VLOOKUP($D1715,Artslister!$A$1:$W$99,8,FALSE)</f>
        <v>Rosales</v>
      </c>
      <c r="S1715" t="str">
        <f>VLOOKUP($D1715,Artslister!$A$1:$W$99,9,FALSE)</f>
        <v>Rosaceae</v>
      </c>
      <c r="T1715" t="str">
        <f>VLOOKUP($D1715,Artslister!$A$1:$W$99,10,FALSE)</f>
        <v>Rosa</v>
      </c>
      <c r="U1715">
        <f>VLOOKUP($D1715,Artslister!$A$1:$W$99,11,FALSE)</f>
        <v>0</v>
      </c>
      <c r="V1715">
        <f>VLOOKUP($D1715,Artslister!$A$1:$W$99,12,FALSE)</f>
        <v>0</v>
      </c>
      <c r="W1715" t="str">
        <f>VLOOKUP($D1715,Artslister!$A$1:$W$99,13,FALSE)</f>
        <v>L.</v>
      </c>
      <c r="X1715" t="e">
        <f>VLOOKUP($D1715,Artslister!$A$1:$W$99,15,FALSE)</f>
        <v>#REF!</v>
      </c>
      <c r="Y1715" t="e">
        <f>VLOOKUP($D1715,Artslister!$A$1:$W$99,17,FALSE)</f>
        <v>#N/A</v>
      </c>
    </row>
    <row r="1716" spans="1:25" hidden="1" x14ac:dyDescent="0.3">
      <c r="A1716" t="s">
        <v>20</v>
      </c>
      <c r="B1716">
        <v>2019</v>
      </c>
      <c r="C1716" t="s">
        <v>1349</v>
      </c>
      <c r="D1716" t="s">
        <v>1928</v>
      </c>
      <c r="E1716">
        <v>3</v>
      </c>
      <c r="L1716" t="str">
        <f>VLOOKUP($D1716,Artslister!$A$1:$W$99,2,FALSE)</f>
        <v>Rosa sp.</v>
      </c>
      <c r="M1716" t="str">
        <f>VLOOKUP($D1716,Artslister!$A$1:$W$99,3,FALSE)</f>
        <v>103384</v>
      </c>
      <c r="N1716" t="str">
        <f>VLOOKUP($D1716,Artslister!$A$1:$W$99,4,FALSE)</f>
        <v>63344</v>
      </c>
      <c r="O1716" t="str">
        <f>VLOOKUP($D1716,Artslister!$A$1:$W$99,5,FALSE)</f>
        <v>Plantae</v>
      </c>
      <c r="P1716" t="str">
        <f>VLOOKUP($D1716,Artslister!$A$1:$W$99,6,FALSE)</f>
        <v>Magnoliophyta</v>
      </c>
      <c r="Q1716" t="str">
        <f>VLOOKUP($D1716,Artslister!$A$1:$W$99,7,FALSE)</f>
        <v>Eudicots</v>
      </c>
      <c r="R1716" t="str">
        <f>VLOOKUP($D1716,Artslister!$A$1:$W$99,8,FALSE)</f>
        <v>Rosales</v>
      </c>
      <c r="S1716" t="str">
        <f>VLOOKUP($D1716,Artslister!$A$1:$W$99,9,FALSE)</f>
        <v>Rosaceae</v>
      </c>
      <c r="T1716" t="str">
        <f>VLOOKUP($D1716,Artslister!$A$1:$W$99,10,FALSE)</f>
        <v>Rosa</v>
      </c>
      <c r="U1716">
        <f>VLOOKUP($D1716,Artslister!$A$1:$W$99,11,FALSE)</f>
        <v>0</v>
      </c>
      <c r="V1716">
        <f>VLOOKUP($D1716,Artslister!$A$1:$W$99,12,FALSE)</f>
        <v>0</v>
      </c>
      <c r="W1716" t="str">
        <f>VLOOKUP($D1716,Artslister!$A$1:$W$99,13,FALSE)</f>
        <v>L.</v>
      </c>
      <c r="X1716" t="e">
        <f>VLOOKUP($D1716,Artslister!$A$1:$W$99,15,FALSE)</f>
        <v>#REF!</v>
      </c>
      <c r="Y1716" t="e">
        <f>VLOOKUP($D1716,Artslister!$A$1:$W$99,17,FALSE)</f>
        <v>#N/A</v>
      </c>
    </row>
    <row r="1717" spans="1:25" hidden="1" x14ac:dyDescent="0.3">
      <c r="A1717" t="s">
        <v>20</v>
      </c>
      <c r="B1717">
        <v>2019</v>
      </c>
      <c r="C1717" t="s">
        <v>1348</v>
      </c>
      <c r="D1717" t="s">
        <v>1928</v>
      </c>
      <c r="E1717">
        <v>2</v>
      </c>
      <c r="L1717" t="str">
        <f>VLOOKUP($D1717,Artslister!$A$1:$W$99,2,FALSE)</f>
        <v>Rosa sp.</v>
      </c>
      <c r="M1717" t="str">
        <f>VLOOKUP($D1717,Artslister!$A$1:$W$99,3,FALSE)</f>
        <v>103384</v>
      </c>
      <c r="N1717" t="str">
        <f>VLOOKUP($D1717,Artslister!$A$1:$W$99,4,FALSE)</f>
        <v>63344</v>
      </c>
      <c r="O1717" t="str">
        <f>VLOOKUP($D1717,Artslister!$A$1:$W$99,5,FALSE)</f>
        <v>Plantae</v>
      </c>
      <c r="P1717" t="str">
        <f>VLOOKUP($D1717,Artslister!$A$1:$W$99,6,FALSE)</f>
        <v>Magnoliophyta</v>
      </c>
      <c r="Q1717" t="str">
        <f>VLOOKUP($D1717,Artslister!$A$1:$W$99,7,FALSE)</f>
        <v>Eudicots</v>
      </c>
      <c r="R1717" t="str">
        <f>VLOOKUP($D1717,Artslister!$A$1:$W$99,8,FALSE)</f>
        <v>Rosales</v>
      </c>
      <c r="S1717" t="str">
        <f>VLOOKUP($D1717,Artslister!$A$1:$W$99,9,FALSE)</f>
        <v>Rosaceae</v>
      </c>
      <c r="T1717" t="str">
        <f>VLOOKUP($D1717,Artslister!$A$1:$W$99,10,FALSE)</f>
        <v>Rosa</v>
      </c>
      <c r="U1717">
        <f>VLOOKUP($D1717,Artslister!$A$1:$W$99,11,FALSE)</f>
        <v>0</v>
      </c>
      <c r="V1717">
        <f>VLOOKUP($D1717,Artslister!$A$1:$W$99,12,FALSE)</f>
        <v>0</v>
      </c>
      <c r="W1717" t="str">
        <f>VLOOKUP($D1717,Artslister!$A$1:$W$99,13,FALSE)</f>
        <v>L.</v>
      </c>
      <c r="X1717" t="e">
        <f>VLOOKUP($D1717,Artslister!$A$1:$W$99,15,FALSE)</f>
        <v>#REF!</v>
      </c>
      <c r="Y1717" t="e">
        <f>VLOOKUP($D1717,Artslister!$A$1:$W$99,17,FALSE)</f>
        <v>#N/A</v>
      </c>
    </row>
    <row r="1718" spans="1:25" hidden="1" x14ac:dyDescent="0.3">
      <c r="A1718" t="s">
        <v>20</v>
      </c>
      <c r="B1718">
        <v>2019</v>
      </c>
      <c r="C1718" t="s">
        <v>1350</v>
      </c>
      <c r="D1718" t="s">
        <v>1928</v>
      </c>
      <c r="E1718">
        <v>5</v>
      </c>
      <c r="L1718" t="str">
        <f>VLOOKUP($D1718,Artslister!$A$1:$W$99,2,FALSE)</f>
        <v>Rosa sp.</v>
      </c>
      <c r="M1718" t="str">
        <f>VLOOKUP($D1718,Artslister!$A$1:$W$99,3,FALSE)</f>
        <v>103384</v>
      </c>
      <c r="N1718" t="str">
        <f>VLOOKUP($D1718,Artslister!$A$1:$W$99,4,FALSE)</f>
        <v>63344</v>
      </c>
      <c r="O1718" t="str">
        <f>VLOOKUP($D1718,Artslister!$A$1:$W$99,5,FALSE)</f>
        <v>Plantae</v>
      </c>
      <c r="P1718" t="str">
        <f>VLOOKUP($D1718,Artslister!$A$1:$W$99,6,FALSE)</f>
        <v>Magnoliophyta</v>
      </c>
      <c r="Q1718" t="str">
        <f>VLOOKUP($D1718,Artslister!$A$1:$W$99,7,FALSE)</f>
        <v>Eudicots</v>
      </c>
      <c r="R1718" t="str">
        <f>VLOOKUP($D1718,Artslister!$A$1:$W$99,8,FALSE)</f>
        <v>Rosales</v>
      </c>
      <c r="S1718" t="str">
        <f>VLOOKUP($D1718,Artslister!$A$1:$W$99,9,FALSE)</f>
        <v>Rosaceae</v>
      </c>
      <c r="T1718" t="str">
        <f>VLOOKUP($D1718,Artslister!$A$1:$W$99,10,FALSE)</f>
        <v>Rosa</v>
      </c>
      <c r="U1718">
        <f>VLOOKUP($D1718,Artslister!$A$1:$W$99,11,FALSE)</f>
        <v>0</v>
      </c>
      <c r="V1718">
        <f>VLOOKUP($D1718,Artslister!$A$1:$W$99,12,FALSE)</f>
        <v>0</v>
      </c>
      <c r="W1718" t="str">
        <f>VLOOKUP($D1718,Artslister!$A$1:$W$99,13,FALSE)</f>
        <v>L.</v>
      </c>
      <c r="X1718" t="e">
        <f>VLOOKUP($D1718,Artslister!$A$1:$W$99,15,FALSE)</f>
        <v>#REF!</v>
      </c>
      <c r="Y1718" t="e">
        <f>VLOOKUP($D1718,Artslister!$A$1:$W$99,17,FALSE)</f>
        <v>#N/A</v>
      </c>
    </row>
    <row r="1719" spans="1:25" hidden="1" x14ac:dyDescent="0.3">
      <c r="A1719" t="s">
        <v>20</v>
      </c>
      <c r="B1719">
        <v>2019</v>
      </c>
      <c r="C1719" t="s">
        <v>1345</v>
      </c>
      <c r="D1719" t="s">
        <v>1928</v>
      </c>
      <c r="E1719">
        <v>20</v>
      </c>
      <c r="L1719" t="str">
        <f>VLOOKUP($D1719,Artslister!$A$1:$W$99,2,FALSE)</f>
        <v>Rosa sp.</v>
      </c>
      <c r="M1719" t="str">
        <f>VLOOKUP($D1719,Artslister!$A$1:$W$99,3,FALSE)</f>
        <v>103384</v>
      </c>
      <c r="N1719" t="str">
        <f>VLOOKUP($D1719,Artslister!$A$1:$W$99,4,FALSE)</f>
        <v>63344</v>
      </c>
      <c r="O1719" t="str">
        <f>VLOOKUP($D1719,Artslister!$A$1:$W$99,5,FALSE)</f>
        <v>Plantae</v>
      </c>
      <c r="P1719" t="str">
        <f>VLOOKUP($D1719,Artslister!$A$1:$W$99,6,FALSE)</f>
        <v>Magnoliophyta</v>
      </c>
      <c r="Q1719" t="str">
        <f>VLOOKUP($D1719,Artslister!$A$1:$W$99,7,FALSE)</f>
        <v>Eudicots</v>
      </c>
      <c r="R1719" t="str">
        <f>VLOOKUP($D1719,Artslister!$A$1:$W$99,8,FALSE)</f>
        <v>Rosales</v>
      </c>
      <c r="S1719" t="str">
        <f>VLOOKUP($D1719,Artslister!$A$1:$W$99,9,FALSE)</f>
        <v>Rosaceae</v>
      </c>
      <c r="T1719" t="str">
        <f>VLOOKUP($D1719,Artslister!$A$1:$W$99,10,FALSE)</f>
        <v>Rosa</v>
      </c>
      <c r="U1719">
        <f>VLOOKUP($D1719,Artslister!$A$1:$W$99,11,FALSE)</f>
        <v>0</v>
      </c>
      <c r="V1719">
        <f>VLOOKUP($D1719,Artslister!$A$1:$W$99,12,FALSE)</f>
        <v>0</v>
      </c>
      <c r="W1719" t="str">
        <f>VLOOKUP($D1719,Artslister!$A$1:$W$99,13,FALSE)</f>
        <v>L.</v>
      </c>
      <c r="X1719" t="e">
        <f>VLOOKUP($D1719,Artslister!$A$1:$W$99,15,FALSE)</f>
        <v>#REF!</v>
      </c>
      <c r="Y1719" t="e">
        <f>VLOOKUP($D1719,Artslister!$A$1:$W$99,17,FALSE)</f>
        <v>#N/A</v>
      </c>
    </row>
    <row r="1720" spans="1:25" hidden="1" x14ac:dyDescent="0.3">
      <c r="A1720" t="s">
        <v>20</v>
      </c>
      <c r="B1720">
        <v>2019</v>
      </c>
      <c r="C1720" t="s">
        <v>1346</v>
      </c>
      <c r="D1720" t="s">
        <v>1928</v>
      </c>
      <c r="E1720">
        <v>1</v>
      </c>
      <c r="L1720" t="str">
        <f>VLOOKUP($D1720,Artslister!$A$1:$W$99,2,FALSE)</f>
        <v>Rosa sp.</v>
      </c>
      <c r="M1720" t="str">
        <f>VLOOKUP($D1720,Artslister!$A$1:$W$99,3,FALSE)</f>
        <v>103384</v>
      </c>
      <c r="N1720" t="str">
        <f>VLOOKUP($D1720,Artslister!$A$1:$W$99,4,FALSE)</f>
        <v>63344</v>
      </c>
      <c r="O1720" t="str">
        <f>VLOOKUP($D1720,Artslister!$A$1:$W$99,5,FALSE)</f>
        <v>Plantae</v>
      </c>
      <c r="P1720" t="str">
        <f>VLOOKUP($D1720,Artslister!$A$1:$W$99,6,FALSE)</f>
        <v>Magnoliophyta</v>
      </c>
      <c r="Q1720" t="str">
        <f>VLOOKUP($D1720,Artslister!$A$1:$W$99,7,FALSE)</f>
        <v>Eudicots</v>
      </c>
      <c r="R1720" t="str">
        <f>VLOOKUP($D1720,Artslister!$A$1:$W$99,8,FALSE)</f>
        <v>Rosales</v>
      </c>
      <c r="S1720" t="str">
        <f>VLOOKUP($D1720,Artslister!$A$1:$W$99,9,FALSE)</f>
        <v>Rosaceae</v>
      </c>
      <c r="T1720" t="str">
        <f>VLOOKUP($D1720,Artslister!$A$1:$W$99,10,FALSE)</f>
        <v>Rosa</v>
      </c>
      <c r="U1720">
        <f>VLOOKUP($D1720,Artslister!$A$1:$W$99,11,FALSE)</f>
        <v>0</v>
      </c>
      <c r="V1720">
        <f>VLOOKUP($D1720,Artslister!$A$1:$W$99,12,FALSE)</f>
        <v>0</v>
      </c>
      <c r="W1720" t="str">
        <f>VLOOKUP($D1720,Artslister!$A$1:$W$99,13,FALSE)</f>
        <v>L.</v>
      </c>
      <c r="X1720" t="e">
        <f>VLOOKUP($D1720,Artslister!$A$1:$W$99,15,FALSE)</f>
        <v>#REF!</v>
      </c>
      <c r="Y1720" t="e">
        <f>VLOOKUP($D1720,Artslister!$A$1:$W$99,17,FALSE)</f>
        <v>#N/A</v>
      </c>
    </row>
    <row r="1721" spans="1:25" hidden="1" x14ac:dyDescent="0.3">
      <c r="A1721" t="s">
        <v>20</v>
      </c>
      <c r="B1721">
        <v>2019</v>
      </c>
      <c r="C1721" t="s">
        <v>1344</v>
      </c>
      <c r="D1721" t="s">
        <v>1928</v>
      </c>
      <c r="E1721">
        <v>10</v>
      </c>
      <c r="L1721" t="str">
        <f>VLOOKUP($D1721,Artslister!$A$1:$W$99,2,FALSE)</f>
        <v>Rosa sp.</v>
      </c>
      <c r="M1721" t="str">
        <f>VLOOKUP($D1721,Artslister!$A$1:$W$99,3,FALSE)</f>
        <v>103384</v>
      </c>
      <c r="N1721" t="str">
        <f>VLOOKUP($D1721,Artslister!$A$1:$W$99,4,FALSE)</f>
        <v>63344</v>
      </c>
      <c r="O1721" t="str">
        <f>VLOOKUP($D1721,Artslister!$A$1:$W$99,5,FALSE)</f>
        <v>Plantae</v>
      </c>
      <c r="P1721" t="str">
        <f>VLOOKUP($D1721,Artslister!$A$1:$W$99,6,FALSE)</f>
        <v>Magnoliophyta</v>
      </c>
      <c r="Q1721" t="str">
        <f>VLOOKUP($D1721,Artslister!$A$1:$W$99,7,FALSE)</f>
        <v>Eudicots</v>
      </c>
      <c r="R1721" t="str">
        <f>VLOOKUP($D1721,Artslister!$A$1:$W$99,8,FALSE)</f>
        <v>Rosales</v>
      </c>
      <c r="S1721" t="str">
        <f>VLOOKUP($D1721,Artslister!$A$1:$W$99,9,FALSE)</f>
        <v>Rosaceae</v>
      </c>
      <c r="T1721" t="str">
        <f>VLOOKUP($D1721,Artslister!$A$1:$W$99,10,FALSE)</f>
        <v>Rosa</v>
      </c>
      <c r="U1721">
        <f>VLOOKUP($D1721,Artslister!$A$1:$W$99,11,FALSE)</f>
        <v>0</v>
      </c>
      <c r="V1721">
        <f>VLOOKUP($D1721,Artslister!$A$1:$W$99,12,FALSE)</f>
        <v>0</v>
      </c>
      <c r="W1721" t="str">
        <f>VLOOKUP($D1721,Artslister!$A$1:$W$99,13,FALSE)</f>
        <v>L.</v>
      </c>
      <c r="X1721" t="e">
        <f>VLOOKUP($D1721,Artslister!$A$1:$W$99,15,FALSE)</f>
        <v>#REF!</v>
      </c>
      <c r="Y1721" t="e">
        <f>VLOOKUP($D1721,Artslister!$A$1:$W$99,17,FALSE)</f>
        <v>#N/A</v>
      </c>
    </row>
    <row r="1722" spans="1:25" hidden="1" x14ac:dyDescent="0.3">
      <c r="A1722" t="s">
        <v>35</v>
      </c>
      <c r="B1722">
        <v>2019</v>
      </c>
      <c r="C1722" t="s">
        <v>1365</v>
      </c>
      <c r="D1722" t="s">
        <v>1928</v>
      </c>
      <c r="E1722">
        <v>2</v>
      </c>
      <c r="K1722" t="s">
        <v>2014</v>
      </c>
      <c r="L1722" t="str">
        <f>VLOOKUP($D1722,Artslister!$A$1:$W$99,2,FALSE)</f>
        <v>Rosa sp.</v>
      </c>
      <c r="M1722" t="str">
        <f>VLOOKUP($D1722,Artslister!$A$1:$W$99,3,FALSE)</f>
        <v>103384</v>
      </c>
      <c r="N1722" t="str">
        <f>VLOOKUP($D1722,Artslister!$A$1:$W$99,4,FALSE)</f>
        <v>63344</v>
      </c>
      <c r="O1722" t="str">
        <f>VLOOKUP($D1722,Artslister!$A$1:$W$99,5,FALSE)</f>
        <v>Plantae</v>
      </c>
      <c r="P1722" t="str">
        <f>VLOOKUP($D1722,Artslister!$A$1:$W$99,6,FALSE)</f>
        <v>Magnoliophyta</v>
      </c>
      <c r="Q1722" t="str">
        <f>VLOOKUP($D1722,Artslister!$A$1:$W$99,7,FALSE)</f>
        <v>Eudicots</v>
      </c>
      <c r="R1722" t="str">
        <f>VLOOKUP($D1722,Artslister!$A$1:$W$99,8,FALSE)</f>
        <v>Rosales</v>
      </c>
      <c r="S1722" t="str">
        <f>VLOOKUP($D1722,Artslister!$A$1:$W$99,9,FALSE)</f>
        <v>Rosaceae</v>
      </c>
      <c r="T1722" t="str">
        <f>VLOOKUP($D1722,Artslister!$A$1:$W$99,10,FALSE)</f>
        <v>Rosa</v>
      </c>
      <c r="U1722">
        <f>VLOOKUP($D1722,Artslister!$A$1:$W$99,11,FALSE)</f>
        <v>0</v>
      </c>
      <c r="V1722">
        <f>VLOOKUP($D1722,Artslister!$A$1:$W$99,12,FALSE)</f>
        <v>0</v>
      </c>
      <c r="W1722" t="str">
        <f>VLOOKUP($D1722,Artslister!$A$1:$W$99,13,FALSE)</f>
        <v>L.</v>
      </c>
      <c r="X1722" t="e">
        <f>VLOOKUP($D1722,Artslister!$A$1:$W$99,15,FALSE)</f>
        <v>#REF!</v>
      </c>
      <c r="Y1722" t="e">
        <f>VLOOKUP($D1722,Artslister!$A$1:$W$99,17,FALSE)</f>
        <v>#N/A</v>
      </c>
    </row>
    <row r="1723" spans="1:25" hidden="1" x14ac:dyDescent="0.3">
      <c r="A1723" t="s">
        <v>35</v>
      </c>
      <c r="B1723">
        <v>2019</v>
      </c>
      <c r="C1723" t="s">
        <v>1360</v>
      </c>
      <c r="D1723" t="s">
        <v>1928</v>
      </c>
      <c r="E1723">
        <v>5</v>
      </c>
      <c r="L1723" t="str">
        <f>VLOOKUP($D1723,Artslister!$A$1:$W$99,2,FALSE)</f>
        <v>Rosa sp.</v>
      </c>
      <c r="M1723" t="str">
        <f>VLOOKUP($D1723,Artslister!$A$1:$W$99,3,FALSE)</f>
        <v>103384</v>
      </c>
      <c r="N1723" t="str">
        <f>VLOOKUP($D1723,Artslister!$A$1:$W$99,4,FALSE)</f>
        <v>63344</v>
      </c>
      <c r="O1723" t="str">
        <f>VLOOKUP($D1723,Artslister!$A$1:$W$99,5,FALSE)</f>
        <v>Plantae</v>
      </c>
      <c r="P1723" t="str">
        <f>VLOOKUP($D1723,Artslister!$A$1:$W$99,6,FALSE)</f>
        <v>Magnoliophyta</v>
      </c>
      <c r="Q1723" t="str">
        <f>VLOOKUP($D1723,Artslister!$A$1:$W$99,7,FALSE)</f>
        <v>Eudicots</v>
      </c>
      <c r="R1723" t="str">
        <f>VLOOKUP($D1723,Artslister!$A$1:$W$99,8,FALSE)</f>
        <v>Rosales</v>
      </c>
      <c r="S1723" t="str">
        <f>VLOOKUP($D1723,Artslister!$A$1:$W$99,9,FALSE)</f>
        <v>Rosaceae</v>
      </c>
      <c r="T1723" t="str">
        <f>VLOOKUP($D1723,Artslister!$A$1:$W$99,10,FALSE)</f>
        <v>Rosa</v>
      </c>
      <c r="U1723">
        <f>VLOOKUP($D1723,Artslister!$A$1:$W$99,11,FALSE)</f>
        <v>0</v>
      </c>
      <c r="V1723">
        <f>VLOOKUP($D1723,Artslister!$A$1:$W$99,12,FALSE)</f>
        <v>0</v>
      </c>
      <c r="W1723" t="str">
        <f>VLOOKUP($D1723,Artslister!$A$1:$W$99,13,FALSE)</f>
        <v>L.</v>
      </c>
      <c r="X1723" t="e">
        <f>VLOOKUP($D1723,Artslister!$A$1:$W$99,15,FALSE)</f>
        <v>#REF!</v>
      </c>
      <c r="Y1723" t="e">
        <f>VLOOKUP($D1723,Artslister!$A$1:$W$99,17,FALSE)</f>
        <v>#N/A</v>
      </c>
    </row>
    <row r="1724" spans="1:25" hidden="1" x14ac:dyDescent="0.3">
      <c r="A1724" t="s">
        <v>35</v>
      </c>
      <c r="B1724">
        <v>2019</v>
      </c>
      <c r="C1724" t="s">
        <v>1357</v>
      </c>
      <c r="D1724" t="s">
        <v>1928</v>
      </c>
      <c r="E1724">
        <v>20</v>
      </c>
      <c r="L1724" t="str">
        <f>VLOOKUP($D1724,Artslister!$A$1:$W$99,2,FALSE)</f>
        <v>Rosa sp.</v>
      </c>
      <c r="M1724" t="str">
        <f>VLOOKUP($D1724,Artslister!$A$1:$W$99,3,FALSE)</f>
        <v>103384</v>
      </c>
      <c r="N1724" t="str">
        <f>VLOOKUP($D1724,Artslister!$A$1:$W$99,4,FALSE)</f>
        <v>63344</v>
      </c>
      <c r="O1724" t="str">
        <f>VLOOKUP($D1724,Artslister!$A$1:$W$99,5,FALSE)</f>
        <v>Plantae</v>
      </c>
      <c r="P1724" t="str">
        <f>VLOOKUP($D1724,Artslister!$A$1:$W$99,6,FALSE)</f>
        <v>Magnoliophyta</v>
      </c>
      <c r="Q1724" t="str">
        <f>VLOOKUP($D1724,Artslister!$A$1:$W$99,7,FALSE)</f>
        <v>Eudicots</v>
      </c>
      <c r="R1724" t="str">
        <f>VLOOKUP($D1724,Artslister!$A$1:$W$99,8,FALSE)</f>
        <v>Rosales</v>
      </c>
      <c r="S1724" t="str">
        <f>VLOOKUP($D1724,Artslister!$A$1:$W$99,9,FALSE)</f>
        <v>Rosaceae</v>
      </c>
      <c r="T1724" t="str">
        <f>VLOOKUP($D1724,Artslister!$A$1:$W$99,10,FALSE)</f>
        <v>Rosa</v>
      </c>
      <c r="U1724">
        <f>VLOOKUP($D1724,Artslister!$A$1:$W$99,11,FALSE)</f>
        <v>0</v>
      </c>
      <c r="V1724">
        <f>VLOOKUP($D1724,Artslister!$A$1:$W$99,12,FALSE)</f>
        <v>0</v>
      </c>
      <c r="W1724" t="str">
        <f>VLOOKUP($D1724,Artslister!$A$1:$W$99,13,FALSE)</f>
        <v>L.</v>
      </c>
      <c r="X1724" t="e">
        <f>VLOOKUP($D1724,Artslister!$A$1:$W$99,15,FALSE)</f>
        <v>#REF!</v>
      </c>
      <c r="Y1724" t="e">
        <f>VLOOKUP($D1724,Artslister!$A$1:$W$99,17,FALSE)</f>
        <v>#N/A</v>
      </c>
    </row>
    <row r="1725" spans="1:25" hidden="1" x14ac:dyDescent="0.3">
      <c r="A1725" t="s">
        <v>35</v>
      </c>
      <c r="B1725">
        <v>2019</v>
      </c>
      <c r="C1725" t="s">
        <v>1361</v>
      </c>
      <c r="D1725" t="s">
        <v>1928</v>
      </c>
      <c r="E1725">
        <v>10</v>
      </c>
      <c r="L1725" t="str">
        <f>VLOOKUP($D1725,Artslister!$A$1:$W$99,2,FALSE)</f>
        <v>Rosa sp.</v>
      </c>
      <c r="M1725" t="str">
        <f>VLOOKUP($D1725,Artslister!$A$1:$W$99,3,FALSE)</f>
        <v>103384</v>
      </c>
      <c r="N1725" t="str">
        <f>VLOOKUP($D1725,Artslister!$A$1:$W$99,4,FALSE)</f>
        <v>63344</v>
      </c>
      <c r="O1725" t="str">
        <f>VLOOKUP($D1725,Artslister!$A$1:$W$99,5,FALSE)</f>
        <v>Plantae</v>
      </c>
      <c r="P1725" t="str">
        <f>VLOOKUP($D1725,Artslister!$A$1:$W$99,6,FALSE)</f>
        <v>Magnoliophyta</v>
      </c>
      <c r="Q1725" t="str">
        <f>VLOOKUP($D1725,Artslister!$A$1:$W$99,7,FALSE)</f>
        <v>Eudicots</v>
      </c>
      <c r="R1725" t="str">
        <f>VLOOKUP($D1725,Artslister!$A$1:$W$99,8,FALSE)</f>
        <v>Rosales</v>
      </c>
      <c r="S1725" t="str">
        <f>VLOOKUP($D1725,Artslister!$A$1:$W$99,9,FALSE)</f>
        <v>Rosaceae</v>
      </c>
      <c r="T1725" t="str">
        <f>VLOOKUP($D1725,Artslister!$A$1:$W$99,10,FALSE)</f>
        <v>Rosa</v>
      </c>
      <c r="U1725">
        <f>VLOOKUP($D1725,Artslister!$A$1:$W$99,11,FALSE)</f>
        <v>0</v>
      </c>
      <c r="V1725">
        <f>VLOOKUP($D1725,Artslister!$A$1:$W$99,12,FALSE)</f>
        <v>0</v>
      </c>
      <c r="W1725" t="str">
        <f>VLOOKUP($D1725,Artslister!$A$1:$W$99,13,FALSE)</f>
        <v>L.</v>
      </c>
      <c r="X1725" t="e">
        <f>VLOOKUP($D1725,Artslister!$A$1:$W$99,15,FALSE)</f>
        <v>#REF!</v>
      </c>
      <c r="Y1725" t="e">
        <f>VLOOKUP($D1725,Artslister!$A$1:$W$99,17,FALSE)</f>
        <v>#N/A</v>
      </c>
    </row>
    <row r="1726" spans="1:25" hidden="1" x14ac:dyDescent="0.3">
      <c r="A1726" t="s">
        <v>1932</v>
      </c>
      <c r="B1726">
        <v>2019</v>
      </c>
      <c r="C1726" t="s">
        <v>1384</v>
      </c>
      <c r="D1726" t="s">
        <v>1928</v>
      </c>
      <c r="E1726">
        <v>10</v>
      </c>
      <c r="L1726" t="str">
        <f>VLOOKUP($D1726,Artslister!$A$1:$W$99,2,FALSE)</f>
        <v>Rosa sp.</v>
      </c>
      <c r="M1726" t="str">
        <f>VLOOKUP($D1726,Artslister!$A$1:$W$99,3,FALSE)</f>
        <v>103384</v>
      </c>
      <c r="N1726" t="str">
        <f>VLOOKUP($D1726,Artslister!$A$1:$W$99,4,FALSE)</f>
        <v>63344</v>
      </c>
      <c r="O1726" t="str">
        <f>VLOOKUP($D1726,Artslister!$A$1:$W$99,5,FALSE)</f>
        <v>Plantae</v>
      </c>
      <c r="P1726" t="str">
        <f>VLOOKUP($D1726,Artslister!$A$1:$W$99,6,FALSE)</f>
        <v>Magnoliophyta</v>
      </c>
      <c r="Q1726" t="str">
        <f>VLOOKUP($D1726,Artslister!$A$1:$W$99,7,FALSE)</f>
        <v>Eudicots</v>
      </c>
      <c r="R1726" t="str">
        <f>VLOOKUP($D1726,Artslister!$A$1:$W$99,8,FALSE)</f>
        <v>Rosales</v>
      </c>
      <c r="S1726" t="str">
        <f>VLOOKUP($D1726,Artslister!$A$1:$W$99,9,FALSE)</f>
        <v>Rosaceae</v>
      </c>
      <c r="T1726" t="str">
        <f>VLOOKUP($D1726,Artslister!$A$1:$W$99,10,FALSE)</f>
        <v>Rosa</v>
      </c>
      <c r="U1726">
        <f>VLOOKUP($D1726,Artslister!$A$1:$W$99,11,FALSE)</f>
        <v>0</v>
      </c>
      <c r="V1726">
        <f>VLOOKUP($D1726,Artslister!$A$1:$W$99,12,FALSE)</f>
        <v>0</v>
      </c>
      <c r="W1726" t="str">
        <f>VLOOKUP($D1726,Artslister!$A$1:$W$99,13,FALSE)</f>
        <v>L.</v>
      </c>
      <c r="X1726" t="e">
        <f>VLOOKUP($D1726,Artslister!$A$1:$W$99,15,FALSE)</f>
        <v>#REF!</v>
      </c>
      <c r="Y1726" t="e">
        <f>VLOOKUP($D1726,Artslister!$A$1:$W$99,17,FALSE)</f>
        <v>#N/A</v>
      </c>
    </row>
    <row r="1727" spans="1:25" hidden="1" x14ac:dyDescent="0.3">
      <c r="A1727" t="s">
        <v>1932</v>
      </c>
      <c r="B1727">
        <v>2019</v>
      </c>
      <c r="C1727" t="s">
        <v>1385</v>
      </c>
      <c r="D1727" t="s">
        <v>1928</v>
      </c>
      <c r="E1727">
        <v>5</v>
      </c>
      <c r="L1727" t="str">
        <f>VLOOKUP($D1727,Artslister!$A$1:$W$99,2,FALSE)</f>
        <v>Rosa sp.</v>
      </c>
      <c r="M1727" t="str">
        <f>VLOOKUP($D1727,Artslister!$A$1:$W$99,3,FALSE)</f>
        <v>103384</v>
      </c>
      <c r="N1727" t="str">
        <f>VLOOKUP($D1727,Artslister!$A$1:$W$99,4,FALSE)</f>
        <v>63344</v>
      </c>
      <c r="O1727" t="str">
        <f>VLOOKUP($D1727,Artslister!$A$1:$W$99,5,FALSE)</f>
        <v>Plantae</v>
      </c>
      <c r="P1727" t="str">
        <f>VLOOKUP($D1727,Artslister!$A$1:$W$99,6,FALSE)</f>
        <v>Magnoliophyta</v>
      </c>
      <c r="Q1727" t="str">
        <f>VLOOKUP($D1727,Artslister!$A$1:$W$99,7,FALSE)</f>
        <v>Eudicots</v>
      </c>
      <c r="R1727" t="str">
        <f>VLOOKUP($D1727,Artslister!$A$1:$W$99,8,FALSE)</f>
        <v>Rosales</v>
      </c>
      <c r="S1727" t="str">
        <f>VLOOKUP($D1727,Artslister!$A$1:$W$99,9,FALSE)</f>
        <v>Rosaceae</v>
      </c>
      <c r="T1727" t="str">
        <f>VLOOKUP($D1727,Artslister!$A$1:$W$99,10,FALSE)</f>
        <v>Rosa</v>
      </c>
      <c r="U1727">
        <f>VLOOKUP($D1727,Artslister!$A$1:$W$99,11,FALSE)</f>
        <v>0</v>
      </c>
      <c r="V1727">
        <f>VLOOKUP($D1727,Artslister!$A$1:$W$99,12,FALSE)</f>
        <v>0</v>
      </c>
      <c r="W1727" t="str">
        <f>VLOOKUP($D1727,Artslister!$A$1:$W$99,13,FALSE)</f>
        <v>L.</v>
      </c>
      <c r="X1727" t="e">
        <f>VLOOKUP($D1727,Artslister!$A$1:$W$99,15,FALSE)</f>
        <v>#REF!</v>
      </c>
      <c r="Y1727" t="e">
        <f>VLOOKUP($D1727,Artslister!$A$1:$W$99,17,FALSE)</f>
        <v>#N/A</v>
      </c>
    </row>
    <row r="1728" spans="1:25" hidden="1" x14ac:dyDescent="0.3">
      <c r="A1728" t="s">
        <v>1932</v>
      </c>
      <c r="B1728">
        <v>2019</v>
      </c>
      <c r="C1728" t="s">
        <v>1389</v>
      </c>
      <c r="D1728" t="s">
        <v>1928</v>
      </c>
      <c r="E1728">
        <v>5</v>
      </c>
      <c r="L1728" t="str">
        <f>VLOOKUP($D1728,Artslister!$A$1:$W$99,2,FALSE)</f>
        <v>Rosa sp.</v>
      </c>
      <c r="M1728" t="str">
        <f>VLOOKUP($D1728,Artslister!$A$1:$W$99,3,FALSE)</f>
        <v>103384</v>
      </c>
      <c r="N1728" t="str">
        <f>VLOOKUP($D1728,Artslister!$A$1:$W$99,4,FALSE)</f>
        <v>63344</v>
      </c>
      <c r="O1728" t="str">
        <f>VLOOKUP($D1728,Artslister!$A$1:$W$99,5,FALSE)</f>
        <v>Plantae</v>
      </c>
      <c r="P1728" t="str">
        <f>VLOOKUP($D1728,Artslister!$A$1:$W$99,6,FALSE)</f>
        <v>Magnoliophyta</v>
      </c>
      <c r="Q1728" t="str">
        <f>VLOOKUP($D1728,Artslister!$A$1:$W$99,7,FALSE)</f>
        <v>Eudicots</v>
      </c>
      <c r="R1728" t="str">
        <f>VLOOKUP($D1728,Artslister!$A$1:$W$99,8,FALSE)</f>
        <v>Rosales</v>
      </c>
      <c r="S1728" t="str">
        <f>VLOOKUP($D1728,Artslister!$A$1:$W$99,9,FALSE)</f>
        <v>Rosaceae</v>
      </c>
      <c r="T1728" t="str">
        <f>VLOOKUP($D1728,Artslister!$A$1:$W$99,10,FALSE)</f>
        <v>Rosa</v>
      </c>
      <c r="U1728">
        <f>VLOOKUP($D1728,Artslister!$A$1:$W$99,11,FALSE)</f>
        <v>0</v>
      </c>
      <c r="V1728">
        <f>VLOOKUP($D1728,Artslister!$A$1:$W$99,12,FALSE)</f>
        <v>0</v>
      </c>
      <c r="W1728" t="str">
        <f>VLOOKUP($D1728,Artslister!$A$1:$W$99,13,FALSE)</f>
        <v>L.</v>
      </c>
      <c r="X1728" t="e">
        <f>VLOOKUP($D1728,Artslister!$A$1:$W$99,15,FALSE)</f>
        <v>#REF!</v>
      </c>
      <c r="Y1728" t="e">
        <f>VLOOKUP($D1728,Artslister!$A$1:$W$99,17,FALSE)</f>
        <v>#N/A</v>
      </c>
    </row>
    <row r="1729" spans="1:25" hidden="1" x14ac:dyDescent="0.3">
      <c r="A1729" t="s">
        <v>1932</v>
      </c>
      <c r="B1729">
        <v>2019</v>
      </c>
      <c r="C1729" t="s">
        <v>1382</v>
      </c>
      <c r="D1729" t="s">
        <v>1928</v>
      </c>
      <c r="E1729">
        <v>15</v>
      </c>
      <c r="L1729" t="str">
        <f>VLOOKUP($D1729,Artslister!$A$1:$W$99,2,FALSE)</f>
        <v>Rosa sp.</v>
      </c>
      <c r="M1729" t="str">
        <f>VLOOKUP($D1729,Artslister!$A$1:$W$99,3,FALSE)</f>
        <v>103384</v>
      </c>
      <c r="N1729" t="str">
        <f>VLOOKUP($D1729,Artslister!$A$1:$W$99,4,FALSE)</f>
        <v>63344</v>
      </c>
      <c r="O1729" t="str">
        <f>VLOOKUP($D1729,Artslister!$A$1:$W$99,5,FALSE)</f>
        <v>Plantae</v>
      </c>
      <c r="P1729" t="str">
        <f>VLOOKUP($D1729,Artslister!$A$1:$W$99,6,FALSE)</f>
        <v>Magnoliophyta</v>
      </c>
      <c r="Q1729" t="str">
        <f>VLOOKUP($D1729,Artslister!$A$1:$W$99,7,FALSE)</f>
        <v>Eudicots</v>
      </c>
      <c r="R1729" t="str">
        <f>VLOOKUP($D1729,Artslister!$A$1:$W$99,8,FALSE)</f>
        <v>Rosales</v>
      </c>
      <c r="S1729" t="str">
        <f>VLOOKUP($D1729,Artslister!$A$1:$W$99,9,FALSE)</f>
        <v>Rosaceae</v>
      </c>
      <c r="T1729" t="str">
        <f>VLOOKUP($D1729,Artslister!$A$1:$W$99,10,FALSE)</f>
        <v>Rosa</v>
      </c>
      <c r="U1729">
        <f>VLOOKUP($D1729,Artslister!$A$1:$W$99,11,FALSE)</f>
        <v>0</v>
      </c>
      <c r="V1729">
        <f>VLOOKUP($D1729,Artslister!$A$1:$W$99,12,FALSE)</f>
        <v>0</v>
      </c>
      <c r="W1729" t="str">
        <f>VLOOKUP($D1729,Artslister!$A$1:$W$99,13,FALSE)</f>
        <v>L.</v>
      </c>
      <c r="X1729" t="e">
        <f>VLOOKUP($D1729,Artslister!$A$1:$W$99,15,FALSE)</f>
        <v>#REF!</v>
      </c>
      <c r="Y1729" t="e">
        <f>VLOOKUP($D1729,Artslister!$A$1:$W$99,17,FALSE)</f>
        <v>#N/A</v>
      </c>
    </row>
    <row r="1730" spans="1:25" hidden="1" x14ac:dyDescent="0.3">
      <c r="A1730" t="s">
        <v>1932</v>
      </c>
      <c r="B1730">
        <v>2019</v>
      </c>
      <c r="C1730" t="s">
        <v>1383</v>
      </c>
      <c r="D1730" t="s">
        <v>1928</v>
      </c>
      <c r="E1730">
        <v>5</v>
      </c>
      <c r="L1730" t="str">
        <f>VLOOKUP($D1730,Artslister!$A$1:$W$99,2,FALSE)</f>
        <v>Rosa sp.</v>
      </c>
      <c r="M1730" t="str">
        <f>VLOOKUP($D1730,Artslister!$A$1:$W$99,3,FALSE)</f>
        <v>103384</v>
      </c>
      <c r="N1730" t="str">
        <f>VLOOKUP($D1730,Artslister!$A$1:$W$99,4,FALSE)</f>
        <v>63344</v>
      </c>
      <c r="O1730" t="str">
        <f>VLOOKUP($D1730,Artslister!$A$1:$W$99,5,FALSE)</f>
        <v>Plantae</v>
      </c>
      <c r="P1730" t="str">
        <f>VLOOKUP($D1730,Artslister!$A$1:$W$99,6,FALSE)</f>
        <v>Magnoliophyta</v>
      </c>
      <c r="Q1730" t="str">
        <f>VLOOKUP($D1730,Artslister!$A$1:$W$99,7,FALSE)</f>
        <v>Eudicots</v>
      </c>
      <c r="R1730" t="str">
        <f>VLOOKUP($D1730,Artslister!$A$1:$W$99,8,FALSE)</f>
        <v>Rosales</v>
      </c>
      <c r="S1730" t="str">
        <f>VLOOKUP($D1730,Artslister!$A$1:$W$99,9,FALSE)</f>
        <v>Rosaceae</v>
      </c>
      <c r="T1730" t="str">
        <f>VLOOKUP($D1730,Artslister!$A$1:$W$99,10,FALSE)</f>
        <v>Rosa</v>
      </c>
      <c r="U1730">
        <f>VLOOKUP($D1730,Artslister!$A$1:$W$99,11,FALSE)</f>
        <v>0</v>
      </c>
      <c r="V1730">
        <f>VLOOKUP($D1730,Artslister!$A$1:$W$99,12,FALSE)</f>
        <v>0</v>
      </c>
      <c r="W1730" t="str">
        <f>VLOOKUP($D1730,Artslister!$A$1:$W$99,13,FALSE)</f>
        <v>L.</v>
      </c>
      <c r="X1730" t="e">
        <f>VLOOKUP($D1730,Artslister!$A$1:$W$99,15,FALSE)</f>
        <v>#REF!</v>
      </c>
      <c r="Y1730" t="e">
        <f>VLOOKUP($D1730,Artslister!$A$1:$W$99,17,FALSE)</f>
        <v>#N/A</v>
      </c>
    </row>
    <row r="1731" spans="1:25" hidden="1" x14ac:dyDescent="0.3">
      <c r="A1731" t="s">
        <v>1932</v>
      </c>
      <c r="B1731">
        <v>2019</v>
      </c>
      <c r="C1731" t="s">
        <v>1390</v>
      </c>
      <c r="D1731" t="s">
        <v>1928</v>
      </c>
      <c r="E1731">
        <v>5</v>
      </c>
      <c r="L1731" t="str">
        <f>VLOOKUP($D1731,Artslister!$A$1:$W$99,2,FALSE)</f>
        <v>Rosa sp.</v>
      </c>
      <c r="M1731" t="str">
        <f>VLOOKUP($D1731,Artslister!$A$1:$W$99,3,FALSE)</f>
        <v>103384</v>
      </c>
      <c r="N1731" t="str">
        <f>VLOOKUP($D1731,Artslister!$A$1:$W$99,4,FALSE)</f>
        <v>63344</v>
      </c>
      <c r="O1731" t="str">
        <f>VLOOKUP($D1731,Artslister!$A$1:$W$99,5,FALSE)</f>
        <v>Plantae</v>
      </c>
      <c r="P1731" t="str">
        <f>VLOOKUP($D1731,Artslister!$A$1:$W$99,6,FALSE)</f>
        <v>Magnoliophyta</v>
      </c>
      <c r="Q1731" t="str">
        <f>VLOOKUP($D1731,Artslister!$A$1:$W$99,7,FALSE)</f>
        <v>Eudicots</v>
      </c>
      <c r="R1731" t="str">
        <f>VLOOKUP($D1731,Artslister!$A$1:$W$99,8,FALSE)</f>
        <v>Rosales</v>
      </c>
      <c r="S1731" t="str">
        <f>VLOOKUP($D1731,Artslister!$A$1:$W$99,9,FALSE)</f>
        <v>Rosaceae</v>
      </c>
      <c r="T1731" t="str">
        <f>VLOOKUP($D1731,Artslister!$A$1:$W$99,10,FALSE)</f>
        <v>Rosa</v>
      </c>
      <c r="U1731">
        <f>VLOOKUP($D1731,Artslister!$A$1:$W$99,11,FALSE)</f>
        <v>0</v>
      </c>
      <c r="V1731">
        <f>VLOOKUP($D1731,Artslister!$A$1:$W$99,12,FALSE)</f>
        <v>0</v>
      </c>
      <c r="W1731" t="str">
        <f>VLOOKUP($D1731,Artslister!$A$1:$W$99,13,FALSE)</f>
        <v>L.</v>
      </c>
      <c r="X1731" t="e">
        <f>VLOOKUP($D1731,Artslister!$A$1:$W$99,15,FALSE)</f>
        <v>#REF!</v>
      </c>
      <c r="Y1731" t="e">
        <f>VLOOKUP($D1731,Artslister!$A$1:$W$99,17,FALSE)</f>
        <v>#N/A</v>
      </c>
    </row>
    <row r="1732" spans="1:25" hidden="1" x14ac:dyDescent="0.3">
      <c r="A1732" t="s">
        <v>1932</v>
      </c>
      <c r="B1732">
        <v>2019</v>
      </c>
      <c r="C1732" t="s">
        <v>1387</v>
      </c>
      <c r="D1732" t="s">
        <v>1928</v>
      </c>
      <c r="E1732">
        <v>10</v>
      </c>
      <c r="L1732" t="str">
        <f>VLOOKUP($D1732,Artslister!$A$1:$W$99,2,FALSE)</f>
        <v>Rosa sp.</v>
      </c>
      <c r="M1732" t="str">
        <f>VLOOKUP($D1732,Artslister!$A$1:$W$99,3,FALSE)</f>
        <v>103384</v>
      </c>
      <c r="N1732" t="str">
        <f>VLOOKUP($D1732,Artslister!$A$1:$W$99,4,FALSE)</f>
        <v>63344</v>
      </c>
      <c r="O1732" t="str">
        <f>VLOOKUP($D1732,Artslister!$A$1:$W$99,5,FALSE)</f>
        <v>Plantae</v>
      </c>
      <c r="P1732" t="str">
        <f>VLOOKUP($D1732,Artslister!$A$1:$W$99,6,FALSE)</f>
        <v>Magnoliophyta</v>
      </c>
      <c r="Q1732" t="str">
        <f>VLOOKUP($D1732,Artslister!$A$1:$W$99,7,FALSE)</f>
        <v>Eudicots</v>
      </c>
      <c r="R1732" t="str">
        <f>VLOOKUP($D1732,Artslister!$A$1:$W$99,8,FALSE)</f>
        <v>Rosales</v>
      </c>
      <c r="S1732" t="str">
        <f>VLOOKUP($D1732,Artslister!$A$1:$W$99,9,FALSE)</f>
        <v>Rosaceae</v>
      </c>
      <c r="T1732" t="str">
        <f>VLOOKUP($D1732,Artslister!$A$1:$W$99,10,FALSE)</f>
        <v>Rosa</v>
      </c>
      <c r="U1732">
        <f>VLOOKUP($D1732,Artslister!$A$1:$W$99,11,FALSE)</f>
        <v>0</v>
      </c>
      <c r="V1732">
        <f>VLOOKUP($D1732,Artslister!$A$1:$W$99,12,FALSE)</f>
        <v>0</v>
      </c>
      <c r="W1732" t="str">
        <f>VLOOKUP($D1732,Artslister!$A$1:$W$99,13,FALSE)</f>
        <v>L.</v>
      </c>
      <c r="X1732" t="e">
        <f>VLOOKUP($D1732,Artslister!$A$1:$W$99,15,FALSE)</f>
        <v>#REF!</v>
      </c>
      <c r="Y1732" t="e">
        <f>VLOOKUP($D1732,Artslister!$A$1:$W$99,17,FALSE)</f>
        <v>#N/A</v>
      </c>
    </row>
    <row r="1733" spans="1:25" hidden="1" x14ac:dyDescent="0.3">
      <c r="A1733" t="s">
        <v>92</v>
      </c>
      <c r="B1733">
        <v>2019</v>
      </c>
      <c r="C1733" t="s">
        <v>1439</v>
      </c>
      <c r="D1733" t="s">
        <v>1928</v>
      </c>
      <c r="E1733">
        <v>6</v>
      </c>
      <c r="L1733" t="str">
        <f>VLOOKUP($D1733,Artslister!$A$1:$W$99,2,FALSE)</f>
        <v>Rosa sp.</v>
      </c>
      <c r="M1733" t="str">
        <f>VLOOKUP($D1733,Artslister!$A$1:$W$99,3,FALSE)</f>
        <v>103384</v>
      </c>
      <c r="N1733" t="str">
        <f>VLOOKUP($D1733,Artslister!$A$1:$W$99,4,FALSE)</f>
        <v>63344</v>
      </c>
      <c r="O1733" t="str">
        <f>VLOOKUP($D1733,Artslister!$A$1:$W$99,5,FALSE)</f>
        <v>Plantae</v>
      </c>
      <c r="P1733" t="str">
        <f>VLOOKUP($D1733,Artslister!$A$1:$W$99,6,FALSE)</f>
        <v>Magnoliophyta</v>
      </c>
      <c r="Q1733" t="str">
        <f>VLOOKUP($D1733,Artslister!$A$1:$W$99,7,FALSE)</f>
        <v>Eudicots</v>
      </c>
      <c r="R1733" t="str">
        <f>VLOOKUP($D1733,Artslister!$A$1:$W$99,8,FALSE)</f>
        <v>Rosales</v>
      </c>
      <c r="S1733" t="str">
        <f>VLOOKUP($D1733,Artslister!$A$1:$W$99,9,FALSE)</f>
        <v>Rosaceae</v>
      </c>
      <c r="T1733" t="str">
        <f>VLOOKUP($D1733,Artslister!$A$1:$W$99,10,FALSE)</f>
        <v>Rosa</v>
      </c>
      <c r="U1733">
        <f>VLOOKUP($D1733,Artslister!$A$1:$W$99,11,FALSE)</f>
        <v>0</v>
      </c>
      <c r="V1733">
        <f>VLOOKUP($D1733,Artslister!$A$1:$W$99,12,FALSE)</f>
        <v>0</v>
      </c>
      <c r="W1733" t="str">
        <f>VLOOKUP($D1733,Artslister!$A$1:$W$99,13,FALSE)</f>
        <v>L.</v>
      </c>
      <c r="X1733" t="e">
        <f>VLOOKUP($D1733,Artslister!$A$1:$W$99,15,FALSE)</f>
        <v>#REF!</v>
      </c>
      <c r="Y1733" t="e">
        <f>VLOOKUP($D1733,Artslister!$A$1:$W$99,17,FALSE)</f>
        <v>#N/A</v>
      </c>
    </row>
    <row r="1734" spans="1:25" hidden="1" x14ac:dyDescent="0.3">
      <c r="A1734" t="s">
        <v>92</v>
      </c>
      <c r="B1734">
        <v>2019</v>
      </c>
      <c r="C1734" t="s">
        <v>1441</v>
      </c>
      <c r="D1734" t="s">
        <v>1928</v>
      </c>
      <c r="E1734">
        <v>10</v>
      </c>
      <c r="L1734" t="str">
        <f>VLOOKUP($D1734,Artslister!$A$1:$W$99,2,FALSE)</f>
        <v>Rosa sp.</v>
      </c>
      <c r="M1734" t="str">
        <f>VLOOKUP($D1734,Artslister!$A$1:$W$99,3,FALSE)</f>
        <v>103384</v>
      </c>
      <c r="N1734" t="str">
        <f>VLOOKUP($D1734,Artslister!$A$1:$W$99,4,FALSE)</f>
        <v>63344</v>
      </c>
      <c r="O1734" t="str">
        <f>VLOOKUP($D1734,Artslister!$A$1:$W$99,5,FALSE)</f>
        <v>Plantae</v>
      </c>
      <c r="P1734" t="str">
        <f>VLOOKUP($D1734,Artslister!$A$1:$W$99,6,FALSE)</f>
        <v>Magnoliophyta</v>
      </c>
      <c r="Q1734" t="str">
        <f>VLOOKUP($D1734,Artslister!$A$1:$W$99,7,FALSE)</f>
        <v>Eudicots</v>
      </c>
      <c r="R1734" t="str">
        <f>VLOOKUP($D1734,Artslister!$A$1:$W$99,8,FALSE)</f>
        <v>Rosales</v>
      </c>
      <c r="S1734" t="str">
        <f>VLOOKUP($D1734,Artslister!$A$1:$W$99,9,FALSE)</f>
        <v>Rosaceae</v>
      </c>
      <c r="T1734" t="str">
        <f>VLOOKUP($D1734,Artslister!$A$1:$W$99,10,FALSE)</f>
        <v>Rosa</v>
      </c>
      <c r="U1734">
        <f>VLOOKUP($D1734,Artslister!$A$1:$W$99,11,FALSE)</f>
        <v>0</v>
      </c>
      <c r="V1734">
        <f>VLOOKUP($D1734,Artslister!$A$1:$W$99,12,FALSE)</f>
        <v>0</v>
      </c>
      <c r="W1734" t="str">
        <f>VLOOKUP($D1734,Artslister!$A$1:$W$99,13,FALSE)</f>
        <v>L.</v>
      </c>
      <c r="X1734" t="e">
        <f>VLOOKUP($D1734,Artslister!$A$1:$W$99,15,FALSE)</f>
        <v>#REF!</v>
      </c>
      <c r="Y1734" t="e">
        <f>VLOOKUP($D1734,Artslister!$A$1:$W$99,17,FALSE)</f>
        <v>#N/A</v>
      </c>
    </row>
    <row r="1735" spans="1:25" hidden="1" x14ac:dyDescent="0.3">
      <c r="A1735" t="s">
        <v>92</v>
      </c>
      <c r="B1735">
        <v>2019</v>
      </c>
      <c r="C1735" t="s">
        <v>1442</v>
      </c>
      <c r="D1735" t="s">
        <v>1928</v>
      </c>
      <c r="E1735">
        <v>1</v>
      </c>
      <c r="L1735" t="str">
        <f>VLOOKUP($D1735,Artslister!$A$1:$W$99,2,FALSE)</f>
        <v>Rosa sp.</v>
      </c>
      <c r="M1735" t="str">
        <f>VLOOKUP($D1735,Artslister!$A$1:$W$99,3,FALSE)</f>
        <v>103384</v>
      </c>
      <c r="N1735" t="str">
        <f>VLOOKUP($D1735,Artslister!$A$1:$W$99,4,FALSE)</f>
        <v>63344</v>
      </c>
      <c r="O1735" t="str">
        <f>VLOOKUP($D1735,Artslister!$A$1:$W$99,5,FALSE)</f>
        <v>Plantae</v>
      </c>
      <c r="P1735" t="str">
        <f>VLOOKUP($D1735,Artslister!$A$1:$W$99,6,FALSE)</f>
        <v>Magnoliophyta</v>
      </c>
      <c r="Q1735" t="str">
        <f>VLOOKUP($D1735,Artslister!$A$1:$W$99,7,FALSE)</f>
        <v>Eudicots</v>
      </c>
      <c r="R1735" t="str">
        <f>VLOOKUP($D1735,Artslister!$A$1:$W$99,8,FALSE)</f>
        <v>Rosales</v>
      </c>
      <c r="S1735" t="str">
        <f>VLOOKUP($D1735,Artslister!$A$1:$W$99,9,FALSE)</f>
        <v>Rosaceae</v>
      </c>
      <c r="T1735" t="str">
        <f>VLOOKUP($D1735,Artslister!$A$1:$W$99,10,FALSE)</f>
        <v>Rosa</v>
      </c>
      <c r="U1735">
        <f>VLOOKUP($D1735,Artslister!$A$1:$W$99,11,FALSE)</f>
        <v>0</v>
      </c>
      <c r="V1735">
        <f>VLOOKUP($D1735,Artslister!$A$1:$W$99,12,FALSE)</f>
        <v>0</v>
      </c>
      <c r="W1735" t="str">
        <f>VLOOKUP($D1735,Artslister!$A$1:$W$99,13,FALSE)</f>
        <v>L.</v>
      </c>
      <c r="X1735" t="e">
        <f>VLOOKUP($D1735,Artslister!$A$1:$W$99,15,FALSE)</f>
        <v>#REF!</v>
      </c>
      <c r="Y1735" t="e">
        <f>VLOOKUP($D1735,Artslister!$A$1:$W$99,17,FALSE)</f>
        <v>#N/A</v>
      </c>
    </row>
    <row r="1736" spans="1:25" hidden="1" x14ac:dyDescent="0.3">
      <c r="A1736" s="20" t="s">
        <v>114</v>
      </c>
      <c r="B1736" s="20">
        <v>2020</v>
      </c>
      <c r="C1736" s="20" t="s">
        <v>1489</v>
      </c>
      <c r="D1736" s="20" t="s">
        <v>667</v>
      </c>
      <c r="E1736" s="20">
        <v>2</v>
      </c>
      <c r="J1736" s="20"/>
      <c r="L1736" t="str">
        <f>VLOOKUP($D1736,Artslister!$A$1:$W$99,2,FALSE)</f>
        <v>Sorbus aucuparia</v>
      </c>
      <c r="M1736" t="str">
        <f>VLOOKUP($D1736,Artslister!$A$1:$W$99,3,FALSE)</f>
        <v>103483</v>
      </c>
      <c r="N1736" t="str">
        <f>VLOOKUP($D1736,Artslister!$A$1:$W$99,4,FALSE)</f>
        <v>137885</v>
      </c>
      <c r="O1736" t="str">
        <f>VLOOKUP($D1736,Artslister!$A$1:$W$99,5,FALSE)</f>
        <v>Plantae</v>
      </c>
      <c r="P1736" t="str">
        <f>VLOOKUP($D1736,Artslister!$A$1:$W$99,6,FALSE)</f>
        <v>Magnoliophyta</v>
      </c>
      <c r="Q1736" t="str">
        <f>VLOOKUP($D1736,Artslister!$A$1:$W$99,7,FALSE)</f>
        <v>Eudicots</v>
      </c>
      <c r="R1736" t="str">
        <f>VLOOKUP($D1736,Artslister!$A$1:$W$99,8,FALSE)</f>
        <v>Rosales</v>
      </c>
      <c r="S1736" t="str">
        <f>VLOOKUP($D1736,Artslister!$A$1:$W$99,9,FALSE)</f>
        <v>Rosaceae</v>
      </c>
      <c r="T1736" t="str">
        <f>VLOOKUP($D1736,Artslister!$A$1:$W$99,10,FALSE)</f>
        <v>Sorbus</v>
      </c>
      <c r="U1736" t="str">
        <f>VLOOKUP($D1736,Artslister!$A$1:$W$99,11,FALSE)</f>
        <v>aucuparia</v>
      </c>
      <c r="V1736">
        <f>VLOOKUP($D1736,Artslister!$A$1:$W$99,12,FALSE)</f>
        <v>0</v>
      </c>
      <c r="W1736" t="str">
        <f>VLOOKUP($D1736,Artslister!$A$1:$W$99,13,FALSE)</f>
        <v>L.</v>
      </c>
      <c r="X1736" t="e">
        <f>VLOOKUP($D1736,Artslister!$A$1:$W$99,15,FALSE)</f>
        <v>#REF!</v>
      </c>
      <c r="Y1736" t="e">
        <f>VLOOKUP($D1736,Artslister!$A$1:$W$99,17,FALSE)</f>
        <v>#N/A</v>
      </c>
    </row>
    <row r="1737" spans="1:25" ht="15" x14ac:dyDescent="0.3">
      <c r="A1737" t="s">
        <v>124</v>
      </c>
      <c r="B1737">
        <v>2019</v>
      </c>
      <c r="C1737" t="s">
        <v>1509</v>
      </c>
      <c r="D1737" t="s">
        <v>1928</v>
      </c>
      <c r="E1737">
        <v>10</v>
      </c>
      <c r="L1737" t="str">
        <f>VLOOKUP($D1737,Artslister!$A$1:$W$99,2,FALSE)</f>
        <v>Rosa sp.</v>
      </c>
      <c r="M1737" t="str">
        <f>VLOOKUP($D1737,Artslister!$A$1:$W$99,3,FALSE)</f>
        <v>103384</v>
      </c>
      <c r="N1737" t="str">
        <f>VLOOKUP($D1737,Artslister!$A$1:$W$99,4,FALSE)</f>
        <v>63344</v>
      </c>
      <c r="O1737" t="str">
        <f>VLOOKUP($D1737,Artslister!$A$1:$W$99,5,FALSE)</f>
        <v>Plantae</v>
      </c>
      <c r="P1737" t="str">
        <f>VLOOKUP($D1737,Artslister!$A$1:$W$99,6,FALSE)</f>
        <v>Magnoliophyta</v>
      </c>
      <c r="Q1737" t="str">
        <f>VLOOKUP($D1737,Artslister!$A$1:$W$99,7,FALSE)</f>
        <v>Eudicots</v>
      </c>
      <c r="R1737" t="str">
        <f>VLOOKUP($D1737,Artslister!$A$1:$W$99,8,FALSE)</f>
        <v>Rosales</v>
      </c>
      <c r="S1737" t="str">
        <f>VLOOKUP($D1737,Artslister!$A$1:$W$99,9,FALSE)</f>
        <v>Rosaceae</v>
      </c>
      <c r="T1737" t="str">
        <f>VLOOKUP($D1737,Artslister!$A$1:$W$99,10,FALSE)</f>
        <v>Rosa</v>
      </c>
      <c r="U1737">
        <f>VLOOKUP($D1737,Artslister!$A$1:$W$99,11,FALSE)</f>
        <v>0</v>
      </c>
      <c r="V1737">
        <f>VLOOKUP($D1737,Artslister!$A$1:$W$99,12,FALSE)</f>
        <v>0</v>
      </c>
      <c r="W1737" t="str">
        <f>VLOOKUP($D1737,Artslister!$A$1:$W$99,13,FALSE)</f>
        <v>L.</v>
      </c>
      <c r="X1737" t="e">
        <f>VLOOKUP($D1737,Artslister!$A$1:$W$99,15,FALSE)</f>
        <v>#REF!</v>
      </c>
      <c r="Y1737" t="e">
        <f>VLOOKUP($D1737,Artslister!$A$1:$W$99,17,FALSE)</f>
        <v>#N/A</v>
      </c>
    </row>
    <row r="1738" spans="1:25" ht="14.55" hidden="1" x14ac:dyDescent="0.3">
      <c r="A1738" t="s">
        <v>70</v>
      </c>
      <c r="B1738">
        <v>2019</v>
      </c>
      <c r="C1738" t="s">
        <v>1516</v>
      </c>
      <c r="D1738" t="s">
        <v>1928</v>
      </c>
      <c r="E1738">
        <v>20</v>
      </c>
      <c r="L1738" t="str">
        <f>VLOOKUP($D1738,Artslister!$A$1:$W$99,2,FALSE)</f>
        <v>Rosa sp.</v>
      </c>
      <c r="M1738" t="str">
        <f>VLOOKUP($D1738,Artslister!$A$1:$W$99,3,FALSE)</f>
        <v>103384</v>
      </c>
      <c r="N1738" t="str">
        <f>VLOOKUP($D1738,Artslister!$A$1:$W$99,4,FALSE)</f>
        <v>63344</v>
      </c>
      <c r="O1738" t="str">
        <f>VLOOKUP($D1738,Artslister!$A$1:$W$99,5,FALSE)</f>
        <v>Plantae</v>
      </c>
      <c r="P1738" t="str">
        <f>VLOOKUP($D1738,Artslister!$A$1:$W$99,6,FALSE)</f>
        <v>Magnoliophyta</v>
      </c>
      <c r="Q1738" t="str">
        <f>VLOOKUP($D1738,Artslister!$A$1:$W$99,7,FALSE)</f>
        <v>Eudicots</v>
      </c>
      <c r="R1738" t="str">
        <f>VLOOKUP($D1738,Artslister!$A$1:$W$99,8,FALSE)</f>
        <v>Rosales</v>
      </c>
      <c r="S1738" t="str">
        <f>VLOOKUP($D1738,Artslister!$A$1:$W$99,9,FALSE)</f>
        <v>Rosaceae</v>
      </c>
      <c r="T1738" t="str">
        <f>VLOOKUP($D1738,Artslister!$A$1:$W$99,10,FALSE)</f>
        <v>Rosa</v>
      </c>
      <c r="U1738">
        <f>VLOOKUP($D1738,Artslister!$A$1:$W$99,11,FALSE)</f>
        <v>0</v>
      </c>
      <c r="V1738">
        <f>VLOOKUP($D1738,Artslister!$A$1:$W$99,12,FALSE)</f>
        <v>0</v>
      </c>
      <c r="W1738" t="str">
        <f>VLOOKUP($D1738,Artslister!$A$1:$W$99,13,FALSE)</f>
        <v>L.</v>
      </c>
      <c r="X1738" t="e">
        <f>VLOOKUP($D1738,Artslister!$A$1:$W$99,15,FALSE)</f>
        <v>#REF!</v>
      </c>
      <c r="Y1738" t="e">
        <f>VLOOKUP($D1738,Artslister!$A$1:$W$99,17,FALSE)</f>
        <v>#N/A</v>
      </c>
    </row>
    <row r="1739" spans="1:25" ht="14.55" hidden="1" x14ac:dyDescent="0.3">
      <c r="A1739" t="s">
        <v>147</v>
      </c>
      <c r="B1739">
        <v>2019</v>
      </c>
      <c r="C1739" t="s">
        <v>1606</v>
      </c>
      <c r="D1739" t="s">
        <v>1928</v>
      </c>
      <c r="E1739">
        <v>15</v>
      </c>
      <c r="L1739" t="str">
        <f>VLOOKUP($D1739,Artslister!$A$1:$W$99,2,FALSE)</f>
        <v>Rosa sp.</v>
      </c>
      <c r="M1739" t="str">
        <f>VLOOKUP($D1739,Artslister!$A$1:$W$99,3,FALSE)</f>
        <v>103384</v>
      </c>
      <c r="N1739" t="str">
        <f>VLOOKUP($D1739,Artslister!$A$1:$W$99,4,FALSE)</f>
        <v>63344</v>
      </c>
      <c r="O1739" t="str">
        <f>VLOOKUP($D1739,Artslister!$A$1:$W$99,5,FALSE)</f>
        <v>Plantae</v>
      </c>
      <c r="P1739" t="str">
        <f>VLOOKUP($D1739,Artslister!$A$1:$W$99,6,FALSE)</f>
        <v>Magnoliophyta</v>
      </c>
      <c r="Q1739" t="str">
        <f>VLOOKUP($D1739,Artslister!$A$1:$W$99,7,FALSE)</f>
        <v>Eudicots</v>
      </c>
      <c r="R1739" t="str">
        <f>VLOOKUP($D1739,Artslister!$A$1:$W$99,8,FALSE)</f>
        <v>Rosales</v>
      </c>
      <c r="S1739" t="str">
        <f>VLOOKUP($D1739,Artslister!$A$1:$W$99,9,FALSE)</f>
        <v>Rosaceae</v>
      </c>
      <c r="T1739" t="str">
        <f>VLOOKUP($D1739,Artslister!$A$1:$W$99,10,FALSE)</f>
        <v>Rosa</v>
      </c>
      <c r="U1739">
        <f>VLOOKUP($D1739,Artslister!$A$1:$W$99,11,FALSE)</f>
        <v>0</v>
      </c>
      <c r="V1739">
        <f>VLOOKUP($D1739,Artslister!$A$1:$W$99,12,FALSE)</f>
        <v>0</v>
      </c>
      <c r="W1739" t="str">
        <f>VLOOKUP($D1739,Artslister!$A$1:$W$99,13,FALSE)</f>
        <v>L.</v>
      </c>
      <c r="X1739" t="e">
        <f>VLOOKUP($D1739,Artslister!$A$1:$W$99,15,FALSE)</f>
        <v>#REF!</v>
      </c>
      <c r="Y1739" t="e">
        <f>VLOOKUP($D1739,Artslister!$A$1:$W$99,17,FALSE)</f>
        <v>#N/A</v>
      </c>
    </row>
    <row r="1740" spans="1:25" ht="14.55" hidden="1" x14ac:dyDescent="0.3">
      <c r="A1740" t="s">
        <v>147</v>
      </c>
      <c r="B1740">
        <v>2019</v>
      </c>
      <c r="C1740" t="s">
        <v>1603</v>
      </c>
      <c r="D1740" t="s">
        <v>1928</v>
      </c>
      <c r="E1740">
        <v>60</v>
      </c>
      <c r="L1740" t="str">
        <f>VLOOKUP($D1740,Artslister!$A$1:$W$99,2,FALSE)</f>
        <v>Rosa sp.</v>
      </c>
      <c r="M1740" t="str">
        <f>VLOOKUP($D1740,Artslister!$A$1:$W$99,3,FALSE)</f>
        <v>103384</v>
      </c>
      <c r="N1740" t="str">
        <f>VLOOKUP($D1740,Artslister!$A$1:$W$99,4,FALSE)</f>
        <v>63344</v>
      </c>
      <c r="O1740" t="str">
        <f>VLOOKUP($D1740,Artslister!$A$1:$W$99,5,FALSE)</f>
        <v>Plantae</v>
      </c>
      <c r="P1740" t="str">
        <f>VLOOKUP($D1740,Artslister!$A$1:$W$99,6,FALSE)</f>
        <v>Magnoliophyta</v>
      </c>
      <c r="Q1740" t="str">
        <f>VLOOKUP($D1740,Artslister!$A$1:$W$99,7,FALSE)</f>
        <v>Eudicots</v>
      </c>
      <c r="R1740" t="str">
        <f>VLOOKUP($D1740,Artslister!$A$1:$W$99,8,FALSE)</f>
        <v>Rosales</v>
      </c>
      <c r="S1740" t="str">
        <f>VLOOKUP($D1740,Artslister!$A$1:$W$99,9,FALSE)</f>
        <v>Rosaceae</v>
      </c>
      <c r="T1740" t="str">
        <f>VLOOKUP($D1740,Artslister!$A$1:$W$99,10,FALSE)</f>
        <v>Rosa</v>
      </c>
      <c r="U1740">
        <f>VLOOKUP($D1740,Artslister!$A$1:$W$99,11,FALSE)</f>
        <v>0</v>
      </c>
      <c r="V1740">
        <f>VLOOKUP($D1740,Artslister!$A$1:$W$99,12,FALSE)</f>
        <v>0</v>
      </c>
      <c r="W1740" t="str">
        <f>VLOOKUP($D1740,Artslister!$A$1:$W$99,13,FALSE)</f>
        <v>L.</v>
      </c>
      <c r="X1740" t="e">
        <f>VLOOKUP($D1740,Artslister!$A$1:$W$99,15,FALSE)</f>
        <v>#REF!</v>
      </c>
      <c r="Y1740" t="e">
        <f>VLOOKUP($D1740,Artslister!$A$1:$W$99,17,FALSE)</f>
        <v>#N/A</v>
      </c>
    </row>
    <row r="1741" spans="1:25" ht="14.55" hidden="1" x14ac:dyDescent="0.3">
      <c r="A1741" t="s">
        <v>147</v>
      </c>
      <c r="B1741">
        <v>2019</v>
      </c>
      <c r="C1741" t="s">
        <v>1604</v>
      </c>
      <c r="D1741" t="s">
        <v>1928</v>
      </c>
      <c r="E1741">
        <v>2</v>
      </c>
      <c r="L1741" t="str">
        <f>VLOOKUP($D1741,Artslister!$A$1:$W$99,2,FALSE)</f>
        <v>Rosa sp.</v>
      </c>
      <c r="M1741" t="str">
        <f>VLOOKUP($D1741,Artslister!$A$1:$W$99,3,FALSE)</f>
        <v>103384</v>
      </c>
      <c r="N1741" t="str">
        <f>VLOOKUP($D1741,Artslister!$A$1:$W$99,4,FALSE)</f>
        <v>63344</v>
      </c>
      <c r="O1741" t="str">
        <f>VLOOKUP($D1741,Artslister!$A$1:$W$99,5,FALSE)</f>
        <v>Plantae</v>
      </c>
      <c r="P1741" t="str">
        <f>VLOOKUP($D1741,Artslister!$A$1:$W$99,6,FALSE)</f>
        <v>Magnoliophyta</v>
      </c>
      <c r="Q1741" t="str">
        <f>VLOOKUP($D1741,Artslister!$A$1:$W$99,7,FALSE)</f>
        <v>Eudicots</v>
      </c>
      <c r="R1741" t="str">
        <f>VLOOKUP($D1741,Artslister!$A$1:$W$99,8,FALSE)</f>
        <v>Rosales</v>
      </c>
      <c r="S1741" t="str">
        <f>VLOOKUP($D1741,Artslister!$A$1:$W$99,9,FALSE)</f>
        <v>Rosaceae</v>
      </c>
      <c r="T1741" t="str">
        <f>VLOOKUP($D1741,Artslister!$A$1:$W$99,10,FALSE)</f>
        <v>Rosa</v>
      </c>
      <c r="U1741">
        <f>VLOOKUP($D1741,Artslister!$A$1:$W$99,11,FALSE)</f>
        <v>0</v>
      </c>
      <c r="V1741">
        <f>VLOOKUP($D1741,Artslister!$A$1:$W$99,12,FALSE)</f>
        <v>0</v>
      </c>
      <c r="W1741" t="str">
        <f>VLOOKUP($D1741,Artslister!$A$1:$W$99,13,FALSE)</f>
        <v>L.</v>
      </c>
      <c r="X1741" t="e">
        <f>VLOOKUP($D1741,Artslister!$A$1:$W$99,15,FALSE)</f>
        <v>#REF!</v>
      </c>
      <c r="Y1741" t="e">
        <f>VLOOKUP($D1741,Artslister!$A$1:$W$99,17,FALSE)</f>
        <v>#N/A</v>
      </c>
    </row>
    <row r="1742" spans="1:25" ht="14.55" hidden="1" x14ac:dyDescent="0.3">
      <c r="A1742" t="s">
        <v>147</v>
      </c>
      <c r="B1742">
        <v>2019</v>
      </c>
      <c r="C1742" t="s">
        <v>1601</v>
      </c>
      <c r="D1742" t="s">
        <v>1928</v>
      </c>
      <c r="E1742">
        <v>35</v>
      </c>
      <c r="L1742" t="str">
        <f>VLOOKUP($D1742,Artslister!$A$1:$W$99,2,FALSE)</f>
        <v>Rosa sp.</v>
      </c>
      <c r="M1742" t="str">
        <f>VLOOKUP($D1742,Artslister!$A$1:$W$99,3,FALSE)</f>
        <v>103384</v>
      </c>
      <c r="N1742" t="str">
        <f>VLOOKUP($D1742,Artslister!$A$1:$W$99,4,FALSE)</f>
        <v>63344</v>
      </c>
      <c r="O1742" t="str">
        <f>VLOOKUP($D1742,Artslister!$A$1:$W$99,5,FALSE)</f>
        <v>Plantae</v>
      </c>
      <c r="P1742" t="str">
        <f>VLOOKUP($D1742,Artslister!$A$1:$W$99,6,FALSE)</f>
        <v>Magnoliophyta</v>
      </c>
      <c r="Q1742" t="str">
        <f>VLOOKUP($D1742,Artslister!$A$1:$W$99,7,FALSE)</f>
        <v>Eudicots</v>
      </c>
      <c r="R1742" t="str">
        <f>VLOOKUP($D1742,Artslister!$A$1:$W$99,8,FALSE)</f>
        <v>Rosales</v>
      </c>
      <c r="S1742" t="str">
        <f>VLOOKUP($D1742,Artslister!$A$1:$W$99,9,FALSE)</f>
        <v>Rosaceae</v>
      </c>
      <c r="T1742" t="str">
        <f>VLOOKUP($D1742,Artslister!$A$1:$W$99,10,FALSE)</f>
        <v>Rosa</v>
      </c>
      <c r="U1742">
        <f>VLOOKUP($D1742,Artslister!$A$1:$W$99,11,FALSE)</f>
        <v>0</v>
      </c>
      <c r="V1742">
        <f>VLOOKUP($D1742,Artslister!$A$1:$W$99,12,FALSE)</f>
        <v>0</v>
      </c>
      <c r="W1742" t="str">
        <f>VLOOKUP($D1742,Artslister!$A$1:$W$99,13,FALSE)</f>
        <v>L.</v>
      </c>
      <c r="X1742" t="e">
        <f>VLOOKUP($D1742,Artslister!$A$1:$W$99,15,FALSE)</f>
        <v>#REF!</v>
      </c>
      <c r="Y1742" t="e">
        <f>VLOOKUP($D1742,Artslister!$A$1:$W$99,17,FALSE)</f>
        <v>#N/A</v>
      </c>
    </row>
    <row r="1743" spans="1:25" ht="14.55" hidden="1" x14ac:dyDescent="0.3">
      <c r="A1743" t="s">
        <v>147</v>
      </c>
      <c r="B1743">
        <v>2019</v>
      </c>
      <c r="C1743" t="s">
        <v>1626</v>
      </c>
      <c r="D1743" t="s">
        <v>1928</v>
      </c>
      <c r="E1743">
        <v>30</v>
      </c>
      <c r="L1743" t="str">
        <f>VLOOKUP($D1743,Artslister!$A$1:$W$99,2,FALSE)</f>
        <v>Rosa sp.</v>
      </c>
      <c r="M1743" t="str">
        <f>VLOOKUP($D1743,Artslister!$A$1:$W$99,3,FALSE)</f>
        <v>103384</v>
      </c>
      <c r="N1743" t="str">
        <f>VLOOKUP($D1743,Artslister!$A$1:$W$99,4,FALSE)</f>
        <v>63344</v>
      </c>
      <c r="O1743" t="str">
        <f>VLOOKUP($D1743,Artslister!$A$1:$W$99,5,FALSE)</f>
        <v>Plantae</v>
      </c>
      <c r="P1743" t="str">
        <f>VLOOKUP($D1743,Artslister!$A$1:$W$99,6,FALSE)</f>
        <v>Magnoliophyta</v>
      </c>
      <c r="Q1743" t="str">
        <f>VLOOKUP($D1743,Artslister!$A$1:$W$99,7,FALSE)</f>
        <v>Eudicots</v>
      </c>
      <c r="R1743" t="str">
        <f>VLOOKUP($D1743,Artslister!$A$1:$W$99,8,FALSE)</f>
        <v>Rosales</v>
      </c>
      <c r="S1743" t="str">
        <f>VLOOKUP($D1743,Artslister!$A$1:$W$99,9,FALSE)</f>
        <v>Rosaceae</v>
      </c>
      <c r="T1743" t="str">
        <f>VLOOKUP($D1743,Artslister!$A$1:$W$99,10,FALSE)</f>
        <v>Rosa</v>
      </c>
      <c r="U1743">
        <f>VLOOKUP($D1743,Artslister!$A$1:$W$99,11,FALSE)</f>
        <v>0</v>
      </c>
      <c r="V1743">
        <f>VLOOKUP($D1743,Artslister!$A$1:$W$99,12,FALSE)</f>
        <v>0</v>
      </c>
      <c r="W1743" t="str">
        <f>VLOOKUP($D1743,Artslister!$A$1:$W$99,13,FALSE)</f>
        <v>L.</v>
      </c>
      <c r="X1743" t="e">
        <f>VLOOKUP($D1743,Artslister!$A$1:$W$99,15,FALSE)</f>
        <v>#REF!</v>
      </c>
      <c r="Y1743" t="e">
        <f>VLOOKUP($D1743,Artslister!$A$1:$W$99,17,FALSE)</f>
        <v>#N/A</v>
      </c>
    </row>
    <row r="1744" spans="1:25" ht="14.55" hidden="1" x14ac:dyDescent="0.3">
      <c r="A1744" t="s">
        <v>147</v>
      </c>
      <c r="B1744">
        <v>2019</v>
      </c>
      <c r="C1744" t="s">
        <v>1599</v>
      </c>
      <c r="D1744" t="s">
        <v>1928</v>
      </c>
      <c r="E1744">
        <v>10</v>
      </c>
      <c r="L1744" t="str">
        <f>VLOOKUP($D1744,Artslister!$A$1:$W$99,2,FALSE)</f>
        <v>Rosa sp.</v>
      </c>
      <c r="M1744" t="str">
        <f>VLOOKUP($D1744,Artslister!$A$1:$W$99,3,FALSE)</f>
        <v>103384</v>
      </c>
      <c r="N1744" t="str">
        <f>VLOOKUP($D1744,Artslister!$A$1:$W$99,4,FALSE)</f>
        <v>63344</v>
      </c>
      <c r="O1744" t="str">
        <f>VLOOKUP($D1744,Artslister!$A$1:$W$99,5,FALSE)</f>
        <v>Plantae</v>
      </c>
      <c r="P1744" t="str">
        <f>VLOOKUP($D1744,Artslister!$A$1:$W$99,6,FALSE)</f>
        <v>Magnoliophyta</v>
      </c>
      <c r="Q1744" t="str">
        <f>VLOOKUP($D1744,Artslister!$A$1:$W$99,7,FALSE)</f>
        <v>Eudicots</v>
      </c>
      <c r="R1744" t="str">
        <f>VLOOKUP($D1744,Artslister!$A$1:$W$99,8,FALSE)</f>
        <v>Rosales</v>
      </c>
      <c r="S1744" t="str">
        <f>VLOOKUP($D1744,Artslister!$A$1:$W$99,9,FALSE)</f>
        <v>Rosaceae</v>
      </c>
      <c r="T1744" t="str">
        <f>VLOOKUP($D1744,Artslister!$A$1:$W$99,10,FALSE)</f>
        <v>Rosa</v>
      </c>
      <c r="U1744">
        <f>VLOOKUP($D1744,Artslister!$A$1:$W$99,11,FALSE)</f>
        <v>0</v>
      </c>
      <c r="V1744">
        <f>VLOOKUP($D1744,Artslister!$A$1:$W$99,12,FALSE)</f>
        <v>0</v>
      </c>
      <c r="W1744" t="str">
        <f>VLOOKUP($D1744,Artslister!$A$1:$W$99,13,FALSE)</f>
        <v>L.</v>
      </c>
      <c r="X1744" t="e">
        <f>VLOOKUP($D1744,Artslister!$A$1:$W$99,15,FALSE)</f>
        <v>#REF!</v>
      </c>
      <c r="Y1744" t="e">
        <f>VLOOKUP($D1744,Artslister!$A$1:$W$99,17,FALSE)</f>
        <v>#N/A</v>
      </c>
    </row>
    <row r="1745" spans="1:25" ht="14.55" hidden="1" x14ac:dyDescent="0.3">
      <c r="A1745" t="s">
        <v>147</v>
      </c>
      <c r="B1745">
        <v>2019</v>
      </c>
      <c r="C1745" t="s">
        <v>1610</v>
      </c>
      <c r="D1745" t="s">
        <v>1928</v>
      </c>
      <c r="E1745">
        <v>5</v>
      </c>
      <c r="L1745" t="str">
        <f>VLOOKUP($D1745,Artslister!$A$1:$W$99,2,FALSE)</f>
        <v>Rosa sp.</v>
      </c>
      <c r="M1745" t="str">
        <f>VLOOKUP($D1745,Artslister!$A$1:$W$99,3,FALSE)</f>
        <v>103384</v>
      </c>
      <c r="N1745" t="str">
        <f>VLOOKUP($D1745,Artslister!$A$1:$W$99,4,FALSE)</f>
        <v>63344</v>
      </c>
      <c r="O1745" t="str">
        <f>VLOOKUP($D1745,Artslister!$A$1:$W$99,5,FALSE)</f>
        <v>Plantae</v>
      </c>
      <c r="P1745" t="str">
        <f>VLOOKUP($D1745,Artslister!$A$1:$W$99,6,FALSE)</f>
        <v>Magnoliophyta</v>
      </c>
      <c r="Q1745" t="str">
        <f>VLOOKUP($D1745,Artslister!$A$1:$W$99,7,FALSE)</f>
        <v>Eudicots</v>
      </c>
      <c r="R1745" t="str">
        <f>VLOOKUP($D1745,Artslister!$A$1:$W$99,8,FALSE)</f>
        <v>Rosales</v>
      </c>
      <c r="S1745" t="str">
        <f>VLOOKUP($D1745,Artslister!$A$1:$W$99,9,FALSE)</f>
        <v>Rosaceae</v>
      </c>
      <c r="T1745" t="str">
        <f>VLOOKUP($D1745,Artslister!$A$1:$W$99,10,FALSE)</f>
        <v>Rosa</v>
      </c>
      <c r="U1745">
        <f>VLOOKUP($D1745,Artslister!$A$1:$W$99,11,FALSE)</f>
        <v>0</v>
      </c>
      <c r="V1745">
        <f>VLOOKUP($D1745,Artslister!$A$1:$W$99,12,FALSE)</f>
        <v>0</v>
      </c>
      <c r="W1745" t="str">
        <f>VLOOKUP($D1745,Artslister!$A$1:$W$99,13,FALSE)</f>
        <v>L.</v>
      </c>
      <c r="X1745" t="e">
        <f>VLOOKUP($D1745,Artslister!$A$1:$W$99,15,FALSE)</f>
        <v>#REF!</v>
      </c>
      <c r="Y1745" t="e">
        <f>VLOOKUP($D1745,Artslister!$A$1:$W$99,17,FALSE)</f>
        <v>#N/A</v>
      </c>
    </row>
    <row r="1746" spans="1:25" ht="14.55" hidden="1" x14ac:dyDescent="0.3">
      <c r="A1746" t="s">
        <v>147</v>
      </c>
      <c r="B1746">
        <v>2019</v>
      </c>
      <c r="C1746" t="s">
        <v>1607</v>
      </c>
      <c r="D1746" t="s">
        <v>1928</v>
      </c>
      <c r="E1746">
        <v>5</v>
      </c>
      <c r="L1746" t="str">
        <f>VLOOKUP($D1746,Artslister!$A$1:$W$99,2,FALSE)</f>
        <v>Rosa sp.</v>
      </c>
      <c r="M1746" t="str">
        <f>VLOOKUP($D1746,Artslister!$A$1:$W$99,3,FALSE)</f>
        <v>103384</v>
      </c>
      <c r="N1746" t="str">
        <f>VLOOKUP($D1746,Artslister!$A$1:$W$99,4,FALSE)</f>
        <v>63344</v>
      </c>
      <c r="O1746" t="str">
        <f>VLOOKUP($D1746,Artslister!$A$1:$W$99,5,FALSE)</f>
        <v>Plantae</v>
      </c>
      <c r="P1746" t="str">
        <f>VLOOKUP($D1746,Artslister!$A$1:$W$99,6,FALSE)</f>
        <v>Magnoliophyta</v>
      </c>
      <c r="Q1746" t="str">
        <f>VLOOKUP($D1746,Artslister!$A$1:$W$99,7,FALSE)</f>
        <v>Eudicots</v>
      </c>
      <c r="R1746" t="str">
        <f>VLOOKUP($D1746,Artslister!$A$1:$W$99,8,FALSE)</f>
        <v>Rosales</v>
      </c>
      <c r="S1746" t="str">
        <f>VLOOKUP($D1746,Artslister!$A$1:$W$99,9,FALSE)</f>
        <v>Rosaceae</v>
      </c>
      <c r="T1746" t="str">
        <f>VLOOKUP($D1746,Artslister!$A$1:$W$99,10,FALSE)</f>
        <v>Rosa</v>
      </c>
      <c r="U1746">
        <f>VLOOKUP($D1746,Artslister!$A$1:$W$99,11,FALSE)</f>
        <v>0</v>
      </c>
      <c r="V1746">
        <f>VLOOKUP($D1746,Artslister!$A$1:$W$99,12,FALSE)</f>
        <v>0</v>
      </c>
      <c r="W1746" t="str">
        <f>VLOOKUP($D1746,Artslister!$A$1:$W$99,13,FALSE)</f>
        <v>L.</v>
      </c>
      <c r="X1746" t="e">
        <f>VLOOKUP($D1746,Artslister!$A$1:$W$99,15,FALSE)</f>
        <v>#REF!</v>
      </c>
      <c r="Y1746" t="e">
        <f>VLOOKUP($D1746,Artslister!$A$1:$W$99,17,FALSE)</f>
        <v>#N/A</v>
      </c>
    </row>
    <row r="1747" spans="1:25" hidden="1" x14ac:dyDescent="0.3">
      <c r="A1747" t="s">
        <v>57</v>
      </c>
      <c r="B1747">
        <v>2019</v>
      </c>
      <c r="C1747" t="s">
        <v>1627</v>
      </c>
      <c r="D1747" t="s">
        <v>1928</v>
      </c>
      <c r="E1747">
        <v>10</v>
      </c>
      <c r="L1747" t="str">
        <f>VLOOKUP($D1747,Artslister!$A$1:$W$99,2,FALSE)</f>
        <v>Rosa sp.</v>
      </c>
      <c r="M1747" t="str">
        <f>VLOOKUP($D1747,Artslister!$A$1:$W$99,3,FALSE)</f>
        <v>103384</v>
      </c>
      <c r="N1747" t="str">
        <f>VLOOKUP($D1747,Artslister!$A$1:$W$99,4,FALSE)</f>
        <v>63344</v>
      </c>
      <c r="O1747" t="str">
        <f>VLOOKUP($D1747,Artslister!$A$1:$W$99,5,FALSE)</f>
        <v>Plantae</v>
      </c>
      <c r="P1747" t="str">
        <f>VLOOKUP($D1747,Artslister!$A$1:$W$99,6,FALSE)</f>
        <v>Magnoliophyta</v>
      </c>
      <c r="Q1747" t="str">
        <f>VLOOKUP($D1747,Artslister!$A$1:$W$99,7,FALSE)</f>
        <v>Eudicots</v>
      </c>
      <c r="R1747" t="str">
        <f>VLOOKUP($D1747,Artslister!$A$1:$W$99,8,FALSE)</f>
        <v>Rosales</v>
      </c>
      <c r="S1747" t="str">
        <f>VLOOKUP($D1747,Artslister!$A$1:$W$99,9,FALSE)</f>
        <v>Rosaceae</v>
      </c>
      <c r="T1747" t="str">
        <f>VLOOKUP($D1747,Artslister!$A$1:$W$99,10,FALSE)</f>
        <v>Rosa</v>
      </c>
      <c r="U1747">
        <f>VLOOKUP($D1747,Artslister!$A$1:$W$99,11,FALSE)</f>
        <v>0</v>
      </c>
      <c r="V1747">
        <f>VLOOKUP($D1747,Artslister!$A$1:$W$99,12,FALSE)</f>
        <v>0</v>
      </c>
      <c r="W1747" t="str">
        <f>VLOOKUP($D1747,Artslister!$A$1:$W$99,13,FALSE)</f>
        <v>L.</v>
      </c>
      <c r="X1747" t="e">
        <f>VLOOKUP($D1747,Artslister!$A$1:$W$99,15,FALSE)</f>
        <v>#REF!</v>
      </c>
      <c r="Y1747" t="e">
        <f>VLOOKUP($D1747,Artslister!$A$1:$W$99,17,FALSE)</f>
        <v>#N/A</v>
      </c>
    </row>
    <row r="1748" spans="1:25" hidden="1" x14ac:dyDescent="0.3">
      <c r="A1748" t="s">
        <v>57</v>
      </c>
      <c r="B1748">
        <v>2019</v>
      </c>
      <c r="C1748" t="s">
        <v>1652</v>
      </c>
      <c r="D1748" t="s">
        <v>1928</v>
      </c>
      <c r="E1748">
        <v>15</v>
      </c>
      <c r="L1748" t="str">
        <f>VLOOKUP($D1748,Artslister!$A$1:$W$99,2,FALSE)</f>
        <v>Rosa sp.</v>
      </c>
      <c r="M1748" t="str">
        <f>VLOOKUP($D1748,Artslister!$A$1:$W$99,3,FALSE)</f>
        <v>103384</v>
      </c>
      <c r="N1748" t="str">
        <f>VLOOKUP($D1748,Artslister!$A$1:$W$99,4,FALSE)</f>
        <v>63344</v>
      </c>
      <c r="O1748" t="str">
        <f>VLOOKUP($D1748,Artslister!$A$1:$W$99,5,FALSE)</f>
        <v>Plantae</v>
      </c>
      <c r="P1748" t="str">
        <f>VLOOKUP($D1748,Artslister!$A$1:$W$99,6,FALSE)</f>
        <v>Magnoliophyta</v>
      </c>
      <c r="Q1748" t="str">
        <f>VLOOKUP($D1748,Artslister!$A$1:$W$99,7,FALSE)</f>
        <v>Eudicots</v>
      </c>
      <c r="R1748" t="str">
        <f>VLOOKUP($D1748,Artslister!$A$1:$W$99,8,FALSE)</f>
        <v>Rosales</v>
      </c>
      <c r="S1748" t="str">
        <f>VLOOKUP($D1748,Artslister!$A$1:$W$99,9,FALSE)</f>
        <v>Rosaceae</v>
      </c>
      <c r="T1748" t="str">
        <f>VLOOKUP($D1748,Artslister!$A$1:$W$99,10,FALSE)</f>
        <v>Rosa</v>
      </c>
      <c r="U1748">
        <f>VLOOKUP($D1748,Artslister!$A$1:$W$99,11,FALSE)</f>
        <v>0</v>
      </c>
      <c r="V1748">
        <f>VLOOKUP($D1748,Artslister!$A$1:$W$99,12,FALSE)</f>
        <v>0</v>
      </c>
      <c r="W1748" t="str">
        <f>VLOOKUP($D1748,Artslister!$A$1:$W$99,13,FALSE)</f>
        <v>L.</v>
      </c>
      <c r="X1748" t="e">
        <f>VLOOKUP($D1748,Artslister!$A$1:$W$99,15,FALSE)</f>
        <v>#REF!</v>
      </c>
      <c r="Y1748" t="e">
        <f>VLOOKUP($D1748,Artslister!$A$1:$W$99,17,FALSE)</f>
        <v>#N/A</v>
      </c>
    </row>
    <row r="1749" spans="1:25" hidden="1" x14ac:dyDescent="0.3">
      <c r="A1749" t="s">
        <v>57</v>
      </c>
      <c r="B1749">
        <v>2019</v>
      </c>
      <c r="C1749" t="s">
        <v>1656</v>
      </c>
      <c r="D1749" t="s">
        <v>1928</v>
      </c>
      <c r="E1749">
        <v>10</v>
      </c>
      <c r="L1749" t="str">
        <f>VLOOKUP($D1749,Artslister!$A$1:$W$99,2,FALSE)</f>
        <v>Rosa sp.</v>
      </c>
      <c r="M1749" t="str">
        <f>VLOOKUP($D1749,Artslister!$A$1:$W$99,3,FALSE)</f>
        <v>103384</v>
      </c>
      <c r="N1749" t="str">
        <f>VLOOKUP($D1749,Artslister!$A$1:$W$99,4,FALSE)</f>
        <v>63344</v>
      </c>
      <c r="O1749" t="str">
        <f>VLOOKUP($D1749,Artslister!$A$1:$W$99,5,FALSE)</f>
        <v>Plantae</v>
      </c>
      <c r="P1749" t="str">
        <f>VLOOKUP($D1749,Artslister!$A$1:$W$99,6,FALSE)</f>
        <v>Magnoliophyta</v>
      </c>
      <c r="Q1749" t="str">
        <f>VLOOKUP($D1749,Artslister!$A$1:$W$99,7,FALSE)</f>
        <v>Eudicots</v>
      </c>
      <c r="R1749" t="str">
        <f>VLOOKUP($D1749,Artslister!$A$1:$W$99,8,FALSE)</f>
        <v>Rosales</v>
      </c>
      <c r="S1749" t="str">
        <f>VLOOKUP($D1749,Artslister!$A$1:$W$99,9,FALSE)</f>
        <v>Rosaceae</v>
      </c>
      <c r="T1749" t="str">
        <f>VLOOKUP($D1749,Artslister!$A$1:$W$99,10,FALSE)</f>
        <v>Rosa</v>
      </c>
      <c r="U1749">
        <f>VLOOKUP($D1749,Artslister!$A$1:$W$99,11,FALSE)</f>
        <v>0</v>
      </c>
      <c r="V1749">
        <f>VLOOKUP($D1749,Artslister!$A$1:$W$99,12,FALSE)</f>
        <v>0</v>
      </c>
      <c r="W1749" t="str">
        <f>VLOOKUP($D1749,Artslister!$A$1:$W$99,13,FALSE)</f>
        <v>L.</v>
      </c>
      <c r="X1749" t="e">
        <f>VLOOKUP($D1749,Artslister!$A$1:$W$99,15,FALSE)</f>
        <v>#REF!</v>
      </c>
      <c r="Y1749" t="e">
        <f>VLOOKUP($D1749,Artslister!$A$1:$W$99,17,FALSE)</f>
        <v>#N/A</v>
      </c>
    </row>
    <row r="1750" spans="1:25" hidden="1" x14ac:dyDescent="0.3">
      <c r="A1750" t="s">
        <v>57</v>
      </c>
      <c r="B1750">
        <v>2019</v>
      </c>
      <c r="C1750" t="s">
        <v>1658</v>
      </c>
      <c r="D1750" t="s">
        <v>1928</v>
      </c>
      <c r="E1750">
        <v>5</v>
      </c>
      <c r="L1750" t="str">
        <f>VLOOKUP($D1750,Artslister!$A$1:$W$99,2,FALSE)</f>
        <v>Rosa sp.</v>
      </c>
      <c r="M1750" t="str">
        <f>VLOOKUP($D1750,Artslister!$A$1:$W$99,3,FALSE)</f>
        <v>103384</v>
      </c>
      <c r="N1750" t="str">
        <f>VLOOKUP($D1750,Artslister!$A$1:$W$99,4,FALSE)</f>
        <v>63344</v>
      </c>
      <c r="O1750" t="str">
        <f>VLOOKUP($D1750,Artslister!$A$1:$W$99,5,FALSE)</f>
        <v>Plantae</v>
      </c>
      <c r="P1750" t="str">
        <f>VLOOKUP($D1750,Artslister!$A$1:$W$99,6,FALSE)</f>
        <v>Magnoliophyta</v>
      </c>
      <c r="Q1750" t="str">
        <f>VLOOKUP($D1750,Artslister!$A$1:$W$99,7,FALSE)</f>
        <v>Eudicots</v>
      </c>
      <c r="R1750" t="str">
        <f>VLOOKUP($D1750,Artslister!$A$1:$W$99,8,FALSE)</f>
        <v>Rosales</v>
      </c>
      <c r="S1750" t="str">
        <f>VLOOKUP($D1750,Artslister!$A$1:$W$99,9,FALSE)</f>
        <v>Rosaceae</v>
      </c>
      <c r="T1750" t="str">
        <f>VLOOKUP($D1750,Artslister!$A$1:$W$99,10,FALSE)</f>
        <v>Rosa</v>
      </c>
      <c r="U1750">
        <f>VLOOKUP($D1750,Artslister!$A$1:$W$99,11,FALSE)</f>
        <v>0</v>
      </c>
      <c r="V1750">
        <f>VLOOKUP($D1750,Artslister!$A$1:$W$99,12,FALSE)</f>
        <v>0</v>
      </c>
      <c r="W1750" t="str">
        <f>VLOOKUP($D1750,Artslister!$A$1:$W$99,13,FALSE)</f>
        <v>L.</v>
      </c>
      <c r="X1750" t="e">
        <f>VLOOKUP($D1750,Artslister!$A$1:$W$99,15,FALSE)</f>
        <v>#REF!</v>
      </c>
      <c r="Y1750" t="e">
        <f>VLOOKUP($D1750,Artslister!$A$1:$W$99,17,FALSE)</f>
        <v>#N/A</v>
      </c>
    </row>
    <row r="1751" spans="1:25" hidden="1" x14ac:dyDescent="0.3">
      <c r="A1751" t="s">
        <v>57</v>
      </c>
      <c r="B1751">
        <v>2019</v>
      </c>
      <c r="C1751" t="s">
        <v>1654</v>
      </c>
      <c r="D1751" t="s">
        <v>1928</v>
      </c>
      <c r="E1751">
        <v>3</v>
      </c>
      <c r="L1751" t="str">
        <f>VLOOKUP($D1751,Artslister!$A$1:$W$99,2,FALSE)</f>
        <v>Rosa sp.</v>
      </c>
      <c r="M1751" t="str">
        <f>VLOOKUP($D1751,Artslister!$A$1:$W$99,3,FALSE)</f>
        <v>103384</v>
      </c>
      <c r="N1751" t="str">
        <f>VLOOKUP($D1751,Artslister!$A$1:$W$99,4,FALSE)</f>
        <v>63344</v>
      </c>
      <c r="O1751" t="str">
        <f>VLOOKUP($D1751,Artslister!$A$1:$W$99,5,FALSE)</f>
        <v>Plantae</v>
      </c>
      <c r="P1751" t="str">
        <f>VLOOKUP($D1751,Artslister!$A$1:$W$99,6,FALSE)</f>
        <v>Magnoliophyta</v>
      </c>
      <c r="Q1751" t="str">
        <f>VLOOKUP($D1751,Artslister!$A$1:$W$99,7,FALSE)</f>
        <v>Eudicots</v>
      </c>
      <c r="R1751" t="str">
        <f>VLOOKUP($D1751,Artslister!$A$1:$W$99,8,FALSE)</f>
        <v>Rosales</v>
      </c>
      <c r="S1751" t="str">
        <f>VLOOKUP($D1751,Artslister!$A$1:$W$99,9,FALSE)</f>
        <v>Rosaceae</v>
      </c>
      <c r="T1751" t="str">
        <f>VLOOKUP($D1751,Artslister!$A$1:$W$99,10,FALSE)</f>
        <v>Rosa</v>
      </c>
      <c r="U1751">
        <f>VLOOKUP($D1751,Artslister!$A$1:$W$99,11,FALSE)</f>
        <v>0</v>
      </c>
      <c r="V1751">
        <f>VLOOKUP($D1751,Artslister!$A$1:$W$99,12,FALSE)</f>
        <v>0</v>
      </c>
      <c r="W1751" t="str">
        <f>VLOOKUP($D1751,Artslister!$A$1:$W$99,13,FALSE)</f>
        <v>L.</v>
      </c>
      <c r="X1751" t="e">
        <f>VLOOKUP($D1751,Artslister!$A$1:$W$99,15,FALSE)</f>
        <v>#REF!</v>
      </c>
      <c r="Y1751" t="e">
        <f>VLOOKUP($D1751,Artslister!$A$1:$W$99,17,FALSE)</f>
        <v>#N/A</v>
      </c>
    </row>
    <row r="1752" spans="1:25" hidden="1" x14ac:dyDescent="0.3">
      <c r="A1752" t="s">
        <v>57</v>
      </c>
      <c r="B1752">
        <v>2019</v>
      </c>
      <c r="C1752" t="s">
        <v>1660</v>
      </c>
      <c r="D1752" t="s">
        <v>1928</v>
      </c>
      <c r="E1752">
        <v>10</v>
      </c>
      <c r="L1752" t="str">
        <f>VLOOKUP($D1752,Artslister!$A$1:$W$99,2,FALSE)</f>
        <v>Rosa sp.</v>
      </c>
      <c r="M1752" t="str">
        <f>VLOOKUP($D1752,Artslister!$A$1:$W$99,3,FALSE)</f>
        <v>103384</v>
      </c>
      <c r="N1752" t="str">
        <f>VLOOKUP($D1752,Artslister!$A$1:$W$99,4,FALSE)</f>
        <v>63344</v>
      </c>
      <c r="O1752" t="str">
        <f>VLOOKUP($D1752,Artslister!$A$1:$W$99,5,FALSE)</f>
        <v>Plantae</v>
      </c>
      <c r="P1752" t="str">
        <f>VLOOKUP($D1752,Artslister!$A$1:$W$99,6,FALSE)</f>
        <v>Magnoliophyta</v>
      </c>
      <c r="Q1752" t="str">
        <f>VLOOKUP($D1752,Artslister!$A$1:$W$99,7,FALSE)</f>
        <v>Eudicots</v>
      </c>
      <c r="R1752" t="str">
        <f>VLOOKUP($D1752,Artslister!$A$1:$W$99,8,FALSE)</f>
        <v>Rosales</v>
      </c>
      <c r="S1752" t="str">
        <f>VLOOKUP($D1752,Artslister!$A$1:$W$99,9,FALSE)</f>
        <v>Rosaceae</v>
      </c>
      <c r="T1752" t="str">
        <f>VLOOKUP($D1752,Artslister!$A$1:$W$99,10,FALSE)</f>
        <v>Rosa</v>
      </c>
      <c r="U1752">
        <f>VLOOKUP($D1752,Artslister!$A$1:$W$99,11,FALSE)</f>
        <v>0</v>
      </c>
      <c r="V1752">
        <f>VLOOKUP($D1752,Artslister!$A$1:$W$99,12,FALSE)</f>
        <v>0</v>
      </c>
      <c r="W1752" t="str">
        <f>VLOOKUP($D1752,Artslister!$A$1:$W$99,13,FALSE)</f>
        <v>L.</v>
      </c>
      <c r="X1752" t="e">
        <f>VLOOKUP($D1752,Artslister!$A$1:$W$99,15,FALSE)</f>
        <v>#REF!</v>
      </c>
      <c r="Y1752" t="e">
        <f>VLOOKUP($D1752,Artslister!$A$1:$W$99,17,FALSE)</f>
        <v>#N/A</v>
      </c>
    </row>
    <row r="1753" spans="1:25" hidden="1" x14ac:dyDescent="0.3">
      <c r="A1753" t="s">
        <v>57</v>
      </c>
      <c r="B1753">
        <v>2019</v>
      </c>
      <c r="C1753" t="s">
        <v>1646</v>
      </c>
      <c r="D1753" t="s">
        <v>1928</v>
      </c>
      <c r="E1753">
        <v>10</v>
      </c>
      <c r="L1753" t="str">
        <f>VLOOKUP($D1753,Artslister!$A$1:$W$99,2,FALSE)</f>
        <v>Rosa sp.</v>
      </c>
      <c r="M1753" t="str">
        <f>VLOOKUP($D1753,Artslister!$A$1:$W$99,3,FALSE)</f>
        <v>103384</v>
      </c>
      <c r="N1753" t="str">
        <f>VLOOKUP($D1753,Artslister!$A$1:$W$99,4,FALSE)</f>
        <v>63344</v>
      </c>
      <c r="O1753" t="str">
        <f>VLOOKUP($D1753,Artslister!$A$1:$W$99,5,FALSE)</f>
        <v>Plantae</v>
      </c>
      <c r="P1753" t="str">
        <f>VLOOKUP($D1753,Artslister!$A$1:$W$99,6,FALSE)</f>
        <v>Magnoliophyta</v>
      </c>
      <c r="Q1753" t="str">
        <f>VLOOKUP($D1753,Artslister!$A$1:$W$99,7,FALSE)</f>
        <v>Eudicots</v>
      </c>
      <c r="R1753" t="str">
        <f>VLOOKUP($D1753,Artslister!$A$1:$W$99,8,FALSE)</f>
        <v>Rosales</v>
      </c>
      <c r="S1753" t="str">
        <f>VLOOKUP($D1753,Artslister!$A$1:$W$99,9,FALSE)</f>
        <v>Rosaceae</v>
      </c>
      <c r="T1753" t="str">
        <f>VLOOKUP($D1753,Artslister!$A$1:$W$99,10,FALSE)</f>
        <v>Rosa</v>
      </c>
      <c r="U1753">
        <f>VLOOKUP($D1753,Artslister!$A$1:$W$99,11,FALSE)</f>
        <v>0</v>
      </c>
      <c r="V1753">
        <f>VLOOKUP($D1753,Artslister!$A$1:$W$99,12,FALSE)</f>
        <v>0</v>
      </c>
      <c r="W1753" t="str">
        <f>VLOOKUP($D1753,Artslister!$A$1:$W$99,13,FALSE)</f>
        <v>L.</v>
      </c>
      <c r="X1753" t="e">
        <f>VLOOKUP($D1753,Artslister!$A$1:$W$99,15,FALSE)</f>
        <v>#REF!</v>
      </c>
      <c r="Y1753" t="e">
        <f>VLOOKUP($D1753,Artslister!$A$1:$W$99,17,FALSE)</f>
        <v>#N/A</v>
      </c>
    </row>
    <row r="1754" spans="1:25" hidden="1" x14ac:dyDescent="0.3">
      <c r="A1754" t="s">
        <v>57</v>
      </c>
      <c r="B1754">
        <v>2019</v>
      </c>
      <c r="C1754" t="s">
        <v>1642</v>
      </c>
      <c r="D1754" t="s">
        <v>1928</v>
      </c>
      <c r="E1754">
        <v>3</v>
      </c>
      <c r="L1754" t="str">
        <f>VLOOKUP($D1754,Artslister!$A$1:$W$99,2,FALSE)</f>
        <v>Rosa sp.</v>
      </c>
      <c r="M1754" t="str">
        <f>VLOOKUP($D1754,Artslister!$A$1:$W$99,3,FALSE)</f>
        <v>103384</v>
      </c>
      <c r="N1754" t="str">
        <f>VLOOKUP($D1754,Artslister!$A$1:$W$99,4,FALSE)</f>
        <v>63344</v>
      </c>
      <c r="O1754" t="str">
        <f>VLOOKUP($D1754,Artslister!$A$1:$W$99,5,FALSE)</f>
        <v>Plantae</v>
      </c>
      <c r="P1754" t="str">
        <f>VLOOKUP($D1754,Artslister!$A$1:$W$99,6,FALSE)</f>
        <v>Magnoliophyta</v>
      </c>
      <c r="Q1754" t="str">
        <f>VLOOKUP($D1754,Artslister!$A$1:$W$99,7,FALSE)</f>
        <v>Eudicots</v>
      </c>
      <c r="R1754" t="str">
        <f>VLOOKUP($D1754,Artslister!$A$1:$W$99,8,FALSE)</f>
        <v>Rosales</v>
      </c>
      <c r="S1754" t="str">
        <f>VLOOKUP($D1754,Artslister!$A$1:$W$99,9,FALSE)</f>
        <v>Rosaceae</v>
      </c>
      <c r="T1754" t="str">
        <f>VLOOKUP($D1754,Artslister!$A$1:$W$99,10,FALSE)</f>
        <v>Rosa</v>
      </c>
      <c r="U1754">
        <f>VLOOKUP($D1754,Artslister!$A$1:$W$99,11,FALSE)</f>
        <v>0</v>
      </c>
      <c r="V1754">
        <f>VLOOKUP($D1754,Artslister!$A$1:$W$99,12,FALSE)</f>
        <v>0</v>
      </c>
      <c r="W1754" t="str">
        <f>VLOOKUP($D1754,Artslister!$A$1:$W$99,13,FALSE)</f>
        <v>L.</v>
      </c>
      <c r="X1754" t="e">
        <f>VLOOKUP($D1754,Artslister!$A$1:$W$99,15,FALSE)</f>
        <v>#REF!</v>
      </c>
      <c r="Y1754" t="e">
        <f>VLOOKUP($D1754,Artslister!$A$1:$W$99,17,FALSE)</f>
        <v>#N/A</v>
      </c>
    </row>
    <row r="1755" spans="1:25" hidden="1" x14ac:dyDescent="0.3">
      <c r="A1755" t="s">
        <v>57</v>
      </c>
      <c r="B1755">
        <v>2019</v>
      </c>
      <c r="C1755" t="s">
        <v>1664</v>
      </c>
      <c r="D1755" t="s">
        <v>1928</v>
      </c>
      <c r="E1755">
        <v>20</v>
      </c>
      <c r="L1755" t="str">
        <f>VLOOKUP($D1755,Artslister!$A$1:$W$99,2,FALSE)</f>
        <v>Rosa sp.</v>
      </c>
      <c r="M1755" t="str">
        <f>VLOOKUP($D1755,Artslister!$A$1:$W$99,3,FALSE)</f>
        <v>103384</v>
      </c>
      <c r="N1755" t="str">
        <f>VLOOKUP($D1755,Artslister!$A$1:$W$99,4,FALSE)</f>
        <v>63344</v>
      </c>
      <c r="O1755" t="str">
        <f>VLOOKUP($D1755,Artslister!$A$1:$W$99,5,FALSE)</f>
        <v>Plantae</v>
      </c>
      <c r="P1755" t="str">
        <f>VLOOKUP($D1755,Artslister!$A$1:$W$99,6,FALSE)</f>
        <v>Magnoliophyta</v>
      </c>
      <c r="Q1755" t="str">
        <f>VLOOKUP($D1755,Artslister!$A$1:$W$99,7,FALSE)</f>
        <v>Eudicots</v>
      </c>
      <c r="R1755" t="str">
        <f>VLOOKUP($D1755,Artslister!$A$1:$W$99,8,FALSE)</f>
        <v>Rosales</v>
      </c>
      <c r="S1755" t="str">
        <f>VLOOKUP($D1755,Artslister!$A$1:$W$99,9,FALSE)</f>
        <v>Rosaceae</v>
      </c>
      <c r="T1755" t="str">
        <f>VLOOKUP($D1755,Artslister!$A$1:$W$99,10,FALSE)</f>
        <v>Rosa</v>
      </c>
      <c r="U1755">
        <f>VLOOKUP($D1755,Artslister!$A$1:$W$99,11,FALSE)</f>
        <v>0</v>
      </c>
      <c r="V1755">
        <f>VLOOKUP($D1755,Artslister!$A$1:$W$99,12,FALSE)</f>
        <v>0</v>
      </c>
      <c r="W1755" t="str">
        <f>VLOOKUP($D1755,Artslister!$A$1:$W$99,13,FALSE)</f>
        <v>L.</v>
      </c>
      <c r="X1755" t="e">
        <f>VLOOKUP($D1755,Artslister!$A$1:$W$99,15,FALSE)</f>
        <v>#REF!</v>
      </c>
      <c r="Y1755" t="e">
        <f>VLOOKUP($D1755,Artslister!$A$1:$W$99,17,FALSE)</f>
        <v>#N/A</v>
      </c>
    </row>
    <row r="1756" spans="1:25" hidden="1" x14ac:dyDescent="0.3">
      <c r="A1756" t="s">
        <v>98</v>
      </c>
      <c r="B1756">
        <v>2019</v>
      </c>
      <c r="C1756" t="s">
        <v>1726</v>
      </c>
      <c r="D1756" t="s">
        <v>1928</v>
      </c>
      <c r="E1756">
        <v>5</v>
      </c>
      <c r="L1756" t="str">
        <f>VLOOKUP($D1756,Artslister!$A$1:$W$99,2,FALSE)</f>
        <v>Rosa sp.</v>
      </c>
      <c r="M1756" t="str">
        <f>VLOOKUP($D1756,Artslister!$A$1:$W$99,3,FALSE)</f>
        <v>103384</v>
      </c>
      <c r="N1756" t="str">
        <f>VLOOKUP($D1756,Artslister!$A$1:$W$99,4,FALSE)</f>
        <v>63344</v>
      </c>
      <c r="O1756" t="str">
        <f>VLOOKUP($D1756,Artslister!$A$1:$W$99,5,FALSE)</f>
        <v>Plantae</v>
      </c>
      <c r="P1756" t="str">
        <f>VLOOKUP($D1756,Artslister!$A$1:$W$99,6,FALSE)</f>
        <v>Magnoliophyta</v>
      </c>
      <c r="Q1756" t="str">
        <f>VLOOKUP($D1756,Artslister!$A$1:$W$99,7,FALSE)</f>
        <v>Eudicots</v>
      </c>
      <c r="R1756" t="str">
        <f>VLOOKUP($D1756,Artslister!$A$1:$W$99,8,FALSE)</f>
        <v>Rosales</v>
      </c>
      <c r="S1756" t="str">
        <f>VLOOKUP($D1756,Artslister!$A$1:$W$99,9,FALSE)</f>
        <v>Rosaceae</v>
      </c>
      <c r="T1756" t="str">
        <f>VLOOKUP($D1756,Artslister!$A$1:$W$99,10,FALSE)</f>
        <v>Rosa</v>
      </c>
      <c r="U1756">
        <f>VLOOKUP($D1756,Artslister!$A$1:$W$99,11,FALSE)</f>
        <v>0</v>
      </c>
      <c r="V1756">
        <f>VLOOKUP($D1756,Artslister!$A$1:$W$99,12,FALSE)</f>
        <v>0</v>
      </c>
      <c r="W1756" t="str">
        <f>VLOOKUP($D1756,Artslister!$A$1:$W$99,13,FALSE)</f>
        <v>L.</v>
      </c>
      <c r="X1756" t="e">
        <f>VLOOKUP($D1756,Artslister!$A$1:$W$99,15,FALSE)</f>
        <v>#REF!</v>
      </c>
      <c r="Y1756" t="e">
        <f>VLOOKUP($D1756,Artslister!$A$1:$W$99,17,FALSE)</f>
        <v>#N/A</v>
      </c>
    </row>
    <row r="1757" spans="1:25" hidden="1" x14ac:dyDescent="0.3">
      <c r="A1757" t="s">
        <v>98</v>
      </c>
      <c r="B1757">
        <v>2019</v>
      </c>
      <c r="C1757" t="s">
        <v>1721</v>
      </c>
      <c r="D1757" t="s">
        <v>1928</v>
      </c>
      <c r="E1757">
        <v>3</v>
      </c>
      <c r="L1757" t="str">
        <f>VLOOKUP($D1757,Artslister!$A$1:$W$99,2,FALSE)</f>
        <v>Rosa sp.</v>
      </c>
      <c r="M1757" t="str">
        <f>VLOOKUP($D1757,Artslister!$A$1:$W$99,3,FALSE)</f>
        <v>103384</v>
      </c>
      <c r="N1757" t="str">
        <f>VLOOKUP($D1757,Artslister!$A$1:$W$99,4,FALSE)</f>
        <v>63344</v>
      </c>
      <c r="O1757" t="str">
        <f>VLOOKUP($D1757,Artslister!$A$1:$W$99,5,FALSE)</f>
        <v>Plantae</v>
      </c>
      <c r="P1757" t="str">
        <f>VLOOKUP($D1757,Artslister!$A$1:$W$99,6,FALSE)</f>
        <v>Magnoliophyta</v>
      </c>
      <c r="Q1757" t="str">
        <f>VLOOKUP($D1757,Artslister!$A$1:$W$99,7,FALSE)</f>
        <v>Eudicots</v>
      </c>
      <c r="R1757" t="str">
        <f>VLOOKUP($D1757,Artslister!$A$1:$W$99,8,FALSE)</f>
        <v>Rosales</v>
      </c>
      <c r="S1757" t="str">
        <f>VLOOKUP($D1757,Artslister!$A$1:$W$99,9,FALSE)</f>
        <v>Rosaceae</v>
      </c>
      <c r="T1757" t="str">
        <f>VLOOKUP($D1757,Artslister!$A$1:$W$99,10,FALSE)</f>
        <v>Rosa</v>
      </c>
      <c r="U1757">
        <f>VLOOKUP($D1757,Artslister!$A$1:$W$99,11,FALSE)</f>
        <v>0</v>
      </c>
      <c r="V1757">
        <f>VLOOKUP($D1757,Artslister!$A$1:$W$99,12,FALSE)</f>
        <v>0</v>
      </c>
      <c r="W1757" t="str">
        <f>VLOOKUP($D1757,Artslister!$A$1:$W$99,13,FALSE)</f>
        <v>L.</v>
      </c>
      <c r="X1757" t="e">
        <f>VLOOKUP($D1757,Artslister!$A$1:$W$99,15,FALSE)</f>
        <v>#REF!</v>
      </c>
      <c r="Y1757" t="e">
        <f>VLOOKUP($D1757,Artslister!$A$1:$W$99,17,FALSE)</f>
        <v>#N/A</v>
      </c>
    </row>
    <row r="1758" spans="1:25" hidden="1" x14ac:dyDescent="0.3">
      <c r="A1758" t="s">
        <v>98</v>
      </c>
      <c r="B1758">
        <v>2019</v>
      </c>
      <c r="C1758" t="s">
        <v>1724</v>
      </c>
      <c r="D1758" t="s">
        <v>1928</v>
      </c>
      <c r="E1758">
        <v>10</v>
      </c>
      <c r="L1758" t="str">
        <f>VLOOKUP($D1758,Artslister!$A$1:$W$99,2,FALSE)</f>
        <v>Rosa sp.</v>
      </c>
      <c r="M1758" t="str">
        <f>VLOOKUP($D1758,Artslister!$A$1:$W$99,3,FALSE)</f>
        <v>103384</v>
      </c>
      <c r="N1758" t="str">
        <f>VLOOKUP($D1758,Artslister!$A$1:$W$99,4,FALSE)</f>
        <v>63344</v>
      </c>
      <c r="O1758" t="str">
        <f>VLOOKUP($D1758,Artslister!$A$1:$W$99,5,FALSE)</f>
        <v>Plantae</v>
      </c>
      <c r="P1758" t="str">
        <f>VLOOKUP($D1758,Artslister!$A$1:$W$99,6,FALSE)</f>
        <v>Magnoliophyta</v>
      </c>
      <c r="Q1758" t="str">
        <f>VLOOKUP($D1758,Artslister!$A$1:$W$99,7,FALSE)</f>
        <v>Eudicots</v>
      </c>
      <c r="R1758" t="str">
        <f>VLOOKUP($D1758,Artslister!$A$1:$W$99,8,FALSE)</f>
        <v>Rosales</v>
      </c>
      <c r="S1758" t="str">
        <f>VLOOKUP($D1758,Artslister!$A$1:$W$99,9,FALSE)</f>
        <v>Rosaceae</v>
      </c>
      <c r="T1758" t="str">
        <f>VLOOKUP($D1758,Artslister!$A$1:$W$99,10,FALSE)</f>
        <v>Rosa</v>
      </c>
      <c r="U1758">
        <f>VLOOKUP($D1758,Artslister!$A$1:$W$99,11,FALSE)</f>
        <v>0</v>
      </c>
      <c r="V1758">
        <f>VLOOKUP($D1758,Artslister!$A$1:$W$99,12,FALSE)</f>
        <v>0</v>
      </c>
      <c r="W1758" t="str">
        <f>VLOOKUP($D1758,Artslister!$A$1:$W$99,13,FALSE)</f>
        <v>L.</v>
      </c>
      <c r="X1758" t="e">
        <f>VLOOKUP($D1758,Artslister!$A$1:$W$99,15,FALSE)</f>
        <v>#REF!</v>
      </c>
      <c r="Y1758" t="e">
        <f>VLOOKUP($D1758,Artslister!$A$1:$W$99,17,FALSE)</f>
        <v>#N/A</v>
      </c>
    </row>
    <row r="1759" spans="1:25" hidden="1" x14ac:dyDescent="0.3">
      <c r="A1759" t="s">
        <v>98</v>
      </c>
      <c r="B1759">
        <v>2019</v>
      </c>
      <c r="C1759" t="s">
        <v>1720</v>
      </c>
      <c r="D1759" t="s">
        <v>1928</v>
      </c>
      <c r="E1759">
        <v>5</v>
      </c>
      <c r="L1759" t="str">
        <f>VLOOKUP($D1759,Artslister!$A$1:$W$99,2,FALSE)</f>
        <v>Rosa sp.</v>
      </c>
      <c r="M1759" t="str">
        <f>VLOOKUP($D1759,Artslister!$A$1:$W$99,3,FALSE)</f>
        <v>103384</v>
      </c>
      <c r="N1759" t="str">
        <f>VLOOKUP($D1759,Artslister!$A$1:$W$99,4,FALSE)</f>
        <v>63344</v>
      </c>
      <c r="O1759" t="str">
        <f>VLOOKUP($D1759,Artslister!$A$1:$W$99,5,FALSE)</f>
        <v>Plantae</v>
      </c>
      <c r="P1759" t="str">
        <f>VLOOKUP($D1759,Artslister!$A$1:$W$99,6,FALSE)</f>
        <v>Magnoliophyta</v>
      </c>
      <c r="Q1759" t="str">
        <f>VLOOKUP($D1759,Artslister!$A$1:$W$99,7,FALSE)</f>
        <v>Eudicots</v>
      </c>
      <c r="R1759" t="str">
        <f>VLOOKUP($D1759,Artslister!$A$1:$W$99,8,FALSE)</f>
        <v>Rosales</v>
      </c>
      <c r="S1759" t="str">
        <f>VLOOKUP($D1759,Artslister!$A$1:$W$99,9,FALSE)</f>
        <v>Rosaceae</v>
      </c>
      <c r="T1759" t="str">
        <f>VLOOKUP($D1759,Artslister!$A$1:$W$99,10,FALSE)</f>
        <v>Rosa</v>
      </c>
      <c r="U1759">
        <f>VLOOKUP($D1759,Artslister!$A$1:$W$99,11,FALSE)</f>
        <v>0</v>
      </c>
      <c r="V1759">
        <f>VLOOKUP($D1759,Artslister!$A$1:$W$99,12,FALSE)</f>
        <v>0</v>
      </c>
      <c r="W1759" t="str">
        <f>VLOOKUP($D1759,Artslister!$A$1:$W$99,13,FALSE)</f>
        <v>L.</v>
      </c>
      <c r="X1759" t="e">
        <f>VLOOKUP($D1759,Artslister!$A$1:$W$99,15,FALSE)</f>
        <v>#REF!</v>
      </c>
      <c r="Y1759" t="e">
        <f>VLOOKUP($D1759,Artslister!$A$1:$W$99,17,FALSE)</f>
        <v>#N/A</v>
      </c>
    </row>
    <row r="1760" spans="1:25" hidden="1" x14ac:dyDescent="0.3">
      <c r="A1760" t="s">
        <v>149</v>
      </c>
      <c r="B1760">
        <v>2019</v>
      </c>
      <c r="C1760" t="s">
        <v>1772</v>
      </c>
      <c r="D1760" t="s">
        <v>1928</v>
      </c>
      <c r="E1760">
        <v>5</v>
      </c>
      <c r="L1760" t="str">
        <f>VLOOKUP($D1760,Artslister!$A$1:$W$99,2,FALSE)</f>
        <v>Rosa sp.</v>
      </c>
      <c r="M1760" t="str">
        <f>VLOOKUP($D1760,Artslister!$A$1:$W$99,3,FALSE)</f>
        <v>103384</v>
      </c>
      <c r="N1760" t="str">
        <f>VLOOKUP($D1760,Artslister!$A$1:$W$99,4,FALSE)</f>
        <v>63344</v>
      </c>
      <c r="O1760" t="str">
        <f>VLOOKUP($D1760,Artslister!$A$1:$W$99,5,FALSE)</f>
        <v>Plantae</v>
      </c>
      <c r="P1760" t="str">
        <f>VLOOKUP($D1760,Artslister!$A$1:$W$99,6,FALSE)</f>
        <v>Magnoliophyta</v>
      </c>
      <c r="Q1760" t="str">
        <f>VLOOKUP($D1760,Artslister!$A$1:$W$99,7,FALSE)</f>
        <v>Eudicots</v>
      </c>
      <c r="R1760" t="str">
        <f>VLOOKUP($D1760,Artslister!$A$1:$W$99,8,FALSE)</f>
        <v>Rosales</v>
      </c>
      <c r="S1760" t="str">
        <f>VLOOKUP($D1760,Artslister!$A$1:$W$99,9,FALSE)</f>
        <v>Rosaceae</v>
      </c>
      <c r="T1760" t="str">
        <f>VLOOKUP($D1760,Artslister!$A$1:$W$99,10,FALSE)</f>
        <v>Rosa</v>
      </c>
      <c r="U1760">
        <f>VLOOKUP($D1760,Artslister!$A$1:$W$99,11,FALSE)</f>
        <v>0</v>
      </c>
      <c r="V1760">
        <f>VLOOKUP($D1760,Artslister!$A$1:$W$99,12,FALSE)</f>
        <v>0</v>
      </c>
      <c r="W1760" t="str">
        <f>VLOOKUP($D1760,Artslister!$A$1:$W$99,13,FALSE)</f>
        <v>L.</v>
      </c>
      <c r="X1760" t="e">
        <f>VLOOKUP($D1760,Artslister!$A$1:$W$99,15,FALSE)</f>
        <v>#REF!</v>
      </c>
      <c r="Y1760" t="e">
        <f>VLOOKUP($D1760,Artslister!$A$1:$W$99,17,FALSE)</f>
        <v>#N/A</v>
      </c>
    </row>
    <row r="1761" spans="1:25" hidden="1" x14ac:dyDescent="0.3">
      <c r="A1761" t="s">
        <v>149</v>
      </c>
      <c r="B1761">
        <v>2019</v>
      </c>
      <c r="C1761" t="s">
        <v>1776</v>
      </c>
      <c r="D1761" t="s">
        <v>1928</v>
      </c>
      <c r="E1761">
        <v>5</v>
      </c>
      <c r="L1761" t="str">
        <f>VLOOKUP($D1761,Artslister!$A$1:$W$99,2,FALSE)</f>
        <v>Rosa sp.</v>
      </c>
      <c r="M1761" t="str">
        <f>VLOOKUP($D1761,Artslister!$A$1:$W$99,3,FALSE)</f>
        <v>103384</v>
      </c>
      <c r="N1761" t="str">
        <f>VLOOKUP($D1761,Artslister!$A$1:$W$99,4,FALSE)</f>
        <v>63344</v>
      </c>
      <c r="O1761" t="str">
        <f>VLOOKUP($D1761,Artslister!$A$1:$W$99,5,FALSE)</f>
        <v>Plantae</v>
      </c>
      <c r="P1761" t="str">
        <f>VLOOKUP($D1761,Artslister!$A$1:$W$99,6,FALSE)</f>
        <v>Magnoliophyta</v>
      </c>
      <c r="Q1761" t="str">
        <f>VLOOKUP($D1761,Artslister!$A$1:$W$99,7,FALSE)</f>
        <v>Eudicots</v>
      </c>
      <c r="R1761" t="str">
        <f>VLOOKUP($D1761,Artslister!$A$1:$W$99,8,FALSE)</f>
        <v>Rosales</v>
      </c>
      <c r="S1761" t="str">
        <f>VLOOKUP($D1761,Artslister!$A$1:$W$99,9,FALSE)</f>
        <v>Rosaceae</v>
      </c>
      <c r="T1761" t="str">
        <f>VLOOKUP($D1761,Artslister!$A$1:$W$99,10,FALSE)</f>
        <v>Rosa</v>
      </c>
      <c r="U1761">
        <f>VLOOKUP($D1761,Artslister!$A$1:$W$99,11,FALSE)</f>
        <v>0</v>
      </c>
      <c r="V1761">
        <f>VLOOKUP($D1761,Artslister!$A$1:$W$99,12,FALSE)</f>
        <v>0</v>
      </c>
      <c r="W1761" t="str">
        <f>VLOOKUP($D1761,Artslister!$A$1:$W$99,13,FALSE)</f>
        <v>L.</v>
      </c>
      <c r="X1761" t="e">
        <f>VLOOKUP($D1761,Artslister!$A$1:$W$99,15,FALSE)</f>
        <v>#REF!</v>
      </c>
      <c r="Y1761" t="e">
        <f>VLOOKUP($D1761,Artslister!$A$1:$W$99,17,FALSE)</f>
        <v>#N/A</v>
      </c>
    </row>
    <row r="1762" spans="1:25" hidden="1" x14ac:dyDescent="0.3">
      <c r="A1762" t="s">
        <v>1976</v>
      </c>
      <c r="B1762">
        <v>2019</v>
      </c>
      <c r="C1762" t="s">
        <v>1848</v>
      </c>
      <c r="D1762" t="s">
        <v>1928</v>
      </c>
      <c r="E1762">
        <v>15</v>
      </c>
      <c r="L1762" t="str">
        <f>VLOOKUP($D1762,Artslister!$A$1:$W$99,2,FALSE)</f>
        <v>Rosa sp.</v>
      </c>
      <c r="M1762" t="str">
        <f>VLOOKUP($D1762,Artslister!$A$1:$W$99,3,FALSE)</f>
        <v>103384</v>
      </c>
      <c r="N1762" t="str">
        <f>VLOOKUP($D1762,Artslister!$A$1:$W$99,4,FALSE)</f>
        <v>63344</v>
      </c>
      <c r="O1762" t="str">
        <f>VLOOKUP($D1762,Artslister!$A$1:$W$99,5,FALSE)</f>
        <v>Plantae</v>
      </c>
      <c r="P1762" t="str">
        <f>VLOOKUP($D1762,Artslister!$A$1:$W$99,6,FALSE)</f>
        <v>Magnoliophyta</v>
      </c>
      <c r="Q1762" t="str">
        <f>VLOOKUP($D1762,Artslister!$A$1:$W$99,7,FALSE)</f>
        <v>Eudicots</v>
      </c>
      <c r="R1762" t="str">
        <f>VLOOKUP($D1762,Artslister!$A$1:$W$99,8,FALSE)</f>
        <v>Rosales</v>
      </c>
      <c r="S1762" t="str">
        <f>VLOOKUP($D1762,Artslister!$A$1:$W$99,9,FALSE)</f>
        <v>Rosaceae</v>
      </c>
      <c r="T1762" t="str">
        <f>VLOOKUP($D1762,Artslister!$A$1:$W$99,10,FALSE)</f>
        <v>Rosa</v>
      </c>
      <c r="U1762">
        <f>VLOOKUP($D1762,Artslister!$A$1:$W$99,11,FALSE)</f>
        <v>0</v>
      </c>
      <c r="V1762">
        <f>VLOOKUP($D1762,Artslister!$A$1:$W$99,12,FALSE)</f>
        <v>0</v>
      </c>
      <c r="W1762" t="str">
        <f>VLOOKUP($D1762,Artslister!$A$1:$W$99,13,FALSE)</f>
        <v>L.</v>
      </c>
      <c r="X1762" t="e">
        <f>VLOOKUP($D1762,Artslister!$A$1:$W$99,15,FALSE)</f>
        <v>#REF!</v>
      </c>
      <c r="Y1762" t="e">
        <f>VLOOKUP($D1762,Artslister!$A$1:$W$99,17,FALSE)</f>
        <v>#N/A</v>
      </c>
    </row>
    <row r="1763" spans="1:25" hidden="1" x14ac:dyDescent="0.3">
      <c r="A1763" t="s">
        <v>1976</v>
      </c>
      <c r="B1763">
        <v>2019</v>
      </c>
      <c r="C1763" t="s">
        <v>1849</v>
      </c>
      <c r="D1763" t="s">
        <v>1928</v>
      </c>
      <c r="E1763">
        <v>30</v>
      </c>
      <c r="L1763" t="str">
        <f>VLOOKUP($D1763,Artslister!$A$1:$W$99,2,FALSE)</f>
        <v>Rosa sp.</v>
      </c>
      <c r="M1763" t="str">
        <f>VLOOKUP($D1763,Artslister!$A$1:$W$99,3,FALSE)</f>
        <v>103384</v>
      </c>
      <c r="N1763" t="str">
        <f>VLOOKUP($D1763,Artslister!$A$1:$W$99,4,FALSE)</f>
        <v>63344</v>
      </c>
      <c r="O1763" t="str">
        <f>VLOOKUP($D1763,Artslister!$A$1:$W$99,5,FALSE)</f>
        <v>Plantae</v>
      </c>
      <c r="P1763" t="str">
        <f>VLOOKUP($D1763,Artslister!$A$1:$W$99,6,FALSE)</f>
        <v>Magnoliophyta</v>
      </c>
      <c r="Q1763" t="str">
        <f>VLOOKUP($D1763,Artslister!$A$1:$W$99,7,FALSE)</f>
        <v>Eudicots</v>
      </c>
      <c r="R1763" t="str">
        <f>VLOOKUP($D1763,Artslister!$A$1:$W$99,8,FALSE)</f>
        <v>Rosales</v>
      </c>
      <c r="S1763" t="str">
        <f>VLOOKUP($D1763,Artslister!$A$1:$W$99,9,FALSE)</f>
        <v>Rosaceae</v>
      </c>
      <c r="T1763" t="str">
        <f>VLOOKUP($D1763,Artslister!$A$1:$W$99,10,FALSE)</f>
        <v>Rosa</v>
      </c>
      <c r="U1763">
        <f>VLOOKUP($D1763,Artslister!$A$1:$W$99,11,FALSE)</f>
        <v>0</v>
      </c>
      <c r="V1763">
        <f>VLOOKUP($D1763,Artslister!$A$1:$W$99,12,FALSE)</f>
        <v>0</v>
      </c>
      <c r="W1763" t="str">
        <f>VLOOKUP($D1763,Artslister!$A$1:$W$99,13,FALSE)</f>
        <v>L.</v>
      </c>
      <c r="X1763" t="e">
        <f>VLOOKUP($D1763,Artslister!$A$1:$W$99,15,FALSE)</f>
        <v>#REF!</v>
      </c>
      <c r="Y1763" t="e">
        <f>VLOOKUP($D1763,Artslister!$A$1:$W$99,17,FALSE)</f>
        <v>#N/A</v>
      </c>
    </row>
    <row r="1764" spans="1:25" hidden="1" x14ac:dyDescent="0.3">
      <c r="A1764" t="s">
        <v>1976</v>
      </c>
      <c r="B1764">
        <v>2019</v>
      </c>
      <c r="C1764" t="s">
        <v>1841</v>
      </c>
      <c r="D1764" t="s">
        <v>1928</v>
      </c>
      <c r="E1764">
        <v>2</v>
      </c>
      <c r="L1764" t="str">
        <f>VLOOKUP($D1764,Artslister!$A$1:$W$99,2,FALSE)</f>
        <v>Rosa sp.</v>
      </c>
      <c r="M1764" t="str">
        <f>VLOOKUP($D1764,Artslister!$A$1:$W$99,3,FALSE)</f>
        <v>103384</v>
      </c>
      <c r="N1764" t="str">
        <f>VLOOKUP($D1764,Artslister!$A$1:$W$99,4,FALSE)</f>
        <v>63344</v>
      </c>
      <c r="O1764" t="str">
        <f>VLOOKUP($D1764,Artslister!$A$1:$W$99,5,FALSE)</f>
        <v>Plantae</v>
      </c>
      <c r="P1764" t="str">
        <f>VLOOKUP($D1764,Artslister!$A$1:$W$99,6,FALSE)</f>
        <v>Magnoliophyta</v>
      </c>
      <c r="Q1764" t="str">
        <f>VLOOKUP($D1764,Artslister!$A$1:$W$99,7,FALSE)</f>
        <v>Eudicots</v>
      </c>
      <c r="R1764" t="str">
        <f>VLOOKUP($D1764,Artslister!$A$1:$W$99,8,FALSE)</f>
        <v>Rosales</v>
      </c>
      <c r="S1764" t="str">
        <f>VLOOKUP($D1764,Artslister!$A$1:$W$99,9,FALSE)</f>
        <v>Rosaceae</v>
      </c>
      <c r="T1764" t="str">
        <f>VLOOKUP($D1764,Artslister!$A$1:$W$99,10,FALSE)</f>
        <v>Rosa</v>
      </c>
      <c r="U1764">
        <f>VLOOKUP($D1764,Artslister!$A$1:$W$99,11,FALSE)</f>
        <v>0</v>
      </c>
      <c r="V1764">
        <f>VLOOKUP($D1764,Artslister!$A$1:$W$99,12,FALSE)</f>
        <v>0</v>
      </c>
      <c r="W1764" t="str">
        <f>VLOOKUP($D1764,Artslister!$A$1:$W$99,13,FALSE)</f>
        <v>L.</v>
      </c>
      <c r="X1764" t="e">
        <f>VLOOKUP($D1764,Artslister!$A$1:$W$99,15,FALSE)</f>
        <v>#REF!</v>
      </c>
      <c r="Y1764" t="e">
        <f>VLOOKUP($D1764,Artslister!$A$1:$W$99,17,FALSE)</f>
        <v>#N/A</v>
      </c>
    </row>
    <row r="1765" spans="1:25" hidden="1" x14ac:dyDescent="0.3">
      <c r="A1765" t="s">
        <v>1976</v>
      </c>
      <c r="B1765">
        <v>2019</v>
      </c>
      <c r="C1765" t="s">
        <v>1843</v>
      </c>
      <c r="D1765" t="s">
        <v>1928</v>
      </c>
      <c r="E1765">
        <v>20</v>
      </c>
      <c r="L1765" t="str">
        <f>VLOOKUP($D1765,Artslister!$A$1:$W$99,2,FALSE)</f>
        <v>Rosa sp.</v>
      </c>
      <c r="M1765" t="str">
        <f>VLOOKUP($D1765,Artslister!$A$1:$W$99,3,FALSE)</f>
        <v>103384</v>
      </c>
      <c r="N1765" t="str">
        <f>VLOOKUP($D1765,Artslister!$A$1:$W$99,4,FALSE)</f>
        <v>63344</v>
      </c>
      <c r="O1765" t="str">
        <f>VLOOKUP($D1765,Artslister!$A$1:$W$99,5,FALSE)</f>
        <v>Plantae</v>
      </c>
      <c r="P1765" t="str">
        <f>VLOOKUP($D1765,Artslister!$A$1:$W$99,6,FALSE)</f>
        <v>Magnoliophyta</v>
      </c>
      <c r="Q1765" t="str">
        <f>VLOOKUP($D1765,Artslister!$A$1:$W$99,7,FALSE)</f>
        <v>Eudicots</v>
      </c>
      <c r="R1765" t="str">
        <f>VLOOKUP($D1765,Artslister!$A$1:$W$99,8,FALSE)</f>
        <v>Rosales</v>
      </c>
      <c r="S1765" t="str">
        <f>VLOOKUP($D1765,Artslister!$A$1:$W$99,9,FALSE)</f>
        <v>Rosaceae</v>
      </c>
      <c r="T1765" t="str">
        <f>VLOOKUP($D1765,Artslister!$A$1:$W$99,10,FALSE)</f>
        <v>Rosa</v>
      </c>
      <c r="U1765">
        <f>VLOOKUP($D1765,Artslister!$A$1:$W$99,11,FALSE)</f>
        <v>0</v>
      </c>
      <c r="V1765">
        <f>VLOOKUP($D1765,Artslister!$A$1:$W$99,12,FALSE)</f>
        <v>0</v>
      </c>
      <c r="W1765" t="str">
        <f>VLOOKUP($D1765,Artslister!$A$1:$W$99,13,FALSE)</f>
        <v>L.</v>
      </c>
      <c r="X1765" t="e">
        <f>VLOOKUP($D1765,Artslister!$A$1:$W$99,15,FALSE)</f>
        <v>#REF!</v>
      </c>
      <c r="Y1765" t="e">
        <f>VLOOKUP($D1765,Artslister!$A$1:$W$99,17,FALSE)</f>
        <v>#N/A</v>
      </c>
    </row>
    <row r="1766" spans="1:25" hidden="1" x14ac:dyDescent="0.3">
      <c r="A1766" t="s">
        <v>1976</v>
      </c>
      <c r="B1766">
        <v>2019</v>
      </c>
      <c r="C1766" t="s">
        <v>1845</v>
      </c>
      <c r="D1766" t="s">
        <v>1928</v>
      </c>
      <c r="E1766">
        <v>20</v>
      </c>
      <c r="L1766" t="str">
        <f>VLOOKUP($D1766,Artslister!$A$1:$W$99,2,FALSE)</f>
        <v>Rosa sp.</v>
      </c>
      <c r="M1766" t="str">
        <f>VLOOKUP($D1766,Artslister!$A$1:$W$99,3,FALSE)</f>
        <v>103384</v>
      </c>
      <c r="N1766" t="str">
        <f>VLOOKUP($D1766,Artslister!$A$1:$W$99,4,FALSE)</f>
        <v>63344</v>
      </c>
      <c r="O1766" t="str">
        <f>VLOOKUP($D1766,Artslister!$A$1:$W$99,5,FALSE)</f>
        <v>Plantae</v>
      </c>
      <c r="P1766" t="str">
        <f>VLOOKUP($D1766,Artslister!$A$1:$W$99,6,FALSE)</f>
        <v>Magnoliophyta</v>
      </c>
      <c r="Q1766" t="str">
        <f>VLOOKUP($D1766,Artslister!$A$1:$W$99,7,FALSE)</f>
        <v>Eudicots</v>
      </c>
      <c r="R1766" t="str">
        <f>VLOOKUP($D1766,Artslister!$A$1:$W$99,8,FALSE)</f>
        <v>Rosales</v>
      </c>
      <c r="S1766" t="str">
        <f>VLOOKUP($D1766,Artslister!$A$1:$W$99,9,FALSE)</f>
        <v>Rosaceae</v>
      </c>
      <c r="T1766" t="str">
        <f>VLOOKUP($D1766,Artslister!$A$1:$W$99,10,FALSE)</f>
        <v>Rosa</v>
      </c>
      <c r="U1766">
        <f>VLOOKUP($D1766,Artslister!$A$1:$W$99,11,FALSE)</f>
        <v>0</v>
      </c>
      <c r="V1766">
        <f>VLOOKUP($D1766,Artslister!$A$1:$W$99,12,FALSE)</f>
        <v>0</v>
      </c>
      <c r="W1766" t="str">
        <f>VLOOKUP($D1766,Artslister!$A$1:$W$99,13,FALSE)</f>
        <v>L.</v>
      </c>
      <c r="X1766" t="e">
        <f>VLOOKUP($D1766,Artslister!$A$1:$W$99,15,FALSE)</f>
        <v>#REF!</v>
      </c>
      <c r="Y1766" t="e">
        <f>VLOOKUP($D1766,Artslister!$A$1:$W$99,17,FALSE)</f>
        <v>#N/A</v>
      </c>
    </row>
    <row r="1767" spans="1:25" hidden="1" x14ac:dyDescent="0.3">
      <c r="A1767" t="s">
        <v>42</v>
      </c>
      <c r="B1767">
        <v>2020</v>
      </c>
      <c r="C1767" t="s">
        <v>1183</v>
      </c>
      <c r="D1767" t="s">
        <v>1928</v>
      </c>
      <c r="E1767">
        <v>2</v>
      </c>
      <c r="L1767" t="str">
        <f>VLOOKUP($D1767,Artslister!$A$1:$W$99,2,FALSE)</f>
        <v>Rosa sp.</v>
      </c>
      <c r="M1767" t="str">
        <f>VLOOKUP($D1767,Artslister!$A$1:$W$99,3,FALSE)</f>
        <v>103384</v>
      </c>
      <c r="N1767" t="str">
        <f>VLOOKUP($D1767,Artslister!$A$1:$W$99,4,FALSE)</f>
        <v>63344</v>
      </c>
      <c r="O1767" t="str">
        <f>VLOOKUP($D1767,Artslister!$A$1:$W$99,5,FALSE)</f>
        <v>Plantae</v>
      </c>
      <c r="P1767" t="str">
        <f>VLOOKUP($D1767,Artslister!$A$1:$W$99,6,FALSE)</f>
        <v>Magnoliophyta</v>
      </c>
      <c r="Q1767" t="str">
        <f>VLOOKUP($D1767,Artslister!$A$1:$W$99,7,FALSE)</f>
        <v>Eudicots</v>
      </c>
      <c r="R1767" t="str">
        <f>VLOOKUP($D1767,Artslister!$A$1:$W$99,8,FALSE)</f>
        <v>Rosales</v>
      </c>
      <c r="S1767" t="str">
        <f>VLOOKUP($D1767,Artslister!$A$1:$W$99,9,FALSE)</f>
        <v>Rosaceae</v>
      </c>
      <c r="T1767" t="str">
        <f>VLOOKUP($D1767,Artslister!$A$1:$W$99,10,FALSE)</f>
        <v>Rosa</v>
      </c>
      <c r="U1767">
        <f>VLOOKUP($D1767,Artslister!$A$1:$W$99,11,FALSE)</f>
        <v>0</v>
      </c>
      <c r="V1767">
        <f>VLOOKUP($D1767,Artslister!$A$1:$W$99,12,FALSE)</f>
        <v>0</v>
      </c>
      <c r="W1767" t="str">
        <f>VLOOKUP($D1767,Artslister!$A$1:$W$99,13,FALSE)</f>
        <v>L.</v>
      </c>
      <c r="X1767" t="e">
        <f>VLOOKUP($D1767,Artslister!$A$1:$W$99,15,FALSE)</f>
        <v>#REF!</v>
      </c>
      <c r="Y1767" t="e">
        <f>VLOOKUP($D1767,Artslister!$A$1:$W$99,17,FALSE)</f>
        <v>#N/A</v>
      </c>
    </row>
    <row r="1768" spans="1:25" hidden="1" x14ac:dyDescent="0.3">
      <c r="A1768" t="s">
        <v>42</v>
      </c>
      <c r="B1768">
        <v>2020</v>
      </c>
      <c r="C1768" t="s">
        <v>1184</v>
      </c>
      <c r="D1768" t="s">
        <v>1928</v>
      </c>
      <c r="E1768">
        <v>5</v>
      </c>
      <c r="L1768" t="str">
        <f>VLOOKUP($D1768,Artslister!$A$1:$W$99,2,FALSE)</f>
        <v>Rosa sp.</v>
      </c>
      <c r="M1768" t="str">
        <f>VLOOKUP($D1768,Artslister!$A$1:$W$99,3,FALSE)</f>
        <v>103384</v>
      </c>
      <c r="N1768" t="str">
        <f>VLOOKUP($D1768,Artslister!$A$1:$W$99,4,FALSE)</f>
        <v>63344</v>
      </c>
      <c r="O1768" t="str">
        <f>VLOOKUP($D1768,Artslister!$A$1:$W$99,5,FALSE)</f>
        <v>Plantae</v>
      </c>
      <c r="P1768" t="str">
        <f>VLOOKUP($D1768,Artslister!$A$1:$W$99,6,FALSE)</f>
        <v>Magnoliophyta</v>
      </c>
      <c r="Q1768" t="str">
        <f>VLOOKUP($D1768,Artslister!$A$1:$W$99,7,FALSE)</f>
        <v>Eudicots</v>
      </c>
      <c r="R1768" t="str">
        <f>VLOOKUP($D1768,Artslister!$A$1:$W$99,8,FALSE)</f>
        <v>Rosales</v>
      </c>
      <c r="S1768" t="str">
        <f>VLOOKUP($D1768,Artslister!$A$1:$W$99,9,FALSE)</f>
        <v>Rosaceae</v>
      </c>
      <c r="T1768" t="str">
        <f>VLOOKUP($D1768,Artslister!$A$1:$W$99,10,FALSE)</f>
        <v>Rosa</v>
      </c>
      <c r="U1768">
        <f>VLOOKUP($D1768,Artslister!$A$1:$W$99,11,FALSE)</f>
        <v>0</v>
      </c>
      <c r="V1768">
        <f>VLOOKUP($D1768,Artslister!$A$1:$W$99,12,FALSE)</f>
        <v>0</v>
      </c>
      <c r="W1768" t="str">
        <f>VLOOKUP($D1768,Artslister!$A$1:$W$99,13,FALSE)</f>
        <v>L.</v>
      </c>
      <c r="X1768" t="e">
        <f>VLOOKUP($D1768,Artslister!$A$1:$W$99,15,FALSE)</f>
        <v>#REF!</v>
      </c>
      <c r="Y1768" t="e">
        <f>VLOOKUP($D1768,Artslister!$A$1:$W$99,17,FALSE)</f>
        <v>#N/A</v>
      </c>
    </row>
    <row r="1769" spans="1:25" hidden="1" x14ac:dyDescent="0.3">
      <c r="A1769" t="s">
        <v>42</v>
      </c>
      <c r="B1769">
        <v>2020</v>
      </c>
      <c r="C1769" t="s">
        <v>1180</v>
      </c>
      <c r="D1769" t="s">
        <v>1928</v>
      </c>
      <c r="E1769">
        <v>1</v>
      </c>
      <c r="L1769" t="str">
        <f>VLOOKUP($D1769,Artslister!$A$1:$W$99,2,FALSE)</f>
        <v>Rosa sp.</v>
      </c>
      <c r="M1769" t="str">
        <f>VLOOKUP($D1769,Artslister!$A$1:$W$99,3,FALSE)</f>
        <v>103384</v>
      </c>
      <c r="N1769" t="str">
        <f>VLOOKUP($D1769,Artslister!$A$1:$W$99,4,FALSE)</f>
        <v>63344</v>
      </c>
      <c r="O1769" t="str">
        <f>VLOOKUP($D1769,Artslister!$A$1:$W$99,5,FALSE)</f>
        <v>Plantae</v>
      </c>
      <c r="P1769" t="str">
        <f>VLOOKUP($D1769,Artslister!$A$1:$W$99,6,FALSE)</f>
        <v>Magnoliophyta</v>
      </c>
      <c r="Q1769" t="str">
        <f>VLOOKUP($D1769,Artslister!$A$1:$W$99,7,FALSE)</f>
        <v>Eudicots</v>
      </c>
      <c r="R1769" t="str">
        <f>VLOOKUP($D1769,Artslister!$A$1:$W$99,8,FALSE)</f>
        <v>Rosales</v>
      </c>
      <c r="S1769" t="str">
        <f>VLOOKUP($D1769,Artslister!$A$1:$W$99,9,FALSE)</f>
        <v>Rosaceae</v>
      </c>
      <c r="T1769" t="str">
        <f>VLOOKUP($D1769,Artslister!$A$1:$W$99,10,FALSE)</f>
        <v>Rosa</v>
      </c>
      <c r="U1769">
        <f>VLOOKUP($D1769,Artslister!$A$1:$W$99,11,FALSE)</f>
        <v>0</v>
      </c>
      <c r="V1769">
        <f>VLOOKUP($D1769,Artslister!$A$1:$W$99,12,FALSE)</f>
        <v>0</v>
      </c>
      <c r="W1769" t="str">
        <f>VLOOKUP($D1769,Artslister!$A$1:$W$99,13,FALSE)</f>
        <v>L.</v>
      </c>
      <c r="X1769" t="e">
        <f>VLOOKUP($D1769,Artslister!$A$1:$W$99,15,FALSE)</f>
        <v>#REF!</v>
      </c>
      <c r="Y1769" t="e">
        <f>VLOOKUP($D1769,Artslister!$A$1:$W$99,17,FALSE)</f>
        <v>#N/A</v>
      </c>
    </row>
    <row r="1770" spans="1:25" hidden="1" x14ac:dyDescent="0.3">
      <c r="A1770" t="s">
        <v>42</v>
      </c>
      <c r="B1770">
        <v>2020</v>
      </c>
      <c r="C1770" t="s">
        <v>1174</v>
      </c>
      <c r="D1770" t="s">
        <v>1928</v>
      </c>
      <c r="E1770">
        <v>5</v>
      </c>
      <c r="L1770" t="str">
        <f>VLOOKUP($D1770,Artslister!$A$1:$W$99,2,FALSE)</f>
        <v>Rosa sp.</v>
      </c>
      <c r="M1770" t="str">
        <f>VLOOKUP($D1770,Artslister!$A$1:$W$99,3,FALSE)</f>
        <v>103384</v>
      </c>
      <c r="N1770" t="str">
        <f>VLOOKUP($D1770,Artslister!$A$1:$W$99,4,FALSE)</f>
        <v>63344</v>
      </c>
      <c r="O1770" t="str">
        <f>VLOOKUP($D1770,Artslister!$A$1:$W$99,5,FALSE)</f>
        <v>Plantae</v>
      </c>
      <c r="P1770" t="str">
        <f>VLOOKUP($D1770,Artslister!$A$1:$W$99,6,FALSE)</f>
        <v>Magnoliophyta</v>
      </c>
      <c r="Q1770" t="str">
        <f>VLOOKUP($D1770,Artslister!$A$1:$W$99,7,FALSE)</f>
        <v>Eudicots</v>
      </c>
      <c r="R1770" t="str">
        <f>VLOOKUP($D1770,Artslister!$A$1:$W$99,8,FALSE)</f>
        <v>Rosales</v>
      </c>
      <c r="S1770" t="str">
        <f>VLOOKUP($D1770,Artslister!$A$1:$W$99,9,FALSE)</f>
        <v>Rosaceae</v>
      </c>
      <c r="T1770" t="str">
        <f>VLOOKUP($D1770,Artslister!$A$1:$W$99,10,FALSE)</f>
        <v>Rosa</v>
      </c>
      <c r="U1770">
        <f>VLOOKUP($D1770,Artslister!$A$1:$W$99,11,FALSE)</f>
        <v>0</v>
      </c>
      <c r="V1770">
        <f>VLOOKUP($D1770,Artslister!$A$1:$W$99,12,FALSE)</f>
        <v>0</v>
      </c>
      <c r="W1770" t="str">
        <f>VLOOKUP($D1770,Artslister!$A$1:$W$99,13,FALSE)</f>
        <v>L.</v>
      </c>
      <c r="X1770" t="e">
        <f>VLOOKUP($D1770,Artslister!$A$1:$W$99,15,FALSE)</f>
        <v>#REF!</v>
      </c>
      <c r="Y1770" t="e">
        <f>VLOOKUP($D1770,Artslister!$A$1:$W$99,17,FALSE)</f>
        <v>#N/A</v>
      </c>
    </row>
    <row r="1771" spans="1:25" hidden="1" x14ac:dyDescent="0.3">
      <c r="A1771" t="s">
        <v>127</v>
      </c>
      <c r="B1771">
        <v>2020</v>
      </c>
      <c r="C1771" t="s">
        <v>1224</v>
      </c>
      <c r="D1771" t="s">
        <v>1928</v>
      </c>
      <c r="E1771">
        <v>1</v>
      </c>
      <c r="L1771" t="str">
        <f>VLOOKUP($D1771,Artslister!$A$1:$W$99,2,FALSE)</f>
        <v>Rosa sp.</v>
      </c>
      <c r="M1771" t="str">
        <f>VLOOKUP($D1771,Artslister!$A$1:$W$99,3,FALSE)</f>
        <v>103384</v>
      </c>
      <c r="N1771" t="str">
        <f>VLOOKUP($D1771,Artslister!$A$1:$W$99,4,FALSE)</f>
        <v>63344</v>
      </c>
      <c r="O1771" t="str">
        <f>VLOOKUP($D1771,Artslister!$A$1:$W$99,5,FALSE)</f>
        <v>Plantae</v>
      </c>
      <c r="P1771" t="str">
        <f>VLOOKUP($D1771,Artslister!$A$1:$W$99,6,FALSE)</f>
        <v>Magnoliophyta</v>
      </c>
      <c r="Q1771" t="str">
        <f>VLOOKUP($D1771,Artslister!$A$1:$W$99,7,FALSE)</f>
        <v>Eudicots</v>
      </c>
      <c r="R1771" t="str">
        <f>VLOOKUP($D1771,Artslister!$A$1:$W$99,8,FALSE)</f>
        <v>Rosales</v>
      </c>
      <c r="S1771" t="str">
        <f>VLOOKUP($D1771,Artslister!$A$1:$W$99,9,FALSE)</f>
        <v>Rosaceae</v>
      </c>
      <c r="T1771" t="str">
        <f>VLOOKUP($D1771,Artslister!$A$1:$W$99,10,FALSE)</f>
        <v>Rosa</v>
      </c>
      <c r="U1771">
        <f>VLOOKUP($D1771,Artslister!$A$1:$W$99,11,FALSE)</f>
        <v>0</v>
      </c>
      <c r="V1771">
        <f>VLOOKUP($D1771,Artslister!$A$1:$W$99,12,FALSE)</f>
        <v>0</v>
      </c>
      <c r="W1771" t="str">
        <f>VLOOKUP($D1771,Artslister!$A$1:$W$99,13,FALSE)</f>
        <v>L.</v>
      </c>
      <c r="X1771" t="e">
        <f>VLOOKUP($D1771,Artslister!$A$1:$W$99,15,FALSE)</f>
        <v>#REF!</v>
      </c>
      <c r="Y1771" t="e">
        <f>VLOOKUP($D1771,Artslister!$A$1:$W$99,17,FALSE)</f>
        <v>#N/A</v>
      </c>
    </row>
    <row r="1772" spans="1:25" hidden="1" x14ac:dyDescent="0.3">
      <c r="A1772" t="s">
        <v>127</v>
      </c>
      <c r="B1772">
        <v>2020</v>
      </c>
      <c r="C1772" t="s">
        <v>1230</v>
      </c>
      <c r="D1772" t="s">
        <v>1928</v>
      </c>
      <c r="E1772">
        <v>7</v>
      </c>
      <c r="L1772" t="str">
        <f>VLOOKUP($D1772,Artslister!$A$1:$W$99,2,FALSE)</f>
        <v>Rosa sp.</v>
      </c>
      <c r="M1772" t="str">
        <f>VLOOKUP($D1772,Artslister!$A$1:$W$99,3,FALSE)</f>
        <v>103384</v>
      </c>
      <c r="N1772" t="str">
        <f>VLOOKUP($D1772,Artslister!$A$1:$W$99,4,FALSE)</f>
        <v>63344</v>
      </c>
      <c r="O1772" t="str">
        <f>VLOOKUP($D1772,Artslister!$A$1:$W$99,5,FALSE)</f>
        <v>Plantae</v>
      </c>
      <c r="P1772" t="str">
        <f>VLOOKUP($D1772,Artslister!$A$1:$W$99,6,FALSE)</f>
        <v>Magnoliophyta</v>
      </c>
      <c r="Q1772" t="str">
        <f>VLOOKUP($D1772,Artslister!$A$1:$W$99,7,FALSE)</f>
        <v>Eudicots</v>
      </c>
      <c r="R1772" t="str">
        <f>VLOOKUP($D1772,Artslister!$A$1:$W$99,8,FALSE)</f>
        <v>Rosales</v>
      </c>
      <c r="S1772" t="str">
        <f>VLOOKUP($D1772,Artslister!$A$1:$W$99,9,FALSE)</f>
        <v>Rosaceae</v>
      </c>
      <c r="T1772" t="str">
        <f>VLOOKUP($D1772,Artslister!$A$1:$W$99,10,FALSE)</f>
        <v>Rosa</v>
      </c>
      <c r="U1772">
        <f>VLOOKUP($D1772,Artslister!$A$1:$W$99,11,FALSE)</f>
        <v>0</v>
      </c>
      <c r="V1772">
        <f>VLOOKUP($D1772,Artslister!$A$1:$W$99,12,FALSE)</f>
        <v>0</v>
      </c>
      <c r="W1772" t="str">
        <f>VLOOKUP($D1772,Artslister!$A$1:$W$99,13,FALSE)</f>
        <v>L.</v>
      </c>
      <c r="X1772" t="e">
        <f>VLOOKUP($D1772,Artslister!$A$1:$W$99,15,FALSE)</f>
        <v>#REF!</v>
      </c>
      <c r="Y1772" t="e">
        <f>VLOOKUP($D1772,Artslister!$A$1:$W$99,17,FALSE)</f>
        <v>#N/A</v>
      </c>
    </row>
    <row r="1773" spans="1:25" hidden="1" x14ac:dyDescent="0.3">
      <c r="A1773" t="s">
        <v>127</v>
      </c>
      <c r="B1773">
        <v>2020</v>
      </c>
      <c r="C1773" t="s">
        <v>1226</v>
      </c>
      <c r="D1773" t="s">
        <v>1928</v>
      </c>
      <c r="E1773">
        <v>1</v>
      </c>
      <c r="L1773" t="str">
        <f>VLOOKUP($D1773,Artslister!$A$1:$W$99,2,FALSE)</f>
        <v>Rosa sp.</v>
      </c>
      <c r="M1773" t="str">
        <f>VLOOKUP($D1773,Artslister!$A$1:$W$99,3,FALSE)</f>
        <v>103384</v>
      </c>
      <c r="N1773" t="str">
        <f>VLOOKUP($D1773,Artslister!$A$1:$W$99,4,FALSE)</f>
        <v>63344</v>
      </c>
      <c r="O1773" t="str">
        <f>VLOOKUP($D1773,Artslister!$A$1:$W$99,5,FALSE)</f>
        <v>Plantae</v>
      </c>
      <c r="P1773" t="str">
        <f>VLOOKUP($D1773,Artslister!$A$1:$W$99,6,FALSE)</f>
        <v>Magnoliophyta</v>
      </c>
      <c r="Q1773" t="str">
        <f>VLOOKUP($D1773,Artslister!$A$1:$W$99,7,FALSE)</f>
        <v>Eudicots</v>
      </c>
      <c r="R1773" t="str">
        <f>VLOOKUP($D1773,Artslister!$A$1:$W$99,8,FALSE)</f>
        <v>Rosales</v>
      </c>
      <c r="S1773" t="str">
        <f>VLOOKUP($D1773,Artslister!$A$1:$W$99,9,FALSE)</f>
        <v>Rosaceae</v>
      </c>
      <c r="T1773" t="str">
        <f>VLOOKUP($D1773,Artslister!$A$1:$W$99,10,FALSE)</f>
        <v>Rosa</v>
      </c>
      <c r="U1773">
        <f>VLOOKUP($D1773,Artslister!$A$1:$W$99,11,FALSE)</f>
        <v>0</v>
      </c>
      <c r="V1773">
        <f>VLOOKUP($D1773,Artslister!$A$1:$W$99,12,FALSE)</f>
        <v>0</v>
      </c>
      <c r="W1773" t="str">
        <f>VLOOKUP($D1773,Artslister!$A$1:$W$99,13,FALSE)</f>
        <v>L.</v>
      </c>
      <c r="X1773" t="e">
        <f>VLOOKUP($D1773,Artslister!$A$1:$W$99,15,FALSE)</f>
        <v>#REF!</v>
      </c>
      <c r="Y1773" t="e">
        <f>VLOOKUP($D1773,Artslister!$A$1:$W$99,17,FALSE)</f>
        <v>#N/A</v>
      </c>
    </row>
    <row r="1774" spans="1:25" hidden="1" x14ac:dyDescent="0.3">
      <c r="A1774" t="s">
        <v>127</v>
      </c>
      <c r="B1774">
        <v>2020</v>
      </c>
      <c r="C1774" t="s">
        <v>1232</v>
      </c>
      <c r="D1774" t="s">
        <v>1928</v>
      </c>
      <c r="E1774">
        <v>7</v>
      </c>
      <c r="L1774" t="str">
        <f>VLOOKUP($D1774,Artslister!$A$1:$W$99,2,FALSE)</f>
        <v>Rosa sp.</v>
      </c>
      <c r="M1774" t="str">
        <f>VLOOKUP($D1774,Artslister!$A$1:$W$99,3,FALSE)</f>
        <v>103384</v>
      </c>
      <c r="N1774" t="str">
        <f>VLOOKUP($D1774,Artslister!$A$1:$W$99,4,FALSE)</f>
        <v>63344</v>
      </c>
      <c r="O1774" t="str">
        <f>VLOOKUP($D1774,Artslister!$A$1:$W$99,5,FALSE)</f>
        <v>Plantae</v>
      </c>
      <c r="P1774" t="str">
        <f>VLOOKUP($D1774,Artslister!$A$1:$W$99,6,FALSE)</f>
        <v>Magnoliophyta</v>
      </c>
      <c r="Q1774" t="str">
        <f>VLOOKUP($D1774,Artslister!$A$1:$W$99,7,FALSE)</f>
        <v>Eudicots</v>
      </c>
      <c r="R1774" t="str">
        <f>VLOOKUP($D1774,Artslister!$A$1:$W$99,8,FALSE)</f>
        <v>Rosales</v>
      </c>
      <c r="S1774" t="str">
        <f>VLOOKUP($D1774,Artslister!$A$1:$W$99,9,FALSE)</f>
        <v>Rosaceae</v>
      </c>
      <c r="T1774" t="str">
        <f>VLOOKUP($D1774,Artslister!$A$1:$W$99,10,FALSE)</f>
        <v>Rosa</v>
      </c>
      <c r="U1774">
        <f>VLOOKUP($D1774,Artslister!$A$1:$W$99,11,FALSE)</f>
        <v>0</v>
      </c>
      <c r="V1774">
        <f>VLOOKUP($D1774,Artslister!$A$1:$W$99,12,FALSE)</f>
        <v>0</v>
      </c>
      <c r="W1774" t="str">
        <f>VLOOKUP($D1774,Artslister!$A$1:$W$99,13,FALSE)</f>
        <v>L.</v>
      </c>
      <c r="X1774" t="e">
        <f>VLOOKUP($D1774,Artslister!$A$1:$W$99,15,FALSE)</f>
        <v>#REF!</v>
      </c>
      <c r="Y1774" t="e">
        <f>VLOOKUP($D1774,Artslister!$A$1:$W$99,17,FALSE)</f>
        <v>#N/A</v>
      </c>
    </row>
    <row r="1775" spans="1:25" hidden="1" x14ac:dyDescent="0.3">
      <c r="A1775" t="s">
        <v>127</v>
      </c>
      <c r="B1775">
        <v>2020</v>
      </c>
      <c r="C1775" t="s">
        <v>1228</v>
      </c>
      <c r="D1775" t="s">
        <v>1928</v>
      </c>
      <c r="E1775">
        <v>8</v>
      </c>
      <c r="L1775" t="str">
        <f>VLOOKUP($D1775,Artslister!$A$1:$W$99,2,FALSE)</f>
        <v>Rosa sp.</v>
      </c>
      <c r="M1775" t="str">
        <f>VLOOKUP($D1775,Artslister!$A$1:$W$99,3,FALSE)</f>
        <v>103384</v>
      </c>
      <c r="N1775" t="str">
        <f>VLOOKUP($D1775,Artslister!$A$1:$W$99,4,FALSE)</f>
        <v>63344</v>
      </c>
      <c r="O1775" t="str">
        <f>VLOOKUP($D1775,Artslister!$A$1:$W$99,5,FALSE)</f>
        <v>Plantae</v>
      </c>
      <c r="P1775" t="str">
        <f>VLOOKUP($D1775,Artslister!$A$1:$W$99,6,FALSE)</f>
        <v>Magnoliophyta</v>
      </c>
      <c r="Q1775" t="str">
        <f>VLOOKUP($D1775,Artslister!$A$1:$W$99,7,FALSE)</f>
        <v>Eudicots</v>
      </c>
      <c r="R1775" t="str">
        <f>VLOOKUP($D1775,Artslister!$A$1:$W$99,8,FALSE)</f>
        <v>Rosales</v>
      </c>
      <c r="S1775" t="str">
        <f>VLOOKUP($D1775,Artslister!$A$1:$W$99,9,FALSE)</f>
        <v>Rosaceae</v>
      </c>
      <c r="T1775" t="str">
        <f>VLOOKUP($D1775,Artslister!$A$1:$W$99,10,FALSE)</f>
        <v>Rosa</v>
      </c>
      <c r="U1775">
        <f>VLOOKUP($D1775,Artslister!$A$1:$W$99,11,FALSE)</f>
        <v>0</v>
      </c>
      <c r="V1775">
        <f>VLOOKUP($D1775,Artslister!$A$1:$W$99,12,FALSE)</f>
        <v>0</v>
      </c>
      <c r="W1775" t="str">
        <f>VLOOKUP($D1775,Artslister!$A$1:$W$99,13,FALSE)</f>
        <v>L.</v>
      </c>
      <c r="X1775" t="e">
        <f>VLOOKUP($D1775,Artslister!$A$1:$W$99,15,FALSE)</f>
        <v>#REF!</v>
      </c>
      <c r="Y1775" t="e">
        <f>VLOOKUP($D1775,Artslister!$A$1:$W$99,17,FALSE)</f>
        <v>#N/A</v>
      </c>
    </row>
    <row r="1776" spans="1:25" hidden="1" x14ac:dyDescent="0.3">
      <c r="A1776" t="s">
        <v>127</v>
      </c>
      <c r="B1776">
        <v>2020</v>
      </c>
      <c r="C1776" t="s">
        <v>1233</v>
      </c>
      <c r="D1776" t="s">
        <v>1928</v>
      </c>
      <c r="E1776">
        <v>10</v>
      </c>
      <c r="L1776" t="str">
        <f>VLOOKUP($D1776,Artslister!$A$1:$W$99,2,FALSE)</f>
        <v>Rosa sp.</v>
      </c>
      <c r="M1776" t="str">
        <f>VLOOKUP($D1776,Artslister!$A$1:$W$99,3,FALSE)</f>
        <v>103384</v>
      </c>
      <c r="N1776" t="str">
        <f>VLOOKUP($D1776,Artslister!$A$1:$W$99,4,FALSE)</f>
        <v>63344</v>
      </c>
      <c r="O1776" t="str">
        <f>VLOOKUP($D1776,Artslister!$A$1:$W$99,5,FALSE)</f>
        <v>Plantae</v>
      </c>
      <c r="P1776" t="str">
        <f>VLOOKUP($D1776,Artslister!$A$1:$W$99,6,FALSE)</f>
        <v>Magnoliophyta</v>
      </c>
      <c r="Q1776" t="str">
        <f>VLOOKUP($D1776,Artslister!$A$1:$W$99,7,FALSE)</f>
        <v>Eudicots</v>
      </c>
      <c r="R1776" t="str">
        <f>VLOOKUP($D1776,Artslister!$A$1:$W$99,8,FALSE)</f>
        <v>Rosales</v>
      </c>
      <c r="S1776" t="str">
        <f>VLOOKUP($D1776,Artslister!$A$1:$W$99,9,FALSE)</f>
        <v>Rosaceae</v>
      </c>
      <c r="T1776" t="str">
        <f>VLOOKUP($D1776,Artslister!$A$1:$W$99,10,FALSE)</f>
        <v>Rosa</v>
      </c>
      <c r="U1776">
        <f>VLOOKUP($D1776,Artslister!$A$1:$W$99,11,FALSE)</f>
        <v>0</v>
      </c>
      <c r="V1776">
        <f>VLOOKUP($D1776,Artslister!$A$1:$W$99,12,FALSE)</f>
        <v>0</v>
      </c>
      <c r="W1776" t="str">
        <f>VLOOKUP($D1776,Artslister!$A$1:$W$99,13,FALSE)</f>
        <v>L.</v>
      </c>
      <c r="X1776" t="e">
        <f>VLOOKUP($D1776,Artslister!$A$1:$W$99,15,FALSE)</f>
        <v>#REF!</v>
      </c>
      <c r="Y1776" t="e">
        <f>VLOOKUP($D1776,Artslister!$A$1:$W$99,17,FALSE)</f>
        <v>#N/A</v>
      </c>
    </row>
    <row r="1777" spans="1:25" hidden="1" x14ac:dyDescent="0.3">
      <c r="A1777" t="s">
        <v>127</v>
      </c>
      <c r="B1777">
        <v>2020</v>
      </c>
      <c r="C1777" t="s">
        <v>1234</v>
      </c>
      <c r="D1777" t="s">
        <v>1928</v>
      </c>
      <c r="E1777">
        <v>1</v>
      </c>
      <c r="L1777" t="str">
        <f>VLOOKUP($D1777,Artslister!$A$1:$W$99,2,FALSE)</f>
        <v>Rosa sp.</v>
      </c>
      <c r="M1777" t="str">
        <f>VLOOKUP($D1777,Artslister!$A$1:$W$99,3,FALSE)</f>
        <v>103384</v>
      </c>
      <c r="N1777" t="str">
        <f>VLOOKUP($D1777,Artslister!$A$1:$W$99,4,FALSE)</f>
        <v>63344</v>
      </c>
      <c r="O1777" t="str">
        <f>VLOOKUP($D1777,Artslister!$A$1:$W$99,5,FALSE)</f>
        <v>Plantae</v>
      </c>
      <c r="P1777" t="str">
        <f>VLOOKUP($D1777,Artslister!$A$1:$W$99,6,FALSE)</f>
        <v>Magnoliophyta</v>
      </c>
      <c r="Q1777" t="str">
        <f>VLOOKUP($D1777,Artslister!$A$1:$W$99,7,FALSE)</f>
        <v>Eudicots</v>
      </c>
      <c r="R1777" t="str">
        <f>VLOOKUP($D1777,Artslister!$A$1:$W$99,8,FALSE)</f>
        <v>Rosales</v>
      </c>
      <c r="S1777" t="str">
        <f>VLOOKUP($D1777,Artslister!$A$1:$W$99,9,FALSE)</f>
        <v>Rosaceae</v>
      </c>
      <c r="T1777" t="str">
        <f>VLOOKUP($D1777,Artslister!$A$1:$W$99,10,FALSE)</f>
        <v>Rosa</v>
      </c>
      <c r="U1777">
        <f>VLOOKUP($D1777,Artslister!$A$1:$W$99,11,FALSE)</f>
        <v>0</v>
      </c>
      <c r="V1777">
        <f>VLOOKUP($D1777,Artslister!$A$1:$W$99,12,FALSE)</f>
        <v>0</v>
      </c>
      <c r="W1777" t="str">
        <f>VLOOKUP($D1777,Artslister!$A$1:$W$99,13,FALSE)</f>
        <v>L.</v>
      </c>
      <c r="X1777" t="e">
        <f>VLOOKUP($D1777,Artslister!$A$1:$W$99,15,FALSE)</f>
        <v>#REF!</v>
      </c>
      <c r="Y1777" t="e">
        <f>VLOOKUP($D1777,Artslister!$A$1:$W$99,17,FALSE)</f>
        <v>#N/A</v>
      </c>
    </row>
    <row r="1778" spans="1:25" hidden="1" x14ac:dyDescent="0.3">
      <c r="A1778" t="s">
        <v>127</v>
      </c>
      <c r="B1778">
        <v>2020</v>
      </c>
      <c r="C1778" t="s">
        <v>1235</v>
      </c>
      <c r="D1778" t="s">
        <v>1928</v>
      </c>
      <c r="E1778">
        <v>7</v>
      </c>
      <c r="L1778" t="str">
        <f>VLOOKUP($D1778,Artslister!$A$1:$W$99,2,FALSE)</f>
        <v>Rosa sp.</v>
      </c>
      <c r="M1778" t="str">
        <f>VLOOKUP($D1778,Artslister!$A$1:$W$99,3,FALSE)</f>
        <v>103384</v>
      </c>
      <c r="N1778" t="str">
        <f>VLOOKUP($D1778,Artslister!$A$1:$W$99,4,FALSE)</f>
        <v>63344</v>
      </c>
      <c r="O1778" t="str">
        <f>VLOOKUP($D1778,Artslister!$A$1:$W$99,5,FALSE)</f>
        <v>Plantae</v>
      </c>
      <c r="P1778" t="str">
        <f>VLOOKUP($D1778,Artslister!$A$1:$W$99,6,FALSE)</f>
        <v>Magnoliophyta</v>
      </c>
      <c r="Q1778" t="str">
        <f>VLOOKUP($D1778,Artslister!$A$1:$W$99,7,FALSE)</f>
        <v>Eudicots</v>
      </c>
      <c r="R1778" t="str">
        <f>VLOOKUP($D1778,Artslister!$A$1:$W$99,8,FALSE)</f>
        <v>Rosales</v>
      </c>
      <c r="S1778" t="str">
        <f>VLOOKUP($D1778,Artslister!$A$1:$W$99,9,FALSE)</f>
        <v>Rosaceae</v>
      </c>
      <c r="T1778" t="str">
        <f>VLOOKUP($D1778,Artslister!$A$1:$W$99,10,FALSE)</f>
        <v>Rosa</v>
      </c>
      <c r="U1778">
        <f>VLOOKUP($D1778,Artslister!$A$1:$W$99,11,FALSE)</f>
        <v>0</v>
      </c>
      <c r="V1778">
        <f>VLOOKUP($D1778,Artslister!$A$1:$W$99,12,FALSE)</f>
        <v>0</v>
      </c>
      <c r="W1778" t="str">
        <f>VLOOKUP($D1778,Artslister!$A$1:$W$99,13,FALSE)</f>
        <v>L.</v>
      </c>
      <c r="X1778" t="e">
        <f>VLOOKUP($D1778,Artslister!$A$1:$W$99,15,FALSE)</f>
        <v>#REF!</v>
      </c>
      <c r="Y1778" t="e">
        <f>VLOOKUP($D1778,Artslister!$A$1:$W$99,17,FALSE)</f>
        <v>#N/A</v>
      </c>
    </row>
    <row r="1779" spans="1:25" hidden="1" x14ac:dyDescent="0.3">
      <c r="A1779" t="s">
        <v>139</v>
      </c>
      <c r="B1779">
        <v>2020</v>
      </c>
      <c r="C1779" t="s">
        <v>1244</v>
      </c>
      <c r="D1779" t="s">
        <v>1928</v>
      </c>
      <c r="E1779">
        <v>10</v>
      </c>
      <c r="L1779" t="str">
        <f>VLOOKUP($D1779,Artslister!$A$1:$W$99,2,FALSE)</f>
        <v>Rosa sp.</v>
      </c>
      <c r="M1779" t="str">
        <f>VLOOKUP($D1779,Artslister!$A$1:$W$99,3,FALSE)</f>
        <v>103384</v>
      </c>
      <c r="N1779" t="str">
        <f>VLOOKUP($D1779,Artslister!$A$1:$W$99,4,FALSE)</f>
        <v>63344</v>
      </c>
      <c r="O1779" t="str">
        <f>VLOOKUP($D1779,Artslister!$A$1:$W$99,5,FALSE)</f>
        <v>Plantae</v>
      </c>
      <c r="P1779" t="str">
        <f>VLOOKUP($D1779,Artslister!$A$1:$W$99,6,FALSE)</f>
        <v>Magnoliophyta</v>
      </c>
      <c r="Q1779" t="str">
        <f>VLOOKUP($D1779,Artslister!$A$1:$W$99,7,FALSE)</f>
        <v>Eudicots</v>
      </c>
      <c r="R1779" t="str">
        <f>VLOOKUP($D1779,Artslister!$A$1:$W$99,8,FALSE)</f>
        <v>Rosales</v>
      </c>
      <c r="S1779" t="str">
        <f>VLOOKUP($D1779,Artslister!$A$1:$W$99,9,FALSE)</f>
        <v>Rosaceae</v>
      </c>
      <c r="T1779" t="str">
        <f>VLOOKUP($D1779,Artslister!$A$1:$W$99,10,FALSE)</f>
        <v>Rosa</v>
      </c>
      <c r="U1779">
        <f>VLOOKUP($D1779,Artslister!$A$1:$W$99,11,FALSE)</f>
        <v>0</v>
      </c>
      <c r="V1779">
        <f>VLOOKUP($D1779,Artslister!$A$1:$W$99,12,FALSE)</f>
        <v>0</v>
      </c>
      <c r="W1779" t="str">
        <f>VLOOKUP($D1779,Artslister!$A$1:$W$99,13,FALSE)</f>
        <v>L.</v>
      </c>
      <c r="X1779" t="e">
        <f>VLOOKUP($D1779,Artslister!$A$1:$W$99,15,FALSE)</f>
        <v>#REF!</v>
      </c>
      <c r="Y1779" t="e">
        <f>VLOOKUP($D1779,Artslister!$A$1:$W$99,17,FALSE)</f>
        <v>#N/A</v>
      </c>
    </row>
    <row r="1780" spans="1:25" hidden="1" x14ac:dyDescent="0.3">
      <c r="A1780" t="s">
        <v>139</v>
      </c>
      <c r="B1780">
        <v>2020</v>
      </c>
      <c r="C1780" t="s">
        <v>1243</v>
      </c>
      <c r="D1780" t="s">
        <v>1928</v>
      </c>
      <c r="E1780">
        <v>0.1</v>
      </c>
      <c r="L1780" t="str">
        <f>VLOOKUP($D1780,Artslister!$A$1:$W$99,2,FALSE)</f>
        <v>Rosa sp.</v>
      </c>
      <c r="M1780" t="str">
        <f>VLOOKUP($D1780,Artslister!$A$1:$W$99,3,FALSE)</f>
        <v>103384</v>
      </c>
      <c r="N1780" t="str">
        <f>VLOOKUP($D1780,Artslister!$A$1:$W$99,4,FALSE)</f>
        <v>63344</v>
      </c>
      <c r="O1780" t="str">
        <f>VLOOKUP($D1780,Artslister!$A$1:$W$99,5,FALSE)</f>
        <v>Plantae</v>
      </c>
      <c r="P1780" t="str">
        <f>VLOOKUP($D1780,Artslister!$A$1:$W$99,6,FALSE)</f>
        <v>Magnoliophyta</v>
      </c>
      <c r="Q1780" t="str">
        <f>VLOOKUP($D1780,Artslister!$A$1:$W$99,7,FALSE)</f>
        <v>Eudicots</v>
      </c>
      <c r="R1780" t="str">
        <f>VLOOKUP($D1780,Artslister!$A$1:$W$99,8,FALSE)</f>
        <v>Rosales</v>
      </c>
      <c r="S1780" t="str">
        <f>VLOOKUP($D1780,Artslister!$A$1:$W$99,9,FALSE)</f>
        <v>Rosaceae</v>
      </c>
      <c r="T1780" t="str">
        <f>VLOOKUP($D1780,Artslister!$A$1:$W$99,10,FALSE)</f>
        <v>Rosa</v>
      </c>
      <c r="U1780">
        <f>VLOOKUP($D1780,Artslister!$A$1:$W$99,11,FALSE)</f>
        <v>0</v>
      </c>
      <c r="V1780">
        <f>VLOOKUP($D1780,Artslister!$A$1:$W$99,12,FALSE)</f>
        <v>0</v>
      </c>
      <c r="W1780" t="str">
        <f>VLOOKUP($D1780,Artslister!$A$1:$W$99,13,FALSE)</f>
        <v>L.</v>
      </c>
      <c r="X1780" t="e">
        <f>VLOOKUP($D1780,Artslister!$A$1:$W$99,15,FALSE)</f>
        <v>#REF!</v>
      </c>
      <c r="Y1780" t="e">
        <f>VLOOKUP($D1780,Artslister!$A$1:$W$99,17,FALSE)</f>
        <v>#N/A</v>
      </c>
    </row>
    <row r="1781" spans="1:25" hidden="1" x14ac:dyDescent="0.3">
      <c r="A1781" t="s">
        <v>139</v>
      </c>
      <c r="B1781">
        <v>2020</v>
      </c>
      <c r="C1781" t="s">
        <v>1245</v>
      </c>
      <c r="D1781" t="s">
        <v>1928</v>
      </c>
      <c r="E1781">
        <v>15</v>
      </c>
      <c r="L1781" t="str">
        <f>VLOOKUP($D1781,Artslister!$A$1:$W$99,2,FALSE)</f>
        <v>Rosa sp.</v>
      </c>
      <c r="M1781" t="str">
        <f>VLOOKUP($D1781,Artslister!$A$1:$W$99,3,FALSE)</f>
        <v>103384</v>
      </c>
      <c r="N1781" t="str">
        <f>VLOOKUP($D1781,Artslister!$A$1:$W$99,4,FALSE)</f>
        <v>63344</v>
      </c>
      <c r="O1781" t="str">
        <f>VLOOKUP($D1781,Artslister!$A$1:$W$99,5,FALSE)</f>
        <v>Plantae</v>
      </c>
      <c r="P1781" t="str">
        <f>VLOOKUP($D1781,Artslister!$A$1:$W$99,6,FALSE)</f>
        <v>Magnoliophyta</v>
      </c>
      <c r="Q1781" t="str">
        <f>VLOOKUP($D1781,Artslister!$A$1:$W$99,7,FALSE)</f>
        <v>Eudicots</v>
      </c>
      <c r="R1781" t="str">
        <f>VLOOKUP($D1781,Artslister!$A$1:$W$99,8,FALSE)</f>
        <v>Rosales</v>
      </c>
      <c r="S1781" t="str">
        <f>VLOOKUP($D1781,Artslister!$A$1:$W$99,9,FALSE)</f>
        <v>Rosaceae</v>
      </c>
      <c r="T1781" t="str">
        <f>VLOOKUP($D1781,Artslister!$A$1:$W$99,10,FALSE)</f>
        <v>Rosa</v>
      </c>
      <c r="U1781">
        <f>VLOOKUP($D1781,Artslister!$A$1:$W$99,11,FALSE)</f>
        <v>0</v>
      </c>
      <c r="V1781">
        <f>VLOOKUP($D1781,Artslister!$A$1:$W$99,12,FALSE)</f>
        <v>0</v>
      </c>
      <c r="W1781" t="str">
        <f>VLOOKUP($D1781,Artslister!$A$1:$W$99,13,FALSE)</f>
        <v>L.</v>
      </c>
      <c r="X1781" t="e">
        <f>VLOOKUP($D1781,Artslister!$A$1:$W$99,15,FALSE)</f>
        <v>#REF!</v>
      </c>
      <c r="Y1781" t="e">
        <f>VLOOKUP($D1781,Artslister!$A$1:$W$99,17,FALSE)</f>
        <v>#N/A</v>
      </c>
    </row>
    <row r="1782" spans="1:25" hidden="1" x14ac:dyDescent="0.3">
      <c r="A1782" t="s">
        <v>139</v>
      </c>
      <c r="B1782">
        <v>2020</v>
      </c>
      <c r="C1782" t="s">
        <v>1246</v>
      </c>
      <c r="D1782" t="s">
        <v>1928</v>
      </c>
      <c r="E1782">
        <v>7</v>
      </c>
      <c r="L1782" t="str">
        <f>VLOOKUP($D1782,Artslister!$A$1:$W$99,2,FALSE)</f>
        <v>Rosa sp.</v>
      </c>
      <c r="M1782" t="str">
        <f>VLOOKUP($D1782,Artslister!$A$1:$W$99,3,FALSE)</f>
        <v>103384</v>
      </c>
      <c r="N1782" t="str">
        <f>VLOOKUP($D1782,Artslister!$A$1:$W$99,4,FALSE)</f>
        <v>63344</v>
      </c>
      <c r="O1782" t="str">
        <f>VLOOKUP($D1782,Artslister!$A$1:$W$99,5,FALSE)</f>
        <v>Plantae</v>
      </c>
      <c r="P1782" t="str">
        <f>VLOOKUP($D1782,Artslister!$A$1:$W$99,6,FALSE)</f>
        <v>Magnoliophyta</v>
      </c>
      <c r="Q1782" t="str">
        <f>VLOOKUP($D1782,Artslister!$A$1:$W$99,7,FALSE)</f>
        <v>Eudicots</v>
      </c>
      <c r="R1782" t="str">
        <f>VLOOKUP($D1782,Artslister!$A$1:$W$99,8,FALSE)</f>
        <v>Rosales</v>
      </c>
      <c r="S1782" t="str">
        <f>VLOOKUP($D1782,Artslister!$A$1:$W$99,9,FALSE)</f>
        <v>Rosaceae</v>
      </c>
      <c r="T1782" t="str">
        <f>VLOOKUP($D1782,Artslister!$A$1:$W$99,10,FALSE)</f>
        <v>Rosa</v>
      </c>
      <c r="U1782">
        <f>VLOOKUP($D1782,Artslister!$A$1:$W$99,11,FALSE)</f>
        <v>0</v>
      </c>
      <c r="V1782">
        <f>VLOOKUP($D1782,Artslister!$A$1:$W$99,12,FALSE)</f>
        <v>0</v>
      </c>
      <c r="W1782" t="str">
        <f>VLOOKUP($D1782,Artslister!$A$1:$W$99,13,FALSE)</f>
        <v>L.</v>
      </c>
      <c r="X1782" t="e">
        <f>VLOOKUP($D1782,Artslister!$A$1:$W$99,15,FALSE)</f>
        <v>#REF!</v>
      </c>
      <c r="Y1782" t="e">
        <f>VLOOKUP($D1782,Artslister!$A$1:$W$99,17,FALSE)</f>
        <v>#N/A</v>
      </c>
    </row>
    <row r="1783" spans="1:25" hidden="1" x14ac:dyDescent="0.3">
      <c r="A1783" t="s">
        <v>139</v>
      </c>
      <c r="B1783">
        <v>2020</v>
      </c>
      <c r="C1783" t="s">
        <v>1251</v>
      </c>
      <c r="D1783" t="s">
        <v>1928</v>
      </c>
      <c r="E1783">
        <v>8</v>
      </c>
      <c r="L1783" t="str">
        <f>VLOOKUP($D1783,Artslister!$A$1:$W$99,2,FALSE)</f>
        <v>Rosa sp.</v>
      </c>
      <c r="M1783" t="str">
        <f>VLOOKUP($D1783,Artslister!$A$1:$W$99,3,FALSE)</f>
        <v>103384</v>
      </c>
      <c r="N1783" t="str">
        <f>VLOOKUP($D1783,Artslister!$A$1:$W$99,4,FALSE)</f>
        <v>63344</v>
      </c>
      <c r="O1783" t="str">
        <f>VLOOKUP($D1783,Artslister!$A$1:$W$99,5,FALSE)</f>
        <v>Plantae</v>
      </c>
      <c r="P1783" t="str">
        <f>VLOOKUP($D1783,Artslister!$A$1:$W$99,6,FALSE)</f>
        <v>Magnoliophyta</v>
      </c>
      <c r="Q1783" t="str">
        <f>VLOOKUP($D1783,Artslister!$A$1:$W$99,7,FALSE)</f>
        <v>Eudicots</v>
      </c>
      <c r="R1783" t="str">
        <f>VLOOKUP($D1783,Artslister!$A$1:$W$99,8,FALSE)</f>
        <v>Rosales</v>
      </c>
      <c r="S1783" t="str">
        <f>VLOOKUP($D1783,Artslister!$A$1:$W$99,9,FALSE)</f>
        <v>Rosaceae</v>
      </c>
      <c r="T1783" t="str">
        <f>VLOOKUP($D1783,Artslister!$A$1:$W$99,10,FALSE)</f>
        <v>Rosa</v>
      </c>
      <c r="U1783">
        <f>VLOOKUP($D1783,Artslister!$A$1:$W$99,11,FALSE)</f>
        <v>0</v>
      </c>
      <c r="V1783">
        <f>VLOOKUP($D1783,Artslister!$A$1:$W$99,12,FALSE)</f>
        <v>0</v>
      </c>
      <c r="W1783" t="str">
        <f>VLOOKUP($D1783,Artslister!$A$1:$W$99,13,FALSE)</f>
        <v>L.</v>
      </c>
      <c r="X1783" t="e">
        <f>VLOOKUP($D1783,Artslister!$A$1:$W$99,15,FALSE)</f>
        <v>#REF!</v>
      </c>
      <c r="Y1783" t="e">
        <f>VLOOKUP($D1783,Artslister!$A$1:$W$99,17,FALSE)</f>
        <v>#N/A</v>
      </c>
    </row>
    <row r="1784" spans="1:25" hidden="1" x14ac:dyDescent="0.3">
      <c r="A1784" t="s">
        <v>139</v>
      </c>
      <c r="B1784">
        <v>2020</v>
      </c>
      <c r="C1784" t="s">
        <v>1253</v>
      </c>
      <c r="D1784" t="s">
        <v>1928</v>
      </c>
      <c r="E1784">
        <v>0.1</v>
      </c>
      <c r="L1784" t="str">
        <f>VLOOKUP($D1784,Artslister!$A$1:$W$99,2,FALSE)</f>
        <v>Rosa sp.</v>
      </c>
      <c r="M1784" t="str">
        <f>VLOOKUP($D1784,Artslister!$A$1:$W$99,3,FALSE)</f>
        <v>103384</v>
      </c>
      <c r="N1784" t="str">
        <f>VLOOKUP($D1784,Artslister!$A$1:$W$99,4,FALSE)</f>
        <v>63344</v>
      </c>
      <c r="O1784" t="str">
        <f>VLOOKUP($D1784,Artslister!$A$1:$W$99,5,FALSE)</f>
        <v>Plantae</v>
      </c>
      <c r="P1784" t="str">
        <f>VLOOKUP($D1784,Artslister!$A$1:$W$99,6,FALSE)</f>
        <v>Magnoliophyta</v>
      </c>
      <c r="Q1784" t="str">
        <f>VLOOKUP($D1784,Artslister!$A$1:$W$99,7,FALSE)</f>
        <v>Eudicots</v>
      </c>
      <c r="R1784" t="str">
        <f>VLOOKUP($D1784,Artslister!$A$1:$W$99,8,FALSE)</f>
        <v>Rosales</v>
      </c>
      <c r="S1784" t="str">
        <f>VLOOKUP($D1784,Artslister!$A$1:$W$99,9,FALSE)</f>
        <v>Rosaceae</v>
      </c>
      <c r="T1784" t="str">
        <f>VLOOKUP($D1784,Artslister!$A$1:$W$99,10,FALSE)</f>
        <v>Rosa</v>
      </c>
      <c r="U1784">
        <f>VLOOKUP($D1784,Artslister!$A$1:$W$99,11,FALSE)</f>
        <v>0</v>
      </c>
      <c r="V1784">
        <f>VLOOKUP($D1784,Artslister!$A$1:$W$99,12,FALSE)</f>
        <v>0</v>
      </c>
      <c r="W1784" t="str">
        <f>VLOOKUP($D1784,Artslister!$A$1:$W$99,13,FALSE)</f>
        <v>L.</v>
      </c>
      <c r="X1784" t="e">
        <f>VLOOKUP($D1784,Artslister!$A$1:$W$99,15,FALSE)</f>
        <v>#REF!</v>
      </c>
      <c r="Y1784" t="e">
        <f>VLOOKUP($D1784,Artslister!$A$1:$W$99,17,FALSE)</f>
        <v>#N/A</v>
      </c>
    </row>
    <row r="1785" spans="1:25" hidden="1" x14ac:dyDescent="0.3">
      <c r="A1785" t="s">
        <v>104</v>
      </c>
      <c r="B1785" s="20">
        <v>2020</v>
      </c>
      <c r="C1785" s="20" t="s">
        <v>1272</v>
      </c>
      <c r="D1785" s="20" t="s">
        <v>1936</v>
      </c>
      <c r="E1785" s="20">
        <v>10</v>
      </c>
      <c r="J1785" s="20"/>
      <c r="L1785" t="str">
        <f>VLOOKUP($D1785,Artslister!$A$1:$W$99,2,FALSE)</f>
        <v>Cotoneaster integerrimus</v>
      </c>
      <c r="M1785" t="str">
        <f>VLOOKUP($D1785,Artslister!$A$1:$W$99,3,FALSE)</f>
        <v>103276</v>
      </c>
      <c r="N1785" t="str">
        <f>VLOOKUP($D1785,Artslister!$A$1:$W$99,4,FALSE)</f>
        <v>132025</v>
      </c>
      <c r="O1785" t="str">
        <f>VLOOKUP($D1785,Artslister!$A$1:$W$99,5,FALSE)</f>
        <v>Plantae</v>
      </c>
      <c r="P1785" t="str">
        <f>VLOOKUP($D1785,Artslister!$A$1:$W$99,6,FALSE)</f>
        <v>Magnoliophyta</v>
      </c>
      <c r="Q1785" t="str">
        <f>VLOOKUP($D1785,Artslister!$A$1:$W$99,7,FALSE)</f>
        <v>Eudicots</v>
      </c>
      <c r="R1785" t="str">
        <f>VLOOKUP($D1785,Artslister!$A$1:$W$99,8,FALSE)</f>
        <v>Rosales</v>
      </c>
      <c r="S1785" t="str">
        <f>VLOOKUP($D1785,Artslister!$A$1:$W$99,9,FALSE)</f>
        <v>Rosaceae</v>
      </c>
      <c r="T1785" t="str">
        <f>VLOOKUP($D1785,Artslister!$A$1:$W$99,10,FALSE)</f>
        <v>Cotoneaster</v>
      </c>
      <c r="U1785" t="str">
        <f>VLOOKUP($D1785,Artslister!$A$1:$W$99,11,FALSE)</f>
        <v>integerrimus</v>
      </c>
      <c r="V1785">
        <f>VLOOKUP($D1785,Artslister!$A$1:$W$99,12,FALSE)</f>
        <v>0</v>
      </c>
      <c r="W1785" t="str">
        <f>VLOOKUP($D1785,Artslister!$A$1:$W$99,13,FALSE)</f>
        <v>Medik.</v>
      </c>
      <c r="X1785" t="e">
        <f>VLOOKUP($D1785,Artslister!$A$1:$W$99,15,FALSE)</f>
        <v>#REF!</v>
      </c>
      <c r="Y1785" t="e">
        <f>VLOOKUP($D1785,Artslister!$A$1:$W$99,17,FALSE)</f>
        <v>#N/A</v>
      </c>
    </row>
    <row r="1786" spans="1:25" hidden="1" x14ac:dyDescent="0.3">
      <c r="A1786" t="s">
        <v>104</v>
      </c>
      <c r="B1786" s="20">
        <v>2021</v>
      </c>
      <c r="C1786" s="20" t="s">
        <v>1272</v>
      </c>
      <c r="D1786" s="20" t="s">
        <v>1936</v>
      </c>
      <c r="E1786" s="20">
        <v>7</v>
      </c>
      <c r="J1786" s="20"/>
      <c r="L1786" t="str">
        <f>VLOOKUP($D1786,Artslister!$A$1:$W$99,2,FALSE)</f>
        <v>Cotoneaster integerrimus</v>
      </c>
      <c r="M1786" t="str">
        <f>VLOOKUP($D1786,Artslister!$A$1:$W$99,3,FALSE)</f>
        <v>103276</v>
      </c>
      <c r="N1786" t="str">
        <f>VLOOKUP($D1786,Artslister!$A$1:$W$99,4,FALSE)</f>
        <v>132025</v>
      </c>
      <c r="O1786" t="str">
        <f>VLOOKUP($D1786,Artslister!$A$1:$W$99,5,FALSE)</f>
        <v>Plantae</v>
      </c>
      <c r="P1786" t="str">
        <f>VLOOKUP($D1786,Artslister!$A$1:$W$99,6,FALSE)</f>
        <v>Magnoliophyta</v>
      </c>
      <c r="Q1786" t="str">
        <f>VLOOKUP($D1786,Artslister!$A$1:$W$99,7,FALSE)</f>
        <v>Eudicots</v>
      </c>
      <c r="R1786" t="str">
        <f>VLOOKUP($D1786,Artslister!$A$1:$W$99,8,FALSE)</f>
        <v>Rosales</v>
      </c>
      <c r="S1786" t="str">
        <f>VLOOKUP($D1786,Artslister!$A$1:$W$99,9,FALSE)</f>
        <v>Rosaceae</v>
      </c>
      <c r="T1786" t="str">
        <f>VLOOKUP($D1786,Artslister!$A$1:$W$99,10,FALSE)</f>
        <v>Cotoneaster</v>
      </c>
      <c r="U1786" t="str">
        <f>VLOOKUP($D1786,Artslister!$A$1:$W$99,11,FALSE)</f>
        <v>integerrimus</v>
      </c>
      <c r="V1786">
        <f>VLOOKUP($D1786,Artslister!$A$1:$W$99,12,FALSE)</f>
        <v>0</v>
      </c>
      <c r="W1786" t="str">
        <f>VLOOKUP($D1786,Artslister!$A$1:$W$99,13,FALSE)</f>
        <v>Medik.</v>
      </c>
      <c r="X1786" t="e">
        <f>VLOOKUP($D1786,Artslister!$A$1:$W$99,15,FALSE)</f>
        <v>#REF!</v>
      </c>
      <c r="Y1786" t="e">
        <f>VLOOKUP($D1786,Artslister!$A$1:$W$99,17,FALSE)</f>
        <v>#N/A</v>
      </c>
    </row>
    <row r="1787" spans="1:25" hidden="1" x14ac:dyDescent="0.3">
      <c r="A1787" t="s">
        <v>104</v>
      </c>
      <c r="B1787">
        <v>2023</v>
      </c>
      <c r="C1787" t="s">
        <v>1272</v>
      </c>
      <c r="D1787" t="s">
        <v>1936</v>
      </c>
      <c r="E1787">
        <v>5</v>
      </c>
      <c r="I1787">
        <v>1</v>
      </c>
      <c r="L1787" t="str">
        <f>VLOOKUP($D1787,Artslister!$A$1:$W$99,2,FALSE)</f>
        <v>Cotoneaster integerrimus</v>
      </c>
      <c r="M1787" t="str">
        <f>VLOOKUP($D1787,Artslister!$A$1:$W$99,3,FALSE)</f>
        <v>103276</v>
      </c>
      <c r="N1787" t="str">
        <f>VLOOKUP($D1787,Artslister!$A$1:$W$99,4,FALSE)</f>
        <v>132025</v>
      </c>
      <c r="O1787" t="str">
        <f>VLOOKUP($D1787,Artslister!$A$1:$W$99,5,FALSE)</f>
        <v>Plantae</v>
      </c>
      <c r="P1787" t="str">
        <f>VLOOKUP($D1787,Artslister!$A$1:$W$99,6,FALSE)</f>
        <v>Magnoliophyta</v>
      </c>
      <c r="Q1787" t="str">
        <f>VLOOKUP($D1787,Artslister!$A$1:$W$99,7,FALSE)</f>
        <v>Eudicots</v>
      </c>
      <c r="R1787" t="str">
        <f>VLOOKUP($D1787,Artslister!$A$1:$W$99,8,FALSE)</f>
        <v>Rosales</v>
      </c>
      <c r="S1787" t="str">
        <f>VLOOKUP($D1787,Artslister!$A$1:$W$99,9,FALSE)</f>
        <v>Rosaceae</v>
      </c>
      <c r="T1787" t="str">
        <f>VLOOKUP($D1787,Artslister!$A$1:$W$99,10,FALSE)</f>
        <v>Cotoneaster</v>
      </c>
      <c r="U1787" t="str">
        <f>VLOOKUP($D1787,Artslister!$A$1:$W$99,11,FALSE)</f>
        <v>integerrimus</v>
      </c>
      <c r="V1787">
        <f>VLOOKUP($D1787,Artslister!$A$1:$W$99,12,FALSE)</f>
        <v>0</v>
      </c>
      <c r="W1787" t="str">
        <f>VLOOKUP($D1787,Artslister!$A$1:$W$99,13,FALSE)</f>
        <v>Medik.</v>
      </c>
      <c r="X1787" t="e">
        <f>VLOOKUP($D1787,Artslister!$A$1:$W$99,15,FALSE)</f>
        <v>#REF!</v>
      </c>
      <c r="Y1787" t="e">
        <f>VLOOKUP($D1787,Artslister!$A$1:$W$99,17,FALSE)</f>
        <v>#N/A</v>
      </c>
    </row>
    <row r="1788" spans="1:25" hidden="1" x14ac:dyDescent="0.3">
      <c r="A1788" t="s">
        <v>104</v>
      </c>
      <c r="B1788" s="20">
        <v>2022</v>
      </c>
      <c r="C1788" t="s">
        <v>1272</v>
      </c>
      <c r="D1788" t="s">
        <v>1948</v>
      </c>
      <c r="E1788">
        <v>2</v>
      </c>
      <c r="I1788">
        <v>1</v>
      </c>
      <c r="L1788" t="str">
        <f>VLOOKUP($D1788,Artslister!$A$1:$W$99,2,FALSE)</f>
        <v>Populus tremula</v>
      </c>
      <c r="M1788" t="str">
        <f>VLOOKUP($D1788,Artslister!$A$1:$W$99,3,FALSE)</f>
        <v>102641</v>
      </c>
      <c r="N1788" t="str">
        <f>VLOOKUP($D1788,Artslister!$A$1:$W$99,4,FALSE)</f>
        <v>62601</v>
      </c>
      <c r="O1788" t="str">
        <f>VLOOKUP($D1788,Artslister!$A$1:$W$99,5,FALSE)</f>
        <v>Plantae</v>
      </c>
      <c r="P1788" t="str">
        <f>VLOOKUP($D1788,Artslister!$A$1:$W$99,6,FALSE)</f>
        <v>Magnoliophyta</v>
      </c>
      <c r="Q1788" t="str">
        <f>VLOOKUP($D1788,Artslister!$A$1:$W$99,7,FALSE)</f>
        <v>Eudicots</v>
      </c>
      <c r="R1788" t="str">
        <f>VLOOKUP($D1788,Artslister!$A$1:$W$99,8,FALSE)</f>
        <v>Malpighiales</v>
      </c>
      <c r="S1788" t="str">
        <f>VLOOKUP($D1788,Artslister!$A$1:$W$99,9,FALSE)</f>
        <v>Salicaceae</v>
      </c>
      <c r="T1788" t="str">
        <f>VLOOKUP($D1788,Artslister!$A$1:$W$99,10,FALSE)</f>
        <v>Populus</v>
      </c>
      <c r="U1788" t="str">
        <f>VLOOKUP($D1788,Artslister!$A$1:$W$99,11,FALSE)</f>
        <v>tremula</v>
      </c>
      <c r="V1788">
        <f>VLOOKUP($D1788,Artslister!$A$1:$W$99,12,FALSE)</f>
        <v>0</v>
      </c>
      <c r="W1788" t="str">
        <f>VLOOKUP($D1788,Artslister!$A$1:$W$99,13,FALSE)</f>
        <v>L.</v>
      </c>
      <c r="X1788" t="e">
        <f>VLOOKUP($D1788,Artslister!$A$1:$W$99,15,FALSE)</f>
        <v>#REF!</v>
      </c>
      <c r="Y1788" t="e">
        <f>VLOOKUP($D1788,Artslister!$A$1:$W$99,17,FALSE)</f>
        <v>#N/A</v>
      </c>
    </row>
    <row r="1789" spans="1:25" hidden="1" x14ac:dyDescent="0.3">
      <c r="A1789" t="s">
        <v>104</v>
      </c>
      <c r="B1789">
        <v>2017</v>
      </c>
      <c r="C1789" t="s">
        <v>1272</v>
      </c>
      <c r="D1789" t="s">
        <v>1948</v>
      </c>
      <c r="E1789">
        <v>25</v>
      </c>
      <c r="L1789" t="str">
        <f>VLOOKUP($D1789,Artslister!$A$1:$W$99,2,FALSE)</f>
        <v>Populus tremula</v>
      </c>
      <c r="M1789" t="str">
        <f>VLOOKUP($D1789,Artslister!$A$1:$W$99,3,FALSE)</f>
        <v>102641</v>
      </c>
      <c r="N1789" t="str">
        <f>VLOOKUP($D1789,Artslister!$A$1:$W$99,4,FALSE)</f>
        <v>62601</v>
      </c>
      <c r="O1789" t="str">
        <f>VLOOKUP($D1789,Artslister!$A$1:$W$99,5,FALSE)</f>
        <v>Plantae</v>
      </c>
      <c r="P1789" t="str">
        <f>VLOOKUP($D1789,Artslister!$A$1:$W$99,6,FALSE)</f>
        <v>Magnoliophyta</v>
      </c>
      <c r="Q1789" t="str">
        <f>VLOOKUP($D1789,Artslister!$A$1:$W$99,7,FALSE)</f>
        <v>Eudicots</v>
      </c>
      <c r="R1789" t="str">
        <f>VLOOKUP($D1789,Artslister!$A$1:$W$99,8,FALSE)</f>
        <v>Malpighiales</v>
      </c>
      <c r="S1789" t="str">
        <f>VLOOKUP($D1789,Artslister!$A$1:$W$99,9,FALSE)</f>
        <v>Salicaceae</v>
      </c>
      <c r="T1789" t="str">
        <f>VLOOKUP($D1789,Artslister!$A$1:$W$99,10,FALSE)</f>
        <v>Populus</v>
      </c>
      <c r="U1789" t="str">
        <f>VLOOKUP($D1789,Artslister!$A$1:$W$99,11,FALSE)</f>
        <v>tremula</v>
      </c>
      <c r="V1789">
        <f>VLOOKUP($D1789,Artslister!$A$1:$W$99,12,FALSE)</f>
        <v>0</v>
      </c>
      <c r="W1789" t="str">
        <f>VLOOKUP($D1789,Artslister!$A$1:$W$99,13,FALSE)</f>
        <v>L.</v>
      </c>
      <c r="X1789" t="e">
        <f>VLOOKUP($D1789,Artslister!$A$1:$W$99,15,FALSE)</f>
        <v>#REF!</v>
      </c>
      <c r="Y1789" t="e">
        <f>VLOOKUP($D1789,Artslister!$A$1:$W$99,17,FALSE)</f>
        <v>#N/A</v>
      </c>
    </row>
    <row r="1790" spans="1:25" hidden="1" x14ac:dyDescent="0.3">
      <c r="A1790" t="s">
        <v>104</v>
      </c>
      <c r="B1790">
        <v>2018</v>
      </c>
      <c r="C1790" t="s">
        <v>1272</v>
      </c>
      <c r="D1790" t="s">
        <v>1948</v>
      </c>
      <c r="E1790">
        <v>15</v>
      </c>
      <c r="L1790" t="str">
        <f>VLOOKUP($D1790,Artslister!$A$1:$W$99,2,FALSE)</f>
        <v>Populus tremula</v>
      </c>
      <c r="M1790" t="str">
        <f>VLOOKUP($D1790,Artslister!$A$1:$W$99,3,FALSE)</f>
        <v>102641</v>
      </c>
      <c r="N1790" t="str">
        <f>VLOOKUP($D1790,Artslister!$A$1:$W$99,4,FALSE)</f>
        <v>62601</v>
      </c>
      <c r="O1790" t="str">
        <f>VLOOKUP($D1790,Artslister!$A$1:$W$99,5,FALSE)</f>
        <v>Plantae</v>
      </c>
      <c r="P1790" t="str">
        <f>VLOOKUP($D1790,Artslister!$A$1:$W$99,6,FALSE)</f>
        <v>Magnoliophyta</v>
      </c>
      <c r="Q1790" t="str">
        <f>VLOOKUP($D1790,Artslister!$A$1:$W$99,7,FALSE)</f>
        <v>Eudicots</v>
      </c>
      <c r="R1790" t="str">
        <f>VLOOKUP($D1790,Artslister!$A$1:$W$99,8,FALSE)</f>
        <v>Malpighiales</v>
      </c>
      <c r="S1790" t="str">
        <f>VLOOKUP($D1790,Artslister!$A$1:$W$99,9,FALSE)</f>
        <v>Salicaceae</v>
      </c>
      <c r="T1790" t="str">
        <f>VLOOKUP($D1790,Artslister!$A$1:$W$99,10,FALSE)</f>
        <v>Populus</v>
      </c>
      <c r="U1790" t="str">
        <f>VLOOKUP($D1790,Artslister!$A$1:$W$99,11,FALSE)</f>
        <v>tremula</v>
      </c>
      <c r="V1790">
        <f>VLOOKUP($D1790,Artslister!$A$1:$W$99,12,FALSE)</f>
        <v>0</v>
      </c>
      <c r="W1790" t="str">
        <f>VLOOKUP($D1790,Artslister!$A$1:$W$99,13,FALSE)</f>
        <v>L.</v>
      </c>
      <c r="X1790" t="e">
        <f>VLOOKUP($D1790,Artslister!$A$1:$W$99,15,FALSE)</f>
        <v>#REF!</v>
      </c>
      <c r="Y1790" t="e">
        <f>VLOOKUP($D1790,Artslister!$A$1:$W$99,17,FALSE)</f>
        <v>#N/A</v>
      </c>
    </row>
    <row r="1791" spans="1:25" hidden="1" x14ac:dyDescent="0.3">
      <c r="A1791" t="s">
        <v>104</v>
      </c>
      <c r="B1791">
        <v>2019</v>
      </c>
      <c r="C1791" t="s">
        <v>1922</v>
      </c>
      <c r="D1791" t="s">
        <v>1948</v>
      </c>
      <c r="L1791" t="str">
        <f>VLOOKUP($D1791,Artslister!$A$1:$W$99,2,FALSE)</f>
        <v>Populus tremula</v>
      </c>
      <c r="M1791" t="str">
        <f>VLOOKUP($D1791,Artslister!$A$1:$W$99,3,FALSE)</f>
        <v>102641</v>
      </c>
      <c r="N1791" t="str">
        <f>VLOOKUP($D1791,Artslister!$A$1:$W$99,4,FALSE)</f>
        <v>62601</v>
      </c>
      <c r="O1791" t="str">
        <f>VLOOKUP($D1791,Artslister!$A$1:$W$99,5,FALSE)</f>
        <v>Plantae</v>
      </c>
      <c r="P1791" t="str">
        <f>VLOOKUP($D1791,Artslister!$A$1:$W$99,6,FALSE)</f>
        <v>Magnoliophyta</v>
      </c>
      <c r="Q1791" t="str">
        <f>VLOOKUP($D1791,Artslister!$A$1:$W$99,7,FALSE)</f>
        <v>Eudicots</v>
      </c>
      <c r="R1791" t="str">
        <f>VLOOKUP($D1791,Artslister!$A$1:$W$99,8,FALSE)</f>
        <v>Malpighiales</v>
      </c>
      <c r="S1791" t="str">
        <f>VLOOKUP($D1791,Artslister!$A$1:$W$99,9,FALSE)</f>
        <v>Salicaceae</v>
      </c>
      <c r="T1791" t="str">
        <f>VLOOKUP($D1791,Artslister!$A$1:$W$99,10,FALSE)</f>
        <v>Populus</v>
      </c>
      <c r="U1791" t="str">
        <f>VLOOKUP($D1791,Artslister!$A$1:$W$99,11,FALSE)</f>
        <v>tremula</v>
      </c>
      <c r="V1791">
        <f>VLOOKUP($D1791,Artslister!$A$1:$W$99,12,FALSE)</f>
        <v>0</v>
      </c>
      <c r="W1791" t="str">
        <f>VLOOKUP($D1791,Artslister!$A$1:$W$99,13,FALSE)</f>
        <v>L.</v>
      </c>
      <c r="X1791" t="e">
        <f>VLOOKUP($D1791,Artslister!$A$1:$W$99,15,FALSE)</f>
        <v>#REF!</v>
      </c>
      <c r="Y1791" t="e">
        <f>VLOOKUP($D1791,Artslister!$A$1:$W$99,17,FALSE)</f>
        <v>#N/A</v>
      </c>
    </row>
    <row r="1792" spans="1:25" hidden="1" x14ac:dyDescent="0.3">
      <c r="A1792" t="s">
        <v>104</v>
      </c>
      <c r="B1792" s="20">
        <v>2021</v>
      </c>
      <c r="C1792" s="20" t="s">
        <v>1272</v>
      </c>
      <c r="D1792" s="20" t="s">
        <v>1948</v>
      </c>
      <c r="E1792" s="20">
        <v>1</v>
      </c>
      <c r="J1792" s="20"/>
      <c r="L1792" t="str">
        <f>VLOOKUP($D1792,Artslister!$A$1:$W$99,2,FALSE)</f>
        <v>Populus tremula</v>
      </c>
      <c r="M1792" t="str">
        <f>VLOOKUP($D1792,Artslister!$A$1:$W$99,3,FALSE)</f>
        <v>102641</v>
      </c>
      <c r="N1792" t="str">
        <f>VLOOKUP($D1792,Artslister!$A$1:$W$99,4,FALSE)</f>
        <v>62601</v>
      </c>
      <c r="O1792" t="str">
        <f>VLOOKUP($D1792,Artslister!$A$1:$W$99,5,FALSE)</f>
        <v>Plantae</v>
      </c>
      <c r="P1792" t="str">
        <f>VLOOKUP($D1792,Artslister!$A$1:$W$99,6,FALSE)</f>
        <v>Magnoliophyta</v>
      </c>
      <c r="Q1792" t="str">
        <f>VLOOKUP($D1792,Artslister!$A$1:$W$99,7,FALSE)</f>
        <v>Eudicots</v>
      </c>
      <c r="R1792" t="str">
        <f>VLOOKUP($D1792,Artslister!$A$1:$W$99,8,FALSE)</f>
        <v>Malpighiales</v>
      </c>
      <c r="S1792" t="str">
        <f>VLOOKUP($D1792,Artslister!$A$1:$W$99,9,FALSE)</f>
        <v>Salicaceae</v>
      </c>
      <c r="T1792" t="str">
        <f>VLOOKUP($D1792,Artslister!$A$1:$W$99,10,FALSE)</f>
        <v>Populus</v>
      </c>
      <c r="U1792" t="str">
        <f>VLOOKUP($D1792,Artslister!$A$1:$W$99,11,FALSE)</f>
        <v>tremula</v>
      </c>
      <c r="V1792">
        <f>VLOOKUP($D1792,Artslister!$A$1:$W$99,12,FALSE)</f>
        <v>0</v>
      </c>
      <c r="W1792" t="str">
        <f>VLOOKUP($D1792,Artslister!$A$1:$W$99,13,FALSE)</f>
        <v>L.</v>
      </c>
      <c r="X1792" t="e">
        <f>VLOOKUP($D1792,Artslister!$A$1:$W$99,15,FALSE)</f>
        <v>#REF!</v>
      </c>
      <c r="Y1792" t="e">
        <f>VLOOKUP($D1792,Artslister!$A$1:$W$99,17,FALSE)</f>
        <v>#N/A</v>
      </c>
    </row>
    <row r="1793" spans="1:25" hidden="1" x14ac:dyDescent="0.3">
      <c r="A1793" t="s">
        <v>104</v>
      </c>
      <c r="B1793">
        <v>2023</v>
      </c>
      <c r="C1793" t="s">
        <v>1272</v>
      </c>
      <c r="D1793" t="s">
        <v>1948</v>
      </c>
      <c r="E1793">
        <v>5</v>
      </c>
      <c r="I1793">
        <v>1</v>
      </c>
      <c r="L1793" t="str">
        <f>VLOOKUP($D1793,Artslister!$A$1:$W$99,2,FALSE)</f>
        <v>Populus tremula</v>
      </c>
      <c r="M1793" t="str">
        <f>VLOOKUP($D1793,Artslister!$A$1:$W$99,3,FALSE)</f>
        <v>102641</v>
      </c>
      <c r="N1793" t="str">
        <f>VLOOKUP($D1793,Artslister!$A$1:$W$99,4,FALSE)</f>
        <v>62601</v>
      </c>
      <c r="O1793" t="str">
        <f>VLOOKUP($D1793,Artslister!$A$1:$W$99,5,FALSE)</f>
        <v>Plantae</v>
      </c>
      <c r="P1793" t="str">
        <f>VLOOKUP($D1793,Artslister!$A$1:$W$99,6,FALSE)</f>
        <v>Magnoliophyta</v>
      </c>
      <c r="Q1793" t="str">
        <f>VLOOKUP($D1793,Artslister!$A$1:$W$99,7,FALSE)</f>
        <v>Eudicots</v>
      </c>
      <c r="R1793" t="str">
        <f>VLOOKUP($D1793,Artslister!$A$1:$W$99,8,FALSE)</f>
        <v>Malpighiales</v>
      </c>
      <c r="S1793" t="str">
        <f>VLOOKUP($D1793,Artslister!$A$1:$W$99,9,FALSE)</f>
        <v>Salicaceae</v>
      </c>
      <c r="T1793" t="str">
        <f>VLOOKUP($D1793,Artslister!$A$1:$W$99,10,FALSE)</f>
        <v>Populus</v>
      </c>
      <c r="U1793" t="str">
        <f>VLOOKUP($D1793,Artslister!$A$1:$W$99,11,FALSE)</f>
        <v>tremula</v>
      </c>
      <c r="V1793">
        <f>VLOOKUP($D1793,Artslister!$A$1:$W$99,12,FALSE)</f>
        <v>0</v>
      </c>
      <c r="W1793" t="str">
        <f>VLOOKUP($D1793,Artslister!$A$1:$W$99,13,FALSE)</f>
        <v>L.</v>
      </c>
      <c r="X1793" t="e">
        <f>VLOOKUP($D1793,Artslister!$A$1:$W$99,15,FALSE)</f>
        <v>#REF!</v>
      </c>
      <c r="Y1793" t="e">
        <f>VLOOKUP($D1793,Artslister!$A$1:$W$99,17,FALSE)</f>
        <v>#N/A</v>
      </c>
    </row>
    <row r="1794" spans="1:25" hidden="1" x14ac:dyDescent="0.3">
      <c r="A1794" t="s">
        <v>104</v>
      </c>
      <c r="B1794">
        <v>2017</v>
      </c>
      <c r="C1794" t="s">
        <v>1274</v>
      </c>
      <c r="D1794" t="s">
        <v>1936</v>
      </c>
      <c r="E1794">
        <v>1</v>
      </c>
      <c r="L1794" t="str">
        <f>VLOOKUP($D1794,Artslister!$A$1:$W$99,2,FALSE)</f>
        <v>Cotoneaster integerrimus</v>
      </c>
      <c r="M1794" t="str">
        <f>VLOOKUP($D1794,Artslister!$A$1:$W$99,3,FALSE)</f>
        <v>103276</v>
      </c>
      <c r="N1794" t="str">
        <f>VLOOKUP($D1794,Artslister!$A$1:$W$99,4,FALSE)</f>
        <v>132025</v>
      </c>
      <c r="O1794" t="str">
        <f>VLOOKUP($D1794,Artslister!$A$1:$W$99,5,FALSE)</f>
        <v>Plantae</v>
      </c>
      <c r="P1794" t="str">
        <f>VLOOKUP($D1794,Artslister!$A$1:$W$99,6,FALSE)</f>
        <v>Magnoliophyta</v>
      </c>
      <c r="Q1794" t="str">
        <f>VLOOKUP($D1794,Artslister!$A$1:$W$99,7,FALSE)</f>
        <v>Eudicots</v>
      </c>
      <c r="R1794" t="str">
        <f>VLOOKUP($D1794,Artslister!$A$1:$W$99,8,FALSE)</f>
        <v>Rosales</v>
      </c>
      <c r="S1794" t="str">
        <f>VLOOKUP($D1794,Artslister!$A$1:$W$99,9,FALSE)</f>
        <v>Rosaceae</v>
      </c>
      <c r="T1794" t="str">
        <f>VLOOKUP($D1794,Artslister!$A$1:$W$99,10,FALSE)</f>
        <v>Cotoneaster</v>
      </c>
      <c r="U1794" t="str">
        <f>VLOOKUP($D1794,Artslister!$A$1:$W$99,11,FALSE)</f>
        <v>integerrimus</v>
      </c>
      <c r="V1794">
        <f>VLOOKUP($D1794,Artslister!$A$1:$W$99,12,FALSE)</f>
        <v>0</v>
      </c>
      <c r="W1794" t="str">
        <f>VLOOKUP($D1794,Artslister!$A$1:$W$99,13,FALSE)</f>
        <v>Medik.</v>
      </c>
      <c r="X1794" t="e">
        <f>VLOOKUP($D1794,Artslister!$A$1:$W$99,15,FALSE)</f>
        <v>#REF!</v>
      </c>
      <c r="Y1794" t="e">
        <f>VLOOKUP($D1794,Artslister!$A$1:$W$99,17,FALSE)</f>
        <v>#N/A</v>
      </c>
    </row>
    <row r="1795" spans="1:25" hidden="1" x14ac:dyDescent="0.3">
      <c r="A1795" t="s">
        <v>104</v>
      </c>
      <c r="B1795">
        <v>2018</v>
      </c>
      <c r="C1795" t="s">
        <v>1274</v>
      </c>
      <c r="D1795" t="s">
        <v>1936</v>
      </c>
      <c r="E1795">
        <v>2</v>
      </c>
      <c r="L1795" t="str">
        <f>VLOOKUP($D1795,Artslister!$A$1:$W$99,2,FALSE)</f>
        <v>Cotoneaster integerrimus</v>
      </c>
      <c r="M1795" t="str">
        <f>VLOOKUP($D1795,Artslister!$A$1:$W$99,3,FALSE)</f>
        <v>103276</v>
      </c>
      <c r="N1795" t="str">
        <f>VLOOKUP($D1795,Artslister!$A$1:$W$99,4,FALSE)</f>
        <v>132025</v>
      </c>
      <c r="O1795" t="str">
        <f>VLOOKUP($D1795,Artslister!$A$1:$W$99,5,FALSE)</f>
        <v>Plantae</v>
      </c>
      <c r="P1795" t="str">
        <f>VLOOKUP($D1795,Artslister!$A$1:$W$99,6,FALSE)</f>
        <v>Magnoliophyta</v>
      </c>
      <c r="Q1795" t="str">
        <f>VLOOKUP($D1795,Artslister!$A$1:$W$99,7,FALSE)</f>
        <v>Eudicots</v>
      </c>
      <c r="R1795" t="str">
        <f>VLOOKUP($D1795,Artslister!$A$1:$W$99,8,FALSE)</f>
        <v>Rosales</v>
      </c>
      <c r="S1795" t="str">
        <f>VLOOKUP($D1795,Artslister!$A$1:$W$99,9,FALSE)</f>
        <v>Rosaceae</v>
      </c>
      <c r="T1795" t="str">
        <f>VLOOKUP($D1795,Artslister!$A$1:$W$99,10,FALSE)</f>
        <v>Cotoneaster</v>
      </c>
      <c r="U1795" t="str">
        <f>VLOOKUP($D1795,Artslister!$A$1:$W$99,11,FALSE)</f>
        <v>integerrimus</v>
      </c>
      <c r="V1795">
        <f>VLOOKUP($D1795,Artslister!$A$1:$W$99,12,FALSE)</f>
        <v>0</v>
      </c>
      <c r="W1795" t="str">
        <f>VLOOKUP($D1795,Artslister!$A$1:$W$99,13,FALSE)</f>
        <v>Medik.</v>
      </c>
      <c r="X1795" t="e">
        <f>VLOOKUP($D1795,Artslister!$A$1:$W$99,15,FALSE)</f>
        <v>#REF!</v>
      </c>
      <c r="Y1795" t="e">
        <f>VLOOKUP($D1795,Artslister!$A$1:$W$99,17,FALSE)</f>
        <v>#N/A</v>
      </c>
    </row>
    <row r="1796" spans="1:25" hidden="1" x14ac:dyDescent="0.3">
      <c r="A1796" t="s">
        <v>104</v>
      </c>
      <c r="B1796" s="20">
        <v>2022</v>
      </c>
      <c r="C1796" t="s">
        <v>1274</v>
      </c>
      <c r="D1796" t="s">
        <v>1948</v>
      </c>
      <c r="E1796">
        <v>30</v>
      </c>
      <c r="I1796">
        <v>1</v>
      </c>
      <c r="L1796" t="str">
        <f>VLOOKUP($D1796,Artslister!$A$1:$W$99,2,FALSE)</f>
        <v>Populus tremula</v>
      </c>
      <c r="M1796" t="str">
        <f>VLOOKUP($D1796,Artslister!$A$1:$W$99,3,FALSE)</f>
        <v>102641</v>
      </c>
      <c r="N1796" t="str">
        <f>VLOOKUP($D1796,Artslister!$A$1:$W$99,4,FALSE)</f>
        <v>62601</v>
      </c>
      <c r="O1796" t="str">
        <f>VLOOKUP($D1796,Artslister!$A$1:$W$99,5,FALSE)</f>
        <v>Plantae</v>
      </c>
      <c r="P1796" t="str">
        <f>VLOOKUP($D1796,Artslister!$A$1:$W$99,6,FALSE)</f>
        <v>Magnoliophyta</v>
      </c>
      <c r="Q1796" t="str">
        <f>VLOOKUP($D1796,Artslister!$A$1:$W$99,7,FALSE)</f>
        <v>Eudicots</v>
      </c>
      <c r="R1796" t="str">
        <f>VLOOKUP($D1796,Artslister!$A$1:$W$99,8,FALSE)</f>
        <v>Malpighiales</v>
      </c>
      <c r="S1796" t="str">
        <f>VLOOKUP($D1796,Artslister!$A$1:$W$99,9,FALSE)</f>
        <v>Salicaceae</v>
      </c>
      <c r="T1796" t="str">
        <f>VLOOKUP($D1796,Artslister!$A$1:$W$99,10,FALSE)</f>
        <v>Populus</v>
      </c>
      <c r="U1796" t="str">
        <f>VLOOKUP($D1796,Artslister!$A$1:$W$99,11,FALSE)</f>
        <v>tremula</v>
      </c>
      <c r="V1796">
        <f>VLOOKUP($D1796,Artslister!$A$1:$W$99,12,FALSE)</f>
        <v>0</v>
      </c>
      <c r="W1796" t="str">
        <f>VLOOKUP($D1796,Artslister!$A$1:$W$99,13,FALSE)</f>
        <v>L.</v>
      </c>
      <c r="X1796" t="e">
        <f>VLOOKUP($D1796,Artslister!$A$1:$W$99,15,FALSE)</f>
        <v>#REF!</v>
      </c>
      <c r="Y1796" t="e">
        <f>VLOOKUP($D1796,Artslister!$A$1:$W$99,17,FALSE)</f>
        <v>#N/A</v>
      </c>
    </row>
    <row r="1797" spans="1:25" hidden="1" x14ac:dyDescent="0.3">
      <c r="A1797" t="s">
        <v>28</v>
      </c>
      <c r="B1797">
        <v>2020</v>
      </c>
      <c r="C1797" t="s">
        <v>1300</v>
      </c>
      <c r="D1797" t="s">
        <v>1928</v>
      </c>
      <c r="E1797">
        <v>3</v>
      </c>
      <c r="L1797" t="str">
        <f>VLOOKUP($D1797,Artslister!$A$1:$W$99,2,FALSE)</f>
        <v>Rosa sp.</v>
      </c>
      <c r="M1797" t="str">
        <f>VLOOKUP($D1797,Artslister!$A$1:$W$99,3,FALSE)</f>
        <v>103384</v>
      </c>
      <c r="N1797" t="str">
        <f>VLOOKUP($D1797,Artslister!$A$1:$W$99,4,FALSE)</f>
        <v>63344</v>
      </c>
      <c r="O1797" t="str">
        <f>VLOOKUP($D1797,Artslister!$A$1:$W$99,5,FALSE)</f>
        <v>Plantae</v>
      </c>
      <c r="P1797" t="str">
        <f>VLOOKUP($D1797,Artslister!$A$1:$W$99,6,FALSE)</f>
        <v>Magnoliophyta</v>
      </c>
      <c r="Q1797" t="str">
        <f>VLOOKUP($D1797,Artslister!$A$1:$W$99,7,FALSE)</f>
        <v>Eudicots</v>
      </c>
      <c r="R1797" t="str">
        <f>VLOOKUP($D1797,Artslister!$A$1:$W$99,8,FALSE)</f>
        <v>Rosales</v>
      </c>
      <c r="S1797" t="str">
        <f>VLOOKUP($D1797,Artslister!$A$1:$W$99,9,FALSE)</f>
        <v>Rosaceae</v>
      </c>
      <c r="T1797" t="str">
        <f>VLOOKUP($D1797,Artslister!$A$1:$W$99,10,FALSE)</f>
        <v>Rosa</v>
      </c>
      <c r="U1797">
        <f>VLOOKUP($D1797,Artslister!$A$1:$W$99,11,FALSE)</f>
        <v>0</v>
      </c>
      <c r="V1797">
        <f>VLOOKUP($D1797,Artslister!$A$1:$W$99,12,FALSE)</f>
        <v>0</v>
      </c>
      <c r="W1797" t="str">
        <f>VLOOKUP($D1797,Artslister!$A$1:$W$99,13,FALSE)</f>
        <v>L.</v>
      </c>
      <c r="X1797" t="e">
        <f>VLOOKUP($D1797,Artslister!$A$1:$W$99,15,FALSE)</f>
        <v>#REF!</v>
      </c>
      <c r="Y1797" t="e">
        <f>VLOOKUP($D1797,Artslister!$A$1:$W$99,17,FALSE)</f>
        <v>#N/A</v>
      </c>
    </row>
    <row r="1798" spans="1:25" hidden="1" x14ac:dyDescent="0.3">
      <c r="A1798" t="s">
        <v>28</v>
      </c>
      <c r="B1798">
        <v>2020</v>
      </c>
      <c r="C1798" t="s">
        <v>1309</v>
      </c>
      <c r="D1798" t="s">
        <v>1928</v>
      </c>
      <c r="E1798">
        <v>2</v>
      </c>
      <c r="L1798" t="str">
        <f>VLOOKUP($D1798,Artslister!$A$1:$W$99,2,FALSE)</f>
        <v>Rosa sp.</v>
      </c>
      <c r="M1798" t="str">
        <f>VLOOKUP($D1798,Artslister!$A$1:$W$99,3,FALSE)</f>
        <v>103384</v>
      </c>
      <c r="N1798" t="str">
        <f>VLOOKUP($D1798,Artslister!$A$1:$W$99,4,FALSE)</f>
        <v>63344</v>
      </c>
      <c r="O1798" t="str">
        <f>VLOOKUP($D1798,Artslister!$A$1:$W$99,5,FALSE)</f>
        <v>Plantae</v>
      </c>
      <c r="P1798" t="str">
        <f>VLOOKUP($D1798,Artslister!$A$1:$W$99,6,FALSE)</f>
        <v>Magnoliophyta</v>
      </c>
      <c r="Q1798" t="str">
        <f>VLOOKUP($D1798,Artslister!$A$1:$W$99,7,FALSE)</f>
        <v>Eudicots</v>
      </c>
      <c r="R1798" t="str">
        <f>VLOOKUP($D1798,Artslister!$A$1:$W$99,8,FALSE)</f>
        <v>Rosales</v>
      </c>
      <c r="S1798" t="str">
        <f>VLOOKUP($D1798,Artslister!$A$1:$W$99,9,FALSE)</f>
        <v>Rosaceae</v>
      </c>
      <c r="T1798" t="str">
        <f>VLOOKUP($D1798,Artslister!$A$1:$W$99,10,FALSE)</f>
        <v>Rosa</v>
      </c>
      <c r="U1798">
        <f>VLOOKUP($D1798,Artslister!$A$1:$W$99,11,FALSE)</f>
        <v>0</v>
      </c>
      <c r="V1798">
        <f>VLOOKUP($D1798,Artslister!$A$1:$W$99,12,FALSE)</f>
        <v>0</v>
      </c>
      <c r="W1798" t="str">
        <f>VLOOKUP($D1798,Artslister!$A$1:$W$99,13,FALSE)</f>
        <v>L.</v>
      </c>
      <c r="X1798" t="e">
        <f>VLOOKUP($D1798,Artslister!$A$1:$W$99,15,FALSE)</f>
        <v>#REF!</v>
      </c>
      <c r="Y1798" t="e">
        <f>VLOOKUP($D1798,Artslister!$A$1:$W$99,17,FALSE)</f>
        <v>#N/A</v>
      </c>
    </row>
    <row r="1799" spans="1:25" hidden="1" x14ac:dyDescent="0.3">
      <c r="A1799" t="s">
        <v>28</v>
      </c>
      <c r="B1799">
        <v>2020</v>
      </c>
      <c r="C1799" t="s">
        <v>1310</v>
      </c>
      <c r="D1799" t="s">
        <v>1928</v>
      </c>
      <c r="E1799">
        <v>1</v>
      </c>
      <c r="L1799" t="str">
        <f>VLOOKUP($D1799,Artslister!$A$1:$W$99,2,FALSE)</f>
        <v>Rosa sp.</v>
      </c>
      <c r="M1799" t="str">
        <f>VLOOKUP($D1799,Artslister!$A$1:$W$99,3,FALSE)</f>
        <v>103384</v>
      </c>
      <c r="N1799" t="str">
        <f>VLOOKUP($D1799,Artslister!$A$1:$W$99,4,FALSE)</f>
        <v>63344</v>
      </c>
      <c r="O1799" t="str">
        <f>VLOOKUP($D1799,Artslister!$A$1:$W$99,5,FALSE)</f>
        <v>Plantae</v>
      </c>
      <c r="P1799" t="str">
        <f>VLOOKUP($D1799,Artslister!$A$1:$W$99,6,FALSE)</f>
        <v>Magnoliophyta</v>
      </c>
      <c r="Q1799" t="str">
        <f>VLOOKUP($D1799,Artslister!$A$1:$W$99,7,FALSE)</f>
        <v>Eudicots</v>
      </c>
      <c r="R1799" t="str">
        <f>VLOOKUP($D1799,Artslister!$A$1:$W$99,8,FALSE)</f>
        <v>Rosales</v>
      </c>
      <c r="S1799" t="str">
        <f>VLOOKUP($D1799,Artslister!$A$1:$W$99,9,FALSE)</f>
        <v>Rosaceae</v>
      </c>
      <c r="T1799" t="str">
        <f>VLOOKUP($D1799,Artslister!$A$1:$W$99,10,FALSE)</f>
        <v>Rosa</v>
      </c>
      <c r="U1799">
        <f>VLOOKUP($D1799,Artslister!$A$1:$W$99,11,FALSE)</f>
        <v>0</v>
      </c>
      <c r="V1799">
        <f>VLOOKUP($D1799,Artslister!$A$1:$W$99,12,FALSE)</f>
        <v>0</v>
      </c>
      <c r="W1799" t="str">
        <f>VLOOKUP($D1799,Artslister!$A$1:$W$99,13,FALSE)</f>
        <v>L.</v>
      </c>
      <c r="X1799" t="e">
        <f>VLOOKUP($D1799,Artslister!$A$1:$W$99,15,FALSE)</f>
        <v>#REF!</v>
      </c>
      <c r="Y1799" t="e">
        <f>VLOOKUP($D1799,Artslister!$A$1:$W$99,17,FALSE)</f>
        <v>#N/A</v>
      </c>
    </row>
    <row r="1800" spans="1:25" hidden="1" x14ac:dyDescent="0.3">
      <c r="A1800" t="s">
        <v>28</v>
      </c>
      <c r="B1800">
        <v>2020</v>
      </c>
      <c r="C1800" t="s">
        <v>1307</v>
      </c>
      <c r="D1800" t="s">
        <v>1928</v>
      </c>
      <c r="E1800">
        <v>10</v>
      </c>
      <c r="L1800" t="str">
        <f>VLOOKUP($D1800,Artslister!$A$1:$W$99,2,FALSE)</f>
        <v>Rosa sp.</v>
      </c>
      <c r="M1800" t="str">
        <f>VLOOKUP($D1800,Artslister!$A$1:$W$99,3,FALSE)</f>
        <v>103384</v>
      </c>
      <c r="N1800" t="str">
        <f>VLOOKUP($D1800,Artslister!$A$1:$W$99,4,FALSE)</f>
        <v>63344</v>
      </c>
      <c r="O1800" t="str">
        <f>VLOOKUP($D1800,Artslister!$A$1:$W$99,5,FALSE)</f>
        <v>Plantae</v>
      </c>
      <c r="P1800" t="str">
        <f>VLOOKUP($D1800,Artslister!$A$1:$W$99,6,FALSE)</f>
        <v>Magnoliophyta</v>
      </c>
      <c r="Q1800" t="str">
        <f>VLOOKUP($D1800,Artslister!$A$1:$W$99,7,FALSE)</f>
        <v>Eudicots</v>
      </c>
      <c r="R1800" t="str">
        <f>VLOOKUP($D1800,Artslister!$A$1:$W$99,8,FALSE)</f>
        <v>Rosales</v>
      </c>
      <c r="S1800" t="str">
        <f>VLOOKUP($D1800,Artslister!$A$1:$W$99,9,FALSE)</f>
        <v>Rosaceae</v>
      </c>
      <c r="T1800" t="str">
        <f>VLOOKUP($D1800,Artslister!$A$1:$W$99,10,FALSE)</f>
        <v>Rosa</v>
      </c>
      <c r="U1800">
        <f>VLOOKUP($D1800,Artslister!$A$1:$W$99,11,FALSE)</f>
        <v>0</v>
      </c>
      <c r="V1800">
        <f>VLOOKUP($D1800,Artslister!$A$1:$W$99,12,FALSE)</f>
        <v>0</v>
      </c>
      <c r="W1800" t="str">
        <f>VLOOKUP($D1800,Artslister!$A$1:$W$99,13,FALSE)</f>
        <v>L.</v>
      </c>
      <c r="X1800" t="e">
        <f>VLOOKUP($D1800,Artslister!$A$1:$W$99,15,FALSE)</f>
        <v>#REF!</v>
      </c>
      <c r="Y1800" t="e">
        <f>VLOOKUP($D1800,Artslister!$A$1:$W$99,17,FALSE)</f>
        <v>#N/A</v>
      </c>
    </row>
    <row r="1801" spans="1:25" hidden="1" x14ac:dyDescent="0.3">
      <c r="A1801" t="s">
        <v>28</v>
      </c>
      <c r="B1801">
        <v>2020</v>
      </c>
      <c r="C1801" t="s">
        <v>1299</v>
      </c>
      <c r="D1801" t="s">
        <v>1928</v>
      </c>
      <c r="E1801">
        <v>1</v>
      </c>
      <c r="L1801" t="str">
        <f>VLOOKUP($D1801,Artslister!$A$1:$W$99,2,FALSE)</f>
        <v>Rosa sp.</v>
      </c>
      <c r="M1801" t="str">
        <f>VLOOKUP($D1801,Artslister!$A$1:$W$99,3,FALSE)</f>
        <v>103384</v>
      </c>
      <c r="N1801" t="str">
        <f>VLOOKUP($D1801,Artslister!$A$1:$W$99,4,FALSE)</f>
        <v>63344</v>
      </c>
      <c r="O1801" t="str">
        <f>VLOOKUP($D1801,Artslister!$A$1:$W$99,5,FALSE)</f>
        <v>Plantae</v>
      </c>
      <c r="P1801" t="str">
        <f>VLOOKUP($D1801,Artslister!$A$1:$W$99,6,FALSE)</f>
        <v>Magnoliophyta</v>
      </c>
      <c r="Q1801" t="str">
        <f>VLOOKUP($D1801,Artslister!$A$1:$W$99,7,FALSE)</f>
        <v>Eudicots</v>
      </c>
      <c r="R1801" t="str">
        <f>VLOOKUP($D1801,Artslister!$A$1:$W$99,8,FALSE)</f>
        <v>Rosales</v>
      </c>
      <c r="S1801" t="str">
        <f>VLOOKUP($D1801,Artslister!$A$1:$W$99,9,FALSE)</f>
        <v>Rosaceae</v>
      </c>
      <c r="T1801" t="str">
        <f>VLOOKUP($D1801,Artslister!$A$1:$W$99,10,FALSE)</f>
        <v>Rosa</v>
      </c>
      <c r="U1801">
        <f>VLOOKUP($D1801,Artslister!$A$1:$W$99,11,FALSE)</f>
        <v>0</v>
      </c>
      <c r="V1801">
        <f>VLOOKUP($D1801,Artslister!$A$1:$W$99,12,FALSE)</f>
        <v>0</v>
      </c>
      <c r="W1801" t="str">
        <f>VLOOKUP($D1801,Artslister!$A$1:$W$99,13,FALSE)</f>
        <v>L.</v>
      </c>
      <c r="X1801" t="e">
        <f>VLOOKUP($D1801,Artslister!$A$1:$W$99,15,FALSE)</f>
        <v>#REF!</v>
      </c>
      <c r="Y1801" t="e">
        <f>VLOOKUP($D1801,Artslister!$A$1:$W$99,17,FALSE)</f>
        <v>#N/A</v>
      </c>
    </row>
    <row r="1802" spans="1:25" hidden="1" x14ac:dyDescent="0.3">
      <c r="A1802" t="s">
        <v>28</v>
      </c>
      <c r="B1802">
        <v>2020</v>
      </c>
      <c r="C1802" t="s">
        <v>1312</v>
      </c>
      <c r="D1802" t="s">
        <v>1928</v>
      </c>
      <c r="E1802">
        <v>25</v>
      </c>
      <c r="L1802" t="str">
        <f>VLOOKUP($D1802,Artslister!$A$1:$W$99,2,FALSE)</f>
        <v>Rosa sp.</v>
      </c>
      <c r="M1802" t="str">
        <f>VLOOKUP($D1802,Artslister!$A$1:$W$99,3,FALSE)</f>
        <v>103384</v>
      </c>
      <c r="N1802" t="str">
        <f>VLOOKUP($D1802,Artslister!$A$1:$W$99,4,FALSE)</f>
        <v>63344</v>
      </c>
      <c r="O1802" t="str">
        <f>VLOOKUP($D1802,Artslister!$A$1:$W$99,5,FALSE)</f>
        <v>Plantae</v>
      </c>
      <c r="P1802" t="str">
        <f>VLOOKUP($D1802,Artslister!$A$1:$W$99,6,FALSE)</f>
        <v>Magnoliophyta</v>
      </c>
      <c r="Q1802" t="str">
        <f>VLOOKUP($D1802,Artslister!$A$1:$W$99,7,FALSE)</f>
        <v>Eudicots</v>
      </c>
      <c r="R1802" t="str">
        <f>VLOOKUP($D1802,Artslister!$A$1:$W$99,8,FALSE)</f>
        <v>Rosales</v>
      </c>
      <c r="S1802" t="str">
        <f>VLOOKUP($D1802,Artslister!$A$1:$W$99,9,FALSE)</f>
        <v>Rosaceae</v>
      </c>
      <c r="T1802" t="str">
        <f>VLOOKUP($D1802,Artslister!$A$1:$W$99,10,FALSE)</f>
        <v>Rosa</v>
      </c>
      <c r="U1802">
        <f>VLOOKUP($D1802,Artslister!$A$1:$W$99,11,FALSE)</f>
        <v>0</v>
      </c>
      <c r="V1802">
        <f>VLOOKUP($D1802,Artslister!$A$1:$W$99,12,FALSE)</f>
        <v>0</v>
      </c>
      <c r="W1802" t="str">
        <f>VLOOKUP($D1802,Artslister!$A$1:$W$99,13,FALSE)</f>
        <v>L.</v>
      </c>
      <c r="X1802" t="e">
        <f>VLOOKUP($D1802,Artslister!$A$1:$W$99,15,FALSE)</f>
        <v>#REF!</v>
      </c>
      <c r="Y1802" t="e">
        <f>VLOOKUP($D1802,Artslister!$A$1:$W$99,17,FALSE)</f>
        <v>#N/A</v>
      </c>
    </row>
    <row r="1803" spans="1:25" hidden="1" x14ac:dyDescent="0.3">
      <c r="A1803" t="s">
        <v>28</v>
      </c>
      <c r="B1803">
        <v>2020</v>
      </c>
      <c r="C1803" t="s">
        <v>1306</v>
      </c>
      <c r="D1803" t="s">
        <v>1928</v>
      </c>
      <c r="E1803">
        <v>5</v>
      </c>
      <c r="L1803" t="str">
        <f>VLOOKUP($D1803,Artslister!$A$1:$W$99,2,FALSE)</f>
        <v>Rosa sp.</v>
      </c>
      <c r="M1803" t="str">
        <f>VLOOKUP($D1803,Artslister!$A$1:$W$99,3,FALSE)</f>
        <v>103384</v>
      </c>
      <c r="N1803" t="str">
        <f>VLOOKUP($D1803,Artslister!$A$1:$W$99,4,FALSE)</f>
        <v>63344</v>
      </c>
      <c r="O1803" t="str">
        <f>VLOOKUP($D1803,Artslister!$A$1:$W$99,5,FALSE)</f>
        <v>Plantae</v>
      </c>
      <c r="P1803" t="str">
        <f>VLOOKUP($D1803,Artslister!$A$1:$W$99,6,FALSE)</f>
        <v>Magnoliophyta</v>
      </c>
      <c r="Q1803" t="str">
        <f>VLOOKUP($D1803,Artslister!$A$1:$W$99,7,FALSE)</f>
        <v>Eudicots</v>
      </c>
      <c r="R1803" t="str">
        <f>VLOOKUP($D1803,Artslister!$A$1:$W$99,8,FALSE)</f>
        <v>Rosales</v>
      </c>
      <c r="S1803" t="str">
        <f>VLOOKUP($D1803,Artslister!$A$1:$W$99,9,FALSE)</f>
        <v>Rosaceae</v>
      </c>
      <c r="T1803" t="str">
        <f>VLOOKUP($D1803,Artslister!$A$1:$W$99,10,FALSE)</f>
        <v>Rosa</v>
      </c>
      <c r="U1803">
        <f>VLOOKUP($D1803,Artslister!$A$1:$W$99,11,FALSE)</f>
        <v>0</v>
      </c>
      <c r="V1803">
        <f>VLOOKUP($D1803,Artslister!$A$1:$W$99,12,FALSE)</f>
        <v>0</v>
      </c>
      <c r="W1803" t="str">
        <f>VLOOKUP($D1803,Artslister!$A$1:$W$99,13,FALSE)</f>
        <v>L.</v>
      </c>
      <c r="X1803" t="e">
        <f>VLOOKUP($D1803,Artslister!$A$1:$W$99,15,FALSE)</f>
        <v>#REF!</v>
      </c>
      <c r="Y1803" t="e">
        <f>VLOOKUP($D1803,Artslister!$A$1:$W$99,17,FALSE)</f>
        <v>#N/A</v>
      </c>
    </row>
    <row r="1804" spans="1:25" hidden="1" x14ac:dyDescent="0.3">
      <c r="A1804" t="s">
        <v>13</v>
      </c>
      <c r="B1804">
        <v>2020</v>
      </c>
      <c r="C1804" t="s">
        <v>1318</v>
      </c>
      <c r="D1804" t="s">
        <v>1928</v>
      </c>
      <c r="E1804">
        <v>3</v>
      </c>
      <c r="L1804" t="str">
        <f>VLOOKUP($D1804,Artslister!$A$1:$W$99,2,FALSE)</f>
        <v>Rosa sp.</v>
      </c>
      <c r="M1804" t="str">
        <f>VLOOKUP($D1804,Artslister!$A$1:$W$99,3,FALSE)</f>
        <v>103384</v>
      </c>
      <c r="N1804" t="str">
        <f>VLOOKUP($D1804,Artslister!$A$1:$W$99,4,FALSE)</f>
        <v>63344</v>
      </c>
      <c r="O1804" t="str">
        <f>VLOOKUP($D1804,Artslister!$A$1:$W$99,5,FALSE)</f>
        <v>Plantae</v>
      </c>
      <c r="P1804" t="str">
        <f>VLOOKUP($D1804,Artslister!$A$1:$W$99,6,FALSE)</f>
        <v>Magnoliophyta</v>
      </c>
      <c r="Q1804" t="str">
        <f>VLOOKUP($D1804,Artslister!$A$1:$W$99,7,FALSE)</f>
        <v>Eudicots</v>
      </c>
      <c r="R1804" t="str">
        <f>VLOOKUP($D1804,Artslister!$A$1:$W$99,8,FALSE)</f>
        <v>Rosales</v>
      </c>
      <c r="S1804" t="str">
        <f>VLOOKUP($D1804,Artslister!$A$1:$W$99,9,FALSE)</f>
        <v>Rosaceae</v>
      </c>
      <c r="T1804" t="str">
        <f>VLOOKUP($D1804,Artslister!$A$1:$W$99,10,FALSE)</f>
        <v>Rosa</v>
      </c>
      <c r="U1804">
        <f>VLOOKUP($D1804,Artslister!$A$1:$W$99,11,FALSE)</f>
        <v>0</v>
      </c>
      <c r="V1804">
        <f>VLOOKUP($D1804,Artslister!$A$1:$W$99,12,FALSE)</f>
        <v>0</v>
      </c>
      <c r="W1804" t="str">
        <f>VLOOKUP($D1804,Artslister!$A$1:$W$99,13,FALSE)</f>
        <v>L.</v>
      </c>
      <c r="X1804" t="e">
        <f>VLOOKUP($D1804,Artslister!$A$1:$W$99,15,FALSE)</f>
        <v>#REF!</v>
      </c>
      <c r="Y1804" t="e">
        <f>VLOOKUP($D1804,Artslister!$A$1:$W$99,17,FALSE)</f>
        <v>#N/A</v>
      </c>
    </row>
    <row r="1805" spans="1:25" hidden="1" x14ac:dyDescent="0.3">
      <c r="A1805" t="s">
        <v>13</v>
      </c>
      <c r="B1805">
        <v>2020</v>
      </c>
      <c r="C1805" t="s">
        <v>1317</v>
      </c>
      <c r="D1805" t="s">
        <v>1928</v>
      </c>
      <c r="E1805">
        <v>2</v>
      </c>
      <c r="L1805" t="str">
        <f>VLOOKUP($D1805,Artslister!$A$1:$W$99,2,FALSE)</f>
        <v>Rosa sp.</v>
      </c>
      <c r="M1805" t="str">
        <f>VLOOKUP($D1805,Artslister!$A$1:$W$99,3,FALSE)</f>
        <v>103384</v>
      </c>
      <c r="N1805" t="str">
        <f>VLOOKUP($D1805,Artslister!$A$1:$W$99,4,FALSE)</f>
        <v>63344</v>
      </c>
      <c r="O1805" t="str">
        <f>VLOOKUP($D1805,Artslister!$A$1:$W$99,5,FALSE)</f>
        <v>Plantae</v>
      </c>
      <c r="P1805" t="str">
        <f>VLOOKUP($D1805,Artslister!$A$1:$W$99,6,FALSE)</f>
        <v>Magnoliophyta</v>
      </c>
      <c r="Q1805" t="str">
        <f>VLOOKUP($D1805,Artslister!$A$1:$W$99,7,FALSE)</f>
        <v>Eudicots</v>
      </c>
      <c r="R1805" t="str">
        <f>VLOOKUP($D1805,Artslister!$A$1:$W$99,8,FALSE)</f>
        <v>Rosales</v>
      </c>
      <c r="S1805" t="str">
        <f>VLOOKUP($D1805,Artslister!$A$1:$W$99,9,FALSE)</f>
        <v>Rosaceae</v>
      </c>
      <c r="T1805" t="str">
        <f>VLOOKUP($D1805,Artslister!$A$1:$W$99,10,FALSE)</f>
        <v>Rosa</v>
      </c>
      <c r="U1805">
        <f>VLOOKUP($D1805,Artslister!$A$1:$W$99,11,FALSE)</f>
        <v>0</v>
      </c>
      <c r="V1805">
        <f>VLOOKUP($D1805,Artslister!$A$1:$W$99,12,FALSE)</f>
        <v>0</v>
      </c>
      <c r="W1805" t="str">
        <f>VLOOKUP($D1805,Artslister!$A$1:$W$99,13,FALSE)</f>
        <v>L.</v>
      </c>
      <c r="X1805" t="e">
        <f>VLOOKUP($D1805,Artslister!$A$1:$W$99,15,FALSE)</f>
        <v>#REF!</v>
      </c>
      <c r="Y1805" t="e">
        <f>VLOOKUP($D1805,Artslister!$A$1:$W$99,17,FALSE)</f>
        <v>#N/A</v>
      </c>
    </row>
    <row r="1806" spans="1:25" hidden="1" x14ac:dyDescent="0.3">
      <c r="A1806" t="s">
        <v>13</v>
      </c>
      <c r="B1806">
        <v>2020</v>
      </c>
      <c r="C1806" t="s">
        <v>1320</v>
      </c>
      <c r="D1806" t="s">
        <v>1928</v>
      </c>
      <c r="E1806">
        <v>3</v>
      </c>
      <c r="L1806" t="str">
        <f>VLOOKUP($D1806,Artslister!$A$1:$W$99,2,FALSE)</f>
        <v>Rosa sp.</v>
      </c>
      <c r="M1806" t="str">
        <f>VLOOKUP($D1806,Artslister!$A$1:$W$99,3,FALSE)</f>
        <v>103384</v>
      </c>
      <c r="N1806" t="str">
        <f>VLOOKUP($D1806,Artslister!$A$1:$W$99,4,FALSE)</f>
        <v>63344</v>
      </c>
      <c r="O1806" t="str">
        <f>VLOOKUP($D1806,Artslister!$A$1:$W$99,5,FALSE)</f>
        <v>Plantae</v>
      </c>
      <c r="P1806" t="str">
        <f>VLOOKUP($D1806,Artslister!$A$1:$W$99,6,FALSE)</f>
        <v>Magnoliophyta</v>
      </c>
      <c r="Q1806" t="str">
        <f>VLOOKUP($D1806,Artslister!$A$1:$W$99,7,FALSE)</f>
        <v>Eudicots</v>
      </c>
      <c r="R1806" t="str">
        <f>VLOOKUP($D1806,Artslister!$A$1:$W$99,8,FALSE)</f>
        <v>Rosales</v>
      </c>
      <c r="S1806" t="str">
        <f>VLOOKUP($D1806,Artslister!$A$1:$W$99,9,FALSE)</f>
        <v>Rosaceae</v>
      </c>
      <c r="T1806" t="str">
        <f>VLOOKUP($D1806,Artslister!$A$1:$W$99,10,FALSE)</f>
        <v>Rosa</v>
      </c>
      <c r="U1806">
        <f>VLOOKUP($D1806,Artslister!$A$1:$W$99,11,FALSE)</f>
        <v>0</v>
      </c>
      <c r="V1806">
        <f>VLOOKUP($D1806,Artslister!$A$1:$W$99,12,FALSE)</f>
        <v>0</v>
      </c>
      <c r="W1806" t="str">
        <f>VLOOKUP($D1806,Artslister!$A$1:$W$99,13,FALSE)</f>
        <v>L.</v>
      </c>
      <c r="X1806" t="e">
        <f>VLOOKUP($D1806,Artslister!$A$1:$W$99,15,FALSE)</f>
        <v>#REF!</v>
      </c>
      <c r="Y1806" t="e">
        <f>VLOOKUP($D1806,Artslister!$A$1:$W$99,17,FALSE)</f>
        <v>#N/A</v>
      </c>
    </row>
    <row r="1807" spans="1:25" hidden="1" x14ac:dyDescent="0.3">
      <c r="A1807" t="s">
        <v>13</v>
      </c>
      <c r="B1807">
        <v>2020</v>
      </c>
      <c r="C1807" t="s">
        <v>1321</v>
      </c>
      <c r="D1807" t="s">
        <v>1928</v>
      </c>
      <c r="E1807">
        <v>7</v>
      </c>
      <c r="L1807" t="str">
        <f>VLOOKUP($D1807,Artslister!$A$1:$W$99,2,FALSE)</f>
        <v>Rosa sp.</v>
      </c>
      <c r="M1807" t="str">
        <f>VLOOKUP($D1807,Artslister!$A$1:$W$99,3,FALSE)</f>
        <v>103384</v>
      </c>
      <c r="N1807" t="str">
        <f>VLOOKUP($D1807,Artslister!$A$1:$W$99,4,FALSE)</f>
        <v>63344</v>
      </c>
      <c r="O1807" t="str">
        <f>VLOOKUP($D1807,Artslister!$A$1:$W$99,5,FALSE)</f>
        <v>Plantae</v>
      </c>
      <c r="P1807" t="str">
        <f>VLOOKUP($D1807,Artslister!$A$1:$W$99,6,FALSE)</f>
        <v>Magnoliophyta</v>
      </c>
      <c r="Q1807" t="str">
        <f>VLOOKUP($D1807,Artslister!$A$1:$W$99,7,FALSE)</f>
        <v>Eudicots</v>
      </c>
      <c r="R1807" t="str">
        <f>VLOOKUP($D1807,Artslister!$A$1:$W$99,8,FALSE)</f>
        <v>Rosales</v>
      </c>
      <c r="S1807" t="str">
        <f>VLOOKUP($D1807,Artslister!$A$1:$W$99,9,FALSE)</f>
        <v>Rosaceae</v>
      </c>
      <c r="T1807" t="str">
        <f>VLOOKUP($D1807,Artslister!$A$1:$W$99,10,FALSE)</f>
        <v>Rosa</v>
      </c>
      <c r="U1807">
        <f>VLOOKUP($D1807,Artslister!$A$1:$W$99,11,FALSE)</f>
        <v>0</v>
      </c>
      <c r="V1807">
        <f>VLOOKUP($D1807,Artslister!$A$1:$W$99,12,FALSE)</f>
        <v>0</v>
      </c>
      <c r="W1807" t="str">
        <f>VLOOKUP($D1807,Artslister!$A$1:$W$99,13,FALSE)</f>
        <v>L.</v>
      </c>
      <c r="X1807" t="e">
        <f>VLOOKUP($D1807,Artslister!$A$1:$W$99,15,FALSE)</f>
        <v>#REF!</v>
      </c>
      <c r="Y1807" t="e">
        <f>VLOOKUP($D1807,Artslister!$A$1:$W$99,17,FALSE)</f>
        <v>#N/A</v>
      </c>
    </row>
    <row r="1808" spans="1:25" hidden="1" x14ac:dyDescent="0.3">
      <c r="A1808" t="s">
        <v>13</v>
      </c>
      <c r="B1808">
        <v>2020</v>
      </c>
      <c r="C1808" t="s">
        <v>1323</v>
      </c>
      <c r="D1808" t="s">
        <v>1928</v>
      </c>
      <c r="E1808">
        <v>5</v>
      </c>
      <c r="L1808" t="str">
        <f>VLOOKUP($D1808,Artslister!$A$1:$W$99,2,FALSE)</f>
        <v>Rosa sp.</v>
      </c>
      <c r="M1808" t="str">
        <f>VLOOKUP($D1808,Artslister!$A$1:$W$99,3,FALSE)</f>
        <v>103384</v>
      </c>
      <c r="N1808" t="str">
        <f>VLOOKUP($D1808,Artslister!$A$1:$W$99,4,FALSE)</f>
        <v>63344</v>
      </c>
      <c r="O1808" t="str">
        <f>VLOOKUP($D1808,Artslister!$A$1:$W$99,5,FALSE)</f>
        <v>Plantae</v>
      </c>
      <c r="P1808" t="str">
        <f>VLOOKUP($D1808,Artslister!$A$1:$W$99,6,FALSE)</f>
        <v>Magnoliophyta</v>
      </c>
      <c r="Q1808" t="str">
        <f>VLOOKUP($D1808,Artslister!$A$1:$W$99,7,FALSE)</f>
        <v>Eudicots</v>
      </c>
      <c r="R1808" t="str">
        <f>VLOOKUP($D1808,Artslister!$A$1:$W$99,8,FALSE)</f>
        <v>Rosales</v>
      </c>
      <c r="S1808" t="str">
        <f>VLOOKUP($D1808,Artslister!$A$1:$W$99,9,FALSE)</f>
        <v>Rosaceae</v>
      </c>
      <c r="T1808" t="str">
        <f>VLOOKUP($D1808,Artslister!$A$1:$W$99,10,FALSE)</f>
        <v>Rosa</v>
      </c>
      <c r="U1808">
        <f>VLOOKUP($D1808,Artslister!$A$1:$W$99,11,FALSE)</f>
        <v>0</v>
      </c>
      <c r="V1808">
        <f>VLOOKUP($D1808,Artslister!$A$1:$W$99,12,FALSE)</f>
        <v>0</v>
      </c>
      <c r="W1808" t="str">
        <f>VLOOKUP($D1808,Artslister!$A$1:$W$99,13,FALSE)</f>
        <v>L.</v>
      </c>
      <c r="X1808" t="e">
        <f>VLOOKUP($D1808,Artslister!$A$1:$W$99,15,FALSE)</f>
        <v>#REF!</v>
      </c>
      <c r="Y1808" t="e">
        <f>VLOOKUP($D1808,Artslister!$A$1:$W$99,17,FALSE)</f>
        <v>#N/A</v>
      </c>
    </row>
    <row r="1809" spans="1:25" hidden="1" x14ac:dyDescent="0.3">
      <c r="A1809" t="s">
        <v>13</v>
      </c>
      <c r="B1809">
        <v>2020</v>
      </c>
      <c r="C1809" t="s">
        <v>1326</v>
      </c>
      <c r="D1809" t="s">
        <v>1928</v>
      </c>
      <c r="E1809">
        <v>3</v>
      </c>
      <c r="L1809" t="str">
        <f>VLOOKUP($D1809,Artslister!$A$1:$W$99,2,FALSE)</f>
        <v>Rosa sp.</v>
      </c>
      <c r="M1809" t="str">
        <f>VLOOKUP($D1809,Artslister!$A$1:$W$99,3,FALSE)</f>
        <v>103384</v>
      </c>
      <c r="N1809" t="str">
        <f>VLOOKUP($D1809,Artslister!$A$1:$W$99,4,FALSE)</f>
        <v>63344</v>
      </c>
      <c r="O1809" t="str">
        <f>VLOOKUP($D1809,Artslister!$A$1:$W$99,5,FALSE)</f>
        <v>Plantae</v>
      </c>
      <c r="P1809" t="str">
        <f>VLOOKUP($D1809,Artslister!$A$1:$W$99,6,FALSE)</f>
        <v>Magnoliophyta</v>
      </c>
      <c r="Q1809" t="str">
        <f>VLOOKUP($D1809,Artslister!$A$1:$W$99,7,FALSE)</f>
        <v>Eudicots</v>
      </c>
      <c r="R1809" t="str">
        <f>VLOOKUP($D1809,Artslister!$A$1:$W$99,8,FALSE)</f>
        <v>Rosales</v>
      </c>
      <c r="S1809" t="str">
        <f>VLOOKUP($D1809,Artslister!$A$1:$W$99,9,FALSE)</f>
        <v>Rosaceae</v>
      </c>
      <c r="T1809" t="str">
        <f>VLOOKUP($D1809,Artslister!$A$1:$W$99,10,FALSE)</f>
        <v>Rosa</v>
      </c>
      <c r="U1809">
        <f>VLOOKUP($D1809,Artslister!$A$1:$W$99,11,FALSE)</f>
        <v>0</v>
      </c>
      <c r="V1809">
        <f>VLOOKUP($D1809,Artslister!$A$1:$W$99,12,FALSE)</f>
        <v>0</v>
      </c>
      <c r="W1809" t="str">
        <f>VLOOKUP($D1809,Artslister!$A$1:$W$99,13,FALSE)</f>
        <v>L.</v>
      </c>
      <c r="X1809" t="e">
        <f>VLOOKUP($D1809,Artslister!$A$1:$W$99,15,FALSE)</f>
        <v>#REF!</v>
      </c>
      <c r="Y1809" t="e">
        <f>VLOOKUP($D1809,Artslister!$A$1:$W$99,17,FALSE)</f>
        <v>#N/A</v>
      </c>
    </row>
    <row r="1810" spans="1:25" hidden="1" x14ac:dyDescent="0.3">
      <c r="A1810" t="s">
        <v>13</v>
      </c>
      <c r="B1810">
        <v>2020</v>
      </c>
      <c r="C1810" t="s">
        <v>1322</v>
      </c>
      <c r="D1810" t="s">
        <v>1928</v>
      </c>
      <c r="E1810">
        <v>10</v>
      </c>
      <c r="L1810" t="str">
        <f>VLOOKUP($D1810,Artslister!$A$1:$W$99,2,FALSE)</f>
        <v>Rosa sp.</v>
      </c>
      <c r="M1810" t="str">
        <f>VLOOKUP($D1810,Artslister!$A$1:$W$99,3,FALSE)</f>
        <v>103384</v>
      </c>
      <c r="N1810" t="str">
        <f>VLOOKUP($D1810,Artslister!$A$1:$W$99,4,FALSE)</f>
        <v>63344</v>
      </c>
      <c r="O1810" t="str">
        <f>VLOOKUP($D1810,Artslister!$A$1:$W$99,5,FALSE)</f>
        <v>Plantae</v>
      </c>
      <c r="P1810" t="str">
        <f>VLOOKUP($D1810,Artslister!$A$1:$W$99,6,FALSE)</f>
        <v>Magnoliophyta</v>
      </c>
      <c r="Q1810" t="str">
        <f>VLOOKUP($D1810,Artslister!$A$1:$W$99,7,FALSE)</f>
        <v>Eudicots</v>
      </c>
      <c r="R1810" t="str">
        <f>VLOOKUP($D1810,Artslister!$A$1:$W$99,8,FALSE)</f>
        <v>Rosales</v>
      </c>
      <c r="S1810" t="str">
        <f>VLOOKUP($D1810,Artslister!$A$1:$W$99,9,FALSE)</f>
        <v>Rosaceae</v>
      </c>
      <c r="T1810" t="str">
        <f>VLOOKUP($D1810,Artslister!$A$1:$W$99,10,FALSE)</f>
        <v>Rosa</v>
      </c>
      <c r="U1810">
        <f>VLOOKUP($D1810,Artslister!$A$1:$W$99,11,FALSE)</f>
        <v>0</v>
      </c>
      <c r="V1810">
        <f>VLOOKUP($D1810,Artslister!$A$1:$W$99,12,FALSE)</f>
        <v>0</v>
      </c>
      <c r="W1810" t="str">
        <f>VLOOKUP($D1810,Artslister!$A$1:$W$99,13,FALSE)</f>
        <v>L.</v>
      </c>
      <c r="X1810" t="e">
        <f>VLOOKUP($D1810,Artslister!$A$1:$W$99,15,FALSE)</f>
        <v>#REF!</v>
      </c>
      <c r="Y1810" t="e">
        <f>VLOOKUP($D1810,Artslister!$A$1:$W$99,17,FALSE)</f>
        <v>#N/A</v>
      </c>
    </row>
    <row r="1811" spans="1:25" hidden="1" x14ac:dyDescent="0.3">
      <c r="A1811" t="s">
        <v>13</v>
      </c>
      <c r="B1811">
        <v>2020</v>
      </c>
      <c r="C1811" t="s">
        <v>1319</v>
      </c>
      <c r="D1811" t="s">
        <v>1928</v>
      </c>
      <c r="E1811">
        <v>7</v>
      </c>
      <c r="L1811" t="str">
        <f>VLOOKUP($D1811,Artslister!$A$1:$W$99,2,FALSE)</f>
        <v>Rosa sp.</v>
      </c>
      <c r="M1811" t="str">
        <f>VLOOKUP($D1811,Artslister!$A$1:$W$99,3,FALSE)</f>
        <v>103384</v>
      </c>
      <c r="N1811" t="str">
        <f>VLOOKUP($D1811,Artslister!$A$1:$W$99,4,FALSE)</f>
        <v>63344</v>
      </c>
      <c r="O1811" t="str">
        <f>VLOOKUP($D1811,Artslister!$A$1:$W$99,5,FALSE)</f>
        <v>Plantae</v>
      </c>
      <c r="P1811" t="str">
        <f>VLOOKUP($D1811,Artslister!$A$1:$W$99,6,FALSE)</f>
        <v>Magnoliophyta</v>
      </c>
      <c r="Q1811" t="str">
        <f>VLOOKUP($D1811,Artslister!$A$1:$W$99,7,FALSE)</f>
        <v>Eudicots</v>
      </c>
      <c r="R1811" t="str">
        <f>VLOOKUP($D1811,Artslister!$A$1:$W$99,8,FALSE)</f>
        <v>Rosales</v>
      </c>
      <c r="S1811" t="str">
        <f>VLOOKUP($D1811,Artslister!$A$1:$W$99,9,FALSE)</f>
        <v>Rosaceae</v>
      </c>
      <c r="T1811" t="str">
        <f>VLOOKUP($D1811,Artslister!$A$1:$W$99,10,FALSE)</f>
        <v>Rosa</v>
      </c>
      <c r="U1811">
        <f>VLOOKUP($D1811,Artslister!$A$1:$W$99,11,FALSE)</f>
        <v>0</v>
      </c>
      <c r="V1811">
        <f>VLOOKUP($D1811,Artslister!$A$1:$W$99,12,FALSE)</f>
        <v>0</v>
      </c>
      <c r="W1811" t="str">
        <f>VLOOKUP($D1811,Artslister!$A$1:$W$99,13,FALSE)</f>
        <v>L.</v>
      </c>
      <c r="X1811" t="e">
        <f>VLOOKUP($D1811,Artslister!$A$1:$W$99,15,FALSE)</f>
        <v>#REF!</v>
      </c>
      <c r="Y1811" t="e">
        <f>VLOOKUP($D1811,Artslister!$A$1:$W$99,17,FALSE)</f>
        <v>#N/A</v>
      </c>
    </row>
    <row r="1812" spans="1:25" hidden="1" x14ac:dyDescent="0.3">
      <c r="A1812" t="s">
        <v>20</v>
      </c>
      <c r="B1812">
        <v>2020</v>
      </c>
      <c r="C1812" t="s">
        <v>1350</v>
      </c>
      <c r="D1812" t="s">
        <v>1928</v>
      </c>
      <c r="E1812">
        <v>1</v>
      </c>
      <c r="L1812" t="str">
        <f>VLOOKUP($D1812,Artslister!$A$1:$W$99,2,FALSE)</f>
        <v>Rosa sp.</v>
      </c>
      <c r="M1812" t="str">
        <f>VLOOKUP($D1812,Artslister!$A$1:$W$99,3,FALSE)</f>
        <v>103384</v>
      </c>
      <c r="N1812" t="str">
        <f>VLOOKUP($D1812,Artslister!$A$1:$W$99,4,FALSE)</f>
        <v>63344</v>
      </c>
      <c r="O1812" t="str">
        <f>VLOOKUP($D1812,Artslister!$A$1:$W$99,5,FALSE)</f>
        <v>Plantae</v>
      </c>
      <c r="P1812" t="str">
        <f>VLOOKUP($D1812,Artslister!$A$1:$W$99,6,FALSE)</f>
        <v>Magnoliophyta</v>
      </c>
      <c r="Q1812" t="str">
        <f>VLOOKUP($D1812,Artslister!$A$1:$W$99,7,FALSE)</f>
        <v>Eudicots</v>
      </c>
      <c r="R1812" t="str">
        <f>VLOOKUP($D1812,Artslister!$A$1:$W$99,8,FALSE)</f>
        <v>Rosales</v>
      </c>
      <c r="S1812" t="str">
        <f>VLOOKUP($D1812,Artslister!$A$1:$W$99,9,FALSE)</f>
        <v>Rosaceae</v>
      </c>
      <c r="T1812" t="str">
        <f>VLOOKUP($D1812,Artslister!$A$1:$W$99,10,FALSE)</f>
        <v>Rosa</v>
      </c>
      <c r="U1812">
        <f>VLOOKUP($D1812,Artslister!$A$1:$W$99,11,FALSE)</f>
        <v>0</v>
      </c>
      <c r="V1812">
        <f>VLOOKUP($D1812,Artslister!$A$1:$W$99,12,FALSE)</f>
        <v>0</v>
      </c>
      <c r="W1812" t="str">
        <f>VLOOKUP($D1812,Artslister!$A$1:$W$99,13,FALSE)</f>
        <v>L.</v>
      </c>
      <c r="X1812" t="e">
        <f>VLOOKUP($D1812,Artslister!$A$1:$W$99,15,FALSE)</f>
        <v>#REF!</v>
      </c>
      <c r="Y1812" t="e">
        <f>VLOOKUP($D1812,Artslister!$A$1:$W$99,17,FALSE)</f>
        <v>#N/A</v>
      </c>
    </row>
    <row r="1813" spans="1:25" hidden="1" x14ac:dyDescent="0.3">
      <c r="A1813" t="s">
        <v>20</v>
      </c>
      <c r="B1813">
        <v>2020</v>
      </c>
      <c r="C1813" t="s">
        <v>1345</v>
      </c>
      <c r="D1813" t="s">
        <v>1928</v>
      </c>
      <c r="E1813">
        <v>3</v>
      </c>
      <c r="L1813" t="str">
        <f>VLOOKUP($D1813,Artslister!$A$1:$W$99,2,FALSE)</f>
        <v>Rosa sp.</v>
      </c>
      <c r="M1813" t="str">
        <f>VLOOKUP($D1813,Artslister!$A$1:$W$99,3,FALSE)</f>
        <v>103384</v>
      </c>
      <c r="N1813" t="str">
        <f>VLOOKUP($D1813,Artslister!$A$1:$W$99,4,FALSE)</f>
        <v>63344</v>
      </c>
      <c r="O1813" t="str">
        <f>VLOOKUP($D1813,Artslister!$A$1:$W$99,5,FALSE)</f>
        <v>Plantae</v>
      </c>
      <c r="P1813" t="str">
        <f>VLOOKUP($D1813,Artslister!$A$1:$W$99,6,FALSE)</f>
        <v>Magnoliophyta</v>
      </c>
      <c r="Q1813" t="str">
        <f>VLOOKUP($D1813,Artslister!$A$1:$W$99,7,FALSE)</f>
        <v>Eudicots</v>
      </c>
      <c r="R1813" t="str">
        <f>VLOOKUP($D1813,Artslister!$A$1:$W$99,8,FALSE)</f>
        <v>Rosales</v>
      </c>
      <c r="S1813" t="str">
        <f>VLOOKUP($D1813,Artslister!$A$1:$W$99,9,FALSE)</f>
        <v>Rosaceae</v>
      </c>
      <c r="T1813" t="str">
        <f>VLOOKUP($D1813,Artslister!$A$1:$W$99,10,FALSE)</f>
        <v>Rosa</v>
      </c>
      <c r="U1813">
        <f>VLOOKUP($D1813,Artslister!$A$1:$W$99,11,FALSE)</f>
        <v>0</v>
      </c>
      <c r="V1813">
        <f>VLOOKUP($D1813,Artslister!$A$1:$W$99,12,FALSE)</f>
        <v>0</v>
      </c>
      <c r="W1813" t="str">
        <f>VLOOKUP($D1813,Artslister!$A$1:$W$99,13,FALSE)</f>
        <v>L.</v>
      </c>
      <c r="X1813" t="e">
        <f>VLOOKUP($D1813,Artslister!$A$1:$W$99,15,FALSE)</f>
        <v>#REF!</v>
      </c>
      <c r="Y1813" t="e">
        <f>VLOOKUP($D1813,Artslister!$A$1:$W$99,17,FALSE)</f>
        <v>#N/A</v>
      </c>
    </row>
    <row r="1814" spans="1:25" hidden="1" x14ac:dyDescent="0.3">
      <c r="A1814" t="s">
        <v>20</v>
      </c>
      <c r="B1814">
        <v>2020</v>
      </c>
      <c r="C1814" t="s">
        <v>1346</v>
      </c>
      <c r="D1814" t="s">
        <v>1928</v>
      </c>
      <c r="E1814">
        <v>1</v>
      </c>
      <c r="L1814" t="str">
        <f>VLOOKUP($D1814,Artslister!$A$1:$W$99,2,FALSE)</f>
        <v>Rosa sp.</v>
      </c>
      <c r="M1814" t="str">
        <f>VLOOKUP($D1814,Artslister!$A$1:$W$99,3,FALSE)</f>
        <v>103384</v>
      </c>
      <c r="N1814" t="str">
        <f>VLOOKUP($D1814,Artslister!$A$1:$W$99,4,FALSE)</f>
        <v>63344</v>
      </c>
      <c r="O1814" t="str">
        <f>VLOOKUP($D1814,Artslister!$A$1:$W$99,5,FALSE)</f>
        <v>Plantae</v>
      </c>
      <c r="P1814" t="str">
        <f>VLOOKUP($D1814,Artslister!$A$1:$W$99,6,FALSE)</f>
        <v>Magnoliophyta</v>
      </c>
      <c r="Q1814" t="str">
        <f>VLOOKUP($D1814,Artslister!$A$1:$W$99,7,FALSE)</f>
        <v>Eudicots</v>
      </c>
      <c r="R1814" t="str">
        <f>VLOOKUP($D1814,Artslister!$A$1:$W$99,8,FALSE)</f>
        <v>Rosales</v>
      </c>
      <c r="S1814" t="str">
        <f>VLOOKUP($D1814,Artslister!$A$1:$W$99,9,FALSE)</f>
        <v>Rosaceae</v>
      </c>
      <c r="T1814" t="str">
        <f>VLOOKUP($D1814,Artslister!$A$1:$W$99,10,FALSE)</f>
        <v>Rosa</v>
      </c>
      <c r="U1814">
        <f>VLOOKUP($D1814,Artslister!$A$1:$W$99,11,FALSE)</f>
        <v>0</v>
      </c>
      <c r="V1814">
        <f>VLOOKUP($D1814,Artslister!$A$1:$W$99,12,FALSE)</f>
        <v>0</v>
      </c>
      <c r="W1814" t="str">
        <f>VLOOKUP($D1814,Artslister!$A$1:$W$99,13,FALSE)</f>
        <v>L.</v>
      </c>
      <c r="X1814" t="e">
        <f>VLOOKUP($D1814,Artslister!$A$1:$W$99,15,FALSE)</f>
        <v>#REF!</v>
      </c>
      <c r="Y1814" t="e">
        <f>VLOOKUP($D1814,Artslister!$A$1:$W$99,17,FALSE)</f>
        <v>#N/A</v>
      </c>
    </row>
    <row r="1815" spans="1:25" hidden="1" x14ac:dyDescent="0.3">
      <c r="A1815" t="s">
        <v>20</v>
      </c>
      <c r="B1815">
        <v>2020</v>
      </c>
      <c r="C1815" t="s">
        <v>1352</v>
      </c>
      <c r="D1815" t="s">
        <v>1928</v>
      </c>
      <c r="E1815">
        <v>7</v>
      </c>
      <c r="L1815" t="str">
        <f>VLOOKUP($D1815,Artslister!$A$1:$W$99,2,FALSE)</f>
        <v>Rosa sp.</v>
      </c>
      <c r="M1815" t="str">
        <f>VLOOKUP($D1815,Artslister!$A$1:$W$99,3,FALSE)</f>
        <v>103384</v>
      </c>
      <c r="N1815" t="str">
        <f>VLOOKUP($D1815,Artslister!$A$1:$W$99,4,FALSE)</f>
        <v>63344</v>
      </c>
      <c r="O1815" t="str">
        <f>VLOOKUP($D1815,Artslister!$A$1:$W$99,5,FALSE)</f>
        <v>Plantae</v>
      </c>
      <c r="P1815" t="str">
        <f>VLOOKUP($D1815,Artslister!$A$1:$W$99,6,FALSE)</f>
        <v>Magnoliophyta</v>
      </c>
      <c r="Q1815" t="str">
        <f>VLOOKUP($D1815,Artslister!$A$1:$W$99,7,FALSE)</f>
        <v>Eudicots</v>
      </c>
      <c r="R1815" t="str">
        <f>VLOOKUP($D1815,Artslister!$A$1:$W$99,8,FALSE)</f>
        <v>Rosales</v>
      </c>
      <c r="S1815" t="str">
        <f>VLOOKUP($D1815,Artslister!$A$1:$W$99,9,FALSE)</f>
        <v>Rosaceae</v>
      </c>
      <c r="T1815" t="str">
        <f>VLOOKUP($D1815,Artslister!$A$1:$W$99,10,FALSE)</f>
        <v>Rosa</v>
      </c>
      <c r="U1815">
        <f>VLOOKUP($D1815,Artslister!$A$1:$W$99,11,FALSE)</f>
        <v>0</v>
      </c>
      <c r="V1815">
        <f>VLOOKUP($D1815,Artslister!$A$1:$W$99,12,FALSE)</f>
        <v>0</v>
      </c>
      <c r="W1815" t="str">
        <f>VLOOKUP($D1815,Artslister!$A$1:$W$99,13,FALSE)</f>
        <v>L.</v>
      </c>
      <c r="X1815" t="e">
        <f>VLOOKUP($D1815,Artslister!$A$1:$W$99,15,FALSE)</f>
        <v>#REF!</v>
      </c>
      <c r="Y1815" t="e">
        <f>VLOOKUP($D1815,Artslister!$A$1:$W$99,17,FALSE)</f>
        <v>#N/A</v>
      </c>
    </row>
    <row r="1816" spans="1:25" hidden="1" x14ac:dyDescent="0.3">
      <c r="A1816" t="s">
        <v>35</v>
      </c>
      <c r="B1816">
        <v>2020</v>
      </c>
      <c r="C1816" t="s">
        <v>1365</v>
      </c>
      <c r="D1816" t="s">
        <v>1928</v>
      </c>
      <c r="E1816">
        <v>12</v>
      </c>
      <c r="L1816" t="str">
        <f>VLOOKUP($D1816,Artslister!$A$1:$W$99,2,FALSE)</f>
        <v>Rosa sp.</v>
      </c>
      <c r="M1816" t="str">
        <f>VLOOKUP($D1816,Artslister!$A$1:$W$99,3,FALSE)</f>
        <v>103384</v>
      </c>
      <c r="N1816" t="str">
        <f>VLOOKUP($D1816,Artslister!$A$1:$W$99,4,FALSE)</f>
        <v>63344</v>
      </c>
      <c r="O1816" t="str">
        <f>VLOOKUP($D1816,Artslister!$A$1:$W$99,5,FALSE)</f>
        <v>Plantae</v>
      </c>
      <c r="P1816" t="str">
        <f>VLOOKUP($D1816,Artslister!$A$1:$W$99,6,FALSE)</f>
        <v>Magnoliophyta</v>
      </c>
      <c r="Q1816" t="str">
        <f>VLOOKUP($D1816,Artslister!$A$1:$W$99,7,FALSE)</f>
        <v>Eudicots</v>
      </c>
      <c r="R1816" t="str">
        <f>VLOOKUP($D1816,Artslister!$A$1:$W$99,8,FALSE)</f>
        <v>Rosales</v>
      </c>
      <c r="S1816" t="str">
        <f>VLOOKUP($D1816,Artslister!$A$1:$W$99,9,FALSE)</f>
        <v>Rosaceae</v>
      </c>
      <c r="T1816" t="str">
        <f>VLOOKUP($D1816,Artslister!$A$1:$W$99,10,FALSE)</f>
        <v>Rosa</v>
      </c>
      <c r="U1816">
        <f>VLOOKUP($D1816,Artslister!$A$1:$W$99,11,FALSE)</f>
        <v>0</v>
      </c>
      <c r="V1816">
        <f>VLOOKUP($D1816,Artslister!$A$1:$W$99,12,FALSE)</f>
        <v>0</v>
      </c>
      <c r="W1816" t="str">
        <f>VLOOKUP($D1816,Artslister!$A$1:$W$99,13,FALSE)</f>
        <v>L.</v>
      </c>
      <c r="X1816" t="e">
        <f>VLOOKUP($D1816,Artslister!$A$1:$W$99,15,FALSE)</f>
        <v>#REF!</v>
      </c>
      <c r="Y1816" t="e">
        <f>VLOOKUP($D1816,Artslister!$A$1:$W$99,17,FALSE)</f>
        <v>#N/A</v>
      </c>
    </row>
    <row r="1817" spans="1:25" hidden="1" x14ac:dyDescent="0.3">
      <c r="A1817" t="s">
        <v>35</v>
      </c>
      <c r="B1817">
        <v>2020</v>
      </c>
      <c r="C1817" t="s">
        <v>1360</v>
      </c>
      <c r="D1817" t="s">
        <v>1928</v>
      </c>
      <c r="E1817">
        <v>3</v>
      </c>
      <c r="L1817" t="str">
        <f>VLOOKUP($D1817,Artslister!$A$1:$W$99,2,FALSE)</f>
        <v>Rosa sp.</v>
      </c>
      <c r="M1817" t="str">
        <f>VLOOKUP($D1817,Artslister!$A$1:$W$99,3,FALSE)</f>
        <v>103384</v>
      </c>
      <c r="N1817" t="str">
        <f>VLOOKUP($D1817,Artslister!$A$1:$W$99,4,FALSE)</f>
        <v>63344</v>
      </c>
      <c r="O1817" t="str">
        <f>VLOOKUP($D1817,Artslister!$A$1:$W$99,5,FALSE)</f>
        <v>Plantae</v>
      </c>
      <c r="P1817" t="str">
        <f>VLOOKUP($D1817,Artslister!$A$1:$W$99,6,FALSE)</f>
        <v>Magnoliophyta</v>
      </c>
      <c r="Q1817" t="str">
        <f>VLOOKUP($D1817,Artslister!$A$1:$W$99,7,FALSE)</f>
        <v>Eudicots</v>
      </c>
      <c r="R1817" t="str">
        <f>VLOOKUP($D1817,Artslister!$A$1:$W$99,8,FALSE)</f>
        <v>Rosales</v>
      </c>
      <c r="S1817" t="str">
        <f>VLOOKUP($D1817,Artslister!$A$1:$W$99,9,FALSE)</f>
        <v>Rosaceae</v>
      </c>
      <c r="T1817" t="str">
        <f>VLOOKUP($D1817,Artslister!$A$1:$W$99,10,FALSE)</f>
        <v>Rosa</v>
      </c>
      <c r="U1817">
        <f>VLOOKUP($D1817,Artslister!$A$1:$W$99,11,FALSE)</f>
        <v>0</v>
      </c>
      <c r="V1817">
        <f>VLOOKUP($D1817,Artslister!$A$1:$W$99,12,FALSE)</f>
        <v>0</v>
      </c>
      <c r="W1817" t="str">
        <f>VLOOKUP($D1817,Artslister!$A$1:$W$99,13,FALSE)</f>
        <v>L.</v>
      </c>
      <c r="X1817" t="e">
        <f>VLOOKUP($D1817,Artslister!$A$1:$W$99,15,FALSE)</f>
        <v>#REF!</v>
      </c>
      <c r="Y1817" t="e">
        <f>VLOOKUP($D1817,Artslister!$A$1:$W$99,17,FALSE)</f>
        <v>#N/A</v>
      </c>
    </row>
    <row r="1818" spans="1:25" hidden="1" x14ac:dyDescent="0.3">
      <c r="A1818" t="s">
        <v>35</v>
      </c>
      <c r="B1818">
        <v>2020</v>
      </c>
      <c r="C1818" t="s">
        <v>1364</v>
      </c>
      <c r="D1818" t="s">
        <v>1928</v>
      </c>
      <c r="E1818">
        <v>1</v>
      </c>
      <c r="L1818" t="str">
        <f>VLOOKUP($D1818,Artslister!$A$1:$W$99,2,FALSE)</f>
        <v>Rosa sp.</v>
      </c>
      <c r="M1818" t="str">
        <f>VLOOKUP($D1818,Artslister!$A$1:$W$99,3,FALSE)</f>
        <v>103384</v>
      </c>
      <c r="N1818" t="str">
        <f>VLOOKUP($D1818,Artslister!$A$1:$W$99,4,FALSE)</f>
        <v>63344</v>
      </c>
      <c r="O1818" t="str">
        <f>VLOOKUP($D1818,Artslister!$A$1:$W$99,5,FALSE)</f>
        <v>Plantae</v>
      </c>
      <c r="P1818" t="str">
        <f>VLOOKUP($D1818,Artslister!$A$1:$W$99,6,FALSE)</f>
        <v>Magnoliophyta</v>
      </c>
      <c r="Q1818" t="str">
        <f>VLOOKUP($D1818,Artslister!$A$1:$W$99,7,FALSE)</f>
        <v>Eudicots</v>
      </c>
      <c r="R1818" t="str">
        <f>VLOOKUP($D1818,Artslister!$A$1:$W$99,8,FALSE)</f>
        <v>Rosales</v>
      </c>
      <c r="S1818" t="str">
        <f>VLOOKUP($D1818,Artslister!$A$1:$W$99,9,FALSE)</f>
        <v>Rosaceae</v>
      </c>
      <c r="T1818" t="str">
        <f>VLOOKUP($D1818,Artslister!$A$1:$W$99,10,FALSE)</f>
        <v>Rosa</v>
      </c>
      <c r="U1818">
        <f>VLOOKUP($D1818,Artslister!$A$1:$W$99,11,FALSE)</f>
        <v>0</v>
      </c>
      <c r="V1818">
        <f>VLOOKUP($D1818,Artslister!$A$1:$W$99,12,FALSE)</f>
        <v>0</v>
      </c>
      <c r="W1818" t="str">
        <f>VLOOKUP($D1818,Artslister!$A$1:$W$99,13,FALSE)</f>
        <v>L.</v>
      </c>
      <c r="X1818" t="e">
        <f>VLOOKUP($D1818,Artslister!$A$1:$W$99,15,FALSE)</f>
        <v>#REF!</v>
      </c>
      <c r="Y1818" t="e">
        <f>VLOOKUP($D1818,Artslister!$A$1:$W$99,17,FALSE)</f>
        <v>#N/A</v>
      </c>
    </row>
    <row r="1819" spans="1:25" hidden="1" x14ac:dyDescent="0.3">
      <c r="A1819" t="s">
        <v>35</v>
      </c>
      <c r="B1819">
        <v>2020</v>
      </c>
      <c r="C1819" t="s">
        <v>1357</v>
      </c>
      <c r="D1819" t="s">
        <v>1928</v>
      </c>
      <c r="E1819">
        <v>2</v>
      </c>
      <c r="L1819" t="str">
        <f>VLOOKUP($D1819,Artslister!$A$1:$W$99,2,FALSE)</f>
        <v>Rosa sp.</v>
      </c>
      <c r="M1819" t="str">
        <f>VLOOKUP($D1819,Artslister!$A$1:$W$99,3,FALSE)</f>
        <v>103384</v>
      </c>
      <c r="N1819" t="str">
        <f>VLOOKUP($D1819,Artslister!$A$1:$W$99,4,FALSE)</f>
        <v>63344</v>
      </c>
      <c r="O1819" t="str">
        <f>VLOOKUP($D1819,Artslister!$A$1:$W$99,5,FALSE)</f>
        <v>Plantae</v>
      </c>
      <c r="P1819" t="str">
        <f>VLOOKUP($D1819,Artslister!$A$1:$W$99,6,FALSE)</f>
        <v>Magnoliophyta</v>
      </c>
      <c r="Q1819" t="str">
        <f>VLOOKUP($D1819,Artslister!$A$1:$W$99,7,FALSE)</f>
        <v>Eudicots</v>
      </c>
      <c r="R1819" t="str">
        <f>VLOOKUP($D1819,Artslister!$A$1:$W$99,8,FALSE)</f>
        <v>Rosales</v>
      </c>
      <c r="S1819" t="str">
        <f>VLOOKUP($D1819,Artslister!$A$1:$W$99,9,FALSE)</f>
        <v>Rosaceae</v>
      </c>
      <c r="T1819" t="str">
        <f>VLOOKUP($D1819,Artslister!$A$1:$W$99,10,FALSE)</f>
        <v>Rosa</v>
      </c>
      <c r="U1819">
        <f>VLOOKUP($D1819,Artslister!$A$1:$W$99,11,FALSE)</f>
        <v>0</v>
      </c>
      <c r="V1819">
        <f>VLOOKUP($D1819,Artslister!$A$1:$W$99,12,FALSE)</f>
        <v>0</v>
      </c>
      <c r="W1819" t="str">
        <f>VLOOKUP($D1819,Artslister!$A$1:$W$99,13,FALSE)</f>
        <v>L.</v>
      </c>
      <c r="X1819" t="e">
        <f>VLOOKUP($D1819,Artslister!$A$1:$W$99,15,FALSE)</f>
        <v>#REF!</v>
      </c>
      <c r="Y1819" t="e">
        <f>VLOOKUP($D1819,Artslister!$A$1:$W$99,17,FALSE)</f>
        <v>#N/A</v>
      </c>
    </row>
    <row r="1820" spans="1:25" hidden="1" x14ac:dyDescent="0.3">
      <c r="A1820" t="s">
        <v>35</v>
      </c>
      <c r="B1820">
        <v>2020</v>
      </c>
      <c r="C1820" t="s">
        <v>1359</v>
      </c>
      <c r="D1820" t="s">
        <v>1928</v>
      </c>
      <c r="E1820">
        <v>1</v>
      </c>
      <c r="L1820" t="str">
        <f>VLOOKUP($D1820,Artslister!$A$1:$W$99,2,FALSE)</f>
        <v>Rosa sp.</v>
      </c>
      <c r="M1820" t="str">
        <f>VLOOKUP($D1820,Artslister!$A$1:$W$99,3,FALSE)</f>
        <v>103384</v>
      </c>
      <c r="N1820" t="str">
        <f>VLOOKUP($D1820,Artslister!$A$1:$W$99,4,FALSE)</f>
        <v>63344</v>
      </c>
      <c r="O1820" t="str">
        <f>VLOOKUP($D1820,Artslister!$A$1:$W$99,5,FALSE)</f>
        <v>Plantae</v>
      </c>
      <c r="P1820" t="str">
        <f>VLOOKUP($D1820,Artslister!$A$1:$W$99,6,FALSE)</f>
        <v>Magnoliophyta</v>
      </c>
      <c r="Q1820" t="str">
        <f>VLOOKUP($D1820,Artslister!$A$1:$W$99,7,FALSE)</f>
        <v>Eudicots</v>
      </c>
      <c r="R1820" t="str">
        <f>VLOOKUP($D1820,Artslister!$A$1:$W$99,8,FALSE)</f>
        <v>Rosales</v>
      </c>
      <c r="S1820" t="str">
        <f>VLOOKUP($D1820,Artslister!$A$1:$W$99,9,FALSE)</f>
        <v>Rosaceae</v>
      </c>
      <c r="T1820" t="str">
        <f>VLOOKUP($D1820,Artslister!$A$1:$W$99,10,FALSE)</f>
        <v>Rosa</v>
      </c>
      <c r="U1820">
        <f>VLOOKUP($D1820,Artslister!$A$1:$W$99,11,FALSE)</f>
        <v>0</v>
      </c>
      <c r="V1820">
        <f>VLOOKUP($D1820,Artslister!$A$1:$W$99,12,FALSE)</f>
        <v>0</v>
      </c>
      <c r="W1820" t="str">
        <f>VLOOKUP($D1820,Artslister!$A$1:$W$99,13,FALSE)</f>
        <v>L.</v>
      </c>
      <c r="X1820" t="e">
        <f>VLOOKUP($D1820,Artslister!$A$1:$W$99,15,FALSE)</f>
        <v>#REF!</v>
      </c>
      <c r="Y1820" t="e">
        <f>VLOOKUP($D1820,Artslister!$A$1:$W$99,17,FALSE)</f>
        <v>#N/A</v>
      </c>
    </row>
    <row r="1821" spans="1:25" hidden="1" x14ac:dyDescent="0.3">
      <c r="A1821" t="s">
        <v>35</v>
      </c>
      <c r="B1821">
        <v>2020</v>
      </c>
      <c r="C1821" t="s">
        <v>1366</v>
      </c>
      <c r="D1821" t="s">
        <v>1928</v>
      </c>
      <c r="E1821">
        <v>4</v>
      </c>
      <c r="L1821" t="str">
        <f>VLOOKUP($D1821,Artslister!$A$1:$W$99,2,FALSE)</f>
        <v>Rosa sp.</v>
      </c>
      <c r="M1821" t="str">
        <f>VLOOKUP($D1821,Artslister!$A$1:$W$99,3,FALSE)</f>
        <v>103384</v>
      </c>
      <c r="N1821" t="str">
        <f>VLOOKUP($D1821,Artslister!$A$1:$W$99,4,FALSE)</f>
        <v>63344</v>
      </c>
      <c r="O1821" t="str">
        <f>VLOOKUP($D1821,Artslister!$A$1:$W$99,5,FALSE)</f>
        <v>Plantae</v>
      </c>
      <c r="P1821" t="str">
        <f>VLOOKUP($D1821,Artslister!$A$1:$W$99,6,FALSE)</f>
        <v>Magnoliophyta</v>
      </c>
      <c r="Q1821" t="str">
        <f>VLOOKUP($D1821,Artslister!$A$1:$W$99,7,FALSE)</f>
        <v>Eudicots</v>
      </c>
      <c r="R1821" t="str">
        <f>VLOOKUP($D1821,Artslister!$A$1:$W$99,8,FALSE)</f>
        <v>Rosales</v>
      </c>
      <c r="S1821" t="str">
        <f>VLOOKUP($D1821,Artslister!$A$1:$W$99,9,FALSE)</f>
        <v>Rosaceae</v>
      </c>
      <c r="T1821" t="str">
        <f>VLOOKUP($D1821,Artslister!$A$1:$W$99,10,FALSE)</f>
        <v>Rosa</v>
      </c>
      <c r="U1821">
        <f>VLOOKUP($D1821,Artslister!$A$1:$W$99,11,FALSE)</f>
        <v>0</v>
      </c>
      <c r="V1821">
        <f>VLOOKUP($D1821,Artslister!$A$1:$W$99,12,FALSE)</f>
        <v>0</v>
      </c>
      <c r="W1821" t="str">
        <f>VLOOKUP($D1821,Artslister!$A$1:$W$99,13,FALSE)</f>
        <v>L.</v>
      </c>
      <c r="X1821" t="e">
        <f>VLOOKUP($D1821,Artslister!$A$1:$W$99,15,FALSE)</f>
        <v>#REF!</v>
      </c>
      <c r="Y1821" t="e">
        <f>VLOOKUP($D1821,Artslister!$A$1:$W$99,17,FALSE)</f>
        <v>#N/A</v>
      </c>
    </row>
    <row r="1822" spans="1:25" hidden="1" x14ac:dyDescent="0.3">
      <c r="A1822" t="s">
        <v>35</v>
      </c>
      <c r="B1822">
        <v>2020</v>
      </c>
      <c r="C1822" t="s">
        <v>1362</v>
      </c>
      <c r="D1822" t="s">
        <v>1928</v>
      </c>
      <c r="E1822">
        <v>1</v>
      </c>
      <c r="L1822" t="str">
        <f>VLOOKUP($D1822,Artslister!$A$1:$W$99,2,FALSE)</f>
        <v>Rosa sp.</v>
      </c>
      <c r="M1822" t="str">
        <f>VLOOKUP($D1822,Artslister!$A$1:$W$99,3,FALSE)</f>
        <v>103384</v>
      </c>
      <c r="N1822" t="str">
        <f>VLOOKUP($D1822,Artslister!$A$1:$W$99,4,FALSE)</f>
        <v>63344</v>
      </c>
      <c r="O1822" t="str">
        <f>VLOOKUP($D1822,Artslister!$A$1:$W$99,5,FALSE)</f>
        <v>Plantae</v>
      </c>
      <c r="P1822" t="str">
        <f>VLOOKUP($D1822,Artslister!$A$1:$W$99,6,FALSE)</f>
        <v>Magnoliophyta</v>
      </c>
      <c r="Q1822" t="str">
        <f>VLOOKUP($D1822,Artslister!$A$1:$W$99,7,FALSE)</f>
        <v>Eudicots</v>
      </c>
      <c r="R1822" t="str">
        <f>VLOOKUP($D1822,Artslister!$A$1:$W$99,8,FALSE)</f>
        <v>Rosales</v>
      </c>
      <c r="S1822" t="str">
        <f>VLOOKUP($D1822,Artslister!$A$1:$W$99,9,FALSE)</f>
        <v>Rosaceae</v>
      </c>
      <c r="T1822" t="str">
        <f>VLOOKUP($D1822,Artslister!$A$1:$W$99,10,FALSE)</f>
        <v>Rosa</v>
      </c>
      <c r="U1822">
        <f>VLOOKUP($D1822,Artslister!$A$1:$W$99,11,FALSE)</f>
        <v>0</v>
      </c>
      <c r="V1822">
        <f>VLOOKUP($D1822,Artslister!$A$1:$W$99,12,FALSE)</f>
        <v>0</v>
      </c>
      <c r="W1822" t="str">
        <f>VLOOKUP($D1822,Artslister!$A$1:$W$99,13,FALSE)</f>
        <v>L.</v>
      </c>
      <c r="X1822" t="e">
        <f>VLOOKUP($D1822,Artslister!$A$1:$W$99,15,FALSE)</f>
        <v>#REF!</v>
      </c>
      <c r="Y1822" t="e">
        <f>VLOOKUP($D1822,Artslister!$A$1:$W$99,17,FALSE)</f>
        <v>#N/A</v>
      </c>
    </row>
    <row r="1823" spans="1:25" hidden="1" x14ac:dyDescent="0.3">
      <c r="A1823" t="s">
        <v>1932</v>
      </c>
      <c r="B1823">
        <v>2020</v>
      </c>
      <c r="C1823" t="s">
        <v>1384</v>
      </c>
      <c r="D1823" t="s">
        <v>1928</v>
      </c>
      <c r="E1823">
        <v>5</v>
      </c>
      <c r="L1823" t="str">
        <f>VLOOKUP($D1823,Artslister!$A$1:$W$99,2,FALSE)</f>
        <v>Rosa sp.</v>
      </c>
      <c r="M1823" t="str">
        <f>VLOOKUP($D1823,Artslister!$A$1:$W$99,3,FALSE)</f>
        <v>103384</v>
      </c>
      <c r="N1823" t="str">
        <f>VLOOKUP($D1823,Artslister!$A$1:$W$99,4,FALSE)</f>
        <v>63344</v>
      </c>
      <c r="O1823" t="str">
        <f>VLOOKUP($D1823,Artslister!$A$1:$W$99,5,FALSE)</f>
        <v>Plantae</v>
      </c>
      <c r="P1823" t="str">
        <f>VLOOKUP($D1823,Artslister!$A$1:$W$99,6,FALSE)</f>
        <v>Magnoliophyta</v>
      </c>
      <c r="Q1823" t="str">
        <f>VLOOKUP($D1823,Artslister!$A$1:$W$99,7,FALSE)</f>
        <v>Eudicots</v>
      </c>
      <c r="R1823" t="str">
        <f>VLOOKUP($D1823,Artslister!$A$1:$W$99,8,FALSE)</f>
        <v>Rosales</v>
      </c>
      <c r="S1823" t="str">
        <f>VLOOKUP($D1823,Artslister!$A$1:$W$99,9,FALSE)</f>
        <v>Rosaceae</v>
      </c>
      <c r="T1823" t="str">
        <f>VLOOKUP($D1823,Artslister!$A$1:$W$99,10,FALSE)</f>
        <v>Rosa</v>
      </c>
      <c r="U1823">
        <f>VLOOKUP($D1823,Artslister!$A$1:$W$99,11,FALSE)</f>
        <v>0</v>
      </c>
      <c r="V1823">
        <f>VLOOKUP($D1823,Artslister!$A$1:$W$99,12,FALSE)</f>
        <v>0</v>
      </c>
      <c r="W1823" t="str">
        <f>VLOOKUP($D1823,Artslister!$A$1:$W$99,13,FALSE)</f>
        <v>L.</v>
      </c>
      <c r="X1823" t="e">
        <f>VLOOKUP($D1823,Artslister!$A$1:$W$99,15,FALSE)</f>
        <v>#REF!</v>
      </c>
      <c r="Y1823" t="e">
        <f>VLOOKUP($D1823,Artslister!$A$1:$W$99,17,FALSE)</f>
        <v>#N/A</v>
      </c>
    </row>
    <row r="1824" spans="1:25" hidden="1" x14ac:dyDescent="0.3">
      <c r="A1824" t="s">
        <v>1932</v>
      </c>
      <c r="B1824">
        <v>2020</v>
      </c>
      <c r="C1824" t="s">
        <v>1385</v>
      </c>
      <c r="D1824" t="s">
        <v>1928</v>
      </c>
      <c r="E1824">
        <v>3</v>
      </c>
      <c r="L1824" t="str">
        <f>VLOOKUP($D1824,Artslister!$A$1:$W$99,2,FALSE)</f>
        <v>Rosa sp.</v>
      </c>
      <c r="M1824" t="str">
        <f>VLOOKUP($D1824,Artslister!$A$1:$W$99,3,FALSE)</f>
        <v>103384</v>
      </c>
      <c r="N1824" t="str">
        <f>VLOOKUP($D1824,Artslister!$A$1:$W$99,4,FALSE)</f>
        <v>63344</v>
      </c>
      <c r="O1824" t="str">
        <f>VLOOKUP($D1824,Artslister!$A$1:$W$99,5,FALSE)</f>
        <v>Plantae</v>
      </c>
      <c r="P1824" t="str">
        <f>VLOOKUP($D1824,Artslister!$A$1:$W$99,6,FALSE)</f>
        <v>Magnoliophyta</v>
      </c>
      <c r="Q1824" t="str">
        <f>VLOOKUP($D1824,Artslister!$A$1:$W$99,7,FALSE)</f>
        <v>Eudicots</v>
      </c>
      <c r="R1824" t="str">
        <f>VLOOKUP($D1824,Artslister!$A$1:$W$99,8,FALSE)</f>
        <v>Rosales</v>
      </c>
      <c r="S1824" t="str">
        <f>VLOOKUP($D1824,Artslister!$A$1:$W$99,9,FALSE)</f>
        <v>Rosaceae</v>
      </c>
      <c r="T1824" t="str">
        <f>VLOOKUP($D1824,Artslister!$A$1:$W$99,10,FALSE)</f>
        <v>Rosa</v>
      </c>
      <c r="U1824">
        <f>VLOOKUP($D1824,Artslister!$A$1:$W$99,11,FALSE)</f>
        <v>0</v>
      </c>
      <c r="V1824">
        <f>VLOOKUP($D1824,Artslister!$A$1:$W$99,12,FALSE)</f>
        <v>0</v>
      </c>
      <c r="W1824" t="str">
        <f>VLOOKUP($D1824,Artslister!$A$1:$W$99,13,FALSE)</f>
        <v>L.</v>
      </c>
      <c r="X1824" t="e">
        <f>VLOOKUP($D1824,Artslister!$A$1:$W$99,15,FALSE)</f>
        <v>#REF!</v>
      </c>
      <c r="Y1824" t="e">
        <f>VLOOKUP($D1824,Artslister!$A$1:$W$99,17,FALSE)</f>
        <v>#N/A</v>
      </c>
    </row>
    <row r="1825" spans="1:25" hidden="1" x14ac:dyDescent="0.3">
      <c r="A1825" t="s">
        <v>1932</v>
      </c>
      <c r="B1825">
        <v>2020</v>
      </c>
      <c r="C1825" t="s">
        <v>1387</v>
      </c>
      <c r="D1825" t="s">
        <v>1928</v>
      </c>
      <c r="E1825">
        <v>4</v>
      </c>
      <c r="L1825" t="str">
        <f>VLOOKUP($D1825,Artslister!$A$1:$W$99,2,FALSE)</f>
        <v>Rosa sp.</v>
      </c>
      <c r="M1825" t="str">
        <f>VLOOKUP($D1825,Artslister!$A$1:$W$99,3,FALSE)</f>
        <v>103384</v>
      </c>
      <c r="N1825" t="str">
        <f>VLOOKUP($D1825,Artslister!$A$1:$W$99,4,FALSE)</f>
        <v>63344</v>
      </c>
      <c r="O1825" t="str">
        <f>VLOOKUP($D1825,Artslister!$A$1:$W$99,5,FALSE)</f>
        <v>Plantae</v>
      </c>
      <c r="P1825" t="str">
        <f>VLOOKUP($D1825,Artslister!$A$1:$W$99,6,FALSE)</f>
        <v>Magnoliophyta</v>
      </c>
      <c r="Q1825" t="str">
        <f>VLOOKUP($D1825,Artslister!$A$1:$W$99,7,FALSE)</f>
        <v>Eudicots</v>
      </c>
      <c r="R1825" t="str">
        <f>VLOOKUP($D1825,Artslister!$A$1:$W$99,8,FALSE)</f>
        <v>Rosales</v>
      </c>
      <c r="S1825" t="str">
        <f>VLOOKUP($D1825,Artslister!$A$1:$W$99,9,FALSE)</f>
        <v>Rosaceae</v>
      </c>
      <c r="T1825" t="str">
        <f>VLOOKUP($D1825,Artslister!$A$1:$W$99,10,FALSE)</f>
        <v>Rosa</v>
      </c>
      <c r="U1825">
        <f>VLOOKUP($D1825,Artslister!$A$1:$W$99,11,FALSE)</f>
        <v>0</v>
      </c>
      <c r="V1825">
        <f>VLOOKUP($D1825,Artslister!$A$1:$W$99,12,FALSE)</f>
        <v>0</v>
      </c>
      <c r="W1825" t="str">
        <f>VLOOKUP($D1825,Artslister!$A$1:$W$99,13,FALSE)</f>
        <v>L.</v>
      </c>
      <c r="X1825" t="e">
        <f>VLOOKUP($D1825,Artslister!$A$1:$W$99,15,FALSE)</f>
        <v>#REF!</v>
      </c>
      <c r="Y1825" t="e">
        <f>VLOOKUP($D1825,Artslister!$A$1:$W$99,17,FALSE)</f>
        <v>#N/A</v>
      </c>
    </row>
    <row r="1826" spans="1:25" hidden="1" x14ac:dyDescent="0.3">
      <c r="A1826" t="s">
        <v>1932</v>
      </c>
      <c r="B1826">
        <v>2020</v>
      </c>
      <c r="C1826" t="s">
        <v>1389</v>
      </c>
      <c r="D1826" t="s">
        <v>1928</v>
      </c>
      <c r="E1826">
        <v>1</v>
      </c>
      <c r="L1826" t="str">
        <f>VLOOKUP($D1826,Artslister!$A$1:$W$99,2,FALSE)</f>
        <v>Rosa sp.</v>
      </c>
      <c r="M1826" t="str">
        <f>VLOOKUP($D1826,Artslister!$A$1:$W$99,3,FALSE)</f>
        <v>103384</v>
      </c>
      <c r="N1826" t="str">
        <f>VLOOKUP($D1826,Artslister!$A$1:$W$99,4,FALSE)</f>
        <v>63344</v>
      </c>
      <c r="O1826" t="str">
        <f>VLOOKUP($D1826,Artslister!$A$1:$W$99,5,FALSE)</f>
        <v>Plantae</v>
      </c>
      <c r="P1826" t="str">
        <f>VLOOKUP($D1826,Artslister!$A$1:$W$99,6,FALSE)</f>
        <v>Magnoliophyta</v>
      </c>
      <c r="Q1826" t="str">
        <f>VLOOKUP($D1826,Artslister!$A$1:$W$99,7,FALSE)</f>
        <v>Eudicots</v>
      </c>
      <c r="R1826" t="str">
        <f>VLOOKUP($D1826,Artslister!$A$1:$W$99,8,FALSE)</f>
        <v>Rosales</v>
      </c>
      <c r="S1826" t="str">
        <f>VLOOKUP($D1826,Artslister!$A$1:$W$99,9,FALSE)</f>
        <v>Rosaceae</v>
      </c>
      <c r="T1826" t="str">
        <f>VLOOKUP($D1826,Artslister!$A$1:$W$99,10,FALSE)</f>
        <v>Rosa</v>
      </c>
      <c r="U1826">
        <f>VLOOKUP($D1826,Artslister!$A$1:$W$99,11,FALSE)</f>
        <v>0</v>
      </c>
      <c r="V1826">
        <f>VLOOKUP($D1826,Artslister!$A$1:$W$99,12,FALSE)</f>
        <v>0</v>
      </c>
      <c r="W1826" t="str">
        <f>VLOOKUP($D1826,Artslister!$A$1:$W$99,13,FALSE)</f>
        <v>L.</v>
      </c>
      <c r="X1826" t="e">
        <f>VLOOKUP($D1826,Artslister!$A$1:$W$99,15,FALSE)</f>
        <v>#REF!</v>
      </c>
      <c r="Y1826" t="e">
        <f>VLOOKUP($D1826,Artslister!$A$1:$W$99,17,FALSE)</f>
        <v>#N/A</v>
      </c>
    </row>
    <row r="1827" spans="1:25" hidden="1" x14ac:dyDescent="0.3">
      <c r="A1827" t="s">
        <v>1932</v>
      </c>
      <c r="B1827">
        <v>2020</v>
      </c>
      <c r="C1827" t="s">
        <v>1390</v>
      </c>
      <c r="D1827" t="s">
        <v>1928</v>
      </c>
      <c r="E1827">
        <v>10</v>
      </c>
      <c r="L1827" t="str">
        <f>VLOOKUP($D1827,Artslister!$A$1:$W$99,2,FALSE)</f>
        <v>Rosa sp.</v>
      </c>
      <c r="M1827" t="str">
        <f>VLOOKUP($D1827,Artslister!$A$1:$W$99,3,FALSE)</f>
        <v>103384</v>
      </c>
      <c r="N1827" t="str">
        <f>VLOOKUP($D1827,Artslister!$A$1:$W$99,4,FALSE)</f>
        <v>63344</v>
      </c>
      <c r="O1827" t="str">
        <f>VLOOKUP($D1827,Artslister!$A$1:$W$99,5,FALSE)</f>
        <v>Plantae</v>
      </c>
      <c r="P1827" t="str">
        <f>VLOOKUP($D1827,Artslister!$A$1:$W$99,6,FALSE)</f>
        <v>Magnoliophyta</v>
      </c>
      <c r="Q1827" t="str">
        <f>VLOOKUP($D1827,Artslister!$A$1:$W$99,7,FALSE)</f>
        <v>Eudicots</v>
      </c>
      <c r="R1827" t="str">
        <f>VLOOKUP($D1827,Artslister!$A$1:$W$99,8,FALSE)</f>
        <v>Rosales</v>
      </c>
      <c r="S1827" t="str">
        <f>VLOOKUP($D1827,Artslister!$A$1:$W$99,9,FALSE)</f>
        <v>Rosaceae</v>
      </c>
      <c r="T1827" t="str">
        <f>VLOOKUP($D1827,Artslister!$A$1:$W$99,10,FALSE)</f>
        <v>Rosa</v>
      </c>
      <c r="U1827">
        <f>VLOOKUP($D1827,Artslister!$A$1:$W$99,11,FALSE)</f>
        <v>0</v>
      </c>
      <c r="V1827">
        <f>VLOOKUP($D1827,Artslister!$A$1:$W$99,12,FALSE)</f>
        <v>0</v>
      </c>
      <c r="W1827" t="str">
        <f>VLOOKUP($D1827,Artslister!$A$1:$W$99,13,FALSE)</f>
        <v>L.</v>
      </c>
      <c r="X1827" t="e">
        <f>VLOOKUP($D1827,Artslister!$A$1:$W$99,15,FALSE)</f>
        <v>#REF!</v>
      </c>
      <c r="Y1827" t="e">
        <f>VLOOKUP($D1827,Artslister!$A$1:$W$99,17,FALSE)</f>
        <v>#N/A</v>
      </c>
    </row>
    <row r="1828" spans="1:25" hidden="1" x14ac:dyDescent="0.3">
      <c r="A1828" t="s">
        <v>1932</v>
      </c>
      <c r="B1828">
        <v>2020</v>
      </c>
      <c r="C1828" t="s">
        <v>1382</v>
      </c>
      <c r="D1828" t="s">
        <v>1928</v>
      </c>
      <c r="E1828">
        <v>4</v>
      </c>
      <c r="L1828" t="str">
        <f>VLOOKUP($D1828,Artslister!$A$1:$W$99,2,FALSE)</f>
        <v>Rosa sp.</v>
      </c>
      <c r="M1828" t="str">
        <f>VLOOKUP($D1828,Artslister!$A$1:$W$99,3,FALSE)</f>
        <v>103384</v>
      </c>
      <c r="N1828" t="str">
        <f>VLOOKUP($D1828,Artslister!$A$1:$W$99,4,FALSE)</f>
        <v>63344</v>
      </c>
      <c r="O1828" t="str">
        <f>VLOOKUP($D1828,Artslister!$A$1:$W$99,5,FALSE)</f>
        <v>Plantae</v>
      </c>
      <c r="P1828" t="str">
        <f>VLOOKUP($D1828,Artslister!$A$1:$W$99,6,FALSE)</f>
        <v>Magnoliophyta</v>
      </c>
      <c r="Q1828" t="str">
        <f>VLOOKUP($D1828,Artslister!$A$1:$W$99,7,FALSE)</f>
        <v>Eudicots</v>
      </c>
      <c r="R1828" t="str">
        <f>VLOOKUP($D1828,Artslister!$A$1:$W$99,8,FALSE)</f>
        <v>Rosales</v>
      </c>
      <c r="S1828" t="str">
        <f>VLOOKUP($D1828,Artslister!$A$1:$W$99,9,FALSE)</f>
        <v>Rosaceae</v>
      </c>
      <c r="T1828" t="str">
        <f>VLOOKUP($D1828,Artslister!$A$1:$W$99,10,FALSE)</f>
        <v>Rosa</v>
      </c>
      <c r="U1828">
        <f>VLOOKUP($D1828,Artslister!$A$1:$W$99,11,FALSE)</f>
        <v>0</v>
      </c>
      <c r="V1828">
        <f>VLOOKUP($D1828,Artslister!$A$1:$W$99,12,FALSE)</f>
        <v>0</v>
      </c>
      <c r="W1828" t="str">
        <f>VLOOKUP($D1828,Artslister!$A$1:$W$99,13,FALSE)</f>
        <v>L.</v>
      </c>
      <c r="X1828" t="e">
        <f>VLOOKUP($D1828,Artslister!$A$1:$W$99,15,FALSE)</f>
        <v>#REF!</v>
      </c>
      <c r="Y1828" t="e">
        <f>VLOOKUP($D1828,Artslister!$A$1:$W$99,17,FALSE)</f>
        <v>#N/A</v>
      </c>
    </row>
    <row r="1829" spans="1:25" hidden="1" x14ac:dyDescent="0.3">
      <c r="A1829" t="s">
        <v>1932</v>
      </c>
      <c r="B1829">
        <v>2020</v>
      </c>
      <c r="C1829" t="s">
        <v>1383</v>
      </c>
      <c r="D1829" t="s">
        <v>1928</v>
      </c>
      <c r="E1829">
        <v>1</v>
      </c>
      <c r="L1829" t="str">
        <f>VLOOKUP($D1829,Artslister!$A$1:$W$99,2,FALSE)</f>
        <v>Rosa sp.</v>
      </c>
      <c r="M1829" t="str">
        <f>VLOOKUP($D1829,Artslister!$A$1:$W$99,3,FALSE)</f>
        <v>103384</v>
      </c>
      <c r="N1829" t="str">
        <f>VLOOKUP($D1829,Artslister!$A$1:$W$99,4,FALSE)</f>
        <v>63344</v>
      </c>
      <c r="O1829" t="str">
        <f>VLOOKUP($D1829,Artslister!$A$1:$W$99,5,FALSE)</f>
        <v>Plantae</v>
      </c>
      <c r="P1829" t="str">
        <f>VLOOKUP($D1829,Artslister!$A$1:$W$99,6,FALSE)</f>
        <v>Magnoliophyta</v>
      </c>
      <c r="Q1829" t="str">
        <f>VLOOKUP($D1829,Artslister!$A$1:$W$99,7,FALSE)</f>
        <v>Eudicots</v>
      </c>
      <c r="R1829" t="str">
        <f>VLOOKUP($D1829,Artslister!$A$1:$W$99,8,FALSE)</f>
        <v>Rosales</v>
      </c>
      <c r="S1829" t="str">
        <f>VLOOKUP($D1829,Artslister!$A$1:$W$99,9,FALSE)</f>
        <v>Rosaceae</v>
      </c>
      <c r="T1829" t="str">
        <f>VLOOKUP($D1829,Artslister!$A$1:$W$99,10,FALSE)</f>
        <v>Rosa</v>
      </c>
      <c r="U1829">
        <f>VLOOKUP($D1829,Artslister!$A$1:$W$99,11,FALSE)</f>
        <v>0</v>
      </c>
      <c r="V1829">
        <f>VLOOKUP($D1829,Artslister!$A$1:$W$99,12,FALSE)</f>
        <v>0</v>
      </c>
      <c r="W1829" t="str">
        <f>VLOOKUP($D1829,Artslister!$A$1:$W$99,13,FALSE)</f>
        <v>L.</v>
      </c>
      <c r="X1829" t="e">
        <f>VLOOKUP($D1829,Artslister!$A$1:$W$99,15,FALSE)</f>
        <v>#REF!</v>
      </c>
      <c r="Y1829" t="e">
        <f>VLOOKUP($D1829,Artslister!$A$1:$W$99,17,FALSE)</f>
        <v>#N/A</v>
      </c>
    </row>
    <row r="1830" spans="1:25" hidden="1" x14ac:dyDescent="0.3">
      <c r="A1830" t="s">
        <v>117</v>
      </c>
      <c r="B1830">
        <v>2020</v>
      </c>
      <c r="C1830" t="s">
        <v>1405</v>
      </c>
      <c r="D1830" t="s">
        <v>1928</v>
      </c>
      <c r="E1830">
        <v>1</v>
      </c>
      <c r="L1830" t="str">
        <f>VLOOKUP($D1830,Artslister!$A$1:$W$99,2,FALSE)</f>
        <v>Rosa sp.</v>
      </c>
      <c r="M1830" t="str">
        <f>VLOOKUP($D1830,Artslister!$A$1:$W$99,3,FALSE)</f>
        <v>103384</v>
      </c>
      <c r="N1830" t="str">
        <f>VLOOKUP($D1830,Artslister!$A$1:$W$99,4,FALSE)</f>
        <v>63344</v>
      </c>
      <c r="O1830" t="str">
        <f>VLOOKUP($D1830,Artslister!$A$1:$W$99,5,FALSE)</f>
        <v>Plantae</v>
      </c>
      <c r="P1830" t="str">
        <f>VLOOKUP($D1830,Artslister!$A$1:$W$99,6,FALSE)</f>
        <v>Magnoliophyta</v>
      </c>
      <c r="Q1830" t="str">
        <f>VLOOKUP($D1830,Artslister!$A$1:$W$99,7,FALSE)</f>
        <v>Eudicots</v>
      </c>
      <c r="R1830" t="str">
        <f>VLOOKUP($D1830,Artslister!$A$1:$W$99,8,FALSE)</f>
        <v>Rosales</v>
      </c>
      <c r="S1830" t="str">
        <f>VLOOKUP($D1830,Artslister!$A$1:$W$99,9,FALSE)</f>
        <v>Rosaceae</v>
      </c>
      <c r="T1830" t="str">
        <f>VLOOKUP($D1830,Artslister!$A$1:$W$99,10,FALSE)</f>
        <v>Rosa</v>
      </c>
      <c r="U1830">
        <f>VLOOKUP($D1830,Artslister!$A$1:$W$99,11,FALSE)</f>
        <v>0</v>
      </c>
      <c r="V1830">
        <f>VLOOKUP($D1830,Artslister!$A$1:$W$99,12,FALSE)</f>
        <v>0</v>
      </c>
      <c r="W1830" t="str">
        <f>VLOOKUP($D1830,Artslister!$A$1:$W$99,13,FALSE)</f>
        <v>L.</v>
      </c>
      <c r="X1830" t="e">
        <f>VLOOKUP($D1830,Artslister!$A$1:$W$99,15,FALSE)</f>
        <v>#REF!</v>
      </c>
      <c r="Y1830" t="e">
        <f>VLOOKUP($D1830,Artslister!$A$1:$W$99,17,FALSE)</f>
        <v>#N/A</v>
      </c>
    </row>
    <row r="1831" spans="1:25" hidden="1" x14ac:dyDescent="0.3">
      <c r="A1831" t="s">
        <v>117</v>
      </c>
      <c r="B1831">
        <v>2020</v>
      </c>
      <c r="C1831" t="s">
        <v>1410</v>
      </c>
      <c r="D1831" t="s">
        <v>1928</v>
      </c>
      <c r="E1831">
        <v>1</v>
      </c>
      <c r="L1831" t="str">
        <f>VLOOKUP($D1831,Artslister!$A$1:$W$99,2,FALSE)</f>
        <v>Rosa sp.</v>
      </c>
      <c r="M1831" t="str">
        <f>VLOOKUP($D1831,Artslister!$A$1:$W$99,3,FALSE)</f>
        <v>103384</v>
      </c>
      <c r="N1831" t="str">
        <f>VLOOKUP($D1831,Artslister!$A$1:$W$99,4,FALSE)</f>
        <v>63344</v>
      </c>
      <c r="O1831" t="str">
        <f>VLOOKUP($D1831,Artslister!$A$1:$W$99,5,FALSE)</f>
        <v>Plantae</v>
      </c>
      <c r="P1831" t="str">
        <f>VLOOKUP($D1831,Artslister!$A$1:$W$99,6,FALSE)</f>
        <v>Magnoliophyta</v>
      </c>
      <c r="Q1831" t="str">
        <f>VLOOKUP($D1831,Artslister!$A$1:$W$99,7,FALSE)</f>
        <v>Eudicots</v>
      </c>
      <c r="R1831" t="str">
        <f>VLOOKUP($D1831,Artslister!$A$1:$W$99,8,FALSE)</f>
        <v>Rosales</v>
      </c>
      <c r="S1831" t="str">
        <f>VLOOKUP($D1831,Artslister!$A$1:$W$99,9,FALSE)</f>
        <v>Rosaceae</v>
      </c>
      <c r="T1831" t="str">
        <f>VLOOKUP($D1831,Artslister!$A$1:$W$99,10,FALSE)</f>
        <v>Rosa</v>
      </c>
      <c r="U1831">
        <f>VLOOKUP($D1831,Artslister!$A$1:$W$99,11,FALSE)</f>
        <v>0</v>
      </c>
      <c r="V1831">
        <f>VLOOKUP($D1831,Artslister!$A$1:$W$99,12,FALSE)</f>
        <v>0</v>
      </c>
      <c r="W1831" t="str">
        <f>VLOOKUP($D1831,Artslister!$A$1:$W$99,13,FALSE)</f>
        <v>L.</v>
      </c>
      <c r="X1831" t="e">
        <f>VLOOKUP($D1831,Artslister!$A$1:$W$99,15,FALSE)</f>
        <v>#REF!</v>
      </c>
      <c r="Y1831" t="e">
        <f>VLOOKUP($D1831,Artslister!$A$1:$W$99,17,FALSE)</f>
        <v>#N/A</v>
      </c>
    </row>
    <row r="1832" spans="1:25" hidden="1" x14ac:dyDescent="0.3">
      <c r="A1832" t="s">
        <v>92</v>
      </c>
      <c r="B1832">
        <v>2020</v>
      </c>
      <c r="C1832" t="s">
        <v>1439</v>
      </c>
      <c r="D1832" t="s">
        <v>1928</v>
      </c>
      <c r="E1832">
        <v>5</v>
      </c>
      <c r="L1832" t="str">
        <f>VLOOKUP($D1832,Artslister!$A$1:$W$99,2,FALSE)</f>
        <v>Rosa sp.</v>
      </c>
      <c r="M1832" t="str">
        <f>VLOOKUP($D1832,Artslister!$A$1:$W$99,3,FALSE)</f>
        <v>103384</v>
      </c>
      <c r="N1832" t="str">
        <f>VLOOKUP($D1832,Artslister!$A$1:$W$99,4,FALSE)</f>
        <v>63344</v>
      </c>
      <c r="O1832" t="str">
        <f>VLOOKUP($D1832,Artslister!$A$1:$W$99,5,FALSE)</f>
        <v>Plantae</v>
      </c>
      <c r="P1832" t="str">
        <f>VLOOKUP($D1832,Artslister!$A$1:$W$99,6,FALSE)</f>
        <v>Magnoliophyta</v>
      </c>
      <c r="Q1832" t="str">
        <f>VLOOKUP($D1832,Artslister!$A$1:$W$99,7,FALSE)</f>
        <v>Eudicots</v>
      </c>
      <c r="R1832" t="str">
        <f>VLOOKUP($D1832,Artslister!$A$1:$W$99,8,FALSE)</f>
        <v>Rosales</v>
      </c>
      <c r="S1832" t="str">
        <f>VLOOKUP($D1832,Artslister!$A$1:$W$99,9,FALSE)</f>
        <v>Rosaceae</v>
      </c>
      <c r="T1832" t="str">
        <f>VLOOKUP($D1832,Artslister!$A$1:$W$99,10,FALSE)</f>
        <v>Rosa</v>
      </c>
      <c r="U1832">
        <f>VLOOKUP($D1832,Artslister!$A$1:$W$99,11,FALSE)</f>
        <v>0</v>
      </c>
      <c r="V1832">
        <f>VLOOKUP($D1832,Artslister!$A$1:$W$99,12,FALSE)</f>
        <v>0</v>
      </c>
      <c r="W1832" t="str">
        <f>VLOOKUP($D1832,Artslister!$A$1:$W$99,13,FALSE)</f>
        <v>L.</v>
      </c>
      <c r="X1832" t="e">
        <f>VLOOKUP($D1832,Artslister!$A$1:$W$99,15,FALSE)</f>
        <v>#REF!</v>
      </c>
      <c r="Y1832" t="e">
        <f>VLOOKUP($D1832,Artslister!$A$1:$W$99,17,FALSE)</f>
        <v>#N/A</v>
      </c>
    </row>
    <row r="1833" spans="1:25" hidden="1" x14ac:dyDescent="0.3">
      <c r="A1833" t="s">
        <v>92</v>
      </c>
      <c r="B1833">
        <v>2020</v>
      </c>
      <c r="C1833" t="s">
        <v>1441</v>
      </c>
      <c r="D1833" t="s">
        <v>1928</v>
      </c>
      <c r="E1833">
        <v>25</v>
      </c>
      <c r="L1833" t="str">
        <f>VLOOKUP($D1833,Artslister!$A$1:$W$99,2,FALSE)</f>
        <v>Rosa sp.</v>
      </c>
      <c r="M1833" t="str">
        <f>VLOOKUP($D1833,Artslister!$A$1:$W$99,3,FALSE)</f>
        <v>103384</v>
      </c>
      <c r="N1833" t="str">
        <f>VLOOKUP($D1833,Artslister!$A$1:$W$99,4,FALSE)</f>
        <v>63344</v>
      </c>
      <c r="O1833" t="str">
        <f>VLOOKUP($D1833,Artslister!$A$1:$W$99,5,FALSE)</f>
        <v>Plantae</v>
      </c>
      <c r="P1833" t="str">
        <f>VLOOKUP($D1833,Artslister!$A$1:$W$99,6,FALSE)</f>
        <v>Magnoliophyta</v>
      </c>
      <c r="Q1833" t="str">
        <f>VLOOKUP($D1833,Artslister!$A$1:$W$99,7,FALSE)</f>
        <v>Eudicots</v>
      </c>
      <c r="R1833" t="str">
        <f>VLOOKUP($D1833,Artslister!$A$1:$W$99,8,FALSE)</f>
        <v>Rosales</v>
      </c>
      <c r="S1833" t="str">
        <f>VLOOKUP($D1833,Artslister!$A$1:$W$99,9,FALSE)</f>
        <v>Rosaceae</v>
      </c>
      <c r="T1833" t="str">
        <f>VLOOKUP($D1833,Artslister!$A$1:$W$99,10,FALSE)</f>
        <v>Rosa</v>
      </c>
      <c r="U1833">
        <f>VLOOKUP($D1833,Artslister!$A$1:$W$99,11,FALSE)</f>
        <v>0</v>
      </c>
      <c r="V1833">
        <f>VLOOKUP($D1833,Artslister!$A$1:$W$99,12,FALSE)</f>
        <v>0</v>
      </c>
      <c r="W1833" t="str">
        <f>VLOOKUP($D1833,Artslister!$A$1:$W$99,13,FALSE)</f>
        <v>L.</v>
      </c>
      <c r="X1833" t="e">
        <f>VLOOKUP($D1833,Artslister!$A$1:$W$99,15,FALSE)</f>
        <v>#REF!</v>
      </c>
      <c r="Y1833" t="e">
        <f>VLOOKUP($D1833,Artslister!$A$1:$W$99,17,FALSE)</f>
        <v>#N/A</v>
      </c>
    </row>
    <row r="1834" spans="1:25" hidden="1" x14ac:dyDescent="0.3">
      <c r="A1834" t="s">
        <v>92</v>
      </c>
      <c r="B1834">
        <v>2020</v>
      </c>
      <c r="C1834" t="s">
        <v>1442</v>
      </c>
      <c r="D1834" t="s">
        <v>1928</v>
      </c>
      <c r="E1834">
        <v>5</v>
      </c>
      <c r="L1834" t="str">
        <f>VLOOKUP($D1834,Artslister!$A$1:$W$99,2,FALSE)</f>
        <v>Rosa sp.</v>
      </c>
      <c r="M1834" t="str">
        <f>VLOOKUP($D1834,Artslister!$A$1:$W$99,3,FALSE)</f>
        <v>103384</v>
      </c>
      <c r="N1834" t="str">
        <f>VLOOKUP($D1834,Artslister!$A$1:$W$99,4,FALSE)</f>
        <v>63344</v>
      </c>
      <c r="O1834" t="str">
        <f>VLOOKUP($D1834,Artslister!$A$1:$W$99,5,FALSE)</f>
        <v>Plantae</v>
      </c>
      <c r="P1834" t="str">
        <f>VLOOKUP($D1834,Artslister!$A$1:$W$99,6,FALSE)</f>
        <v>Magnoliophyta</v>
      </c>
      <c r="Q1834" t="str">
        <f>VLOOKUP($D1834,Artslister!$A$1:$W$99,7,FALSE)</f>
        <v>Eudicots</v>
      </c>
      <c r="R1834" t="str">
        <f>VLOOKUP($D1834,Artslister!$A$1:$W$99,8,FALSE)</f>
        <v>Rosales</v>
      </c>
      <c r="S1834" t="str">
        <f>VLOOKUP($D1834,Artslister!$A$1:$W$99,9,FALSE)</f>
        <v>Rosaceae</v>
      </c>
      <c r="T1834" t="str">
        <f>VLOOKUP($D1834,Artslister!$A$1:$W$99,10,FALSE)</f>
        <v>Rosa</v>
      </c>
      <c r="U1834">
        <f>VLOOKUP($D1834,Artslister!$A$1:$W$99,11,FALSE)</f>
        <v>0</v>
      </c>
      <c r="V1834">
        <f>VLOOKUP($D1834,Artslister!$A$1:$W$99,12,FALSE)</f>
        <v>0</v>
      </c>
      <c r="W1834" t="str">
        <f>VLOOKUP($D1834,Artslister!$A$1:$W$99,13,FALSE)</f>
        <v>L.</v>
      </c>
      <c r="X1834" t="e">
        <f>VLOOKUP($D1834,Artslister!$A$1:$W$99,15,FALSE)</f>
        <v>#REF!</v>
      </c>
      <c r="Y1834" t="e">
        <f>VLOOKUP($D1834,Artslister!$A$1:$W$99,17,FALSE)</f>
        <v>#N/A</v>
      </c>
    </row>
    <row r="1835" spans="1:25" hidden="1" x14ac:dyDescent="0.3">
      <c r="A1835" s="20" t="s">
        <v>114</v>
      </c>
      <c r="B1835" s="20">
        <v>2021</v>
      </c>
      <c r="C1835" s="20" t="s">
        <v>1489</v>
      </c>
      <c r="D1835" s="20" t="s">
        <v>667</v>
      </c>
      <c r="E1835" s="20">
        <v>2</v>
      </c>
      <c r="J1835" s="20"/>
      <c r="L1835" t="str">
        <f>VLOOKUP($D1835,Artslister!$A$1:$W$99,2,FALSE)</f>
        <v>Sorbus aucuparia</v>
      </c>
      <c r="M1835" t="str">
        <f>VLOOKUP($D1835,Artslister!$A$1:$W$99,3,FALSE)</f>
        <v>103483</v>
      </c>
      <c r="N1835" t="str">
        <f>VLOOKUP($D1835,Artslister!$A$1:$W$99,4,FALSE)</f>
        <v>137885</v>
      </c>
      <c r="O1835" t="str">
        <f>VLOOKUP($D1835,Artslister!$A$1:$W$99,5,FALSE)</f>
        <v>Plantae</v>
      </c>
      <c r="P1835" t="str">
        <f>VLOOKUP($D1835,Artslister!$A$1:$W$99,6,FALSE)</f>
        <v>Magnoliophyta</v>
      </c>
      <c r="Q1835" t="str">
        <f>VLOOKUP($D1835,Artslister!$A$1:$W$99,7,FALSE)</f>
        <v>Eudicots</v>
      </c>
      <c r="R1835" t="str">
        <f>VLOOKUP($D1835,Artslister!$A$1:$W$99,8,FALSE)</f>
        <v>Rosales</v>
      </c>
      <c r="S1835" t="str">
        <f>VLOOKUP($D1835,Artslister!$A$1:$W$99,9,FALSE)</f>
        <v>Rosaceae</v>
      </c>
      <c r="T1835" t="str">
        <f>VLOOKUP($D1835,Artslister!$A$1:$W$99,10,FALSE)</f>
        <v>Sorbus</v>
      </c>
      <c r="U1835" t="str">
        <f>VLOOKUP($D1835,Artslister!$A$1:$W$99,11,FALSE)</f>
        <v>aucuparia</v>
      </c>
      <c r="V1835">
        <f>VLOOKUP($D1835,Artslister!$A$1:$W$99,12,FALSE)</f>
        <v>0</v>
      </c>
      <c r="W1835" t="str">
        <f>VLOOKUP($D1835,Artslister!$A$1:$W$99,13,FALSE)</f>
        <v>L.</v>
      </c>
      <c r="X1835" t="e">
        <f>VLOOKUP($D1835,Artslister!$A$1:$W$99,15,FALSE)</f>
        <v>#REF!</v>
      </c>
      <c r="Y1835" t="e">
        <f>VLOOKUP($D1835,Artslister!$A$1:$W$99,17,FALSE)</f>
        <v>#N/A</v>
      </c>
    </row>
    <row r="1836" spans="1:25" hidden="1" x14ac:dyDescent="0.3">
      <c r="A1836" s="20" t="s">
        <v>114</v>
      </c>
      <c r="B1836" s="20">
        <v>2022</v>
      </c>
      <c r="C1836" t="s">
        <v>1489</v>
      </c>
      <c r="D1836" t="s">
        <v>667</v>
      </c>
      <c r="E1836">
        <v>1</v>
      </c>
      <c r="H1836">
        <v>1</v>
      </c>
      <c r="L1836" t="str">
        <f>VLOOKUP($D1836,Artslister!$A$1:$W$99,2,FALSE)</f>
        <v>Sorbus aucuparia</v>
      </c>
      <c r="M1836" t="str">
        <f>VLOOKUP($D1836,Artslister!$A$1:$W$99,3,FALSE)</f>
        <v>103483</v>
      </c>
      <c r="N1836" t="str">
        <f>VLOOKUP($D1836,Artslister!$A$1:$W$99,4,FALSE)</f>
        <v>137885</v>
      </c>
      <c r="O1836" t="str">
        <f>VLOOKUP($D1836,Artslister!$A$1:$W$99,5,FALSE)</f>
        <v>Plantae</v>
      </c>
      <c r="P1836" t="str">
        <f>VLOOKUP($D1836,Artslister!$A$1:$W$99,6,FALSE)</f>
        <v>Magnoliophyta</v>
      </c>
      <c r="Q1836" t="str">
        <f>VLOOKUP($D1836,Artslister!$A$1:$W$99,7,FALSE)</f>
        <v>Eudicots</v>
      </c>
      <c r="R1836" t="str">
        <f>VLOOKUP($D1836,Artslister!$A$1:$W$99,8,FALSE)</f>
        <v>Rosales</v>
      </c>
      <c r="S1836" t="str">
        <f>VLOOKUP($D1836,Artslister!$A$1:$W$99,9,FALSE)</f>
        <v>Rosaceae</v>
      </c>
      <c r="T1836" t="str">
        <f>VLOOKUP($D1836,Artslister!$A$1:$W$99,10,FALSE)</f>
        <v>Sorbus</v>
      </c>
      <c r="U1836" t="str">
        <f>VLOOKUP($D1836,Artslister!$A$1:$W$99,11,FALSE)</f>
        <v>aucuparia</v>
      </c>
      <c r="V1836">
        <f>VLOOKUP($D1836,Artslister!$A$1:$W$99,12,FALSE)</f>
        <v>0</v>
      </c>
      <c r="W1836" t="str">
        <f>VLOOKUP($D1836,Artslister!$A$1:$W$99,13,FALSE)</f>
        <v>L.</v>
      </c>
      <c r="X1836" t="e">
        <f>VLOOKUP($D1836,Artslister!$A$1:$W$99,15,FALSE)</f>
        <v>#REF!</v>
      </c>
      <c r="Y1836" t="e">
        <f>VLOOKUP($D1836,Artslister!$A$1:$W$99,17,FALSE)</f>
        <v>#N/A</v>
      </c>
    </row>
    <row r="1837" spans="1:25" hidden="1" x14ac:dyDescent="0.3">
      <c r="A1837" s="20" t="s">
        <v>114</v>
      </c>
      <c r="B1837" s="20">
        <v>2023</v>
      </c>
      <c r="C1837" s="20" t="s">
        <v>1489</v>
      </c>
      <c r="D1837" s="20" t="s">
        <v>667</v>
      </c>
      <c r="E1837" s="20">
        <v>1</v>
      </c>
      <c r="I1837">
        <v>1</v>
      </c>
      <c r="K1837" s="20"/>
      <c r="L1837" t="str">
        <f>VLOOKUP($D1837,Artslister!$A$1:$W$99,2,FALSE)</f>
        <v>Sorbus aucuparia</v>
      </c>
      <c r="M1837" t="str">
        <f>VLOOKUP($D1837,Artslister!$A$1:$W$99,3,FALSE)</f>
        <v>103483</v>
      </c>
      <c r="N1837" t="str">
        <f>VLOOKUP($D1837,Artslister!$A$1:$W$99,4,FALSE)</f>
        <v>137885</v>
      </c>
      <c r="O1837" t="str">
        <f>VLOOKUP($D1837,Artslister!$A$1:$W$99,5,FALSE)</f>
        <v>Plantae</v>
      </c>
      <c r="P1837" t="str">
        <f>VLOOKUP($D1837,Artslister!$A$1:$W$99,6,FALSE)</f>
        <v>Magnoliophyta</v>
      </c>
      <c r="Q1837" t="str">
        <f>VLOOKUP($D1837,Artslister!$A$1:$W$99,7,FALSE)</f>
        <v>Eudicots</v>
      </c>
      <c r="R1837" t="str">
        <f>VLOOKUP($D1837,Artslister!$A$1:$W$99,8,FALSE)</f>
        <v>Rosales</v>
      </c>
      <c r="S1837" t="str">
        <f>VLOOKUP($D1837,Artslister!$A$1:$W$99,9,FALSE)</f>
        <v>Rosaceae</v>
      </c>
      <c r="T1837" t="str">
        <f>VLOOKUP($D1837,Artslister!$A$1:$W$99,10,FALSE)</f>
        <v>Sorbus</v>
      </c>
      <c r="U1837" t="str">
        <f>VLOOKUP($D1837,Artslister!$A$1:$W$99,11,FALSE)</f>
        <v>aucuparia</v>
      </c>
      <c r="V1837">
        <f>VLOOKUP($D1837,Artslister!$A$1:$W$99,12,FALSE)</f>
        <v>0</v>
      </c>
      <c r="W1837" t="str">
        <f>VLOOKUP($D1837,Artslister!$A$1:$W$99,13,FALSE)</f>
        <v>L.</v>
      </c>
      <c r="X1837" t="e">
        <f>VLOOKUP($D1837,Artslister!$A$1:$W$99,15,FALSE)</f>
        <v>#REF!</v>
      </c>
      <c r="Y1837" t="e">
        <f>VLOOKUP($D1837,Artslister!$A$1:$W$99,17,FALSE)</f>
        <v>#N/A</v>
      </c>
    </row>
    <row r="1838" spans="1:25" hidden="1" x14ac:dyDescent="0.3">
      <c r="A1838" s="20" t="s">
        <v>114</v>
      </c>
      <c r="B1838" s="20">
        <v>2020</v>
      </c>
      <c r="C1838" s="20" t="s">
        <v>1489</v>
      </c>
      <c r="D1838" s="20" t="s">
        <v>1928</v>
      </c>
      <c r="E1838" s="20">
        <v>2</v>
      </c>
      <c r="J1838" s="20"/>
      <c r="L1838" t="str">
        <f>VLOOKUP($D1838,Artslister!$A$1:$W$99,2,FALSE)</f>
        <v>Rosa sp.</v>
      </c>
      <c r="M1838" t="str">
        <f>VLOOKUP($D1838,Artslister!$A$1:$W$99,3,FALSE)</f>
        <v>103384</v>
      </c>
      <c r="N1838" t="str">
        <f>VLOOKUP($D1838,Artslister!$A$1:$W$99,4,FALSE)</f>
        <v>63344</v>
      </c>
      <c r="O1838" t="str">
        <f>VLOOKUP($D1838,Artslister!$A$1:$W$99,5,FALSE)</f>
        <v>Plantae</v>
      </c>
      <c r="P1838" t="str">
        <f>VLOOKUP($D1838,Artslister!$A$1:$W$99,6,FALSE)</f>
        <v>Magnoliophyta</v>
      </c>
      <c r="Q1838" t="str">
        <f>VLOOKUP($D1838,Artslister!$A$1:$W$99,7,FALSE)</f>
        <v>Eudicots</v>
      </c>
      <c r="R1838" t="str">
        <f>VLOOKUP($D1838,Artslister!$A$1:$W$99,8,FALSE)</f>
        <v>Rosales</v>
      </c>
      <c r="S1838" t="str">
        <f>VLOOKUP($D1838,Artslister!$A$1:$W$99,9,FALSE)</f>
        <v>Rosaceae</v>
      </c>
      <c r="T1838" t="str">
        <f>VLOOKUP($D1838,Artslister!$A$1:$W$99,10,FALSE)</f>
        <v>Rosa</v>
      </c>
      <c r="U1838">
        <f>VLOOKUP($D1838,Artslister!$A$1:$W$99,11,FALSE)</f>
        <v>0</v>
      </c>
      <c r="V1838">
        <f>VLOOKUP($D1838,Artslister!$A$1:$W$99,12,FALSE)</f>
        <v>0</v>
      </c>
      <c r="W1838" t="str">
        <f>VLOOKUP($D1838,Artslister!$A$1:$W$99,13,FALSE)</f>
        <v>L.</v>
      </c>
      <c r="X1838" t="e">
        <f>VLOOKUP($D1838,Artslister!$A$1:$W$99,15,FALSE)</f>
        <v>#REF!</v>
      </c>
      <c r="Y1838" t="e">
        <f>VLOOKUP($D1838,Artslister!$A$1:$W$99,17,FALSE)</f>
        <v>#N/A</v>
      </c>
    </row>
    <row r="1839" spans="1:25" hidden="1" x14ac:dyDescent="0.3">
      <c r="A1839" s="20" t="s">
        <v>114</v>
      </c>
      <c r="B1839" s="20">
        <v>2021</v>
      </c>
      <c r="C1839" s="20" t="s">
        <v>1489</v>
      </c>
      <c r="D1839" s="20" t="s">
        <v>1928</v>
      </c>
      <c r="E1839" s="20">
        <v>2</v>
      </c>
      <c r="J1839" s="20"/>
      <c r="L1839" t="str">
        <f>VLOOKUP($D1839,Artslister!$A$1:$W$99,2,FALSE)</f>
        <v>Rosa sp.</v>
      </c>
      <c r="M1839" t="str">
        <f>VLOOKUP($D1839,Artslister!$A$1:$W$99,3,FALSE)</f>
        <v>103384</v>
      </c>
      <c r="N1839" t="str">
        <f>VLOOKUP($D1839,Artslister!$A$1:$W$99,4,FALSE)</f>
        <v>63344</v>
      </c>
      <c r="O1839" t="str">
        <f>VLOOKUP($D1839,Artslister!$A$1:$W$99,5,FALSE)</f>
        <v>Plantae</v>
      </c>
      <c r="P1839" t="str">
        <f>VLOOKUP($D1839,Artslister!$A$1:$W$99,6,FALSE)</f>
        <v>Magnoliophyta</v>
      </c>
      <c r="Q1839" t="str">
        <f>VLOOKUP($D1839,Artslister!$A$1:$W$99,7,FALSE)</f>
        <v>Eudicots</v>
      </c>
      <c r="R1839" t="str">
        <f>VLOOKUP($D1839,Artslister!$A$1:$W$99,8,FALSE)</f>
        <v>Rosales</v>
      </c>
      <c r="S1839" t="str">
        <f>VLOOKUP($D1839,Artslister!$A$1:$W$99,9,FALSE)</f>
        <v>Rosaceae</v>
      </c>
      <c r="T1839" t="str">
        <f>VLOOKUP($D1839,Artslister!$A$1:$W$99,10,FALSE)</f>
        <v>Rosa</v>
      </c>
      <c r="U1839">
        <f>VLOOKUP($D1839,Artslister!$A$1:$W$99,11,FALSE)</f>
        <v>0</v>
      </c>
      <c r="V1839">
        <f>VLOOKUP($D1839,Artslister!$A$1:$W$99,12,FALSE)</f>
        <v>0</v>
      </c>
      <c r="W1839" t="str">
        <f>VLOOKUP($D1839,Artslister!$A$1:$W$99,13,FALSE)</f>
        <v>L.</v>
      </c>
      <c r="X1839" t="e">
        <f>VLOOKUP($D1839,Artslister!$A$1:$W$99,15,FALSE)</f>
        <v>#REF!</v>
      </c>
      <c r="Y1839" t="e">
        <f>VLOOKUP($D1839,Artslister!$A$1:$W$99,17,FALSE)</f>
        <v>#N/A</v>
      </c>
    </row>
    <row r="1840" spans="1:25" hidden="1" x14ac:dyDescent="0.3">
      <c r="A1840" s="20" t="s">
        <v>114</v>
      </c>
      <c r="B1840" s="20">
        <v>2022</v>
      </c>
      <c r="C1840" t="s">
        <v>1489</v>
      </c>
      <c r="D1840" t="s">
        <v>1928</v>
      </c>
      <c r="E1840">
        <v>2</v>
      </c>
      <c r="H1840">
        <v>1</v>
      </c>
      <c r="L1840" t="str">
        <f>VLOOKUP($D1840,Artslister!$A$1:$W$99,2,FALSE)</f>
        <v>Rosa sp.</v>
      </c>
      <c r="M1840" t="str">
        <f>VLOOKUP($D1840,Artslister!$A$1:$W$99,3,FALSE)</f>
        <v>103384</v>
      </c>
      <c r="N1840" t="str">
        <f>VLOOKUP($D1840,Artslister!$A$1:$W$99,4,FALSE)</f>
        <v>63344</v>
      </c>
      <c r="O1840" t="str">
        <f>VLOOKUP($D1840,Artslister!$A$1:$W$99,5,FALSE)</f>
        <v>Plantae</v>
      </c>
      <c r="P1840" t="str">
        <f>VLOOKUP($D1840,Artslister!$A$1:$W$99,6,FALSE)</f>
        <v>Magnoliophyta</v>
      </c>
      <c r="Q1840" t="str">
        <f>VLOOKUP($D1840,Artslister!$A$1:$W$99,7,FALSE)</f>
        <v>Eudicots</v>
      </c>
      <c r="R1840" t="str">
        <f>VLOOKUP($D1840,Artslister!$A$1:$W$99,8,FALSE)</f>
        <v>Rosales</v>
      </c>
      <c r="S1840" t="str">
        <f>VLOOKUP($D1840,Artslister!$A$1:$W$99,9,FALSE)</f>
        <v>Rosaceae</v>
      </c>
      <c r="T1840" t="str">
        <f>VLOOKUP($D1840,Artslister!$A$1:$W$99,10,FALSE)</f>
        <v>Rosa</v>
      </c>
      <c r="U1840">
        <f>VLOOKUP($D1840,Artslister!$A$1:$W$99,11,FALSE)</f>
        <v>0</v>
      </c>
      <c r="V1840">
        <f>VLOOKUP($D1840,Artslister!$A$1:$W$99,12,FALSE)</f>
        <v>0</v>
      </c>
      <c r="W1840" t="str">
        <f>VLOOKUP($D1840,Artslister!$A$1:$W$99,13,FALSE)</f>
        <v>L.</v>
      </c>
      <c r="X1840" t="e">
        <f>VLOOKUP($D1840,Artslister!$A$1:$W$99,15,FALSE)</f>
        <v>#REF!</v>
      </c>
      <c r="Y1840" t="e">
        <f>VLOOKUP($D1840,Artslister!$A$1:$W$99,17,FALSE)</f>
        <v>#N/A</v>
      </c>
    </row>
    <row r="1841" spans="1:25" hidden="1" x14ac:dyDescent="0.3">
      <c r="A1841" s="20" t="s">
        <v>114</v>
      </c>
      <c r="B1841" s="20">
        <v>2023</v>
      </c>
      <c r="C1841" s="20" t="s">
        <v>1489</v>
      </c>
      <c r="D1841" s="20" t="s">
        <v>1928</v>
      </c>
      <c r="E1841" s="20">
        <v>2</v>
      </c>
      <c r="I1841">
        <v>1</v>
      </c>
      <c r="K1841" s="20"/>
      <c r="L1841" t="str">
        <f>VLOOKUP($D1841,Artslister!$A$1:$W$99,2,FALSE)</f>
        <v>Rosa sp.</v>
      </c>
      <c r="M1841" t="str">
        <f>VLOOKUP($D1841,Artslister!$A$1:$W$99,3,FALSE)</f>
        <v>103384</v>
      </c>
      <c r="N1841" t="str">
        <f>VLOOKUP($D1841,Artslister!$A$1:$W$99,4,FALSE)</f>
        <v>63344</v>
      </c>
      <c r="O1841" t="str">
        <f>VLOOKUP($D1841,Artslister!$A$1:$W$99,5,FALSE)</f>
        <v>Plantae</v>
      </c>
      <c r="P1841" t="str">
        <f>VLOOKUP($D1841,Artslister!$A$1:$W$99,6,FALSE)</f>
        <v>Magnoliophyta</v>
      </c>
      <c r="Q1841" t="str">
        <f>VLOOKUP($D1841,Artslister!$A$1:$W$99,7,FALSE)</f>
        <v>Eudicots</v>
      </c>
      <c r="R1841" t="str">
        <f>VLOOKUP($D1841,Artslister!$A$1:$W$99,8,FALSE)</f>
        <v>Rosales</v>
      </c>
      <c r="S1841" t="str">
        <f>VLOOKUP($D1841,Artslister!$A$1:$W$99,9,FALSE)</f>
        <v>Rosaceae</v>
      </c>
      <c r="T1841" t="str">
        <f>VLOOKUP($D1841,Artslister!$A$1:$W$99,10,FALSE)</f>
        <v>Rosa</v>
      </c>
      <c r="U1841">
        <f>VLOOKUP($D1841,Artslister!$A$1:$W$99,11,FALSE)</f>
        <v>0</v>
      </c>
      <c r="V1841">
        <f>VLOOKUP($D1841,Artslister!$A$1:$W$99,12,FALSE)</f>
        <v>0</v>
      </c>
      <c r="W1841" t="str">
        <f>VLOOKUP($D1841,Artslister!$A$1:$W$99,13,FALSE)</f>
        <v>L.</v>
      </c>
      <c r="X1841" t="e">
        <f>VLOOKUP($D1841,Artslister!$A$1:$W$99,15,FALSE)</f>
        <v>#REF!</v>
      </c>
      <c r="Y1841" t="e">
        <f>VLOOKUP($D1841,Artslister!$A$1:$W$99,17,FALSE)</f>
        <v>#N/A</v>
      </c>
    </row>
    <row r="1842" spans="1:25" hidden="1" x14ac:dyDescent="0.3">
      <c r="A1842" s="20" t="s">
        <v>114</v>
      </c>
      <c r="B1842" s="20">
        <v>2020</v>
      </c>
      <c r="C1842" s="20" t="s">
        <v>1490</v>
      </c>
      <c r="D1842" s="20" t="s">
        <v>1931</v>
      </c>
      <c r="E1842" s="20">
        <v>1</v>
      </c>
      <c r="F1842">
        <v>1</v>
      </c>
      <c r="J1842" s="20"/>
      <c r="L1842" t="str">
        <f>VLOOKUP($D1842,Artslister!$A$1:$W$99,2,FALSE)</f>
        <v>Fraxinus excelsior</v>
      </c>
      <c r="M1842" t="str">
        <f>VLOOKUP($D1842,Artslister!$A$1:$W$99,3,FALSE)</f>
        <v>102409</v>
      </c>
      <c r="N1842" t="str">
        <f>VLOOKUP($D1842,Artslister!$A$1:$W$99,4,FALSE)</f>
        <v>62369</v>
      </c>
      <c r="O1842" t="str">
        <f>VLOOKUP($D1842,Artslister!$A$1:$W$99,5,FALSE)</f>
        <v>Plantae</v>
      </c>
      <c r="P1842" t="str">
        <f>VLOOKUP($D1842,Artslister!$A$1:$W$99,6,FALSE)</f>
        <v>Magnoliophyta</v>
      </c>
      <c r="Q1842" t="str">
        <f>VLOOKUP($D1842,Artslister!$A$1:$W$99,7,FALSE)</f>
        <v>Eudicots</v>
      </c>
      <c r="R1842" t="str">
        <f>VLOOKUP($D1842,Artslister!$A$1:$W$99,8,FALSE)</f>
        <v>Lamiales</v>
      </c>
      <c r="S1842" t="str">
        <f>VLOOKUP($D1842,Artslister!$A$1:$W$99,9,FALSE)</f>
        <v>Oleaceae</v>
      </c>
      <c r="T1842" t="str">
        <f>VLOOKUP($D1842,Artslister!$A$1:$W$99,10,FALSE)</f>
        <v>Fraxinus</v>
      </c>
      <c r="U1842" t="str">
        <f>VLOOKUP($D1842,Artslister!$A$1:$W$99,11,FALSE)</f>
        <v>excelsior</v>
      </c>
      <c r="V1842">
        <f>VLOOKUP($D1842,Artslister!$A$1:$W$99,12,FALSE)</f>
        <v>0</v>
      </c>
      <c r="W1842" t="str">
        <f>VLOOKUP($D1842,Artslister!$A$1:$W$99,13,FALSE)</f>
        <v>L.</v>
      </c>
      <c r="X1842" t="e">
        <f>VLOOKUP($D1842,Artslister!$A$1:$W$99,15,FALSE)</f>
        <v>#REF!</v>
      </c>
      <c r="Y1842" t="e">
        <f>VLOOKUP($D1842,Artslister!$A$1:$W$99,17,FALSE)</f>
        <v>#N/A</v>
      </c>
    </row>
    <row r="1843" spans="1:25" hidden="1" x14ac:dyDescent="0.3">
      <c r="A1843" s="20" t="s">
        <v>114</v>
      </c>
      <c r="B1843" s="20">
        <v>2021</v>
      </c>
      <c r="C1843" s="20" t="s">
        <v>1490</v>
      </c>
      <c r="D1843" s="20" t="s">
        <v>1931</v>
      </c>
      <c r="E1843" s="20">
        <v>1</v>
      </c>
      <c r="F1843">
        <v>1</v>
      </c>
      <c r="J1843" s="20"/>
      <c r="L1843" t="str">
        <f>VLOOKUP($D1843,Artslister!$A$1:$W$99,2,FALSE)</f>
        <v>Fraxinus excelsior</v>
      </c>
      <c r="M1843" t="str">
        <f>VLOOKUP($D1843,Artslister!$A$1:$W$99,3,FALSE)</f>
        <v>102409</v>
      </c>
      <c r="N1843" t="str">
        <f>VLOOKUP($D1843,Artslister!$A$1:$W$99,4,FALSE)</f>
        <v>62369</v>
      </c>
      <c r="O1843" t="str">
        <f>VLOOKUP($D1843,Artslister!$A$1:$W$99,5,FALSE)</f>
        <v>Plantae</v>
      </c>
      <c r="P1843" t="str">
        <f>VLOOKUP($D1843,Artslister!$A$1:$W$99,6,FALSE)</f>
        <v>Magnoliophyta</v>
      </c>
      <c r="Q1843" t="str">
        <f>VLOOKUP($D1843,Artslister!$A$1:$W$99,7,FALSE)</f>
        <v>Eudicots</v>
      </c>
      <c r="R1843" t="str">
        <f>VLOOKUP($D1843,Artslister!$A$1:$W$99,8,FALSE)</f>
        <v>Lamiales</v>
      </c>
      <c r="S1843" t="str">
        <f>VLOOKUP($D1843,Artslister!$A$1:$W$99,9,FALSE)</f>
        <v>Oleaceae</v>
      </c>
      <c r="T1843" t="str">
        <f>VLOOKUP($D1843,Artslister!$A$1:$W$99,10,FALSE)</f>
        <v>Fraxinus</v>
      </c>
      <c r="U1843" t="str">
        <f>VLOOKUP($D1843,Artslister!$A$1:$W$99,11,FALSE)</f>
        <v>excelsior</v>
      </c>
      <c r="V1843">
        <f>VLOOKUP($D1843,Artslister!$A$1:$W$99,12,FALSE)</f>
        <v>0</v>
      </c>
      <c r="W1843" t="str">
        <f>VLOOKUP($D1843,Artslister!$A$1:$W$99,13,FALSE)</f>
        <v>L.</v>
      </c>
      <c r="X1843" t="e">
        <f>VLOOKUP($D1843,Artslister!$A$1:$W$99,15,FALSE)</f>
        <v>#REF!</v>
      </c>
      <c r="Y1843" t="e">
        <f>VLOOKUP($D1843,Artslister!$A$1:$W$99,17,FALSE)</f>
        <v>#N/A</v>
      </c>
    </row>
    <row r="1844" spans="1:25" hidden="1" x14ac:dyDescent="0.3">
      <c r="A1844" s="20" t="s">
        <v>114</v>
      </c>
      <c r="B1844" s="20">
        <v>2022</v>
      </c>
      <c r="C1844" t="s">
        <v>1490</v>
      </c>
      <c r="D1844" t="s">
        <v>1931</v>
      </c>
      <c r="E1844">
        <v>1</v>
      </c>
      <c r="F1844">
        <v>1</v>
      </c>
      <c r="H1844">
        <v>1</v>
      </c>
      <c r="L1844" t="str">
        <f>VLOOKUP($D1844,Artslister!$A$1:$W$99,2,FALSE)</f>
        <v>Fraxinus excelsior</v>
      </c>
      <c r="M1844" t="str">
        <f>VLOOKUP($D1844,Artslister!$A$1:$W$99,3,FALSE)</f>
        <v>102409</v>
      </c>
      <c r="N1844" t="str">
        <f>VLOOKUP($D1844,Artslister!$A$1:$W$99,4,FALSE)</f>
        <v>62369</v>
      </c>
      <c r="O1844" t="str">
        <f>VLOOKUP($D1844,Artslister!$A$1:$W$99,5,FALSE)</f>
        <v>Plantae</v>
      </c>
      <c r="P1844" t="str">
        <f>VLOOKUP($D1844,Artslister!$A$1:$W$99,6,FALSE)</f>
        <v>Magnoliophyta</v>
      </c>
      <c r="Q1844" t="str">
        <f>VLOOKUP($D1844,Artslister!$A$1:$W$99,7,FALSE)</f>
        <v>Eudicots</v>
      </c>
      <c r="R1844" t="str">
        <f>VLOOKUP($D1844,Artslister!$A$1:$W$99,8,FALSE)</f>
        <v>Lamiales</v>
      </c>
      <c r="S1844" t="str">
        <f>VLOOKUP($D1844,Artslister!$A$1:$W$99,9,FALSE)</f>
        <v>Oleaceae</v>
      </c>
      <c r="T1844" t="str">
        <f>VLOOKUP($D1844,Artslister!$A$1:$W$99,10,FALSE)</f>
        <v>Fraxinus</v>
      </c>
      <c r="U1844" t="str">
        <f>VLOOKUP($D1844,Artslister!$A$1:$W$99,11,FALSE)</f>
        <v>excelsior</v>
      </c>
      <c r="V1844">
        <f>VLOOKUP($D1844,Artslister!$A$1:$W$99,12,FALSE)</f>
        <v>0</v>
      </c>
      <c r="W1844" t="str">
        <f>VLOOKUP($D1844,Artslister!$A$1:$W$99,13,FALSE)</f>
        <v>L.</v>
      </c>
      <c r="X1844" t="e">
        <f>VLOOKUP($D1844,Artslister!$A$1:$W$99,15,FALSE)</f>
        <v>#REF!</v>
      </c>
      <c r="Y1844" t="e">
        <f>VLOOKUP($D1844,Artslister!$A$1:$W$99,17,FALSE)</f>
        <v>#N/A</v>
      </c>
    </row>
    <row r="1845" spans="1:25" hidden="1" x14ac:dyDescent="0.3">
      <c r="A1845" s="20" t="s">
        <v>114</v>
      </c>
      <c r="B1845" s="20">
        <v>2023</v>
      </c>
      <c r="C1845" s="20" t="s">
        <v>1490</v>
      </c>
      <c r="D1845" s="20" t="s">
        <v>1931</v>
      </c>
      <c r="E1845" s="20">
        <v>1</v>
      </c>
      <c r="F1845">
        <v>1</v>
      </c>
      <c r="I1845">
        <v>1</v>
      </c>
      <c r="K1845" s="20"/>
      <c r="L1845" t="str">
        <f>VLOOKUP($D1845,Artslister!$A$1:$W$99,2,FALSE)</f>
        <v>Fraxinus excelsior</v>
      </c>
      <c r="M1845" t="str">
        <f>VLOOKUP($D1845,Artslister!$A$1:$W$99,3,FALSE)</f>
        <v>102409</v>
      </c>
      <c r="N1845" t="str">
        <f>VLOOKUP($D1845,Artslister!$A$1:$W$99,4,FALSE)</f>
        <v>62369</v>
      </c>
      <c r="O1845" t="str">
        <f>VLOOKUP($D1845,Artslister!$A$1:$W$99,5,FALSE)</f>
        <v>Plantae</v>
      </c>
      <c r="P1845" t="str">
        <f>VLOOKUP($D1845,Artslister!$A$1:$W$99,6,FALSE)</f>
        <v>Magnoliophyta</v>
      </c>
      <c r="Q1845" t="str">
        <f>VLOOKUP($D1845,Artslister!$A$1:$W$99,7,FALSE)</f>
        <v>Eudicots</v>
      </c>
      <c r="R1845" t="str">
        <f>VLOOKUP($D1845,Artslister!$A$1:$W$99,8,FALSE)</f>
        <v>Lamiales</v>
      </c>
      <c r="S1845" t="str">
        <f>VLOOKUP($D1845,Artslister!$A$1:$W$99,9,FALSE)</f>
        <v>Oleaceae</v>
      </c>
      <c r="T1845" t="str">
        <f>VLOOKUP($D1845,Artslister!$A$1:$W$99,10,FALSE)</f>
        <v>Fraxinus</v>
      </c>
      <c r="U1845" t="str">
        <f>VLOOKUP($D1845,Artslister!$A$1:$W$99,11,FALSE)</f>
        <v>excelsior</v>
      </c>
      <c r="V1845">
        <f>VLOOKUP($D1845,Artslister!$A$1:$W$99,12,FALSE)</f>
        <v>0</v>
      </c>
      <c r="W1845" t="str">
        <f>VLOOKUP($D1845,Artslister!$A$1:$W$99,13,FALSE)</f>
        <v>L.</v>
      </c>
      <c r="X1845" t="e">
        <f>VLOOKUP($D1845,Artslister!$A$1:$W$99,15,FALSE)</f>
        <v>#REF!</v>
      </c>
      <c r="Y1845" t="e">
        <f>VLOOKUP($D1845,Artslister!$A$1:$W$99,17,FALSE)</f>
        <v>#N/A</v>
      </c>
    </row>
    <row r="1846" spans="1:25" hidden="1" x14ac:dyDescent="0.3">
      <c r="A1846" s="20" t="s">
        <v>114</v>
      </c>
      <c r="B1846" s="20">
        <v>2023</v>
      </c>
      <c r="C1846" s="20" t="s">
        <v>1490</v>
      </c>
      <c r="D1846" s="20" t="s">
        <v>1954</v>
      </c>
      <c r="E1846" s="20">
        <v>3</v>
      </c>
      <c r="G1846">
        <v>1</v>
      </c>
      <c r="J1846">
        <v>1</v>
      </c>
      <c r="K1846" s="20"/>
      <c r="L1846" t="str">
        <f>VLOOKUP($D1846,Artslister!$A$1:$W$99,2,FALSE)</f>
        <v>Cotoneaster bullatus</v>
      </c>
      <c r="M1846" t="str">
        <f>VLOOKUP($D1846,Artslister!$A$1:$W$99,3,FALSE)</f>
        <v>103270</v>
      </c>
      <c r="N1846" t="str">
        <f>VLOOKUP($D1846,Artslister!$A$1:$W$99,4,FALSE)</f>
        <v>132020</v>
      </c>
      <c r="O1846" t="str">
        <f>VLOOKUP($D1846,Artslister!$A$1:$W$99,5,FALSE)</f>
        <v>Plantae</v>
      </c>
      <c r="P1846" t="str">
        <f>VLOOKUP($D1846,Artslister!$A$1:$W$99,6,FALSE)</f>
        <v>Magnoliophyta</v>
      </c>
      <c r="Q1846" t="str">
        <f>VLOOKUP($D1846,Artslister!$A$1:$W$99,7,FALSE)</f>
        <v>Eudicots</v>
      </c>
      <c r="R1846" t="str">
        <f>VLOOKUP($D1846,Artslister!$A$1:$W$99,8,FALSE)</f>
        <v>Rosales</v>
      </c>
      <c r="S1846" t="str">
        <f>VLOOKUP($D1846,Artslister!$A$1:$W$99,9,FALSE)</f>
        <v>Rosaceae</v>
      </c>
      <c r="T1846" t="str">
        <f>VLOOKUP($D1846,Artslister!$A$1:$W$99,10,FALSE)</f>
        <v>Cotoneaster</v>
      </c>
      <c r="U1846" t="str">
        <f>VLOOKUP($D1846,Artslister!$A$1:$W$99,11,FALSE)</f>
        <v>bullatus</v>
      </c>
      <c r="V1846">
        <f>VLOOKUP($D1846,Artslister!$A$1:$W$99,12,FALSE)</f>
        <v>0</v>
      </c>
      <c r="W1846" t="str">
        <f>VLOOKUP($D1846,Artslister!$A$1:$W$99,13,FALSE)</f>
        <v>Bois</v>
      </c>
      <c r="X1846" t="e">
        <f>VLOOKUP($D1846,Artslister!$A$1:$W$99,15,FALSE)</f>
        <v>#REF!</v>
      </c>
      <c r="Y1846" t="str">
        <f>VLOOKUP($D1846,Artslister!$A$1:$W$99,17,FALSE)</f>
        <v>SE</v>
      </c>
    </row>
    <row r="1847" spans="1:25" hidden="1" x14ac:dyDescent="0.3">
      <c r="A1847" s="20" t="s">
        <v>114</v>
      </c>
      <c r="B1847" s="20">
        <v>2020</v>
      </c>
      <c r="C1847" s="20" t="s">
        <v>1490</v>
      </c>
      <c r="D1847" s="20" t="s">
        <v>1936</v>
      </c>
      <c r="E1847" s="20">
        <v>1</v>
      </c>
      <c r="J1847" s="20"/>
      <c r="L1847" t="str">
        <f>VLOOKUP($D1847,Artslister!$A$1:$W$99,2,FALSE)</f>
        <v>Cotoneaster integerrimus</v>
      </c>
      <c r="M1847" t="str">
        <f>VLOOKUP($D1847,Artslister!$A$1:$W$99,3,FALSE)</f>
        <v>103276</v>
      </c>
      <c r="N1847" t="str">
        <f>VLOOKUP($D1847,Artslister!$A$1:$W$99,4,FALSE)</f>
        <v>132025</v>
      </c>
      <c r="O1847" t="str">
        <f>VLOOKUP($D1847,Artslister!$A$1:$W$99,5,FALSE)</f>
        <v>Plantae</v>
      </c>
      <c r="P1847" t="str">
        <f>VLOOKUP($D1847,Artslister!$A$1:$W$99,6,FALSE)</f>
        <v>Magnoliophyta</v>
      </c>
      <c r="Q1847" t="str">
        <f>VLOOKUP($D1847,Artslister!$A$1:$W$99,7,FALSE)</f>
        <v>Eudicots</v>
      </c>
      <c r="R1847" t="str">
        <f>VLOOKUP($D1847,Artslister!$A$1:$W$99,8,FALSE)</f>
        <v>Rosales</v>
      </c>
      <c r="S1847" t="str">
        <f>VLOOKUP($D1847,Artslister!$A$1:$W$99,9,FALSE)</f>
        <v>Rosaceae</v>
      </c>
      <c r="T1847" t="str">
        <f>VLOOKUP($D1847,Artslister!$A$1:$W$99,10,FALSE)</f>
        <v>Cotoneaster</v>
      </c>
      <c r="U1847" t="str">
        <f>VLOOKUP($D1847,Artslister!$A$1:$W$99,11,FALSE)</f>
        <v>integerrimus</v>
      </c>
      <c r="V1847">
        <f>VLOOKUP($D1847,Artslister!$A$1:$W$99,12,FALSE)</f>
        <v>0</v>
      </c>
      <c r="W1847" t="str">
        <f>VLOOKUP($D1847,Artslister!$A$1:$W$99,13,FALSE)</f>
        <v>Medik.</v>
      </c>
      <c r="X1847" t="e">
        <f>VLOOKUP($D1847,Artslister!$A$1:$W$99,15,FALSE)</f>
        <v>#REF!</v>
      </c>
      <c r="Y1847" t="e">
        <f>VLOOKUP($D1847,Artslister!$A$1:$W$99,17,FALSE)</f>
        <v>#N/A</v>
      </c>
    </row>
    <row r="1848" spans="1:25" hidden="1" x14ac:dyDescent="0.3">
      <c r="A1848" s="20" t="s">
        <v>114</v>
      </c>
      <c r="B1848" s="20">
        <v>2021</v>
      </c>
      <c r="C1848" s="20" t="s">
        <v>1490</v>
      </c>
      <c r="D1848" s="20" t="s">
        <v>1936</v>
      </c>
      <c r="E1848" s="20">
        <v>1</v>
      </c>
      <c r="J1848" s="20"/>
      <c r="L1848" t="str">
        <f>VLOOKUP($D1848,Artslister!$A$1:$W$99,2,FALSE)</f>
        <v>Cotoneaster integerrimus</v>
      </c>
      <c r="M1848" t="str">
        <f>VLOOKUP($D1848,Artslister!$A$1:$W$99,3,FALSE)</f>
        <v>103276</v>
      </c>
      <c r="N1848" t="str">
        <f>VLOOKUP($D1848,Artslister!$A$1:$W$99,4,FALSE)</f>
        <v>132025</v>
      </c>
      <c r="O1848" t="str">
        <f>VLOOKUP($D1848,Artslister!$A$1:$W$99,5,FALSE)</f>
        <v>Plantae</v>
      </c>
      <c r="P1848" t="str">
        <f>VLOOKUP($D1848,Artslister!$A$1:$W$99,6,FALSE)</f>
        <v>Magnoliophyta</v>
      </c>
      <c r="Q1848" t="str">
        <f>VLOOKUP($D1848,Artslister!$A$1:$W$99,7,FALSE)</f>
        <v>Eudicots</v>
      </c>
      <c r="R1848" t="str">
        <f>VLOOKUP($D1848,Artslister!$A$1:$W$99,8,FALSE)</f>
        <v>Rosales</v>
      </c>
      <c r="S1848" t="str">
        <f>VLOOKUP($D1848,Artslister!$A$1:$W$99,9,FALSE)</f>
        <v>Rosaceae</v>
      </c>
      <c r="T1848" t="str">
        <f>VLOOKUP($D1848,Artslister!$A$1:$W$99,10,FALSE)</f>
        <v>Cotoneaster</v>
      </c>
      <c r="U1848" t="str">
        <f>VLOOKUP($D1848,Artslister!$A$1:$W$99,11,FALSE)</f>
        <v>integerrimus</v>
      </c>
      <c r="V1848">
        <f>VLOOKUP($D1848,Artslister!$A$1:$W$99,12,FALSE)</f>
        <v>0</v>
      </c>
      <c r="W1848" t="str">
        <f>VLOOKUP($D1848,Artslister!$A$1:$W$99,13,FALSE)</f>
        <v>Medik.</v>
      </c>
      <c r="X1848" t="e">
        <f>VLOOKUP($D1848,Artslister!$A$1:$W$99,15,FALSE)</f>
        <v>#REF!</v>
      </c>
      <c r="Y1848" t="e">
        <f>VLOOKUP($D1848,Artslister!$A$1:$W$99,17,FALSE)</f>
        <v>#N/A</v>
      </c>
    </row>
    <row r="1849" spans="1:25" hidden="1" x14ac:dyDescent="0.3">
      <c r="A1849" s="20" t="s">
        <v>114</v>
      </c>
      <c r="B1849" s="20">
        <v>2023</v>
      </c>
      <c r="C1849" s="20" t="s">
        <v>1490</v>
      </c>
      <c r="D1849" s="20" t="s">
        <v>1936</v>
      </c>
      <c r="E1849" s="20">
        <v>1</v>
      </c>
      <c r="K1849" s="20"/>
      <c r="L1849" t="str">
        <f>VLOOKUP($D1849,Artslister!$A$1:$W$99,2,FALSE)</f>
        <v>Cotoneaster integerrimus</v>
      </c>
      <c r="M1849" t="str">
        <f>VLOOKUP($D1849,Artslister!$A$1:$W$99,3,FALSE)</f>
        <v>103276</v>
      </c>
      <c r="N1849" t="str">
        <f>VLOOKUP($D1849,Artslister!$A$1:$W$99,4,FALSE)</f>
        <v>132025</v>
      </c>
      <c r="O1849" t="str">
        <f>VLOOKUP($D1849,Artslister!$A$1:$W$99,5,FALSE)</f>
        <v>Plantae</v>
      </c>
      <c r="P1849" t="str">
        <f>VLOOKUP($D1849,Artslister!$A$1:$W$99,6,FALSE)</f>
        <v>Magnoliophyta</v>
      </c>
      <c r="Q1849" t="str">
        <f>VLOOKUP($D1849,Artslister!$A$1:$W$99,7,FALSE)</f>
        <v>Eudicots</v>
      </c>
      <c r="R1849" t="str">
        <f>VLOOKUP($D1849,Artslister!$A$1:$W$99,8,FALSE)</f>
        <v>Rosales</v>
      </c>
      <c r="S1849" t="str">
        <f>VLOOKUP($D1849,Artslister!$A$1:$W$99,9,FALSE)</f>
        <v>Rosaceae</v>
      </c>
      <c r="T1849" t="str">
        <f>VLOOKUP($D1849,Artslister!$A$1:$W$99,10,FALSE)</f>
        <v>Cotoneaster</v>
      </c>
      <c r="U1849" t="str">
        <f>VLOOKUP($D1849,Artslister!$A$1:$W$99,11,FALSE)</f>
        <v>integerrimus</v>
      </c>
      <c r="V1849">
        <f>VLOOKUP($D1849,Artslister!$A$1:$W$99,12,FALSE)</f>
        <v>0</v>
      </c>
      <c r="W1849" t="str">
        <f>VLOOKUP($D1849,Artslister!$A$1:$W$99,13,FALSE)</f>
        <v>Medik.</v>
      </c>
      <c r="X1849" t="e">
        <f>VLOOKUP($D1849,Artslister!$A$1:$W$99,15,FALSE)</f>
        <v>#REF!</v>
      </c>
      <c r="Y1849" t="e">
        <f>VLOOKUP($D1849,Artslister!$A$1:$W$99,17,FALSE)</f>
        <v>#N/A</v>
      </c>
    </row>
    <row r="1850" spans="1:25" hidden="1" x14ac:dyDescent="0.3">
      <c r="A1850" s="20" t="s">
        <v>114</v>
      </c>
      <c r="B1850" s="20">
        <v>2020</v>
      </c>
      <c r="C1850" s="20" t="s">
        <v>1490</v>
      </c>
      <c r="D1850" s="20" t="s">
        <v>1113</v>
      </c>
      <c r="E1850" s="20">
        <v>20</v>
      </c>
      <c r="J1850" s="20"/>
      <c r="L1850" t="str">
        <f>VLOOKUP($D1850,Artslister!$A$1:$W$99,2,FALSE)</f>
        <v>Pinus sylvestris</v>
      </c>
      <c r="M1850" t="str">
        <f>VLOOKUP($D1850,Artslister!$A$1:$W$99,3,FALSE)</f>
        <v>103825</v>
      </c>
      <c r="N1850" t="str">
        <f>VLOOKUP($D1850,Artslister!$A$1:$W$99,4,FALSE)</f>
        <v>135419</v>
      </c>
      <c r="O1850" t="str">
        <f>VLOOKUP($D1850,Artslister!$A$1:$W$99,5,FALSE)</f>
        <v>Plantae</v>
      </c>
      <c r="P1850" t="str">
        <f>VLOOKUP($D1850,Artslister!$A$1:$W$99,6,FALSE)</f>
        <v>Pinophyta</v>
      </c>
      <c r="Q1850" t="str">
        <f>VLOOKUP($D1850,Artslister!$A$1:$W$99,7,FALSE)</f>
        <v>Pinopsida</v>
      </c>
      <c r="R1850" t="str">
        <f>VLOOKUP($D1850,Artslister!$A$1:$W$99,8,FALSE)</f>
        <v>Pinales</v>
      </c>
      <c r="S1850" t="str">
        <f>VLOOKUP($D1850,Artslister!$A$1:$W$99,9,FALSE)</f>
        <v>Pinaceae</v>
      </c>
      <c r="T1850" t="str">
        <f>VLOOKUP($D1850,Artslister!$A$1:$W$99,10,FALSE)</f>
        <v>Pinus</v>
      </c>
      <c r="U1850" t="str">
        <f>VLOOKUP($D1850,Artslister!$A$1:$W$99,11,FALSE)</f>
        <v>sylvestris</v>
      </c>
      <c r="V1850">
        <f>VLOOKUP($D1850,Artslister!$A$1:$W$99,12,FALSE)</f>
        <v>0</v>
      </c>
      <c r="W1850" t="str">
        <f>VLOOKUP($D1850,Artslister!$A$1:$W$99,13,FALSE)</f>
        <v>L.</v>
      </c>
      <c r="X1850" t="e">
        <f>VLOOKUP($D1850,Artslister!$A$1:$W$99,15,FALSE)</f>
        <v>#REF!</v>
      </c>
      <c r="Y1850" t="e">
        <f>VLOOKUP($D1850,Artslister!$A$1:$W$99,17,FALSE)</f>
        <v>#N/A</v>
      </c>
    </row>
    <row r="1851" spans="1:25" hidden="1" x14ac:dyDescent="0.3">
      <c r="A1851" s="20" t="s">
        <v>114</v>
      </c>
      <c r="B1851" s="20">
        <v>2021</v>
      </c>
      <c r="C1851" s="20" t="s">
        <v>1490</v>
      </c>
      <c r="D1851" s="20" t="s">
        <v>1113</v>
      </c>
      <c r="E1851" s="20">
        <v>40</v>
      </c>
      <c r="J1851" s="20"/>
      <c r="L1851" t="str">
        <f>VLOOKUP($D1851,Artslister!$A$1:$W$99,2,FALSE)</f>
        <v>Pinus sylvestris</v>
      </c>
      <c r="M1851" t="str">
        <f>VLOOKUP($D1851,Artslister!$A$1:$W$99,3,FALSE)</f>
        <v>103825</v>
      </c>
      <c r="N1851" t="str">
        <f>VLOOKUP($D1851,Artslister!$A$1:$W$99,4,FALSE)</f>
        <v>135419</v>
      </c>
      <c r="O1851" t="str">
        <f>VLOOKUP($D1851,Artslister!$A$1:$W$99,5,FALSE)</f>
        <v>Plantae</v>
      </c>
      <c r="P1851" t="str">
        <f>VLOOKUP($D1851,Artslister!$A$1:$W$99,6,FALSE)</f>
        <v>Pinophyta</v>
      </c>
      <c r="Q1851" t="str">
        <f>VLOOKUP($D1851,Artslister!$A$1:$W$99,7,FALSE)</f>
        <v>Pinopsida</v>
      </c>
      <c r="R1851" t="str">
        <f>VLOOKUP($D1851,Artslister!$A$1:$W$99,8,FALSE)</f>
        <v>Pinales</v>
      </c>
      <c r="S1851" t="str">
        <f>VLOOKUP($D1851,Artslister!$A$1:$W$99,9,FALSE)</f>
        <v>Pinaceae</v>
      </c>
      <c r="T1851" t="str">
        <f>VLOOKUP($D1851,Artslister!$A$1:$W$99,10,FALSE)</f>
        <v>Pinus</v>
      </c>
      <c r="U1851" t="str">
        <f>VLOOKUP($D1851,Artslister!$A$1:$W$99,11,FALSE)</f>
        <v>sylvestris</v>
      </c>
      <c r="V1851">
        <f>VLOOKUP($D1851,Artslister!$A$1:$W$99,12,FALSE)</f>
        <v>0</v>
      </c>
      <c r="W1851" t="str">
        <f>VLOOKUP($D1851,Artslister!$A$1:$W$99,13,FALSE)</f>
        <v>L.</v>
      </c>
      <c r="X1851" t="e">
        <f>VLOOKUP($D1851,Artslister!$A$1:$W$99,15,FALSE)</f>
        <v>#REF!</v>
      </c>
      <c r="Y1851" t="e">
        <f>VLOOKUP($D1851,Artslister!$A$1:$W$99,17,FALSE)</f>
        <v>#N/A</v>
      </c>
    </row>
    <row r="1852" spans="1:25" hidden="1" x14ac:dyDescent="0.3">
      <c r="A1852" s="20" t="s">
        <v>114</v>
      </c>
      <c r="B1852" s="20">
        <v>2022</v>
      </c>
      <c r="C1852" t="s">
        <v>1490</v>
      </c>
      <c r="D1852" t="s">
        <v>1113</v>
      </c>
      <c r="E1852">
        <v>40</v>
      </c>
      <c r="I1852">
        <v>1</v>
      </c>
      <c r="L1852" t="str">
        <f>VLOOKUP($D1852,Artslister!$A$1:$W$99,2,FALSE)</f>
        <v>Pinus sylvestris</v>
      </c>
      <c r="M1852" t="str">
        <f>VLOOKUP($D1852,Artslister!$A$1:$W$99,3,FALSE)</f>
        <v>103825</v>
      </c>
      <c r="N1852" t="str">
        <f>VLOOKUP($D1852,Artslister!$A$1:$W$99,4,FALSE)</f>
        <v>135419</v>
      </c>
      <c r="O1852" t="str">
        <f>VLOOKUP($D1852,Artslister!$A$1:$W$99,5,FALSE)</f>
        <v>Plantae</v>
      </c>
      <c r="P1852" t="str">
        <f>VLOOKUP($D1852,Artslister!$A$1:$W$99,6,FALSE)</f>
        <v>Pinophyta</v>
      </c>
      <c r="Q1852" t="str">
        <f>VLOOKUP($D1852,Artslister!$A$1:$W$99,7,FALSE)</f>
        <v>Pinopsida</v>
      </c>
      <c r="R1852" t="str">
        <f>VLOOKUP($D1852,Artslister!$A$1:$W$99,8,FALSE)</f>
        <v>Pinales</v>
      </c>
      <c r="S1852" t="str">
        <f>VLOOKUP($D1852,Artslister!$A$1:$W$99,9,FALSE)</f>
        <v>Pinaceae</v>
      </c>
      <c r="T1852" t="str">
        <f>VLOOKUP($D1852,Artslister!$A$1:$W$99,10,FALSE)</f>
        <v>Pinus</v>
      </c>
      <c r="U1852" t="str">
        <f>VLOOKUP($D1852,Artslister!$A$1:$W$99,11,FALSE)</f>
        <v>sylvestris</v>
      </c>
      <c r="V1852">
        <f>VLOOKUP($D1852,Artslister!$A$1:$W$99,12,FALSE)</f>
        <v>0</v>
      </c>
      <c r="W1852" t="str">
        <f>VLOOKUP($D1852,Artslister!$A$1:$W$99,13,FALSE)</f>
        <v>L.</v>
      </c>
      <c r="X1852" t="e">
        <f>VLOOKUP($D1852,Artslister!$A$1:$W$99,15,FALSE)</f>
        <v>#REF!</v>
      </c>
      <c r="Y1852" t="e">
        <f>VLOOKUP($D1852,Artslister!$A$1:$W$99,17,FALSE)</f>
        <v>#N/A</v>
      </c>
    </row>
    <row r="1853" spans="1:25" hidden="1" x14ac:dyDescent="0.3">
      <c r="A1853" s="20" t="s">
        <v>114</v>
      </c>
      <c r="B1853" s="20">
        <v>2023</v>
      </c>
      <c r="C1853" s="20" t="s">
        <v>1490</v>
      </c>
      <c r="D1853" s="20" t="s">
        <v>1113</v>
      </c>
      <c r="E1853" s="20">
        <v>30</v>
      </c>
      <c r="H1853">
        <v>1</v>
      </c>
      <c r="K1853" s="20"/>
      <c r="L1853" t="str">
        <f>VLOOKUP($D1853,Artslister!$A$1:$W$99,2,FALSE)</f>
        <v>Pinus sylvestris</v>
      </c>
      <c r="M1853" t="str">
        <f>VLOOKUP($D1853,Artslister!$A$1:$W$99,3,FALSE)</f>
        <v>103825</v>
      </c>
      <c r="N1853" t="str">
        <f>VLOOKUP($D1853,Artslister!$A$1:$W$99,4,FALSE)</f>
        <v>135419</v>
      </c>
      <c r="O1853" t="str">
        <f>VLOOKUP($D1853,Artslister!$A$1:$W$99,5,FALSE)</f>
        <v>Plantae</v>
      </c>
      <c r="P1853" t="str">
        <f>VLOOKUP($D1853,Artslister!$A$1:$W$99,6,FALSE)</f>
        <v>Pinophyta</v>
      </c>
      <c r="Q1853" t="str">
        <f>VLOOKUP($D1853,Artslister!$A$1:$W$99,7,FALSE)</f>
        <v>Pinopsida</v>
      </c>
      <c r="R1853" t="str">
        <f>VLOOKUP($D1853,Artslister!$A$1:$W$99,8,FALSE)</f>
        <v>Pinales</v>
      </c>
      <c r="S1853" t="str">
        <f>VLOOKUP($D1853,Artslister!$A$1:$W$99,9,FALSE)</f>
        <v>Pinaceae</v>
      </c>
      <c r="T1853" t="str">
        <f>VLOOKUP($D1853,Artslister!$A$1:$W$99,10,FALSE)</f>
        <v>Pinus</v>
      </c>
      <c r="U1853" t="str">
        <f>VLOOKUP($D1853,Artslister!$A$1:$W$99,11,FALSE)</f>
        <v>sylvestris</v>
      </c>
      <c r="V1853">
        <f>VLOOKUP($D1853,Artslister!$A$1:$W$99,12,FALSE)</f>
        <v>0</v>
      </c>
      <c r="W1853" t="str">
        <f>VLOOKUP($D1853,Artslister!$A$1:$W$99,13,FALSE)</f>
        <v>L.</v>
      </c>
      <c r="X1853" t="e">
        <f>VLOOKUP($D1853,Artslister!$A$1:$W$99,15,FALSE)</f>
        <v>#REF!</v>
      </c>
      <c r="Y1853" t="e">
        <f>VLOOKUP($D1853,Artslister!$A$1:$W$99,17,FALSE)</f>
        <v>#N/A</v>
      </c>
    </row>
    <row r="1854" spans="1:25" ht="15" x14ac:dyDescent="0.3">
      <c r="A1854" t="s">
        <v>124</v>
      </c>
      <c r="B1854">
        <v>2020</v>
      </c>
      <c r="C1854" t="s">
        <v>1509</v>
      </c>
      <c r="D1854" t="s">
        <v>1928</v>
      </c>
      <c r="E1854">
        <v>3</v>
      </c>
      <c r="L1854" t="str">
        <f>VLOOKUP($D1854,Artslister!$A$1:$W$99,2,FALSE)</f>
        <v>Rosa sp.</v>
      </c>
      <c r="M1854" t="str">
        <f>VLOOKUP($D1854,Artslister!$A$1:$W$99,3,FALSE)</f>
        <v>103384</v>
      </c>
      <c r="N1854" t="str">
        <f>VLOOKUP($D1854,Artslister!$A$1:$W$99,4,FALSE)</f>
        <v>63344</v>
      </c>
      <c r="O1854" t="str">
        <f>VLOOKUP($D1854,Artslister!$A$1:$W$99,5,FALSE)</f>
        <v>Plantae</v>
      </c>
      <c r="P1854" t="str">
        <f>VLOOKUP($D1854,Artslister!$A$1:$W$99,6,FALSE)</f>
        <v>Magnoliophyta</v>
      </c>
      <c r="Q1854" t="str">
        <f>VLOOKUP($D1854,Artslister!$A$1:$W$99,7,FALSE)</f>
        <v>Eudicots</v>
      </c>
      <c r="R1854" t="str">
        <f>VLOOKUP($D1854,Artslister!$A$1:$W$99,8,FALSE)</f>
        <v>Rosales</v>
      </c>
      <c r="S1854" t="str">
        <f>VLOOKUP($D1854,Artslister!$A$1:$W$99,9,FALSE)</f>
        <v>Rosaceae</v>
      </c>
      <c r="T1854" t="str">
        <f>VLOOKUP($D1854,Artslister!$A$1:$W$99,10,FALSE)</f>
        <v>Rosa</v>
      </c>
      <c r="U1854">
        <f>VLOOKUP($D1854,Artslister!$A$1:$W$99,11,FALSE)</f>
        <v>0</v>
      </c>
      <c r="V1854">
        <f>VLOOKUP($D1854,Artslister!$A$1:$W$99,12,FALSE)</f>
        <v>0</v>
      </c>
      <c r="W1854" t="str">
        <f>VLOOKUP($D1854,Artslister!$A$1:$W$99,13,FALSE)</f>
        <v>L.</v>
      </c>
      <c r="X1854" t="e">
        <f>VLOOKUP($D1854,Artslister!$A$1:$W$99,15,FALSE)</f>
        <v>#REF!</v>
      </c>
      <c r="Y1854" t="e">
        <f>VLOOKUP($D1854,Artslister!$A$1:$W$99,17,FALSE)</f>
        <v>#N/A</v>
      </c>
    </row>
    <row r="1855" spans="1:25" ht="14.55" hidden="1" x14ac:dyDescent="0.3">
      <c r="A1855" t="s">
        <v>70</v>
      </c>
      <c r="B1855">
        <v>2020</v>
      </c>
      <c r="C1855" t="s">
        <v>1516</v>
      </c>
      <c r="D1855" t="s">
        <v>1928</v>
      </c>
      <c r="E1855">
        <v>30</v>
      </c>
      <c r="L1855" t="str">
        <f>VLOOKUP($D1855,Artslister!$A$1:$W$99,2,FALSE)</f>
        <v>Rosa sp.</v>
      </c>
      <c r="M1855" t="str">
        <f>VLOOKUP($D1855,Artslister!$A$1:$W$99,3,FALSE)</f>
        <v>103384</v>
      </c>
      <c r="N1855" t="str">
        <f>VLOOKUP($D1855,Artslister!$A$1:$W$99,4,FALSE)</f>
        <v>63344</v>
      </c>
      <c r="O1855" t="str">
        <f>VLOOKUP($D1855,Artslister!$A$1:$W$99,5,FALSE)</f>
        <v>Plantae</v>
      </c>
      <c r="P1855" t="str">
        <f>VLOOKUP($D1855,Artslister!$A$1:$W$99,6,FALSE)</f>
        <v>Magnoliophyta</v>
      </c>
      <c r="Q1855" t="str">
        <f>VLOOKUP($D1855,Artslister!$A$1:$W$99,7,FALSE)</f>
        <v>Eudicots</v>
      </c>
      <c r="R1855" t="str">
        <f>VLOOKUP($D1855,Artslister!$A$1:$W$99,8,FALSE)</f>
        <v>Rosales</v>
      </c>
      <c r="S1855" t="str">
        <f>VLOOKUP($D1855,Artslister!$A$1:$W$99,9,FALSE)</f>
        <v>Rosaceae</v>
      </c>
      <c r="T1855" t="str">
        <f>VLOOKUP($D1855,Artslister!$A$1:$W$99,10,FALSE)</f>
        <v>Rosa</v>
      </c>
      <c r="U1855">
        <f>VLOOKUP($D1855,Artslister!$A$1:$W$99,11,FALSE)</f>
        <v>0</v>
      </c>
      <c r="V1855">
        <f>VLOOKUP($D1855,Artslister!$A$1:$W$99,12,FALSE)</f>
        <v>0</v>
      </c>
      <c r="W1855" t="str">
        <f>VLOOKUP($D1855,Artslister!$A$1:$W$99,13,FALSE)</f>
        <v>L.</v>
      </c>
      <c r="X1855" t="e">
        <f>VLOOKUP($D1855,Artslister!$A$1:$W$99,15,FALSE)</f>
        <v>#REF!</v>
      </c>
      <c r="Y1855" t="e">
        <f>VLOOKUP($D1855,Artslister!$A$1:$W$99,17,FALSE)</f>
        <v>#N/A</v>
      </c>
    </row>
    <row r="1856" spans="1:25" hidden="1" x14ac:dyDescent="0.3">
      <c r="A1856" t="s">
        <v>76</v>
      </c>
      <c r="B1856">
        <v>2020</v>
      </c>
      <c r="C1856" t="s">
        <v>1559</v>
      </c>
      <c r="D1856" t="s">
        <v>1928</v>
      </c>
      <c r="E1856">
        <v>1</v>
      </c>
      <c r="L1856" t="str">
        <f>VLOOKUP($D1856,Artslister!$A$1:$W$99,2,FALSE)</f>
        <v>Rosa sp.</v>
      </c>
      <c r="M1856" t="str">
        <f>VLOOKUP($D1856,Artslister!$A$1:$W$99,3,FALSE)</f>
        <v>103384</v>
      </c>
      <c r="N1856" t="str">
        <f>VLOOKUP($D1856,Artslister!$A$1:$W$99,4,FALSE)</f>
        <v>63344</v>
      </c>
      <c r="O1856" t="str">
        <f>VLOOKUP($D1856,Artslister!$A$1:$W$99,5,FALSE)</f>
        <v>Plantae</v>
      </c>
      <c r="P1856" t="str">
        <f>VLOOKUP($D1856,Artslister!$A$1:$W$99,6,FALSE)</f>
        <v>Magnoliophyta</v>
      </c>
      <c r="Q1856" t="str">
        <f>VLOOKUP($D1856,Artslister!$A$1:$W$99,7,FALSE)</f>
        <v>Eudicots</v>
      </c>
      <c r="R1856" t="str">
        <f>VLOOKUP($D1856,Artslister!$A$1:$W$99,8,FALSE)</f>
        <v>Rosales</v>
      </c>
      <c r="S1856" t="str">
        <f>VLOOKUP($D1856,Artslister!$A$1:$W$99,9,FALSE)</f>
        <v>Rosaceae</v>
      </c>
      <c r="T1856" t="str">
        <f>VLOOKUP($D1856,Artslister!$A$1:$W$99,10,FALSE)</f>
        <v>Rosa</v>
      </c>
      <c r="U1856">
        <f>VLOOKUP($D1856,Artslister!$A$1:$W$99,11,FALSE)</f>
        <v>0</v>
      </c>
      <c r="V1856">
        <f>VLOOKUP($D1856,Artslister!$A$1:$W$99,12,FALSE)</f>
        <v>0</v>
      </c>
      <c r="W1856" t="str">
        <f>VLOOKUP($D1856,Artslister!$A$1:$W$99,13,FALSE)</f>
        <v>L.</v>
      </c>
      <c r="X1856" t="e">
        <f>VLOOKUP($D1856,Artslister!$A$1:$W$99,15,FALSE)</f>
        <v>#REF!</v>
      </c>
      <c r="Y1856" t="e">
        <f>VLOOKUP($D1856,Artslister!$A$1:$W$99,17,FALSE)</f>
        <v>#N/A</v>
      </c>
    </row>
    <row r="1857" spans="1:25" ht="14.55" hidden="1" x14ac:dyDescent="0.3">
      <c r="A1857" t="s">
        <v>147</v>
      </c>
      <c r="B1857">
        <v>2020</v>
      </c>
      <c r="C1857" t="s">
        <v>1599</v>
      </c>
      <c r="D1857" t="s">
        <v>1928</v>
      </c>
      <c r="E1857">
        <v>35</v>
      </c>
      <c r="L1857" t="str">
        <f>VLOOKUP($D1857,Artslister!$A$1:$W$99,2,FALSE)</f>
        <v>Rosa sp.</v>
      </c>
      <c r="M1857" t="str">
        <f>VLOOKUP($D1857,Artslister!$A$1:$W$99,3,FALSE)</f>
        <v>103384</v>
      </c>
      <c r="N1857" t="str">
        <f>VLOOKUP($D1857,Artslister!$A$1:$W$99,4,FALSE)</f>
        <v>63344</v>
      </c>
      <c r="O1857" t="str">
        <f>VLOOKUP($D1857,Artslister!$A$1:$W$99,5,FALSE)</f>
        <v>Plantae</v>
      </c>
      <c r="P1857" t="str">
        <f>VLOOKUP($D1857,Artslister!$A$1:$W$99,6,FALSE)</f>
        <v>Magnoliophyta</v>
      </c>
      <c r="Q1857" t="str">
        <f>VLOOKUP($D1857,Artslister!$A$1:$W$99,7,FALSE)</f>
        <v>Eudicots</v>
      </c>
      <c r="R1857" t="str">
        <f>VLOOKUP($D1857,Artslister!$A$1:$W$99,8,FALSE)</f>
        <v>Rosales</v>
      </c>
      <c r="S1857" t="str">
        <f>VLOOKUP($D1857,Artslister!$A$1:$W$99,9,FALSE)</f>
        <v>Rosaceae</v>
      </c>
      <c r="T1857" t="str">
        <f>VLOOKUP($D1857,Artslister!$A$1:$W$99,10,FALSE)</f>
        <v>Rosa</v>
      </c>
      <c r="U1857">
        <f>VLOOKUP($D1857,Artslister!$A$1:$W$99,11,FALSE)</f>
        <v>0</v>
      </c>
      <c r="V1857">
        <f>VLOOKUP($D1857,Artslister!$A$1:$W$99,12,FALSE)</f>
        <v>0</v>
      </c>
      <c r="W1857" t="str">
        <f>VLOOKUP($D1857,Artslister!$A$1:$W$99,13,FALSE)</f>
        <v>L.</v>
      </c>
      <c r="X1857" t="e">
        <f>VLOOKUP($D1857,Artslister!$A$1:$W$99,15,FALSE)</f>
        <v>#REF!</v>
      </c>
      <c r="Y1857" t="e">
        <f>VLOOKUP($D1857,Artslister!$A$1:$W$99,17,FALSE)</f>
        <v>#N/A</v>
      </c>
    </row>
    <row r="1858" spans="1:25" ht="14.55" hidden="1" x14ac:dyDescent="0.3">
      <c r="A1858" t="s">
        <v>147</v>
      </c>
      <c r="B1858">
        <v>2020</v>
      </c>
      <c r="C1858" t="s">
        <v>1601</v>
      </c>
      <c r="D1858" t="s">
        <v>1928</v>
      </c>
      <c r="E1858">
        <v>35</v>
      </c>
      <c r="L1858" t="str">
        <f>VLOOKUP($D1858,Artslister!$A$1:$W$99,2,FALSE)</f>
        <v>Rosa sp.</v>
      </c>
      <c r="M1858" t="str">
        <f>VLOOKUP($D1858,Artslister!$A$1:$W$99,3,FALSE)</f>
        <v>103384</v>
      </c>
      <c r="N1858" t="str">
        <f>VLOOKUP($D1858,Artslister!$A$1:$W$99,4,FALSE)</f>
        <v>63344</v>
      </c>
      <c r="O1858" t="str">
        <f>VLOOKUP($D1858,Artslister!$A$1:$W$99,5,FALSE)</f>
        <v>Plantae</v>
      </c>
      <c r="P1858" t="str">
        <f>VLOOKUP($D1858,Artslister!$A$1:$W$99,6,FALSE)</f>
        <v>Magnoliophyta</v>
      </c>
      <c r="Q1858" t="str">
        <f>VLOOKUP($D1858,Artslister!$A$1:$W$99,7,FALSE)</f>
        <v>Eudicots</v>
      </c>
      <c r="R1858" t="str">
        <f>VLOOKUP($D1858,Artslister!$A$1:$W$99,8,FALSE)</f>
        <v>Rosales</v>
      </c>
      <c r="S1858" t="str">
        <f>VLOOKUP($D1858,Artslister!$A$1:$W$99,9,FALSE)</f>
        <v>Rosaceae</v>
      </c>
      <c r="T1858" t="str">
        <f>VLOOKUP($D1858,Artslister!$A$1:$W$99,10,FALSE)</f>
        <v>Rosa</v>
      </c>
      <c r="U1858">
        <f>VLOOKUP($D1858,Artslister!$A$1:$W$99,11,FALSE)</f>
        <v>0</v>
      </c>
      <c r="V1858">
        <f>VLOOKUP($D1858,Artslister!$A$1:$W$99,12,FALSE)</f>
        <v>0</v>
      </c>
      <c r="W1858" t="str">
        <f>VLOOKUP($D1858,Artslister!$A$1:$W$99,13,FALSE)</f>
        <v>L.</v>
      </c>
      <c r="X1858" t="e">
        <f>VLOOKUP($D1858,Artslister!$A$1:$W$99,15,FALSE)</f>
        <v>#REF!</v>
      </c>
      <c r="Y1858" t="e">
        <f>VLOOKUP($D1858,Artslister!$A$1:$W$99,17,FALSE)</f>
        <v>#N/A</v>
      </c>
    </row>
    <row r="1859" spans="1:25" ht="14.55" hidden="1" x14ac:dyDescent="0.3">
      <c r="A1859" t="s">
        <v>147</v>
      </c>
      <c r="B1859">
        <v>2020</v>
      </c>
      <c r="C1859" t="s">
        <v>1610</v>
      </c>
      <c r="D1859" t="s">
        <v>1928</v>
      </c>
      <c r="E1859">
        <v>4</v>
      </c>
      <c r="L1859" t="str">
        <f>VLOOKUP($D1859,Artslister!$A$1:$W$99,2,FALSE)</f>
        <v>Rosa sp.</v>
      </c>
      <c r="M1859" t="str">
        <f>VLOOKUP($D1859,Artslister!$A$1:$W$99,3,FALSE)</f>
        <v>103384</v>
      </c>
      <c r="N1859" t="str">
        <f>VLOOKUP($D1859,Artslister!$A$1:$W$99,4,FALSE)</f>
        <v>63344</v>
      </c>
      <c r="O1859" t="str">
        <f>VLOOKUP($D1859,Artslister!$A$1:$W$99,5,FALSE)</f>
        <v>Plantae</v>
      </c>
      <c r="P1859" t="str">
        <f>VLOOKUP($D1859,Artslister!$A$1:$W$99,6,FALSE)</f>
        <v>Magnoliophyta</v>
      </c>
      <c r="Q1859" t="str">
        <f>VLOOKUP($D1859,Artslister!$A$1:$W$99,7,FALSE)</f>
        <v>Eudicots</v>
      </c>
      <c r="R1859" t="str">
        <f>VLOOKUP($D1859,Artslister!$A$1:$W$99,8,FALSE)</f>
        <v>Rosales</v>
      </c>
      <c r="S1859" t="str">
        <f>VLOOKUP($D1859,Artslister!$A$1:$W$99,9,FALSE)</f>
        <v>Rosaceae</v>
      </c>
      <c r="T1859" t="str">
        <f>VLOOKUP($D1859,Artslister!$A$1:$W$99,10,FALSE)</f>
        <v>Rosa</v>
      </c>
      <c r="U1859">
        <f>VLOOKUP($D1859,Artslister!$A$1:$W$99,11,FALSE)</f>
        <v>0</v>
      </c>
      <c r="V1859">
        <f>VLOOKUP($D1859,Artslister!$A$1:$W$99,12,FALSE)</f>
        <v>0</v>
      </c>
      <c r="W1859" t="str">
        <f>VLOOKUP($D1859,Artslister!$A$1:$W$99,13,FALSE)</f>
        <v>L.</v>
      </c>
      <c r="X1859" t="e">
        <f>VLOOKUP($D1859,Artslister!$A$1:$W$99,15,FALSE)</f>
        <v>#REF!</v>
      </c>
      <c r="Y1859" t="e">
        <f>VLOOKUP($D1859,Artslister!$A$1:$W$99,17,FALSE)</f>
        <v>#N/A</v>
      </c>
    </row>
    <row r="1860" spans="1:25" ht="14.55" hidden="1" x14ac:dyDescent="0.3">
      <c r="A1860" t="s">
        <v>147</v>
      </c>
      <c r="B1860">
        <v>2020</v>
      </c>
      <c r="C1860" t="s">
        <v>1607</v>
      </c>
      <c r="D1860" t="s">
        <v>1928</v>
      </c>
      <c r="E1860">
        <v>5</v>
      </c>
      <c r="L1860" t="str">
        <f>VLOOKUP($D1860,Artslister!$A$1:$W$99,2,FALSE)</f>
        <v>Rosa sp.</v>
      </c>
      <c r="M1860" t="str">
        <f>VLOOKUP($D1860,Artslister!$A$1:$W$99,3,FALSE)</f>
        <v>103384</v>
      </c>
      <c r="N1860" t="str">
        <f>VLOOKUP($D1860,Artslister!$A$1:$W$99,4,FALSE)</f>
        <v>63344</v>
      </c>
      <c r="O1860" t="str">
        <f>VLOOKUP($D1860,Artslister!$A$1:$W$99,5,FALSE)</f>
        <v>Plantae</v>
      </c>
      <c r="P1860" t="str">
        <f>VLOOKUP($D1860,Artslister!$A$1:$W$99,6,FALSE)</f>
        <v>Magnoliophyta</v>
      </c>
      <c r="Q1860" t="str">
        <f>VLOOKUP($D1860,Artslister!$A$1:$W$99,7,FALSE)</f>
        <v>Eudicots</v>
      </c>
      <c r="R1860" t="str">
        <f>VLOOKUP($D1860,Artslister!$A$1:$W$99,8,FALSE)</f>
        <v>Rosales</v>
      </c>
      <c r="S1860" t="str">
        <f>VLOOKUP($D1860,Artslister!$A$1:$W$99,9,FALSE)</f>
        <v>Rosaceae</v>
      </c>
      <c r="T1860" t="str">
        <f>VLOOKUP($D1860,Artslister!$A$1:$W$99,10,FALSE)</f>
        <v>Rosa</v>
      </c>
      <c r="U1860">
        <f>VLOOKUP($D1860,Artslister!$A$1:$W$99,11,FALSE)</f>
        <v>0</v>
      </c>
      <c r="V1860">
        <f>VLOOKUP($D1860,Artslister!$A$1:$W$99,12,FALSE)</f>
        <v>0</v>
      </c>
      <c r="W1860" t="str">
        <f>VLOOKUP($D1860,Artslister!$A$1:$W$99,13,FALSE)</f>
        <v>L.</v>
      </c>
      <c r="X1860" t="e">
        <f>VLOOKUP($D1860,Artslister!$A$1:$W$99,15,FALSE)</f>
        <v>#REF!</v>
      </c>
      <c r="Y1860" t="e">
        <f>VLOOKUP($D1860,Artslister!$A$1:$W$99,17,FALSE)</f>
        <v>#N/A</v>
      </c>
    </row>
    <row r="1861" spans="1:25" ht="14.55" hidden="1" x14ac:dyDescent="0.3">
      <c r="A1861" t="s">
        <v>147</v>
      </c>
      <c r="B1861">
        <v>2020</v>
      </c>
      <c r="C1861" t="s">
        <v>1603</v>
      </c>
      <c r="D1861" t="s">
        <v>1928</v>
      </c>
      <c r="E1861">
        <v>25</v>
      </c>
      <c r="L1861" t="str">
        <f>VLOOKUP($D1861,Artslister!$A$1:$W$99,2,FALSE)</f>
        <v>Rosa sp.</v>
      </c>
      <c r="M1861" t="str">
        <f>VLOOKUP($D1861,Artslister!$A$1:$W$99,3,FALSE)</f>
        <v>103384</v>
      </c>
      <c r="N1861" t="str">
        <f>VLOOKUP($D1861,Artslister!$A$1:$W$99,4,FALSE)</f>
        <v>63344</v>
      </c>
      <c r="O1861" t="str">
        <f>VLOOKUP($D1861,Artslister!$A$1:$W$99,5,FALSE)</f>
        <v>Plantae</v>
      </c>
      <c r="P1861" t="str">
        <f>VLOOKUP($D1861,Artslister!$A$1:$W$99,6,FALSE)</f>
        <v>Magnoliophyta</v>
      </c>
      <c r="Q1861" t="str">
        <f>VLOOKUP($D1861,Artslister!$A$1:$W$99,7,FALSE)</f>
        <v>Eudicots</v>
      </c>
      <c r="R1861" t="str">
        <f>VLOOKUP($D1861,Artslister!$A$1:$W$99,8,FALSE)</f>
        <v>Rosales</v>
      </c>
      <c r="S1861" t="str">
        <f>VLOOKUP($D1861,Artslister!$A$1:$W$99,9,FALSE)</f>
        <v>Rosaceae</v>
      </c>
      <c r="T1861" t="str">
        <f>VLOOKUP($D1861,Artslister!$A$1:$W$99,10,FALSE)</f>
        <v>Rosa</v>
      </c>
      <c r="U1861">
        <f>VLOOKUP($D1861,Artslister!$A$1:$W$99,11,FALSE)</f>
        <v>0</v>
      </c>
      <c r="V1861">
        <f>VLOOKUP($D1861,Artslister!$A$1:$W$99,12,FALSE)</f>
        <v>0</v>
      </c>
      <c r="W1861" t="str">
        <f>VLOOKUP($D1861,Artslister!$A$1:$W$99,13,FALSE)</f>
        <v>L.</v>
      </c>
      <c r="X1861" t="e">
        <f>VLOOKUP($D1861,Artslister!$A$1:$W$99,15,FALSE)</f>
        <v>#REF!</v>
      </c>
      <c r="Y1861" t="e">
        <f>VLOOKUP($D1861,Artslister!$A$1:$W$99,17,FALSE)</f>
        <v>#N/A</v>
      </c>
    </row>
    <row r="1862" spans="1:25" ht="14.55" hidden="1" x14ac:dyDescent="0.3">
      <c r="A1862" t="s">
        <v>147</v>
      </c>
      <c r="B1862">
        <v>2020</v>
      </c>
      <c r="C1862" t="s">
        <v>1604</v>
      </c>
      <c r="D1862" t="s">
        <v>1928</v>
      </c>
      <c r="E1862">
        <v>10</v>
      </c>
      <c r="L1862" t="str">
        <f>VLOOKUP($D1862,Artslister!$A$1:$W$99,2,FALSE)</f>
        <v>Rosa sp.</v>
      </c>
      <c r="M1862" t="str">
        <f>VLOOKUP($D1862,Artslister!$A$1:$W$99,3,FALSE)</f>
        <v>103384</v>
      </c>
      <c r="N1862" t="str">
        <f>VLOOKUP($D1862,Artslister!$A$1:$W$99,4,FALSE)</f>
        <v>63344</v>
      </c>
      <c r="O1862" t="str">
        <f>VLOOKUP($D1862,Artslister!$A$1:$W$99,5,FALSE)</f>
        <v>Plantae</v>
      </c>
      <c r="P1862" t="str">
        <f>VLOOKUP($D1862,Artslister!$A$1:$W$99,6,FALSE)</f>
        <v>Magnoliophyta</v>
      </c>
      <c r="Q1862" t="str">
        <f>VLOOKUP($D1862,Artslister!$A$1:$W$99,7,FALSE)</f>
        <v>Eudicots</v>
      </c>
      <c r="R1862" t="str">
        <f>VLOOKUP($D1862,Artslister!$A$1:$W$99,8,FALSE)</f>
        <v>Rosales</v>
      </c>
      <c r="S1862" t="str">
        <f>VLOOKUP($D1862,Artslister!$A$1:$W$99,9,FALSE)</f>
        <v>Rosaceae</v>
      </c>
      <c r="T1862" t="str">
        <f>VLOOKUP($D1862,Artslister!$A$1:$W$99,10,FALSE)</f>
        <v>Rosa</v>
      </c>
      <c r="U1862">
        <f>VLOOKUP($D1862,Artslister!$A$1:$W$99,11,FALSE)</f>
        <v>0</v>
      </c>
      <c r="V1862">
        <f>VLOOKUP($D1862,Artslister!$A$1:$W$99,12,FALSE)</f>
        <v>0</v>
      </c>
      <c r="W1862" t="str">
        <f>VLOOKUP($D1862,Artslister!$A$1:$W$99,13,FALSE)</f>
        <v>L.</v>
      </c>
      <c r="X1862" t="e">
        <f>VLOOKUP($D1862,Artslister!$A$1:$W$99,15,FALSE)</f>
        <v>#REF!</v>
      </c>
      <c r="Y1862" t="e">
        <f>VLOOKUP($D1862,Artslister!$A$1:$W$99,17,FALSE)</f>
        <v>#N/A</v>
      </c>
    </row>
    <row r="1863" spans="1:25" ht="14.55" hidden="1" x14ac:dyDescent="0.3">
      <c r="A1863" t="s">
        <v>147</v>
      </c>
      <c r="B1863">
        <v>2020</v>
      </c>
      <c r="C1863" t="s">
        <v>1606</v>
      </c>
      <c r="D1863" t="s">
        <v>1928</v>
      </c>
      <c r="E1863">
        <v>4</v>
      </c>
      <c r="L1863" t="str">
        <f>VLOOKUP($D1863,Artslister!$A$1:$W$99,2,FALSE)</f>
        <v>Rosa sp.</v>
      </c>
      <c r="M1863" t="str">
        <f>VLOOKUP($D1863,Artslister!$A$1:$W$99,3,FALSE)</f>
        <v>103384</v>
      </c>
      <c r="N1863" t="str">
        <f>VLOOKUP($D1863,Artslister!$A$1:$W$99,4,FALSE)</f>
        <v>63344</v>
      </c>
      <c r="O1863" t="str">
        <f>VLOOKUP($D1863,Artslister!$A$1:$W$99,5,FALSE)</f>
        <v>Plantae</v>
      </c>
      <c r="P1863" t="str">
        <f>VLOOKUP($D1863,Artslister!$A$1:$W$99,6,FALSE)</f>
        <v>Magnoliophyta</v>
      </c>
      <c r="Q1863" t="str">
        <f>VLOOKUP($D1863,Artslister!$A$1:$W$99,7,FALSE)</f>
        <v>Eudicots</v>
      </c>
      <c r="R1863" t="str">
        <f>VLOOKUP($D1863,Artslister!$A$1:$W$99,8,FALSE)</f>
        <v>Rosales</v>
      </c>
      <c r="S1863" t="str">
        <f>VLOOKUP($D1863,Artslister!$A$1:$W$99,9,FALSE)</f>
        <v>Rosaceae</v>
      </c>
      <c r="T1863" t="str">
        <f>VLOOKUP($D1863,Artslister!$A$1:$W$99,10,FALSE)</f>
        <v>Rosa</v>
      </c>
      <c r="U1863">
        <f>VLOOKUP($D1863,Artslister!$A$1:$W$99,11,FALSE)</f>
        <v>0</v>
      </c>
      <c r="V1863">
        <f>VLOOKUP($D1863,Artslister!$A$1:$W$99,12,FALSE)</f>
        <v>0</v>
      </c>
      <c r="W1863" t="str">
        <f>VLOOKUP($D1863,Artslister!$A$1:$W$99,13,FALSE)</f>
        <v>L.</v>
      </c>
      <c r="X1863" t="e">
        <f>VLOOKUP($D1863,Artslister!$A$1:$W$99,15,FALSE)</f>
        <v>#REF!</v>
      </c>
      <c r="Y1863" t="e">
        <f>VLOOKUP($D1863,Artslister!$A$1:$W$99,17,FALSE)</f>
        <v>#N/A</v>
      </c>
    </row>
    <row r="1864" spans="1:25" hidden="1" x14ac:dyDescent="0.3">
      <c r="A1864" t="s">
        <v>57</v>
      </c>
      <c r="B1864">
        <v>2020</v>
      </c>
      <c r="C1864" t="s">
        <v>1627</v>
      </c>
      <c r="D1864" t="s">
        <v>1928</v>
      </c>
      <c r="E1864">
        <v>6</v>
      </c>
      <c r="L1864" t="str">
        <f>VLOOKUP($D1864,Artslister!$A$1:$W$99,2,FALSE)</f>
        <v>Rosa sp.</v>
      </c>
      <c r="M1864" t="str">
        <f>VLOOKUP($D1864,Artslister!$A$1:$W$99,3,FALSE)</f>
        <v>103384</v>
      </c>
      <c r="N1864" t="str">
        <f>VLOOKUP($D1864,Artslister!$A$1:$W$99,4,FALSE)</f>
        <v>63344</v>
      </c>
      <c r="O1864" t="str">
        <f>VLOOKUP($D1864,Artslister!$A$1:$W$99,5,FALSE)</f>
        <v>Plantae</v>
      </c>
      <c r="P1864" t="str">
        <f>VLOOKUP($D1864,Artslister!$A$1:$W$99,6,FALSE)</f>
        <v>Magnoliophyta</v>
      </c>
      <c r="Q1864" t="str">
        <f>VLOOKUP($D1864,Artslister!$A$1:$W$99,7,FALSE)</f>
        <v>Eudicots</v>
      </c>
      <c r="R1864" t="str">
        <f>VLOOKUP($D1864,Artslister!$A$1:$W$99,8,FALSE)</f>
        <v>Rosales</v>
      </c>
      <c r="S1864" t="str">
        <f>VLOOKUP($D1864,Artslister!$A$1:$W$99,9,FALSE)</f>
        <v>Rosaceae</v>
      </c>
      <c r="T1864" t="str">
        <f>VLOOKUP($D1864,Artslister!$A$1:$W$99,10,FALSE)</f>
        <v>Rosa</v>
      </c>
      <c r="U1864">
        <f>VLOOKUP($D1864,Artslister!$A$1:$W$99,11,FALSE)</f>
        <v>0</v>
      </c>
      <c r="V1864">
        <f>VLOOKUP($D1864,Artslister!$A$1:$W$99,12,FALSE)</f>
        <v>0</v>
      </c>
      <c r="W1864" t="str">
        <f>VLOOKUP($D1864,Artslister!$A$1:$W$99,13,FALSE)</f>
        <v>L.</v>
      </c>
      <c r="X1864" t="e">
        <f>VLOOKUP($D1864,Artslister!$A$1:$W$99,15,FALSE)</f>
        <v>#REF!</v>
      </c>
      <c r="Y1864" t="e">
        <f>VLOOKUP($D1864,Artslister!$A$1:$W$99,17,FALSE)</f>
        <v>#N/A</v>
      </c>
    </row>
    <row r="1865" spans="1:25" hidden="1" x14ac:dyDescent="0.3">
      <c r="A1865" t="s">
        <v>57</v>
      </c>
      <c r="B1865">
        <v>2020</v>
      </c>
      <c r="C1865" t="s">
        <v>1637</v>
      </c>
      <c r="D1865" t="s">
        <v>1928</v>
      </c>
      <c r="E1865">
        <v>2</v>
      </c>
      <c r="L1865" t="str">
        <f>VLOOKUP($D1865,Artslister!$A$1:$W$99,2,FALSE)</f>
        <v>Rosa sp.</v>
      </c>
      <c r="M1865" t="str">
        <f>VLOOKUP($D1865,Artslister!$A$1:$W$99,3,FALSE)</f>
        <v>103384</v>
      </c>
      <c r="N1865" t="str">
        <f>VLOOKUP($D1865,Artslister!$A$1:$W$99,4,FALSE)</f>
        <v>63344</v>
      </c>
      <c r="O1865" t="str">
        <f>VLOOKUP($D1865,Artslister!$A$1:$W$99,5,FALSE)</f>
        <v>Plantae</v>
      </c>
      <c r="P1865" t="str">
        <f>VLOOKUP($D1865,Artslister!$A$1:$W$99,6,FALSE)</f>
        <v>Magnoliophyta</v>
      </c>
      <c r="Q1865" t="str">
        <f>VLOOKUP($D1865,Artslister!$A$1:$W$99,7,FALSE)</f>
        <v>Eudicots</v>
      </c>
      <c r="R1865" t="str">
        <f>VLOOKUP($D1865,Artslister!$A$1:$W$99,8,FALSE)</f>
        <v>Rosales</v>
      </c>
      <c r="S1865" t="str">
        <f>VLOOKUP($D1865,Artslister!$A$1:$W$99,9,FALSE)</f>
        <v>Rosaceae</v>
      </c>
      <c r="T1865" t="str">
        <f>VLOOKUP($D1865,Artslister!$A$1:$W$99,10,FALSE)</f>
        <v>Rosa</v>
      </c>
      <c r="U1865">
        <f>VLOOKUP($D1865,Artslister!$A$1:$W$99,11,FALSE)</f>
        <v>0</v>
      </c>
      <c r="V1865">
        <f>VLOOKUP($D1865,Artslister!$A$1:$W$99,12,FALSE)</f>
        <v>0</v>
      </c>
      <c r="W1865" t="str">
        <f>VLOOKUP($D1865,Artslister!$A$1:$W$99,13,FALSE)</f>
        <v>L.</v>
      </c>
      <c r="X1865" t="e">
        <f>VLOOKUP($D1865,Artslister!$A$1:$W$99,15,FALSE)</f>
        <v>#REF!</v>
      </c>
      <c r="Y1865" t="e">
        <f>VLOOKUP($D1865,Artslister!$A$1:$W$99,17,FALSE)</f>
        <v>#N/A</v>
      </c>
    </row>
    <row r="1866" spans="1:25" hidden="1" x14ac:dyDescent="0.3">
      <c r="A1866" t="s">
        <v>57</v>
      </c>
      <c r="B1866">
        <v>2020</v>
      </c>
      <c r="C1866" t="s">
        <v>1658</v>
      </c>
      <c r="D1866" t="s">
        <v>1928</v>
      </c>
      <c r="E1866">
        <v>15</v>
      </c>
      <c r="L1866" t="str">
        <f>VLOOKUP($D1866,Artslister!$A$1:$W$99,2,FALSE)</f>
        <v>Rosa sp.</v>
      </c>
      <c r="M1866" t="str">
        <f>VLOOKUP($D1866,Artslister!$A$1:$W$99,3,FALSE)</f>
        <v>103384</v>
      </c>
      <c r="N1866" t="str">
        <f>VLOOKUP($D1866,Artslister!$A$1:$W$99,4,FALSE)</f>
        <v>63344</v>
      </c>
      <c r="O1866" t="str">
        <f>VLOOKUP($D1866,Artslister!$A$1:$W$99,5,FALSE)</f>
        <v>Plantae</v>
      </c>
      <c r="P1866" t="str">
        <f>VLOOKUP($D1866,Artslister!$A$1:$W$99,6,FALSE)</f>
        <v>Magnoliophyta</v>
      </c>
      <c r="Q1866" t="str">
        <f>VLOOKUP($D1866,Artslister!$A$1:$W$99,7,FALSE)</f>
        <v>Eudicots</v>
      </c>
      <c r="R1866" t="str">
        <f>VLOOKUP($D1866,Artslister!$A$1:$W$99,8,FALSE)</f>
        <v>Rosales</v>
      </c>
      <c r="S1866" t="str">
        <f>VLOOKUP($D1866,Artslister!$A$1:$W$99,9,FALSE)</f>
        <v>Rosaceae</v>
      </c>
      <c r="T1866" t="str">
        <f>VLOOKUP($D1866,Artslister!$A$1:$W$99,10,FALSE)</f>
        <v>Rosa</v>
      </c>
      <c r="U1866">
        <f>VLOOKUP($D1866,Artslister!$A$1:$W$99,11,FALSE)</f>
        <v>0</v>
      </c>
      <c r="V1866">
        <f>VLOOKUP($D1866,Artslister!$A$1:$W$99,12,FALSE)</f>
        <v>0</v>
      </c>
      <c r="W1866" t="str">
        <f>VLOOKUP($D1866,Artslister!$A$1:$W$99,13,FALSE)</f>
        <v>L.</v>
      </c>
      <c r="X1866" t="e">
        <f>VLOOKUP($D1866,Artslister!$A$1:$W$99,15,FALSE)</f>
        <v>#REF!</v>
      </c>
      <c r="Y1866" t="e">
        <f>VLOOKUP($D1866,Artslister!$A$1:$W$99,17,FALSE)</f>
        <v>#N/A</v>
      </c>
    </row>
    <row r="1867" spans="1:25" hidden="1" x14ac:dyDescent="0.3">
      <c r="A1867" t="s">
        <v>98</v>
      </c>
      <c r="B1867">
        <v>2020</v>
      </c>
      <c r="C1867" t="s">
        <v>1720</v>
      </c>
      <c r="D1867" t="s">
        <v>1928</v>
      </c>
      <c r="E1867">
        <v>10</v>
      </c>
      <c r="L1867" t="str">
        <f>VLOOKUP($D1867,Artslister!$A$1:$W$99,2,FALSE)</f>
        <v>Rosa sp.</v>
      </c>
      <c r="M1867" t="str">
        <f>VLOOKUP($D1867,Artslister!$A$1:$W$99,3,FALSE)</f>
        <v>103384</v>
      </c>
      <c r="N1867" t="str">
        <f>VLOOKUP($D1867,Artslister!$A$1:$W$99,4,FALSE)</f>
        <v>63344</v>
      </c>
      <c r="O1867" t="str">
        <f>VLOOKUP($D1867,Artslister!$A$1:$W$99,5,FALSE)</f>
        <v>Plantae</v>
      </c>
      <c r="P1867" t="str">
        <f>VLOOKUP($D1867,Artslister!$A$1:$W$99,6,FALSE)</f>
        <v>Magnoliophyta</v>
      </c>
      <c r="Q1867" t="str">
        <f>VLOOKUP($D1867,Artslister!$A$1:$W$99,7,FALSE)</f>
        <v>Eudicots</v>
      </c>
      <c r="R1867" t="str">
        <f>VLOOKUP($D1867,Artslister!$A$1:$W$99,8,FALSE)</f>
        <v>Rosales</v>
      </c>
      <c r="S1867" t="str">
        <f>VLOOKUP($D1867,Artslister!$A$1:$W$99,9,FALSE)</f>
        <v>Rosaceae</v>
      </c>
      <c r="T1867" t="str">
        <f>VLOOKUP($D1867,Artslister!$A$1:$W$99,10,FALSE)</f>
        <v>Rosa</v>
      </c>
      <c r="U1867">
        <f>VLOOKUP($D1867,Artslister!$A$1:$W$99,11,FALSE)</f>
        <v>0</v>
      </c>
      <c r="V1867">
        <f>VLOOKUP($D1867,Artslister!$A$1:$W$99,12,FALSE)</f>
        <v>0</v>
      </c>
      <c r="W1867" t="str">
        <f>VLOOKUP($D1867,Artslister!$A$1:$W$99,13,FALSE)</f>
        <v>L.</v>
      </c>
      <c r="X1867" t="e">
        <f>VLOOKUP($D1867,Artslister!$A$1:$W$99,15,FALSE)</f>
        <v>#REF!</v>
      </c>
      <c r="Y1867" t="e">
        <f>VLOOKUP($D1867,Artslister!$A$1:$W$99,17,FALSE)</f>
        <v>#N/A</v>
      </c>
    </row>
    <row r="1868" spans="1:25" hidden="1" x14ac:dyDescent="0.3">
      <c r="A1868" t="s">
        <v>98</v>
      </c>
      <c r="B1868">
        <v>2020</v>
      </c>
      <c r="C1868" t="s">
        <v>1726</v>
      </c>
      <c r="D1868" t="s">
        <v>1928</v>
      </c>
      <c r="E1868">
        <v>4</v>
      </c>
      <c r="L1868" t="str">
        <f>VLOOKUP($D1868,Artslister!$A$1:$W$99,2,FALSE)</f>
        <v>Rosa sp.</v>
      </c>
      <c r="M1868" t="str">
        <f>VLOOKUP($D1868,Artslister!$A$1:$W$99,3,FALSE)</f>
        <v>103384</v>
      </c>
      <c r="N1868" t="str">
        <f>VLOOKUP($D1868,Artslister!$A$1:$W$99,4,FALSE)</f>
        <v>63344</v>
      </c>
      <c r="O1868" t="str">
        <f>VLOOKUP($D1868,Artslister!$A$1:$W$99,5,FALSE)</f>
        <v>Plantae</v>
      </c>
      <c r="P1868" t="str">
        <f>VLOOKUP($D1868,Artslister!$A$1:$W$99,6,FALSE)</f>
        <v>Magnoliophyta</v>
      </c>
      <c r="Q1868" t="str">
        <f>VLOOKUP($D1868,Artslister!$A$1:$W$99,7,FALSE)</f>
        <v>Eudicots</v>
      </c>
      <c r="R1868" t="str">
        <f>VLOOKUP($D1868,Artslister!$A$1:$W$99,8,FALSE)</f>
        <v>Rosales</v>
      </c>
      <c r="S1868" t="str">
        <f>VLOOKUP($D1868,Artslister!$A$1:$W$99,9,FALSE)</f>
        <v>Rosaceae</v>
      </c>
      <c r="T1868" t="str">
        <f>VLOOKUP($D1868,Artslister!$A$1:$W$99,10,FALSE)</f>
        <v>Rosa</v>
      </c>
      <c r="U1868">
        <f>VLOOKUP($D1868,Artslister!$A$1:$W$99,11,FALSE)</f>
        <v>0</v>
      </c>
      <c r="V1868">
        <f>VLOOKUP($D1868,Artslister!$A$1:$W$99,12,FALSE)</f>
        <v>0</v>
      </c>
      <c r="W1868" t="str">
        <f>VLOOKUP($D1868,Artslister!$A$1:$W$99,13,FALSE)</f>
        <v>L.</v>
      </c>
      <c r="X1868" t="e">
        <f>VLOOKUP($D1868,Artslister!$A$1:$W$99,15,FALSE)</f>
        <v>#REF!</v>
      </c>
      <c r="Y1868" t="e">
        <f>VLOOKUP($D1868,Artslister!$A$1:$W$99,17,FALSE)</f>
        <v>#N/A</v>
      </c>
    </row>
    <row r="1869" spans="1:25" hidden="1" x14ac:dyDescent="0.3">
      <c r="A1869" t="s">
        <v>98</v>
      </c>
      <c r="B1869">
        <v>2020</v>
      </c>
      <c r="C1869" t="s">
        <v>1724</v>
      </c>
      <c r="D1869" t="s">
        <v>1928</v>
      </c>
      <c r="E1869">
        <v>7</v>
      </c>
      <c r="L1869" t="str">
        <f>VLOOKUP($D1869,Artslister!$A$1:$W$99,2,FALSE)</f>
        <v>Rosa sp.</v>
      </c>
      <c r="M1869" t="str">
        <f>VLOOKUP($D1869,Artslister!$A$1:$W$99,3,FALSE)</f>
        <v>103384</v>
      </c>
      <c r="N1869" t="str">
        <f>VLOOKUP($D1869,Artslister!$A$1:$W$99,4,FALSE)</f>
        <v>63344</v>
      </c>
      <c r="O1869" t="str">
        <f>VLOOKUP($D1869,Artslister!$A$1:$W$99,5,FALSE)</f>
        <v>Plantae</v>
      </c>
      <c r="P1869" t="str">
        <f>VLOOKUP($D1869,Artslister!$A$1:$W$99,6,FALSE)</f>
        <v>Magnoliophyta</v>
      </c>
      <c r="Q1869" t="str">
        <f>VLOOKUP($D1869,Artslister!$A$1:$W$99,7,FALSE)</f>
        <v>Eudicots</v>
      </c>
      <c r="R1869" t="str">
        <f>VLOOKUP($D1869,Artslister!$A$1:$W$99,8,FALSE)</f>
        <v>Rosales</v>
      </c>
      <c r="S1869" t="str">
        <f>VLOOKUP($D1869,Artslister!$A$1:$W$99,9,FALSE)</f>
        <v>Rosaceae</v>
      </c>
      <c r="T1869" t="str">
        <f>VLOOKUP($D1869,Artslister!$A$1:$W$99,10,FALSE)</f>
        <v>Rosa</v>
      </c>
      <c r="U1869">
        <f>VLOOKUP($D1869,Artslister!$A$1:$W$99,11,FALSE)</f>
        <v>0</v>
      </c>
      <c r="V1869">
        <f>VLOOKUP($D1869,Artslister!$A$1:$W$99,12,FALSE)</f>
        <v>0</v>
      </c>
      <c r="W1869" t="str">
        <f>VLOOKUP($D1869,Artslister!$A$1:$W$99,13,FALSE)</f>
        <v>L.</v>
      </c>
      <c r="X1869" t="e">
        <f>VLOOKUP($D1869,Artslister!$A$1:$W$99,15,FALSE)</f>
        <v>#REF!</v>
      </c>
      <c r="Y1869" t="e">
        <f>VLOOKUP($D1869,Artslister!$A$1:$W$99,17,FALSE)</f>
        <v>#N/A</v>
      </c>
    </row>
    <row r="1870" spans="1:25" hidden="1" x14ac:dyDescent="0.3">
      <c r="A1870" t="s">
        <v>98</v>
      </c>
      <c r="B1870">
        <v>2020</v>
      </c>
      <c r="C1870" t="s">
        <v>1719</v>
      </c>
      <c r="D1870" t="s">
        <v>1928</v>
      </c>
      <c r="E1870">
        <v>2</v>
      </c>
      <c r="L1870" t="str">
        <f>VLOOKUP($D1870,Artslister!$A$1:$W$99,2,FALSE)</f>
        <v>Rosa sp.</v>
      </c>
      <c r="M1870" t="str">
        <f>VLOOKUP($D1870,Artslister!$A$1:$W$99,3,FALSE)</f>
        <v>103384</v>
      </c>
      <c r="N1870" t="str">
        <f>VLOOKUP($D1870,Artslister!$A$1:$W$99,4,FALSE)</f>
        <v>63344</v>
      </c>
      <c r="O1870" t="str">
        <f>VLOOKUP($D1870,Artslister!$A$1:$W$99,5,FALSE)</f>
        <v>Plantae</v>
      </c>
      <c r="P1870" t="str">
        <f>VLOOKUP($D1870,Artslister!$A$1:$W$99,6,FALSE)</f>
        <v>Magnoliophyta</v>
      </c>
      <c r="Q1870" t="str">
        <f>VLOOKUP($D1870,Artslister!$A$1:$W$99,7,FALSE)</f>
        <v>Eudicots</v>
      </c>
      <c r="R1870" t="str">
        <f>VLOOKUP($D1870,Artslister!$A$1:$W$99,8,FALSE)</f>
        <v>Rosales</v>
      </c>
      <c r="S1870" t="str">
        <f>VLOOKUP($D1870,Artslister!$A$1:$W$99,9,FALSE)</f>
        <v>Rosaceae</v>
      </c>
      <c r="T1870" t="str">
        <f>VLOOKUP($D1870,Artslister!$A$1:$W$99,10,FALSE)</f>
        <v>Rosa</v>
      </c>
      <c r="U1870">
        <f>VLOOKUP($D1870,Artslister!$A$1:$W$99,11,FALSE)</f>
        <v>0</v>
      </c>
      <c r="V1870">
        <f>VLOOKUP($D1870,Artslister!$A$1:$W$99,12,FALSE)</f>
        <v>0</v>
      </c>
      <c r="W1870" t="str">
        <f>VLOOKUP($D1870,Artslister!$A$1:$W$99,13,FALSE)</f>
        <v>L.</v>
      </c>
      <c r="X1870" t="e">
        <f>VLOOKUP($D1870,Artslister!$A$1:$W$99,15,FALSE)</f>
        <v>#REF!</v>
      </c>
      <c r="Y1870" t="e">
        <f>VLOOKUP($D1870,Artslister!$A$1:$W$99,17,FALSE)</f>
        <v>#N/A</v>
      </c>
    </row>
    <row r="1871" spans="1:25" hidden="1" x14ac:dyDescent="0.3">
      <c r="A1871" t="s">
        <v>98</v>
      </c>
      <c r="B1871">
        <v>2020</v>
      </c>
      <c r="C1871" t="s">
        <v>1721</v>
      </c>
      <c r="D1871" t="s">
        <v>1928</v>
      </c>
      <c r="E1871">
        <v>2</v>
      </c>
      <c r="L1871" t="str">
        <f>VLOOKUP($D1871,Artslister!$A$1:$W$99,2,FALSE)</f>
        <v>Rosa sp.</v>
      </c>
      <c r="M1871" t="str">
        <f>VLOOKUP($D1871,Artslister!$A$1:$W$99,3,FALSE)</f>
        <v>103384</v>
      </c>
      <c r="N1871" t="str">
        <f>VLOOKUP($D1871,Artslister!$A$1:$W$99,4,FALSE)</f>
        <v>63344</v>
      </c>
      <c r="O1871" t="str">
        <f>VLOOKUP($D1871,Artslister!$A$1:$W$99,5,FALSE)</f>
        <v>Plantae</v>
      </c>
      <c r="P1871" t="str">
        <f>VLOOKUP($D1871,Artslister!$A$1:$W$99,6,FALSE)</f>
        <v>Magnoliophyta</v>
      </c>
      <c r="Q1871" t="str">
        <f>VLOOKUP($D1871,Artslister!$A$1:$W$99,7,FALSE)</f>
        <v>Eudicots</v>
      </c>
      <c r="R1871" t="str">
        <f>VLOOKUP($D1871,Artslister!$A$1:$W$99,8,FALSE)</f>
        <v>Rosales</v>
      </c>
      <c r="S1871" t="str">
        <f>VLOOKUP($D1871,Artslister!$A$1:$W$99,9,FALSE)</f>
        <v>Rosaceae</v>
      </c>
      <c r="T1871" t="str">
        <f>VLOOKUP($D1871,Artslister!$A$1:$W$99,10,FALSE)</f>
        <v>Rosa</v>
      </c>
      <c r="U1871">
        <f>VLOOKUP($D1871,Artslister!$A$1:$W$99,11,FALSE)</f>
        <v>0</v>
      </c>
      <c r="V1871">
        <f>VLOOKUP($D1871,Artslister!$A$1:$W$99,12,FALSE)</f>
        <v>0</v>
      </c>
      <c r="W1871" t="str">
        <f>VLOOKUP($D1871,Artslister!$A$1:$W$99,13,FALSE)</f>
        <v>L.</v>
      </c>
      <c r="X1871" t="e">
        <f>VLOOKUP($D1871,Artslister!$A$1:$W$99,15,FALSE)</f>
        <v>#REF!</v>
      </c>
      <c r="Y1871" t="e">
        <f>VLOOKUP($D1871,Artslister!$A$1:$W$99,17,FALSE)</f>
        <v>#N/A</v>
      </c>
    </row>
    <row r="1872" spans="1:25" hidden="1" x14ac:dyDescent="0.3">
      <c r="A1872" t="s">
        <v>86</v>
      </c>
      <c r="B1872">
        <v>2020</v>
      </c>
      <c r="C1872" t="s">
        <v>1750</v>
      </c>
      <c r="D1872" t="s">
        <v>1928</v>
      </c>
      <c r="E1872">
        <v>2</v>
      </c>
      <c r="L1872" t="str">
        <f>VLOOKUP($D1872,Artslister!$A$1:$W$99,2,FALSE)</f>
        <v>Rosa sp.</v>
      </c>
      <c r="M1872" t="str">
        <f>VLOOKUP($D1872,Artslister!$A$1:$W$99,3,FALSE)</f>
        <v>103384</v>
      </c>
      <c r="N1872" t="str">
        <f>VLOOKUP($D1872,Artslister!$A$1:$W$99,4,FALSE)</f>
        <v>63344</v>
      </c>
      <c r="O1872" t="str">
        <f>VLOOKUP($D1872,Artslister!$A$1:$W$99,5,FALSE)</f>
        <v>Plantae</v>
      </c>
      <c r="P1872" t="str">
        <f>VLOOKUP($D1872,Artslister!$A$1:$W$99,6,FALSE)</f>
        <v>Magnoliophyta</v>
      </c>
      <c r="Q1872" t="str">
        <f>VLOOKUP($D1872,Artslister!$A$1:$W$99,7,FALSE)</f>
        <v>Eudicots</v>
      </c>
      <c r="R1872" t="str">
        <f>VLOOKUP($D1872,Artslister!$A$1:$W$99,8,FALSE)</f>
        <v>Rosales</v>
      </c>
      <c r="S1872" t="str">
        <f>VLOOKUP($D1872,Artslister!$A$1:$W$99,9,FALSE)</f>
        <v>Rosaceae</v>
      </c>
      <c r="T1872" t="str">
        <f>VLOOKUP($D1872,Artslister!$A$1:$W$99,10,FALSE)</f>
        <v>Rosa</v>
      </c>
      <c r="U1872">
        <f>VLOOKUP($D1872,Artslister!$A$1:$W$99,11,FALSE)</f>
        <v>0</v>
      </c>
      <c r="V1872">
        <f>VLOOKUP($D1872,Artslister!$A$1:$W$99,12,FALSE)</f>
        <v>0</v>
      </c>
      <c r="W1872" t="str">
        <f>VLOOKUP($D1872,Artslister!$A$1:$W$99,13,FALSE)</f>
        <v>L.</v>
      </c>
      <c r="X1872" t="e">
        <f>VLOOKUP($D1872,Artslister!$A$1:$W$99,15,FALSE)</f>
        <v>#REF!</v>
      </c>
      <c r="Y1872" t="e">
        <f>VLOOKUP($D1872,Artslister!$A$1:$W$99,17,FALSE)</f>
        <v>#N/A</v>
      </c>
    </row>
    <row r="1873" spans="1:25" hidden="1" x14ac:dyDescent="0.3">
      <c r="A1873" t="s">
        <v>149</v>
      </c>
      <c r="B1873">
        <v>2020</v>
      </c>
      <c r="C1873" t="s">
        <v>1772</v>
      </c>
      <c r="D1873" t="s">
        <v>1928</v>
      </c>
      <c r="E1873">
        <v>2</v>
      </c>
      <c r="L1873" t="str">
        <f>VLOOKUP($D1873,Artslister!$A$1:$W$99,2,FALSE)</f>
        <v>Rosa sp.</v>
      </c>
      <c r="M1873" t="str">
        <f>VLOOKUP($D1873,Artslister!$A$1:$W$99,3,FALSE)</f>
        <v>103384</v>
      </c>
      <c r="N1873" t="str">
        <f>VLOOKUP($D1873,Artslister!$A$1:$W$99,4,FALSE)</f>
        <v>63344</v>
      </c>
      <c r="O1873" t="str">
        <f>VLOOKUP($D1873,Artslister!$A$1:$W$99,5,FALSE)</f>
        <v>Plantae</v>
      </c>
      <c r="P1873" t="str">
        <f>VLOOKUP($D1873,Artslister!$A$1:$W$99,6,FALSE)</f>
        <v>Magnoliophyta</v>
      </c>
      <c r="Q1873" t="str">
        <f>VLOOKUP($D1873,Artslister!$A$1:$W$99,7,FALSE)</f>
        <v>Eudicots</v>
      </c>
      <c r="R1873" t="str">
        <f>VLOOKUP($D1873,Artslister!$A$1:$W$99,8,FALSE)</f>
        <v>Rosales</v>
      </c>
      <c r="S1873" t="str">
        <f>VLOOKUP($D1873,Artslister!$A$1:$W$99,9,FALSE)</f>
        <v>Rosaceae</v>
      </c>
      <c r="T1873" t="str">
        <f>VLOOKUP($D1873,Artslister!$A$1:$W$99,10,FALSE)</f>
        <v>Rosa</v>
      </c>
      <c r="U1873">
        <f>VLOOKUP($D1873,Artslister!$A$1:$W$99,11,FALSE)</f>
        <v>0</v>
      </c>
      <c r="V1873">
        <f>VLOOKUP($D1873,Artslister!$A$1:$W$99,12,FALSE)</f>
        <v>0</v>
      </c>
      <c r="W1873" t="str">
        <f>VLOOKUP($D1873,Artslister!$A$1:$W$99,13,FALSE)</f>
        <v>L.</v>
      </c>
      <c r="X1873" t="e">
        <f>VLOOKUP($D1873,Artslister!$A$1:$W$99,15,FALSE)</f>
        <v>#REF!</v>
      </c>
      <c r="Y1873" t="e">
        <f>VLOOKUP($D1873,Artslister!$A$1:$W$99,17,FALSE)</f>
        <v>#N/A</v>
      </c>
    </row>
    <row r="1874" spans="1:25" hidden="1" x14ac:dyDescent="0.3">
      <c r="A1874" t="s">
        <v>149</v>
      </c>
      <c r="B1874">
        <v>2020</v>
      </c>
      <c r="C1874" t="s">
        <v>1776</v>
      </c>
      <c r="D1874" t="s">
        <v>1928</v>
      </c>
      <c r="E1874">
        <v>5</v>
      </c>
      <c r="L1874" t="str">
        <f>VLOOKUP($D1874,Artslister!$A$1:$W$99,2,FALSE)</f>
        <v>Rosa sp.</v>
      </c>
      <c r="M1874" t="str">
        <f>VLOOKUP($D1874,Artslister!$A$1:$W$99,3,FALSE)</f>
        <v>103384</v>
      </c>
      <c r="N1874" t="str">
        <f>VLOOKUP($D1874,Artslister!$A$1:$W$99,4,FALSE)</f>
        <v>63344</v>
      </c>
      <c r="O1874" t="str">
        <f>VLOOKUP($D1874,Artslister!$A$1:$W$99,5,FALSE)</f>
        <v>Plantae</v>
      </c>
      <c r="P1874" t="str">
        <f>VLOOKUP($D1874,Artslister!$A$1:$W$99,6,FALSE)</f>
        <v>Magnoliophyta</v>
      </c>
      <c r="Q1874" t="str">
        <f>VLOOKUP($D1874,Artslister!$A$1:$W$99,7,FALSE)</f>
        <v>Eudicots</v>
      </c>
      <c r="R1874" t="str">
        <f>VLOOKUP($D1874,Artslister!$A$1:$W$99,8,FALSE)</f>
        <v>Rosales</v>
      </c>
      <c r="S1874" t="str">
        <f>VLOOKUP($D1874,Artslister!$A$1:$W$99,9,FALSE)</f>
        <v>Rosaceae</v>
      </c>
      <c r="T1874" t="str">
        <f>VLOOKUP($D1874,Artslister!$A$1:$W$99,10,FALSE)</f>
        <v>Rosa</v>
      </c>
      <c r="U1874">
        <f>VLOOKUP($D1874,Artslister!$A$1:$W$99,11,FALSE)</f>
        <v>0</v>
      </c>
      <c r="V1874">
        <f>VLOOKUP($D1874,Artslister!$A$1:$W$99,12,FALSE)</f>
        <v>0</v>
      </c>
      <c r="W1874" t="str">
        <f>VLOOKUP($D1874,Artslister!$A$1:$W$99,13,FALSE)</f>
        <v>L.</v>
      </c>
      <c r="X1874" t="e">
        <f>VLOOKUP($D1874,Artslister!$A$1:$W$99,15,FALSE)</f>
        <v>#REF!</v>
      </c>
      <c r="Y1874" t="e">
        <f>VLOOKUP($D1874,Artslister!$A$1:$W$99,17,FALSE)</f>
        <v>#N/A</v>
      </c>
    </row>
    <row r="1875" spans="1:25" hidden="1" x14ac:dyDescent="0.3">
      <c r="A1875" t="s">
        <v>149</v>
      </c>
      <c r="B1875">
        <v>2020</v>
      </c>
      <c r="C1875" t="s">
        <v>1779</v>
      </c>
      <c r="D1875" t="s">
        <v>1928</v>
      </c>
      <c r="E1875">
        <v>1</v>
      </c>
      <c r="L1875" t="str">
        <f>VLOOKUP($D1875,Artslister!$A$1:$W$99,2,FALSE)</f>
        <v>Rosa sp.</v>
      </c>
      <c r="M1875" t="str">
        <f>VLOOKUP($D1875,Artslister!$A$1:$W$99,3,FALSE)</f>
        <v>103384</v>
      </c>
      <c r="N1875" t="str">
        <f>VLOOKUP($D1875,Artslister!$A$1:$W$99,4,FALSE)</f>
        <v>63344</v>
      </c>
      <c r="O1875" t="str">
        <f>VLOOKUP($D1875,Artslister!$A$1:$W$99,5,FALSE)</f>
        <v>Plantae</v>
      </c>
      <c r="P1875" t="str">
        <f>VLOOKUP($D1875,Artslister!$A$1:$W$99,6,FALSE)</f>
        <v>Magnoliophyta</v>
      </c>
      <c r="Q1875" t="str">
        <f>VLOOKUP($D1875,Artslister!$A$1:$W$99,7,FALSE)</f>
        <v>Eudicots</v>
      </c>
      <c r="R1875" t="str">
        <f>VLOOKUP($D1875,Artslister!$A$1:$W$99,8,FALSE)</f>
        <v>Rosales</v>
      </c>
      <c r="S1875" t="str">
        <f>VLOOKUP($D1875,Artslister!$A$1:$W$99,9,FALSE)</f>
        <v>Rosaceae</v>
      </c>
      <c r="T1875" t="str">
        <f>VLOOKUP($D1875,Artslister!$A$1:$W$99,10,FALSE)</f>
        <v>Rosa</v>
      </c>
      <c r="U1875">
        <f>VLOOKUP($D1875,Artslister!$A$1:$W$99,11,FALSE)</f>
        <v>0</v>
      </c>
      <c r="V1875">
        <f>VLOOKUP($D1875,Artslister!$A$1:$W$99,12,FALSE)</f>
        <v>0</v>
      </c>
      <c r="W1875" t="str">
        <f>VLOOKUP($D1875,Artslister!$A$1:$W$99,13,FALSE)</f>
        <v>L.</v>
      </c>
      <c r="X1875" t="e">
        <f>VLOOKUP($D1875,Artslister!$A$1:$W$99,15,FALSE)</f>
        <v>#REF!</v>
      </c>
      <c r="Y1875" t="e">
        <f>VLOOKUP($D1875,Artslister!$A$1:$W$99,17,FALSE)</f>
        <v>#N/A</v>
      </c>
    </row>
    <row r="1876" spans="1:25" hidden="1" x14ac:dyDescent="0.3">
      <c r="A1876" t="s">
        <v>50</v>
      </c>
      <c r="B1876">
        <v>2020</v>
      </c>
      <c r="C1876" t="s">
        <v>1799</v>
      </c>
      <c r="D1876" t="s">
        <v>1928</v>
      </c>
      <c r="E1876">
        <v>3</v>
      </c>
      <c r="L1876" t="str">
        <f>VLOOKUP($D1876,Artslister!$A$1:$W$99,2,FALSE)</f>
        <v>Rosa sp.</v>
      </c>
      <c r="M1876" t="str">
        <f>VLOOKUP($D1876,Artslister!$A$1:$W$99,3,FALSE)</f>
        <v>103384</v>
      </c>
      <c r="N1876" t="str">
        <f>VLOOKUP($D1876,Artslister!$A$1:$W$99,4,FALSE)</f>
        <v>63344</v>
      </c>
      <c r="O1876" t="str">
        <f>VLOOKUP($D1876,Artslister!$A$1:$W$99,5,FALSE)</f>
        <v>Plantae</v>
      </c>
      <c r="P1876" t="str">
        <f>VLOOKUP($D1876,Artslister!$A$1:$W$99,6,FALSE)</f>
        <v>Magnoliophyta</v>
      </c>
      <c r="Q1876" t="str">
        <f>VLOOKUP($D1876,Artslister!$A$1:$W$99,7,FALSE)</f>
        <v>Eudicots</v>
      </c>
      <c r="R1876" t="str">
        <f>VLOOKUP($D1876,Artslister!$A$1:$W$99,8,FALSE)</f>
        <v>Rosales</v>
      </c>
      <c r="S1876" t="str">
        <f>VLOOKUP($D1876,Artslister!$A$1:$W$99,9,FALSE)</f>
        <v>Rosaceae</v>
      </c>
      <c r="T1876" t="str">
        <f>VLOOKUP($D1876,Artslister!$A$1:$W$99,10,FALSE)</f>
        <v>Rosa</v>
      </c>
      <c r="U1876">
        <f>VLOOKUP($D1876,Artslister!$A$1:$W$99,11,FALSE)</f>
        <v>0</v>
      </c>
      <c r="V1876">
        <f>VLOOKUP($D1876,Artslister!$A$1:$W$99,12,FALSE)</f>
        <v>0</v>
      </c>
      <c r="W1876" t="str">
        <f>VLOOKUP($D1876,Artslister!$A$1:$W$99,13,FALSE)</f>
        <v>L.</v>
      </c>
      <c r="X1876" t="e">
        <f>VLOOKUP($D1876,Artslister!$A$1:$W$99,15,FALSE)</f>
        <v>#REF!</v>
      </c>
      <c r="Y1876" t="e">
        <f>VLOOKUP($D1876,Artslister!$A$1:$W$99,17,FALSE)</f>
        <v>#N/A</v>
      </c>
    </row>
    <row r="1877" spans="1:25" hidden="1" x14ac:dyDescent="0.3">
      <c r="A1877" t="s">
        <v>50</v>
      </c>
      <c r="B1877">
        <v>2020</v>
      </c>
      <c r="C1877" t="s">
        <v>1805</v>
      </c>
      <c r="D1877" t="s">
        <v>1928</v>
      </c>
      <c r="E1877">
        <v>10</v>
      </c>
      <c r="L1877" t="str">
        <f>VLOOKUP($D1877,Artslister!$A$1:$W$99,2,FALSE)</f>
        <v>Rosa sp.</v>
      </c>
      <c r="M1877" t="str">
        <f>VLOOKUP($D1877,Artslister!$A$1:$W$99,3,FALSE)</f>
        <v>103384</v>
      </c>
      <c r="N1877" t="str">
        <f>VLOOKUP($D1877,Artslister!$A$1:$W$99,4,FALSE)</f>
        <v>63344</v>
      </c>
      <c r="O1877" t="str">
        <f>VLOOKUP($D1877,Artslister!$A$1:$W$99,5,FALSE)</f>
        <v>Plantae</v>
      </c>
      <c r="P1877" t="str">
        <f>VLOOKUP($D1877,Artslister!$A$1:$W$99,6,FALSE)</f>
        <v>Magnoliophyta</v>
      </c>
      <c r="Q1877" t="str">
        <f>VLOOKUP($D1877,Artslister!$A$1:$W$99,7,FALSE)</f>
        <v>Eudicots</v>
      </c>
      <c r="R1877" t="str">
        <f>VLOOKUP($D1877,Artslister!$A$1:$W$99,8,FALSE)</f>
        <v>Rosales</v>
      </c>
      <c r="S1877" t="str">
        <f>VLOOKUP($D1877,Artslister!$A$1:$W$99,9,FALSE)</f>
        <v>Rosaceae</v>
      </c>
      <c r="T1877" t="str">
        <f>VLOOKUP($D1877,Artslister!$A$1:$W$99,10,FALSE)</f>
        <v>Rosa</v>
      </c>
      <c r="U1877">
        <f>VLOOKUP($D1877,Artslister!$A$1:$W$99,11,FALSE)</f>
        <v>0</v>
      </c>
      <c r="V1877">
        <f>VLOOKUP($D1877,Artslister!$A$1:$W$99,12,FALSE)</f>
        <v>0</v>
      </c>
      <c r="W1877" t="str">
        <f>VLOOKUP($D1877,Artslister!$A$1:$W$99,13,FALSE)</f>
        <v>L.</v>
      </c>
      <c r="X1877" t="e">
        <f>VLOOKUP($D1877,Artslister!$A$1:$W$99,15,FALSE)</f>
        <v>#REF!</v>
      </c>
      <c r="Y1877" t="e">
        <f>VLOOKUP($D1877,Artslister!$A$1:$W$99,17,FALSE)</f>
        <v>#N/A</v>
      </c>
    </row>
    <row r="1878" spans="1:25" hidden="1" x14ac:dyDescent="0.3">
      <c r="A1878" t="s">
        <v>144</v>
      </c>
      <c r="B1878">
        <v>2020</v>
      </c>
      <c r="C1878" t="s">
        <v>1843</v>
      </c>
      <c r="D1878" t="s">
        <v>1928</v>
      </c>
      <c r="E1878">
        <v>5</v>
      </c>
      <c r="L1878" t="str">
        <f>VLOOKUP($D1878,Artslister!$A$1:$W$99,2,FALSE)</f>
        <v>Rosa sp.</v>
      </c>
      <c r="M1878" t="str">
        <f>VLOOKUP($D1878,Artslister!$A$1:$W$99,3,FALSE)</f>
        <v>103384</v>
      </c>
      <c r="N1878" t="str">
        <f>VLOOKUP($D1878,Artslister!$A$1:$W$99,4,FALSE)</f>
        <v>63344</v>
      </c>
      <c r="O1878" t="str">
        <f>VLOOKUP($D1878,Artslister!$A$1:$W$99,5,FALSE)</f>
        <v>Plantae</v>
      </c>
      <c r="P1878" t="str">
        <f>VLOOKUP($D1878,Artslister!$A$1:$W$99,6,FALSE)</f>
        <v>Magnoliophyta</v>
      </c>
      <c r="Q1878" t="str">
        <f>VLOOKUP($D1878,Artslister!$A$1:$W$99,7,FALSE)</f>
        <v>Eudicots</v>
      </c>
      <c r="R1878" t="str">
        <f>VLOOKUP($D1878,Artslister!$A$1:$W$99,8,FALSE)</f>
        <v>Rosales</v>
      </c>
      <c r="S1878" t="str">
        <f>VLOOKUP($D1878,Artslister!$A$1:$W$99,9,FALSE)</f>
        <v>Rosaceae</v>
      </c>
      <c r="T1878" t="str">
        <f>VLOOKUP($D1878,Artslister!$A$1:$W$99,10,FALSE)</f>
        <v>Rosa</v>
      </c>
      <c r="U1878">
        <f>VLOOKUP($D1878,Artslister!$A$1:$W$99,11,FALSE)</f>
        <v>0</v>
      </c>
      <c r="V1878">
        <f>VLOOKUP($D1878,Artslister!$A$1:$W$99,12,FALSE)</f>
        <v>0</v>
      </c>
      <c r="W1878" t="str">
        <f>VLOOKUP($D1878,Artslister!$A$1:$W$99,13,FALSE)</f>
        <v>L.</v>
      </c>
      <c r="X1878" t="e">
        <f>VLOOKUP($D1878,Artslister!$A$1:$W$99,15,FALSE)</f>
        <v>#REF!</v>
      </c>
      <c r="Y1878" t="e">
        <f>VLOOKUP($D1878,Artslister!$A$1:$W$99,17,FALSE)</f>
        <v>#N/A</v>
      </c>
    </row>
    <row r="1879" spans="1:25" hidden="1" x14ac:dyDescent="0.3">
      <c r="A1879" t="s">
        <v>144</v>
      </c>
      <c r="B1879">
        <v>2020</v>
      </c>
      <c r="C1879" t="s">
        <v>1845</v>
      </c>
      <c r="D1879" t="s">
        <v>1928</v>
      </c>
      <c r="E1879">
        <v>1</v>
      </c>
      <c r="L1879" t="str">
        <f>VLOOKUP($D1879,Artslister!$A$1:$W$99,2,FALSE)</f>
        <v>Rosa sp.</v>
      </c>
      <c r="M1879" t="str">
        <f>VLOOKUP($D1879,Artslister!$A$1:$W$99,3,FALSE)</f>
        <v>103384</v>
      </c>
      <c r="N1879" t="str">
        <f>VLOOKUP($D1879,Artslister!$A$1:$W$99,4,FALSE)</f>
        <v>63344</v>
      </c>
      <c r="O1879" t="str">
        <f>VLOOKUP($D1879,Artslister!$A$1:$W$99,5,FALSE)</f>
        <v>Plantae</v>
      </c>
      <c r="P1879" t="str">
        <f>VLOOKUP($D1879,Artslister!$A$1:$W$99,6,FALSE)</f>
        <v>Magnoliophyta</v>
      </c>
      <c r="Q1879" t="str">
        <f>VLOOKUP($D1879,Artslister!$A$1:$W$99,7,FALSE)</f>
        <v>Eudicots</v>
      </c>
      <c r="R1879" t="str">
        <f>VLOOKUP($D1879,Artslister!$A$1:$W$99,8,FALSE)</f>
        <v>Rosales</v>
      </c>
      <c r="S1879" t="str">
        <f>VLOOKUP($D1879,Artslister!$A$1:$W$99,9,FALSE)</f>
        <v>Rosaceae</v>
      </c>
      <c r="T1879" t="str">
        <f>VLOOKUP($D1879,Artslister!$A$1:$W$99,10,FALSE)</f>
        <v>Rosa</v>
      </c>
      <c r="U1879">
        <f>VLOOKUP($D1879,Artslister!$A$1:$W$99,11,FALSE)</f>
        <v>0</v>
      </c>
      <c r="V1879">
        <f>VLOOKUP($D1879,Artslister!$A$1:$W$99,12,FALSE)</f>
        <v>0</v>
      </c>
      <c r="W1879" t="str">
        <f>VLOOKUP($D1879,Artslister!$A$1:$W$99,13,FALSE)</f>
        <v>L.</v>
      </c>
      <c r="X1879" t="e">
        <f>VLOOKUP($D1879,Artslister!$A$1:$W$99,15,FALSE)</f>
        <v>#REF!</v>
      </c>
      <c r="Y1879" t="e">
        <f>VLOOKUP($D1879,Artslister!$A$1:$W$99,17,FALSE)</f>
        <v>#N/A</v>
      </c>
    </row>
    <row r="1880" spans="1:25" hidden="1" x14ac:dyDescent="0.3">
      <c r="A1880" t="s">
        <v>42</v>
      </c>
      <c r="B1880">
        <v>2021</v>
      </c>
      <c r="C1880" t="s">
        <v>1174</v>
      </c>
      <c r="D1880" t="s">
        <v>1928</v>
      </c>
      <c r="E1880">
        <v>3</v>
      </c>
      <c r="I1880">
        <v>1</v>
      </c>
      <c r="L1880" t="str">
        <f>VLOOKUP($D1880,Artslister!$A$1:$W$99,2,FALSE)</f>
        <v>Rosa sp.</v>
      </c>
      <c r="M1880" t="str">
        <f>VLOOKUP($D1880,Artslister!$A$1:$W$99,3,FALSE)</f>
        <v>103384</v>
      </c>
      <c r="N1880" t="str">
        <f>VLOOKUP($D1880,Artslister!$A$1:$W$99,4,FALSE)</f>
        <v>63344</v>
      </c>
      <c r="O1880" t="str">
        <f>VLOOKUP($D1880,Artslister!$A$1:$W$99,5,FALSE)</f>
        <v>Plantae</v>
      </c>
      <c r="P1880" t="str">
        <f>VLOOKUP($D1880,Artslister!$A$1:$W$99,6,FALSE)</f>
        <v>Magnoliophyta</v>
      </c>
      <c r="Q1880" t="str">
        <f>VLOOKUP($D1880,Artslister!$A$1:$W$99,7,FALSE)</f>
        <v>Eudicots</v>
      </c>
      <c r="R1880" t="str">
        <f>VLOOKUP($D1880,Artslister!$A$1:$W$99,8,FALSE)</f>
        <v>Rosales</v>
      </c>
      <c r="S1880" t="str">
        <f>VLOOKUP($D1880,Artslister!$A$1:$W$99,9,FALSE)</f>
        <v>Rosaceae</v>
      </c>
      <c r="T1880" t="str">
        <f>VLOOKUP($D1880,Artslister!$A$1:$W$99,10,FALSE)</f>
        <v>Rosa</v>
      </c>
      <c r="U1880">
        <f>VLOOKUP($D1880,Artslister!$A$1:$W$99,11,FALSE)</f>
        <v>0</v>
      </c>
      <c r="V1880">
        <f>VLOOKUP($D1880,Artslister!$A$1:$W$99,12,FALSE)</f>
        <v>0</v>
      </c>
      <c r="W1880" t="str">
        <f>VLOOKUP($D1880,Artslister!$A$1:$W$99,13,FALSE)</f>
        <v>L.</v>
      </c>
      <c r="X1880" t="e">
        <f>VLOOKUP($D1880,Artslister!$A$1:$W$99,15,FALSE)</f>
        <v>#REF!</v>
      </c>
      <c r="Y1880" t="e">
        <f>VLOOKUP($D1880,Artslister!$A$1:$W$99,17,FALSE)</f>
        <v>#N/A</v>
      </c>
    </row>
    <row r="1881" spans="1:25" hidden="1" x14ac:dyDescent="0.3">
      <c r="A1881" t="s">
        <v>42</v>
      </c>
      <c r="B1881">
        <v>2021</v>
      </c>
      <c r="C1881" t="s">
        <v>1183</v>
      </c>
      <c r="D1881" t="s">
        <v>1928</v>
      </c>
      <c r="E1881">
        <v>1</v>
      </c>
      <c r="H1881">
        <v>1</v>
      </c>
      <c r="L1881" t="str">
        <f>VLOOKUP($D1881,Artslister!$A$1:$W$99,2,FALSE)</f>
        <v>Rosa sp.</v>
      </c>
      <c r="M1881" t="str">
        <f>VLOOKUP($D1881,Artslister!$A$1:$W$99,3,FALSE)</f>
        <v>103384</v>
      </c>
      <c r="N1881" t="str">
        <f>VLOOKUP($D1881,Artslister!$A$1:$W$99,4,FALSE)</f>
        <v>63344</v>
      </c>
      <c r="O1881" t="str">
        <f>VLOOKUP($D1881,Artslister!$A$1:$W$99,5,FALSE)</f>
        <v>Plantae</v>
      </c>
      <c r="P1881" t="str">
        <f>VLOOKUP($D1881,Artslister!$A$1:$W$99,6,FALSE)</f>
        <v>Magnoliophyta</v>
      </c>
      <c r="Q1881" t="str">
        <f>VLOOKUP($D1881,Artslister!$A$1:$W$99,7,FALSE)</f>
        <v>Eudicots</v>
      </c>
      <c r="R1881" t="str">
        <f>VLOOKUP($D1881,Artslister!$A$1:$W$99,8,FALSE)</f>
        <v>Rosales</v>
      </c>
      <c r="S1881" t="str">
        <f>VLOOKUP($D1881,Artslister!$A$1:$W$99,9,FALSE)</f>
        <v>Rosaceae</v>
      </c>
      <c r="T1881" t="str">
        <f>VLOOKUP($D1881,Artslister!$A$1:$W$99,10,FALSE)</f>
        <v>Rosa</v>
      </c>
      <c r="U1881">
        <f>VLOOKUP($D1881,Artslister!$A$1:$W$99,11,FALSE)</f>
        <v>0</v>
      </c>
      <c r="V1881">
        <f>VLOOKUP($D1881,Artslister!$A$1:$W$99,12,FALSE)</f>
        <v>0</v>
      </c>
      <c r="W1881" t="str">
        <f>VLOOKUP($D1881,Artslister!$A$1:$W$99,13,FALSE)</f>
        <v>L.</v>
      </c>
      <c r="X1881" t="e">
        <f>VLOOKUP($D1881,Artslister!$A$1:$W$99,15,FALSE)</f>
        <v>#REF!</v>
      </c>
      <c r="Y1881" t="e">
        <f>VLOOKUP($D1881,Artslister!$A$1:$W$99,17,FALSE)</f>
        <v>#N/A</v>
      </c>
    </row>
    <row r="1882" spans="1:25" hidden="1" x14ac:dyDescent="0.3">
      <c r="A1882" t="s">
        <v>42</v>
      </c>
      <c r="B1882">
        <v>2021</v>
      </c>
      <c r="C1882" t="s">
        <v>1184</v>
      </c>
      <c r="D1882" t="s">
        <v>1928</v>
      </c>
      <c r="E1882">
        <v>3</v>
      </c>
      <c r="H1882">
        <v>1</v>
      </c>
      <c r="L1882" t="str">
        <f>VLOOKUP($D1882,Artslister!$A$1:$W$99,2,FALSE)</f>
        <v>Rosa sp.</v>
      </c>
      <c r="M1882" t="str">
        <f>VLOOKUP($D1882,Artslister!$A$1:$W$99,3,FALSE)</f>
        <v>103384</v>
      </c>
      <c r="N1882" t="str">
        <f>VLOOKUP($D1882,Artslister!$A$1:$W$99,4,FALSE)</f>
        <v>63344</v>
      </c>
      <c r="O1882" t="str">
        <f>VLOOKUP($D1882,Artslister!$A$1:$W$99,5,FALSE)</f>
        <v>Plantae</v>
      </c>
      <c r="P1882" t="str">
        <f>VLOOKUP($D1882,Artslister!$A$1:$W$99,6,FALSE)</f>
        <v>Magnoliophyta</v>
      </c>
      <c r="Q1882" t="str">
        <f>VLOOKUP($D1882,Artslister!$A$1:$W$99,7,FALSE)</f>
        <v>Eudicots</v>
      </c>
      <c r="R1882" t="str">
        <f>VLOOKUP($D1882,Artslister!$A$1:$W$99,8,FALSE)</f>
        <v>Rosales</v>
      </c>
      <c r="S1882" t="str">
        <f>VLOOKUP($D1882,Artslister!$A$1:$W$99,9,FALSE)</f>
        <v>Rosaceae</v>
      </c>
      <c r="T1882" t="str">
        <f>VLOOKUP($D1882,Artslister!$A$1:$W$99,10,FALSE)</f>
        <v>Rosa</v>
      </c>
      <c r="U1882">
        <f>VLOOKUP($D1882,Artslister!$A$1:$W$99,11,FALSE)</f>
        <v>0</v>
      </c>
      <c r="V1882">
        <f>VLOOKUP($D1882,Artslister!$A$1:$W$99,12,FALSE)</f>
        <v>0</v>
      </c>
      <c r="W1882" t="str">
        <f>VLOOKUP($D1882,Artslister!$A$1:$W$99,13,FALSE)</f>
        <v>L.</v>
      </c>
      <c r="X1882" t="e">
        <f>VLOOKUP($D1882,Artslister!$A$1:$W$99,15,FALSE)</f>
        <v>#REF!</v>
      </c>
      <c r="Y1882" t="e">
        <f>VLOOKUP($D1882,Artslister!$A$1:$W$99,17,FALSE)</f>
        <v>#N/A</v>
      </c>
    </row>
    <row r="1883" spans="1:25" hidden="1" x14ac:dyDescent="0.3">
      <c r="A1883" t="s">
        <v>127</v>
      </c>
      <c r="B1883">
        <v>2021</v>
      </c>
      <c r="C1883" t="s">
        <v>1224</v>
      </c>
      <c r="D1883" t="s">
        <v>1928</v>
      </c>
      <c r="E1883">
        <v>4</v>
      </c>
      <c r="H1883">
        <v>1</v>
      </c>
      <c r="I1883">
        <v>1</v>
      </c>
      <c r="L1883" t="str">
        <f>VLOOKUP($D1883,Artslister!$A$1:$W$99,2,FALSE)</f>
        <v>Rosa sp.</v>
      </c>
      <c r="M1883" t="str">
        <f>VLOOKUP($D1883,Artslister!$A$1:$W$99,3,FALSE)</f>
        <v>103384</v>
      </c>
      <c r="N1883" t="str">
        <f>VLOOKUP($D1883,Artslister!$A$1:$W$99,4,FALSE)</f>
        <v>63344</v>
      </c>
      <c r="O1883" t="str">
        <f>VLOOKUP($D1883,Artslister!$A$1:$W$99,5,FALSE)</f>
        <v>Plantae</v>
      </c>
      <c r="P1883" t="str">
        <f>VLOOKUP($D1883,Artslister!$A$1:$W$99,6,FALSE)</f>
        <v>Magnoliophyta</v>
      </c>
      <c r="Q1883" t="str">
        <f>VLOOKUP($D1883,Artslister!$A$1:$W$99,7,FALSE)</f>
        <v>Eudicots</v>
      </c>
      <c r="R1883" t="str">
        <f>VLOOKUP($D1883,Artslister!$A$1:$W$99,8,FALSE)</f>
        <v>Rosales</v>
      </c>
      <c r="S1883" t="str">
        <f>VLOOKUP($D1883,Artslister!$A$1:$W$99,9,FALSE)</f>
        <v>Rosaceae</v>
      </c>
      <c r="T1883" t="str">
        <f>VLOOKUP($D1883,Artslister!$A$1:$W$99,10,FALSE)</f>
        <v>Rosa</v>
      </c>
      <c r="U1883">
        <f>VLOOKUP($D1883,Artslister!$A$1:$W$99,11,FALSE)</f>
        <v>0</v>
      </c>
      <c r="V1883">
        <f>VLOOKUP($D1883,Artslister!$A$1:$W$99,12,FALSE)</f>
        <v>0</v>
      </c>
      <c r="W1883" t="str">
        <f>VLOOKUP($D1883,Artslister!$A$1:$W$99,13,FALSE)</f>
        <v>L.</v>
      </c>
      <c r="X1883" t="e">
        <f>VLOOKUP($D1883,Artslister!$A$1:$W$99,15,FALSE)</f>
        <v>#REF!</v>
      </c>
      <c r="Y1883" t="e">
        <f>VLOOKUP($D1883,Artslister!$A$1:$W$99,17,FALSE)</f>
        <v>#N/A</v>
      </c>
    </row>
    <row r="1884" spans="1:25" hidden="1" x14ac:dyDescent="0.3">
      <c r="A1884" t="s">
        <v>127</v>
      </c>
      <c r="B1884">
        <v>2021</v>
      </c>
      <c r="C1884" t="s">
        <v>1232</v>
      </c>
      <c r="D1884" t="s">
        <v>1928</v>
      </c>
      <c r="E1884">
        <v>20</v>
      </c>
      <c r="H1884">
        <v>1</v>
      </c>
      <c r="L1884" t="str">
        <f>VLOOKUP($D1884,Artslister!$A$1:$W$99,2,FALSE)</f>
        <v>Rosa sp.</v>
      </c>
      <c r="M1884" t="str">
        <f>VLOOKUP($D1884,Artslister!$A$1:$W$99,3,FALSE)</f>
        <v>103384</v>
      </c>
      <c r="N1884" t="str">
        <f>VLOOKUP($D1884,Artslister!$A$1:$W$99,4,FALSE)</f>
        <v>63344</v>
      </c>
      <c r="O1884" t="str">
        <f>VLOOKUP($D1884,Artslister!$A$1:$W$99,5,FALSE)</f>
        <v>Plantae</v>
      </c>
      <c r="P1884" t="str">
        <f>VLOOKUP($D1884,Artslister!$A$1:$W$99,6,FALSE)</f>
        <v>Magnoliophyta</v>
      </c>
      <c r="Q1884" t="str">
        <f>VLOOKUP($D1884,Artslister!$A$1:$W$99,7,FALSE)</f>
        <v>Eudicots</v>
      </c>
      <c r="R1884" t="str">
        <f>VLOOKUP($D1884,Artslister!$A$1:$W$99,8,FALSE)</f>
        <v>Rosales</v>
      </c>
      <c r="S1884" t="str">
        <f>VLOOKUP($D1884,Artslister!$A$1:$W$99,9,FALSE)</f>
        <v>Rosaceae</v>
      </c>
      <c r="T1884" t="str">
        <f>VLOOKUP($D1884,Artslister!$A$1:$W$99,10,FALSE)</f>
        <v>Rosa</v>
      </c>
      <c r="U1884">
        <f>VLOOKUP($D1884,Artslister!$A$1:$W$99,11,FALSE)</f>
        <v>0</v>
      </c>
      <c r="V1884">
        <f>VLOOKUP($D1884,Artslister!$A$1:$W$99,12,FALSE)</f>
        <v>0</v>
      </c>
      <c r="W1884" t="str">
        <f>VLOOKUP($D1884,Artslister!$A$1:$W$99,13,FALSE)</f>
        <v>L.</v>
      </c>
      <c r="X1884" t="e">
        <f>VLOOKUP($D1884,Artslister!$A$1:$W$99,15,FALSE)</f>
        <v>#REF!</v>
      </c>
      <c r="Y1884" t="e">
        <f>VLOOKUP($D1884,Artslister!$A$1:$W$99,17,FALSE)</f>
        <v>#N/A</v>
      </c>
    </row>
    <row r="1885" spans="1:25" hidden="1" x14ac:dyDescent="0.3">
      <c r="A1885" t="s">
        <v>127</v>
      </c>
      <c r="B1885">
        <v>2021</v>
      </c>
      <c r="C1885" t="s">
        <v>1235</v>
      </c>
      <c r="D1885" t="s">
        <v>1928</v>
      </c>
      <c r="E1885">
        <v>9</v>
      </c>
      <c r="H1885">
        <v>1</v>
      </c>
      <c r="L1885" t="str">
        <f>VLOOKUP($D1885,Artslister!$A$1:$W$99,2,FALSE)</f>
        <v>Rosa sp.</v>
      </c>
      <c r="M1885" t="str">
        <f>VLOOKUP($D1885,Artslister!$A$1:$W$99,3,FALSE)</f>
        <v>103384</v>
      </c>
      <c r="N1885" t="str">
        <f>VLOOKUP($D1885,Artslister!$A$1:$W$99,4,FALSE)</f>
        <v>63344</v>
      </c>
      <c r="O1885" t="str">
        <f>VLOOKUP($D1885,Artslister!$A$1:$W$99,5,FALSE)</f>
        <v>Plantae</v>
      </c>
      <c r="P1885" t="str">
        <f>VLOOKUP($D1885,Artslister!$A$1:$W$99,6,FALSE)</f>
        <v>Magnoliophyta</v>
      </c>
      <c r="Q1885" t="str">
        <f>VLOOKUP($D1885,Artslister!$A$1:$W$99,7,FALSE)</f>
        <v>Eudicots</v>
      </c>
      <c r="R1885" t="str">
        <f>VLOOKUP($D1885,Artslister!$A$1:$W$99,8,FALSE)</f>
        <v>Rosales</v>
      </c>
      <c r="S1885" t="str">
        <f>VLOOKUP($D1885,Artslister!$A$1:$W$99,9,FALSE)</f>
        <v>Rosaceae</v>
      </c>
      <c r="T1885" t="str">
        <f>VLOOKUP($D1885,Artslister!$A$1:$W$99,10,FALSE)</f>
        <v>Rosa</v>
      </c>
      <c r="U1885">
        <f>VLOOKUP($D1885,Artslister!$A$1:$W$99,11,FALSE)</f>
        <v>0</v>
      </c>
      <c r="V1885">
        <f>VLOOKUP($D1885,Artslister!$A$1:$W$99,12,FALSE)</f>
        <v>0</v>
      </c>
      <c r="W1885" t="str">
        <f>VLOOKUP($D1885,Artslister!$A$1:$W$99,13,FALSE)</f>
        <v>L.</v>
      </c>
      <c r="X1885" t="e">
        <f>VLOOKUP($D1885,Artslister!$A$1:$W$99,15,FALSE)</f>
        <v>#REF!</v>
      </c>
      <c r="Y1885" t="e">
        <f>VLOOKUP($D1885,Artslister!$A$1:$W$99,17,FALSE)</f>
        <v>#N/A</v>
      </c>
    </row>
    <row r="1886" spans="1:25" hidden="1" x14ac:dyDescent="0.3">
      <c r="A1886" t="s">
        <v>139</v>
      </c>
      <c r="B1886">
        <v>2021</v>
      </c>
      <c r="C1886" t="s">
        <v>1245</v>
      </c>
      <c r="D1886" t="s">
        <v>1928</v>
      </c>
      <c r="E1886">
        <v>40</v>
      </c>
      <c r="H1886">
        <v>1</v>
      </c>
      <c r="L1886" t="str">
        <f>VLOOKUP($D1886,Artslister!$A$1:$W$99,2,FALSE)</f>
        <v>Rosa sp.</v>
      </c>
      <c r="M1886" t="str">
        <f>VLOOKUP($D1886,Artslister!$A$1:$W$99,3,FALSE)</f>
        <v>103384</v>
      </c>
      <c r="N1886" t="str">
        <f>VLOOKUP($D1886,Artslister!$A$1:$W$99,4,FALSE)</f>
        <v>63344</v>
      </c>
      <c r="O1886" t="str">
        <f>VLOOKUP($D1886,Artslister!$A$1:$W$99,5,FALSE)</f>
        <v>Plantae</v>
      </c>
      <c r="P1886" t="str">
        <f>VLOOKUP($D1886,Artslister!$A$1:$W$99,6,FALSE)</f>
        <v>Magnoliophyta</v>
      </c>
      <c r="Q1886" t="str">
        <f>VLOOKUP($D1886,Artslister!$A$1:$W$99,7,FALSE)</f>
        <v>Eudicots</v>
      </c>
      <c r="R1886" t="str">
        <f>VLOOKUP($D1886,Artslister!$A$1:$W$99,8,FALSE)</f>
        <v>Rosales</v>
      </c>
      <c r="S1886" t="str">
        <f>VLOOKUP($D1886,Artslister!$A$1:$W$99,9,FALSE)</f>
        <v>Rosaceae</v>
      </c>
      <c r="T1886" t="str">
        <f>VLOOKUP($D1886,Artslister!$A$1:$W$99,10,FALSE)</f>
        <v>Rosa</v>
      </c>
      <c r="U1886">
        <f>VLOOKUP($D1886,Artslister!$A$1:$W$99,11,FALSE)</f>
        <v>0</v>
      </c>
      <c r="V1886">
        <f>VLOOKUP($D1886,Artslister!$A$1:$W$99,12,FALSE)</f>
        <v>0</v>
      </c>
      <c r="W1886" t="str">
        <f>VLOOKUP($D1886,Artslister!$A$1:$W$99,13,FALSE)</f>
        <v>L.</v>
      </c>
      <c r="X1886" t="e">
        <f>VLOOKUP($D1886,Artslister!$A$1:$W$99,15,FALSE)</f>
        <v>#REF!</v>
      </c>
      <c r="Y1886" t="e">
        <f>VLOOKUP($D1886,Artslister!$A$1:$W$99,17,FALSE)</f>
        <v>#N/A</v>
      </c>
    </row>
    <row r="1887" spans="1:25" hidden="1" x14ac:dyDescent="0.3">
      <c r="A1887" t="s">
        <v>139</v>
      </c>
      <c r="B1887">
        <v>2021</v>
      </c>
      <c r="C1887" t="s">
        <v>1254</v>
      </c>
      <c r="D1887" t="s">
        <v>1928</v>
      </c>
      <c r="E1887">
        <v>5</v>
      </c>
      <c r="H1887">
        <v>1</v>
      </c>
      <c r="L1887" t="str">
        <f>VLOOKUP($D1887,Artslister!$A$1:$W$99,2,FALSE)</f>
        <v>Rosa sp.</v>
      </c>
      <c r="M1887" t="str">
        <f>VLOOKUP($D1887,Artslister!$A$1:$W$99,3,FALSE)</f>
        <v>103384</v>
      </c>
      <c r="N1887" t="str">
        <f>VLOOKUP($D1887,Artslister!$A$1:$W$99,4,FALSE)</f>
        <v>63344</v>
      </c>
      <c r="O1887" t="str">
        <f>VLOOKUP($D1887,Artslister!$A$1:$W$99,5,FALSE)</f>
        <v>Plantae</v>
      </c>
      <c r="P1887" t="str">
        <f>VLOOKUP($D1887,Artslister!$A$1:$W$99,6,FALSE)</f>
        <v>Magnoliophyta</v>
      </c>
      <c r="Q1887" t="str">
        <f>VLOOKUP($D1887,Artslister!$A$1:$W$99,7,FALSE)</f>
        <v>Eudicots</v>
      </c>
      <c r="R1887" t="str">
        <f>VLOOKUP($D1887,Artslister!$A$1:$W$99,8,FALSE)</f>
        <v>Rosales</v>
      </c>
      <c r="S1887" t="str">
        <f>VLOOKUP($D1887,Artslister!$A$1:$W$99,9,FALSE)</f>
        <v>Rosaceae</v>
      </c>
      <c r="T1887" t="str">
        <f>VLOOKUP($D1887,Artslister!$A$1:$W$99,10,FALSE)</f>
        <v>Rosa</v>
      </c>
      <c r="U1887">
        <f>VLOOKUP($D1887,Artslister!$A$1:$W$99,11,FALSE)</f>
        <v>0</v>
      </c>
      <c r="V1887">
        <f>VLOOKUP($D1887,Artslister!$A$1:$W$99,12,FALSE)</f>
        <v>0</v>
      </c>
      <c r="W1887" t="str">
        <f>VLOOKUP($D1887,Artslister!$A$1:$W$99,13,FALSE)</f>
        <v>L.</v>
      </c>
      <c r="X1887" t="e">
        <f>VLOOKUP($D1887,Artslister!$A$1:$W$99,15,FALSE)</f>
        <v>#REF!</v>
      </c>
      <c r="Y1887" t="e">
        <f>VLOOKUP($D1887,Artslister!$A$1:$W$99,17,FALSE)</f>
        <v>#N/A</v>
      </c>
    </row>
    <row r="1888" spans="1:25" hidden="1" x14ac:dyDescent="0.3">
      <c r="A1888" t="s">
        <v>139</v>
      </c>
      <c r="B1888">
        <v>2021</v>
      </c>
      <c r="C1888" t="s">
        <v>1250</v>
      </c>
      <c r="D1888" t="s">
        <v>1928</v>
      </c>
      <c r="E1888">
        <v>4</v>
      </c>
      <c r="H1888">
        <v>1</v>
      </c>
      <c r="L1888" t="str">
        <f>VLOOKUP($D1888,Artslister!$A$1:$W$99,2,FALSE)</f>
        <v>Rosa sp.</v>
      </c>
      <c r="M1888" t="str">
        <f>VLOOKUP($D1888,Artslister!$A$1:$W$99,3,FALSE)</f>
        <v>103384</v>
      </c>
      <c r="N1888" t="str">
        <f>VLOOKUP($D1888,Artslister!$A$1:$W$99,4,FALSE)</f>
        <v>63344</v>
      </c>
      <c r="O1888" t="str">
        <f>VLOOKUP($D1888,Artslister!$A$1:$W$99,5,FALSE)</f>
        <v>Plantae</v>
      </c>
      <c r="P1888" t="str">
        <f>VLOOKUP($D1888,Artslister!$A$1:$W$99,6,FALSE)</f>
        <v>Magnoliophyta</v>
      </c>
      <c r="Q1888" t="str">
        <f>VLOOKUP($D1888,Artslister!$A$1:$W$99,7,FALSE)</f>
        <v>Eudicots</v>
      </c>
      <c r="R1888" t="str">
        <f>VLOOKUP($D1888,Artslister!$A$1:$W$99,8,FALSE)</f>
        <v>Rosales</v>
      </c>
      <c r="S1888" t="str">
        <f>VLOOKUP($D1888,Artslister!$A$1:$W$99,9,FALSE)</f>
        <v>Rosaceae</v>
      </c>
      <c r="T1888" t="str">
        <f>VLOOKUP($D1888,Artslister!$A$1:$W$99,10,FALSE)</f>
        <v>Rosa</v>
      </c>
      <c r="U1888">
        <f>VLOOKUP($D1888,Artslister!$A$1:$W$99,11,FALSE)</f>
        <v>0</v>
      </c>
      <c r="V1888">
        <f>VLOOKUP($D1888,Artslister!$A$1:$W$99,12,FALSE)</f>
        <v>0</v>
      </c>
      <c r="W1888" t="str">
        <f>VLOOKUP($D1888,Artslister!$A$1:$W$99,13,FALSE)</f>
        <v>L.</v>
      </c>
      <c r="X1888" t="e">
        <f>VLOOKUP($D1888,Artslister!$A$1:$W$99,15,FALSE)</f>
        <v>#REF!</v>
      </c>
      <c r="Y1888" t="e">
        <f>VLOOKUP($D1888,Artslister!$A$1:$W$99,17,FALSE)</f>
        <v>#N/A</v>
      </c>
    </row>
    <row r="1889" spans="1:25" hidden="1" x14ac:dyDescent="0.3">
      <c r="A1889" t="s">
        <v>139</v>
      </c>
      <c r="B1889">
        <v>2021</v>
      </c>
      <c r="C1889" t="s">
        <v>1251</v>
      </c>
      <c r="D1889" t="s">
        <v>1928</v>
      </c>
      <c r="E1889">
        <v>2</v>
      </c>
      <c r="H1889">
        <v>1</v>
      </c>
      <c r="L1889" t="str">
        <f>VLOOKUP($D1889,Artslister!$A$1:$W$99,2,FALSE)</f>
        <v>Rosa sp.</v>
      </c>
      <c r="M1889" t="str">
        <f>VLOOKUP($D1889,Artslister!$A$1:$W$99,3,FALSE)</f>
        <v>103384</v>
      </c>
      <c r="N1889" t="str">
        <f>VLOOKUP($D1889,Artslister!$A$1:$W$99,4,FALSE)</f>
        <v>63344</v>
      </c>
      <c r="O1889" t="str">
        <f>VLOOKUP($D1889,Artslister!$A$1:$W$99,5,FALSE)</f>
        <v>Plantae</v>
      </c>
      <c r="P1889" t="str">
        <f>VLOOKUP($D1889,Artslister!$A$1:$W$99,6,FALSE)</f>
        <v>Magnoliophyta</v>
      </c>
      <c r="Q1889" t="str">
        <f>VLOOKUP($D1889,Artslister!$A$1:$W$99,7,FALSE)</f>
        <v>Eudicots</v>
      </c>
      <c r="R1889" t="str">
        <f>VLOOKUP($D1889,Artslister!$A$1:$W$99,8,FALSE)</f>
        <v>Rosales</v>
      </c>
      <c r="S1889" t="str">
        <f>VLOOKUP($D1889,Artslister!$A$1:$W$99,9,FALSE)</f>
        <v>Rosaceae</v>
      </c>
      <c r="T1889" t="str">
        <f>VLOOKUP($D1889,Artslister!$A$1:$W$99,10,FALSE)</f>
        <v>Rosa</v>
      </c>
      <c r="U1889">
        <f>VLOOKUP($D1889,Artslister!$A$1:$W$99,11,FALSE)</f>
        <v>0</v>
      </c>
      <c r="V1889">
        <f>VLOOKUP($D1889,Artslister!$A$1:$W$99,12,FALSE)</f>
        <v>0</v>
      </c>
      <c r="W1889" t="str">
        <f>VLOOKUP($D1889,Artslister!$A$1:$W$99,13,FALSE)</f>
        <v>L.</v>
      </c>
      <c r="X1889" t="e">
        <f>VLOOKUP($D1889,Artslister!$A$1:$W$99,15,FALSE)</f>
        <v>#REF!</v>
      </c>
      <c r="Y1889" t="e">
        <f>VLOOKUP($D1889,Artslister!$A$1:$W$99,17,FALSE)</f>
        <v>#N/A</v>
      </c>
    </row>
    <row r="1890" spans="1:25" hidden="1" x14ac:dyDescent="0.3">
      <c r="A1890" t="s">
        <v>28</v>
      </c>
      <c r="B1890">
        <v>2021</v>
      </c>
      <c r="C1890" t="s">
        <v>1304</v>
      </c>
      <c r="D1890" t="s">
        <v>1928</v>
      </c>
      <c r="E1890">
        <v>1</v>
      </c>
      <c r="H1890">
        <v>1</v>
      </c>
      <c r="L1890" t="str">
        <f>VLOOKUP($D1890,Artslister!$A$1:$W$99,2,FALSE)</f>
        <v>Rosa sp.</v>
      </c>
      <c r="M1890" t="str">
        <f>VLOOKUP($D1890,Artslister!$A$1:$W$99,3,FALSE)</f>
        <v>103384</v>
      </c>
      <c r="N1890" t="str">
        <f>VLOOKUP($D1890,Artslister!$A$1:$W$99,4,FALSE)</f>
        <v>63344</v>
      </c>
      <c r="O1890" t="str">
        <f>VLOOKUP($D1890,Artslister!$A$1:$W$99,5,FALSE)</f>
        <v>Plantae</v>
      </c>
      <c r="P1890" t="str">
        <f>VLOOKUP($D1890,Artslister!$A$1:$W$99,6,FALSE)</f>
        <v>Magnoliophyta</v>
      </c>
      <c r="Q1890" t="str">
        <f>VLOOKUP($D1890,Artslister!$A$1:$W$99,7,FALSE)</f>
        <v>Eudicots</v>
      </c>
      <c r="R1890" t="str">
        <f>VLOOKUP($D1890,Artslister!$A$1:$W$99,8,FALSE)</f>
        <v>Rosales</v>
      </c>
      <c r="S1890" t="str">
        <f>VLOOKUP($D1890,Artslister!$A$1:$W$99,9,FALSE)</f>
        <v>Rosaceae</v>
      </c>
      <c r="T1890" t="str">
        <f>VLOOKUP($D1890,Artslister!$A$1:$W$99,10,FALSE)</f>
        <v>Rosa</v>
      </c>
      <c r="U1890">
        <f>VLOOKUP($D1890,Artslister!$A$1:$W$99,11,FALSE)</f>
        <v>0</v>
      </c>
      <c r="V1890">
        <f>VLOOKUP($D1890,Artslister!$A$1:$W$99,12,FALSE)</f>
        <v>0</v>
      </c>
      <c r="W1890" t="str">
        <f>VLOOKUP($D1890,Artslister!$A$1:$W$99,13,FALSE)</f>
        <v>L.</v>
      </c>
      <c r="X1890" t="e">
        <f>VLOOKUP($D1890,Artslister!$A$1:$W$99,15,FALSE)</f>
        <v>#REF!</v>
      </c>
      <c r="Y1890" t="e">
        <f>VLOOKUP($D1890,Artslister!$A$1:$W$99,17,FALSE)</f>
        <v>#N/A</v>
      </c>
    </row>
    <row r="1891" spans="1:25" hidden="1" x14ac:dyDescent="0.3">
      <c r="A1891" t="s">
        <v>28</v>
      </c>
      <c r="B1891">
        <v>2021</v>
      </c>
      <c r="C1891" t="s">
        <v>1306</v>
      </c>
      <c r="D1891" t="s">
        <v>1928</v>
      </c>
      <c r="E1891">
        <v>10</v>
      </c>
      <c r="H1891">
        <v>1</v>
      </c>
      <c r="I1891">
        <v>1</v>
      </c>
      <c r="L1891" t="str">
        <f>VLOOKUP($D1891,Artslister!$A$1:$W$99,2,FALSE)</f>
        <v>Rosa sp.</v>
      </c>
      <c r="M1891" t="str">
        <f>VLOOKUP($D1891,Artslister!$A$1:$W$99,3,FALSE)</f>
        <v>103384</v>
      </c>
      <c r="N1891" t="str">
        <f>VLOOKUP($D1891,Artslister!$A$1:$W$99,4,FALSE)</f>
        <v>63344</v>
      </c>
      <c r="O1891" t="str">
        <f>VLOOKUP($D1891,Artslister!$A$1:$W$99,5,FALSE)</f>
        <v>Plantae</v>
      </c>
      <c r="P1891" t="str">
        <f>VLOOKUP($D1891,Artslister!$A$1:$W$99,6,FALSE)</f>
        <v>Magnoliophyta</v>
      </c>
      <c r="Q1891" t="str">
        <f>VLOOKUP($D1891,Artslister!$A$1:$W$99,7,FALSE)</f>
        <v>Eudicots</v>
      </c>
      <c r="R1891" t="str">
        <f>VLOOKUP($D1891,Artslister!$A$1:$W$99,8,FALSE)</f>
        <v>Rosales</v>
      </c>
      <c r="S1891" t="str">
        <f>VLOOKUP($D1891,Artslister!$A$1:$W$99,9,FALSE)</f>
        <v>Rosaceae</v>
      </c>
      <c r="T1891" t="str">
        <f>VLOOKUP($D1891,Artslister!$A$1:$W$99,10,FALSE)</f>
        <v>Rosa</v>
      </c>
      <c r="U1891">
        <f>VLOOKUP($D1891,Artslister!$A$1:$W$99,11,FALSE)</f>
        <v>0</v>
      </c>
      <c r="V1891">
        <f>VLOOKUP($D1891,Artslister!$A$1:$W$99,12,FALSE)</f>
        <v>0</v>
      </c>
      <c r="W1891" t="str">
        <f>VLOOKUP($D1891,Artslister!$A$1:$W$99,13,FALSE)</f>
        <v>L.</v>
      </c>
      <c r="X1891" t="e">
        <f>VLOOKUP($D1891,Artslister!$A$1:$W$99,15,FALSE)</f>
        <v>#REF!</v>
      </c>
      <c r="Y1891" t="e">
        <f>VLOOKUP($D1891,Artslister!$A$1:$W$99,17,FALSE)</f>
        <v>#N/A</v>
      </c>
    </row>
    <row r="1892" spans="1:25" hidden="1" x14ac:dyDescent="0.3">
      <c r="A1892" t="s">
        <v>28</v>
      </c>
      <c r="B1892">
        <v>2021</v>
      </c>
      <c r="C1892" t="s">
        <v>1294</v>
      </c>
      <c r="D1892" t="s">
        <v>1928</v>
      </c>
      <c r="E1892">
        <v>5</v>
      </c>
      <c r="H1892">
        <v>1</v>
      </c>
      <c r="L1892" t="str">
        <f>VLOOKUP($D1892,Artslister!$A$1:$W$99,2,FALSE)</f>
        <v>Rosa sp.</v>
      </c>
      <c r="M1892" t="str">
        <f>VLOOKUP($D1892,Artslister!$A$1:$W$99,3,FALSE)</f>
        <v>103384</v>
      </c>
      <c r="N1892" t="str">
        <f>VLOOKUP($D1892,Artslister!$A$1:$W$99,4,FALSE)</f>
        <v>63344</v>
      </c>
      <c r="O1892" t="str">
        <f>VLOOKUP($D1892,Artslister!$A$1:$W$99,5,FALSE)</f>
        <v>Plantae</v>
      </c>
      <c r="P1892" t="str">
        <f>VLOOKUP($D1892,Artslister!$A$1:$W$99,6,FALSE)</f>
        <v>Magnoliophyta</v>
      </c>
      <c r="Q1892" t="str">
        <f>VLOOKUP($D1892,Artslister!$A$1:$W$99,7,FALSE)</f>
        <v>Eudicots</v>
      </c>
      <c r="R1892" t="str">
        <f>VLOOKUP($D1892,Artslister!$A$1:$W$99,8,FALSE)</f>
        <v>Rosales</v>
      </c>
      <c r="S1892" t="str">
        <f>VLOOKUP($D1892,Artslister!$A$1:$W$99,9,FALSE)</f>
        <v>Rosaceae</v>
      </c>
      <c r="T1892" t="str">
        <f>VLOOKUP($D1892,Artslister!$A$1:$W$99,10,FALSE)</f>
        <v>Rosa</v>
      </c>
      <c r="U1892">
        <f>VLOOKUP($D1892,Artslister!$A$1:$W$99,11,FALSE)</f>
        <v>0</v>
      </c>
      <c r="V1892">
        <f>VLOOKUP($D1892,Artslister!$A$1:$W$99,12,FALSE)</f>
        <v>0</v>
      </c>
      <c r="W1892" t="str">
        <f>VLOOKUP($D1892,Artslister!$A$1:$W$99,13,FALSE)</f>
        <v>L.</v>
      </c>
      <c r="X1892" t="e">
        <f>VLOOKUP($D1892,Artslister!$A$1:$W$99,15,FALSE)</f>
        <v>#REF!</v>
      </c>
      <c r="Y1892" t="e">
        <f>VLOOKUP($D1892,Artslister!$A$1:$W$99,17,FALSE)</f>
        <v>#N/A</v>
      </c>
    </row>
    <row r="1893" spans="1:25" hidden="1" x14ac:dyDescent="0.3">
      <c r="A1893" t="s">
        <v>28</v>
      </c>
      <c r="B1893">
        <v>2021</v>
      </c>
      <c r="C1893" t="s">
        <v>1300</v>
      </c>
      <c r="D1893" t="s">
        <v>1928</v>
      </c>
      <c r="E1893">
        <v>1</v>
      </c>
      <c r="H1893">
        <v>1</v>
      </c>
      <c r="L1893" t="str">
        <f>VLOOKUP($D1893,Artslister!$A$1:$W$99,2,FALSE)</f>
        <v>Rosa sp.</v>
      </c>
      <c r="M1893" t="str">
        <f>VLOOKUP($D1893,Artslister!$A$1:$W$99,3,FALSE)</f>
        <v>103384</v>
      </c>
      <c r="N1893" t="str">
        <f>VLOOKUP($D1893,Artslister!$A$1:$W$99,4,FALSE)</f>
        <v>63344</v>
      </c>
      <c r="O1893" t="str">
        <f>VLOOKUP($D1893,Artslister!$A$1:$W$99,5,FALSE)</f>
        <v>Plantae</v>
      </c>
      <c r="P1893" t="str">
        <f>VLOOKUP($D1893,Artslister!$A$1:$W$99,6,FALSE)</f>
        <v>Magnoliophyta</v>
      </c>
      <c r="Q1893" t="str">
        <f>VLOOKUP($D1893,Artslister!$A$1:$W$99,7,FALSE)</f>
        <v>Eudicots</v>
      </c>
      <c r="R1893" t="str">
        <f>VLOOKUP($D1893,Artslister!$A$1:$W$99,8,FALSE)</f>
        <v>Rosales</v>
      </c>
      <c r="S1893" t="str">
        <f>VLOOKUP($D1893,Artslister!$A$1:$W$99,9,FALSE)</f>
        <v>Rosaceae</v>
      </c>
      <c r="T1893" t="str">
        <f>VLOOKUP($D1893,Artslister!$A$1:$W$99,10,FALSE)</f>
        <v>Rosa</v>
      </c>
      <c r="U1893">
        <f>VLOOKUP($D1893,Artslister!$A$1:$W$99,11,FALSE)</f>
        <v>0</v>
      </c>
      <c r="V1893">
        <f>VLOOKUP($D1893,Artslister!$A$1:$W$99,12,FALSE)</f>
        <v>0</v>
      </c>
      <c r="W1893" t="str">
        <f>VLOOKUP($D1893,Artslister!$A$1:$W$99,13,FALSE)</f>
        <v>L.</v>
      </c>
      <c r="X1893" t="e">
        <f>VLOOKUP($D1893,Artslister!$A$1:$W$99,15,FALSE)</f>
        <v>#REF!</v>
      </c>
      <c r="Y1893" t="e">
        <f>VLOOKUP($D1893,Artslister!$A$1:$W$99,17,FALSE)</f>
        <v>#N/A</v>
      </c>
    </row>
    <row r="1894" spans="1:25" hidden="1" x14ac:dyDescent="0.3">
      <c r="A1894" t="s">
        <v>28</v>
      </c>
      <c r="B1894">
        <v>2021</v>
      </c>
      <c r="C1894" t="s">
        <v>1310</v>
      </c>
      <c r="D1894" t="s">
        <v>1928</v>
      </c>
      <c r="E1894">
        <v>5</v>
      </c>
      <c r="H1894">
        <v>1</v>
      </c>
      <c r="L1894" t="str">
        <f>VLOOKUP($D1894,Artslister!$A$1:$W$99,2,FALSE)</f>
        <v>Rosa sp.</v>
      </c>
      <c r="M1894" t="str">
        <f>VLOOKUP($D1894,Artslister!$A$1:$W$99,3,FALSE)</f>
        <v>103384</v>
      </c>
      <c r="N1894" t="str">
        <f>VLOOKUP($D1894,Artslister!$A$1:$W$99,4,FALSE)</f>
        <v>63344</v>
      </c>
      <c r="O1894" t="str">
        <f>VLOOKUP($D1894,Artslister!$A$1:$W$99,5,FALSE)</f>
        <v>Plantae</v>
      </c>
      <c r="P1894" t="str">
        <f>VLOOKUP($D1894,Artslister!$A$1:$W$99,6,FALSE)</f>
        <v>Magnoliophyta</v>
      </c>
      <c r="Q1894" t="str">
        <f>VLOOKUP($D1894,Artslister!$A$1:$W$99,7,FALSE)</f>
        <v>Eudicots</v>
      </c>
      <c r="R1894" t="str">
        <f>VLOOKUP($D1894,Artslister!$A$1:$W$99,8,FALSE)</f>
        <v>Rosales</v>
      </c>
      <c r="S1894" t="str">
        <f>VLOOKUP($D1894,Artslister!$A$1:$W$99,9,FALSE)</f>
        <v>Rosaceae</v>
      </c>
      <c r="T1894" t="str">
        <f>VLOOKUP($D1894,Artslister!$A$1:$W$99,10,FALSE)</f>
        <v>Rosa</v>
      </c>
      <c r="U1894">
        <f>VLOOKUP($D1894,Artslister!$A$1:$W$99,11,FALSE)</f>
        <v>0</v>
      </c>
      <c r="V1894">
        <f>VLOOKUP($D1894,Artslister!$A$1:$W$99,12,FALSE)</f>
        <v>0</v>
      </c>
      <c r="W1894" t="str">
        <f>VLOOKUP($D1894,Artslister!$A$1:$W$99,13,FALSE)</f>
        <v>L.</v>
      </c>
      <c r="X1894" t="e">
        <f>VLOOKUP($D1894,Artslister!$A$1:$W$99,15,FALSE)</f>
        <v>#REF!</v>
      </c>
      <c r="Y1894" t="e">
        <f>VLOOKUP($D1894,Artslister!$A$1:$W$99,17,FALSE)</f>
        <v>#N/A</v>
      </c>
    </row>
    <row r="1895" spans="1:25" hidden="1" x14ac:dyDescent="0.3">
      <c r="A1895" t="s">
        <v>28</v>
      </c>
      <c r="B1895">
        <v>2021</v>
      </c>
      <c r="C1895" t="s">
        <v>1299</v>
      </c>
      <c r="D1895" t="s">
        <v>1928</v>
      </c>
      <c r="E1895">
        <v>10</v>
      </c>
      <c r="H1895">
        <v>1</v>
      </c>
      <c r="L1895" t="str">
        <f>VLOOKUP($D1895,Artslister!$A$1:$W$99,2,FALSE)</f>
        <v>Rosa sp.</v>
      </c>
      <c r="M1895" t="str">
        <f>VLOOKUP($D1895,Artslister!$A$1:$W$99,3,FALSE)</f>
        <v>103384</v>
      </c>
      <c r="N1895" t="str">
        <f>VLOOKUP($D1895,Artslister!$A$1:$W$99,4,FALSE)</f>
        <v>63344</v>
      </c>
      <c r="O1895" t="str">
        <f>VLOOKUP($D1895,Artslister!$A$1:$W$99,5,FALSE)</f>
        <v>Plantae</v>
      </c>
      <c r="P1895" t="str">
        <f>VLOOKUP($D1895,Artslister!$A$1:$W$99,6,FALSE)</f>
        <v>Magnoliophyta</v>
      </c>
      <c r="Q1895" t="str">
        <f>VLOOKUP($D1895,Artslister!$A$1:$W$99,7,FALSE)</f>
        <v>Eudicots</v>
      </c>
      <c r="R1895" t="str">
        <f>VLOOKUP($D1895,Artslister!$A$1:$W$99,8,FALSE)</f>
        <v>Rosales</v>
      </c>
      <c r="S1895" t="str">
        <f>VLOOKUP($D1895,Artslister!$A$1:$W$99,9,FALSE)</f>
        <v>Rosaceae</v>
      </c>
      <c r="T1895" t="str">
        <f>VLOOKUP($D1895,Artslister!$A$1:$W$99,10,FALSE)</f>
        <v>Rosa</v>
      </c>
      <c r="U1895">
        <f>VLOOKUP($D1895,Artslister!$A$1:$W$99,11,FALSE)</f>
        <v>0</v>
      </c>
      <c r="V1895">
        <f>VLOOKUP($D1895,Artslister!$A$1:$W$99,12,FALSE)</f>
        <v>0</v>
      </c>
      <c r="W1895" t="str">
        <f>VLOOKUP($D1895,Artslister!$A$1:$W$99,13,FALSE)</f>
        <v>L.</v>
      </c>
      <c r="X1895" t="e">
        <f>VLOOKUP($D1895,Artslister!$A$1:$W$99,15,FALSE)</f>
        <v>#REF!</v>
      </c>
      <c r="Y1895" t="e">
        <f>VLOOKUP($D1895,Artslister!$A$1:$W$99,17,FALSE)</f>
        <v>#N/A</v>
      </c>
    </row>
    <row r="1896" spans="1:25" hidden="1" x14ac:dyDescent="0.3">
      <c r="A1896" t="s">
        <v>13</v>
      </c>
      <c r="B1896">
        <v>2021</v>
      </c>
      <c r="C1896" t="s">
        <v>1317</v>
      </c>
      <c r="D1896" t="s">
        <v>1928</v>
      </c>
      <c r="E1896">
        <v>10</v>
      </c>
      <c r="H1896">
        <v>1</v>
      </c>
      <c r="L1896" t="str">
        <f>VLOOKUP($D1896,Artslister!$A$1:$W$99,2,FALSE)</f>
        <v>Rosa sp.</v>
      </c>
      <c r="M1896" t="str">
        <f>VLOOKUP($D1896,Artslister!$A$1:$W$99,3,FALSE)</f>
        <v>103384</v>
      </c>
      <c r="N1896" t="str">
        <f>VLOOKUP($D1896,Artslister!$A$1:$W$99,4,FALSE)</f>
        <v>63344</v>
      </c>
      <c r="O1896" t="str">
        <f>VLOOKUP($D1896,Artslister!$A$1:$W$99,5,FALSE)</f>
        <v>Plantae</v>
      </c>
      <c r="P1896" t="str">
        <f>VLOOKUP($D1896,Artslister!$A$1:$W$99,6,FALSE)</f>
        <v>Magnoliophyta</v>
      </c>
      <c r="Q1896" t="str">
        <f>VLOOKUP($D1896,Artslister!$A$1:$W$99,7,FALSE)</f>
        <v>Eudicots</v>
      </c>
      <c r="R1896" t="str">
        <f>VLOOKUP($D1896,Artslister!$A$1:$W$99,8,FALSE)</f>
        <v>Rosales</v>
      </c>
      <c r="S1896" t="str">
        <f>VLOOKUP($D1896,Artslister!$A$1:$W$99,9,FALSE)</f>
        <v>Rosaceae</v>
      </c>
      <c r="T1896" t="str">
        <f>VLOOKUP($D1896,Artslister!$A$1:$W$99,10,FALSE)</f>
        <v>Rosa</v>
      </c>
      <c r="U1896">
        <f>VLOOKUP($D1896,Artslister!$A$1:$W$99,11,FALSE)</f>
        <v>0</v>
      </c>
      <c r="V1896">
        <f>VLOOKUP($D1896,Artslister!$A$1:$W$99,12,FALSE)</f>
        <v>0</v>
      </c>
      <c r="W1896" t="str">
        <f>VLOOKUP($D1896,Artslister!$A$1:$W$99,13,FALSE)</f>
        <v>L.</v>
      </c>
      <c r="X1896" t="e">
        <f>VLOOKUP($D1896,Artslister!$A$1:$W$99,15,FALSE)</f>
        <v>#REF!</v>
      </c>
      <c r="Y1896" t="e">
        <f>VLOOKUP($D1896,Artslister!$A$1:$W$99,17,FALSE)</f>
        <v>#N/A</v>
      </c>
    </row>
    <row r="1897" spans="1:25" hidden="1" x14ac:dyDescent="0.3">
      <c r="A1897" t="s">
        <v>13</v>
      </c>
      <c r="B1897">
        <v>2021</v>
      </c>
      <c r="C1897" t="s">
        <v>1319</v>
      </c>
      <c r="D1897" t="s">
        <v>1928</v>
      </c>
      <c r="E1897">
        <v>25</v>
      </c>
      <c r="H1897">
        <v>1</v>
      </c>
      <c r="L1897" t="str">
        <f>VLOOKUP($D1897,Artslister!$A$1:$W$99,2,FALSE)</f>
        <v>Rosa sp.</v>
      </c>
      <c r="M1897" t="str">
        <f>VLOOKUP($D1897,Artslister!$A$1:$W$99,3,FALSE)</f>
        <v>103384</v>
      </c>
      <c r="N1897" t="str">
        <f>VLOOKUP($D1897,Artslister!$A$1:$W$99,4,FALSE)</f>
        <v>63344</v>
      </c>
      <c r="O1897" t="str">
        <f>VLOOKUP($D1897,Artslister!$A$1:$W$99,5,FALSE)</f>
        <v>Plantae</v>
      </c>
      <c r="P1897" t="str">
        <f>VLOOKUP($D1897,Artslister!$A$1:$W$99,6,FALSE)</f>
        <v>Magnoliophyta</v>
      </c>
      <c r="Q1897" t="str">
        <f>VLOOKUP($D1897,Artslister!$A$1:$W$99,7,FALSE)</f>
        <v>Eudicots</v>
      </c>
      <c r="R1897" t="str">
        <f>VLOOKUP($D1897,Artslister!$A$1:$W$99,8,FALSE)</f>
        <v>Rosales</v>
      </c>
      <c r="S1897" t="str">
        <f>VLOOKUP($D1897,Artslister!$A$1:$W$99,9,FALSE)</f>
        <v>Rosaceae</v>
      </c>
      <c r="T1897" t="str">
        <f>VLOOKUP($D1897,Artslister!$A$1:$W$99,10,FALSE)</f>
        <v>Rosa</v>
      </c>
      <c r="U1897">
        <f>VLOOKUP($D1897,Artslister!$A$1:$W$99,11,FALSE)</f>
        <v>0</v>
      </c>
      <c r="V1897">
        <f>VLOOKUP($D1897,Artslister!$A$1:$W$99,12,FALSE)</f>
        <v>0</v>
      </c>
      <c r="W1897" t="str">
        <f>VLOOKUP($D1897,Artslister!$A$1:$W$99,13,FALSE)</f>
        <v>L.</v>
      </c>
      <c r="X1897" t="e">
        <f>VLOOKUP($D1897,Artslister!$A$1:$W$99,15,FALSE)</f>
        <v>#REF!</v>
      </c>
      <c r="Y1897" t="e">
        <f>VLOOKUP($D1897,Artslister!$A$1:$W$99,17,FALSE)</f>
        <v>#N/A</v>
      </c>
    </row>
    <row r="1898" spans="1:25" hidden="1" x14ac:dyDescent="0.3">
      <c r="A1898" t="s">
        <v>13</v>
      </c>
      <c r="B1898">
        <v>2021</v>
      </c>
      <c r="C1898" t="s">
        <v>1318</v>
      </c>
      <c r="D1898" t="s">
        <v>1928</v>
      </c>
      <c r="E1898">
        <v>5</v>
      </c>
      <c r="H1898">
        <v>1</v>
      </c>
      <c r="L1898" t="str">
        <f>VLOOKUP($D1898,Artslister!$A$1:$W$99,2,FALSE)</f>
        <v>Rosa sp.</v>
      </c>
      <c r="M1898" t="str">
        <f>VLOOKUP($D1898,Artslister!$A$1:$W$99,3,FALSE)</f>
        <v>103384</v>
      </c>
      <c r="N1898" t="str">
        <f>VLOOKUP($D1898,Artslister!$A$1:$W$99,4,FALSE)</f>
        <v>63344</v>
      </c>
      <c r="O1898" t="str">
        <f>VLOOKUP($D1898,Artslister!$A$1:$W$99,5,FALSE)</f>
        <v>Plantae</v>
      </c>
      <c r="P1898" t="str">
        <f>VLOOKUP($D1898,Artslister!$A$1:$W$99,6,FALSE)</f>
        <v>Magnoliophyta</v>
      </c>
      <c r="Q1898" t="str">
        <f>VLOOKUP($D1898,Artslister!$A$1:$W$99,7,FALSE)</f>
        <v>Eudicots</v>
      </c>
      <c r="R1898" t="str">
        <f>VLOOKUP($D1898,Artslister!$A$1:$W$99,8,FALSE)</f>
        <v>Rosales</v>
      </c>
      <c r="S1898" t="str">
        <f>VLOOKUP($D1898,Artslister!$A$1:$W$99,9,FALSE)</f>
        <v>Rosaceae</v>
      </c>
      <c r="T1898" t="str">
        <f>VLOOKUP($D1898,Artslister!$A$1:$W$99,10,FALSE)</f>
        <v>Rosa</v>
      </c>
      <c r="U1898">
        <f>VLOOKUP($D1898,Artslister!$A$1:$W$99,11,FALSE)</f>
        <v>0</v>
      </c>
      <c r="V1898">
        <f>VLOOKUP($D1898,Artslister!$A$1:$W$99,12,FALSE)</f>
        <v>0</v>
      </c>
      <c r="W1898" t="str">
        <f>VLOOKUP($D1898,Artslister!$A$1:$W$99,13,FALSE)</f>
        <v>L.</v>
      </c>
      <c r="X1898" t="e">
        <f>VLOOKUP($D1898,Artslister!$A$1:$W$99,15,FALSE)</f>
        <v>#REF!</v>
      </c>
      <c r="Y1898" t="e">
        <f>VLOOKUP($D1898,Artslister!$A$1:$W$99,17,FALSE)</f>
        <v>#N/A</v>
      </c>
    </row>
    <row r="1899" spans="1:25" hidden="1" x14ac:dyDescent="0.3">
      <c r="A1899" t="s">
        <v>13</v>
      </c>
      <c r="B1899">
        <v>2021</v>
      </c>
      <c r="C1899" t="s">
        <v>1322</v>
      </c>
      <c r="D1899" t="s">
        <v>1928</v>
      </c>
      <c r="E1899">
        <v>20</v>
      </c>
      <c r="H1899">
        <v>1</v>
      </c>
      <c r="L1899" t="str">
        <f>VLOOKUP($D1899,Artslister!$A$1:$W$99,2,FALSE)</f>
        <v>Rosa sp.</v>
      </c>
      <c r="M1899" t="str">
        <f>VLOOKUP($D1899,Artslister!$A$1:$W$99,3,FALSE)</f>
        <v>103384</v>
      </c>
      <c r="N1899" t="str">
        <f>VLOOKUP($D1899,Artslister!$A$1:$W$99,4,FALSE)</f>
        <v>63344</v>
      </c>
      <c r="O1899" t="str">
        <f>VLOOKUP($D1899,Artslister!$A$1:$W$99,5,FALSE)</f>
        <v>Plantae</v>
      </c>
      <c r="P1899" t="str">
        <f>VLOOKUP($D1899,Artslister!$A$1:$W$99,6,FALSE)</f>
        <v>Magnoliophyta</v>
      </c>
      <c r="Q1899" t="str">
        <f>VLOOKUP($D1899,Artslister!$A$1:$W$99,7,FALSE)</f>
        <v>Eudicots</v>
      </c>
      <c r="R1899" t="str">
        <f>VLOOKUP($D1899,Artslister!$A$1:$W$99,8,FALSE)</f>
        <v>Rosales</v>
      </c>
      <c r="S1899" t="str">
        <f>VLOOKUP($D1899,Artslister!$A$1:$W$99,9,FALSE)</f>
        <v>Rosaceae</v>
      </c>
      <c r="T1899" t="str">
        <f>VLOOKUP($D1899,Artslister!$A$1:$W$99,10,FALSE)</f>
        <v>Rosa</v>
      </c>
      <c r="U1899">
        <f>VLOOKUP($D1899,Artslister!$A$1:$W$99,11,FALSE)</f>
        <v>0</v>
      </c>
      <c r="V1899">
        <f>VLOOKUP($D1899,Artslister!$A$1:$W$99,12,FALSE)</f>
        <v>0</v>
      </c>
      <c r="W1899" t="str">
        <f>VLOOKUP($D1899,Artslister!$A$1:$W$99,13,FALSE)</f>
        <v>L.</v>
      </c>
      <c r="X1899" t="e">
        <f>VLOOKUP($D1899,Artslister!$A$1:$W$99,15,FALSE)</f>
        <v>#REF!</v>
      </c>
      <c r="Y1899" t="e">
        <f>VLOOKUP($D1899,Artslister!$A$1:$W$99,17,FALSE)</f>
        <v>#N/A</v>
      </c>
    </row>
    <row r="1900" spans="1:25" hidden="1" x14ac:dyDescent="0.3">
      <c r="A1900" t="s">
        <v>13</v>
      </c>
      <c r="B1900">
        <v>2021</v>
      </c>
      <c r="C1900" t="s">
        <v>1320</v>
      </c>
      <c r="D1900" t="s">
        <v>1928</v>
      </c>
      <c r="E1900">
        <v>7</v>
      </c>
      <c r="H1900">
        <v>1</v>
      </c>
      <c r="L1900" t="str">
        <f>VLOOKUP($D1900,Artslister!$A$1:$W$99,2,FALSE)</f>
        <v>Rosa sp.</v>
      </c>
      <c r="M1900" t="str">
        <f>VLOOKUP($D1900,Artslister!$A$1:$W$99,3,FALSE)</f>
        <v>103384</v>
      </c>
      <c r="N1900" t="str">
        <f>VLOOKUP($D1900,Artslister!$A$1:$W$99,4,FALSE)</f>
        <v>63344</v>
      </c>
      <c r="O1900" t="str">
        <f>VLOOKUP($D1900,Artslister!$A$1:$W$99,5,FALSE)</f>
        <v>Plantae</v>
      </c>
      <c r="P1900" t="str">
        <f>VLOOKUP($D1900,Artslister!$A$1:$W$99,6,FALSE)</f>
        <v>Magnoliophyta</v>
      </c>
      <c r="Q1900" t="str">
        <f>VLOOKUP($D1900,Artslister!$A$1:$W$99,7,FALSE)</f>
        <v>Eudicots</v>
      </c>
      <c r="R1900" t="str">
        <f>VLOOKUP($D1900,Artslister!$A$1:$W$99,8,FALSE)</f>
        <v>Rosales</v>
      </c>
      <c r="S1900" t="str">
        <f>VLOOKUP($D1900,Artslister!$A$1:$W$99,9,FALSE)</f>
        <v>Rosaceae</v>
      </c>
      <c r="T1900" t="str">
        <f>VLOOKUP($D1900,Artslister!$A$1:$W$99,10,FALSE)</f>
        <v>Rosa</v>
      </c>
      <c r="U1900">
        <f>VLOOKUP($D1900,Artslister!$A$1:$W$99,11,FALSE)</f>
        <v>0</v>
      </c>
      <c r="V1900">
        <f>VLOOKUP($D1900,Artslister!$A$1:$W$99,12,FALSE)</f>
        <v>0</v>
      </c>
      <c r="W1900" t="str">
        <f>VLOOKUP($D1900,Artslister!$A$1:$W$99,13,FALSE)</f>
        <v>L.</v>
      </c>
      <c r="X1900" t="e">
        <f>VLOOKUP($D1900,Artslister!$A$1:$W$99,15,FALSE)</f>
        <v>#REF!</v>
      </c>
      <c r="Y1900" t="e">
        <f>VLOOKUP($D1900,Artslister!$A$1:$W$99,17,FALSE)</f>
        <v>#N/A</v>
      </c>
    </row>
    <row r="1901" spans="1:25" hidden="1" x14ac:dyDescent="0.3">
      <c r="A1901" t="s">
        <v>13</v>
      </c>
      <c r="B1901">
        <v>2021</v>
      </c>
      <c r="C1901" t="s">
        <v>1321</v>
      </c>
      <c r="D1901" t="s">
        <v>1928</v>
      </c>
      <c r="E1901">
        <v>5</v>
      </c>
      <c r="H1901">
        <v>1</v>
      </c>
      <c r="L1901" t="str">
        <f>VLOOKUP($D1901,Artslister!$A$1:$W$99,2,FALSE)</f>
        <v>Rosa sp.</v>
      </c>
      <c r="M1901" t="str">
        <f>VLOOKUP($D1901,Artslister!$A$1:$W$99,3,FALSE)</f>
        <v>103384</v>
      </c>
      <c r="N1901" t="str">
        <f>VLOOKUP($D1901,Artslister!$A$1:$W$99,4,FALSE)</f>
        <v>63344</v>
      </c>
      <c r="O1901" t="str">
        <f>VLOOKUP($D1901,Artslister!$A$1:$W$99,5,FALSE)</f>
        <v>Plantae</v>
      </c>
      <c r="P1901" t="str">
        <f>VLOOKUP($D1901,Artslister!$A$1:$W$99,6,FALSE)</f>
        <v>Magnoliophyta</v>
      </c>
      <c r="Q1901" t="str">
        <f>VLOOKUP($D1901,Artslister!$A$1:$W$99,7,FALSE)</f>
        <v>Eudicots</v>
      </c>
      <c r="R1901" t="str">
        <f>VLOOKUP($D1901,Artslister!$A$1:$W$99,8,FALSE)</f>
        <v>Rosales</v>
      </c>
      <c r="S1901" t="str">
        <f>VLOOKUP($D1901,Artslister!$A$1:$W$99,9,FALSE)</f>
        <v>Rosaceae</v>
      </c>
      <c r="T1901" t="str">
        <f>VLOOKUP($D1901,Artslister!$A$1:$W$99,10,FALSE)</f>
        <v>Rosa</v>
      </c>
      <c r="U1901">
        <f>VLOOKUP($D1901,Artslister!$A$1:$W$99,11,FALSE)</f>
        <v>0</v>
      </c>
      <c r="V1901">
        <f>VLOOKUP($D1901,Artslister!$A$1:$W$99,12,FALSE)</f>
        <v>0</v>
      </c>
      <c r="W1901" t="str">
        <f>VLOOKUP($D1901,Artslister!$A$1:$W$99,13,FALSE)</f>
        <v>L.</v>
      </c>
      <c r="X1901" t="e">
        <f>VLOOKUP($D1901,Artslister!$A$1:$W$99,15,FALSE)</f>
        <v>#REF!</v>
      </c>
      <c r="Y1901" t="e">
        <f>VLOOKUP($D1901,Artslister!$A$1:$W$99,17,FALSE)</f>
        <v>#N/A</v>
      </c>
    </row>
    <row r="1902" spans="1:25" hidden="1" x14ac:dyDescent="0.3">
      <c r="A1902" t="s">
        <v>13</v>
      </c>
      <c r="B1902">
        <v>2021</v>
      </c>
      <c r="C1902" t="s">
        <v>1326</v>
      </c>
      <c r="D1902" t="s">
        <v>1928</v>
      </c>
      <c r="E1902">
        <v>8</v>
      </c>
      <c r="H1902">
        <v>1</v>
      </c>
      <c r="L1902" t="str">
        <f>VLOOKUP($D1902,Artslister!$A$1:$W$99,2,FALSE)</f>
        <v>Rosa sp.</v>
      </c>
      <c r="M1902" t="str">
        <f>VLOOKUP($D1902,Artslister!$A$1:$W$99,3,FALSE)</f>
        <v>103384</v>
      </c>
      <c r="N1902" t="str">
        <f>VLOOKUP($D1902,Artslister!$A$1:$W$99,4,FALSE)</f>
        <v>63344</v>
      </c>
      <c r="O1902" t="str">
        <f>VLOOKUP($D1902,Artslister!$A$1:$W$99,5,FALSE)</f>
        <v>Plantae</v>
      </c>
      <c r="P1902" t="str">
        <f>VLOOKUP($D1902,Artslister!$A$1:$W$99,6,FALSE)</f>
        <v>Magnoliophyta</v>
      </c>
      <c r="Q1902" t="str">
        <f>VLOOKUP($D1902,Artslister!$A$1:$W$99,7,FALSE)</f>
        <v>Eudicots</v>
      </c>
      <c r="R1902" t="str">
        <f>VLOOKUP($D1902,Artslister!$A$1:$W$99,8,FALSE)</f>
        <v>Rosales</v>
      </c>
      <c r="S1902" t="str">
        <f>VLOOKUP($D1902,Artslister!$A$1:$W$99,9,FALSE)</f>
        <v>Rosaceae</v>
      </c>
      <c r="T1902" t="str">
        <f>VLOOKUP($D1902,Artslister!$A$1:$W$99,10,FALSE)</f>
        <v>Rosa</v>
      </c>
      <c r="U1902">
        <f>VLOOKUP($D1902,Artslister!$A$1:$W$99,11,FALSE)</f>
        <v>0</v>
      </c>
      <c r="V1902">
        <f>VLOOKUP($D1902,Artslister!$A$1:$W$99,12,FALSE)</f>
        <v>0</v>
      </c>
      <c r="W1902" t="str">
        <f>VLOOKUP($D1902,Artslister!$A$1:$W$99,13,FALSE)</f>
        <v>L.</v>
      </c>
      <c r="X1902" t="e">
        <f>VLOOKUP($D1902,Artslister!$A$1:$W$99,15,FALSE)</f>
        <v>#REF!</v>
      </c>
      <c r="Y1902" t="e">
        <f>VLOOKUP($D1902,Artslister!$A$1:$W$99,17,FALSE)</f>
        <v>#N/A</v>
      </c>
    </row>
    <row r="1903" spans="1:25" hidden="1" x14ac:dyDescent="0.3">
      <c r="A1903" t="s">
        <v>13</v>
      </c>
      <c r="B1903">
        <v>2021</v>
      </c>
      <c r="C1903" t="s">
        <v>1323</v>
      </c>
      <c r="D1903" t="s">
        <v>1928</v>
      </c>
      <c r="E1903">
        <v>7</v>
      </c>
      <c r="H1903">
        <v>1</v>
      </c>
      <c r="L1903" t="str">
        <f>VLOOKUP($D1903,Artslister!$A$1:$W$99,2,FALSE)</f>
        <v>Rosa sp.</v>
      </c>
      <c r="M1903" t="str">
        <f>VLOOKUP($D1903,Artslister!$A$1:$W$99,3,FALSE)</f>
        <v>103384</v>
      </c>
      <c r="N1903" t="str">
        <f>VLOOKUP($D1903,Artslister!$A$1:$W$99,4,FALSE)</f>
        <v>63344</v>
      </c>
      <c r="O1903" t="str">
        <f>VLOOKUP($D1903,Artslister!$A$1:$W$99,5,FALSE)</f>
        <v>Plantae</v>
      </c>
      <c r="P1903" t="str">
        <f>VLOOKUP($D1903,Artslister!$A$1:$W$99,6,FALSE)</f>
        <v>Magnoliophyta</v>
      </c>
      <c r="Q1903" t="str">
        <f>VLOOKUP($D1903,Artslister!$A$1:$W$99,7,FALSE)</f>
        <v>Eudicots</v>
      </c>
      <c r="R1903" t="str">
        <f>VLOOKUP($D1903,Artslister!$A$1:$W$99,8,FALSE)</f>
        <v>Rosales</v>
      </c>
      <c r="S1903" t="str">
        <f>VLOOKUP($D1903,Artslister!$A$1:$W$99,9,FALSE)</f>
        <v>Rosaceae</v>
      </c>
      <c r="T1903" t="str">
        <f>VLOOKUP($D1903,Artslister!$A$1:$W$99,10,FALSE)</f>
        <v>Rosa</v>
      </c>
      <c r="U1903">
        <f>VLOOKUP($D1903,Artslister!$A$1:$W$99,11,FALSE)</f>
        <v>0</v>
      </c>
      <c r="V1903">
        <f>VLOOKUP($D1903,Artslister!$A$1:$W$99,12,FALSE)</f>
        <v>0</v>
      </c>
      <c r="W1903" t="str">
        <f>VLOOKUP($D1903,Artslister!$A$1:$W$99,13,FALSE)</f>
        <v>L.</v>
      </c>
      <c r="X1903" t="e">
        <f>VLOOKUP($D1903,Artslister!$A$1:$W$99,15,FALSE)</f>
        <v>#REF!</v>
      </c>
      <c r="Y1903" t="e">
        <f>VLOOKUP($D1903,Artslister!$A$1:$W$99,17,FALSE)</f>
        <v>#N/A</v>
      </c>
    </row>
    <row r="1904" spans="1:25" hidden="1" x14ac:dyDescent="0.3">
      <c r="A1904" t="s">
        <v>13</v>
      </c>
      <c r="B1904">
        <v>2021</v>
      </c>
      <c r="C1904" t="s">
        <v>1324</v>
      </c>
      <c r="D1904" t="s">
        <v>1928</v>
      </c>
      <c r="E1904">
        <v>3</v>
      </c>
      <c r="L1904" t="str">
        <f>VLOOKUP($D1904,Artslister!$A$1:$W$99,2,FALSE)</f>
        <v>Rosa sp.</v>
      </c>
      <c r="M1904" t="str">
        <f>VLOOKUP($D1904,Artslister!$A$1:$W$99,3,FALSE)</f>
        <v>103384</v>
      </c>
      <c r="N1904" t="str">
        <f>VLOOKUP($D1904,Artslister!$A$1:$W$99,4,FALSE)</f>
        <v>63344</v>
      </c>
      <c r="O1904" t="str">
        <f>VLOOKUP($D1904,Artslister!$A$1:$W$99,5,FALSE)</f>
        <v>Plantae</v>
      </c>
      <c r="P1904" t="str">
        <f>VLOOKUP($D1904,Artslister!$A$1:$W$99,6,FALSE)</f>
        <v>Magnoliophyta</v>
      </c>
      <c r="Q1904" t="str">
        <f>VLOOKUP($D1904,Artslister!$A$1:$W$99,7,FALSE)</f>
        <v>Eudicots</v>
      </c>
      <c r="R1904" t="str">
        <f>VLOOKUP($D1904,Artslister!$A$1:$W$99,8,FALSE)</f>
        <v>Rosales</v>
      </c>
      <c r="S1904" t="str">
        <f>VLOOKUP($D1904,Artslister!$A$1:$W$99,9,FALSE)</f>
        <v>Rosaceae</v>
      </c>
      <c r="T1904" t="str">
        <f>VLOOKUP($D1904,Artslister!$A$1:$W$99,10,FALSE)</f>
        <v>Rosa</v>
      </c>
      <c r="U1904">
        <f>VLOOKUP($D1904,Artslister!$A$1:$W$99,11,FALSE)</f>
        <v>0</v>
      </c>
      <c r="V1904">
        <f>VLOOKUP($D1904,Artslister!$A$1:$W$99,12,FALSE)</f>
        <v>0</v>
      </c>
      <c r="W1904" t="str">
        <f>VLOOKUP($D1904,Artslister!$A$1:$W$99,13,FALSE)</f>
        <v>L.</v>
      </c>
      <c r="X1904" t="e">
        <f>VLOOKUP($D1904,Artslister!$A$1:$W$99,15,FALSE)</f>
        <v>#REF!</v>
      </c>
      <c r="Y1904" t="e">
        <f>VLOOKUP($D1904,Artslister!$A$1:$W$99,17,FALSE)</f>
        <v>#N/A</v>
      </c>
    </row>
    <row r="1905" spans="1:25" hidden="1" x14ac:dyDescent="0.3">
      <c r="A1905" t="s">
        <v>20</v>
      </c>
      <c r="B1905">
        <v>2021</v>
      </c>
      <c r="C1905" t="s">
        <v>1344</v>
      </c>
      <c r="D1905" t="s">
        <v>1928</v>
      </c>
      <c r="E1905">
        <v>4</v>
      </c>
      <c r="H1905">
        <v>1</v>
      </c>
      <c r="L1905" t="str">
        <f>VLOOKUP($D1905,Artslister!$A$1:$W$99,2,FALSE)</f>
        <v>Rosa sp.</v>
      </c>
      <c r="M1905" t="str">
        <f>VLOOKUP($D1905,Artslister!$A$1:$W$99,3,FALSE)</f>
        <v>103384</v>
      </c>
      <c r="N1905" t="str">
        <f>VLOOKUP($D1905,Artslister!$A$1:$W$99,4,FALSE)</f>
        <v>63344</v>
      </c>
      <c r="O1905" t="str">
        <f>VLOOKUP($D1905,Artslister!$A$1:$W$99,5,FALSE)</f>
        <v>Plantae</v>
      </c>
      <c r="P1905" t="str">
        <f>VLOOKUP($D1905,Artslister!$A$1:$W$99,6,FALSE)</f>
        <v>Magnoliophyta</v>
      </c>
      <c r="Q1905" t="str">
        <f>VLOOKUP($D1905,Artslister!$A$1:$W$99,7,FALSE)</f>
        <v>Eudicots</v>
      </c>
      <c r="R1905" t="str">
        <f>VLOOKUP($D1905,Artslister!$A$1:$W$99,8,FALSE)</f>
        <v>Rosales</v>
      </c>
      <c r="S1905" t="str">
        <f>VLOOKUP($D1905,Artslister!$A$1:$W$99,9,FALSE)</f>
        <v>Rosaceae</v>
      </c>
      <c r="T1905" t="str">
        <f>VLOOKUP($D1905,Artslister!$A$1:$W$99,10,FALSE)</f>
        <v>Rosa</v>
      </c>
      <c r="U1905">
        <f>VLOOKUP($D1905,Artslister!$A$1:$W$99,11,FALSE)</f>
        <v>0</v>
      </c>
      <c r="V1905">
        <f>VLOOKUP($D1905,Artslister!$A$1:$W$99,12,FALSE)</f>
        <v>0</v>
      </c>
      <c r="W1905" t="str">
        <f>VLOOKUP($D1905,Artslister!$A$1:$W$99,13,FALSE)</f>
        <v>L.</v>
      </c>
      <c r="X1905" t="e">
        <f>VLOOKUP($D1905,Artslister!$A$1:$W$99,15,FALSE)</f>
        <v>#REF!</v>
      </c>
      <c r="Y1905" t="e">
        <f>VLOOKUP($D1905,Artslister!$A$1:$W$99,17,FALSE)</f>
        <v>#N/A</v>
      </c>
    </row>
    <row r="1906" spans="1:25" hidden="1" x14ac:dyDescent="0.3">
      <c r="A1906" t="s">
        <v>20</v>
      </c>
      <c r="B1906">
        <v>2021</v>
      </c>
      <c r="C1906" t="s">
        <v>1345</v>
      </c>
      <c r="D1906" t="s">
        <v>1928</v>
      </c>
      <c r="E1906">
        <v>5</v>
      </c>
      <c r="H1906">
        <v>1</v>
      </c>
      <c r="L1906" t="str">
        <f>VLOOKUP($D1906,Artslister!$A$1:$W$99,2,FALSE)</f>
        <v>Rosa sp.</v>
      </c>
      <c r="M1906" t="str">
        <f>VLOOKUP($D1906,Artslister!$A$1:$W$99,3,FALSE)</f>
        <v>103384</v>
      </c>
      <c r="N1906" t="str">
        <f>VLOOKUP($D1906,Artslister!$A$1:$W$99,4,FALSE)</f>
        <v>63344</v>
      </c>
      <c r="O1906" t="str">
        <f>VLOOKUP($D1906,Artslister!$A$1:$W$99,5,FALSE)</f>
        <v>Plantae</v>
      </c>
      <c r="P1906" t="str">
        <f>VLOOKUP($D1906,Artslister!$A$1:$W$99,6,FALSE)</f>
        <v>Magnoliophyta</v>
      </c>
      <c r="Q1906" t="str">
        <f>VLOOKUP($D1906,Artslister!$A$1:$W$99,7,FALSE)</f>
        <v>Eudicots</v>
      </c>
      <c r="R1906" t="str">
        <f>VLOOKUP($D1906,Artslister!$A$1:$W$99,8,FALSE)</f>
        <v>Rosales</v>
      </c>
      <c r="S1906" t="str">
        <f>VLOOKUP($D1906,Artslister!$A$1:$W$99,9,FALSE)</f>
        <v>Rosaceae</v>
      </c>
      <c r="T1906" t="str">
        <f>VLOOKUP($D1906,Artslister!$A$1:$W$99,10,FALSE)</f>
        <v>Rosa</v>
      </c>
      <c r="U1906">
        <f>VLOOKUP($D1906,Artslister!$A$1:$W$99,11,FALSE)</f>
        <v>0</v>
      </c>
      <c r="V1906">
        <f>VLOOKUP($D1906,Artslister!$A$1:$W$99,12,FALSE)</f>
        <v>0</v>
      </c>
      <c r="W1906" t="str">
        <f>VLOOKUP($D1906,Artslister!$A$1:$W$99,13,FALSE)</f>
        <v>L.</v>
      </c>
      <c r="X1906" t="e">
        <f>VLOOKUP($D1906,Artslister!$A$1:$W$99,15,FALSE)</f>
        <v>#REF!</v>
      </c>
      <c r="Y1906" t="e">
        <f>VLOOKUP($D1906,Artslister!$A$1:$W$99,17,FALSE)</f>
        <v>#N/A</v>
      </c>
    </row>
    <row r="1907" spans="1:25" hidden="1" x14ac:dyDescent="0.3">
      <c r="A1907" t="s">
        <v>20</v>
      </c>
      <c r="B1907">
        <v>2021</v>
      </c>
      <c r="C1907" t="s">
        <v>1346</v>
      </c>
      <c r="D1907" t="s">
        <v>1928</v>
      </c>
      <c r="E1907">
        <v>1</v>
      </c>
      <c r="H1907">
        <v>1</v>
      </c>
      <c r="L1907" t="str">
        <f>VLOOKUP($D1907,Artslister!$A$1:$W$99,2,FALSE)</f>
        <v>Rosa sp.</v>
      </c>
      <c r="M1907" t="str">
        <f>VLOOKUP($D1907,Artslister!$A$1:$W$99,3,FALSE)</f>
        <v>103384</v>
      </c>
      <c r="N1907" t="str">
        <f>VLOOKUP($D1907,Artslister!$A$1:$W$99,4,FALSE)</f>
        <v>63344</v>
      </c>
      <c r="O1907" t="str">
        <f>VLOOKUP($D1907,Artslister!$A$1:$W$99,5,FALSE)</f>
        <v>Plantae</v>
      </c>
      <c r="P1907" t="str">
        <f>VLOOKUP($D1907,Artslister!$A$1:$W$99,6,FALSE)</f>
        <v>Magnoliophyta</v>
      </c>
      <c r="Q1907" t="str">
        <f>VLOOKUP($D1907,Artslister!$A$1:$W$99,7,FALSE)</f>
        <v>Eudicots</v>
      </c>
      <c r="R1907" t="str">
        <f>VLOOKUP($D1907,Artslister!$A$1:$W$99,8,FALSE)</f>
        <v>Rosales</v>
      </c>
      <c r="S1907" t="str">
        <f>VLOOKUP($D1907,Artslister!$A$1:$W$99,9,FALSE)</f>
        <v>Rosaceae</v>
      </c>
      <c r="T1907" t="str">
        <f>VLOOKUP($D1907,Artslister!$A$1:$W$99,10,FALSE)</f>
        <v>Rosa</v>
      </c>
      <c r="U1907">
        <f>VLOOKUP($D1907,Artslister!$A$1:$W$99,11,FALSE)</f>
        <v>0</v>
      </c>
      <c r="V1907">
        <f>VLOOKUP($D1907,Artslister!$A$1:$W$99,12,FALSE)</f>
        <v>0</v>
      </c>
      <c r="W1907" t="str">
        <f>VLOOKUP($D1907,Artslister!$A$1:$W$99,13,FALSE)</f>
        <v>L.</v>
      </c>
      <c r="X1907" t="e">
        <f>VLOOKUP($D1907,Artslister!$A$1:$W$99,15,FALSE)</f>
        <v>#REF!</v>
      </c>
      <c r="Y1907" t="e">
        <f>VLOOKUP($D1907,Artslister!$A$1:$W$99,17,FALSE)</f>
        <v>#N/A</v>
      </c>
    </row>
    <row r="1908" spans="1:25" hidden="1" x14ac:dyDescent="0.3">
      <c r="A1908" t="s">
        <v>20</v>
      </c>
      <c r="B1908">
        <v>2021</v>
      </c>
      <c r="C1908" t="s">
        <v>1352</v>
      </c>
      <c r="D1908" t="s">
        <v>1928</v>
      </c>
      <c r="E1908">
        <v>10</v>
      </c>
      <c r="H1908">
        <v>1</v>
      </c>
      <c r="L1908" t="str">
        <f>VLOOKUP($D1908,Artslister!$A$1:$W$99,2,FALSE)</f>
        <v>Rosa sp.</v>
      </c>
      <c r="M1908" t="str">
        <f>VLOOKUP($D1908,Artslister!$A$1:$W$99,3,FALSE)</f>
        <v>103384</v>
      </c>
      <c r="N1908" t="str">
        <f>VLOOKUP($D1908,Artslister!$A$1:$W$99,4,FALSE)</f>
        <v>63344</v>
      </c>
      <c r="O1908" t="str">
        <f>VLOOKUP($D1908,Artslister!$A$1:$W$99,5,FALSE)</f>
        <v>Plantae</v>
      </c>
      <c r="P1908" t="str">
        <f>VLOOKUP($D1908,Artslister!$A$1:$W$99,6,FALSE)</f>
        <v>Magnoliophyta</v>
      </c>
      <c r="Q1908" t="str">
        <f>VLOOKUP($D1908,Artslister!$A$1:$W$99,7,FALSE)</f>
        <v>Eudicots</v>
      </c>
      <c r="R1908" t="str">
        <f>VLOOKUP($D1908,Artslister!$A$1:$W$99,8,FALSE)</f>
        <v>Rosales</v>
      </c>
      <c r="S1908" t="str">
        <f>VLOOKUP($D1908,Artslister!$A$1:$W$99,9,FALSE)</f>
        <v>Rosaceae</v>
      </c>
      <c r="T1908" t="str">
        <f>VLOOKUP($D1908,Artslister!$A$1:$W$99,10,FALSE)</f>
        <v>Rosa</v>
      </c>
      <c r="U1908">
        <f>VLOOKUP($D1908,Artslister!$A$1:$W$99,11,FALSE)</f>
        <v>0</v>
      </c>
      <c r="V1908">
        <f>VLOOKUP($D1908,Artslister!$A$1:$W$99,12,FALSE)</f>
        <v>0</v>
      </c>
      <c r="W1908" t="str">
        <f>VLOOKUP($D1908,Artslister!$A$1:$W$99,13,FALSE)</f>
        <v>L.</v>
      </c>
      <c r="X1908" t="e">
        <f>VLOOKUP($D1908,Artslister!$A$1:$W$99,15,FALSE)</f>
        <v>#REF!</v>
      </c>
      <c r="Y1908" t="e">
        <f>VLOOKUP($D1908,Artslister!$A$1:$W$99,17,FALSE)</f>
        <v>#N/A</v>
      </c>
    </row>
    <row r="1909" spans="1:25" hidden="1" x14ac:dyDescent="0.3">
      <c r="A1909" t="s">
        <v>20</v>
      </c>
      <c r="B1909">
        <v>2021</v>
      </c>
      <c r="C1909" t="s">
        <v>1347</v>
      </c>
      <c r="D1909" t="s">
        <v>1928</v>
      </c>
      <c r="E1909">
        <v>1</v>
      </c>
      <c r="H1909">
        <v>1</v>
      </c>
      <c r="L1909" t="str">
        <f>VLOOKUP($D1909,Artslister!$A$1:$W$99,2,FALSE)</f>
        <v>Rosa sp.</v>
      </c>
      <c r="M1909" t="str">
        <f>VLOOKUP($D1909,Artslister!$A$1:$W$99,3,FALSE)</f>
        <v>103384</v>
      </c>
      <c r="N1909" t="str">
        <f>VLOOKUP($D1909,Artslister!$A$1:$W$99,4,FALSE)</f>
        <v>63344</v>
      </c>
      <c r="O1909" t="str">
        <f>VLOOKUP($D1909,Artslister!$A$1:$W$99,5,FALSE)</f>
        <v>Plantae</v>
      </c>
      <c r="P1909" t="str">
        <f>VLOOKUP($D1909,Artslister!$A$1:$W$99,6,FALSE)</f>
        <v>Magnoliophyta</v>
      </c>
      <c r="Q1909" t="str">
        <f>VLOOKUP($D1909,Artslister!$A$1:$W$99,7,FALSE)</f>
        <v>Eudicots</v>
      </c>
      <c r="R1909" t="str">
        <f>VLOOKUP($D1909,Artslister!$A$1:$W$99,8,FALSE)</f>
        <v>Rosales</v>
      </c>
      <c r="S1909" t="str">
        <f>VLOOKUP($D1909,Artslister!$A$1:$W$99,9,FALSE)</f>
        <v>Rosaceae</v>
      </c>
      <c r="T1909" t="str">
        <f>VLOOKUP($D1909,Artslister!$A$1:$W$99,10,FALSE)</f>
        <v>Rosa</v>
      </c>
      <c r="U1909">
        <f>VLOOKUP($D1909,Artslister!$A$1:$W$99,11,FALSE)</f>
        <v>0</v>
      </c>
      <c r="V1909">
        <f>VLOOKUP($D1909,Artslister!$A$1:$W$99,12,FALSE)</f>
        <v>0</v>
      </c>
      <c r="W1909" t="str">
        <f>VLOOKUP($D1909,Artslister!$A$1:$W$99,13,FALSE)</f>
        <v>L.</v>
      </c>
      <c r="X1909" t="e">
        <f>VLOOKUP($D1909,Artslister!$A$1:$W$99,15,FALSE)</f>
        <v>#REF!</v>
      </c>
      <c r="Y1909" t="e">
        <f>VLOOKUP($D1909,Artslister!$A$1:$W$99,17,FALSE)</f>
        <v>#N/A</v>
      </c>
    </row>
    <row r="1910" spans="1:25" hidden="1" x14ac:dyDescent="0.3">
      <c r="A1910" t="s">
        <v>20</v>
      </c>
      <c r="B1910">
        <v>2021</v>
      </c>
      <c r="C1910" t="s">
        <v>1350</v>
      </c>
      <c r="D1910" t="s">
        <v>1928</v>
      </c>
      <c r="E1910">
        <v>1</v>
      </c>
      <c r="H1910">
        <v>1</v>
      </c>
      <c r="L1910" t="str">
        <f>VLOOKUP($D1910,Artslister!$A$1:$W$99,2,FALSE)</f>
        <v>Rosa sp.</v>
      </c>
      <c r="M1910" t="str">
        <f>VLOOKUP($D1910,Artslister!$A$1:$W$99,3,FALSE)</f>
        <v>103384</v>
      </c>
      <c r="N1910" t="str">
        <f>VLOOKUP($D1910,Artslister!$A$1:$W$99,4,FALSE)</f>
        <v>63344</v>
      </c>
      <c r="O1910" t="str">
        <f>VLOOKUP($D1910,Artslister!$A$1:$W$99,5,FALSE)</f>
        <v>Plantae</v>
      </c>
      <c r="P1910" t="str">
        <f>VLOOKUP($D1910,Artslister!$A$1:$W$99,6,FALSE)</f>
        <v>Magnoliophyta</v>
      </c>
      <c r="Q1910" t="str">
        <f>VLOOKUP($D1910,Artslister!$A$1:$W$99,7,FALSE)</f>
        <v>Eudicots</v>
      </c>
      <c r="R1910" t="str">
        <f>VLOOKUP($D1910,Artslister!$A$1:$W$99,8,FALSE)</f>
        <v>Rosales</v>
      </c>
      <c r="S1910" t="str">
        <f>VLOOKUP($D1910,Artslister!$A$1:$W$99,9,FALSE)</f>
        <v>Rosaceae</v>
      </c>
      <c r="T1910" t="str">
        <f>VLOOKUP($D1910,Artslister!$A$1:$W$99,10,FALSE)</f>
        <v>Rosa</v>
      </c>
      <c r="U1910">
        <f>VLOOKUP($D1910,Artslister!$A$1:$W$99,11,FALSE)</f>
        <v>0</v>
      </c>
      <c r="V1910">
        <f>VLOOKUP($D1910,Artslister!$A$1:$W$99,12,FALSE)</f>
        <v>0</v>
      </c>
      <c r="W1910" t="str">
        <f>VLOOKUP($D1910,Artslister!$A$1:$W$99,13,FALSE)</f>
        <v>L.</v>
      </c>
      <c r="X1910" t="e">
        <f>VLOOKUP($D1910,Artslister!$A$1:$W$99,15,FALSE)</f>
        <v>#REF!</v>
      </c>
      <c r="Y1910" t="e">
        <f>VLOOKUP($D1910,Artslister!$A$1:$W$99,17,FALSE)</f>
        <v>#N/A</v>
      </c>
    </row>
    <row r="1911" spans="1:25" hidden="1" x14ac:dyDescent="0.3">
      <c r="A1911" t="s">
        <v>35</v>
      </c>
      <c r="B1911">
        <v>2021</v>
      </c>
      <c r="C1911" t="s">
        <v>1364</v>
      </c>
      <c r="D1911" t="s">
        <v>1928</v>
      </c>
      <c r="E1911">
        <v>3</v>
      </c>
      <c r="H1911">
        <v>1</v>
      </c>
      <c r="L1911" t="str">
        <f>VLOOKUP($D1911,Artslister!$A$1:$W$99,2,FALSE)</f>
        <v>Rosa sp.</v>
      </c>
      <c r="M1911" t="str">
        <f>VLOOKUP($D1911,Artslister!$A$1:$W$99,3,FALSE)</f>
        <v>103384</v>
      </c>
      <c r="N1911" t="str">
        <f>VLOOKUP($D1911,Artslister!$A$1:$W$99,4,FALSE)</f>
        <v>63344</v>
      </c>
      <c r="O1911" t="str">
        <f>VLOOKUP($D1911,Artslister!$A$1:$W$99,5,FALSE)</f>
        <v>Plantae</v>
      </c>
      <c r="P1911" t="str">
        <f>VLOOKUP($D1911,Artslister!$A$1:$W$99,6,FALSE)</f>
        <v>Magnoliophyta</v>
      </c>
      <c r="Q1911" t="str">
        <f>VLOOKUP($D1911,Artslister!$A$1:$W$99,7,FALSE)</f>
        <v>Eudicots</v>
      </c>
      <c r="R1911" t="str">
        <f>VLOOKUP($D1911,Artslister!$A$1:$W$99,8,FALSE)</f>
        <v>Rosales</v>
      </c>
      <c r="S1911" t="str">
        <f>VLOOKUP($D1911,Artslister!$A$1:$W$99,9,FALSE)</f>
        <v>Rosaceae</v>
      </c>
      <c r="T1911" t="str">
        <f>VLOOKUP($D1911,Artslister!$A$1:$W$99,10,FALSE)</f>
        <v>Rosa</v>
      </c>
      <c r="U1911">
        <f>VLOOKUP($D1911,Artslister!$A$1:$W$99,11,FALSE)</f>
        <v>0</v>
      </c>
      <c r="V1911">
        <f>VLOOKUP($D1911,Artslister!$A$1:$W$99,12,FALSE)</f>
        <v>0</v>
      </c>
      <c r="W1911" t="str">
        <f>VLOOKUP($D1911,Artslister!$A$1:$W$99,13,FALSE)</f>
        <v>L.</v>
      </c>
      <c r="X1911" t="e">
        <f>VLOOKUP($D1911,Artslister!$A$1:$W$99,15,FALSE)</f>
        <v>#REF!</v>
      </c>
      <c r="Y1911" t="e">
        <f>VLOOKUP($D1911,Artslister!$A$1:$W$99,17,FALSE)</f>
        <v>#N/A</v>
      </c>
    </row>
    <row r="1912" spans="1:25" hidden="1" x14ac:dyDescent="0.3">
      <c r="A1912" t="s">
        <v>35</v>
      </c>
      <c r="B1912">
        <v>2021</v>
      </c>
      <c r="C1912" t="s">
        <v>1365</v>
      </c>
      <c r="D1912" t="s">
        <v>1928</v>
      </c>
      <c r="E1912">
        <v>15</v>
      </c>
      <c r="H1912">
        <v>1</v>
      </c>
      <c r="L1912" t="str">
        <f>VLOOKUP($D1912,Artslister!$A$1:$W$99,2,FALSE)</f>
        <v>Rosa sp.</v>
      </c>
      <c r="M1912" t="str">
        <f>VLOOKUP($D1912,Artslister!$A$1:$W$99,3,FALSE)</f>
        <v>103384</v>
      </c>
      <c r="N1912" t="str">
        <f>VLOOKUP($D1912,Artslister!$A$1:$W$99,4,FALSE)</f>
        <v>63344</v>
      </c>
      <c r="O1912" t="str">
        <f>VLOOKUP($D1912,Artslister!$A$1:$W$99,5,FALSE)</f>
        <v>Plantae</v>
      </c>
      <c r="P1912" t="str">
        <f>VLOOKUP($D1912,Artslister!$A$1:$W$99,6,FALSE)</f>
        <v>Magnoliophyta</v>
      </c>
      <c r="Q1912" t="str">
        <f>VLOOKUP($D1912,Artslister!$A$1:$W$99,7,FALSE)</f>
        <v>Eudicots</v>
      </c>
      <c r="R1912" t="str">
        <f>VLOOKUP($D1912,Artslister!$A$1:$W$99,8,FALSE)</f>
        <v>Rosales</v>
      </c>
      <c r="S1912" t="str">
        <f>VLOOKUP($D1912,Artslister!$A$1:$W$99,9,FALSE)</f>
        <v>Rosaceae</v>
      </c>
      <c r="T1912" t="str">
        <f>VLOOKUP($D1912,Artslister!$A$1:$W$99,10,FALSE)</f>
        <v>Rosa</v>
      </c>
      <c r="U1912">
        <f>VLOOKUP($D1912,Artslister!$A$1:$W$99,11,FALSE)</f>
        <v>0</v>
      </c>
      <c r="V1912">
        <f>VLOOKUP($D1912,Artslister!$A$1:$W$99,12,FALSE)</f>
        <v>0</v>
      </c>
      <c r="W1912" t="str">
        <f>VLOOKUP($D1912,Artslister!$A$1:$W$99,13,FALSE)</f>
        <v>L.</v>
      </c>
      <c r="X1912" t="e">
        <f>VLOOKUP($D1912,Artslister!$A$1:$W$99,15,FALSE)</f>
        <v>#REF!</v>
      </c>
      <c r="Y1912" t="e">
        <f>VLOOKUP($D1912,Artslister!$A$1:$W$99,17,FALSE)</f>
        <v>#N/A</v>
      </c>
    </row>
    <row r="1913" spans="1:25" hidden="1" x14ac:dyDescent="0.3">
      <c r="A1913" t="s">
        <v>35</v>
      </c>
      <c r="B1913">
        <v>2021</v>
      </c>
      <c r="C1913" t="s">
        <v>1362</v>
      </c>
      <c r="D1913" t="s">
        <v>1928</v>
      </c>
      <c r="E1913">
        <v>5</v>
      </c>
      <c r="H1913">
        <v>1</v>
      </c>
      <c r="L1913" t="str">
        <f>VLOOKUP($D1913,Artslister!$A$1:$W$99,2,FALSE)</f>
        <v>Rosa sp.</v>
      </c>
      <c r="M1913" t="str">
        <f>VLOOKUP($D1913,Artslister!$A$1:$W$99,3,FALSE)</f>
        <v>103384</v>
      </c>
      <c r="N1913" t="str">
        <f>VLOOKUP($D1913,Artslister!$A$1:$W$99,4,FALSE)</f>
        <v>63344</v>
      </c>
      <c r="O1913" t="str">
        <f>VLOOKUP($D1913,Artslister!$A$1:$W$99,5,FALSE)</f>
        <v>Plantae</v>
      </c>
      <c r="P1913" t="str">
        <f>VLOOKUP($D1913,Artslister!$A$1:$W$99,6,FALSE)</f>
        <v>Magnoliophyta</v>
      </c>
      <c r="Q1913" t="str">
        <f>VLOOKUP($D1913,Artslister!$A$1:$W$99,7,FALSE)</f>
        <v>Eudicots</v>
      </c>
      <c r="R1913" t="str">
        <f>VLOOKUP($D1913,Artslister!$A$1:$W$99,8,FALSE)</f>
        <v>Rosales</v>
      </c>
      <c r="S1913" t="str">
        <f>VLOOKUP($D1913,Artslister!$A$1:$W$99,9,FALSE)</f>
        <v>Rosaceae</v>
      </c>
      <c r="T1913" t="str">
        <f>VLOOKUP($D1913,Artslister!$A$1:$W$99,10,FALSE)</f>
        <v>Rosa</v>
      </c>
      <c r="U1913">
        <f>VLOOKUP($D1913,Artslister!$A$1:$W$99,11,FALSE)</f>
        <v>0</v>
      </c>
      <c r="V1913">
        <f>VLOOKUP($D1913,Artslister!$A$1:$W$99,12,FALSE)</f>
        <v>0</v>
      </c>
      <c r="W1913" t="str">
        <f>VLOOKUP($D1913,Artslister!$A$1:$W$99,13,FALSE)</f>
        <v>L.</v>
      </c>
      <c r="X1913" t="e">
        <f>VLOOKUP($D1913,Artslister!$A$1:$W$99,15,FALSE)</f>
        <v>#REF!</v>
      </c>
      <c r="Y1913" t="e">
        <f>VLOOKUP($D1913,Artslister!$A$1:$W$99,17,FALSE)</f>
        <v>#N/A</v>
      </c>
    </row>
    <row r="1914" spans="1:25" hidden="1" x14ac:dyDescent="0.3">
      <c r="A1914" t="s">
        <v>35</v>
      </c>
      <c r="B1914">
        <v>2021</v>
      </c>
      <c r="C1914" t="s">
        <v>1357</v>
      </c>
      <c r="D1914" t="s">
        <v>1928</v>
      </c>
      <c r="E1914">
        <v>1</v>
      </c>
      <c r="H1914">
        <v>1</v>
      </c>
      <c r="L1914" t="str">
        <f>VLOOKUP($D1914,Artslister!$A$1:$W$99,2,FALSE)</f>
        <v>Rosa sp.</v>
      </c>
      <c r="M1914" t="str">
        <f>VLOOKUP($D1914,Artslister!$A$1:$W$99,3,FALSE)</f>
        <v>103384</v>
      </c>
      <c r="N1914" t="str">
        <f>VLOOKUP($D1914,Artslister!$A$1:$W$99,4,FALSE)</f>
        <v>63344</v>
      </c>
      <c r="O1914" t="str">
        <f>VLOOKUP($D1914,Artslister!$A$1:$W$99,5,FALSE)</f>
        <v>Plantae</v>
      </c>
      <c r="P1914" t="str">
        <f>VLOOKUP($D1914,Artslister!$A$1:$W$99,6,FALSE)</f>
        <v>Magnoliophyta</v>
      </c>
      <c r="Q1914" t="str">
        <f>VLOOKUP($D1914,Artslister!$A$1:$W$99,7,FALSE)</f>
        <v>Eudicots</v>
      </c>
      <c r="R1914" t="str">
        <f>VLOOKUP($D1914,Artslister!$A$1:$W$99,8,FALSE)</f>
        <v>Rosales</v>
      </c>
      <c r="S1914" t="str">
        <f>VLOOKUP($D1914,Artslister!$A$1:$W$99,9,FALSE)</f>
        <v>Rosaceae</v>
      </c>
      <c r="T1914" t="str">
        <f>VLOOKUP($D1914,Artslister!$A$1:$W$99,10,FALSE)</f>
        <v>Rosa</v>
      </c>
      <c r="U1914">
        <f>VLOOKUP($D1914,Artslister!$A$1:$W$99,11,FALSE)</f>
        <v>0</v>
      </c>
      <c r="V1914">
        <f>VLOOKUP($D1914,Artslister!$A$1:$W$99,12,FALSE)</f>
        <v>0</v>
      </c>
      <c r="W1914" t="str">
        <f>VLOOKUP($D1914,Artslister!$A$1:$W$99,13,FALSE)</f>
        <v>L.</v>
      </c>
      <c r="X1914" t="e">
        <f>VLOOKUP($D1914,Artslister!$A$1:$W$99,15,FALSE)</f>
        <v>#REF!</v>
      </c>
      <c r="Y1914" t="e">
        <f>VLOOKUP($D1914,Artslister!$A$1:$W$99,17,FALSE)</f>
        <v>#N/A</v>
      </c>
    </row>
    <row r="1915" spans="1:25" hidden="1" x14ac:dyDescent="0.3">
      <c r="A1915" t="s">
        <v>35</v>
      </c>
      <c r="B1915">
        <v>2021</v>
      </c>
      <c r="C1915" t="s">
        <v>1366</v>
      </c>
      <c r="D1915" t="s">
        <v>1928</v>
      </c>
      <c r="E1915">
        <v>3</v>
      </c>
      <c r="H1915">
        <v>1</v>
      </c>
      <c r="L1915" t="str">
        <f>VLOOKUP($D1915,Artslister!$A$1:$W$99,2,FALSE)</f>
        <v>Rosa sp.</v>
      </c>
      <c r="M1915" t="str">
        <f>VLOOKUP($D1915,Artslister!$A$1:$W$99,3,FALSE)</f>
        <v>103384</v>
      </c>
      <c r="N1915" t="str">
        <f>VLOOKUP($D1915,Artslister!$A$1:$W$99,4,FALSE)</f>
        <v>63344</v>
      </c>
      <c r="O1915" t="str">
        <f>VLOOKUP($D1915,Artslister!$A$1:$W$99,5,FALSE)</f>
        <v>Plantae</v>
      </c>
      <c r="P1915" t="str">
        <f>VLOOKUP($D1915,Artslister!$A$1:$W$99,6,FALSE)</f>
        <v>Magnoliophyta</v>
      </c>
      <c r="Q1915" t="str">
        <f>VLOOKUP($D1915,Artslister!$A$1:$W$99,7,FALSE)</f>
        <v>Eudicots</v>
      </c>
      <c r="R1915" t="str">
        <f>VLOOKUP($D1915,Artslister!$A$1:$W$99,8,FALSE)</f>
        <v>Rosales</v>
      </c>
      <c r="S1915" t="str">
        <f>VLOOKUP($D1915,Artslister!$A$1:$W$99,9,FALSE)</f>
        <v>Rosaceae</v>
      </c>
      <c r="T1915" t="str">
        <f>VLOOKUP($D1915,Artslister!$A$1:$W$99,10,FALSE)</f>
        <v>Rosa</v>
      </c>
      <c r="U1915">
        <f>VLOOKUP($D1915,Artslister!$A$1:$W$99,11,FALSE)</f>
        <v>0</v>
      </c>
      <c r="V1915">
        <f>VLOOKUP($D1915,Artslister!$A$1:$W$99,12,FALSE)</f>
        <v>0</v>
      </c>
      <c r="W1915" t="str">
        <f>VLOOKUP($D1915,Artslister!$A$1:$W$99,13,FALSE)</f>
        <v>L.</v>
      </c>
      <c r="X1915" t="e">
        <f>VLOOKUP($D1915,Artslister!$A$1:$W$99,15,FALSE)</f>
        <v>#REF!</v>
      </c>
      <c r="Y1915" t="e">
        <f>VLOOKUP($D1915,Artslister!$A$1:$W$99,17,FALSE)</f>
        <v>#N/A</v>
      </c>
    </row>
    <row r="1916" spans="1:25" hidden="1" x14ac:dyDescent="0.3">
      <c r="A1916" t="s">
        <v>35</v>
      </c>
      <c r="B1916">
        <v>2021</v>
      </c>
      <c r="C1916" t="s">
        <v>1361</v>
      </c>
      <c r="D1916" t="s">
        <v>1928</v>
      </c>
      <c r="E1916">
        <v>6</v>
      </c>
      <c r="H1916">
        <v>1</v>
      </c>
      <c r="L1916" t="str">
        <f>VLOOKUP($D1916,Artslister!$A$1:$W$99,2,FALSE)</f>
        <v>Rosa sp.</v>
      </c>
      <c r="M1916" t="str">
        <f>VLOOKUP($D1916,Artslister!$A$1:$W$99,3,FALSE)</f>
        <v>103384</v>
      </c>
      <c r="N1916" t="str">
        <f>VLOOKUP($D1916,Artslister!$A$1:$W$99,4,FALSE)</f>
        <v>63344</v>
      </c>
      <c r="O1916" t="str">
        <f>VLOOKUP($D1916,Artslister!$A$1:$W$99,5,FALSE)</f>
        <v>Plantae</v>
      </c>
      <c r="P1916" t="str">
        <f>VLOOKUP($D1916,Artslister!$A$1:$W$99,6,FALSE)</f>
        <v>Magnoliophyta</v>
      </c>
      <c r="Q1916" t="str">
        <f>VLOOKUP($D1916,Artslister!$A$1:$W$99,7,FALSE)</f>
        <v>Eudicots</v>
      </c>
      <c r="R1916" t="str">
        <f>VLOOKUP($D1916,Artslister!$A$1:$W$99,8,FALSE)</f>
        <v>Rosales</v>
      </c>
      <c r="S1916" t="str">
        <f>VLOOKUP($D1916,Artslister!$A$1:$W$99,9,FALSE)</f>
        <v>Rosaceae</v>
      </c>
      <c r="T1916" t="str">
        <f>VLOOKUP($D1916,Artslister!$A$1:$W$99,10,FALSE)</f>
        <v>Rosa</v>
      </c>
      <c r="U1916">
        <f>VLOOKUP($D1916,Artslister!$A$1:$W$99,11,FALSE)</f>
        <v>0</v>
      </c>
      <c r="V1916">
        <f>VLOOKUP($D1916,Artslister!$A$1:$W$99,12,FALSE)</f>
        <v>0</v>
      </c>
      <c r="W1916" t="str">
        <f>VLOOKUP($D1916,Artslister!$A$1:$W$99,13,FALSE)</f>
        <v>L.</v>
      </c>
      <c r="X1916" t="e">
        <f>VLOOKUP($D1916,Artslister!$A$1:$W$99,15,FALSE)</f>
        <v>#REF!</v>
      </c>
      <c r="Y1916" t="e">
        <f>VLOOKUP($D1916,Artslister!$A$1:$W$99,17,FALSE)</f>
        <v>#N/A</v>
      </c>
    </row>
    <row r="1917" spans="1:25" hidden="1" x14ac:dyDescent="0.3">
      <c r="A1917" t="s">
        <v>1932</v>
      </c>
      <c r="B1917">
        <v>2021</v>
      </c>
      <c r="C1917" t="s">
        <v>1384</v>
      </c>
      <c r="D1917" t="s">
        <v>1928</v>
      </c>
      <c r="E1917">
        <v>1</v>
      </c>
      <c r="H1917">
        <v>1</v>
      </c>
      <c r="L1917" t="str">
        <f>VLOOKUP($D1917,Artslister!$A$1:$W$99,2,FALSE)</f>
        <v>Rosa sp.</v>
      </c>
      <c r="M1917" t="str">
        <f>VLOOKUP($D1917,Artslister!$A$1:$W$99,3,FALSE)</f>
        <v>103384</v>
      </c>
      <c r="N1917" t="str">
        <f>VLOOKUP($D1917,Artslister!$A$1:$W$99,4,FALSE)</f>
        <v>63344</v>
      </c>
      <c r="O1917" t="str">
        <f>VLOOKUP($D1917,Artslister!$A$1:$W$99,5,FALSE)</f>
        <v>Plantae</v>
      </c>
      <c r="P1917" t="str">
        <f>VLOOKUP($D1917,Artslister!$A$1:$W$99,6,FALSE)</f>
        <v>Magnoliophyta</v>
      </c>
      <c r="Q1917" t="str">
        <f>VLOOKUP($D1917,Artslister!$A$1:$W$99,7,FALSE)</f>
        <v>Eudicots</v>
      </c>
      <c r="R1917" t="str">
        <f>VLOOKUP($D1917,Artslister!$A$1:$W$99,8,FALSE)</f>
        <v>Rosales</v>
      </c>
      <c r="S1917" t="str">
        <f>VLOOKUP($D1917,Artslister!$A$1:$W$99,9,FALSE)</f>
        <v>Rosaceae</v>
      </c>
      <c r="T1917" t="str">
        <f>VLOOKUP($D1917,Artslister!$A$1:$W$99,10,FALSE)</f>
        <v>Rosa</v>
      </c>
      <c r="U1917">
        <f>VLOOKUP($D1917,Artslister!$A$1:$W$99,11,FALSE)</f>
        <v>0</v>
      </c>
      <c r="V1917">
        <f>VLOOKUP($D1917,Artslister!$A$1:$W$99,12,FALSE)</f>
        <v>0</v>
      </c>
      <c r="W1917" t="str">
        <f>VLOOKUP($D1917,Artslister!$A$1:$W$99,13,FALSE)</f>
        <v>L.</v>
      </c>
      <c r="X1917" t="e">
        <f>VLOOKUP($D1917,Artslister!$A$1:$W$99,15,FALSE)</f>
        <v>#REF!</v>
      </c>
      <c r="Y1917" t="e">
        <f>VLOOKUP($D1917,Artslister!$A$1:$W$99,17,FALSE)</f>
        <v>#N/A</v>
      </c>
    </row>
    <row r="1918" spans="1:25" hidden="1" x14ac:dyDescent="0.3">
      <c r="A1918" t="s">
        <v>1932</v>
      </c>
      <c r="B1918">
        <v>2021</v>
      </c>
      <c r="C1918" t="s">
        <v>1385</v>
      </c>
      <c r="D1918" t="s">
        <v>1928</v>
      </c>
      <c r="E1918">
        <v>2</v>
      </c>
      <c r="H1918">
        <v>1</v>
      </c>
      <c r="L1918" t="str">
        <f>VLOOKUP($D1918,Artslister!$A$1:$W$99,2,FALSE)</f>
        <v>Rosa sp.</v>
      </c>
      <c r="M1918" t="str">
        <f>VLOOKUP($D1918,Artslister!$A$1:$W$99,3,FALSE)</f>
        <v>103384</v>
      </c>
      <c r="N1918" t="str">
        <f>VLOOKUP($D1918,Artslister!$A$1:$W$99,4,FALSE)</f>
        <v>63344</v>
      </c>
      <c r="O1918" t="str">
        <f>VLOOKUP($D1918,Artslister!$A$1:$W$99,5,FALSE)</f>
        <v>Plantae</v>
      </c>
      <c r="P1918" t="str">
        <f>VLOOKUP($D1918,Artslister!$A$1:$W$99,6,FALSE)</f>
        <v>Magnoliophyta</v>
      </c>
      <c r="Q1918" t="str">
        <f>VLOOKUP($D1918,Artslister!$A$1:$W$99,7,FALSE)</f>
        <v>Eudicots</v>
      </c>
      <c r="R1918" t="str">
        <f>VLOOKUP($D1918,Artslister!$A$1:$W$99,8,FALSE)</f>
        <v>Rosales</v>
      </c>
      <c r="S1918" t="str">
        <f>VLOOKUP($D1918,Artslister!$A$1:$W$99,9,FALSE)</f>
        <v>Rosaceae</v>
      </c>
      <c r="T1918" t="str">
        <f>VLOOKUP($D1918,Artslister!$A$1:$W$99,10,FALSE)</f>
        <v>Rosa</v>
      </c>
      <c r="U1918">
        <f>VLOOKUP($D1918,Artslister!$A$1:$W$99,11,FALSE)</f>
        <v>0</v>
      </c>
      <c r="V1918">
        <f>VLOOKUP($D1918,Artslister!$A$1:$W$99,12,FALSE)</f>
        <v>0</v>
      </c>
      <c r="W1918" t="str">
        <f>VLOOKUP($D1918,Artslister!$A$1:$W$99,13,FALSE)</f>
        <v>L.</v>
      </c>
      <c r="X1918" t="e">
        <f>VLOOKUP($D1918,Artslister!$A$1:$W$99,15,FALSE)</f>
        <v>#REF!</v>
      </c>
      <c r="Y1918" t="e">
        <f>VLOOKUP($D1918,Artslister!$A$1:$W$99,17,FALSE)</f>
        <v>#N/A</v>
      </c>
    </row>
    <row r="1919" spans="1:25" hidden="1" x14ac:dyDescent="0.3">
      <c r="A1919" t="s">
        <v>1932</v>
      </c>
      <c r="B1919">
        <v>2021</v>
      </c>
      <c r="C1919" t="s">
        <v>1387</v>
      </c>
      <c r="D1919" t="s">
        <v>1928</v>
      </c>
      <c r="E1919">
        <v>4</v>
      </c>
      <c r="H1919">
        <v>1</v>
      </c>
      <c r="L1919" t="str">
        <f>VLOOKUP($D1919,Artslister!$A$1:$W$99,2,FALSE)</f>
        <v>Rosa sp.</v>
      </c>
      <c r="M1919" t="str">
        <f>VLOOKUP($D1919,Artslister!$A$1:$W$99,3,FALSE)</f>
        <v>103384</v>
      </c>
      <c r="N1919" t="str">
        <f>VLOOKUP($D1919,Artslister!$A$1:$W$99,4,FALSE)</f>
        <v>63344</v>
      </c>
      <c r="O1919" t="str">
        <f>VLOOKUP($D1919,Artslister!$A$1:$W$99,5,FALSE)</f>
        <v>Plantae</v>
      </c>
      <c r="P1919" t="str">
        <f>VLOOKUP($D1919,Artslister!$A$1:$W$99,6,FALSE)</f>
        <v>Magnoliophyta</v>
      </c>
      <c r="Q1919" t="str">
        <f>VLOOKUP($D1919,Artslister!$A$1:$W$99,7,FALSE)</f>
        <v>Eudicots</v>
      </c>
      <c r="R1919" t="str">
        <f>VLOOKUP($D1919,Artslister!$A$1:$W$99,8,FALSE)</f>
        <v>Rosales</v>
      </c>
      <c r="S1919" t="str">
        <f>VLOOKUP($D1919,Artslister!$A$1:$W$99,9,FALSE)</f>
        <v>Rosaceae</v>
      </c>
      <c r="T1919" t="str">
        <f>VLOOKUP($D1919,Artslister!$A$1:$W$99,10,FALSE)</f>
        <v>Rosa</v>
      </c>
      <c r="U1919">
        <f>VLOOKUP($D1919,Artslister!$A$1:$W$99,11,FALSE)</f>
        <v>0</v>
      </c>
      <c r="V1919">
        <f>VLOOKUP($D1919,Artslister!$A$1:$W$99,12,FALSE)</f>
        <v>0</v>
      </c>
      <c r="W1919" t="str">
        <f>VLOOKUP($D1919,Artslister!$A$1:$W$99,13,FALSE)</f>
        <v>L.</v>
      </c>
      <c r="X1919" t="e">
        <f>VLOOKUP($D1919,Artslister!$A$1:$W$99,15,FALSE)</f>
        <v>#REF!</v>
      </c>
      <c r="Y1919" t="e">
        <f>VLOOKUP($D1919,Artslister!$A$1:$W$99,17,FALSE)</f>
        <v>#N/A</v>
      </c>
    </row>
    <row r="1920" spans="1:25" hidden="1" x14ac:dyDescent="0.3">
      <c r="A1920" t="s">
        <v>1932</v>
      </c>
      <c r="B1920">
        <v>2021</v>
      </c>
      <c r="C1920" t="s">
        <v>1382</v>
      </c>
      <c r="D1920" t="s">
        <v>1928</v>
      </c>
      <c r="E1920">
        <v>5</v>
      </c>
      <c r="H1920">
        <v>1</v>
      </c>
      <c r="L1920" t="str">
        <f>VLOOKUP($D1920,Artslister!$A$1:$W$99,2,FALSE)</f>
        <v>Rosa sp.</v>
      </c>
      <c r="M1920" t="str">
        <f>VLOOKUP($D1920,Artslister!$A$1:$W$99,3,FALSE)</f>
        <v>103384</v>
      </c>
      <c r="N1920" t="str">
        <f>VLOOKUP($D1920,Artslister!$A$1:$W$99,4,FALSE)</f>
        <v>63344</v>
      </c>
      <c r="O1920" t="str">
        <f>VLOOKUP($D1920,Artslister!$A$1:$W$99,5,FALSE)</f>
        <v>Plantae</v>
      </c>
      <c r="P1920" t="str">
        <f>VLOOKUP($D1920,Artslister!$A$1:$W$99,6,FALSE)</f>
        <v>Magnoliophyta</v>
      </c>
      <c r="Q1920" t="str">
        <f>VLOOKUP($D1920,Artslister!$A$1:$W$99,7,FALSE)</f>
        <v>Eudicots</v>
      </c>
      <c r="R1920" t="str">
        <f>VLOOKUP($D1920,Artslister!$A$1:$W$99,8,FALSE)</f>
        <v>Rosales</v>
      </c>
      <c r="S1920" t="str">
        <f>VLOOKUP($D1920,Artslister!$A$1:$W$99,9,FALSE)</f>
        <v>Rosaceae</v>
      </c>
      <c r="T1920" t="str">
        <f>VLOOKUP($D1920,Artslister!$A$1:$W$99,10,FALSE)</f>
        <v>Rosa</v>
      </c>
      <c r="U1920">
        <f>VLOOKUP($D1920,Artslister!$A$1:$W$99,11,FALSE)</f>
        <v>0</v>
      </c>
      <c r="V1920">
        <f>VLOOKUP($D1920,Artslister!$A$1:$W$99,12,FALSE)</f>
        <v>0</v>
      </c>
      <c r="W1920" t="str">
        <f>VLOOKUP($D1920,Artslister!$A$1:$W$99,13,FALSE)</f>
        <v>L.</v>
      </c>
      <c r="X1920" t="e">
        <f>VLOOKUP($D1920,Artslister!$A$1:$W$99,15,FALSE)</f>
        <v>#REF!</v>
      </c>
      <c r="Y1920" t="e">
        <f>VLOOKUP($D1920,Artslister!$A$1:$W$99,17,FALSE)</f>
        <v>#N/A</v>
      </c>
    </row>
    <row r="1921" spans="1:25" hidden="1" x14ac:dyDescent="0.3">
      <c r="A1921" t="s">
        <v>1932</v>
      </c>
      <c r="B1921">
        <v>2021</v>
      </c>
      <c r="C1921" t="s">
        <v>1383</v>
      </c>
      <c r="D1921" t="s">
        <v>1928</v>
      </c>
      <c r="E1921">
        <v>1</v>
      </c>
      <c r="H1921">
        <v>1</v>
      </c>
      <c r="L1921" t="str">
        <f>VLOOKUP($D1921,Artslister!$A$1:$W$99,2,FALSE)</f>
        <v>Rosa sp.</v>
      </c>
      <c r="M1921" t="str">
        <f>VLOOKUP($D1921,Artslister!$A$1:$W$99,3,FALSE)</f>
        <v>103384</v>
      </c>
      <c r="N1921" t="str">
        <f>VLOOKUP($D1921,Artslister!$A$1:$W$99,4,FALSE)</f>
        <v>63344</v>
      </c>
      <c r="O1921" t="str">
        <f>VLOOKUP($D1921,Artslister!$A$1:$W$99,5,FALSE)</f>
        <v>Plantae</v>
      </c>
      <c r="P1921" t="str">
        <f>VLOOKUP($D1921,Artslister!$A$1:$W$99,6,FALSE)</f>
        <v>Magnoliophyta</v>
      </c>
      <c r="Q1921" t="str">
        <f>VLOOKUP($D1921,Artslister!$A$1:$W$99,7,FALSE)</f>
        <v>Eudicots</v>
      </c>
      <c r="R1921" t="str">
        <f>VLOOKUP($D1921,Artslister!$A$1:$W$99,8,FALSE)</f>
        <v>Rosales</v>
      </c>
      <c r="S1921" t="str">
        <f>VLOOKUP($D1921,Artslister!$A$1:$W$99,9,FALSE)</f>
        <v>Rosaceae</v>
      </c>
      <c r="T1921" t="str">
        <f>VLOOKUP($D1921,Artslister!$A$1:$W$99,10,FALSE)</f>
        <v>Rosa</v>
      </c>
      <c r="U1921">
        <f>VLOOKUP($D1921,Artslister!$A$1:$W$99,11,FALSE)</f>
        <v>0</v>
      </c>
      <c r="V1921">
        <f>VLOOKUP($D1921,Artslister!$A$1:$W$99,12,FALSE)</f>
        <v>0</v>
      </c>
      <c r="W1921" t="str">
        <f>VLOOKUP($D1921,Artslister!$A$1:$W$99,13,FALSE)</f>
        <v>L.</v>
      </c>
      <c r="X1921" t="e">
        <f>VLOOKUP($D1921,Artslister!$A$1:$W$99,15,FALSE)</f>
        <v>#REF!</v>
      </c>
      <c r="Y1921" t="e">
        <f>VLOOKUP($D1921,Artslister!$A$1:$W$99,17,FALSE)</f>
        <v>#N/A</v>
      </c>
    </row>
    <row r="1922" spans="1:25" hidden="1" x14ac:dyDescent="0.3">
      <c r="A1922" t="s">
        <v>1932</v>
      </c>
      <c r="B1922">
        <v>2021</v>
      </c>
      <c r="C1922" t="s">
        <v>1390</v>
      </c>
      <c r="D1922" t="s">
        <v>1928</v>
      </c>
      <c r="E1922">
        <v>6</v>
      </c>
      <c r="H1922">
        <v>1</v>
      </c>
      <c r="L1922" t="str">
        <f>VLOOKUP($D1922,Artslister!$A$1:$W$99,2,FALSE)</f>
        <v>Rosa sp.</v>
      </c>
      <c r="M1922" t="str">
        <f>VLOOKUP($D1922,Artslister!$A$1:$W$99,3,FALSE)</f>
        <v>103384</v>
      </c>
      <c r="N1922" t="str">
        <f>VLOOKUP($D1922,Artslister!$A$1:$W$99,4,FALSE)</f>
        <v>63344</v>
      </c>
      <c r="O1922" t="str">
        <f>VLOOKUP($D1922,Artslister!$A$1:$W$99,5,FALSE)</f>
        <v>Plantae</v>
      </c>
      <c r="P1922" t="str">
        <f>VLOOKUP($D1922,Artslister!$A$1:$W$99,6,FALSE)</f>
        <v>Magnoliophyta</v>
      </c>
      <c r="Q1922" t="str">
        <f>VLOOKUP($D1922,Artslister!$A$1:$W$99,7,FALSE)</f>
        <v>Eudicots</v>
      </c>
      <c r="R1922" t="str">
        <f>VLOOKUP($D1922,Artslister!$A$1:$W$99,8,FALSE)</f>
        <v>Rosales</v>
      </c>
      <c r="S1922" t="str">
        <f>VLOOKUP($D1922,Artslister!$A$1:$W$99,9,FALSE)</f>
        <v>Rosaceae</v>
      </c>
      <c r="T1922" t="str">
        <f>VLOOKUP($D1922,Artslister!$A$1:$W$99,10,FALSE)</f>
        <v>Rosa</v>
      </c>
      <c r="U1922">
        <f>VLOOKUP($D1922,Artslister!$A$1:$W$99,11,FALSE)</f>
        <v>0</v>
      </c>
      <c r="V1922">
        <f>VLOOKUP($D1922,Artslister!$A$1:$W$99,12,FALSE)</f>
        <v>0</v>
      </c>
      <c r="W1922" t="str">
        <f>VLOOKUP($D1922,Artslister!$A$1:$W$99,13,FALSE)</f>
        <v>L.</v>
      </c>
      <c r="X1922" t="e">
        <f>VLOOKUP($D1922,Artslister!$A$1:$W$99,15,FALSE)</f>
        <v>#REF!</v>
      </c>
      <c r="Y1922" t="e">
        <f>VLOOKUP($D1922,Artslister!$A$1:$W$99,17,FALSE)</f>
        <v>#N/A</v>
      </c>
    </row>
    <row r="1923" spans="1:25" hidden="1" x14ac:dyDescent="0.3">
      <c r="A1923" t="s">
        <v>117</v>
      </c>
      <c r="B1923">
        <v>2021</v>
      </c>
      <c r="C1923" t="s">
        <v>1410</v>
      </c>
      <c r="D1923" t="s">
        <v>1928</v>
      </c>
      <c r="E1923">
        <v>2</v>
      </c>
      <c r="H1923">
        <v>1</v>
      </c>
      <c r="L1923" t="str">
        <f>VLOOKUP($D1923,Artslister!$A$1:$W$99,2,FALSE)</f>
        <v>Rosa sp.</v>
      </c>
      <c r="M1923" t="str">
        <f>VLOOKUP($D1923,Artslister!$A$1:$W$99,3,FALSE)</f>
        <v>103384</v>
      </c>
      <c r="N1923" t="str">
        <f>VLOOKUP($D1923,Artslister!$A$1:$W$99,4,FALSE)</f>
        <v>63344</v>
      </c>
      <c r="O1923" t="str">
        <f>VLOOKUP($D1923,Artslister!$A$1:$W$99,5,FALSE)</f>
        <v>Plantae</v>
      </c>
      <c r="P1923" t="str">
        <f>VLOOKUP($D1923,Artslister!$A$1:$W$99,6,FALSE)</f>
        <v>Magnoliophyta</v>
      </c>
      <c r="Q1923" t="str">
        <f>VLOOKUP($D1923,Artslister!$A$1:$W$99,7,FALSE)</f>
        <v>Eudicots</v>
      </c>
      <c r="R1923" t="str">
        <f>VLOOKUP($D1923,Artslister!$A$1:$W$99,8,FALSE)</f>
        <v>Rosales</v>
      </c>
      <c r="S1923" t="str">
        <f>VLOOKUP($D1923,Artslister!$A$1:$W$99,9,FALSE)</f>
        <v>Rosaceae</v>
      </c>
      <c r="T1923" t="str">
        <f>VLOOKUP($D1923,Artslister!$A$1:$W$99,10,FALSE)</f>
        <v>Rosa</v>
      </c>
      <c r="U1923">
        <f>VLOOKUP($D1923,Artslister!$A$1:$W$99,11,FALSE)</f>
        <v>0</v>
      </c>
      <c r="V1923">
        <f>VLOOKUP($D1923,Artslister!$A$1:$W$99,12,FALSE)</f>
        <v>0</v>
      </c>
      <c r="W1923" t="str">
        <f>VLOOKUP($D1923,Artslister!$A$1:$W$99,13,FALSE)</f>
        <v>L.</v>
      </c>
      <c r="X1923" t="e">
        <f>VLOOKUP($D1923,Artslister!$A$1:$W$99,15,FALSE)</f>
        <v>#REF!</v>
      </c>
      <c r="Y1923" t="e">
        <f>VLOOKUP($D1923,Artslister!$A$1:$W$99,17,FALSE)</f>
        <v>#N/A</v>
      </c>
    </row>
    <row r="1924" spans="1:25" hidden="1" x14ac:dyDescent="0.3">
      <c r="A1924" t="s">
        <v>92</v>
      </c>
      <c r="B1924">
        <v>2021</v>
      </c>
      <c r="C1924" t="s">
        <v>1442</v>
      </c>
      <c r="D1924" t="s">
        <v>1928</v>
      </c>
      <c r="E1924">
        <v>8</v>
      </c>
      <c r="H1924">
        <v>1</v>
      </c>
      <c r="L1924" t="str">
        <f>VLOOKUP($D1924,Artslister!$A$1:$W$99,2,FALSE)</f>
        <v>Rosa sp.</v>
      </c>
      <c r="M1924" t="str">
        <f>VLOOKUP($D1924,Artslister!$A$1:$W$99,3,FALSE)</f>
        <v>103384</v>
      </c>
      <c r="N1924" t="str">
        <f>VLOOKUP($D1924,Artslister!$A$1:$W$99,4,FALSE)</f>
        <v>63344</v>
      </c>
      <c r="O1924" t="str">
        <f>VLOOKUP($D1924,Artslister!$A$1:$W$99,5,FALSE)</f>
        <v>Plantae</v>
      </c>
      <c r="P1924" t="str">
        <f>VLOOKUP($D1924,Artslister!$A$1:$W$99,6,FALSE)</f>
        <v>Magnoliophyta</v>
      </c>
      <c r="Q1924" t="str">
        <f>VLOOKUP($D1924,Artslister!$A$1:$W$99,7,FALSE)</f>
        <v>Eudicots</v>
      </c>
      <c r="R1924" t="str">
        <f>VLOOKUP($D1924,Artslister!$A$1:$W$99,8,FALSE)</f>
        <v>Rosales</v>
      </c>
      <c r="S1924" t="str">
        <f>VLOOKUP($D1924,Artslister!$A$1:$W$99,9,FALSE)</f>
        <v>Rosaceae</v>
      </c>
      <c r="T1924" t="str">
        <f>VLOOKUP($D1924,Artslister!$A$1:$W$99,10,FALSE)</f>
        <v>Rosa</v>
      </c>
      <c r="U1924">
        <f>VLOOKUP($D1924,Artslister!$A$1:$W$99,11,FALSE)</f>
        <v>0</v>
      </c>
      <c r="V1924">
        <f>VLOOKUP($D1924,Artslister!$A$1:$W$99,12,FALSE)</f>
        <v>0</v>
      </c>
      <c r="W1924" t="str">
        <f>VLOOKUP($D1924,Artslister!$A$1:$W$99,13,FALSE)</f>
        <v>L.</v>
      </c>
      <c r="X1924" t="e">
        <f>VLOOKUP($D1924,Artslister!$A$1:$W$99,15,FALSE)</f>
        <v>#REF!</v>
      </c>
      <c r="Y1924" t="e">
        <f>VLOOKUP($D1924,Artslister!$A$1:$W$99,17,FALSE)</f>
        <v>#N/A</v>
      </c>
    </row>
    <row r="1925" spans="1:25" hidden="1" x14ac:dyDescent="0.3">
      <c r="A1925" t="s">
        <v>92</v>
      </c>
      <c r="B1925">
        <v>2021</v>
      </c>
      <c r="C1925" t="s">
        <v>1439</v>
      </c>
      <c r="D1925" t="s">
        <v>1928</v>
      </c>
      <c r="E1925">
        <v>8</v>
      </c>
      <c r="H1925">
        <v>1</v>
      </c>
      <c r="L1925" t="str">
        <f>VLOOKUP($D1925,Artslister!$A$1:$W$99,2,FALSE)</f>
        <v>Rosa sp.</v>
      </c>
      <c r="M1925" t="str">
        <f>VLOOKUP($D1925,Artslister!$A$1:$W$99,3,FALSE)</f>
        <v>103384</v>
      </c>
      <c r="N1925" t="str">
        <f>VLOOKUP($D1925,Artslister!$A$1:$W$99,4,FALSE)</f>
        <v>63344</v>
      </c>
      <c r="O1925" t="str">
        <f>VLOOKUP($D1925,Artslister!$A$1:$W$99,5,FALSE)</f>
        <v>Plantae</v>
      </c>
      <c r="P1925" t="str">
        <f>VLOOKUP($D1925,Artslister!$A$1:$W$99,6,FALSE)</f>
        <v>Magnoliophyta</v>
      </c>
      <c r="Q1925" t="str">
        <f>VLOOKUP($D1925,Artslister!$A$1:$W$99,7,FALSE)</f>
        <v>Eudicots</v>
      </c>
      <c r="R1925" t="str">
        <f>VLOOKUP($D1925,Artslister!$A$1:$W$99,8,FALSE)</f>
        <v>Rosales</v>
      </c>
      <c r="S1925" t="str">
        <f>VLOOKUP($D1925,Artslister!$A$1:$W$99,9,FALSE)</f>
        <v>Rosaceae</v>
      </c>
      <c r="T1925" t="str">
        <f>VLOOKUP($D1925,Artslister!$A$1:$W$99,10,FALSE)</f>
        <v>Rosa</v>
      </c>
      <c r="U1925">
        <f>VLOOKUP($D1925,Artslister!$A$1:$W$99,11,FALSE)</f>
        <v>0</v>
      </c>
      <c r="V1925">
        <f>VLOOKUP($D1925,Artslister!$A$1:$W$99,12,FALSE)</f>
        <v>0</v>
      </c>
      <c r="W1925" t="str">
        <f>VLOOKUP($D1925,Artslister!$A$1:$W$99,13,FALSE)</f>
        <v>L.</v>
      </c>
      <c r="X1925" t="e">
        <f>VLOOKUP($D1925,Artslister!$A$1:$W$99,15,FALSE)</f>
        <v>#REF!</v>
      </c>
      <c r="Y1925" t="e">
        <f>VLOOKUP($D1925,Artslister!$A$1:$W$99,17,FALSE)</f>
        <v>#N/A</v>
      </c>
    </row>
    <row r="1926" spans="1:25" hidden="1" x14ac:dyDescent="0.3">
      <c r="A1926" t="s">
        <v>92</v>
      </c>
      <c r="B1926">
        <v>2021</v>
      </c>
      <c r="C1926" t="s">
        <v>1441</v>
      </c>
      <c r="D1926" t="s">
        <v>1928</v>
      </c>
      <c r="E1926">
        <v>15</v>
      </c>
      <c r="H1926">
        <v>1</v>
      </c>
      <c r="L1926" t="str">
        <f>VLOOKUP($D1926,Artslister!$A$1:$W$99,2,FALSE)</f>
        <v>Rosa sp.</v>
      </c>
      <c r="M1926" t="str">
        <f>VLOOKUP($D1926,Artslister!$A$1:$W$99,3,FALSE)</f>
        <v>103384</v>
      </c>
      <c r="N1926" t="str">
        <f>VLOOKUP($D1926,Artslister!$A$1:$W$99,4,FALSE)</f>
        <v>63344</v>
      </c>
      <c r="O1926" t="str">
        <f>VLOOKUP($D1926,Artslister!$A$1:$W$99,5,FALSE)</f>
        <v>Plantae</v>
      </c>
      <c r="P1926" t="str">
        <f>VLOOKUP($D1926,Artslister!$A$1:$W$99,6,FALSE)</f>
        <v>Magnoliophyta</v>
      </c>
      <c r="Q1926" t="str">
        <f>VLOOKUP($D1926,Artslister!$A$1:$W$99,7,FALSE)</f>
        <v>Eudicots</v>
      </c>
      <c r="R1926" t="str">
        <f>VLOOKUP($D1926,Artslister!$A$1:$W$99,8,FALSE)</f>
        <v>Rosales</v>
      </c>
      <c r="S1926" t="str">
        <f>VLOOKUP($D1926,Artslister!$A$1:$W$99,9,FALSE)</f>
        <v>Rosaceae</v>
      </c>
      <c r="T1926" t="str">
        <f>VLOOKUP($D1926,Artslister!$A$1:$W$99,10,FALSE)</f>
        <v>Rosa</v>
      </c>
      <c r="U1926">
        <f>VLOOKUP($D1926,Artslister!$A$1:$W$99,11,FALSE)</f>
        <v>0</v>
      </c>
      <c r="V1926">
        <f>VLOOKUP($D1926,Artslister!$A$1:$W$99,12,FALSE)</f>
        <v>0</v>
      </c>
      <c r="W1926" t="str">
        <f>VLOOKUP($D1926,Artslister!$A$1:$W$99,13,FALSE)</f>
        <v>L.</v>
      </c>
      <c r="X1926" t="e">
        <f>VLOOKUP($D1926,Artslister!$A$1:$W$99,15,FALSE)</f>
        <v>#REF!</v>
      </c>
      <c r="Y1926" t="e">
        <f>VLOOKUP($D1926,Artslister!$A$1:$W$99,17,FALSE)</f>
        <v>#N/A</v>
      </c>
    </row>
    <row r="1927" spans="1:25" ht="15" x14ac:dyDescent="0.3">
      <c r="A1927" t="s">
        <v>124</v>
      </c>
      <c r="B1927">
        <v>2021</v>
      </c>
      <c r="C1927" t="s">
        <v>1509</v>
      </c>
      <c r="D1927" t="s">
        <v>1928</v>
      </c>
      <c r="E1927">
        <v>6</v>
      </c>
      <c r="H1927">
        <v>1</v>
      </c>
      <c r="L1927" t="str">
        <f>VLOOKUP($D1927,Artslister!$A$1:$W$99,2,FALSE)</f>
        <v>Rosa sp.</v>
      </c>
      <c r="M1927" t="str">
        <f>VLOOKUP($D1927,Artslister!$A$1:$W$99,3,FALSE)</f>
        <v>103384</v>
      </c>
      <c r="N1927" t="str">
        <f>VLOOKUP($D1927,Artslister!$A$1:$W$99,4,FALSE)</f>
        <v>63344</v>
      </c>
      <c r="O1927" t="str">
        <f>VLOOKUP($D1927,Artslister!$A$1:$W$99,5,FALSE)</f>
        <v>Plantae</v>
      </c>
      <c r="P1927" t="str">
        <f>VLOOKUP($D1927,Artslister!$A$1:$W$99,6,FALSE)</f>
        <v>Magnoliophyta</v>
      </c>
      <c r="Q1927" t="str">
        <f>VLOOKUP($D1927,Artslister!$A$1:$W$99,7,FALSE)</f>
        <v>Eudicots</v>
      </c>
      <c r="R1927" t="str">
        <f>VLOOKUP($D1927,Artslister!$A$1:$W$99,8,FALSE)</f>
        <v>Rosales</v>
      </c>
      <c r="S1927" t="str">
        <f>VLOOKUP($D1927,Artslister!$A$1:$W$99,9,FALSE)</f>
        <v>Rosaceae</v>
      </c>
      <c r="T1927" t="str">
        <f>VLOOKUP($D1927,Artslister!$A$1:$W$99,10,FALSE)</f>
        <v>Rosa</v>
      </c>
      <c r="U1927">
        <f>VLOOKUP($D1927,Artslister!$A$1:$W$99,11,FALSE)</f>
        <v>0</v>
      </c>
      <c r="V1927">
        <f>VLOOKUP($D1927,Artslister!$A$1:$W$99,12,FALSE)</f>
        <v>0</v>
      </c>
      <c r="W1927" t="str">
        <f>VLOOKUP($D1927,Artslister!$A$1:$W$99,13,FALSE)</f>
        <v>L.</v>
      </c>
      <c r="X1927" t="e">
        <f>VLOOKUP($D1927,Artslister!$A$1:$W$99,15,FALSE)</f>
        <v>#REF!</v>
      </c>
      <c r="Y1927" t="e">
        <f>VLOOKUP($D1927,Artslister!$A$1:$W$99,17,FALSE)</f>
        <v>#N/A</v>
      </c>
    </row>
    <row r="1928" spans="1:25" ht="14.55" hidden="1" x14ac:dyDescent="0.3">
      <c r="A1928" t="s">
        <v>70</v>
      </c>
      <c r="B1928">
        <v>2021</v>
      </c>
      <c r="C1928" t="s">
        <v>1934</v>
      </c>
      <c r="D1928" t="s">
        <v>1928</v>
      </c>
      <c r="E1928">
        <v>7</v>
      </c>
      <c r="H1928">
        <v>1</v>
      </c>
      <c r="L1928" t="str">
        <f>VLOOKUP($D1928,Artslister!$A$1:$W$99,2,FALSE)</f>
        <v>Rosa sp.</v>
      </c>
      <c r="M1928" t="str">
        <f>VLOOKUP($D1928,Artslister!$A$1:$W$99,3,FALSE)</f>
        <v>103384</v>
      </c>
      <c r="N1928" t="str">
        <f>VLOOKUP($D1928,Artslister!$A$1:$W$99,4,FALSE)</f>
        <v>63344</v>
      </c>
      <c r="O1928" t="str">
        <f>VLOOKUP($D1928,Artslister!$A$1:$W$99,5,FALSE)</f>
        <v>Plantae</v>
      </c>
      <c r="P1928" t="str">
        <f>VLOOKUP($D1928,Artslister!$A$1:$W$99,6,FALSE)</f>
        <v>Magnoliophyta</v>
      </c>
      <c r="Q1928" t="str">
        <f>VLOOKUP($D1928,Artslister!$A$1:$W$99,7,FALSE)</f>
        <v>Eudicots</v>
      </c>
      <c r="R1928" t="str">
        <f>VLOOKUP($D1928,Artslister!$A$1:$W$99,8,FALSE)</f>
        <v>Rosales</v>
      </c>
      <c r="S1928" t="str">
        <f>VLOOKUP($D1928,Artslister!$A$1:$W$99,9,FALSE)</f>
        <v>Rosaceae</v>
      </c>
      <c r="T1928" t="str">
        <f>VLOOKUP($D1928,Artslister!$A$1:$W$99,10,FALSE)</f>
        <v>Rosa</v>
      </c>
      <c r="U1928">
        <f>VLOOKUP($D1928,Artslister!$A$1:$W$99,11,FALSE)</f>
        <v>0</v>
      </c>
      <c r="V1928">
        <f>VLOOKUP($D1928,Artslister!$A$1:$W$99,12,FALSE)</f>
        <v>0</v>
      </c>
      <c r="W1928" t="str">
        <f>VLOOKUP($D1928,Artslister!$A$1:$W$99,13,FALSE)</f>
        <v>L.</v>
      </c>
      <c r="X1928" t="e">
        <f>VLOOKUP($D1928,Artslister!$A$1:$W$99,15,FALSE)</f>
        <v>#REF!</v>
      </c>
      <c r="Y1928" t="e">
        <f>VLOOKUP($D1928,Artslister!$A$1:$W$99,17,FALSE)</f>
        <v>#N/A</v>
      </c>
    </row>
    <row r="1929" spans="1:25" hidden="1" x14ac:dyDescent="0.3">
      <c r="A1929" t="s">
        <v>150</v>
      </c>
      <c r="B1929">
        <v>2021</v>
      </c>
      <c r="C1929" t="s">
        <v>1545</v>
      </c>
      <c r="D1929" t="s">
        <v>1928</v>
      </c>
      <c r="E1929">
        <v>6</v>
      </c>
      <c r="H1929">
        <v>1</v>
      </c>
      <c r="L1929" t="str">
        <f>VLOOKUP($D1929,Artslister!$A$1:$W$99,2,FALSE)</f>
        <v>Rosa sp.</v>
      </c>
      <c r="M1929" t="str">
        <f>VLOOKUP($D1929,Artslister!$A$1:$W$99,3,FALSE)</f>
        <v>103384</v>
      </c>
      <c r="N1929" t="str">
        <f>VLOOKUP($D1929,Artslister!$A$1:$W$99,4,FALSE)</f>
        <v>63344</v>
      </c>
      <c r="O1929" t="str">
        <f>VLOOKUP($D1929,Artslister!$A$1:$W$99,5,FALSE)</f>
        <v>Plantae</v>
      </c>
      <c r="P1929" t="str">
        <f>VLOOKUP($D1929,Artslister!$A$1:$W$99,6,FALSE)</f>
        <v>Magnoliophyta</v>
      </c>
      <c r="Q1929" t="str">
        <f>VLOOKUP($D1929,Artslister!$A$1:$W$99,7,FALSE)</f>
        <v>Eudicots</v>
      </c>
      <c r="R1929" t="str">
        <f>VLOOKUP($D1929,Artslister!$A$1:$W$99,8,FALSE)</f>
        <v>Rosales</v>
      </c>
      <c r="S1929" t="str">
        <f>VLOOKUP($D1929,Artslister!$A$1:$W$99,9,FALSE)</f>
        <v>Rosaceae</v>
      </c>
      <c r="T1929" t="str">
        <f>VLOOKUP($D1929,Artslister!$A$1:$W$99,10,FALSE)</f>
        <v>Rosa</v>
      </c>
      <c r="U1929">
        <f>VLOOKUP($D1929,Artslister!$A$1:$W$99,11,FALSE)</f>
        <v>0</v>
      </c>
      <c r="V1929">
        <f>VLOOKUP($D1929,Artslister!$A$1:$W$99,12,FALSE)</f>
        <v>0</v>
      </c>
      <c r="W1929" t="str">
        <f>VLOOKUP($D1929,Artslister!$A$1:$W$99,13,FALSE)</f>
        <v>L.</v>
      </c>
      <c r="X1929" t="e">
        <f>VLOOKUP($D1929,Artslister!$A$1:$W$99,15,FALSE)</f>
        <v>#REF!</v>
      </c>
      <c r="Y1929" t="e">
        <f>VLOOKUP($D1929,Artslister!$A$1:$W$99,17,FALSE)</f>
        <v>#N/A</v>
      </c>
    </row>
    <row r="1930" spans="1:25" hidden="1" x14ac:dyDescent="0.3">
      <c r="A1930" t="s">
        <v>150</v>
      </c>
      <c r="B1930">
        <v>2021</v>
      </c>
      <c r="C1930" t="s">
        <v>1547</v>
      </c>
      <c r="D1930" t="s">
        <v>1928</v>
      </c>
      <c r="E1930">
        <v>1</v>
      </c>
      <c r="H1930">
        <v>1</v>
      </c>
      <c r="L1930" t="str">
        <f>VLOOKUP($D1930,Artslister!$A$1:$W$99,2,FALSE)</f>
        <v>Rosa sp.</v>
      </c>
      <c r="M1930" t="str">
        <f>VLOOKUP($D1930,Artslister!$A$1:$W$99,3,FALSE)</f>
        <v>103384</v>
      </c>
      <c r="N1930" t="str">
        <f>VLOOKUP($D1930,Artslister!$A$1:$W$99,4,FALSE)</f>
        <v>63344</v>
      </c>
      <c r="O1930" t="str">
        <f>VLOOKUP($D1930,Artslister!$A$1:$W$99,5,FALSE)</f>
        <v>Plantae</v>
      </c>
      <c r="P1930" t="str">
        <f>VLOOKUP($D1930,Artslister!$A$1:$W$99,6,FALSE)</f>
        <v>Magnoliophyta</v>
      </c>
      <c r="Q1930" t="str">
        <f>VLOOKUP($D1930,Artslister!$A$1:$W$99,7,FALSE)</f>
        <v>Eudicots</v>
      </c>
      <c r="R1930" t="str">
        <f>VLOOKUP($D1930,Artslister!$A$1:$W$99,8,FALSE)</f>
        <v>Rosales</v>
      </c>
      <c r="S1930" t="str">
        <f>VLOOKUP($D1930,Artslister!$A$1:$W$99,9,FALSE)</f>
        <v>Rosaceae</v>
      </c>
      <c r="T1930" t="str">
        <f>VLOOKUP($D1930,Artslister!$A$1:$W$99,10,FALSE)</f>
        <v>Rosa</v>
      </c>
      <c r="U1930">
        <f>VLOOKUP($D1930,Artslister!$A$1:$W$99,11,FALSE)</f>
        <v>0</v>
      </c>
      <c r="V1930">
        <f>VLOOKUP($D1930,Artslister!$A$1:$W$99,12,FALSE)</f>
        <v>0</v>
      </c>
      <c r="W1930" t="str">
        <f>VLOOKUP($D1930,Artslister!$A$1:$W$99,13,FALSE)</f>
        <v>L.</v>
      </c>
      <c r="X1930" t="e">
        <f>VLOOKUP($D1930,Artslister!$A$1:$W$99,15,FALSE)</f>
        <v>#REF!</v>
      </c>
      <c r="Y1930" t="e">
        <f>VLOOKUP($D1930,Artslister!$A$1:$W$99,17,FALSE)</f>
        <v>#N/A</v>
      </c>
    </row>
    <row r="1931" spans="1:25" hidden="1" x14ac:dyDescent="0.3">
      <c r="A1931" t="s">
        <v>76</v>
      </c>
      <c r="B1931">
        <v>2021</v>
      </c>
      <c r="C1931" t="s">
        <v>1557</v>
      </c>
      <c r="D1931" t="s">
        <v>1928</v>
      </c>
      <c r="E1931">
        <v>1</v>
      </c>
      <c r="H1931">
        <v>1</v>
      </c>
      <c r="L1931" t="str">
        <f>VLOOKUP($D1931,Artslister!$A$1:$W$99,2,FALSE)</f>
        <v>Rosa sp.</v>
      </c>
      <c r="M1931" t="str">
        <f>VLOOKUP($D1931,Artslister!$A$1:$W$99,3,FALSE)</f>
        <v>103384</v>
      </c>
      <c r="N1931" t="str">
        <f>VLOOKUP($D1931,Artslister!$A$1:$W$99,4,FALSE)</f>
        <v>63344</v>
      </c>
      <c r="O1931" t="str">
        <f>VLOOKUP($D1931,Artslister!$A$1:$W$99,5,FALSE)</f>
        <v>Plantae</v>
      </c>
      <c r="P1931" t="str">
        <f>VLOOKUP($D1931,Artslister!$A$1:$W$99,6,FALSE)</f>
        <v>Magnoliophyta</v>
      </c>
      <c r="Q1931" t="str">
        <f>VLOOKUP($D1931,Artslister!$A$1:$W$99,7,FALSE)</f>
        <v>Eudicots</v>
      </c>
      <c r="R1931" t="str">
        <f>VLOOKUP($D1931,Artslister!$A$1:$W$99,8,FALSE)</f>
        <v>Rosales</v>
      </c>
      <c r="S1931" t="str">
        <f>VLOOKUP($D1931,Artslister!$A$1:$W$99,9,FALSE)</f>
        <v>Rosaceae</v>
      </c>
      <c r="T1931" t="str">
        <f>VLOOKUP($D1931,Artslister!$A$1:$W$99,10,FALSE)</f>
        <v>Rosa</v>
      </c>
      <c r="U1931">
        <f>VLOOKUP($D1931,Artslister!$A$1:$W$99,11,FALSE)</f>
        <v>0</v>
      </c>
      <c r="V1931">
        <f>VLOOKUP($D1931,Artslister!$A$1:$W$99,12,FALSE)</f>
        <v>0</v>
      </c>
      <c r="W1931" t="str">
        <f>VLOOKUP($D1931,Artslister!$A$1:$W$99,13,FALSE)</f>
        <v>L.</v>
      </c>
      <c r="X1931" t="e">
        <f>VLOOKUP($D1931,Artslister!$A$1:$W$99,15,FALSE)</f>
        <v>#REF!</v>
      </c>
      <c r="Y1931" t="e">
        <f>VLOOKUP($D1931,Artslister!$A$1:$W$99,17,FALSE)</f>
        <v>#N/A</v>
      </c>
    </row>
    <row r="1932" spans="1:25" hidden="1" x14ac:dyDescent="0.3">
      <c r="A1932" t="s">
        <v>76</v>
      </c>
      <c r="B1932">
        <v>2021</v>
      </c>
      <c r="C1932" t="s">
        <v>1559</v>
      </c>
      <c r="D1932" t="s">
        <v>1928</v>
      </c>
      <c r="E1932">
        <v>1</v>
      </c>
      <c r="H1932">
        <v>1</v>
      </c>
      <c r="L1932" t="str">
        <f>VLOOKUP($D1932,Artslister!$A$1:$W$99,2,FALSE)</f>
        <v>Rosa sp.</v>
      </c>
      <c r="M1932" t="str">
        <f>VLOOKUP($D1932,Artslister!$A$1:$W$99,3,FALSE)</f>
        <v>103384</v>
      </c>
      <c r="N1932" t="str">
        <f>VLOOKUP($D1932,Artslister!$A$1:$W$99,4,FALSE)</f>
        <v>63344</v>
      </c>
      <c r="O1932" t="str">
        <f>VLOOKUP($D1932,Artslister!$A$1:$W$99,5,FALSE)</f>
        <v>Plantae</v>
      </c>
      <c r="P1932" t="str">
        <f>VLOOKUP($D1932,Artslister!$A$1:$W$99,6,FALSE)</f>
        <v>Magnoliophyta</v>
      </c>
      <c r="Q1932" t="str">
        <f>VLOOKUP($D1932,Artslister!$A$1:$W$99,7,FALSE)</f>
        <v>Eudicots</v>
      </c>
      <c r="R1932" t="str">
        <f>VLOOKUP($D1932,Artslister!$A$1:$W$99,8,FALSE)</f>
        <v>Rosales</v>
      </c>
      <c r="S1932" t="str">
        <f>VLOOKUP($D1932,Artslister!$A$1:$W$99,9,FALSE)</f>
        <v>Rosaceae</v>
      </c>
      <c r="T1932" t="str">
        <f>VLOOKUP($D1932,Artslister!$A$1:$W$99,10,FALSE)</f>
        <v>Rosa</v>
      </c>
      <c r="U1932">
        <f>VLOOKUP($D1932,Artslister!$A$1:$W$99,11,FALSE)</f>
        <v>0</v>
      </c>
      <c r="V1932">
        <f>VLOOKUP($D1932,Artslister!$A$1:$W$99,12,FALSE)</f>
        <v>0</v>
      </c>
      <c r="W1932" t="str">
        <f>VLOOKUP($D1932,Artslister!$A$1:$W$99,13,FALSE)</f>
        <v>L.</v>
      </c>
      <c r="X1932" t="e">
        <f>VLOOKUP($D1932,Artslister!$A$1:$W$99,15,FALSE)</f>
        <v>#REF!</v>
      </c>
      <c r="Y1932" t="e">
        <f>VLOOKUP($D1932,Artslister!$A$1:$W$99,17,FALSE)</f>
        <v>#N/A</v>
      </c>
    </row>
    <row r="1933" spans="1:25" ht="14.55" hidden="1" x14ac:dyDescent="0.3">
      <c r="A1933" t="s">
        <v>147</v>
      </c>
      <c r="B1933">
        <v>2021</v>
      </c>
      <c r="C1933" t="s">
        <v>1603</v>
      </c>
      <c r="D1933" t="s">
        <v>1928</v>
      </c>
      <c r="E1933">
        <v>2</v>
      </c>
      <c r="H1933">
        <v>1</v>
      </c>
      <c r="L1933" t="str">
        <f>VLOOKUP($D1933,Artslister!$A$1:$W$99,2,FALSE)</f>
        <v>Rosa sp.</v>
      </c>
      <c r="M1933" t="str">
        <f>VLOOKUP($D1933,Artslister!$A$1:$W$99,3,FALSE)</f>
        <v>103384</v>
      </c>
      <c r="N1933" t="str">
        <f>VLOOKUP($D1933,Artslister!$A$1:$W$99,4,FALSE)</f>
        <v>63344</v>
      </c>
      <c r="O1933" t="str">
        <f>VLOOKUP($D1933,Artslister!$A$1:$W$99,5,FALSE)</f>
        <v>Plantae</v>
      </c>
      <c r="P1933" t="str">
        <f>VLOOKUP($D1933,Artslister!$A$1:$W$99,6,FALSE)</f>
        <v>Magnoliophyta</v>
      </c>
      <c r="Q1933" t="str">
        <f>VLOOKUP($D1933,Artslister!$A$1:$W$99,7,FALSE)</f>
        <v>Eudicots</v>
      </c>
      <c r="R1933" t="str">
        <f>VLOOKUP($D1933,Artslister!$A$1:$W$99,8,FALSE)</f>
        <v>Rosales</v>
      </c>
      <c r="S1933" t="str">
        <f>VLOOKUP($D1933,Artslister!$A$1:$W$99,9,FALSE)</f>
        <v>Rosaceae</v>
      </c>
      <c r="T1933" t="str">
        <f>VLOOKUP($D1933,Artslister!$A$1:$W$99,10,FALSE)</f>
        <v>Rosa</v>
      </c>
      <c r="U1933">
        <f>VLOOKUP($D1933,Artslister!$A$1:$W$99,11,FALSE)</f>
        <v>0</v>
      </c>
      <c r="V1933">
        <f>VLOOKUP($D1933,Artslister!$A$1:$W$99,12,FALSE)</f>
        <v>0</v>
      </c>
      <c r="W1933" t="str">
        <f>VLOOKUP($D1933,Artslister!$A$1:$W$99,13,FALSE)</f>
        <v>L.</v>
      </c>
      <c r="X1933" t="e">
        <f>VLOOKUP($D1933,Artslister!$A$1:$W$99,15,FALSE)</f>
        <v>#REF!</v>
      </c>
      <c r="Y1933" t="e">
        <f>VLOOKUP($D1933,Artslister!$A$1:$W$99,17,FALSE)</f>
        <v>#N/A</v>
      </c>
    </row>
    <row r="1934" spans="1:25" ht="14.55" hidden="1" x14ac:dyDescent="0.3">
      <c r="A1934" t="s">
        <v>147</v>
      </c>
      <c r="B1934">
        <v>2021</v>
      </c>
      <c r="C1934" t="s">
        <v>1603</v>
      </c>
      <c r="D1934" t="s">
        <v>1928</v>
      </c>
      <c r="E1934">
        <v>20</v>
      </c>
      <c r="I1934">
        <v>1</v>
      </c>
      <c r="L1934" t="str">
        <f>VLOOKUP($D1934,Artslister!$A$1:$W$99,2,FALSE)</f>
        <v>Rosa sp.</v>
      </c>
      <c r="M1934" t="str">
        <f>VLOOKUP($D1934,Artslister!$A$1:$W$99,3,FALSE)</f>
        <v>103384</v>
      </c>
      <c r="N1934" t="str">
        <f>VLOOKUP($D1934,Artslister!$A$1:$W$99,4,FALSE)</f>
        <v>63344</v>
      </c>
      <c r="O1934" t="str">
        <f>VLOOKUP($D1934,Artslister!$A$1:$W$99,5,FALSE)</f>
        <v>Plantae</v>
      </c>
      <c r="P1934" t="str">
        <f>VLOOKUP($D1934,Artslister!$A$1:$W$99,6,FALSE)</f>
        <v>Magnoliophyta</v>
      </c>
      <c r="Q1934" t="str">
        <f>VLOOKUP($D1934,Artslister!$A$1:$W$99,7,FALSE)</f>
        <v>Eudicots</v>
      </c>
      <c r="R1934" t="str">
        <f>VLOOKUP($D1934,Artslister!$A$1:$W$99,8,FALSE)</f>
        <v>Rosales</v>
      </c>
      <c r="S1934" t="str">
        <f>VLOOKUP($D1934,Artslister!$A$1:$W$99,9,FALSE)</f>
        <v>Rosaceae</v>
      </c>
      <c r="T1934" t="str">
        <f>VLOOKUP($D1934,Artslister!$A$1:$W$99,10,FALSE)</f>
        <v>Rosa</v>
      </c>
      <c r="U1934">
        <f>VLOOKUP($D1934,Artslister!$A$1:$W$99,11,FALSE)</f>
        <v>0</v>
      </c>
      <c r="V1934">
        <f>VLOOKUP($D1934,Artslister!$A$1:$W$99,12,FALSE)</f>
        <v>0</v>
      </c>
      <c r="W1934" t="str">
        <f>VLOOKUP($D1934,Artslister!$A$1:$W$99,13,FALSE)</f>
        <v>L.</v>
      </c>
      <c r="X1934" t="e">
        <f>VLOOKUP($D1934,Artslister!$A$1:$W$99,15,FALSE)</f>
        <v>#REF!</v>
      </c>
      <c r="Y1934" t="e">
        <f>VLOOKUP($D1934,Artslister!$A$1:$W$99,17,FALSE)</f>
        <v>#N/A</v>
      </c>
    </row>
    <row r="1935" spans="1:25" ht="14.55" hidden="1" x14ac:dyDescent="0.3">
      <c r="A1935" t="s">
        <v>147</v>
      </c>
      <c r="B1935">
        <v>2021</v>
      </c>
      <c r="C1935" t="s">
        <v>1599</v>
      </c>
      <c r="D1935" t="s">
        <v>1928</v>
      </c>
      <c r="E1935">
        <v>10</v>
      </c>
      <c r="H1935">
        <v>1</v>
      </c>
      <c r="L1935" t="str">
        <f>VLOOKUP($D1935,Artslister!$A$1:$W$99,2,FALSE)</f>
        <v>Rosa sp.</v>
      </c>
      <c r="M1935" t="str">
        <f>VLOOKUP($D1935,Artslister!$A$1:$W$99,3,FALSE)</f>
        <v>103384</v>
      </c>
      <c r="N1935" t="str">
        <f>VLOOKUP($D1935,Artslister!$A$1:$W$99,4,FALSE)</f>
        <v>63344</v>
      </c>
      <c r="O1935" t="str">
        <f>VLOOKUP($D1935,Artslister!$A$1:$W$99,5,FALSE)</f>
        <v>Plantae</v>
      </c>
      <c r="P1935" t="str">
        <f>VLOOKUP($D1935,Artslister!$A$1:$W$99,6,FALSE)</f>
        <v>Magnoliophyta</v>
      </c>
      <c r="Q1935" t="str">
        <f>VLOOKUP($D1935,Artslister!$A$1:$W$99,7,FALSE)</f>
        <v>Eudicots</v>
      </c>
      <c r="R1935" t="str">
        <f>VLOOKUP($D1935,Artslister!$A$1:$W$99,8,FALSE)</f>
        <v>Rosales</v>
      </c>
      <c r="S1935" t="str">
        <f>VLOOKUP($D1935,Artslister!$A$1:$W$99,9,FALSE)</f>
        <v>Rosaceae</v>
      </c>
      <c r="T1935" t="str">
        <f>VLOOKUP($D1935,Artslister!$A$1:$W$99,10,FALSE)</f>
        <v>Rosa</v>
      </c>
      <c r="U1935">
        <f>VLOOKUP($D1935,Artslister!$A$1:$W$99,11,FALSE)</f>
        <v>0</v>
      </c>
      <c r="V1935">
        <f>VLOOKUP($D1935,Artslister!$A$1:$W$99,12,FALSE)</f>
        <v>0</v>
      </c>
      <c r="W1935" t="str">
        <f>VLOOKUP($D1935,Artslister!$A$1:$W$99,13,FALSE)</f>
        <v>L.</v>
      </c>
      <c r="X1935" t="e">
        <f>VLOOKUP($D1935,Artslister!$A$1:$W$99,15,FALSE)</f>
        <v>#REF!</v>
      </c>
      <c r="Y1935" t="e">
        <f>VLOOKUP($D1935,Artslister!$A$1:$W$99,17,FALSE)</f>
        <v>#N/A</v>
      </c>
    </row>
    <row r="1936" spans="1:25" ht="14.55" hidden="1" x14ac:dyDescent="0.3">
      <c r="A1936" t="s">
        <v>147</v>
      </c>
      <c r="B1936">
        <v>2021</v>
      </c>
      <c r="C1936" t="s">
        <v>1599</v>
      </c>
      <c r="D1936" t="s">
        <v>1928</v>
      </c>
      <c r="E1936">
        <v>35</v>
      </c>
      <c r="I1936">
        <v>1</v>
      </c>
      <c r="L1936" t="str">
        <f>VLOOKUP($D1936,Artslister!$A$1:$W$99,2,FALSE)</f>
        <v>Rosa sp.</v>
      </c>
      <c r="M1936" t="str">
        <f>VLOOKUP($D1936,Artslister!$A$1:$W$99,3,FALSE)</f>
        <v>103384</v>
      </c>
      <c r="N1936" t="str">
        <f>VLOOKUP($D1936,Artslister!$A$1:$W$99,4,FALSE)</f>
        <v>63344</v>
      </c>
      <c r="O1936" t="str">
        <f>VLOOKUP($D1936,Artslister!$A$1:$W$99,5,FALSE)</f>
        <v>Plantae</v>
      </c>
      <c r="P1936" t="str">
        <f>VLOOKUP($D1936,Artslister!$A$1:$W$99,6,FALSE)</f>
        <v>Magnoliophyta</v>
      </c>
      <c r="Q1936" t="str">
        <f>VLOOKUP($D1936,Artslister!$A$1:$W$99,7,FALSE)</f>
        <v>Eudicots</v>
      </c>
      <c r="R1936" t="str">
        <f>VLOOKUP($D1936,Artslister!$A$1:$W$99,8,FALSE)</f>
        <v>Rosales</v>
      </c>
      <c r="S1936" t="str">
        <f>VLOOKUP($D1936,Artslister!$A$1:$W$99,9,FALSE)</f>
        <v>Rosaceae</v>
      </c>
      <c r="T1936" t="str">
        <f>VLOOKUP($D1936,Artslister!$A$1:$W$99,10,FALSE)</f>
        <v>Rosa</v>
      </c>
      <c r="U1936">
        <f>VLOOKUP($D1936,Artslister!$A$1:$W$99,11,FALSE)</f>
        <v>0</v>
      </c>
      <c r="V1936">
        <f>VLOOKUP($D1936,Artslister!$A$1:$W$99,12,FALSE)</f>
        <v>0</v>
      </c>
      <c r="W1936" t="str">
        <f>VLOOKUP($D1936,Artslister!$A$1:$W$99,13,FALSE)</f>
        <v>L.</v>
      </c>
      <c r="X1936" t="e">
        <f>VLOOKUP($D1936,Artslister!$A$1:$W$99,15,FALSE)</f>
        <v>#REF!</v>
      </c>
      <c r="Y1936" t="e">
        <f>VLOOKUP($D1936,Artslister!$A$1:$W$99,17,FALSE)</f>
        <v>#N/A</v>
      </c>
    </row>
    <row r="1937" spans="1:25" ht="14.55" hidden="1" x14ac:dyDescent="0.3">
      <c r="A1937" t="s">
        <v>147</v>
      </c>
      <c r="B1937">
        <v>2021</v>
      </c>
      <c r="C1937" t="s">
        <v>1606</v>
      </c>
      <c r="D1937" t="s">
        <v>1928</v>
      </c>
      <c r="E1937">
        <v>10</v>
      </c>
      <c r="H1937">
        <v>1</v>
      </c>
      <c r="L1937" t="str">
        <f>VLOOKUP($D1937,Artslister!$A$1:$W$99,2,FALSE)</f>
        <v>Rosa sp.</v>
      </c>
      <c r="M1937" t="str">
        <f>VLOOKUP($D1937,Artslister!$A$1:$W$99,3,FALSE)</f>
        <v>103384</v>
      </c>
      <c r="N1937" t="str">
        <f>VLOOKUP($D1937,Artslister!$A$1:$W$99,4,FALSE)</f>
        <v>63344</v>
      </c>
      <c r="O1937" t="str">
        <f>VLOOKUP($D1937,Artslister!$A$1:$W$99,5,FALSE)</f>
        <v>Plantae</v>
      </c>
      <c r="P1937" t="str">
        <f>VLOOKUP($D1937,Artslister!$A$1:$W$99,6,FALSE)</f>
        <v>Magnoliophyta</v>
      </c>
      <c r="Q1937" t="str">
        <f>VLOOKUP($D1937,Artslister!$A$1:$W$99,7,FALSE)</f>
        <v>Eudicots</v>
      </c>
      <c r="R1937" t="str">
        <f>VLOOKUP($D1937,Artslister!$A$1:$W$99,8,FALSE)</f>
        <v>Rosales</v>
      </c>
      <c r="S1937" t="str">
        <f>VLOOKUP($D1937,Artslister!$A$1:$W$99,9,FALSE)</f>
        <v>Rosaceae</v>
      </c>
      <c r="T1937" t="str">
        <f>VLOOKUP($D1937,Artslister!$A$1:$W$99,10,FALSE)</f>
        <v>Rosa</v>
      </c>
      <c r="U1937">
        <f>VLOOKUP($D1937,Artslister!$A$1:$W$99,11,FALSE)</f>
        <v>0</v>
      </c>
      <c r="V1937">
        <f>VLOOKUP($D1937,Artslister!$A$1:$W$99,12,FALSE)</f>
        <v>0</v>
      </c>
      <c r="W1937" t="str">
        <f>VLOOKUP($D1937,Artslister!$A$1:$W$99,13,FALSE)</f>
        <v>L.</v>
      </c>
      <c r="X1937" t="e">
        <f>VLOOKUP($D1937,Artslister!$A$1:$W$99,15,FALSE)</f>
        <v>#REF!</v>
      </c>
      <c r="Y1937" t="e">
        <f>VLOOKUP($D1937,Artslister!$A$1:$W$99,17,FALSE)</f>
        <v>#N/A</v>
      </c>
    </row>
    <row r="1938" spans="1:25" ht="14.55" hidden="1" x14ac:dyDescent="0.3">
      <c r="A1938" t="s">
        <v>147</v>
      </c>
      <c r="B1938">
        <v>2021</v>
      </c>
      <c r="C1938" t="s">
        <v>1606</v>
      </c>
      <c r="D1938" t="s">
        <v>1928</v>
      </c>
      <c r="E1938">
        <v>6</v>
      </c>
      <c r="I1938">
        <v>1</v>
      </c>
      <c r="L1938" t="str">
        <f>VLOOKUP($D1938,Artslister!$A$1:$W$99,2,FALSE)</f>
        <v>Rosa sp.</v>
      </c>
      <c r="M1938" t="str">
        <f>VLOOKUP($D1938,Artslister!$A$1:$W$99,3,FALSE)</f>
        <v>103384</v>
      </c>
      <c r="N1938" t="str">
        <f>VLOOKUP($D1938,Artslister!$A$1:$W$99,4,FALSE)</f>
        <v>63344</v>
      </c>
      <c r="O1938" t="str">
        <f>VLOOKUP($D1938,Artslister!$A$1:$W$99,5,FALSE)</f>
        <v>Plantae</v>
      </c>
      <c r="P1938" t="str">
        <f>VLOOKUP($D1938,Artslister!$A$1:$W$99,6,FALSE)</f>
        <v>Magnoliophyta</v>
      </c>
      <c r="Q1938" t="str">
        <f>VLOOKUP($D1938,Artslister!$A$1:$W$99,7,FALSE)</f>
        <v>Eudicots</v>
      </c>
      <c r="R1938" t="str">
        <f>VLOOKUP($D1938,Artslister!$A$1:$W$99,8,FALSE)</f>
        <v>Rosales</v>
      </c>
      <c r="S1938" t="str">
        <f>VLOOKUP($D1938,Artslister!$A$1:$W$99,9,FALSE)</f>
        <v>Rosaceae</v>
      </c>
      <c r="T1938" t="str">
        <f>VLOOKUP($D1938,Artslister!$A$1:$W$99,10,FALSE)</f>
        <v>Rosa</v>
      </c>
      <c r="U1938">
        <f>VLOOKUP($D1938,Artslister!$A$1:$W$99,11,FALSE)</f>
        <v>0</v>
      </c>
      <c r="V1938">
        <f>VLOOKUP($D1938,Artslister!$A$1:$W$99,12,FALSE)</f>
        <v>0</v>
      </c>
      <c r="W1938" t="str">
        <f>VLOOKUP($D1938,Artslister!$A$1:$W$99,13,FALSE)</f>
        <v>L.</v>
      </c>
      <c r="X1938" t="e">
        <f>VLOOKUP($D1938,Artslister!$A$1:$W$99,15,FALSE)</f>
        <v>#REF!</v>
      </c>
      <c r="Y1938" t="e">
        <f>VLOOKUP($D1938,Artslister!$A$1:$W$99,17,FALSE)</f>
        <v>#N/A</v>
      </c>
    </row>
    <row r="1939" spans="1:25" ht="14.55" hidden="1" x14ac:dyDescent="0.3">
      <c r="A1939" t="s">
        <v>147</v>
      </c>
      <c r="B1939">
        <v>2021</v>
      </c>
      <c r="C1939" t="s">
        <v>1601</v>
      </c>
      <c r="D1939" t="s">
        <v>1928</v>
      </c>
      <c r="E1939">
        <v>50</v>
      </c>
      <c r="H1939">
        <v>1</v>
      </c>
      <c r="L1939" t="str">
        <f>VLOOKUP($D1939,Artslister!$A$1:$W$99,2,FALSE)</f>
        <v>Rosa sp.</v>
      </c>
      <c r="M1939" t="str">
        <f>VLOOKUP($D1939,Artslister!$A$1:$W$99,3,FALSE)</f>
        <v>103384</v>
      </c>
      <c r="N1939" t="str">
        <f>VLOOKUP($D1939,Artslister!$A$1:$W$99,4,FALSE)</f>
        <v>63344</v>
      </c>
      <c r="O1939" t="str">
        <f>VLOOKUP($D1939,Artslister!$A$1:$W$99,5,FALSE)</f>
        <v>Plantae</v>
      </c>
      <c r="P1939" t="str">
        <f>VLOOKUP($D1939,Artslister!$A$1:$W$99,6,FALSE)</f>
        <v>Magnoliophyta</v>
      </c>
      <c r="Q1939" t="str">
        <f>VLOOKUP($D1939,Artslister!$A$1:$W$99,7,FALSE)</f>
        <v>Eudicots</v>
      </c>
      <c r="R1939" t="str">
        <f>VLOOKUP($D1939,Artslister!$A$1:$W$99,8,FALSE)</f>
        <v>Rosales</v>
      </c>
      <c r="S1939" t="str">
        <f>VLOOKUP($D1939,Artslister!$A$1:$W$99,9,FALSE)</f>
        <v>Rosaceae</v>
      </c>
      <c r="T1939" t="str">
        <f>VLOOKUP($D1939,Artslister!$A$1:$W$99,10,FALSE)</f>
        <v>Rosa</v>
      </c>
      <c r="U1939">
        <f>VLOOKUP($D1939,Artslister!$A$1:$W$99,11,FALSE)</f>
        <v>0</v>
      </c>
      <c r="V1939">
        <f>VLOOKUP($D1939,Artslister!$A$1:$W$99,12,FALSE)</f>
        <v>0</v>
      </c>
      <c r="W1939" t="str">
        <f>VLOOKUP($D1939,Artslister!$A$1:$W$99,13,FALSE)</f>
        <v>L.</v>
      </c>
      <c r="X1939" t="e">
        <f>VLOOKUP($D1939,Artslister!$A$1:$W$99,15,FALSE)</f>
        <v>#REF!</v>
      </c>
      <c r="Y1939" t="e">
        <f>VLOOKUP($D1939,Artslister!$A$1:$W$99,17,FALSE)</f>
        <v>#N/A</v>
      </c>
    </row>
    <row r="1940" spans="1:25" ht="14.55" hidden="1" x14ac:dyDescent="0.3">
      <c r="A1940" t="s">
        <v>147</v>
      </c>
      <c r="B1940">
        <v>2021</v>
      </c>
      <c r="C1940" t="s">
        <v>1604</v>
      </c>
      <c r="D1940" t="s">
        <v>1928</v>
      </c>
      <c r="E1940">
        <v>20</v>
      </c>
      <c r="I1940">
        <v>1</v>
      </c>
      <c r="L1940" t="str">
        <f>VLOOKUP($D1940,Artslister!$A$1:$W$99,2,FALSE)</f>
        <v>Rosa sp.</v>
      </c>
      <c r="M1940" t="str">
        <f>VLOOKUP($D1940,Artslister!$A$1:$W$99,3,FALSE)</f>
        <v>103384</v>
      </c>
      <c r="N1940" t="str">
        <f>VLOOKUP($D1940,Artslister!$A$1:$W$99,4,FALSE)</f>
        <v>63344</v>
      </c>
      <c r="O1940" t="str">
        <f>VLOOKUP($D1940,Artslister!$A$1:$W$99,5,FALSE)</f>
        <v>Plantae</v>
      </c>
      <c r="P1940" t="str">
        <f>VLOOKUP($D1940,Artslister!$A$1:$W$99,6,FALSE)</f>
        <v>Magnoliophyta</v>
      </c>
      <c r="Q1940" t="str">
        <f>VLOOKUP($D1940,Artslister!$A$1:$W$99,7,FALSE)</f>
        <v>Eudicots</v>
      </c>
      <c r="R1940" t="str">
        <f>VLOOKUP($D1940,Artslister!$A$1:$W$99,8,FALSE)</f>
        <v>Rosales</v>
      </c>
      <c r="S1940" t="str">
        <f>VLOOKUP($D1940,Artslister!$A$1:$W$99,9,FALSE)</f>
        <v>Rosaceae</v>
      </c>
      <c r="T1940" t="str">
        <f>VLOOKUP($D1940,Artslister!$A$1:$W$99,10,FALSE)</f>
        <v>Rosa</v>
      </c>
      <c r="U1940">
        <f>VLOOKUP($D1940,Artslister!$A$1:$W$99,11,FALSE)</f>
        <v>0</v>
      </c>
      <c r="V1940">
        <f>VLOOKUP($D1940,Artslister!$A$1:$W$99,12,FALSE)</f>
        <v>0</v>
      </c>
      <c r="W1940" t="str">
        <f>VLOOKUP($D1940,Artslister!$A$1:$W$99,13,FALSE)</f>
        <v>L.</v>
      </c>
      <c r="X1940" t="e">
        <f>VLOOKUP($D1940,Artslister!$A$1:$W$99,15,FALSE)</f>
        <v>#REF!</v>
      </c>
      <c r="Y1940" t="e">
        <f>VLOOKUP($D1940,Artslister!$A$1:$W$99,17,FALSE)</f>
        <v>#N/A</v>
      </c>
    </row>
    <row r="1941" spans="1:25" ht="14.55" hidden="1" x14ac:dyDescent="0.3">
      <c r="A1941" t="s">
        <v>147</v>
      </c>
      <c r="B1941">
        <v>2021</v>
      </c>
      <c r="C1941" t="s">
        <v>1610</v>
      </c>
      <c r="D1941" t="s">
        <v>1928</v>
      </c>
      <c r="E1941">
        <v>10</v>
      </c>
      <c r="H1941">
        <v>1</v>
      </c>
      <c r="L1941" t="str">
        <f>VLOOKUP($D1941,Artslister!$A$1:$W$99,2,FALSE)</f>
        <v>Rosa sp.</v>
      </c>
      <c r="M1941" t="str">
        <f>VLOOKUP($D1941,Artslister!$A$1:$W$99,3,FALSE)</f>
        <v>103384</v>
      </c>
      <c r="N1941" t="str">
        <f>VLOOKUP($D1941,Artslister!$A$1:$W$99,4,FALSE)</f>
        <v>63344</v>
      </c>
      <c r="O1941" t="str">
        <f>VLOOKUP($D1941,Artslister!$A$1:$W$99,5,FALSE)</f>
        <v>Plantae</v>
      </c>
      <c r="P1941" t="str">
        <f>VLOOKUP($D1941,Artslister!$A$1:$W$99,6,FALSE)</f>
        <v>Magnoliophyta</v>
      </c>
      <c r="Q1941" t="str">
        <f>VLOOKUP($D1941,Artslister!$A$1:$W$99,7,FALSE)</f>
        <v>Eudicots</v>
      </c>
      <c r="R1941" t="str">
        <f>VLOOKUP($D1941,Artslister!$A$1:$W$99,8,FALSE)</f>
        <v>Rosales</v>
      </c>
      <c r="S1941" t="str">
        <f>VLOOKUP($D1941,Artslister!$A$1:$W$99,9,FALSE)</f>
        <v>Rosaceae</v>
      </c>
      <c r="T1941" t="str">
        <f>VLOOKUP($D1941,Artslister!$A$1:$W$99,10,FALSE)</f>
        <v>Rosa</v>
      </c>
      <c r="U1941">
        <f>VLOOKUP($D1941,Artslister!$A$1:$W$99,11,FALSE)</f>
        <v>0</v>
      </c>
      <c r="V1941">
        <f>VLOOKUP($D1941,Artslister!$A$1:$W$99,12,FALSE)</f>
        <v>0</v>
      </c>
      <c r="W1941" t="str">
        <f>VLOOKUP($D1941,Artslister!$A$1:$W$99,13,FALSE)</f>
        <v>L.</v>
      </c>
      <c r="X1941" t="e">
        <f>VLOOKUP($D1941,Artslister!$A$1:$W$99,15,FALSE)</f>
        <v>#REF!</v>
      </c>
      <c r="Y1941" t="e">
        <f>VLOOKUP($D1941,Artslister!$A$1:$W$99,17,FALSE)</f>
        <v>#N/A</v>
      </c>
    </row>
    <row r="1942" spans="1:25" ht="14.55" hidden="1" x14ac:dyDescent="0.3">
      <c r="A1942" t="s">
        <v>147</v>
      </c>
      <c r="B1942">
        <v>2021</v>
      </c>
      <c r="C1942" t="s">
        <v>1607</v>
      </c>
      <c r="D1942" t="s">
        <v>1928</v>
      </c>
      <c r="E1942">
        <v>10</v>
      </c>
      <c r="H1942">
        <v>1</v>
      </c>
      <c r="L1942" t="str">
        <f>VLOOKUP($D1942,Artslister!$A$1:$W$99,2,FALSE)</f>
        <v>Rosa sp.</v>
      </c>
      <c r="M1942" t="str">
        <f>VLOOKUP($D1942,Artslister!$A$1:$W$99,3,FALSE)</f>
        <v>103384</v>
      </c>
      <c r="N1942" t="str">
        <f>VLOOKUP($D1942,Artslister!$A$1:$W$99,4,FALSE)</f>
        <v>63344</v>
      </c>
      <c r="O1942" t="str">
        <f>VLOOKUP($D1942,Artslister!$A$1:$W$99,5,FALSE)</f>
        <v>Plantae</v>
      </c>
      <c r="P1942" t="str">
        <f>VLOOKUP($D1942,Artslister!$A$1:$W$99,6,FALSE)</f>
        <v>Magnoliophyta</v>
      </c>
      <c r="Q1942" t="str">
        <f>VLOOKUP($D1942,Artslister!$A$1:$W$99,7,FALSE)</f>
        <v>Eudicots</v>
      </c>
      <c r="R1942" t="str">
        <f>VLOOKUP($D1942,Artslister!$A$1:$W$99,8,FALSE)</f>
        <v>Rosales</v>
      </c>
      <c r="S1942" t="str">
        <f>VLOOKUP($D1942,Artslister!$A$1:$W$99,9,FALSE)</f>
        <v>Rosaceae</v>
      </c>
      <c r="T1942" t="str">
        <f>VLOOKUP($D1942,Artslister!$A$1:$W$99,10,FALSE)</f>
        <v>Rosa</v>
      </c>
      <c r="U1942">
        <f>VLOOKUP($D1942,Artslister!$A$1:$W$99,11,FALSE)</f>
        <v>0</v>
      </c>
      <c r="V1942">
        <f>VLOOKUP($D1942,Artslister!$A$1:$W$99,12,FALSE)</f>
        <v>0</v>
      </c>
      <c r="W1942" t="str">
        <f>VLOOKUP($D1942,Artslister!$A$1:$W$99,13,FALSE)</f>
        <v>L.</v>
      </c>
      <c r="X1942" t="e">
        <f>VLOOKUP($D1942,Artslister!$A$1:$W$99,15,FALSE)</f>
        <v>#REF!</v>
      </c>
      <c r="Y1942" t="e">
        <f>VLOOKUP($D1942,Artslister!$A$1:$W$99,17,FALSE)</f>
        <v>#N/A</v>
      </c>
    </row>
    <row r="1943" spans="1:25" ht="14.55" hidden="1" x14ac:dyDescent="0.3">
      <c r="A1943" t="s">
        <v>147</v>
      </c>
      <c r="B1943">
        <v>2021</v>
      </c>
      <c r="C1943" t="s">
        <v>1626</v>
      </c>
      <c r="D1943" s="24" t="s">
        <v>1928</v>
      </c>
      <c r="E1943">
        <v>5</v>
      </c>
      <c r="H1943">
        <v>1</v>
      </c>
      <c r="L1943" t="str">
        <f>VLOOKUP($D1943,Artslister!$A$1:$W$99,2,FALSE)</f>
        <v>Rosa sp.</v>
      </c>
      <c r="M1943" t="str">
        <f>VLOOKUP($D1943,Artslister!$A$1:$W$99,3,FALSE)</f>
        <v>103384</v>
      </c>
      <c r="N1943" t="str">
        <f>VLOOKUP($D1943,Artslister!$A$1:$W$99,4,FALSE)</f>
        <v>63344</v>
      </c>
      <c r="O1943" t="str">
        <f>VLOOKUP($D1943,Artslister!$A$1:$W$99,5,FALSE)</f>
        <v>Plantae</v>
      </c>
      <c r="P1943" t="str">
        <f>VLOOKUP($D1943,Artslister!$A$1:$W$99,6,FALSE)</f>
        <v>Magnoliophyta</v>
      </c>
      <c r="Q1943" t="str">
        <f>VLOOKUP($D1943,Artslister!$A$1:$W$99,7,FALSE)</f>
        <v>Eudicots</v>
      </c>
      <c r="R1943" t="str">
        <f>VLOOKUP($D1943,Artslister!$A$1:$W$99,8,FALSE)</f>
        <v>Rosales</v>
      </c>
      <c r="S1943" t="str">
        <f>VLOOKUP($D1943,Artslister!$A$1:$W$99,9,FALSE)</f>
        <v>Rosaceae</v>
      </c>
      <c r="T1943" t="str">
        <f>VLOOKUP($D1943,Artslister!$A$1:$W$99,10,FALSE)</f>
        <v>Rosa</v>
      </c>
      <c r="U1943">
        <f>VLOOKUP($D1943,Artslister!$A$1:$W$99,11,FALSE)</f>
        <v>0</v>
      </c>
      <c r="V1943">
        <f>VLOOKUP($D1943,Artslister!$A$1:$W$99,12,FALSE)</f>
        <v>0</v>
      </c>
      <c r="W1943" t="str">
        <f>VLOOKUP($D1943,Artslister!$A$1:$W$99,13,FALSE)</f>
        <v>L.</v>
      </c>
      <c r="X1943" t="e">
        <f>VLOOKUP($D1943,Artslister!$A$1:$W$99,15,FALSE)</f>
        <v>#REF!</v>
      </c>
      <c r="Y1943" t="e">
        <f>VLOOKUP($D1943,Artslister!$A$1:$W$99,17,FALSE)</f>
        <v>#N/A</v>
      </c>
    </row>
    <row r="1944" spans="1:25" hidden="1" x14ac:dyDescent="0.3">
      <c r="A1944" t="s">
        <v>57</v>
      </c>
      <c r="B1944">
        <v>2021</v>
      </c>
      <c r="C1944" t="s">
        <v>1658</v>
      </c>
      <c r="D1944" t="s">
        <v>1928</v>
      </c>
      <c r="E1944">
        <v>20</v>
      </c>
      <c r="H1944">
        <v>1</v>
      </c>
      <c r="L1944" t="str">
        <f>VLOOKUP($D1944,Artslister!$A$1:$W$99,2,FALSE)</f>
        <v>Rosa sp.</v>
      </c>
      <c r="M1944" t="str">
        <f>VLOOKUP($D1944,Artslister!$A$1:$W$99,3,FALSE)</f>
        <v>103384</v>
      </c>
      <c r="N1944" t="str">
        <f>VLOOKUP($D1944,Artslister!$A$1:$W$99,4,FALSE)</f>
        <v>63344</v>
      </c>
      <c r="O1944" t="str">
        <f>VLOOKUP($D1944,Artslister!$A$1:$W$99,5,FALSE)</f>
        <v>Plantae</v>
      </c>
      <c r="P1944" t="str">
        <f>VLOOKUP($D1944,Artslister!$A$1:$W$99,6,FALSE)</f>
        <v>Magnoliophyta</v>
      </c>
      <c r="Q1944" t="str">
        <f>VLOOKUP($D1944,Artslister!$A$1:$W$99,7,FALSE)</f>
        <v>Eudicots</v>
      </c>
      <c r="R1944" t="str">
        <f>VLOOKUP($D1944,Artslister!$A$1:$W$99,8,FALSE)</f>
        <v>Rosales</v>
      </c>
      <c r="S1944" t="str">
        <f>VLOOKUP($D1944,Artslister!$A$1:$W$99,9,FALSE)</f>
        <v>Rosaceae</v>
      </c>
      <c r="T1944" t="str">
        <f>VLOOKUP($D1944,Artslister!$A$1:$W$99,10,FALSE)</f>
        <v>Rosa</v>
      </c>
      <c r="U1944">
        <f>VLOOKUP($D1944,Artslister!$A$1:$W$99,11,FALSE)</f>
        <v>0</v>
      </c>
      <c r="V1944">
        <f>VLOOKUP($D1944,Artslister!$A$1:$W$99,12,FALSE)</f>
        <v>0</v>
      </c>
      <c r="W1944" t="str">
        <f>VLOOKUP($D1944,Artslister!$A$1:$W$99,13,FALSE)</f>
        <v>L.</v>
      </c>
      <c r="X1944" t="e">
        <f>VLOOKUP($D1944,Artslister!$A$1:$W$99,15,FALSE)</f>
        <v>#REF!</v>
      </c>
      <c r="Y1944" t="e">
        <f>VLOOKUP($D1944,Artslister!$A$1:$W$99,17,FALSE)</f>
        <v>#N/A</v>
      </c>
    </row>
    <row r="1945" spans="1:25" hidden="1" x14ac:dyDescent="0.3">
      <c r="A1945" t="s">
        <v>57</v>
      </c>
      <c r="B1945">
        <v>2021</v>
      </c>
      <c r="C1945" t="s">
        <v>1627</v>
      </c>
      <c r="D1945" t="s">
        <v>1928</v>
      </c>
      <c r="E1945">
        <v>4</v>
      </c>
      <c r="H1945">
        <v>1</v>
      </c>
      <c r="L1945" t="str">
        <f>VLOOKUP($D1945,Artslister!$A$1:$W$99,2,FALSE)</f>
        <v>Rosa sp.</v>
      </c>
      <c r="M1945" t="str">
        <f>VLOOKUP($D1945,Artslister!$A$1:$W$99,3,FALSE)</f>
        <v>103384</v>
      </c>
      <c r="N1945" t="str">
        <f>VLOOKUP($D1945,Artslister!$A$1:$W$99,4,FALSE)</f>
        <v>63344</v>
      </c>
      <c r="O1945" t="str">
        <f>VLOOKUP($D1945,Artslister!$A$1:$W$99,5,FALSE)</f>
        <v>Plantae</v>
      </c>
      <c r="P1945" t="str">
        <f>VLOOKUP($D1945,Artslister!$A$1:$W$99,6,FALSE)</f>
        <v>Magnoliophyta</v>
      </c>
      <c r="Q1945" t="str">
        <f>VLOOKUP($D1945,Artslister!$A$1:$W$99,7,FALSE)</f>
        <v>Eudicots</v>
      </c>
      <c r="R1945" t="str">
        <f>VLOOKUP($D1945,Artslister!$A$1:$W$99,8,FALSE)</f>
        <v>Rosales</v>
      </c>
      <c r="S1945" t="str">
        <f>VLOOKUP($D1945,Artslister!$A$1:$W$99,9,FALSE)</f>
        <v>Rosaceae</v>
      </c>
      <c r="T1945" t="str">
        <f>VLOOKUP($D1945,Artslister!$A$1:$W$99,10,FALSE)</f>
        <v>Rosa</v>
      </c>
      <c r="U1945">
        <f>VLOOKUP($D1945,Artslister!$A$1:$W$99,11,FALSE)</f>
        <v>0</v>
      </c>
      <c r="V1945">
        <f>VLOOKUP($D1945,Artslister!$A$1:$W$99,12,FALSE)</f>
        <v>0</v>
      </c>
      <c r="W1945" t="str">
        <f>VLOOKUP($D1945,Artslister!$A$1:$W$99,13,FALSE)</f>
        <v>L.</v>
      </c>
      <c r="X1945" t="e">
        <f>VLOOKUP($D1945,Artslister!$A$1:$W$99,15,FALSE)</f>
        <v>#REF!</v>
      </c>
      <c r="Y1945" t="e">
        <f>VLOOKUP($D1945,Artslister!$A$1:$W$99,17,FALSE)</f>
        <v>#N/A</v>
      </c>
    </row>
    <row r="1946" spans="1:25" hidden="1" x14ac:dyDescent="0.3">
      <c r="A1946" t="s">
        <v>57</v>
      </c>
      <c r="B1946">
        <v>2021</v>
      </c>
      <c r="C1946" t="s">
        <v>1654</v>
      </c>
      <c r="D1946" t="s">
        <v>1928</v>
      </c>
      <c r="E1946">
        <v>1</v>
      </c>
      <c r="H1946">
        <v>1</v>
      </c>
      <c r="L1946" t="str">
        <f>VLOOKUP($D1946,Artslister!$A$1:$W$99,2,FALSE)</f>
        <v>Rosa sp.</v>
      </c>
      <c r="M1946" t="str">
        <f>VLOOKUP($D1946,Artslister!$A$1:$W$99,3,FALSE)</f>
        <v>103384</v>
      </c>
      <c r="N1946" t="str">
        <f>VLOOKUP($D1946,Artslister!$A$1:$W$99,4,FALSE)</f>
        <v>63344</v>
      </c>
      <c r="O1946" t="str">
        <f>VLOOKUP($D1946,Artslister!$A$1:$W$99,5,FALSE)</f>
        <v>Plantae</v>
      </c>
      <c r="P1946" t="str">
        <f>VLOOKUP($D1946,Artslister!$A$1:$W$99,6,FALSE)</f>
        <v>Magnoliophyta</v>
      </c>
      <c r="Q1946" t="str">
        <f>VLOOKUP($D1946,Artslister!$A$1:$W$99,7,FALSE)</f>
        <v>Eudicots</v>
      </c>
      <c r="R1946" t="str">
        <f>VLOOKUP($D1946,Artslister!$A$1:$W$99,8,FALSE)</f>
        <v>Rosales</v>
      </c>
      <c r="S1946" t="str">
        <f>VLOOKUP($D1946,Artslister!$A$1:$W$99,9,FALSE)</f>
        <v>Rosaceae</v>
      </c>
      <c r="T1946" t="str">
        <f>VLOOKUP($D1946,Artslister!$A$1:$W$99,10,FALSE)</f>
        <v>Rosa</v>
      </c>
      <c r="U1946">
        <f>VLOOKUP($D1946,Artslister!$A$1:$W$99,11,FALSE)</f>
        <v>0</v>
      </c>
      <c r="V1946">
        <f>VLOOKUP($D1946,Artslister!$A$1:$W$99,12,FALSE)</f>
        <v>0</v>
      </c>
      <c r="W1946" t="str">
        <f>VLOOKUP($D1946,Artslister!$A$1:$W$99,13,FALSE)</f>
        <v>L.</v>
      </c>
      <c r="X1946" t="e">
        <f>VLOOKUP($D1946,Artslister!$A$1:$W$99,15,FALSE)</f>
        <v>#REF!</v>
      </c>
      <c r="Y1946" t="e">
        <f>VLOOKUP($D1946,Artslister!$A$1:$W$99,17,FALSE)</f>
        <v>#N/A</v>
      </c>
    </row>
    <row r="1947" spans="1:25" hidden="1" x14ac:dyDescent="0.3">
      <c r="A1947" t="s">
        <v>57</v>
      </c>
      <c r="B1947">
        <v>2021</v>
      </c>
      <c r="C1947" t="s">
        <v>1637</v>
      </c>
      <c r="D1947" t="s">
        <v>1928</v>
      </c>
      <c r="E1947">
        <v>1</v>
      </c>
      <c r="H1947">
        <v>1</v>
      </c>
      <c r="L1947" t="str">
        <f>VLOOKUP($D1947,Artslister!$A$1:$W$99,2,FALSE)</f>
        <v>Rosa sp.</v>
      </c>
      <c r="M1947" t="str">
        <f>VLOOKUP($D1947,Artslister!$A$1:$W$99,3,FALSE)</f>
        <v>103384</v>
      </c>
      <c r="N1947" t="str">
        <f>VLOOKUP($D1947,Artslister!$A$1:$W$99,4,FALSE)</f>
        <v>63344</v>
      </c>
      <c r="O1947" t="str">
        <f>VLOOKUP($D1947,Artslister!$A$1:$W$99,5,FALSE)</f>
        <v>Plantae</v>
      </c>
      <c r="P1947" t="str">
        <f>VLOOKUP($D1947,Artslister!$A$1:$W$99,6,FALSE)</f>
        <v>Magnoliophyta</v>
      </c>
      <c r="Q1947" t="str">
        <f>VLOOKUP($D1947,Artslister!$A$1:$W$99,7,FALSE)</f>
        <v>Eudicots</v>
      </c>
      <c r="R1947" t="str">
        <f>VLOOKUP($D1947,Artslister!$A$1:$W$99,8,FALSE)</f>
        <v>Rosales</v>
      </c>
      <c r="S1947" t="str">
        <f>VLOOKUP($D1947,Artslister!$A$1:$W$99,9,FALSE)</f>
        <v>Rosaceae</v>
      </c>
      <c r="T1947" t="str">
        <f>VLOOKUP($D1947,Artslister!$A$1:$W$99,10,FALSE)</f>
        <v>Rosa</v>
      </c>
      <c r="U1947">
        <f>VLOOKUP($D1947,Artslister!$A$1:$W$99,11,FALSE)</f>
        <v>0</v>
      </c>
      <c r="V1947">
        <f>VLOOKUP($D1947,Artslister!$A$1:$W$99,12,FALSE)</f>
        <v>0</v>
      </c>
      <c r="W1947" t="str">
        <f>VLOOKUP($D1947,Artslister!$A$1:$W$99,13,FALSE)</f>
        <v>L.</v>
      </c>
      <c r="X1947" t="e">
        <f>VLOOKUP($D1947,Artslister!$A$1:$W$99,15,FALSE)</f>
        <v>#REF!</v>
      </c>
      <c r="Y1947" t="e">
        <f>VLOOKUP($D1947,Artslister!$A$1:$W$99,17,FALSE)</f>
        <v>#N/A</v>
      </c>
    </row>
    <row r="1948" spans="1:25" hidden="1" x14ac:dyDescent="0.3">
      <c r="A1948" t="s">
        <v>98</v>
      </c>
      <c r="B1948">
        <v>2021</v>
      </c>
      <c r="C1948" t="s">
        <v>1724</v>
      </c>
      <c r="D1948" t="s">
        <v>1928</v>
      </c>
      <c r="E1948">
        <v>10</v>
      </c>
      <c r="H1948">
        <v>1</v>
      </c>
      <c r="L1948" t="str">
        <f>VLOOKUP($D1948,Artslister!$A$1:$W$99,2,FALSE)</f>
        <v>Rosa sp.</v>
      </c>
      <c r="M1948" t="str">
        <f>VLOOKUP($D1948,Artslister!$A$1:$W$99,3,FALSE)</f>
        <v>103384</v>
      </c>
      <c r="N1948" t="str">
        <f>VLOOKUP($D1948,Artslister!$A$1:$W$99,4,FALSE)</f>
        <v>63344</v>
      </c>
      <c r="O1948" t="str">
        <f>VLOOKUP($D1948,Artslister!$A$1:$W$99,5,FALSE)</f>
        <v>Plantae</v>
      </c>
      <c r="P1948" t="str">
        <f>VLOOKUP($D1948,Artslister!$A$1:$W$99,6,FALSE)</f>
        <v>Magnoliophyta</v>
      </c>
      <c r="Q1948" t="str">
        <f>VLOOKUP($D1948,Artslister!$A$1:$W$99,7,FALSE)</f>
        <v>Eudicots</v>
      </c>
      <c r="R1948" t="str">
        <f>VLOOKUP($D1948,Artslister!$A$1:$W$99,8,FALSE)</f>
        <v>Rosales</v>
      </c>
      <c r="S1948" t="str">
        <f>VLOOKUP($D1948,Artslister!$A$1:$W$99,9,FALSE)</f>
        <v>Rosaceae</v>
      </c>
      <c r="T1948" t="str">
        <f>VLOOKUP($D1948,Artslister!$A$1:$W$99,10,FALSE)</f>
        <v>Rosa</v>
      </c>
      <c r="U1948">
        <f>VLOOKUP($D1948,Artslister!$A$1:$W$99,11,FALSE)</f>
        <v>0</v>
      </c>
      <c r="V1948">
        <f>VLOOKUP($D1948,Artslister!$A$1:$W$99,12,FALSE)</f>
        <v>0</v>
      </c>
      <c r="W1948" t="str">
        <f>VLOOKUP($D1948,Artslister!$A$1:$W$99,13,FALSE)</f>
        <v>L.</v>
      </c>
      <c r="X1948" t="e">
        <f>VLOOKUP($D1948,Artslister!$A$1:$W$99,15,FALSE)</f>
        <v>#REF!</v>
      </c>
      <c r="Y1948" t="e">
        <f>VLOOKUP($D1948,Artslister!$A$1:$W$99,17,FALSE)</f>
        <v>#N/A</v>
      </c>
    </row>
    <row r="1949" spans="1:25" hidden="1" x14ac:dyDescent="0.3">
      <c r="A1949" t="s">
        <v>98</v>
      </c>
      <c r="B1949">
        <v>2021</v>
      </c>
      <c r="C1949" t="s">
        <v>1720</v>
      </c>
      <c r="D1949" t="s">
        <v>1928</v>
      </c>
      <c r="E1949">
        <v>8</v>
      </c>
      <c r="H1949">
        <v>1</v>
      </c>
      <c r="L1949" t="str">
        <f>VLOOKUP($D1949,Artslister!$A$1:$W$99,2,FALSE)</f>
        <v>Rosa sp.</v>
      </c>
      <c r="M1949" t="str">
        <f>VLOOKUP($D1949,Artslister!$A$1:$W$99,3,FALSE)</f>
        <v>103384</v>
      </c>
      <c r="N1949" t="str">
        <f>VLOOKUP($D1949,Artslister!$A$1:$W$99,4,FALSE)</f>
        <v>63344</v>
      </c>
      <c r="O1949" t="str">
        <f>VLOOKUP($D1949,Artslister!$A$1:$W$99,5,FALSE)</f>
        <v>Plantae</v>
      </c>
      <c r="P1949" t="str">
        <f>VLOOKUP($D1949,Artslister!$A$1:$W$99,6,FALSE)</f>
        <v>Magnoliophyta</v>
      </c>
      <c r="Q1949" t="str">
        <f>VLOOKUP($D1949,Artslister!$A$1:$W$99,7,FALSE)</f>
        <v>Eudicots</v>
      </c>
      <c r="R1949" t="str">
        <f>VLOOKUP($D1949,Artslister!$A$1:$W$99,8,FALSE)</f>
        <v>Rosales</v>
      </c>
      <c r="S1949" t="str">
        <f>VLOOKUP($D1949,Artslister!$A$1:$W$99,9,FALSE)</f>
        <v>Rosaceae</v>
      </c>
      <c r="T1949" t="str">
        <f>VLOOKUP($D1949,Artslister!$A$1:$W$99,10,FALSE)</f>
        <v>Rosa</v>
      </c>
      <c r="U1949">
        <f>VLOOKUP($D1949,Artslister!$A$1:$W$99,11,FALSE)</f>
        <v>0</v>
      </c>
      <c r="V1949">
        <f>VLOOKUP($D1949,Artslister!$A$1:$W$99,12,FALSE)</f>
        <v>0</v>
      </c>
      <c r="W1949" t="str">
        <f>VLOOKUP($D1949,Artslister!$A$1:$W$99,13,FALSE)</f>
        <v>L.</v>
      </c>
      <c r="X1949" t="e">
        <f>VLOOKUP($D1949,Artslister!$A$1:$W$99,15,FALSE)</f>
        <v>#REF!</v>
      </c>
      <c r="Y1949" t="e">
        <f>VLOOKUP($D1949,Artslister!$A$1:$W$99,17,FALSE)</f>
        <v>#N/A</v>
      </c>
    </row>
    <row r="1950" spans="1:25" hidden="1" x14ac:dyDescent="0.3">
      <c r="A1950" t="s">
        <v>98</v>
      </c>
      <c r="B1950">
        <v>2021</v>
      </c>
      <c r="C1950" t="s">
        <v>1726</v>
      </c>
      <c r="D1950" t="s">
        <v>1928</v>
      </c>
      <c r="E1950">
        <v>2</v>
      </c>
      <c r="H1950">
        <v>1</v>
      </c>
      <c r="L1950" t="str">
        <f>VLOOKUP($D1950,Artslister!$A$1:$W$99,2,FALSE)</f>
        <v>Rosa sp.</v>
      </c>
      <c r="M1950" t="str">
        <f>VLOOKUP($D1950,Artslister!$A$1:$W$99,3,FALSE)</f>
        <v>103384</v>
      </c>
      <c r="N1950" t="str">
        <f>VLOOKUP($D1950,Artslister!$A$1:$W$99,4,FALSE)</f>
        <v>63344</v>
      </c>
      <c r="O1950" t="str">
        <f>VLOOKUP($D1950,Artslister!$A$1:$W$99,5,FALSE)</f>
        <v>Plantae</v>
      </c>
      <c r="P1950" t="str">
        <f>VLOOKUP($D1950,Artslister!$A$1:$W$99,6,FALSE)</f>
        <v>Magnoliophyta</v>
      </c>
      <c r="Q1950" t="str">
        <f>VLOOKUP($D1950,Artslister!$A$1:$W$99,7,FALSE)</f>
        <v>Eudicots</v>
      </c>
      <c r="R1950" t="str">
        <f>VLOOKUP($D1950,Artslister!$A$1:$W$99,8,FALSE)</f>
        <v>Rosales</v>
      </c>
      <c r="S1950" t="str">
        <f>VLOOKUP($D1950,Artslister!$A$1:$W$99,9,FALSE)</f>
        <v>Rosaceae</v>
      </c>
      <c r="T1950" t="str">
        <f>VLOOKUP($D1950,Artslister!$A$1:$W$99,10,FALSE)</f>
        <v>Rosa</v>
      </c>
      <c r="U1950">
        <f>VLOOKUP($D1950,Artslister!$A$1:$W$99,11,FALSE)</f>
        <v>0</v>
      </c>
      <c r="V1950">
        <f>VLOOKUP($D1950,Artslister!$A$1:$W$99,12,FALSE)</f>
        <v>0</v>
      </c>
      <c r="W1950" t="str">
        <f>VLOOKUP($D1950,Artslister!$A$1:$W$99,13,FALSE)</f>
        <v>L.</v>
      </c>
      <c r="X1950" t="e">
        <f>VLOOKUP($D1950,Artslister!$A$1:$W$99,15,FALSE)</f>
        <v>#REF!</v>
      </c>
      <c r="Y1950" t="e">
        <f>VLOOKUP($D1950,Artslister!$A$1:$W$99,17,FALSE)</f>
        <v>#N/A</v>
      </c>
    </row>
    <row r="1951" spans="1:25" hidden="1" x14ac:dyDescent="0.3">
      <c r="A1951" t="s">
        <v>86</v>
      </c>
      <c r="B1951">
        <v>2021</v>
      </c>
      <c r="C1951" t="s">
        <v>1750</v>
      </c>
      <c r="D1951" t="s">
        <v>1928</v>
      </c>
      <c r="E1951">
        <v>3</v>
      </c>
      <c r="H1951">
        <v>1</v>
      </c>
      <c r="L1951" t="str">
        <f>VLOOKUP($D1951,Artslister!$A$1:$W$99,2,FALSE)</f>
        <v>Rosa sp.</v>
      </c>
      <c r="M1951" t="str">
        <f>VLOOKUP($D1951,Artslister!$A$1:$W$99,3,FALSE)</f>
        <v>103384</v>
      </c>
      <c r="N1951" t="str">
        <f>VLOOKUP($D1951,Artslister!$A$1:$W$99,4,FALSE)</f>
        <v>63344</v>
      </c>
      <c r="O1951" t="str">
        <f>VLOOKUP($D1951,Artslister!$A$1:$W$99,5,FALSE)</f>
        <v>Plantae</v>
      </c>
      <c r="P1951" t="str">
        <f>VLOOKUP($D1951,Artslister!$A$1:$W$99,6,FALSE)</f>
        <v>Magnoliophyta</v>
      </c>
      <c r="Q1951" t="str">
        <f>VLOOKUP($D1951,Artslister!$A$1:$W$99,7,FALSE)</f>
        <v>Eudicots</v>
      </c>
      <c r="R1951" t="str">
        <f>VLOOKUP($D1951,Artslister!$A$1:$W$99,8,FALSE)</f>
        <v>Rosales</v>
      </c>
      <c r="S1951" t="str">
        <f>VLOOKUP($D1951,Artslister!$A$1:$W$99,9,FALSE)</f>
        <v>Rosaceae</v>
      </c>
      <c r="T1951" t="str">
        <f>VLOOKUP($D1951,Artslister!$A$1:$W$99,10,FALSE)</f>
        <v>Rosa</v>
      </c>
      <c r="U1951">
        <f>VLOOKUP($D1951,Artslister!$A$1:$W$99,11,FALSE)</f>
        <v>0</v>
      </c>
      <c r="V1951">
        <f>VLOOKUP($D1951,Artslister!$A$1:$W$99,12,FALSE)</f>
        <v>0</v>
      </c>
      <c r="W1951" t="str">
        <f>VLOOKUP($D1951,Artslister!$A$1:$W$99,13,FALSE)</f>
        <v>L.</v>
      </c>
      <c r="X1951" t="e">
        <f>VLOOKUP($D1951,Artslister!$A$1:$W$99,15,FALSE)</f>
        <v>#REF!</v>
      </c>
      <c r="Y1951" t="e">
        <f>VLOOKUP($D1951,Artslister!$A$1:$W$99,17,FALSE)</f>
        <v>#N/A</v>
      </c>
    </row>
    <row r="1952" spans="1:25" hidden="1" x14ac:dyDescent="0.3">
      <c r="A1952" t="s">
        <v>149</v>
      </c>
      <c r="B1952">
        <v>2021</v>
      </c>
      <c r="C1952" t="s">
        <v>1776</v>
      </c>
      <c r="D1952" t="s">
        <v>1928</v>
      </c>
      <c r="E1952">
        <v>8</v>
      </c>
      <c r="H1952">
        <v>1</v>
      </c>
      <c r="L1952" t="str">
        <f>VLOOKUP($D1952,Artslister!$A$1:$W$99,2,FALSE)</f>
        <v>Rosa sp.</v>
      </c>
      <c r="M1952" t="str">
        <f>VLOOKUP($D1952,Artslister!$A$1:$W$99,3,FALSE)</f>
        <v>103384</v>
      </c>
      <c r="N1952" t="str">
        <f>VLOOKUP($D1952,Artslister!$A$1:$W$99,4,FALSE)</f>
        <v>63344</v>
      </c>
      <c r="O1952" t="str">
        <f>VLOOKUP($D1952,Artslister!$A$1:$W$99,5,FALSE)</f>
        <v>Plantae</v>
      </c>
      <c r="P1952" t="str">
        <f>VLOOKUP($D1952,Artslister!$A$1:$W$99,6,FALSE)</f>
        <v>Magnoliophyta</v>
      </c>
      <c r="Q1952" t="str">
        <f>VLOOKUP($D1952,Artslister!$A$1:$W$99,7,FALSE)</f>
        <v>Eudicots</v>
      </c>
      <c r="R1952" t="str">
        <f>VLOOKUP($D1952,Artslister!$A$1:$W$99,8,FALSE)</f>
        <v>Rosales</v>
      </c>
      <c r="S1952" t="str">
        <f>VLOOKUP($D1952,Artslister!$A$1:$W$99,9,FALSE)</f>
        <v>Rosaceae</v>
      </c>
      <c r="T1952" t="str">
        <f>VLOOKUP($D1952,Artslister!$A$1:$W$99,10,FALSE)</f>
        <v>Rosa</v>
      </c>
      <c r="U1952">
        <f>VLOOKUP($D1952,Artslister!$A$1:$W$99,11,FALSE)</f>
        <v>0</v>
      </c>
      <c r="V1952">
        <f>VLOOKUP($D1952,Artslister!$A$1:$W$99,12,FALSE)</f>
        <v>0</v>
      </c>
      <c r="W1952" t="str">
        <f>VLOOKUP($D1952,Artslister!$A$1:$W$99,13,FALSE)</f>
        <v>L.</v>
      </c>
      <c r="X1952" t="e">
        <f>VLOOKUP($D1952,Artslister!$A$1:$W$99,15,FALSE)</f>
        <v>#REF!</v>
      </c>
      <c r="Y1952" t="e">
        <f>VLOOKUP($D1952,Artslister!$A$1:$W$99,17,FALSE)</f>
        <v>#N/A</v>
      </c>
    </row>
    <row r="1953" spans="1:25" hidden="1" x14ac:dyDescent="0.3">
      <c r="A1953" t="s">
        <v>149</v>
      </c>
      <c r="B1953">
        <v>2021</v>
      </c>
      <c r="C1953" t="s">
        <v>1772</v>
      </c>
      <c r="D1953" t="s">
        <v>1928</v>
      </c>
      <c r="E1953">
        <v>2</v>
      </c>
      <c r="H1953">
        <v>1</v>
      </c>
      <c r="L1953" t="str">
        <f>VLOOKUP($D1953,Artslister!$A$1:$W$99,2,FALSE)</f>
        <v>Rosa sp.</v>
      </c>
      <c r="M1953" t="str">
        <f>VLOOKUP($D1953,Artslister!$A$1:$W$99,3,FALSE)</f>
        <v>103384</v>
      </c>
      <c r="N1953" t="str">
        <f>VLOOKUP($D1953,Artslister!$A$1:$W$99,4,FALSE)</f>
        <v>63344</v>
      </c>
      <c r="O1953" t="str">
        <f>VLOOKUP($D1953,Artslister!$A$1:$W$99,5,FALSE)</f>
        <v>Plantae</v>
      </c>
      <c r="P1953" t="str">
        <f>VLOOKUP($D1953,Artslister!$A$1:$W$99,6,FALSE)</f>
        <v>Magnoliophyta</v>
      </c>
      <c r="Q1953" t="str">
        <f>VLOOKUP($D1953,Artslister!$A$1:$W$99,7,FALSE)</f>
        <v>Eudicots</v>
      </c>
      <c r="R1953" t="str">
        <f>VLOOKUP($D1953,Artslister!$A$1:$W$99,8,FALSE)</f>
        <v>Rosales</v>
      </c>
      <c r="S1953" t="str">
        <f>VLOOKUP($D1953,Artslister!$A$1:$W$99,9,FALSE)</f>
        <v>Rosaceae</v>
      </c>
      <c r="T1953" t="str">
        <f>VLOOKUP($D1953,Artslister!$A$1:$W$99,10,FALSE)</f>
        <v>Rosa</v>
      </c>
      <c r="U1953">
        <f>VLOOKUP($D1953,Artslister!$A$1:$W$99,11,FALSE)</f>
        <v>0</v>
      </c>
      <c r="V1953">
        <f>VLOOKUP($D1953,Artslister!$A$1:$W$99,12,FALSE)</f>
        <v>0</v>
      </c>
      <c r="W1953" t="str">
        <f>VLOOKUP($D1953,Artslister!$A$1:$W$99,13,FALSE)</f>
        <v>L.</v>
      </c>
      <c r="X1953" t="e">
        <f>VLOOKUP($D1953,Artslister!$A$1:$W$99,15,FALSE)</f>
        <v>#REF!</v>
      </c>
      <c r="Y1953" t="e">
        <f>VLOOKUP($D1953,Artslister!$A$1:$W$99,17,FALSE)</f>
        <v>#N/A</v>
      </c>
    </row>
    <row r="1954" spans="1:25" hidden="1" x14ac:dyDescent="0.3">
      <c r="A1954" t="s">
        <v>149</v>
      </c>
      <c r="B1954">
        <v>2021</v>
      </c>
      <c r="C1954" t="s">
        <v>1771</v>
      </c>
      <c r="D1954" t="s">
        <v>1928</v>
      </c>
      <c r="E1954">
        <v>5</v>
      </c>
      <c r="H1954">
        <v>1</v>
      </c>
      <c r="L1954" t="str">
        <f>VLOOKUP($D1954,Artslister!$A$1:$W$99,2,FALSE)</f>
        <v>Rosa sp.</v>
      </c>
      <c r="M1954" t="str">
        <f>VLOOKUP($D1954,Artslister!$A$1:$W$99,3,FALSE)</f>
        <v>103384</v>
      </c>
      <c r="N1954" t="str">
        <f>VLOOKUP($D1954,Artslister!$A$1:$W$99,4,FALSE)</f>
        <v>63344</v>
      </c>
      <c r="O1954" t="str">
        <f>VLOOKUP($D1954,Artslister!$A$1:$W$99,5,FALSE)</f>
        <v>Plantae</v>
      </c>
      <c r="P1954" t="str">
        <f>VLOOKUP($D1954,Artslister!$A$1:$W$99,6,FALSE)</f>
        <v>Magnoliophyta</v>
      </c>
      <c r="Q1954" t="str">
        <f>VLOOKUP($D1954,Artslister!$A$1:$W$99,7,FALSE)</f>
        <v>Eudicots</v>
      </c>
      <c r="R1954" t="str">
        <f>VLOOKUP($D1954,Artslister!$A$1:$W$99,8,FALSE)</f>
        <v>Rosales</v>
      </c>
      <c r="S1954" t="str">
        <f>VLOOKUP($D1954,Artslister!$A$1:$W$99,9,FALSE)</f>
        <v>Rosaceae</v>
      </c>
      <c r="T1954" t="str">
        <f>VLOOKUP($D1954,Artslister!$A$1:$W$99,10,FALSE)</f>
        <v>Rosa</v>
      </c>
      <c r="U1954">
        <f>VLOOKUP($D1954,Artslister!$A$1:$W$99,11,FALSE)</f>
        <v>0</v>
      </c>
      <c r="V1954">
        <f>VLOOKUP($D1954,Artslister!$A$1:$W$99,12,FALSE)</f>
        <v>0</v>
      </c>
      <c r="W1954" t="str">
        <f>VLOOKUP($D1954,Artslister!$A$1:$W$99,13,FALSE)</f>
        <v>L.</v>
      </c>
      <c r="X1954" t="e">
        <f>VLOOKUP($D1954,Artslister!$A$1:$W$99,15,FALSE)</f>
        <v>#REF!</v>
      </c>
      <c r="Y1954" t="e">
        <f>VLOOKUP($D1954,Artslister!$A$1:$W$99,17,FALSE)</f>
        <v>#N/A</v>
      </c>
    </row>
    <row r="1955" spans="1:25" hidden="1" x14ac:dyDescent="0.3">
      <c r="A1955" t="s">
        <v>50</v>
      </c>
      <c r="B1955">
        <v>2021</v>
      </c>
      <c r="C1955" t="s">
        <v>1805</v>
      </c>
      <c r="D1955" t="s">
        <v>1928</v>
      </c>
      <c r="E1955">
        <v>2</v>
      </c>
      <c r="H1955">
        <v>1</v>
      </c>
      <c r="L1955" t="str">
        <f>VLOOKUP($D1955,Artslister!$A$1:$W$99,2,FALSE)</f>
        <v>Rosa sp.</v>
      </c>
      <c r="M1955" t="str">
        <f>VLOOKUP($D1955,Artslister!$A$1:$W$99,3,FALSE)</f>
        <v>103384</v>
      </c>
      <c r="N1955" t="str">
        <f>VLOOKUP($D1955,Artslister!$A$1:$W$99,4,FALSE)</f>
        <v>63344</v>
      </c>
      <c r="O1955" t="str">
        <f>VLOOKUP($D1955,Artslister!$A$1:$W$99,5,FALSE)</f>
        <v>Plantae</v>
      </c>
      <c r="P1955" t="str">
        <f>VLOOKUP($D1955,Artslister!$A$1:$W$99,6,FALSE)</f>
        <v>Magnoliophyta</v>
      </c>
      <c r="Q1955" t="str">
        <f>VLOOKUP($D1955,Artslister!$A$1:$W$99,7,FALSE)</f>
        <v>Eudicots</v>
      </c>
      <c r="R1955" t="str">
        <f>VLOOKUP($D1955,Artslister!$A$1:$W$99,8,FALSE)</f>
        <v>Rosales</v>
      </c>
      <c r="S1955" t="str">
        <f>VLOOKUP($D1955,Artslister!$A$1:$W$99,9,FALSE)</f>
        <v>Rosaceae</v>
      </c>
      <c r="T1955" t="str">
        <f>VLOOKUP($D1955,Artslister!$A$1:$W$99,10,FALSE)</f>
        <v>Rosa</v>
      </c>
      <c r="U1955">
        <f>VLOOKUP($D1955,Artslister!$A$1:$W$99,11,FALSE)</f>
        <v>0</v>
      </c>
      <c r="V1955">
        <f>VLOOKUP($D1955,Artslister!$A$1:$W$99,12,FALSE)</f>
        <v>0</v>
      </c>
      <c r="W1955" t="str">
        <f>VLOOKUP($D1955,Artslister!$A$1:$W$99,13,FALSE)</f>
        <v>L.</v>
      </c>
      <c r="X1955" t="e">
        <f>VLOOKUP($D1955,Artslister!$A$1:$W$99,15,FALSE)</f>
        <v>#REF!</v>
      </c>
      <c r="Y1955" t="e">
        <f>VLOOKUP($D1955,Artslister!$A$1:$W$99,17,FALSE)</f>
        <v>#N/A</v>
      </c>
    </row>
    <row r="1956" spans="1:25" hidden="1" x14ac:dyDescent="0.3">
      <c r="A1956" t="s">
        <v>50</v>
      </c>
      <c r="B1956">
        <v>2021</v>
      </c>
      <c r="C1956" t="s">
        <v>1807</v>
      </c>
      <c r="D1956" t="s">
        <v>1928</v>
      </c>
      <c r="E1956">
        <v>2</v>
      </c>
      <c r="H1956">
        <v>1</v>
      </c>
      <c r="L1956" t="str">
        <f>VLOOKUP($D1956,Artslister!$A$1:$W$99,2,FALSE)</f>
        <v>Rosa sp.</v>
      </c>
      <c r="M1956" t="str">
        <f>VLOOKUP($D1956,Artslister!$A$1:$W$99,3,FALSE)</f>
        <v>103384</v>
      </c>
      <c r="N1956" t="str">
        <f>VLOOKUP($D1956,Artslister!$A$1:$W$99,4,FALSE)</f>
        <v>63344</v>
      </c>
      <c r="O1956" t="str">
        <f>VLOOKUP($D1956,Artslister!$A$1:$W$99,5,FALSE)</f>
        <v>Plantae</v>
      </c>
      <c r="P1956" t="str">
        <f>VLOOKUP($D1956,Artslister!$A$1:$W$99,6,FALSE)</f>
        <v>Magnoliophyta</v>
      </c>
      <c r="Q1956" t="str">
        <f>VLOOKUP($D1956,Artslister!$A$1:$W$99,7,FALSE)</f>
        <v>Eudicots</v>
      </c>
      <c r="R1956" t="str">
        <f>VLOOKUP($D1956,Artslister!$A$1:$W$99,8,FALSE)</f>
        <v>Rosales</v>
      </c>
      <c r="S1956" t="str">
        <f>VLOOKUP($D1956,Artslister!$A$1:$W$99,9,FALSE)</f>
        <v>Rosaceae</v>
      </c>
      <c r="T1956" t="str">
        <f>VLOOKUP($D1956,Artslister!$A$1:$W$99,10,FALSE)</f>
        <v>Rosa</v>
      </c>
      <c r="U1956">
        <f>VLOOKUP($D1956,Artslister!$A$1:$W$99,11,FALSE)</f>
        <v>0</v>
      </c>
      <c r="V1956">
        <f>VLOOKUP($D1956,Artslister!$A$1:$W$99,12,FALSE)</f>
        <v>0</v>
      </c>
      <c r="W1956" t="str">
        <f>VLOOKUP($D1956,Artslister!$A$1:$W$99,13,FALSE)</f>
        <v>L.</v>
      </c>
      <c r="X1956" t="e">
        <f>VLOOKUP($D1956,Artslister!$A$1:$W$99,15,FALSE)</f>
        <v>#REF!</v>
      </c>
      <c r="Y1956" t="e">
        <f>VLOOKUP($D1956,Artslister!$A$1:$W$99,17,FALSE)</f>
        <v>#N/A</v>
      </c>
    </row>
    <row r="1957" spans="1:25" hidden="1" x14ac:dyDescent="0.3">
      <c r="A1957" t="s">
        <v>50</v>
      </c>
      <c r="B1957">
        <v>2021</v>
      </c>
      <c r="C1957" t="s">
        <v>1799</v>
      </c>
      <c r="D1957" t="s">
        <v>1928</v>
      </c>
      <c r="E1957">
        <v>1</v>
      </c>
      <c r="H1957">
        <v>1</v>
      </c>
      <c r="L1957" t="str">
        <f>VLOOKUP($D1957,Artslister!$A$1:$W$99,2,FALSE)</f>
        <v>Rosa sp.</v>
      </c>
      <c r="M1957" t="str">
        <f>VLOOKUP($D1957,Artslister!$A$1:$W$99,3,FALSE)</f>
        <v>103384</v>
      </c>
      <c r="N1957" t="str">
        <f>VLOOKUP($D1957,Artslister!$A$1:$W$99,4,FALSE)</f>
        <v>63344</v>
      </c>
      <c r="O1957" t="str">
        <f>VLOOKUP($D1957,Artslister!$A$1:$W$99,5,FALSE)</f>
        <v>Plantae</v>
      </c>
      <c r="P1957" t="str">
        <f>VLOOKUP($D1957,Artslister!$A$1:$W$99,6,FALSE)</f>
        <v>Magnoliophyta</v>
      </c>
      <c r="Q1957" t="str">
        <f>VLOOKUP($D1957,Artslister!$A$1:$W$99,7,FALSE)</f>
        <v>Eudicots</v>
      </c>
      <c r="R1957" t="str">
        <f>VLOOKUP($D1957,Artslister!$A$1:$W$99,8,FALSE)</f>
        <v>Rosales</v>
      </c>
      <c r="S1957" t="str">
        <f>VLOOKUP($D1957,Artslister!$A$1:$W$99,9,FALSE)</f>
        <v>Rosaceae</v>
      </c>
      <c r="T1957" t="str">
        <f>VLOOKUP($D1957,Artslister!$A$1:$W$99,10,FALSE)</f>
        <v>Rosa</v>
      </c>
      <c r="U1957">
        <f>VLOOKUP($D1957,Artslister!$A$1:$W$99,11,FALSE)</f>
        <v>0</v>
      </c>
      <c r="V1957">
        <f>VLOOKUP($D1957,Artslister!$A$1:$W$99,12,FALSE)</f>
        <v>0</v>
      </c>
      <c r="W1957" t="str">
        <f>VLOOKUP($D1957,Artslister!$A$1:$W$99,13,FALSE)</f>
        <v>L.</v>
      </c>
      <c r="X1957" t="e">
        <f>VLOOKUP($D1957,Artslister!$A$1:$W$99,15,FALSE)</f>
        <v>#REF!</v>
      </c>
      <c r="Y1957" t="e">
        <f>VLOOKUP($D1957,Artslister!$A$1:$W$99,17,FALSE)</f>
        <v>#N/A</v>
      </c>
    </row>
    <row r="1958" spans="1:25" hidden="1" x14ac:dyDescent="0.3">
      <c r="A1958" t="s">
        <v>50</v>
      </c>
      <c r="B1958">
        <v>2021</v>
      </c>
      <c r="C1958" t="s">
        <v>1798</v>
      </c>
      <c r="D1958" t="s">
        <v>1928</v>
      </c>
      <c r="E1958">
        <v>1</v>
      </c>
      <c r="H1958">
        <v>1</v>
      </c>
      <c r="L1958" t="str">
        <f>VLOOKUP($D1958,Artslister!$A$1:$W$99,2,FALSE)</f>
        <v>Rosa sp.</v>
      </c>
      <c r="M1958" t="str">
        <f>VLOOKUP($D1958,Artslister!$A$1:$W$99,3,FALSE)</f>
        <v>103384</v>
      </c>
      <c r="N1958" t="str">
        <f>VLOOKUP($D1958,Artslister!$A$1:$W$99,4,FALSE)</f>
        <v>63344</v>
      </c>
      <c r="O1958" t="str">
        <f>VLOOKUP($D1958,Artslister!$A$1:$W$99,5,FALSE)</f>
        <v>Plantae</v>
      </c>
      <c r="P1958" t="str">
        <f>VLOOKUP($D1958,Artslister!$A$1:$W$99,6,FALSE)</f>
        <v>Magnoliophyta</v>
      </c>
      <c r="Q1958" t="str">
        <f>VLOOKUP($D1958,Artslister!$A$1:$W$99,7,FALSE)</f>
        <v>Eudicots</v>
      </c>
      <c r="R1958" t="str">
        <f>VLOOKUP($D1958,Artslister!$A$1:$W$99,8,FALSE)</f>
        <v>Rosales</v>
      </c>
      <c r="S1958" t="str">
        <f>VLOOKUP($D1958,Artslister!$A$1:$W$99,9,FALSE)</f>
        <v>Rosaceae</v>
      </c>
      <c r="T1958" t="str">
        <f>VLOOKUP($D1958,Artslister!$A$1:$W$99,10,FALSE)</f>
        <v>Rosa</v>
      </c>
      <c r="U1958">
        <f>VLOOKUP($D1958,Artslister!$A$1:$W$99,11,FALSE)</f>
        <v>0</v>
      </c>
      <c r="V1958">
        <f>VLOOKUP($D1958,Artslister!$A$1:$W$99,12,FALSE)</f>
        <v>0</v>
      </c>
      <c r="W1958" t="str">
        <f>VLOOKUP($D1958,Artslister!$A$1:$W$99,13,FALSE)</f>
        <v>L.</v>
      </c>
      <c r="X1958" t="e">
        <f>VLOOKUP($D1958,Artslister!$A$1:$W$99,15,FALSE)</f>
        <v>#REF!</v>
      </c>
      <c r="Y1958" t="e">
        <f>VLOOKUP($D1958,Artslister!$A$1:$W$99,17,FALSE)</f>
        <v>#N/A</v>
      </c>
    </row>
    <row r="1959" spans="1:25" hidden="1" x14ac:dyDescent="0.3">
      <c r="A1959" t="s">
        <v>144</v>
      </c>
      <c r="B1959">
        <v>2021</v>
      </c>
      <c r="C1959" t="s">
        <v>1849</v>
      </c>
      <c r="D1959" t="s">
        <v>1928</v>
      </c>
      <c r="E1959">
        <v>2</v>
      </c>
      <c r="H1959">
        <v>1</v>
      </c>
      <c r="L1959" t="str">
        <f>VLOOKUP($D1959,Artslister!$A$1:$W$99,2,FALSE)</f>
        <v>Rosa sp.</v>
      </c>
      <c r="M1959" t="str">
        <f>VLOOKUP($D1959,Artslister!$A$1:$W$99,3,FALSE)</f>
        <v>103384</v>
      </c>
      <c r="N1959" t="str">
        <f>VLOOKUP($D1959,Artslister!$A$1:$W$99,4,FALSE)</f>
        <v>63344</v>
      </c>
      <c r="O1959" t="str">
        <f>VLOOKUP($D1959,Artslister!$A$1:$W$99,5,FALSE)</f>
        <v>Plantae</v>
      </c>
      <c r="P1959" t="str">
        <f>VLOOKUP($D1959,Artslister!$A$1:$W$99,6,FALSE)</f>
        <v>Magnoliophyta</v>
      </c>
      <c r="Q1959" t="str">
        <f>VLOOKUP($D1959,Artslister!$A$1:$W$99,7,FALSE)</f>
        <v>Eudicots</v>
      </c>
      <c r="R1959" t="str">
        <f>VLOOKUP($D1959,Artslister!$A$1:$W$99,8,FALSE)</f>
        <v>Rosales</v>
      </c>
      <c r="S1959" t="str">
        <f>VLOOKUP($D1959,Artslister!$A$1:$W$99,9,FALSE)</f>
        <v>Rosaceae</v>
      </c>
      <c r="T1959" t="str">
        <f>VLOOKUP($D1959,Artslister!$A$1:$W$99,10,FALSE)</f>
        <v>Rosa</v>
      </c>
      <c r="U1959">
        <f>VLOOKUP($D1959,Artslister!$A$1:$W$99,11,FALSE)</f>
        <v>0</v>
      </c>
      <c r="V1959">
        <f>VLOOKUP($D1959,Artslister!$A$1:$W$99,12,FALSE)</f>
        <v>0</v>
      </c>
      <c r="W1959" t="str">
        <f>VLOOKUP($D1959,Artslister!$A$1:$W$99,13,FALSE)</f>
        <v>L.</v>
      </c>
      <c r="X1959" t="e">
        <f>VLOOKUP($D1959,Artslister!$A$1:$W$99,15,FALSE)</f>
        <v>#REF!</v>
      </c>
      <c r="Y1959" t="e">
        <f>VLOOKUP($D1959,Artslister!$A$1:$W$99,17,FALSE)</f>
        <v>#N/A</v>
      </c>
    </row>
    <row r="1960" spans="1:25" hidden="1" x14ac:dyDescent="0.3">
      <c r="A1960" t="s">
        <v>144</v>
      </c>
      <c r="B1960">
        <v>2021</v>
      </c>
      <c r="C1960" t="s">
        <v>1840</v>
      </c>
      <c r="D1960" t="s">
        <v>1928</v>
      </c>
      <c r="E1960">
        <v>1</v>
      </c>
      <c r="H1960">
        <v>1</v>
      </c>
      <c r="L1960" t="str">
        <f>VLOOKUP($D1960,Artslister!$A$1:$W$99,2,FALSE)</f>
        <v>Rosa sp.</v>
      </c>
      <c r="M1960" t="str">
        <f>VLOOKUP($D1960,Artslister!$A$1:$W$99,3,FALSE)</f>
        <v>103384</v>
      </c>
      <c r="N1960" t="str">
        <f>VLOOKUP($D1960,Artslister!$A$1:$W$99,4,FALSE)</f>
        <v>63344</v>
      </c>
      <c r="O1960" t="str">
        <f>VLOOKUP($D1960,Artslister!$A$1:$W$99,5,FALSE)</f>
        <v>Plantae</v>
      </c>
      <c r="P1960" t="str">
        <f>VLOOKUP($D1960,Artslister!$A$1:$W$99,6,FALSE)</f>
        <v>Magnoliophyta</v>
      </c>
      <c r="Q1960" t="str">
        <f>VLOOKUP($D1960,Artslister!$A$1:$W$99,7,FALSE)</f>
        <v>Eudicots</v>
      </c>
      <c r="R1960" t="str">
        <f>VLOOKUP($D1960,Artslister!$A$1:$W$99,8,FALSE)</f>
        <v>Rosales</v>
      </c>
      <c r="S1960" t="str">
        <f>VLOOKUP($D1960,Artslister!$A$1:$W$99,9,FALSE)</f>
        <v>Rosaceae</v>
      </c>
      <c r="T1960" t="str">
        <f>VLOOKUP($D1960,Artslister!$A$1:$W$99,10,FALSE)</f>
        <v>Rosa</v>
      </c>
      <c r="U1960">
        <f>VLOOKUP($D1960,Artslister!$A$1:$W$99,11,FALSE)</f>
        <v>0</v>
      </c>
      <c r="V1960">
        <f>VLOOKUP($D1960,Artslister!$A$1:$W$99,12,FALSE)</f>
        <v>0</v>
      </c>
      <c r="W1960" t="str">
        <f>VLOOKUP($D1960,Artslister!$A$1:$W$99,13,FALSE)</f>
        <v>L.</v>
      </c>
      <c r="X1960" t="e">
        <f>VLOOKUP($D1960,Artslister!$A$1:$W$99,15,FALSE)</f>
        <v>#REF!</v>
      </c>
      <c r="Y1960" t="e">
        <f>VLOOKUP($D1960,Artslister!$A$1:$W$99,17,FALSE)</f>
        <v>#N/A</v>
      </c>
    </row>
    <row r="1961" spans="1:25" hidden="1" x14ac:dyDescent="0.3">
      <c r="A1961" t="s">
        <v>144</v>
      </c>
      <c r="B1961">
        <v>2021</v>
      </c>
      <c r="C1961" t="s">
        <v>1843</v>
      </c>
      <c r="D1961" t="s">
        <v>1928</v>
      </c>
      <c r="E1961">
        <v>1</v>
      </c>
      <c r="H1961">
        <v>1</v>
      </c>
      <c r="L1961" t="str">
        <f>VLOOKUP($D1961,Artslister!$A$1:$W$99,2,FALSE)</f>
        <v>Rosa sp.</v>
      </c>
      <c r="M1961" t="str">
        <f>VLOOKUP($D1961,Artslister!$A$1:$W$99,3,FALSE)</f>
        <v>103384</v>
      </c>
      <c r="N1961" t="str">
        <f>VLOOKUP($D1961,Artslister!$A$1:$W$99,4,FALSE)</f>
        <v>63344</v>
      </c>
      <c r="O1961" t="str">
        <f>VLOOKUP($D1961,Artslister!$A$1:$W$99,5,FALSE)</f>
        <v>Plantae</v>
      </c>
      <c r="P1961" t="str">
        <f>VLOOKUP($D1961,Artslister!$A$1:$W$99,6,FALSE)</f>
        <v>Magnoliophyta</v>
      </c>
      <c r="Q1961" t="str">
        <f>VLOOKUP($D1961,Artslister!$A$1:$W$99,7,FALSE)</f>
        <v>Eudicots</v>
      </c>
      <c r="R1961" t="str">
        <f>VLOOKUP($D1961,Artslister!$A$1:$W$99,8,FALSE)</f>
        <v>Rosales</v>
      </c>
      <c r="S1961" t="str">
        <f>VLOOKUP($D1961,Artslister!$A$1:$W$99,9,FALSE)</f>
        <v>Rosaceae</v>
      </c>
      <c r="T1961" t="str">
        <f>VLOOKUP($D1961,Artslister!$A$1:$W$99,10,FALSE)</f>
        <v>Rosa</v>
      </c>
      <c r="U1961">
        <f>VLOOKUP($D1961,Artslister!$A$1:$W$99,11,FALSE)</f>
        <v>0</v>
      </c>
      <c r="V1961">
        <f>VLOOKUP($D1961,Artslister!$A$1:$W$99,12,FALSE)</f>
        <v>0</v>
      </c>
      <c r="W1961" t="str">
        <f>VLOOKUP($D1961,Artslister!$A$1:$W$99,13,FALSE)</f>
        <v>L.</v>
      </c>
      <c r="X1961" t="e">
        <f>VLOOKUP($D1961,Artslister!$A$1:$W$99,15,FALSE)</f>
        <v>#REF!</v>
      </c>
      <c r="Y1961" t="e">
        <f>VLOOKUP($D1961,Artslister!$A$1:$W$99,17,FALSE)</f>
        <v>#N/A</v>
      </c>
    </row>
    <row r="1962" spans="1:25" hidden="1" x14ac:dyDescent="0.3">
      <c r="A1962" t="s">
        <v>144</v>
      </c>
      <c r="B1962">
        <v>2021</v>
      </c>
      <c r="C1962" t="s">
        <v>1845</v>
      </c>
      <c r="D1962" t="s">
        <v>1928</v>
      </c>
      <c r="E1962">
        <v>1</v>
      </c>
      <c r="H1962">
        <v>1</v>
      </c>
      <c r="L1962" t="str">
        <f>VLOOKUP($D1962,Artslister!$A$1:$W$99,2,FALSE)</f>
        <v>Rosa sp.</v>
      </c>
      <c r="M1962" t="str">
        <f>VLOOKUP($D1962,Artslister!$A$1:$W$99,3,FALSE)</f>
        <v>103384</v>
      </c>
      <c r="N1962" t="str">
        <f>VLOOKUP($D1962,Artslister!$A$1:$W$99,4,FALSE)</f>
        <v>63344</v>
      </c>
      <c r="O1962" t="str">
        <f>VLOOKUP($D1962,Artslister!$A$1:$W$99,5,FALSE)</f>
        <v>Plantae</v>
      </c>
      <c r="P1962" t="str">
        <f>VLOOKUP($D1962,Artslister!$A$1:$W$99,6,FALSE)</f>
        <v>Magnoliophyta</v>
      </c>
      <c r="Q1962" t="str">
        <f>VLOOKUP($D1962,Artslister!$A$1:$W$99,7,FALSE)</f>
        <v>Eudicots</v>
      </c>
      <c r="R1962" t="str">
        <f>VLOOKUP($D1962,Artslister!$A$1:$W$99,8,FALSE)</f>
        <v>Rosales</v>
      </c>
      <c r="S1962" t="str">
        <f>VLOOKUP($D1962,Artslister!$A$1:$W$99,9,FALSE)</f>
        <v>Rosaceae</v>
      </c>
      <c r="T1962" t="str">
        <f>VLOOKUP($D1962,Artslister!$A$1:$W$99,10,FALSE)</f>
        <v>Rosa</v>
      </c>
      <c r="U1962">
        <f>VLOOKUP($D1962,Artslister!$A$1:$W$99,11,FALSE)</f>
        <v>0</v>
      </c>
      <c r="V1962">
        <f>VLOOKUP($D1962,Artslister!$A$1:$W$99,12,FALSE)</f>
        <v>0</v>
      </c>
      <c r="W1962" t="str">
        <f>VLOOKUP($D1962,Artslister!$A$1:$W$99,13,FALSE)</f>
        <v>L.</v>
      </c>
      <c r="X1962" t="e">
        <f>VLOOKUP($D1962,Artslister!$A$1:$W$99,15,FALSE)</f>
        <v>#REF!</v>
      </c>
      <c r="Y1962" t="e">
        <f>VLOOKUP($D1962,Artslister!$A$1:$W$99,17,FALSE)</f>
        <v>#N/A</v>
      </c>
    </row>
    <row r="1963" spans="1:25" ht="14.55" hidden="1" x14ac:dyDescent="0.3">
      <c r="A1963" t="s">
        <v>147</v>
      </c>
      <c r="B1963">
        <v>2022</v>
      </c>
      <c r="C1963" t="s">
        <v>1610</v>
      </c>
      <c r="D1963" t="s">
        <v>1928</v>
      </c>
      <c r="E1963">
        <v>4</v>
      </c>
      <c r="H1963">
        <v>1</v>
      </c>
      <c r="L1963" t="str">
        <f>VLOOKUP($D1963,Artslister!$A$1:$W$99,2,FALSE)</f>
        <v>Rosa sp.</v>
      </c>
      <c r="M1963" t="str">
        <f>VLOOKUP($D1963,Artslister!$A$1:$W$99,3,FALSE)</f>
        <v>103384</v>
      </c>
      <c r="N1963" t="str">
        <f>VLOOKUP($D1963,Artslister!$A$1:$W$99,4,FALSE)</f>
        <v>63344</v>
      </c>
      <c r="O1963" t="str">
        <f>VLOOKUP($D1963,Artslister!$A$1:$W$99,5,FALSE)</f>
        <v>Plantae</v>
      </c>
      <c r="P1963" t="str">
        <f>VLOOKUP($D1963,Artslister!$A$1:$W$99,6,FALSE)</f>
        <v>Magnoliophyta</v>
      </c>
      <c r="Q1963" t="str">
        <f>VLOOKUP($D1963,Artslister!$A$1:$W$99,7,FALSE)</f>
        <v>Eudicots</v>
      </c>
      <c r="R1963" t="str">
        <f>VLOOKUP($D1963,Artslister!$A$1:$W$99,8,FALSE)</f>
        <v>Rosales</v>
      </c>
      <c r="S1963" t="str">
        <f>VLOOKUP($D1963,Artslister!$A$1:$W$99,9,FALSE)</f>
        <v>Rosaceae</v>
      </c>
      <c r="T1963" t="str">
        <f>VLOOKUP($D1963,Artslister!$A$1:$W$99,10,FALSE)</f>
        <v>Rosa</v>
      </c>
      <c r="U1963">
        <f>VLOOKUP($D1963,Artslister!$A$1:$W$99,11,FALSE)</f>
        <v>0</v>
      </c>
      <c r="V1963">
        <f>VLOOKUP($D1963,Artslister!$A$1:$W$99,12,FALSE)</f>
        <v>0</v>
      </c>
      <c r="W1963" t="str">
        <f>VLOOKUP($D1963,Artslister!$A$1:$W$99,13,FALSE)</f>
        <v>L.</v>
      </c>
      <c r="X1963" t="e">
        <f>VLOOKUP($D1963,Artslister!$A$1:$W$99,15,FALSE)</f>
        <v>#REF!</v>
      </c>
      <c r="Y1963" t="e">
        <f>VLOOKUP($D1963,Artslister!$A$1:$W$99,17,FALSE)</f>
        <v>#N/A</v>
      </c>
    </row>
    <row r="1964" spans="1:25" ht="14.55" hidden="1" x14ac:dyDescent="0.3">
      <c r="A1964" t="s">
        <v>147</v>
      </c>
      <c r="B1964">
        <v>2022</v>
      </c>
      <c r="C1964" t="s">
        <v>1607</v>
      </c>
      <c r="D1964" t="s">
        <v>1928</v>
      </c>
      <c r="E1964">
        <v>25</v>
      </c>
      <c r="H1964">
        <v>1</v>
      </c>
      <c r="L1964" t="str">
        <f>VLOOKUP($D1964,Artslister!$A$1:$W$99,2,FALSE)</f>
        <v>Rosa sp.</v>
      </c>
      <c r="M1964" t="str">
        <f>VLOOKUP($D1964,Artslister!$A$1:$W$99,3,FALSE)</f>
        <v>103384</v>
      </c>
      <c r="N1964" t="str">
        <f>VLOOKUP($D1964,Artslister!$A$1:$W$99,4,FALSE)</f>
        <v>63344</v>
      </c>
      <c r="O1964" t="str">
        <f>VLOOKUP($D1964,Artslister!$A$1:$W$99,5,FALSE)</f>
        <v>Plantae</v>
      </c>
      <c r="P1964" t="str">
        <f>VLOOKUP($D1964,Artslister!$A$1:$W$99,6,FALSE)</f>
        <v>Magnoliophyta</v>
      </c>
      <c r="Q1964" t="str">
        <f>VLOOKUP($D1964,Artslister!$A$1:$W$99,7,FALSE)</f>
        <v>Eudicots</v>
      </c>
      <c r="R1964" t="str">
        <f>VLOOKUP($D1964,Artslister!$A$1:$W$99,8,FALSE)</f>
        <v>Rosales</v>
      </c>
      <c r="S1964" t="str">
        <f>VLOOKUP($D1964,Artslister!$A$1:$W$99,9,FALSE)</f>
        <v>Rosaceae</v>
      </c>
      <c r="T1964" t="str">
        <f>VLOOKUP($D1964,Artslister!$A$1:$W$99,10,FALSE)</f>
        <v>Rosa</v>
      </c>
      <c r="U1964">
        <f>VLOOKUP($D1964,Artslister!$A$1:$W$99,11,FALSE)</f>
        <v>0</v>
      </c>
      <c r="V1964">
        <f>VLOOKUP($D1964,Artslister!$A$1:$W$99,12,FALSE)</f>
        <v>0</v>
      </c>
      <c r="W1964" t="str">
        <f>VLOOKUP($D1964,Artslister!$A$1:$W$99,13,FALSE)</f>
        <v>L.</v>
      </c>
      <c r="X1964" t="e">
        <f>VLOOKUP($D1964,Artslister!$A$1:$W$99,15,FALSE)</f>
        <v>#REF!</v>
      </c>
      <c r="Y1964" t="e">
        <f>VLOOKUP($D1964,Artslister!$A$1:$W$99,17,FALSE)</f>
        <v>#N/A</v>
      </c>
    </row>
    <row r="1965" spans="1:25" hidden="1" x14ac:dyDescent="0.3">
      <c r="A1965" t="s">
        <v>57</v>
      </c>
      <c r="B1965">
        <v>2022</v>
      </c>
      <c r="C1965" t="s">
        <v>1635</v>
      </c>
      <c r="D1965" t="s">
        <v>1923</v>
      </c>
      <c r="E1965">
        <v>1</v>
      </c>
      <c r="F1965">
        <v>1</v>
      </c>
      <c r="L1965" t="str">
        <f>VLOOKUP($D1965,Artslister!$A$1:$W$99,2,FALSE)</f>
        <v>Veronica spicata</v>
      </c>
      <c r="M1965" t="str">
        <f>VLOOKUP($D1965,Artslister!$A$1:$W$99,3,FALSE)</f>
        <v>102575</v>
      </c>
      <c r="N1965" t="str">
        <f>VLOOKUP($D1965,Artslister!$A$1:$W$99,4,FALSE)</f>
        <v>144891</v>
      </c>
      <c r="O1965" t="str">
        <f>VLOOKUP($D1965,Artslister!$A$1:$W$99,5,FALSE)</f>
        <v>Plantae</v>
      </c>
      <c r="P1965" t="str">
        <f>VLOOKUP($D1965,Artslister!$A$1:$W$99,6,FALSE)</f>
        <v>Magnoliophyta</v>
      </c>
      <c r="Q1965" t="str">
        <f>VLOOKUP($D1965,Artslister!$A$1:$W$99,7,FALSE)</f>
        <v>Eudicots</v>
      </c>
      <c r="R1965" t="str">
        <f>VLOOKUP($D1965,Artslister!$A$1:$W$99,8,FALSE)</f>
        <v>Lamiales</v>
      </c>
      <c r="S1965" t="str">
        <f>VLOOKUP($D1965,Artslister!$A$1:$W$99,9,FALSE)</f>
        <v>Plantaginaceae</v>
      </c>
      <c r="T1965" t="str">
        <f>VLOOKUP($D1965,Artslister!$A$1:$W$99,10,FALSE)</f>
        <v>Veronica</v>
      </c>
      <c r="U1965" t="str">
        <f>VLOOKUP($D1965,Artslister!$A$1:$W$99,11,FALSE)</f>
        <v>spicata</v>
      </c>
      <c r="V1965">
        <f>VLOOKUP($D1965,Artslister!$A$1:$W$99,12,FALSE)</f>
        <v>0</v>
      </c>
      <c r="W1965" t="str">
        <f>VLOOKUP($D1965,Artslister!$A$1:$W$99,13,FALSE)</f>
        <v>L.</v>
      </c>
      <c r="X1965" t="e">
        <f>VLOOKUP($D1965,Artslister!$A$1:$W$99,15,FALSE)</f>
        <v>#REF!</v>
      </c>
      <c r="Y1965" t="e">
        <f>VLOOKUP($D1965,Artslister!$A$1:$W$99,17,FALSE)</f>
        <v>#N/A</v>
      </c>
    </row>
    <row r="1966" spans="1:25" hidden="1" x14ac:dyDescent="0.3">
      <c r="A1966" t="s">
        <v>57</v>
      </c>
      <c r="B1966">
        <v>2022</v>
      </c>
      <c r="C1966" t="s">
        <v>1658</v>
      </c>
      <c r="D1966" t="s">
        <v>1931</v>
      </c>
      <c r="E1966">
        <v>2</v>
      </c>
      <c r="H1966">
        <v>1</v>
      </c>
      <c r="L1966" t="str">
        <f>VLOOKUP($D1966,Artslister!$A$1:$W$99,2,FALSE)</f>
        <v>Fraxinus excelsior</v>
      </c>
      <c r="M1966" t="str">
        <f>VLOOKUP($D1966,Artslister!$A$1:$W$99,3,FALSE)</f>
        <v>102409</v>
      </c>
      <c r="N1966" t="str">
        <f>VLOOKUP($D1966,Artslister!$A$1:$W$99,4,FALSE)</f>
        <v>62369</v>
      </c>
      <c r="O1966" t="str">
        <f>VLOOKUP($D1966,Artslister!$A$1:$W$99,5,FALSE)</f>
        <v>Plantae</v>
      </c>
      <c r="P1966" t="str">
        <f>VLOOKUP($D1966,Artslister!$A$1:$W$99,6,FALSE)</f>
        <v>Magnoliophyta</v>
      </c>
      <c r="Q1966" t="str">
        <f>VLOOKUP($D1966,Artslister!$A$1:$W$99,7,FALSE)</f>
        <v>Eudicots</v>
      </c>
      <c r="R1966" t="str">
        <f>VLOOKUP($D1966,Artslister!$A$1:$W$99,8,FALSE)</f>
        <v>Lamiales</v>
      </c>
      <c r="S1966" t="str">
        <f>VLOOKUP($D1966,Artslister!$A$1:$W$99,9,FALSE)</f>
        <v>Oleaceae</v>
      </c>
      <c r="T1966" t="str">
        <f>VLOOKUP($D1966,Artslister!$A$1:$W$99,10,FALSE)</f>
        <v>Fraxinus</v>
      </c>
      <c r="U1966" t="str">
        <f>VLOOKUP($D1966,Artslister!$A$1:$W$99,11,FALSE)</f>
        <v>excelsior</v>
      </c>
      <c r="V1966">
        <f>VLOOKUP($D1966,Artslister!$A$1:$W$99,12,FALSE)</f>
        <v>0</v>
      </c>
      <c r="W1966" t="str">
        <f>VLOOKUP($D1966,Artslister!$A$1:$W$99,13,FALSE)</f>
        <v>L.</v>
      </c>
      <c r="X1966" t="e">
        <f>VLOOKUP($D1966,Artslister!$A$1:$W$99,15,FALSE)</f>
        <v>#REF!</v>
      </c>
      <c r="Y1966" t="e">
        <f>VLOOKUP($D1966,Artslister!$A$1:$W$99,17,FALSE)</f>
        <v>#N/A</v>
      </c>
    </row>
    <row r="1967" spans="1:25" hidden="1" x14ac:dyDescent="0.3">
      <c r="A1967" t="s">
        <v>57</v>
      </c>
      <c r="B1967">
        <v>2022</v>
      </c>
      <c r="C1967" t="s">
        <v>1628</v>
      </c>
      <c r="D1967" t="s">
        <v>1949</v>
      </c>
      <c r="E1967">
        <v>2</v>
      </c>
      <c r="G1967">
        <v>1</v>
      </c>
      <c r="H1967">
        <v>1</v>
      </c>
      <c r="L1967" t="str">
        <f>VLOOKUP($D1967,Artslister!$A$1:$W$99,2,FALSE)</f>
        <v>Cotoneaster lucidus</v>
      </c>
      <c r="M1967" t="str">
        <f>VLOOKUP($D1967,Artslister!$A$1:$W$99,3,FALSE)</f>
        <v>103278</v>
      </c>
      <c r="N1967" t="str">
        <f>VLOOKUP($D1967,Artslister!$A$1:$W$99,4,FALSE)</f>
        <v>132028</v>
      </c>
      <c r="O1967" t="str">
        <f>VLOOKUP($D1967,Artslister!$A$1:$W$99,5,FALSE)</f>
        <v>Plantae</v>
      </c>
      <c r="P1967" t="str">
        <f>VLOOKUP($D1967,Artslister!$A$1:$W$99,6,FALSE)</f>
        <v>Magnoliophyta</v>
      </c>
      <c r="Q1967" t="str">
        <f>VLOOKUP($D1967,Artslister!$A$1:$W$99,7,FALSE)</f>
        <v>Eudicots</v>
      </c>
      <c r="R1967" t="str">
        <f>VLOOKUP($D1967,Artslister!$A$1:$W$99,8,FALSE)</f>
        <v>Rosales</v>
      </c>
      <c r="S1967" t="str">
        <f>VLOOKUP($D1967,Artslister!$A$1:$W$99,9,FALSE)</f>
        <v>Rosaceae</v>
      </c>
      <c r="T1967" t="str">
        <f>VLOOKUP($D1967,Artslister!$A$1:$W$99,10,FALSE)</f>
        <v>Cotoneaster</v>
      </c>
      <c r="U1967" t="str">
        <f>VLOOKUP($D1967,Artslister!$A$1:$W$99,11,FALSE)</f>
        <v>lucidus</v>
      </c>
      <c r="V1967">
        <f>VLOOKUP($D1967,Artslister!$A$1:$W$99,12,FALSE)</f>
        <v>0</v>
      </c>
      <c r="W1967" t="str">
        <f>VLOOKUP($D1967,Artslister!$A$1:$W$99,13,FALSE)</f>
        <v>Schltdl.</v>
      </c>
      <c r="X1967" t="e">
        <f>VLOOKUP($D1967,Artslister!$A$1:$W$99,15,FALSE)</f>
        <v>#REF!</v>
      </c>
      <c r="Y1967" t="str">
        <f>VLOOKUP($D1967,Artslister!$A$1:$W$99,17,FALSE)</f>
        <v>SE</v>
      </c>
    </row>
    <row r="1968" spans="1:25" hidden="1" x14ac:dyDescent="0.3">
      <c r="A1968" t="s">
        <v>57</v>
      </c>
      <c r="B1968">
        <v>2022</v>
      </c>
      <c r="C1968" t="s">
        <v>1639</v>
      </c>
      <c r="D1968" t="s">
        <v>1936</v>
      </c>
      <c r="E1968">
        <v>1</v>
      </c>
      <c r="H1968">
        <v>1</v>
      </c>
      <c r="L1968" t="str">
        <f>VLOOKUP($D1968,Artslister!$A$1:$W$99,2,FALSE)</f>
        <v>Cotoneaster integerrimus</v>
      </c>
      <c r="M1968" t="str">
        <f>VLOOKUP($D1968,Artslister!$A$1:$W$99,3,FALSE)</f>
        <v>103276</v>
      </c>
      <c r="N1968" t="str">
        <f>VLOOKUP($D1968,Artslister!$A$1:$W$99,4,FALSE)</f>
        <v>132025</v>
      </c>
      <c r="O1968" t="str">
        <f>VLOOKUP($D1968,Artslister!$A$1:$W$99,5,FALSE)</f>
        <v>Plantae</v>
      </c>
      <c r="P1968" t="str">
        <f>VLOOKUP($D1968,Artslister!$A$1:$W$99,6,FALSE)</f>
        <v>Magnoliophyta</v>
      </c>
      <c r="Q1968" t="str">
        <f>VLOOKUP($D1968,Artslister!$A$1:$W$99,7,FALSE)</f>
        <v>Eudicots</v>
      </c>
      <c r="R1968" t="str">
        <f>VLOOKUP($D1968,Artslister!$A$1:$W$99,8,FALSE)</f>
        <v>Rosales</v>
      </c>
      <c r="S1968" t="str">
        <f>VLOOKUP($D1968,Artslister!$A$1:$W$99,9,FALSE)</f>
        <v>Rosaceae</v>
      </c>
      <c r="T1968" t="str">
        <f>VLOOKUP($D1968,Artslister!$A$1:$W$99,10,FALSE)</f>
        <v>Cotoneaster</v>
      </c>
      <c r="U1968" t="str">
        <f>VLOOKUP($D1968,Artslister!$A$1:$W$99,11,FALSE)</f>
        <v>integerrimus</v>
      </c>
      <c r="V1968">
        <f>VLOOKUP($D1968,Artslister!$A$1:$W$99,12,FALSE)</f>
        <v>0</v>
      </c>
      <c r="W1968" t="str">
        <f>VLOOKUP($D1968,Artslister!$A$1:$W$99,13,FALSE)</f>
        <v>Medik.</v>
      </c>
      <c r="X1968" t="e">
        <f>VLOOKUP($D1968,Artslister!$A$1:$W$99,15,FALSE)</f>
        <v>#REF!</v>
      </c>
      <c r="Y1968" t="e">
        <f>VLOOKUP($D1968,Artslister!$A$1:$W$99,17,FALSE)</f>
        <v>#N/A</v>
      </c>
    </row>
    <row r="1969" spans="1:25" hidden="1" x14ac:dyDescent="0.3">
      <c r="A1969" t="s">
        <v>57</v>
      </c>
      <c r="B1969">
        <v>2022</v>
      </c>
      <c r="C1969" t="s">
        <v>1664</v>
      </c>
      <c r="D1969" t="s">
        <v>1936</v>
      </c>
      <c r="E1969">
        <v>5</v>
      </c>
      <c r="H1969">
        <v>1</v>
      </c>
      <c r="L1969" t="str">
        <f>VLOOKUP($D1969,Artslister!$A$1:$W$99,2,FALSE)</f>
        <v>Cotoneaster integerrimus</v>
      </c>
      <c r="M1969" t="str">
        <f>VLOOKUP($D1969,Artslister!$A$1:$W$99,3,FALSE)</f>
        <v>103276</v>
      </c>
      <c r="N1969" t="str">
        <f>VLOOKUP($D1969,Artslister!$A$1:$W$99,4,FALSE)</f>
        <v>132025</v>
      </c>
      <c r="O1969" t="str">
        <f>VLOOKUP($D1969,Artslister!$A$1:$W$99,5,FALSE)</f>
        <v>Plantae</v>
      </c>
      <c r="P1969" t="str">
        <f>VLOOKUP($D1969,Artslister!$A$1:$W$99,6,FALSE)</f>
        <v>Magnoliophyta</v>
      </c>
      <c r="Q1969" t="str">
        <f>VLOOKUP($D1969,Artslister!$A$1:$W$99,7,FALSE)</f>
        <v>Eudicots</v>
      </c>
      <c r="R1969" t="str">
        <f>VLOOKUP($D1969,Artslister!$A$1:$W$99,8,FALSE)</f>
        <v>Rosales</v>
      </c>
      <c r="S1969" t="str">
        <f>VLOOKUP($D1969,Artslister!$A$1:$W$99,9,FALSE)</f>
        <v>Rosaceae</v>
      </c>
      <c r="T1969" t="str">
        <f>VLOOKUP($D1969,Artslister!$A$1:$W$99,10,FALSE)</f>
        <v>Cotoneaster</v>
      </c>
      <c r="U1969" t="str">
        <f>VLOOKUP($D1969,Artslister!$A$1:$W$99,11,FALSE)</f>
        <v>integerrimus</v>
      </c>
      <c r="V1969">
        <f>VLOOKUP($D1969,Artslister!$A$1:$W$99,12,FALSE)</f>
        <v>0</v>
      </c>
      <c r="W1969" t="str">
        <f>VLOOKUP($D1969,Artslister!$A$1:$W$99,13,FALSE)</f>
        <v>Medik.</v>
      </c>
      <c r="X1969" t="e">
        <f>VLOOKUP($D1969,Artslister!$A$1:$W$99,15,FALSE)</f>
        <v>#REF!</v>
      </c>
      <c r="Y1969" t="e">
        <f>VLOOKUP($D1969,Artslister!$A$1:$W$99,17,FALSE)</f>
        <v>#N/A</v>
      </c>
    </row>
    <row r="1970" spans="1:25" hidden="1" x14ac:dyDescent="0.3">
      <c r="A1970" t="s">
        <v>57</v>
      </c>
      <c r="B1970">
        <v>2022</v>
      </c>
      <c r="C1970" t="s">
        <v>1630</v>
      </c>
      <c r="D1970" t="s">
        <v>1963</v>
      </c>
      <c r="E1970">
        <v>1</v>
      </c>
      <c r="F1970">
        <v>1</v>
      </c>
      <c r="L1970" t="str">
        <f>VLOOKUP($D1970,Artslister!$A$1:$W$99,2,FALSE)</f>
        <v>Hypochaeris maculata</v>
      </c>
      <c r="M1970">
        <f>VLOOKUP($D1970,Artslister!$A$1:$W$99,3,FALSE)</f>
        <v>100708</v>
      </c>
      <c r="N1970">
        <f>VLOOKUP($D1970,Artslister!$A$1:$W$99,4,FALSE)</f>
        <v>0</v>
      </c>
      <c r="O1970" t="str">
        <f>VLOOKUP($D1970,Artslister!$A$1:$W$99,5,FALSE)</f>
        <v>Plantae</v>
      </c>
      <c r="P1970" t="str">
        <f>VLOOKUP($D1970,Artslister!$A$1:$W$99,6,FALSE)</f>
        <v>Magnoliophyta</v>
      </c>
      <c r="Q1970" t="str">
        <f>VLOOKUP($D1970,Artslister!$A$1:$W$99,7,FALSE)</f>
        <v>Eudicots</v>
      </c>
      <c r="R1970" t="str">
        <f>VLOOKUP($D1970,Artslister!$A$1:$W$99,8,FALSE)</f>
        <v>Asterales</v>
      </c>
      <c r="S1970" t="str">
        <f>VLOOKUP($D1970,Artslister!$A$1:$W$99,9,FALSE)</f>
        <v>Asteraceae</v>
      </c>
      <c r="T1970" t="str">
        <f>VLOOKUP($D1970,Artslister!$A$1:$W$99,10,FALSE)</f>
        <v>Hypochaeris</v>
      </c>
      <c r="U1970" t="str">
        <f>VLOOKUP($D1970,Artslister!$A$1:$W$99,11,FALSE)</f>
        <v>maculata</v>
      </c>
      <c r="V1970">
        <f>VLOOKUP($D1970,Artslister!$A$1:$W$99,12,FALSE)</f>
        <v>0</v>
      </c>
      <c r="W1970" t="str">
        <f>VLOOKUP($D1970,Artslister!$A$1:$W$99,13,FALSE)</f>
        <v>L.</v>
      </c>
      <c r="X1970" t="e">
        <f>VLOOKUP($D1970,Artslister!$A$1:$W$99,15,FALSE)</f>
        <v>#REF!</v>
      </c>
      <c r="Y1970" t="e">
        <f>VLOOKUP($D1970,Artslister!$A$1:$W$99,17,FALSE)</f>
        <v>#N/A</v>
      </c>
    </row>
    <row r="1971" spans="1:25" hidden="1" x14ac:dyDescent="0.3">
      <c r="A1971" t="s">
        <v>57</v>
      </c>
      <c r="B1971">
        <v>2022</v>
      </c>
      <c r="C1971" t="s">
        <v>1628</v>
      </c>
      <c r="D1971" t="s">
        <v>1938</v>
      </c>
      <c r="E1971">
        <v>2</v>
      </c>
      <c r="H1971">
        <v>1</v>
      </c>
      <c r="L1971" t="str">
        <f>VLOOKUP($D1971,Artslister!$A$1:$W$99,2,FALSE)</f>
        <v>Rhamnus cathartica</v>
      </c>
      <c r="M1971" t="str">
        <f>VLOOKUP($D1971,Artslister!$A$1:$W$99,3,FALSE)</f>
        <v>141635</v>
      </c>
      <c r="N1971" t="str">
        <f>VLOOKUP($D1971,Artslister!$A$1:$W$99,4,FALSE)</f>
        <v>100403</v>
      </c>
      <c r="O1971" t="str">
        <f>VLOOKUP($D1971,Artslister!$A$1:$W$99,5,FALSE)</f>
        <v>Plantae</v>
      </c>
      <c r="P1971" t="str">
        <f>VLOOKUP($D1971,Artslister!$A$1:$W$99,6,FALSE)</f>
        <v>Magnoliophyta</v>
      </c>
      <c r="Q1971" t="str">
        <f>VLOOKUP($D1971,Artslister!$A$1:$W$99,7,FALSE)</f>
        <v>Eudicots</v>
      </c>
      <c r="R1971" t="str">
        <f>VLOOKUP($D1971,Artslister!$A$1:$W$99,8,FALSE)</f>
        <v>Rosales</v>
      </c>
      <c r="S1971" t="str">
        <f>VLOOKUP($D1971,Artslister!$A$1:$W$99,9,FALSE)</f>
        <v>Rhamnaceae</v>
      </c>
      <c r="T1971" t="str">
        <f>VLOOKUP($D1971,Artslister!$A$1:$W$99,10,FALSE)</f>
        <v>Rhamnus</v>
      </c>
      <c r="U1971" t="str">
        <f>VLOOKUP($D1971,Artslister!$A$1:$W$99,11,FALSE)</f>
        <v>cathartica</v>
      </c>
      <c r="V1971">
        <f>VLOOKUP($D1971,Artslister!$A$1:$W$99,12,FALSE)</f>
        <v>0</v>
      </c>
      <c r="W1971" t="str">
        <f>VLOOKUP($D1971,Artslister!$A$1:$W$99,13,FALSE)</f>
        <v>L.</v>
      </c>
      <c r="X1971" t="e">
        <f>VLOOKUP($D1971,Artslister!$A$1:$W$99,15,FALSE)</f>
        <v>#REF!</v>
      </c>
      <c r="Y1971" t="e">
        <f>VLOOKUP($D1971,Artslister!$A$1:$W$99,17,FALSE)</f>
        <v>#N/A</v>
      </c>
    </row>
    <row r="1972" spans="1:25" hidden="1" x14ac:dyDescent="0.3">
      <c r="A1972" t="s">
        <v>57</v>
      </c>
      <c r="B1972">
        <v>2022</v>
      </c>
      <c r="C1972" t="s">
        <v>1635</v>
      </c>
      <c r="D1972" t="s">
        <v>2002</v>
      </c>
      <c r="E1972">
        <v>2</v>
      </c>
      <c r="F1972">
        <v>1</v>
      </c>
      <c r="L1972" t="str">
        <f>VLOOKUP($D1972,Artslister!$A$1:$W$99,2,FALSE)</f>
        <v>Briza media</v>
      </c>
      <c r="M1972">
        <f>VLOOKUP($D1972,Artslister!$A$1:$W$99,3,FALSE)</f>
        <v>99930</v>
      </c>
      <c r="N1972">
        <f>VLOOKUP($D1972,Artslister!$A$1:$W$99,4,FALSE)</f>
        <v>0</v>
      </c>
      <c r="O1972" t="str">
        <f>VLOOKUP($D1972,Artslister!$A$1:$W$99,5,FALSE)</f>
        <v>Plantae</v>
      </c>
      <c r="P1972" t="str">
        <f>VLOOKUP($D1972,Artslister!$A$1:$W$99,6,FALSE)</f>
        <v>Magnoliophyta</v>
      </c>
      <c r="Q1972" t="str">
        <f>VLOOKUP($D1972,Artslister!$A$1:$W$99,7,FALSE)</f>
        <v>Monocots</v>
      </c>
      <c r="R1972" t="str">
        <f>VLOOKUP($D1972,Artslister!$A$1:$W$99,8,FALSE)</f>
        <v>Poales</v>
      </c>
      <c r="S1972" t="str">
        <f>VLOOKUP($D1972,Artslister!$A$1:$W$99,9,FALSE)</f>
        <v>Poaceae</v>
      </c>
      <c r="T1972" t="str">
        <f>VLOOKUP($D1972,Artslister!$A$1:$W$99,10,FALSE)</f>
        <v>Briza</v>
      </c>
      <c r="U1972" t="str">
        <f>VLOOKUP($D1972,Artslister!$A$1:$W$99,11,FALSE)</f>
        <v>media</v>
      </c>
      <c r="V1972">
        <f>VLOOKUP($D1972,Artslister!$A$1:$W$99,12,FALSE)</f>
        <v>0</v>
      </c>
      <c r="W1972" t="str">
        <f>VLOOKUP($D1972,Artslister!$A$1:$W$99,13,FALSE)</f>
        <v>L.</v>
      </c>
      <c r="X1972" t="e">
        <f>VLOOKUP($D1972,Artslister!$A$1:$W$99,15,FALSE)</f>
        <v>#REF!</v>
      </c>
      <c r="Y1972" t="e">
        <f>VLOOKUP($D1972,Artslister!$A$1:$W$99,17,FALSE)</f>
        <v>#N/A</v>
      </c>
    </row>
    <row r="1973" spans="1:25" hidden="1" x14ac:dyDescent="0.3">
      <c r="A1973" t="s">
        <v>57</v>
      </c>
      <c r="B1973">
        <v>2022</v>
      </c>
      <c r="C1973" t="s">
        <v>1637</v>
      </c>
      <c r="D1973" t="s">
        <v>2002</v>
      </c>
      <c r="E1973">
        <v>1</v>
      </c>
      <c r="F1973">
        <v>1</v>
      </c>
      <c r="L1973" t="str">
        <f>VLOOKUP($D1973,Artslister!$A$1:$W$99,2,FALSE)</f>
        <v>Briza media</v>
      </c>
      <c r="M1973">
        <f>VLOOKUP($D1973,Artslister!$A$1:$W$99,3,FALSE)</f>
        <v>99930</v>
      </c>
      <c r="N1973">
        <f>VLOOKUP($D1973,Artslister!$A$1:$W$99,4,FALSE)</f>
        <v>0</v>
      </c>
      <c r="O1973" t="str">
        <f>VLOOKUP($D1973,Artslister!$A$1:$W$99,5,FALSE)</f>
        <v>Plantae</v>
      </c>
      <c r="P1973" t="str">
        <f>VLOOKUP($D1973,Artslister!$A$1:$W$99,6,FALSE)</f>
        <v>Magnoliophyta</v>
      </c>
      <c r="Q1973" t="str">
        <f>VLOOKUP($D1973,Artslister!$A$1:$W$99,7,FALSE)</f>
        <v>Monocots</v>
      </c>
      <c r="R1973" t="str">
        <f>VLOOKUP($D1973,Artslister!$A$1:$W$99,8,FALSE)</f>
        <v>Poales</v>
      </c>
      <c r="S1973" t="str">
        <f>VLOOKUP($D1973,Artslister!$A$1:$W$99,9,FALSE)</f>
        <v>Poaceae</v>
      </c>
      <c r="T1973" t="str">
        <f>VLOOKUP($D1973,Artslister!$A$1:$W$99,10,FALSE)</f>
        <v>Briza</v>
      </c>
      <c r="U1973" t="str">
        <f>VLOOKUP($D1973,Artslister!$A$1:$W$99,11,FALSE)</f>
        <v>media</v>
      </c>
      <c r="V1973">
        <f>VLOOKUP($D1973,Artslister!$A$1:$W$99,12,FALSE)</f>
        <v>0</v>
      </c>
      <c r="W1973" t="str">
        <f>VLOOKUP($D1973,Artslister!$A$1:$W$99,13,FALSE)</f>
        <v>L.</v>
      </c>
      <c r="X1973" t="e">
        <f>VLOOKUP($D1973,Artslister!$A$1:$W$99,15,FALSE)</f>
        <v>#REF!</v>
      </c>
      <c r="Y1973" t="e">
        <f>VLOOKUP($D1973,Artslister!$A$1:$W$99,17,FALSE)</f>
        <v>#N/A</v>
      </c>
    </row>
    <row r="1974" spans="1:25" hidden="1" x14ac:dyDescent="0.3">
      <c r="A1974" t="s">
        <v>57</v>
      </c>
      <c r="B1974">
        <v>2022</v>
      </c>
      <c r="C1974" t="s">
        <v>1654</v>
      </c>
      <c r="D1974" t="s">
        <v>2002</v>
      </c>
      <c r="E1974">
        <v>1</v>
      </c>
      <c r="F1974">
        <v>1</v>
      </c>
      <c r="L1974" t="str">
        <f>VLOOKUP($D1974,Artslister!$A$1:$W$99,2,FALSE)</f>
        <v>Briza media</v>
      </c>
      <c r="M1974">
        <f>VLOOKUP($D1974,Artslister!$A$1:$W$99,3,FALSE)</f>
        <v>99930</v>
      </c>
      <c r="N1974">
        <f>VLOOKUP($D1974,Artslister!$A$1:$W$99,4,FALSE)</f>
        <v>0</v>
      </c>
      <c r="O1974" t="str">
        <f>VLOOKUP($D1974,Artslister!$A$1:$W$99,5,FALSE)</f>
        <v>Plantae</v>
      </c>
      <c r="P1974" t="str">
        <f>VLOOKUP($D1974,Artslister!$A$1:$W$99,6,FALSE)</f>
        <v>Magnoliophyta</v>
      </c>
      <c r="Q1974" t="str">
        <f>VLOOKUP($D1974,Artslister!$A$1:$W$99,7,FALSE)</f>
        <v>Monocots</v>
      </c>
      <c r="R1974" t="str">
        <f>VLOOKUP($D1974,Artslister!$A$1:$W$99,8,FALSE)</f>
        <v>Poales</v>
      </c>
      <c r="S1974" t="str">
        <f>VLOOKUP($D1974,Artslister!$A$1:$W$99,9,FALSE)</f>
        <v>Poaceae</v>
      </c>
      <c r="T1974" t="str">
        <f>VLOOKUP($D1974,Artslister!$A$1:$W$99,10,FALSE)</f>
        <v>Briza</v>
      </c>
      <c r="U1974" t="str">
        <f>VLOOKUP($D1974,Artslister!$A$1:$W$99,11,FALSE)</f>
        <v>media</v>
      </c>
      <c r="V1974">
        <f>VLOOKUP($D1974,Artslister!$A$1:$W$99,12,FALSE)</f>
        <v>0</v>
      </c>
      <c r="W1974" t="str">
        <f>VLOOKUP($D1974,Artslister!$A$1:$W$99,13,FALSE)</f>
        <v>L.</v>
      </c>
      <c r="X1974" t="e">
        <f>VLOOKUP($D1974,Artslister!$A$1:$W$99,15,FALSE)</f>
        <v>#REF!</v>
      </c>
      <c r="Y1974" t="e">
        <f>VLOOKUP($D1974,Artslister!$A$1:$W$99,17,FALSE)</f>
        <v>#N/A</v>
      </c>
    </row>
    <row r="1975" spans="1:25" hidden="1" x14ac:dyDescent="0.3">
      <c r="A1975" t="s">
        <v>57</v>
      </c>
      <c r="B1975">
        <v>2022</v>
      </c>
      <c r="C1975" t="s">
        <v>1633</v>
      </c>
      <c r="D1975" t="s">
        <v>2002</v>
      </c>
      <c r="E1975">
        <v>1</v>
      </c>
      <c r="F1975">
        <v>1</v>
      </c>
      <c r="L1975" t="str">
        <f>VLOOKUP($D1975,Artslister!$A$1:$W$99,2,FALSE)</f>
        <v>Briza media</v>
      </c>
      <c r="M1975">
        <f>VLOOKUP($D1975,Artslister!$A$1:$W$99,3,FALSE)</f>
        <v>99930</v>
      </c>
      <c r="N1975">
        <f>VLOOKUP($D1975,Artslister!$A$1:$W$99,4,FALSE)</f>
        <v>0</v>
      </c>
      <c r="O1975" t="str">
        <f>VLOOKUP($D1975,Artslister!$A$1:$W$99,5,FALSE)</f>
        <v>Plantae</v>
      </c>
      <c r="P1975" t="str">
        <f>VLOOKUP($D1975,Artslister!$A$1:$W$99,6,FALSE)</f>
        <v>Magnoliophyta</v>
      </c>
      <c r="Q1975" t="str">
        <f>VLOOKUP($D1975,Artslister!$A$1:$W$99,7,FALSE)</f>
        <v>Monocots</v>
      </c>
      <c r="R1975" t="str">
        <f>VLOOKUP($D1975,Artslister!$A$1:$W$99,8,FALSE)</f>
        <v>Poales</v>
      </c>
      <c r="S1975" t="str">
        <f>VLOOKUP($D1975,Artslister!$A$1:$W$99,9,FALSE)</f>
        <v>Poaceae</v>
      </c>
      <c r="T1975" t="str">
        <f>VLOOKUP($D1975,Artslister!$A$1:$W$99,10,FALSE)</f>
        <v>Briza</v>
      </c>
      <c r="U1975" t="str">
        <f>VLOOKUP($D1975,Artslister!$A$1:$W$99,11,FALSE)</f>
        <v>media</v>
      </c>
      <c r="V1975">
        <f>VLOOKUP($D1975,Artslister!$A$1:$W$99,12,FALSE)</f>
        <v>0</v>
      </c>
      <c r="W1975" t="str">
        <f>VLOOKUP($D1975,Artslister!$A$1:$W$99,13,FALSE)</f>
        <v>L.</v>
      </c>
      <c r="X1975" t="e">
        <f>VLOOKUP($D1975,Artslister!$A$1:$W$99,15,FALSE)</f>
        <v>#REF!</v>
      </c>
      <c r="Y1975" t="e">
        <f>VLOOKUP($D1975,Artslister!$A$1:$W$99,17,FALSE)</f>
        <v>#N/A</v>
      </c>
    </row>
    <row r="1976" spans="1:25" hidden="1" x14ac:dyDescent="0.3">
      <c r="A1976" t="s">
        <v>57</v>
      </c>
      <c r="B1976">
        <v>2022</v>
      </c>
      <c r="C1976" t="s">
        <v>1635</v>
      </c>
      <c r="D1976" t="s">
        <v>1945</v>
      </c>
      <c r="E1976">
        <v>10</v>
      </c>
      <c r="F1976">
        <v>1</v>
      </c>
      <c r="L1976" t="str">
        <f>VLOOKUP($D1976,Artslister!$A$1:$W$99,2,FALSE)</f>
        <v>Filipendula vulgaris</v>
      </c>
      <c r="M1976" t="str">
        <f>VLOOKUP($D1976,Artslister!$A$1:$W$99,3,FALSE)</f>
        <v>103311</v>
      </c>
      <c r="N1976" t="str">
        <f>VLOOKUP($D1976,Artslister!$A$1:$W$99,4,FALSE)</f>
        <v>133275</v>
      </c>
      <c r="O1976" t="str">
        <f>VLOOKUP($D1976,Artslister!$A$1:$W$99,5,FALSE)</f>
        <v>Plantae</v>
      </c>
      <c r="P1976" t="str">
        <f>VLOOKUP($D1976,Artslister!$A$1:$W$99,6,FALSE)</f>
        <v>Magnoliophyta</v>
      </c>
      <c r="Q1976" t="str">
        <f>VLOOKUP($D1976,Artslister!$A$1:$W$99,7,FALSE)</f>
        <v>Eudicots</v>
      </c>
      <c r="R1976" t="str">
        <f>VLOOKUP($D1976,Artslister!$A$1:$W$99,8,FALSE)</f>
        <v>Rosales</v>
      </c>
      <c r="S1976" t="str">
        <f>VLOOKUP($D1976,Artslister!$A$1:$W$99,9,FALSE)</f>
        <v>Rosaceae</v>
      </c>
      <c r="T1976" t="str">
        <f>VLOOKUP($D1976,Artslister!$A$1:$W$99,10,FALSE)</f>
        <v>Filipendula</v>
      </c>
      <c r="U1976" t="str">
        <f>VLOOKUP($D1976,Artslister!$A$1:$W$99,11,FALSE)</f>
        <v>vulgaris</v>
      </c>
      <c r="V1976">
        <f>VLOOKUP($D1976,Artslister!$A$1:$W$99,12,FALSE)</f>
        <v>0</v>
      </c>
      <c r="W1976" t="str">
        <f>VLOOKUP($D1976,Artslister!$A$1:$W$99,13,FALSE)</f>
        <v>Moench</v>
      </c>
      <c r="X1976" t="e">
        <f>VLOOKUP($D1976,Artslister!$A$1:$W$99,15,FALSE)</f>
        <v>#REF!</v>
      </c>
      <c r="Y1976" t="e">
        <f>VLOOKUP($D1976,Artslister!$A$1:$W$99,17,FALSE)</f>
        <v>#N/A</v>
      </c>
    </row>
    <row r="1977" spans="1:25" hidden="1" x14ac:dyDescent="0.3">
      <c r="A1977" t="s">
        <v>57</v>
      </c>
      <c r="B1977">
        <v>2022</v>
      </c>
      <c r="C1977" t="s">
        <v>1637</v>
      </c>
      <c r="D1977" t="s">
        <v>1945</v>
      </c>
      <c r="E1977">
        <v>15</v>
      </c>
      <c r="F1977">
        <v>1</v>
      </c>
      <c r="L1977" t="str">
        <f>VLOOKUP($D1977,Artslister!$A$1:$W$99,2,FALSE)</f>
        <v>Filipendula vulgaris</v>
      </c>
      <c r="M1977" t="str">
        <f>VLOOKUP($D1977,Artslister!$A$1:$W$99,3,FALSE)</f>
        <v>103311</v>
      </c>
      <c r="N1977" t="str">
        <f>VLOOKUP($D1977,Artslister!$A$1:$W$99,4,FALSE)</f>
        <v>133275</v>
      </c>
      <c r="O1977" t="str">
        <f>VLOOKUP($D1977,Artslister!$A$1:$W$99,5,FALSE)</f>
        <v>Plantae</v>
      </c>
      <c r="P1977" t="str">
        <f>VLOOKUP($D1977,Artslister!$A$1:$W$99,6,FALSE)</f>
        <v>Magnoliophyta</v>
      </c>
      <c r="Q1977" t="str">
        <f>VLOOKUP($D1977,Artslister!$A$1:$W$99,7,FALSE)</f>
        <v>Eudicots</v>
      </c>
      <c r="R1977" t="str">
        <f>VLOOKUP($D1977,Artslister!$A$1:$W$99,8,FALSE)</f>
        <v>Rosales</v>
      </c>
      <c r="S1977" t="str">
        <f>VLOOKUP($D1977,Artslister!$A$1:$W$99,9,FALSE)</f>
        <v>Rosaceae</v>
      </c>
      <c r="T1977" t="str">
        <f>VLOOKUP($D1977,Artslister!$A$1:$W$99,10,FALSE)</f>
        <v>Filipendula</v>
      </c>
      <c r="U1977" t="str">
        <f>VLOOKUP($D1977,Artslister!$A$1:$W$99,11,FALSE)</f>
        <v>vulgaris</v>
      </c>
      <c r="V1977">
        <f>VLOOKUP($D1977,Artslister!$A$1:$W$99,12,FALSE)</f>
        <v>0</v>
      </c>
      <c r="W1977" t="str">
        <f>VLOOKUP($D1977,Artslister!$A$1:$W$99,13,FALSE)</f>
        <v>Moench</v>
      </c>
      <c r="X1977" t="e">
        <f>VLOOKUP($D1977,Artslister!$A$1:$W$99,15,FALSE)</f>
        <v>#REF!</v>
      </c>
      <c r="Y1977" t="e">
        <f>VLOOKUP($D1977,Artslister!$A$1:$W$99,17,FALSE)</f>
        <v>#N/A</v>
      </c>
    </row>
    <row r="1978" spans="1:25" hidden="1" x14ac:dyDescent="0.3">
      <c r="A1978" t="s">
        <v>57</v>
      </c>
      <c r="B1978">
        <v>2022</v>
      </c>
      <c r="C1978" t="s">
        <v>1658</v>
      </c>
      <c r="D1978" t="s">
        <v>1945</v>
      </c>
      <c r="E1978">
        <v>1</v>
      </c>
      <c r="F1978">
        <v>1</v>
      </c>
      <c r="L1978" t="str">
        <f>VLOOKUP($D1978,Artslister!$A$1:$W$99,2,FALSE)</f>
        <v>Filipendula vulgaris</v>
      </c>
      <c r="M1978" t="str">
        <f>VLOOKUP($D1978,Artslister!$A$1:$W$99,3,FALSE)</f>
        <v>103311</v>
      </c>
      <c r="N1978" t="str">
        <f>VLOOKUP($D1978,Artslister!$A$1:$W$99,4,FALSE)</f>
        <v>133275</v>
      </c>
      <c r="O1978" t="str">
        <f>VLOOKUP($D1978,Artslister!$A$1:$W$99,5,FALSE)</f>
        <v>Plantae</v>
      </c>
      <c r="P1978" t="str">
        <f>VLOOKUP($D1978,Artslister!$A$1:$W$99,6,FALSE)</f>
        <v>Magnoliophyta</v>
      </c>
      <c r="Q1978" t="str">
        <f>VLOOKUP($D1978,Artslister!$A$1:$W$99,7,FALSE)</f>
        <v>Eudicots</v>
      </c>
      <c r="R1978" t="str">
        <f>VLOOKUP($D1978,Artslister!$A$1:$W$99,8,FALSE)</f>
        <v>Rosales</v>
      </c>
      <c r="S1978" t="str">
        <f>VLOOKUP($D1978,Artslister!$A$1:$W$99,9,FALSE)</f>
        <v>Rosaceae</v>
      </c>
      <c r="T1978" t="str">
        <f>VLOOKUP($D1978,Artslister!$A$1:$W$99,10,FALSE)</f>
        <v>Filipendula</v>
      </c>
      <c r="U1978" t="str">
        <f>VLOOKUP($D1978,Artslister!$A$1:$W$99,11,FALSE)</f>
        <v>vulgaris</v>
      </c>
      <c r="V1978">
        <f>VLOOKUP($D1978,Artslister!$A$1:$W$99,12,FALSE)</f>
        <v>0</v>
      </c>
      <c r="W1978" t="str">
        <f>VLOOKUP($D1978,Artslister!$A$1:$W$99,13,FALSE)</f>
        <v>Moench</v>
      </c>
      <c r="X1978" t="e">
        <f>VLOOKUP($D1978,Artslister!$A$1:$W$99,15,FALSE)</f>
        <v>#REF!</v>
      </c>
      <c r="Y1978" t="e">
        <f>VLOOKUP($D1978,Artslister!$A$1:$W$99,17,FALSE)</f>
        <v>#N/A</v>
      </c>
    </row>
    <row r="1979" spans="1:25" hidden="1" x14ac:dyDescent="0.3">
      <c r="A1979" t="s">
        <v>57</v>
      </c>
      <c r="B1979">
        <v>2022</v>
      </c>
      <c r="C1979" t="s">
        <v>1639</v>
      </c>
      <c r="D1979" t="s">
        <v>1945</v>
      </c>
      <c r="E1979">
        <v>10</v>
      </c>
      <c r="F1979">
        <v>1</v>
      </c>
      <c r="L1979" t="str">
        <f>VLOOKUP($D1979,Artslister!$A$1:$W$99,2,FALSE)</f>
        <v>Filipendula vulgaris</v>
      </c>
      <c r="M1979" t="str">
        <f>VLOOKUP($D1979,Artslister!$A$1:$W$99,3,FALSE)</f>
        <v>103311</v>
      </c>
      <c r="N1979" t="str">
        <f>VLOOKUP($D1979,Artslister!$A$1:$W$99,4,FALSE)</f>
        <v>133275</v>
      </c>
      <c r="O1979" t="str">
        <f>VLOOKUP($D1979,Artslister!$A$1:$W$99,5,FALSE)</f>
        <v>Plantae</v>
      </c>
      <c r="P1979" t="str">
        <f>VLOOKUP($D1979,Artslister!$A$1:$W$99,6,FALSE)</f>
        <v>Magnoliophyta</v>
      </c>
      <c r="Q1979" t="str">
        <f>VLOOKUP($D1979,Artslister!$A$1:$W$99,7,FALSE)</f>
        <v>Eudicots</v>
      </c>
      <c r="R1979" t="str">
        <f>VLOOKUP($D1979,Artslister!$A$1:$W$99,8,FALSE)</f>
        <v>Rosales</v>
      </c>
      <c r="S1979" t="str">
        <f>VLOOKUP($D1979,Artslister!$A$1:$W$99,9,FALSE)</f>
        <v>Rosaceae</v>
      </c>
      <c r="T1979" t="str">
        <f>VLOOKUP($D1979,Artslister!$A$1:$W$99,10,FALSE)</f>
        <v>Filipendula</v>
      </c>
      <c r="U1979" t="str">
        <f>VLOOKUP($D1979,Artslister!$A$1:$W$99,11,FALSE)</f>
        <v>vulgaris</v>
      </c>
      <c r="V1979">
        <f>VLOOKUP($D1979,Artslister!$A$1:$W$99,12,FALSE)</f>
        <v>0</v>
      </c>
      <c r="W1979" t="str">
        <f>VLOOKUP($D1979,Artslister!$A$1:$W$99,13,FALSE)</f>
        <v>Moench</v>
      </c>
      <c r="X1979" t="e">
        <f>VLOOKUP($D1979,Artslister!$A$1:$W$99,15,FALSE)</f>
        <v>#REF!</v>
      </c>
      <c r="Y1979" t="e">
        <f>VLOOKUP($D1979,Artslister!$A$1:$W$99,17,FALSE)</f>
        <v>#N/A</v>
      </c>
    </row>
    <row r="1980" spans="1:25" hidden="1" x14ac:dyDescent="0.3">
      <c r="A1980" t="s">
        <v>57</v>
      </c>
      <c r="B1980">
        <v>2022</v>
      </c>
      <c r="C1980" t="s">
        <v>1630</v>
      </c>
      <c r="D1980" t="s">
        <v>1945</v>
      </c>
      <c r="E1980">
        <v>4</v>
      </c>
      <c r="F1980">
        <v>1</v>
      </c>
      <c r="L1980" t="str">
        <f>VLOOKUP($D1980,Artslister!$A$1:$W$99,2,FALSE)</f>
        <v>Filipendula vulgaris</v>
      </c>
      <c r="M1980" t="str">
        <f>VLOOKUP($D1980,Artslister!$A$1:$W$99,3,FALSE)</f>
        <v>103311</v>
      </c>
      <c r="N1980" t="str">
        <f>VLOOKUP($D1980,Artslister!$A$1:$W$99,4,FALSE)</f>
        <v>133275</v>
      </c>
      <c r="O1980" t="str">
        <f>VLOOKUP($D1980,Artslister!$A$1:$W$99,5,FALSE)</f>
        <v>Plantae</v>
      </c>
      <c r="P1980" t="str">
        <f>VLOOKUP($D1980,Artslister!$A$1:$W$99,6,FALSE)</f>
        <v>Magnoliophyta</v>
      </c>
      <c r="Q1980" t="str">
        <f>VLOOKUP($D1980,Artslister!$A$1:$W$99,7,FALSE)</f>
        <v>Eudicots</v>
      </c>
      <c r="R1980" t="str">
        <f>VLOOKUP($D1980,Artslister!$A$1:$W$99,8,FALSE)</f>
        <v>Rosales</v>
      </c>
      <c r="S1980" t="str">
        <f>VLOOKUP($D1980,Artslister!$A$1:$W$99,9,FALSE)</f>
        <v>Rosaceae</v>
      </c>
      <c r="T1980" t="str">
        <f>VLOOKUP($D1980,Artslister!$A$1:$W$99,10,FALSE)</f>
        <v>Filipendula</v>
      </c>
      <c r="U1980" t="str">
        <f>VLOOKUP($D1980,Artslister!$A$1:$W$99,11,FALSE)</f>
        <v>vulgaris</v>
      </c>
      <c r="V1980">
        <f>VLOOKUP($D1980,Artslister!$A$1:$W$99,12,FALSE)</f>
        <v>0</v>
      </c>
      <c r="W1980" t="str">
        <f>VLOOKUP($D1980,Artslister!$A$1:$W$99,13,FALSE)</f>
        <v>Moench</v>
      </c>
      <c r="X1980" t="e">
        <f>VLOOKUP($D1980,Artslister!$A$1:$W$99,15,FALSE)</f>
        <v>#REF!</v>
      </c>
      <c r="Y1980" t="e">
        <f>VLOOKUP($D1980,Artslister!$A$1:$W$99,17,FALSE)</f>
        <v>#N/A</v>
      </c>
    </row>
    <row r="1981" spans="1:25" hidden="1" x14ac:dyDescent="0.3">
      <c r="A1981" t="s">
        <v>57</v>
      </c>
      <c r="B1981">
        <v>2022</v>
      </c>
      <c r="C1981" t="s">
        <v>1628</v>
      </c>
      <c r="D1981" t="s">
        <v>1945</v>
      </c>
      <c r="E1981">
        <v>1</v>
      </c>
      <c r="F1981">
        <v>1</v>
      </c>
      <c r="L1981" t="str">
        <f>VLOOKUP($D1981,Artslister!$A$1:$W$99,2,FALSE)</f>
        <v>Filipendula vulgaris</v>
      </c>
      <c r="M1981" t="str">
        <f>VLOOKUP($D1981,Artslister!$A$1:$W$99,3,FALSE)</f>
        <v>103311</v>
      </c>
      <c r="N1981" t="str">
        <f>VLOOKUP($D1981,Artslister!$A$1:$W$99,4,FALSE)</f>
        <v>133275</v>
      </c>
      <c r="O1981" t="str">
        <f>VLOOKUP($D1981,Artslister!$A$1:$W$99,5,FALSE)</f>
        <v>Plantae</v>
      </c>
      <c r="P1981" t="str">
        <f>VLOOKUP($D1981,Artslister!$A$1:$W$99,6,FALSE)</f>
        <v>Magnoliophyta</v>
      </c>
      <c r="Q1981" t="str">
        <f>VLOOKUP($D1981,Artslister!$A$1:$W$99,7,FALSE)</f>
        <v>Eudicots</v>
      </c>
      <c r="R1981" t="str">
        <f>VLOOKUP($D1981,Artslister!$A$1:$W$99,8,FALSE)</f>
        <v>Rosales</v>
      </c>
      <c r="S1981" t="str">
        <f>VLOOKUP($D1981,Artslister!$A$1:$W$99,9,FALSE)</f>
        <v>Rosaceae</v>
      </c>
      <c r="T1981" t="str">
        <f>VLOOKUP($D1981,Artslister!$A$1:$W$99,10,FALSE)</f>
        <v>Filipendula</v>
      </c>
      <c r="U1981" t="str">
        <f>VLOOKUP($D1981,Artslister!$A$1:$W$99,11,FALSE)</f>
        <v>vulgaris</v>
      </c>
      <c r="V1981">
        <f>VLOOKUP($D1981,Artslister!$A$1:$W$99,12,FALSE)</f>
        <v>0</v>
      </c>
      <c r="W1981" t="str">
        <f>VLOOKUP($D1981,Artslister!$A$1:$W$99,13,FALSE)</f>
        <v>Moench</v>
      </c>
      <c r="X1981" t="e">
        <f>VLOOKUP($D1981,Artslister!$A$1:$W$99,15,FALSE)</f>
        <v>#REF!</v>
      </c>
      <c r="Y1981" t="e">
        <f>VLOOKUP($D1981,Artslister!$A$1:$W$99,17,FALSE)</f>
        <v>#N/A</v>
      </c>
    </row>
    <row r="1982" spans="1:25" hidden="1" x14ac:dyDescent="0.3">
      <c r="A1982" t="s">
        <v>57</v>
      </c>
      <c r="B1982">
        <v>2022</v>
      </c>
      <c r="C1982" t="s">
        <v>1633</v>
      </c>
      <c r="D1982" t="s">
        <v>1945</v>
      </c>
      <c r="E1982">
        <v>6</v>
      </c>
      <c r="F1982">
        <v>1</v>
      </c>
      <c r="L1982" t="str">
        <f>VLOOKUP($D1982,Artslister!$A$1:$W$99,2,FALSE)</f>
        <v>Filipendula vulgaris</v>
      </c>
      <c r="M1982" t="str">
        <f>VLOOKUP($D1982,Artslister!$A$1:$W$99,3,FALSE)</f>
        <v>103311</v>
      </c>
      <c r="N1982" t="str">
        <f>VLOOKUP($D1982,Artslister!$A$1:$W$99,4,FALSE)</f>
        <v>133275</v>
      </c>
      <c r="O1982" t="str">
        <f>VLOOKUP($D1982,Artslister!$A$1:$W$99,5,FALSE)</f>
        <v>Plantae</v>
      </c>
      <c r="P1982" t="str">
        <f>VLOOKUP($D1982,Artslister!$A$1:$W$99,6,FALSE)</f>
        <v>Magnoliophyta</v>
      </c>
      <c r="Q1982" t="str">
        <f>VLOOKUP($D1982,Artslister!$A$1:$W$99,7,FALSE)</f>
        <v>Eudicots</v>
      </c>
      <c r="R1982" t="str">
        <f>VLOOKUP($D1982,Artslister!$A$1:$W$99,8,FALSE)</f>
        <v>Rosales</v>
      </c>
      <c r="S1982" t="str">
        <f>VLOOKUP($D1982,Artslister!$A$1:$W$99,9,FALSE)</f>
        <v>Rosaceae</v>
      </c>
      <c r="T1982" t="str">
        <f>VLOOKUP($D1982,Artslister!$A$1:$W$99,10,FALSE)</f>
        <v>Filipendula</v>
      </c>
      <c r="U1982" t="str">
        <f>VLOOKUP($D1982,Artslister!$A$1:$W$99,11,FALSE)</f>
        <v>vulgaris</v>
      </c>
      <c r="V1982">
        <f>VLOOKUP($D1982,Artslister!$A$1:$W$99,12,FALSE)</f>
        <v>0</v>
      </c>
      <c r="W1982" t="str">
        <f>VLOOKUP($D1982,Artslister!$A$1:$W$99,13,FALSE)</f>
        <v>Moench</v>
      </c>
      <c r="X1982" t="e">
        <f>VLOOKUP($D1982,Artslister!$A$1:$W$99,15,FALSE)</f>
        <v>#REF!</v>
      </c>
      <c r="Y1982" t="e">
        <f>VLOOKUP($D1982,Artslister!$A$1:$W$99,17,FALSE)</f>
        <v>#N/A</v>
      </c>
    </row>
    <row r="1983" spans="1:25" hidden="1" x14ac:dyDescent="0.3">
      <c r="A1983" t="s">
        <v>57</v>
      </c>
      <c r="B1983">
        <v>2022</v>
      </c>
      <c r="C1983" t="s">
        <v>1627</v>
      </c>
      <c r="D1983" t="s">
        <v>1946</v>
      </c>
      <c r="E1983">
        <v>8</v>
      </c>
      <c r="F1983">
        <v>1</v>
      </c>
      <c r="L1983" t="str">
        <f>VLOOKUP($D1983,Artslister!$A$1:$W$99,2,FALSE)</f>
        <v>Inula salicina</v>
      </c>
      <c r="M1983" t="str">
        <f>VLOOKUP($D1983,Artslister!$A$1:$W$99,3,FALSE)</f>
        <v>100715</v>
      </c>
      <c r="N1983" t="str">
        <f>VLOOKUP($D1983,Artslister!$A$1:$W$99,4,FALSE)</f>
        <v>60675</v>
      </c>
      <c r="O1983" t="str">
        <f>VLOOKUP($D1983,Artslister!$A$1:$W$99,5,FALSE)</f>
        <v>Plantae</v>
      </c>
      <c r="P1983" t="str">
        <f>VLOOKUP($D1983,Artslister!$A$1:$W$99,6,FALSE)</f>
        <v>Magnoliophyta</v>
      </c>
      <c r="Q1983" t="str">
        <f>VLOOKUP($D1983,Artslister!$A$1:$W$99,7,FALSE)</f>
        <v>Eudicots</v>
      </c>
      <c r="R1983" t="str">
        <f>VLOOKUP($D1983,Artslister!$A$1:$W$99,8,FALSE)</f>
        <v>Asterales</v>
      </c>
      <c r="S1983" t="str">
        <f>VLOOKUP($D1983,Artslister!$A$1:$W$99,9,FALSE)</f>
        <v>Asteraceae</v>
      </c>
      <c r="T1983" t="str">
        <f>VLOOKUP($D1983,Artslister!$A$1:$W$99,10,FALSE)</f>
        <v>Inula</v>
      </c>
      <c r="U1983" t="str">
        <f>VLOOKUP($D1983,Artslister!$A$1:$W$99,11,FALSE)</f>
        <v>salicina</v>
      </c>
      <c r="V1983">
        <f>VLOOKUP($D1983,Artslister!$A$1:$W$99,12,FALSE)</f>
        <v>0</v>
      </c>
      <c r="W1983" t="str">
        <f>VLOOKUP($D1983,Artslister!$A$1:$W$99,13,FALSE)</f>
        <v>L.</v>
      </c>
      <c r="X1983" t="e">
        <f>VLOOKUP($D1983,Artslister!$A$1:$W$99,15,FALSE)</f>
        <v>#REF!</v>
      </c>
      <c r="Y1983" t="e">
        <f>VLOOKUP($D1983,Artslister!$A$1:$W$99,17,FALSE)</f>
        <v>#N/A</v>
      </c>
    </row>
    <row r="1984" spans="1:25" hidden="1" x14ac:dyDescent="0.3">
      <c r="A1984" t="s">
        <v>57</v>
      </c>
      <c r="B1984">
        <v>2022</v>
      </c>
      <c r="C1984" t="s">
        <v>1658</v>
      </c>
      <c r="D1984" t="s">
        <v>1961</v>
      </c>
      <c r="E1984">
        <v>1</v>
      </c>
      <c r="F1984">
        <v>1</v>
      </c>
      <c r="L1984" t="str">
        <f>VLOOKUP($D1984,Artslister!$A$1:$W$99,2,FALSE)</f>
        <v>Primula veris</v>
      </c>
      <c r="M1984">
        <f>VLOOKUP($D1984,Artslister!$A$1:$W$99,3,FALSE)</f>
        <v>101883</v>
      </c>
      <c r="N1984">
        <f>VLOOKUP($D1984,Artslister!$A$1:$W$99,4,FALSE)</f>
        <v>0</v>
      </c>
      <c r="O1984" t="str">
        <f>VLOOKUP($D1984,Artslister!$A$1:$W$99,5,FALSE)</f>
        <v>Plantae</v>
      </c>
      <c r="P1984" t="str">
        <f>VLOOKUP($D1984,Artslister!$A$1:$W$99,6,FALSE)</f>
        <v>Magnoliophyta</v>
      </c>
      <c r="Q1984" t="str">
        <f>VLOOKUP($D1984,Artslister!$A$1:$W$99,7,FALSE)</f>
        <v>Eudicots</v>
      </c>
      <c r="R1984" t="str">
        <f>VLOOKUP($D1984,Artslister!$A$1:$W$99,8,FALSE)</f>
        <v>Ericales</v>
      </c>
      <c r="S1984" t="str">
        <f>VLOOKUP($D1984,Artslister!$A$1:$W$99,9,FALSE)</f>
        <v>Primulaceae</v>
      </c>
      <c r="T1984" t="str">
        <f>VLOOKUP($D1984,Artslister!$A$1:$W$99,10,FALSE)</f>
        <v>Primula</v>
      </c>
      <c r="U1984" t="str">
        <f>VLOOKUP($D1984,Artslister!$A$1:$W$99,11,FALSE)</f>
        <v>veris</v>
      </c>
      <c r="V1984">
        <f>VLOOKUP($D1984,Artslister!$A$1:$W$99,12,FALSE)</f>
        <v>0</v>
      </c>
      <c r="W1984" t="str">
        <f>VLOOKUP($D1984,Artslister!$A$1:$W$99,13,FALSE)</f>
        <v>L.</v>
      </c>
      <c r="X1984" t="e">
        <f>VLOOKUP($D1984,Artslister!$A$1:$W$99,15,FALSE)</f>
        <v>#REF!</v>
      </c>
      <c r="Y1984" t="e">
        <f>VLOOKUP($D1984,Artslister!$A$1:$W$99,17,FALSE)</f>
        <v>#N/A</v>
      </c>
    </row>
    <row r="1985" spans="1:25" hidden="1" x14ac:dyDescent="0.3">
      <c r="A1985" t="s">
        <v>57</v>
      </c>
      <c r="B1985">
        <v>2022</v>
      </c>
      <c r="C1985" t="s">
        <v>1639</v>
      </c>
      <c r="D1985" t="s">
        <v>1961</v>
      </c>
      <c r="E1985">
        <v>2</v>
      </c>
      <c r="F1985">
        <v>1</v>
      </c>
      <c r="L1985" t="str">
        <f>VLOOKUP($D1985,Artslister!$A$1:$W$99,2,FALSE)</f>
        <v>Primula veris</v>
      </c>
      <c r="M1985">
        <f>VLOOKUP($D1985,Artslister!$A$1:$W$99,3,FALSE)</f>
        <v>101883</v>
      </c>
      <c r="N1985">
        <f>VLOOKUP($D1985,Artslister!$A$1:$W$99,4,FALSE)</f>
        <v>0</v>
      </c>
      <c r="O1985" t="str">
        <f>VLOOKUP($D1985,Artslister!$A$1:$W$99,5,FALSE)</f>
        <v>Plantae</v>
      </c>
      <c r="P1985" t="str">
        <f>VLOOKUP($D1985,Artslister!$A$1:$W$99,6,FALSE)</f>
        <v>Magnoliophyta</v>
      </c>
      <c r="Q1985" t="str">
        <f>VLOOKUP($D1985,Artslister!$A$1:$W$99,7,FALSE)</f>
        <v>Eudicots</v>
      </c>
      <c r="R1985" t="str">
        <f>VLOOKUP($D1985,Artslister!$A$1:$W$99,8,FALSE)</f>
        <v>Ericales</v>
      </c>
      <c r="S1985" t="str">
        <f>VLOOKUP($D1985,Artslister!$A$1:$W$99,9,FALSE)</f>
        <v>Primulaceae</v>
      </c>
      <c r="T1985" t="str">
        <f>VLOOKUP($D1985,Artslister!$A$1:$W$99,10,FALSE)</f>
        <v>Primula</v>
      </c>
      <c r="U1985" t="str">
        <f>VLOOKUP($D1985,Artslister!$A$1:$W$99,11,FALSE)</f>
        <v>veris</v>
      </c>
      <c r="V1985">
        <f>VLOOKUP($D1985,Artslister!$A$1:$W$99,12,FALSE)</f>
        <v>0</v>
      </c>
      <c r="W1985" t="str">
        <f>VLOOKUP($D1985,Artslister!$A$1:$W$99,13,FALSE)</f>
        <v>L.</v>
      </c>
      <c r="X1985" t="e">
        <f>VLOOKUP($D1985,Artslister!$A$1:$W$99,15,FALSE)</f>
        <v>#REF!</v>
      </c>
      <c r="Y1985" t="e">
        <f>VLOOKUP($D1985,Artslister!$A$1:$W$99,17,FALSE)</f>
        <v>#N/A</v>
      </c>
    </row>
    <row r="1986" spans="1:25" hidden="1" x14ac:dyDescent="0.3">
      <c r="A1986" t="s">
        <v>57</v>
      </c>
      <c r="B1986">
        <v>2022</v>
      </c>
      <c r="C1986" t="s">
        <v>1654</v>
      </c>
      <c r="D1986" t="s">
        <v>1961</v>
      </c>
      <c r="E1986">
        <v>2</v>
      </c>
      <c r="F1986">
        <v>1</v>
      </c>
      <c r="L1986" t="str">
        <f>VLOOKUP($D1986,Artslister!$A$1:$W$99,2,FALSE)</f>
        <v>Primula veris</v>
      </c>
      <c r="M1986">
        <f>VLOOKUP($D1986,Artslister!$A$1:$W$99,3,FALSE)</f>
        <v>101883</v>
      </c>
      <c r="N1986">
        <f>VLOOKUP($D1986,Artslister!$A$1:$W$99,4,FALSE)</f>
        <v>0</v>
      </c>
      <c r="O1986" t="str">
        <f>VLOOKUP($D1986,Artslister!$A$1:$W$99,5,FALSE)</f>
        <v>Plantae</v>
      </c>
      <c r="P1986" t="str">
        <f>VLOOKUP($D1986,Artslister!$A$1:$W$99,6,FALSE)</f>
        <v>Magnoliophyta</v>
      </c>
      <c r="Q1986" t="str">
        <f>VLOOKUP($D1986,Artslister!$A$1:$W$99,7,FALSE)</f>
        <v>Eudicots</v>
      </c>
      <c r="R1986" t="str">
        <f>VLOOKUP($D1986,Artslister!$A$1:$W$99,8,FALSE)</f>
        <v>Ericales</v>
      </c>
      <c r="S1986" t="str">
        <f>VLOOKUP($D1986,Artslister!$A$1:$W$99,9,FALSE)</f>
        <v>Primulaceae</v>
      </c>
      <c r="T1986" t="str">
        <f>VLOOKUP($D1986,Artslister!$A$1:$W$99,10,FALSE)</f>
        <v>Primula</v>
      </c>
      <c r="U1986" t="str">
        <f>VLOOKUP($D1986,Artslister!$A$1:$W$99,11,FALSE)</f>
        <v>veris</v>
      </c>
      <c r="V1986">
        <f>VLOOKUP($D1986,Artslister!$A$1:$W$99,12,FALSE)</f>
        <v>0</v>
      </c>
      <c r="W1986" t="str">
        <f>VLOOKUP($D1986,Artslister!$A$1:$W$99,13,FALSE)</f>
        <v>L.</v>
      </c>
      <c r="X1986" t="e">
        <f>VLOOKUP($D1986,Artslister!$A$1:$W$99,15,FALSE)</f>
        <v>#REF!</v>
      </c>
      <c r="Y1986" t="e">
        <f>VLOOKUP($D1986,Artslister!$A$1:$W$99,17,FALSE)</f>
        <v>#N/A</v>
      </c>
    </row>
    <row r="1987" spans="1:25" hidden="1" x14ac:dyDescent="0.3">
      <c r="A1987" t="s">
        <v>57</v>
      </c>
      <c r="B1987">
        <v>2022</v>
      </c>
      <c r="C1987" t="s">
        <v>1637</v>
      </c>
      <c r="D1987" t="s">
        <v>1928</v>
      </c>
      <c r="E1987">
        <v>1</v>
      </c>
      <c r="H1987">
        <v>1</v>
      </c>
      <c r="L1987" t="str">
        <f>VLOOKUP($D1987,Artslister!$A$1:$W$99,2,FALSE)</f>
        <v>Rosa sp.</v>
      </c>
      <c r="M1987" t="str">
        <f>VLOOKUP($D1987,Artslister!$A$1:$W$99,3,FALSE)</f>
        <v>103384</v>
      </c>
      <c r="N1987" t="str">
        <f>VLOOKUP($D1987,Artslister!$A$1:$W$99,4,FALSE)</f>
        <v>63344</v>
      </c>
      <c r="O1987" t="str">
        <f>VLOOKUP($D1987,Artslister!$A$1:$W$99,5,FALSE)</f>
        <v>Plantae</v>
      </c>
      <c r="P1987" t="str">
        <f>VLOOKUP($D1987,Artslister!$A$1:$W$99,6,FALSE)</f>
        <v>Magnoliophyta</v>
      </c>
      <c r="Q1987" t="str">
        <f>VLOOKUP($D1987,Artslister!$A$1:$W$99,7,FALSE)</f>
        <v>Eudicots</v>
      </c>
      <c r="R1987" t="str">
        <f>VLOOKUP($D1987,Artslister!$A$1:$W$99,8,FALSE)</f>
        <v>Rosales</v>
      </c>
      <c r="S1987" t="str">
        <f>VLOOKUP($D1987,Artslister!$A$1:$W$99,9,FALSE)</f>
        <v>Rosaceae</v>
      </c>
      <c r="T1987" t="str">
        <f>VLOOKUP($D1987,Artslister!$A$1:$W$99,10,FALSE)</f>
        <v>Rosa</v>
      </c>
      <c r="U1987">
        <f>VLOOKUP($D1987,Artslister!$A$1:$W$99,11,FALSE)</f>
        <v>0</v>
      </c>
      <c r="V1987">
        <f>VLOOKUP($D1987,Artslister!$A$1:$W$99,12,FALSE)</f>
        <v>0</v>
      </c>
      <c r="W1987" t="str">
        <f>VLOOKUP($D1987,Artslister!$A$1:$W$99,13,FALSE)</f>
        <v>L.</v>
      </c>
      <c r="X1987" t="e">
        <f>VLOOKUP($D1987,Artslister!$A$1:$W$99,15,FALSE)</f>
        <v>#REF!</v>
      </c>
      <c r="Y1987" t="e">
        <f>VLOOKUP($D1987,Artslister!$A$1:$W$99,17,FALSE)</f>
        <v>#N/A</v>
      </c>
    </row>
    <row r="1988" spans="1:25" hidden="1" x14ac:dyDescent="0.3">
      <c r="A1988" t="s">
        <v>57</v>
      </c>
      <c r="B1988">
        <v>2022</v>
      </c>
      <c r="C1988" t="s">
        <v>1658</v>
      </c>
      <c r="D1988" t="s">
        <v>1928</v>
      </c>
      <c r="E1988">
        <v>15</v>
      </c>
      <c r="H1988">
        <v>1</v>
      </c>
      <c r="L1988" t="str">
        <f>VLOOKUP($D1988,Artslister!$A$1:$W$99,2,FALSE)</f>
        <v>Rosa sp.</v>
      </c>
      <c r="M1988" t="str">
        <f>VLOOKUP($D1988,Artslister!$A$1:$W$99,3,FALSE)</f>
        <v>103384</v>
      </c>
      <c r="N1988" t="str">
        <f>VLOOKUP($D1988,Artslister!$A$1:$W$99,4,FALSE)</f>
        <v>63344</v>
      </c>
      <c r="O1988" t="str">
        <f>VLOOKUP($D1988,Artslister!$A$1:$W$99,5,FALSE)</f>
        <v>Plantae</v>
      </c>
      <c r="P1988" t="str">
        <f>VLOOKUP($D1988,Artslister!$A$1:$W$99,6,FALSE)</f>
        <v>Magnoliophyta</v>
      </c>
      <c r="Q1988" t="str">
        <f>VLOOKUP($D1988,Artslister!$A$1:$W$99,7,FALSE)</f>
        <v>Eudicots</v>
      </c>
      <c r="R1988" t="str">
        <f>VLOOKUP($D1988,Artslister!$A$1:$W$99,8,FALSE)</f>
        <v>Rosales</v>
      </c>
      <c r="S1988" t="str">
        <f>VLOOKUP($D1988,Artslister!$A$1:$W$99,9,FALSE)</f>
        <v>Rosaceae</v>
      </c>
      <c r="T1988" t="str">
        <f>VLOOKUP($D1988,Artslister!$A$1:$W$99,10,FALSE)</f>
        <v>Rosa</v>
      </c>
      <c r="U1988">
        <f>VLOOKUP($D1988,Artslister!$A$1:$W$99,11,FALSE)</f>
        <v>0</v>
      </c>
      <c r="V1988">
        <f>VLOOKUP($D1988,Artslister!$A$1:$W$99,12,FALSE)</f>
        <v>0</v>
      </c>
      <c r="W1988" t="str">
        <f>VLOOKUP($D1988,Artslister!$A$1:$W$99,13,FALSE)</f>
        <v>L.</v>
      </c>
      <c r="X1988" t="e">
        <f>VLOOKUP($D1988,Artslister!$A$1:$W$99,15,FALSE)</f>
        <v>#REF!</v>
      </c>
      <c r="Y1988" t="e">
        <f>VLOOKUP($D1988,Artslister!$A$1:$W$99,17,FALSE)</f>
        <v>#N/A</v>
      </c>
    </row>
    <row r="1989" spans="1:25" hidden="1" x14ac:dyDescent="0.3">
      <c r="A1989" t="s">
        <v>57</v>
      </c>
      <c r="B1989">
        <v>2022</v>
      </c>
      <c r="C1989" t="s">
        <v>1654</v>
      </c>
      <c r="D1989" t="s">
        <v>1928</v>
      </c>
      <c r="E1989">
        <v>1</v>
      </c>
      <c r="H1989">
        <v>1</v>
      </c>
      <c r="L1989" t="str">
        <f>VLOOKUP($D1989,Artslister!$A$1:$W$99,2,FALSE)</f>
        <v>Rosa sp.</v>
      </c>
      <c r="M1989" t="str">
        <f>VLOOKUP($D1989,Artslister!$A$1:$W$99,3,FALSE)</f>
        <v>103384</v>
      </c>
      <c r="N1989" t="str">
        <f>VLOOKUP($D1989,Artslister!$A$1:$W$99,4,FALSE)</f>
        <v>63344</v>
      </c>
      <c r="O1989" t="str">
        <f>VLOOKUP($D1989,Artslister!$A$1:$W$99,5,FALSE)</f>
        <v>Plantae</v>
      </c>
      <c r="P1989" t="str">
        <f>VLOOKUP($D1989,Artslister!$A$1:$W$99,6,FALSE)</f>
        <v>Magnoliophyta</v>
      </c>
      <c r="Q1989" t="str">
        <f>VLOOKUP($D1989,Artslister!$A$1:$W$99,7,FALSE)</f>
        <v>Eudicots</v>
      </c>
      <c r="R1989" t="str">
        <f>VLOOKUP($D1989,Artslister!$A$1:$W$99,8,FALSE)</f>
        <v>Rosales</v>
      </c>
      <c r="S1989" t="str">
        <f>VLOOKUP($D1989,Artslister!$A$1:$W$99,9,FALSE)</f>
        <v>Rosaceae</v>
      </c>
      <c r="T1989" t="str">
        <f>VLOOKUP($D1989,Artslister!$A$1:$W$99,10,FALSE)</f>
        <v>Rosa</v>
      </c>
      <c r="U1989">
        <f>VLOOKUP($D1989,Artslister!$A$1:$W$99,11,FALSE)</f>
        <v>0</v>
      </c>
      <c r="V1989">
        <f>VLOOKUP($D1989,Artslister!$A$1:$W$99,12,FALSE)</f>
        <v>0</v>
      </c>
      <c r="W1989" t="str">
        <f>VLOOKUP($D1989,Artslister!$A$1:$W$99,13,FALSE)</f>
        <v>L.</v>
      </c>
      <c r="X1989" t="e">
        <f>VLOOKUP($D1989,Artslister!$A$1:$W$99,15,FALSE)</f>
        <v>#REF!</v>
      </c>
      <c r="Y1989" t="e">
        <f>VLOOKUP($D1989,Artslister!$A$1:$W$99,17,FALSE)</f>
        <v>#N/A</v>
      </c>
    </row>
    <row r="1990" spans="1:25" hidden="1" x14ac:dyDescent="0.3">
      <c r="A1990" t="s">
        <v>57</v>
      </c>
      <c r="B1990">
        <v>2022</v>
      </c>
      <c r="C1990" t="s">
        <v>1627</v>
      </c>
      <c r="D1990" t="s">
        <v>1928</v>
      </c>
      <c r="E1990">
        <v>5</v>
      </c>
      <c r="H1990">
        <v>1</v>
      </c>
      <c r="L1990" t="str">
        <f>VLOOKUP($D1990,Artslister!$A$1:$W$99,2,FALSE)</f>
        <v>Rosa sp.</v>
      </c>
      <c r="M1990" t="str">
        <f>VLOOKUP($D1990,Artslister!$A$1:$W$99,3,FALSE)</f>
        <v>103384</v>
      </c>
      <c r="N1990" t="str">
        <f>VLOOKUP($D1990,Artslister!$A$1:$W$99,4,FALSE)</f>
        <v>63344</v>
      </c>
      <c r="O1990" t="str">
        <f>VLOOKUP($D1990,Artslister!$A$1:$W$99,5,FALSE)</f>
        <v>Plantae</v>
      </c>
      <c r="P1990" t="str">
        <f>VLOOKUP($D1990,Artslister!$A$1:$W$99,6,FALSE)</f>
        <v>Magnoliophyta</v>
      </c>
      <c r="Q1990" t="str">
        <f>VLOOKUP($D1990,Artslister!$A$1:$W$99,7,FALSE)</f>
        <v>Eudicots</v>
      </c>
      <c r="R1990" t="str">
        <f>VLOOKUP($D1990,Artslister!$A$1:$W$99,8,FALSE)</f>
        <v>Rosales</v>
      </c>
      <c r="S1990" t="str">
        <f>VLOOKUP($D1990,Artslister!$A$1:$W$99,9,FALSE)</f>
        <v>Rosaceae</v>
      </c>
      <c r="T1990" t="str">
        <f>VLOOKUP($D1990,Artslister!$A$1:$W$99,10,FALSE)</f>
        <v>Rosa</v>
      </c>
      <c r="U1990">
        <f>VLOOKUP($D1990,Artslister!$A$1:$W$99,11,FALSE)</f>
        <v>0</v>
      </c>
      <c r="V1990">
        <f>VLOOKUP($D1990,Artslister!$A$1:$W$99,12,FALSE)</f>
        <v>0</v>
      </c>
      <c r="W1990" t="str">
        <f>VLOOKUP($D1990,Artslister!$A$1:$W$99,13,FALSE)</f>
        <v>L.</v>
      </c>
      <c r="X1990" t="e">
        <f>VLOOKUP($D1990,Artslister!$A$1:$W$99,15,FALSE)</f>
        <v>#REF!</v>
      </c>
      <c r="Y1990" t="e">
        <f>VLOOKUP($D1990,Artslister!$A$1:$W$99,17,FALSE)</f>
        <v>#N/A</v>
      </c>
    </row>
    <row r="1991" spans="1:25" hidden="1" x14ac:dyDescent="0.3">
      <c r="A1991" t="s">
        <v>80</v>
      </c>
      <c r="B1991">
        <v>2022</v>
      </c>
      <c r="C1991" t="s">
        <v>1706</v>
      </c>
      <c r="D1991" t="s">
        <v>1923</v>
      </c>
      <c r="E1991">
        <v>1</v>
      </c>
      <c r="F1991">
        <v>1</v>
      </c>
      <c r="L1991" t="str">
        <f>VLOOKUP($D1991,Artslister!$A$1:$W$99,2,FALSE)</f>
        <v>Veronica spicata</v>
      </c>
      <c r="M1991" t="str">
        <f>VLOOKUP($D1991,Artslister!$A$1:$W$99,3,FALSE)</f>
        <v>102575</v>
      </c>
      <c r="N1991" t="str">
        <f>VLOOKUP($D1991,Artslister!$A$1:$W$99,4,FALSE)</f>
        <v>144891</v>
      </c>
      <c r="O1991" t="str">
        <f>VLOOKUP($D1991,Artslister!$A$1:$W$99,5,FALSE)</f>
        <v>Plantae</v>
      </c>
      <c r="P1991" t="str">
        <f>VLOOKUP($D1991,Artslister!$A$1:$W$99,6,FALSE)</f>
        <v>Magnoliophyta</v>
      </c>
      <c r="Q1991" t="str">
        <f>VLOOKUP($D1991,Artslister!$A$1:$W$99,7,FALSE)</f>
        <v>Eudicots</v>
      </c>
      <c r="R1991" t="str">
        <f>VLOOKUP($D1991,Artslister!$A$1:$W$99,8,FALSE)</f>
        <v>Lamiales</v>
      </c>
      <c r="S1991" t="str">
        <f>VLOOKUP($D1991,Artslister!$A$1:$W$99,9,FALSE)</f>
        <v>Plantaginaceae</v>
      </c>
      <c r="T1991" t="str">
        <f>VLOOKUP($D1991,Artslister!$A$1:$W$99,10,FALSE)</f>
        <v>Veronica</v>
      </c>
      <c r="U1991" t="str">
        <f>VLOOKUP($D1991,Artslister!$A$1:$W$99,11,FALSE)</f>
        <v>spicata</v>
      </c>
      <c r="V1991">
        <f>VLOOKUP($D1991,Artslister!$A$1:$W$99,12,FALSE)</f>
        <v>0</v>
      </c>
      <c r="W1991" t="str">
        <f>VLOOKUP($D1991,Artslister!$A$1:$W$99,13,FALSE)</f>
        <v>L.</v>
      </c>
      <c r="X1991" t="e">
        <f>VLOOKUP($D1991,Artslister!$A$1:$W$99,15,FALSE)</f>
        <v>#REF!</v>
      </c>
      <c r="Y1991" t="e">
        <f>VLOOKUP($D1991,Artslister!$A$1:$W$99,17,FALSE)</f>
        <v>#N/A</v>
      </c>
    </row>
    <row r="1992" spans="1:25" hidden="1" x14ac:dyDescent="0.3">
      <c r="A1992" t="s">
        <v>80</v>
      </c>
      <c r="B1992">
        <v>2022</v>
      </c>
      <c r="C1992" t="s">
        <v>1696</v>
      </c>
      <c r="D1992" t="s">
        <v>1923</v>
      </c>
      <c r="E1992">
        <v>0.1</v>
      </c>
      <c r="F1992">
        <v>1</v>
      </c>
      <c r="L1992" t="str">
        <f>VLOOKUP($D1992,Artslister!$A$1:$W$99,2,FALSE)</f>
        <v>Veronica spicata</v>
      </c>
      <c r="M1992" t="str">
        <f>VLOOKUP($D1992,Artslister!$A$1:$W$99,3,FALSE)</f>
        <v>102575</v>
      </c>
      <c r="N1992" t="str">
        <f>VLOOKUP($D1992,Artslister!$A$1:$W$99,4,FALSE)</f>
        <v>144891</v>
      </c>
      <c r="O1992" t="str">
        <f>VLOOKUP($D1992,Artslister!$A$1:$W$99,5,FALSE)</f>
        <v>Plantae</v>
      </c>
      <c r="P1992" t="str">
        <f>VLOOKUP($D1992,Artslister!$A$1:$W$99,6,FALSE)</f>
        <v>Magnoliophyta</v>
      </c>
      <c r="Q1992" t="str">
        <f>VLOOKUP($D1992,Artslister!$A$1:$W$99,7,FALSE)</f>
        <v>Eudicots</v>
      </c>
      <c r="R1992" t="str">
        <f>VLOOKUP($D1992,Artslister!$A$1:$W$99,8,FALSE)</f>
        <v>Lamiales</v>
      </c>
      <c r="S1992" t="str">
        <f>VLOOKUP($D1992,Artslister!$A$1:$W$99,9,FALSE)</f>
        <v>Plantaginaceae</v>
      </c>
      <c r="T1992" t="str">
        <f>VLOOKUP($D1992,Artslister!$A$1:$W$99,10,FALSE)</f>
        <v>Veronica</v>
      </c>
      <c r="U1992" t="str">
        <f>VLOOKUP($D1992,Artslister!$A$1:$W$99,11,FALSE)</f>
        <v>spicata</v>
      </c>
      <c r="V1992">
        <f>VLOOKUP($D1992,Artslister!$A$1:$W$99,12,FALSE)</f>
        <v>0</v>
      </c>
      <c r="W1992" t="str">
        <f>VLOOKUP($D1992,Artslister!$A$1:$W$99,13,FALSE)</f>
        <v>L.</v>
      </c>
      <c r="X1992" t="e">
        <f>VLOOKUP($D1992,Artslister!$A$1:$W$99,15,FALSE)</f>
        <v>#REF!</v>
      </c>
      <c r="Y1992" t="e">
        <f>VLOOKUP($D1992,Artslister!$A$1:$W$99,17,FALSE)</f>
        <v>#N/A</v>
      </c>
    </row>
    <row r="1993" spans="1:25" hidden="1" x14ac:dyDescent="0.3">
      <c r="A1993" t="s">
        <v>80</v>
      </c>
      <c r="B1993">
        <v>2022</v>
      </c>
      <c r="C1993" t="s">
        <v>1697</v>
      </c>
      <c r="D1993" t="s">
        <v>1923</v>
      </c>
      <c r="E1993">
        <v>1</v>
      </c>
      <c r="F1993">
        <v>1</v>
      </c>
      <c r="L1993" t="str">
        <f>VLOOKUP($D1993,Artslister!$A$1:$W$99,2,FALSE)</f>
        <v>Veronica spicata</v>
      </c>
      <c r="M1993" t="str">
        <f>VLOOKUP($D1993,Artslister!$A$1:$W$99,3,FALSE)</f>
        <v>102575</v>
      </c>
      <c r="N1993" t="str">
        <f>VLOOKUP($D1993,Artslister!$A$1:$W$99,4,FALSE)</f>
        <v>144891</v>
      </c>
      <c r="O1993" t="str">
        <f>VLOOKUP($D1993,Artslister!$A$1:$W$99,5,FALSE)</f>
        <v>Plantae</v>
      </c>
      <c r="P1993" t="str">
        <f>VLOOKUP($D1993,Artslister!$A$1:$W$99,6,FALSE)</f>
        <v>Magnoliophyta</v>
      </c>
      <c r="Q1993" t="str">
        <f>VLOOKUP($D1993,Artslister!$A$1:$W$99,7,FALSE)</f>
        <v>Eudicots</v>
      </c>
      <c r="R1993" t="str">
        <f>VLOOKUP($D1993,Artslister!$A$1:$W$99,8,FALSE)</f>
        <v>Lamiales</v>
      </c>
      <c r="S1993" t="str">
        <f>VLOOKUP($D1993,Artslister!$A$1:$W$99,9,FALSE)</f>
        <v>Plantaginaceae</v>
      </c>
      <c r="T1993" t="str">
        <f>VLOOKUP($D1993,Artslister!$A$1:$W$99,10,FALSE)</f>
        <v>Veronica</v>
      </c>
      <c r="U1993" t="str">
        <f>VLOOKUP($D1993,Artslister!$A$1:$W$99,11,FALSE)</f>
        <v>spicata</v>
      </c>
      <c r="V1993">
        <f>VLOOKUP($D1993,Artslister!$A$1:$W$99,12,FALSE)</f>
        <v>0</v>
      </c>
      <c r="W1993" t="str">
        <f>VLOOKUP($D1993,Artslister!$A$1:$W$99,13,FALSE)</f>
        <v>L.</v>
      </c>
      <c r="X1993" t="e">
        <f>VLOOKUP($D1993,Artslister!$A$1:$W$99,15,FALSE)</f>
        <v>#REF!</v>
      </c>
      <c r="Y1993" t="e">
        <f>VLOOKUP($D1993,Artslister!$A$1:$W$99,17,FALSE)</f>
        <v>#N/A</v>
      </c>
    </row>
    <row r="1994" spans="1:25" hidden="1" x14ac:dyDescent="0.3">
      <c r="A1994" t="s">
        <v>80</v>
      </c>
      <c r="B1994">
        <v>2022</v>
      </c>
      <c r="C1994" t="s">
        <v>1700</v>
      </c>
      <c r="D1994" t="s">
        <v>1923</v>
      </c>
      <c r="E1994">
        <v>1</v>
      </c>
      <c r="F1994">
        <v>1</v>
      </c>
      <c r="L1994" t="str">
        <f>VLOOKUP($D1994,Artslister!$A$1:$W$99,2,FALSE)</f>
        <v>Veronica spicata</v>
      </c>
      <c r="M1994" t="str">
        <f>VLOOKUP($D1994,Artslister!$A$1:$W$99,3,FALSE)</f>
        <v>102575</v>
      </c>
      <c r="N1994" t="str">
        <f>VLOOKUP($D1994,Artslister!$A$1:$W$99,4,FALSE)</f>
        <v>144891</v>
      </c>
      <c r="O1994" t="str">
        <f>VLOOKUP($D1994,Artslister!$A$1:$W$99,5,FALSE)</f>
        <v>Plantae</v>
      </c>
      <c r="P1994" t="str">
        <f>VLOOKUP($D1994,Artslister!$A$1:$W$99,6,FALSE)</f>
        <v>Magnoliophyta</v>
      </c>
      <c r="Q1994" t="str">
        <f>VLOOKUP($D1994,Artslister!$A$1:$W$99,7,FALSE)</f>
        <v>Eudicots</v>
      </c>
      <c r="R1994" t="str">
        <f>VLOOKUP($D1994,Artslister!$A$1:$W$99,8,FALSE)</f>
        <v>Lamiales</v>
      </c>
      <c r="S1994" t="str">
        <f>VLOOKUP($D1994,Artslister!$A$1:$W$99,9,FALSE)</f>
        <v>Plantaginaceae</v>
      </c>
      <c r="T1994" t="str">
        <f>VLOOKUP($D1994,Artslister!$A$1:$W$99,10,FALSE)</f>
        <v>Veronica</v>
      </c>
      <c r="U1994" t="str">
        <f>VLOOKUP($D1994,Artslister!$A$1:$W$99,11,FALSE)</f>
        <v>spicata</v>
      </c>
      <c r="V1994">
        <f>VLOOKUP($D1994,Artslister!$A$1:$W$99,12,FALSE)</f>
        <v>0</v>
      </c>
      <c r="W1994" t="str">
        <f>VLOOKUP($D1994,Artslister!$A$1:$W$99,13,FALSE)</f>
        <v>L.</v>
      </c>
      <c r="X1994" t="e">
        <f>VLOOKUP($D1994,Artslister!$A$1:$W$99,15,FALSE)</f>
        <v>#REF!</v>
      </c>
      <c r="Y1994" t="e">
        <f>VLOOKUP($D1994,Artslister!$A$1:$W$99,17,FALSE)</f>
        <v>#N/A</v>
      </c>
    </row>
    <row r="1995" spans="1:25" hidden="1" x14ac:dyDescent="0.3">
      <c r="A1995" t="s">
        <v>80</v>
      </c>
      <c r="B1995">
        <v>2022</v>
      </c>
      <c r="C1995" t="s">
        <v>1702</v>
      </c>
      <c r="D1995" t="s">
        <v>1923</v>
      </c>
      <c r="E1995">
        <v>1</v>
      </c>
      <c r="F1995">
        <v>1</v>
      </c>
      <c r="L1995" t="str">
        <f>VLOOKUP($D1995,Artslister!$A$1:$W$99,2,FALSE)</f>
        <v>Veronica spicata</v>
      </c>
      <c r="M1995" t="str">
        <f>VLOOKUP($D1995,Artslister!$A$1:$W$99,3,FALSE)</f>
        <v>102575</v>
      </c>
      <c r="N1995" t="str">
        <f>VLOOKUP($D1995,Artslister!$A$1:$W$99,4,FALSE)</f>
        <v>144891</v>
      </c>
      <c r="O1995" t="str">
        <f>VLOOKUP($D1995,Artslister!$A$1:$W$99,5,FALSE)</f>
        <v>Plantae</v>
      </c>
      <c r="P1995" t="str">
        <f>VLOOKUP($D1995,Artslister!$A$1:$W$99,6,FALSE)</f>
        <v>Magnoliophyta</v>
      </c>
      <c r="Q1995" t="str">
        <f>VLOOKUP($D1995,Artslister!$A$1:$W$99,7,FALSE)</f>
        <v>Eudicots</v>
      </c>
      <c r="R1995" t="str">
        <f>VLOOKUP($D1995,Artslister!$A$1:$W$99,8,FALSE)</f>
        <v>Lamiales</v>
      </c>
      <c r="S1995" t="str">
        <f>VLOOKUP($D1995,Artslister!$A$1:$W$99,9,FALSE)</f>
        <v>Plantaginaceae</v>
      </c>
      <c r="T1995" t="str">
        <f>VLOOKUP($D1995,Artslister!$A$1:$W$99,10,FALSE)</f>
        <v>Veronica</v>
      </c>
      <c r="U1995" t="str">
        <f>VLOOKUP($D1995,Artslister!$A$1:$W$99,11,FALSE)</f>
        <v>spicata</v>
      </c>
      <c r="V1995">
        <f>VLOOKUP($D1995,Artslister!$A$1:$W$99,12,FALSE)</f>
        <v>0</v>
      </c>
      <c r="W1995" t="str">
        <f>VLOOKUP($D1995,Artslister!$A$1:$W$99,13,FALSE)</f>
        <v>L.</v>
      </c>
      <c r="X1995" t="e">
        <f>VLOOKUP($D1995,Artslister!$A$1:$W$99,15,FALSE)</f>
        <v>#REF!</v>
      </c>
      <c r="Y1995" t="e">
        <f>VLOOKUP($D1995,Artslister!$A$1:$W$99,17,FALSE)</f>
        <v>#N/A</v>
      </c>
    </row>
    <row r="1996" spans="1:25" hidden="1" x14ac:dyDescent="0.3">
      <c r="A1996" t="s">
        <v>80</v>
      </c>
      <c r="B1996">
        <v>2022</v>
      </c>
      <c r="C1996" t="s">
        <v>1698</v>
      </c>
      <c r="D1996" t="s">
        <v>1923</v>
      </c>
      <c r="E1996">
        <v>1</v>
      </c>
      <c r="F1996">
        <v>1</v>
      </c>
      <c r="L1996" t="str">
        <f>VLOOKUP($D1996,Artslister!$A$1:$W$99,2,FALSE)</f>
        <v>Veronica spicata</v>
      </c>
      <c r="M1996" t="str">
        <f>VLOOKUP($D1996,Artslister!$A$1:$W$99,3,FALSE)</f>
        <v>102575</v>
      </c>
      <c r="N1996" t="str">
        <f>VLOOKUP($D1996,Artslister!$A$1:$W$99,4,FALSE)</f>
        <v>144891</v>
      </c>
      <c r="O1996" t="str">
        <f>VLOOKUP($D1996,Artslister!$A$1:$W$99,5,FALSE)</f>
        <v>Plantae</v>
      </c>
      <c r="P1996" t="str">
        <f>VLOOKUP($D1996,Artslister!$A$1:$W$99,6,FALSE)</f>
        <v>Magnoliophyta</v>
      </c>
      <c r="Q1996" t="str">
        <f>VLOOKUP($D1996,Artslister!$A$1:$W$99,7,FALSE)</f>
        <v>Eudicots</v>
      </c>
      <c r="R1996" t="str">
        <f>VLOOKUP($D1996,Artslister!$A$1:$W$99,8,FALSE)</f>
        <v>Lamiales</v>
      </c>
      <c r="S1996" t="str">
        <f>VLOOKUP($D1996,Artslister!$A$1:$W$99,9,FALSE)</f>
        <v>Plantaginaceae</v>
      </c>
      <c r="T1996" t="str">
        <f>VLOOKUP($D1996,Artslister!$A$1:$W$99,10,FALSE)</f>
        <v>Veronica</v>
      </c>
      <c r="U1996" t="str">
        <f>VLOOKUP($D1996,Artslister!$A$1:$W$99,11,FALSE)</f>
        <v>spicata</v>
      </c>
      <c r="V1996">
        <f>VLOOKUP($D1996,Artslister!$A$1:$W$99,12,FALSE)</f>
        <v>0</v>
      </c>
      <c r="W1996" t="str">
        <f>VLOOKUP($D1996,Artslister!$A$1:$W$99,13,FALSE)</f>
        <v>L.</v>
      </c>
      <c r="X1996" t="e">
        <f>VLOOKUP($D1996,Artslister!$A$1:$W$99,15,FALSE)</f>
        <v>#REF!</v>
      </c>
      <c r="Y1996" t="e">
        <f>VLOOKUP($D1996,Artslister!$A$1:$W$99,17,FALSE)</f>
        <v>#N/A</v>
      </c>
    </row>
    <row r="1997" spans="1:25" hidden="1" x14ac:dyDescent="0.3">
      <c r="A1997" t="s">
        <v>80</v>
      </c>
      <c r="B1997">
        <v>2022</v>
      </c>
      <c r="C1997" t="s">
        <v>1703</v>
      </c>
      <c r="D1997" t="s">
        <v>1923</v>
      </c>
      <c r="E1997">
        <v>1</v>
      </c>
      <c r="F1997">
        <v>1</v>
      </c>
      <c r="L1997" t="str">
        <f>VLOOKUP($D1997,Artslister!$A$1:$W$99,2,FALSE)</f>
        <v>Veronica spicata</v>
      </c>
      <c r="M1997" t="str">
        <f>VLOOKUP($D1997,Artslister!$A$1:$W$99,3,FALSE)</f>
        <v>102575</v>
      </c>
      <c r="N1997" t="str">
        <f>VLOOKUP($D1997,Artslister!$A$1:$W$99,4,FALSE)</f>
        <v>144891</v>
      </c>
      <c r="O1997" t="str">
        <f>VLOOKUP($D1997,Artslister!$A$1:$W$99,5,FALSE)</f>
        <v>Plantae</v>
      </c>
      <c r="P1997" t="str">
        <f>VLOOKUP($D1997,Artslister!$A$1:$W$99,6,FALSE)</f>
        <v>Magnoliophyta</v>
      </c>
      <c r="Q1997" t="str">
        <f>VLOOKUP($D1997,Artslister!$A$1:$W$99,7,FALSE)</f>
        <v>Eudicots</v>
      </c>
      <c r="R1997" t="str">
        <f>VLOOKUP($D1997,Artslister!$A$1:$W$99,8,FALSE)</f>
        <v>Lamiales</v>
      </c>
      <c r="S1997" t="str">
        <f>VLOOKUP($D1997,Artslister!$A$1:$W$99,9,FALSE)</f>
        <v>Plantaginaceae</v>
      </c>
      <c r="T1997" t="str">
        <f>VLOOKUP($D1997,Artslister!$A$1:$W$99,10,FALSE)</f>
        <v>Veronica</v>
      </c>
      <c r="U1997" t="str">
        <f>VLOOKUP($D1997,Artslister!$A$1:$W$99,11,FALSE)</f>
        <v>spicata</v>
      </c>
      <c r="V1997">
        <f>VLOOKUP($D1997,Artslister!$A$1:$W$99,12,FALSE)</f>
        <v>0</v>
      </c>
      <c r="W1997" t="str">
        <f>VLOOKUP($D1997,Artslister!$A$1:$W$99,13,FALSE)</f>
        <v>L.</v>
      </c>
      <c r="X1997" t="e">
        <f>VLOOKUP($D1997,Artslister!$A$1:$W$99,15,FALSE)</f>
        <v>#REF!</v>
      </c>
      <c r="Y1997" t="e">
        <f>VLOOKUP($D1997,Artslister!$A$1:$W$99,17,FALSE)</f>
        <v>#N/A</v>
      </c>
    </row>
    <row r="1998" spans="1:25" hidden="1" x14ac:dyDescent="0.3">
      <c r="A1998" t="s">
        <v>80</v>
      </c>
      <c r="B1998">
        <v>2022</v>
      </c>
      <c r="C1998" t="s">
        <v>1704</v>
      </c>
      <c r="D1998" t="s">
        <v>1923</v>
      </c>
      <c r="E1998">
        <v>1</v>
      </c>
      <c r="F1998">
        <v>1</v>
      </c>
      <c r="L1998" t="str">
        <f>VLOOKUP($D1998,Artslister!$A$1:$W$99,2,FALSE)</f>
        <v>Veronica spicata</v>
      </c>
      <c r="M1998" t="str">
        <f>VLOOKUP($D1998,Artslister!$A$1:$W$99,3,FALSE)</f>
        <v>102575</v>
      </c>
      <c r="N1998" t="str">
        <f>VLOOKUP($D1998,Artslister!$A$1:$W$99,4,FALSE)</f>
        <v>144891</v>
      </c>
      <c r="O1998" t="str">
        <f>VLOOKUP($D1998,Artslister!$A$1:$W$99,5,FALSE)</f>
        <v>Plantae</v>
      </c>
      <c r="P1998" t="str">
        <f>VLOOKUP($D1998,Artslister!$A$1:$W$99,6,FALSE)</f>
        <v>Magnoliophyta</v>
      </c>
      <c r="Q1998" t="str">
        <f>VLOOKUP($D1998,Artslister!$A$1:$W$99,7,FALSE)</f>
        <v>Eudicots</v>
      </c>
      <c r="R1998" t="str">
        <f>VLOOKUP($D1998,Artslister!$A$1:$W$99,8,FALSE)</f>
        <v>Lamiales</v>
      </c>
      <c r="S1998" t="str">
        <f>VLOOKUP($D1998,Artslister!$A$1:$W$99,9,FALSE)</f>
        <v>Plantaginaceae</v>
      </c>
      <c r="T1998" t="str">
        <f>VLOOKUP($D1998,Artslister!$A$1:$W$99,10,FALSE)</f>
        <v>Veronica</v>
      </c>
      <c r="U1998" t="str">
        <f>VLOOKUP($D1998,Artslister!$A$1:$W$99,11,FALSE)</f>
        <v>spicata</v>
      </c>
      <c r="V1998">
        <f>VLOOKUP($D1998,Artslister!$A$1:$W$99,12,FALSE)</f>
        <v>0</v>
      </c>
      <c r="W1998" t="str">
        <f>VLOOKUP($D1998,Artslister!$A$1:$W$99,13,FALSE)</f>
        <v>L.</v>
      </c>
      <c r="X1998" t="e">
        <f>VLOOKUP($D1998,Artslister!$A$1:$W$99,15,FALSE)</f>
        <v>#REF!</v>
      </c>
      <c r="Y1998" t="e">
        <f>VLOOKUP($D1998,Artslister!$A$1:$W$99,17,FALSE)</f>
        <v>#N/A</v>
      </c>
    </row>
    <row r="1999" spans="1:25" hidden="1" x14ac:dyDescent="0.3">
      <c r="A1999" t="s">
        <v>80</v>
      </c>
      <c r="B1999">
        <v>2022</v>
      </c>
      <c r="C1999" t="s">
        <v>1691</v>
      </c>
      <c r="D1999" t="s">
        <v>1937</v>
      </c>
      <c r="E1999">
        <v>1</v>
      </c>
      <c r="F1999">
        <v>1</v>
      </c>
      <c r="L1999" t="str">
        <f>VLOOKUP($D1999,Artslister!$A$1:$W$99,2,FALSE)</f>
        <v>Avenula pratensis</v>
      </c>
      <c r="M1999">
        <f>VLOOKUP($D1999,Artslister!$A$1:$W$99,3,FALSE)</f>
        <v>99921</v>
      </c>
      <c r="N1999">
        <f>VLOOKUP($D1999,Artslister!$A$1:$W$99,4,FALSE)</f>
        <v>0</v>
      </c>
      <c r="O1999" t="str">
        <f>VLOOKUP($D1999,Artslister!$A$1:$W$99,5,FALSE)</f>
        <v>Plantae</v>
      </c>
      <c r="P1999" t="str">
        <f>VLOOKUP($D1999,Artslister!$A$1:$W$99,6,FALSE)</f>
        <v>Magnoliophyta</v>
      </c>
      <c r="Q1999" t="str">
        <f>VLOOKUP($D1999,Artslister!$A$1:$W$99,7,FALSE)</f>
        <v>Monocots</v>
      </c>
      <c r="R1999" t="str">
        <f>VLOOKUP($D1999,Artslister!$A$1:$W$99,8,FALSE)</f>
        <v>Poales</v>
      </c>
      <c r="S1999" t="str">
        <f>VLOOKUP($D1999,Artslister!$A$1:$W$99,9,FALSE)</f>
        <v>Poaceae</v>
      </c>
      <c r="T1999" t="str">
        <f>VLOOKUP($D1999,Artslister!$A$1:$W$99,10,FALSE)</f>
        <v>Avenula</v>
      </c>
      <c r="U1999" t="str">
        <f>VLOOKUP($D1999,Artslister!$A$1:$W$99,11,FALSE)</f>
        <v>pratensis</v>
      </c>
      <c r="V1999">
        <f>VLOOKUP($D1999,Artslister!$A$1:$W$99,12,FALSE)</f>
        <v>0</v>
      </c>
      <c r="W1999" t="str">
        <f>VLOOKUP($D1999,Artslister!$A$1:$W$99,13,FALSE)</f>
        <v>(L.) Dumort.</v>
      </c>
      <c r="X1999" t="e">
        <f>VLOOKUP($D1999,Artslister!$A$1:$W$99,15,FALSE)</f>
        <v>#REF!</v>
      </c>
      <c r="Y1999" t="e">
        <f>VLOOKUP($D1999,Artslister!$A$1:$W$99,17,FALSE)</f>
        <v>#N/A</v>
      </c>
    </row>
    <row r="2000" spans="1:25" hidden="1" x14ac:dyDescent="0.3">
      <c r="A2000" t="s">
        <v>80</v>
      </c>
      <c r="B2000">
        <v>2022</v>
      </c>
      <c r="C2000" t="s">
        <v>1706</v>
      </c>
      <c r="D2000" t="s">
        <v>1937</v>
      </c>
      <c r="E2000">
        <v>2</v>
      </c>
      <c r="F2000">
        <v>1</v>
      </c>
      <c r="L2000" t="str">
        <f>VLOOKUP($D2000,Artslister!$A$1:$W$99,2,FALSE)</f>
        <v>Avenula pratensis</v>
      </c>
      <c r="M2000">
        <f>VLOOKUP($D2000,Artslister!$A$1:$W$99,3,FALSE)</f>
        <v>99921</v>
      </c>
      <c r="N2000">
        <f>VLOOKUP($D2000,Artslister!$A$1:$W$99,4,FALSE)</f>
        <v>0</v>
      </c>
      <c r="O2000" t="str">
        <f>VLOOKUP($D2000,Artslister!$A$1:$W$99,5,FALSE)</f>
        <v>Plantae</v>
      </c>
      <c r="P2000" t="str">
        <f>VLOOKUP($D2000,Artslister!$A$1:$W$99,6,FALSE)</f>
        <v>Magnoliophyta</v>
      </c>
      <c r="Q2000" t="str">
        <f>VLOOKUP($D2000,Artslister!$A$1:$W$99,7,FALSE)</f>
        <v>Monocots</v>
      </c>
      <c r="R2000" t="str">
        <f>VLOOKUP($D2000,Artslister!$A$1:$W$99,8,FALSE)</f>
        <v>Poales</v>
      </c>
      <c r="S2000" t="str">
        <f>VLOOKUP($D2000,Artslister!$A$1:$W$99,9,FALSE)</f>
        <v>Poaceae</v>
      </c>
      <c r="T2000" t="str">
        <f>VLOOKUP($D2000,Artslister!$A$1:$W$99,10,FALSE)</f>
        <v>Avenula</v>
      </c>
      <c r="U2000" t="str">
        <f>VLOOKUP($D2000,Artslister!$A$1:$W$99,11,FALSE)</f>
        <v>pratensis</v>
      </c>
      <c r="V2000">
        <f>VLOOKUP($D2000,Artslister!$A$1:$W$99,12,FALSE)</f>
        <v>0</v>
      </c>
      <c r="W2000" t="str">
        <f>VLOOKUP($D2000,Artslister!$A$1:$W$99,13,FALSE)</f>
        <v>(L.) Dumort.</v>
      </c>
      <c r="X2000" t="e">
        <f>VLOOKUP($D2000,Artslister!$A$1:$W$99,15,FALSE)</f>
        <v>#REF!</v>
      </c>
      <c r="Y2000" t="e">
        <f>VLOOKUP($D2000,Artslister!$A$1:$W$99,17,FALSE)</f>
        <v>#N/A</v>
      </c>
    </row>
    <row r="2001" spans="1:25" hidden="1" x14ac:dyDescent="0.3">
      <c r="A2001" t="s">
        <v>80</v>
      </c>
      <c r="B2001">
        <v>2022</v>
      </c>
      <c r="C2001" t="s">
        <v>1696</v>
      </c>
      <c r="D2001" t="s">
        <v>1937</v>
      </c>
      <c r="E2001">
        <v>2</v>
      </c>
      <c r="F2001">
        <v>1</v>
      </c>
      <c r="L2001" t="str">
        <f>VLOOKUP($D2001,Artslister!$A$1:$W$99,2,FALSE)</f>
        <v>Avenula pratensis</v>
      </c>
      <c r="M2001">
        <f>VLOOKUP($D2001,Artslister!$A$1:$W$99,3,FALSE)</f>
        <v>99921</v>
      </c>
      <c r="N2001">
        <f>VLOOKUP($D2001,Artslister!$A$1:$W$99,4,FALSE)</f>
        <v>0</v>
      </c>
      <c r="O2001" t="str">
        <f>VLOOKUP($D2001,Artslister!$A$1:$W$99,5,FALSE)</f>
        <v>Plantae</v>
      </c>
      <c r="P2001" t="str">
        <f>VLOOKUP($D2001,Artslister!$A$1:$W$99,6,FALSE)</f>
        <v>Magnoliophyta</v>
      </c>
      <c r="Q2001" t="str">
        <f>VLOOKUP($D2001,Artslister!$A$1:$W$99,7,FALSE)</f>
        <v>Monocots</v>
      </c>
      <c r="R2001" t="str">
        <f>VLOOKUP($D2001,Artslister!$A$1:$W$99,8,FALSE)</f>
        <v>Poales</v>
      </c>
      <c r="S2001" t="str">
        <f>VLOOKUP($D2001,Artslister!$A$1:$W$99,9,FALSE)</f>
        <v>Poaceae</v>
      </c>
      <c r="T2001" t="str">
        <f>VLOOKUP($D2001,Artslister!$A$1:$W$99,10,FALSE)</f>
        <v>Avenula</v>
      </c>
      <c r="U2001" t="str">
        <f>VLOOKUP($D2001,Artslister!$A$1:$W$99,11,FALSE)</f>
        <v>pratensis</v>
      </c>
      <c r="V2001">
        <f>VLOOKUP($D2001,Artslister!$A$1:$W$99,12,FALSE)</f>
        <v>0</v>
      </c>
      <c r="W2001" t="str">
        <f>VLOOKUP($D2001,Artslister!$A$1:$W$99,13,FALSE)</f>
        <v>(L.) Dumort.</v>
      </c>
      <c r="X2001" t="e">
        <f>VLOOKUP($D2001,Artslister!$A$1:$W$99,15,FALSE)</f>
        <v>#REF!</v>
      </c>
      <c r="Y2001" t="e">
        <f>VLOOKUP($D2001,Artslister!$A$1:$W$99,17,FALSE)</f>
        <v>#N/A</v>
      </c>
    </row>
    <row r="2002" spans="1:25" hidden="1" x14ac:dyDescent="0.3">
      <c r="A2002" t="s">
        <v>80</v>
      </c>
      <c r="B2002">
        <v>2022</v>
      </c>
      <c r="C2002" t="s">
        <v>1697</v>
      </c>
      <c r="D2002" t="s">
        <v>1937</v>
      </c>
      <c r="E2002">
        <v>2</v>
      </c>
      <c r="F2002">
        <v>1</v>
      </c>
      <c r="L2002" t="str">
        <f>VLOOKUP($D2002,Artslister!$A$1:$W$99,2,FALSE)</f>
        <v>Avenula pratensis</v>
      </c>
      <c r="M2002">
        <f>VLOOKUP($D2002,Artslister!$A$1:$W$99,3,FALSE)</f>
        <v>99921</v>
      </c>
      <c r="N2002">
        <f>VLOOKUP($D2002,Artslister!$A$1:$W$99,4,FALSE)</f>
        <v>0</v>
      </c>
      <c r="O2002" t="str">
        <f>VLOOKUP($D2002,Artslister!$A$1:$W$99,5,FALSE)</f>
        <v>Plantae</v>
      </c>
      <c r="P2002" t="str">
        <f>VLOOKUP($D2002,Artslister!$A$1:$W$99,6,FALSE)</f>
        <v>Magnoliophyta</v>
      </c>
      <c r="Q2002" t="str">
        <f>VLOOKUP($D2002,Artslister!$A$1:$W$99,7,FALSE)</f>
        <v>Monocots</v>
      </c>
      <c r="R2002" t="str">
        <f>VLOOKUP($D2002,Artslister!$A$1:$W$99,8,FALSE)</f>
        <v>Poales</v>
      </c>
      <c r="S2002" t="str">
        <f>VLOOKUP($D2002,Artslister!$A$1:$W$99,9,FALSE)</f>
        <v>Poaceae</v>
      </c>
      <c r="T2002" t="str">
        <f>VLOOKUP($D2002,Artslister!$A$1:$W$99,10,FALSE)</f>
        <v>Avenula</v>
      </c>
      <c r="U2002" t="str">
        <f>VLOOKUP($D2002,Artslister!$A$1:$W$99,11,FALSE)</f>
        <v>pratensis</v>
      </c>
      <c r="V2002">
        <f>VLOOKUP($D2002,Artslister!$A$1:$W$99,12,FALSE)</f>
        <v>0</v>
      </c>
      <c r="W2002" t="str">
        <f>VLOOKUP($D2002,Artslister!$A$1:$W$99,13,FALSE)</f>
        <v>(L.) Dumort.</v>
      </c>
      <c r="X2002" t="e">
        <f>VLOOKUP($D2002,Artslister!$A$1:$W$99,15,FALSE)</f>
        <v>#REF!</v>
      </c>
      <c r="Y2002" t="e">
        <f>VLOOKUP($D2002,Artslister!$A$1:$W$99,17,FALSE)</f>
        <v>#N/A</v>
      </c>
    </row>
    <row r="2003" spans="1:25" hidden="1" x14ac:dyDescent="0.3">
      <c r="A2003" t="s">
        <v>80</v>
      </c>
      <c r="B2003">
        <v>2022</v>
      </c>
      <c r="C2003" t="s">
        <v>1700</v>
      </c>
      <c r="D2003" t="s">
        <v>1937</v>
      </c>
      <c r="E2003">
        <v>2</v>
      </c>
      <c r="F2003">
        <v>1</v>
      </c>
      <c r="L2003" t="str">
        <f>VLOOKUP($D2003,Artslister!$A$1:$W$99,2,FALSE)</f>
        <v>Avenula pratensis</v>
      </c>
      <c r="M2003">
        <f>VLOOKUP($D2003,Artslister!$A$1:$W$99,3,FALSE)</f>
        <v>99921</v>
      </c>
      <c r="N2003">
        <f>VLOOKUP($D2003,Artslister!$A$1:$W$99,4,FALSE)</f>
        <v>0</v>
      </c>
      <c r="O2003" t="str">
        <f>VLOOKUP($D2003,Artslister!$A$1:$W$99,5,FALSE)</f>
        <v>Plantae</v>
      </c>
      <c r="P2003" t="str">
        <f>VLOOKUP($D2003,Artslister!$A$1:$W$99,6,FALSE)</f>
        <v>Magnoliophyta</v>
      </c>
      <c r="Q2003" t="str">
        <f>VLOOKUP($D2003,Artslister!$A$1:$W$99,7,FALSE)</f>
        <v>Monocots</v>
      </c>
      <c r="R2003" t="str">
        <f>VLOOKUP($D2003,Artslister!$A$1:$W$99,8,FALSE)</f>
        <v>Poales</v>
      </c>
      <c r="S2003" t="str">
        <f>VLOOKUP($D2003,Artslister!$A$1:$W$99,9,FALSE)</f>
        <v>Poaceae</v>
      </c>
      <c r="T2003" t="str">
        <f>VLOOKUP($D2003,Artslister!$A$1:$W$99,10,FALSE)</f>
        <v>Avenula</v>
      </c>
      <c r="U2003" t="str">
        <f>VLOOKUP($D2003,Artslister!$A$1:$W$99,11,FALSE)</f>
        <v>pratensis</v>
      </c>
      <c r="V2003">
        <f>VLOOKUP($D2003,Artslister!$A$1:$W$99,12,FALSE)</f>
        <v>0</v>
      </c>
      <c r="W2003" t="str">
        <f>VLOOKUP($D2003,Artslister!$A$1:$W$99,13,FALSE)</f>
        <v>(L.) Dumort.</v>
      </c>
      <c r="X2003" t="e">
        <f>VLOOKUP($D2003,Artslister!$A$1:$W$99,15,FALSE)</f>
        <v>#REF!</v>
      </c>
      <c r="Y2003" t="e">
        <f>VLOOKUP($D2003,Artslister!$A$1:$W$99,17,FALSE)</f>
        <v>#N/A</v>
      </c>
    </row>
    <row r="2004" spans="1:25" hidden="1" x14ac:dyDescent="0.3">
      <c r="A2004" t="s">
        <v>80</v>
      </c>
      <c r="B2004">
        <v>2022</v>
      </c>
      <c r="C2004" t="s">
        <v>1702</v>
      </c>
      <c r="D2004" t="s">
        <v>1937</v>
      </c>
      <c r="E2004">
        <v>5</v>
      </c>
      <c r="F2004">
        <v>1</v>
      </c>
      <c r="L2004" t="str">
        <f>VLOOKUP($D2004,Artslister!$A$1:$W$99,2,FALSE)</f>
        <v>Avenula pratensis</v>
      </c>
      <c r="M2004">
        <f>VLOOKUP($D2004,Artslister!$A$1:$W$99,3,FALSE)</f>
        <v>99921</v>
      </c>
      <c r="N2004">
        <f>VLOOKUP($D2004,Artslister!$A$1:$W$99,4,FALSE)</f>
        <v>0</v>
      </c>
      <c r="O2004" t="str">
        <f>VLOOKUP($D2004,Artslister!$A$1:$W$99,5,FALSE)</f>
        <v>Plantae</v>
      </c>
      <c r="P2004" t="str">
        <f>VLOOKUP($D2004,Artslister!$A$1:$W$99,6,FALSE)</f>
        <v>Magnoliophyta</v>
      </c>
      <c r="Q2004" t="str">
        <f>VLOOKUP($D2004,Artslister!$A$1:$W$99,7,FALSE)</f>
        <v>Monocots</v>
      </c>
      <c r="R2004" t="str">
        <f>VLOOKUP($D2004,Artslister!$A$1:$W$99,8,FALSE)</f>
        <v>Poales</v>
      </c>
      <c r="S2004" t="str">
        <f>VLOOKUP($D2004,Artslister!$A$1:$W$99,9,FALSE)</f>
        <v>Poaceae</v>
      </c>
      <c r="T2004" t="str">
        <f>VLOOKUP($D2004,Artslister!$A$1:$W$99,10,FALSE)</f>
        <v>Avenula</v>
      </c>
      <c r="U2004" t="str">
        <f>VLOOKUP($D2004,Artslister!$A$1:$W$99,11,FALSE)</f>
        <v>pratensis</v>
      </c>
      <c r="V2004">
        <f>VLOOKUP($D2004,Artslister!$A$1:$W$99,12,FALSE)</f>
        <v>0</v>
      </c>
      <c r="W2004" t="str">
        <f>VLOOKUP($D2004,Artslister!$A$1:$W$99,13,FALSE)</f>
        <v>(L.) Dumort.</v>
      </c>
      <c r="X2004" t="e">
        <f>VLOOKUP($D2004,Artslister!$A$1:$W$99,15,FALSE)</f>
        <v>#REF!</v>
      </c>
      <c r="Y2004" t="e">
        <f>VLOOKUP($D2004,Artslister!$A$1:$W$99,17,FALSE)</f>
        <v>#N/A</v>
      </c>
    </row>
    <row r="2005" spans="1:25" hidden="1" x14ac:dyDescent="0.3">
      <c r="A2005" t="s">
        <v>80</v>
      </c>
      <c r="B2005">
        <v>2022</v>
      </c>
      <c r="C2005" t="s">
        <v>1693</v>
      </c>
      <c r="D2005" t="s">
        <v>1937</v>
      </c>
      <c r="E2005">
        <v>8</v>
      </c>
      <c r="F2005">
        <v>1</v>
      </c>
      <c r="L2005" t="str">
        <f>VLOOKUP($D2005,Artslister!$A$1:$W$99,2,FALSE)</f>
        <v>Avenula pratensis</v>
      </c>
      <c r="M2005">
        <f>VLOOKUP($D2005,Artslister!$A$1:$W$99,3,FALSE)</f>
        <v>99921</v>
      </c>
      <c r="N2005">
        <f>VLOOKUP($D2005,Artslister!$A$1:$W$99,4,FALSE)</f>
        <v>0</v>
      </c>
      <c r="O2005" t="str">
        <f>VLOOKUP($D2005,Artslister!$A$1:$W$99,5,FALSE)</f>
        <v>Plantae</v>
      </c>
      <c r="P2005" t="str">
        <f>VLOOKUP($D2005,Artslister!$A$1:$W$99,6,FALSE)</f>
        <v>Magnoliophyta</v>
      </c>
      <c r="Q2005" t="str">
        <f>VLOOKUP($D2005,Artslister!$A$1:$W$99,7,FALSE)</f>
        <v>Monocots</v>
      </c>
      <c r="R2005" t="str">
        <f>VLOOKUP($D2005,Artslister!$A$1:$W$99,8,FALSE)</f>
        <v>Poales</v>
      </c>
      <c r="S2005" t="str">
        <f>VLOOKUP($D2005,Artslister!$A$1:$W$99,9,FALSE)</f>
        <v>Poaceae</v>
      </c>
      <c r="T2005" t="str">
        <f>VLOOKUP($D2005,Artslister!$A$1:$W$99,10,FALSE)</f>
        <v>Avenula</v>
      </c>
      <c r="U2005" t="str">
        <f>VLOOKUP($D2005,Artslister!$A$1:$W$99,11,FALSE)</f>
        <v>pratensis</v>
      </c>
      <c r="V2005">
        <f>VLOOKUP($D2005,Artslister!$A$1:$W$99,12,FALSE)</f>
        <v>0</v>
      </c>
      <c r="W2005" t="str">
        <f>VLOOKUP($D2005,Artslister!$A$1:$W$99,13,FALSE)</f>
        <v>(L.) Dumort.</v>
      </c>
      <c r="X2005" t="e">
        <f>VLOOKUP($D2005,Artslister!$A$1:$W$99,15,FALSE)</f>
        <v>#REF!</v>
      </c>
      <c r="Y2005" t="e">
        <f>VLOOKUP($D2005,Artslister!$A$1:$W$99,17,FALSE)</f>
        <v>#N/A</v>
      </c>
    </row>
    <row r="2006" spans="1:25" hidden="1" x14ac:dyDescent="0.3">
      <c r="A2006" t="s">
        <v>80</v>
      </c>
      <c r="B2006">
        <v>2022</v>
      </c>
      <c r="C2006" t="s">
        <v>1698</v>
      </c>
      <c r="D2006" t="s">
        <v>1937</v>
      </c>
      <c r="E2006">
        <v>10</v>
      </c>
      <c r="F2006">
        <v>1</v>
      </c>
      <c r="L2006" t="str">
        <f>VLOOKUP($D2006,Artslister!$A$1:$W$99,2,FALSE)</f>
        <v>Avenula pratensis</v>
      </c>
      <c r="M2006">
        <f>VLOOKUP($D2006,Artslister!$A$1:$W$99,3,FALSE)</f>
        <v>99921</v>
      </c>
      <c r="N2006">
        <f>VLOOKUP($D2006,Artslister!$A$1:$W$99,4,FALSE)</f>
        <v>0</v>
      </c>
      <c r="O2006" t="str">
        <f>VLOOKUP($D2006,Artslister!$A$1:$W$99,5,FALSE)</f>
        <v>Plantae</v>
      </c>
      <c r="P2006" t="str">
        <f>VLOOKUP($D2006,Artslister!$A$1:$W$99,6,FALSE)</f>
        <v>Magnoliophyta</v>
      </c>
      <c r="Q2006" t="str">
        <f>VLOOKUP($D2006,Artslister!$A$1:$W$99,7,FALSE)</f>
        <v>Monocots</v>
      </c>
      <c r="R2006" t="str">
        <f>VLOOKUP($D2006,Artslister!$A$1:$W$99,8,FALSE)</f>
        <v>Poales</v>
      </c>
      <c r="S2006" t="str">
        <f>VLOOKUP($D2006,Artslister!$A$1:$W$99,9,FALSE)</f>
        <v>Poaceae</v>
      </c>
      <c r="T2006" t="str">
        <f>VLOOKUP($D2006,Artslister!$A$1:$W$99,10,FALSE)</f>
        <v>Avenula</v>
      </c>
      <c r="U2006" t="str">
        <f>VLOOKUP($D2006,Artslister!$A$1:$W$99,11,FALSE)</f>
        <v>pratensis</v>
      </c>
      <c r="V2006">
        <f>VLOOKUP($D2006,Artslister!$A$1:$W$99,12,FALSE)</f>
        <v>0</v>
      </c>
      <c r="W2006" t="str">
        <f>VLOOKUP($D2006,Artslister!$A$1:$W$99,13,FALSE)</f>
        <v>(L.) Dumort.</v>
      </c>
      <c r="X2006" t="e">
        <f>VLOOKUP($D2006,Artslister!$A$1:$W$99,15,FALSE)</f>
        <v>#REF!</v>
      </c>
      <c r="Y2006" t="e">
        <f>VLOOKUP($D2006,Artslister!$A$1:$W$99,17,FALSE)</f>
        <v>#N/A</v>
      </c>
    </row>
    <row r="2007" spans="1:25" hidden="1" x14ac:dyDescent="0.3">
      <c r="A2007" t="s">
        <v>80</v>
      </c>
      <c r="B2007">
        <v>2022</v>
      </c>
      <c r="C2007" t="s">
        <v>1703</v>
      </c>
      <c r="D2007" t="s">
        <v>1937</v>
      </c>
      <c r="E2007">
        <v>2</v>
      </c>
      <c r="F2007">
        <v>1</v>
      </c>
      <c r="L2007" t="str">
        <f>VLOOKUP($D2007,Artslister!$A$1:$W$99,2,FALSE)</f>
        <v>Avenula pratensis</v>
      </c>
      <c r="M2007">
        <f>VLOOKUP($D2007,Artslister!$A$1:$W$99,3,FALSE)</f>
        <v>99921</v>
      </c>
      <c r="N2007">
        <f>VLOOKUP($D2007,Artslister!$A$1:$W$99,4,FALSE)</f>
        <v>0</v>
      </c>
      <c r="O2007" t="str">
        <f>VLOOKUP($D2007,Artslister!$A$1:$W$99,5,FALSE)</f>
        <v>Plantae</v>
      </c>
      <c r="P2007" t="str">
        <f>VLOOKUP($D2007,Artslister!$A$1:$W$99,6,FALSE)</f>
        <v>Magnoliophyta</v>
      </c>
      <c r="Q2007" t="str">
        <f>VLOOKUP($D2007,Artslister!$A$1:$W$99,7,FALSE)</f>
        <v>Monocots</v>
      </c>
      <c r="R2007" t="str">
        <f>VLOOKUP($D2007,Artslister!$A$1:$W$99,8,FALSE)</f>
        <v>Poales</v>
      </c>
      <c r="S2007" t="str">
        <f>VLOOKUP($D2007,Artslister!$A$1:$W$99,9,FALSE)</f>
        <v>Poaceae</v>
      </c>
      <c r="T2007" t="str">
        <f>VLOOKUP($D2007,Artslister!$A$1:$W$99,10,FALSE)</f>
        <v>Avenula</v>
      </c>
      <c r="U2007" t="str">
        <f>VLOOKUP($D2007,Artslister!$A$1:$W$99,11,FALSE)</f>
        <v>pratensis</v>
      </c>
      <c r="V2007">
        <f>VLOOKUP($D2007,Artslister!$A$1:$W$99,12,FALSE)</f>
        <v>0</v>
      </c>
      <c r="W2007" t="str">
        <f>VLOOKUP($D2007,Artslister!$A$1:$W$99,13,FALSE)</f>
        <v>(L.) Dumort.</v>
      </c>
      <c r="X2007" t="e">
        <f>VLOOKUP($D2007,Artslister!$A$1:$W$99,15,FALSE)</f>
        <v>#REF!</v>
      </c>
      <c r="Y2007" t="e">
        <f>VLOOKUP($D2007,Artslister!$A$1:$W$99,17,FALSE)</f>
        <v>#N/A</v>
      </c>
    </row>
    <row r="2008" spans="1:25" hidden="1" x14ac:dyDescent="0.3">
      <c r="A2008" t="s">
        <v>80</v>
      </c>
      <c r="B2008">
        <v>2022</v>
      </c>
      <c r="C2008" t="s">
        <v>1704</v>
      </c>
      <c r="D2008" t="s">
        <v>1937</v>
      </c>
      <c r="E2008">
        <v>1</v>
      </c>
      <c r="F2008">
        <v>1</v>
      </c>
      <c r="L2008" t="str">
        <f>VLOOKUP($D2008,Artslister!$A$1:$W$99,2,FALSE)</f>
        <v>Avenula pratensis</v>
      </c>
      <c r="M2008">
        <f>VLOOKUP($D2008,Artslister!$A$1:$W$99,3,FALSE)</f>
        <v>99921</v>
      </c>
      <c r="N2008">
        <f>VLOOKUP($D2008,Artslister!$A$1:$W$99,4,FALSE)</f>
        <v>0</v>
      </c>
      <c r="O2008" t="str">
        <f>VLOOKUP($D2008,Artslister!$A$1:$W$99,5,FALSE)</f>
        <v>Plantae</v>
      </c>
      <c r="P2008" t="str">
        <f>VLOOKUP($D2008,Artslister!$A$1:$W$99,6,FALSE)</f>
        <v>Magnoliophyta</v>
      </c>
      <c r="Q2008" t="str">
        <f>VLOOKUP($D2008,Artslister!$A$1:$W$99,7,FALSE)</f>
        <v>Monocots</v>
      </c>
      <c r="R2008" t="str">
        <f>VLOOKUP($D2008,Artslister!$A$1:$W$99,8,FALSE)</f>
        <v>Poales</v>
      </c>
      <c r="S2008" t="str">
        <f>VLOOKUP($D2008,Artslister!$A$1:$W$99,9,FALSE)</f>
        <v>Poaceae</v>
      </c>
      <c r="T2008" t="str">
        <f>VLOOKUP($D2008,Artslister!$A$1:$W$99,10,FALSE)</f>
        <v>Avenula</v>
      </c>
      <c r="U2008" t="str">
        <f>VLOOKUP($D2008,Artslister!$A$1:$W$99,11,FALSE)</f>
        <v>pratensis</v>
      </c>
      <c r="V2008">
        <f>VLOOKUP($D2008,Artslister!$A$1:$W$99,12,FALSE)</f>
        <v>0</v>
      </c>
      <c r="W2008" t="str">
        <f>VLOOKUP($D2008,Artslister!$A$1:$W$99,13,FALSE)</f>
        <v>(L.) Dumort.</v>
      </c>
      <c r="X2008" t="e">
        <f>VLOOKUP($D2008,Artslister!$A$1:$W$99,15,FALSE)</f>
        <v>#REF!</v>
      </c>
      <c r="Y2008" t="e">
        <f>VLOOKUP($D2008,Artslister!$A$1:$W$99,17,FALSE)</f>
        <v>#N/A</v>
      </c>
    </row>
    <row r="2009" spans="1:25" hidden="1" x14ac:dyDescent="0.3">
      <c r="A2009" t="s">
        <v>80</v>
      </c>
      <c r="B2009">
        <v>2022</v>
      </c>
      <c r="C2009" t="s">
        <v>1696</v>
      </c>
      <c r="D2009" t="s">
        <v>1963</v>
      </c>
      <c r="E2009">
        <v>3</v>
      </c>
      <c r="F2009">
        <v>1</v>
      </c>
      <c r="L2009" t="str">
        <f>VLOOKUP($D2009,Artslister!$A$1:$W$99,2,FALSE)</f>
        <v>Hypochaeris maculata</v>
      </c>
      <c r="M2009">
        <f>VLOOKUP($D2009,Artslister!$A$1:$W$99,3,FALSE)</f>
        <v>100708</v>
      </c>
      <c r="N2009">
        <f>VLOOKUP($D2009,Artslister!$A$1:$W$99,4,FALSE)</f>
        <v>0</v>
      </c>
      <c r="O2009" t="str">
        <f>VLOOKUP($D2009,Artslister!$A$1:$W$99,5,FALSE)</f>
        <v>Plantae</v>
      </c>
      <c r="P2009" t="str">
        <f>VLOOKUP($D2009,Artslister!$A$1:$W$99,6,FALSE)</f>
        <v>Magnoliophyta</v>
      </c>
      <c r="Q2009" t="str">
        <f>VLOOKUP($D2009,Artslister!$A$1:$W$99,7,FALSE)</f>
        <v>Eudicots</v>
      </c>
      <c r="R2009" t="str">
        <f>VLOOKUP($D2009,Artslister!$A$1:$W$99,8,FALSE)</f>
        <v>Asterales</v>
      </c>
      <c r="S2009" t="str">
        <f>VLOOKUP($D2009,Artslister!$A$1:$W$99,9,FALSE)</f>
        <v>Asteraceae</v>
      </c>
      <c r="T2009" t="str">
        <f>VLOOKUP($D2009,Artslister!$A$1:$W$99,10,FALSE)</f>
        <v>Hypochaeris</v>
      </c>
      <c r="U2009" t="str">
        <f>VLOOKUP($D2009,Artslister!$A$1:$W$99,11,FALSE)</f>
        <v>maculata</v>
      </c>
      <c r="V2009">
        <f>VLOOKUP($D2009,Artslister!$A$1:$W$99,12,FALSE)</f>
        <v>0</v>
      </c>
      <c r="W2009" t="str">
        <f>VLOOKUP($D2009,Artslister!$A$1:$W$99,13,FALSE)</f>
        <v>L.</v>
      </c>
      <c r="X2009" t="e">
        <f>VLOOKUP($D2009,Artslister!$A$1:$W$99,15,FALSE)</f>
        <v>#REF!</v>
      </c>
      <c r="Y2009" t="e">
        <f>VLOOKUP($D2009,Artslister!$A$1:$W$99,17,FALSE)</f>
        <v>#N/A</v>
      </c>
    </row>
    <row r="2010" spans="1:25" hidden="1" x14ac:dyDescent="0.3">
      <c r="A2010" t="s">
        <v>80</v>
      </c>
      <c r="B2010">
        <v>2022</v>
      </c>
      <c r="C2010" t="s">
        <v>1700</v>
      </c>
      <c r="D2010" t="s">
        <v>1963</v>
      </c>
      <c r="E2010">
        <v>1</v>
      </c>
      <c r="F2010">
        <v>1</v>
      </c>
      <c r="L2010" t="str">
        <f>VLOOKUP($D2010,Artslister!$A$1:$W$99,2,FALSE)</f>
        <v>Hypochaeris maculata</v>
      </c>
      <c r="M2010">
        <f>VLOOKUP($D2010,Artslister!$A$1:$W$99,3,FALSE)</f>
        <v>100708</v>
      </c>
      <c r="N2010">
        <f>VLOOKUP($D2010,Artslister!$A$1:$W$99,4,FALSE)</f>
        <v>0</v>
      </c>
      <c r="O2010" t="str">
        <f>VLOOKUP($D2010,Artslister!$A$1:$W$99,5,FALSE)</f>
        <v>Plantae</v>
      </c>
      <c r="P2010" t="str">
        <f>VLOOKUP($D2010,Artslister!$A$1:$W$99,6,FALSE)</f>
        <v>Magnoliophyta</v>
      </c>
      <c r="Q2010" t="str">
        <f>VLOOKUP($D2010,Artslister!$A$1:$W$99,7,FALSE)</f>
        <v>Eudicots</v>
      </c>
      <c r="R2010" t="str">
        <f>VLOOKUP($D2010,Artslister!$A$1:$W$99,8,FALSE)</f>
        <v>Asterales</v>
      </c>
      <c r="S2010" t="str">
        <f>VLOOKUP($D2010,Artslister!$A$1:$W$99,9,FALSE)</f>
        <v>Asteraceae</v>
      </c>
      <c r="T2010" t="str">
        <f>VLOOKUP($D2010,Artslister!$A$1:$W$99,10,FALSE)</f>
        <v>Hypochaeris</v>
      </c>
      <c r="U2010" t="str">
        <f>VLOOKUP($D2010,Artslister!$A$1:$W$99,11,FALSE)</f>
        <v>maculata</v>
      </c>
      <c r="V2010">
        <f>VLOOKUP($D2010,Artslister!$A$1:$W$99,12,FALSE)</f>
        <v>0</v>
      </c>
      <c r="W2010" t="str">
        <f>VLOOKUP($D2010,Artslister!$A$1:$W$99,13,FALSE)</f>
        <v>L.</v>
      </c>
      <c r="X2010" t="e">
        <f>VLOOKUP($D2010,Artslister!$A$1:$W$99,15,FALSE)</f>
        <v>#REF!</v>
      </c>
      <c r="Y2010" t="e">
        <f>VLOOKUP($D2010,Artslister!$A$1:$W$99,17,FALSE)</f>
        <v>#N/A</v>
      </c>
    </row>
    <row r="2011" spans="1:25" hidden="1" x14ac:dyDescent="0.3">
      <c r="A2011" t="s">
        <v>80</v>
      </c>
      <c r="B2011">
        <v>2022</v>
      </c>
      <c r="C2011" t="s">
        <v>1696</v>
      </c>
      <c r="D2011" t="s">
        <v>1982</v>
      </c>
      <c r="E2011">
        <v>7</v>
      </c>
      <c r="F2011">
        <v>1</v>
      </c>
      <c r="L2011" t="str">
        <f>VLOOKUP($D2011,Artslister!$A$1:$W$99,2,FALSE)</f>
        <v>Seseli libanotis</v>
      </c>
      <c r="M2011">
        <f>VLOOKUP($D2011,Artslister!$A$1:$W$99,3,FALSE)</f>
        <v>100366</v>
      </c>
      <c r="N2011">
        <f>VLOOKUP($D2011,Artslister!$A$1:$W$99,4,FALSE)</f>
        <v>0</v>
      </c>
      <c r="O2011" t="str">
        <f>VLOOKUP($D2011,Artslister!$A$1:$W$99,5,FALSE)</f>
        <v>Plantae</v>
      </c>
      <c r="P2011" t="str">
        <f>VLOOKUP($D2011,Artslister!$A$1:$W$99,6,FALSE)</f>
        <v>Magnoliophyta</v>
      </c>
      <c r="Q2011" t="str">
        <f>VLOOKUP($D2011,Artslister!$A$1:$W$99,7,FALSE)</f>
        <v>Eudicots</v>
      </c>
      <c r="R2011" t="str">
        <f>VLOOKUP($D2011,Artslister!$A$1:$W$99,8,FALSE)</f>
        <v>Apiales</v>
      </c>
      <c r="S2011" t="str">
        <f>VLOOKUP($D2011,Artslister!$A$1:$W$99,9,FALSE)</f>
        <v>Apiaceae</v>
      </c>
      <c r="T2011" t="str">
        <f>VLOOKUP($D2011,Artslister!$A$1:$W$99,10,FALSE)</f>
        <v>Seseli</v>
      </c>
      <c r="U2011" t="str">
        <f>VLOOKUP($D2011,Artslister!$A$1:$W$99,11,FALSE)</f>
        <v>libanotis</v>
      </c>
      <c r="V2011">
        <f>VLOOKUP($D2011,Artslister!$A$1:$W$99,12,FALSE)</f>
        <v>0</v>
      </c>
      <c r="W2011" t="str">
        <f>VLOOKUP($D2011,Artslister!$A$1:$W$99,13,FALSE)</f>
        <v>(L.) W.D.J.Koch</v>
      </c>
      <c r="X2011" t="e">
        <f>VLOOKUP($D2011,Artslister!$A$1:$W$99,15,FALSE)</f>
        <v>#REF!</v>
      </c>
      <c r="Y2011" t="e">
        <f>VLOOKUP($D2011,Artslister!$A$1:$W$99,17,FALSE)</f>
        <v>#N/A</v>
      </c>
    </row>
    <row r="2012" spans="1:25" hidden="1" x14ac:dyDescent="0.3">
      <c r="A2012" t="s">
        <v>80</v>
      </c>
      <c r="B2012">
        <v>2022</v>
      </c>
      <c r="C2012" t="s">
        <v>1704</v>
      </c>
      <c r="D2012" t="s">
        <v>1982</v>
      </c>
      <c r="E2012">
        <v>2</v>
      </c>
      <c r="F2012">
        <v>1</v>
      </c>
      <c r="L2012" t="str">
        <f>VLOOKUP($D2012,Artslister!$A$1:$W$99,2,FALSE)</f>
        <v>Seseli libanotis</v>
      </c>
      <c r="M2012">
        <f>VLOOKUP($D2012,Artslister!$A$1:$W$99,3,FALSE)</f>
        <v>100366</v>
      </c>
      <c r="N2012">
        <f>VLOOKUP($D2012,Artslister!$A$1:$W$99,4,FALSE)</f>
        <v>0</v>
      </c>
      <c r="O2012" t="str">
        <f>VLOOKUP($D2012,Artslister!$A$1:$W$99,5,FALSE)</f>
        <v>Plantae</v>
      </c>
      <c r="P2012" t="str">
        <f>VLOOKUP($D2012,Artslister!$A$1:$W$99,6,FALSE)</f>
        <v>Magnoliophyta</v>
      </c>
      <c r="Q2012" t="str">
        <f>VLOOKUP($D2012,Artslister!$A$1:$W$99,7,FALSE)</f>
        <v>Eudicots</v>
      </c>
      <c r="R2012" t="str">
        <f>VLOOKUP($D2012,Artslister!$A$1:$W$99,8,FALSE)</f>
        <v>Apiales</v>
      </c>
      <c r="S2012" t="str">
        <f>VLOOKUP($D2012,Artslister!$A$1:$W$99,9,FALSE)</f>
        <v>Apiaceae</v>
      </c>
      <c r="T2012" t="str">
        <f>VLOOKUP($D2012,Artslister!$A$1:$W$99,10,FALSE)</f>
        <v>Seseli</v>
      </c>
      <c r="U2012" t="str">
        <f>VLOOKUP($D2012,Artslister!$A$1:$W$99,11,FALSE)</f>
        <v>libanotis</v>
      </c>
      <c r="V2012">
        <f>VLOOKUP($D2012,Artslister!$A$1:$W$99,12,FALSE)</f>
        <v>0</v>
      </c>
      <c r="W2012" t="str">
        <f>VLOOKUP($D2012,Artslister!$A$1:$W$99,13,FALSE)</f>
        <v>(L.) W.D.J.Koch</v>
      </c>
      <c r="X2012" t="e">
        <f>VLOOKUP($D2012,Artslister!$A$1:$W$99,15,FALSE)</f>
        <v>#REF!</v>
      </c>
      <c r="Y2012" t="e">
        <f>VLOOKUP($D2012,Artslister!$A$1:$W$99,17,FALSE)</f>
        <v>#N/A</v>
      </c>
    </row>
    <row r="2013" spans="1:25" hidden="1" x14ac:dyDescent="0.3">
      <c r="A2013" t="s">
        <v>80</v>
      </c>
      <c r="B2013">
        <v>2022</v>
      </c>
      <c r="C2013" t="s">
        <v>1706</v>
      </c>
      <c r="D2013" t="s">
        <v>1945</v>
      </c>
      <c r="E2013">
        <v>7</v>
      </c>
      <c r="F2013">
        <v>1</v>
      </c>
      <c r="L2013" t="str">
        <f>VLOOKUP($D2013,Artslister!$A$1:$W$99,2,FALSE)</f>
        <v>Filipendula vulgaris</v>
      </c>
      <c r="M2013" t="str">
        <f>VLOOKUP($D2013,Artslister!$A$1:$W$99,3,FALSE)</f>
        <v>103311</v>
      </c>
      <c r="N2013" t="str">
        <f>VLOOKUP($D2013,Artslister!$A$1:$W$99,4,FALSE)</f>
        <v>133275</v>
      </c>
      <c r="O2013" t="str">
        <f>VLOOKUP($D2013,Artslister!$A$1:$W$99,5,FALSE)</f>
        <v>Plantae</v>
      </c>
      <c r="P2013" t="str">
        <f>VLOOKUP($D2013,Artslister!$A$1:$W$99,6,FALSE)</f>
        <v>Magnoliophyta</v>
      </c>
      <c r="Q2013" t="str">
        <f>VLOOKUP($D2013,Artslister!$A$1:$W$99,7,FALSE)</f>
        <v>Eudicots</v>
      </c>
      <c r="R2013" t="str">
        <f>VLOOKUP($D2013,Artslister!$A$1:$W$99,8,FALSE)</f>
        <v>Rosales</v>
      </c>
      <c r="S2013" t="str">
        <f>VLOOKUP($D2013,Artslister!$A$1:$W$99,9,FALSE)</f>
        <v>Rosaceae</v>
      </c>
      <c r="T2013" t="str">
        <f>VLOOKUP($D2013,Artslister!$A$1:$W$99,10,FALSE)</f>
        <v>Filipendula</v>
      </c>
      <c r="U2013" t="str">
        <f>VLOOKUP($D2013,Artslister!$A$1:$W$99,11,FALSE)</f>
        <v>vulgaris</v>
      </c>
      <c r="V2013">
        <f>VLOOKUP($D2013,Artslister!$A$1:$W$99,12,FALSE)</f>
        <v>0</v>
      </c>
      <c r="W2013" t="str">
        <f>VLOOKUP($D2013,Artslister!$A$1:$W$99,13,FALSE)</f>
        <v>Moench</v>
      </c>
      <c r="X2013" t="e">
        <f>VLOOKUP($D2013,Artslister!$A$1:$W$99,15,FALSE)</f>
        <v>#REF!</v>
      </c>
      <c r="Y2013" t="e">
        <f>VLOOKUP($D2013,Artslister!$A$1:$W$99,17,FALSE)</f>
        <v>#N/A</v>
      </c>
    </row>
    <row r="2014" spans="1:25" hidden="1" x14ac:dyDescent="0.3">
      <c r="A2014" t="s">
        <v>80</v>
      </c>
      <c r="B2014">
        <v>2022</v>
      </c>
      <c r="C2014" t="s">
        <v>1696</v>
      </c>
      <c r="D2014" t="s">
        <v>1945</v>
      </c>
      <c r="E2014">
        <v>1</v>
      </c>
      <c r="F2014">
        <v>1</v>
      </c>
      <c r="L2014" t="str">
        <f>VLOOKUP($D2014,Artslister!$A$1:$W$99,2,FALSE)</f>
        <v>Filipendula vulgaris</v>
      </c>
      <c r="M2014" t="str">
        <f>VLOOKUP($D2014,Artslister!$A$1:$W$99,3,FALSE)</f>
        <v>103311</v>
      </c>
      <c r="N2014" t="str">
        <f>VLOOKUP($D2014,Artslister!$A$1:$W$99,4,FALSE)</f>
        <v>133275</v>
      </c>
      <c r="O2014" t="str">
        <f>VLOOKUP($D2014,Artslister!$A$1:$W$99,5,FALSE)</f>
        <v>Plantae</v>
      </c>
      <c r="P2014" t="str">
        <f>VLOOKUP($D2014,Artslister!$A$1:$W$99,6,FALSE)</f>
        <v>Magnoliophyta</v>
      </c>
      <c r="Q2014" t="str">
        <f>VLOOKUP($D2014,Artslister!$A$1:$W$99,7,FALSE)</f>
        <v>Eudicots</v>
      </c>
      <c r="R2014" t="str">
        <f>VLOOKUP($D2014,Artslister!$A$1:$W$99,8,FALSE)</f>
        <v>Rosales</v>
      </c>
      <c r="S2014" t="str">
        <f>VLOOKUP($D2014,Artslister!$A$1:$W$99,9,FALSE)</f>
        <v>Rosaceae</v>
      </c>
      <c r="T2014" t="str">
        <f>VLOOKUP($D2014,Artslister!$A$1:$W$99,10,FALSE)</f>
        <v>Filipendula</v>
      </c>
      <c r="U2014" t="str">
        <f>VLOOKUP($D2014,Artslister!$A$1:$W$99,11,FALSE)</f>
        <v>vulgaris</v>
      </c>
      <c r="V2014">
        <f>VLOOKUP($D2014,Artslister!$A$1:$W$99,12,FALSE)</f>
        <v>0</v>
      </c>
      <c r="W2014" t="str">
        <f>VLOOKUP($D2014,Artslister!$A$1:$W$99,13,FALSE)</f>
        <v>Moench</v>
      </c>
      <c r="X2014" t="e">
        <f>VLOOKUP($D2014,Artslister!$A$1:$W$99,15,FALSE)</f>
        <v>#REF!</v>
      </c>
      <c r="Y2014" t="e">
        <f>VLOOKUP($D2014,Artslister!$A$1:$W$99,17,FALSE)</f>
        <v>#N/A</v>
      </c>
    </row>
    <row r="2015" spans="1:25" hidden="1" x14ac:dyDescent="0.3">
      <c r="A2015" t="s">
        <v>80</v>
      </c>
      <c r="B2015">
        <v>2022</v>
      </c>
      <c r="C2015" t="s">
        <v>1697</v>
      </c>
      <c r="D2015" t="s">
        <v>1945</v>
      </c>
      <c r="E2015">
        <v>5</v>
      </c>
      <c r="F2015">
        <v>1</v>
      </c>
      <c r="L2015" t="str">
        <f>VLOOKUP($D2015,Artslister!$A$1:$W$99,2,FALSE)</f>
        <v>Filipendula vulgaris</v>
      </c>
      <c r="M2015" t="str">
        <f>VLOOKUP($D2015,Artslister!$A$1:$W$99,3,FALSE)</f>
        <v>103311</v>
      </c>
      <c r="N2015" t="str">
        <f>VLOOKUP($D2015,Artslister!$A$1:$W$99,4,FALSE)</f>
        <v>133275</v>
      </c>
      <c r="O2015" t="str">
        <f>VLOOKUP($D2015,Artslister!$A$1:$W$99,5,FALSE)</f>
        <v>Plantae</v>
      </c>
      <c r="P2015" t="str">
        <f>VLOOKUP($D2015,Artslister!$A$1:$W$99,6,FALSE)</f>
        <v>Magnoliophyta</v>
      </c>
      <c r="Q2015" t="str">
        <f>VLOOKUP($D2015,Artslister!$A$1:$W$99,7,FALSE)</f>
        <v>Eudicots</v>
      </c>
      <c r="R2015" t="str">
        <f>VLOOKUP($D2015,Artslister!$A$1:$W$99,8,FALSE)</f>
        <v>Rosales</v>
      </c>
      <c r="S2015" t="str">
        <f>VLOOKUP($D2015,Artslister!$A$1:$W$99,9,FALSE)</f>
        <v>Rosaceae</v>
      </c>
      <c r="T2015" t="str">
        <f>VLOOKUP($D2015,Artslister!$A$1:$W$99,10,FALSE)</f>
        <v>Filipendula</v>
      </c>
      <c r="U2015" t="str">
        <f>VLOOKUP($D2015,Artslister!$A$1:$W$99,11,FALSE)</f>
        <v>vulgaris</v>
      </c>
      <c r="V2015">
        <f>VLOOKUP($D2015,Artslister!$A$1:$W$99,12,FALSE)</f>
        <v>0</v>
      </c>
      <c r="W2015" t="str">
        <f>VLOOKUP($D2015,Artslister!$A$1:$W$99,13,FALSE)</f>
        <v>Moench</v>
      </c>
      <c r="X2015" t="e">
        <f>VLOOKUP($D2015,Artslister!$A$1:$W$99,15,FALSE)</f>
        <v>#REF!</v>
      </c>
      <c r="Y2015" t="e">
        <f>VLOOKUP($D2015,Artslister!$A$1:$W$99,17,FALSE)</f>
        <v>#N/A</v>
      </c>
    </row>
    <row r="2016" spans="1:25" hidden="1" x14ac:dyDescent="0.3">
      <c r="A2016" t="s">
        <v>80</v>
      </c>
      <c r="B2016">
        <v>2022</v>
      </c>
      <c r="C2016" t="s">
        <v>1700</v>
      </c>
      <c r="D2016" t="s">
        <v>1945</v>
      </c>
      <c r="E2016">
        <v>0.1</v>
      </c>
      <c r="F2016">
        <v>1</v>
      </c>
      <c r="L2016" t="str">
        <f>VLOOKUP($D2016,Artslister!$A$1:$W$99,2,FALSE)</f>
        <v>Filipendula vulgaris</v>
      </c>
      <c r="M2016" t="str">
        <f>VLOOKUP($D2016,Artslister!$A$1:$W$99,3,FALSE)</f>
        <v>103311</v>
      </c>
      <c r="N2016" t="str">
        <f>VLOOKUP($D2016,Artslister!$A$1:$W$99,4,FALSE)</f>
        <v>133275</v>
      </c>
      <c r="O2016" t="str">
        <f>VLOOKUP($D2016,Artslister!$A$1:$W$99,5,FALSE)</f>
        <v>Plantae</v>
      </c>
      <c r="P2016" t="str">
        <f>VLOOKUP($D2016,Artslister!$A$1:$W$99,6,FALSE)</f>
        <v>Magnoliophyta</v>
      </c>
      <c r="Q2016" t="str">
        <f>VLOOKUP($D2016,Artslister!$A$1:$W$99,7,FALSE)</f>
        <v>Eudicots</v>
      </c>
      <c r="R2016" t="str">
        <f>VLOOKUP($D2016,Artslister!$A$1:$W$99,8,FALSE)</f>
        <v>Rosales</v>
      </c>
      <c r="S2016" t="str">
        <f>VLOOKUP($D2016,Artslister!$A$1:$W$99,9,FALSE)</f>
        <v>Rosaceae</v>
      </c>
      <c r="T2016" t="str">
        <f>VLOOKUP($D2016,Artslister!$A$1:$W$99,10,FALSE)</f>
        <v>Filipendula</v>
      </c>
      <c r="U2016" t="str">
        <f>VLOOKUP($D2016,Artslister!$A$1:$W$99,11,FALSE)</f>
        <v>vulgaris</v>
      </c>
      <c r="V2016">
        <f>VLOOKUP($D2016,Artslister!$A$1:$W$99,12,FALSE)</f>
        <v>0</v>
      </c>
      <c r="W2016" t="str">
        <f>VLOOKUP($D2016,Artslister!$A$1:$W$99,13,FALSE)</f>
        <v>Moench</v>
      </c>
      <c r="X2016" t="e">
        <f>VLOOKUP($D2016,Artslister!$A$1:$W$99,15,FALSE)</f>
        <v>#REF!</v>
      </c>
      <c r="Y2016" t="e">
        <f>VLOOKUP($D2016,Artslister!$A$1:$W$99,17,FALSE)</f>
        <v>#N/A</v>
      </c>
    </row>
    <row r="2017" spans="1:25" hidden="1" x14ac:dyDescent="0.3">
      <c r="A2017" t="s">
        <v>80</v>
      </c>
      <c r="B2017">
        <v>2022</v>
      </c>
      <c r="C2017" t="s">
        <v>1702</v>
      </c>
      <c r="D2017" t="s">
        <v>1945</v>
      </c>
      <c r="E2017">
        <v>1</v>
      </c>
      <c r="F2017">
        <v>1</v>
      </c>
      <c r="L2017" t="str">
        <f>VLOOKUP($D2017,Artslister!$A$1:$W$99,2,FALSE)</f>
        <v>Filipendula vulgaris</v>
      </c>
      <c r="M2017" t="str">
        <f>VLOOKUP($D2017,Artslister!$A$1:$W$99,3,FALSE)</f>
        <v>103311</v>
      </c>
      <c r="N2017" t="str">
        <f>VLOOKUP($D2017,Artslister!$A$1:$W$99,4,FALSE)</f>
        <v>133275</v>
      </c>
      <c r="O2017" t="str">
        <f>VLOOKUP($D2017,Artslister!$A$1:$W$99,5,FALSE)</f>
        <v>Plantae</v>
      </c>
      <c r="P2017" t="str">
        <f>VLOOKUP($D2017,Artslister!$A$1:$W$99,6,FALSE)</f>
        <v>Magnoliophyta</v>
      </c>
      <c r="Q2017" t="str">
        <f>VLOOKUP($D2017,Artslister!$A$1:$W$99,7,FALSE)</f>
        <v>Eudicots</v>
      </c>
      <c r="R2017" t="str">
        <f>VLOOKUP($D2017,Artslister!$A$1:$W$99,8,FALSE)</f>
        <v>Rosales</v>
      </c>
      <c r="S2017" t="str">
        <f>VLOOKUP($D2017,Artslister!$A$1:$W$99,9,FALSE)</f>
        <v>Rosaceae</v>
      </c>
      <c r="T2017" t="str">
        <f>VLOOKUP($D2017,Artslister!$A$1:$W$99,10,FALSE)</f>
        <v>Filipendula</v>
      </c>
      <c r="U2017" t="str">
        <f>VLOOKUP($D2017,Artslister!$A$1:$W$99,11,FALSE)</f>
        <v>vulgaris</v>
      </c>
      <c r="V2017">
        <f>VLOOKUP($D2017,Artslister!$A$1:$W$99,12,FALSE)</f>
        <v>0</v>
      </c>
      <c r="W2017" t="str">
        <f>VLOOKUP($D2017,Artslister!$A$1:$W$99,13,FALSE)</f>
        <v>Moench</v>
      </c>
      <c r="X2017" t="e">
        <f>VLOOKUP($D2017,Artslister!$A$1:$W$99,15,FALSE)</f>
        <v>#REF!</v>
      </c>
      <c r="Y2017" t="e">
        <f>VLOOKUP($D2017,Artslister!$A$1:$W$99,17,FALSE)</f>
        <v>#N/A</v>
      </c>
    </row>
    <row r="2018" spans="1:25" hidden="1" x14ac:dyDescent="0.3">
      <c r="A2018" t="s">
        <v>80</v>
      </c>
      <c r="B2018">
        <v>2022</v>
      </c>
      <c r="C2018" t="s">
        <v>1693</v>
      </c>
      <c r="D2018" t="s">
        <v>1945</v>
      </c>
      <c r="E2018">
        <v>2</v>
      </c>
      <c r="F2018">
        <v>1</v>
      </c>
      <c r="L2018" t="str">
        <f>VLOOKUP($D2018,Artslister!$A$1:$W$99,2,FALSE)</f>
        <v>Filipendula vulgaris</v>
      </c>
      <c r="M2018" t="str">
        <f>VLOOKUP($D2018,Artslister!$A$1:$W$99,3,FALSE)</f>
        <v>103311</v>
      </c>
      <c r="N2018" t="str">
        <f>VLOOKUP($D2018,Artslister!$A$1:$W$99,4,FALSE)</f>
        <v>133275</v>
      </c>
      <c r="O2018" t="str">
        <f>VLOOKUP($D2018,Artslister!$A$1:$W$99,5,FALSE)</f>
        <v>Plantae</v>
      </c>
      <c r="P2018" t="str">
        <f>VLOOKUP($D2018,Artslister!$A$1:$W$99,6,FALSE)</f>
        <v>Magnoliophyta</v>
      </c>
      <c r="Q2018" t="str">
        <f>VLOOKUP($D2018,Artslister!$A$1:$W$99,7,FALSE)</f>
        <v>Eudicots</v>
      </c>
      <c r="R2018" t="str">
        <f>VLOOKUP($D2018,Artslister!$A$1:$W$99,8,FALSE)</f>
        <v>Rosales</v>
      </c>
      <c r="S2018" t="str">
        <f>VLOOKUP($D2018,Artslister!$A$1:$W$99,9,FALSE)</f>
        <v>Rosaceae</v>
      </c>
      <c r="T2018" t="str">
        <f>VLOOKUP($D2018,Artslister!$A$1:$W$99,10,FALSE)</f>
        <v>Filipendula</v>
      </c>
      <c r="U2018" t="str">
        <f>VLOOKUP($D2018,Artslister!$A$1:$W$99,11,FALSE)</f>
        <v>vulgaris</v>
      </c>
      <c r="V2018">
        <f>VLOOKUP($D2018,Artslister!$A$1:$W$99,12,FALSE)</f>
        <v>0</v>
      </c>
      <c r="W2018" t="str">
        <f>VLOOKUP($D2018,Artslister!$A$1:$W$99,13,FALSE)</f>
        <v>Moench</v>
      </c>
      <c r="X2018" t="e">
        <f>VLOOKUP($D2018,Artslister!$A$1:$W$99,15,FALSE)</f>
        <v>#REF!</v>
      </c>
      <c r="Y2018" t="e">
        <f>VLOOKUP($D2018,Artslister!$A$1:$W$99,17,FALSE)</f>
        <v>#N/A</v>
      </c>
    </row>
    <row r="2019" spans="1:25" hidden="1" x14ac:dyDescent="0.3">
      <c r="A2019" t="s">
        <v>80</v>
      </c>
      <c r="B2019">
        <v>2022</v>
      </c>
      <c r="C2019" t="s">
        <v>1698</v>
      </c>
      <c r="D2019" t="s">
        <v>1945</v>
      </c>
      <c r="E2019">
        <v>3</v>
      </c>
      <c r="F2019">
        <v>1</v>
      </c>
      <c r="L2019" t="str">
        <f>VLOOKUP($D2019,Artslister!$A$1:$W$99,2,FALSE)</f>
        <v>Filipendula vulgaris</v>
      </c>
      <c r="M2019" t="str">
        <f>VLOOKUP($D2019,Artslister!$A$1:$W$99,3,FALSE)</f>
        <v>103311</v>
      </c>
      <c r="N2019" t="str">
        <f>VLOOKUP($D2019,Artslister!$A$1:$W$99,4,FALSE)</f>
        <v>133275</v>
      </c>
      <c r="O2019" t="str">
        <f>VLOOKUP($D2019,Artslister!$A$1:$W$99,5,FALSE)</f>
        <v>Plantae</v>
      </c>
      <c r="P2019" t="str">
        <f>VLOOKUP($D2019,Artslister!$A$1:$W$99,6,FALSE)</f>
        <v>Magnoliophyta</v>
      </c>
      <c r="Q2019" t="str">
        <f>VLOOKUP($D2019,Artslister!$A$1:$W$99,7,FALSE)</f>
        <v>Eudicots</v>
      </c>
      <c r="R2019" t="str">
        <f>VLOOKUP($D2019,Artslister!$A$1:$W$99,8,FALSE)</f>
        <v>Rosales</v>
      </c>
      <c r="S2019" t="str">
        <f>VLOOKUP($D2019,Artslister!$A$1:$W$99,9,FALSE)</f>
        <v>Rosaceae</v>
      </c>
      <c r="T2019" t="str">
        <f>VLOOKUP($D2019,Artslister!$A$1:$W$99,10,FALSE)</f>
        <v>Filipendula</v>
      </c>
      <c r="U2019" t="str">
        <f>VLOOKUP($D2019,Artslister!$A$1:$W$99,11,FALSE)</f>
        <v>vulgaris</v>
      </c>
      <c r="V2019">
        <f>VLOOKUP($D2019,Artslister!$A$1:$W$99,12,FALSE)</f>
        <v>0</v>
      </c>
      <c r="W2019" t="str">
        <f>VLOOKUP($D2019,Artslister!$A$1:$W$99,13,FALSE)</f>
        <v>Moench</v>
      </c>
      <c r="X2019" t="e">
        <f>VLOOKUP($D2019,Artslister!$A$1:$W$99,15,FALSE)</f>
        <v>#REF!</v>
      </c>
      <c r="Y2019" t="e">
        <f>VLOOKUP($D2019,Artslister!$A$1:$W$99,17,FALSE)</f>
        <v>#N/A</v>
      </c>
    </row>
    <row r="2020" spans="1:25" hidden="1" x14ac:dyDescent="0.3">
      <c r="A2020" t="s">
        <v>80</v>
      </c>
      <c r="B2020">
        <v>2022</v>
      </c>
      <c r="C2020" t="s">
        <v>1704</v>
      </c>
      <c r="D2020" t="s">
        <v>1945</v>
      </c>
      <c r="E2020">
        <v>1</v>
      </c>
      <c r="F2020">
        <v>1</v>
      </c>
      <c r="L2020" t="str">
        <f>VLOOKUP($D2020,Artslister!$A$1:$W$99,2,FALSE)</f>
        <v>Filipendula vulgaris</v>
      </c>
      <c r="M2020" t="str">
        <f>VLOOKUP($D2020,Artslister!$A$1:$W$99,3,FALSE)</f>
        <v>103311</v>
      </c>
      <c r="N2020" t="str">
        <f>VLOOKUP($D2020,Artslister!$A$1:$W$99,4,FALSE)</f>
        <v>133275</v>
      </c>
      <c r="O2020" t="str">
        <f>VLOOKUP($D2020,Artslister!$A$1:$W$99,5,FALSE)</f>
        <v>Plantae</v>
      </c>
      <c r="P2020" t="str">
        <f>VLOOKUP($D2020,Artslister!$A$1:$W$99,6,FALSE)</f>
        <v>Magnoliophyta</v>
      </c>
      <c r="Q2020" t="str">
        <f>VLOOKUP($D2020,Artslister!$A$1:$W$99,7,FALSE)</f>
        <v>Eudicots</v>
      </c>
      <c r="R2020" t="str">
        <f>VLOOKUP($D2020,Artslister!$A$1:$W$99,8,FALSE)</f>
        <v>Rosales</v>
      </c>
      <c r="S2020" t="str">
        <f>VLOOKUP($D2020,Artslister!$A$1:$W$99,9,FALSE)</f>
        <v>Rosaceae</v>
      </c>
      <c r="T2020" t="str">
        <f>VLOOKUP($D2020,Artslister!$A$1:$W$99,10,FALSE)</f>
        <v>Filipendula</v>
      </c>
      <c r="U2020" t="str">
        <f>VLOOKUP($D2020,Artslister!$A$1:$W$99,11,FALSE)</f>
        <v>vulgaris</v>
      </c>
      <c r="V2020">
        <f>VLOOKUP($D2020,Artslister!$A$1:$W$99,12,FALSE)</f>
        <v>0</v>
      </c>
      <c r="W2020" t="str">
        <f>VLOOKUP($D2020,Artslister!$A$1:$W$99,13,FALSE)</f>
        <v>Moench</v>
      </c>
      <c r="X2020" t="e">
        <f>VLOOKUP($D2020,Artslister!$A$1:$W$99,15,FALSE)</f>
        <v>#REF!</v>
      </c>
      <c r="Y2020" t="e">
        <f>VLOOKUP($D2020,Artslister!$A$1:$W$99,17,FALSE)</f>
        <v>#N/A</v>
      </c>
    </row>
    <row r="2021" spans="1:25" hidden="1" x14ac:dyDescent="0.3">
      <c r="A2021" t="s">
        <v>80</v>
      </c>
      <c r="B2021">
        <v>2022</v>
      </c>
      <c r="C2021" t="s">
        <v>1706</v>
      </c>
      <c r="D2021" t="s">
        <v>1986</v>
      </c>
      <c r="E2021">
        <v>4</v>
      </c>
      <c r="F2021">
        <v>1</v>
      </c>
      <c r="L2021" t="str">
        <f>VLOOKUP($D2021,Artslister!$A$1:$W$99,2,FALSE)</f>
        <v>Phleum phleoides</v>
      </c>
      <c r="M2021" t="str">
        <f>VLOOKUP($D2021,Artslister!$A$1:$W$99,3,FALSE)</f>
        <v>100127</v>
      </c>
      <c r="N2021" t="str">
        <f>VLOOKUP($D2021,Artslister!$A$1:$W$99,4,FALSE)</f>
        <v>135320</v>
      </c>
      <c r="O2021" t="str">
        <f>VLOOKUP($D2021,Artslister!$A$1:$W$99,5,FALSE)</f>
        <v>Plantae</v>
      </c>
      <c r="P2021" t="str">
        <f>VLOOKUP($D2021,Artslister!$A$1:$W$99,6,FALSE)</f>
        <v>Magnoliophyta</v>
      </c>
      <c r="Q2021" t="str">
        <f>VLOOKUP($D2021,Artslister!$A$1:$W$99,7,FALSE)</f>
        <v>Monocots</v>
      </c>
      <c r="R2021" t="str">
        <f>VLOOKUP($D2021,Artslister!$A$1:$W$99,8,FALSE)</f>
        <v>Poales</v>
      </c>
      <c r="S2021" t="str">
        <f>VLOOKUP($D2021,Artslister!$A$1:$W$99,9,FALSE)</f>
        <v>Poaceae</v>
      </c>
      <c r="T2021" t="str">
        <f>VLOOKUP($D2021,Artslister!$A$1:$W$99,10,FALSE)</f>
        <v>Phleum</v>
      </c>
      <c r="U2021" t="str">
        <f>VLOOKUP($D2021,Artslister!$A$1:$W$99,11,FALSE)</f>
        <v>phleoides</v>
      </c>
      <c r="V2021">
        <f>VLOOKUP($D2021,Artslister!$A$1:$W$99,12,FALSE)</f>
        <v>0</v>
      </c>
      <c r="W2021" t="str">
        <f>VLOOKUP($D2021,Artslister!$A$1:$W$99,13,FALSE)</f>
        <v>(L.) H.Karst.</v>
      </c>
      <c r="X2021" t="e">
        <f>VLOOKUP($D2021,Artslister!$A$1:$W$99,15,FALSE)</f>
        <v>#REF!</v>
      </c>
      <c r="Y2021" t="e">
        <f>VLOOKUP($D2021,Artslister!$A$1:$W$99,17,FALSE)</f>
        <v>#N/A</v>
      </c>
    </row>
    <row r="2022" spans="1:25" hidden="1" x14ac:dyDescent="0.3">
      <c r="A2022" t="s">
        <v>80</v>
      </c>
      <c r="B2022">
        <v>2022</v>
      </c>
      <c r="C2022" t="s">
        <v>1696</v>
      </c>
      <c r="D2022" t="s">
        <v>1986</v>
      </c>
      <c r="E2022">
        <v>2</v>
      </c>
      <c r="F2022">
        <v>1</v>
      </c>
      <c r="L2022" t="str">
        <f>VLOOKUP($D2022,Artslister!$A$1:$W$99,2,FALSE)</f>
        <v>Phleum phleoides</v>
      </c>
      <c r="M2022" t="str">
        <f>VLOOKUP($D2022,Artslister!$A$1:$W$99,3,FALSE)</f>
        <v>100127</v>
      </c>
      <c r="N2022" t="str">
        <f>VLOOKUP($D2022,Artslister!$A$1:$W$99,4,FALSE)</f>
        <v>135320</v>
      </c>
      <c r="O2022" t="str">
        <f>VLOOKUP($D2022,Artslister!$A$1:$W$99,5,FALSE)</f>
        <v>Plantae</v>
      </c>
      <c r="P2022" t="str">
        <f>VLOOKUP($D2022,Artslister!$A$1:$W$99,6,FALSE)</f>
        <v>Magnoliophyta</v>
      </c>
      <c r="Q2022" t="str">
        <f>VLOOKUP($D2022,Artslister!$A$1:$W$99,7,FALSE)</f>
        <v>Monocots</v>
      </c>
      <c r="R2022" t="str">
        <f>VLOOKUP($D2022,Artslister!$A$1:$W$99,8,FALSE)</f>
        <v>Poales</v>
      </c>
      <c r="S2022" t="str">
        <f>VLOOKUP($D2022,Artslister!$A$1:$W$99,9,FALSE)</f>
        <v>Poaceae</v>
      </c>
      <c r="T2022" t="str">
        <f>VLOOKUP($D2022,Artslister!$A$1:$W$99,10,FALSE)</f>
        <v>Phleum</v>
      </c>
      <c r="U2022" t="str">
        <f>VLOOKUP($D2022,Artslister!$A$1:$W$99,11,FALSE)</f>
        <v>phleoides</v>
      </c>
      <c r="V2022">
        <f>VLOOKUP($D2022,Artslister!$A$1:$W$99,12,FALSE)</f>
        <v>0</v>
      </c>
      <c r="W2022" t="str">
        <f>VLOOKUP($D2022,Artslister!$A$1:$W$99,13,FALSE)</f>
        <v>(L.) H.Karst.</v>
      </c>
      <c r="X2022" t="e">
        <f>VLOOKUP($D2022,Artslister!$A$1:$W$99,15,FALSE)</f>
        <v>#REF!</v>
      </c>
      <c r="Y2022" t="e">
        <f>VLOOKUP($D2022,Artslister!$A$1:$W$99,17,FALSE)</f>
        <v>#N/A</v>
      </c>
    </row>
    <row r="2023" spans="1:25" hidden="1" x14ac:dyDescent="0.3">
      <c r="A2023" t="s">
        <v>80</v>
      </c>
      <c r="B2023">
        <v>2022</v>
      </c>
      <c r="C2023" t="s">
        <v>1697</v>
      </c>
      <c r="D2023" t="s">
        <v>1986</v>
      </c>
      <c r="E2023">
        <v>4</v>
      </c>
      <c r="F2023">
        <v>1</v>
      </c>
      <c r="L2023" t="str">
        <f>VLOOKUP($D2023,Artslister!$A$1:$W$99,2,FALSE)</f>
        <v>Phleum phleoides</v>
      </c>
      <c r="M2023" t="str">
        <f>VLOOKUP($D2023,Artslister!$A$1:$W$99,3,FALSE)</f>
        <v>100127</v>
      </c>
      <c r="N2023" t="str">
        <f>VLOOKUP($D2023,Artslister!$A$1:$W$99,4,FALSE)</f>
        <v>135320</v>
      </c>
      <c r="O2023" t="str">
        <f>VLOOKUP($D2023,Artslister!$A$1:$W$99,5,FALSE)</f>
        <v>Plantae</v>
      </c>
      <c r="P2023" t="str">
        <f>VLOOKUP($D2023,Artslister!$A$1:$W$99,6,FALSE)</f>
        <v>Magnoliophyta</v>
      </c>
      <c r="Q2023" t="str">
        <f>VLOOKUP($D2023,Artslister!$A$1:$W$99,7,FALSE)</f>
        <v>Monocots</v>
      </c>
      <c r="R2023" t="str">
        <f>VLOOKUP($D2023,Artslister!$A$1:$W$99,8,FALSE)</f>
        <v>Poales</v>
      </c>
      <c r="S2023" t="str">
        <f>VLOOKUP($D2023,Artslister!$A$1:$W$99,9,FALSE)</f>
        <v>Poaceae</v>
      </c>
      <c r="T2023" t="str">
        <f>VLOOKUP($D2023,Artslister!$A$1:$W$99,10,FALSE)</f>
        <v>Phleum</v>
      </c>
      <c r="U2023" t="str">
        <f>VLOOKUP($D2023,Artslister!$A$1:$W$99,11,FALSE)</f>
        <v>phleoides</v>
      </c>
      <c r="V2023">
        <f>VLOOKUP($D2023,Artslister!$A$1:$W$99,12,FALSE)</f>
        <v>0</v>
      </c>
      <c r="W2023" t="str">
        <f>VLOOKUP($D2023,Artslister!$A$1:$W$99,13,FALSE)</f>
        <v>(L.) H.Karst.</v>
      </c>
      <c r="X2023" t="e">
        <f>VLOOKUP($D2023,Artslister!$A$1:$W$99,15,FALSE)</f>
        <v>#REF!</v>
      </c>
      <c r="Y2023" t="e">
        <f>VLOOKUP($D2023,Artslister!$A$1:$W$99,17,FALSE)</f>
        <v>#N/A</v>
      </c>
    </row>
    <row r="2024" spans="1:25" hidden="1" x14ac:dyDescent="0.3">
      <c r="A2024" t="s">
        <v>80</v>
      </c>
      <c r="B2024">
        <v>2022</v>
      </c>
      <c r="C2024" t="s">
        <v>1700</v>
      </c>
      <c r="D2024" t="s">
        <v>1986</v>
      </c>
      <c r="E2024">
        <v>2</v>
      </c>
      <c r="F2024">
        <v>1</v>
      </c>
      <c r="L2024" t="str">
        <f>VLOOKUP($D2024,Artslister!$A$1:$W$99,2,FALSE)</f>
        <v>Phleum phleoides</v>
      </c>
      <c r="M2024" t="str">
        <f>VLOOKUP($D2024,Artslister!$A$1:$W$99,3,FALSE)</f>
        <v>100127</v>
      </c>
      <c r="N2024" t="str">
        <f>VLOOKUP($D2024,Artslister!$A$1:$W$99,4,FALSE)</f>
        <v>135320</v>
      </c>
      <c r="O2024" t="str">
        <f>VLOOKUP($D2024,Artslister!$A$1:$W$99,5,FALSE)</f>
        <v>Plantae</v>
      </c>
      <c r="P2024" t="str">
        <f>VLOOKUP($D2024,Artslister!$A$1:$W$99,6,FALSE)</f>
        <v>Magnoliophyta</v>
      </c>
      <c r="Q2024" t="str">
        <f>VLOOKUP($D2024,Artslister!$A$1:$W$99,7,FALSE)</f>
        <v>Monocots</v>
      </c>
      <c r="R2024" t="str">
        <f>VLOOKUP($D2024,Artslister!$A$1:$W$99,8,FALSE)</f>
        <v>Poales</v>
      </c>
      <c r="S2024" t="str">
        <f>VLOOKUP($D2024,Artslister!$A$1:$W$99,9,FALSE)</f>
        <v>Poaceae</v>
      </c>
      <c r="T2024" t="str">
        <f>VLOOKUP($D2024,Artslister!$A$1:$W$99,10,FALSE)</f>
        <v>Phleum</v>
      </c>
      <c r="U2024" t="str">
        <f>VLOOKUP($D2024,Artslister!$A$1:$W$99,11,FALSE)</f>
        <v>phleoides</v>
      </c>
      <c r="V2024">
        <f>VLOOKUP($D2024,Artslister!$A$1:$W$99,12,FALSE)</f>
        <v>0</v>
      </c>
      <c r="W2024" t="str">
        <f>VLOOKUP($D2024,Artslister!$A$1:$W$99,13,FALSE)</f>
        <v>(L.) H.Karst.</v>
      </c>
      <c r="X2024" t="e">
        <f>VLOOKUP($D2024,Artslister!$A$1:$W$99,15,FALSE)</f>
        <v>#REF!</v>
      </c>
      <c r="Y2024" t="e">
        <f>VLOOKUP($D2024,Artslister!$A$1:$W$99,17,FALSE)</f>
        <v>#N/A</v>
      </c>
    </row>
    <row r="2025" spans="1:25" hidden="1" x14ac:dyDescent="0.3">
      <c r="A2025" t="s">
        <v>80</v>
      </c>
      <c r="B2025">
        <v>2022</v>
      </c>
      <c r="C2025" t="s">
        <v>1702</v>
      </c>
      <c r="D2025" t="s">
        <v>1986</v>
      </c>
      <c r="E2025">
        <v>1</v>
      </c>
      <c r="F2025">
        <v>1</v>
      </c>
      <c r="L2025" t="str">
        <f>VLOOKUP($D2025,Artslister!$A$1:$W$99,2,FALSE)</f>
        <v>Phleum phleoides</v>
      </c>
      <c r="M2025" t="str">
        <f>VLOOKUP($D2025,Artslister!$A$1:$W$99,3,FALSE)</f>
        <v>100127</v>
      </c>
      <c r="N2025" t="str">
        <f>VLOOKUP($D2025,Artslister!$A$1:$W$99,4,FALSE)</f>
        <v>135320</v>
      </c>
      <c r="O2025" t="str">
        <f>VLOOKUP($D2025,Artslister!$A$1:$W$99,5,FALSE)</f>
        <v>Plantae</v>
      </c>
      <c r="P2025" t="str">
        <f>VLOOKUP($D2025,Artslister!$A$1:$W$99,6,FALSE)</f>
        <v>Magnoliophyta</v>
      </c>
      <c r="Q2025" t="str">
        <f>VLOOKUP($D2025,Artslister!$A$1:$W$99,7,FALSE)</f>
        <v>Monocots</v>
      </c>
      <c r="R2025" t="str">
        <f>VLOOKUP($D2025,Artslister!$A$1:$W$99,8,FALSE)</f>
        <v>Poales</v>
      </c>
      <c r="S2025" t="str">
        <f>VLOOKUP($D2025,Artslister!$A$1:$W$99,9,FALSE)</f>
        <v>Poaceae</v>
      </c>
      <c r="T2025" t="str">
        <f>VLOOKUP($D2025,Artslister!$A$1:$W$99,10,FALSE)</f>
        <v>Phleum</v>
      </c>
      <c r="U2025" t="str">
        <f>VLOOKUP($D2025,Artslister!$A$1:$W$99,11,FALSE)</f>
        <v>phleoides</v>
      </c>
      <c r="V2025">
        <f>VLOOKUP($D2025,Artslister!$A$1:$W$99,12,FALSE)</f>
        <v>0</v>
      </c>
      <c r="W2025" t="str">
        <f>VLOOKUP($D2025,Artslister!$A$1:$W$99,13,FALSE)</f>
        <v>(L.) H.Karst.</v>
      </c>
      <c r="X2025" t="e">
        <f>VLOOKUP($D2025,Artslister!$A$1:$W$99,15,FALSE)</f>
        <v>#REF!</v>
      </c>
      <c r="Y2025" t="e">
        <f>VLOOKUP($D2025,Artslister!$A$1:$W$99,17,FALSE)</f>
        <v>#N/A</v>
      </c>
    </row>
    <row r="2026" spans="1:25" hidden="1" x14ac:dyDescent="0.3">
      <c r="A2026" t="s">
        <v>80</v>
      </c>
      <c r="B2026">
        <v>2022</v>
      </c>
      <c r="C2026" t="s">
        <v>1693</v>
      </c>
      <c r="D2026" t="s">
        <v>1986</v>
      </c>
      <c r="E2026">
        <v>1</v>
      </c>
      <c r="F2026">
        <v>1</v>
      </c>
      <c r="L2026" t="str">
        <f>VLOOKUP($D2026,Artslister!$A$1:$W$99,2,FALSE)</f>
        <v>Phleum phleoides</v>
      </c>
      <c r="M2026" t="str">
        <f>VLOOKUP($D2026,Artslister!$A$1:$W$99,3,FALSE)</f>
        <v>100127</v>
      </c>
      <c r="N2026" t="str">
        <f>VLOOKUP($D2026,Artslister!$A$1:$W$99,4,FALSE)</f>
        <v>135320</v>
      </c>
      <c r="O2026" t="str">
        <f>VLOOKUP($D2026,Artslister!$A$1:$W$99,5,FALSE)</f>
        <v>Plantae</v>
      </c>
      <c r="P2026" t="str">
        <f>VLOOKUP($D2026,Artslister!$A$1:$W$99,6,FALSE)</f>
        <v>Magnoliophyta</v>
      </c>
      <c r="Q2026" t="str">
        <f>VLOOKUP($D2026,Artslister!$A$1:$W$99,7,FALSE)</f>
        <v>Monocots</v>
      </c>
      <c r="R2026" t="str">
        <f>VLOOKUP($D2026,Artslister!$A$1:$W$99,8,FALSE)</f>
        <v>Poales</v>
      </c>
      <c r="S2026" t="str">
        <f>VLOOKUP($D2026,Artslister!$A$1:$W$99,9,FALSE)</f>
        <v>Poaceae</v>
      </c>
      <c r="T2026" t="str">
        <f>VLOOKUP($D2026,Artslister!$A$1:$W$99,10,FALSE)</f>
        <v>Phleum</v>
      </c>
      <c r="U2026" t="str">
        <f>VLOOKUP($D2026,Artslister!$A$1:$W$99,11,FALSE)</f>
        <v>phleoides</v>
      </c>
      <c r="V2026">
        <f>VLOOKUP($D2026,Artslister!$A$1:$W$99,12,FALSE)</f>
        <v>0</v>
      </c>
      <c r="W2026" t="str">
        <f>VLOOKUP($D2026,Artslister!$A$1:$W$99,13,FALSE)</f>
        <v>(L.) H.Karst.</v>
      </c>
      <c r="X2026" t="e">
        <f>VLOOKUP($D2026,Artslister!$A$1:$W$99,15,FALSE)</f>
        <v>#REF!</v>
      </c>
      <c r="Y2026" t="e">
        <f>VLOOKUP($D2026,Artslister!$A$1:$W$99,17,FALSE)</f>
        <v>#N/A</v>
      </c>
    </row>
    <row r="2027" spans="1:25" hidden="1" x14ac:dyDescent="0.3">
      <c r="A2027" t="s">
        <v>80</v>
      </c>
      <c r="B2027">
        <v>2022</v>
      </c>
      <c r="C2027" t="s">
        <v>1698</v>
      </c>
      <c r="D2027" t="s">
        <v>1986</v>
      </c>
      <c r="E2027">
        <v>2</v>
      </c>
      <c r="F2027">
        <v>1</v>
      </c>
      <c r="L2027" t="str">
        <f>VLOOKUP($D2027,Artslister!$A$1:$W$99,2,FALSE)</f>
        <v>Phleum phleoides</v>
      </c>
      <c r="M2027" t="str">
        <f>VLOOKUP($D2027,Artslister!$A$1:$W$99,3,FALSE)</f>
        <v>100127</v>
      </c>
      <c r="N2027" t="str">
        <f>VLOOKUP($D2027,Artslister!$A$1:$W$99,4,FALSE)</f>
        <v>135320</v>
      </c>
      <c r="O2027" t="str">
        <f>VLOOKUP($D2027,Artslister!$A$1:$W$99,5,FALSE)</f>
        <v>Plantae</v>
      </c>
      <c r="P2027" t="str">
        <f>VLOOKUP($D2027,Artslister!$A$1:$W$99,6,FALSE)</f>
        <v>Magnoliophyta</v>
      </c>
      <c r="Q2027" t="str">
        <f>VLOOKUP($D2027,Artslister!$A$1:$W$99,7,FALSE)</f>
        <v>Monocots</v>
      </c>
      <c r="R2027" t="str">
        <f>VLOOKUP($D2027,Artslister!$A$1:$W$99,8,FALSE)</f>
        <v>Poales</v>
      </c>
      <c r="S2027" t="str">
        <f>VLOOKUP($D2027,Artslister!$A$1:$W$99,9,FALSE)</f>
        <v>Poaceae</v>
      </c>
      <c r="T2027" t="str">
        <f>VLOOKUP($D2027,Artslister!$A$1:$W$99,10,FALSE)</f>
        <v>Phleum</v>
      </c>
      <c r="U2027" t="str">
        <f>VLOOKUP($D2027,Artslister!$A$1:$W$99,11,FALSE)</f>
        <v>phleoides</v>
      </c>
      <c r="V2027">
        <f>VLOOKUP($D2027,Artslister!$A$1:$W$99,12,FALSE)</f>
        <v>0</v>
      </c>
      <c r="W2027" t="str">
        <f>VLOOKUP($D2027,Artslister!$A$1:$W$99,13,FALSE)</f>
        <v>(L.) H.Karst.</v>
      </c>
      <c r="X2027" t="e">
        <f>VLOOKUP($D2027,Artslister!$A$1:$W$99,15,FALSE)</f>
        <v>#REF!</v>
      </c>
      <c r="Y2027" t="e">
        <f>VLOOKUP($D2027,Artslister!$A$1:$W$99,17,FALSE)</f>
        <v>#N/A</v>
      </c>
    </row>
    <row r="2028" spans="1:25" hidden="1" x14ac:dyDescent="0.3">
      <c r="A2028" t="s">
        <v>80</v>
      </c>
      <c r="B2028">
        <v>2022</v>
      </c>
      <c r="C2028" t="s">
        <v>1704</v>
      </c>
      <c r="D2028" t="s">
        <v>1986</v>
      </c>
      <c r="E2028">
        <v>0.1</v>
      </c>
      <c r="F2028">
        <v>1</v>
      </c>
      <c r="L2028" t="str">
        <f>VLOOKUP($D2028,Artslister!$A$1:$W$99,2,FALSE)</f>
        <v>Phleum phleoides</v>
      </c>
      <c r="M2028" t="str">
        <f>VLOOKUP($D2028,Artslister!$A$1:$W$99,3,FALSE)</f>
        <v>100127</v>
      </c>
      <c r="N2028" t="str">
        <f>VLOOKUP($D2028,Artslister!$A$1:$W$99,4,FALSE)</f>
        <v>135320</v>
      </c>
      <c r="O2028" t="str">
        <f>VLOOKUP($D2028,Artslister!$A$1:$W$99,5,FALSE)</f>
        <v>Plantae</v>
      </c>
      <c r="P2028" t="str">
        <f>VLOOKUP($D2028,Artslister!$A$1:$W$99,6,FALSE)</f>
        <v>Magnoliophyta</v>
      </c>
      <c r="Q2028" t="str">
        <f>VLOOKUP($D2028,Artslister!$A$1:$W$99,7,FALSE)</f>
        <v>Monocots</v>
      </c>
      <c r="R2028" t="str">
        <f>VLOOKUP($D2028,Artslister!$A$1:$W$99,8,FALSE)</f>
        <v>Poales</v>
      </c>
      <c r="S2028" t="str">
        <f>VLOOKUP($D2028,Artslister!$A$1:$W$99,9,FALSE)</f>
        <v>Poaceae</v>
      </c>
      <c r="T2028" t="str">
        <f>VLOOKUP($D2028,Artslister!$A$1:$W$99,10,FALSE)</f>
        <v>Phleum</v>
      </c>
      <c r="U2028" t="str">
        <f>VLOOKUP($D2028,Artslister!$A$1:$W$99,11,FALSE)</f>
        <v>phleoides</v>
      </c>
      <c r="V2028">
        <f>VLOOKUP($D2028,Artslister!$A$1:$W$99,12,FALSE)</f>
        <v>0</v>
      </c>
      <c r="W2028" t="str">
        <f>VLOOKUP($D2028,Artslister!$A$1:$W$99,13,FALSE)</f>
        <v>(L.) H.Karst.</v>
      </c>
      <c r="X2028" t="e">
        <f>VLOOKUP($D2028,Artslister!$A$1:$W$99,15,FALSE)</f>
        <v>#REF!</v>
      </c>
      <c r="Y2028" t="e">
        <f>VLOOKUP($D2028,Artslister!$A$1:$W$99,17,FALSE)</f>
        <v>#N/A</v>
      </c>
    </row>
    <row r="2029" spans="1:25" hidden="1" x14ac:dyDescent="0.3">
      <c r="A2029" t="s">
        <v>80</v>
      </c>
      <c r="B2029">
        <v>2022</v>
      </c>
      <c r="C2029" t="s">
        <v>1700</v>
      </c>
      <c r="D2029" t="s">
        <v>1974</v>
      </c>
      <c r="E2029">
        <v>0.1</v>
      </c>
      <c r="F2029">
        <v>1</v>
      </c>
      <c r="L2029" t="str">
        <f>VLOOKUP($D2029,Artslister!$A$1:$W$99,2,FALSE)</f>
        <v>Arabis wahlenbergii</v>
      </c>
      <c r="M2029" t="str">
        <f>VLOOKUP($D2029,Artslister!$A$1:$W$99,3,FALSE)</f>
        <v>141653</v>
      </c>
      <c r="N2029" t="str">
        <f>VLOOKUP($D2029,Artslister!$A$1:$W$99,4,FALSE)</f>
        <v>144043</v>
      </c>
      <c r="O2029" t="str">
        <f>VLOOKUP($D2029,Artslister!$A$1:$W$99,5,FALSE)</f>
        <v>Plantae</v>
      </c>
      <c r="P2029" t="str">
        <f>VLOOKUP($D2029,Artslister!$A$1:$W$99,6,FALSE)</f>
        <v>Magnoliophyta</v>
      </c>
      <c r="Q2029" t="str">
        <f>VLOOKUP($D2029,Artslister!$A$1:$W$99,7,FALSE)</f>
        <v>Eudicots</v>
      </c>
      <c r="R2029" t="str">
        <f>VLOOKUP($D2029,Artslister!$A$1:$W$99,8,FALSE)</f>
        <v>Brassicales</v>
      </c>
      <c r="S2029" t="str">
        <f>VLOOKUP($D2029,Artslister!$A$1:$W$99,9,FALSE)</f>
        <v>Brassicaceae</v>
      </c>
      <c r="T2029" t="str">
        <f>VLOOKUP($D2029,Artslister!$A$1:$W$99,10,FALSE)</f>
        <v>Arabis</v>
      </c>
      <c r="U2029" t="str">
        <f>VLOOKUP($D2029,Artslister!$A$1:$W$99,11,FALSE)</f>
        <v>wahlenbergii</v>
      </c>
      <c r="V2029">
        <f>VLOOKUP($D2029,Artslister!$A$1:$W$99,12,FALSE)</f>
        <v>0</v>
      </c>
      <c r="W2029" t="str">
        <f>VLOOKUP($D2029,Artslister!$A$1:$W$99,13,FALSE)</f>
        <v>Jord.</v>
      </c>
      <c r="X2029" t="e">
        <f>VLOOKUP($D2029,Artslister!$A$1:$W$99,15,FALSE)</f>
        <v>#REF!</v>
      </c>
      <c r="Y2029" t="e">
        <f>VLOOKUP($D2029,Artslister!$A$1:$W$99,17,FALSE)</f>
        <v>#N/A</v>
      </c>
    </row>
    <row r="2030" spans="1:25" hidden="1" x14ac:dyDescent="0.3">
      <c r="A2030" t="s">
        <v>80</v>
      </c>
      <c r="B2030">
        <v>2022</v>
      </c>
      <c r="C2030" t="s">
        <v>1703</v>
      </c>
      <c r="D2030" t="s">
        <v>1974</v>
      </c>
      <c r="E2030">
        <v>0.1</v>
      </c>
      <c r="F2030">
        <v>1</v>
      </c>
      <c r="L2030" t="str">
        <f>VLOOKUP($D2030,Artslister!$A$1:$W$99,2,FALSE)</f>
        <v>Arabis wahlenbergii</v>
      </c>
      <c r="M2030" t="str">
        <f>VLOOKUP($D2030,Artslister!$A$1:$W$99,3,FALSE)</f>
        <v>141653</v>
      </c>
      <c r="N2030" t="str">
        <f>VLOOKUP($D2030,Artslister!$A$1:$W$99,4,FALSE)</f>
        <v>144043</v>
      </c>
      <c r="O2030" t="str">
        <f>VLOOKUP($D2030,Artslister!$A$1:$W$99,5,FALSE)</f>
        <v>Plantae</v>
      </c>
      <c r="P2030" t="str">
        <f>VLOOKUP($D2030,Artslister!$A$1:$W$99,6,FALSE)</f>
        <v>Magnoliophyta</v>
      </c>
      <c r="Q2030" t="str">
        <f>VLOOKUP($D2030,Artslister!$A$1:$W$99,7,FALSE)</f>
        <v>Eudicots</v>
      </c>
      <c r="R2030" t="str">
        <f>VLOOKUP($D2030,Artslister!$A$1:$W$99,8,FALSE)</f>
        <v>Brassicales</v>
      </c>
      <c r="S2030" t="str">
        <f>VLOOKUP($D2030,Artslister!$A$1:$W$99,9,FALSE)</f>
        <v>Brassicaceae</v>
      </c>
      <c r="T2030" t="str">
        <f>VLOOKUP($D2030,Artslister!$A$1:$W$99,10,FALSE)</f>
        <v>Arabis</v>
      </c>
      <c r="U2030" t="str">
        <f>VLOOKUP($D2030,Artslister!$A$1:$W$99,11,FALSE)</f>
        <v>wahlenbergii</v>
      </c>
      <c r="V2030">
        <f>VLOOKUP($D2030,Artslister!$A$1:$W$99,12,FALSE)</f>
        <v>0</v>
      </c>
      <c r="W2030" t="str">
        <f>VLOOKUP($D2030,Artslister!$A$1:$W$99,13,FALSE)</f>
        <v>Jord.</v>
      </c>
      <c r="X2030" t="e">
        <f>VLOOKUP($D2030,Artslister!$A$1:$W$99,15,FALSE)</f>
        <v>#REF!</v>
      </c>
      <c r="Y2030" t="e">
        <f>VLOOKUP($D2030,Artslister!$A$1:$W$99,17,FALSE)</f>
        <v>#N/A</v>
      </c>
    </row>
    <row r="2031" spans="1:25" hidden="1" x14ac:dyDescent="0.3">
      <c r="A2031" t="s">
        <v>98</v>
      </c>
      <c r="B2031">
        <v>2022</v>
      </c>
      <c r="C2031" t="s">
        <v>1727</v>
      </c>
      <c r="D2031" t="s">
        <v>1979</v>
      </c>
      <c r="E2031">
        <v>3</v>
      </c>
      <c r="F2031">
        <v>1</v>
      </c>
      <c r="L2031" t="str">
        <f>VLOOKUP($D2031,Artslister!$A$1:$W$99,2,FALSE)</f>
        <v>Thymus pulegioides</v>
      </c>
      <c r="M2031">
        <f>VLOOKUP($D2031,Artslister!$A$1:$W$99,3,FALSE)</f>
        <v>102387</v>
      </c>
      <c r="N2031">
        <f>VLOOKUP($D2031,Artslister!$A$1:$W$99,4,FALSE)</f>
        <v>0</v>
      </c>
      <c r="O2031" t="str">
        <f>VLOOKUP($D2031,Artslister!$A$1:$W$99,5,FALSE)</f>
        <v>Plantae</v>
      </c>
      <c r="P2031" t="str">
        <f>VLOOKUP($D2031,Artslister!$A$1:$W$99,6,FALSE)</f>
        <v>Magnoliophyta</v>
      </c>
      <c r="Q2031" t="str">
        <f>VLOOKUP($D2031,Artslister!$A$1:$W$99,7,FALSE)</f>
        <v>Eudicots</v>
      </c>
      <c r="R2031" t="str">
        <f>VLOOKUP($D2031,Artslister!$A$1:$W$99,8,FALSE)</f>
        <v>Lamiales</v>
      </c>
      <c r="S2031" t="str">
        <f>VLOOKUP($D2031,Artslister!$A$1:$W$99,9,FALSE)</f>
        <v>Lamiaceae</v>
      </c>
      <c r="T2031" t="str">
        <f>VLOOKUP($D2031,Artslister!$A$1:$W$99,10,FALSE)</f>
        <v>Thymus</v>
      </c>
      <c r="U2031" t="str">
        <f>VLOOKUP($D2031,Artslister!$A$1:$W$99,11,FALSE)</f>
        <v>pulegioides</v>
      </c>
      <c r="V2031">
        <f>VLOOKUP($D2031,Artslister!$A$1:$W$99,12,FALSE)</f>
        <v>0</v>
      </c>
      <c r="W2031" t="str">
        <f>VLOOKUP($D2031,Artslister!$A$1:$W$99,13,FALSE)</f>
        <v>L.</v>
      </c>
      <c r="X2031" t="e">
        <f>VLOOKUP($D2031,Artslister!$A$1:$W$99,15,FALSE)</f>
        <v>#REF!</v>
      </c>
      <c r="Y2031" t="e">
        <f>VLOOKUP($D2031,Artslister!$A$1:$W$99,17,FALSE)</f>
        <v>#N/A</v>
      </c>
    </row>
    <row r="2032" spans="1:25" hidden="1" x14ac:dyDescent="0.3">
      <c r="A2032" t="s">
        <v>98</v>
      </c>
      <c r="B2032">
        <v>2022</v>
      </c>
      <c r="C2032" t="s">
        <v>1724</v>
      </c>
      <c r="D2032" t="s">
        <v>1979</v>
      </c>
      <c r="E2032">
        <v>1</v>
      </c>
      <c r="F2032">
        <v>1</v>
      </c>
      <c r="L2032" t="str">
        <f>VLOOKUP($D2032,Artslister!$A$1:$W$99,2,FALSE)</f>
        <v>Thymus pulegioides</v>
      </c>
      <c r="M2032">
        <f>VLOOKUP($D2032,Artslister!$A$1:$W$99,3,FALSE)</f>
        <v>102387</v>
      </c>
      <c r="N2032">
        <f>VLOOKUP($D2032,Artslister!$A$1:$W$99,4,FALSE)</f>
        <v>0</v>
      </c>
      <c r="O2032" t="str">
        <f>VLOOKUP($D2032,Artslister!$A$1:$W$99,5,FALSE)</f>
        <v>Plantae</v>
      </c>
      <c r="P2032" t="str">
        <f>VLOOKUP($D2032,Artslister!$A$1:$W$99,6,FALSE)</f>
        <v>Magnoliophyta</v>
      </c>
      <c r="Q2032" t="str">
        <f>VLOOKUP($D2032,Artslister!$A$1:$W$99,7,FALSE)</f>
        <v>Eudicots</v>
      </c>
      <c r="R2032" t="str">
        <f>VLOOKUP($D2032,Artslister!$A$1:$W$99,8,FALSE)</f>
        <v>Lamiales</v>
      </c>
      <c r="S2032" t="str">
        <f>VLOOKUP($D2032,Artslister!$A$1:$W$99,9,FALSE)</f>
        <v>Lamiaceae</v>
      </c>
      <c r="T2032" t="str">
        <f>VLOOKUP($D2032,Artslister!$A$1:$W$99,10,FALSE)</f>
        <v>Thymus</v>
      </c>
      <c r="U2032" t="str">
        <f>VLOOKUP($D2032,Artslister!$A$1:$W$99,11,FALSE)</f>
        <v>pulegioides</v>
      </c>
      <c r="V2032">
        <f>VLOOKUP($D2032,Artslister!$A$1:$W$99,12,FALSE)</f>
        <v>0</v>
      </c>
      <c r="W2032" t="str">
        <f>VLOOKUP($D2032,Artslister!$A$1:$W$99,13,FALSE)</f>
        <v>L.</v>
      </c>
      <c r="X2032" t="e">
        <f>VLOOKUP($D2032,Artslister!$A$1:$W$99,15,FALSE)</f>
        <v>#REF!</v>
      </c>
      <c r="Y2032" t="e">
        <f>VLOOKUP($D2032,Artslister!$A$1:$W$99,17,FALSE)</f>
        <v>#N/A</v>
      </c>
    </row>
    <row r="2033" spans="1:25" hidden="1" x14ac:dyDescent="0.3">
      <c r="A2033" t="s">
        <v>98</v>
      </c>
      <c r="B2033">
        <v>2022</v>
      </c>
      <c r="C2033" t="s">
        <v>1720</v>
      </c>
      <c r="D2033" t="s">
        <v>1979</v>
      </c>
      <c r="E2033">
        <v>1</v>
      </c>
      <c r="F2033">
        <v>1</v>
      </c>
      <c r="L2033" t="str">
        <f>VLOOKUP($D2033,Artslister!$A$1:$W$99,2,FALSE)</f>
        <v>Thymus pulegioides</v>
      </c>
      <c r="M2033">
        <f>VLOOKUP($D2033,Artslister!$A$1:$W$99,3,FALSE)</f>
        <v>102387</v>
      </c>
      <c r="N2033">
        <f>VLOOKUP($D2033,Artslister!$A$1:$W$99,4,FALSE)</f>
        <v>0</v>
      </c>
      <c r="O2033" t="str">
        <f>VLOOKUP($D2033,Artslister!$A$1:$W$99,5,FALSE)</f>
        <v>Plantae</v>
      </c>
      <c r="P2033" t="str">
        <f>VLOOKUP($D2033,Artslister!$A$1:$W$99,6,FALSE)</f>
        <v>Magnoliophyta</v>
      </c>
      <c r="Q2033" t="str">
        <f>VLOOKUP($D2033,Artslister!$A$1:$W$99,7,FALSE)</f>
        <v>Eudicots</v>
      </c>
      <c r="R2033" t="str">
        <f>VLOOKUP($D2033,Artslister!$A$1:$W$99,8,FALSE)</f>
        <v>Lamiales</v>
      </c>
      <c r="S2033" t="str">
        <f>VLOOKUP($D2033,Artslister!$A$1:$W$99,9,FALSE)</f>
        <v>Lamiaceae</v>
      </c>
      <c r="T2033" t="str">
        <f>VLOOKUP($D2033,Artslister!$A$1:$W$99,10,FALSE)</f>
        <v>Thymus</v>
      </c>
      <c r="U2033" t="str">
        <f>VLOOKUP($D2033,Artslister!$A$1:$W$99,11,FALSE)</f>
        <v>pulegioides</v>
      </c>
      <c r="V2033">
        <f>VLOOKUP($D2033,Artslister!$A$1:$W$99,12,FALSE)</f>
        <v>0</v>
      </c>
      <c r="W2033" t="str">
        <f>VLOOKUP($D2033,Artslister!$A$1:$W$99,13,FALSE)</f>
        <v>L.</v>
      </c>
      <c r="X2033" t="e">
        <f>VLOOKUP($D2033,Artslister!$A$1:$W$99,15,FALSE)</f>
        <v>#REF!</v>
      </c>
      <c r="Y2033" t="e">
        <f>VLOOKUP($D2033,Artslister!$A$1:$W$99,17,FALSE)</f>
        <v>#N/A</v>
      </c>
    </row>
    <row r="2034" spans="1:25" hidden="1" x14ac:dyDescent="0.3">
      <c r="A2034" t="s">
        <v>98</v>
      </c>
      <c r="B2034">
        <v>2022</v>
      </c>
      <c r="C2034" t="s">
        <v>1719</v>
      </c>
      <c r="D2034" t="s">
        <v>1979</v>
      </c>
      <c r="E2034">
        <v>20</v>
      </c>
      <c r="F2034">
        <v>1</v>
      </c>
      <c r="L2034" t="str">
        <f>VLOOKUP($D2034,Artslister!$A$1:$W$99,2,FALSE)</f>
        <v>Thymus pulegioides</v>
      </c>
      <c r="M2034">
        <f>VLOOKUP($D2034,Artslister!$A$1:$W$99,3,FALSE)</f>
        <v>102387</v>
      </c>
      <c r="N2034">
        <f>VLOOKUP($D2034,Artslister!$A$1:$W$99,4,FALSE)</f>
        <v>0</v>
      </c>
      <c r="O2034" t="str">
        <f>VLOOKUP($D2034,Artslister!$A$1:$W$99,5,FALSE)</f>
        <v>Plantae</v>
      </c>
      <c r="P2034" t="str">
        <f>VLOOKUP($D2034,Artslister!$A$1:$W$99,6,FALSE)</f>
        <v>Magnoliophyta</v>
      </c>
      <c r="Q2034" t="str">
        <f>VLOOKUP($D2034,Artslister!$A$1:$W$99,7,FALSE)</f>
        <v>Eudicots</v>
      </c>
      <c r="R2034" t="str">
        <f>VLOOKUP($D2034,Artslister!$A$1:$W$99,8,FALSE)</f>
        <v>Lamiales</v>
      </c>
      <c r="S2034" t="str">
        <f>VLOOKUP($D2034,Artslister!$A$1:$W$99,9,FALSE)</f>
        <v>Lamiaceae</v>
      </c>
      <c r="T2034" t="str">
        <f>VLOOKUP($D2034,Artslister!$A$1:$W$99,10,FALSE)</f>
        <v>Thymus</v>
      </c>
      <c r="U2034" t="str">
        <f>VLOOKUP($D2034,Artslister!$A$1:$W$99,11,FALSE)</f>
        <v>pulegioides</v>
      </c>
      <c r="V2034">
        <f>VLOOKUP($D2034,Artslister!$A$1:$W$99,12,FALSE)</f>
        <v>0</v>
      </c>
      <c r="W2034" t="str">
        <f>VLOOKUP($D2034,Artslister!$A$1:$W$99,13,FALSE)</f>
        <v>L.</v>
      </c>
      <c r="X2034" t="e">
        <f>VLOOKUP($D2034,Artslister!$A$1:$W$99,15,FALSE)</f>
        <v>#REF!</v>
      </c>
      <c r="Y2034" t="e">
        <f>VLOOKUP($D2034,Artslister!$A$1:$W$99,17,FALSE)</f>
        <v>#N/A</v>
      </c>
    </row>
    <row r="2035" spans="1:25" hidden="1" x14ac:dyDescent="0.3">
      <c r="A2035" t="s">
        <v>98</v>
      </c>
      <c r="B2035">
        <v>2022</v>
      </c>
      <c r="C2035" t="s">
        <v>1725</v>
      </c>
      <c r="D2035" t="s">
        <v>1979</v>
      </c>
      <c r="E2035">
        <v>5</v>
      </c>
      <c r="F2035">
        <v>1</v>
      </c>
      <c r="L2035" t="str">
        <f>VLOOKUP($D2035,Artslister!$A$1:$W$99,2,FALSE)</f>
        <v>Thymus pulegioides</v>
      </c>
      <c r="M2035">
        <f>VLOOKUP($D2035,Artslister!$A$1:$W$99,3,FALSE)</f>
        <v>102387</v>
      </c>
      <c r="N2035">
        <f>VLOOKUP($D2035,Artslister!$A$1:$W$99,4,FALSE)</f>
        <v>0</v>
      </c>
      <c r="O2035" t="str">
        <f>VLOOKUP($D2035,Artslister!$A$1:$W$99,5,FALSE)</f>
        <v>Plantae</v>
      </c>
      <c r="P2035" t="str">
        <f>VLOOKUP($D2035,Artslister!$A$1:$W$99,6,FALSE)</f>
        <v>Magnoliophyta</v>
      </c>
      <c r="Q2035" t="str">
        <f>VLOOKUP($D2035,Artslister!$A$1:$W$99,7,FALSE)</f>
        <v>Eudicots</v>
      </c>
      <c r="R2035" t="str">
        <f>VLOOKUP($D2035,Artslister!$A$1:$W$99,8,FALSE)</f>
        <v>Lamiales</v>
      </c>
      <c r="S2035" t="str">
        <f>VLOOKUP($D2035,Artslister!$A$1:$W$99,9,FALSE)</f>
        <v>Lamiaceae</v>
      </c>
      <c r="T2035" t="str">
        <f>VLOOKUP($D2035,Artslister!$A$1:$W$99,10,FALSE)</f>
        <v>Thymus</v>
      </c>
      <c r="U2035" t="str">
        <f>VLOOKUP($D2035,Artslister!$A$1:$W$99,11,FALSE)</f>
        <v>pulegioides</v>
      </c>
      <c r="V2035">
        <f>VLOOKUP($D2035,Artslister!$A$1:$W$99,12,FALSE)</f>
        <v>0</v>
      </c>
      <c r="W2035" t="str">
        <f>VLOOKUP($D2035,Artslister!$A$1:$W$99,13,FALSE)</f>
        <v>L.</v>
      </c>
      <c r="X2035" t="e">
        <f>VLOOKUP($D2035,Artslister!$A$1:$W$99,15,FALSE)</f>
        <v>#REF!</v>
      </c>
      <c r="Y2035" t="e">
        <f>VLOOKUP($D2035,Artslister!$A$1:$W$99,17,FALSE)</f>
        <v>#N/A</v>
      </c>
    </row>
    <row r="2036" spans="1:25" hidden="1" x14ac:dyDescent="0.3">
      <c r="A2036" t="s">
        <v>98</v>
      </c>
      <c r="B2036">
        <v>2022</v>
      </c>
      <c r="C2036" t="s">
        <v>1717</v>
      </c>
      <c r="D2036" t="s">
        <v>1926</v>
      </c>
      <c r="E2036">
        <v>5</v>
      </c>
      <c r="H2036">
        <v>1</v>
      </c>
      <c r="L2036" t="str">
        <f>VLOOKUP($D2036,Artslister!$A$1:$W$99,2,FALSE)</f>
        <v>Juniperus communis</v>
      </c>
      <c r="M2036" t="str">
        <f>VLOOKUP($D2036,Artslister!$A$1:$W$99,3,FALSE)</f>
        <v>103785</v>
      </c>
      <c r="N2036" t="str">
        <f>VLOOKUP($D2036,Artslister!$A$1:$W$99,4,FALSE)</f>
        <v>63745</v>
      </c>
      <c r="O2036" t="str">
        <f>VLOOKUP($D2036,Artslister!$A$1:$W$99,5,FALSE)</f>
        <v>Plantae</v>
      </c>
      <c r="P2036" t="str">
        <f>VLOOKUP($D2036,Artslister!$A$1:$W$99,6,FALSE)</f>
        <v>Pinophyta</v>
      </c>
      <c r="Q2036" t="str">
        <f>VLOOKUP($D2036,Artslister!$A$1:$W$99,7,FALSE)</f>
        <v>Pinopsida</v>
      </c>
      <c r="R2036" t="str">
        <f>VLOOKUP($D2036,Artslister!$A$1:$W$99,8,FALSE)</f>
        <v>Pinales</v>
      </c>
      <c r="S2036" t="str">
        <f>VLOOKUP($D2036,Artslister!$A$1:$W$99,9,FALSE)</f>
        <v>Cupressaceae</v>
      </c>
      <c r="T2036" t="str">
        <f>VLOOKUP($D2036,Artslister!$A$1:$W$99,10,FALSE)</f>
        <v>Juniperus</v>
      </c>
      <c r="U2036" t="str">
        <f>VLOOKUP($D2036,Artslister!$A$1:$W$99,11,FALSE)</f>
        <v>communis</v>
      </c>
      <c r="V2036">
        <f>VLOOKUP($D2036,Artslister!$A$1:$W$99,12,FALSE)</f>
        <v>0</v>
      </c>
      <c r="W2036" t="str">
        <f>VLOOKUP($D2036,Artslister!$A$1:$W$99,13,FALSE)</f>
        <v>L.</v>
      </c>
      <c r="X2036" t="e">
        <f>VLOOKUP($D2036,Artslister!$A$1:$W$99,15,FALSE)</f>
        <v>#REF!</v>
      </c>
      <c r="Y2036" t="e">
        <f>VLOOKUP($D2036,Artslister!$A$1:$W$99,17,FALSE)</f>
        <v>#N/A</v>
      </c>
    </row>
    <row r="2037" spans="1:25" hidden="1" x14ac:dyDescent="0.3">
      <c r="A2037" t="s">
        <v>98</v>
      </c>
      <c r="B2037">
        <v>2022</v>
      </c>
      <c r="C2037" t="s">
        <v>1724</v>
      </c>
      <c r="D2037" t="s">
        <v>1937</v>
      </c>
      <c r="E2037">
        <v>4</v>
      </c>
      <c r="F2037">
        <v>1</v>
      </c>
      <c r="L2037" t="str">
        <f>VLOOKUP($D2037,Artslister!$A$1:$W$99,2,FALSE)</f>
        <v>Avenula pratensis</v>
      </c>
      <c r="M2037">
        <f>VLOOKUP($D2037,Artslister!$A$1:$W$99,3,FALSE)</f>
        <v>99921</v>
      </c>
      <c r="N2037">
        <f>VLOOKUP($D2037,Artslister!$A$1:$W$99,4,FALSE)</f>
        <v>0</v>
      </c>
      <c r="O2037" t="str">
        <f>VLOOKUP($D2037,Artslister!$A$1:$W$99,5,FALSE)</f>
        <v>Plantae</v>
      </c>
      <c r="P2037" t="str">
        <f>VLOOKUP($D2037,Artslister!$A$1:$W$99,6,FALSE)</f>
        <v>Magnoliophyta</v>
      </c>
      <c r="Q2037" t="str">
        <f>VLOOKUP($D2037,Artslister!$A$1:$W$99,7,FALSE)</f>
        <v>Monocots</v>
      </c>
      <c r="R2037" t="str">
        <f>VLOOKUP($D2037,Artslister!$A$1:$W$99,8,FALSE)</f>
        <v>Poales</v>
      </c>
      <c r="S2037" t="str">
        <f>VLOOKUP($D2037,Artslister!$A$1:$W$99,9,FALSE)</f>
        <v>Poaceae</v>
      </c>
      <c r="T2037" t="str">
        <f>VLOOKUP($D2037,Artslister!$A$1:$W$99,10,FALSE)</f>
        <v>Avenula</v>
      </c>
      <c r="U2037" t="str">
        <f>VLOOKUP($D2037,Artslister!$A$1:$W$99,11,FALSE)</f>
        <v>pratensis</v>
      </c>
      <c r="V2037">
        <f>VLOOKUP($D2037,Artslister!$A$1:$W$99,12,FALSE)</f>
        <v>0</v>
      </c>
      <c r="W2037" t="str">
        <f>VLOOKUP($D2037,Artslister!$A$1:$W$99,13,FALSE)</f>
        <v>(L.) Dumort.</v>
      </c>
      <c r="X2037" t="e">
        <f>VLOOKUP($D2037,Artslister!$A$1:$W$99,15,FALSE)</f>
        <v>#REF!</v>
      </c>
      <c r="Y2037" t="e">
        <f>VLOOKUP($D2037,Artslister!$A$1:$W$99,17,FALSE)</f>
        <v>#N/A</v>
      </c>
    </row>
    <row r="2038" spans="1:25" hidden="1" x14ac:dyDescent="0.3">
      <c r="A2038" t="s">
        <v>98</v>
      </c>
      <c r="B2038">
        <v>2022</v>
      </c>
      <c r="C2038" t="s">
        <v>1725</v>
      </c>
      <c r="D2038" t="s">
        <v>2002</v>
      </c>
      <c r="E2038">
        <v>1</v>
      </c>
      <c r="F2038">
        <v>1</v>
      </c>
      <c r="L2038" t="str">
        <f>VLOOKUP($D2038,Artslister!$A$1:$W$99,2,FALSE)</f>
        <v>Briza media</v>
      </c>
      <c r="M2038">
        <f>VLOOKUP($D2038,Artslister!$A$1:$W$99,3,FALSE)</f>
        <v>99930</v>
      </c>
      <c r="N2038">
        <f>VLOOKUP($D2038,Artslister!$A$1:$W$99,4,FALSE)</f>
        <v>0</v>
      </c>
      <c r="O2038" t="str">
        <f>VLOOKUP($D2038,Artslister!$A$1:$W$99,5,FALSE)</f>
        <v>Plantae</v>
      </c>
      <c r="P2038" t="str">
        <f>VLOOKUP($D2038,Artslister!$A$1:$W$99,6,FALSE)</f>
        <v>Magnoliophyta</v>
      </c>
      <c r="Q2038" t="str">
        <f>VLOOKUP($D2038,Artslister!$A$1:$W$99,7,FALSE)</f>
        <v>Monocots</v>
      </c>
      <c r="R2038" t="str">
        <f>VLOOKUP($D2038,Artslister!$A$1:$W$99,8,FALSE)</f>
        <v>Poales</v>
      </c>
      <c r="S2038" t="str">
        <f>VLOOKUP($D2038,Artslister!$A$1:$W$99,9,FALSE)</f>
        <v>Poaceae</v>
      </c>
      <c r="T2038" t="str">
        <f>VLOOKUP($D2038,Artslister!$A$1:$W$99,10,FALSE)</f>
        <v>Briza</v>
      </c>
      <c r="U2038" t="str">
        <f>VLOOKUP($D2038,Artslister!$A$1:$W$99,11,FALSE)</f>
        <v>media</v>
      </c>
      <c r="V2038">
        <f>VLOOKUP($D2038,Artslister!$A$1:$W$99,12,FALSE)</f>
        <v>0</v>
      </c>
      <c r="W2038" t="str">
        <f>VLOOKUP($D2038,Artslister!$A$1:$W$99,13,FALSE)</f>
        <v>L.</v>
      </c>
      <c r="X2038" t="e">
        <f>VLOOKUP($D2038,Artslister!$A$1:$W$99,15,FALSE)</f>
        <v>#REF!</v>
      </c>
      <c r="Y2038" t="e">
        <f>VLOOKUP($D2038,Artslister!$A$1:$W$99,17,FALSE)</f>
        <v>#N/A</v>
      </c>
    </row>
    <row r="2039" spans="1:25" hidden="1" x14ac:dyDescent="0.3">
      <c r="A2039" t="s">
        <v>98</v>
      </c>
      <c r="B2039">
        <v>2022</v>
      </c>
      <c r="C2039" t="s">
        <v>1714</v>
      </c>
      <c r="D2039" t="s">
        <v>2002</v>
      </c>
      <c r="E2039">
        <v>1</v>
      </c>
      <c r="F2039">
        <v>1</v>
      </c>
      <c r="L2039" t="str">
        <f>VLOOKUP($D2039,Artslister!$A$1:$W$99,2,FALSE)</f>
        <v>Briza media</v>
      </c>
      <c r="M2039">
        <f>VLOOKUP($D2039,Artslister!$A$1:$W$99,3,FALSE)</f>
        <v>99930</v>
      </c>
      <c r="N2039">
        <f>VLOOKUP($D2039,Artslister!$A$1:$W$99,4,FALSE)</f>
        <v>0</v>
      </c>
      <c r="O2039" t="str">
        <f>VLOOKUP($D2039,Artslister!$A$1:$W$99,5,FALSE)</f>
        <v>Plantae</v>
      </c>
      <c r="P2039" t="str">
        <f>VLOOKUP($D2039,Artslister!$A$1:$W$99,6,FALSE)</f>
        <v>Magnoliophyta</v>
      </c>
      <c r="Q2039" t="str">
        <f>VLOOKUP($D2039,Artslister!$A$1:$W$99,7,FALSE)</f>
        <v>Monocots</v>
      </c>
      <c r="R2039" t="str">
        <f>VLOOKUP($D2039,Artslister!$A$1:$W$99,8,FALSE)</f>
        <v>Poales</v>
      </c>
      <c r="S2039" t="str">
        <f>VLOOKUP($D2039,Artslister!$A$1:$W$99,9,FALSE)</f>
        <v>Poaceae</v>
      </c>
      <c r="T2039" t="str">
        <f>VLOOKUP($D2039,Artslister!$A$1:$W$99,10,FALSE)</f>
        <v>Briza</v>
      </c>
      <c r="U2039" t="str">
        <f>VLOOKUP($D2039,Artslister!$A$1:$W$99,11,FALSE)</f>
        <v>media</v>
      </c>
      <c r="V2039">
        <f>VLOOKUP($D2039,Artslister!$A$1:$W$99,12,FALSE)</f>
        <v>0</v>
      </c>
      <c r="W2039" t="str">
        <f>VLOOKUP($D2039,Artslister!$A$1:$W$99,13,FALSE)</f>
        <v>L.</v>
      </c>
      <c r="X2039" t="e">
        <f>VLOOKUP($D2039,Artslister!$A$1:$W$99,15,FALSE)</f>
        <v>#REF!</v>
      </c>
      <c r="Y2039" t="e">
        <f>VLOOKUP($D2039,Artslister!$A$1:$W$99,17,FALSE)</f>
        <v>#N/A</v>
      </c>
    </row>
    <row r="2040" spans="1:25" hidden="1" x14ac:dyDescent="0.3">
      <c r="A2040" t="s">
        <v>98</v>
      </c>
      <c r="B2040">
        <v>2022</v>
      </c>
      <c r="C2040" t="s">
        <v>1727</v>
      </c>
      <c r="D2040" t="s">
        <v>1945</v>
      </c>
      <c r="E2040">
        <v>5</v>
      </c>
      <c r="F2040">
        <v>1</v>
      </c>
      <c r="L2040" t="str">
        <f>VLOOKUP($D2040,Artslister!$A$1:$W$99,2,FALSE)</f>
        <v>Filipendula vulgaris</v>
      </c>
      <c r="M2040" t="str">
        <f>VLOOKUP($D2040,Artslister!$A$1:$W$99,3,FALSE)</f>
        <v>103311</v>
      </c>
      <c r="N2040" t="str">
        <f>VLOOKUP($D2040,Artslister!$A$1:$W$99,4,FALSE)</f>
        <v>133275</v>
      </c>
      <c r="O2040" t="str">
        <f>VLOOKUP($D2040,Artslister!$A$1:$W$99,5,FALSE)</f>
        <v>Plantae</v>
      </c>
      <c r="P2040" t="str">
        <f>VLOOKUP($D2040,Artslister!$A$1:$W$99,6,FALSE)</f>
        <v>Magnoliophyta</v>
      </c>
      <c r="Q2040" t="str">
        <f>VLOOKUP($D2040,Artslister!$A$1:$W$99,7,FALSE)</f>
        <v>Eudicots</v>
      </c>
      <c r="R2040" t="str">
        <f>VLOOKUP($D2040,Artslister!$A$1:$W$99,8,FALSE)</f>
        <v>Rosales</v>
      </c>
      <c r="S2040" t="str">
        <f>VLOOKUP($D2040,Artslister!$A$1:$W$99,9,FALSE)</f>
        <v>Rosaceae</v>
      </c>
      <c r="T2040" t="str">
        <f>VLOOKUP($D2040,Artslister!$A$1:$W$99,10,FALSE)</f>
        <v>Filipendula</v>
      </c>
      <c r="U2040" t="str">
        <f>VLOOKUP($D2040,Artslister!$A$1:$W$99,11,FALSE)</f>
        <v>vulgaris</v>
      </c>
      <c r="V2040">
        <f>VLOOKUP($D2040,Artslister!$A$1:$W$99,12,FALSE)</f>
        <v>0</v>
      </c>
      <c r="W2040" t="str">
        <f>VLOOKUP($D2040,Artslister!$A$1:$W$99,13,FALSE)</f>
        <v>Moench</v>
      </c>
      <c r="X2040" t="e">
        <f>VLOOKUP($D2040,Artslister!$A$1:$W$99,15,FALSE)</f>
        <v>#REF!</v>
      </c>
      <c r="Y2040" t="e">
        <f>VLOOKUP($D2040,Artslister!$A$1:$W$99,17,FALSE)</f>
        <v>#N/A</v>
      </c>
    </row>
    <row r="2041" spans="1:25" hidden="1" x14ac:dyDescent="0.3">
      <c r="A2041" t="s">
        <v>98</v>
      </c>
      <c r="B2041">
        <v>2022</v>
      </c>
      <c r="C2041" t="s">
        <v>1724</v>
      </c>
      <c r="D2041" t="s">
        <v>1945</v>
      </c>
      <c r="E2041">
        <v>1</v>
      </c>
      <c r="F2041">
        <v>1</v>
      </c>
      <c r="L2041" t="str">
        <f>VLOOKUP($D2041,Artslister!$A$1:$W$99,2,FALSE)</f>
        <v>Filipendula vulgaris</v>
      </c>
      <c r="M2041" t="str">
        <f>VLOOKUP($D2041,Artslister!$A$1:$W$99,3,FALSE)</f>
        <v>103311</v>
      </c>
      <c r="N2041" t="str">
        <f>VLOOKUP($D2041,Artslister!$A$1:$W$99,4,FALSE)</f>
        <v>133275</v>
      </c>
      <c r="O2041" t="str">
        <f>VLOOKUP($D2041,Artslister!$A$1:$W$99,5,FALSE)</f>
        <v>Plantae</v>
      </c>
      <c r="P2041" t="str">
        <f>VLOOKUP($D2041,Artslister!$A$1:$W$99,6,FALSE)</f>
        <v>Magnoliophyta</v>
      </c>
      <c r="Q2041" t="str">
        <f>VLOOKUP($D2041,Artslister!$A$1:$W$99,7,FALSE)</f>
        <v>Eudicots</v>
      </c>
      <c r="R2041" t="str">
        <f>VLOOKUP($D2041,Artslister!$A$1:$W$99,8,FALSE)</f>
        <v>Rosales</v>
      </c>
      <c r="S2041" t="str">
        <f>VLOOKUP($D2041,Artslister!$A$1:$W$99,9,FALSE)</f>
        <v>Rosaceae</v>
      </c>
      <c r="T2041" t="str">
        <f>VLOOKUP($D2041,Artslister!$A$1:$W$99,10,FALSE)</f>
        <v>Filipendula</v>
      </c>
      <c r="U2041" t="str">
        <f>VLOOKUP($D2041,Artslister!$A$1:$W$99,11,FALSE)</f>
        <v>vulgaris</v>
      </c>
      <c r="V2041">
        <f>VLOOKUP($D2041,Artslister!$A$1:$W$99,12,FALSE)</f>
        <v>0</v>
      </c>
      <c r="W2041" t="str">
        <f>VLOOKUP($D2041,Artslister!$A$1:$W$99,13,FALSE)</f>
        <v>Moench</v>
      </c>
      <c r="X2041" t="e">
        <f>VLOOKUP($D2041,Artslister!$A$1:$W$99,15,FALSE)</f>
        <v>#REF!</v>
      </c>
      <c r="Y2041" t="e">
        <f>VLOOKUP($D2041,Artslister!$A$1:$W$99,17,FALSE)</f>
        <v>#N/A</v>
      </c>
    </row>
    <row r="2042" spans="1:25" hidden="1" x14ac:dyDescent="0.3">
      <c r="A2042" t="s">
        <v>98</v>
      </c>
      <c r="B2042">
        <v>2022</v>
      </c>
      <c r="C2042" t="s">
        <v>1720</v>
      </c>
      <c r="D2042" t="s">
        <v>1945</v>
      </c>
      <c r="E2042">
        <v>15</v>
      </c>
      <c r="F2042">
        <v>1</v>
      </c>
      <c r="L2042" t="str">
        <f>VLOOKUP($D2042,Artslister!$A$1:$W$99,2,FALSE)</f>
        <v>Filipendula vulgaris</v>
      </c>
      <c r="M2042" t="str">
        <f>VLOOKUP($D2042,Artslister!$A$1:$W$99,3,FALSE)</f>
        <v>103311</v>
      </c>
      <c r="N2042" t="str">
        <f>VLOOKUP($D2042,Artslister!$A$1:$W$99,4,FALSE)</f>
        <v>133275</v>
      </c>
      <c r="O2042" t="str">
        <f>VLOOKUP($D2042,Artslister!$A$1:$W$99,5,FALSE)</f>
        <v>Plantae</v>
      </c>
      <c r="P2042" t="str">
        <f>VLOOKUP($D2042,Artslister!$A$1:$W$99,6,FALSE)</f>
        <v>Magnoliophyta</v>
      </c>
      <c r="Q2042" t="str">
        <f>VLOOKUP($D2042,Artslister!$A$1:$W$99,7,FALSE)</f>
        <v>Eudicots</v>
      </c>
      <c r="R2042" t="str">
        <f>VLOOKUP($D2042,Artslister!$A$1:$W$99,8,FALSE)</f>
        <v>Rosales</v>
      </c>
      <c r="S2042" t="str">
        <f>VLOOKUP($D2042,Artslister!$A$1:$W$99,9,FALSE)</f>
        <v>Rosaceae</v>
      </c>
      <c r="T2042" t="str">
        <f>VLOOKUP($D2042,Artslister!$A$1:$W$99,10,FALSE)</f>
        <v>Filipendula</v>
      </c>
      <c r="U2042" t="str">
        <f>VLOOKUP($D2042,Artslister!$A$1:$W$99,11,FALSE)</f>
        <v>vulgaris</v>
      </c>
      <c r="V2042">
        <f>VLOOKUP($D2042,Artslister!$A$1:$W$99,12,FALSE)</f>
        <v>0</v>
      </c>
      <c r="W2042" t="str">
        <f>VLOOKUP($D2042,Artslister!$A$1:$W$99,13,FALSE)</f>
        <v>Moench</v>
      </c>
      <c r="X2042" t="e">
        <f>VLOOKUP($D2042,Artslister!$A$1:$W$99,15,FALSE)</f>
        <v>#REF!</v>
      </c>
      <c r="Y2042" t="e">
        <f>VLOOKUP($D2042,Artslister!$A$1:$W$99,17,FALSE)</f>
        <v>#N/A</v>
      </c>
    </row>
    <row r="2043" spans="1:25" hidden="1" x14ac:dyDescent="0.3">
      <c r="A2043" t="s">
        <v>98</v>
      </c>
      <c r="B2043">
        <v>2022</v>
      </c>
      <c r="C2043" t="s">
        <v>1719</v>
      </c>
      <c r="D2043" t="s">
        <v>1945</v>
      </c>
      <c r="E2043">
        <v>50</v>
      </c>
      <c r="F2043">
        <v>1</v>
      </c>
      <c r="L2043" t="str">
        <f>VLOOKUP($D2043,Artslister!$A$1:$W$99,2,FALSE)</f>
        <v>Filipendula vulgaris</v>
      </c>
      <c r="M2043" t="str">
        <f>VLOOKUP($D2043,Artslister!$A$1:$W$99,3,FALSE)</f>
        <v>103311</v>
      </c>
      <c r="N2043" t="str">
        <f>VLOOKUP($D2043,Artslister!$A$1:$W$99,4,FALSE)</f>
        <v>133275</v>
      </c>
      <c r="O2043" t="str">
        <f>VLOOKUP($D2043,Artslister!$A$1:$W$99,5,FALSE)</f>
        <v>Plantae</v>
      </c>
      <c r="P2043" t="str">
        <f>VLOOKUP($D2043,Artslister!$A$1:$W$99,6,FALSE)</f>
        <v>Magnoliophyta</v>
      </c>
      <c r="Q2043" t="str">
        <f>VLOOKUP($D2043,Artslister!$A$1:$W$99,7,FALSE)</f>
        <v>Eudicots</v>
      </c>
      <c r="R2043" t="str">
        <f>VLOOKUP($D2043,Artslister!$A$1:$W$99,8,FALSE)</f>
        <v>Rosales</v>
      </c>
      <c r="S2043" t="str">
        <f>VLOOKUP($D2043,Artslister!$A$1:$W$99,9,FALSE)</f>
        <v>Rosaceae</v>
      </c>
      <c r="T2043" t="str">
        <f>VLOOKUP($D2043,Artslister!$A$1:$W$99,10,FALSE)</f>
        <v>Filipendula</v>
      </c>
      <c r="U2043" t="str">
        <f>VLOOKUP($D2043,Artslister!$A$1:$W$99,11,FALSE)</f>
        <v>vulgaris</v>
      </c>
      <c r="V2043">
        <f>VLOOKUP($D2043,Artslister!$A$1:$W$99,12,FALSE)</f>
        <v>0</v>
      </c>
      <c r="W2043" t="str">
        <f>VLOOKUP($D2043,Artslister!$A$1:$W$99,13,FALSE)</f>
        <v>Moench</v>
      </c>
      <c r="X2043" t="e">
        <f>VLOOKUP($D2043,Artslister!$A$1:$W$99,15,FALSE)</f>
        <v>#REF!</v>
      </c>
      <c r="Y2043" t="e">
        <f>VLOOKUP($D2043,Artslister!$A$1:$W$99,17,FALSE)</f>
        <v>#N/A</v>
      </c>
    </row>
    <row r="2044" spans="1:25" hidden="1" x14ac:dyDescent="0.3">
      <c r="A2044" t="s">
        <v>98</v>
      </c>
      <c r="B2044">
        <v>2022</v>
      </c>
      <c r="C2044" t="s">
        <v>1721</v>
      </c>
      <c r="D2044" t="s">
        <v>1945</v>
      </c>
      <c r="E2044">
        <v>5</v>
      </c>
      <c r="F2044">
        <v>1</v>
      </c>
      <c r="L2044" t="str">
        <f>VLOOKUP($D2044,Artslister!$A$1:$W$99,2,FALSE)</f>
        <v>Filipendula vulgaris</v>
      </c>
      <c r="M2044" t="str">
        <f>VLOOKUP($D2044,Artslister!$A$1:$W$99,3,FALSE)</f>
        <v>103311</v>
      </c>
      <c r="N2044" t="str">
        <f>VLOOKUP($D2044,Artslister!$A$1:$W$99,4,FALSE)</f>
        <v>133275</v>
      </c>
      <c r="O2044" t="str">
        <f>VLOOKUP($D2044,Artslister!$A$1:$W$99,5,FALSE)</f>
        <v>Plantae</v>
      </c>
      <c r="P2044" t="str">
        <f>VLOOKUP($D2044,Artslister!$A$1:$W$99,6,FALSE)</f>
        <v>Magnoliophyta</v>
      </c>
      <c r="Q2044" t="str">
        <f>VLOOKUP($D2044,Artslister!$A$1:$W$99,7,FALSE)</f>
        <v>Eudicots</v>
      </c>
      <c r="R2044" t="str">
        <f>VLOOKUP($D2044,Artslister!$A$1:$W$99,8,FALSE)</f>
        <v>Rosales</v>
      </c>
      <c r="S2044" t="str">
        <f>VLOOKUP($D2044,Artslister!$A$1:$W$99,9,FALSE)</f>
        <v>Rosaceae</v>
      </c>
      <c r="T2044" t="str">
        <f>VLOOKUP($D2044,Artslister!$A$1:$W$99,10,FALSE)</f>
        <v>Filipendula</v>
      </c>
      <c r="U2044" t="str">
        <f>VLOOKUP($D2044,Artslister!$A$1:$W$99,11,FALSE)</f>
        <v>vulgaris</v>
      </c>
      <c r="V2044">
        <f>VLOOKUP($D2044,Artslister!$A$1:$W$99,12,FALSE)</f>
        <v>0</v>
      </c>
      <c r="W2044" t="str">
        <f>VLOOKUP($D2044,Artslister!$A$1:$W$99,13,FALSE)</f>
        <v>Moench</v>
      </c>
      <c r="X2044" t="e">
        <f>VLOOKUP($D2044,Artslister!$A$1:$W$99,15,FALSE)</f>
        <v>#REF!</v>
      </c>
      <c r="Y2044" t="e">
        <f>VLOOKUP($D2044,Artslister!$A$1:$W$99,17,FALSE)</f>
        <v>#N/A</v>
      </c>
    </row>
    <row r="2045" spans="1:25" hidden="1" x14ac:dyDescent="0.3">
      <c r="A2045" t="s">
        <v>98</v>
      </c>
      <c r="B2045">
        <v>2022</v>
      </c>
      <c r="C2045" t="s">
        <v>1725</v>
      </c>
      <c r="D2045" t="s">
        <v>1945</v>
      </c>
      <c r="E2045">
        <v>8</v>
      </c>
      <c r="F2045">
        <v>1</v>
      </c>
      <c r="L2045" t="str">
        <f>VLOOKUP($D2045,Artslister!$A$1:$W$99,2,FALSE)</f>
        <v>Filipendula vulgaris</v>
      </c>
      <c r="M2045" t="str">
        <f>VLOOKUP($D2045,Artslister!$A$1:$W$99,3,FALSE)</f>
        <v>103311</v>
      </c>
      <c r="N2045" t="str">
        <f>VLOOKUP($D2045,Artslister!$A$1:$W$99,4,FALSE)</f>
        <v>133275</v>
      </c>
      <c r="O2045" t="str">
        <f>VLOOKUP($D2045,Artslister!$A$1:$W$99,5,FALSE)</f>
        <v>Plantae</v>
      </c>
      <c r="P2045" t="str">
        <f>VLOOKUP($D2045,Artslister!$A$1:$W$99,6,FALSE)</f>
        <v>Magnoliophyta</v>
      </c>
      <c r="Q2045" t="str">
        <f>VLOOKUP($D2045,Artslister!$A$1:$W$99,7,FALSE)</f>
        <v>Eudicots</v>
      </c>
      <c r="R2045" t="str">
        <f>VLOOKUP($D2045,Artslister!$A$1:$W$99,8,FALSE)</f>
        <v>Rosales</v>
      </c>
      <c r="S2045" t="str">
        <f>VLOOKUP($D2045,Artslister!$A$1:$W$99,9,FALSE)</f>
        <v>Rosaceae</v>
      </c>
      <c r="T2045" t="str">
        <f>VLOOKUP($D2045,Artslister!$A$1:$W$99,10,FALSE)</f>
        <v>Filipendula</v>
      </c>
      <c r="U2045" t="str">
        <f>VLOOKUP($D2045,Artslister!$A$1:$W$99,11,FALSE)</f>
        <v>vulgaris</v>
      </c>
      <c r="V2045">
        <f>VLOOKUP($D2045,Artslister!$A$1:$W$99,12,FALSE)</f>
        <v>0</v>
      </c>
      <c r="W2045" t="str">
        <f>VLOOKUP($D2045,Artslister!$A$1:$W$99,13,FALSE)</f>
        <v>Moench</v>
      </c>
      <c r="X2045" t="e">
        <f>VLOOKUP($D2045,Artslister!$A$1:$W$99,15,FALSE)</f>
        <v>#REF!</v>
      </c>
      <c r="Y2045" t="e">
        <f>VLOOKUP($D2045,Artslister!$A$1:$W$99,17,FALSE)</f>
        <v>#N/A</v>
      </c>
    </row>
    <row r="2046" spans="1:25" hidden="1" x14ac:dyDescent="0.3">
      <c r="A2046" t="s">
        <v>98</v>
      </c>
      <c r="B2046">
        <v>2022</v>
      </c>
      <c r="C2046" t="s">
        <v>1720</v>
      </c>
      <c r="D2046" t="s">
        <v>1927</v>
      </c>
      <c r="E2046">
        <v>1</v>
      </c>
      <c r="F2046">
        <v>1</v>
      </c>
      <c r="L2046" t="str">
        <f>VLOOKUP($D2046,Artslister!$A$1:$W$99,2,FALSE)</f>
        <v>Ranunculus polyanthemos</v>
      </c>
      <c r="M2046" t="str">
        <f>VLOOKUP($D2046,Artslister!$A$1:$W$99,3,FALSE)</f>
        <v>103162</v>
      </c>
      <c r="N2046" t="str">
        <f>VLOOKUP($D2046,Artslister!$A$1:$W$99,4,FALSE)</f>
        <v>136513</v>
      </c>
      <c r="O2046" t="str">
        <f>VLOOKUP($D2046,Artslister!$A$1:$W$99,5,FALSE)</f>
        <v>Plantae</v>
      </c>
      <c r="P2046" t="str">
        <f>VLOOKUP($D2046,Artslister!$A$1:$W$99,6,FALSE)</f>
        <v>Magnoliophyta</v>
      </c>
      <c r="Q2046" t="str">
        <f>VLOOKUP($D2046,Artslister!$A$1:$W$99,7,FALSE)</f>
        <v>Eudicots</v>
      </c>
      <c r="R2046" t="str">
        <f>VLOOKUP($D2046,Artslister!$A$1:$W$99,8,FALSE)</f>
        <v>Ranunculales</v>
      </c>
      <c r="S2046" t="str">
        <f>VLOOKUP($D2046,Artslister!$A$1:$W$99,9,FALSE)</f>
        <v>Ranunculaceae</v>
      </c>
      <c r="T2046" t="str">
        <f>VLOOKUP($D2046,Artslister!$A$1:$W$99,10,FALSE)</f>
        <v>Ranunculus</v>
      </c>
      <c r="U2046" t="str">
        <f>VLOOKUP($D2046,Artslister!$A$1:$W$99,11,FALSE)</f>
        <v>polyanthemos</v>
      </c>
      <c r="V2046">
        <f>VLOOKUP($D2046,Artslister!$A$1:$W$99,12,FALSE)</f>
        <v>0</v>
      </c>
      <c r="W2046" t="str">
        <f>VLOOKUP($D2046,Artslister!$A$1:$W$99,13,FALSE)</f>
        <v>L.</v>
      </c>
      <c r="X2046" t="e">
        <f>VLOOKUP($D2046,Artslister!$A$1:$W$99,15,FALSE)</f>
        <v>#REF!</v>
      </c>
      <c r="Y2046" t="e">
        <f>VLOOKUP($D2046,Artslister!$A$1:$W$99,17,FALSE)</f>
        <v>#N/A</v>
      </c>
    </row>
    <row r="2047" spans="1:25" hidden="1" x14ac:dyDescent="0.3">
      <c r="A2047" t="s">
        <v>98</v>
      </c>
      <c r="B2047">
        <v>2022</v>
      </c>
      <c r="C2047" t="s">
        <v>1723</v>
      </c>
      <c r="D2047" t="s">
        <v>1961</v>
      </c>
      <c r="E2047">
        <v>1</v>
      </c>
      <c r="F2047">
        <v>1</v>
      </c>
      <c r="L2047" t="str">
        <f>VLOOKUP($D2047,Artslister!$A$1:$W$99,2,FALSE)</f>
        <v>Primula veris</v>
      </c>
      <c r="M2047">
        <f>VLOOKUP($D2047,Artslister!$A$1:$W$99,3,FALSE)</f>
        <v>101883</v>
      </c>
      <c r="N2047">
        <f>VLOOKUP($D2047,Artslister!$A$1:$W$99,4,FALSE)</f>
        <v>0</v>
      </c>
      <c r="O2047" t="str">
        <f>VLOOKUP($D2047,Artslister!$A$1:$W$99,5,FALSE)</f>
        <v>Plantae</v>
      </c>
      <c r="P2047" t="str">
        <f>VLOOKUP($D2047,Artslister!$A$1:$W$99,6,FALSE)</f>
        <v>Magnoliophyta</v>
      </c>
      <c r="Q2047" t="str">
        <f>VLOOKUP($D2047,Artslister!$A$1:$W$99,7,FALSE)</f>
        <v>Eudicots</v>
      </c>
      <c r="R2047" t="str">
        <f>VLOOKUP($D2047,Artslister!$A$1:$W$99,8,FALSE)</f>
        <v>Ericales</v>
      </c>
      <c r="S2047" t="str">
        <f>VLOOKUP($D2047,Artslister!$A$1:$W$99,9,FALSE)</f>
        <v>Primulaceae</v>
      </c>
      <c r="T2047" t="str">
        <f>VLOOKUP($D2047,Artslister!$A$1:$W$99,10,FALSE)</f>
        <v>Primula</v>
      </c>
      <c r="U2047" t="str">
        <f>VLOOKUP($D2047,Artslister!$A$1:$W$99,11,FALSE)</f>
        <v>veris</v>
      </c>
      <c r="V2047">
        <f>VLOOKUP($D2047,Artslister!$A$1:$W$99,12,FALSE)</f>
        <v>0</v>
      </c>
      <c r="W2047" t="str">
        <f>VLOOKUP($D2047,Artslister!$A$1:$W$99,13,FALSE)</f>
        <v>L.</v>
      </c>
      <c r="X2047" t="e">
        <f>VLOOKUP($D2047,Artslister!$A$1:$W$99,15,FALSE)</f>
        <v>#REF!</v>
      </c>
      <c r="Y2047" t="e">
        <f>VLOOKUP($D2047,Artslister!$A$1:$W$99,17,FALSE)</f>
        <v>#N/A</v>
      </c>
    </row>
    <row r="2048" spans="1:25" hidden="1" x14ac:dyDescent="0.3">
      <c r="A2048" t="s">
        <v>98</v>
      </c>
      <c r="B2048">
        <v>2022</v>
      </c>
      <c r="C2048" t="s">
        <v>1727</v>
      </c>
      <c r="D2048" t="s">
        <v>1961</v>
      </c>
      <c r="E2048">
        <v>5</v>
      </c>
      <c r="F2048">
        <v>1</v>
      </c>
      <c r="L2048" t="str">
        <f>VLOOKUP($D2048,Artslister!$A$1:$W$99,2,FALSE)</f>
        <v>Primula veris</v>
      </c>
      <c r="M2048">
        <f>VLOOKUP($D2048,Artslister!$A$1:$W$99,3,FALSE)</f>
        <v>101883</v>
      </c>
      <c r="N2048">
        <f>VLOOKUP($D2048,Artslister!$A$1:$W$99,4,FALSE)</f>
        <v>0</v>
      </c>
      <c r="O2048" t="str">
        <f>VLOOKUP($D2048,Artslister!$A$1:$W$99,5,FALSE)</f>
        <v>Plantae</v>
      </c>
      <c r="P2048" t="str">
        <f>VLOOKUP($D2048,Artslister!$A$1:$W$99,6,FALSE)</f>
        <v>Magnoliophyta</v>
      </c>
      <c r="Q2048" t="str">
        <f>VLOOKUP($D2048,Artslister!$A$1:$W$99,7,FALSE)</f>
        <v>Eudicots</v>
      </c>
      <c r="R2048" t="str">
        <f>VLOOKUP($D2048,Artslister!$A$1:$W$99,8,FALSE)</f>
        <v>Ericales</v>
      </c>
      <c r="S2048" t="str">
        <f>VLOOKUP($D2048,Artslister!$A$1:$W$99,9,FALSE)</f>
        <v>Primulaceae</v>
      </c>
      <c r="T2048" t="str">
        <f>VLOOKUP($D2048,Artslister!$A$1:$W$99,10,FALSE)</f>
        <v>Primula</v>
      </c>
      <c r="U2048" t="str">
        <f>VLOOKUP($D2048,Artslister!$A$1:$W$99,11,FALSE)</f>
        <v>veris</v>
      </c>
      <c r="V2048">
        <f>VLOOKUP($D2048,Artslister!$A$1:$W$99,12,FALSE)</f>
        <v>0</v>
      </c>
      <c r="W2048" t="str">
        <f>VLOOKUP($D2048,Artslister!$A$1:$W$99,13,FALSE)</f>
        <v>L.</v>
      </c>
      <c r="X2048" t="e">
        <f>VLOOKUP($D2048,Artslister!$A$1:$W$99,15,FALSE)</f>
        <v>#REF!</v>
      </c>
      <c r="Y2048" t="e">
        <f>VLOOKUP($D2048,Artslister!$A$1:$W$99,17,FALSE)</f>
        <v>#N/A</v>
      </c>
    </row>
    <row r="2049" spans="1:25" hidden="1" x14ac:dyDescent="0.3">
      <c r="A2049" t="s">
        <v>98</v>
      </c>
      <c r="B2049">
        <v>2022</v>
      </c>
      <c r="C2049" t="s">
        <v>1717</v>
      </c>
      <c r="D2049" t="s">
        <v>1961</v>
      </c>
      <c r="E2049">
        <v>5</v>
      </c>
      <c r="F2049">
        <v>1</v>
      </c>
      <c r="L2049" t="str">
        <f>VLOOKUP($D2049,Artslister!$A$1:$W$99,2,FALSE)</f>
        <v>Primula veris</v>
      </c>
      <c r="M2049">
        <f>VLOOKUP($D2049,Artslister!$A$1:$W$99,3,FALSE)</f>
        <v>101883</v>
      </c>
      <c r="N2049">
        <f>VLOOKUP($D2049,Artslister!$A$1:$W$99,4,FALSE)</f>
        <v>0</v>
      </c>
      <c r="O2049" t="str">
        <f>VLOOKUP($D2049,Artslister!$A$1:$W$99,5,FALSE)</f>
        <v>Plantae</v>
      </c>
      <c r="P2049" t="str">
        <f>VLOOKUP($D2049,Artslister!$A$1:$W$99,6,FALSE)</f>
        <v>Magnoliophyta</v>
      </c>
      <c r="Q2049" t="str">
        <f>VLOOKUP($D2049,Artslister!$A$1:$W$99,7,FALSE)</f>
        <v>Eudicots</v>
      </c>
      <c r="R2049" t="str">
        <f>VLOOKUP($D2049,Artslister!$A$1:$W$99,8,FALSE)</f>
        <v>Ericales</v>
      </c>
      <c r="S2049" t="str">
        <f>VLOOKUP($D2049,Artslister!$A$1:$W$99,9,FALSE)</f>
        <v>Primulaceae</v>
      </c>
      <c r="T2049" t="str">
        <f>VLOOKUP($D2049,Artslister!$A$1:$W$99,10,FALSE)</f>
        <v>Primula</v>
      </c>
      <c r="U2049" t="str">
        <f>VLOOKUP($D2049,Artslister!$A$1:$W$99,11,FALSE)</f>
        <v>veris</v>
      </c>
      <c r="V2049">
        <f>VLOOKUP($D2049,Artslister!$A$1:$W$99,12,FALSE)</f>
        <v>0</v>
      </c>
      <c r="W2049" t="str">
        <f>VLOOKUP($D2049,Artslister!$A$1:$W$99,13,FALSE)</f>
        <v>L.</v>
      </c>
      <c r="X2049" t="e">
        <f>VLOOKUP($D2049,Artslister!$A$1:$W$99,15,FALSE)</f>
        <v>#REF!</v>
      </c>
      <c r="Y2049" t="e">
        <f>VLOOKUP($D2049,Artslister!$A$1:$W$99,17,FALSE)</f>
        <v>#N/A</v>
      </c>
    </row>
    <row r="2050" spans="1:25" hidden="1" x14ac:dyDescent="0.3">
      <c r="A2050" t="s">
        <v>98</v>
      </c>
      <c r="B2050">
        <v>2022</v>
      </c>
      <c r="C2050" t="s">
        <v>1720</v>
      </c>
      <c r="D2050" t="s">
        <v>1961</v>
      </c>
      <c r="E2050">
        <v>3</v>
      </c>
      <c r="F2050">
        <v>1</v>
      </c>
      <c r="L2050" t="str">
        <f>VLOOKUP($D2050,Artslister!$A$1:$W$99,2,FALSE)</f>
        <v>Primula veris</v>
      </c>
      <c r="M2050">
        <f>VLOOKUP($D2050,Artslister!$A$1:$W$99,3,FALSE)</f>
        <v>101883</v>
      </c>
      <c r="N2050">
        <f>VLOOKUP($D2050,Artslister!$A$1:$W$99,4,FALSE)</f>
        <v>0</v>
      </c>
      <c r="O2050" t="str">
        <f>VLOOKUP($D2050,Artslister!$A$1:$W$99,5,FALSE)</f>
        <v>Plantae</v>
      </c>
      <c r="P2050" t="str">
        <f>VLOOKUP($D2050,Artslister!$A$1:$W$99,6,FALSE)</f>
        <v>Magnoliophyta</v>
      </c>
      <c r="Q2050" t="str">
        <f>VLOOKUP($D2050,Artslister!$A$1:$W$99,7,FALSE)</f>
        <v>Eudicots</v>
      </c>
      <c r="R2050" t="str">
        <f>VLOOKUP($D2050,Artslister!$A$1:$W$99,8,FALSE)</f>
        <v>Ericales</v>
      </c>
      <c r="S2050" t="str">
        <f>VLOOKUP($D2050,Artslister!$A$1:$W$99,9,FALSE)</f>
        <v>Primulaceae</v>
      </c>
      <c r="T2050" t="str">
        <f>VLOOKUP($D2050,Artslister!$A$1:$W$99,10,FALSE)</f>
        <v>Primula</v>
      </c>
      <c r="U2050" t="str">
        <f>VLOOKUP($D2050,Artslister!$A$1:$W$99,11,FALSE)</f>
        <v>veris</v>
      </c>
      <c r="V2050">
        <f>VLOOKUP($D2050,Artslister!$A$1:$W$99,12,FALSE)</f>
        <v>0</v>
      </c>
      <c r="W2050" t="str">
        <f>VLOOKUP($D2050,Artslister!$A$1:$W$99,13,FALSE)</f>
        <v>L.</v>
      </c>
      <c r="X2050" t="e">
        <f>VLOOKUP($D2050,Artslister!$A$1:$W$99,15,FALSE)</f>
        <v>#REF!</v>
      </c>
      <c r="Y2050" t="e">
        <f>VLOOKUP($D2050,Artslister!$A$1:$W$99,17,FALSE)</f>
        <v>#N/A</v>
      </c>
    </row>
    <row r="2051" spans="1:25" hidden="1" x14ac:dyDescent="0.3">
      <c r="A2051" t="s">
        <v>98</v>
      </c>
      <c r="B2051">
        <v>2022</v>
      </c>
      <c r="C2051" t="s">
        <v>1721</v>
      </c>
      <c r="D2051" t="s">
        <v>1961</v>
      </c>
      <c r="E2051">
        <v>1</v>
      </c>
      <c r="F2051">
        <v>1</v>
      </c>
      <c r="L2051" t="str">
        <f>VLOOKUP($D2051,Artslister!$A$1:$W$99,2,FALSE)</f>
        <v>Primula veris</v>
      </c>
      <c r="M2051">
        <f>VLOOKUP($D2051,Artslister!$A$1:$W$99,3,FALSE)</f>
        <v>101883</v>
      </c>
      <c r="N2051">
        <f>VLOOKUP($D2051,Artslister!$A$1:$W$99,4,FALSE)</f>
        <v>0</v>
      </c>
      <c r="O2051" t="str">
        <f>VLOOKUP($D2051,Artslister!$A$1:$W$99,5,FALSE)</f>
        <v>Plantae</v>
      </c>
      <c r="P2051" t="str">
        <f>VLOOKUP($D2051,Artslister!$A$1:$W$99,6,FALSE)</f>
        <v>Magnoliophyta</v>
      </c>
      <c r="Q2051" t="str">
        <f>VLOOKUP($D2051,Artslister!$A$1:$W$99,7,FALSE)</f>
        <v>Eudicots</v>
      </c>
      <c r="R2051" t="str">
        <f>VLOOKUP($D2051,Artslister!$A$1:$W$99,8,FALSE)</f>
        <v>Ericales</v>
      </c>
      <c r="S2051" t="str">
        <f>VLOOKUP($D2051,Artslister!$A$1:$W$99,9,FALSE)</f>
        <v>Primulaceae</v>
      </c>
      <c r="T2051" t="str">
        <f>VLOOKUP($D2051,Artslister!$A$1:$W$99,10,FALSE)</f>
        <v>Primula</v>
      </c>
      <c r="U2051" t="str">
        <f>VLOOKUP($D2051,Artslister!$A$1:$W$99,11,FALSE)</f>
        <v>veris</v>
      </c>
      <c r="V2051">
        <f>VLOOKUP($D2051,Artslister!$A$1:$W$99,12,FALSE)</f>
        <v>0</v>
      </c>
      <c r="W2051" t="str">
        <f>VLOOKUP($D2051,Artslister!$A$1:$W$99,13,FALSE)</f>
        <v>L.</v>
      </c>
      <c r="X2051" t="e">
        <f>VLOOKUP($D2051,Artslister!$A$1:$W$99,15,FALSE)</f>
        <v>#REF!</v>
      </c>
      <c r="Y2051" t="e">
        <f>VLOOKUP($D2051,Artslister!$A$1:$W$99,17,FALSE)</f>
        <v>#N/A</v>
      </c>
    </row>
    <row r="2052" spans="1:25" hidden="1" x14ac:dyDescent="0.3">
      <c r="A2052" t="s">
        <v>98</v>
      </c>
      <c r="B2052">
        <v>2022</v>
      </c>
      <c r="C2052" t="s">
        <v>1715</v>
      </c>
      <c r="D2052" t="s">
        <v>1961</v>
      </c>
      <c r="E2052">
        <v>2</v>
      </c>
      <c r="F2052">
        <v>1</v>
      </c>
      <c r="L2052" t="str">
        <f>VLOOKUP($D2052,Artslister!$A$1:$W$99,2,FALSE)</f>
        <v>Primula veris</v>
      </c>
      <c r="M2052">
        <f>VLOOKUP($D2052,Artslister!$A$1:$W$99,3,FALSE)</f>
        <v>101883</v>
      </c>
      <c r="N2052">
        <f>VLOOKUP($D2052,Artslister!$A$1:$W$99,4,FALSE)</f>
        <v>0</v>
      </c>
      <c r="O2052" t="str">
        <f>VLOOKUP($D2052,Artslister!$A$1:$W$99,5,FALSE)</f>
        <v>Plantae</v>
      </c>
      <c r="P2052" t="str">
        <f>VLOOKUP($D2052,Artslister!$A$1:$W$99,6,FALSE)</f>
        <v>Magnoliophyta</v>
      </c>
      <c r="Q2052" t="str">
        <f>VLOOKUP($D2052,Artslister!$A$1:$W$99,7,FALSE)</f>
        <v>Eudicots</v>
      </c>
      <c r="R2052" t="str">
        <f>VLOOKUP($D2052,Artslister!$A$1:$W$99,8,FALSE)</f>
        <v>Ericales</v>
      </c>
      <c r="S2052" t="str">
        <f>VLOOKUP($D2052,Artslister!$A$1:$W$99,9,FALSE)</f>
        <v>Primulaceae</v>
      </c>
      <c r="T2052" t="str">
        <f>VLOOKUP($D2052,Artslister!$A$1:$W$99,10,FALSE)</f>
        <v>Primula</v>
      </c>
      <c r="U2052" t="str">
        <f>VLOOKUP($D2052,Artslister!$A$1:$W$99,11,FALSE)</f>
        <v>veris</v>
      </c>
      <c r="V2052">
        <f>VLOOKUP($D2052,Artslister!$A$1:$W$99,12,FALSE)</f>
        <v>0</v>
      </c>
      <c r="W2052" t="str">
        <f>VLOOKUP($D2052,Artslister!$A$1:$W$99,13,FALSE)</f>
        <v>L.</v>
      </c>
      <c r="X2052" t="e">
        <f>VLOOKUP($D2052,Artslister!$A$1:$W$99,15,FALSE)</f>
        <v>#REF!</v>
      </c>
      <c r="Y2052" t="e">
        <f>VLOOKUP($D2052,Artslister!$A$1:$W$99,17,FALSE)</f>
        <v>#N/A</v>
      </c>
    </row>
    <row r="2053" spans="1:25" hidden="1" x14ac:dyDescent="0.3">
      <c r="A2053" t="s">
        <v>98</v>
      </c>
      <c r="B2053">
        <v>2022</v>
      </c>
      <c r="C2053" t="s">
        <v>1717</v>
      </c>
      <c r="D2053" t="s">
        <v>667</v>
      </c>
      <c r="E2053">
        <v>10</v>
      </c>
      <c r="H2053">
        <v>1</v>
      </c>
      <c r="L2053" t="str">
        <f>VLOOKUP($D2053,Artslister!$A$1:$W$99,2,FALSE)</f>
        <v>Sorbus aucuparia</v>
      </c>
      <c r="M2053" t="str">
        <f>VLOOKUP($D2053,Artslister!$A$1:$W$99,3,FALSE)</f>
        <v>103483</v>
      </c>
      <c r="N2053" t="str">
        <f>VLOOKUP($D2053,Artslister!$A$1:$W$99,4,FALSE)</f>
        <v>137885</v>
      </c>
      <c r="O2053" t="str">
        <f>VLOOKUP($D2053,Artslister!$A$1:$W$99,5,FALSE)</f>
        <v>Plantae</v>
      </c>
      <c r="P2053" t="str">
        <f>VLOOKUP($D2053,Artslister!$A$1:$W$99,6,FALSE)</f>
        <v>Magnoliophyta</v>
      </c>
      <c r="Q2053" t="str">
        <f>VLOOKUP($D2053,Artslister!$A$1:$W$99,7,FALSE)</f>
        <v>Eudicots</v>
      </c>
      <c r="R2053" t="str">
        <f>VLOOKUP($D2053,Artslister!$A$1:$W$99,8,FALSE)</f>
        <v>Rosales</v>
      </c>
      <c r="S2053" t="str">
        <f>VLOOKUP($D2053,Artslister!$A$1:$W$99,9,FALSE)</f>
        <v>Rosaceae</v>
      </c>
      <c r="T2053" t="str">
        <f>VLOOKUP($D2053,Artslister!$A$1:$W$99,10,FALSE)</f>
        <v>Sorbus</v>
      </c>
      <c r="U2053" t="str">
        <f>VLOOKUP($D2053,Artslister!$A$1:$W$99,11,FALSE)</f>
        <v>aucuparia</v>
      </c>
      <c r="V2053">
        <f>VLOOKUP($D2053,Artslister!$A$1:$W$99,12,FALSE)</f>
        <v>0</v>
      </c>
      <c r="W2053" t="str">
        <f>VLOOKUP($D2053,Artslister!$A$1:$W$99,13,FALSE)</f>
        <v>L.</v>
      </c>
      <c r="X2053" t="e">
        <f>VLOOKUP($D2053,Artslister!$A$1:$W$99,15,FALSE)</f>
        <v>#REF!</v>
      </c>
      <c r="Y2053" t="e">
        <f>VLOOKUP($D2053,Artslister!$A$1:$W$99,17,FALSE)</f>
        <v>#N/A</v>
      </c>
    </row>
    <row r="2054" spans="1:25" hidden="1" x14ac:dyDescent="0.3">
      <c r="A2054" t="s">
        <v>98</v>
      </c>
      <c r="B2054">
        <v>2022</v>
      </c>
      <c r="C2054" t="s">
        <v>1724</v>
      </c>
      <c r="D2054" t="s">
        <v>1928</v>
      </c>
      <c r="E2054">
        <v>10</v>
      </c>
      <c r="H2054">
        <v>1</v>
      </c>
      <c r="L2054" t="str">
        <f>VLOOKUP($D2054,Artslister!$A$1:$W$99,2,FALSE)</f>
        <v>Rosa sp.</v>
      </c>
      <c r="M2054" t="str">
        <f>VLOOKUP($D2054,Artslister!$A$1:$W$99,3,FALSE)</f>
        <v>103384</v>
      </c>
      <c r="N2054" t="str">
        <f>VLOOKUP($D2054,Artslister!$A$1:$W$99,4,FALSE)</f>
        <v>63344</v>
      </c>
      <c r="O2054" t="str">
        <f>VLOOKUP($D2054,Artslister!$A$1:$W$99,5,FALSE)</f>
        <v>Plantae</v>
      </c>
      <c r="P2054" t="str">
        <f>VLOOKUP($D2054,Artslister!$A$1:$W$99,6,FALSE)</f>
        <v>Magnoliophyta</v>
      </c>
      <c r="Q2054" t="str">
        <f>VLOOKUP($D2054,Artslister!$A$1:$W$99,7,FALSE)</f>
        <v>Eudicots</v>
      </c>
      <c r="R2054" t="str">
        <f>VLOOKUP($D2054,Artslister!$A$1:$W$99,8,FALSE)</f>
        <v>Rosales</v>
      </c>
      <c r="S2054" t="str">
        <f>VLOOKUP($D2054,Artslister!$A$1:$W$99,9,FALSE)</f>
        <v>Rosaceae</v>
      </c>
      <c r="T2054" t="str">
        <f>VLOOKUP($D2054,Artslister!$A$1:$W$99,10,FALSE)</f>
        <v>Rosa</v>
      </c>
      <c r="U2054">
        <f>VLOOKUP($D2054,Artslister!$A$1:$W$99,11,FALSE)</f>
        <v>0</v>
      </c>
      <c r="V2054">
        <f>VLOOKUP($D2054,Artslister!$A$1:$W$99,12,FALSE)</f>
        <v>0</v>
      </c>
      <c r="W2054" t="str">
        <f>VLOOKUP($D2054,Artslister!$A$1:$W$99,13,FALSE)</f>
        <v>L.</v>
      </c>
      <c r="X2054" t="e">
        <f>VLOOKUP($D2054,Artslister!$A$1:$W$99,15,FALSE)</f>
        <v>#REF!</v>
      </c>
      <c r="Y2054" t="e">
        <f>VLOOKUP($D2054,Artslister!$A$1:$W$99,17,FALSE)</f>
        <v>#N/A</v>
      </c>
    </row>
    <row r="2055" spans="1:25" hidden="1" x14ac:dyDescent="0.3">
      <c r="A2055" t="s">
        <v>98</v>
      </c>
      <c r="B2055">
        <v>2022</v>
      </c>
      <c r="C2055" t="s">
        <v>1720</v>
      </c>
      <c r="D2055" t="s">
        <v>1928</v>
      </c>
      <c r="E2055">
        <v>5</v>
      </c>
      <c r="H2055">
        <v>1</v>
      </c>
      <c r="L2055" t="str">
        <f>VLOOKUP($D2055,Artslister!$A$1:$W$99,2,FALSE)</f>
        <v>Rosa sp.</v>
      </c>
      <c r="M2055" t="str">
        <f>VLOOKUP($D2055,Artslister!$A$1:$W$99,3,FALSE)</f>
        <v>103384</v>
      </c>
      <c r="N2055" t="str">
        <f>VLOOKUP($D2055,Artslister!$A$1:$W$99,4,FALSE)</f>
        <v>63344</v>
      </c>
      <c r="O2055" t="str">
        <f>VLOOKUP($D2055,Artslister!$A$1:$W$99,5,FALSE)</f>
        <v>Plantae</v>
      </c>
      <c r="P2055" t="str">
        <f>VLOOKUP($D2055,Artslister!$A$1:$W$99,6,FALSE)</f>
        <v>Magnoliophyta</v>
      </c>
      <c r="Q2055" t="str">
        <f>VLOOKUP($D2055,Artslister!$A$1:$W$99,7,FALSE)</f>
        <v>Eudicots</v>
      </c>
      <c r="R2055" t="str">
        <f>VLOOKUP($D2055,Artslister!$A$1:$W$99,8,FALSE)</f>
        <v>Rosales</v>
      </c>
      <c r="S2055" t="str">
        <f>VLOOKUP($D2055,Artslister!$A$1:$W$99,9,FALSE)</f>
        <v>Rosaceae</v>
      </c>
      <c r="T2055" t="str">
        <f>VLOOKUP($D2055,Artslister!$A$1:$W$99,10,FALSE)</f>
        <v>Rosa</v>
      </c>
      <c r="U2055">
        <f>VLOOKUP($D2055,Artslister!$A$1:$W$99,11,FALSE)</f>
        <v>0</v>
      </c>
      <c r="V2055">
        <f>VLOOKUP($D2055,Artslister!$A$1:$W$99,12,FALSE)</f>
        <v>0</v>
      </c>
      <c r="W2055" t="str">
        <f>VLOOKUP($D2055,Artslister!$A$1:$W$99,13,FALSE)</f>
        <v>L.</v>
      </c>
      <c r="X2055" t="e">
        <f>VLOOKUP($D2055,Artslister!$A$1:$W$99,15,FALSE)</f>
        <v>#REF!</v>
      </c>
      <c r="Y2055" t="e">
        <f>VLOOKUP($D2055,Artslister!$A$1:$W$99,17,FALSE)</f>
        <v>#N/A</v>
      </c>
    </row>
    <row r="2056" spans="1:25" hidden="1" x14ac:dyDescent="0.3">
      <c r="A2056" t="s">
        <v>98</v>
      </c>
      <c r="B2056">
        <v>2022</v>
      </c>
      <c r="C2056" t="s">
        <v>1721</v>
      </c>
      <c r="D2056" t="s">
        <v>1928</v>
      </c>
      <c r="E2056">
        <v>2</v>
      </c>
      <c r="H2056">
        <v>1</v>
      </c>
      <c r="L2056" t="str">
        <f>VLOOKUP($D2056,Artslister!$A$1:$W$99,2,FALSE)</f>
        <v>Rosa sp.</v>
      </c>
      <c r="M2056" t="str">
        <f>VLOOKUP($D2056,Artslister!$A$1:$W$99,3,FALSE)</f>
        <v>103384</v>
      </c>
      <c r="N2056" t="str">
        <f>VLOOKUP($D2056,Artslister!$A$1:$W$99,4,FALSE)</f>
        <v>63344</v>
      </c>
      <c r="O2056" t="str">
        <f>VLOOKUP($D2056,Artslister!$A$1:$W$99,5,FALSE)</f>
        <v>Plantae</v>
      </c>
      <c r="P2056" t="str">
        <f>VLOOKUP($D2056,Artslister!$A$1:$W$99,6,FALSE)</f>
        <v>Magnoliophyta</v>
      </c>
      <c r="Q2056" t="str">
        <f>VLOOKUP($D2056,Artslister!$A$1:$W$99,7,FALSE)</f>
        <v>Eudicots</v>
      </c>
      <c r="R2056" t="str">
        <f>VLOOKUP($D2056,Artslister!$A$1:$W$99,8,FALSE)</f>
        <v>Rosales</v>
      </c>
      <c r="S2056" t="str">
        <f>VLOOKUP($D2056,Artslister!$A$1:$W$99,9,FALSE)</f>
        <v>Rosaceae</v>
      </c>
      <c r="T2056" t="str">
        <f>VLOOKUP($D2056,Artslister!$A$1:$W$99,10,FALSE)</f>
        <v>Rosa</v>
      </c>
      <c r="U2056">
        <f>VLOOKUP($D2056,Artslister!$A$1:$W$99,11,FALSE)</f>
        <v>0</v>
      </c>
      <c r="V2056">
        <f>VLOOKUP($D2056,Artslister!$A$1:$W$99,12,FALSE)</f>
        <v>0</v>
      </c>
      <c r="W2056" t="str">
        <f>VLOOKUP($D2056,Artslister!$A$1:$W$99,13,FALSE)</f>
        <v>L.</v>
      </c>
      <c r="X2056" t="e">
        <f>VLOOKUP($D2056,Artslister!$A$1:$W$99,15,FALSE)</f>
        <v>#REF!</v>
      </c>
      <c r="Y2056" t="e">
        <f>VLOOKUP($D2056,Artslister!$A$1:$W$99,17,FALSE)</f>
        <v>#N/A</v>
      </c>
    </row>
    <row r="2057" spans="1:25" hidden="1" x14ac:dyDescent="0.3">
      <c r="A2057" t="s">
        <v>98</v>
      </c>
      <c r="B2057">
        <v>2022</v>
      </c>
      <c r="C2057" t="s">
        <v>1727</v>
      </c>
      <c r="D2057" t="s">
        <v>1974</v>
      </c>
      <c r="E2057">
        <v>1</v>
      </c>
      <c r="F2057">
        <v>1</v>
      </c>
      <c r="L2057" t="str">
        <f>VLOOKUP($D2057,Artslister!$A$1:$W$99,2,FALSE)</f>
        <v>Arabis wahlenbergii</v>
      </c>
      <c r="M2057" t="str">
        <f>VLOOKUP($D2057,Artslister!$A$1:$W$99,3,FALSE)</f>
        <v>141653</v>
      </c>
      <c r="N2057" t="str">
        <f>VLOOKUP($D2057,Artslister!$A$1:$W$99,4,FALSE)</f>
        <v>144043</v>
      </c>
      <c r="O2057" t="str">
        <f>VLOOKUP($D2057,Artslister!$A$1:$W$99,5,FALSE)</f>
        <v>Plantae</v>
      </c>
      <c r="P2057" t="str">
        <f>VLOOKUP($D2057,Artslister!$A$1:$W$99,6,FALSE)</f>
        <v>Magnoliophyta</v>
      </c>
      <c r="Q2057" t="str">
        <f>VLOOKUP($D2057,Artslister!$A$1:$W$99,7,FALSE)</f>
        <v>Eudicots</v>
      </c>
      <c r="R2057" t="str">
        <f>VLOOKUP($D2057,Artslister!$A$1:$W$99,8,FALSE)</f>
        <v>Brassicales</v>
      </c>
      <c r="S2057" t="str">
        <f>VLOOKUP($D2057,Artslister!$A$1:$W$99,9,FALSE)</f>
        <v>Brassicaceae</v>
      </c>
      <c r="T2057" t="str">
        <f>VLOOKUP($D2057,Artslister!$A$1:$W$99,10,FALSE)</f>
        <v>Arabis</v>
      </c>
      <c r="U2057" t="str">
        <f>VLOOKUP($D2057,Artslister!$A$1:$W$99,11,FALSE)</f>
        <v>wahlenbergii</v>
      </c>
      <c r="V2057">
        <f>VLOOKUP($D2057,Artslister!$A$1:$W$99,12,FALSE)</f>
        <v>0</v>
      </c>
      <c r="W2057" t="str">
        <f>VLOOKUP($D2057,Artslister!$A$1:$W$99,13,FALSE)</f>
        <v>Jord.</v>
      </c>
      <c r="X2057" t="e">
        <f>VLOOKUP($D2057,Artslister!$A$1:$W$99,15,FALSE)</f>
        <v>#REF!</v>
      </c>
      <c r="Y2057" t="e">
        <f>VLOOKUP($D2057,Artslister!$A$1:$W$99,17,FALSE)</f>
        <v>#N/A</v>
      </c>
    </row>
    <row r="2058" spans="1:25" hidden="1" x14ac:dyDescent="0.3">
      <c r="A2058" t="s">
        <v>98</v>
      </c>
      <c r="B2058">
        <v>2022</v>
      </c>
      <c r="C2058" t="s">
        <v>1717</v>
      </c>
      <c r="D2058" t="s">
        <v>1974</v>
      </c>
      <c r="E2058">
        <v>0.1</v>
      </c>
      <c r="F2058">
        <v>1</v>
      </c>
      <c r="L2058" t="str">
        <f>VLOOKUP($D2058,Artslister!$A$1:$W$99,2,FALSE)</f>
        <v>Arabis wahlenbergii</v>
      </c>
      <c r="M2058" t="str">
        <f>VLOOKUP($D2058,Artslister!$A$1:$W$99,3,FALSE)</f>
        <v>141653</v>
      </c>
      <c r="N2058" t="str">
        <f>VLOOKUP($D2058,Artslister!$A$1:$W$99,4,FALSE)</f>
        <v>144043</v>
      </c>
      <c r="O2058" t="str">
        <f>VLOOKUP($D2058,Artslister!$A$1:$W$99,5,FALSE)</f>
        <v>Plantae</v>
      </c>
      <c r="P2058" t="str">
        <f>VLOOKUP($D2058,Artslister!$A$1:$W$99,6,FALSE)</f>
        <v>Magnoliophyta</v>
      </c>
      <c r="Q2058" t="str">
        <f>VLOOKUP($D2058,Artslister!$A$1:$W$99,7,FALSE)</f>
        <v>Eudicots</v>
      </c>
      <c r="R2058" t="str">
        <f>VLOOKUP($D2058,Artslister!$A$1:$W$99,8,FALSE)</f>
        <v>Brassicales</v>
      </c>
      <c r="S2058" t="str">
        <f>VLOOKUP($D2058,Artslister!$A$1:$W$99,9,FALSE)</f>
        <v>Brassicaceae</v>
      </c>
      <c r="T2058" t="str">
        <f>VLOOKUP($D2058,Artslister!$A$1:$W$99,10,FALSE)</f>
        <v>Arabis</v>
      </c>
      <c r="U2058" t="str">
        <f>VLOOKUP($D2058,Artslister!$A$1:$W$99,11,FALSE)</f>
        <v>wahlenbergii</v>
      </c>
      <c r="V2058">
        <f>VLOOKUP($D2058,Artslister!$A$1:$W$99,12,FALSE)</f>
        <v>0</v>
      </c>
      <c r="W2058" t="str">
        <f>VLOOKUP($D2058,Artslister!$A$1:$W$99,13,FALSE)</f>
        <v>Jord.</v>
      </c>
      <c r="X2058" t="e">
        <f>VLOOKUP($D2058,Artslister!$A$1:$W$99,15,FALSE)</f>
        <v>#REF!</v>
      </c>
      <c r="Y2058" t="e">
        <f>VLOOKUP($D2058,Artslister!$A$1:$W$99,17,FALSE)</f>
        <v>#N/A</v>
      </c>
    </row>
    <row r="2059" spans="1:25" hidden="1" x14ac:dyDescent="0.3">
      <c r="A2059" t="s">
        <v>98</v>
      </c>
      <c r="B2059">
        <v>2022</v>
      </c>
      <c r="C2059" t="s">
        <v>1724</v>
      </c>
      <c r="D2059" t="s">
        <v>1974</v>
      </c>
      <c r="E2059">
        <v>0.1</v>
      </c>
      <c r="F2059">
        <v>1</v>
      </c>
      <c r="L2059" t="str">
        <f>VLOOKUP($D2059,Artslister!$A$1:$W$99,2,FALSE)</f>
        <v>Arabis wahlenbergii</v>
      </c>
      <c r="M2059" t="str">
        <f>VLOOKUP($D2059,Artslister!$A$1:$W$99,3,FALSE)</f>
        <v>141653</v>
      </c>
      <c r="N2059" t="str">
        <f>VLOOKUP($D2059,Artslister!$A$1:$W$99,4,FALSE)</f>
        <v>144043</v>
      </c>
      <c r="O2059" t="str">
        <f>VLOOKUP($D2059,Artslister!$A$1:$W$99,5,FALSE)</f>
        <v>Plantae</v>
      </c>
      <c r="P2059" t="str">
        <f>VLOOKUP($D2059,Artslister!$A$1:$W$99,6,FALSE)</f>
        <v>Magnoliophyta</v>
      </c>
      <c r="Q2059" t="str">
        <f>VLOOKUP($D2059,Artslister!$A$1:$W$99,7,FALSE)</f>
        <v>Eudicots</v>
      </c>
      <c r="R2059" t="str">
        <f>VLOOKUP($D2059,Artslister!$A$1:$W$99,8,FALSE)</f>
        <v>Brassicales</v>
      </c>
      <c r="S2059" t="str">
        <f>VLOOKUP($D2059,Artslister!$A$1:$W$99,9,FALSE)</f>
        <v>Brassicaceae</v>
      </c>
      <c r="T2059" t="str">
        <f>VLOOKUP($D2059,Artslister!$A$1:$W$99,10,FALSE)</f>
        <v>Arabis</v>
      </c>
      <c r="U2059" t="str">
        <f>VLOOKUP($D2059,Artslister!$A$1:$W$99,11,FALSE)</f>
        <v>wahlenbergii</v>
      </c>
      <c r="V2059">
        <f>VLOOKUP($D2059,Artslister!$A$1:$W$99,12,FALSE)</f>
        <v>0</v>
      </c>
      <c r="W2059" t="str">
        <f>VLOOKUP($D2059,Artslister!$A$1:$W$99,13,FALSE)</f>
        <v>Jord.</v>
      </c>
      <c r="X2059" t="e">
        <f>VLOOKUP($D2059,Artslister!$A$1:$W$99,15,FALSE)</f>
        <v>#REF!</v>
      </c>
      <c r="Y2059" t="e">
        <f>VLOOKUP($D2059,Artslister!$A$1:$W$99,17,FALSE)</f>
        <v>#N/A</v>
      </c>
    </row>
    <row r="2060" spans="1:25" hidden="1" x14ac:dyDescent="0.3">
      <c r="A2060" t="s">
        <v>86</v>
      </c>
      <c r="B2060">
        <v>2022</v>
      </c>
      <c r="C2060" t="s">
        <v>1764</v>
      </c>
      <c r="D2060" t="s">
        <v>1923</v>
      </c>
      <c r="E2060">
        <v>2</v>
      </c>
      <c r="F2060">
        <v>1</v>
      </c>
      <c r="L2060" t="str">
        <f>VLOOKUP($D2060,Artslister!$A$1:$W$99,2,FALSE)</f>
        <v>Veronica spicata</v>
      </c>
      <c r="M2060" t="str">
        <f>VLOOKUP($D2060,Artslister!$A$1:$W$99,3,FALSE)</f>
        <v>102575</v>
      </c>
      <c r="N2060" t="str">
        <f>VLOOKUP($D2060,Artslister!$A$1:$W$99,4,FALSE)</f>
        <v>144891</v>
      </c>
      <c r="O2060" t="str">
        <f>VLOOKUP($D2060,Artslister!$A$1:$W$99,5,FALSE)</f>
        <v>Plantae</v>
      </c>
      <c r="P2060" t="str">
        <f>VLOOKUP($D2060,Artslister!$A$1:$W$99,6,FALSE)</f>
        <v>Magnoliophyta</v>
      </c>
      <c r="Q2060" t="str">
        <f>VLOOKUP($D2060,Artslister!$A$1:$W$99,7,FALSE)</f>
        <v>Eudicots</v>
      </c>
      <c r="R2060" t="str">
        <f>VLOOKUP($D2060,Artslister!$A$1:$W$99,8,FALSE)</f>
        <v>Lamiales</v>
      </c>
      <c r="S2060" t="str">
        <f>VLOOKUP($D2060,Artslister!$A$1:$W$99,9,FALSE)</f>
        <v>Plantaginaceae</v>
      </c>
      <c r="T2060" t="str">
        <f>VLOOKUP($D2060,Artslister!$A$1:$W$99,10,FALSE)</f>
        <v>Veronica</v>
      </c>
      <c r="U2060" t="str">
        <f>VLOOKUP($D2060,Artslister!$A$1:$W$99,11,FALSE)</f>
        <v>spicata</v>
      </c>
      <c r="V2060">
        <f>VLOOKUP($D2060,Artslister!$A$1:$W$99,12,FALSE)</f>
        <v>0</v>
      </c>
      <c r="W2060" t="str">
        <f>VLOOKUP($D2060,Artslister!$A$1:$W$99,13,FALSE)</f>
        <v>L.</v>
      </c>
      <c r="X2060" t="e">
        <f>VLOOKUP($D2060,Artslister!$A$1:$W$99,15,FALSE)</f>
        <v>#REF!</v>
      </c>
      <c r="Y2060" t="e">
        <f>VLOOKUP($D2060,Artslister!$A$1:$W$99,17,FALSE)</f>
        <v>#N/A</v>
      </c>
    </row>
    <row r="2061" spans="1:25" hidden="1" x14ac:dyDescent="0.3">
      <c r="A2061" t="s">
        <v>86</v>
      </c>
      <c r="B2061">
        <v>2022</v>
      </c>
      <c r="C2061" t="s">
        <v>1761</v>
      </c>
      <c r="D2061" t="s">
        <v>1923</v>
      </c>
      <c r="E2061">
        <v>1</v>
      </c>
      <c r="F2061">
        <v>1</v>
      </c>
      <c r="L2061" t="str">
        <f>VLOOKUP($D2061,Artslister!$A$1:$W$99,2,FALSE)</f>
        <v>Veronica spicata</v>
      </c>
      <c r="M2061" t="str">
        <f>VLOOKUP($D2061,Artslister!$A$1:$W$99,3,FALSE)</f>
        <v>102575</v>
      </c>
      <c r="N2061" t="str">
        <f>VLOOKUP($D2061,Artslister!$A$1:$W$99,4,FALSE)</f>
        <v>144891</v>
      </c>
      <c r="O2061" t="str">
        <f>VLOOKUP($D2061,Artslister!$A$1:$W$99,5,FALSE)</f>
        <v>Plantae</v>
      </c>
      <c r="P2061" t="str">
        <f>VLOOKUP($D2061,Artslister!$A$1:$W$99,6,FALSE)</f>
        <v>Magnoliophyta</v>
      </c>
      <c r="Q2061" t="str">
        <f>VLOOKUP($D2061,Artslister!$A$1:$W$99,7,FALSE)</f>
        <v>Eudicots</v>
      </c>
      <c r="R2061" t="str">
        <f>VLOOKUP($D2061,Artslister!$A$1:$W$99,8,FALSE)</f>
        <v>Lamiales</v>
      </c>
      <c r="S2061" t="str">
        <f>VLOOKUP($D2061,Artslister!$A$1:$W$99,9,FALSE)</f>
        <v>Plantaginaceae</v>
      </c>
      <c r="T2061" t="str">
        <f>VLOOKUP($D2061,Artslister!$A$1:$W$99,10,FALSE)</f>
        <v>Veronica</v>
      </c>
      <c r="U2061" t="str">
        <f>VLOOKUP($D2061,Artslister!$A$1:$W$99,11,FALSE)</f>
        <v>spicata</v>
      </c>
      <c r="V2061">
        <f>VLOOKUP($D2061,Artslister!$A$1:$W$99,12,FALSE)</f>
        <v>0</v>
      </c>
      <c r="W2061" t="str">
        <f>VLOOKUP($D2061,Artslister!$A$1:$W$99,13,FALSE)</f>
        <v>L.</v>
      </c>
      <c r="X2061" t="e">
        <f>VLOOKUP($D2061,Artslister!$A$1:$W$99,15,FALSE)</f>
        <v>#REF!</v>
      </c>
      <c r="Y2061" t="e">
        <f>VLOOKUP($D2061,Artslister!$A$1:$W$99,17,FALSE)</f>
        <v>#N/A</v>
      </c>
    </row>
    <row r="2062" spans="1:25" hidden="1" x14ac:dyDescent="0.3">
      <c r="A2062" t="s">
        <v>86</v>
      </c>
      <c r="B2062">
        <v>2022</v>
      </c>
      <c r="C2062" t="s">
        <v>1763</v>
      </c>
      <c r="D2062" t="s">
        <v>1923</v>
      </c>
      <c r="E2062">
        <v>1</v>
      </c>
      <c r="F2062">
        <v>1</v>
      </c>
      <c r="L2062" t="str">
        <f>VLOOKUP($D2062,Artslister!$A$1:$W$99,2,FALSE)</f>
        <v>Veronica spicata</v>
      </c>
      <c r="M2062" t="str">
        <f>VLOOKUP($D2062,Artslister!$A$1:$W$99,3,FALSE)</f>
        <v>102575</v>
      </c>
      <c r="N2062" t="str">
        <f>VLOOKUP($D2062,Artslister!$A$1:$W$99,4,FALSE)</f>
        <v>144891</v>
      </c>
      <c r="O2062" t="str">
        <f>VLOOKUP($D2062,Artslister!$A$1:$W$99,5,FALSE)</f>
        <v>Plantae</v>
      </c>
      <c r="P2062" t="str">
        <f>VLOOKUP($D2062,Artslister!$A$1:$W$99,6,FALSE)</f>
        <v>Magnoliophyta</v>
      </c>
      <c r="Q2062" t="str">
        <f>VLOOKUP($D2062,Artslister!$A$1:$W$99,7,FALSE)</f>
        <v>Eudicots</v>
      </c>
      <c r="R2062" t="str">
        <f>VLOOKUP($D2062,Artslister!$A$1:$W$99,8,FALSE)</f>
        <v>Lamiales</v>
      </c>
      <c r="S2062" t="str">
        <f>VLOOKUP($D2062,Artslister!$A$1:$W$99,9,FALSE)</f>
        <v>Plantaginaceae</v>
      </c>
      <c r="T2062" t="str">
        <f>VLOOKUP($D2062,Artslister!$A$1:$W$99,10,FALSE)</f>
        <v>Veronica</v>
      </c>
      <c r="U2062" t="str">
        <f>VLOOKUP($D2062,Artslister!$A$1:$W$99,11,FALSE)</f>
        <v>spicata</v>
      </c>
      <c r="V2062">
        <f>VLOOKUP($D2062,Artslister!$A$1:$W$99,12,FALSE)</f>
        <v>0</v>
      </c>
      <c r="W2062" t="str">
        <f>VLOOKUP($D2062,Artslister!$A$1:$W$99,13,FALSE)</f>
        <v>L.</v>
      </c>
      <c r="X2062" t="e">
        <f>VLOOKUP($D2062,Artslister!$A$1:$W$99,15,FALSE)</f>
        <v>#REF!</v>
      </c>
      <c r="Y2062" t="e">
        <f>VLOOKUP($D2062,Artslister!$A$1:$W$99,17,FALSE)</f>
        <v>#N/A</v>
      </c>
    </row>
    <row r="2063" spans="1:25" hidden="1" x14ac:dyDescent="0.3">
      <c r="A2063" t="s">
        <v>86</v>
      </c>
      <c r="B2063">
        <v>2022</v>
      </c>
      <c r="C2063" t="s">
        <v>1765</v>
      </c>
      <c r="D2063" t="s">
        <v>1923</v>
      </c>
      <c r="E2063">
        <v>1</v>
      </c>
      <c r="F2063">
        <v>1</v>
      </c>
      <c r="L2063" t="str">
        <f>VLOOKUP($D2063,Artslister!$A$1:$W$99,2,FALSE)</f>
        <v>Veronica spicata</v>
      </c>
      <c r="M2063" t="str">
        <f>VLOOKUP($D2063,Artslister!$A$1:$W$99,3,FALSE)</f>
        <v>102575</v>
      </c>
      <c r="N2063" t="str">
        <f>VLOOKUP($D2063,Artslister!$A$1:$W$99,4,FALSE)</f>
        <v>144891</v>
      </c>
      <c r="O2063" t="str">
        <f>VLOOKUP($D2063,Artslister!$A$1:$W$99,5,FALSE)</f>
        <v>Plantae</v>
      </c>
      <c r="P2063" t="str">
        <f>VLOOKUP($D2063,Artslister!$A$1:$W$99,6,FALSE)</f>
        <v>Magnoliophyta</v>
      </c>
      <c r="Q2063" t="str">
        <f>VLOOKUP($D2063,Artslister!$A$1:$W$99,7,FALSE)</f>
        <v>Eudicots</v>
      </c>
      <c r="R2063" t="str">
        <f>VLOOKUP($D2063,Artslister!$A$1:$W$99,8,FALSE)</f>
        <v>Lamiales</v>
      </c>
      <c r="S2063" t="str">
        <f>VLOOKUP($D2063,Artslister!$A$1:$W$99,9,FALSE)</f>
        <v>Plantaginaceae</v>
      </c>
      <c r="T2063" t="str">
        <f>VLOOKUP($D2063,Artslister!$A$1:$W$99,10,FALSE)</f>
        <v>Veronica</v>
      </c>
      <c r="U2063" t="str">
        <f>VLOOKUP($D2063,Artslister!$A$1:$W$99,11,FALSE)</f>
        <v>spicata</v>
      </c>
      <c r="V2063">
        <f>VLOOKUP($D2063,Artslister!$A$1:$W$99,12,FALSE)</f>
        <v>0</v>
      </c>
      <c r="W2063" t="str">
        <f>VLOOKUP($D2063,Artslister!$A$1:$W$99,13,FALSE)</f>
        <v>L.</v>
      </c>
      <c r="X2063" t="e">
        <f>VLOOKUP($D2063,Artslister!$A$1:$W$99,15,FALSE)</f>
        <v>#REF!</v>
      </c>
      <c r="Y2063" t="e">
        <f>VLOOKUP($D2063,Artslister!$A$1:$W$99,17,FALSE)</f>
        <v>#N/A</v>
      </c>
    </row>
    <row r="2064" spans="1:25" hidden="1" x14ac:dyDescent="0.3">
      <c r="A2064" t="s">
        <v>86</v>
      </c>
      <c r="B2064">
        <v>2022</v>
      </c>
      <c r="C2064" t="s">
        <v>1757</v>
      </c>
      <c r="D2064" t="s">
        <v>1923</v>
      </c>
      <c r="E2064">
        <v>2</v>
      </c>
      <c r="F2064">
        <v>1</v>
      </c>
      <c r="L2064" t="str">
        <f>VLOOKUP($D2064,Artslister!$A$1:$W$99,2,FALSE)</f>
        <v>Veronica spicata</v>
      </c>
      <c r="M2064" t="str">
        <f>VLOOKUP($D2064,Artslister!$A$1:$W$99,3,FALSE)</f>
        <v>102575</v>
      </c>
      <c r="N2064" t="str">
        <f>VLOOKUP($D2064,Artslister!$A$1:$W$99,4,FALSE)</f>
        <v>144891</v>
      </c>
      <c r="O2064" t="str">
        <f>VLOOKUP($D2064,Artslister!$A$1:$W$99,5,FALSE)</f>
        <v>Plantae</v>
      </c>
      <c r="P2064" t="str">
        <f>VLOOKUP($D2064,Artslister!$A$1:$W$99,6,FALSE)</f>
        <v>Magnoliophyta</v>
      </c>
      <c r="Q2064" t="str">
        <f>VLOOKUP($D2064,Artslister!$A$1:$W$99,7,FALSE)</f>
        <v>Eudicots</v>
      </c>
      <c r="R2064" t="str">
        <f>VLOOKUP($D2064,Artslister!$A$1:$W$99,8,FALSE)</f>
        <v>Lamiales</v>
      </c>
      <c r="S2064" t="str">
        <f>VLOOKUP($D2064,Artslister!$A$1:$W$99,9,FALSE)</f>
        <v>Plantaginaceae</v>
      </c>
      <c r="T2064" t="str">
        <f>VLOOKUP($D2064,Artslister!$A$1:$W$99,10,FALSE)</f>
        <v>Veronica</v>
      </c>
      <c r="U2064" t="str">
        <f>VLOOKUP($D2064,Artslister!$A$1:$W$99,11,FALSE)</f>
        <v>spicata</v>
      </c>
      <c r="V2064">
        <f>VLOOKUP($D2064,Artslister!$A$1:$W$99,12,FALSE)</f>
        <v>0</v>
      </c>
      <c r="W2064" t="str">
        <f>VLOOKUP($D2064,Artslister!$A$1:$W$99,13,FALSE)</f>
        <v>L.</v>
      </c>
      <c r="X2064" t="e">
        <f>VLOOKUP($D2064,Artslister!$A$1:$W$99,15,FALSE)</f>
        <v>#REF!</v>
      </c>
      <c r="Y2064" t="e">
        <f>VLOOKUP($D2064,Artslister!$A$1:$W$99,17,FALSE)</f>
        <v>#N/A</v>
      </c>
    </row>
    <row r="2065" spans="1:25" hidden="1" x14ac:dyDescent="0.3">
      <c r="A2065" t="s">
        <v>86</v>
      </c>
      <c r="B2065">
        <v>2022</v>
      </c>
      <c r="C2065" t="s">
        <v>1752</v>
      </c>
      <c r="D2065" t="s">
        <v>1923</v>
      </c>
      <c r="E2065">
        <v>0.1</v>
      </c>
      <c r="F2065">
        <v>1</v>
      </c>
      <c r="L2065" t="str">
        <f>VLOOKUP($D2065,Artslister!$A$1:$W$99,2,FALSE)</f>
        <v>Veronica spicata</v>
      </c>
      <c r="M2065" t="str">
        <f>VLOOKUP($D2065,Artslister!$A$1:$W$99,3,FALSE)</f>
        <v>102575</v>
      </c>
      <c r="N2065" t="str">
        <f>VLOOKUP($D2065,Artslister!$A$1:$W$99,4,FALSE)</f>
        <v>144891</v>
      </c>
      <c r="O2065" t="str">
        <f>VLOOKUP($D2065,Artslister!$A$1:$W$99,5,FALSE)</f>
        <v>Plantae</v>
      </c>
      <c r="P2065" t="str">
        <f>VLOOKUP($D2065,Artslister!$A$1:$W$99,6,FALSE)</f>
        <v>Magnoliophyta</v>
      </c>
      <c r="Q2065" t="str">
        <f>VLOOKUP($D2065,Artslister!$A$1:$W$99,7,FALSE)</f>
        <v>Eudicots</v>
      </c>
      <c r="R2065" t="str">
        <f>VLOOKUP($D2065,Artslister!$A$1:$W$99,8,FALSE)</f>
        <v>Lamiales</v>
      </c>
      <c r="S2065" t="str">
        <f>VLOOKUP($D2065,Artslister!$A$1:$W$99,9,FALSE)</f>
        <v>Plantaginaceae</v>
      </c>
      <c r="T2065" t="str">
        <f>VLOOKUP($D2065,Artslister!$A$1:$W$99,10,FALSE)</f>
        <v>Veronica</v>
      </c>
      <c r="U2065" t="str">
        <f>VLOOKUP($D2065,Artslister!$A$1:$W$99,11,FALSE)</f>
        <v>spicata</v>
      </c>
      <c r="V2065">
        <f>VLOOKUP($D2065,Artslister!$A$1:$W$99,12,FALSE)</f>
        <v>0</v>
      </c>
      <c r="W2065" t="str">
        <f>VLOOKUP($D2065,Artslister!$A$1:$W$99,13,FALSE)</f>
        <v>L.</v>
      </c>
      <c r="X2065" t="e">
        <f>VLOOKUP($D2065,Artslister!$A$1:$W$99,15,FALSE)</f>
        <v>#REF!</v>
      </c>
      <c r="Y2065" t="e">
        <f>VLOOKUP($D2065,Artslister!$A$1:$W$99,17,FALSE)</f>
        <v>#N/A</v>
      </c>
    </row>
    <row r="2066" spans="1:25" hidden="1" x14ac:dyDescent="0.3">
      <c r="A2066" t="s">
        <v>86</v>
      </c>
      <c r="B2066">
        <v>2022</v>
      </c>
      <c r="C2066" t="s">
        <v>1750</v>
      </c>
      <c r="D2066" t="s">
        <v>1931</v>
      </c>
      <c r="E2066">
        <v>1</v>
      </c>
      <c r="H2066">
        <v>1</v>
      </c>
      <c r="L2066" t="str">
        <f>VLOOKUP($D2066,Artslister!$A$1:$W$99,2,FALSE)</f>
        <v>Fraxinus excelsior</v>
      </c>
      <c r="M2066" t="str">
        <f>VLOOKUP($D2066,Artslister!$A$1:$W$99,3,FALSE)</f>
        <v>102409</v>
      </c>
      <c r="N2066" t="str">
        <f>VLOOKUP($D2066,Artslister!$A$1:$W$99,4,FALSE)</f>
        <v>62369</v>
      </c>
      <c r="O2066" t="str">
        <f>VLOOKUP($D2066,Artslister!$A$1:$W$99,5,FALSE)</f>
        <v>Plantae</v>
      </c>
      <c r="P2066" t="str">
        <f>VLOOKUP($D2066,Artslister!$A$1:$W$99,6,FALSE)</f>
        <v>Magnoliophyta</v>
      </c>
      <c r="Q2066" t="str">
        <f>VLOOKUP($D2066,Artslister!$A$1:$W$99,7,FALSE)</f>
        <v>Eudicots</v>
      </c>
      <c r="R2066" t="str">
        <f>VLOOKUP($D2066,Artslister!$A$1:$W$99,8,FALSE)</f>
        <v>Lamiales</v>
      </c>
      <c r="S2066" t="str">
        <f>VLOOKUP($D2066,Artslister!$A$1:$W$99,9,FALSE)</f>
        <v>Oleaceae</v>
      </c>
      <c r="T2066" t="str">
        <f>VLOOKUP($D2066,Artslister!$A$1:$W$99,10,FALSE)</f>
        <v>Fraxinus</v>
      </c>
      <c r="U2066" t="str">
        <f>VLOOKUP($D2066,Artslister!$A$1:$W$99,11,FALSE)</f>
        <v>excelsior</v>
      </c>
      <c r="V2066">
        <f>VLOOKUP($D2066,Artslister!$A$1:$W$99,12,FALSE)</f>
        <v>0</v>
      </c>
      <c r="W2066" t="str">
        <f>VLOOKUP($D2066,Artslister!$A$1:$W$99,13,FALSE)</f>
        <v>L.</v>
      </c>
      <c r="X2066" t="e">
        <f>VLOOKUP($D2066,Artslister!$A$1:$W$99,15,FALSE)</f>
        <v>#REF!</v>
      </c>
      <c r="Y2066" t="e">
        <f>VLOOKUP($D2066,Artslister!$A$1:$W$99,17,FALSE)</f>
        <v>#N/A</v>
      </c>
    </row>
    <row r="2067" spans="1:25" hidden="1" x14ac:dyDescent="0.3">
      <c r="A2067" t="s">
        <v>86</v>
      </c>
      <c r="B2067">
        <v>2022</v>
      </c>
      <c r="C2067" t="s">
        <v>1765</v>
      </c>
      <c r="D2067" t="s">
        <v>1925</v>
      </c>
      <c r="E2067">
        <v>1</v>
      </c>
      <c r="H2067">
        <v>1</v>
      </c>
      <c r="L2067" t="str">
        <f>VLOOKUP($D2067,Artslister!$A$1:$W$99,2,FALSE)</f>
        <v>Rubus idaeus</v>
      </c>
      <c r="M2067" t="str">
        <f>VLOOKUP($D2067,Artslister!$A$1:$W$99,3,FALSE)</f>
        <v>103427</v>
      </c>
      <c r="N2067" t="str">
        <f>VLOOKUP($D2067,Artslister!$A$1:$W$99,4,FALSE)</f>
        <v>63387</v>
      </c>
      <c r="O2067" t="str">
        <f>VLOOKUP($D2067,Artslister!$A$1:$W$99,5,FALSE)</f>
        <v>Plantae</v>
      </c>
      <c r="P2067" t="str">
        <f>VLOOKUP($D2067,Artslister!$A$1:$W$99,6,FALSE)</f>
        <v>Magnoliophyta</v>
      </c>
      <c r="Q2067" t="str">
        <f>VLOOKUP($D2067,Artslister!$A$1:$W$99,7,FALSE)</f>
        <v>Eudicots</v>
      </c>
      <c r="R2067" t="str">
        <f>VLOOKUP($D2067,Artslister!$A$1:$W$99,8,FALSE)</f>
        <v>Rosales</v>
      </c>
      <c r="S2067" t="str">
        <f>VLOOKUP($D2067,Artslister!$A$1:$W$99,9,FALSE)</f>
        <v>Rosaceae</v>
      </c>
      <c r="T2067" t="str">
        <f>VLOOKUP($D2067,Artslister!$A$1:$W$99,10,FALSE)</f>
        <v>Rubus</v>
      </c>
      <c r="U2067" t="str">
        <f>VLOOKUP($D2067,Artslister!$A$1:$W$99,11,FALSE)</f>
        <v>idaeus</v>
      </c>
      <c r="V2067">
        <f>VLOOKUP($D2067,Artslister!$A$1:$W$99,12,FALSE)</f>
        <v>0</v>
      </c>
      <c r="W2067" t="str">
        <f>VLOOKUP($D2067,Artslister!$A$1:$W$99,13,FALSE)</f>
        <v>L.</v>
      </c>
      <c r="X2067" t="e">
        <f>VLOOKUP($D2067,Artslister!$A$1:$W$99,15,FALSE)</f>
        <v>#REF!</v>
      </c>
      <c r="Y2067" t="e">
        <f>VLOOKUP($D2067,Artslister!$A$1:$W$99,17,FALSE)</f>
        <v>#N/A</v>
      </c>
    </row>
    <row r="2068" spans="1:25" hidden="1" x14ac:dyDescent="0.3">
      <c r="A2068" t="s">
        <v>86</v>
      </c>
      <c r="B2068">
        <v>2022</v>
      </c>
      <c r="C2068" t="s">
        <v>1759</v>
      </c>
      <c r="D2068" t="s">
        <v>1937</v>
      </c>
      <c r="E2068">
        <v>1</v>
      </c>
      <c r="F2068">
        <v>1</v>
      </c>
      <c r="L2068" t="str">
        <f>VLOOKUP($D2068,Artslister!$A$1:$W$99,2,FALSE)</f>
        <v>Avenula pratensis</v>
      </c>
      <c r="M2068">
        <f>VLOOKUP($D2068,Artslister!$A$1:$W$99,3,FALSE)</f>
        <v>99921</v>
      </c>
      <c r="N2068">
        <f>VLOOKUP($D2068,Artslister!$A$1:$W$99,4,FALSE)</f>
        <v>0</v>
      </c>
      <c r="O2068" t="str">
        <f>VLOOKUP($D2068,Artslister!$A$1:$W$99,5,FALSE)</f>
        <v>Plantae</v>
      </c>
      <c r="P2068" t="str">
        <f>VLOOKUP($D2068,Artslister!$A$1:$W$99,6,FALSE)</f>
        <v>Magnoliophyta</v>
      </c>
      <c r="Q2068" t="str">
        <f>VLOOKUP($D2068,Artslister!$A$1:$W$99,7,FALSE)</f>
        <v>Monocots</v>
      </c>
      <c r="R2068" t="str">
        <f>VLOOKUP($D2068,Artslister!$A$1:$W$99,8,FALSE)</f>
        <v>Poales</v>
      </c>
      <c r="S2068" t="str">
        <f>VLOOKUP($D2068,Artslister!$A$1:$W$99,9,FALSE)</f>
        <v>Poaceae</v>
      </c>
      <c r="T2068" t="str">
        <f>VLOOKUP($D2068,Artslister!$A$1:$W$99,10,FALSE)</f>
        <v>Avenula</v>
      </c>
      <c r="U2068" t="str">
        <f>VLOOKUP($D2068,Artslister!$A$1:$W$99,11,FALSE)</f>
        <v>pratensis</v>
      </c>
      <c r="V2068">
        <f>VLOOKUP($D2068,Artslister!$A$1:$W$99,12,FALSE)</f>
        <v>0</v>
      </c>
      <c r="W2068" t="str">
        <f>VLOOKUP($D2068,Artslister!$A$1:$W$99,13,FALSE)</f>
        <v>(L.) Dumort.</v>
      </c>
      <c r="X2068" t="e">
        <f>VLOOKUP($D2068,Artslister!$A$1:$W$99,15,FALSE)</f>
        <v>#REF!</v>
      </c>
      <c r="Y2068" t="e">
        <f>VLOOKUP($D2068,Artslister!$A$1:$W$99,17,FALSE)</f>
        <v>#N/A</v>
      </c>
    </row>
    <row r="2069" spans="1:25" hidden="1" x14ac:dyDescent="0.3">
      <c r="A2069" t="s">
        <v>117</v>
      </c>
      <c r="B2069">
        <v>2020</v>
      </c>
      <c r="C2069" t="s">
        <v>1405</v>
      </c>
      <c r="D2069" t="s">
        <v>1985</v>
      </c>
      <c r="E2069">
        <v>1</v>
      </c>
      <c r="G2069">
        <v>1</v>
      </c>
      <c r="L2069" t="str">
        <f>VLOOKUP($D2069,Artslister!$A$1:$W$99,2,FALSE)</f>
        <v>Vincetoxicum rossicum</v>
      </c>
      <c r="M2069" t="str">
        <f>VLOOKUP($D2069,Artslister!$A$1:$W$99,3,FALSE)</f>
        <v>102170</v>
      </c>
      <c r="N2069" t="str">
        <f>VLOOKUP($D2069,Artslister!$A$1:$W$99,4,FALSE)</f>
        <v>138770</v>
      </c>
      <c r="O2069" t="str">
        <f>VLOOKUP($D2069,Artslister!$A$1:$W$99,5,FALSE)</f>
        <v>Plantae</v>
      </c>
      <c r="P2069" t="str">
        <f>VLOOKUP($D2069,Artslister!$A$1:$W$99,6,FALSE)</f>
        <v>Magnoliophyta</v>
      </c>
      <c r="Q2069" t="str">
        <f>VLOOKUP($D2069,Artslister!$A$1:$W$99,7,FALSE)</f>
        <v>Eudicots</v>
      </c>
      <c r="R2069" t="str">
        <f>VLOOKUP($D2069,Artslister!$A$1:$W$99,8,FALSE)</f>
        <v>Gentianales</v>
      </c>
      <c r="S2069" t="str">
        <f>VLOOKUP($D2069,Artslister!$A$1:$W$99,9,FALSE)</f>
        <v>Apocynaceae</v>
      </c>
      <c r="T2069" t="str">
        <f>VLOOKUP($D2069,Artslister!$A$1:$W$99,10,FALSE)</f>
        <v>Vincetoxicum</v>
      </c>
      <c r="U2069" t="str">
        <f>VLOOKUP($D2069,Artslister!$A$1:$W$99,11,FALSE)</f>
        <v>rossicum</v>
      </c>
      <c r="V2069">
        <f>VLOOKUP($D2069,Artslister!$A$1:$W$99,12,FALSE)</f>
        <v>0</v>
      </c>
      <c r="W2069" t="str">
        <f>VLOOKUP($D2069,Artslister!$A$1:$W$99,13,FALSE)</f>
        <v>(Kleopow) Barbar.</v>
      </c>
      <c r="X2069" t="e">
        <f>VLOOKUP($D2069,Artslister!$A$1:$W$99,15,FALSE)</f>
        <v>#REF!</v>
      </c>
      <c r="Y2069" t="str">
        <f>VLOOKUP($D2069,Artslister!$A$1:$W$99,17,FALSE)</f>
        <v>SE</v>
      </c>
    </row>
    <row r="2070" spans="1:25" hidden="1" x14ac:dyDescent="0.3">
      <c r="A2070" t="s">
        <v>117</v>
      </c>
      <c r="B2070">
        <v>2020</v>
      </c>
      <c r="C2070" t="s">
        <v>1408</v>
      </c>
      <c r="D2070" t="s">
        <v>1985</v>
      </c>
      <c r="E2070">
        <v>1</v>
      </c>
      <c r="G2070">
        <v>1</v>
      </c>
      <c r="L2070" t="str">
        <f>VLOOKUP($D2070,Artslister!$A$1:$W$99,2,FALSE)</f>
        <v>Vincetoxicum rossicum</v>
      </c>
      <c r="M2070" t="str">
        <f>VLOOKUP($D2070,Artslister!$A$1:$W$99,3,FALSE)</f>
        <v>102170</v>
      </c>
      <c r="N2070" t="str">
        <f>VLOOKUP($D2070,Artslister!$A$1:$W$99,4,FALSE)</f>
        <v>138770</v>
      </c>
      <c r="O2070" t="str">
        <f>VLOOKUP($D2070,Artslister!$A$1:$W$99,5,FALSE)</f>
        <v>Plantae</v>
      </c>
      <c r="P2070" t="str">
        <f>VLOOKUP($D2070,Artslister!$A$1:$W$99,6,FALSE)</f>
        <v>Magnoliophyta</v>
      </c>
      <c r="Q2070" t="str">
        <f>VLOOKUP($D2070,Artslister!$A$1:$W$99,7,FALSE)</f>
        <v>Eudicots</v>
      </c>
      <c r="R2070" t="str">
        <f>VLOOKUP($D2070,Artslister!$A$1:$W$99,8,FALSE)</f>
        <v>Gentianales</v>
      </c>
      <c r="S2070" t="str">
        <f>VLOOKUP($D2070,Artslister!$A$1:$W$99,9,FALSE)</f>
        <v>Apocynaceae</v>
      </c>
      <c r="T2070" t="str">
        <f>VLOOKUP($D2070,Artslister!$A$1:$W$99,10,FALSE)</f>
        <v>Vincetoxicum</v>
      </c>
      <c r="U2070" t="str">
        <f>VLOOKUP($D2070,Artslister!$A$1:$W$99,11,FALSE)</f>
        <v>rossicum</v>
      </c>
      <c r="V2070">
        <f>VLOOKUP($D2070,Artslister!$A$1:$W$99,12,FALSE)</f>
        <v>0</v>
      </c>
      <c r="W2070" t="str">
        <f>VLOOKUP($D2070,Artslister!$A$1:$W$99,13,FALSE)</f>
        <v>(Kleopow) Barbar.</v>
      </c>
      <c r="X2070" t="e">
        <f>VLOOKUP($D2070,Artslister!$A$1:$W$99,15,FALSE)</f>
        <v>#REF!</v>
      </c>
      <c r="Y2070" t="str">
        <f>VLOOKUP($D2070,Artslister!$A$1:$W$99,17,FALSE)</f>
        <v>SE</v>
      </c>
    </row>
    <row r="2071" spans="1:25" hidden="1" x14ac:dyDescent="0.3">
      <c r="A2071" t="s">
        <v>117</v>
      </c>
      <c r="B2071">
        <v>2020</v>
      </c>
      <c r="C2071" t="s">
        <v>1412</v>
      </c>
      <c r="D2071" t="s">
        <v>1985</v>
      </c>
      <c r="E2071">
        <v>1</v>
      </c>
      <c r="G2071">
        <v>1</v>
      </c>
      <c r="L2071" t="str">
        <f>VLOOKUP($D2071,Artslister!$A$1:$W$99,2,FALSE)</f>
        <v>Vincetoxicum rossicum</v>
      </c>
      <c r="M2071" t="str">
        <f>VLOOKUP($D2071,Artslister!$A$1:$W$99,3,FALSE)</f>
        <v>102170</v>
      </c>
      <c r="N2071" t="str">
        <f>VLOOKUP($D2071,Artslister!$A$1:$W$99,4,FALSE)</f>
        <v>138770</v>
      </c>
      <c r="O2071" t="str">
        <f>VLOOKUP($D2071,Artslister!$A$1:$W$99,5,FALSE)</f>
        <v>Plantae</v>
      </c>
      <c r="P2071" t="str">
        <f>VLOOKUP($D2071,Artslister!$A$1:$W$99,6,FALSE)</f>
        <v>Magnoliophyta</v>
      </c>
      <c r="Q2071" t="str">
        <f>VLOOKUP($D2071,Artslister!$A$1:$W$99,7,FALSE)</f>
        <v>Eudicots</v>
      </c>
      <c r="R2071" t="str">
        <f>VLOOKUP($D2071,Artslister!$A$1:$W$99,8,FALSE)</f>
        <v>Gentianales</v>
      </c>
      <c r="S2071" t="str">
        <f>VLOOKUP($D2071,Artslister!$A$1:$W$99,9,FALSE)</f>
        <v>Apocynaceae</v>
      </c>
      <c r="T2071" t="str">
        <f>VLOOKUP($D2071,Artslister!$A$1:$W$99,10,FALSE)</f>
        <v>Vincetoxicum</v>
      </c>
      <c r="U2071" t="str">
        <f>VLOOKUP($D2071,Artslister!$A$1:$W$99,11,FALSE)</f>
        <v>rossicum</v>
      </c>
      <c r="V2071">
        <f>VLOOKUP($D2071,Artslister!$A$1:$W$99,12,FALSE)</f>
        <v>0</v>
      </c>
      <c r="W2071" t="str">
        <f>VLOOKUP($D2071,Artslister!$A$1:$W$99,13,FALSE)</f>
        <v>(Kleopow) Barbar.</v>
      </c>
      <c r="X2071" t="e">
        <f>VLOOKUP($D2071,Artslister!$A$1:$W$99,15,FALSE)</f>
        <v>#REF!</v>
      </c>
      <c r="Y2071" t="str">
        <f>VLOOKUP($D2071,Artslister!$A$1:$W$99,17,FALSE)</f>
        <v>SE</v>
      </c>
    </row>
    <row r="2072" spans="1:25" hidden="1" x14ac:dyDescent="0.3">
      <c r="A2072" t="s">
        <v>117</v>
      </c>
      <c r="B2072">
        <v>2020</v>
      </c>
      <c r="C2072" t="s">
        <v>1414</v>
      </c>
      <c r="D2072" t="s">
        <v>1985</v>
      </c>
      <c r="E2072">
        <v>1</v>
      </c>
      <c r="G2072">
        <v>1</v>
      </c>
      <c r="L2072" t="str">
        <f>VLOOKUP($D2072,Artslister!$A$1:$W$99,2,FALSE)</f>
        <v>Vincetoxicum rossicum</v>
      </c>
      <c r="M2072" t="str">
        <f>VLOOKUP($D2072,Artslister!$A$1:$W$99,3,FALSE)</f>
        <v>102170</v>
      </c>
      <c r="N2072" t="str">
        <f>VLOOKUP($D2072,Artslister!$A$1:$W$99,4,FALSE)</f>
        <v>138770</v>
      </c>
      <c r="O2072" t="str">
        <f>VLOOKUP($D2072,Artslister!$A$1:$W$99,5,FALSE)</f>
        <v>Plantae</v>
      </c>
      <c r="P2072" t="str">
        <f>VLOOKUP($D2072,Artslister!$A$1:$W$99,6,FALSE)</f>
        <v>Magnoliophyta</v>
      </c>
      <c r="Q2072" t="str">
        <f>VLOOKUP($D2072,Artslister!$A$1:$W$99,7,FALSE)</f>
        <v>Eudicots</v>
      </c>
      <c r="R2072" t="str">
        <f>VLOOKUP($D2072,Artslister!$A$1:$W$99,8,FALSE)</f>
        <v>Gentianales</v>
      </c>
      <c r="S2072" t="str">
        <f>VLOOKUP($D2072,Artslister!$A$1:$W$99,9,FALSE)</f>
        <v>Apocynaceae</v>
      </c>
      <c r="T2072" t="str">
        <f>VLOOKUP($D2072,Artslister!$A$1:$W$99,10,FALSE)</f>
        <v>Vincetoxicum</v>
      </c>
      <c r="U2072" t="str">
        <f>VLOOKUP($D2072,Artslister!$A$1:$W$99,11,FALSE)</f>
        <v>rossicum</v>
      </c>
      <c r="V2072">
        <f>VLOOKUP($D2072,Artslister!$A$1:$W$99,12,FALSE)</f>
        <v>0</v>
      </c>
      <c r="W2072" t="str">
        <f>VLOOKUP($D2072,Artslister!$A$1:$W$99,13,FALSE)</f>
        <v>(Kleopow) Barbar.</v>
      </c>
      <c r="X2072" t="e">
        <f>VLOOKUP($D2072,Artslister!$A$1:$W$99,15,FALSE)</f>
        <v>#REF!</v>
      </c>
      <c r="Y2072" t="str">
        <f>VLOOKUP($D2072,Artslister!$A$1:$W$99,17,FALSE)</f>
        <v>SE</v>
      </c>
    </row>
    <row r="2073" spans="1:25" hidden="1" x14ac:dyDescent="0.3">
      <c r="A2073" t="s">
        <v>117</v>
      </c>
      <c r="B2073">
        <v>2020</v>
      </c>
      <c r="C2073" t="s">
        <v>1416</v>
      </c>
      <c r="D2073" t="s">
        <v>1985</v>
      </c>
      <c r="E2073">
        <v>1</v>
      </c>
      <c r="G2073">
        <v>1</v>
      </c>
      <c r="L2073" t="str">
        <f>VLOOKUP($D2073,Artslister!$A$1:$W$99,2,FALSE)</f>
        <v>Vincetoxicum rossicum</v>
      </c>
      <c r="M2073" t="str">
        <f>VLOOKUP($D2073,Artslister!$A$1:$W$99,3,FALSE)</f>
        <v>102170</v>
      </c>
      <c r="N2073" t="str">
        <f>VLOOKUP($D2073,Artslister!$A$1:$W$99,4,FALSE)</f>
        <v>138770</v>
      </c>
      <c r="O2073" t="str">
        <f>VLOOKUP($D2073,Artslister!$A$1:$W$99,5,FALSE)</f>
        <v>Plantae</v>
      </c>
      <c r="P2073" t="str">
        <f>VLOOKUP($D2073,Artslister!$A$1:$W$99,6,FALSE)</f>
        <v>Magnoliophyta</v>
      </c>
      <c r="Q2073" t="str">
        <f>VLOOKUP($D2073,Artslister!$A$1:$W$99,7,FALSE)</f>
        <v>Eudicots</v>
      </c>
      <c r="R2073" t="str">
        <f>VLOOKUP($D2073,Artslister!$A$1:$W$99,8,FALSE)</f>
        <v>Gentianales</v>
      </c>
      <c r="S2073" t="str">
        <f>VLOOKUP($D2073,Artslister!$A$1:$W$99,9,FALSE)</f>
        <v>Apocynaceae</v>
      </c>
      <c r="T2073" t="str">
        <f>VLOOKUP($D2073,Artslister!$A$1:$W$99,10,FALSE)</f>
        <v>Vincetoxicum</v>
      </c>
      <c r="U2073" t="str">
        <f>VLOOKUP($D2073,Artslister!$A$1:$W$99,11,FALSE)</f>
        <v>rossicum</v>
      </c>
      <c r="V2073">
        <f>VLOOKUP($D2073,Artslister!$A$1:$W$99,12,FALSE)</f>
        <v>0</v>
      </c>
      <c r="W2073" t="str">
        <f>VLOOKUP($D2073,Artslister!$A$1:$W$99,13,FALSE)</f>
        <v>(Kleopow) Barbar.</v>
      </c>
      <c r="X2073" t="e">
        <f>VLOOKUP($D2073,Artslister!$A$1:$W$99,15,FALSE)</f>
        <v>#REF!</v>
      </c>
      <c r="Y2073" t="str">
        <f>VLOOKUP($D2073,Artslister!$A$1:$W$99,17,FALSE)</f>
        <v>SE</v>
      </c>
    </row>
    <row r="2074" spans="1:25" hidden="1" x14ac:dyDescent="0.3">
      <c r="A2074" t="s">
        <v>117</v>
      </c>
      <c r="B2074">
        <v>2020</v>
      </c>
      <c r="C2074" t="s">
        <v>1418</v>
      </c>
      <c r="D2074" t="s">
        <v>1985</v>
      </c>
      <c r="E2074">
        <v>2</v>
      </c>
      <c r="G2074">
        <v>1</v>
      </c>
      <c r="L2074" t="str">
        <f>VLOOKUP($D2074,Artslister!$A$1:$W$99,2,FALSE)</f>
        <v>Vincetoxicum rossicum</v>
      </c>
      <c r="M2074" t="str">
        <f>VLOOKUP($D2074,Artslister!$A$1:$W$99,3,FALSE)</f>
        <v>102170</v>
      </c>
      <c r="N2074" t="str">
        <f>VLOOKUP($D2074,Artslister!$A$1:$W$99,4,FALSE)</f>
        <v>138770</v>
      </c>
      <c r="O2074" t="str">
        <f>VLOOKUP($D2074,Artslister!$A$1:$W$99,5,FALSE)</f>
        <v>Plantae</v>
      </c>
      <c r="P2074" t="str">
        <f>VLOOKUP($D2074,Artslister!$A$1:$W$99,6,FALSE)</f>
        <v>Magnoliophyta</v>
      </c>
      <c r="Q2074" t="str">
        <f>VLOOKUP($D2074,Artslister!$A$1:$W$99,7,FALSE)</f>
        <v>Eudicots</v>
      </c>
      <c r="R2074" t="str">
        <f>VLOOKUP($D2074,Artslister!$A$1:$W$99,8,FALSE)</f>
        <v>Gentianales</v>
      </c>
      <c r="S2074" t="str">
        <f>VLOOKUP($D2074,Artslister!$A$1:$W$99,9,FALSE)</f>
        <v>Apocynaceae</v>
      </c>
      <c r="T2074" t="str">
        <f>VLOOKUP($D2074,Artslister!$A$1:$W$99,10,FALSE)</f>
        <v>Vincetoxicum</v>
      </c>
      <c r="U2074" t="str">
        <f>VLOOKUP($D2074,Artslister!$A$1:$W$99,11,FALSE)</f>
        <v>rossicum</v>
      </c>
      <c r="V2074">
        <f>VLOOKUP($D2074,Artslister!$A$1:$W$99,12,FALSE)</f>
        <v>0</v>
      </c>
      <c r="W2074" t="str">
        <f>VLOOKUP($D2074,Artslister!$A$1:$W$99,13,FALSE)</f>
        <v>(Kleopow) Barbar.</v>
      </c>
      <c r="X2074" t="e">
        <f>VLOOKUP($D2074,Artslister!$A$1:$W$99,15,FALSE)</f>
        <v>#REF!</v>
      </c>
      <c r="Y2074" t="str">
        <f>VLOOKUP($D2074,Artslister!$A$1:$W$99,17,FALSE)</f>
        <v>SE</v>
      </c>
    </row>
    <row r="2075" spans="1:25" hidden="1" x14ac:dyDescent="0.3">
      <c r="A2075" t="s">
        <v>117</v>
      </c>
      <c r="B2075">
        <v>2020</v>
      </c>
      <c r="C2075" t="s">
        <v>1420</v>
      </c>
      <c r="D2075" t="s">
        <v>1985</v>
      </c>
      <c r="E2075">
        <v>1</v>
      </c>
      <c r="G2075">
        <v>1</v>
      </c>
      <c r="L2075" t="str">
        <f>VLOOKUP($D2075,Artslister!$A$1:$W$99,2,FALSE)</f>
        <v>Vincetoxicum rossicum</v>
      </c>
      <c r="M2075" t="str">
        <f>VLOOKUP($D2075,Artslister!$A$1:$W$99,3,FALSE)</f>
        <v>102170</v>
      </c>
      <c r="N2075" t="str">
        <f>VLOOKUP($D2075,Artslister!$A$1:$W$99,4,FALSE)</f>
        <v>138770</v>
      </c>
      <c r="O2075" t="str">
        <f>VLOOKUP($D2075,Artslister!$A$1:$W$99,5,FALSE)</f>
        <v>Plantae</v>
      </c>
      <c r="P2075" t="str">
        <f>VLOOKUP($D2075,Artslister!$A$1:$W$99,6,FALSE)</f>
        <v>Magnoliophyta</v>
      </c>
      <c r="Q2075" t="str">
        <f>VLOOKUP($D2075,Artslister!$A$1:$W$99,7,FALSE)</f>
        <v>Eudicots</v>
      </c>
      <c r="R2075" t="str">
        <f>VLOOKUP($D2075,Artslister!$A$1:$W$99,8,FALSE)</f>
        <v>Gentianales</v>
      </c>
      <c r="S2075" t="str">
        <f>VLOOKUP($D2075,Artslister!$A$1:$W$99,9,FALSE)</f>
        <v>Apocynaceae</v>
      </c>
      <c r="T2075" t="str">
        <f>VLOOKUP($D2075,Artslister!$A$1:$W$99,10,FALSE)</f>
        <v>Vincetoxicum</v>
      </c>
      <c r="U2075" t="str">
        <f>VLOOKUP($D2075,Artslister!$A$1:$W$99,11,FALSE)</f>
        <v>rossicum</v>
      </c>
      <c r="V2075">
        <f>VLOOKUP($D2075,Artslister!$A$1:$W$99,12,FALSE)</f>
        <v>0</v>
      </c>
      <c r="W2075" t="str">
        <f>VLOOKUP($D2075,Artslister!$A$1:$W$99,13,FALSE)</f>
        <v>(Kleopow) Barbar.</v>
      </c>
      <c r="X2075" t="e">
        <f>VLOOKUP($D2075,Artslister!$A$1:$W$99,15,FALSE)</f>
        <v>#REF!</v>
      </c>
      <c r="Y2075" t="str">
        <f>VLOOKUP($D2075,Artslister!$A$1:$W$99,17,FALSE)</f>
        <v>SE</v>
      </c>
    </row>
    <row r="2076" spans="1:25" hidden="1" x14ac:dyDescent="0.3">
      <c r="A2076" t="s">
        <v>117</v>
      </c>
      <c r="B2076">
        <v>2020</v>
      </c>
      <c r="C2076" t="s">
        <v>1422</v>
      </c>
      <c r="D2076" t="s">
        <v>1985</v>
      </c>
      <c r="E2076">
        <v>2</v>
      </c>
      <c r="G2076">
        <v>1</v>
      </c>
      <c r="L2076" t="str">
        <f>VLOOKUP($D2076,Artslister!$A$1:$W$99,2,FALSE)</f>
        <v>Vincetoxicum rossicum</v>
      </c>
      <c r="M2076" t="str">
        <f>VLOOKUP($D2076,Artslister!$A$1:$W$99,3,FALSE)</f>
        <v>102170</v>
      </c>
      <c r="N2076" t="str">
        <f>VLOOKUP($D2076,Artslister!$A$1:$W$99,4,FALSE)</f>
        <v>138770</v>
      </c>
      <c r="O2076" t="str">
        <f>VLOOKUP($D2076,Artslister!$A$1:$W$99,5,FALSE)</f>
        <v>Plantae</v>
      </c>
      <c r="P2076" t="str">
        <f>VLOOKUP($D2076,Artslister!$A$1:$W$99,6,FALSE)</f>
        <v>Magnoliophyta</v>
      </c>
      <c r="Q2076" t="str">
        <f>VLOOKUP($D2076,Artslister!$A$1:$W$99,7,FALSE)</f>
        <v>Eudicots</v>
      </c>
      <c r="R2076" t="str">
        <f>VLOOKUP($D2076,Artslister!$A$1:$W$99,8,FALSE)</f>
        <v>Gentianales</v>
      </c>
      <c r="S2076" t="str">
        <f>VLOOKUP($D2076,Artslister!$A$1:$W$99,9,FALSE)</f>
        <v>Apocynaceae</v>
      </c>
      <c r="T2076" t="str">
        <f>VLOOKUP($D2076,Artslister!$A$1:$W$99,10,FALSE)</f>
        <v>Vincetoxicum</v>
      </c>
      <c r="U2076" t="str">
        <f>VLOOKUP($D2076,Artslister!$A$1:$W$99,11,FALSE)</f>
        <v>rossicum</v>
      </c>
      <c r="V2076">
        <f>VLOOKUP($D2076,Artslister!$A$1:$W$99,12,FALSE)</f>
        <v>0</v>
      </c>
      <c r="W2076" t="str">
        <f>VLOOKUP($D2076,Artslister!$A$1:$W$99,13,FALSE)</f>
        <v>(Kleopow) Barbar.</v>
      </c>
      <c r="X2076" t="e">
        <f>VLOOKUP($D2076,Artslister!$A$1:$W$99,15,FALSE)</f>
        <v>#REF!</v>
      </c>
      <c r="Y2076" t="str">
        <f>VLOOKUP($D2076,Artslister!$A$1:$W$99,17,FALSE)</f>
        <v>SE</v>
      </c>
    </row>
    <row r="2077" spans="1:25" hidden="1" x14ac:dyDescent="0.3">
      <c r="A2077" t="s">
        <v>117</v>
      </c>
      <c r="B2077">
        <v>2020</v>
      </c>
      <c r="C2077" t="s">
        <v>1406</v>
      </c>
      <c r="D2077" t="s">
        <v>1985</v>
      </c>
      <c r="E2077">
        <v>1</v>
      </c>
      <c r="G2077">
        <v>1</v>
      </c>
      <c r="L2077" t="str">
        <f>VLOOKUP($D2077,Artslister!$A$1:$W$99,2,FALSE)</f>
        <v>Vincetoxicum rossicum</v>
      </c>
      <c r="M2077" t="str">
        <f>VLOOKUP($D2077,Artslister!$A$1:$W$99,3,FALSE)</f>
        <v>102170</v>
      </c>
      <c r="N2077" t="str">
        <f>VLOOKUP($D2077,Artslister!$A$1:$W$99,4,FALSE)</f>
        <v>138770</v>
      </c>
      <c r="O2077" t="str">
        <f>VLOOKUP($D2077,Artslister!$A$1:$W$99,5,FALSE)</f>
        <v>Plantae</v>
      </c>
      <c r="P2077" t="str">
        <f>VLOOKUP($D2077,Artslister!$A$1:$W$99,6,FALSE)</f>
        <v>Magnoliophyta</v>
      </c>
      <c r="Q2077" t="str">
        <f>VLOOKUP($D2077,Artslister!$A$1:$W$99,7,FALSE)</f>
        <v>Eudicots</v>
      </c>
      <c r="R2077" t="str">
        <f>VLOOKUP($D2077,Artslister!$A$1:$W$99,8,FALSE)</f>
        <v>Gentianales</v>
      </c>
      <c r="S2077" t="str">
        <f>VLOOKUP($D2077,Artslister!$A$1:$W$99,9,FALSE)</f>
        <v>Apocynaceae</v>
      </c>
      <c r="T2077" t="str">
        <f>VLOOKUP($D2077,Artslister!$A$1:$W$99,10,FALSE)</f>
        <v>Vincetoxicum</v>
      </c>
      <c r="U2077" t="str">
        <f>VLOOKUP($D2077,Artslister!$A$1:$W$99,11,FALSE)</f>
        <v>rossicum</v>
      </c>
      <c r="V2077">
        <f>VLOOKUP($D2077,Artslister!$A$1:$W$99,12,FALSE)</f>
        <v>0</v>
      </c>
      <c r="W2077" t="str">
        <f>VLOOKUP($D2077,Artslister!$A$1:$W$99,13,FALSE)</f>
        <v>(Kleopow) Barbar.</v>
      </c>
      <c r="X2077" t="e">
        <f>VLOOKUP($D2077,Artslister!$A$1:$W$99,15,FALSE)</f>
        <v>#REF!</v>
      </c>
      <c r="Y2077" t="str">
        <f>VLOOKUP($D2077,Artslister!$A$1:$W$99,17,FALSE)</f>
        <v>SE</v>
      </c>
    </row>
    <row r="2078" spans="1:25" hidden="1" x14ac:dyDescent="0.3">
      <c r="A2078" t="s">
        <v>117</v>
      </c>
      <c r="B2078">
        <v>2021</v>
      </c>
      <c r="C2078" t="s">
        <v>1420</v>
      </c>
      <c r="D2078" t="s">
        <v>1985</v>
      </c>
      <c r="E2078">
        <v>3</v>
      </c>
      <c r="G2078">
        <v>1</v>
      </c>
      <c r="L2078" t="str">
        <f>VLOOKUP($D2078,Artslister!$A$1:$W$99,2,FALSE)</f>
        <v>Vincetoxicum rossicum</v>
      </c>
      <c r="M2078" t="str">
        <f>VLOOKUP($D2078,Artslister!$A$1:$W$99,3,FALSE)</f>
        <v>102170</v>
      </c>
      <c r="N2078" t="str">
        <f>VLOOKUP($D2078,Artslister!$A$1:$W$99,4,FALSE)</f>
        <v>138770</v>
      </c>
      <c r="O2078" t="str">
        <f>VLOOKUP($D2078,Artslister!$A$1:$W$99,5,FALSE)</f>
        <v>Plantae</v>
      </c>
      <c r="P2078" t="str">
        <f>VLOOKUP($D2078,Artslister!$A$1:$W$99,6,FALSE)</f>
        <v>Magnoliophyta</v>
      </c>
      <c r="Q2078" t="str">
        <f>VLOOKUP($D2078,Artslister!$A$1:$W$99,7,FALSE)</f>
        <v>Eudicots</v>
      </c>
      <c r="R2078" t="str">
        <f>VLOOKUP($D2078,Artslister!$A$1:$W$99,8,FALSE)</f>
        <v>Gentianales</v>
      </c>
      <c r="S2078" t="str">
        <f>VLOOKUP($D2078,Artslister!$A$1:$W$99,9,FALSE)</f>
        <v>Apocynaceae</v>
      </c>
      <c r="T2078" t="str">
        <f>VLOOKUP($D2078,Artslister!$A$1:$W$99,10,FALSE)</f>
        <v>Vincetoxicum</v>
      </c>
      <c r="U2078" t="str">
        <f>VLOOKUP($D2078,Artslister!$A$1:$W$99,11,FALSE)</f>
        <v>rossicum</v>
      </c>
      <c r="V2078">
        <f>VLOOKUP($D2078,Artslister!$A$1:$W$99,12,FALSE)</f>
        <v>0</v>
      </c>
      <c r="W2078" t="str">
        <f>VLOOKUP($D2078,Artslister!$A$1:$W$99,13,FALSE)</f>
        <v>(Kleopow) Barbar.</v>
      </c>
      <c r="X2078" t="e">
        <f>VLOOKUP($D2078,Artslister!$A$1:$W$99,15,FALSE)</f>
        <v>#REF!</v>
      </c>
      <c r="Y2078" t="str">
        <f>VLOOKUP($D2078,Artslister!$A$1:$W$99,17,FALSE)</f>
        <v>SE</v>
      </c>
    </row>
    <row r="2079" spans="1:25" hidden="1" x14ac:dyDescent="0.3">
      <c r="A2079" t="s">
        <v>117</v>
      </c>
      <c r="B2079">
        <v>2021</v>
      </c>
      <c r="C2079" t="s">
        <v>1422</v>
      </c>
      <c r="D2079" t="s">
        <v>1985</v>
      </c>
      <c r="E2079">
        <v>3</v>
      </c>
      <c r="G2079">
        <v>1</v>
      </c>
      <c r="L2079" t="str">
        <f>VLOOKUP($D2079,Artslister!$A$1:$W$99,2,FALSE)</f>
        <v>Vincetoxicum rossicum</v>
      </c>
      <c r="M2079" t="str">
        <f>VLOOKUP($D2079,Artslister!$A$1:$W$99,3,FALSE)</f>
        <v>102170</v>
      </c>
      <c r="N2079" t="str">
        <f>VLOOKUP($D2079,Artslister!$A$1:$W$99,4,FALSE)</f>
        <v>138770</v>
      </c>
      <c r="O2079" t="str">
        <f>VLOOKUP($D2079,Artslister!$A$1:$W$99,5,FALSE)</f>
        <v>Plantae</v>
      </c>
      <c r="P2079" t="str">
        <f>VLOOKUP($D2079,Artslister!$A$1:$W$99,6,FALSE)</f>
        <v>Magnoliophyta</v>
      </c>
      <c r="Q2079" t="str">
        <f>VLOOKUP($D2079,Artslister!$A$1:$W$99,7,FALSE)</f>
        <v>Eudicots</v>
      </c>
      <c r="R2079" t="str">
        <f>VLOOKUP($D2079,Artslister!$A$1:$W$99,8,FALSE)</f>
        <v>Gentianales</v>
      </c>
      <c r="S2079" t="str">
        <f>VLOOKUP($D2079,Artslister!$A$1:$W$99,9,FALSE)</f>
        <v>Apocynaceae</v>
      </c>
      <c r="T2079" t="str">
        <f>VLOOKUP($D2079,Artslister!$A$1:$W$99,10,FALSE)</f>
        <v>Vincetoxicum</v>
      </c>
      <c r="U2079" t="str">
        <f>VLOOKUP($D2079,Artslister!$A$1:$W$99,11,FALSE)</f>
        <v>rossicum</v>
      </c>
      <c r="V2079">
        <f>VLOOKUP($D2079,Artslister!$A$1:$W$99,12,FALSE)</f>
        <v>0</v>
      </c>
      <c r="W2079" t="str">
        <f>VLOOKUP($D2079,Artslister!$A$1:$W$99,13,FALSE)</f>
        <v>(Kleopow) Barbar.</v>
      </c>
      <c r="X2079" t="e">
        <f>VLOOKUP($D2079,Artslister!$A$1:$W$99,15,FALSE)</f>
        <v>#REF!</v>
      </c>
      <c r="Y2079" t="str">
        <f>VLOOKUP($D2079,Artslister!$A$1:$W$99,17,FALSE)</f>
        <v>SE</v>
      </c>
    </row>
    <row r="2080" spans="1:25" hidden="1" x14ac:dyDescent="0.3">
      <c r="A2080" t="s">
        <v>117</v>
      </c>
      <c r="B2080">
        <v>2021</v>
      </c>
      <c r="C2080" t="s">
        <v>1416</v>
      </c>
      <c r="D2080" t="s">
        <v>1985</v>
      </c>
      <c r="E2080">
        <v>1</v>
      </c>
      <c r="G2080">
        <v>1</v>
      </c>
      <c r="L2080" t="str">
        <f>VLOOKUP($D2080,Artslister!$A$1:$W$99,2,FALSE)</f>
        <v>Vincetoxicum rossicum</v>
      </c>
      <c r="M2080" t="str">
        <f>VLOOKUP($D2080,Artslister!$A$1:$W$99,3,FALSE)</f>
        <v>102170</v>
      </c>
      <c r="N2080" t="str">
        <f>VLOOKUP($D2080,Artslister!$A$1:$W$99,4,FALSE)</f>
        <v>138770</v>
      </c>
      <c r="O2080" t="str">
        <f>VLOOKUP($D2080,Artslister!$A$1:$W$99,5,FALSE)</f>
        <v>Plantae</v>
      </c>
      <c r="P2080" t="str">
        <f>VLOOKUP($D2080,Artslister!$A$1:$W$99,6,FALSE)</f>
        <v>Magnoliophyta</v>
      </c>
      <c r="Q2080" t="str">
        <f>VLOOKUP($D2080,Artslister!$A$1:$W$99,7,FALSE)</f>
        <v>Eudicots</v>
      </c>
      <c r="R2080" t="str">
        <f>VLOOKUP($D2080,Artslister!$A$1:$W$99,8,FALSE)</f>
        <v>Gentianales</v>
      </c>
      <c r="S2080" t="str">
        <f>VLOOKUP($D2080,Artslister!$A$1:$W$99,9,FALSE)</f>
        <v>Apocynaceae</v>
      </c>
      <c r="T2080" t="str">
        <f>VLOOKUP($D2080,Artslister!$A$1:$W$99,10,FALSE)</f>
        <v>Vincetoxicum</v>
      </c>
      <c r="U2080" t="str">
        <f>VLOOKUP($D2080,Artslister!$A$1:$W$99,11,FALSE)</f>
        <v>rossicum</v>
      </c>
      <c r="V2080">
        <f>VLOOKUP($D2080,Artslister!$A$1:$W$99,12,FALSE)</f>
        <v>0</v>
      </c>
      <c r="W2080" t="str">
        <f>VLOOKUP($D2080,Artslister!$A$1:$W$99,13,FALSE)</f>
        <v>(Kleopow) Barbar.</v>
      </c>
      <c r="X2080" t="e">
        <f>VLOOKUP($D2080,Artslister!$A$1:$W$99,15,FALSE)</f>
        <v>#REF!</v>
      </c>
      <c r="Y2080" t="str">
        <f>VLOOKUP($D2080,Artslister!$A$1:$W$99,17,FALSE)</f>
        <v>SE</v>
      </c>
    </row>
    <row r="2081" spans="1:25" hidden="1" x14ac:dyDescent="0.3">
      <c r="A2081" t="s">
        <v>117</v>
      </c>
      <c r="B2081">
        <v>2021</v>
      </c>
      <c r="C2081" t="s">
        <v>1406</v>
      </c>
      <c r="D2081" t="s">
        <v>1985</v>
      </c>
      <c r="E2081">
        <v>1</v>
      </c>
      <c r="G2081">
        <v>1</v>
      </c>
      <c r="L2081" t="str">
        <f>VLOOKUP($D2081,Artslister!$A$1:$W$99,2,FALSE)</f>
        <v>Vincetoxicum rossicum</v>
      </c>
      <c r="M2081" t="str">
        <f>VLOOKUP($D2081,Artslister!$A$1:$W$99,3,FALSE)</f>
        <v>102170</v>
      </c>
      <c r="N2081" t="str">
        <f>VLOOKUP($D2081,Artslister!$A$1:$W$99,4,FALSE)</f>
        <v>138770</v>
      </c>
      <c r="O2081" t="str">
        <f>VLOOKUP($D2081,Artslister!$A$1:$W$99,5,FALSE)</f>
        <v>Plantae</v>
      </c>
      <c r="P2081" t="str">
        <f>VLOOKUP($D2081,Artslister!$A$1:$W$99,6,FALSE)</f>
        <v>Magnoliophyta</v>
      </c>
      <c r="Q2081" t="str">
        <f>VLOOKUP($D2081,Artslister!$A$1:$W$99,7,FALSE)</f>
        <v>Eudicots</v>
      </c>
      <c r="R2081" t="str">
        <f>VLOOKUP($D2081,Artslister!$A$1:$W$99,8,FALSE)</f>
        <v>Gentianales</v>
      </c>
      <c r="S2081" t="str">
        <f>VLOOKUP($D2081,Artslister!$A$1:$W$99,9,FALSE)</f>
        <v>Apocynaceae</v>
      </c>
      <c r="T2081" t="str">
        <f>VLOOKUP($D2081,Artslister!$A$1:$W$99,10,FALSE)</f>
        <v>Vincetoxicum</v>
      </c>
      <c r="U2081" t="str">
        <f>VLOOKUP($D2081,Artslister!$A$1:$W$99,11,FALSE)</f>
        <v>rossicum</v>
      </c>
      <c r="V2081">
        <f>VLOOKUP($D2081,Artslister!$A$1:$W$99,12,FALSE)</f>
        <v>0</v>
      </c>
      <c r="W2081" t="str">
        <f>VLOOKUP($D2081,Artslister!$A$1:$W$99,13,FALSE)</f>
        <v>(Kleopow) Barbar.</v>
      </c>
      <c r="X2081" t="e">
        <f>VLOOKUP($D2081,Artslister!$A$1:$W$99,15,FALSE)</f>
        <v>#REF!</v>
      </c>
      <c r="Y2081" t="str">
        <f>VLOOKUP($D2081,Artslister!$A$1:$W$99,17,FALSE)</f>
        <v>SE</v>
      </c>
    </row>
    <row r="2082" spans="1:25" hidden="1" x14ac:dyDescent="0.3">
      <c r="A2082" t="s">
        <v>117</v>
      </c>
      <c r="B2082">
        <v>2021</v>
      </c>
      <c r="C2082" t="s">
        <v>1408</v>
      </c>
      <c r="D2082" t="s">
        <v>1985</v>
      </c>
      <c r="E2082">
        <v>2</v>
      </c>
      <c r="G2082">
        <v>1</v>
      </c>
      <c r="L2082" t="str">
        <f>VLOOKUP($D2082,Artslister!$A$1:$W$99,2,FALSE)</f>
        <v>Vincetoxicum rossicum</v>
      </c>
      <c r="M2082" t="str">
        <f>VLOOKUP($D2082,Artslister!$A$1:$W$99,3,FALSE)</f>
        <v>102170</v>
      </c>
      <c r="N2082" t="str">
        <f>VLOOKUP($D2082,Artslister!$A$1:$W$99,4,FALSE)</f>
        <v>138770</v>
      </c>
      <c r="O2082" t="str">
        <f>VLOOKUP($D2082,Artslister!$A$1:$W$99,5,FALSE)</f>
        <v>Plantae</v>
      </c>
      <c r="P2082" t="str">
        <f>VLOOKUP($D2082,Artslister!$A$1:$W$99,6,FALSE)</f>
        <v>Magnoliophyta</v>
      </c>
      <c r="Q2082" t="str">
        <f>VLOOKUP($D2082,Artslister!$A$1:$W$99,7,FALSE)</f>
        <v>Eudicots</v>
      </c>
      <c r="R2082" t="str">
        <f>VLOOKUP($D2082,Artslister!$A$1:$W$99,8,FALSE)</f>
        <v>Gentianales</v>
      </c>
      <c r="S2082" t="str">
        <f>VLOOKUP($D2082,Artslister!$A$1:$W$99,9,FALSE)</f>
        <v>Apocynaceae</v>
      </c>
      <c r="T2082" t="str">
        <f>VLOOKUP($D2082,Artslister!$A$1:$W$99,10,FALSE)</f>
        <v>Vincetoxicum</v>
      </c>
      <c r="U2082" t="str">
        <f>VLOOKUP($D2082,Artslister!$A$1:$W$99,11,FALSE)</f>
        <v>rossicum</v>
      </c>
      <c r="V2082">
        <f>VLOOKUP($D2082,Artslister!$A$1:$W$99,12,FALSE)</f>
        <v>0</v>
      </c>
      <c r="W2082" t="str">
        <f>VLOOKUP($D2082,Artslister!$A$1:$W$99,13,FALSE)</f>
        <v>(Kleopow) Barbar.</v>
      </c>
      <c r="X2082" t="e">
        <f>VLOOKUP($D2082,Artslister!$A$1:$W$99,15,FALSE)</f>
        <v>#REF!</v>
      </c>
      <c r="Y2082" t="str">
        <f>VLOOKUP($D2082,Artslister!$A$1:$W$99,17,FALSE)</f>
        <v>SE</v>
      </c>
    </row>
    <row r="2083" spans="1:25" hidden="1" x14ac:dyDescent="0.3">
      <c r="A2083" t="s">
        <v>117</v>
      </c>
      <c r="B2083">
        <v>2021</v>
      </c>
      <c r="C2083" t="s">
        <v>1410</v>
      </c>
      <c r="D2083" t="s">
        <v>1985</v>
      </c>
      <c r="E2083">
        <v>2</v>
      </c>
      <c r="G2083">
        <v>1</v>
      </c>
      <c r="L2083" t="str">
        <f>VLOOKUP($D2083,Artslister!$A$1:$W$99,2,FALSE)</f>
        <v>Vincetoxicum rossicum</v>
      </c>
      <c r="M2083" t="str">
        <f>VLOOKUP($D2083,Artslister!$A$1:$W$99,3,FALSE)</f>
        <v>102170</v>
      </c>
      <c r="N2083" t="str">
        <f>VLOOKUP($D2083,Artslister!$A$1:$W$99,4,FALSE)</f>
        <v>138770</v>
      </c>
      <c r="O2083" t="str">
        <f>VLOOKUP($D2083,Artslister!$A$1:$W$99,5,FALSE)</f>
        <v>Plantae</v>
      </c>
      <c r="P2083" t="str">
        <f>VLOOKUP($D2083,Artslister!$A$1:$W$99,6,FALSE)</f>
        <v>Magnoliophyta</v>
      </c>
      <c r="Q2083" t="str">
        <f>VLOOKUP($D2083,Artslister!$A$1:$W$99,7,FALSE)</f>
        <v>Eudicots</v>
      </c>
      <c r="R2083" t="str">
        <f>VLOOKUP($D2083,Artslister!$A$1:$W$99,8,FALSE)</f>
        <v>Gentianales</v>
      </c>
      <c r="S2083" t="str">
        <f>VLOOKUP($D2083,Artslister!$A$1:$W$99,9,FALSE)</f>
        <v>Apocynaceae</v>
      </c>
      <c r="T2083" t="str">
        <f>VLOOKUP($D2083,Artslister!$A$1:$W$99,10,FALSE)</f>
        <v>Vincetoxicum</v>
      </c>
      <c r="U2083" t="str">
        <f>VLOOKUP($D2083,Artslister!$A$1:$W$99,11,FALSE)</f>
        <v>rossicum</v>
      </c>
      <c r="V2083">
        <f>VLOOKUP($D2083,Artslister!$A$1:$W$99,12,FALSE)</f>
        <v>0</v>
      </c>
      <c r="W2083" t="str">
        <f>VLOOKUP($D2083,Artslister!$A$1:$W$99,13,FALSE)</f>
        <v>(Kleopow) Barbar.</v>
      </c>
      <c r="X2083" t="e">
        <f>VLOOKUP($D2083,Artslister!$A$1:$W$99,15,FALSE)</f>
        <v>#REF!</v>
      </c>
      <c r="Y2083" t="str">
        <f>VLOOKUP($D2083,Artslister!$A$1:$W$99,17,FALSE)</f>
        <v>SE</v>
      </c>
    </row>
    <row r="2084" spans="1:25" hidden="1" x14ac:dyDescent="0.3">
      <c r="A2084" t="s">
        <v>117</v>
      </c>
      <c r="B2084">
        <v>2021</v>
      </c>
      <c r="C2084" t="s">
        <v>1414</v>
      </c>
      <c r="D2084" t="s">
        <v>1985</v>
      </c>
      <c r="E2084">
        <v>1</v>
      </c>
      <c r="G2084">
        <v>1</v>
      </c>
      <c r="L2084" t="str">
        <f>VLOOKUP($D2084,Artslister!$A$1:$W$99,2,FALSE)</f>
        <v>Vincetoxicum rossicum</v>
      </c>
      <c r="M2084" t="str">
        <f>VLOOKUP($D2084,Artslister!$A$1:$W$99,3,FALSE)</f>
        <v>102170</v>
      </c>
      <c r="N2084" t="str">
        <f>VLOOKUP($D2084,Artslister!$A$1:$W$99,4,FALSE)</f>
        <v>138770</v>
      </c>
      <c r="O2084" t="str">
        <f>VLOOKUP($D2084,Artslister!$A$1:$W$99,5,FALSE)</f>
        <v>Plantae</v>
      </c>
      <c r="P2084" t="str">
        <f>VLOOKUP($D2084,Artslister!$A$1:$W$99,6,FALSE)</f>
        <v>Magnoliophyta</v>
      </c>
      <c r="Q2084" t="str">
        <f>VLOOKUP($D2084,Artslister!$A$1:$W$99,7,FALSE)</f>
        <v>Eudicots</v>
      </c>
      <c r="R2084" t="str">
        <f>VLOOKUP($D2084,Artslister!$A$1:$W$99,8,FALSE)</f>
        <v>Gentianales</v>
      </c>
      <c r="S2084" t="str">
        <f>VLOOKUP($D2084,Artslister!$A$1:$W$99,9,FALSE)</f>
        <v>Apocynaceae</v>
      </c>
      <c r="T2084" t="str">
        <f>VLOOKUP($D2084,Artslister!$A$1:$W$99,10,FALSE)</f>
        <v>Vincetoxicum</v>
      </c>
      <c r="U2084" t="str">
        <f>VLOOKUP($D2084,Artslister!$A$1:$W$99,11,FALSE)</f>
        <v>rossicum</v>
      </c>
      <c r="V2084">
        <f>VLOOKUP($D2084,Artslister!$A$1:$W$99,12,FALSE)</f>
        <v>0</v>
      </c>
      <c r="W2084" t="str">
        <f>VLOOKUP($D2084,Artslister!$A$1:$W$99,13,FALSE)</f>
        <v>(Kleopow) Barbar.</v>
      </c>
      <c r="X2084" t="e">
        <f>VLOOKUP($D2084,Artslister!$A$1:$W$99,15,FALSE)</f>
        <v>#REF!</v>
      </c>
      <c r="Y2084" t="str">
        <f>VLOOKUP($D2084,Artslister!$A$1:$W$99,17,FALSE)</f>
        <v>SE</v>
      </c>
    </row>
    <row r="2085" spans="1:25" hidden="1" x14ac:dyDescent="0.3">
      <c r="A2085" t="s">
        <v>117</v>
      </c>
      <c r="B2085">
        <v>2021</v>
      </c>
      <c r="C2085" t="s">
        <v>1418</v>
      </c>
      <c r="D2085" t="s">
        <v>1985</v>
      </c>
      <c r="E2085">
        <v>10</v>
      </c>
      <c r="G2085">
        <v>1</v>
      </c>
      <c r="L2085" t="str">
        <f>VLOOKUP($D2085,Artslister!$A$1:$W$99,2,FALSE)</f>
        <v>Vincetoxicum rossicum</v>
      </c>
      <c r="M2085" t="str">
        <f>VLOOKUP($D2085,Artslister!$A$1:$W$99,3,FALSE)</f>
        <v>102170</v>
      </c>
      <c r="N2085" t="str">
        <f>VLOOKUP($D2085,Artslister!$A$1:$W$99,4,FALSE)</f>
        <v>138770</v>
      </c>
      <c r="O2085" t="str">
        <f>VLOOKUP($D2085,Artslister!$A$1:$W$99,5,FALSE)</f>
        <v>Plantae</v>
      </c>
      <c r="P2085" t="str">
        <f>VLOOKUP($D2085,Artslister!$A$1:$W$99,6,FALSE)</f>
        <v>Magnoliophyta</v>
      </c>
      <c r="Q2085" t="str">
        <f>VLOOKUP($D2085,Artslister!$A$1:$W$99,7,FALSE)</f>
        <v>Eudicots</v>
      </c>
      <c r="R2085" t="str">
        <f>VLOOKUP($D2085,Artslister!$A$1:$W$99,8,FALSE)</f>
        <v>Gentianales</v>
      </c>
      <c r="S2085" t="str">
        <f>VLOOKUP($D2085,Artslister!$A$1:$W$99,9,FALSE)</f>
        <v>Apocynaceae</v>
      </c>
      <c r="T2085" t="str">
        <f>VLOOKUP($D2085,Artslister!$A$1:$W$99,10,FALSE)</f>
        <v>Vincetoxicum</v>
      </c>
      <c r="U2085" t="str">
        <f>VLOOKUP($D2085,Artslister!$A$1:$W$99,11,FALSE)</f>
        <v>rossicum</v>
      </c>
      <c r="V2085">
        <f>VLOOKUP($D2085,Artslister!$A$1:$W$99,12,FALSE)</f>
        <v>0</v>
      </c>
      <c r="W2085" t="str">
        <f>VLOOKUP($D2085,Artslister!$A$1:$W$99,13,FALSE)</f>
        <v>(Kleopow) Barbar.</v>
      </c>
      <c r="X2085" t="e">
        <f>VLOOKUP($D2085,Artslister!$A$1:$W$99,15,FALSE)</f>
        <v>#REF!</v>
      </c>
      <c r="Y2085" t="str">
        <f>VLOOKUP($D2085,Artslister!$A$1:$W$99,17,FALSE)</f>
        <v>SE</v>
      </c>
    </row>
    <row r="2086" spans="1:25" hidden="1" x14ac:dyDescent="0.3">
      <c r="A2086" t="s">
        <v>117</v>
      </c>
      <c r="B2086">
        <v>2021</v>
      </c>
      <c r="C2086" t="s">
        <v>1405</v>
      </c>
      <c r="D2086" t="s">
        <v>1985</v>
      </c>
      <c r="E2086">
        <v>2</v>
      </c>
      <c r="G2086">
        <v>1</v>
      </c>
      <c r="L2086" t="str">
        <f>VLOOKUP($D2086,Artslister!$A$1:$W$99,2,FALSE)</f>
        <v>Vincetoxicum rossicum</v>
      </c>
      <c r="M2086" t="str">
        <f>VLOOKUP($D2086,Artslister!$A$1:$W$99,3,FALSE)</f>
        <v>102170</v>
      </c>
      <c r="N2086" t="str">
        <f>VLOOKUP($D2086,Artslister!$A$1:$W$99,4,FALSE)</f>
        <v>138770</v>
      </c>
      <c r="O2086" t="str">
        <f>VLOOKUP($D2086,Artslister!$A$1:$W$99,5,FALSE)</f>
        <v>Plantae</v>
      </c>
      <c r="P2086" t="str">
        <f>VLOOKUP($D2086,Artslister!$A$1:$W$99,6,FALSE)</f>
        <v>Magnoliophyta</v>
      </c>
      <c r="Q2086" t="str">
        <f>VLOOKUP($D2086,Artslister!$A$1:$W$99,7,FALSE)</f>
        <v>Eudicots</v>
      </c>
      <c r="R2086" t="str">
        <f>VLOOKUP($D2086,Artslister!$A$1:$W$99,8,FALSE)</f>
        <v>Gentianales</v>
      </c>
      <c r="S2086" t="str">
        <f>VLOOKUP($D2086,Artslister!$A$1:$W$99,9,FALSE)</f>
        <v>Apocynaceae</v>
      </c>
      <c r="T2086" t="str">
        <f>VLOOKUP($D2086,Artslister!$A$1:$W$99,10,FALSE)</f>
        <v>Vincetoxicum</v>
      </c>
      <c r="U2086" t="str">
        <f>VLOOKUP($D2086,Artslister!$A$1:$W$99,11,FALSE)</f>
        <v>rossicum</v>
      </c>
      <c r="V2086">
        <f>VLOOKUP($D2086,Artslister!$A$1:$W$99,12,FALSE)</f>
        <v>0</v>
      </c>
      <c r="W2086" t="str">
        <f>VLOOKUP($D2086,Artslister!$A$1:$W$99,13,FALSE)</f>
        <v>(Kleopow) Barbar.</v>
      </c>
      <c r="X2086" t="e">
        <f>VLOOKUP($D2086,Artslister!$A$1:$W$99,15,FALSE)</f>
        <v>#REF!</v>
      </c>
      <c r="Y2086" t="str">
        <f>VLOOKUP($D2086,Artslister!$A$1:$W$99,17,FALSE)</f>
        <v>SE</v>
      </c>
    </row>
    <row r="2087" spans="1:25" hidden="1" x14ac:dyDescent="0.3">
      <c r="A2087" t="s">
        <v>86</v>
      </c>
      <c r="B2087">
        <v>2022</v>
      </c>
      <c r="C2087" t="s">
        <v>1761</v>
      </c>
      <c r="D2087" t="s">
        <v>1937</v>
      </c>
      <c r="E2087">
        <v>1</v>
      </c>
      <c r="F2087">
        <v>1</v>
      </c>
      <c r="L2087" t="str">
        <f>VLOOKUP($D2087,Artslister!$A$1:$W$99,2,FALSE)</f>
        <v>Avenula pratensis</v>
      </c>
      <c r="M2087">
        <f>VLOOKUP($D2087,Artslister!$A$1:$W$99,3,FALSE)</f>
        <v>99921</v>
      </c>
      <c r="N2087">
        <f>VLOOKUP($D2087,Artslister!$A$1:$W$99,4,FALSE)</f>
        <v>0</v>
      </c>
      <c r="O2087" t="str">
        <f>VLOOKUP($D2087,Artslister!$A$1:$W$99,5,FALSE)</f>
        <v>Plantae</v>
      </c>
      <c r="P2087" t="str">
        <f>VLOOKUP($D2087,Artslister!$A$1:$W$99,6,FALSE)</f>
        <v>Magnoliophyta</v>
      </c>
      <c r="Q2087" t="str">
        <f>VLOOKUP($D2087,Artslister!$A$1:$W$99,7,FALSE)</f>
        <v>Monocots</v>
      </c>
      <c r="R2087" t="str">
        <f>VLOOKUP($D2087,Artslister!$A$1:$W$99,8,FALSE)</f>
        <v>Poales</v>
      </c>
      <c r="S2087" t="str">
        <f>VLOOKUP($D2087,Artslister!$A$1:$W$99,9,FALSE)</f>
        <v>Poaceae</v>
      </c>
      <c r="T2087" t="str">
        <f>VLOOKUP($D2087,Artslister!$A$1:$W$99,10,FALSE)</f>
        <v>Avenula</v>
      </c>
      <c r="U2087" t="str">
        <f>VLOOKUP($D2087,Artslister!$A$1:$W$99,11,FALSE)</f>
        <v>pratensis</v>
      </c>
      <c r="V2087">
        <f>VLOOKUP($D2087,Artslister!$A$1:$W$99,12,FALSE)</f>
        <v>0</v>
      </c>
      <c r="W2087" t="str">
        <f>VLOOKUP($D2087,Artslister!$A$1:$W$99,13,FALSE)</f>
        <v>(L.) Dumort.</v>
      </c>
      <c r="X2087" t="e">
        <f>VLOOKUP($D2087,Artslister!$A$1:$W$99,15,FALSE)</f>
        <v>#REF!</v>
      </c>
      <c r="Y2087" t="e">
        <f>VLOOKUP($D2087,Artslister!$A$1:$W$99,17,FALSE)</f>
        <v>#N/A</v>
      </c>
    </row>
    <row r="2088" spans="1:25" hidden="1" x14ac:dyDescent="0.3">
      <c r="A2088" t="s">
        <v>86</v>
      </c>
      <c r="B2088">
        <v>2022</v>
      </c>
      <c r="C2088" t="s">
        <v>1763</v>
      </c>
      <c r="D2088" t="s">
        <v>1937</v>
      </c>
      <c r="E2088">
        <v>3</v>
      </c>
      <c r="F2088">
        <v>1</v>
      </c>
      <c r="L2088" t="str">
        <f>VLOOKUP($D2088,Artslister!$A$1:$W$99,2,FALSE)</f>
        <v>Avenula pratensis</v>
      </c>
      <c r="M2088">
        <f>VLOOKUP($D2088,Artslister!$A$1:$W$99,3,FALSE)</f>
        <v>99921</v>
      </c>
      <c r="N2088">
        <f>VLOOKUP($D2088,Artslister!$A$1:$W$99,4,FALSE)</f>
        <v>0</v>
      </c>
      <c r="O2088" t="str">
        <f>VLOOKUP($D2088,Artslister!$A$1:$W$99,5,FALSE)</f>
        <v>Plantae</v>
      </c>
      <c r="P2088" t="str">
        <f>VLOOKUP($D2088,Artslister!$A$1:$W$99,6,FALSE)</f>
        <v>Magnoliophyta</v>
      </c>
      <c r="Q2088" t="str">
        <f>VLOOKUP($D2088,Artslister!$A$1:$W$99,7,FALSE)</f>
        <v>Monocots</v>
      </c>
      <c r="R2088" t="str">
        <f>VLOOKUP($D2088,Artslister!$A$1:$W$99,8,FALSE)</f>
        <v>Poales</v>
      </c>
      <c r="S2088" t="str">
        <f>VLOOKUP($D2088,Artslister!$A$1:$W$99,9,FALSE)</f>
        <v>Poaceae</v>
      </c>
      <c r="T2088" t="str">
        <f>VLOOKUP($D2088,Artslister!$A$1:$W$99,10,FALSE)</f>
        <v>Avenula</v>
      </c>
      <c r="U2088" t="str">
        <f>VLOOKUP($D2088,Artslister!$A$1:$W$99,11,FALSE)</f>
        <v>pratensis</v>
      </c>
      <c r="V2088">
        <f>VLOOKUP($D2088,Artslister!$A$1:$W$99,12,FALSE)</f>
        <v>0</v>
      </c>
      <c r="W2088" t="str">
        <f>VLOOKUP($D2088,Artslister!$A$1:$W$99,13,FALSE)</f>
        <v>(L.) Dumort.</v>
      </c>
      <c r="X2088" t="e">
        <f>VLOOKUP($D2088,Artslister!$A$1:$W$99,15,FALSE)</f>
        <v>#REF!</v>
      </c>
      <c r="Y2088" t="e">
        <f>VLOOKUP($D2088,Artslister!$A$1:$W$99,17,FALSE)</f>
        <v>#N/A</v>
      </c>
    </row>
    <row r="2089" spans="1:25" hidden="1" x14ac:dyDescent="0.3">
      <c r="A2089" t="s">
        <v>86</v>
      </c>
      <c r="B2089">
        <v>2022</v>
      </c>
      <c r="C2089" t="s">
        <v>1765</v>
      </c>
      <c r="D2089" t="s">
        <v>1937</v>
      </c>
      <c r="E2089">
        <v>0.1</v>
      </c>
      <c r="F2089">
        <v>1</v>
      </c>
      <c r="L2089" t="str">
        <f>VLOOKUP($D2089,Artslister!$A$1:$W$99,2,FALSE)</f>
        <v>Avenula pratensis</v>
      </c>
      <c r="M2089">
        <f>VLOOKUP($D2089,Artslister!$A$1:$W$99,3,FALSE)</f>
        <v>99921</v>
      </c>
      <c r="N2089">
        <f>VLOOKUP($D2089,Artslister!$A$1:$W$99,4,FALSE)</f>
        <v>0</v>
      </c>
      <c r="O2089" t="str">
        <f>VLOOKUP($D2089,Artslister!$A$1:$W$99,5,FALSE)</f>
        <v>Plantae</v>
      </c>
      <c r="P2089" t="str">
        <f>VLOOKUP($D2089,Artslister!$A$1:$W$99,6,FALSE)</f>
        <v>Magnoliophyta</v>
      </c>
      <c r="Q2089" t="str">
        <f>VLOOKUP($D2089,Artslister!$A$1:$W$99,7,FALSE)</f>
        <v>Monocots</v>
      </c>
      <c r="R2089" t="str">
        <f>VLOOKUP($D2089,Artslister!$A$1:$W$99,8,FALSE)</f>
        <v>Poales</v>
      </c>
      <c r="S2089" t="str">
        <f>VLOOKUP($D2089,Artslister!$A$1:$W$99,9,FALSE)</f>
        <v>Poaceae</v>
      </c>
      <c r="T2089" t="str">
        <f>VLOOKUP($D2089,Artslister!$A$1:$W$99,10,FALSE)</f>
        <v>Avenula</v>
      </c>
      <c r="U2089" t="str">
        <f>VLOOKUP($D2089,Artslister!$A$1:$W$99,11,FALSE)</f>
        <v>pratensis</v>
      </c>
      <c r="V2089">
        <f>VLOOKUP($D2089,Artslister!$A$1:$W$99,12,FALSE)</f>
        <v>0</v>
      </c>
      <c r="W2089" t="str">
        <f>VLOOKUP($D2089,Artslister!$A$1:$W$99,13,FALSE)</f>
        <v>(L.) Dumort.</v>
      </c>
      <c r="X2089" t="e">
        <f>VLOOKUP($D2089,Artslister!$A$1:$W$99,15,FALSE)</f>
        <v>#REF!</v>
      </c>
      <c r="Y2089" t="e">
        <f>VLOOKUP($D2089,Artslister!$A$1:$W$99,17,FALSE)</f>
        <v>#N/A</v>
      </c>
    </row>
    <row r="2090" spans="1:25" hidden="1" x14ac:dyDescent="0.3">
      <c r="A2090" t="s">
        <v>86</v>
      </c>
      <c r="B2090">
        <v>2022</v>
      </c>
      <c r="C2090" t="s">
        <v>1755</v>
      </c>
      <c r="D2090" t="s">
        <v>1937</v>
      </c>
      <c r="E2090">
        <v>2</v>
      </c>
      <c r="F2090">
        <v>1</v>
      </c>
      <c r="L2090" t="str">
        <f>VLOOKUP($D2090,Artslister!$A$1:$W$99,2,FALSE)</f>
        <v>Avenula pratensis</v>
      </c>
      <c r="M2090">
        <f>VLOOKUP($D2090,Artslister!$A$1:$W$99,3,FALSE)</f>
        <v>99921</v>
      </c>
      <c r="N2090">
        <f>VLOOKUP($D2090,Artslister!$A$1:$W$99,4,FALSE)</f>
        <v>0</v>
      </c>
      <c r="O2090" t="str">
        <f>VLOOKUP($D2090,Artslister!$A$1:$W$99,5,FALSE)</f>
        <v>Plantae</v>
      </c>
      <c r="P2090" t="str">
        <f>VLOOKUP($D2090,Artslister!$A$1:$W$99,6,FALSE)</f>
        <v>Magnoliophyta</v>
      </c>
      <c r="Q2090" t="str">
        <f>VLOOKUP($D2090,Artslister!$A$1:$W$99,7,FALSE)</f>
        <v>Monocots</v>
      </c>
      <c r="R2090" t="str">
        <f>VLOOKUP($D2090,Artslister!$A$1:$W$99,8,FALSE)</f>
        <v>Poales</v>
      </c>
      <c r="S2090" t="str">
        <f>VLOOKUP($D2090,Artslister!$A$1:$W$99,9,FALSE)</f>
        <v>Poaceae</v>
      </c>
      <c r="T2090" t="str">
        <f>VLOOKUP($D2090,Artslister!$A$1:$W$99,10,FALSE)</f>
        <v>Avenula</v>
      </c>
      <c r="U2090" t="str">
        <f>VLOOKUP($D2090,Artslister!$A$1:$W$99,11,FALSE)</f>
        <v>pratensis</v>
      </c>
      <c r="V2090">
        <f>VLOOKUP($D2090,Artslister!$A$1:$W$99,12,FALSE)</f>
        <v>0</v>
      </c>
      <c r="W2090" t="str">
        <f>VLOOKUP($D2090,Artslister!$A$1:$W$99,13,FALSE)</f>
        <v>(L.) Dumort.</v>
      </c>
      <c r="X2090" t="e">
        <f>VLOOKUP($D2090,Artslister!$A$1:$W$99,15,FALSE)</f>
        <v>#REF!</v>
      </c>
      <c r="Y2090" t="e">
        <f>VLOOKUP($D2090,Artslister!$A$1:$W$99,17,FALSE)</f>
        <v>#N/A</v>
      </c>
    </row>
    <row r="2091" spans="1:25" hidden="1" x14ac:dyDescent="0.3">
      <c r="A2091" t="s">
        <v>86</v>
      </c>
      <c r="B2091">
        <v>2022</v>
      </c>
      <c r="C2091" t="s">
        <v>1757</v>
      </c>
      <c r="D2091" t="s">
        <v>1937</v>
      </c>
      <c r="E2091">
        <v>5</v>
      </c>
      <c r="F2091">
        <v>1</v>
      </c>
      <c r="L2091" t="str">
        <f>VLOOKUP($D2091,Artslister!$A$1:$W$99,2,FALSE)</f>
        <v>Avenula pratensis</v>
      </c>
      <c r="M2091">
        <f>VLOOKUP($D2091,Artslister!$A$1:$W$99,3,FALSE)</f>
        <v>99921</v>
      </c>
      <c r="N2091">
        <f>VLOOKUP($D2091,Artslister!$A$1:$W$99,4,FALSE)</f>
        <v>0</v>
      </c>
      <c r="O2091" t="str">
        <f>VLOOKUP($D2091,Artslister!$A$1:$W$99,5,FALSE)</f>
        <v>Plantae</v>
      </c>
      <c r="P2091" t="str">
        <f>VLOOKUP($D2091,Artslister!$A$1:$W$99,6,FALSE)</f>
        <v>Magnoliophyta</v>
      </c>
      <c r="Q2091" t="str">
        <f>VLOOKUP($D2091,Artslister!$A$1:$W$99,7,FALSE)</f>
        <v>Monocots</v>
      </c>
      <c r="R2091" t="str">
        <f>VLOOKUP($D2091,Artslister!$A$1:$W$99,8,FALSE)</f>
        <v>Poales</v>
      </c>
      <c r="S2091" t="str">
        <f>VLOOKUP($D2091,Artslister!$A$1:$W$99,9,FALSE)</f>
        <v>Poaceae</v>
      </c>
      <c r="T2091" t="str">
        <f>VLOOKUP($D2091,Artslister!$A$1:$W$99,10,FALSE)</f>
        <v>Avenula</v>
      </c>
      <c r="U2091" t="str">
        <f>VLOOKUP($D2091,Artslister!$A$1:$W$99,11,FALSE)</f>
        <v>pratensis</v>
      </c>
      <c r="V2091">
        <f>VLOOKUP($D2091,Artslister!$A$1:$W$99,12,FALSE)</f>
        <v>0</v>
      </c>
      <c r="W2091" t="str">
        <f>VLOOKUP($D2091,Artslister!$A$1:$W$99,13,FALSE)</f>
        <v>(L.) Dumort.</v>
      </c>
      <c r="X2091" t="e">
        <f>VLOOKUP($D2091,Artslister!$A$1:$W$99,15,FALSE)</f>
        <v>#REF!</v>
      </c>
      <c r="Y2091" t="e">
        <f>VLOOKUP($D2091,Artslister!$A$1:$W$99,17,FALSE)</f>
        <v>#N/A</v>
      </c>
    </row>
    <row r="2092" spans="1:25" hidden="1" x14ac:dyDescent="0.3">
      <c r="A2092" t="s">
        <v>86</v>
      </c>
      <c r="B2092">
        <v>2022</v>
      </c>
      <c r="C2092" t="s">
        <v>1750</v>
      </c>
      <c r="D2092" t="s">
        <v>1937</v>
      </c>
      <c r="E2092">
        <v>1</v>
      </c>
      <c r="F2092">
        <v>1</v>
      </c>
      <c r="L2092" t="str">
        <f>VLOOKUP($D2092,Artslister!$A$1:$W$99,2,FALSE)</f>
        <v>Avenula pratensis</v>
      </c>
      <c r="M2092">
        <f>VLOOKUP($D2092,Artslister!$A$1:$W$99,3,FALSE)</f>
        <v>99921</v>
      </c>
      <c r="N2092">
        <f>VLOOKUP($D2092,Artslister!$A$1:$W$99,4,FALSE)</f>
        <v>0</v>
      </c>
      <c r="O2092" t="str">
        <f>VLOOKUP($D2092,Artslister!$A$1:$W$99,5,FALSE)</f>
        <v>Plantae</v>
      </c>
      <c r="P2092" t="str">
        <f>VLOOKUP($D2092,Artslister!$A$1:$W$99,6,FALSE)</f>
        <v>Magnoliophyta</v>
      </c>
      <c r="Q2092" t="str">
        <f>VLOOKUP($D2092,Artslister!$A$1:$W$99,7,FALSE)</f>
        <v>Monocots</v>
      </c>
      <c r="R2092" t="str">
        <f>VLOOKUP($D2092,Artslister!$A$1:$W$99,8,FALSE)</f>
        <v>Poales</v>
      </c>
      <c r="S2092" t="str">
        <f>VLOOKUP($D2092,Artslister!$A$1:$W$99,9,FALSE)</f>
        <v>Poaceae</v>
      </c>
      <c r="T2092" t="str">
        <f>VLOOKUP($D2092,Artslister!$A$1:$W$99,10,FALSE)</f>
        <v>Avenula</v>
      </c>
      <c r="U2092" t="str">
        <f>VLOOKUP($D2092,Artslister!$A$1:$W$99,11,FALSE)</f>
        <v>pratensis</v>
      </c>
      <c r="V2092">
        <f>VLOOKUP($D2092,Artslister!$A$1:$W$99,12,FALSE)</f>
        <v>0</v>
      </c>
      <c r="W2092" t="str">
        <f>VLOOKUP($D2092,Artslister!$A$1:$W$99,13,FALSE)</f>
        <v>(L.) Dumort.</v>
      </c>
      <c r="X2092" t="e">
        <f>VLOOKUP($D2092,Artslister!$A$1:$W$99,15,FALSE)</f>
        <v>#REF!</v>
      </c>
      <c r="Y2092" t="e">
        <f>VLOOKUP($D2092,Artslister!$A$1:$W$99,17,FALSE)</f>
        <v>#N/A</v>
      </c>
    </row>
    <row r="2093" spans="1:25" hidden="1" x14ac:dyDescent="0.3">
      <c r="A2093" t="s">
        <v>86</v>
      </c>
      <c r="B2093">
        <v>2022</v>
      </c>
      <c r="C2093" t="s">
        <v>1753</v>
      </c>
      <c r="D2093" t="s">
        <v>1937</v>
      </c>
      <c r="E2093">
        <v>1</v>
      </c>
      <c r="F2093">
        <v>1</v>
      </c>
      <c r="L2093" t="str">
        <f>VLOOKUP($D2093,Artslister!$A$1:$W$99,2,FALSE)</f>
        <v>Avenula pratensis</v>
      </c>
      <c r="M2093">
        <f>VLOOKUP($D2093,Artslister!$A$1:$W$99,3,FALSE)</f>
        <v>99921</v>
      </c>
      <c r="N2093">
        <f>VLOOKUP($D2093,Artslister!$A$1:$W$99,4,FALSE)</f>
        <v>0</v>
      </c>
      <c r="O2093" t="str">
        <f>VLOOKUP($D2093,Artslister!$A$1:$W$99,5,FALSE)</f>
        <v>Plantae</v>
      </c>
      <c r="P2093" t="str">
        <f>VLOOKUP($D2093,Artslister!$A$1:$W$99,6,FALSE)</f>
        <v>Magnoliophyta</v>
      </c>
      <c r="Q2093" t="str">
        <f>VLOOKUP($D2093,Artslister!$A$1:$W$99,7,FALSE)</f>
        <v>Monocots</v>
      </c>
      <c r="R2093" t="str">
        <f>VLOOKUP($D2093,Artslister!$A$1:$W$99,8,FALSE)</f>
        <v>Poales</v>
      </c>
      <c r="S2093" t="str">
        <f>VLOOKUP($D2093,Artslister!$A$1:$W$99,9,FALSE)</f>
        <v>Poaceae</v>
      </c>
      <c r="T2093" t="str">
        <f>VLOOKUP($D2093,Artslister!$A$1:$W$99,10,FALSE)</f>
        <v>Avenula</v>
      </c>
      <c r="U2093" t="str">
        <f>VLOOKUP($D2093,Artslister!$A$1:$W$99,11,FALSE)</f>
        <v>pratensis</v>
      </c>
      <c r="V2093">
        <f>VLOOKUP($D2093,Artslister!$A$1:$W$99,12,FALSE)</f>
        <v>0</v>
      </c>
      <c r="W2093" t="str">
        <f>VLOOKUP($D2093,Artslister!$A$1:$W$99,13,FALSE)</f>
        <v>(L.) Dumort.</v>
      </c>
      <c r="X2093" t="e">
        <f>VLOOKUP($D2093,Artslister!$A$1:$W$99,15,FALSE)</f>
        <v>#REF!</v>
      </c>
      <c r="Y2093" t="e">
        <f>VLOOKUP($D2093,Artslister!$A$1:$W$99,17,FALSE)</f>
        <v>#N/A</v>
      </c>
    </row>
    <row r="2094" spans="1:25" hidden="1" x14ac:dyDescent="0.3">
      <c r="A2094" t="s">
        <v>86</v>
      </c>
      <c r="B2094">
        <v>2022</v>
      </c>
      <c r="C2094" t="s">
        <v>1763</v>
      </c>
      <c r="D2094" t="s">
        <v>404</v>
      </c>
      <c r="E2094">
        <v>5</v>
      </c>
      <c r="G2094">
        <v>1</v>
      </c>
      <c r="L2094" t="str">
        <f>VLOOKUP($D2094,Artslister!$A$1:$W$99,2,FALSE)</f>
        <v>Phedimus spurius</v>
      </c>
      <c r="M2094" t="str">
        <f>VLOOKUP($D2094,Artslister!$A$1:$W$99,3,FALSE)</f>
        <v>103590</v>
      </c>
      <c r="N2094" t="str">
        <f>VLOOKUP($D2094,Artslister!$A$1:$W$99,4,FALSE)</f>
        <v>135286</v>
      </c>
      <c r="O2094" t="str">
        <f>VLOOKUP($D2094,Artslister!$A$1:$W$99,5,FALSE)</f>
        <v>Plantae</v>
      </c>
      <c r="P2094" t="str">
        <f>VLOOKUP($D2094,Artslister!$A$1:$W$99,6,FALSE)</f>
        <v>Magnoliophyta</v>
      </c>
      <c r="Q2094" t="str">
        <f>VLOOKUP($D2094,Artslister!$A$1:$W$99,7,FALSE)</f>
        <v>Eudicots</v>
      </c>
      <c r="R2094" t="str">
        <f>VLOOKUP($D2094,Artslister!$A$1:$W$99,8,FALSE)</f>
        <v>Saxifragales</v>
      </c>
      <c r="S2094" t="str">
        <f>VLOOKUP($D2094,Artslister!$A$1:$W$99,9,FALSE)</f>
        <v>Crassulaceae</v>
      </c>
      <c r="T2094" t="str">
        <f>VLOOKUP($D2094,Artslister!$A$1:$W$99,10,FALSE)</f>
        <v>Phedimus</v>
      </c>
      <c r="U2094" t="str">
        <f>VLOOKUP($D2094,Artslister!$A$1:$W$99,11,FALSE)</f>
        <v>spurius</v>
      </c>
      <c r="V2094">
        <f>VLOOKUP($D2094,Artslister!$A$1:$W$99,12,FALSE)</f>
        <v>0</v>
      </c>
      <c r="W2094" t="str">
        <f>VLOOKUP($D2094,Artslister!$A$1:$W$99,13,FALSE)</f>
        <v>(M.Bieb.) t Hart</v>
      </c>
      <c r="X2094" t="e">
        <f>VLOOKUP($D2094,Artslister!$A$1:$W$99,15,FALSE)</f>
        <v>#REF!</v>
      </c>
      <c r="Y2094" t="str">
        <f>VLOOKUP($D2094,Artslister!$A$1:$W$99,17,FALSE)</f>
        <v>SE</v>
      </c>
    </row>
    <row r="2095" spans="1:25" hidden="1" x14ac:dyDescent="0.3">
      <c r="A2095" t="s">
        <v>86</v>
      </c>
      <c r="B2095">
        <v>2022</v>
      </c>
      <c r="C2095" t="s">
        <v>1753</v>
      </c>
      <c r="D2095" t="s">
        <v>2002</v>
      </c>
      <c r="E2095">
        <v>10</v>
      </c>
      <c r="F2095">
        <v>1</v>
      </c>
      <c r="L2095" t="str">
        <f>VLOOKUP($D2095,Artslister!$A$1:$W$99,2,FALSE)</f>
        <v>Briza media</v>
      </c>
      <c r="M2095">
        <f>VLOOKUP($D2095,Artslister!$A$1:$W$99,3,FALSE)</f>
        <v>99930</v>
      </c>
      <c r="N2095">
        <f>VLOOKUP($D2095,Artslister!$A$1:$W$99,4,FALSE)</f>
        <v>0</v>
      </c>
      <c r="O2095" t="str">
        <f>VLOOKUP($D2095,Artslister!$A$1:$W$99,5,FALSE)</f>
        <v>Plantae</v>
      </c>
      <c r="P2095" t="str">
        <f>VLOOKUP($D2095,Artslister!$A$1:$W$99,6,FALSE)</f>
        <v>Magnoliophyta</v>
      </c>
      <c r="Q2095" t="str">
        <f>VLOOKUP($D2095,Artslister!$A$1:$W$99,7,FALSE)</f>
        <v>Monocots</v>
      </c>
      <c r="R2095" t="str">
        <f>VLOOKUP($D2095,Artslister!$A$1:$W$99,8,FALSE)</f>
        <v>Poales</v>
      </c>
      <c r="S2095" t="str">
        <f>VLOOKUP($D2095,Artslister!$A$1:$W$99,9,FALSE)</f>
        <v>Poaceae</v>
      </c>
      <c r="T2095" t="str">
        <f>VLOOKUP($D2095,Artslister!$A$1:$W$99,10,FALSE)</f>
        <v>Briza</v>
      </c>
      <c r="U2095" t="str">
        <f>VLOOKUP($D2095,Artslister!$A$1:$W$99,11,FALSE)</f>
        <v>media</v>
      </c>
      <c r="V2095">
        <f>VLOOKUP($D2095,Artslister!$A$1:$W$99,12,FALSE)</f>
        <v>0</v>
      </c>
      <c r="W2095" t="str">
        <f>VLOOKUP($D2095,Artslister!$A$1:$W$99,13,FALSE)</f>
        <v>L.</v>
      </c>
      <c r="X2095" t="e">
        <f>VLOOKUP($D2095,Artslister!$A$1:$W$99,15,FALSE)</f>
        <v>#REF!</v>
      </c>
      <c r="Y2095" t="e">
        <f>VLOOKUP($D2095,Artslister!$A$1:$W$99,17,FALSE)</f>
        <v>#N/A</v>
      </c>
    </row>
    <row r="2096" spans="1:25" hidden="1" x14ac:dyDescent="0.3">
      <c r="A2096" t="s">
        <v>86</v>
      </c>
      <c r="B2096">
        <v>2022</v>
      </c>
      <c r="C2096" t="s">
        <v>1759</v>
      </c>
      <c r="D2096" t="s">
        <v>1982</v>
      </c>
      <c r="E2096">
        <v>8</v>
      </c>
      <c r="F2096">
        <v>1</v>
      </c>
      <c r="L2096" t="str">
        <f>VLOOKUP($D2096,Artslister!$A$1:$W$99,2,FALSE)</f>
        <v>Seseli libanotis</v>
      </c>
      <c r="M2096">
        <f>VLOOKUP($D2096,Artslister!$A$1:$W$99,3,FALSE)</f>
        <v>100366</v>
      </c>
      <c r="N2096">
        <f>VLOOKUP($D2096,Artslister!$A$1:$W$99,4,FALSE)</f>
        <v>0</v>
      </c>
      <c r="O2096" t="str">
        <f>VLOOKUP($D2096,Artslister!$A$1:$W$99,5,FALSE)</f>
        <v>Plantae</v>
      </c>
      <c r="P2096" t="str">
        <f>VLOOKUP($D2096,Artslister!$A$1:$W$99,6,FALSE)</f>
        <v>Magnoliophyta</v>
      </c>
      <c r="Q2096" t="str">
        <f>VLOOKUP($D2096,Artslister!$A$1:$W$99,7,FALSE)</f>
        <v>Eudicots</v>
      </c>
      <c r="R2096" t="str">
        <f>VLOOKUP($D2096,Artslister!$A$1:$W$99,8,FALSE)</f>
        <v>Apiales</v>
      </c>
      <c r="S2096" t="str">
        <f>VLOOKUP($D2096,Artslister!$A$1:$W$99,9,FALSE)</f>
        <v>Apiaceae</v>
      </c>
      <c r="T2096" t="str">
        <f>VLOOKUP($D2096,Artslister!$A$1:$W$99,10,FALSE)</f>
        <v>Seseli</v>
      </c>
      <c r="U2096" t="str">
        <f>VLOOKUP($D2096,Artslister!$A$1:$W$99,11,FALSE)</f>
        <v>libanotis</v>
      </c>
      <c r="V2096">
        <f>VLOOKUP($D2096,Artslister!$A$1:$W$99,12,FALSE)</f>
        <v>0</v>
      </c>
      <c r="W2096" t="str">
        <f>VLOOKUP($D2096,Artslister!$A$1:$W$99,13,FALSE)</f>
        <v>(L.) W.D.J.Koch</v>
      </c>
      <c r="X2096" t="e">
        <f>VLOOKUP($D2096,Artslister!$A$1:$W$99,15,FALSE)</f>
        <v>#REF!</v>
      </c>
      <c r="Y2096" t="e">
        <f>VLOOKUP($D2096,Artslister!$A$1:$W$99,17,FALSE)</f>
        <v>#N/A</v>
      </c>
    </row>
    <row r="2097" spans="1:25" hidden="1" x14ac:dyDescent="0.3">
      <c r="A2097" t="s">
        <v>86</v>
      </c>
      <c r="B2097">
        <v>2022</v>
      </c>
      <c r="C2097" t="s">
        <v>1755</v>
      </c>
      <c r="D2097" t="s">
        <v>1982</v>
      </c>
      <c r="E2097">
        <v>2</v>
      </c>
      <c r="F2097">
        <v>1</v>
      </c>
      <c r="L2097" t="str">
        <f>VLOOKUP($D2097,Artslister!$A$1:$W$99,2,FALSE)</f>
        <v>Seseli libanotis</v>
      </c>
      <c r="M2097">
        <f>VLOOKUP($D2097,Artslister!$A$1:$W$99,3,FALSE)</f>
        <v>100366</v>
      </c>
      <c r="N2097">
        <f>VLOOKUP($D2097,Artslister!$A$1:$W$99,4,FALSE)</f>
        <v>0</v>
      </c>
      <c r="O2097" t="str">
        <f>VLOOKUP($D2097,Artslister!$A$1:$W$99,5,FALSE)</f>
        <v>Plantae</v>
      </c>
      <c r="P2097" t="str">
        <f>VLOOKUP($D2097,Artslister!$A$1:$W$99,6,FALSE)</f>
        <v>Magnoliophyta</v>
      </c>
      <c r="Q2097" t="str">
        <f>VLOOKUP($D2097,Artslister!$A$1:$W$99,7,FALSE)</f>
        <v>Eudicots</v>
      </c>
      <c r="R2097" t="str">
        <f>VLOOKUP($D2097,Artslister!$A$1:$W$99,8,FALSE)</f>
        <v>Apiales</v>
      </c>
      <c r="S2097" t="str">
        <f>VLOOKUP($D2097,Artslister!$A$1:$W$99,9,FALSE)</f>
        <v>Apiaceae</v>
      </c>
      <c r="T2097" t="str">
        <f>VLOOKUP($D2097,Artslister!$A$1:$W$99,10,FALSE)</f>
        <v>Seseli</v>
      </c>
      <c r="U2097" t="str">
        <f>VLOOKUP($D2097,Artslister!$A$1:$W$99,11,FALSE)</f>
        <v>libanotis</v>
      </c>
      <c r="V2097">
        <f>VLOOKUP($D2097,Artslister!$A$1:$W$99,12,FALSE)</f>
        <v>0</v>
      </c>
      <c r="W2097" t="str">
        <f>VLOOKUP($D2097,Artslister!$A$1:$W$99,13,FALSE)</f>
        <v>(L.) W.D.J.Koch</v>
      </c>
      <c r="X2097" t="e">
        <f>VLOOKUP($D2097,Artslister!$A$1:$W$99,15,FALSE)</f>
        <v>#REF!</v>
      </c>
      <c r="Y2097" t="e">
        <f>VLOOKUP($D2097,Artslister!$A$1:$W$99,17,FALSE)</f>
        <v>#N/A</v>
      </c>
    </row>
    <row r="2098" spans="1:25" hidden="1" x14ac:dyDescent="0.3">
      <c r="A2098" t="s">
        <v>86</v>
      </c>
      <c r="B2098">
        <v>2022</v>
      </c>
      <c r="C2098" t="s">
        <v>1757</v>
      </c>
      <c r="D2098" t="s">
        <v>1982</v>
      </c>
      <c r="E2098">
        <v>1</v>
      </c>
      <c r="F2098">
        <v>1</v>
      </c>
      <c r="L2098" t="str">
        <f>VLOOKUP($D2098,Artslister!$A$1:$W$99,2,FALSE)</f>
        <v>Seseli libanotis</v>
      </c>
      <c r="M2098">
        <f>VLOOKUP($D2098,Artslister!$A$1:$W$99,3,FALSE)</f>
        <v>100366</v>
      </c>
      <c r="N2098">
        <f>VLOOKUP($D2098,Artslister!$A$1:$W$99,4,FALSE)</f>
        <v>0</v>
      </c>
      <c r="O2098" t="str">
        <f>VLOOKUP($D2098,Artslister!$A$1:$W$99,5,FALSE)</f>
        <v>Plantae</v>
      </c>
      <c r="P2098" t="str">
        <f>VLOOKUP($D2098,Artslister!$A$1:$W$99,6,FALSE)</f>
        <v>Magnoliophyta</v>
      </c>
      <c r="Q2098" t="str">
        <f>VLOOKUP($D2098,Artslister!$A$1:$W$99,7,FALSE)</f>
        <v>Eudicots</v>
      </c>
      <c r="R2098" t="str">
        <f>VLOOKUP($D2098,Artslister!$A$1:$W$99,8,FALSE)</f>
        <v>Apiales</v>
      </c>
      <c r="S2098" t="str">
        <f>VLOOKUP($D2098,Artslister!$A$1:$W$99,9,FALSE)</f>
        <v>Apiaceae</v>
      </c>
      <c r="T2098" t="str">
        <f>VLOOKUP($D2098,Artslister!$A$1:$W$99,10,FALSE)</f>
        <v>Seseli</v>
      </c>
      <c r="U2098" t="str">
        <f>VLOOKUP($D2098,Artslister!$A$1:$W$99,11,FALSE)</f>
        <v>libanotis</v>
      </c>
      <c r="V2098">
        <f>VLOOKUP($D2098,Artslister!$A$1:$W$99,12,FALSE)</f>
        <v>0</v>
      </c>
      <c r="W2098" t="str">
        <f>VLOOKUP($D2098,Artslister!$A$1:$W$99,13,FALSE)</f>
        <v>(L.) W.D.J.Koch</v>
      </c>
      <c r="X2098" t="e">
        <f>VLOOKUP($D2098,Artslister!$A$1:$W$99,15,FALSE)</f>
        <v>#REF!</v>
      </c>
      <c r="Y2098" t="e">
        <f>VLOOKUP($D2098,Artslister!$A$1:$W$99,17,FALSE)</f>
        <v>#N/A</v>
      </c>
    </row>
    <row r="2099" spans="1:25" hidden="1" x14ac:dyDescent="0.3">
      <c r="A2099" s="20" t="s">
        <v>104</v>
      </c>
      <c r="B2099">
        <v>2018</v>
      </c>
      <c r="C2099" t="s">
        <v>1274</v>
      </c>
      <c r="D2099" t="s">
        <v>1948</v>
      </c>
      <c r="E2099">
        <v>2</v>
      </c>
      <c r="L2099" t="str">
        <f>VLOOKUP($D2099,Artslister!$A$1:$W$99,2,FALSE)</f>
        <v>Populus tremula</v>
      </c>
      <c r="M2099" t="str">
        <f>VLOOKUP($D2099,Artslister!$A$1:$W$99,3,FALSE)</f>
        <v>102641</v>
      </c>
      <c r="N2099" t="str">
        <f>VLOOKUP($D2099,Artslister!$A$1:$W$99,4,FALSE)</f>
        <v>62601</v>
      </c>
      <c r="O2099" t="str">
        <f>VLOOKUP($D2099,Artslister!$A$1:$W$99,5,FALSE)</f>
        <v>Plantae</v>
      </c>
      <c r="P2099" t="str">
        <f>VLOOKUP($D2099,Artslister!$A$1:$W$99,6,FALSE)</f>
        <v>Magnoliophyta</v>
      </c>
      <c r="Q2099" t="str">
        <f>VLOOKUP($D2099,Artslister!$A$1:$W$99,7,FALSE)</f>
        <v>Eudicots</v>
      </c>
      <c r="R2099" t="str">
        <f>VLOOKUP($D2099,Artslister!$A$1:$W$99,8,FALSE)</f>
        <v>Malpighiales</v>
      </c>
      <c r="S2099" t="str">
        <f>VLOOKUP($D2099,Artslister!$A$1:$W$99,9,FALSE)</f>
        <v>Salicaceae</v>
      </c>
      <c r="T2099" t="str">
        <f>VLOOKUP($D2099,Artslister!$A$1:$W$99,10,FALSE)</f>
        <v>Populus</v>
      </c>
      <c r="U2099" t="str">
        <f>VLOOKUP($D2099,Artslister!$A$1:$W$99,11,FALSE)</f>
        <v>tremula</v>
      </c>
      <c r="V2099">
        <f>VLOOKUP($D2099,Artslister!$A$1:$W$99,12,FALSE)</f>
        <v>0</v>
      </c>
      <c r="W2099" t="str">
        <f>VLOOKUP($D2099,Artslister!$A$1:$W$99,13,FALSE)</f>
        <v>L.</v>
      </c>
      <c r="X2099" t="e">
        <f>VLOOKUP($D2099,Artslister!$A$1:$W$99,15,FALSE)</f>
        <v>#REF!</v>
      </c>
      <c r="Y2099" t="e">
        <f>VLOOKUP($D2099,Artslister!$A$1:$W$99,17,FALSE)</f>
        <v>#N/A</v>
      </c>
    </row>
    <row r="2100" spans="1:25" hidden="1" x14ac:dyDescent="0.3">
      <c r="A2100" s="20" t="s">
        <v>104</v>
      </c>
      <c r="B2100">
        <v>2019</v>
      </c>
      <c r="C2100" t="s">
        <v>2005</v>
      </c>
      <c r="D2100" t="s">
        <v>1948</v>
      </c>
      <c r="E2100">
        <v>5</v>
      </c>
      <c r="L2100" t="str">
        <f>VLOOKUP($D2100,Artslister!$A$1:$W$99,2,FALSE)</f>
        <v>Populus tremula</v>
      </c>
      <c r="M2100" t="str">
        <f>VLOOKUP($D2100,Artslister!$A$1:$W$99,3,FALSE)</f>
        <v>102641</v>
      </c>
      <c r="N2100" t="str">
        <f>VLOOKUP($D2100,Artslister!$A$1:$W$99,4,FALSE)</f>
        <v>62601</v>
      </c>
      <c r="O2100" t="str">
        <f>VLOOKUP($D2100,Artslister!$A$1:$W$99,5,FALSE)</f>
        <v>Plantae</v>
      </c>
      <c r="P2100" t="str">
        <f>VLOOKUP($D2100,Artslister!$A$1:$W$99,6,FALSE)</f>
        <v>Magnoliophyta</v>
      </c>
      <c r="Q2100" t="str">
        <f>VLOOKUP($D2100,Artslister!$A$1:$W$99,7,FALSE)</f>
        <v>Eudicots</v>
      </c>
      <c r="R2100" t="str">
        <f>VLOOKUP($D2100,Artslister!$A$1:$W$99,8,FALSE)</f>
        <v>Malpighiales</v>
      </c>
      <c r="S2100" t="str">
        <f>VLOOKUP($D2100,Artslister!$A$1:$W$99,9,FALSE)</f>
        <v>Salicaceae</v>
      </c>
      <c r="T2100" t="str">
        <f>VLOOKUP($D2100,Artslister!$A$1:$W$99,10,FALSE)</f>
        <v>Populus</v>
      </c>
      <c r="U2100" t="str">
        <f>VLOOKUP($D2100,Artslister!$A$1:$W$99,11,FALSE)</f>
        <v>tremula</v>
      </c>
      <c r="V2100">
        <f>VLOOKUP($D2100,Artslister!$A$1:$W$99,12,FALSE)</f>
        <v>0</v>
      </c>
      <c r="W2100" t="str">
        <f>VLOOKUP($D2100,Artslister!$A$1:$W$99,13,FALSE)</f>
        <v>L.</v>
      </c>
      <c r="X2100" t="e">
        <f>VLOOKUP($D2100,Artslister!$A$1:$W$99,15,FALSE)</f>
        <v>#REF!</v>
      </c>
      <c r="Y2100" t="e">
        <f>VLOOKUP($D2100,Artslister!$A$1:$W$99,17,FALSE)</f>
        <v>#N/A</v>
      </c>
    </row>
    <row r="2101" spans="1:25" hidden="1" x14ac:dyDescent="0.3">
      <c r="A2101" s="20" t="s">
        <v>104</v>
      </c>
      <c r="B2101" s="20">
        <v>2020</v>
      </c>
      <c r="C2101" s="20" t="s">
        <v>1274</v>
      </c>
      <c r="D2101" s="20" t="s">
        <v>1948</v>
      </c>
      <c r="E2101" s="20">
        <v>20</v>
      </c>
      <c r="J2101" s="20"/>
      <c r="L2101" t="str">
        <f>VLOOKUP($D2101,Artslister!$A$1:$W$99,2,FALSE)</f>
        <v>Populus tremula</v>
      </c>
      <c r="M2101" t="str">
        <f>VLOOKUP($D2101,Artslister!$A$1:$W$99,3,FALSE)</f>
        <v>102641</v>
      </c>
      <c r="N2101" t="str">
        <f>VLOOKUP($D2101,Artslister!$A$1:$W$99,4,FALSE)</f>
        <v>62601</v>
      </c>
      <c r="O2101" t="str">
        <f>VLOOKUP($D2101,Artslister!$A$1:$W$99,5,FALSE)</f>
        <v>Plantae</v>
      </c>
      <c r="P2101" t="str">
        <f>VLOOKUP($D2101,Artslister!$A$1:$W$99,6,FALSE)</f>
        <v>Magnoliophyta</v>
      </c>
      <c r="Q2101" t="str">
        <f>VLOOKUP($D2101,Artslister!$A$1:$W$99,7,FALSE)</f>
        <v>Eudicots</v>
      </c>
      <c r="R2101" t="str">
        <f>VLOOKUP($D2101,Artslister!$A$1:$W$99,8,FALSE)</f>
        <v>Malpighiales</v>
      </c>
      <c r="S2101" t="str">
        <f>VLOOKUP($D2101,Artslister!$A$1:$W$99,9,FALSE)</f>
        <v>Salicaceae</v>
      </c>
      <c r="T2101" t="str">
        <f>VLOOKUP($D2101,Artslister!$A$1:$W$99,10,FALSE)</f>
        <v>Populus</v>
      </c>
      <c r="U2101" t="str">
        <f>VLOOKUP($D2101,Artslister!$A$1:$W$99,11,FALSE)</f>
        <v>tremula</v>
      </c>
      <c r="V2101">
        <f>VLOOKUP($D2101,Artslister!$A$1:$W$99,12,FALSE)</f>
        <v>0</v>
      </c>
      <c r="W2101" t="str">
        <f>VLOOKUP($D2101,Artslister!$A$1:$W$99,13,FALSE)</f>
        <v>L.</v>
      </c>
      <c r="X2101" t="e">
        <f>VLOOKUP($D2101,Artslister!$A$1:$W$99,15,FALSE)</f>
        <v>#REF!</v>
      </c>
      <c r="Y2101" t="e">
        <f>VLOOKUP($D2101,Artslister!$A$1:$W$99,17,FALSE)</f>
        <v>#N/A</v>
      </c>
    </row>
    <row r="2102" spans="1:25" hidden="1" x14ac:dyDescent="0.3">
      <c r="A2102" s="20" t="s">
        <v>104</v>
      </c>
      <c r="B2102" s="20">
        <v>2021</v>
      </c>
      <c r="C2102" s="20" t="s">
        <v>1274</v>
      </c>
      <c r="D2102" s="20" t="s">
        <v>1948</v>
      </c>
      <c r="E2102" s="20">
        <v>20</v>
      </c>
      <c r="J2102" s="20"/>
      <c r="L2102" t="str">
        <f>VLOOKUP($D2102,Artslister!$A$1:$W$99,2,FALSE)</f>
        <v>Populus tremula</v>
      </c>
      <c r="M2102" t="str">
        <f>VLOOKUP($D2102,Artslister!$A$1:$W$99,3,FALSE)</f>
        <v>102641</v>
      </c>
      <c r="N2102" t="str">
        <f>VLOOKUP($D2102,Artslister!$A$1:$W$99,4,FALSE)</f>
        <v>62601</v>
      </c>
      <c r="O2102" t="str">
        <f>VLOOKUP($D2102,Artslister!$A$1:$W$99,5,FALSE)</f>
        <v>Plantae</v>
      </c>
      <c r="P2102" t="str">
        <f>VLOOKUP($D2102,Artslister!$A$1:$W$99,6,FALSE)</f>
        <v>Magnoliophyta</v>
      </c>
      <c r="Q2102" t="str">
        <f>VLOOKUP($D2102,Artslister!$A$1:$W$99,7,FALSE)</f>
        <v>Eudicots</v>
      </c>
      <c r="R2102" t="str">
        <f>VLOOKUP($D2102,Artslister!$A$1:$W$99,8,FALSE)</f>
        <v>Malpighiales</v>
      </c>
      <c r="S2102" t="str">
        <f>VLOOKUP($D2102,Artslister!$A$1:$W$99,9,FALSE)</f>
        <v>Salicaceae</v>
      </c>
      <c r="T2102" t="str">
        <f>VLOOKUP($D2102,Artslister!$A$1:$W$99,10,FALSE)</f>
        <v>Populus</v>
      </c>
      <c r="U2102" t="str">
        <f>VLOOKUP($D2102,Artslister!$A$1:$W$99,11,FALSE)</f>
        <v>tremula</v>
      </c>
      <c r="V2102">
        <f>VLOOKUP($D2102,Artslister!$A$1:$W$99,12,FALSE)</f>
        <v>0</v>
      </c>
      <c r="W2102" t="str">
        <f>VLOOKUP($D2102,Artslister!$A$1:$W$99,13,FALSE)</f>
        <v>L.</v>
      </c>
      <c r="X2102" t="e">
        <f>VLOOKUP($D2102,Artslister!$A$1:$W$99,15,FALSE)</f>
        <v>#REF!</v>
      </c>
      <c r="Y2102" t="e">
        <f>VLOOKUP($D2102,Artslister!$A$1:$W$99,17,FALSE)</f>
        <v>#N/A</v>
      </c>
    </row>
    <row r="2103" spans="1:25" hidden="1" x14ac:dyDescent="0.3">
      <c r="A2103" s="20" t="s">
        <v>104</v>
      </c>
      <c r="B2103">
        <v>2023</v>
      </c>
      <c r="C2103" t="s">
        <v>1274</v>
      </c>
      <c r="D2103" t="s">
        <v>1948</v>
      </c>
      <c r="E2103">
        <v>20</v>
      </c>
      <c r="I2103">
        <v>1</v>
      </c>
      <c r="L2103" t="str">
        <f>VLOOKUP($D2103,Artslister!$A$1:$W$99,2,FALSE)</f>
        <v>Populus tremula</v>
      </c>
      <c r="M2103" t="str">
        <f>VLOOKUP($D2103,Artslister!$A$1:$W$99,3,FALSE)</f>
        <v>102641</v>
      </c>
      <c r="N2103" t="str">
        <f>VLOOKUP($D2103,Artslister!$A$1:$W$99,4,FALSE)</f>
        <v>62601</v>
      </c>
      <c r="O2103" t="str">
        <f>VLOOKUP($D2103,Artslister!$A$1:$W$99,5,FALSE)</f>
        <v>Plantae</v>
      </c>
      <c r="P2103" t="str">
        <f>VLOOKUP($D2103,Artslister!$A$1:$W$99,6,FALSE)</f>
        <v>Magnoliophyta</v>
      </c>
      <c r="Q2103" t="str">
        <f>VLOOKUP($D2103,Artslister!$A$1:$W$99,7,FALSE)</f>
        <v>Eudicots</v>
      </c>
      <c r="R2103" t="str">
        <f>VLOOKUP($D2103,Artslister!$A$1:$W$99,8,FALSE)</f>
        <v>Malpighiales</v>
      </c>
      <c r="S2103" t="str">
        <f>VLOOKUP($D2103,Artslister!$A$1:$W$99,9,FALSE)</f>
        <v>Salicaceae</v>
      </c>
      <c r="T2103" t="str">
        <f>VLOOKUP($D2103,Artslister!$A$1:$W$99,10,FALSE)</f>
        <v>Populus</v>
      </c>
      <c r="U2103" t="str">
        <f>VLOOKUP($D2103,Artslister!$A$1:$W$99,11,FALSE)</f>
        <v>tremula</v>
      </c>
      <c r="V2103">
        <f>VLOOKUP($D2103,Artslister!$A$1:$W$99,12,FALSE)</f>
        <v>0</v>
      </c>
      <c r="W2103" t="str">
        <f>VLOOKUP($D2103,Artslister!$A$1:$W$99,13,FALSE)</f>
        <v>L.</v>
      </c>
      <c r="X2103" t="e">
        <f>VLOOKUP($D2103,Artslister!$A$1:$W$99,15,FALSE)</f>
        <v>#REF!</v>
      </c>
      <c r="Y2103" t="e">
        <f>VLOOKUP($D2103,Artslister!$A$1:$W$99,17,FALSE)</f>
        <v>#N/A</v>
      </c>
    </row>
    <row r="2104" spans="1:25" hidden="1" x14ac:dyDescent="0.3">
      <c r="A2104" s="20" t="s">
        <v>104</v>
      </c>
      <c r="B2104">
        <v>2023</v>
      </c>
      <c r="C2104" t="s">
        <v>1274</v>
      </c>
      <c r="D2104" t="s">
        <v>1948</v>
      </c>
      <c r="E2104">
        <v>20</v>
      </c>
      <c r="J2104">
        <v>1</v>
      </c>
      <c r="L2104" t="str">
        <f>VLOOKUP($D2104,Artslister!$A$1:$W$99,2,FALSE)</f>
        <v>Populus tremula</v>
      </c>
      <c r="M2104" t="str">
        <f>VLOOKUP($D2104,Artslister!$A$1:$W$99,3,FALSE)</f>
        <v>102641</v>
      </c>
      <c r="N2104" t="str">
        <f>VLOOKUP($D2104,Artslister!$A$1:$W$99,4,FALSE)</f>
        <v>62601</v>
      </c>
      <c r="O2104" t="str">
        <f>VLOOKUP($D2104,Artslister!$A$1:$W$99,5,FALSE)</f>
        <v>Plantae</v>
      </c>
      <c r="P2104" t="str">
        <f>VLOOKUP($D2104,Artslister!$A$1:$W$99,6,FALSE)</f>
        <v>Magnoliophyta</v>
      </c>
      <c r="Q2104" t="str">
        <f>VLOOKUP($D2104,Artslister!$A$1:$W$99,7,FALSE)</f>
        <v>Eudicots</v>
      </c>
      <c r="R2104" t="str">
        <f>VLOOKUP($D2104,Artslister!$A$1:$W$99,8,FALSE)</f>
        <v>Malpighiales</v>
      </c>
      <c r="S2104" t="str">
        <f>VLOOKUP($D2104,Artslister!$A$1:$W$99,9,FALSE)</f>
        <v>Salicaceae</v>
      </c>
      <c r="T2104" t="str">
        <f>VLOOKUP($D2104,Artslister!$A$1:$W$99,10,FALSE)</f>
        <v>Populus</v>
      </c>
      <c r="U2104" t="str">
        <f>VLOOKUP($D2104,Artslister!$A$1:$W$99,11,FALSE)</f>
        <v>tremula</v>
      </c>
      <c r="V2104">
        <f>VLOOKUP($D2104,Artslister!$A$1:$W$99,12,FALSE)</f>
        <v>0</v>
      </c>
      <c r="W2104" t="str">
        <f>VLOOKUP($D2104,Artslister!$A$1:$W$99,13,FALSE)</f>
        <v>L.</v>
      </c>
      <c r="X2104" t="e">
        <f>VLOOKUP($D2104,Artslister!$A$1:$W$99,15,FALSE)</f>
        <v>#REF!</v>
      </c>
      <c r="Y2104" t="e">
        <f>VLOOKUP($D2104,Artslister!$A$1:$W$99,17,FALSE)</f>
        <v>#N/A</v>
      </c>
    </row>
    <row r="2105" spans="1:25" hidden="1" x14ac:dyDescent="0.3">
      <c r="A2105" s="20" t="s">
        <v>104</v>
      </c>
      <c r="B2105" s="20">
        <v>2022</v>
      </c>
      <c r="C2105" t="s">
        <v>1274</v>
      </c>
      <c r="D2105" t="s">
        <v>1928</v>
      </c>
      <c r="E2105">
        <v>2</v>
      </c>
      <c r="H2105">
        <v>1</v>
      </c>
      <c r="L2105" t="str">
        <f>VLOOKUP($D2105,Artslister!$A$1:$W$99,2,FALSE)</f>
        <v>Rosa sp.</v>
      </c>
      <c r="M2105" t="str">
        <f>VLOOKUP($D2105,Artslister!$A$1:$W$99,3,FALSE)</f>
        <v>103384</v>
      </c>
      <c r="N2105" t="str">
        <f>VLOOKUP($D2105,Artslister!$A$1:$W$99,4,FALSE)</f>
        <v>63344</v>
      </c>
      <c r="O2105" t="str">
        <f>VLOOKUP($D2105,Artslister!$A$1:$W$99,5,FALSE)</f>
        <v>Plantae</v>
      </c>
      <c r="P2105" t="str">
        <f>VLOOKUP($D2105,Artslister!$A$1:$W$99,6,FALSE)</f>
        <v>Magnoliophyta</v>
      </c>
      <c r="Q2105" t="str">
        <f>VLOOKUP($D2105,Artslister!$A$1:$W$99,7,FALSE)</f>
        <v>Eudicots</v>
      </c>
      <c r="R2105" t="str">
        <f>VLOOKUP($D2105,Artslister!$A$1:$W$99,8,FALSE)</f>
        <v>Rosales</v>
      </c>
      <c r="S2105" t="str">
        <f>VLOOKUP($D2105,Artslister!$A$1:$W$99,9,FALSE)</f>
        <v>Rosaceae</v>
      </c>
      <c r="T2105" t="str">
        <f>VLOOKUP($D2105,Artslister!$A$1:$W$99,10,FALSE)</f>
        <v>Rosa</v>
      </c>
      <c r="U2105">
        <f>VLOOKUP($D2105,Artslister!$A$1:$W$99,11,FALSE)</f>
        <v>0</v>
      </c>
      <c r="V2105">
        <f>VLOOKUP($D2105,Artslister!$A$1:$W$99,12,FALSE)</f>
        <v>0</v>
      </c>
      <c r="W2105" t="str">
        <f>VLOOKUP($D2105,Artslister!$A$1:$W$99,13,FALSE)</f>
        <v>L.</v>
      </c>
      <c r="X2105" t="e">
        <f>VLOOKUP($D2105,Artslister!$A$1:$W$99,15,FALSE)</f>
        <v>#REF!</v>
      </c>
      <c r="Y2105" t="e">
        <f>VLOOKUP($D2105,Artslister!$A$1:$W$99,17,FALSE)</f>
        <v>#N/A</v>
      </c>
    </row>
    <row r="2106" spans="1:25" hidden="1" x14ac:dyDescent="0.3">
      <c r="A2106" s="20" t="s">
        <v>104</v>
      </c>
      <c r="B2106">
        <v>2017</v>
      </c>
      <c r="C2106" t="s">
        <v>1274</v>
      </c>
      <c r="D2106" t="s">
        <v>1928</v>
      </c>
      <c r="E2106">
        <v>10</v>
      </c>
      <c r="K2106" t="s">
        <v>2008</v>
      </c>
      <c r="L2106" t="str">
        <f>VLOOKUP($D2106,Artslister!$A$1:$W$99,2,FALSE)</f>
        <v>Rosa sp.</v>
      </c>
      <c r="M2106" t="str">
        <f>VLOOKUP($D2106,Artslister!$A$1:$W$99,3,FALSE)</f>
        <v>103384</v>
      </c>
      <c r="N2106" t="str">
        <f>VLOOKUP($D2106,Artslister!$A$1:$W$99,4,FALSE)</f>
        <v>63344</v>
      </c>
      <c r="O2106" t="str">
        <f>VLOOKUP($D2106,Artslister!$A$1:$W$99,5,FALSE)</f>
        <v>Plantae</v>
      </c>
      <c r="P2106" t="str">
        <f>VLOOKUP($D2106,Artslister!$A$1:$W$99,6,FALSE)</f>
        <v>Magnoliophyta</v>
      </c>
      <c r="Q2106" t="str">
        <f>VLOOKUP($D2106,Artslister!$A$1:$W$99,7,FALSE)</f>
        <v>Eudicots</v>
      </c>
      <c r="R2106" t="str">
        <f>VLOOKUP($D2106,Artslister!$A$1:$W$99,8,FALSE)</f>
        <v>Rosales</v>
      </c>
      <c r="S2106" t="str">
        <f>VLOOKUP($D2106,Artslister!$A$1:$W$99,9,FALSE)</f>
        <v>Rosaceae</v>
      </c>
      <c r="T2106" t="str">
        <f>VLOOKUP($D2106,Artslister!$A$1:$W$99,10,FALSE)</f>
        <v>Rosa</v>
      </c>
      <c r="U2106">
        <f>VLOOKUP($D2106,Artslister!$A$1:$W$99,11,FALSE)</f>
        <v>0</v>
      </c>
      <c r="V2106">
        <f>VLOOKUP($D2106,Artslister!$A$1:$W$99,12,FALSE)</f>
        <v>0</v>
      </c>
      <c r="W2106" t="str">
        <f>VLOOKUP($D2106,Artslister!$A$1:$W$99,13,FALSE)</f>
        <v>L.</v>
      </c>
      <c r="X2106" t="e">
        <f>VLOOKUP($D2106,Artslister!$A$1:$W$99,15,FALSE)</f>
        <v>#REF!</v>
      </c>
      <c r="Y2106" t="e">
        <f>VLOOKUP($D2106,Artslister!$A$1:$W$99,17,FALSE)</f>
        <v>#N/A</v>
      </c>
    </row>
    <row r="2107" spans="1:25" hidden="1" x14ac:dyDescent="0.3">
      <c r="A2107" s="20" t="s">
        <v>104</v>
      </c>
      <c r="B2107">
        <v>2018</v>
      </c>
      <c r="C2107" t="s">
        <v>1274</v>
      </c>
      <c r="D2107" t="s">
        <v>1928</v>
      </c>
      <c r="E2107">
        <v>3</v>
      </c>
      <c r="K2107" t="s">
        <v>1981</v>
      </c>
      <c r="L2107" t="str">
        <f>VLOOKUP($D2107,Artslister!$A$1:$W$99,2,FALSE)</f>
        <v>Rosa sp.</v>
      </c>
      <c r="M2107" t="str">
        <f>VLOOKUP($D2107,Artslister!$A$1:$W$99,3,FALSE)</f>
        <v>103384</v>
      </c>
      <c r="N2107" t="str">
        <f>VLOOKUP($D2107,Artslister!$A$1:$W$99,4,FALSE)</f>
        <v>63344</v>
      </c>
      <c r="O2107" t="str">
        <f>VLOOKUP($D2107,Artslister!$A$1:$W$99,5,FALSE)</f>
        <v>Plantae</v>
      </c>
      <c r="P2107" t="str">
        <f>VLOOKUP($D2107,Artslister!$A$1:$W$99,6,FALSE)</f>
        <v>Magnoliophyta</v>
      </c>
      <c r="Q2107" t="str">
        <f>VLOOKUP($D2107,Artslister!$A$1:$W$99,7,FALSE)</f>
        <v>Eudicots</v>
      </c>
      <c r="R2107" t="str">
        <f>VLOOKUP($D2107,Artslister!$A$1:$W$99,8,FALSE)</f>
        <v>Rosales</v>
      </c>
      <c r="S2107" t="str">
        <f>VLOOKUP($D2107,Artslister!$A$1:$W$99,9,FALSE)</f>
        <v>Rosaceae</v>
      </c>
      <c r="T2107" t="str">
        <f>VLOOKUP($D2107,Artslister!$A$1:$W$99,10,FALSE)</f>
        <v>Rosa</v>
      </c>
      <c r="U2107">
        <f>VLOOKUP($D2107,Artslister!$A$1:$W$99,11,FALSE)</f>
        <v>0</v>
      </c>
      <c r="V2107">
        <f>VLOOKUP($D2107,Artslister!$A$1:$W$99,12,FALSE)</f>
        <v>0</v>
      </c>
      <c r="W2107" t="str">
        <f>VLOOKUP($D2107,Artslister!$A$1:$W$99,13,FALSE)</f>
        <v>L.</v>
      </c>
      <c r="X2107" t="e">
        <f>VLOOKUP($D2107,Artslister!$A$1:$W$99,15,FALSE)</f>
        <v>#REF!</v>
      </c>
      <c r="Y2107" t="e">
        <f>VLOOKUP($D2107,Artslister!$A$1:$W$99,17,FALSE)</f>
        <v>#N/A</v>
      </c>
    </row>
    <row r="2108" spans="1:25" hidden="1" x14ac:dyDescent="0.3">
      <c r="A2108" s="20" t="s">
        <v>104</v>
      </c>
      <c r="B2108">
        <v>2019</v>
      </c>
      <c r="C2108" t="s">
        <v>2005</v>
      </c>
      <c r="D2108" t="s">
        <v>1928</v>
      </c>
      <c r="E2108">
        <v>2</v>
      </c>
      <c r="L2108" t="str">
        <f>VLOOKUP($D2108,Artslister!$A$1:$W$99,2,FALSE)</f>
        <v>Rosa sp.</v>
      </c>
      <c r="M2108" t="str">
        <f>VLOOKUP($D2108,Artslister!$A$1:$W$99,3,FALSE)</f>
        <v>103384</v>
      </c>
      <c r="N2108" t="str">
        <f>VLOOKUP($D2108,Artslister!$A$1:$W$99,4,FALSE)</f>
        <v>63344</v>
      </c>
      <c r="O2108" t="str">
        <f>VLOOKUP($D2108,Artslister!$A$1:$W$99,5,FALSE)</f>
        <v>Plantae</v>
      </c>
      <c r="P2108" t="str">
        <f>VLOOKUP($D2108,Artslister!$A$1:$W$99,6,FALSE)</f>
        <v>Magnoliophyta</v>
      </c>
      <c r="Q2108" t="str">
        <f>VLOOKUP($D2108,Artslister!$A$1:$W$99,7,FALSE)</f>
        <v>Eudicots</v>
      </c>
      <c r="R2108" t="str">
        <f>VLOOKUP($D2108,Artslister!$A$1:$W$99,8,FALSE)</f>
        <v>Rosales</v>
      </c>
      <c r="S2108" t="str">
        <f>VLOOKUP($D2108,Artslister!$A$1:$W$99,9,FALSE)</f>
        <v>Rosaceae</v>
      </c>
      <c r="T2108" t="str">
        <f>VLOOKUP($D2108,Artslister!$A$1:$W$99,10,FALSE)</f>
        <v>Rosa</v>
      </c>
      <c r="U2108">
        <f>VLOOKUP($D2108,Artslister!$A$1:$W$99,11,FALSE)</f>
        <v>0</v>
      </c>
      <c r="V2108">
        <f>VLOOKUP($D2108,Artslister!$A$1:$W$99,12,FALSE)</f>
        <v>0</v>
      </c>
      <c r="W2108" t="str">
        <f>VLOOKUP($D2108,Artslister!$A$1:$W$99,13,FALSE)</f>
        <v>L.</v>
      </c>
      <c r="X2108" t="e">
        <f>VLOOKUP($D2108,Artslister!$A$1:$W$99,15,FALSE)</f>
        <v>#REF!</v>
      </c>
      <c r="Y2108" t="e">
        <f>VLOOKUP($D2108,Artslister!$A$1:$W$99,17,FALSE)</f>
        <v>#N/A</v>
      </c>
    </row>
    <row r="2109" spans="1:25" hidden="1" x14ac:dyDescent="0.3">
      <c r="A2109" s="20" t="s">
        <v>104</v>
      </c>
      <c r="B2109" s="20">
        <v>2020</v>
      </c>
      <c r="C2109" s="20" t="s">
        <v>1274</v>
      </c>
      <c r="D2109" s="20" t="s">
        <v>1928</v>
      </c>
      <c r="E2109" s="20">
        <v>2</v>
      </c>
      <c r="J2109" s="20"/>
      <c r="L2109" t="str">
        <f>VLOOKUP($D2109,Artslister!$A$1:$W$99,2,FALSE)</f>
        <v>Rosa sp.</v>
      </c>
      <c r="M2109" t="str">
        <f>VLOOKUP($D2109,Artslister!$A$1:$W$99,3,FALSE)</f>
        <v>103384</v>
      </c>
      <c r="N2109" t="str">
        <f>VLOOKUP($D2109,Artslister!$A$1:$W$99,4,FALSE)</f>
        <v>63344</v>
      </c>
      <c r="O2109" t="str">
        <f>VLOOKUP($D2109,Artslister!$A$1:$W$99,5,FALSE)</f>
        <v>Plantae</v>
      </c>
      <c r="P2109" t="str">
        <f>VLOOKUP($D2109,Artslister!$A$1:$W$99,6,FALSE)</f>
        <v>Magnoliophyta</v>
      </c>
      <c r="Q2109" t="str">
        <f>VLOOKUP($D2109,Artslister!$A$1:$W$99,7,FALSE)</f>
        <v>Eudicots</v>
      </c>
      <c r="R2109" t="str">
        <f>VLOOKUP($D2109,Artslister!$A$1:$W$99,8,FALSE)</f>
        <v>Rosales</v>
      </c>
      <c r="S2109" t="str">
        <f>VLOOKUP($D2109,Artslister!$A$1:$W$99,9,FALSE)</f>
        <v>Rosaceae</v>
      </c>
      <c r="T2109" t="str">
        <f>VLOOKUP($D2109,Artslister!$A$1:$W$99,10,FALSE)</f>
        <v>Rosa</v>
      </c>
      <c r="U2109">
        <f>VLOOKUP($D2109,Artslister!$A$1:$W$99,11,FALSE)</f>
        <v>0</v>
      </c>
      <c r="V2109">
        <f>VLOOKUP($D2109,Artslister!$A$1:$W$99,12,FALSE)</f>
        <v>0</v>
      </c>
      <c r="W2109" t="str">
        <f>VLOOKUP($D2109,Artslister!$A$1:$W$99,13,FALSE)</f>
        <v>L.</v>
      </c>
      <c r="X2109" t="e">
        <f>VLOOKUP($D2109,Artslister!$A$1:$W$99,15,FALSE)</f>
        <v>#REF!</v>
      </c>
      <c r="Y2109" t="e">
        <f>VLOOKUP($D2109,Artslister!$A$1:$W$99,17,FALSE)</f>
        <v>#N/A</v>
      </c>
    </row>
    <row r="2110" spans="1:25" hidden="1" x14ac:dyDescent="0.3">
      <c r="A2110" s="20" t="s">
        <v>104</v>
      </c>
      <c r="B2110" s="20">
        <v>2021</v>
      </c>
      <c r="C2110" s="20" t="s">
        <v>1274</v>
      </c>
      <c r="D2110" s="20" t="s">
        <v>1928</v>
      </c>
      <c r="E2110" s="20">
        <v>5</v>
      </c>
      <c r="J2110" s="20"/>
      <c r="L2110" t="str">
        <f>VLOOKUP($D2110,Artslister!$A$1:$W$99,2,FALSE)</f>
        <v>Rosa sp.</v>
      </c>
      <c r="M2110" t="str">
        <f>VLOOKUP($D2110,Artslister!$A$1:$W$99,3,FALSE)</f>
        <v>103384</v>
      </c>
      <c r="N2110" t="str">
        <f>VLOOKUP($D2110,Artslister!$A$1:$W$99,4,FALSE)</f>
        <v>63344</v>
      </c>
      <c r="O2110" t="str">
        <f>VLOOKUP($D2110,Artslister!$A$1:$W$99,5,FALSE)</f>
        <v>Plantae</v>
      </c>
      <c r="P2110" t="str">
        <f>VLOOKUP($D2110,Artslister!$A$1:$W$99,6,FALSE)</f>
        <v>Magnoliophyta</v>
      </c>
      <c r="Q2110" t="str">
        <f>VLOOKUP($D2110,Artslister!$A$1:$W$99,7,FALSE)</f>
        <v>Eudicots</v>
      </c>
      <c r="R2110" t="str">
        <f>VLOOKUP($D2110,Artslister!$A$1:$W$99,8,FALSE)</f>
        <v>Rosales</v>
      </c>
      <c r="S2110" t="str">
        <f>VLOOKUP($D2110,Artslister!$A$1:$W$99,9,FALSE)</f>
        <v>Rosaceae</v>
      </c>
      <c r="T2110" t="str">
        <f>VLOOKUP($D2110,Artslister!$A$1:$W$99,10,FALSE)</f>
        <v>Rosa</v>
      </c>
      <c r="U2110">
        <f>VLOOKUP($D2110,Artslister!$A$1:$W$99,11,FALSE)</f>
        <v>0</v>
      </c>
      <c r="V2110">
        <f>VLOOKUP($D2110,Artslister!$A$1:$W$99,12,FALSE)</f>
        <v>0</v>
      </c>
      <c r="W2110" t="str">
        <f>VLOOKUP($D2110,Artslister!$A$1:$W$99,13,FALSE)</f>
        <v>L.</v>
      </c>
      <c r="X2110" t="e">
        <f>VLOOKUP($D2110,Artslister!$A$1:$W$99,15,FALSE)</f>
        <v>#REF!</v>
      </c>
      <c r="Y2110" t="e">
        <f>VLOOKUP($D2110,Artslister!$A$1:$W$99,17,FALSE)</f>
        <v>#N/A</v>
      </c>
    </row>
    <row r="2111" spans="1:25" hidden="1" x14ac:dyDescent="0.3">
      <c r="A2111" t="s">
        <v>86</v>
      </c>
      <c r="B2111">
        <v>2022</v>
      </c>
      <c r="C2111" t="s">
        <v>1750</v>
      </c>
      <c r="D2111" t="s">
        <v>1982</v>
      </c>
      <c r="E2111">
        <v>1</v>
      </c>
      <c r="F2111">
        <v>1</v>
      </c>
      <c r="L2111" t="str">
        <f>VLOOKUP($D2111,Artslister!$A$1:$W$99,2,FALSE)</f>
        <v>Seseli libanotis</v>
      </c>
      <c r="M2111">
        <f>VLOOKUP($D2111,Artslister!$A$1:$W$99,3,FALSE)</f>
        <v>100366</v>
      </c>
      <c r="N2111">
        <f>VLOOKUP($D2111,Artslister!$A$1:$W$99,4,FALSE)</f>
        <v>0</v>
      </c>
      <c r="O2111" t="str">
        <f>VLOOKUP($D2111,Artslister!$A$1:$W$99,5,FALSE)</f>
        <v>Plantae</v>
      </c>
      <c r="P2111" t="str">
        <f>VLOOKUP($D2111,Artslister!$A$1:$W$99,6,FALSE)</f>
        <v>Magnoliophyta</v>
      </c>
      <c r="Q2111" t="str">
        <f>VLOOKUP($D2111,Artslister!$A$1:$W$99,7,FALSE)</f>
        <v>Eudicots</v>
      </c>
      <c r="R2111" t="str">
        <f>VLOOKUP($D2111,Artslister!$A$1:$W$99,8,FALSE)</f>
        <v>Apiales</v>
      </c>
      <c r="S2111" t="str">
        <f>VLOOKUP($D2111,Artslister!$A$1:$W$99,9,FALSE)</f>
        <v>Apiaceae</v>
      </c>
      <c r="T2111" t="str">
        <f>VLOOKUP($D2111,Artslister!$A$1:$W$99,10,FALSE)</f>
        <v>Seseli</v>
      </c>
      <c r="U2111" t="str">
        <f>VLOOKUP($D2111,Artslister!$A$1:$W$99,11,FALSE)</f>
        <v>libanotis</v>
      </c>
      <c r="V2111">
        <f>VLOOKUP($D2111,Artslister!$A$1:$W$99,12,FALSE)</f>
        <v>0</v>
      </c>
      <c r="W2111" t="str">
        <f>VLOOKUP($D2111,Artslister!$A$1:$W$99,13,FALSE)</f>
        <v>(L.) W.D.J.Koch</v>
      </c>
      <c r="X2111" t="e">
        <f>VLOOKUP($D2111,Artslister!$A$1:$W$99,15,FALSE)</f>
        <v>#REF!</v>
      </c>
      <c r="Y2111" t="e">
        <f>VLOOKUP($D2111,Artslister!$A$1:$W$99,17,FALSE)</f>
        <v>#N/A</v>
      </c>
    </row>
    <row r="2112" spans="1:25" hidden="1" x14ac:dyDescent="0.3">
      <c r="A2112" t="s">
        <v>86</v>
      </c>
      <c r="B2112">
        <v>2022</v>
      </c>
      <c r="C2112" t="s">
        <v>1759</v>
      </c>
      <c r="D2112" t="s">
        <v>1945</v>
      </c>
      <c r="E2112">
        <v>2</v>
      </c>
      <c r="F2112">
        <v>1</v>
      </c>
      <c r="L2112" t="str">
        <f>VLOOKUP($D2112,Artslister!$A$1:$W$99,2,FALSE)</f>
        <v>Filipendula vulgaris</v>
      </c>
      <c r="M2112" t="str">
        <f>VLOOKUP($D2112,Artslister!$A$1:$W$99,3,FALSE)</f>
        <v>103311</v>
      </c>
      <c r="N2112" t="str">
        <f>VLOOKUP($D2112,Artslister!$A$1:$W$99,4,FALSE)</f>
        <v>133275</v>
      </c>
      <c r="O2112" t="str">
        <f>VLOOKUP($D2112,Artslister!$A$1:$W$99,5,FALSE)</f>
        <v>Plantae</v>
      </c>
      <c r="P2112" t="str">
        <f>VLOOKUP($D2112,Artslister!$A$1:$W$99,6,FALSE)</f>
        <v>Magnoliophyta</v>
      </c>
      <c r="Q2112" t="str">
        <f>VLOOKUP($D2112,Artslister!$A$1:$W$99,7,FALSE)</f>
        <v>Eudicots</v>
      </c>
      <c r="R2112" t="str">
        <f>VLOOKUP($D2112,Artslister!$A$1:$W$99,8,FALSE)</f>
        <v>Rosales</v>
      </c>
      <c r="S2112" t="str">
        <f>VLOOKUP($D2112,Artslister!$A$1:$W$99,9,FALSE)</f>
        <v>Rosaceae</v>
      </c>
      <c r="T2112" t="str">
        <f>VLOOKUP($D2112,Artslister!$A$1:$W$99,10,FALSE)</f>
        <v>Filipendula</v>
      </c>
      <c r="U2112" t="str">
        <f>VLOOKUP($D2112,Artslister!$A$1:$W$99,11,FALSE)</f>
        <v>vulgaris</v>
      </c>
      <c r="V2112">
        <f>VLOOKUP($D2112,Artslister!$A$1:$W$99,12,FALSE)</f>
        <v>0</v>
      </c>
      <c r="W2112" t="str">
        <f>VLOOKUP($D2112,Artslister!$A$1:$W$99,13,FALSE)</f>
        <v>Moench</v>
      </c>
      <c r="X2112" t="e">
        <f>VLOOKUP($D2112,Artslister!$A$1:$W$99,15,FALSE)</f>
        <v>#REF!</v>
      </c>
      <c r="Y2112" t="e">
        <f>VLOOKUP($D2112,Artslister!$A$1:$W$99,17,FALSE)</f>
        <v>#N/A</v>
      </c>
    </row>
    <row r="2113" spans="1:25" hidden="1" x14ac:dyDescent="0.3">
      <c r="A2113" t="s">
        <v>86</v>
      </c>
      <c r="B2113">
        <v>2022</v>
      </c>
      <c r="C2113" t="s">
        <v>1761</v>
      </c>
      <c r="D2113" t="s">
        <v>1945</v>
      </c>
      <c r="E2113">
        <v>6</v>
      </c>
      <c r="F2113">
        <v>1</v>
      </c>
      <c r="L2113" t="str">
        <f>VLOOKUP($D2113,Artslister!$A$1:$W$99,2,FALSE)</f>
        <v>Filipendula vulgaris</v>
      </c>
      <c r="M2113" t="str">
        <f>VLOOKUP($D2113,Artslister!$A$1:$W$99,3,FALSE)</f>
        <v>103311</v>
      </c>
      <c r="N2113" t="str">
        <f>VLOOKUP($D2113,Artslister!$A$1:$W$99,4,FALSE)</f>
        <v>133275</v>
      </c>
      <c r="O2113" t="str">
        <f>VLOOKUP($D2113,Artslister!$A$1:$W$99,5,FALSE)</f>
        <v>Plantae</v>
      </c>
      <c r="P2113" t="str">
        <f>VLOOKUP($D2113,Artslister!$A$1:$W$99,6,FALSE)</f>
        <v>Magnoliophyta</v>
      </c>
      <c r="Q2113" t="str">
        <f>VLOOKUP($D2113,Artslister!$A$1:$W$99,7,FALSE)</f>
        <v>Eudicots</v>
      </c>
      <c r="R2113" t="str">
        <f>VLOOKUP($D2113,Artslister!$A$1:$W$99,8,FALSE)</f>
        <v>Rosales</v>
      </c>
      <c r="S2113" t="str">
        <f>VLOOKUP($D2113,Artslister!$A$1:$W$99,9,FALSE)</f>
        <v>Rosaceae</v>
      </c>
      <c r="T2113" t="str">
        <f>VLOOKUP($D2113,Artslister!$A$1:$W$99,10,FALSE)</f>
        <v>Filipendula</v>
      </c>
      <c r="U2113" t="str">
        <f>VLOOKUP($D2113,Artslister!$A$1:$W$99,11,FALSE)</f>
        <v>vulgaris</v>
      </c>
      <c r="V2113">
        <f>VLOOKUP($D2113,Artslister!$A$1:$W$99,12,FALSE)</f>
        <v>0</v>
      </c>
      <c r="W2113" t="str">
        <f>VLOOKUP($D2113,Artslister!$A$1:$W$99,13,FALSE)</f>
        <v>Moench</v>
      </c>
      <c r="X2113" t="e">
        <f>VLOOKUP($D2113,Artslister!$A$1:$W$99,15,FALSE)</f>
        <v>#REF!</v>
      </c>
      <c r="Y2113" t="e">
        <f>VLOOKUP($D2113,Artslister!$A$1:$W$99,17,FALSE)</f>
        <v>#N/A</v>
      </c>
    </row>
    <row r="2114" spans="1:25" hidden="1" x14ac:dyDescent="0.3">
      <c r="A2114" t="s">
        <v>127</v>
      </c>
      <c r="B2114">
        <v>2019</v>
      </c>
      <c r="C2114" t="s">
        <v>1224</v>
      </c>
      <c r="D2114" t="s">
        <v>2015</v>
      </c>
      <c r="E2114">
        <v>70</v>
      </c>
      <c r="L2114" t="str">
        <f>VLOOKUP($D2114,Artslister!$A$1:$W$99,2,FALSE)</f>
        <v>Salix caprea</v>
      </c>
      <c r="M2114" t="str">
        <f>VLOOKUP($D2114,Artslister!$A$1:$W$99,3,FALSE)</f>
        <v>102659</v>
      </c>
      <c r="N2114" t="str">
        <f>VLOOKUP($D2114,Artslister!$A$1:$W$99,4,FALSE)</f>
        <v>62619</v>
      </c>
      <c r="O2114" t="str">
        <f>VLOOKUP($D2114,Artslister!$A$1:$W$99,5,FALSE)</f>
        <v>Plantae</v>
      </c>
      <c r="P2114" t="str">
        <f>VLOOKUP($D2114,Artslister!$A$1:$W$99,6,FALSE)</f>
        <v>Magnoliophyta</v>
      </c>
      <c r="Q2114" t="str">
        <f>VLOOKUP($D2114,Artslister!$A$1:$W$99,7,FALSE)</f>
        <v>Eudicots</v>
      </c>
      <c r="R2114" t="str">
        <f>VLOOKUP($D2114,Artslister!$A$1:$W$99,8,FALSE)</f>
        <v>Malpighiales</v>
      </c>
      <c r="S2114" t="str">
        <f>VLOOKUP($D2114,Artslister!$A$1:$W$99,9,FALSE)</f>
        <v>Salicaceae</v>
      </c>
      <c r="T2114" t="str">
        <f>VLOOKUP($D2114,Artslister!$A$1:$W$99,10,FALSE)</f>
        <v>Salix</v>
      </c>
      <c r="U2114" t="str">
        <f>VLOOKUP($D2114,Artslister!$A$1:$W$99,11,FALSE)</f>
        <v>caprea</v>
      </c>
      <c r="V2114">
        <f>VLOOKUP($D2114,Artslister!$A$1:$W$99,12,FALSE)</f>
        <v>0</v>
      </c>
      <c r="W2114" t="str">
        <f>VLOOKUP($D2114,Artslister!$A$1:$W$99,13,FALSE)</f>
        <v>L.</v>
      </c>
      <c r="X2114" t="e">
        <f>VLOOKUP($D2114,Artslister!$A$1:$W$99,15,FALSE)</f>
        <v>#REF!</v>
      </c>
      <c r="Y2114" t="e">
        <f>VLOOKUP($D2114,Artslister!$A$1:$W$99,17,FALSE)</f>
        <v>#N/A</v>
      </c>
    </row>
    <row r="2115" spans="1:25" hidden="1" x14ac:dyDescent="0.3">
      <c r="A2115" t="s">
        <v>127</v>
      </c>
      <c r="B2115">
        <v>2019</v>
      </c>
      <c r="C2115" t="s">
        <v>1226</v>
      </c>
      <c r="D2115" t="s">
        <v>2015</v>
      </c>
      <c r="E2115">
        <v>40</v>
      </c>
      <c r="L2115" t="str">
        <f>VLOOKUP($D2115,Artslister!$A$1:$W$99,2,FALSE)</f>
        <v>Salix caprea</v>
      </c>
      <c r="M2115" t="str">
        <f>VLOOKUP($D2115,Artslister!$A$1:$W$99,3,FALSE)</f>
        <v>102659</v>
      </c>
      <c r="N2115" t="str">
        <f>VLOOKUP($D2115,Artslister!$A$1:$W$99,4,FALSE)</f>
        <v>62619</v>
      </c>
      <c r="O2115" t="str">
        <f>VLOOKUP($D2115,Artslister!$A$1:$W$99,5,FALSE)</f>
        <v>Plantae</v>
      </c>
      <c r="P2115" t="str">
        <f>VLOOKUP($D2115,Artslister!$A$1:$W$99,6,FALSE)</f>
        <v>Magnoliophyta</v>
      </c>
      <c r="Q2115" t="str">
        <f>VLOOKUP($D2115,Artslister!$A$1:$W$99,7,FALSE)</f>
        <v>Eudicots</v>
      </c>
      <c r="R2115" t="str">
        <f>VLOOKUP($D2115,Artslister!$A$1:$W$99,8,FALSE)</f>
        <v>Malpighiales</v>
      </c>
      <c r="S2115" t="str">
        <f>VLOOKUP($D2115,Artslister!$A$1:$W$99,9,FALSE)</f>
        <v>Salicaceae</v>
      </c>
      <c r="T2115" t="str">
        <f>VLOOKUP($D2115,Artslister!$A$1:$W$99,10,FALSE)</f>
        <v>Salix</v>
      </c>
      <c r="U2115" t="str">
        <f>VLOOKUP($D2115,Artslister!$A$1:$W$99,11,FALSE)</f>
        <v>caprea</v>
      </c>
      <c r="V2115">
        <f>VLOOKUP($D2115,Artslister!$A$1:$W$99,12,FALSE)</f>
        <v>0</v>
      </c>
      <c r="W2115" t="str">
        <f>VLOOKUP($D2115,Artslister!$A$1:$W$99,13,FALSE)</f>
        <v>L.</v>
      </c>
      <c r="X2115" t="e">
        <f>VLOOKUP($D2115,Artslister!$A$1:$W$99,15,FALSE)</f>
        <v>#REF!</v>
      </c>
      <c r="Y2115" t="e">
        <f>VLOOKUP($D2115,Artslister!$A$1:$W$99,17,FALSE)</f>
        <v>#N/A</v>
      </c>
    </row>
    <row r="2116" spans="1:25" hidden="1" x14ac:dyDescent="0.3">
      <c r="A2116" t="s">
        <v>127</v>
      </c>
      <c r="B2116">
        <v>2019</v>
      </c>
      <c r="C2116" t="s">
        <v>1230</v>
      </c>
      <c r="D2116" t="s">
        <v>2015</v>
      </c>
      <c r="E2116">
        <v>60</v>
      </c>
      <c r="L2116" t="str">
        <f>VLOOKUP($D2116,Artslister!$A$1:$W$99,2,FALSE)</f>
        <v>Salix caprea</v>
      </c>
      <c r="M2116" t="str">
        <f>VLOOKUP($D2116,Artslister!$A$1:$W$99,3,FALSE)</f>
        <v>102659</v>
      </c>
      <c r="N2116" t="str">
        <f>VLOOKUP($D2116,Artslister!$A$1:$W$99,4,FALSE)</f>
        <v>62619</v>
      </c>
      <c r="O2116" t="str">
        <f>VLOOKUP($D2116,Artslister!$A$1:$W$99,5,FALSE)</f>
        <v>Plantae</v>
      </c>
      <c r="P2116" t="str">
        <f>VLOOKUP($D2116,Artslister!$A$1:$W$99,6,FALSE)</f>
        <v>Magnoliophyta</v>
      </c>
      <c r="Q2116" t="str">
        <f>VLOOKUP($D2116,Artslister!$A$1:$W$99,7,FALSE)</f>
        <v>Eudicots</v>
      </c>
      <c r="R2116" t="str">
        <f>VLOOKUP($D2116,Artslister!$A$1:$W$99,8,FALSE)</f>
        <v>Malpighiales</v>
      </c>
      <c r="S2116" t="str">
        <f>VLOOKUP($D2116,Artslister!$A$1:$W$99,9,FALSE)</f>
        <v>Salicaceae</v>
      </c>
      <c r="T2116" t="str">
        <f>VLOOKUP($D2116,Artslister!$A$1:$W$99,10,FALSE)</f>
        <v>Salix</v>
      </c>
      <c r="U2116" t="str">
        <f>VLOOKUP($D2116,Artslister!$A$1:$W$99,11,FALSE)</f>
        <v>caprea</v>
      </c>
      <c r="V2116">
        <f>VLOOKUP($D2116,Artslister!$A$1:$W$99,12,FALSE)</f>
        <v>0</v>
      </c>
      <c r="W2116" t="str">
        <f>VLOOKUP($D2116,Artslister!$A$1:$W$99,13,FALSE)</f>
        <v>L.</v>
      </c>
      <c r="X2116" t="e">
        <f>VLOOKUP($D2116,Artslister!$A$1:$W$99,15,FALSE)</f>
        <v>#REF!</v>
      </c>
      <c r="Y2116" t="e">
        <f>VLOOKUP($D2116,Artslister!$A$1:$W$99,17,FALSE)</f>
        <v>#N/A</v>
      </c>
    </row>
    <row r="2117" spans="1:25" hidden="1" x14ac:dyDescent="0.3">
      <c r="A2117" t="s">
        <v>98</v>
      </c>
      <c r="B2117">
        <v>2020</v>
      </c>
      <c r="C2117" t="s">
        <v>1730</v>
      </c>
      <c r="D2117" t="s">
        <v>2015</v>
      </c>
      <c r="E2117">
        <v>15</v>
      </c>
      <c r="L2117" t="str">
        <f>VLOOKUP($D2117,Artslister!$A$1:$W$99,2,FALSE)</f>
        <v>Salix caprea</v>
      </c>
      <c r="M2117" t="str">
        <f>VLOOKUP($D2117,Artslister!$A$1:$W$99,3,FALSE)</f>
        <v>102659</v>
      </c>
      <c r="N2117" t="str">
        <f>VLOOKUP($D2117,Artslister!$A$1:$W$99,4,FALSE)</f>
        <v>62619</v>
      </c>
      <c r="O2117" t="str">
        <f>VLOOKUP($D2117,Artslister!$A$1:$W$99,5,FALSE)</f>
        <v>Plantae</v>
      </c>
      <c r="P2117" t="str">
        <f>VLOOKUP($D2117,Artslister!$A$1:$W$99,6,FALSE)</f>
        <v>Magnoliophyta</v>
      </c>
      <c r="Q2117" t="str">
        <f>VLOOKUP($D2117,Artslister!$A$1:$W$99,7,FALSE)</f>
        <v>Eudicots</v>
      </c>
      <c r="R2117" t="str">
        <f>VLOOKUP($D2117,Artslister!$A$1:$W$99,8,FALSE)</f>
        <v>Malpighiales</v>
      </c>
      <c r="S2117" t="str">
        <f>VLOOKUP($D2117,Artslister!$A$1:$W$99,9,FALSE)</f>
        <v>Salicaceae</v>
      </c>
      <c r="T2117" t="str">
        <f>VLOOKUP($D2117,Artslister!$A$1:$W$99,10,FALSE)</f>
        <v>Salix</v>
      </c>
      <c r="U2117" t="str">
        <f>VLOOKUP($D2117,Artslister!$A$1:$W$99,11,FALSE)</f>
        <v>caprea</v>
      </c>
      <c r="V2117">
        <f>VLOOKUP($D2117,Artslister!$A$1:$W$99,12,FALSE)</f>
        <v>0</v>
      </c>
      <c r="W2117" t="str">
        <f>VLOOKUP($D2117,Artslister!$A$1:$W$99,13,FALSE)</f>
        <v>L.</v>
      </c>
      <c r="X2117" t="e">
        <f>VLOOKUP($D2117,Artslister!$A$1:$W$99,15,FALSE)</f>
        <v>#REF!</v>
      </c>
      <c r="Y2117" t="e">
        <f>VLOOKUP($D2117,Artslister!$A$1:$W$99,17,FALSE)</f>
        <v>#N/A</v>
      </c>
    </row>
    <row r="2118" spans="1:25" hidden="1" x14ac:dyDescent="0.3">
      <c r="A2118" t="s">
        <v>98</v>
      </c>
      <c r="B2118">
        <v>2020</v>
      </c>
      <c r="C2118" t="s">
        <v>1726</v>
      </c>
      <c r="D2118" t="s">
        <v>2015</v>
      </c>
      <c r="E2118">
        <v>5</v>
      </c>
      <c r="L2118" t="str">
        <f>VLOOKUP($D2118,Artslister!$A$1:$W$99,2,FALSE)</f>
        <v>Salix caprea</v>
      </c>
      <c r="M2118" t="str">
        <f>VLOOKUP($D2118,Artslister!$A$1:$W$99,3,FALSE)</f>
        <v>102659</v>
      </c>
      <c r="N2118" t="str">
        <f>VLOOKUP($D2118,Artslister!$A$1:$W$99,4,FALSE)</f>
        <v>62619</v>
      </c>
      <c r="O2118" t="str">
        <f>VLOOKUP($D2118,Artslister!$A$1:$W$99,5,FALSE)</f>
        <v>Plantae</v>
      </c>
      <c r="P2118" t="str">
        <f>VLOOKUP($D2118,Artslister!$A$1:$W$99,6,FALSE)</f>
        <v>Magnoliophyta</v>
      </c>
      <c r="Q2118" t="str">
        <f>VLOOKUP($D2118,Artslister!$A$1:$W$99,7,FALSE)</f>
        <v>Eudicots</v>
      </c>
      <c r="R2118" t="str">
        <f>VLOOKUP($D2118,Artslister!$A$1:$W$99,8,FALSE)</f>
        <v>Malpighiales</v>
      </c>
      <c r="S2118" t="str">
        <f>VLOOKUP($D2118,Artslister!$A$1:$W$99,9,FALSE)</f>
        <v>Salicaceae</v>
      </c>
      <c r="T2118" t="str">
        <f>VLOOKUP($D2118,Artslister!$A$1:$W$99,10,FALSE)</f>
        <v>Salix</v>
      </c>
      <c r="U2118" t="str">
        <f>VLOOKUP($D2118,Artslister!$A$1:$W$99,11,FALSE)</f>
        <v>caprea</v>
      </c>
      <c r="V2118">
        <f>VLOOKUP($D2118,Artslister!$A$1:$W$99,12,FALSE)</f>
        <v>0</v>
      </c>
      <c r="W2118" t="str">
        <f>VLOOKUP($D2118,Artslister!$A$1:$W$99,13,FALSE)</f>
        <v>L.</v>
      </c>
      <c r="X2118" t="e">
        <f>VLOOKUP($D2118,Artslister!$A$1:$W$99,15,FALSE)</f>
        <v>#REF!</v>
      </c>
      <c r="Y2118" t="e">
        <f>VLOOKUP($D2118,Artslister!$A$1:$W$99,17,FALSE)</f>
        <v>#N/A</v>
      </c>
    </row>
    <row r="2119" spans="1:25" hidden="1" x14ac:dyDescent="0.3">
      <c r="A2119" t="s">
        <v>20</v>
      </c>
      <c r="B2119">
        <v>2021</v>
      </c>
      <c r="C2119" t="s">
        <v>1350</v>
      </c>
      <c r="D2119" t="s">
        <v>2015</v>
      </c>
      <c r="E2119">
        <v>1</v>
      </c>
      <c r="H2119">
        <v>1</v>
      </c>
      <c r="L2119" t="str">
        <f>VLOOKUP($D2119,Artslister!$A$1:$W$99,2,FALSE)</f>
        <v>Salix caprea</v>
      </c>
      <c r="M2119" t="str">
        <f>VLOOKUP($D2119,Artslister!$A$1:$W$99,3,FALSE)</f>
        <v>102659</v>
      </c>
      <c r="N2119" t="str">
        <f>VLOOKUP($D2119,Artslister!$A$1:$W$99,4,FALSE)</f>
        <v>62619</v>
      </c>
      <c r="O2119" t="str">
        <f>VLOOKUP($D2119,Artslister!$A$1:$W$99,5,FALSE)</f>
        <v>Plantae</v>
      </c>
      <c r="P2119" t="str">
        <f>VLOOKUP($D2119,Artslister!$A$1:$W$99,6,FALSE)</f>
        <v>Magnoliophyta</v>
      </c>
      <c r="Q2119" t="str">
        <f>VLOOKUP($D2119,Artslister!$A$1:$W$99,7,FALSE)</f>
        <v>Eudicots</v>
      </c>
      <c r="R2119" t="str">
        <f>VLOOKUP($D2119,Artslister!$A$1:$W$99,8,FALSE)</f>
        <v>Malpighiales</v>
      </c>
      <c r="S2119" t="str">
        <f>VLOOKUP($D2119,Artslister!$A$1:$W$99,9,FALSE)</f>
        <v>Salicaceae</v>
      </c>
      <c r="T2119" t="str">
        <f>VLOOKUP($D2119,Artslister!$A$1:$W$99,10,FALSE)</f>
        <v>Salix</v>
      </c>
      <c r="U2119" t="str">
        <f>VLOOKUP($D2119,Artslister!$A$1:$W$99,11,FALSE)</f>
        <v>caprea</v>
      </c>
      <c r="V2119">
        <f>VLOOKUP($D2119,Artslister!$A$1:$W$99,12,FALSE)</f>
        <v>0</v>
      </c>
      <c r="W2119" t="str">
        <f>VLOOKUP($D2119,Artslister!$A$1:$W$99,13,FALSE)</f>
        <v>L.</v>
      </c>
      <c r="X2119" t="e">
        <f>VLOOKUP($D2119,Artslister!$A$1:$W$99,15,FALSE)</f>
        <v>#REF!</v>
      </c>
      <c r="Y2119" t="e">
        <f>VLOOKUP($D2119,Artslister!$A$1:$W$99,17,FALSE)</f>
        <v>#N/A</v>
      </c>
    </row>
    <row r="2120" spans="1:25" hidden="1" x14ac:dyDescent="0.3">
      <c r="A2120" t="s">
        <v>86</v>
      </c>
      <c r="B2120">
        <v>2022</v>
      </c>
      <c r="C2120" t="s">
        <v>1763</v>
      </c>
      <c r="D2120" t="s">
        <v>1945</v>
      </c>
      <c r="E2120">
        <v>5</v>
      </c>
      <c r="F2120">
        <v>1</v>
      </c>
      <c r="L2120" t="str">
        <f>VLOOKUP($D2120,Artslister!$A$1:$W$99,2,FALSE)</f>
        <v>Filipendula vulgaris</v>
      </c>
      <c r="M2120" t="str">
        <f>VLOOKUP($D2120,Artslister!$A$1:$W$99,3,FALSE)</f>
        <v>103311</v>
      </c>
      <c r="N2120" t="str">
        <f>VLOOKUP($D2120,Artslister!$A$1:$W$99,4,FALSE)</f>
        <v>133275</v>
      </c>
      <c r="O2120" t="str">
        <f>VLOOKUP($D2120,Artslister!$A$1:$W$99,5,FALSE)</f>
        <v>Plantae</v>
      </c>
      <c r="P2120" t="str">
        <f>VLOOKUP($D2120,Artslister!$A$1:$W$99,6,FALSE)</f>
        <v>Magnoliophyta</v>
      </c>
      <c r="Q2120" t="str">
        <f>VLOOKUP($D2120,Artslister!$A$1:$W$99,7,FALSE)</f>
        <v>Eudicots</v>
      </c>
      <c r="R2120" t="str">
        <f>VLOOKUP($D2120,Artslister!$A$1:$W$99,8,FALSE)</f>
        <v>Rosales</v>
      </c>
      <c r="S2120" t="str">
        <f>VLOOKUP($D2120,Artslister!$A$1:$W$99,9,FALSE)</f>
        <v>Rosaceae</v>
      </c>
      <c r="T2120" t="str">
        <f>VLOOKUP($D2120,Artslister!$A$1:$W$99,10,FALSE)</f>
        <v>Filipendula</v>
      </c>
      <c r="U2120" t="str">
        <f>VLOOKUP($D2120,Artslister!$A$1:$W$99,11,FALSE)</f>
        <v>vulgaris</v>
      </c>
      <c r="V2120">
        <f>VLOOKUP($D2120,Artslister!$A$1:$W$99,12,FALSE)</f>
        <v>0</v>
      </c>
      <c r="W2120" t="str">
        <f>VLOOKUP($D2120,Artslister!$A$1:$W$99,13,FALSE)</f>
        <v>Moench</v>
      </c>
      <c r="X2120" t="e">
        <f>VLOOKUP($D2120,Artslister!$A$1:$W$99,15,FALSE)</f>
        <v>#REF!</v>
      </c>
      <c r="Y2120" t="e">
        <f>VLOOKUP($D2120,Artslister!$A$1:$W$99,17,FALSE)</f>
        <v>#N/A</v>
      </c>
    </row>
    <row r="2121" spans="1:25" hidden="1" x14ac:dyDescent="0.3">
      <c r="A2121" t="s">
        <v>86</v>
      </c>
      <c r="B2121">
        <v>2022</v>
      </c>
      <c r="C2121" t="s">
        <v>1765</v>
      </c>
      <c r="D2121" t="s">
        <v>1945</v>
      </c>
      <c r="E2121">
        <v>4</v>
      </c>
      <c r="F2121">
        <v>1</v>
      </c>
      <c r="L2121" t="str">
        <f>VLOOKUP($D2121,Artslister!$A$1:$W$99,2,FALSE)</f>
        <v>Filipendula vulgaris</v>
      </c>
      <c r="M2121" t="str">
        <f>VLOOKUP($D2121,Artslister!$A$1:$W$99,3,FALSE)</f>
        <v>103311</v>
      </c>
      <c r="N2121" t="str">
        <f>VLOOKUP($D2121,Artslister!$A$1:$W$99,4,FALSE)</f>
        <v>133275</v>
      </c>
      <c r="O2121" t="str">
        <f>VLOOKUP($D2121,Artslister!$A$1:$W$99,5,FALSE)</f>
        <v>Plantae</v>
      </c>
      <c r="P2121" t="str">
        <f>VLOOKUP($D2121,Artslister!$A$1:$W$99,6,FALSE)</f>
        <v>Magnoliophyta</v>
      </c>
      <c r="Q2121" t="str">
        <f>VLOOKUP($D2121,Artslister!$A$1:$W$99,7,FALSE)</f>
        <v>Eudicots</v>
      </c>
      <c r="R2121" t="str">
        <f>VLOOKUP($D2121,Artslister!$A$1:$W$99,8,FALSE)</f>
        <v>Rosales</v>
      </c>
      <c r="S2121" t="str">
        <f>VLOOKUP($D2121,Artslister!$A$1:$W$99,9,FALSE)</f>
        <v>Rosaceae</v>
      </c>
      <c r="T2121" t="str">
        <f>VLOOKUP($D2121,Artslister!$A$1:$W$99,10,FALSE)</f>
        <v>Filipendula</v>
      </c>
      <c r="U2121" t="str">
        <f>VLOOKUP($D2121,Artslister!$A$1:$W$99,11,FALSE)</f>
        <v>vulgaris</v>
      </c>
      <c r="V2121">
        <f>VLOOKUP($D2121,Artslister!$A$1:$W$99,12,FALSE)</f>
        <v>0</v>
      </c>
      <c r="W2121" t="str">
        <f>VLOOKUP($D2121,Artslister!$A$1:$W$99,13,FALSE)</f>
        <v>Moench</v>
      </c>
      <c r="X2121" t="e">
        <f>VLOOKUP($D2121,Artslister!$A$1:$W$99,15,FALSE)</f>
        <v>#REF!</v>
      </c>
      <c r="Y2121" t="e">
        <f>VLOOKUP($D2121,Artslister!$A$1:$W$99,17,FALSE)</f>
        <v>#N/A</v>
      </c>
    </row>
    <row r="2122" spans="1:25" hidden="1" x14ac:dyDescent="0.3">
      <c r="A2122" t="s">
        <v>13</v>
      </c>
      <c r="B2122">
        <v>2021</v>
      </c>
      <c r="C2122" t="s">
        <v>1319</v>
      </c>
      <c r="D2122" t="s">
        <v>1965</v>
      </c>
      <c r="E2122">
        <v>2</v>
      </c>
      <c r="G2122">
        <v>1</v>
      </c>
      <c r="H2122">
        <v>1</v>
      </c>
      <c r="L2122" t="str">
        <f>VLOOKUP($D2122,Artslister!$A$1:$W$99,2,FALSE)</f>
        <v>Caragana arborescens</v>
      </c>
      <c r="M2122" t="str">
        <f>VLOOKUP($D2122,Artslister!$A$1:$W$99,3,FALSE)</f>
        <v>101907</v>
      </c>
      <c r="N2122" t="str">
        <f>VLOOKUP($D2122,Artslister!$A$1:$W$99,4,FALSE)</f>
        <v>61867</v>
      </c>
      <c r="O2122" t="str">
        <f>VLOOKUP($D2122,Artslister!$A$1:$W$99,5,FALSE)</f>
        <v>Plantae</v>
      </c>
      <c r="P2122" t="str">
        <f>VLOOKUP($D2122,Artslister!$A$1:$W$99,6,FALSE)</f>
        <v>Magnoliophyta</v>
      </c>
      <c r="Q2122" t="str">
        <f>VLOOKUP($D2122,Artslister!$A$1:$W$99,7,FALSE)</f>
        <v>Eudicots</v>
      </c>
      <c r="R2122" t="str">
        <f>VLOOKUP($D2122,Artslister!$A$1:$W$99,8,FALSE)</f>
        <v>Fabales</v>
      </c>
      <c r="S2122" t="str">
        <f>VLOOKUP($D2122,Artslister!$A$1:$W$99,9,FALSE)</f>
        <v>Fabaceae</v>
      </c>
      <c r="T2122" t="str">
        <f>VLOOKUP($D2122,Artslister!$A$1:$W$99,10,FALSE)</f>
        <v>Caragana</v>
      </c>
      <c r="U2122" t="str">
        <f>VLOOKUP($D2122,Artslister!$A$1:$W$99,11,FALSE)</f>
        <v>arborescens</v>
      </c>
      <c r="V2122">
        <f>VLOOKUP($D2122,Artslister!$A$1:$W$99,12,FALSE)</f>
        <v>0</v>
      </c>
      <c r="W2122" t="str">
        <f>VLOOKUP($D2122,Artslister!$A$1:$W$99,13,FALSE)</f>
        <v>Lam.</v>
      </c>
      <c r="X2122" t="e">
        <f>VLOOKUP($D2122,Artslister!$A$1:$W$99,15,FALSE)</f>
        <v>#REF!</v>
      </c>
      <c r="Y2122" t="str">
        <f>VLOOKUP($D2122,Artslister!$A$1:$W$99,17,FALSE)</f>
        <v>HI</v>
      </c>
    </row>
    <row r="2123" spans="1:25" hidden="1" x14ac:dyDescent="0.3">
      <c r="A2123" t="s">
        <v>86</v>
      </c>
      <c r="B2123">
        <v>2022</v>
      </c>
      <c r="C2123" t="s">
        <v>1755</v>
      </c>
      <c r="D2123" t="s">
        <v>1945</v>
      </c>
      <c r="E2123">
        <v>2</v>
      </c>
      <c r="F2123">
        <v>1</v>
      </c>
      <c r="L2123" t="str">
        <f>VLOOKUP($D2123,Artslister!$A$1:$W$99,2,FALSE)</f>
        <v>Filipendula vulgaris</v>
      </c>
      <c r="M2123" t="str">
        <f>VLOOKUP($D2123,Artslister!$A$1:$W$99,3,FALSE)</f>
        <v>103311</v>
      </c>
      <c r="N2123" t="str">
        <f>VLOOKUP($D2123,Artslister!$A$1:$W$99,4,FALSE)</f>
        <v>133275</v>
      </c>
      <c r="O2123" t="str">
        <f>VLOOKUP($D2123,Artslister!$A$1:$W$99,5,FALSE)</f>
        <v>Plantae</v>
      </c>
      <c r="P2123" t="str">
        <f>VLOOKUP($D2123,Artslister!$A$1:$W$99,6,FALSE)</f>
        <v>Magnoliophyta</v>
      </c>
      <c r="Q2123" t="str">
        <f>VLOOKUP($D2123,Artslister!$A$1:$W$99,7,FALSE)</f>
        <v>Eudicots</v>
      </c>
      <c r="R2123" t="str">
        <f>VLOOKUP($D2123,Artslister!$A$1:$W$99,8,FALSE)</f>
        <v>Rosales</v>
      </c>
      <c r="S2123" t="str">
        <f>VLOOKUP($D2123,Artslister!$A$1:$W$99,9,FALSE)</f>
        <v>Rosaceae</v>
      </c>
      <c r="T2123" t="str">
        <f>VLOOKUP($D2123,Artslister!$A$1:$W$99,10,FALSE)</f>
        <v>Filipendula</v>
      </c>
      <c r="U2123" t="str">
        <f>VLOOKUP($D2123,Artslister!$A$1:$W$99,11,FALSE)</f>
        <v>vulgaris</v>
      </c>
      <c r="V2123">
        <f>VLOOKUP($D2123,Artslister!$A$1:$W$99,12,FALSE)</f>
        <v>0</v>
      </c>
      <c r="W2123" t="str">
        <f>VLOOKUP($D2123,Artslister!$A$1:$W$99,13,FALSE)</f>
        <v>Moench</v>
      </c>
      <c r="X2123" t="e">
        <f>VLOOKUP($D2123,Artslister!$A$1:$W$99,15,FALSE)</f>
        <v>#REF!</v>
      </c>
      <c r="Y2123" t="e">
        <f>VLOOKUP($D2123,Artslister!$A$1:$W$99,17,FALSE)</f>
        <v>#N/A</v>
      </c>
    </row>
    <row r="2124" spans="1:25" hidden="1" x14ac:dyDescent="0.3">
      <c r="A2124" t="s">
        <v>86</v>
      </c>
      <c r="B2124">
        <v>2022</v>
      </c>
      <c r="C2124" t="s">
        <v>1757</v>
      </c>
      <c r="D2124" t="s">
        <v>1945</v>
      </c>
      <c r="E2124">
        <v>1</v>
      </c>
      <c r="F2124">
        <v>1</v>
      </c>
      <c r="L2124" t="str">
        <f>VLOOKUP($D2124,Artslister!$A$1:$W$99,2,FALSE)</f>
        <v>Filipendula vulgaris</v>
      </c>
      <c r="M2124" t="str">
        <f>VLOOKUP($D2124,Artslister!$A$1:$W$99,3,FALSE)</f>
        <v>103311</v>
      </c>
      <c r="N2124" t="str">
        <f>VLOOKUP($D2124,Artslister!$A$1:$W$99,4,FALSE)</f>
        <v>133275</v>
      </c>
      <c r="O2124" t="str">
        <f>VLOOKUP($D2124,Artslister!$A$1:$W$99,5,FALSE)</f>
        <v>Plantae</v>
      </c>
      <c r="P2124" t="str">
        <f>VLOOKUP($D2124,Artslister!$A$1:$W$99,6,FALSE)</f>
        <v>Magnoliophyta</v>
      </c>
      <c r="Q2124" t="str">
        <f>VLOOKUP($D2124,Artslister!$A$1:$W$99,7,FALSE)</f>
        <v>Eudicots</v>
      </c>
      <c r="R2124" t="str">
        <f>VLOOKUP($D2124,Artslister!$A$1:$W$99,8,FALSE)</f>
        <v>Rosales</v>
      </c>
      <c r="S2124" t="str">
        <f>VLOOKUP($D2124,Artslister!$A$1:$W$99,9,FALSE)</f>
        <v>Rosaceae</v>
      </c>
      <c r="T2124" t="str">
        <f>VLOOKUP($D2124,Artslister!$A$1:$W$99,10,FALSE)</f>
        <v>Filipendula</v>
      </c>
      <c r="U2124" t="str">
        <f>VLOOKUP($D2124,Artslister!$A$1:$W$99,11,FALSE)</f>
        <v>vulgaris</v>
      </c>
      <c r="V2124">
        <f>VLOOKUP($D2124,Artslister!$A$1:$W$99,12,FALSE)</f>
        <v>0</v>
      </c>
      <c r="W2124" t="str">
        <f>VLOOKUP($D2124,Artslister!$A$1:$W$99,13,FALSE)</f>
        <v>Moench</v>
      </c>
      <c r="X2124" t="e">
        <f>VLOOKUP($D2124,Artslister!$A$1:$W$99,15,FALSE)</f>
        <v>#REF!</v>
      </c>
      <c r="Y2124" t="e">
        <f>VLOOKUP($D2124,Artslister!$A$1:$W$99,17,FALSE)</f>
        <v>#N/A</v>
      </c>
    </row>
    <row r="2125" spans="1:25" hidden="1" x14ac:dyDescent="0.3">
      <c r="A2125" t="s">
        <v>98</v>
      </c>
      <c r="B2125">
        <v>2017</v>
      </c>
      <c r="C2125" t="s">
        <v>1723</v>
      </c>
      <c r="D2125" t="s">
        <v>2016</v>
      </c>
      <c r="E2125">
        <v>40</v>
      </c>
      <c r="L2125" t="str">
        <f>VLOOKUP($D2125,Artslister!$A$1:$W$99,2,FALSE)</f>
        <v>Geranium sylvaticum</v>
      </c>
      <c r="M2125" t="str">
        <f>VLOOKUP($D2125,Artslister!$A$1:$W$99,3,FALSE)</f>
        <v>102260</v>
      </c>
      <c r="N2125" t="str">
        <f>VLOOKUP($D2125,Artslister!$A$1:$W$99,4,FALSE)</f>
        <v>146105</v>
      </c>
      <c r="O2125" t="str">
        <f>VLOOKUP($D2125,Artslister!$A$1:$W$99,5,FALSE)</f>
        <v>Plantae</v>
      </c>
      <c r="P2125" t="str">
        <f>VLOOKUP($D2125,Artslister!$A$1:$W$99,6,FALSE)</f>
        <v>Magnoliophyta</v>
      </c>
      <c r="Q2125" t="str">
        <f>VLOOKUP($D2125,Artslister!$A$1:$W$99,7,FALSE)</f>
        <v>Eudicots</v>
      </c>
      <c r="R2125" t="str">
        <f>VLOOKUP($D2125,Artslister!$A$1:$W$99,8,FALSE)</f>
        <v>Geraniales</v>
      </c>
      <c r="S2125" t="str">
        <f>VLOOKUP($D2125,Artslister!$A$1:$W$99,9,FALSE)</f>
        <v>Geraniaceae</v>
      </c>
      <c r="T2125" t="str">
        <f>VLOOKUP($D2125,Artslister!$A$1:$W$99,10,FALSE)</f>
        <v>Geranium</v>
      </c>
      <c r="U2125" t="str">
        <f>VLOOKUP($D2125,Artslister!$A$1:$W$99,11,FALSE)</f>
        <v>sylvaticum</v>
      </c>
      <c r="V2125">
        <f>VLOOKUP($D2125,Artslister!$A$1:$W$99,12,FALSE)</f>
        <v>0</v>
      </c>
      <c r="W2125" t="str">
        <f>VLOOKUP($D2125,Artslister!$A$1:$W$99,13,FALSE)</f>
        <v>L.</v>
      </c>
      <c r="X2125" t="e">
        <f>VLOOKUP($D2125,Artslister!$A$1:$W$99,15,FALSE)</f>
        <v>#REF!</v>
      </c>
      <c r="Y2125" t="e">
        <f>VLOOKUP($D2125,Artslister!$A$1:$W$99,17,FALSE)</f>
        <v>#N/A</v>
      </c>
    </row>
    <row r="2126" spans="1:25" hidden="1" x14ac:dyDescent="0.3">
      <c r="A2126" t="s">
        <v>98</v>
      </c>
      <c r="B2126">
        <v>2017</v>
      </c>
      <c r="C2126" t="s">
        <v>1730</v>
      </c>
      <c r="D2126" t="s">
        <v>2016</v>
      </c>
      <c r="E2126">
        <v>30</v>
      </c>
      <c r="L2126" t="str">
        <f>VLOOKUP($D2126,Artslister!$A$1:$W$99,2,FALSE)</f>
        <v>Geranium sylvaticum</v>
      </c>
      <c r="M2126" t="str">
        <f>VLOOKUP($D2126,Artslister!$A$1:$W$99,3,FALSE)</f>
        <v>102260</v>
      </c>
      <c r="N2126" t="str">
        <f>VLOOKUP($D2126,Artslister!$A$1:$W$99,4,FALSE)</f>
        <v>146105</v>
      </c>
      <c r="O2126" t="str">
        <f>VLOOKUP($D2126,Artslister!$A$1:$W$99,5,FALSE)</f>
        <v>Plantae</v>
      </c>
      <c r="P2126" t="str">
        <f>VLOOKUP($D2126,Artslister!$A$1:$W$99,6,FALSE)</f>
        <v>Magnoliophyta</v>
      </c>
      <c r="Q2126" t="str">
        <f>VLOOKUP($D2126,Artslister!$A$1:$W$99,7,FALSE)</f>
        <v>Eudicots</v>
      </c>
      <c r="R2126" t="str">
        <f>VLOOKUP($D2126,Artslister!$A$1:$W$99,8,FALSE)</f>
        <v>Geraniales</v>
      </c>
      <c r="S2126" t="str">
        <f>VLOOKUP($D2126,Artslister!$A$1:$W$99,9,FALSE)</f>
        <v>Geraniaceae</v>
      </c>
      <c r="T2126" t="str">
        <f>VLOOKUP($D2126,Artslister!$A$1:$W$99,10,FALSE)</f>
        <v>Geranium</v>
      </c>
      <c r="U2126" t="str">
        <f>VLOOKUP($D2126,Artslister!$A$1:$W$99,11,FALSE)</f>
        <v>sylvaticum</v>
      </c>
      <c r="V2126">
        <f>VLOOKUP($D2126,Artslister!$A$1:$W$99,12,FALSE)</f>
        <v>0</v>
      </c>
      <c r="W2126" t="str">
        <f>VLOOKUP($D2126,Artslister!$A$1:$W$99,13,FALSE)</f>
        <v>L.</v>
      </c>
      <c r="X2126" t="e">
        <f>VLOOKUP($D2126,Artslister!$A$1:$W$99,15,FALSE)</f>
        <v>#REF!</v>
      </c>
      <c r="Y2126" t="e">
        <f>VLOOKUP($D2126,Artslister!$A$1:$W$99,17,FALSE)</f>
        <v>#N/A</v>
      </c>
    </row>
    <row r="2127" spans="1:25" hidden="1" x14ac:dyDescent="0.3">
      <c r="A2127" t="s">
        <v>98</v>
      </c>
      <c r="B2127">
        <v>2017</v>
      </c>
      <c r="C2127" t="s">
        <v>1732</v>
      </c>
      <c r="D2127" t="s">
        <v>2016</v>
      </c>
      <c r="E2127">
        <v>25</v>
      </c>
      <c r="L2127" t="str">
        <f>VLOOKUP($D2127,Artslister!$A$1:$W$99,2,FALSE)</f>
        <v>Geranium sylvaticum</v>
      </c>
      <c r="M2127" t="str">
        <f>VLOOKUP($D2127,Artslister!$A$1:$W$99,3,FALSE)</f>
        <v>102260</v>
      </c>
      <c r="N2127" t="str">
        <f>VLOOKUP($D2127,Artslister!$A$1:$W$99,4,FALSE)</f>
        <v>146105</v>
      </c>
      <c r="O2127" t="str">
        <f>VLOOKUP($D2127,Artslister!$A$1:$W$99,5,FALSE)</f>
        <v>Plantae</v>
      </c>
      <c r="P2127" t="str">
        <f>VLOOKUP($D2127,Artslister!$A$1:$W$99,6,FALSE)</f>
        <v>Magnoliophyta</v>
      </c>
      <c r="Q2127" t="str">
        <f>VLOOKUP($D2127,Artslister!$A$1:$W$99,7,FALSE)</f>
        <v>Eudicots</v>
      </c>
      <c r="R2127" t="str">
        <f>VLOOKUP($D2127,Artslister!$A$1:$W$99,8,FALSE)</f>
        <v>Geraniales</v>
      </c>
      <c r="S2127" t="str">
        <f>VLOOKUP($D2127,Artslister!$A$1:$W$99,9,FALSE)</f>
        <v>Geraniaceae</v>
      </c>
      <c r="T2127" t="str">
        <f>VLOOKUP($D2127,Artslister!$A$1:$W$99,10,FALSE)</f>
        <v>Geranium</v>
      </c>
      <c r="U2127" t="str">
        <f>VLOOKUP($D2127,Artslister!$A$1:$W$99,11,FALSE)</f>
        <v>sylvaticum</v>
      </c>
      <c r="V2127">
        <f>VLOOKUP($D2127,Artslister!$A$1:$W$99,12,FALSE)</f>
        <v>0</v>
      </c>
      <c r="W2127" t="str">
        <f>VLOOKUP($D2127,Artslister!$A$1:$W$99,13,FALSE)</f>
        <v>L.</v>
      </c>
      <c r="X2127" t="e">
        <f>VLOOKUP($D2127,Artslister!$A$1:$W$99,15,FALSE)</f>
        <v>#REF!</v>
      </c>
      <c r="Y2127" t="e">
        <f>VLOOKUP($D2127,Artslister!$A$1:$W$99,17,FALSE)</f>
        <v>#N/A</v>
      </c>
    </row>
    <row r="2128" spans="1:25" hidden="1" x14ac:dyDescent="0.3">
      <c r="A2128" t="s">
        <v>98</v>
      </c>
      <c r="B2128">
        <v>2017</v>
      </c>
      <c r="C2128" t="s">
        <v>1720</v>
      </c>
      <c r="D2128" t="s">
        <v>2016</v>
      </c>
      <c r="E2128">
        <v>5</v>
      </c>
      <c r="L2128" t="str">
        <f>VLOOKUP($D2128,Artslister!$A$1:$W$99,2,FALSE)</f>
        <v>Geranium sylvaticum</v>
      </c>
      <c r="M2128" t="str">
        <f>VLOOKUP($D2128,Artslister!$A$1:$W$99,3,FALSE)</f>
        <v>102260</v>
      </c>
      <c r="N2128" t="str">
        <f>VLOOKUP($D2128,Artslister!$A$1:$W$99,4,FALSE)</f>
        <v>146105</v>
      </c>
      <c r="O2128" t="str">
        <f>VLOOKUP($D2128,Artslister!$A$1:$W$99,5,FALSE)</f>
        <v>Plantae</v>
      </c>
      <c r="P2128" t="str">
        <f>VLOOKUP($D2128,Artslister!$A$1:$W$99,6,FALSE)</f>
        <v>Magnoliophyta</v>
      </c>
      <c r="Q2128" t="str">
        <f>VLOOKUP($D2128,Artslister!$A$1:$W$99,7,FALSE)</f>
        <v>Eudicots</v>
      </c>
      <c r="R2128" t="str">
        <f>VLOOKUP($D2128,Artslister!$A$1:$W$99,8,FALSE)</f>
        <v>Geraniales</v>
      </c>
      <c r="S2128" t="str">
        <f>VLOOKUP($D2128,Artslister!$A$1:$W$99,9,FALSE)</f>
        <v>Geraniaceae</v>
      </c>
      <c r="T2128" t="str">
        <f>VLOOKUP($D2128,Artslister!$A$1:$W$99,10,FALSE)</f>
        <v>Geranium</v>
      </c>
      <c r="U2128" t="str">
        <f>VLOOKUP($D2128,Artslister!$A$1:$W$99,11,FALSE)</f>
        <v>sylvaticum</v>
      </c>
      <c r="V2128">
        <f>VLOOKUP($D2128,Artslister!$A$1:$W$99,12,FALSE)</f>
        <v>0</v>
      </c>
      <c r="W2128" t="str">
        <f>VLOOKUP($D2128,Artslister!$A$1:$W$99,13,FALSE)</f>
        <v>L.</v>
      </c>
      <c r="X2128" t="e">
        <f>VLOOKUP($D2128,Artslister!$A$1:$W$99,15,FALSE)</f>
        <v>#REF!</v>
      </c>
      <c r="Y2128" t="e">
        <f>VLOOKUP($D2128,Artslister!$A$1:$W$99,17,FALSE)</f>
        <v>#N/A</v>
      </c>
    </row>
    <row r="2129" spans="1:25" hidden="1" x14ac:dyDescent="0.3">
      <c r="A2129" t="s">
        <v>98</v>
      </c>
      <c r="B2129">
        <v>2020</v>
      </c>
      <c r="C2129" t="s">
        <v>1723</v>
      </c>
      <c r="D2129" t="s">
        <v>2016</v>
      </c>
      <c r="E2129" t="s">
        <v>267</v>
      </c>
      <c r="L2129" t="str">
        <f>VLOOKUP($D2129,Artslister!$A$1:$W$99,2,FALSE)</f>
        <v>Geranium sylvaticum</v>
      </c>
      <c r="M2129" t="str">
        <f>VLOOKUP($D2129,Artslister!$A$1:$W$99,3,FALSE)</f>
        <v>102260</v>
      </c>
      <c r="N2129" t="str">
        <f>VLOOKUP($D2129,Artslister!$A$1:$W$99,4,FALSE)</f>
        <v>146105</v>
      </c>
      <c r="O2129" t="str">
        <f>VLOOKUP($D2129,Artslister!$A$1:$W$99,5,FALSE)</f>
        <v>Plantae</v>
      </c>
      <c r="P2129" t="str">
        <f>VLOOKUP($D2129,Artslister!$A$1:$W$99,6,FALSE)</f>
        <v>Magnoliophyta</v>
      </c>
      <c r="Q2129" t="str">
        <f>VLOOKUP($D2129,Artslister!$A$1:$W$99,7,FALSE)</f>
        <v>Eudicots</v>
      </c>
      <c r="R2129" t="str">
        <f>VLOOKUP($D2129,Artslister!$A$1:$W$99,8,FALSE)</f>
        <v>Geraniales</v>
      </c>
      <c r="S2129" t="str">
        <f>VLOOKUP($D2129,Artslister!$A$1:$W$99,9,FALSE)</f>
        <v>Geraniaceae</v>
      </c>
      <c r="T2129" t="str">
        <f>VLOOKUP($D2129,Artslister!$A$1:$W$99,10,FALSE)</f>
        <v>Geranium</v>
      </c>
      <c r="U2129" t="str">
        <f>VLOOKUP($D2129,Artslister!$A$1:$W$99,11,FALSE)</f>
        <v>sylvaticum</v>
      </c>
      <c r="V2129">
        <f>VLOOKUP($D2129,Artslister!$A$1:$W$99,12,FALSE)</f>
        <v>0</v>
      </c>
      <c r="W2129" t="str">
        <f>VLOOKUP($D2129,Artslister!$A$1:$W$99,13,FALSE)</f>
        <v>L.</v>
      </c>
      <c r="X2129" t="e">
        <f>VLOOKUP($D2129,Artslister!$A$1:$W$99,15,FALSE)</f>
        <v>#REF!</v>
      </c>
      <c r="Y2129" t="e">
        <f>VLOOKUP($D2129,Artslister!$A$1:$W$99,17,FALSE)</f>
        <v>#N/A</v>
      </c>
    </row>
    <row r="2130" spans="1:25" hidden="1" x14ac:dyDescent="0.3">
      <c r="A2130" t="s">
        <v>98</v>
      </c>
      <c r="B2130">
        <v>2020</v>
      </c>
      <c r="C2130" t="s">
        <v>1715</v>
      </c>
      <c r="D2130" t="s">
        <v>2016</v>
      </c>
      <c r="E2130" t="s">
        <v>267</v>
      </c>
      <c r="L2130" t="str">
        <f>VLOOKUP($D2130,Artslister!$A$1:$W$99,2,FALSE)</f>
        <v>Geranium sylvaticum</v>
      </c>
      <c r="M2130" t="str">
        <f>VLOOKUP($D2130,Artslister!$A$1:$W$99,3,FALSE)</f>
        <v>102260</v>
      </c>
      <c r="N2130" t="str">
        <f>VLOOKUP($D2130,Artslister!$A$1:$W$99,4,FALSE)</f>
        <v>146105</v>
      </c>
      <c r="O2130" t="str">
        <f>VLOOKUP($D2130,Artslister!$A$1:$W$99,5,FALSE)</f>
        <v>Plantae</v>
      </c>
      <c r="P2130" t="str">
        <f>VLOOKUP($D2130,Artslister!$A$1:$W$99,6,FALSE)</f>
        <v>Magnoliophyta</v>
      </c>
      <c r="Q2130" t="str">
        <f>VLOOKUP($D2130,Artslister!$A$1:$W$99,7,FALSE)</f>
        <v>Eudicots</v>
      </c>
      <c r="R2130" t="str">
        <f>VLOOKUP($D2130,Artslister!$A$1:$W$99,8,FALSE)</f>
        <v>Geraniales</v>
      </c>
      <c r="S2130" t="str">
        <f>VLOOKUP($D2130,Artslister!$A$1:$W$99,9,FALSE)</f>
        <v>Geraniaceae</v>
      </c>
      <c r="T2130" t="str">
        <f>VLOOKUP($D2130,Artslister!$A$1:$W$99,10,FALSE)</f>
        <v>Geranium</v>
      </c>
      <c r="U2130" t="str">
        <f>VLOOKUP($D2130,Artslister!$A$1:$W$99,11,FALSE)</f>
        <v>sylvaticum</v>
      </c>
      <c r="V2130">
        <f>VLOOKUP($D2130,Artslister!$A$1:$W$99,12,FALSE)</f>
        <v>0</v>
      </c>
      <c r="W2130" t="str">
        <f>VLOOKUP($D2130,Artslister!$A$1:$W$99,13,FALSE)</f>
        <v>L.</v>
      </c>
      <c r="X2130" t="e">
        <f>VLOOKUP($D2130,Artslister!$A$1:$W$99,15,FALSE)</f>
        <v>#REF!</v>
      </c>
      <c r="Y2130" t="e">
        <f>VLOOKUP($D2130,Artslister!$A$1:$W$99,17,FALSE)</f>
        <v>#N/A</v>
      </c>
    </row>
    <row r="2131" spans="1:25" hidden="1" x14ac:dyDescent="0.3">
      <c r="A2131" t="s">
        <v>104</v>
      </c>
      <c r="B2131">
        <v>2023</v>
      </c>
      <c r="C2131" t="s">
        <v>1274</v>
      </c>
      <c r="D2131" t="s">
        <v>1928</v>
      </c>
      <c r="E2131">
        <v>2</v>
      </c>
      <c r="I2131">
        <v>1</v>
      </c>
      <c r="L2131" t="str">
        <f>VLOOKUP($D2131,Artslister!$A$1:$W$99,2,FALSE)</f>
        <v>Rosa sp.</v>
      </c>
      <c r="M2131" t="str">
        <f>VLOOKUP($D2131,Artslister!$A$1:$W$99,3,FALSE)</f>
        <v>103384</v>
      </c>
      <c r="N2131" t="str">
        <f>VLOOKUP($D2131,Artslister!$A$1:$W$99,4,FALSE)</f>
        <v>63344</v>
      </c>
      <c r="O2131" t="str">
        <f>VLOOKUP($D2131,Artslister!$A$1:$W$99,5,FALSE)</f>
        <v>Plantae</v>
      </c>
      <c r="P2131" t="str">
        <f>VLOOKUP($D2131,Artslister!$A$1:$W$99,6,FALSE)</f>
        <v>Magnoliophyta</v>
      </c>
      <c r="Q2131" t="str">
        <f>VLOOKUP($D2131,Artslister!$A$1:$W$99,7,FALSE)</f>
        <v>Eudicots</v>
      </c>
      <c r="R2131" t="str">
        <f>VLOOKUP($D2131,Artslister!$A$1:$W$99,8,FALSE)</f>
        <v>Rosales</v>
      </c>
      <c r="S2131" t="str">
        <f>VLOOKUP($D2131,Artslister!$A$1:$W$99,9,FALSE)</f>
        <v>Rosaceae</v>
      </c>
      <c r="T2131" t="str">
        <f>VLOOKUP($D2131,Artslister!$A$1:$W$99,10,FALSE)</f>
        <v>Rosa</v>
      </c>
      <c r="U2131">
        <f>VLOOKUP($D2131,Artslister!$A$1:$W$99,11,FALSE)</f>
        <v>0</v>
      </c>
      <c r="V2131">
        <f>VLOOKUP($D2131,Artslister!$A$1:$W$99,12,FALSE)</f>
        <v>0</v>
      </c>
      <c r="W2131" t="str">
        <f>VLOOKUP($D2131,Artslister!$A$1:$W$99,13,FALSE)</f>
        <v>L.</v>
      </c>
      <c r="X2131" t="e">
        <f>VLOOKUP($D2131,Artslister!$A$1:$W$99,15,FALSE)</f>
        <v>#REF!</v>
      </c>
      <c r="Y2131" t="e">
        <f>VLOOKUP($D2131,Artslister!$A$1:$W$99,17,FALSE)</f>
        <v>#N/A</v>
      </c>
    </row>
    <row r="2132" spans="1:25" hidden="1" x14ac:dyDescent="0.3">
      <c r="A2132" t="s">
        <v>104</v>
      </c>
      <c r="B2132" s="20">
        <v>2022</v>
      </c>
      <c r="C2132" t="s">
        <v>1274</v>
      </c>
      <c r="D2132" t="s">
        <v>1950</v>
      </c>
      <c r="E2132">
        <v>10</v>
      </c>
      <c r="H2132">
        <v>1</v>
      </c>
      <c r="L2132" t="str">
        <f>VLOOKUP($D2132,Artslister!$A$1:$W$99,2,FALSE)</f>
        <v>Calluna vulgaris</v>
      </c>
      <c r="M2132" t="str">
        <f>VLOOKUP($D2132,Artslister!$A$1:$W$99,3,FALSE)</f>
        <v>101775</v>
      </c>
      <c r="N2132" t="str">
        <f>VLOOKUP($D2132,Artslister!$A$1:$W$99,4,FALSE)</f>
        <v>139068</v>
      </c>
      <c r="O2132" t="str">
        <f>VLOOKUP($D2132,Artslister!$A$1:$W$99,5,FALSE)</f>
        <v>Plantae</v>
      </c>
      <c r="P2132" t="str">
        <f>VLOOKUP($D2132,Artslister!$A$1:$W$99,6,FALSE)</f>
        <v>Magnoliophyta</v>
      </c>
      <c r="Q2132" t="str">
        <f>VLOOKUP($D2132,Artslister!$A$1:$W$99,7,FALSE)</f>
        <v>Eudicots</v>
      </c>
      <c r="R2132" t="str">
        <f>VLOOKUP($D2132,Artslister!$A$1:$W$99,8,FALSE)</f>
        <v>Ericales</v>
      </c>
      <c r="S2132" t="str">
        <f>VLOOKUP($D2132,Artslister!$A$1:$W$99,9,FALSE)</f>
        <v>Ericaceae</v>
      </c>
      <c r="T2132" t="str">
        <f>VLOOKUP($D2132,Artslister!$A$1:$W$99,10,FALSE)</f>
        <v>Calluna</v>
      </c>
      <c r="U2132" t="str">
        <f>VLOOKUP($D2132,Artslister!$A$1:$W$99,11,FALSE)</f>
        <v>vulgaris</v>
      </c>
      <c r="V2132">
        <f>VLOOKUP($D2132,Artslister!$A$1:$W$99,12,FALSE)</f>
        <v>0</v>
      </c>
      <c r="W2132" t="str">
        <f>VLOOKUP($D2132,Artslister!$A$1:$W$99,13,FALSE)</f>
        <v>(L.) Hull</v>
      </c>
      <c r="X2132" t="e">
        <f>VLOOKUP($D2132,Artslister!$A$1:$W$99,15,FALSE)</f>
        <v>#REF!</v>
      </c>
      <c r="Y2132" t="e">
        <f>VLOOKUP($D2132,Artslister!$A$1:$W$99,17,FALSE)</f>
        <v>#N/A</v>
      </c>
    </row>
    <row r="2133" spans="1:25" hidden="1" x14ac:dyDescent="0.3">
      <c r="A2133" s="20" t="s">
        <v>114</v>
      </c>
      <c r="B2133" s="20">
        <v>2021</v>
      </c>
      <c r="C2133" s="20" t="s">
        <v>1490</v>
      </c>
      <c r="D2133" s="20" t="s">
        <v>1938</v>
      </c>
      <c r="E2133" s="20">
        <v>1</v>
      </c>
      <c r="J2133" s="20"/>
      <c r="L2133" t="str">
        <f>VLOOKUP($D2133,Artslister!$A$1:$W$99,2,FALSE)</f>
        <v>Rhamnus cathartica</v>
      </c>
      <c r="M2133" t="str">
        <f>VLOOKUP($D2133,Artslister!$A$1:$W$99,3,FALSE)</f>
        <v>141635</v>
      </c>
      <c r="N2133" t="str">
        <f>VLOOKUP($D2133,Artslister!$A$1:$W$99,4,FALSE)</f>
        <v>100403</v>
      </c>
      <c r="O2133" t="str">
        <f>VLOOKUP($D2133,Artslister!$A$1:$W$99,5,FALSE)</f>
        <v>Plantae</v>
      </c>
      <c r="P2133" t="str">
        <f>VLOOKUP($D2133,Artslister!$A$1:$W$99,6,FALSE)</f>
        <v>Magnoliophyta</v>
      </c>
      <c r="Q2133" t="str">
        <f>VLOOKUP($D2133,Artslister!$A$1:$W$99,7,FALSE)</f>
        <v>Eudicots</v>
      </c>
      <c r="R2133" t="str">
        <f>VLOOKUP($D2133,Artslister!$A$1:$W$99,8,FALSE)</f>
        <v>Rosales</v>
      </c>
      <c r="S2133" t="str">
        <f>VLOOKUP($D2133,Artslister!$A$1:$W$99,9,FALSE)</f>
        <v>Rhamnaceae</v>
      </c>
      <c r="T2133" t="str">
        <f>VLOOKUP($D2133,Artslister!$A$1:$W$99,10,FALSE)</f>
        <v>Rhamnus</v>
      </c>
      <c r="U2133" t="str">
        <f>VLOOKUP($D2133,Artslister!$A$1:$W$99,11,FALSE)</f>
        <v>cathartica</v>
      </c>
      <c r="V2133">
        <f>VLOOKUP($D2133,Artslister!$A$1:$W$99,12,FALSE)</f>
        <v>0</v>
      </c>
      <c r="W2133" t="str">
        <f>VLOOKUP($D2133,Artslister!$A$1:$W$99,13,FALSE)</f>
        <v>L.</v>
      </c>
      <c r="X2133" t="e">
        <f>VLOOKUP($D2133,Artslister!$A$1:$W$99,15,FALSE)</f>
        <v>#REF!</v>
      </c>
      <c r="Y2133" t="e">
        <f>VLOOKUP($D2133,Artslister!$A$1:$W$99,17,FALSE)</f>
        <v>#N/A</v>
      </c>
    </row>
    <row r="2134" spans="1:25" hidden="1" x14ac:dyDescent="0.3">
      <c r="A2134" t="s">
        <v>76</v>
      </c>
      <c r="B2134">
        <v>2018</v>
      </c>
      <c r="C2134" t="s">
        <v>1557</v>
      </c>
      <c r="D2134" t="s">
        <v>1951</v>
      </c>
      <c r="E2134">
        <v>1</v>
      </c>
      <c r="L2134" t="str">
        <f>VLOOKUP($D2134,Artslister!$A$1:$W$99,2,FALSE)</f>
        <v>Prunus spinosa</v>
      </c>
      <c r="M2134" t="str">
        <f>VLOOKUP($D2134,Artslister!$A$1:$W$99,3,FALSE)</f>
        <v>103380</v>
      </c>
      <c r="N2134" t="str">
        <f>VLOOKUP($D2134,Artslister!$A$1:$W$99,4,FALSE)</f>
        <v>63340</v>
      </c>
      <c r="O2134" t="str">
        <f>VLOOKUP($D2134,Artslister!$A$1:$W$99,5,FALSE)</f>
        <v>Plantae</v>
      </c>
      <c r="P2134" t="str">
        <f>VLOOKUP($D2134,Artslister!$A$1:$W$99,6,FALSE)</f>
        <v>Magnoliophyta</v>
      </c>
      <c r="Q2134" t="str">
        <f>VLOOKUP($D2134,Artslister!$A$1:$W$99,7,FALSE)</f>
        <v>Eudicots</v>
      </c>
      <c r="R2134" t="str">
        <f>VLOOKUP($D2134,Artslister!$A$1:$W$99,8,FALSE)</f>
        <v>Rosales</v>
      </c>
      <c r="S2134" t="str">
        <f>VLOOKUP($D2134,Artslister!$A$1:$W$99,9,FALSE)</f>
        <v>Rosaceae</v>
      </c>
      <c r="T2134" t="str">
        <f>VLOOKUP($D2134,Artslister!$A$1:$W$99,10,FALSE)</f>
        <v>Prunus</v>
      </c>
      <c r="U2134" t="str">
        <f>VLOOKUP($D2134,Artslister!$A$1:$W$99,11,FALSE)</f>
        <v>spinosa</v>
      </c>
      <c r="V2134">
        <f>VLOOKUP($D2134,Artslister!$A$1:$W$99,12,FALSE)</f>
        <v>0</v>
      </c>
      <c r="W2134" t="str">
        <f>VLOOKUP($D2134,Artslister!$A$1:$W$99,13,FALSE)</f>
        <v>L.</v>
      </c>
      <c r="X2134" t="e">
        <f>VLOOKUP($D2134,Artslister!$A$1:$W$99,15,FALSE)</f>
        <v>#REF!</v>
      </c>
      <c r="Y2134" t="e">
        <f>VLOOKUP($D2134,Artslister!$A$1:$W$99,17,FALSE)</f>
        <v>#N/A</v>
      </c>
    </row>
    <row r="2135" spans="1:25" hidden="1" x14ac:dyDescent="0.3">
      <c r="A2135" t="s">
        <v>76</v>
      </c>
      <c r="B2135">
        <v>2018</v>
      </c>
      <c r="C2135" t="s">
        <v>1559</v>
      </c>
      <c r="D2135" t="s">
        <v>1951</v>
      </c>
      <c r="E2135">
        <v>5</v>
      </c>
      <c r="L2135" t="str">
        <f>VLOOKUP($D2135,Artslister!$A$1:$W$99,2,FALSE)</f>
        <v>Prunus spinosa</v>
      </c>
      <c r="M2135" t="str">
        <f>VLOOKUP($D2135,Artslister!$A$1:$W$99,3,FALSE)</f>
        <v>103380</v>
      </c>
      <c r="N2135" t="str">
        <f>VLOOKUP($D2135,Artslister!$A$1:$W$99,4,FALSE)</f>
        <v>63340</v>
      </c>
      <c r="O2135" t="str">
        <f>VLOOKUP($D2135,Artslister!$A$1:$W$99,5,FALSE)</f>
        <v>Plantae</v>
      </c>
      <c r="P2135" t="str">
        <f>VLOOKUP($D2135,Artslister!$A$1:$W$99,6,FALSE)</f>
        <v>Magnoliophyta</v>
      </c>
      <c r="Q2135" t="str">
        <f>VLOOKUP($D2135,Artslister!$A$1:$W$99,7,FALSE)</f>
        <v>Eudicots</v>
      </c>
      <c r="R2135" t="str">
        <f>VLOOKUP($D2135,Artslister!$A$1:$W$99,8,FALSE)</f>
        <v>Rosales</v>
      </c>
      <c r="S2135" t="str">
        <f>VLOOKUP($D2135,Artslister!$A$1:$W$99,9,FALSE)</f>
        <v>Rosaceae</v>
      </c>
      <c r="T2135" t="str">
        <f>VLOOKUP($D2135,Artslister!$A$1:$W$99,10,FALSE)</f>
        <v>Prunus</v>
      </c>
      <c r="U2135" t="str">
        <f>VLOOKUP($D2135,Artslister!$A$1:$W$99,11,FALSE)</f>
        <v>spinosa</v>
      </c>
      <c r="V2135">
        <f>VLOOKUP($D2135,Artslister!$A$1:$W$99,12,FALSE)</f>
        <v>0</v>
      </c>
      <c r="W2135" t="str">
        <f>VLOOKUP($D2135,Artslister!$A$1:$W$99,13,FALSE)</f>
        <v>L.</v>
      </c>
      <c r="X2135" t="e">
        <f>VLOOKUP($D2135,Artslister!$A$1:$W$99,15,FALSE)</f>
        <v>#REF!</v>
      </c>
      <c r="Y2135" t="e">
        <f>VLOOKUP($D2135,Artslister!$A$1:$W$99,17,FALSE)</f>
        <v>#N/A</v>
      </c>
    </row>
    <row r="2136" spans="1:25" hidden="1" x14ac:dyDescent="0.3">
      <c r="A2136" t="s">
        <v>76</v>
      </c>
      <c r="B2136">
        <v>2018</v>
      </c>
      <c r="C2136" t="s">
        <v>1561</v>
      </c>
      <c r="D2136" t="s">
        <v>1951</v>
      </c>
      <c r="E2136">
        <v>10</v>
      </c>
      <c r="L2136" t="str">
        <f>VLOOKUP($D2136,Artslister!$A$1:$W$99,2,FALSE)</f>
        <v>Prunus spinosa</v>
      </c>
      <c r="M2136" t="str">
        <f>VLOOKUP($D2136,Artslister!$A$1:$W$99,3,FALSE)</f>
        <v>103380</v>
      </c>
      <c r="N2136" t="str">
        <f>VLOOKUP($D2136,Artslister!$A$1:$W$99,4,FALSE)</f>
        <v>63340</v>
      </c>
      <c r="O2136" t="str">
        <f>VLOOKUP($D2136,Artslister!$A$1:$W$99,5,FALSE)</f>
        <v>Plantae</v>
      </c>
      <c r="P2136" t="str">
        <f>VLOOKUP($D2136,Artslister!$A$1:$W$99,6,FALSE)</f>
        <v>Magnoliophyta</v>
      </c>
      <c r="Q2136" t="str">
        <f>VLOOKUP($D2136,Artslister!$A$1:$W$99,7,FALSE)</f>
        <v>Eudicots</v>
      </c>
      <c r="R2136" t="str">
        <f>VLOOKUP($D2136,Artslister!$A$1:$W$99,8,FALSE)</f>
        <v>Rosales</v>
      </c>
      <c r="S2136" t="str">
        <f>VLOOKUP($D2136,Artslister!$A$1:$W$99,9,FALSE)</f>
        <v>Rosaceae</v>
      </c>
      <c r="T2136" t="str">
        <f>VLOOKUP($D2136,Artslister!$A$1:$W$99,10,FALSE)</f>
        <v>Prunus</v>
      </c>
      <c r="U2136" t="str">
        <f>VLOOKUP($D2136,Artslister!$A$1:$W$99,11,FALSE)</f>
        <v>spinosa</v>
      </c>
      <c r="V2136">
        <f>VLOOKUP($D2136,Artslister!$A$1:$W$99,12,FALSE)</f>
        <v>0</v>
      </c>
      <c r="W2136" t="str">
        <f>VLOOKUP($D2136,Artslister!$A$1:$W$99,13,FALSE)</f>
        <v>L.</v>
      </c>
      <c r="X2136" t="e">
        <f>VLOOKUP($D2136,Artslister!$A$1:$W$99,15,FALSE)</f>
        <v>#REF!</v>
      </c>
      <c r="Y2136" t="e">
        <f>VLOOKUP($D2136,Artslister!$A$1:$W$99,17,FALSE)</f>
        <v>#N/A</v>
      </c>
    </row>
    <row r="2137" spans="1:25" hidden="1" x14ac:dyDescent="0.3">
      <c r="A2137" t="s">
        <v>104</v>
      </c>
      <c r="B2137">
        <v>2017</v>
      </c>
      <c r="C2137" t="s">
        <v>1274</v>
      </c>
      <c r="D2137" t="s">
        <v>1950</v>
      </c>
      <c r="E2137">
        <v>1</v>
      </c>
      <c r="H2137">
        <v>1</v>
      </c>
      <c r="L2137" t="str">
        <f>VLOOKUP($D2137,Artslister!$A$1:$W$99,2,FALSE)</f>
        <v>Calluna vulgaris</v>
      </c>
      <c r="M2137" t="str">
        <f>VLOOKUP($D2137,Artslister!$A$1:$W$99,3,FALSE)</f>
        <v>101775</v>
      </c>
      <c r="N2137" t="str">
        <f>VLOOKUP($D2137,Artslister!$A$1:$W$99,4,FALSE)</f>
        <v>139068</v>
      </c>
      <c r="O2137" t="str">
        <f>VLOOKUP($D2137,Artslister!$A$1:$W$99,5,FALSE)</f>
        <v>Plantae</v>
      </c>
      <c r="P2137" t="str">
        <f>VLOOKUP($D2137,Artslister!$A$1:$W$99,6,FALSE)</f>
        <v>Magnoliophyta</v>
      </c>
      <c r="Q2137" t="str">
        <f>VLOOKUP($D2137,Artslister!$A$1:$W$99,7,FALSE)</f>
        <v>Eudicots</v>
      </c>
      <c r="R2137" t="str">
        <f>VLOOKUP($D2137,Artslister!$A$1:$W$99,8,FALSE)</f>
        <v>Ericales</v>
      </c>
      <c r="S2137" t="str">
        <f>VLOOKUP($D2137,Artslister!$A$1:$W$99,9,FALSE)</f>
        <v>Ericaceae</v>
      </c>
      <c r="T2137" t="str">
        <f>VLOOKUP($D2137,Artslister!$A$1:$W$99,10,FALSE)</f>
        <v>Calluna</v>
      </c>
      <c r="U2137" t="str">
        <f>VLOOKUP($D2137,Artslister!$A$1:$W$99,11,FALSE)</f>
        <v>vulgaris</v>
      </c>
      <c r="V2137">
        <f>VLOOKUP($D2137,Artslister!$A$1:$W$99,12,FALSE)</f>
        <v>0</v>
      </c>
      <c r="W2137" t="str">
        <f>VLOOKUP($D2137,Artslister!$A$1:$W$99,13,FALSE)</f>
        <v>(L.) Hull</v>
      </c>
      <c r="X2137" t="e">
        <f>VLOOKUP($D2137,Artslister!$A$1:$W$99,15,FALSE)</f>
        <v>#REF!</v>
      </c>
      <c r="Y2137" t="e">
        <f>VLOOKUP($D2137,Artslister!$A$1:$W$99,17,FALSE)</f>
        <v>#N/A</v>
      </c>
    </row>
    <row r="2138" spans="1:25" hidden="1" x14ac:dyDescent="0.3">
      <c r="A2138" t="s">
        <v>76</v>
      </c>
      <c r="B2138">
        <v>2019</v>
      </c>
      <c r="C2138" t="s">
        <v>1557</v>
      </c>
      <c r="D2138" t="s">
        <v>1951</v>
      </c>
      <c r="E2138">
        <v>5</v>
      </c>
      <c r="L2138" t="str">
        <f>VLOOKUP($D2138,Artslister!$A$1:$W$99,2,FALSE)</f>
        <v>Prunus spinosa</v>
      </c>
      <c r="M2138" t="str">
        <f>VLOOKUP($D2138,Artslister!$A$1:$W$99,3,FALSE)</f>
        <v>103380</v>
      </c>
      <c r="N2138" t="str">
        <f>VLOOKUP($D2138,Artslister!$A$1:$W$99,4,FALSE)</f>
        <v>63340</v>
      </c>
      <c r="O2138" t="str">
        <f>VLOOKUP($D2138,Artslister!$A$1:$W$99,5,FALSE)</f>
        <v>Plantae</v>
      </c>
      <c r="P2138" t="str">
        <f>VLOOKUP($D2138,Artslister!$A$1:$W$99,6,FALSE)</f>
        <v>Magnoliophyta</v>
      </c>
      <c r="Q2138" t="str">
        <f>VLOOKUP($D2138,Artslister!$A$1:$W$99,7,FALSE)</f>
        <v>Eudicots</v>
      </c>
      <c r="R2138" t="str">
        <f>VLOOKUP($D2138,Artslister!$A$1:$W$99,8,FALSE)</f>
        <v>Rosales</v>
      </c>
      <c r="S2138" t="str">
        <f>VLOOKUP($D2138,Artslister!$A$1:$W$99,9,FALSE)</f>
        <v>Rosaceae</v>
      </c>
      <c r="T2138" t="str">
        <f>VLOOKUP($D2138,Artslister!$A$1:$W$99,10,FALSE)</f>
        <v>Prunus</v>
      </c>
      <c r="U2138" t="str">
        <f>VLOOKUP($D2138,Artslister!$A$1:$W$99,11,FALSE)</f>
        <v>spinosa</v>
      </c>
      <c r="V2138">
        <f>VLOOKUP($D2138,Artslister!$A$1:$W$99,12,FALSE)</f>
        <v>0</v>
      </c>
      <c r="W2138" t="str">
        <f>VLOOKUP($D2138,Artslister!$A$1:$W$99,13,FALSE)</f>
        <v>L.</v>
      </c>
      <c r="X2138" t="e">
        <f>VLOOKUP($D2138,Artslister!$A$1:$W$99,15,FALSE)</f>
        <v>#REF!</v>
      </c>
      <c r="Y2138" t="e">
        <f>VLOOKUP($D2138,Artslister!$A$1:$W$99,17,FALSE)</f>
        <v>#N/A</v>
      </c>
    </row>
    <row r="2139" spans="1:25" hidden="1" x14ac:dyDescent="0.3">
      <c r="A2139" t="s">
        <v>76</v>
      </c>
      <c r="B2139">
        <v>2019</v>
      </c>
      <c r="C2139" t="s">
        <v>1559</v>
      </c>
      <c r="D2139" t="s">
        <v>1951</v>
      </c>
      <c r="E2139">
        <v>15</v>
      </c>
      <c r="L2139" t="str">
        <f>VLOOKUP($D2139,Artslister!$A$1:$W$99,2,FALSE)</f>
        <v>Prunus spinosa</v>
      </c>
      <c r="M2139" t="str">
        <f>VLOOKUP($D2139,Artslister!$A$1:$W$99,3,FALSE)</f>
        <v>103380</v>
      </c>
      <c r="N2139" t="str">
        <f>VLOOKUP($D2139,Artslister!$A$1:$W$99,4,FALSE)</f>
        <v>63340</v>
      </c>
      <c r="O2139" t="str">
        <f>VLOOKUP($D2139,Artslister!$A$1:$W$99,5,FALSE)</f>
        <v>Plantae</v>
      </c>
      <c r="P2139" t="str">
        <f>VLOOKUP($D2139,Artslister!$A$1:$W$99,6,FALSE)</f>
        <v>Magnoliophyta</v>
      </c>
      <c r="Q2139" t="str">
        <f>VLOOKUP($D2139,Artslister!$A$1:$W$99,7,FALSE)</f>
        <v>Eudicots</v>
      </c>
      <c r="R2139" t="str">
        <f>VLOOKUP($D2139,Artslister!$A$1:$W$99,8,FALSE)</f>
        <v>Rosales</v>
      </c>
      <c r="S2139" t="str">
        <f>VLOOKUP($D2139,Artslister!$A$1:$W$99,9,FALSE)</f>
        <v>Rosaceae</v>
      </c>
      <c r="T2139" t="str">
        <f>VLOOKUP($D2139,Artslister!$A$1:$W$99,10,FALSE)</f>
        <v>Prunus</v>
      </c>
      <c r="U2139" t="str">
        <f>VLOOKUP($D2139,Artslister!$A$1:$W$99,11,FALSE)</f>
        <v>spinosa</v>
      </c>
      <c r="V2139">
        <f>VLOOKUP($D2139,Artslister!$A$1:$W$99,12,FALSE)</f>
        <v>0</v>
      </c>
      <c r="W2139" t="str">
        <f>VLOOKUP($D2139,Artslister!$A$1:$W$99,13,FALSE)</f>
        <v>L.</v>
      </c>
      <c r="X2139" t="e">
        <f>VLOOKUP($D2139,Artslister!$A$1:$W$99,15,FALSE)</f>
        <v>#REF!</v>
      </c>
      <c r="Y2139" t="e">
        <f>VLOOKUP($D2139,Artslister!$A$1:$W$99,17,FALSE)</f>
        <v>#N/A</v>
      </c>
    </row>
    <row r="2140" spans="1:25" hidden="1" x14ac:dyDescent="0.3">
      <c r="A2140" t="s">
        <v>76</v>
      </c>
      <c r="B2140">
        <v>2019</v>
      </c>
      <c r="C2140" t="s">
        <v>1561</v>
      </c>
      <c r="D2140" t="s">
        <v>1951</v>
      </c>
      <c r="E2140">
        <v>25</v>
      </c>
      <c r="L2140" t="str">
        <f>VLOOKUP($D2140,Artslister!$A$1:$W$99,2,FALSE)</f>
        <v>Prunus spinosa</v>
      </c>
      <c r="M2140" t="str">
        <f>VLOOKUP($D2140,Artslister!$A$1:$W$99,3,FALSE)</f>
        <v>103380</v>
      </c>
      <c r="N2140" t="str">
        <f>VLOOKUP($D2140,Artslister!$A$1:$W$99,4,FALSE)</f>
        <v>63340</v>
      </c>
      <c r="O2140" t="str">
        <f>VLOOKUP($D2140,Artslister!$A$1:$W$99,5,FALSE)</f>
        <v>Plantae</v>
      </c>
      <c r="P2140" t="str">
        <f>VLOOKUP($D2140,Artslister!$A$1:$W$99,6,FALSE)</f>
        <v>Magnoliophyta</v>
      </c>
      <c r="Q2140" t="str">
        <f>VLOOKUP($D2140,Artslister!$A$1:$W$99,7,FALSE)</f>
        <v>Eudicots</v>
      </c>
      <c r="R2140" t="str">
        <f>VLOOKUP($D2140,Artslister!$A$1:$W$99,8,FALSE)</f>
        <v>Rosales</v>
      </c>
      <c r="S2140" t="str">
        <f>VLOOKUP($D2140,Artslister!$A$1:$W$99,9,FALSE)</f>
        <v>Rosaceae</v>
      </c>
      <c r="T2140" t="str">
        <f>VLOOKUP($D2140,Artslister!$A$1:$W$99,10,FALSE)</f>
        <v>Prunus</v>
      </c>
      <c r="U2140" t="str">
        <f>VLOOKUP($D2140,Artslister!$A$1:$W$99,11,FALSE)</f>
        <v>spinosa</v>
      </c>
      <c r="V2140">
        <f>VLOOKUP($D2140,Artslister!$A$1:$W$99,12,FALSE)</f>
        <v>0</v>
      </c>
      <c r="W2140" t="str">
        <f>VLOOKUP($D2140,Artslister!$A$1:$W$99,13,FALSE)</f>
        <v>L.</v>
      </c>
      <c r="X2140" t="e">
        <f>VLOOKUP($D2140,Artslister!$A$1:$W$99,15,FALSE)</f>
        <v>#REF!</v>
      </c>
      <c r="Y2140" t="e">
        <f>VLOOKUP($D2140,Artslister!$A$1:$W$99,17,FALSE)</f>
        <v>#N/A</v>
      </c>
    </row>
    <row r="2141" spans="1:25" hidden="1" x14ac:dyDescent="0.3">
      <c r="A2141" t="s">
        <v>104</v>
      </c>
      <c r="B2141">
        <v>2018</v>
      </c>
      <c r="C2141" t="s">
        <v>1274</v>
      </c>
      <c r="D2141" t="s">
        <v>1950</v>
      </c>
      <c r="E2141">
        <v>1</v>
      </c>
      <c r="H2141">
        <v>1</v>
      </c>
      <c r="L2141" t="str">
        <f>VLOOKUP($D2141,Artslister!$A$1:$W$99,2,FALSE)</f>
        <v>Calluna vulgaris</v>
      </c>
      <c r="M2141" t="str">
        <f>VLOOKUP($D2141,Artslister!$A$1:$W$99,3,FALSE)</f>
        <v>101775</v>
      </c>
      <c r="N2141" t="str">
        <f>VLOOKUP($D2141,Artslister!$A$1:$W$99,4,FALSE)</f>
        <v>139068</v>
      </c>
      <c r="O2141" t="str">
        <f>VLOOKUP($D2141,Artslister!$A$1:$W$99,5,FALSE)</f>
        <v>Plantae</v>
      </c>
      <c r="P2141" t="str">
        <f>VLOOKUP($D2141,Artslister!$A$1:$W$99,6,FALSE)</f>
        <v>Magnoliophyta</v>
      </c>
      <c r="Q2141" t="str">
        <f>VLOOKUP($D2141,Artslister!$A$1:$W$99,7,FALSE)</f>
        <v>Eudicots</v>
      </c>
      <c r="R2141" t="str">
        <f>VLOOKUP($D2141,Artslister!$A$1:$W$99,8,FALSE)</f>
        <v>Ericales</v>
      </c>
      <c r="S2141" t="str">
        <f>VLOOKUP($D2141,Artslister!$A$1:$W$99,9,FALSE)</f>
        <v>Ericaceae</v>
      </c>
      <c r="T2141" t="str">
        <f>VLOOKUP($D2141,Artslister!$A$1:$W$99,10,FALSE)</f>
        <v>Calluna</v>
      </c>
      <c r="U2141" t="str">
        <f>VLOOKUP($D2141,Artslister!$A$1:$W$99,11,FALSE)</f>
        <v>vulgaris</v>
      </c>
      <c r="V2141">
        <f>VLOOKUP($D2141,Artslister!$A$1:$W$99,12,FALSE)</f>
        <v>0</v>
      </c>
      <c r="W2141" t="str">
        <f>VLOOKUP($D2141,Artslister!$A$1:$W$99,13,FALSE)</f>
        <v>(L.) Hull</v>
      </c>
      <c r="X2141" t="e">
        <f>VLOOKUP($D2141,Artslister!$A$1:$W$99,15,FALSE)</f>
        <v>#REF!</v>
      </c>
      <c r="Y2141" t="e">
        <f>VLOOKUP($D2141,Artslister!$A$1:$W$99,17,FALSE)</f>
        <v>#N/A</v>
      </c>
    </row>
    <row r="2142" spans="1:25" hidden="1" x14ac:dyDescent="0.3">
      <c r="A2142" t="s">
        <v>76</v>
      </c>
      <c r="B2142">
        <v>2020</v>
      </c>
      <c r="C2142" t="s">
        <v>1557</v>
      </c>
      <c r="D2142" t="s">
        <v>1951</v>
      </c>
      <c r="E2142">
        <v>5</v>
      </c>
      <c r="L2142" t="str">
        <f>VLOOKUP($D2142,Artslister!$A$1:$W$99,2,FALSE)</f>
        <v>Prunus spinosa</v>
      </c>
      <c r="M2142" t="str">
        <f>VLOOKUP($D2142,Artslister!$A$1:$W$99,3,FALSE)</f>
        <v>103380</v>
      </c>
      <c r="N2142" t="str">
        <f>VLOOKUP($D2142,Artslister!$A$1:$W$99,4,FALSE)</f>
        <v>63340</v>
      </c>
      <c r="O2142" t="str">
        <f>VLOOKUP($D2142,Artslister!$A$1:$W$99,5,FALSE)</f>
        <v>Plantae</v>
      </c>
      <c r="P2142" t="str">
        <f>VLOOKUP($D2142,Artslister!$A$1:$W$99,6,FALSE)</f>
        <v>Magnoliophyta</v>
      </c>
      <c r="Q2142" t="str">
        <f>VLOOKUP($D2142,Artslister!$A$1:$W$99,7,FALSE)</f>
        <v>Eudicots</v>
      </c>
      <c r="R2142" t="str">
        <f>VLOOKUP($D2142,Artslister!$A$1:$W$99,8,FALSE)</f>
        <v>Rosales</v>
      </c>
      <c r="S2142" t="str">
        <f>VLOOKUP($D2142,Artslister!$A$1:$W$99,9,FALSE)</f>
        <v>Rosaceae</v>
      </c>
      <c r="T2142" t="str">
        <f>VLOOKUP($D2142,Artslister!$A$1:$W$99,10,FALSE)</f>
        <v>Prunus</v>
      </c>
      <c r="U2142" t="str">
        <f>VLOOKUP($D2142,Artslister!$A$1:$W$99,11,FALSE)</f>
        <v>spinosa</v>
      </c>
      <c r="V2142">
        <f>VLOOKUP($D2142,Artslister!$A$1:$W$99,12,FALSE)</f>
        <v>0</v>
      </c>
      <c r="W2142" t="str">
        <f>VLOOKUP($D2142,Artslister!$A$1:$W$99,13,FALSE)</f>
        <v>L.</v>
      </c>
      <c r="X2142" t="e">
        <f>VLOOKUP($D2142,Artslister!$A$1:$W$99,15,FALSE)</f>
        <v>#REF!</v>
      </c>
      <c r="Y2142" t="e">
        <f>VLOOKUP($D2142,Artslister!$A$1:$W$99,17,FALSE)</f>
        <v>#N/A</v>
      </c>
    </row>
    <row r="2143" spans="1:25" hidden="1" x14ac:dyDescent="0.3">
      <c r="A2143" t="s">
        <v>76</v>
      </c>
      <c r="B2143">
        <v>2020</v>
      </c>
      <c r="C2143" t="s">
        <v>1559</v>
      </c>
      <c r="D2143" t="s">
        <v>1951</v>
      </c>
      <c r="E2143">
        <v>8</v>
      </c>
      <c r="L2143" t="str">
        <f>VLOOKUP($D2143,Artslister!$A$1:$W$99,2,FALSE)</f>
        <v>Prunus spinosa</v>
      </c>
      <c r="M2143" t="str">
        <f>VLOOKUP($D2143,Artslister!$A$1:$W$99,3,FALSE)</f>
        <v>103380</v>
      </c>
      <c r="N2143" t="str">
        <f>VLOOKUP($D2143,Artslister!$A$1:$W$99,4,FALSE)</f>
        <v>63340</v>
      </c>
      <c r="O2143" t="str">
        <f>VLOOKUP($D2143,Artslister!$A$1:$W$99,5,FALSE)</f>
        <v>Plantae</v>
      </c>
      <c r="P2143" t="str">
        <f>VLOOKUP($D2143,Artslister!$A$1:$W$99,6,FALSE)</f>
        <v>Magnoliophyta</v>
      </c>
      <c r="Q2143" t="str">
        <f>VLOOKUP($D2143,Artslister!$A$1:$W$99,7,FALSE)</f>
        <v>Eudicots</v>
      </c>
      <c r="R2143" t="str">
        <f>VLOOKUP($D2143,Artslister!$A$1:$W$99,8,FALSE)</f>
        <v>Rosales</v>
      </c>
      <c r="S2143" t="str">
        <f>VLOOKUP($D2143,Artslister!$A$1:$W$99,9,FALSE)</f>
        <v>Rosaceae</v>
      </c>
      <c r="T2143" t="str">
        <f>VLOOKUP($D2143,Artslister!$A$1:$W$99,10,FALSE)</f>
        <v>Prunus</v>
      </c>
      <c r="U2143" t="str">
        <f>VLOOKUP($D2143,Artslister!$A$1:$W$99,11,FALSE)</f>
        <v>spinosa</v>
      </c>
      <c r="V2143">
        <f>VLOOKUP($D2143,Artslister!$A$1:$W$99,12,FALSE)</f>
        <v>0</v>
      </c>
      <c r="W2143" t="str">
        <f>VLOOKUP($D2143,Artslister!$A$1:$W$99,13,FALSE)</f>
        <v>L.</v>
      </c>
      <c r="X2143" t="e">
        <f>VLOOKUP($D2143,Artslister!$A$1:$W$99,15,FALSE)</f>
        <v>#REF!</v>
      </c>
      <c r="Y2143" t="e">
        <f>VLOOKUP($D2143,Artslister!$A$1:$W$99,17,FALSE)</f>
        <v>#N/A</v>
      </c>
    </row>
    <row r="2144" spans="1:25" hidden="1" x14ac:dyDescent="0.3">
      <c r="A2144" t="s">
        <v>76</v>
      </c>
      <c r="B2144">
        <v>2020</v>
      </c>
      <c r="C2144" t="s">
        <v>1561</v>
      </c>
      <c r="D2144" t="s">
        <v>1951</v>
      </c>
      <c r="E2144">
        <v>35</v>
      </c>
      <c r="L2144" t="str">
        <f>VLOOKUP($D2144,Artslister!$A$1:$W$99,2,FALSE)</f>
        <v>Prunus spinosa</v>
      </c>
      <c r="M2144" t="str">
        <f>VLOOKUP($D2144,Artslister!$A$1:$W$99,3,FALSE)</f>
        <v>103380</v>
      </c>
      <c r="N2144" t="str">
        <f>VLOOKUP($D2144,Artslister!$A$1:$W$99,4,FALSE)</f>
        <v>63340</v>
      </c>
      <c r="O2144" t="str">
        <f>VLOOKUP($D2144,Artslister!$A$1:$W$99,5,FALSE)</f>
        <v>Plantae</v>
      </c>
      <c r="P2144" t="str">
        <f>VLOOKUP($D2144,Artslister!$A$1:$W$99,6,FALSE)</f>
        <v>Magnoliophyta</v>
      </c>
      <c r="Q2144" t="str">
        <f>VLOOKUP($D2144,Artslister!$A$1:$W$99,7,FALSE)</f>
        <v>Eudicots</v>
      </c>
      <c r="R2144" t="str">
        <f>VLOOKUP($D2144,Artslister!$A$1:$W$99,8,FALSE)</f>
        <v>Rosales</v>
      </c>
      <c r="S2144" t="str">
        <f>VLOOKUP($D2144,Artslister!$A$1:$W$99,9,FALSE)</f>
        <v>Rosaceae</v>
      </c>
      <c r="T2144" t="str">
        <f>VLOOKUP($D2144,Artslister!$A$1:$W$99,10,FALSE)</f>
        <v>Prunus</v>
      </c>
      <c r="U2144" t="str">
        <f>VLOOKUP($D2144,Artslister!$A$1:$W$99,11,FALSE)</f>
        <v>spinosa</v>
      </c>
      <c r="V2144">
        <f>VLOOKUP($D2144,Artslister!$A$1:$W$99,12,FALSE)</f>
        <v>0</v>
      </c>
      <c r="W2144" t="str">
        <f>VLOOKUP($D2144,Artslister!$A$1:$W$99,13,FALSE)</f>
        <v>L.</v>
      </c>
      <c r="X2144" t="e">
        <f>VLOOKUP($D2144,Artslister!$A$1:$W$99,15,FALSE)</f>
        <v>#REF!</v>
      </c>
      <c r="Y2144" t="e">
        <f>VLOOKUP($D2144,Artslister!$A$1:$W$99,17,FALSE)</f>
        <v>#N/A</v>
      </c>
    </row>
    <row r="2145" spans="1:25" hidden="1" x14ac:dyDescent="0.3">
      <c r="A2145" t="s">
        <v>76</v>
      </c>
      <c r="B2145">
        <v>2021</v>
      </c>
      <c r="C2145" t="s">
        <v>1557</v>
      </c>
      <c r="D2145" t="s">
        <v>1951</v>
      </c>
      <c r="E2145">
        <v>7</v>
      </c>
      <c r="H2145">
        <v>1</v>
      </c>
      <c r="L2145" t="str">
        <f>VLOOKUP($D2145,Artslister!$A$1:$W$99,2,FALSE)</f>
        <v>Prunus spinosa</v>
      </c>
      <c r="M2145" t="str">
        <f>VLOOKUP($D2145,Artslister!$A$1:$W$99,3,FALSE)</f>
        <v>103380</v>
      </c>
      <c r="N2145" t="str">
        <f>VLOOKUP($D2145,Artslister!$A$1:$W$99,4,FALSE)</f>
        <v>63340</v>
      </c>
      <c r="O2145" t="str">
        <f>VLOOKUP($D2145,Artslister!$A$1:$W$99,5,FALSE)</f>
        <v>Plantae</v>
      </c>
      <c r="P2145" t="str">
        <f>VLOOKUP($D2145,Artslister!$A$1:$W$99,6,FALSE)</f>
        <v>Magnoliophyta</v>
      </c>
      <c r="Q2145" t="str">
        <f>VLOOKUP($D2145,Artslister!$A$1:$W$99,7,FALSE)</f>
        <v>Eudicots</v>
      </c>
      <c r="R2145" t="str">
        <f>VLOOKUP($D2145,Artslister!$A$1:$W$99,8,FALSE)</f>
        <v>Rosales</v>
      </c>
      <c r="S2145" t="str">
        <f>VLOOKUP($D2145,Artslister!$A$1:$W$99,9,FALSE)</f>
        <v>Rosaceae</v>
      </c>
      <c r="T2145" t="str">
        <f>VLOOKUP($D2145,Artslister!$A$1:$W$99,10,FALSE)</f>
        <v>Prunus</v>
      </c>
      <c r="U2145" t="str">
        <f>VLOOKUP($D2145,Artslister!$A$1:$W$99,11,FALSE)</f>
        <v>spinosa</v>
      </c>
      <c r="V2145">
        <f>VLOOKUP($D2145,Artslister!$A$1:$W$99,12,FALSE)</f>
        <v>0</v>
      </c>
      <c r="W2145" t="str">
        <f>VLOOKUP($D2145,Artslister!$A$1:$W$99,13,FALSE)</f>
        <v>L.</v>
      </c>
      <c r="X2145" t="e">
        <f>VLOOKUP($D2145,Artslister!$A$1:$W$99,15,FALSE)</f>
        <v>#REF!</v>
      </c>
      <c r="Y2145" t="e">
        <f>VLOOKUP($D2145,Artslister!$A$1:$W$99,17,FALSE)</f>
        <v>#N/A</v>
      </c>
    </row>
    <row r="2146" spans="1:25" hidden="1" x14ac:dyDescent="0.3">
      <c r="A2146" t="s">
        <v>76</v>
      </c>
      <c r="B2146">
        <v>2021</v>
      </c>
      <c r="C2146" t="s">
        <v>1559</v>
      </c>
      <c r="D2146" t="s">
        <v>1951</v>
      </c>
      <c r="E2146">
        <v>8</v>
      </c>
      <c r="H2146">
        <v>1</v>
      </c>
      <c r="L2146" t="str">
        <f>VLOOKUP($D2146,Artslister!$A$1:$W$99,2,FALSE)</f>
        <v>Prunus spinosa</v>
      </c>
      <c r="M2146" t="str">
        <f>VLOOKUP($D2146,Artslister!$A$1:$W$99,3,FALSE)</f>
        <v>103380</v>
      </c>
      <c r="N2146" t="str">
        <f>VLOOKUP($D2146,Artslister!$A$1:$W$99,4,FALSE)</f>
        <v>63340</v>
      </c>
      <c r="O2146" t="str">
        <f>VLOOKUP($D2146,Artslister!$A$1:$W$99,5,FALSE)</f>
        <v>Plantae</v>
      </c>
      <c r="P2146" t="str">
        <f>VLOOKUP($D2146,Artslister!$A$1:$W$99,6,FALSE)</f>
        <v>Magnoliophyta</v>
      </c>
      <c r="Q2146" t="str">
        <f>VLOOKUP($D2146,Artslister!$A$1:$W$99,7,FALSE)</f>
        <v>Eudicots</v>
      </c>
      <c r="R2146" t="str">
        <f>VLOOKUP($D2146,Artslister!$A$1:$W$99,8,FALSE)</f>
        <v>Rosales</v>
      </c>
      <c r="S2146" t="str">
        <f>VLOOKUP($D2146,Artslister!$A$1:$W$99,9,FALSE)</f>
        <v>Rosaceae</v>
      </c>
      <c r="T2146" t="str">
        <f>VLOOKUP($D2146,Artslister!$A$1:$W$99,10,FALSE)</f>
        <v>Prunus</v>
      </c>
      <c r="U2146" t="str">
        <f>VLOOKUP($D2146,Artslister!$A$1:$W$99,11,FALSE)</f>
        <v>spinosa</v>
      </c>
      <c r="V2146">
        <f>VLOOKUP($D2146,Artslister!$A$1:$W$99,12,FALSE)</f>
        <v>0</v>
      </c>
      <c r="W2146" t="str">
        <f>VLOOKUP($D2146,Artslister!$A$1:$W$99,13,FALSE)</f>
        <v>L.</v>
      </c>
      <c r="X2146" t="e">
        <f>VLOOKUP($D2146,Artslister!$A$1:$W$99,15,FALSE)</f>
        <v>#REF!</v>
      </c>
      <c r="Y2146" t="e">
        <f>VLOOKUP($D2146,Artslister!$A$1:$W$99,17,FALSE)</f>
        <v>#N/A</v>
      </c>
    </row>
    <row r="2147" spans="1:25" hidden="1" x14ac:dyDescent="0.3">
      <c r="A2147" t="s">
        <v>86</v>
      </c>
      <c r="B2147">
        <v>2022</v>
      </c>
      <c r="C2147" t="s">
        <v>1750</v>
      </c>
      <c r="D2147" t="s">
        <v>1945</v>
      </c>
      <c r="E2147">
        <v>4</v>
      </c>
      <c r="F2147">
        <v>1</v>
      </c>
      <c r="L2147" t="str">
        <f>VLOOKUP($D2147,Artslister!$A$1:$W$99,2,FALSE)</f>
        <v>Filipendula vulgaris</v>
      </c>
      <c r="M2147" t="str">
        <f>VLOOKUP($D2147,Artslister!$A$1:$W$99,3,FALSE)</f>
        <v>103311</v>
      </c>
      <c r="N2147" t="str">
        <f>VLOOKUP($D2147,Artslister!$A$1:$W$99,4,FALSE)</f>
        <v>133275</v>
      </c>
      <c r="O2147" t="str">
        <f>VLOOKUP($D2147,Artslister!$A$1:$W$99,5,FALSE)</f>
        <v>Plantae</v>
      </c>
      <c r="P2147" t="str">
        <f>VLOOKUP($D2147,Artslister!$A$1:$W$99,6,FALSE)</f>
        <v>Magnoliophyta</v>
      </c>
      <c r="Q2147" t="str">
        <f>VLOOKUP($D2147,Artslister!$A$1:$W$99,7,FALSE)</f>
        <v>Eudicots</v>
      </c>
      <c r="R2147" t="str">
        <f>VLOOKUP($D2147,Artslister!$A$1:$W$99,8,FALSE)</f>
        <v>Rosales</v>
      </c>
      <c r="S2147" t="str">
        <f>VLOOKUP($D2147,Artslister!$A$1:$W$99,9,FALSE)</f>
        <v>Rosaceae</v>
      </c>
      <c r="T2147" t="str">
        <f>VLOOKUP($D2147,Artslister!$A$1:$W$99,10,FALSE)</f>
        <v>Filipendula</v>
      </c>
      <c r="U2147" t="str">
        <f>VLOOKUP($D2147,Artslister!$A$1:$W$99,11,FALSE)</f>
        <v>vulgaris</v>
      </c>
      <c r="V2147">
        <f>VLOOKUP($D2147,Artslister!$A$1:$W$99,12,FALSE)</f>
        <v>0</v>
      </c>
      <c r="W2147" t="str">
        <f>VLOOKUP($D2147,Artslister!$A$1:$W$99,13,FALSE)</f>
        <v>Moench</v>
      </c>
      <c r="X2147" t="e">
        <f>VLOOKUP($D2147,Artslister!$A$1:$W$99,15,FALSE)</f>
        <v>#REF!</v>
      </c>
      <c r="Y2147" t="e">
        <f>VLOOKUP($D2147,Artslister!$A$1:$W$99,17,FALSE)</f>
        <v>#N/A</v>
      </c>
    </row>
    <row r="2148" spans="1:25" hidden="1" x14ac:dyDescent="0.3">
      <c r="A2148" t="s">
        <v>86</v>
      </c>
      <c r="B2148">
        <v>2022</v>
      </c>
      <c r="C2148" t="s">
        <v>1753</v>
      </c>
      <c r="D2148" t="s">
        <v>1945</v>
      </c>
      <c r="E2148">
        <v>4</v>
      </c>
      <c r="F2148">
        <v>1</v>
      </c>
      <c r="L2148" t="str">
        <f>VLOOKUP($D2148,Artslister!$A$1:$W$99,2,FALSE)</f>
        <v>Filipendula vulgaris</v>
      </c>
      <c r="M2148" t="str">
        <f>VLOOKUP($D2148,Artslister!$A$1:$W$99,3,FALSE)</f>
        <v>103311</v>
      </c>
      <c r="N2148" t="str">
        <f>VLOOKUP($D2148,Artslister!$A$1:$W$99,4,FALSE)</f>
        <v>133275</v>
      </c>
      <c r="O2148" t="str">
        <f>VLOOKUP($D2148,Artslister!$A$1:$W$99,5,FALSE)</f>
        <v>Plantae</v>
      </c>
      <c r="P2148" t="str">
        <f>VLOOKUP($D2148,Artslister!$A$1:$W$99,6,FALSE)</f>
        <v>Magnoliophyta</v>
      </c>
      <c r="Q2148" t="str">
        <f>VLOOKUP($D2148,Artslister!$A$1:$W$99,7,FALSE)</f>
        <v>Eudicots</v>
      </c>
      <c r="R2148" t="str">
        <f>VLOOKUP($D2148,Artslister!$A$1:$W$99,8,FALSE)</f>
        <v>Rosales</v>
      </c>
      <c r="S2148" t="str">
        <f>VLOOKUP($D2148,Artslister!$A$1:$W$99,9,FALSE)</f>
        <v>Rosaceae</v>
      </c>
      <c r="T2148" t="str">
        <f>VLOOKUP($D2148,Artslister!$A$1:$W$99,10,FALSE)</f>
        <v>Filipendula</v>
      </c>
      <c r="U2148" t="str">
        <f>VLOOKUP($D2148,Artslister!$A$1:$W$99,11,FALSE)</f>
        <v>vulgaris</v>
      </c>
      <c r="V2148">
        <f>VLOOKUP($D2148,Artslister!$A$1:$W$99,12,FALSE)</f>
        <v>0</v>
      </c>
      <c r="W2148" t="str">
        <f>VLOOKUP($D2148,Artslister!$A$1:$W$99,13,FALSE)</f>
        <v>Moench</v>
      </c>
      <c r="X2148" t="e">
        <f>VLOOKUP($D2148,Artslister!$A$1:$W$99,15,FALSE)</f>
        <v>#REF!</v>
      </c>
      <c r="Y2148" t="e">
        <f>VLOOKUP($D2148,Artslister!$A$1:$W$99,17,FALSE)</f>
        <v>#N/A</v>
      </c>
    </row>
    <row r="2149" spans="1:25" hidden="1" x14ac:dyDescent="0.3">
      <c r="A2149" t="s">
        <v>86</v>
      </c>
      <c r="B2149">
        <v>2022</v>
      </c>
      <c r="C2149" t="s">
        <v>1764</v>
      </c>
      <c r="D2149" t="s">
        <v>1930</v>
      </c>
      <c r="E2149">
        <v>15</v>
      </c>
      <c r="F2149">
        <v>1</v>
      </c>
      <c r="L2149" t="str">
        <f>VLOOKUP($D2149,Artslister!$A$1:$W$99,2,FALSE)</f>
        <v>Fragaria viridis</v>
      </c>
      <c r="M2149">
        <f>VLOOKUP($D2149,Artslister!$A$1:$W$99,3,FALSE)</f>
        <v>103318</v>
      </c>
      <c r="N2149">
        <f>VLOOKUP($D2149,Artslister!$A$1:$W$99,4,FALSE)</f>
        <v>0</v>
      </c>
      <c r="O2149" t="str">
        <f>VLOOKUP($D2149,Artslister!$A$1:$W$99,5,FALSE)</f>
        <v>Plantae</v>
      </c>
      <c r="P2149" t="str">
        <f>VLOOKUP($D2149,Artslister!$A$1:$W$99,6,FALSE)</f>
        <v>Magnoliophyta</v>
      </c>
      <c r="Q2149" t="str">
        <f>VLOOKUP($D2149,Artslister!$A$1:$W$99,7,FALSE)</f>
        <v>Eudicots</v>
      </c>
      <c r="R2149" t="str">
        <f>VLOOKUP($D2149,Artslister!$A$1:$W$99,8,FALSE)</f>
        <v>Rosales</v>
      </c>
      <c r="S2149" t="str">
        <f>VLOOKUP($D2149,Artslister!$A$1:$W$99,9,FALSE)</f>
        <v>Rosaceae</v>
      </c>
      <c r="T2149" t="str">
        <f>VLOOKUP($D2149,Artslister!$A$1:$W$99,10,FALSE)</f>
        <v>Fragaria</v>
      </c>
      <c r="U2149" t="str">
        <f>VLOOKUP($D2149,Artslister!$A$1:$W$99,11,FALSE)</f>
        <v>viridis</v>
      </c>
      <c r="V2149">
        <f>VLOOKUP($D2149,Artslister!$A$1:$W$99,12,FALSE)</f>
        <v>0</v>
      </c>
      <c r="W2149" t="str">
        <f>VLOOKUP($D2149,Artslister!$A$1:$W$99,13,FALSE)</f>
        <v>Weston</v>
      </c>
      <c r="X2149" t="e">
        <f>VLOOKUP($D2149,Artslister!$A$1:$W$99,15,FALSE)</f>
        <v>#REF!</v>
      </c>
      <c r="Y2149" t="e">
        <f>VLOOKUP($D2149,Artslister!$A$1:$W$99,17,FALSE)</f>
        <v>#N/A</v>
      </c>
    </row>
    <row r="2150" spans="1:25" hidden="1" x14ac:dyDescent="0.3">
      <c r="A2150" t="s">
        <v>86</v>
      </c>
      <c r="B2150">
        <v>2022</v>
      </c>
      <c r="C2150" t="s">
        <v>1759</v>
      </c>
      <c r="D2150" t="s">
        <v>1973</v>
      </c>
      <c r="E2150">
        <v>1</v>
      </c>
      <c r="F2150">
        <v>1</v>
      </c>
      <c r="L2150" t="str">
        <f>VLOOKUP($D2150,Artslister!$A$1:$W$99,2,FALSE)</f>
        <v>Silene nutans</v>
      </c>
      <c r="M2150" t="str">
        <f>VLOOKUP($D2150,Artslister!$A$1:$W$99,3,FALSE)</f>
        <v>101565</v>
      </c>
      <c r="N2150" t="str">
        <f>VLOOKUP($D2150,Artslister!$A$1:$W$99,4,FALSE)</f>
        <v>61525</v>
      </c>
      <c r="O2150" t="str">
        <f>VLOOKUP($D2150,Artslister!$A$1:$W$99,5,FALSE)</f>
        <v>Plantae</v>
      </c>
      <c r="P2150" t="str">
        <f>VLOOKUP($D2150,Artslister!$A$1:$W$99,6,FALSE)</f>
        <v>Magnoliophyta</v>
      </c>
      <c r="Q2150" t="str">
        <f>VLOOKUP($D2150,Artslister!$A$1:$W$99,7,FALSE)</f>
        <v>Eudicots</v>
      </c>
      <c r="R2150" t="str">
        <f>VLOOKUP($D2150,Artslister!$A$1:$W$99,8,FALSE)</f>
        <v>Caryophyllales</v>
      </c>
      <c r="S2150" t="str">
        <f>VLOOKUP($D2150,Artslister!$A$1:$W$99,9,FALSE)</f>
        <v>Caryophyllaceae</v>
      </c>
      <c r="T2150" t="str">
        <f>VLOOKUP($D2150,Artslister!$A$1:$W$99,10,FALSE)</f>
        <v>Silene</v>
      </c>
      <c r="U2150" t="str">
        <f>VLOOKUP($D2150,Artslister!$A$1:$W$99,11,FALSE)</f>
        <v>nutans</v>
      </c>
      <c r="V2150">
        <f>VLOOKUP($D2150,Artslister!$A$1:$W$99,12,FALSE)</f>
        <v>0</v>
      </c>
      <c r="W2150" t="str">
        <f>VLOOKUP($D2150,Artslister!$A$1:$W$99,13,FALSE)</f>
        <v>L.</v>
      </c>
      <c r="X2150" t="e">
        <f>VLOOKUP($D2150,Artslister!$A$1:$W$99,15,FALSE)</f>
        <v>#REF!</v>
      </c>
      <c r="Y2150" t="e">
        <f>VLOOKUP($D2150,Artslister!$A$1:$W$99,17,FALSE)</f>
        <v>#N/A</v>
      </c>
    </row>
    <row r="2151" spans="1:25" hidden="1" x14ac:dyDescent="0.3">
      <c r="A2151" t="s">
        <v>86</v>
      </c>
      <c r="B2151">
        <v>2022</v>
      </c>
      <c r="C2151" t="s">
        <v>1757</v>
      </c>
      <c r="D2151" t="s">
        <v>1973</v>
      </c>
      <c r="E2151" t="s">
        <v>267</v>
      </c>
      <c r="F2151">
        <v>1</v>
      </c>
      <c r="L2151" t="str">
        <f>VLOOKUP($D2151,Artslister!$A$1:$W$99,2,FALSE)</f>
        <v>Silene nutans</v>
      </c>
      <c r="M2151" t="str">
        <f>VLOOKUP($D2151,Artslister!$A$1:$W$99,3,FALSE)</f>
        <v>101565</v>
      </c>
      <c r="N2151" t="str">
        <f>VLOOKUP($D2151,Artslister!$A$1:$W$99,4,FALSE)</f>
        <v>61525</v>
      </c>
      <c r="O2151" t="str">
        <f>VLOOKUP($D2151,Artslister!$A$1:$W$99,5,FALSE)</f>
        <v>Plantae</v>
      </c>
      <c r="P2151" t="str">
        <f>VLOOKUP($D2151,Artslister!$A$1:$W$99,6,FALSE)</f>
        <v>Magnoliophyta</v>
      </c>
      <c r="Q2151" t="str">
        <f>VLOOKUP($D2151,Artslister!$A$1:$W$99,7,FALSE)</f>
        <v>Eudicots</v>
      </c>
      <c r="R2151" t="str">
        <f>VLOOKUP($D2151,Artslister!$A$1:$W$99,8,FALSE)</f>
        <v>Caryophyllales</v>
      </c>
      <c r="S2151" t="str">
        <f>VLOOKUP($D2151,Artslister!$A$1:$W$99,9,FALSE)</f>
        <v>Caryophyllaceae</v>
      </c>
      <c r="T2151" t="str">
        <f>VLOOKUP($D2151,Artslister!$A$1:$W$99,10,FALSE)</f>
        <v>Silene</v>
      </c>
      <c r="U2151" t="str">
        <f>VLOOKUP($D2151,Artslister!$A$1:$W$99,11,FALSE)</f>
        <v>nutans</v>
      </c>
      <c r="V2151">
        <f>VLOOKUP($D2151,Artslister!$A$1:$W$99,12,FALSE)</f>
        <v>0</v>
      </c>
      <c r="W2151" t="str">
        <f>VLOOKUP($D2151,Artslister!$A$1:$W$99,13,FALSE)</f>
        <v>L.</v>
      </c>
      <c r="X2151" t="e">
        <f>VLOOKUP($D2151,Artslister!$A$1:$W$99,15,FALSE)</f>
        <v>#REF!</v>
      </c>
      <c r="Y2151" t="e">
        <f>VLOOKUP($D2151,Artslister!$A$1:$W$99,17,FALSE)</f>
        <v>#N/A</v>
      </c>
    </row>
    <row r="2152" spans="1:25" hidden="1" x14ac:dyDescent="0.3">
      <c r="A2152" t="s">
        <v>86</v>
      </c>
      <c r="B2152">
        <v>2022</v>
      </c>
      <c r="C2152" t="s">
        <v>1750</v>
      </c>
      <c r="D2152" t="s">
        <v>1928</v>
      </c>
      <c r="E2152">
        <v>3</v>
      </c>
      <c r="H2152">
        <v>1</v>
      </c>
      <c r="L2152" t="str">
        <f>VLOOKUP($D2152,Artslister!$A$1:$W$99,2,FALSE)</f>
        <v>Rosa sp.</v>
      </c>
      <c r="M2152" t="str">
        <f>VLOOKUP($D2152,Artslister!$A$1:$W$99,3,FALSE)</f>
        <v>103384</v>
      </c>
      <c r="N2152" t="str">
        <f>VLOOKUP($D2152,Artslister!$A$1:$W$99,4,FALSE)</f>
        <v>63344</v>
      </c>
      <c r="O2152" t="str">
        <f>VLOOKUP($D2152,Artslister!$A$1:$W$99,5,FALSE)</f>
        <v>Plantae</v>
      </c>
      <c r="P2152" t="str">
        <f>VLOOKUP($D2152,Artslister!$A$1:$W$99,6,FALSE)</f>
        <v>Magnoliophyta</v>
      </c>
      <c r="Q2152" t="str">
        <f>VLOOKUP($D2152,Artslister!$A$1:$W$99,7,FALSE)</f>
        <v>Eudicots</v>
      </c>
      <c r="R2152" t="str">
        <f>VLOOKUP($D2152,Artslister!$A$1:$W$99,8,FALSE)</f>
        <v>Rosales</v>
      </c>
      <c r="S2152" t="str">
        <f>VLOOKUP($D2152,Artslister!$A$1:$W$99,9,FALSE)</f>
        <v>Rosaceae</v>
      </c>
      <c r="T2152" t="str">
        <f>VLOOKUP($D2152,Artslister!$A$1:$W$99,10,FALSE)</f>
        <v>Rosa</v>
      </c>
      <c r="U2152">
        <f>VLOOKUP($D2152,Artslister!$A$1:$W$99,11,FALSE)</f>
        <v>0</v>
      </c>
      <c r="V2152">
        <f>VLOOKUP($D2152,Artslister!$A$1:$W$99,12,FALSE)</f>
        <v>0</v>
      </c>
      <c r="W2152" t="str">
        <f>VLOOKUP($D2152,Artslister!$A$1:$W$99,13,FALSE)</f>
        <v>L.</v>
      </c>
      <c r="X2152" t="e">
        <f>VLOOKUP($D2152,Artslister!$A$1:$W$99,15,FALSE)</f>
        <v>#REF!</v>
      </c>
      <c r="Y2152" t="e">
        <f>VLOOKUP($D2152,Artslister!$A$1:$W$99,17,FALSE)</f>
        <v>#N/A</v>
      </c>
    </row>
    <row r="2153" spans="1:25" hidden="1" x14ac:dyDescent="0.3">
      <c r="A2153" t="s">
        <v>13</v>
      </c>
      <c r="B2153">
        <v>2019</v>
      </c>
      <c r="C2153" t="s">
        <v>1326</v>
      </c>
      <c r="D2153" t="s">
        <v>1962</v>
      </c>
      <c r="E2153">
        <v>2</v>
      </c>
      <c r="F2153">
        <v>1</v>
      </c>
      <c r="L2153" t="str">
        <f>VLOOKUP($D2153,Artslister!$A$1:$W$99,2,FALSE)</f>
        <v>Thalictrum simplex subsp. simplex</v>
      </c>
      <c r="M2153" t="str">
        <f>VLOOKUP($D2153,Artslister!$A$1:$W$99,3,FALSE)</f>
        <v>103188</v>
      </c>
      <c r="N2153" t="str">
        <f>VLOOKUP($D2153,Artslister!$A$1:$W$99,4,FALSE)</f>
        <v>63148</v>
      </c>
      <c r="O2153" t="str">
        <f>VLOOKUP($D2153,Artslister!$A$1:$W$99,5,FALSE)</f>
        <v>Plantae</v>
      </c>
      <c r="P2153" t="str">
        <f>VLOOKUP($D2153,Artslister!$A$1:$W$99,6,FALSE)</f>
        <v>Magnoliophyta</v>
      </c>
      <c r="Q2153" t="str">
        <f>VLOOKUP($D2153,Artslister!$A$1:$W$99,7,FALSE)</f>
        <v>Eudicots</v>
      </c>
      <c r="R2153" t="str">
        <f>VLOOKUP($D2153,Artslister!$A$1:$W$99,8,FALSE)</f>
        <v>Ranunculales</v>
      </c>
      <c r="S2153" t="str">
        <f>VLOOKUP($D2153,Artslister!$A$1:$W$99,9,FALSE)</f>
        <v>Ranunculaceae</v>
      </c>
      <c r="T2153" t="str">
        <f>VLOOKUP($D2153,Artslister!$A$1:$W$99,10,FALSE)</f>
        <v>Thalictrum</v>
      </c>
      <c r="U2153" t="str">
        <f>VLOOKUP($D2153,Artslister!$A$1:$W$99,11,FALSE)</f>
        <v>simplex</v>
      </c>
      <c r="V2153" t="str">
        <f>VLOOKUP($D2153,Artslister!$A$1:$W$99,12,FALSE)</f>
        <v>simplex</v>
      </c>
      <c r="W2153" t="str">
        <f>VLOOKUP($D2153,Artslister!$A$1:$W$99,13,FALSE)</f>
        <v>L.</v>
      </c>
      <c r="X2153" t="e">
        <f>VLOOKUP($D2153,Artslister!$A$1:$W$99,15,FALSE)</f>
        <v>#REF!</v>
      </c>
      <c r="Y2153" t="e">
        <f>VLOOKUP($D2153,Artslister!$A$1:$W$99,17,FALSE)</f>
        <v>#N/A</v>
      </c>
    </row>
    <row r="2154" spans="1:25" hidden="1" x14ac:dyDescent="0.3">
      <c r="A2154" t="s">
        <v>13</v>
      </c>
      <c r="B2154">
        <v>2019</v>
      </c>
      <c r="C2154" t="s">
        <v>1320</v>
      </c>
      <c r="D2154" t="s">
        <v>1962</v>
      </c>
      <c r="E2154">
        <v>5</v>
      </c>
      <c r="F2154">
        <v>1</v>
      </c>
      <c r="L2154" t="str">
        <f>VLOOKUP($D2154,Artslister!$A$1:$W$99,2,FALSE)</f>
        <v>Thalictrum simplex subsp. simplex</v>
      </c>
      <c r="M2154" t="str">
        <f>VLOOKUP($D2154,Artslister!$A$1:$W$99,3,FALSE)</f>
        <v>103188</v>
      </c>
      <c r="N2154" t="str">
        <f>VLOOKUP($D2154,Artslister!$A$1:$W$99,4,FALSE)</f>
        <v>63148</v>
      </c>
      <c r="O2154" t="str">
        <f>VLOOKUP($D2154,Artslister!$A$1:$W$99,5,FALSE)</f>
        <v>Plantae</v>
      </c>
      <c r="P2154" t="str">
        <f>VLOOKUP($D2154,Artslister!$A$1:$W$99,6,FALSE)</f>
        <v>Magnoliophyta</v>
      </c>
      <c r="Q2154" t="str">
        <f>VLOOKUP($D2154,Artslister!$A$1:$W$99,7,FALSE)</f>
        <v>Eudicots</v>
      </c>
      <c r="R2154" t="str">
        <f>VLOOKUP($D2154,Artslister!$A$1:$W$99,8,FALSE)</f>
        <v>Ranunculales</v>
      </c>
      <c r="S2154" t="str">
        <f>VLOOKUP($D2154,Artslister!$A$1:$W$99,9,FALSE)</f>
        <v>Ranunculaceae</v>
      </c>
      <c r="T2154" t="str">
        <f>VLOOKUP($D2154,Artslister!$A$1:$W$99,10,FALSE)</f>
        <v>Thalictrum</v>
      </c>
      <c r="U2154" t="str">
        <f>VLOOKUP($D2154,Artslister!$A$1:$W$99,11,FALSE)</f>
        <v>simplex</v>
      </c>
      <c r="V2154" t="str">
        <f>VLOOKUP($D2154,Artslister!$A$1:$W$99,12,FALSE)</f>
        <v>simplex</v>
      </c>
      <c r="W2154" t="str">
        <f>VLOOKUP($D2154,Artslister!$A$1:$W$99,13,FALSE)</f>
        <v>L.</v>
      </c>
      <c r="X2154" t="e">
        <f>VLOOKUP($D2154,Artslister!$A$1:$W$99,15,FALSE)</f>
        <v>#REF!</v>
      </c>
      <c r="Y2154" t="e">
        <f>VLOOKUP($D2154,Artslister!$A$1:$W$99,17,FALSE)</f>
        <v>#N/A</v>
      </c>
    </row>
    <row r="2155" spans="1:25" hidden="1" x14ac:dyDescent="0.3">
      <c r="A2155" t="s">
        <v>28</v>
      </c>
      <c r="B2155">
        <v>2020</v>
      </c>
      <c r="C2155" t="s">
        <v>1294</v>
      </c>
      <c r="D2155" t="s">
        <v>1962</v>
      </c>
      <c r="E2155">
        <v>1</v>
      </c>
      <c r="F2155">
        <v>1</v>
      </c>
      <c r="L2155" t="str">
        <f>VLOOKUP($D2155,Artslister!$A$1:$W$99,2,FALSE)</f>
        <v>Thalictrum simplex subsp. simplex</v>
      </c>
      <c r="M2155" t="str">
        <f>VLOOKUP($D2155,Artslister!$A$1:$W$99,3,FALSE)</f>
        <v>103188</v>
      </c>
      <c r="N2155" t="str">
        <f>VLOOKUP($D2155,Artslister!$A$1:$W$99,4,FALSE)</f>
        <v>63148</v>
      </c>
      <c r="O2155" t="str">
        <f>VLOOKUP($D2155,Artslister!$A$1:$W$99,5,FALSE)</f>
        <v>Plantae</v>
      </c>
      <c r="P2155" t="str">
        <f>VLOOKUP($D2155,Artslister!$A$1:$W$99,6,FALSE)</f>
        <v>Magnoliophyta</v>
      </c>
      <c r="Q2155" t="str">
        <f>VLOOKUP($D2155,Artslister!$A$1:$W$99,7,FALSE)</f>
        <v>Eudicots</v>
      </c>
      <c r="R2155" t="str">
        <f>VLOOKUP($D2155,Artslister!$A$1:$W$99,8,FALSE)</f>
        <v>Ranunculales</v>
      </c>
      <c r="S2155" t="str">
        <f>VLOOKUP($D2155,Artslister!$A$1:$W$99,9,FALSE)</f>
        <v>Ranunculaceae</v>
      </c>
      <c r="T2155" t="str">
        <f>VLOOKUP($D2155,Artslister!$A$1:$W$99,10,FALSE)</f>
        <v>Thalictrum</v>
      </c>
      <c r="U2155" t="str">
        <f>VLOOKUP($D2155,Artslister!$A$1:$W$99,11,FALSE)</f>
        <v>simplex</v>
      </c>
      <c r="V2155" t="str">
        <f>VLOOKUP($D2155,Artslister!$A$1:$W$99,12,FALSE)</f>
        <v>simplex</v>
      </c>
      <c r="W2155" t="str">
        <f>VLOOKUP($D2155,Artslister!$A$1:$W$99,13,FALSE)</f>
        <v>L.</v>
      </c>
      <c r="X2155" t="e">
        <f>VLOOKUP($D2155,Artslister!$A$1:$W$99,15,FALSE)</f>
        <v>#REF!</v>
      </c>
      <c r="Y2155" t="e">
        <f>VLOOKUP($D2155,Artslister!$A$1:$W$99,17,FALSE)</f>
        <v>#N/A</v>
      </c>
    </row>
    <row r="2156" spans="1:25" hidden="1" x14ac:dyDescent="0.3">
      <c r="A2156" t="s">
        <v>13</v>
      </c>
      <c r="B2156">
        <v>2020</v>
      </c>
      <c r="C2156" t="s">
        <v>1320</v>
      </c>
      <c r="D2156" t="s">
        <v>1962</v>
      </c>
      <c r="E2156">
        <v>5</v>
      </c>
      <c r="F2156">
        <v>1</v>
      </c>
      <c r="L2156" t="str">
        <f>VLOOKUP($D2156,Artslister!$A$1:$W$99,2,FALSE)</f>
        <v>Thalictrum simplex subsp. simplex</v>
      </c>
      <c r="M2156" t="str">
        <f>VLOOKUP($D2156,Artslister!$A$1:$W$99,3,FALSE)</f>
        <v>103188</v>
      </c>
      <c r="N2156" t="str">
        <f>VLOOKUP($D2156,Artslister!$A$1:$W$99,4,FALSE)</f>
        <v>63148</v>
      </c>
      <c r="O2156" t="str">
        <f>VLOOKUP($D2156,Artslister!$A$1:$W$99,5,FALSE)</f>
        <v>Plantae</v>
      </c>
      <c r="P2156" t="str">
        <f>VLOOKUP($D2156,Artslister!$A$1:$W$99,6,FALSE)</f>
        <v>Magnoliophyta</v>
      </c>
      <c r="Q2156" t="str">
        <f>VLOOKUP($D2156,Artslister!$A$1:$W$99,7,FALSE)</f>
        <v>Eudicots</v>
      </c>
      <c r="R2156" t="str">
        <f>VLOOKUP($D2156,Artslister!$A$1:$W$99,8,FALSE)</f>
        <v>Ranunculales</v>
      </c>
      <c r="S2156" t="str">
        <f>VLOOKUP($D2156,Artslister!$A$1:$W$99,9,FALSE)</f>
        <v>Ranunculaceae</v>
      </c>
      <c r="T2156" t="str">
        <f>VLOOKUP($D2156,Artslister!$A$1:$W$99,10,FALSE)</f>
        <v>Thalictrum</v>
      </c>
      <c r="U2156" t="str">
        <f>VLOOKUP($D2156,Artslister!$A$1:$W$99,11,FALSE)</f>
        <v>simplex</v>
      </c>
      <c r="V2156" t="str">
        <f>VLOOKUP($D2156,Artslister!$A$1:$W$99,12,FALSE)</f>
        <v>simplex</v>
      </c>
      <c r="W2156" t="str">
        <f>VLOOKUP($D2156,Artslister!$A$1:$W$99,13,FALSE)</f>
        <v>L.</v>
      </c>
      <c r="X2156" t="e">
        <f>VLOOKUP($D2156,Artslister!$A$1:$W$99,15,FALSE)</f>
        <v>#REF!</v>
      </c>
      <c r="Y2156" t="e">
        <f>VLOOKUP($D2156,Artslister!$A$1:$W$99,17,FALSE)</f>
        <v>#N/A</v>
      </c>
    </row>
    <row r="2157" spans="1:25" hidden="1" x14ac:dyDescent="0.3">
      <c r="A2157" t="s">
        <v>13</v>
      </c>
      <c r="B2157">
        <v>2020</v>
      </c>
      <c r="C2157" t="s">
        <v>1326</v>
      </c>
      <c r="D2157" t="s">
        <v>1962</v>
      </c>
      <c r="E2157">
        <v>1</v>
      </c>
      <c r="F2157">
        <v>1</v>
      </c>
      <c r="L2157" t="str">
        <f>VLOOKUP($D2157,Artslister!$A$1:$W$99,2,FALSE)</f>
        <v>Thalictrum simplex subsp. simplex</v>
      </c>
      <c r="M2157" t="str">
        <f>VLOOKUP($D2157,Artslister!$A$1:$W$99,3,FALSE)</f>
        <v>103188</v>
      </c>
      <c r="N2157" t="str">
        <f>VLOOKUP($D2157,Artslister!$A$1:$W$99,4,FALSE)</f>
        <v>63148</v>
      </c>
      <c r="O2157" t="str">
        <f>VLOOKUP($D2157,Artslister!$A$1:$W$99,5,FALSE)</f>
        <v>Plantae</v>
      </c>
      <c r="P2157" t="str">
        <f>VLOOKUP($D2157,Artslister!$A$1:$W$99,6,FALSE)</f>
        <v>Magnoliophyta</v>
      </c>
      <c r="Q2157" t="str">
        <f>VLOOKUP($D2157,Artslister!$A$1:$W$99,7,FALSE)</f>
        <v>Eudicots</v>
      </c>
      <c r="R2157" t="str">
        <f>VLOOKUP($D2157,Artslister!$A$1:$W$99,8,FALSE)</f>
        <v>Ranunculales</v>
      </c>
      <c r="S2157" t="str">
        <f>VLOOKUP($D2157,Artslister!$A$1:$W$99,9,FALSE)</f>
        <v>Ranunculaceae</v>
      </c>
      <c r="T2157" t="str">
        <f>VLOOKUP($D2157,Artslister!$A$1:$W$99,10,FALSE)</f>
        <v>Thalictrum</v>
      </c>
      <c r="U2157" t="str">
        <f>VLOOKUP($D2157,Artslister!$A$1:$W$99,11,FALSE)</f>
        <v>simplex</v>
      </c>
      <c r="V2157" t="str">
        <f>VLOOKUP($D2157,Artslister!$A$1:$W$99,12,FALSE)</f>
        <v>simplex</v>
      </c>
      <c r="W2157" t="str">
        <f>VLOOKUP($D2157,Artslister!$A$1:$W$99,13,FALSE)</f>
        <v>L.</v>
      </c>
      <c r="X2157" t="e">
        <f>VLOOKUP($D2157,Artslister!$A$1:$W$99,15,FALSE)</f>
        <v>#REF!</v>
      </c>
      <c r="Y2157" t="e">
        <f>VLOOKUP($D2157,Artslister!$A$1:$W$99,17,FALSE)</f>
        <v>#N/A</v>
      </c>
    </row>
    <row r="2158" spans="1:25" hidden="1" x14ac:dyDescent="0.3">
      <c r="A2158" t="s">
        <v>13</v>
      </c>
      <c r="B2158">
        <v>2020</v>
      </c>
      <c r="C2158" t="s">
        <v>1322</v>
      </c>
      <c r="D2158" t="s">
        <v>1962</v>
      </c>
      <c r="E2158">
        <v>1</v>
      </c>
      <c r="F2158">
        <v>1</v>
      </c>
      <c r="L2158" t="str">
        <f>VLOOKUP($D2158,Artslister!$A$1:$W$99,2,FALSE)</f>
        <v>Thalictrum simplex subsp. simplex</v>
      </c>
      <c r="M2158" t="str">
        <f>VLOOKUP($D2158,Artslister!$A$1:$W$99,3,FALSE)</f>
        <v>103188</v>
      </c>
      <c r="N2158" t="str">
        <f>VLOOKUP($D2158,Artslister!$A$1:$W$99,4,FALSE)</f>
        <v>63148</v>
      </c>
      <c r="O2158" t="str">
        <f>VLOOKUP($D2158,Artslister!$A$1:$W$99,5,FALSE)</f>
        <v>Plantae</v>
      </c>
      <c r="P2158" t="str">
        <f>VLOOKUP($D2158,Artslister!$A$1:$W$99,6,FALSE)</f>
        <v>Magnoliophyta</v>
      </c>
      <c r="Q2158" t="str">
        <f>VLOOKUP($D2158,Artslister!$A$1:$W$99,7,FALSE)</f>
        <v>Eudicots</v>
      </c>
      <c r="R2158" t="str">
        <f>VLOOKUP($D2158,Artslister!$A$1:$W$99,8,FALSE)</f>
        <v>Ranunculales</v>
      </c>
      <c r="S2158" t="str">
        <f>VLOOKUP($D2158,Artslister!$A$1:$W$99,9,FALSE)</f>
        <v>Ranunculaceae</v>
      </c>
      <c r="T2158" t="str">
        <f>VLOOKUP($D2158,Artslister!$A$1:$W$99,10,FALSE)</f>
        <v>Thalictrum</v>
      </c>
      <c r="U2158" t="str">
        <f>VLOOKUP($D2158,Artslister!$A$1:$W$99,11,FALSE)</f>
        <v>simplex</v>
      </c>
      <c r="V2158" t="str">
        <f>VLOOKUP($D2158,Artslister!$A$1:$W$99,12,FALSE)</f>
        <v>simplex</v>
      </c>
      <c r="W2158" t="str">
        <f>VLOOKUP($D2158,Artslister!$A$1:$W$99,13,FALSE)</f>
        <v>L.</v>
      </c>
      <c r="X2158" t="e">
        <f>VLOOKUP($D2158,Artslister!$A$1:$W$99,15,FALSE)</f>
        <v>#REF!</v>
      </c>
      <c r="Y2158" t="e">
        <f>VLOOKUP($D2158,Artslister!$A$1:$W$99,17,FALSE)</f>
        <v>#N/A</v>
      </c>
    </row>
    <row r="2159" spans="1:25" hidden="1" x14ac:dyDescent="0.3">
      <c r="A2159" t="s">
        <v>28</v>
      </c>
      <c r="B2159">
        <v>2021</v>
      </c>
      <c r="C2159" t="s">
        <v>1300</v>
      </c>
      <c r="D2159" t="s">
        <v>1962</v>
      </c>
      <c r="E2159">
        <v>1</v>
      </c>
      <c r="F2159">
        <v>1</v>
      </c>
      <c r="L2159" t="str">
        <f>VLOOKUP($D2159,Artslister!$A$1:$W$99,2,FALSE)</f>
        <v>Thalictrum simplex subsp. simplex</v>
      </c>
      <c r="M2159" t="str">
        <f>VLOOKUP($D2159,Artslister!$A$1:$W$99,3,FALSE)</f>
        <v>103188</v>
      </c>
      <c r="N2159" t="str">
        <f>VLOOKUP($D2159,Artslister!$A$1:$W$99,4,FALSE)</f>
        <v>63148</v>
      </c>
      <c r="O2159" t="str">
        <f>VLOOKUP($D2159,Artslister!$A$1:$W$99,5,FALSE)</f>
        <v>Plantae</v>
      </c>
      <c r="P2159" t="str">
        <f>VLOOKUP($D2159,Artslister!$A$1:$W$99,6,FALSE)</f>
        <v>Magnoliophyta</v>
      </c>
      <c r="Q2159" t="str">
        <f>VLOOKUP($D2159,Artslister!$A$1:$W$99,7,FALSE)</f>
        <v>Eudicots</v>
      </c>
      <c r="R2159" t="str">
        <f>VLOOKUP($D2159,Artslister!$A$1:$W$99,8,FALSE)</f>
        <v>Ranunculales</v>
      </c>
      <c r="S2159" t="str">
        <f>VLOOKUP($D2159,Artslister!$A$1:$W$99,9,FALSE)</f>
        <v>Ranunculaceae</v>
      </c>
      <c r="T2159" t="str">
        <f>VLOOKUP($D2159,Artslister!$A$1:$W$99,10,FALSE)</f>
        <v>Thalictrum</v>
      </c>
      <c r="U2159" t="str">
        <f>VLOOKUP($D2159,Artslister!$A$1:$W$99,11,FALSE)</f>
        <v>simplex</v>
      </c>
      <c r="V2159" t="str">
        <f>VLOOKUP($D2159,Artslister!$A$1:$W$99,12,FALSE)</f>
        <v>simplex</v>
      </c>
      <c r="W2159" t="str">
        <f>VLOOKUP($D2159,Artslister!$A$1:$W$99,13,FALSE)</f>
        <v>L.</v>
      </c>
      <c r="X2159" t="e">
        <f>VLOOKUP($D2159,Artslister!$A$1:$W$99,15,FALSE)</f>
        <v>#REF!</v>
      </c>
      <c r="Y2159" t="e">
        <f>VLOOKUP($D2159,Artslister!$A$1:$W$99,17,FALSE)</f>
        <v>#N/A</v>
      </c>
    </row>
    <row r="2160" spans="1:25" hidden="1" x14ac:dyDescent="0.3">
      <c r="A2160" t="s">
        <v>13</v>
      </c>
      <c r="B2160">
        <v>2021</v>
      </c>
      <c r="C2160" t="s">
        <v>1318</v>
      </c>
      <c r="D2160" t="s">
        <v>1962</v>
      </c>
      <c r="E2160">
        <v>1</v>
      </c>
      <c r="F2160">
        <v>1</v>
      </c>
      <c r="L2160" t="str">
        <f>VLOOKUP($D2160,Artslister!$A$1:$W$99,2,FALSE)</f>
        <v>Thalictrum simplex subsp. simplex</v>
      </c>
      <c r="M2160" t="str">
        <f>VLOOKUP($D2160,Artslister!$A$1:$W$99,3,FALSE)</f>
        <v>103188</v>
      </c>
      <c r="N2160" t="str">
        <f>VLOOKUP($D2160,Artslister!$A$1:$W$99,4,FALSE)</f>
        <v>63148</v>
      </c>
      <c r="O2160" t="str">
        <f>VLOOKUP($D2160,Artslister!$A$1:$W$99,5,FALSE)</f>
        <v>Plantae</v>
      </c>
      <c r="P2160" t="str">
        <f>VLOOKUP($D2160,Artslister!$A$1:$W$99,6,FALSE)</f>
        <v>Magnoliophyta</v>
      </c>
      <c r="Q2160" t="str">
        <f>VLOOKUP($D2160,Artslister!$A$1:$W$99,7,FALSE)</f>
        <v>Eudicots</v>
      </c>
      <c r="R2160" t="str">
        <f>VLOOKUP($D2160,Artslister!$A$1:$W$99,8,FALSE)</f>
        <v>Ranunculales</v>
      </c>
      <c r="S2160" t="str">
        <f>VLOOKUP($D2160,Artslister!$A$1:$W$99,9,FALSE)</f>
        <v>Ranunculaceae</v>
      </c>
      <c r="T2160" t="str">
        <f>VLOOKUP($D2160,Artslister!$A$1:$W$99,10,FALSE)</f>
        <v>Thalictrum</v>
      </c>
      <c r="U2160" t="str">
        <f>VLOOKUP($D2160,Artslister!$A$1:$W$99,11,FALSE)</f>
        <v>simplex</v>
      </c>
      <c r="V2160" t="str">
        <f>VLOOKUP($D2160,Artslister!$A$1:$W$99,12,FALSE)</f>
        <v>simplex</v>
      </c>
      <c r="W2160" t="str">
        <f>VLOOKUP($D2160,Artslister!$A$1:$W$99,13,FALSE)</f>
        <v>L.</v>
      </c>
      <c r="X2160" t="e">
        <f>VLOOKUP($D2160,Artslister!$A$1:$W$99,15,FALSE)</f>
        <v>#REF!</v>
      </c>
      <c r="Y2160" t="e">
        <f>VLOOKUP($D2160,Artslister!$A$1:$W$99,17,FALSE)</f>
        <v>#N/A</v>
      </c>
    </row>
    <row r="2161" spans="1:25" hidden="1" x14ac:dyDescent="0.3">
      <c r="A2161" t="s">
        <v>13</v>
      </c>
      <c r="B2161">
        <v>2021</v>
      </c>
      <c r="C2161" t="s">
        <v>1322</v>
      </c>
      <c r="D2161" t="s">
        <v>1962</v>
      </c>
      <c r="E2161">
        <v>5</v>
      </c>
      <c r="F2161">
        <v>1</v>
      </c>
      <c r="L2161" t="str">
        <f>VLOOKUP($D2161,Artslister!$A$1:$W$99,2,FALSE)</f>
        <v>Thalictrum simplex subsp. simplex</v>
      </c>
      <c r="M2161" t="str">
        <f>VLOOKUP($D2161,Artslister!$A$1:$W$99,3,FALSE)</f>
        <v>103188</v>
      </c>
      <c r="N2161" t="str">
        <f>VLOOKUP($D2161,Artslister!$A$1:$W$99,4,FALSE)</f>
        <v>63148</v>
      </c>
      <c r="O2161" t="str">
        <f>VLOOKUP($D2161,Artslister!$A$1:$W$99,5,FALSE)</f>
        <v>Plantae</v>
      </c>
      <c r="P2161" t="str">
        <f>VLOOKUP($D2161,Artslister!$A$1:$W$99,6,FALSE)</f>
        <v>Magnoliophyta</v>
      </c>
      <c r="Q2161" t="str">
        <f>VLOOKUP($D2161,Artslister!$A$1:$W$99,7,FALSE)</f>
        <v>Eudicots</v>
      </c>
      <c r="R2161" t="str">
        <f>VLOOKUP($D2161,Artslister!$A$1:$W$99,8,FALSE)</f>
        <v>Ranunculales</v>
      </c>
      <c r="S2161" t="str">
        <f>VLOOKUP($D2161,Artslister!$A$1:$W$99,9,FALSE)</f>
        <v>Ranunculaceae</v>
      </c>
      <c r="T2161" t="str">
        <f>VLOOKUP($D2161,Artslister!$A$1:$W$99,10,FALSE)</f>
        <v>Thalictrum</v>
      </c>
      <c r="U2161" t="str">
        <f>VLOOKUP($D2161,Artslister!$A$1:$W$99,11,FALSE)</f>
        <v>simplex</v>
      </c>
      <c r="V2161" t="str">
        <f>VLOOKUP($D2161,Artslister!$A$1:$W$99,12,FALSE)</f>
        <v>simplex</v>
      </c>
      <c r="W2161" t="str">
        <f>VLOOKUP($D2161,Artslister!$A$1:$W$99,13,FALSE)</f>
        <v>L.</v>
      </c>
      <c r="X2161" t="e">
        <f>VLOOKUP($D2161,Artslister!$A$1:$W$99,15,FALSE)</f>
        <v>#REF!</v>
      </c>
      <c r="Y2161" t="e">
        <f>VLOOKUP($D2161,Artslister!$A$1:$W$99,17,FALSE)</f>
        <v>#N/A</v>
      </c>
    </row>
    <row r="2162" spans="1:25" hidden="1" x14ac:dyDescent="0.3">
      <c r="A2162" t="s">
        <v>13</v>
      </c>
      <c r="B2162">
        <v>2021</v>
      </c>
      <c r="C2162" t="s">
        <v>1320</v>
      </c>
      <c r="D2162" t="s">
        <v>1962</v>
      </c>
      <c r="E2162">
        <v>30</v>
      </c>
      <c r="F2162">
        <v>1</v>
      </c>
      <c r="L2162" t="str">
        <f>VLOOKUP($D2162,Artslister!$A$1:$W$99,2,FALSE)</f>
        <v>Thalictrum simplex subsp. simplex</v>
      </c>
      <c r="M2162" t="str">
        <f>VLOOKUP($D2162,Artslister!$A$1:$W$99,3,FALSE)</f>
        <v>103188</v>
      </c>
      <c r="N2162" t="str">
        <f>VLOOKUP($D2162,Artslister!$A$1:$W$99,4,FALSE)</f>
        <v>63148</v>
      </c>
      <c r="O2162" t="str">
        <f>VLOOKUP($D2162,Artslister!$A$1:$W$99,5,FALSE)</f>
        <v>Plantae</v>
      </c>
      <c r="P2162" t="str">
        <f>VLOOKUP($D2162,Artslister!$A$1:$W$99,6,FALSE)</f>
        <v>Magnoliophyta</v>
      </c>
      <c r="Q2162" t="str">
        <f>VLOOKUP($D2162,Artslister!$A$1:$W$99,7,FALSE)</f>
        <v>Eudicots</v>
      </c>
      <c r="R2162" t="str">
        <f>VLOOKUP($D2162,Artslister!$A$1:$W$99,8,FALSE)</f>
        <v>Ranunculales</v>
      </c>
      <c r="S2162" t="str">
        <f>VLOOKUP($D2162,Artslister!$A$1:$W$99,9,FALSE)</f>
        <v>Ranunculaceae</v>
      </c>
      <c r="T2162" t="str">
        <f>VLOOKUP($D2162,Artslister!$A$1:$W$99,10,FALSE)</f>
        <v>Thalictrum</v>
      </c>
      <c r="U2162" t="str">
        <f>VLOOKUP($D2162,Artslister!$A$1:$W$99,11,FALSE)</f>
        <v>simplex</v>
      </c>
      <c r="V2162" t="str">
        <f>VLOOKUP($D2162,Artslister!$A$1:$W$99,12,FALSE)</f>
        <v>simplex</v>
      </c>
      <c r="W2162" t="str">
        <f>VLOOKUP($D2162,Artslister!$A$1:$W$99,13,FALSE)</f>
        <v>L.</v>
      </c>
      <c r="X2162" t="e">
        <f>VLOOKUP($D2162,Artslister!$A$1:$W$99,15,FALSE)</f>
        <v>#REF!</v>
      </c>
      <c r="Y2162" t="e">
        <f>VLOOKUP($D2162,Artslister!$A$1:$W$99,17,FALSE)</f>
        <v>#N/A</v>
      </c>
    </row>
    <row r="2163" spans="1:25" hidden="1" x14ac:dyDescent="0.3">
      <c r="A2163" t="s">
        <v>13</v>
      </c>
      <c r="B2163">
        <v>2021</v>
      </c>
      <c r="C2163" t="s">
        <v>1321</v>
      </c>
      <c r="D2163" t="s">
        <v>1962</v>
      </c>
      <c r="E2163">
        <v>1</v>
      </c>
      <c r="F2163">
        <v>1</v>
      </c>
      <c r="L2163" t="str">
        <f>VLOOKUP($D2163,Artslister!$A$1:$W$99,2,FALSE)</f>
        <v>Thalictrum simplex subsp. simplex</v>
      </c>
      <c r="M2163" t="str">
        <f>VLOOKUP($D2163,Artslister!$A$1:$W$99,3,FALSE)</f>
        <v>103188</v>
      </c>
      <c r="N2163" t="str">
        <f>VLOOKUP($D2163,Artslister!$A$1:$W$99,4,FALSE)</f>
        <v>63148</v>
      </c>
      <c r="O2163" t="str">
        <f>VLOOKUP($D2163,Artslister!$A$1:$W$99,5,FALSE)</f>
        <v>Plantae</v>
      </c>
      <c r="P2163" t="str">
        <f>VLOOKUP($D2163,Artslister!$A$1:$W$99,6,FALSE)</f>
        <v>Magnoliophyta</v>
      </c>
      <c r="Q2163" t="str">
        <f>VLOOKUP($D2163,Artslister!$A$1:$W$99,7,FALSE)</f>
        <v>Eudicots</v>
      </c>
      <c r="R2163" t="str">
        <f>VLOOKUP($D2163,Artslister!$A$1:$W$99,8,FALSE)</f>
        <v>Ranunculales</v>
      </c>
      <c r="S2163" t="str">
        <f>VLOOKUP($D2163,Artslister!$A$1:$W$99,9,FALSE)</f>
        <v>Ranunculaceae</v>
      </c>
      <c r="T2163" t="str">
        <f>VLOOKUP($D2163,Artslister!$A$1:$W$99,10,FALSE)</f>
        <v>Thalictrum</v>
      </c>
      <c r="U2163" t="str">
        <f>VLOOKUP($D2163,Artslister!$A$1:$W$99,11,FALSE)</f>
        <v>simplex</v>
      </c>
      <c r="V2163" t="str">
        <f>VLOOKUP($D2163,Artslister!$A$1:$W$99,12,FALSE)</f>
        <v>simplex</v>
      </c>
      <c r="W2163" t="str">
        <f>VLOOKUP($D2163,Artslister!$A$1:$W$99,13,FALSE)</f>
        <v>L.</v>
      </c>
      <c r="X2163" t="e">
        <f>VLOOKUP($D2163,Artslister!$A$1:$W$99,15,FALSE)</f>
        <v>#REF!</v>
      </c>
      <c r="Y2163" t="e">
        <f>VLOOKUP($D2163,Artslister!$A$1:$W$99,17,FALSE)</f>
        <v>#N/A</v>
      </c>
    </row>
    <row r="2164" spans="1:25" hidden="1" x14ac:dyDescent="0.3">
      <c r="A2164" t="s">
        <v>13</v>
      </c>
      <c r="B2164">
        <v>2021</v>
      </c>
      <c r="C2164" t="s">
        <v>1326</v>
      </c>
      <c r="D2164" t="s">
        <v>1962</v>
      </c>
      <c r="E2164">
        <v>5</v>
      </c>
      <c r="F2164">
        <v>1</v>
      </c>
      <c r="L2164" t="str">
        <f>VLOOKUP($D2164,Artslister!$A$1:$W$99,2,FALSE)</f>
        <v>Thalictrum simplex subsp. simplex</v>
      </c>
      <c r="M2164" t="str">
        <f>VLOOKUP($D2164,Artslister!$A$1:$W$99,3,FALSE)</f>
        <v>103188</v>
      </c>
      <c r="N2164" t="str">
        <f>VLOOKUP($D2164,Artslister!$A$1:$W$99,4,FALSE)</f>
        <v>63148</v>
      </c>
      <c r="O2164" t="str">
        <f>VLOOKUP($D2164,Artslister!$A$1:$W$99,5,FALSE)</f>
        <v>Plantae</v>
      </c>
      <c r="P2164" t="str">
        <f>VLOOKUP($D2164,Artslister!$A$1:$W$99,6,FALSE)</f>
        <v>Magnoliophyta</v>
      </c>
      <c r="Q2164" t="str">
        <f>VLOOKUP($D2164,Artslister!$A$1:$W$99,7,FALSE)</f>
        <v>Eudicots</v>
      </c>
      <c r="R2164" t="str">
        <f>VLOOKUP($D2164,Artslister!$A$1:$W$99,8,FALSE)</f>
        <v>Ranunculales</v>
      </c>
      <c r="S2164" t="str">
        <f>VLOOKUP($D2164,Artslister!$A$1:$W$99,9,FALSE)</f>
        <v>Ranunculaceae</v>
      </c>
      <c r="T2164" t="str">
        <f>VLOOKUP($D2164,Artslister!$A$1:$W$99,10,FALSE)</f>
        <v>Thalictrum</v>
      </c>
      <c r="U2164" t="str">
        <f>VLOOKUP($D2164,Artslister!$A$1:$W$99,11,FALSE)</f>
        <v>simplex</v>
      </c>
      <c r="V2164" t="str">
        <f>VLOOKUP($D2164,Artslister!$A$1:$W$99,12,FALSE)</f>
        <v>simplex</v>
      </c>
      <c r="W2164" t="str">
        <f>VLOOKUP($D2164,Artslister!$A$1:$W$99,13,FALSE)</f>
        <v>L.</v>
      </c>
      <c r="X2164" t="e">
        <f>VLOOKUP($D2164,Artslister!$A$1:$W$99,15,FALSE)</f>
        <v>#REF!</v>
      </c>
      <c r="Y2164" t="e">
        <f>VLOOKUP($D2164,Artslister!$A$1:$W$99,17,FALSE)</f>
        <v>#N/A</v>
      </c>
    </row>
    <row r="2165" spans="1:25" hidden="1" x14ac:dyDescent="0.3">
      <c r="A2165" t="s">
        <v>86</v>
      </c>
      <c r="B2165">
        <v>2022</v>
      </c>
      <c r="C2165" t="s">
        <v>1761</v>
      </c>
      <c r="D2165" t="s">
        <v>2017</v>
      </c>
      <c r="E2165">
        <v>1</v>
      </c>
      <c r="G2165">
        <v>1</v>
      </c>
      <c r="L2165" t="str">
        <f>VLOOKUP($D2165,Artslister!$A$1:$W$99,2,FALSE)</f>
        <v>Sibirbergknapp</v>
      </c>
      <c r="M2165">
        <f>VLOOKUP($D2165,Artslister!$A$1:$W$99,3,FALSE)</f>
        <v>103588</v>
      </c>
      <c r="N2165">
        <f>VLOOKUP($D2165,Artslister!$A$1:$W$99,4,FALSE)</f>
        <v>0</v>
      </c>
      <c r="O2165" t="str">
        <f>VLOOKUP($D2165,Artslister!$A$1:$W$99,5,FALSE)</f>
        <v>Plantae</v>
      </c>
      <c r="P2165" t="str">
        <f>VLOOKUP($D2165,Artslister!$A$1:$W$99,6,FALSE)</f>
        <v>Magnoliophyta</v>
      </c>
      <c r="Q2165" t="str">
        <f>VLOOKUP($D2165,Artslister!$A$1:$W$99,7,FALSE)</f>
        <v>Eudicots</v>
      </c>
      <c r="R2165" t="str">
        <f>VLOOKUP($D2165,Artslister!$A$1:$W$99,8,FALSE)</f>
        <v>Saxifragales</v>
      </c>
      <c r="S2165" t="str">
        <f>VLOOKUP($D2165,Artslister!$A$1:$W$99,9,FALSE)</f>
        <v>Crassulaceae</v>
      </c>
      <c r="T2165" t="str">
        <f>VLOOKUP($D2165,Artslister!$A$1:$W$99,10,FALSE)</f>
        <v>Phedimus</v>
      </c>
      <c r="U2165" t="str">
        <f>VLOOKUP($D2165,Artslister!$A$1:$W$99,11,FALSE)</f>
        <v>hybridus</v>
      </c>
      <c r="V2165">
        <f>VLOOKUP($D2165,Artslister!$A$1:$W$99,12,FALSE)</f>
        <v>0</v>
      </c>
      <c r="W2165" t="str">
        <f>VLOOKUP($D2165,Artslister!$A$1:$W$99,13,FALSE)</f>
        <v>(L.) t Hart</v>
      </c>
      <c r="X2165" t="str">
        <f>VLOOKUP($D2165,Artslister!$A$1:$W$99,15,FALSE)</f>
        <v>NB! Også synonym for: Phedimus hybridus</v>
      </c>
      <c r="Y2165">
        <f>VLOOKUP($D2165,Artslister!$A$1:$W$99,17,FALSE)</f>
        <v>0</v>
      </c>
    </row>
    <row r="2166" spans="1:25" hidden="1" x14ac:dyDescent="0.3">
      <c r="A2166" t="s">
        <v>86</v>
      </c>
      <c r="B2166">
        <v>2022</v>
      </c>
      <c r="C2166" t="s">
        <v>1764</v>
      </c>
      <c r="D2166" t="s">
        <v>1986</v>
      </c>
      <c r="E2166">
        <v>6</v>
      </c>
      <c r="F2166">
        <v>1</v>
      </c>
      <c r="L2166" t="str">
        <f>VLOOKUP($D2166,Artslister!$A$1:$W$99,2,FALSE)</f>
        <v>Phleum phleoides</v>
      </c>
      <c r="M2166" t="str">
        <f>VLOOKUP($D2166,Artslister!$A$1:$W$99,3,FALSE)</f>
        <v>100127</v>
      </c>
      <c r="N2166" t="str">
        <f>VLOOKUP($D2166,Artslister!$A$1:$W$99,4,FALSE)</f>
        <v>135320</v>
      </c>
      <c r="O2166" t="str">
        <f>VLOOKUP($D2166,Artslister!$A$1:$W$99,5,FALSE)</f>
        <v>Plantae</v>
      </c>
      <c r="P2166" t="str">
        <f>VLOOKUP($D2166,Artslister!$A$1:$W$99,6,FALSE)</f>
        <v>Magnoliophyta</v>
      </c>
      <c r="Q2166" t="str">
        <f>VLOOKUP($D2166,Artslister!$A$1:$W$99,7,FALSE)</f>
        <v>Monocots</v>
      </c>
      <c r="R2166" t="str">
        <f>VLOOKUP($D2166,Artslister!$A$1:$W$99,8,FALSE)</f>
        <v>Poales</v>
      </c>
      <c r="S2166" t="str">
        <f>VLOOKUP($D2166,Artslister!$A$1:$W$99,9,FALSE)</f>
        <v>Poaceae</v>
      </c>
      <c r="T2166" t="str">
        <f>VLOOKUP($D2166,Artslister!$A$1:$W$99,10,FALSE)</f>
        <v>Phleum</v>
      </c>
      <c r="U2166" t="str">
        <f>VLOOKUP($D2166,Artslister!$A$1:$W$99,11,FALSE)</f>
        <v>phleoides</v>
      </c>
      <c r="V2166">
        <f>VLOOKUP($D2166,Artslister!$A$1:$W$99,12,FALSE)</f>
        <v>0</v>
      </c>
      <c r="W2166" t="str">
        <f>VLOOKUP($D2166,Artslister!$A$1:$W$99,13,FALSE)</f>
        <v>(L.) H.Karst.</v>
      </c>
      <c r="X2166" t="e">
        <f>VLOOKUP($D2166,Artslister!$A$1:$W$99,15,FALSE)</f>
        <v>#REF!</v>
      </c>
      <c r="Y2166" t="e">
        <f>VLOOKUP($D2166,Artslister!$A$1:$W$99,17,FALSE)</f>
        <v>#N/A</v>
      </c>
    </row>
    <row r="2167" spans="1:25" hidden="1" x14ac:dyDescent="0.3">
      <c r="A2167" t="s">
        <v>86</v>
      </c>
      <c r="B2167">
        <v>2022</v>
      </c>
      <c r="C2167" t="s">
        <v>1759</v>
      </c>
      <c r="D2167" t="s">
        <v>1986</v>
      </c>
      <c r="E2167">
        <v>1</v>
      </c>
      <c r="F2167">
        <v>1</v>
      </c>
      <c r="L2167" t="str">
        <f>VLOOKUP($D2167,Artslister!$A$1:$W$99,2,FALSE)</f>
        <v>Phleum phleoides</v>
      </c>
      <c r="M2167" t="str">
        <f>VLOOKUP($D2167,Artslister!$A$1:$W$99,3,FALSE)</f>
        <v>100127</v>
      </c>
      <c r="N2167" t="str">
        <f>VLOOKUP($D2167,Artslister!$A$1:$W$99,4,FALSE)</f>
        <v>135320</v>
      </c>
      <c r="O2167" t="str">
        <f>VLOOKUP($D2167,Artslister!$A$1:$W$99,5,FALSE)</f>
        <v>Plantae</v>
      </c>
      <c r="P2167" t="str">
        <f>VLOOKUP($D2167,Artslister!$A$1:$W$99,6,FALSE)</f>
        <v>Magnoliophyta</v>
      </c>
      <c r="Q2167" t="str">
        <f>VLOOKUP($D2167,Artslister!$A$1:$W$99,7,FALSE)</f>
        <v>Monocots</v>
      </c>
      <c r="R2167" t="str">
        <f>VLOOKUP($D2167,Artslister!$A$1:$W$99,8,FALSE)</f>
        <v>Poales</v>
      </c>
      <c r="S2167" t="str">
        <f>VLOOKUP($D2167,Artslister!$A$1:$W$99,9,FALSE)</f>
        <v>Poaceae</v>
      </c>
      <c r="T2167" t="str">
        <f>VLOOKUP($D2167,Artslister!$A$1:$W$99,10,FALSE)</f>
        <v>Phleum</v>
      </c>
      <c r="U2167" t="str">
        <f>VLOOKUP($D2167,Artslister!$A$1:$W$99,11,FALSE)</f>
        <v>phleoides</v>
      </c>
      <c r="V2167">
        <f>VLOOKUP($D2167,Artslister!$A$1:$W$99,12,FALSE)</f>
        <v>0</v>
      </c>
      <c r="W2167" t="str">
        <f>VLOOKUP($D2167,Artslister!$A$1:$W$99,13,FALSE)</f>
        <v>(L.) H.Karst.</v>
      </c>
      <c r="X2167" t="e">
        <f>VLOOKUP($D2167,Artslister!$A$1:$W$99,15,FALSE)</f>
        <v>#REF!</v>
      </c>
      <c r="Y2167" t="e">
        <f>VLOOKUP($D2167,Artslister!$A$1:$W$99,17,FALSE)</f>
        <v>#N/A</v>
      </c>
    </row>
    <row r="2168" spans="1:25" hidden="1" x14ac:dyDescent="0.3">
      <c r="A2168" t="s">
        <v>86</v>
      </c>
      <c r="B2168">
        <v>2022</v>
      </c>
      <c r="C2168" t="s">
        <v>1761</v>
      </c>
      <c r="D2168" t="s">
        <v>1986</v>
      </c>
      <c r="E2168">
        <v>1</v>
      </c>
      <c r="F2168">
        <v>1</v>
      </c>
      <c r="L2168" t="str">
        <f>VLOOKUP($D2168,Artslister!$A$1:$W$99,2,FALSE)</f>
        <v>Phleum phleoides</v>
      </c>
      <c r="M2168" t="str">
        <f>VLOOKUP($D2168,Artslister!$A$1:$W$99,3,FALSE)</f>
        <v>100127</v>
      </c>
      <c r="N2168" t="str">
        <f>VLOOKUP($D2168,Artslister!$A$1:$W$99,4,FALSE)</f>
        <v>135320</v>
      </c>
      <c r="O2168" t="str">
        <f>VLOOKUP($D2168,Artslister!$A$1:$W$99,5,FALSE)</f>
        <v>Plantae</v>
      </c>
      <c r="P2168" t="str">
        <f>VLOOKUP($D2168,Artslister!$A$1:$W$99,6,FALSE)</f>
        <v>Magnoliophyta</v>
      </c>
      <c r="Q2168" t="str">
        <f>VLOOKUP($D2168,Artslister!$A$1:$W$99,7,FALSE)</f>
        <v>Monocots</v>
      </c>
      <c r="R2168" t="str">
        <f>VLOOKUP($D2168,Artslister!$A$1:$W$99,8,FALSE)</f>
        <v>Poales</v>
      </c>
      <c r="S2168" t="str">
        <f>VLOOKUP($D2168,Artslister!$A$1:$W$99,9,FALSE)</f>
        <v>Poaceae</v>
      </c>
      <c r="T2168" t="str">
        <f>VLOOKUP($D2168,Artslister!$A$1:$W$99,10,FALSE)</f>
        <v>Phleum</v>
      </c>
      <c r="U2168" t="str">
        <f>VLOOKUP($D2168,Artslister!$A$1:$W$99,11,FALSE)</f>
        <v>phleoides</v>
      </c>
      <c r="V2168">
        <f>VLOOKUP($D2168,Artslister!$A$1:$W$99,12,FALSE)</f>
        <v>0</v>
      </c>
      <c r="W2168" t="str">
        <f>VLOOKUP($D2168,Artslister!$A$1:$W$99,13,FALSE)</f>
        <v>(L.) H.Karst.</v>
      </c>
      <c r="X2168" t="e">
        <f>VLOOKUP($D2168,Artslister!$A$1:$W$99,15,FALSE)</f>
        <v>#REF!</v>
      </c>
      <c r="Y2168" t="e">
        <f>VLOOKUP($D2168,Artslister!$A$1:$W$99,17,FALSE)</f>
        <v>#N/A</v>
      </c>
    </row>
    <row r="2169" spans="1:25" hidden="1" x14ac:dyDescent="0.3">
      <c r="A2169" t="s">
        <v>86</v>
      </c>
      <c r="B2169">
        <v>2022</v>
      </c>
      <c r="C2169" t="s">
        <v>1763</v>
      </c>
      <c r="D2169" t="s">
        <v>1986</v>
      </c>
      <c r="E2169">
        <v>2</v>
      </c>
      <c r="F2169">
        <v>1</v>
      </c>
      <c r="L2169" t="str">
        <f>VLOOKUP($D2169,Artslister!$A$1:$W$99,2,FALSE)</f>
        <v>Phleum phleoides</v>
      </c>
      <c r="M2169" t="str">
        <f>VLOOKUP($D2169,Artslister!$A$1:$W$99,3,FALSE)</f>
        <v>100127</v>
      </c>
      <c r="N2169" t="str">
        <f>VLOOKUP($D2169,Artslister!$A$1:$W$99,4,FALSE)</f>
        <v>135320</v>
      </c>
      <c r="O2169" t="str">
        <f>VLOOKUP($D2169,Artslister!$A$1:$W$99,5,FALSE)</f>
        <v>Plantae</v>
      </c>
      <c r="P2169" t="str">
        <f>VLOOKUP($D2169,Artslister!$A$1:$W$99,6,FALSE)</f>
        <v>Magnoliophyta</v>
      </c>
      <c r="Q2169" t="str">
        <f>VLOOKUP($D2169,Artslister!$A$1:$W$99,7,FALSE)</f>
        <v>Monocots</v>
      </c>
      <c r="R2169" t="str">
        <f>VLOOKUP($D2169,Artslister!$A$1:$W$99,8,FALSE)</f>
        <v>Poales</v>
      </c>
      <c r="S2169" t="str">
        <f>VLOOKUP($D2169,Artslister!$A$1:$W$99,9,FALSE)</f>
        <v>Poaceae</v>
      </c>
      <c r="T2169" t="str">
        <f>VLOOKUP($D2169,Artslister!$A$1:$W$99,10,FALSE)</f>
        <v>Phleum</v>
      </c>
      <c r="U2169" t="str">
        <f>VLOOKUP($D2169,Artslister!$A$1:$W$99,11,FALSE)</f>
        <v>phleoides</v>
      </c>
      <c r="V2169">
        <f>VLOOKUP($D2169,Artslister!$A$1:$W$99,12,FALSE)</f>
        <v>0</v>
      </c>
      <c r="W2169" t="str">
        <f>VLOOKUP($D2169,Artslister!$A$1:$W$99,13,FALSE)</f>
        <v>(L.) H.Karst.</v>
      </c>
      <c r="X2169" t="e">
        <f>VLOOKUP($D2169,Artslister!$A$1:$W$99,15,FALSE)</f>
        <v>#REF!</v>
      </c>
      <c r="Y2169" t="e">
        <f>VLOOKUP($D2169,Artslister!$A$1:$W$99,17,FALSE)</f>
        <v>#N/A</v>
      </c>
    </row>
    <row r="2170" spans="1:25" hidden="1" x14ac:dyDescent="0.3">
      <c r="A2170" t="s">
        <v>86</v>
      </c>
      <c r="B2170">
        <v>2022</v>
      </c>
      <c r="C2170" t="s">
        <v>1765</v>
      </c>
      <c r="D2170" t="s">
        <v>1986</v>
      </c>
      <c r="E2170">
        <v>0.1</v>
      </c>
      <c r="F2170">
        <v>1</v>
      </c>
      <c r="L2170" t="str">
        <f>VLOOKUP($D2170,Artslister!$A$1:$W$99,2,FALSE)</f>
        <v>Phleum phleoides</v>
      </c>
      <c r="M2170" t="str">
        <f>VLOOKUP($D2170,Artslister!$A$1:$W$99,3,FALSE)</f>
        <v>100127</v>
      </c>
      <c r="N2170" t="str">
        <f>VLOOKUP($D2170,Artslister!$A$1:$W$99,4,FALSE)</f>
        <v>135320</v>
      </c>
      <c r="O2170" t="str">
        <f>VLOOKUP($D2170,Artslister!$A$1:$W$99,5,FALSE)</f>
        <v>Plantae</v>
      </c>
      <c r="P2170" t="str">
        <f>VLOOKUP($D2170,Artslister!$A$1:$W$99,6,FALSE)</f>
        <v>Magnoliophyta</v>
      </c>
      <c r="Q2170" t="str">
        <f>VLOOKUP($D2170,Artslister!$A$1:$W$99,7,FALSE)</f>
        <v>Monocots</v>
      </c>
      <c r="R2170" t="str">
        <f>VLOOKUP($D2170,Artslister!$A$1:$W$99,8,FALSE)</f>
        <v>Poales</v>
      </c>
      <c r="S2170" t="str">
        <f>VLOOKUP($D2170,Artslister!$A$1:$W$99,9,FALSE)</f>
        <v>Poaceae</v>
      </c>
      <c r="T2170" t="str">
        <f>VLOOKUP($D2170,Artslister!$A$1:$W$99,10,FALSE)</f>
        <v>Phleum</v>
      </c>
      <c r="U2170" t="str">
        <f>VLOOKUP($D2170,Artslister!$A$1:$W$99,11,FALSE)</f>
        <v>phleoides</v>
      </c>
      <c r="V2170">
        <f>VLOOKUP($D2170,Artslister!$A$1:$W$99,12,FALSE)</f>
        <v>0</v>
      </c>
      <c r="W2170" t="str">
        <f>VLOOKUP($D2170,Artslister!$A$1:$W$99,13,FALSE)</f>
        <v>(L.) H.Karst.</v>
      </c>
      <c r="X2170" t="e">
        <f>VLOOKUP($D2170,Artslister!$A$1:$W$99,15,FALSE)</f>
        <v>#REF!</v>
      </c>
      <c r="Y2170" t="e">
        <f>VLOOKUP($D2170,Artslister!$A$1:$W$99,17,FALSE)</f>
        <v>#N/A</v>
      </c>
    </row>
    <row r="2171" spans="1:25" hidden="1" x14ac:dyDescent="0.3">
      <c r="A2171" t="s">
        <v>86</v>
      </c>
      <c r="B2171">
        <v>2022</v>
      </c>
      <c r="C2171" t="s">
        <v>1755</v>
      </c>
      <c r="D2171" t="s">
        <v>1986</v>
      </c>
      <c r="E2171">
        <v>1</v>
      </c>
      <c r="F2171">
        <v>1</v>
      </c>
      <c r="L2171" t="str">
        <f>VLOOKUP($D2171,Artslister!$A$1:$W$99,2,FALSE)</f>
        <v>Phleum phleoides</v>
      </c>
      <c r="M2171" t="str">
        <f>VLOOKUP($D2171,Artslister!$A$1:$W$99,3,FALSE)</f>
        <v>100127</v>
      </c>
      <c r="N2171" t="str">
        <f>VLOOKUP($D2171,Artslister!$A$1:$W$99,4,FALSE)</f>
        <v>135320</v>
      </c>
      <c r="O2171" t="str">
        <f>VLOOKUP($D2171,Artslister!$A$1:$W$99,5,FALSE)</f>
        <v>Plantae</v>
      </c>
      <c r="P2171" t="str">
        <f>VLOOKUP($D2171,Artslister!$A$1:$W$99,6,FALSE)</f>
        <v>Magnoliophyta</v>
      </c>
      <c r="Q2171" t="str">
        <f>VLOOKUP($D2171,Artslister!$A$1:$W$99,7,FALSE)</f>
        <v>Monocots</v>
      </c>
      <c r="R2171" t="str">
        <f>VLOOKUP($D2171,Artslister!$A$1:$W$99,8,FALSE)</f>
        <v>Poales</v>
      </c>
      <c r="S2171" t="str">
        <f>VLOOKUP($D2171,Artslister!$A$1:$W$99,9,FALSE)</f>
        <v>Poaceae</v>
      </c>
      <c r="T2171" t="str">
        <f>VLOOKUP($D2171,Artslister!$A$1:$W$99,10,FALSE)</f>
        <v>Phleum</v>
      </c>
      <c r="U2171" t="str">
        <f>VLOOKUP($D2171,Artslister!$A$1:$W$99,11,FALSE)</f>
        <v>phleoides</v>
      </c>
      <c r="V2171">
        <f>VLOOKUP($D2171,Artslister!$A$1:$W$99,12,FALSE)</f>
        <v>0</v>
      </c>
      <c r="W2171" t="str">
        <f>VLOOKUP($D2171,Artslister!$A$1:$W$99,13,FALSE)</f>
        <v>(L.) H.Karst.</v>
      </c>
      <c r="X2171" t="e">
        <f>VLOOKUP($D2171,Artslister!$A$1:$W$99,15,FALSE)</f>
        <v>#REF!</v>
      </c>
      <c r="Y2171" t="e">
        <f>VLOOKUP($D2171,Artslister!$A$1:$W$99,17,FALSE)</f>
        <v>#N/A</v>
      </c>
    </row>
    <row r="2172" spans="1:25" hidden="1" x14ac:dyDescent="0.3">
      <c r="A2172" s="20" t="s">
        <v>114</v>
      </c>
      <c r="B2172" s="20">
        <v>2023</v>
      </c>
      <c r="C2172" s="20" t="s">
        <v>1490</v>
      </c>
      <c r="D2172" s="20" t="s">
        <v>1938</v>
      </c>
      <c r="E2172" s="20">
        <v>3</v>
      </c>
      <c r="I2172">
        <v>1</v>
      </c>
      <c r="K2172" s="20"/>
      <c r="L2172" t="str">
        <f>VLOOKUP($D2172,Artslister!$A$1:$W$99,2,FALSE)</f>
        <v>Rhamnus cathartica</v>
      </c>
      <c r="M2172" t="str">
        <f>VLOOKUP($D2172,Artslister!$A$1:$W$99,3,FALSE)</f>
        <v>141635</v>
      </c>
      <c r="N2172" t="str">
        <f>VLOOKUP($D2172,Artslister!$A$1:$W$99,4,FALSE)</f>
        <v>100403</v>
      </c>
      <c r="O2172" t="str">
        <f>VLOOKUP($D2172,Artslister!$A$1:$W$99,5,FALSE)</f>
        <v>Plantae</v>
      </c>
      <c r="P2172" t="str">
        <f>VLOOKUP($D2172,Artslister!$A$1:$W$99,6,FALSE)</f>
        <v>Magnoliophyta</v>
      </c>
      <c r="Q2172" t="str">
        <f>VLOOKUP($D2172,Artslister!$A$1:$W$99,7,FALSE)</f>
        <v>Eudicots</v>
      </c>
      <c r="R2172" t="str">
        <f>VLOOKUP($D2172,Artslister!$A$1:$W$99,8,FALSE)</f>
        <v>Rosales</v>
      </c>
      <c r="S2172" t="str">
        <f>VLOOKUP($D2172,Artslister!$A$1:$W$99,9,FALSE)</f>
        <v>Rhamnaceae</v>
      </c>
      <c r="T2172" t="str">
        <f>VLOOKUP($D2172,Artslister!$A$1:$W$99,10,FALSE)</f>
        <v>Rhamnus</v>
      </c>
      <c r="U2172" t="str">
        <f>VLOOKUP($D2172,Artslister!$A$1:$W$99,11,FALSE)</f>
        <v>cathartica</v>
      </c>
      <c r="V2172">
        <f>VLOOKUP($D2172,Artslister!$A$1:$W$99,12,FALSE)</f>
        <v>0</v>
      </c>
      <c r="W2172" t="str">
        <f>VLOOKUP($D2172,Artslister!$A$1:$W$99,13,FALSE)</f>
        <v>L.</v>
      </c>
      <c r="X2172" t="e">
        <f>VLOOKUP($D2172,Artslister!$A$1:$W$99,15,FALSE)</f>
        <v>#REF!</v>
      </c>
      <c r="Y2172" t="e">
        <f>VLOOKUP($D2172,Artslister!$A$1:$W$99,17,FALSE)</f>
        <v>#N/A</v>
      </c>
    </row>
    <row r="2173" spans="1:25" hidden="1" x14ac:dyDescent="0.3">
      <c r="A2173" t="s">
        <v>76</v>
      </c>
      <c r="B2173">
        <v>2020</v>
      </c>
      <c r="C2173" t="s">
        <v>1556</v>
      </c>
      <c r="D2173" t="s">
        <v>1986</v>
      </c>
      <c r="E2173">
        <v>1</v>
      </c>
      <c r="F2173">
        <v>1</v>
      </c>
      <c r="L2173" t="str">
        <f>VLOOKUP($D2173,Artslister!$A$1:$W$99,2,FALSE)</f>
        <v>Phleum phleoides</v>
      </c>
      <c r="M2173" t="str">
        <f>VLOOKUP($D2173,Artslister!$A$1:$W$99,3,FALSE)</f>
        <v>100127</v>
      </c>
      <c r="N2173" t="str">
        <f>VLOOKUP($D2173,Artslister!$A$1:$W$99,4,FALSE)</f>
        <v>135320</v>
      </c>
      <c r="O2173" t="str">
        <f>VLOOKUP($D2173,Artslister!$A$1:$W$99,5,FALSE)</f>
        <v>Plantae</v>
      </c>
      <c r="P2173" t="str">
        <f>VLOOKUP($D2173,Artslister!$A$1:$W$99,6,FALSE)</f>
        <v>Magnoliophyta</v>
      </c>
      <c r="Q2173" t="str">
        <f>VLOOKUP($D2173,Artslister!$A$1:$W$99,7,FALSE)</f>
        <v>Monocots</v>
      </c>
      <c r="R2173" t="str">
        <f>VLOOKUP($D2173,Artslister!$A$1:$W$99,8,FALSE)</f>
        <v>Poales</v>
      </c>
      <c r="S2173" t="str">
        <f>VLOOKUP($D2173,Artslister!$A$1:$W$99,9,FALSE)</f>
        <v>Poaceae</v>
      </c>
      <c r="T2173" t="str">
        <f>VLOOKUP($D2173,Artslister!$A$1:$W$99,10,FALSE)</f>
        <v>Phleum</v>
      </c>
      <c r="U2173" t="str">
        <f>VLOOKUP($D2173,Artslister!$A$1:$W$99,11,FALSE)</f>
        <v>phleoides</v>
      </c>
      <c r="V2173">
        <f>VLOOKUP($D2173,Artslister!$A$1:$W$99,12,FALSE)</f>
        <v>0</v>
      </c>
      <c r="W2173" t="str">
        <f>VLOOKUP($D2173,Artslister!$A$1:$W$99,13,FALSE)</f>
        <v>(L.) H.Karst.</v>
      </c>
      <c r="X2173" t="e">
        <f>VLOOKUP($D2173,Artslister!$A$1:$W$99,15,FALSE)</f>
        <v>#REF!</v>
      </c>
      <c r="Y2173" t="e">
        <f>VLOOKUP($D2173,Artslister!$A$1:$W$99,17,FALSE)</f>
        <v>#N/A</v>
      </c>
    </row>
    <row r="2174" spans="1:25" hidden="1" x14ac:dyDescent="0.3">
      <c r="A2174" t="s">
        <v>80</v>
      </c>
      <c r="B2174">
        <v>2020</v>
      </c>
      <c r="C2174" t="s">
        <v>1691</v>
      </c>
      <c r="D2174" t="s">
        <v>1986</v>
      </c>
      <c r="E2174">
        <v>0.1</v>
      </c>
      <c r="F2174">
        <v>1</v>
      </c>
      <c r="L2174" t="str">
        <f>VLOOKUP($D2174,Artslister!$A$1:$W$99,2,FALSE)</f>
        <v>Phleum phleoides</v>
      </c>
      <c r="M2174" t="str">
        <f>VLOOKUP($D2174,Artslister!$A$1:$W$99,3,FALSE)</f>
        <v>100127</v>
      </c>
      <c r="N2174" t="str">
        <f>VLOOKUP($D2174,Artslister!$A$1:$W$99,4,FALSE)</f>
        <v>135320</v>
      </c>
      <c r="O2174" t="str">
        <f>VLOOKUP($D2174,Artslister!$A$1:$W$99,5,FALSE)</f>
        <v>Plantae</v>
      </c>
      <c r="P2174" t="str">
        <f>VLOOKUP($D2174,Artslister!$A$1:$W$99,6,FALSE)</f>
        <v>Magnoliophyta</v>
      </c>
      <c r="Q2174" t="str">
        <f>VLOOKUP($D2174,Artslister!$A$1:$W$99,7,FALSE)</f>
        <v>Monocots</v>
      </c>
      <c r="R2174" t="str">
        <f>VLOOKUP($D2174,Artslister!$A$1:$W$99,8,FALSE)</f>
        <v>Poales</v>
      </c>
      <c r="S2174" t="str">
        <f>VLOOKUP($D2174,Artslister!$A$1:$W$99,9,FALSE)</f>
        <v>Poaceae</v>
      </c>
      <c r="T2174" t="str">
        <f>VLOOKUP($D2174,Artslister!$A$1:$W$99,10,FALSE)</f>
        <v>Phleum</v>
      </c>
      <c r="U2174" t="str">
        <f>VLOOKUP($D2174,Artslister!$A$1:$W$99,11,FALSE)</f>
        <v>phleoides</v>
      </c>
      <c r="V2174">
        <f>VLOOKUP($D2174,Artslister!$A$1:$W$99,12,FALSE)</f>
        <v>0</v>
      </c>
      <c r="W2174" t="str">
        <f>VLOOKUP($D2174,Artslister!$A$1:$W$99,13,FALSE)</f>
        <v>(L.) H.Karst.</v>
      </c>
      <c r="X2174" t="e">
        <f>VLOOKUP($D2174,Artslister!$A$1:$W$99,15,FALSE)</f>
        <v>#REF!</v>
      </c>
      <c r="Y2174" t="e">
        <f>VLOOKUP($D2174,Artslister!$A$1:$W$99,17,FALSE)</f>
        <v>#N/A</v>
      </c>
    </row>
    <row r="2175" spans="1:25" hidden="1" x14ac:dyDescent="0.3">
      <c r="A2175" t="s">
        <v>80</v>
      </c>
      <c r="B2175">
        <v>2020</v>
      </c>
      <c r="C2175" t="s">
        <v>1696</v>
      </c>
      <c r="D2175" t="s">
        <v>1986</v>
      </c>
      <c r="E2175">
        <v>0.1</v>
      </c>
      <c r="F2175">
        <v>1</v>
      </c>
      <c r="L2175" t="str">
        <f>VLOOKUP($D2175,Artslister!$A$1:$W$99,2,FALSE)</f>
        <v>Phleum phleoides</v>
      </c>
      <c r="M2175" t="str">
        <f>VLOOKUP($D2175,Artslister!$A$1:$W$99,3,FALSE)</f>
        <v>100127</v>
      </c>
      <c r="N2175" t="str">
        <f>VLOOKUP($D2175,Artslister!$A$1:$W$99,4,FALSE)</f>
        <v>135320</v>
      </c>
      <c r="O2175" t="str">
        <f>VLOOKUP($D2175,Artslister!$A$1:$W$99,5,FALSE)</f>
        <v>Plantae</v>
      </c>
      <c r="P2175" t="str">
        <f>VLOOKUP($D2175,Artslister!$A$1:$W$99,6,FALSE)</f>
        <v>Magnoliophyta</v>
      </c>
      <c r="Q2175" t="str">
        <f>VLOOKUP($D2175,Artslister!$A$1:$W$99,7,FALSE)</f>
        <v>Monocots</v>
      </c>
      <c r="R2175" t="str">
        <f>VLOOKUP($D2175,Artslister!$A$1:$W$99,8,FALSE)</f>
        <v>Poales</v>
      </c>
      <c r="S2175" t="str">
        <f>VLOOKUP($D2175,Artslister!$A$1:$W$99,9,FALSE)</f>
        <v>Poaceae</v>
      </c>
      <c r="T2175" t="str">
        <f>VLOOKUP($D2175,Artslister!$A$1:$W$99,10,FALSE)</f>
        <v>Phleum</v>
      </c>
      <c r="U2175" t="str">
        <f>VLOOKUP($D2175,Artslister!$A$1:$W$99,11,FALSE)</f>
        <v>phleoides</v>
      </c>
      <c r="V2175">
        <f>VLOOKUP($D2175,Artslister!$A$1:$W$99,12,FALSE)</f>
        <v>0</v>
      </c>
      <c r="W2175" t="str">
        <f>VLOOKUP($D2175,Artslister!$A$1:$W$99,13,FALSE)</f>
        <v>(L.) H.Karst.</v>
      </c>
      <c r="X2175" t="e">
        <f>VLOOKUP($D2175,Artslister!$A$1:$W$99,15,FALSE)</f>
        <v>#REF!</v>
      </c>
      <c r="Y2175" t="e">
        <f>VLOOKUP($D2175,Artslister!$A$1:$W$99,17,FALSE)</f>
        <v>#N/A</v>
      </c>
    </row>
    <row r="2176" spans="1:25" hidden="1" x14ac:dyDescent="0.3">
      <c r="A2176" t="s">
        <v>80</v>
      </c>
      <c r="B2176">
        <v>2020</v>
      </c>
      <c r="C2176" t="s">
        <v>1697</v>
      </c>
      <c r="D2176" t="s">
        <v>1986</v>
      </c>
      <c r="E2176">
        <v>3</v>
      </c>
      <c r="F2176">
        <v>1</v>
      </c>
      <c r="L2176" t="str">
        <f>VLOOKUP($D2176,Artslister!$A$1:$W$99,2,FALSE)</f>
        <v>Phleum phleoides</v>
      </c>
      <c r="M2176" t="str">
        <f>VLOOKUP($D2176,Artslister!$A$1:$W$99,3,FALSE)</f>
        <v>100127</v>
      </c>
      <c r="N2176" t="str">
        <f>VLOOKUP($D2176,Artslister!$A$1:$W$99,4,FALSE)</f>
        <v>135320</v>
      </c>
      <c r="O2176" t="str">
        <f>VLOOKUP($D2176,Artslister!$A$1:$W$99,5,FALSE)</f>
        <v>Plantae</v>
      </c>
      <c r="P2176" t="str">
        <f>VLOOKUP($D2176,Artslister!$A$1:$W$99,6,FALSE)</f>
        <v>Magnoliophyta</v>
      </c>
      <c r="Q2176" t="str">
        <f>VLOOKUP($D2176,Artslister!$A$1:$W$99,7,FALSE)</f>
        <v>Monocots</v>
      </c>
      <c r="R2176" t="str">
        <f>VLOOKUP($D2176,Artslister!$A$1:$W$99,8,FALSE)</f>
        <v>Poales</v>
      </c>
      <c r="S2176" t="str">
        <f>VLOOKUP($D2176,Artslister!$A$1:$W$99,9,FALSE)</f>
        <v>Poaceae</v>
      </c>
      <c r="T2176" t="str">
        <f>VLOOKUP($D2176,Artslister!$A$1:$W$99,10,FALSE)</f>
        <v>Phleum</v>
      </c>
      <c r="U2176" t="str">
        <f>VLOOKUP($D2176,Artslister!$A$1:$W$99,11,FALSE)</f>
        <v>phleoides</v>
      </c>
      <c r="V2176">
        <f>VLOOKUP($D2176,Artslister!$A$1:$W$99,12,FALSE)</f>
        <v>0</v>
      </c>
      <c r="W2176" t="str">
        <f>VLOOKUP($D2176,Artslister!$A$1:$W$99,13,FALSE)</f>
        <v>(L.) H.Karst.</v>
      </c>
      <c r="X2176" t="e">
        <f>VLOOKUP($D2176,Artslister!$A$1:$W$99,15,FALSE)</f>
        <v>#REF!</v>
      </c>
      <c r="Y2176" t="e">
        <f>VLOOKUP($D2176,Artslister!$A$1:$W$99,17,FALSE)</f>
        <v>#N/A</v>
      </c>
    </row>
    <row r="2177" spans="1:25" hidden="1" x14ac:dyDescent="0.3">
      <c r="A2177" t="s">
        <v>80</v>
      </c>
      <c r="B2177">
        <v>2020</v>
      </c>
      <c r="C2177" t="s">
        <v>1698</v>
      </c>
      <c r="D2177" t="s">
        <v>1986</v>
      </c>
      <c r="E2177">
        <v>1</v>
      </c>
      <c r="F2177">
        <v>1</v>
      </c>
      <c r="L2177" t="str">
        <f>VLOOKUP($D2177,Artslister!$A$1:$W$99,2,FALSE)</f>
        <v>Phleum phleoides</v>
      </c>
      <c r="M2177" t="str">
        <f>VLOOKUP($D2177,Artslister!$A$1:$W$99,3,FALSE)</f>
        <v>100127</v>
      </c>
      <c r="N2177" t="str">
        <f>VLOOKUP($D2177,Artslister!$A$1:$W$99,4,FALSE)</f>
        <v>135320</v>
      </c>
      <c r="O2177" t="str">
        <f>VLOOKUP($D2177,Artslister!$A$1:$W$99,5,FALSE)</f>
        <v>Plantae</v>
      </c>
      <c r="P2177" t="str">
        <f>VLOOKUP($D2177,Artslister!$A$1:$W$99,6,FALSE)</f>
        <v>Magnoliophyta</v>
      </c>
      <c r="Q2177" t="str">
        <f>VLOOKUP($D2177,Artslister!$A$1:$W$99,7,FALSE)</f>
        <v>Monocots</v>
      </c>
      <c r="R2177" t="str">
        <f>VLOOKUP($D2177,Artslister!$A$1:$W$99,8,FALSE)</f>
        <v>Poales</v>
      </c>
      <c r="S2177" t="str">
        <f>VLOOKUP($D2177,Artslister!$A$1:$W$99,9,FALSE)</f>
        <v>Poaceae</v>
      </c>
      <c r="T2177" t="str">
        <f>VLOOKUP($D2177,Artslister!$A$1:$W$99,10,FALSE)</f>
        <v>Phleum</v>
      </c>
      <c r="U2177" t="str">
        <f>VLOOKUP($D2177,Artslister!$A$1:$W$99,11,FALSE)</f>
        <v>phleoides</v>
      </c>
      <c r="V2177">
        <f>VLOOKUP($D2177,Artslister!$A$1:$W$99,12,FALSE)</f>
        <v>0</v>
      </c>
      <c r="W2177" t="str">
        <f>VLOOKUP($D2177,Artslister!$A$1:$W$99,13,FALSE)</f>
        <v>(L.) H.Karst.</v>
      </c>
      <c r="X2177" t="e">
        <f>VLOOKUP($D2177,Artslister!$A$1:$W$99,15,FALSE)</f>
        <v>#REF!</v>
      </c>
      <c r="Y2177" t="e">
        <f>VLOOKUP($D2177,Artslister!$A$1:$W$99,17,FALSE)</f>
        <v>#N/A</v>
      </c>
    </row>
    <row r="2178" spans="1:25" hidden="1" x14ac:dyDescent="0.3">
      <c r="A2178" t="s">
        <v>80</v>
      </c>
      <c r="B2178">
        <v>2020</v>
      </c>
      <c r="C2178" t="s">
        <v>1700</v>
      </c>
      <c r="D2178" t="s">
        <v>1986</v>
      </c>
      <c r="E2178">
        <v>1</v>
      </c>
      <c r="F2178">
        <v>1</v>
      </c>
      <c r="L2178" t="str">
        <f>VLOOKUP($D2178,Artslister!$A$1:$W$99,2,FALSE)</f>
        <v>Phleum phleoides</v>
      </c>
      <c r="M2178" t="str">
        <f>VLOOKUP($D2178,Artslister!$A$1:$W$99,3,FALSE)</f>
        <v>100127</v>
      </c>
      <c r="N2178" t="str">
        <f>VLOOKUP($D2178,Artslister!$A$1:$W$99,4,FALSE)</f>
        <v>135320</v>
      </c>
      <c r="O2178" t="str">
        <f>VLOOKUP($D2178,Artslister!$A$1:$W$99,5,FALSE)</f>
        <v>Plantae</v>
      </c>
      <c r="P2178" t="str">
        <f>VLOOKUP($D2178,Artslister!$A$1:$W$99,6,FALSE)</f>
        <v>Magnoliophyta</v>
      </c>
      <c r="Q2178" t="str">
        <f>VLOOKUP($D2178,Artslister!$A$1:$W$99,7,FALSE)</f>
        <v>Monocots</v>
      </c>
      <c r="R2178" t="str">
        <f>VLOOKUP($D2178,Artslister!$A$1:$W$99,8,FALSE)</f>
        <v>Poales</v>
      </c>
      <c r="S2178" t="str">
        <f>VLOOKUP($D2178,Artslister!$A$1:$W$99,9,FALSE)</f>
        <v>Poaceae</v>
      </c>
      <c r="T2178" t="str">
        <f>VLOOKUP($D2178,Artslister!$A$1:$W$99,10,FALSE)</f>
        <v>Phleum</v>
      </c>
      <c r="U2178" t="str">
        <f>VLOOKUP($D2178,Artslister!$A$1:$W$99,11,FALSE)</f>
        <v>phleoides</v>
      </c>
      <c r="V2178">
        <f>VLOOKUP($D2178,Artslister!$A$1:$W$99,12,FALSE)</f>
        <v>0</v>
      </c>
      <c r="W2178" t="str">
        <f>VLOOKUP($D2178,Artslister!$A$1:$W$99,13,FALSE)</f>
        <v>(L.) H.Karst.</v>
      </c>
      <c r="X2178" t="e">
        <f>VLOOKUP($D2178,Artslister!$A$1:$W$99,15,FALSE)</f>
        <v>#REF!</v>
      </c>
      <c r="Y2178" t="e">
        <f>VLOOKUP($D2178,Artslister!$A$1:$W$99,17,FALSE)</f>
        <v>#N/A</v>
      </c>
    </row>
    <row r="2179" spans="1:25" hidden="1" x14ac:dyDescent="0.3">
      <c r="A2179" t="s">
        <v>80</v>
      </c>
      <c r="B2179">
        <v>2020</v>
      </c>
      <c r="C2179" t="s">
        <v>1702</v>
      </c>
      <c r="D2179" t="s">
        <v>1986</v>
      </c>
      <c r="E2179">
        <v>0.1</v>
      </c>
      <c r="F2179">
        <v>1</v>
      </c>
      <c r="L2179" t="str">
        <f>VLOOKUP($D2179,Artslister!$A$1:$W$99,2,FALSE)</f>
        <v>Phleum phleoides</v>
      </c>
      <c r="M2179" t="str">
        <f>VLOOKUP($D2179,Artslister!$A$1:$W$99,3,FALSE)</f>
        <v>100127</v>
      </c>
      <c r="N2179" t="str">
        <f>VLOOKUP($D2179,Artslister!$A$1:$W$99,4,FALSE)</f>
        <v>135320</v>
      </c>
      <c r="O2179" t="str">
        <f>VLOOKUP($D2179,Artslister!$A$1:$W$99,5,FALSE)</f>
        <v>Plantae</v>
      </c>
      <c r="P2179" t="str">
        <f>VLOOKUP($D2179,Artslister!$A$1:$W$99,6,FALSE)</f>
        <v>Magnoliophyta</v>
      </c>
      <c r="Q2179" t="str">
        <f>VLOOKUP($D2179,Artslister!$A$1:$W$99,7,FALSE)</f>
        <v>Monocots</v>
      </c>
      <c r="R2179" t="str">
        <f>VLOOKUP($D2179,Artslister!$A$1:$W$99,8,FALSE)</f>
        <v>Poales</v>
      </c>
      <c r="S2179" t="str">
        <f>VLOOKUP($D2179,Artslister!$A$1:$W$99,9,FALSE)</f>
        <v>Poaceae</v>
      </c>
      <c r="T2179" t="str">
        <f>VLOOKUP($D2179,Artslister!$A$1:$W$99,10,FALSE)</f>
        <v>Phleum</v>
      </c>
      <c r="U2179" t="str">
        <f>VLOOKUP($D2179,Artslister!$A$1:$W$99,11,FALSE)</f>
        <v>phleoides</v>
      </c>
      <c r="V2179">
        <f>VLOOKUP($D2179,Artslister!$A$1:$W$99,12,FALSE)</f>
        <v>0</v>
      </c>
      <c r="W2179" t="str">
        <f>VLOOKUP($D2179,Artslister!$A$1:$W$99,13,FALSE)</f>
        <v>(L.) H.Karst.</v>
      </c>
      <c r="X2179" t="e">
        <f>VLOOKUP($D2179,Artslister!$A$1:$W$99,15,FALSE)</f>
        <v>#REF!</v>
      </c>
      <c r="Y2179" t="e">
        <f>VLOOKUP($D2179,Artslister!$A$1:$W$99,17,FALSE)</f>
        <v>#N/A</v>
      </c>
    </row>
    <row r="2180" spans="1:25" hidden="1" x14ac:dyDescent="0.3">
      <c r="A2180" t="s">
        <v>80</v>
      </c>
      <c r="B2180">
        <v>2020</v>
      </c>
      <c r="C2180" t="s">
        <v>1706</v>
      </c>
      <c r="D2180" t="s">
        <v>1986</v>
      </c>
      <c r="E2180">
        <v>1</v>
      </c>
      <c r="F2180">
        <v>1</v>
      </c>
      <c r="L2180" t="str">
        <f>VLOOKUP($D2180,Artslister!$A$1:$W$99,2,FALSE)</f>
        <v>Phleum phleoides</v>
      </c>
      <c r="M2180" t="str">
        <f>VLOOKUP($D2180,Artslister!$A$1:$W$99,3,FALSE)</f>
        <v>100127</v>
      </c>
      <c r="N2180" t="str">
        <f>VLOOKUP($D2180,Artslister!$A$1:$W$99,4,FALSE)</f>
        <v>135320</v>
      </c>
      <c r="O2180" t="str">
        <f>VLOOKUP($D2180,Artslister!$A$1:$W$99,5,FALSE)</f>
        <v>Plantae</v>
      </c>
      <c r="P2180" t="str">
        <f>VLOOKUP($D2180,Artslister!$A$1:$W$99,6,FALSE)</f>
        <v>Magnoliophyta</v>
      </c>
      <c r="Q2180" t="str">
        <f>VLOOKUP($D2180,Artslister!$A$1:$W$99,7,FALSE)</f>
        <v>Monocots</v>
      </c>
      <c r="R2180" t="str">
        <f>VLOOKUP($D2180,Artslister!$A$1:$W$99,8,FALSE)</f>
        <v>Poales</v>
      </c>
      <c r="S2180" t="str">
        <f>VLOOKUP($D2180,Artslister!$A$1:$W$99,9,FALSE)</f>
        <v>Poaceae</v>
      </c>
      <c r="T2180" t="str">
        <f>VLOOKUP($D2180,Artslister!$A$1:$W$99,10,FALSE)</f>
        <v>Phleum</v>
      </c>
      <c r="U2180" t="str">
        <f>VLOOKUP($D2180,Artslister!$A$1:$W$99,11,FALSE)</f>
        <v>phleoides</v>
      </c>
      <c r="V2180">
        <f>VLOOKUP($D2180,Artslister!$A$1:$W$99,12,FALSE)</f>
        <v>0</v>
      </c>
      <c r="W2180" t="str">
        <f>VLOOKUP($D2180,Artslister!$A$1:$W$99,13,FALSE)</f>
        <v>(L.) H.Karst.</v>
      </c>
      <c r="X2180" t="e">
        <f>VLOOKUP($D2180,Artslister!$A$1:$W$99,15,FALSE)</f>
        <v>#REF!</v>
      </c>
      <c r="Y2180" t="e">
        <f>VLOOKUP($D2180,Artslister!$A$1:$W$99,17,FALSE)</f>
        <v>#N/A</v>
      </c>
    </row>
    <row r="2181" spans="1:25" hidden="1" x14ac:dyDescent="0.3">
      <c r="A2181" t="s">
        <v>86</v>
      </c>
      <c r="B2181">
        <v>2020</v>
      </c>
      <c r="C2181" t="s">
        <v>1750</v>
      </c>
      <c r="D2181" t="s">
        <v>1986</v>
      </c>
      <c r="E2181">
        <v>1</v>
      </c>
      <c r="F2181">
        <v>1</v>
      </c>
      <c r="L2181" t="str">
        <f>VLOOKUP($D2181,Artslister!$A$1:$W$99,2,FALSE)</f>
        <v>Phleum phleoides</v>
      </c>
      <c r="M2181" t="str">
        <f>VLOOKUP($D2181,Artslister!$A$1:$W$99,3,FALSE)</f>
        <v>100127</v>
      </c>
      <c r="N2181" t="str">
        <f>VLOOKUP($D2181,Artslister!$A$1:$W$99,4,FALSE)</f>
        <v>135320</v>
      </c>
      <c r="O2181" t="str">
        <f>VLOOKUP($D2181,Artslister!$A$1:$W$99,5,FALSE)</f>
        <v>Plantae</v>
      </c>
      <c r="P2181" t="str">
        <f>VLOOKUP($D2181,Artslister!$A$1:$W$99,6,FALSE)</f>
        <v>Magnoliophyta</v>
      </c>
      <c r="Q2181" t="str">
        <f>VLOOKUP($D2181,Artslister!$A$1:$W$99,7,FALSE)</f>
        <v>Monocots</v>
      </c>
      <c r="R2181" t="str">
        <f>VLOOKUP($D2181,Artslister!$A$1:$W$99,8,FALSE)</f>
        <v>Poales</v>
      </c>
      <c r="S2181" t="str">
        <f>VLOOKUP($D2181,Artslister!$A$1:$W$99,9,FALSE)</f>
        <v>Poaceae</v>
      </c>
      <c r="T2181" t="str">
        <f>VLOOKUP($D2181,Artslister!$A$1:$W$99,10,FALSE)</f>
        <v>Phleum</v>
      </c>
      <c r="U2181" t="str">
        <f>VLOOKUP($D2181,Artslister!$A$1:$W$99,11,FALSE)</f>
        <v>phleoides</v>
      </c>
      <c r="V2181">
        <f>VLOOKUP($D2181,Artslister!$A$1:$W$99,12,FALSE)</f>
        <v>0</v>
      </c>
      <c r="W2181" t="str">
        <f>VLOOKUP($D2181,Artslister!$A$1:$W$99,13,FALSE)</f>
        <v>(L.) H.Karst.</v>
      </c>
      <c r="X2181" t="e">
        <f>VLOOKUP($D2181,Artslister!$A$1:$W$99,15,FALSE)</f>
        <v>#REF!</v>
      </c>
      <c r="Y2181" t="e">
        <f>VLOOKUP($D2181,Artslister!$A$1:$W$99,17,FALSE)</f>
        <v>#N/A</v>
      </c>
    </row>
    <row r="2182" spans="1:25" hidden="1" x14ac:dyDescent="0.3">
      <c r="A2182" t="s">
        <v>86</v>
      </c>
      <c r="B2182">
        <v>2020</v>
      </c>
      <c r="C2182" t="s">
        <v>1753</v>
      </c>
      <c r="D2182" t="s">
        <v>1986</v>
      </c>
      <c r="E2182">
        <v>1</v>
      </c>
      <c r="F2182">
        <v>1</v>
      </c>
      <c r="L2182" t="str">
        <f>VLOOKUP($D2182,Artslister!$A$1:$W$99,2,FALSE)</f>
        <v>Phleum phleoides</v>
      </c>
      <c r="M2182" t="str">
        <f>VLOOKUP($D2182,Artslister!$A$1:$W$99,3,FALSE)</f>
        <v>100127</v>
      </c>
      <c r="N2182" t="str">
        <f>VLOOKUP($D2182,Artslister!$A$1:$W$99,4,FALSE)</f>
        <v>135320</v>
      </c>
      <c r="O2182" t="str">
        <f>VLOOKUP($D2182,Artslister!$A$1:$W$99,5,FALSE)</f>
        <v>Plantae</v>
      </c>
      <c r="P2182" t="str">
        <f>VLOOKUP($D2182,Artslister!$A$1:$W$99,6,FALSE)</f>
        <v>Magnoliophyta</v>
      </c>
      <c r="Q2182" t="str">
        <f>VLOOKUP($D2182,Artslister!$A$1:$W$99,7,FALSE)</f>
        <v>Monocots</v>
      </c>
      <c r="R2182" t="str">
        <f>VLOOKUP($D2182,Artslister!$A$1:$W$99,8,FALSE)</f>
        <v>Poales</v>
      </c>
      <c r="S2182" t="str">
        <f>VLOOKUP($D2182,Artslister!$A$1:$W$99,9,FALSE)</f>
        <v>Poaceae</v>
      </c>
      <c r="T2182" t="str">
        <f>VLOOKUP($D2182,Artslister!$A$1:$W$99,10,FALSE)</f>
        <v>Phleum</v>
      </c>
      <c r="U2182" t="str">
        <f>VLOOKUP($D2182,Artslister!$A$1:$W$99,11,FALSE)</f>
        <v>phleoides</v>
      </c>
      <c r="V2182">
        <f>VLOOKUP($D2182,Artslister!$A$1:$W$99,12,FALSE)</f>
        <v>0</v>
      </c>
      <c r="W2182" t="str">
        <f>VLOOKUP($D2182,Artslister!$A$1:$W$99,13,FALSE)</f>
        <v>(L.) H.Karst.</v>
      </c>
      <c r="X2182" t="e">
        <f>VLOOKUP($D2182,Artslister!$A$1:$W$99,15,FALSE)</f>
        <v>#REF!</v>
      </c>
      <c r="Y2182" t="e">
        <f>VLOOKUP($D2182,Artslister!$A$1:$W$99,17,FALSE)</f>
        <v>#N/A</v>
      </c>
    </row>
    <row r="2183" spans="1:25" hidden="1" x14ac:dyDescent="0.3">
      <c r="A2183" t="s">
        <v>86</v>
      </c>
      <c r="B2183">
        <v>2020</v>
      </c>
      <c r="C2183" t="s">
        <v>1755</v>
      </c>
      <c r="D2183" t="s">
        <v>1986</v>
      </c>
      <c r="E2183">
        <v>1</v>
      </c>
      <c r="F2183">
        <v>1</v>
      </c>
      <c r="L2183" t="str">
        <f>VLOOKUP($D2183,Artslister!$A$1:$W$99,2,FALSE)</f>
        <v>Phleum phleoides</v>
      </c>
      <c r="M2183" t="str">
        <f>VLOOKUP($D2183,Artslister!$A$1:$W$99,3,FALSE)</f>
        <v>100127</v>
      </c>
      <c r="N2183" t="str">
        <f>VLOOKUP($D2183,Artslister!$A$1:$W$99,4,FALSE)</f>
        <v>135320</v>
      </c>
      <c r="O2183" t="str">
        <f>VLOOKUP($D2183,Artslister!$A$1:$W$99,5,FALSE)</f>
        <v>Plantae</v>
      </c>
      <c r="P2183" t="str">
        <f>VLOOKUP($D2183,Artslister!$A$1:$W$99,6,FALSE)</f>
        <v>Magnoliophyta</v>
      </c>
      <c r="Q2183" t="str">
        <f>VLOOKUP($D2183,Artslister!$A$1:$W$99,7,FALSE)</f>
        <v>Monocots</v>
      </c>
      <c r="R2183" t="str">
        <f>VLOOKUP($D2183,Artslister!$A$1:$W$99,8,FALSE)</f>
        <v>Poales</v>
      </c>
      <c r="S2183" t="str">
        <f>VLOOKUP($D2183,Artslister!$A$1:$W$99,9,FALSE)</f>
        <v>Poaceae</v>
      </c>
      <c r="T2183" t="str">
        <f>VLOOKUP($D2183,Artslister!$A$1:$W$99,10,FALSE)</f>
        <v>Phleum</v>
      </c>
      <c r="U2183" t="str">
        <f>VLOOKUP($D2183,Artslister!$A$1:$W$99,11,FALSE)</f>
        <v>phleoides</v>
      </c>
      <c r="V2183">
        <f>VLOOKUP($D2183,Artslister!$A$1:$W$99,12,FALSE)</f>
        <v>0</v>
      </c>
      <c r="W2183" t="str">
        <f>VLOOKUP($D2183,Artslister!$A$1:$W$99,13,FALSE)</f>
        <v>(L.) H.Karst.</v>
      </c>
      <c r="X2183" t="e">
        <f>VLOOKUP($D2183,Artslister!$A$1:$W$99,15,FALSE)</f>
        <v>#REF!</v>
      </c>
      <c r="Y2183" t="e">
        <f>VLOOKUP($D2183,Artslister!$A$1:$W$99,17,FALSE)</f>
        <v>#N/A</v>
      </c>
    </row>
    <row r="2184" spans="1:25" hidden="1" x14ac:dyDescent="0.3">
      <c r="A2184" t="s">
        <v>86</v>
      </c>
      <c r="B2184">
        <v>2020</v>
      </c>
      <c r="C2184" t="s">
        <v>1757</v>
      </c>
      <c r="D2184" t="s">
        <v>1986</v>
      </c>
      <c r="E2184">
        <v>1</v>
      </c>
      <c r="F2184">
        <v>1</v>
      </c>
      <c r="L2184" t="str">
        <f>VLOOKUP($D2184,Artslister!$A$1:$W$99,2,FALSE)</f>
        <v>Phleum phleoides</v>
      </c>
      <c r="M2184" t="str">
        <f>VLOOKUP($D2184,Artslister!$A$1:$W$99,3,FALSE)</f>
        <v>100127</v>
      </c>
      <c r="N2184" t="str">
        <f>VLOOKUP($D2184,Artslister!$A$1:$W$99,4,FALSE)</f>
        <v>135320</v>
      </c>
      <c r="O2184" t="str">
        <f>VLOOKUP($D2184,Artslister!$A$1:$W$99,5,FALSE)</f>
        <v>Plantae</v>
      </c>
      <c r="P2184" t="str">
        <f>VLOOKUP($D2184,Artslister!$A$1:$W$99,6,FALSE)</f>
        <v>Magnoliophyta</v>
      </c>
      <c r="Q2184" t="str">
        <f>VLOOKUP($D2184,Artslister!$A$1:$W$99,7,FALSE)</f>
        <v>Monocots</v>
      </c>
      <c r="R2184" t="str">
        <f>VLOOKUP($D2184,Artslister!$A$1:$W$99,8,FALSE)</f>
        <v>Poales</v>
      </c>
      <c r="S2184" t="str">
        <f>VLOOKUP($D2184,Artslister!$A$1:$W$99,9,FALSE)</f>
        <v>Poaceae</v>
      </c>
      <c r="T2184" t="str">
        <f>VLOOKUP($D2184,Artslister!$A$1:$W$99,10,FALSE)</f>
        <v>Phleum</v>
      </c>
      <c r="U2184" t="str">
        <f>VLOOKUP($D2184,Artslister!$A$1:$W$99,11,FALSE)</f>
        <v>phleoides</v>
      </c>
      <c r="V2184">
        <f>VLOOKUP($D2184,Artslister!$A$1:$W$99,12,FALSE)</f>
        <v>0</v>
      </c>
      <c r="W2184" t="str">
        <f>VLOOKUP($D2184,Artslister!$A$1:$W$99,13,FALSE)</f>
        <v>(L.) H.Karst.</v>
      </c>
      <c r="X2184" t="e">
        <f>VLOOKUP($D2184,Artslister!$A$1:$W$99,15,FALSE)</f>
        <v>#REF!</v>
      </c>
      <c r="Y2184" t="e">
        <f>VLOOKUP($D2184,Artslister!$A$1:$W$99,17,FALSE)</f>
        <v>#N/A</v>
      </c>
    </row>
    <row r="2185" spans="1:25" hidden="1" x14ac:dyDescent="0.3">
      <c r="A2185" t="s">
        <v>86</v>
      </c>
      <c r="B2185">
        <v>2020</v>
      </c>
      <c r="C2185" t="s">
        <v>1759</v>
      </c>
      <c r="D2185" t="s">
        <v>1986</v>
      </c>
      <c r="E2185">
        <v>8</v>
      </c>
      <c r="F2185">
        <v>1</v>
      </c>
      <c r="L2185" t="str">
        <f>VLOOKUP($D2185,Artslister!$A$1:$W$99,2,FALSE)</f>
        <v>Phleum phleoides</v>
      </c>
      <c r="M2185" t="str">
        <f>VLOOKUP($D2185,Artslister!$A$1:$W$99,3,FALSE)</f>
        <v>100127</v>
      </c>
      <c r="N2185" t="str">
        <f>VLOOKUP($D2185,Artslister!$A$1:$W$99,4,FALSE)</f>
        <v>135320</v>
      </c>
      <c r="O2185" t="str">
        <f>VLOOKUP($D2185,Artslister!$A$1:$W$99,5,FALSE)</f>
        <v>Plantae</v>
      </c>
      <c r="P2185" t="str">
        <f>VLOOKUP($D2185,Artslister!$A$1:$W$99,6,FALSE)</f>
        <v>Magnoliophyta</v>
      </c>
      <c r="Q2185" t="str">
        <f>VLOOKUP($D2185,Artslister!$A$1:$W$99,7,FALSE)</f>
        <v>Monocots</v>
      </c>
      <c r="R2185" t="str">
        <f>VLOOKUP($D2185,Artslister!$A$1:$W$99,8,FALSE)</f>
        <v>Poales</v>
      </c>
      <c r="S2185" t="str">
        <f>VLOOKUP($D2185,Artslister!$A$1:$W$99,9,FALSE)</f>
        <v>Poaceae</v>
      </c>
      <c r="T2185" t="str">
        <f>VLOOKUP($D2185,Artslister!$A$1:$W$99,10,FALSE)</f>
        <v>Phleum</v>
      </c>
      <c r="U2185" t="str">
        <f>VLOOKUP($D2185,Artslister!$A$1:$W$99,11,FALSE)</f>
        <v>phleoides</v>
      </c>
      <c r="V2185">
        <f>VLOOKUP($D2185,Artslister!$A$1:$W$99,12,FALSE)</f>
        <v>0</v>
      </c>
      <c r="W2185" t="str">
        <f>VLOOKUP($D2185,Artslister!$A$1:$W$99,13,FALSE)</f>
        <v>(L.) H.Karst.</v>
      </c>
      <c r="X2185" t="e">
        <f>VLOOKUP($D2185,Artslister!$A$1:$W$99,15,FALSE)</f>
        <v>#REF!</v>
      </c>
      <c r="Y2185" t="e">
        <f>VLOOKUP($D2185,Artslister!$A$1:$W$99,17,FALSE)</f>
        <v>#N/A</v>
      </c>
    </row>
    <row r="2186" spans="1:25" hidden="1" x14ac:dyDescent="0.3">
      <c r="A2186" t="s">
        <v>86</v>
      </c>
      <c r="B2186">
        <v>2020</v>
      </c>
      <c r="C2186" t="s">
        <v>1761</v>
      </c>
      <c r="D2186" t="s">
        <v>1986</v>
      </c>
      <c r="E2186">
        <v>1</v>
      </c>
      <c r="F2186">
        <v>1</v>
      </c>
      <c r="L2186" t="str">
        <f>VLOOKUP($D2186,Artslister!$A$1:$W$99,2,FALSE)</f>
        <v>Phleum phleoides</v>
      </c>
      <c r="M2186" t="str">
        <f>VLOOKUP($D2186,Artslister!$A$1:$W$99,3,FALSE)</f>
        <v>100127</v>
      </c>
      <c r="N2186" t="str">
        <f>VLOOKUP($D2186,Artslister!$A$1:$W$99,4,FALSE)</f>
        <v>135320</v>
      </c>
      <c r="O2186" t="str">
        <f>VLOOKUP($D2186,Artslister!$A$1:$W$99,5,FALSE)</f>
        <v>Plantae</v>
      </c>
      <c r="P2186" t="str">
        <f>VLOOKUP($D2186,Artslister!$A$1:$W$99,6,FALSE)</f>
        <v>Magnoliophyta</v>
      </c>
      <c r="Q2186" t="str">
        <f>VLOOKUP($D2186,Artslister!$A$1:$W$99,7,FALSE)</f>
        <v>Monocots</v>
      </c>
      <c r="R2186" t="str">
        <f>VLOOKUP($D2186,Artslister!$A$1:$W$99,8,FALSE)</f>
        <v>Poales</v>
      </c>
      <c r="S2186" t="str">
        <f>VLOOKUP($D2186,Artslister!$A$1:$W$99,9,FALSE)</f>
        <v>Poaceae</v>
      </c>
      <c r="T2186" t="str">
        <f>VLOOKUP($D2186,Artslister!$A$1:$W$99,10,FALSE)</f>
        <v>Phleum</v>
      </c>
      <c r="U2186" t="str">
        <f>VLOOKUP($D2186,Artslister!$A$1:$W$99,11,FALSE)</f>
        <v>phleoides</v>
      </c>
      <c r="V2186">
        <f>VLOOKUP($D2186,Artslister!$A$1:$W$99,12,FALSE)</f>
        <v>0</v>
      </c>
      <c r="W2186" t="str">
        <f>VLOOKUP($D2186,Artslister!$A$1:$W$99,13,FALSE)</f>
        <v>(L.) H.Karst.</v>
      </c>
      <c r="X2186" t="e">
        <f>VLOOKUP($D2186,Artslister!$A$1:$W$99,15,FALSE)</f>
        <v>#REF!</v>
      </c>
      <c r="Y2186" t="e">
        <f>VLOOKUP($D2186,Artslister!$A$1:$W$99,17,FALSE)</f>
        <v>#N/A</v>
      </c>
    </row>
    <row r="2187" spans="1:25" hidden="1" x14ac:dyDescent="0.3">
      <c r="A2187" t="s">
        <v>86</v>
      </c>
      <c r="B2187">
        <v>2020</v>
      </c>
      <c r="C2187" t="s">
        <v>1763</v>
      </c>
      <c r="D2187" t="s">
        <v>1986</v>
      </c>
      <c r="E2187">
        <v>1</v>
      </c>
      <c r="F2187">
        <v>1</v>
      </c>
      <c r="L2187" t="str">
        <f>VLOOKUP($D2187,Artslister!$A$1:$W$99,2,FALSE)</f>
        <v>Phleum phleoides</v>
      </c>
      <c r="M2187" t="str">
        <f>VLOOKUP($D2187,Artslister!$A$1:$W$99,3,FALSE)</f>
        <v>100127</v>
      </c>
      <c r="N2187" t="str">
        <f>VLOOKUP($D2187,Artslister!$A$1:$W$99,4,FALSE)</f>
        <v>135320</v>
      </c>
      <c r="O2187" t="str">
        <f>VLOOKUP($D2187,Artslister!$A$1:$W$99,5,FALSE)</f>
        <v>Plantae</v>
      </c>
      <c r="P2187" t="str">
        <f>VLOOKUP($D2187,Artslister!$A$1:$W$99,6,FALSE)</f>
        <v>Magnoliophyta</v>
      </c>
      <c r="Q2187" t="str">
        <f>VLOOKUP($D2187,Artslister!$A$1:$W$99,7,FALSE)</f>
        <v>Monocots</v>
      </c>
      <c r="R2187" t="str">
        <f>VLOOKUP($D2187,Artslister!$A$1:$W$99,8,FALSE)</f>
        <v>Poales</v>
      </c>
      <c r="S2187" t="str">
        <f>VLOOKUP($D2187,Artslister!$A$1:$W$99,9,FALSE)</f>
        <v>Poaceae</v>
      </c>
      <c r="T2187" t="str">
        <f>VLOOKUP($D2187,Artslister!$A$1:$W$99,10,FALSE)</f>
        <v>Phleum</v>
      </c>
      <c r="U2187" t="str">
        <f>VLOOKUP($D2187,Artslister!$A$1:$W$99,11,FALSE)</f>
        <v>phleoides</v>
      </c>
      <c r="V2187">
        <f>VLOOKUP($D2187,Artslister!$A$1:$W$99,12,FALSE)</f>
        <v>0</v>
      </c>
      <c r="W2187" t="str">
        <f>VLOOKUP($D2187,Artslister!$A$1:$W$99,13,FALSE)</f>
        <v>(L.) H.Karst.</v>
      </c>
      <c r="X2187" t="e">
        <f>VLOOKUP($D2187,Artslister!$A$1:$W$99,15,FALSE)</f>
        <v>#REF!</v>
      </c>
      <c r="Y2187" t="e">
        <f>VLOOKUP($D2187,Artslister!$A$1:$W$99,17,FALSE)</f>
        <v>#N/A</v>
      </c>
    </row>
    <row r="2188" spans="1:25" hidden="1" x14ac:dyDescent="0.3">
      <c r="A2188" t="s">
        <v>86</v>
      </c>
      <c r="B2188">
        <v>2020</v>
      </c>
      <c r="C2188" t="s">
        <v>1764</v>
      </c>
      <c r="D2188" t="s">
        <v>1986</v>
      </c>
      <c r="E2188">
        <v>3</v>
      </c>
      <c r="F2188">
        <v>1</v>
      </c>
      <c r="L2188" t="str">
        <f>VLOOKUP($D2188,Artslister!$A$1:$W$99,2,FALSE)</f>
        <v>Phleum phleoides</v>
      </c>
      <c r="M2188" t="str">
        <f>VLOOKUP($D2188,Artslister!$A$1:$W$99,3,FALSE)</f>
        <v>100127</v>
      </c>
      <c r="N2188" t="str">
        <f>VLOOKUP($D2188,Artslister!$A$1:$W$99,4,FALSE)</f>
        <v>135320</v>
      </c>
      <c r="O2188" t="str">
        <f>VLOOKUP($D2188,Artslister!$A$1:$W$99,5,FALSE)</f>
        <v>Plantae</v>
      </c>
      <c r="P2188" t="str">
        <f>VLOOKUP($D2188,Artslister!$A$1:$W$99,6,FALSE)</f>
        <v>Magnoliophyta</v>
      </c>
      <c r="Q2188" t="str">
        <f>VLOOKUP($D2188,Artslister!$A$1:$W$99,7,FALSE)</f>
        <v>Monocots</v>
      </c>
      <c r="R2188" t="str">
        <f>VLOOKUP($D2188,Artslister!$A$1:$W$99,8,FALSE)</f>
        <v>Poales</v>
      </c>
      <c r="S2188" t="str">
        <f>VLOOKUP($D2188,Artslister!$A$1:$W$99,9,FALSE)</f>
        <v>Poaceae</v>
      </c>
      <c r="T2188" t="str">
        <f>VLOOKUP($D2188,Artslister!$A$1:$W$99,10,FALSE)</f>
        <v>Phleum</v>
      </c>
      <c r="U2188" t="str">
        <f>VLOOKUP($D2188,Artslister!$A$1:$W$99,11,FALSE)</f>
        <v>phleoides</v>
      </c>
      <c r="V2188">
        <f>VLOOKUP($D2188,Artslister!$A$1:$W$99,12,FALSE)</f>
        <v>0</v>
      </c>
      <c r="W2188" t="str">
        <f>VLOOKUP($D2188,Artslister!$A$1:$W$99,13,FALSE)</f>
        <v>(L.) H.Karst.</v>
      </c>
      <c r="X2188" t="e">
        <f>VLOOKUP($D2188,Artslister!$A$1:$W$99,15,FALSE)</f>
        <v>#REF!</v>
      </c>
      <c r="Y2188" t="e">
        <f>VLOOKUP($D2188,Artslister!$A$1:$W$99,17,FALSE)</f>
        <v>#N/A</v>
      </c>
    </row>
    <row r="2189" spans="1:25" hidden="1" x14ac:dyDescent="0.3">
      <c r="A2189" t="s">
        <v>86</v>
      </c>
      <c r="B2189">
        <v>2020</v>
      </c>
      <c r="C2189" t="s">
        <v>1765</v>
      </c>
      <c r="D2189" t="s">
        <v>1986</v>
      </c>
      <c r="E2189">
        <v>5</v>
      </c>
      <c r="F2189">
        <v>1</v>
      </c>
      <c r="L2189" t="str">
        <f>VLOOKUP($D2189,Artslister!$A$1:$W$99,2,FALSE)</f>
        <v>Phleum phleoides</v>
      </c>
      <c r="M2189" t="str">
        <f>VLOOKUP($D2189,Artslister!$A$1:$W$99,3,FALSE)</f>
        <v>100127</v>
      </c>
      <c r="N2189" t="str">
        <f>VLOOKUP($D2189,Artslister!$A$1:$W$99,4,FALSE)</f>
        <v>135320</v>
      </c>
      <c r="O2189" t="str">
        <f>VLOOKUP($D2189,Artslister!$A$1:$W$99,5,FALSE)</f>
        <v>Plantae</v>
      </c>
      <c r="P2189" t="str">
        <f>VLOOKUP($D2189,Artslister!$A$1:$W$99,6,FALSE)</f>
        <v>Magnoliophyta</v>
      </c>
      <c r="Q2189" t="str">
        <f>VLOOKUP($D2189,Artslister!$A$1:$W$99,7,FALSE)</f>
        <v>Monocots</v>
      </c>
      <c r="R2189" t="str">
        <f>VLOOKUP($D2189,Artslister!$A$1:$W$99,8,FALSE)</f>
        <v>Poales</v>
      </c>
      <c r="S2189" t="str">
        <f>VLOOKUP($D2189,Artslister!$A$1:$W$99,9,FALSE)</f>
        <v>Poaceae</v>
      </c>
      <c r="T2189" t="str">
        <f>VLOOKUP($D2189,Artslister!$A$1:$W$99,10,FALSE)</f>
        <v>Phleum</v>
      </c>
      <c r="U2189" t="str">
        <f>VLOOKUP($D2189,Artslister!$A$1:$W$99,11,FALSE)</f>
        <v>phleoides</v>
      </c>
      <c r="V2189">
        <f>VLOOKUP($D2189,Artslister!$A$1:$W$99,12,FALSE)</f>
        <v>0</v>
      </c>
      <c r="W2189" t="str">
        <f>VLOOKUP($D2189,Artslister!$A$1:$W$99,13,FALSE)</f>
        <v>(L.) H.Karst.</v>
      </c>
      <c r="X2189" t="e">
        <f>VLOOKUP($D2189,Artslister!$A$1:$W$99,15,FALSE)</f>
        <v>#REF!</v>
      </c>
      <c r="Y2189" t="e">
        <f>VLOOKUP($D2189,Artslister!$A$1:$W$99,17,FALSE)</f>
        <v>#N/A</v>
      </c>
    </row>
    <row r="2190" spans="1:25" hidden="1" x14ac:dyDescent="0.3">
      <c r="A2190" t="s">
        <v>117</v>
      </c>
      <c r="B2190">
        <v>2021</v>
      </c>
      <c r="C2190" t="s">
        <v>1406</v>
      </c>
      <c r="D2190" t="s">
        <v>1986</v>
      </c>
      <c r="E2190">
        <v>0.1</v>
      </c>
      <c r="F2190">
        <v>1</v>
      </c>
      <c r="L2190" t="str">
        <f>VLOOKUP($D2190,Artslister!$A$1:$W$99,2,FALSE)</f>
        <v>Phleum phleoides</v>
      </c>
      <c r="M2190" t="str">
        <f>VLOOKUP($D2190,Artslister!$A$1:$W$99,3,FALSE)</f>
        <v>100127</v>
      </c>
      <c r="N2190" t="str">
        <f>VLOOKUP($D2190,Artslister!$A$1:$W$99,4,FALSE)</f>
        <v>135320</v>
      </c>
      <c r="O2190" t="str">
        <f>VLOOKUP($D2190,Artslister!$A$1:$W$99,5,FALSE)</f>
        <v>Plantae</v>
      </c>
      <c r="P2190" t="str">
        <f>VLOOKUP($D2190,Artslister!$A$1:$W$99,6,FALSE)</f>
        <v>Magnoliophyta</v>
      </c>
      <c r="Q2190" t="str">
        <f>VLOOKUP($D2190,Artslister!$A$1:$W$99,7,FALSE)</f>
        <v>Monocots</v>
      </c>
      <c r="R2190" t="str">
        <f>VLOOKUP($D2190,Artslister!$A$1:$W$99,8,FALSE)</f>
        <v>Poales</v>
      </c>
      <c r="S2190" t="str">
        <f>VLOOKUP($D2190,Artslister!$A$1:$W$99,9,FALSE)</f>
        <v>Poaceae</v>
      </c>
      <c r="T2190" t="str">
        <f>VLOOKUP($D2190,Artslister!$A$1:$W$99,10,FALSE)</f>
        <v>Phleum</v>
      </c>
      <c r="U2190" t="str">
        <f>VLOOKUP($D2190,Artslister!$A$1:$W$99,11,FALSE)</f>
        <v>phleoides</v>
      </c>
      <c r="V2190">
        <f>VLOOKUP($D2190,Artslister!$A$1:$W$99,12,FALSE)</f>
        <v>0</v>
      </c>
      <c r="W2190" t="str">
        <f>VLOOKUP($D2190,Artslister!$A$1:$W$99,13,FALSE)</f>
        <v>(L.) H.Karst.</v>
      </c>
      <c r="X2190" t="e">
        <f>VLOOKUP($D2190,Artslister!$A$1:$W$99,15,FALSE)</f>
        <v>#REF!</v>
      </c>
      <c r="Y2190" t="e">
        <f>VLOOKUP($D2190,Artslister!$A$1:$W$99,17,FALSE)</f>
        <v>#N/A</v>
      </c>
    </row>
    <row r="2191" spans="1:25" hidden="1" x14ac:dyDescent="0.3">
      <c r="A2191" t="s">
        <v>80</v>
      </c>
      <c r="B2191">
        <v>2021</v>
      </c>
      <c r="C2191" t="s">
        <v>1697</v>
      </c>
      <c r="D2191" t="s">
        <v>1986</v>
      </c>
      <c r="E2191">
        <v>2</v>
      </c>
      <c r="F2191">
        <v>1</v>
      </c>
      <c r="L2191" t="str">
        <f>VLOOKUP($D2191,Artslister!$A$1:$W$99,2,FALSE)</f>
        <v>Phleum phleoides</v>
      </c>
      <c r="M2191" t="str">
        <f>VLOOKUP($D2191,Artslister!$A$1:$W$99,3,FALSE)</f>
        <v>100127</v>
      </c>
      <c r="N2191" t="str">
        <f>VLOOKUP($D2191,Artslister!$A$1:$W$99,4,FALSE)</f>
        <v>135320</v>
      </c>
      <c r="O2191" t="str">
        <f>VLOOKUP($D2191,Artslister!$A$1:$W$99,5,FALSE)</f>
        <v>Plantae</v>
      </c>
      <c r="P2191" t="str">
        <f>VLOOKUP($D2191,Artslister!$A$1:$W$99,6,FALSE)</f>
        <v>Magnoliophyta</v>
      </c>
      <c r="Q2191" t="str">
        <f>VLOOKUP($D2191,Artslister!$A$1:$W$99,7,FALSE)</f>
        <v>Monocots</v>
      </c>
      <c r="R2191" t="str">
        <f>VLOOKUP($D2191,Artslister!$A$1:$W$99,8,FALSE)</f>
        <v>Poales</v>
      </c>
      <c r="S2191" t="str">
        <f>VLOOKUP($D2191,Artslister!$A$1:$W$99,9,FALSE)</f>
        <v>Poaceae</v>
      </c>
      <c r="T2191" t="str">
        <f>VLOOKUP($D2191,Artslister!$A$1:$W$99,10,FALSE)</f>
        <v>Phleum</v>
      </c>
      <c r="U2191" t="str">
        <f>VLOOKUP($D2191,Artslister!$A$1:$W$99,11,FALSE)</f>
        <v>phleoides</v>
      </c>
      <c r="V2191">
        <f>VLOOKUP($D2191,Artslister!$A$1:$W$99,12,FALSE)</f>
        <v>0</v>
      </c>
      <c r="W2191" t="str">
        <f>VLOOKUP($D2191,Artslister!$A$1:$W$99,13,FALSE)</f>
        <v>(L.) H.Karst.</v>
      </c>
      <c r="X2191" t="e">
        <f>VLOOKUP($D2191,Artslister!$A$1:$W$99,15,FALSE)</f>
        <v>#REF!</v>
      </c>
      <c r="Y2191" t="e">
        <f>VLOOKUP($D2191,Artslister!$A$1:$W$99,17,FALSE)</f>
        <v>#N/A</v>
      </c>
    </row>
    <row r="2192" spans="1:25" hidden="1" x14ac:dyDescent="0.3">
      <c r="A2192" t="s">
        <v>80</v>
      </c>
      <c r="B2192">
        <v>2021</v>
      </c>
      <c r="C2192" t="s">
        <v>1691</v>
      </c>
      <c r="D2192" t="s">
        <v>1986</v>
      </c>
      <c r="E2192">
        <v>0.1</v>
      </c>
      <c r="F2192">
        <v>1</v>
      </c>
      <c r="L2192" t="str">
        <f>VLOOKUP($D2192,Artslister!$A$1:$W$99,2,FALSE)</f>
        <v>Phleum phleoides</v>
      </c>
      <c r="M2192" t="str">
        <f>VLOOKUP($D2192,Artslister!$A$1:$W$99,3,FALSE)</f>
        <v>100127</v>
      </c>
      <c r="N2192" t="str">
        <f>VLOOKUP($D2192,Artslister!$A$1:$W$99,4,FALSE)</f>
        <v>135320</v>
      </c>
      <c r="O2192" t="str">
        <f>VLOOKUP($D2192,Artslister!$A$1:$W$99,5,FALSE)</f>
        <v>Plantae</v>
      </c>
      <c r="P2192" t="str">
        <f>VLOOKUP($D2192,Artslister!$A$1:$W$99,6,FALSE)</f>
        <v>Magnoliophyta</v>
      </c>
      <c r="Q2192" t="str">
        <f>VLOOKUP($D2192,Artslister!$A$1:$W$99,7,FALSE)</f>
        <v>Monocots</v>
      </c>
      <c r="R2192" t="str">
        <f>VLOOKUP($D2192,Artslister!$A$1:$W$99,8,FALSE)</f>
        <v>Poales</v>
      </c>
      <c r="S2192" t="str">
        <f>VLOOKUP($D2192,Artslister!$A$1:$W$99,9,FALSE)</f>
        <v>Poaceae</v>
      </c>
      <c r="T2192" t="str">
        <f>VLOOKUP($D2192,Artslister!$A$1:$W$99,10,FALSE)</f>
        <v>Phleum</v>
      </c>
      <c r="U2192" t="str">
        <f>VLOOKUP($D2192,Artslister!$A$1:$W$99,11,FALSE)</f>
        <v>phleoides</v>
      </c>
      <c r="V2192">
        <f>VLOOKUP($D2192,Artslister!$A$1:$W$99,12,FALSE)</f>
        <v>0</v>
      </c>
      <c r="W2192" t="str">
        <f>VLOOKUP($D2192,Artslister!$A$1:$W$99,13,FALSE)</f>
        <v>(L.) H.Karst.</v>
      </c>
      <c r="X2192" t="e">
        <f>VLOOKUP($D2192,Artslister!$A$1:$W$99,15,FALSE)</f>
        <v>#REF!</v>
      </c>
      <c r="Y2192" t="e">
        <f>VLOOKUP($D2192,Artslister!$A$1:$W$99,17,FALSE)</f>
        <v>#N/A</v>
      </c>
    </row>
    <row r="2193" spans="1:25" hidden="1" x14ac:dyDescent="0.3">
      <c r="A2193" t="s">
        <v>80</v>
      </c>
      <c r="B2193">
        <v>2021</v>
      </c>
      <c r="C2193" t="s">
        <v>1696</v>
      </c>
      <c r="D2193" t="s">
        <v>1986</v>
      </c>
      <c r="E2193">
        <v>1</v>
      </c>
      <c r="F2193">
        <v>1</v>
      </c>
      <c r="L2193" t="str">
        <f>VLOOKUP($D2193,Artslister!$A$1:$W$99,2,FALSE)</f>
        <v>Phleum phleoides</v>
      </c>
      <c r="M2193" t="str">
        <f>VLOOKUP($D2193,Artslister!$A$1:$W$99,3,FALSE)</f>
        <v>100127</v>
      </c>
      <c r="N2193" t="str">
        <f>VLOOKUP($D2193,Artslister!$A$1:$W$99,4,FALSE)</f>
        <v>135320</v>
      </c>
      <c r="O2193" t="str">
        <f>VLOOKUP($D2193,Artslister!$A$1:$W$99,5,FALSE)</f>
        <v>Plantae</v>
      </c>
      <c r="P2193" t="str">
        <f>VLOOKUP($D2193,Artslister!$A$1:$W$99,6,FALSE)</f>
        <v>Magnoliophyta</v>
      </c>
      <c r="Q2193" t="str">
        <f>VLOOKUP($D2193,Artslister!$A$1:$W$99,7,FALSE)</f>
        <v>Monocots</v>
      </c>
      <c r="R2193" t="str">
        <f>VLOOKUP($D2193,Artslister!$A$1:$W$99,8,FALSE)</f>
        <v>Poales</v>
      </c>
      <c r="S2193" t="str">
        <f>VLOOKUP($D2193,Artslister!$A$1:$W$99,9,FALSE)</f>
        <v>Poaceae</v>
      </c>
      <c r="T2193" t="str">
        <f>VLOOKUP($D2193,Artslister!$A$1:$W$99,10,FALSE)</f>
        <v>Phleum</v>
      </c>
      <c r="U2193" t="str">
        <f>VLOOKUP($D2193,Artslister!$A$1:$W$99,11,FALSE)</f>
        <v>phleoides</v>
      </c>
      <c r="V2193">
        <f>VLOOKUP($D2193,Artslister!$A$1:$W$99,12,FALSE)</f>
        <v>0</v>
      </c>
      <c r="W2193" t="str">
        <f>VLOOKUP($D2193,Artslister!$A$1:$W$99,13,FALSE)</f>
        <v>(L.) H.Karst.</v>
      </c>
      <c r="X2193" t="e">
        <f>VLOOKUP($D2193,Artslister!$A$1:$W$99,15,FALSE)</f>
        <v>#REF!</v>
      </c>
      <c r="Y2193" t="e">
        <f>VLOOKUP($D2193,Artslister!$A$1:$W$99,17,FALSE)</f>
        <v>#N/A</v>
      </c>
    </row>
    <row r="2194" spans="1:25" hidden="1" x14ac:dyDescent="0.3">
      <c r="A2194" t="s">
        <v>80</v>
      </c>
      <c r="B2194">
        <v>2021</v>
      </c>
      <c r="C2194" t="s">
        <v>1702</v>
      </c>
      <c r="D2194" t="s">
        <v>1986</v>
      </c>
      <c r="E2194">
        <v>0.1</v>
      </c>
      <c r="F2194">
        <v>1</v>
      </c>
      <c r="L2194" t="str">
        <f>VLOOKUP($D2194,Artslister!$A$1:$W$99,2,FALSE)</f>
        <v>Phleum phleoides</v>
      </c>
      <c r="M2194" t="str">
        <f>VLOOKUP($D2194,Artslister!$A$1:$W$99,3,FALSE)</f>
        <v>100127</v>
      </c>
      <c r="N2194" t="str">
        <f>VLOOKUP($D2194,Artslister!$A$1:$W$99,4,FALSE)</f>
        <v>135320</v>
      </c>
      <c r="O2194" t="str">
        <f>VLOOKUP($D2194,Artslister!$A$1:$W$99,5,FALSE)</f>
        <v>Plantae</v>
      </c>
      <c r="P2194" t="str">
        <f>VLOOKUP($D2194,Artslister!$A$1:$W$99,6,FALSE)</f>
        <v>Magnoliophyta</v>
      </c>
      <c r="Q2194" t="str">
        <f>VLOOKUP($D2194,Artslister!$A$1:$W$99,7,FALSE)</f>
        <v>Monocots</v>
      </c>
      <c r="R2194" t="str">
        <f>VLOOKUP($D2194,Artslister!$A$1:$W$99,8,FALSE)</f>
        <v>Poales</v>
      </c>
      <c r="S2194" t="str">
        <f>VLOOKUP($D2194,Artslister!$A$1:$W$99,9,FALSE)</f>
        <v>Poaceae</v>
      </c>
      <c r="T2194" t="str">
        <f>VLOOKUP($D2194,Artslister!$A$1:$W$99,10,FALSE)</f>
        <v>Phleum</v>
      </c>
      <c r="U2194" t="str">
        <f>VLOOKUP($D2194,Artslister!$A$1:$W$99,11,FALSE)</f>
        <v>phleoides</v>
      </c>
      <c r="V2194">
        <f>VLOOKUP($D2194,Artslister!$A$1:$W$99,12,FALSE)</f>
        <v>0</v>
      </c>
      <c r="W2194" t="str">
        <f>VLOOKUP($D2194,Artslister!$A$1:$W$99,13,FALSE)</f>
        <v>(L.) H.Karst.</v>
      </c>
      <c r="X2194" t="e">
        <f>VLOOKUP($D2194,Artslister!$A$1:$W$99,15,FALSE)</f>
        <v>#REF!</v>
      </c>
      <c r="Y2194" t="e">
        <f>VLOOKUP($D2194,Artslister!$A$1:$W$99,17,FALSE)</f>
        <v>#N/A</v>
      </c>
    </row>
    <row r="2195" spans="1:25" hidden="1" x14ac:dyDescent="0.3">
      <c r="A2195" t="s">
        <v>80</v>
      </c>
      <c r="B2195">
        <v>2021</v>
      </c>
      <c r="C2195" t="s">
        <v>1703</v>
      </c>
      <c r="D2195" t="s">
        <v>1986</v>
      </c>
      <c r="E2195">
        <v>0.1</v>
      </c>
      <c r="F2195">
        <v>1</v>
      </c>
      <c r="L2195" t="str">
        <f>VLOOKUP($D2195,Artslister!$A$1:$W$99,2,FALSE)</f>
        <v>Phleum phleoides</v>
      </c>
      <c r="M2195" t="str">
        <f>VLOOKUP($D2195,Artslister!$A$1:$W$99,3,FALSE)</f>
        <v>100127</v>
      </c>
      <c r="N2195" t="str">
        <f>VLOOKUP($D2195,Artslister!$A$1:$W$99,4,FALSE)</f>
        <v>135320</v>
      </c>
      <c r="O2195" t="str">
        <f>VLOOKUP($D2195,Artslister!$A$1:$W$99,5,FALSE)</f>
        <v>Plantae</v>
      </c>
      <c r="P2195" t="str">
        <f>VLOOKUP($D2195,Artslister!$A$1:$W$99,6,FALSE)</f>
        <v>Magnoliophyta</v>
      </c>
      <c r="Q2195" t="str">
        <f>VLOOKUP($D2195,Artslister!$A$1:$W$99,7,FALSE)</f>
        <v>Monocots</v>
      </c>
      <c r="R2195" t="str">
        <f>VLOOKUP($D2195,Artslister!$A$1:$W$99,8,FALSE)</f>
        <v>Poales</v>
      </c>
      <c r="S2195" t="str">
        <f>VLOOKUP($D2195,Artslister!$A$1:$W$99,9,FALSE)</f>
        <v>Poaceae</v>
      </c>
      <c r="T2195" t="str">
        <f>VLOOKUP($D2195,Artslister!$A$1:$W$99,10,FALSE)</f>
        <v>Phleum</v>
      </c>
      <c r="U2195" t="str">
        <f>VLOOKUP($D2195,Artslister!$A$1:$W$99,11,FALSE)</f>
        <v>phleoides</v>
      </c>
      <c r="V2195">
        <f>VLOOKUP($D2195,Artslister!$A$1:$W$99,12,FALSE)</f>
        <v>0</v>
      </c>
      <c r="W2195" t="str">
        <f>VLOOKUP($D2195,Artslister!$A$1:$W$99,13,FALSE)</f>
        <v>(L.) H.Karst.</v>
      </c>
      <c r="X2195" t="e">
        <f>VLOOKUP($D2195,Artslister!$A$1:$W$99,15,FALSE)</f>
        <v>#REF!</v>
      </c>
      <c r="Y2195" t="e">
        <f>VLOOKUP($D2195,Artslister!$A$1:$W$99,17,FALSE)</f>
        <v>#N/A</v>
      </c>
    </row>
    <row r="2196" spans="1:25" hidden="1" x14ac:dyDescent="0.3">
      <c r="A2196" t="s">
        <v>80</v>
      </c>
      <c r="B2196">
        <v>2021</v>
      </c>
      <c r="C2196" t="s">
        <v>1693</v>
      </c>
      <c r="D2196" t="s">
        <v>1986</v>
      </c>
      <c r="E2196">
        <v>0.1</v>
      </c>
      <c r="F2196">
        <v>1</v>
      </c>
      <c r="L2196" t="str">
        <f>VLOOKUP($D2196,Artslister!$A$1:$W$99,2,FALSE)</f>
        <v>Phleum phleoides</v>
      </c>
      <c r="M2196" t="str">
        <f>VLOOKUP($D2196,Artslister!$A$1:$W$99,3,FALSE)</f>
        <v>100127</v>
      </c>
      <c r="N2196" t="str">
        <f>VLOOKUP($D2196,Artslister!$A$1:$W$99,4,FALSE)</f>
        <v>135320</v>
      </c>
      <c r="O2196" t="str">
        <f>VLOOKUP($D2196,Artslister!$A$1:$W$99,5,FALSE)</f>
        <v>Plantae</v>
      </c>
      <c r="P2196" t="str">
        <f>VLOOKUP($D2196,Artslister!$A$1:$W$99,6,FALSE)</f>
        <v>Magnoliophyta</v>
      </c>
      <c r="Q2196" t="str">
        <f>VLOOKUP($D2196,Artslister!$A$1:$W$99,7,FALSE)</f>
        <v>Monocots</v>
      </c>
      <c r="R2196" t="str">
        <f>VLOOKUP($D2196,Artslister!$A$1:$W$99,8,FALSE)</f>
        <v>Poales</v>
      </c>
      <c r="S2196" t="str">
        <f>VLOOKUP($D2196,Artslister!$A$1:$W$99,9,FALSE)</f>
        <v>Poaceae</v>
      </c>
      <c r="T2196" t="str">
        <f>VLOOKUP($D2196,Artslister!$A$1:$W$99,10,FALSE)</f>
        <v>Phleum</v>
      </c>
      <c r="U2196" t="str">
        <f>VLOOKUP($D2196,Artslister!$A$1:$W$99,11,FALSE)</f>
        <v>phleoides</v>
      </c>
      <c r="V2196">
        <f>VLOOKUP($D2196,Artslister!$A$1:$W$99,12,FALSE)</f>
        <v>0</v>
      </c>
      <c r="W2196" t="str">
        <f>VLOOKUP($D2196,Artslister!$A$1:$W$99,13,FALSE)</f>
        <v>(L.) H.Karst.</v>
      </c>
      <c r="X2196" t="e">
        <f>VLOOKUP($D2196,Artslister!$A$1:$W$99,15,FALSE)</f>
        <v>#REF!</v>
      </c>
      <c r="Y2196" t="e">
        <f>VLOOKUP($D2196,Artslister!$A$1:$W$99,17,FALSE)</f>
        <v>#N/A</v>
      </c>
    </row>
    <row r="2197" spans="1:25" hidden="1" x14ac:dyDescent="0.3">
      <c r="A2197" t="s">
        <v>80</v>
      </c>
      <c r="B2197">
        <v>2021</v>
      </c>
      <c r="C2197" t="s">
        <v>1706</v>
      </c>
      <c r="D2197" t="s">
        <v>1986</v>
      </c>
      <c r="E2197">
        <v>1</v>
      </c>
      <c r="F2197">
        <v>1</v>
      </c>
      <c r="L2197" t="str">
        <f>VLOOKUP($D2197,Artslister!$A$1:$W$99,2,FALSE)</f>
        <v>Phleum phleoides</v>
      </c>
      <c r="M2197" t="str">
        <f>VLOOKUP($D2197,Artslister!$A$1:$W$99,3,FALSE)</f>
        <v>100127</v>
      </c>
      <c r="N2197" t="str">
        <f>VLOOKUP($D2197,Artslister!$A$1:$W$99,4,FALSE)</f>
        <v>135320</v>
      </c>
      <c r="O2197" t="str">
        <f>VLOOKUP($D2197,Artslister!$A$1:$W$99,5,FALSE)</f>
        <v>Plantae</v>
      </c>
      <c r="P2197" t="str">
        <f>VLOOKUP($D2197,Artslister!$A$1:$W$99,6,FALSE)</f>
        <v>Magnoliophyta</v>
      </c>
      <c r="Q2197" t="str">
        <f>VLOOKUP($D2197,Artslister!$A$1:$W$99,7,FALSE)</f>
        <v>Monocots</v>
      </c>
      <c r="R2197" t="str">
        <f>VLOOKUP($D2197,Artslister!$A$1:$W$99,8,FALSE)</f>
        <v>Poales</v>
      </c>
      <c r="S2197" t="str">
        <f>VLOOKUP($D2197,Artslister!$A$1:$W$99,9,FALSE)</f>
        <v>Poaceae</v>
      </c>
      <c r="T2197" t="str">
        <f>VLOOKUP($D2197,Artslister!$A$1:$W$99,10,FALSE)</f>
        <v>Phleum</v>
      </c>
      <c r="U2197" t="str">
        <f>VLOOKUP($D2197,Artslister!$A$1:$W$99,11,FALSE)</f>
        <v>phleoides</v>
      </c>
      <c r="V2197">
        <f>VLOOKUP($D2197,Artslister!$A$1:$W$99,12,FALSE)</f>
        <v>0</v>
      </c>
      <c r="W2197" t="str">
        <f>VLOOKUP($D2197,Artslister!$A$1:$W$99,13,FALSE)</f>
        <v>(L.) H.Karst.</v>
      </c>
      <c r="X2197" t="e">
        <f>VLOOKUP($D2197,Artslister!$A$1:$W$99,15,FALSE)</f>
        <v>#REF!</v>
      </c>
      <c r="Y2197" t="e">
        <f>VLOOKUP($D2197,Artslister!$A$1:$W$99,17,FALSE)</f>
        <v>#N/A</v>
      </c>
    </row>
    <row r="2198" spans="1:25" hidden="1" x14ac:dyDescent="0.3">
      <c r="A2198" t="s">
        <v>86</v>
      </c>
      <c r="B2198">
        <v>2021</v>
      </c>
      <c r="C2198" t="s">
        <v>1753</v>
      </c>
      <c r="D2198" t="s">
        <v>1986</v>
      </c>
      <c r="E2198">
        <v>3</v>
      </c>
      <c r="F2198">
        <v>1</v>
      </c>
      <c r="L2198" t="str">
        <f>VLOOKUP($D2198,Artslister!$A$1:$W$99,2,FALSE)</f>
        <v>Phleum phleoides</v>
      </c>
      <c r="M2198" t="str">
        <f>VLOOKUP($D2198,Artslister!$A$1:$W$99,3,FALSE)</f>
        <v>100127</v>
      </c>
      <c r="N2198" t="str">
        <f>VLOOKUP($D2198,Artslister!$A$1:$W$99,4,FALSE)</f>
        <v>135320</v>
      </c>
      <c r="O2198" t="str">
        <f>VLOOKUP($D2198,Artslister!$A$1:$W$99,5,FALSE)</f>
        <v>Plantae</v>
      </c>
      <c r="P2198" t="str">
        <f>VLOOKUP($D2198,Artslister!$A$1:$W$99,6,FALSE)</f>
        <v>Magnoliophyta</v>
      </c>
      <c r="Q2198" t="str">
        <f>VLOOKUP($D2198,Artslister!$A$1:$W$99,7,FALSE)</f>
        <v>Monocots</v>
      </c>
      <c r="R2198" t="str">
        <f>VLOOKUP($D2198,Artslister!$A$1:$W$99,8,FALSE)</f>
        <v>Poales</v>
      </c>
      <c r="S2198" t="str">
        <f>VLOOKUP($D2198,Artslister!$A$1:$W$99,9,FALSE)</f>
        <v>Poaceae</v>
      </c>
      <c r="T2198" t="str">
        <f>VLOOKUP($D2198,Artslister!$A$1:$W$99,10,FALSE)</f>
        <v>Phleum</v>
      </c>
      <c r="U2198" t="str">
        <f>VLOOKUP($D2198,Artslister!$A$1:$W$99,11,FALSE)</f>
        <v>phleoides</v>
      </c>
      <c r="V2198">
        <f>VLOOKUP($D2198,Artslister!$A$1:$W$99,12,FALSE)</f>
        <v>0</v>
      </c>
      <c r="W2198" t="str">
        <f>VLOOKUP($D2198,Artslister!$A$1:$W$99,13,FALSE)</f>
        <v>(L.) H.Karst.</v>
      </c>
      <c r="X2198" t="e">
        <f>VLOOKUP($D2198,Artslister!$A$1:$W$99,15,FALSE)</f>
        <v>#REF!</v>
      </c>
      <c r="Y2198" t="e">
        <f>VLOOKUP($D2198,Artslister!$A$1:$W$99,17,FALSE)</f>
        <v>#N/A</v>
      </c>
    </row>
    <row r="2199" spans="1:25" hidden="1" x14ac:dyDescent="0.3">
      <c r="A2199" t="s">
        <v>86</v>
      </c>
      <c r="B2199">
        <v>2021</v>
      </c>
      <c r="C2199" t="s">
        <v>1755</v>
      </c>
      <c r="D2199" t="s">
        <v>1986</v>
      </c>
      <c r="E2199">
        <v>1</v>
      </c>
      <c r="F2199">
        <v>1</v>
      </c>
      <c r="L2199" t="str">
        <f>VLOOKUP($D2199,Artslister!$A$1:$W$99,2,FALSE)</f>
        <v>Phleum phleoides</v>
      </c>
      <c r="M2199" t="str">
        <f>VLOOKUP($D2199,Artslister!$A$1:$W$99,3,FALSE)</f>
        <v>100127</v>
      </c>
      <c r="N2199" t="str">
        <f>VLOOKUP($D2199,Artslister!$A$1:$W$99,4,FALSE)</f>
        <v>135320</v>
      </c>
      <c r="O2199" t="str">
        <f>VLOOKUP($D2199,Artslister!$A$1:$W$99,5,FALSE)</f>
        <v>Plantae</v>
      </c>
      <c r="P2199" t="str">
        <f>VLOOKUP($D2199,Artslister!$A$1:$W$99,6,FALSE)</f>
        <v>Magnoliophyta</v>
      </c>
      <c r="Q2199" t="str">
        <f>VLOOKUP($D2199,Artslister!$A$1:$W$99,7,FALSE)</f>
        <v>Monocots</v>
      </c>
      <c r="R2199" t="str">
        <f>VLOOKUP($D2199,Artslister!$A$1:$W$99,8,FALSE)</f>
        <v>Poales</v>
      </c>
      <c r="S2199" t="str">
        <f>VLOOKUP($D2199,Artslister!$A$1:$W$99,9,FALSE)</f>
        <v>Poaceae</v>
      </c>
      <c r="T2199" t="str">
        <f>VLOOKUP($D2199,Artslister!$A$1:$W$99,10,FALSE)</f>
        <v>Phleum</v>
      </c>
      <c r="U2199" t="str">
        <f>VLOOKUP($D2199,Artslister!$A$1:$W$99,11,FALSE)</f>
        <v>phleoides</v>
      </c>
      <c r="V2199">
        <f>VLOOKUP($D2199,Artslister!$A$1:$W$99,12,FALSE)</f>
        <v>0</v>
      </c>
      <c r="W2199" t="str">
        <f>VLOOKUP($D2199,Artslister!$A$1:$W$99,13,FALSE)</f>
        <v>(L.) H.Karst.</v>
      </c>
      <c r="X2199" t="e">
        <f>VLOOKUP($D2199,Artslister!$A$1:$W$99,15,FALSE)</f>
        <v>#REF!</v>
      </c>
      <c r="Y2199" t="e">
        <f>VLOOKUP($D2199,Artslister!$A$1:$W$99,17,FALSE)</f>
        <v>#N/A</v>
      </c>
    </row>
    <row r="2200" spans="1:25" hidden="1" x14ac:dyDescent="0.3">
      <c r="A2200" t="s">
        <v>86</v>
      </c>
      <c r="B2200">
        <v>2021</v>
      </c>
      <c r="C2200" t="s">
        <v>1757</v>
      </c>
      <c r="D2200" t="s">
        <v>1986</v>
      </c>
      <c r="E2200">
        <v>1</v>
      </c>
      <c r="F2200">
        <v>1</v>
      </c>
      <c r="L2200" t="str">
        <f>VLOOKUP($D2200,Artslister!$A$1:$W$99,2,FALSE)</f>
        <v>Phleum phleoides</v>
      </c>
      <c r="M2200" t="str">
        <f>VLOOKUP($D2200,Artslister!$A$1:$W$99,3,FALSE)</f>
        <v>100127</v>
      </c>
      <c r="N2200" t="str">
        <f>VLOOKUP($D2200,Artslister!$A$1:$W$99,4,FALSE)</f>
        <v>135320</v>
      </c>
      <c r="O2200" t="str">
        <f>VLOOKUP($D2200,Artslister!$A$1:$W$99,5,FALSE)</f>
        <v>Plantae</v>
      </c>
      <c r="P2200" t="str">
        <f>VLOOKUP($D2200,Artslister!$A$1:$W$99,6,FALSE)</f>
        <v>Magnoliophyta</v>
      </c>
      <c r="Q2200" t="str">
        <f>VLOOKUP($D2200,Artslister!$A$1:$W$99,7,FALSE)</f>
        <v>Monocots</v>
      </c>
      <c r="R2200" t="str">
        <f>VLOOKUP($D2200,Artslister!$A$1:$W$99,8,FALSE)</f>
        <v>Poales</v>
      </c>
      <c r="S2200" t="str">
        <f>VLOOKUP($D2200,Artslister!$A$1:$W$99,9,FALSE)</f>
        <v>Poaceae</v>
      </c>
      <c r="T2200" t="str">
        <f>VLOOKUP($D2200,Artslister!$A$1:$W$99,10,FALSE)</f>
        <v>Phleum</v>
      </c>
      <c r="U2200" t="str">
        <f>VLOOKUP($D2200,Artslister!$A$1:$W$99,11,FALSE)</f>
        <v>phleoides</v>
      </c>
      <c r="V2200">
        <f>VLOOKUP($D2200,Artslister!$A$1:$W$99,12,FALSE)</f>
        <v>0</v>
      </c>
      <c r="W2200" t="str">
        <f>VLOOKUP($D2200,Artslister!$A$1:$W$99,13,FALSE)</f>
        <v>(L.) H.Karst.</v>
      </c>
      <c r="X2200" t="e">
        <f>VLOOKUP($D2200,Artslister!$A$1:$W$99,15,FALSE)</f>
        <v>#REF!</v>
      </c>
      <c r="Y2200" t="e">
        <f>VLOOKUP($D2200,Artslister!$A$1:$W$99,17,FALSE)</f>
        <v>#N/A</v>
      </c>
    </row>
    <row r="2201" spans="1:25" hidden="1" x14ac:dyDescent="0.3">
      <c r="A2201" t="s">
        <v>86</v>
      </c>
      <c r="B2201">
        <v>2021</v>
      </c>
      <c r="C2201" t="s">
        <v>1759</v>
      </c>
      <c r="D2201" t="s">
        <v>1986</v>
      </c>
      <c r="E2201">
        <v>1</v>
      </c>
      <c r="F2201">
        <v>1</v>
      </c>
      <c r="L2201" t="str">
        <f>VLOOKUP($D2201,Artslister!$A$1:$W$99,2,FALSE)</f>
        <v>Phleum phleoides</v>
      </c>
      <c r="M2201" t="str">
        <f>VLOOKUP($D2201,Artslister!$A$1:$W$99,3,FALSE)</f>
        <v>100127</v>
      </c>
      <c r="N2201" t="str">
        <f>VLOOKUP($D2201,Artslister!$A$1:$W$99,4,FALSE)</f>
        <v>135320</v>
      </c>
      <c r="O2201" t="str">
        <f>VLOOKUP($D2201,Artslister!$A$1:$W$99,5,FALSE)</f>
        <v>Plantae</v>
      </c>
      <c r="P2201" t="str">
        <f>VLOOKUP($D2201,Artslister!$A$1:$W$99,6,FALSE)</f>
        <v>Magnoliophyta</v>
      </c>
      <c r="Q2201" t="str">
        <f>VLOOKUP($D2201,Artslister!$A$1:$W$99,7,FALSE)</f>
        <v>Monocots</v>
      </c>
      <c r="R2201" t="str">
        <f>VLOOKUP($D2201,Artslister!$A$1:$W$99,8,FALSE)</f>
        <v>Poales</v>
      </c>
      <c r="S2201" t="str">
        <f>VLOOKUP($D2201,Artslister!$A$1:$W$99,9,FALSE)</f>
        <v>Poaceae</v>
      </c>
      <c r="T2201" t="str">
        <f>VLOOKUP($D2201,Artslister!$A$1:$W$99,10,FALSE)</f>
        <v>Phleum</v>
      </c>
      <c r="U2201" t="str">
        <f>VLOOKUP($D2201,Artslister!$A$1:$W$99,11,FALSE)</f>
        <v>phleoides</v>
      </c>
      <c r="V2201">
        <f>VLOOKUP($D2201,Artslister!$A$1:$W$99,12,FALSE)</f>
        <v>0</v>
      </c>
      <c r="W2201" t="str">
        <f>VLOOKUP($D2201,Artslister!$A$1:$W$99,13,FALSE)</f>
        <v>(L.) H.Karst.</v>
      </c>
      <c r="X2201" t="e">
        <f>VLOOKUP($D2201,Artslister!$A$1:$W$99,15,FALSE)</f>
        <v>#REF!</v>
      </c>
      <c r="Y2201" t="e">
        <f>VLOOKUP($D2201,Artslister!$A$1:$W$99,17,FALSE)</f>
        <v>#N/A</v>
      </c>
    </row>
    <row r="2202" spans="1:25" hidden="1" x14ac:dyDescent="0.3">
      <c r="A2202" t="s">
        <v>86</v>
      </c>
      <c r="B2202">
        <v>2021</v>
      </c>
      <c r="C2202" t="s">
        <v>1761</v>
      </c>
      <c r="D2202" t="s">
        <v>1986</v>
      </c>
      <c r="E2202">
        <v>0.1</v>
      </c>
      <c r="F2202">
        <v>1</v>
      </c>
      <c r="L2202" t="str">
        <f>VLOOKUP($D2202,Artslister!$A$1:$W$99,2,FALSE)</f>
        <v>Phleum phleoides</v>
      </c>
      <c r="M2202" t="str">
        <f>VLOOKUP($D2202,Artslister!$A$1:$W$99,3,FALSE)</f>
        <v>100127</v>
      </c>
      <c r="N2202" t="str">
        <f>VLOOKUP($D2202,Artslister!$A$1:$W$99,4,FALSE)</f>
        <v>135320</v>
      </c>
      <c r="O2202" t="str">
        <f>VLOOKUP($D2202,Artslister!$A$1:$W$99,5,FALSE)</f>
        <v>Plantae</v>
      </c>
      <c r="P2202" t="str">
        <f>VLOOKUP($D2202,Artslister!$A$1:$W$99,6,FALSE)</f>
        <v>Magnoliophyta</v>
      </c>
      <c r="Q2202" t="str">
        <f>VLOOKUP($D2202,Artslister!$A$1:$W$99,7,FALSE)</f>
        <v>Monocots</v>
      </c>
      <c r="R2202" t="str">
        <f>VLOOKUP($D2202,Artslister!$A$1:$W$99,8,FALSE)</f>
        <v>Poales</v>
      </c>
      <c r="S2202" t="str">
        <f>VLOOKUP($D2202,Artslister!$A$1:$W$99,9,FALSE)</f>
        <v>Poaceae</v>
      </c>
      <c r="T2202" t="str">
        <f>VLOOKUP($D2202,Artslister!$A$1:$W$99,10,FALSE)</f>
        <v>Phleum</v>
      </c>
      <c r="U2202" t="str">
        <f>VLOOKUP($D2202,Artslister!$A$1:$W$99,11,FALSE)</f>
        <v>phleoides</v>
      </c>
      <c r="V2202">
        <f>VLOOKUP($D2202,Artslister!$A$1:$W$99,12,FALSE)</f>
        <v>0</v>
      </c>
      <c r="W2202" t="str">
        <f>VLOOKUP($D2202,Artslister!$A$1:$W$99,13,FALSE)</f>
        <v>(L.) H.Karst.</v>
      </c>
      <c r="X2202" t="e">
        <f>VLOOKUP($D2202,Artslister!$A$1:$W$99,15,FALSE)</f>
        <v>#REF!</v>
      </c>
      <c r="Y2202" t="e">
        <f>VLOOKUP($D2202,Artslister!$A$1:$W$99,17,FALSE)</f>
        <v>#N/A</v>
      </c>
    </row>
    <row r="2203" spans="1:25" hidden="1" x14ac:dyDescent="0.3">
      <c r="A2203" t="s">
        <v>86</v>
      </c>
      <c r="B2203">
        <v>2021</v>
      </c>
      <c r="C2203" t="s">
        <v>1763</v>
      </c>
      <c r="D2203" t="s">
        <v>1986</v>
      </c>
      <c r="E2203">
        <v>0.1</v>
      </c>
      <c r="F2203">
        <v>1</v>
      </c>
      <c r="L2203" t="str">
        <f>VLOOKUP($D2203,Artslister!$A$1:$W$99,2,FALSE)</f>
        <v>Phleum phleoides</v>
      </c>
      <c r="M2203" t="str">
        <f>VLOOKUP($D2203,Artslister!$A$1:$W$99,3,FALSE)</f>
        <v>100127</v>
      </c>
      <c r="N2203" t="str">
        <f>VLOOKUP($D2203,Artslister!$A$1:$W$99,4,FALSE)</f>
        <v>135320</v>
      </c>
      <c r="O2203" t="str">
        <f>VLOOKUP($D2203,Artslister!$A$1:$W$99,5,FALSE)</f>
        <v>Plantae</v>
      </c>
      <c r="P2203" t="str">
        <f>VLOOKUP($D2203,Artslister!$A$1:$W$99,6,FALSE)</f>
        <v>Magnoliophyta</v>
      </c>
      <c r="Q2203" t="str">
        <f>VLOOKUP($D2203,Artslister!$A$1:$W$99,7,FALSE)</f>
        <v>Monocots</v>
      </c>
      <c r="R2203" t="str">
        <f>VLOOKUP($D2203,Artslister!$A$1:$W$99,8,FALSE)</f>
        <v>Poales</v>
      </c>
      <c r="S2203" t="str">
        <f>VLOOKUP($D2203,Artslister!$A$1:$W$99,9,FALSE)</f>
        <v>Poaceae</v>
      </c>
      <c r="T2203" t="str">
        <f>VLOOKUP($D2203,Artslister!$A$1:$W$99,10,FALSE)</f>
        <v>Phleum</v>
      </c>
      <c r="U2203" t="str">
        <f>VLOOKUP($D2203,Artslister!$A$1:$W$99,11,FALSE)</f>
        <v>phleoides</v>
      </c>
      <c r="V2203">
        <f>VLOOKUP($D2203,Artslister!$A$1:$W$99,12,FALSE)</f>
        <v>0</v>
      </c>
      <c r="W2203" t="str">
        <f>VLOOKUP($D2203,Artslister!$A$1:$W$99,13,FALSE)</f>
        <v>(L.) H.Karst.</v>
      </c>
      <c r="X2203" t="e">
        <f>VLOOKUP($D2203,Artslister!$A$1:$W$99,15,FALSE)</f>
        <v>#REF!</v>
      </c>
      <c r="Y2203" t="e">
        <f>VLOOKUP($D2203,Artslister!$A$1:$W$99,17,FALSE)</f>
        <v>#N/A</v>
      </c>
    </row>
    <row r="2204" spans="1:25" hidden="1" x14ac:dyDescent="0.3">
      <c r="A2204" t="s">
        <v>86</v>
      </c>
      <c r="B2204">
        <v>2021</v>
      </c>
      <c r="C2204" t="s">
        <v>1764</v>
      </c>
      <c r="D2204" t="s">
        <v>1986</v>
      </c>
      <c r="E2204">
        <v>2</v>
      </c>
      <c r="F2204">
        <v>1</v>
      </c>
      <c r="L2204" t="str">
        <f>VLOOKUP($D2204,Artslister!$A$1:$W$99,2,FALSE)</f>
        <v>Phleum phleoides</v>
      </c>
      <c r="M2204" t="str">
        <f>VLOOKUP($D2204,Artslister!$A$1:$W$99,3,FALSE)</f>
        <v>100127</v>
      </c>
      <c r="N2204" t="str">
        <f>VLOOKUP($D2204,Artslister!$A$1:$W$99,4,FALSE)</f>
        <v>135320</v>
      </c>
      <c r="O2204" t="str">
        <f>VLOOKUP($D2204,Artslister!$A$1:$W$99,5,FALSE)</f>
        <v>Plantae</v>
      </c>
      <c r="P2204" t="str">
        <f>VLOOKUP($D2204,Artslister!$A$1:$W$99,6,FALSE)</f>
        <v>Magnoliophyta</v>
      </c>
      <c r="Q2204" t="str">
        <f>VLOOKUP($D2204,Artslister!$A$1:$W$99,7,FALSE)</f>
        <v>Monocots</v>
      </c>
      <c r="R2204" t="str">
        <f>VLOOKUP($D2204,Artslister!$A$1:$W$99,8,FALSE)</f>
        <v>Poales</v>
      </c>
      <c r="S2204" t="str">
        <f>VLOOKUP($D2204,Artslister!$A$1:$W$99,9,FALSE)</f>
        <v>Poaceae</v>
      </c>
      <c r="T2204" t="str">
        <f>VLOOKUP($D2204,Artslister!$A$1:$W$99,10,FALSE)</f>
        <v>Phleum</v>
      </c>
      <c r="U2204" t="str">
        <f>VLOOKUP($D2204,Artslister!$A$1:$W$99,11,FALSE)</f>
        <v>phleoides</v>
      </c>
      <c r="V2204">
        <f>VLOOKUP($D2204,Artslister!$A$1:$W$99,12,FALSE)</f>
        <v>0</v>
      </c>
      <c r="W2204" t="str">
        <f>VLOOKUP($D2204,Artslister!$A$1:$W$99,13,FALSE)</f>
        <v>(L.) H.Karst.</v>
      </c>
      <c r="X2204" t="e">
        <f>VLOOKUP($D2204,Artslister!$A$1:$W$99,15,FALSE)</f>
        <v>#REF!</v>
      </c>
      <c r="Y2204" t="e">
        <f>VLOOKUP($D2204,Artslister!$A$1:$W$99,17,FALSE)</f>
        <v>#N/A</v>
      </c>
    </row>
    <row r="2205" spans="1:25" hidden="1" x14ac:dyDescent="0.3">
      <c r="A2205" t="s">
        <v>86</v>
      </c>
      <c r="B2205">
        <v>2021</v>
      </c>
      <c r="C2205" t="s">
        <v>1765</v>
      </c>
      <c r="D2205" t="s">
        <v>1986</v>
      </c>
      <c r="E2205">
        <v>1</v>
      </c>
      <c r="F2205">
        <v>1</v>
      </c>
      <c r="L2205" t="str">
        <f>VLOOKUP($D2205,Artslister!$A$1:$W$99,2,FALSE)</f>
        <v>Phleum phleoides</v>
      </c>
      <c r="M2205" t="str">
        <f>VLOOKUP($D2205,Artslister!$A$1:$W$99,3,FALSE)</f>
        <v>100127</v>
      </c>
      <c r="N2205" t="str">
        <f>VLOOKUP($D2205,Artslister!$A$1:$W$99,4,FALSE)</f>
        <v>135320</v>
      </c>
      <c r="O2205" t="str">
        <f>VLOOKUP($D2205,Artslister!$A$1:$W$99,5,FALSE)</f>
        <v>Plantae</v>
      </c>
      <c r="P2205" t="str">
        <f>VLOOKUP($D2205,Artslister!$A$1:$W$99,6,FALSE)</f>
        <v>Magnoliophyta</v>
      </c>
      <c r="Q2205" t="str">
        <f>VLOOKUP($D2205,Artslister!$A$1:$W$99,7,FALSE)</f>
        <v>Monocots</v>
      </c>
      <c r="R2205" t="str">
        <f>VLOOKUP($D2205,Artslister!$A$1:$W$99,8,FALSE)</f>
        <v>Poales</v>
      </c>
      <c r="S2205" t="str">
        <f>VLOOKUP($D2205,Artslister!$A$1:$W$99,9,FALSE)</f>
        <v>Poaceae</v>
      </c>
      <c r="T2205" t="str">
        <f>VLOOKUP($D2205,Artslister!$A$1:$W$99,10,FALSE)</f>
        <v>Phleum</v>
      </c>
      <c r="U2205" t="str">
        <f>VLOOKUP($D2205,Artslister!$A$1:$W$99,11,FALSE)</f>
        <v>phleoides</v>
      </c>
      <c r="V2205">
        <f>VLOOKUP($D2205,Artslister!$A$1:$W$99,12,FALSE)</f>
        <v>0</v>
      </c>
      <c r="W2205" t="str">
        <f>VLOOKUP($D2205,Artslister!$A$1:$W$99,13,FALSE)</f>
        <v>(L.) H.Karst.</v>
      </c>
      <c r="X2205" t="e">
        <f>VLOOKUP($D2205,Artslister!$A$1:$W$99,15,FALSE)</f>
        <v>#REF!</v>
      </c>
      <c r="Y2205" t="e">
        <f>VLOOKUP($D2205,Artslister!$A$1:$W$99,17,FALSE)</f>
        <v>#N/A</v>
      </c>
    </row>
    <row r="2206" spans="1:25" hidden="1" x14ac:dyDescent="0.3">
      <c r="A2206" t="s">
        <v>86</v>
      </c>
      <c r="B2206">
        <v>2021</v>
      </c>
      <c r="C2206" t="s">
        <v>1750</v>
      </c>
      <c r="D2206" t="s">
        <v>1986</v>
      </c>
      <c r="E2206">
        <v>1</v>
      </c>
      <c r="F2206">
        <v>1</v>
      </c>
      <c r="L2206" t="str">
        <f>VLOOKUP($D2206,Artslister!$A$1:$W$99,2,FALSE)</f>
        <v>Phleum phleoides</v>
      </c>
      <c r="M2206" t="str">
        <f>VLOOKUP($D2206,Artslister!$A$1:$W$99,3,FALSE)</f>
        <v>100127</v>
      </c>
      <c r="N2206" t="str">
        <f>VLOOKUP($D2206,Artslister!$A$1:$W$99,4,FALSE)</f>
        <v>135320</v>
      </c>
      <c r="O2206" t="str">
        <f>VLOOKUP($D2206,Artslister!$A$1:$W$99,5,FALSE)</f>
        <v>Plantae</v>
      </c>
      <c r="P2206" t="str">
        <f>VLOOKUP($D2206,Artslister!$A$1:$W$99,6,FALSE)</f>
        <v>Magnoliophyta</v>
      </c>
      <c r="Q2206" t="str">
        <f>VLOOKUP($D2206,Artslister!$A$1:$W$99,7,FALSE)</f>
        <v>Monocots</v>
      </c>
      <c r="R2206" t="str">
        <f>VLOOKUP($D2206,Artslister!$A$1:$W$99,8,FALSE)</f>
        <v>Poales</v>
      </c>
      <c r="S2206" t="str">
        <f>VLOOKUP($D2206,Artslister!$A$1:$W$99,9,FALSE)</f>
        <v>Poaceae</v>
      </c>
      <c r="T2206" t="str">
        <f>VLOOKUP($D2206,Artslister!$A$1:$W$99,10,FALSE)</f>
        <v>Phleum</v>
      </c>
      <c r="U2206" t="str">
        <f>VLOOKUP($D2206,Artslister!$A$1:$W$99,11,FALSE)</f>
        <v>phleoides</v>
      </c>
      <c r="V2206">
        <f>VLOOKUP($D2206,Artslister!$A$1:$W$99,12,FALSE)</f>
        <v>0</v>
      </c>
      <c r="W2206" t="str">
        <f>VLOOKUP($D2206,Artslister!$A$1:$W$99,13,FALSE)</f>
        <v>(L.) H.Karst.</v>
      </c>
      <c r="X2206" t="e">
        <f>VLOOKUP($D2206,Artslister!$A$1:$W$99,15,FALSE)</f>
        <v>#REF!</v>
      </c>
      <c r="Y2206" t="e">
        <f>VLOOKUP($D2206,Artslister!$A$1:$W$99,17,FALSE)</f>
        <v>#N/A</v>
      </c>
    </row>
    <row r="2207" spans="1:25" hidden="1" x14ac:dyDescent="0.3">
      <c r="A2207" t="s">
        <v>86</v>
      </c>
      <c r="B2207">
        <v>2022</v>
      </c>
      <c r="C2207" t="s">
        <v>1757</v>
      </c>
      <c r="D2207" t="s">
        <v>1986</v>
      </c>
      <c r="E2207">
        <v>2</v>
      </c>
      <c r="F2207">
        <v>1</v>
      </c>
      <c r="L2207" t="str">
        <f>VLOOKUP($D2207,Artslister!$A$1:$W$99,2,FALSE)</f>
        <v>Phleum phleoides</v>
      </c>
      <c r="M2207" t="str">
        <f>VLOOKUP($D2207,Artslister!$A$1:$W$99,3,FALSE)</f>
        <v>100127</v>
      </c>
      <c r="N2207" t="str">
        <f>VLOOKUP($D2207,Artslister!$A$1:$W$99,4,FALSE)</f>
        <v>135320</v>
      </c>
      <c r="O2207" t="str">
        <f>VLOOKUP($D2207,Artslister!$A$1:$W$99,5,FALSE)</f>
        <v>Plantae</v>
      </c>
      <c r="P2207" t="str">
        <f>VLOOKUP($D2207,Artslister!$A$1:$W$99,6,FALSE)</f>
        <v>Magnoliophyta</v>
      </c>
      <c r="Q2207" t="str">
        <f>VLOOKUP($D2207,Artslister!$A$1:$W$99,7,FALSE)</f>
        <v>Monocots</v>
      </c>
      <c r="R2207" t="str">
        <f>VLOOKUP($D2207,Artslister!$A$1:$W$99,8,FALSE)</f>
        <v>Poales</v>
      </c>
      <c r="S2207" t="str">
        <f>VLOOKUP($D2207,Artslister!$A$1:$W$99,9,FALSE)</f>
        <v>Poaceae</v>
      </c>
      <c r="T2207" t="str">
        <f>VLOOKUP($D2207,Artslister!$A$1:$W$99,10,FALSE)</f>
        <v>Phleum</v>
      </c>
      <c r="U2207" t="str">
        <f>VLOOKUP($D2207,Artslister!$A$1:$W$99,11,FALSE)</f>
        <v>phleoides</v>
      </c>
      <c r="V2207">
        <f>VLOOKUP($D2207,Artslister!$A$1:$W$99,12,FALSE)</f>
        <v>0</v>
      </c>
      <c r="W2207" t="str">
        <f>VLOOKUP($D2207,Artslister!$A$1:$W$99,13,FALSE)</f>
        <v>(L.) H.Karst.</v>
      </c>
      <c r="X2207" t="e">
        <f>VLOOKUP($D2207,Artslister!$A$1:$W$99,15,FALSE)</f>
        <v>#REF!</v>
      </c>
      <c r="Y2207" t="e">
        <f>VLOOKUP($D2207,Artslister!$A$1:$W$99,17,FALSE)</f>
        <v>#N/A</v>
      </c>
    </row>
    <row r="2208" spans="1:25" hidden="1" x14ac:dyDescent="0.3">
      <c r="A2208" t="s">
        <v>86</v>
      </c>
      <c r="B2208">
        <v>2022</v>
      </c>
      <c r="C2208" t="s">
        <v>1750</v>
      </c>
      <c r="D2208" t="s">
        <v>1986</v>
      </c>
      <c r="E2208">
        <v>1</v>
      </c>
      <c r="F2208">
        <v>1</v>
      </c>
      <c r="L2208" t="str">
        <f>VLOOKUP($D2208,Artslister!$A$1:$W$99,2,FALSE)</f>
        <v>Phleum phleoides</v>
      </c>
      <c r="M2208" t="str">
        <f>VLOOKUP($D2208,Artslister!$A$1:$W$99,3,FALSE)</f>
        <v>100127</v>
      </c>
      <c r="N2208" t="str">
        <f>VLOOKUP($D2208,Artslister!$A$1:$W$99,4,FALSE)</f>
        <v>135320</v>
      </c>
      <c r="O2208" t="str">
        <f>VLOOKUP($D2208,Artslister!$A$1:$W$99,5,FALSE)</f>
        <v>Plantae</v>
      </c>
      <c r="P2208" t="str">
        <f>VLOOKUP($D2208,Artslister!$A$1:$W$99,6,FALSE)</f>
        <v>Magnoliophyta</v>
      </c>
      <c r="Q2208" t="str">
        <f>VLOOKUP($D2208,Artslister!$A$1:$W$99,7,FALSE)</f>
        <v>Monocots</v>
      </c>
      <c r="R2208" t="str">
        <f>VLOOKUP($D2208,Artslister!$A$1:$W$99,8,FALSE)</f>
        <v>Poales</v>
      </c>
      <c r="S2208" t="str">
        <f>VLOOKUP($D2208,Artslister!$A$1:$W$99,9,FALSE)</f>
        <v>Poaceae</v>
      </c>
      <c r="T2208" t="str">
        <f>VLOOKUP($D2208,Artslister!$A$1:$W$99,10,FALSE)</f>
        <v>Phleum</v>
      </c>
      <c r="U2208" t="str">
        <f>VLOOKUP($D2208,Artslister!$A$1:$W$99,11,FALSE)</f>
        <v>phleoides</v>
      </c>
      <c r="V2208">
        <f>VLOOKUP($D2208,Artslister!$A$1:$W$99,12,FALSE)</f>
        <v>0</v>
      </c>
      <c r="W2208" t="str">
        <f>VLOOKUP($D2208,Artslister!$A$1:$W$99,13,FALSE)</f>
        <v>(L.) H.Karst.</v>
      </c>
      <c r="X2208" t="e">
        <f>VLOOKUP($D2208,Artslister!$A$1:$W$99,15,FALSE)</f>
        <v>#REF!</v>
      </c>
      <c r="Y2208" t="e">
        <f>VLOOKUP($D2208,Artslister!$A$1:$W$99,17,FALSE)</f>
        <v>#N/A</v>
      </c>
    </row>
    <row r="2209" spans="1:25" hidden="1" x14ac:dyDescent="0.3">
      <c r="A2209" t="s">
        <v>86</v>
      </c>
      <c r="B2209">
        <v>2022</v>
      </c>
      <c r="C2209" t="s">
        <v>1753</v>
      </c>
      <c r="D2209" t="s">
        <v>1986</v>
      </c>
      <c r="E2209">
        <v>2</v>
      </c>
      <c r="F2209">
        <v>1</v>
      </c>
      <c r="L2209" t="str">
        <f>VLOOKUP($D2209,Artslister!$A$1:$W$99,2,FALSE)</f>
        <v>Phleum phleoides</v>
      </c>
      <c r="M2209" t="str">
        <f>VLOOKUP($D2209,Artslister!$A$1:$W$99,3,FALSE)</f>
        <v>100127</v>
      </c>
      <c r="N2209" t="str">
        <f>VLOOKUP($D2209,Artslister!$A$1:$W$99,4,FALSE)</f>
        <v>135320</v>
      </c>
      <c r="O2209" t="str">
        <f>VLOOKUP($D2209,Artslister!$A$1:$W$99,5,FALSE)</f>
        <v>Plantae</v>
      </c>
      <c r="P2209" t="str">
        <f>VLOOKUP($D2209,Artslister!$A$1:$W$99,6,FALSE)</f>
        <v>Magnoliophyta</v>
      </c>
      <c r="Q2209" t="str">
        <f>VLOOKUP($D2209,Artslister!$A$1:$W$99,7,FALSE)</f>
        <v>Monocots</v>
      </c>
      <c r="R2209" t="str">
        <f>VLOOKUP($D2209,Artslister!$A$1:$W$99,8,FALSE)</f>
        <v>Poales</v>
      </c>
      <c r="S2209" t="str">
        <f>VLOOKUP($D2209,Artslister!$A$1:$W$99,9,FALSE)</f>
        <v>Poaceae</v>
      </c>
      <c r="T2209" t="str">
        <f>VLOOKUP($D2209,Artslister!$A$1:$W$99,10,FALSE)</f>
        <v>Phleum</v>
      </c>
      <c r="U2209" t="str">
        <f>VLOOKUP($D2209,Artslister!$A$1:$W$99,11,FALSE)</f>
        <v>phleoides</v>
      </c>
      <c r="V2209">
        <f>VLOOKUP($D2209,Artslister!$A$1:$W$99,12,FALSE)</f>
        <v>0</v>
      </c>
      <c r="W2209" t="str">
        <f>VLOOKUP($D2209,Artslister!$A$1:$W$99,13,FALSE)</f>
        <v>(L.) H.Karst.</v>
      </c>
      <c r="X2209" t="e">
        <f>VLOOKUP($D2209,Artslister!$A$1:$W$99,15,FALSE)</f>
        <v>#REF!</v>
      </c>
      <c r="Y2209" t="e">
        <f>VLOOKUP($D2209,Artslister!$A$1:$W$99,17,FALSE)</f>
        <v>#N/A</v>
      </c>
    </row>
    <row r="2210" spans="1:25" hidden="1" x14ac:dyDescent="0.3">
      <c r="A2210" t="s">
        <v>86</v>
      </c>
      <c r="B2210">
        <v>2022</v>
      </c>
      <c r="C2210" t="s">
        <v>1752</v>
      </c>
      <c r="D2210" t="s">
        <v>1986</v>
      </c>
      <c r="E2210">
        <v>1</v>
      </c>
      <c r="F2210">
        <v>1</v>
      </c>
      <c r="L2210" t="str">
        <f>VLOOKUP($D2210,Artslister!$A$1:$W$99,2,FALSE)</f>
        <v>Phleum phleoides</v>
      </c>
      <c r="M2210" t="str">
        <f>VLOOKUP($D2210,Artslister!$A$1:$W$99,3,FALSE)</f>
        <v>100127</v>
      </c>
      <c r="N2210" t="str">
        <f>VLOOKUP($D2210,Artslister!$A$1:$W$99,4,FALSE)</f>
        <v>135320</v>
      </c>
      <c r="O2210" t="str">
        <f>VLOOKUP($D2210,Artslister!$A$1:$W$99,5,FALSE)</f>
        <v>Plantae</v>
      </c>
      <c r="P2210" t="str">
        <f>VLOOKUP($D2210,Artslister!$A$1:$W$99,6,FALSE)</f>
        <v>Magnoliophyta</v>
      </c>
      <c r="Q2210" t="str">
        <f>VLOOKUP($D2210,Artslister!$A$1:$W$99,7,FALSE)</f>
        <v>Monocots</v>
      </c>
      <c r="R2210" t="str">
        <f>VLOOKUP($D2210,Artslister!$A$1:$W$99,8,FALSE)</f>
        <v>Poales</v>
      </c>
      <c r="S2210" t="str">
        <f>VLOOKUP($D2210,Artslister!$A$1:$W$99,9,FALSE)</f>
        <v>Poaceae</v>
      </c>
      <c r="T2210" t="str">
        <f>VLOOKUP($D2210,Artslister!$A$1:$W$99,10,FALSE)</f>
        <v>Phleum</v>
      </c>
      <c r="U2210" t="str">
        <f>VLOOKUP($D2210,Artslister!$A$1:$W$99,11,FALSE)</f>
        <v>phleoides</v>
      </c>
      <c r="V2210">
        <f>VLOOKUP($D2210,Artslister!$A$1:$W$99,12,FALSE)</f>
        <v>0</v>
      </c>
      <c r="W2210" t="str">
        <f>VLOOKUP($D2210,Artslister!$A$1:$W$99,13,FALSE)</f>
        <v>(L.) H.Karst.</v>
      </c>
      <c r="X2210" t="e">
        <f>VLOOKUP($D2210,Artslister!$A$1:$W$99,15,FALSE)</f>
        <v>#REF!</v>
      </c>
      <c r="Y2210" t="e">
        <f>VLOOKUP($D2210,Artslister!$A$1:$W$99,17,FALSE)</f>
        <v>#N/A</v>
      </c>
    </row>
    <row r="2211" spans="1:25" hidden="1" x14ac:dyDescent="0.3">
      <c r="A2211" t="s">
        <v>86</v>
      </c>
      <c r="B2211">
        <v>2022</v>
      </c>
      <c r="C2211" t="s">
        <v>1759</v>
      </c>
      <c r="D2211" t="s">
        <v>1974</v>
      </c>
      <c r="E2211">
        <v>0.1</v>
      </c>
      <c r="F2211">
        <v>1</v>
      </c>
      <c r="L2211" t="str">
        <f>VLOOKUP($D2211,Artslister!$A$1:$W$99,2,FALSE)</f>
        <v>Arabis wahlenbergii</v>
      </c>
      <c r="M2211" t="str">
        <f>VLOOKUP($D2211,Artslister!$A$1:$W$99,3,FALSE)</f>
        <v>141653</v>
      </c>
      <c r="N2211" t="str">
        <f>VLOOKUP($D2211,Artslister!$A$1:$W$99,4,FALSE)</f>
        <v>144043</v>
      </c>
      <c r="O2211" t="str">
        <f>VLOOKUP($D2211,Artslister!$A$1:$W$99,5,FALSE)</f>
        <v>Plantae</v>
      </c>
      <c r="P2211" t="str">
        <f>VLOOKUP($D2211,Artslister!$A$1:$W$99,6,FALSE)</f>
        <v>Magnoliophyta</v>
      </c>
      <c r="Q2211" t="str">
        <f>VLOOKUP($D2211,Artslister!$A$1:$W$99,7,FALSE)</f>
        <v>Eudicots</v>
      </c>
      <c r="R2211" t="str">
        <f>VLOOKUP($D2211,Artslister!$A$1:$W$99,8,FALSE)</f>
        <v>Brassicales</v>
      </c>
      <c r="S2211" t="str">
        <f>VLOOKUP($D2211,Artslister!$A$1:$W$99,9,FALSE)</f>
        <v>Brassicaceae</v>
      </c>
      <c r="T2211" t="str">
        <f>VLOOKUP($D2211,Artslister!$A$1:$W$99,10,FALSE)</f>
        <v>Arabis</v>
      </c>
      <c r="U2211" t="str">
        <f>VLOOKUP($D2211,Artslister!$A$1:$W$99,11,FALSE)</f>
        <v>wahlenbergii</v>
      </c>
      <c r="V2211">
        <f>VLOOKUP($D2211,Artslister!$A$1:$W$99,12,FALSE)</f>
        <v>0</v>
      </c>
      <c r="W2211" t="str">
        <f>VLOOKUP($D2211,Artslister!$A$1:$W$99,13,FALSE)</f>
        <v>Jord.</v>
      </c>
      <c r="X2211" t="e">
        <f>VLOOKUP($D2211,Artslister!$A$1:$W$99,15,FALSE)</f>
        <v>#REF!</v>
      </c>
      <c r="Y2211" t="e">
        <f>VLOOKUP($D2211,Artslister!$A$1:$W$99,17,FALSE)</f>
        <v>#N/A</v>
      </c>
    </row>
    <row r="2212" spans="1:25" hidden="1" x14ac:dyDescent="0.3">
      <c r="A2212" t="s">
        <v>86</v>
      </c>
      <c r="B2212">
        <v>2022</v>
      </c>
      <c r="C2212" t="s">
        <v>1750</v>
      </c>
      <c r="D2212" t="s">
        <v>1974</v>
      </c>
      <c r="E2212">
        <v>0.1</v>
      </c>
      <c r="F2212">
        <v>1</v>
      </c>
      <c r="L2212" t="str">
        <f>VLOOKUP($D2212,Artslister!$A$1:$W$99,2,FALSE)</f>
        <v>Arabis wahlenbergii</v>
      </c>
      <c r="M2212" t="str">
        <f>VLOOKUP($D2212,Artslister!$A$1:$W$99,3,FALSE)</f>
        <v>141653</v>
      </c>
      <c r="N2212" t="str">
        <f>VLOOKUP($D2212,Artslister!$A$1:$W$99,4,FALSE)</f>
        <v>144043</v>
      </c>
      <c r="O2212" t="str">
        <f>VLOOKUP($D2212,Artslister!$A$1:$W$99,5,FALSE)</f>
        <v>Plantae</v>
      </c>
      <c r="P2212" t="str">
        <f>VLOOKUP($D2212,Artslister!$A$1:$W$99,6,FALSE)</f>
        <v>Magnoliophyta</v>
      </c>
      <c r="Q2212" t="str">
        <f>VLOOKUP($D2212,Artslister!$A$1:$W$99,7,FALSE)</f>
        <v>Eudicots</v>
      </c>
      <c r="R2212" t="str">
        <f>VLOOKUP($D2212,Artslister!$A$1:$W$99,8,FALSE)</f>
        <v>Brassicales</v>
      </c>
      <c r="S2212" t="str">
        <f>VLOOKUP($D2212,Artslister!$A$1:$W$99,9,FALSE)</f>
        <v>Brassicaceae</v>
      </c>
      <c r="T2212" t="str">
        <f>VLOOKUP($D2212,Artslister!$A$1:$W$99,10,FALSE)</f>
        <v>Arabis</v>
      </c>
      <c r="U2212" t="str">
        <f>VLOOKUP($D2212,Artslister!$A$1:$W$99,11,FALSE)</f>
        <v>wahlenbergii</v>
      </c>
      <c r="V2212">
        <f>VLOOKUP($D2212,Artslister!$A$1:$W$99,12,FALSE)</f>
        <v>0</v>
      </c>
      <c r="W2212" t="str">
        <f>VLOOKUP($D2212,Artslister!$A$1:$W$99,13,FALSE)</f>
        <v>Jord.</v>
      </c>
      <c r="X2212" t="e">
        <f>VLOOKUP($D2212,Artslister!$A$1:$W$99,15,FALSE)</f>
        <v>#REF!</v>
      </c>
      <c r="Y2212" t="e">
        <f>VLOOKUP($D2212,Artslister!$A$1:$W$99,17,FALSE)</f>
        <v>#N/A</v>
      </c>
    </row>
    <row r="2213" spans="1:25" hidden="1" x14ac:dyDescent="0.3">
      <c r="A2213" t="s">
        <v>86</v>
      </c>
      <c r="B2213">
        <v>2022</v>
      </c>
      <c r="C2213" t="s">
        <v>1764</v>
      </c>
      <c r="D2213" t="s">
        <v>1929</v>
      </c>
      <c r="E2213">
        <v>1</v>
      </c>
      <c r="G2213">
        <v>1</v>
      </c>
      <c r="L2213" t="str">
        <f>VLOOKUP($D2213,Artslister!$A$1:$W$99,2,FALSE)</f>
        <v>Noccaea caerulescens</v>
      </c>
      <c r="M2213" t="str">
        <f>VLOOKUP($D2213,Artslister!$A$1:$W$99,3,FALSE)</f>
        <v>101278</v>
      </c>
      <c r="N2213" t="str">
        <f>VLOOKUP($D2213,Artslister!$A$1:$W$99,4,FALSE)</f>
        <v>144118</v>
      </c>
      <c r="O2213" t="str">
        <f>VLOOKUP($D2213,Artslister!$A$1:$W$99,5,FALSE)</f>
        <v>Plantae</v>
      </c>
      <c r="P2213" t="str">
        <f>VLOOKUP($D2213,Artslister!$A$1:$W$99,6,FALSE)</f>
        <v>Magnoliophyta</v>
      </c>
      <c r="Q2213" t="str">
        <f>VLOOKUP($D2213,Artslister!$A$1:$W$99,7,FALSE)</f>
        <v>Eudicots</v>
      </c>
      <c r="R2213" t="str">
        <f>VLOOKUP($D2213,Artslister!$A$1:$W$99,8,FALSE)</f>
        <v>Brassicales</v>
      </c>
      <c r="S2213" t="str">
        <f>VLOOKUP($D2213,Artslister!$A$1:$W$99,9,FALSE)</f>
        <v>Brassicaceae</v>
      </c>
      <c r="T2213" t="str">
        <f>VLOOKUP($D2213,Artslister!$A$1:$W$99,10,FALSE)</f>
        <v>Noccaea</v>
      </c>
      <c r="U2213" t="str">
        <f>VLOOKUP($D2213,Artslister!$A$1:$W$99,11,FALSE)</f>
        <v>caerulescens</v>
      </c>
      <c r="V2213">
        <f>VLOOKUP($D2213,Artslister!$A$1:$W$99,12,FALSE)</f>
        <v>0</v>
      </c>
      <c r="W2213" t="str">
        <f>VLOOKUP($D2213,Artslister!$A$1:$W$99,13,FALSE)</f>
        <v>(J.Presl &amp; C.Presl) F.K.Mey.</v>
      </c>
      <c r="X2213" t="e">
        <f>VLOOKUP($D2213,Artslister!$A$1:$W$99,15,FALSE)</f>
        <v>#REF!</v>
      </c>
      <c r="Y2213" t="str">
        <f>VLOOKUP($D2213,Artslister!$A$1:$W$99,17,FALSE)</f>
        <v>PH</v>
      </c>
    </row>
    <row r="2214" spans="1:25" hidden="1" x14ac:dyDescent="0.3">
      <c r="A2214" t="s">
        <v>86</v>
      </c>
      <c r="B2214">
        <v>2022</v>
      </c>
      <c r="C2214" t="s">
        <v>1761</v>
      </c>
      <c r="D2214" t="s">
        <v>1929</v>
      </c>
      <c r="E2214">
        <v>1</v>
      </c>
      <c r="G2214">
        <v>1</v>
      </c>
      <c r="L2214" t="str">
        <f>VLOOKUP($D2214,Artslister!$A$1:$W$99,2,FALSE)</f>
        <v>Noccaea caerulescens</v>
      </c>
      <c r="M2214" t="str">
        <f>VLOOKUP($D2214,Artslister!$A$1:$W$99,3,FALSE)</f>
        <v>101278</v>
      </c>
      <c r="N2214" t="str">
        <f>VLOOKUP($D2214,Artslister!$A$1:$W$99,4,FALSE)</f>
        <v>144118</v>
      </c>
      <c r="O2214" t="str">
        <f>VLOOKUP($D2214,Artslister!$A$1:$W$99,5,FALSE)</f>
        <v>Plantae</v>
      </c>
      <c r="P2214" t="str">
        <f>VLOOKUP($D2214,Artslister!$A$1:$W$99,6,FALSE)</f>
        <v>Magnoliophyta</v>
      </c>
      <c r="Q2214" t="str">
        <f>VLOOKUP($D2214,Artslister!$A$1:$W$99,7,FALSE)</f>
        <v>Eudicots</v>
      </c>
      <c r="R2214" t="str">
        <f>VLOOKUP($D2214,Artslister!$A$1:$W$99,8,FALSE)</f>
        <v>Brassicales</v>
      </c>
      <c r="S2214" t="str">
        <f>VLOOKUP($D2214,Artslister!$A$1:$W$99,9,FALSE)</f>
        <v>Brassicaceae</v>
      </c>
      <c r="T2214" t="str">
        <f>VLOOKUP($D2214,Artslister!$A$1:$W$99,10,FALSE)</f>
        <v>Noccaea</v>
      </c>
      <c r="U2214" t="str">
        <f>VLOOKUP($D2214,Artslister!$A$1:$W$99,11,FALSE)</f>
        <v>caerulescens</v>
      </c>
      <c r="V2214">
        <f>VLOOKUP($D2214,Artslister!$A$1:$W$99,12,FALSE)</f>
        <v>0</v>
      </c>
      <c r="W2214" t="str">
        <f>VLOOKUP($D2214,Artslister!$A$1:$W$99,13,FALSE)</f>
        <v>(J.Presl &amp; C.Presl) F.K.Mey.</v>
      </c>
      <c r="X2214" t="e">
        <f>VLOOKUP($D2214,Artslister!$A$1:$W$99,15,FALSE)</f>
        <v>#REF!</v>
      </c>
      <c r="Y2214" t="str">
        <f>VLOOKUP($D2214,Artslister!$A$1:$W$99,17,FALSE)</f>
        <v>PH</v>
      </c>
    </row>
    <row r="2215" spans="1:25" hidden="1" x14ac:dyDescent="0.3">
      <c r="A2215" t="s">
        <v>86</v>
      </c>
      <c r="B2215">
        <v>2022</v>
      </c>
      <c r="C2215" t="s">
        <v>1750</v>
      </c>
      <c r="D2215" t="s">
        <v>1929</v>
      </c>
      <c r="E2215">
        <v>0.1</v>
      </c>
      <c r="G2215">
        <v>1</v>
      </c>
      <c r="L2215" t="str">
        <f>VLOOKUP($D2215,Artslister!$A$1:$W$99,2,FALSE)</f>
        <v>Noccaea caerulescens</v>
      </c>
      <c r="M2215" t="str">
        <f>VLOOKUP($D2215,Artslister!$A$1:$W$99,3,FALSE)</f>
        <v>101278</v>
      </c>
      <c r="N2215" t="str">
        <f>VLOOKUP($D2215,Artslister!$A$1:$W$99,4,FALSE)</f>
        <v>144118</v>
      </c>
      <c r="O2215" t="str">
        <f>VLOOKUP($D2215,Artslister!$A$1:$W$99,5,FALSE)</f>
        <v>Plantae</v>
      </c>
      <c r="P2215" t="str">
        <f>VLOOKUP($D2215,Artslister!$A$1:$W$99,6,FALSE)</f>
        <v>Magnoliophyta</v>
      </c>
      <c r="Q2215" t="str">
        <f>VLOOKUP($D2215,Artslister!$A$1:$W$99,7,FALSE)</f>
        <v>Eudicots</v>
      </c>
      <c r="R2215" t="str">
        <f>VLOOKUP($D2215,Artslister!$A$1:$W$99,8,FALSE)</f>
        <v>Brassicales</v>
      </c>
      <c r="S2215" t="str">
        <f>VLOOKUP($D2215,Artslister!$A$1:$W$99,9,FALSE)</f>
        <v>Brassicaceae</v>
      </c>
      <c r="T2215" t="str">
        <f>VLOOKUP($D2215,Artslister!$A$1:$W$99,10,FALSE)</f>
        <v>Noccaea</v>
      </c>
      <c r="U2215" t="str">
        <f>VLOOKUP($D2215,Artslister!$A$1:$W$99,11,FALSE)</f>
        <v>caerulescens</v>
      </c>
      <c r="V2215">
        <f>VLOOKUP($D2215,Artslister!$A$1:$W$99,12,FALSE)</f>
        <v>0</v>
      </c>
      <c r="W2215" t="str">
        <f>VLOOKUP($D2215,Artslister!$A$1:$W$99,13,FALSE)</f>
        <v>(J.Presl &amp; C.Presl) F.K.Mey.</v>
      </c>
      <c r="X2215" t="e">
        <f>VLOOKUP($D2215,Artslister!$A$1:$W$99,15,FALSE)</f>
        <v>#REF!</v>
      </c>
      <c r="Y2215" t="str">
        <f>VLOOKUP($D2215,Artslister!$A$1:$W$99,17,FALSE)</f>
        <v>PH</v>
      </c>
    </row>
    <row r="2216" spans="1:25" hidden="1" x14ac:dyDescent="0.3">
      <c r="A2216" t="s">
        <v>149</v>
      </c>
      <c r="B2216">
        <v>2022</v>
      </c>
      <c r="C2216" t="s">
        <v>1776</v>
      </c>
      <c r="D2216" t="s">
        <v>1931</v>
      </c>
      <c r="E2216">
        <v>18</v>
      </c>
      <c r="F2216">
        <v>1</v>
      </c>
      <c r="H2216">
        <v>1</v>
      </c>
      <c r="L2216" t="str">
        <f>VLOOKUP($D2216,Artslister!$A$1:$W$99,2,FALSE)</f>
        <v>Fraxinus excelsior</v>
      </c>
      <c r="M2216" t="str">
        <f>VLOOKUP($D2216,Artslister!$A$1:$W$99,3,FALSE)</f>
        <v>102409</v>
      </c>
      <c r="N2216" t="str">
        <f>VLOOKUP($D2216,Artslister!$A$1:$W$99,4,FALSE)</f>
        <v>62369</v>
      </c>
      <c r="O2216" t="str">
        <f>VLOOKUP($D2216,Artslister!$A$1:$W$99,5,FALSE)</f>
        <v>Plantae</v>
      </c>
      <c r="P2216" t="str">
        <f>VLOOKUP($D2216,Artslister!$A$1:$W$99,6,FALSE)</f>
        <v>Magnoliophyta</v>
      </c>
      <c r="Q2216" t="str">
        <f>VLOOKUP($D2216,Artslister!$A$1:$W$99,7,FALSE)</f>
        <v>Eudicots</v>
      </c>
      <c r="R2216" t="str">
        <f>VLOOKUP($D2216,Artslister!$A$1:$W$99,8,FALSE)</f>
        <v>Lamiales</v>
      </c>
      <c r="S2216" t="str">
        <f>VLOOKUP($D2216,Artslister!$A$1:$W$99,9,FALSE)</f>
        <v>Oleaceae</v>
      </c>
      <c r="T2216" t="str">
        <f>VLOOKUP($D2216,Artslister!$A$1:$W$99,10,FALSE)</f>
        <v>Fraxinus</v>
      </c>
      <c r="U2216" t="str">
        <f>VLOOKUP($D2216,Artslister!$A$1:$W$99,11,FALSE)</f>
        <v>excelsior</v>
      </c>
      <c r="V2216">
        <f>VLOOKUP($D2216,Artslister!$A$1:$W$99,12,FALSE)</f>
        <v>0</v>
      </c>
      <c r="W2216" t="str">
        <f>VLOOKUP($D2216,Artslister!$A$1:$W$99,13,FALSE)</f>
        <v>L.</v>
      </c>
      <c r="X2216" t="e">
        <f>VLOOKUP($D2216,Artslister!$A$1:$W$99,15,FALSE)</f>
        <v>#REF!</v>
      </c>
      <c r="Y2216" t="e">
        <f>VLOOKUP($D2216,Artslister!$A$1:$W$99,17,FALSE)</f>
        <v>#N/A</v>
      </c>
    </row>
    <row r="2217" spans="1:25" hidden="1" x14ac:dyDescent="0.3">
      <c r="A2217" t="s">
        <v>149</v>
      </c>
      <c r="B2217">
        <v>2022</v>
      </c>
      <c r="C2217" t="s">
        <v>1776</v>
      </c>
      <c r="D2217" t="s">
        <v>1925</v>
      </c>
      <c r="E2217">
        <v>1</v>
      </c>
      <c r="H2217">
        <v>1</v>
      </c>
      <c r="L2217" t="str">
        <f>VLOOKUP($D2217,Artslister!$A$1:$W$99,2,FALSE)</f>
        <v>Rubus idaeus</v>
      </c>
      <c r="M2217" t="str">
        <f>VLOOKUP($D2217,Artslister!$A$1:$W$99,3,FALSE)</f>
        <v>103427</v>
      </c>
      <c r="N2217" t="str">
        <f>VLOOKUP($D2217,Artslister!$A$1:$W$99,4,FALSE)</f>
        <v>63387</v>
      </c>
      <c r="O2217" t="str">
        <f>VLOOKUP($D2217,Artslister!$A$1:$W$99,5,FALSE)</f>
        <v>Plantae</v>
      </c>
      <c r="P2217" t="str">
        <f>VLOOKUP($D2217,Artslister!$A$1:$W$99,6,FALSE)</f>
        <v>Magnoliophyta</v>
      </c>
      <c r="Q2217" t="str">
        <f>VLOOKUP($D2217,Artslister!$A$1:$W$99,7,FALSE)</f>
        <v>Eudicots</v>
      </c>
      <c r="R2217" t="str">
        <f>VLOOKUP($D2217,Artslister!$A$1:$W$99,8,FALSE)</f>
        <v>Rosales</v>
      </c>
      <c r="S2217" t="str">
        <f>VLOOKUP($D2217,Artslister!$A$1:$W$99,9,FALSE)</f>
        <v>Rosaceae</v>
      </c>
      <c r="T2217" t="str">
        <f>VLOOKUP($D2217,Artslister!$A$1:$W$99,10,FALSE)</f>
        <v>Rubus</v>
      </c>
      <c r="U2217" t="str">
        <f>VLOOKUP($D2217,Artslister!$A$1:$W$99,11,FALSE)</f>
        <v>idaeus</v>
      </c>
      <c r="V2217">
        <f>VLOOKUP($D2217,Artslister!$A$1:$W$99,12,FALSE)</f>
        <v>0</v>
      </c>
      <c r="W2217" t="str">
        <f>VLOOKUP($D2217,Artslister!$A$1:$W$99,13,FALSE)</f>
        <v>L.</v>
      </c>
      <c r="X2217" t="e">
        <f>VLOOKUP($D2217,Artslister!$A$1:$W$99,15,FALSE)</f>
        <v>#REF!</v>
      </c>
      <c r="Y2217" t="e">
        <f>VLOOKUP($D2217,Artslister!$A$1:$W$99,17,FALSE)</f>
        <v>#N/A</v>
      </c>
    </row>
    <row r="2218" spans="1:25" hidden="1" x14ac:dyDescent="0.3">
      <c r="A2218" t="s">
        <v>149</v>
      </c>
      <c r="B2218">
        <v>2022</v>
      </c>
      <c r="C2218" t="s">
        <v>1772</v>
      </c>
      <c r="D2218" t="s">
        <v>1937</v>
      </c>
      <c r="E2218">
        <v>8</v>
      </c>
      <c r="F2218">
        <v>1</v>
      </c>
      <c r="L2218" t="str">
        <f>VLOOKUP($D2218,Artslister!$A$1:$W$99,2,FALSE)</f>
        <v>Avenula pratensis</v>
      </c>
      <c r="M2218">
        <f>VLOOKUP($D2218,Artslister!$A$1:$W$99,3,FALSE)</f>
        <v>99921</v>
      </c>
      <c r="N2218">
        <f>VLOOKUP($D2218,Artslister!$A$1:$W$99,4,FALSE)</f>
        <v>0</v>
      </c>
      <c r="O2218" t="str">
        <f>VLOOKUP($D2218,Artslister!$A$1:$W$99,5,FALSE)</f>
        <v>Plantae</v>
      </c>
      <c r="P2218" t="str">
        <f>VLOOKUP($D2218,Artslister!$A$1:$W$99,6,FALSE)</f>
        <v>Magnoliophyta</v>
      </c>
      <c r="Q2218" t="str">
        <f>VLOOKUP($D2218,Artslister!$A$1:$W$99,7,FALSE)</f>
        <v>Monocots</v>
      </c>
      <c r="R2218" t="str">
        <f>VLOOKUP($D2218,Artslister!$A$1:$W$99,8,FALSE)</f>
        <v>Poales</v>
      </c>
      <c r="S2218" t="str">
        <f>VLOOKUP($D2218,Artslister!$A$1:$W$99,9,FALSE)</f>
        <v>Poaceae</v>
      </c>
      <c r="T2218" t="str">
        <f>VLOOKUP($D2218,Artslister!$A$1:$W$99,10,FALSE)</f>
        <v>Avenula</v>
      </c>
      <c r="U2218" t="str">
        <f>VLOOKUP($D2218,Artslister!$A$1:$W$99,11,FALSE)</f>
        <v>pratensis</v>
      </c>
      <c r="V2218">
        <f>VLOOKUP($D2218,Artslister!$A$1:$W$99,12,FALSE)</f>
        <v>0</v>
      </c>
      <c r="W2218" t="str">
        <f>VLOOKUP($D2218,Artslister!$A$1:$W$99,13,FALSE)</f>
        <v>(L.) Dumort.</v>
      </c>
      <c r="X2218" t="e">
        <f>VLOOKUP($D2218,Artslister!$A$1:$W$99,15,FALSE)</f>
        <v>#REF!</v>
      </c>
      <c r="Y2218" t="e">
        <f>VLOOKUP($D2218,Artslister!$A$1:$W$99,17,FALSE)</f>
        <v>#N/A</v>
      </c>
    </row>
    <row r="2219" spans="1:25" hidden="1" x14ac:dyDescent="0.3">
      <c r="A2219" t="s">
        <v>149</v>
      </c>
      <c r="B2219">
        <v>2022</v>
      </c>
      <c r="C2219" t="s">
        <v>1778</v>
      </c>
      <c r="D2219" t="s">
        <v>1927</v>
      </c>
      <c r="E2219">
        <v>2</v>
      </c>
      <c r="F2219">
        <v>1</v>
      </c>
      <c r="L2219" t="str">
        <f>VLOOKUP($D2219,Artslister!$A$1:$W$99,2,FALSE)</f>
        <v>Ranunculus polyanthemos</v>
      </c>
      <c r="M2219" t="str">
        <f>VLOOKUP($D2219,Artslister!$A$1:$W$99,3,FALSE)</f>
        <v>103162</v>
      </c>
      <c r="N2219" t="str">
        <f>VLOOKUP($D2219,Artslister!$A$1:$W$99,4,FALSE)</f>
        <v>136513</v>
      </c>
      <c r="O2219" t="str">
        <f>VLOOKUP($D2219,Artslister!$A$1:$W$99,5,FALSE)</f>
        <v>Plantae</v>
      </c>
      <c r="P2219" t="str">
        <f>VLOOKUP($D2219,Artslister!$A$1:$W$99,6,FALSE)</f>
        <v>Magnoliophyta</v>
      </c>
      <c r="Q2219" t="str">
        <f>VLOOKUP($D2219,Artslister!$A$1:$W$99,7,FALSE)</f>
        <v>Eudicots</v>
      </c>
      <c r="R2219" t="str">
        <f>VLOOKUP($D2219,Artslister!$A$1:$W$99,8,FALSE)</f>
        <v>Ranunculales</v>
      </c>
      <c r="S2219" t="str">
        <f>VLOOKUP($D2219,Artslister!$A$1:$W$99,9,FALSE)</f>
        <v>Ranunculaceae</v>
      </c>
      <c r="T2219" t="str">
        <f>VLOOKUP($D2219,Artslister!$A$1:$W$99,10,FALSE)</f>
        <v>Ranunculus</v>
      </c>
      <c r="U2219" t="str">
        <f>VLOOKUP($D2219,Artslister!$A$1:$W$99,11,FALSE)</f>
        <v>polyanthemos</v>
      </c>
      <c r="V2219">
        <f>VLOOKUP($D2219,Artslister!$A$1:$W$99,12,FALSE)</f>
        <v>0</v>
      </c>
      <c r="W2219" t="str">
        <f>VLOOKUP($D2219,Artslister!$A$1:$W$99,13,FALSE)</f>
        <v>L.</v>
      </c>
      <c r="X2219" t="e">
        <f>VLOOKUP($D2219,Artslister!$A$1:$W$99,15,FALSE)</f>
        <v>#REF!</v>
      </c>
      <c r="Y2219" t="e">
        <f>VLOOKUP($D2219,Artslister!$A$1:$W$99,17,FALSE)</f>
        <v>#N/A</v>
      </c>
    </row>
    <row r="2220" spans="1:25" hidden="1" x14ac:dyDescent="0.3">
      <c r="A2220" t="s">
        <v>149</v>
      </c>
      <c r="B2220">
        <v>2022</v>
      </c>
      <c r="C2220" t="s">
        <v>1779</v>
      </c>
      <c r="D2220" t="s">
        <v>1961</v>
      </c>
      <c r="E2220">
        <v>12</v>
      </c>
      <c r="F2220">
        <v>1</v>
      </c>
      <c r="L2220" t="str">
        <f>VLOOKUP($D2220,Artslister!$A$1:$W$99,2,FALSE)</f>
        <v>Primula veris</v>
      </c>
      <c r="M2220">
        <f>VLOOKUP($D2220,Artslister!$A$1:$W$99,3,FALSE)</f>
        <v>101883</v>
      </c>
      <c r="N2220">
        <f>VLOOKUP($D2220,Artslister!$A$1:$W$99,4,FALSE)</f>
        <v>0</v>
      </c>
      <c r="O2220" t="str">
        <f>VLOOKUP($D2220,Artslister!$A$1:$W$99,5,FALSE)</f>
        <v>Plantae</v>
      </c>
      <c r="P2220" t="str">
        <f>VLOOKUP($D2220,Artslister!$A$1:$W$99,6,FALSE)</f>
        <v>Magnoliophyta</v>
      </c>
      <c r="Q2220" t="str">
        <f>VLOOKUP($D2220,Artslister!$A$1:$W$99,7,FALSE)</f>
        <v>Eudicots</v>
      </c>
      <c r="R2220" t="str">
        <f>VLOOKUP($D2220,Artslister!$A$1:$W$99,8,FALSE)</f>
        <v>Ericales</v>
      </c>
      <c r="S2220" t="str">
        <f>VLOOKUP($D2220,Artslister!$A$1:$W$99,9,FALSE)</f>
        <v>Primulaceae</v>
      </c>
      <c r="T2220" t="str">
        <f>VLOOKUP($D2220,Artslister!$A$1:$W$99,10,FALSE)</f>
        <v>Primula</v>
      </c>
      <c r="U2220" t="str">
        <f>VLOOKUP($D2220,Artslister!$A$1:$W$99,11,FALSE)</f>
        <v>veris</v>
      </c>
      <c r="V2220">
        <f>VLOOKUP($D2220,Artslister!$A$1:$W$99,12,FALSE)</f>
        <v>0</v>
      </c>
      <c r="W2220" t="str">
        <f>VLOOKUP($D2220,Artslister!$A$1:$W$99,13,FALSE)</f>
        <v>L.</v>
      </c>
      <c r="X2220" t="e">
        <f>VLOOKUP($D2220,Artslister!$A$1:$W$99,15,FALSE)</f>
        <v>#REF!</v>
      </c>
      <c r="Y2220" t="e">
        <f>VLOOKUP($D2220,Artslister!$A$1:$W$99,17,FALSE)</f>
        <v>#N/A</v>
      </c>
    </row>
    <row r="2221" spans="1:25" hidden="1" x14ac:dyDescent="0.3">
      <c r="A2221" t="s">
        <v>149</v>
      </c>
      <c r="B2221">
        <v>2022</v>
      </c>
      <c r="C2221" t="s">
        <v>1776</v>
      </c>
      <c r="D2221" t="s">
        <v>1961</v>
      </c>
      <c r="E2221" t="s">
        <v>267</v>
      </c>
      <c r="F2221">
        <v>1</v>
      </c>
      <c r="K2221" s="3" t="s">
        <v>2018</v>
      </c>
      <c r="L2221" t="str">
        <f>VLOOKUP($D2221,Artslister!$A$1:$W$99,2,FALSE)</f>
        <v>Primula veris</v>
      </c>
      <c r="M2221">
        <f>VLOOKUP($D2221,Artslister!$A$1:$W$99,3,FALSE)</f>
        <v>101883</v>
      </c>
      <c r="N2221">
        <f>VLOOKUP($D2221,Artslister!$A$1:$W$99,4,FALSE)</f>
        <v>0</v>
      </c>
      <c r="O2221" t="str">
        <f>VLOOKUP($D2221,Artslister!$A$1:$W$99,5,FALSE)</f>
        <v>Plantae</v>
      </c>
      <c r="P2221" t="str">
        <f>VLOOKUP($D2221,Artslister!$A$1:$W$99,6,FALSE)</f>
        <v>Magnoliophyta</v>
      </c>
      <c r="Q2221" t="str">
        <f>VLOOKUP($D2221,Artslister!$A$1:$W$99,7,FALSE)</f>
        <v>Eudicots</v>
      </c>
      <c r="R2221" t="str">
        <f>VLOOKUP($D2221,Artslister!$A$1:$W$99,8,FALSE)</f>
        <v>Ericales</v>
      </c>
      <c r="S2221" t="str">
        <f>VLOOKUP($D2221,Artslister!$A$1:$W$99,9,FALSE)</f>
        <v>Primulaceae</v>
      </c>
      <c r="T2221" t="str">
        <f>VLOOKUP($D2221,Artslister!$A$1:$W$99,10,FALSE)</f>
        <v>Primula</v>
      </c>
      <c r="U2221" t="str">
        <f>VLOOKUP($D2221,Artslister!$A$1:$W$99,11,FALSE)</f>
        <v>veris</v>
      </c>
      <c r="V2221">
        <f>VLOOKUP($D2221,Artslister!$A$1:$W$99,12,FALSE)</f>
        <v>0</v>
      </c>
      <c r="W2221" t="str">
        <f>VLOOKUP($D2221,Artslister!$A$1:$W$99,13,FALSE)</f>
        <v>L.</v>
      </c>
      <c r="X2221" t="e">
        <f>VLOOKUP($D2221,Artslister!$A$1:$W$99,15,FALSE)</f>
        <v>#REF!</v>
      </c>
      <c r="Y2221" t="e">
        <f>VLOOKUP($D2221,Artslister!$A$1:$W$99,17,FALSE)</f>
        <v>#N/A</v>
      </c>
    </row>
    <row r="2222" spans="1:25" hidden="1" x14ac:dyDescent="0.3">
      <c r="A2222" t="s">
        <v>149</v>
      </c>
      <c r="B2222">
        <v>2022</v>
      </c>
      <c r="C2222" t="s">
        <v>1782</v>
      </c>
      <c r="D2222" t="s">
        <v>1930</v>
      </c>
      <c r="E2222">
        <v>14</v>
      </c>
      <c r="F2222">
        <v>1</v>
      </c>
      <c r="L2222" t="str">
        <f>VLOOKUP($D2222,Artslister!$A$1:$W$99,2,FALSE)</f>
        <v>Fragaria viridis</v>
      </c>
      <c r="M2222">
        <f>VLOOKUP($D2222,Artslister!$A$1:$W$99,3,FALSE)</f>
        <v>103318</v>
      </c>
      <c r="N2222">
        <f>VLOOKUP($D2222,Artslister!$A$1:$W$99,4,FALSE)</f>
        <v>0</v>
      </c>
      <c r="O2222" t="str">
        <f>VLOOKUP($D2222,Artslister!$A$1:$W$99,5,FALSE)</f>
        <v>Plantae</v>
      </c>
      <c r="P2222" t="str">
        <f>VLOOKUP($D2222,Artslister!$A$1:$W$99,6,FALSE)</f>
        <v>Magnoliophyta</v>
      </c>
      <c r="Q2222" t="str">
        <f>VLOOKUP($D2222,Artslister!$A$1:$W$99,7,FALSE)</f>
        <v>Eudicots</v>
      </c>
      <c r="R2222" t="str">
        <f>VLOOKUP($D2222,Artslister!$A$1:$W$99,8,FALSE)</f>
        <v>Rosales</v>
      </c>
      <c r="S2222" t="str">
        <f>VLOOKUP($D2222,Artslister!$A$1:$W$99,9,FALSE)</f>
        <v>Rosaceae</v>
      </c>
      <c r="T2222" t="str">
        <f>VLOOKUP($D2222,Artslister!$A$1:$W$99,10,FALSE)</f>
        <v>Fragaria</v>
      </c>
      <c r="U2222" t="str">
        <f>VLOOKUP($D2222,Artslister!$A$1:$W$99,11,FALSE)</f>
        <v>viridis</v>
      </c>
      <c r="V2222">
        <f>VLOOKUP($D2222,Artslister!$A$1:$W$99,12,FALSE)</f>
        <v>0</v>
      </c>
      <c r="W2222" t="str">
        <f>VLOOKUP($D2222,Artslister!$A$1:$W$99,13,FALSE)</f>
        <v>Weston</v>
      </c>
      <c r="X2222" t="e">
        <f>VLOOKUP($D2222,Artslister!$A$1:$W$99,15,FALSE)</f>
        <v>#REF!</v>
      </c>
      <c r="Y2222" t="e">
        <f>VLOOKUP($D2222,Artslister!$A$1:$W$99,17,FALSE)</f>
        <v>#N/A</v>
      </c>
    </row>
    <row r="2223" spans="1:25" hidden="1" x14ac:dyDescent="0.3">
      <c r="A2223" t="s">
        <v>149</v>
      </c>
      <c r="B2223">
        <v>2022</v>
      </c>
      <c r="C2223" t="s">
        <v>1775</v>
      </c>
      <c r="D2223" t="s">
        <v>1930</v>
      </c>
      <c r="E2223">
        <v>10</v>
      </c>
      <c r="F2223">
        <v>1</v>
      </c>
      <c r="L2223" t="str">
        <f>VLOOKUP($D2223,Artslister!$A$1:$W$99,2,FALSE)</f>
        <v>Fragaria viridis</v>
      </c>
      <c r="M2223">
        <f>VLOOKUP($D2223,Artslister!$A$1:$W$99,3,FALSE)</f>
        <v>103318</v>
      </c>
      <c r="N2223">
        <f>VLOOKUP($D2223,Artslister!$A$1:$W$99,4,FALSE)</f>
        <v>0</v>
      </c>
      <c r="O2223" t="str">
        <f>VLOOKUP($D2223,Artslister!$A$1:$W$99,5,FALSE)</f>
        <v>Plantae</v>
      </c>
      <c r="P2223" t="str">
        <f>VLOOKUP($D2223,Artslister!$A$1:$W$99,6,FALSE)</f>
        <v>Magnoliophyta</v>
      </c>
      <c r="Q2223" t="str">
        <f>VLOOKUP($D2223,Artslister!$A$1:$W$99,7,FALSE)</f>
        <v>Eudicots</v>
      </c>
      <c r="R2223" t="str">
        <f>VLOOKUP($D2223,Artslister!$A$1:$W$99,8,FALSE)</f>
        <v>Rosales</v>
      </c>
      <c r="S2223" t="str">
        <f>VLOOKUP($D2223,Artslister!$A$1:$W$99,9,FALSE)</f>
        <v>Rosaceae</v>
      </c>
      <c r="T2223" t="str">
        <f>VLOOKUP($D2223,Artslister!$A$1:$W$99,10,FALSE)</f>
        <v>Fragaria</v>
      </c>
      <c r="U2223" t="str">
        <f>VLOOKUP($D2223,Artslister!$A$1:$W$99,11,FALSE)</f>
        <v>viridis</v>
      </c>
      <c r="V2223">
        <f>VLOOKUP($D2223,Artslister!$A$1:$W$99,12,FALSE)</f>
        <v>0</v>
      </c>
      <c r="W2223" t="str">
        <f>VLOOKUP($D2223,Artslister!$A$1:$W$99,13,FALSE)</f>
        <v>Weston</v>
      </c>
      <c r="X2223" t="e">
        <f>VLOOKUP($D2223,Artslister!$A$1:$W$99,15,FALSE)</f>
        <v>#REF!</v>
      </c>
      <c r="Y2223" t="e">
        <f>VLOOKUP($D2223,Artslister!$A$1:$W$99,17,FALSE)</f>
        <v>#N/A</v>
      </c>
    </row>
    <row r="2224" spans="1:25" hidden="1" x14ac:dyDescent="0.3">
      <c r="A2224" t="s">
        <v>149</v>
      </c>
      <c r="B2224">
        <v>2022</v>
      </c>
      <c r="C2224" t="s">
        <v>1771</v>
      </c>
      <c r="D2224" t="s">
        <v>1930</v>
      </c>
      <c r="E2224">
        <v>30</v>
      </c>
      <c r="F2224">
        <v>1</v>
      </c>
      <c r="L2224" t="str">
        <f>VLOOKUP($D2224,Artslister!$A$1:$W$99,2,FALSE)</f>
        <v>Fragaria viridis</v>
      </c>
      <c r="M2224">
        <f>VLOOKUP($D2224,Artslister!$A$1:$W$99,3,FALSE)</f>
        <v>103318</v>
      </c>
      <c r="N2224">
        <f>VLOOKUP($D2224,Artslister!$A$1:$W$99,4,FALSE)</f>
        <v>0</v>
      </c>
      <c r="O2224" t="str">
        <f>VLOOKUP($D2224,Artslister!$A$1:$W$99,5,FALSE)</f>
        <v>Plantae</v>
      </c>
      <c r="P2224" t="str">
        <f>VLOOKUP($D2224,Artslister!$A$1:$W$99,6,FALSE)</f>
        <v>Magnoliophyta</v>
      </c>
      <c r="Q2224" t="str">
        <f>VLOOKUP($D2224,Artslister!$A$1:$W$99,7,FALSE)</f>
        <v>Eudicots</v>
      </c>
      <c r="R2224" t="str">
        <f>VLOOKUP($D2224,Artslister!$A$1:$W$99,8,FALSE)</f>
        <v>Rosales</v>
      </c>
      <c r="S2224" t="str">
        <f>VLOOKUP($D2224,Artslister!$A$1:$W$99,9,FALSE)</f>
        <v>Rosaceae</v>
      </c>
      <c r="T2224" t="str">
        <f>VLOOKUP($D2224,Artslister!$A$1:$W$99,10,FALSE)</f>
        <v>Fragaria</v>
      </c>
      <c r="U2224" t="str">
        <f>VLOOKUP($D2224,Artslister!$A$1:$W$99,11,FALSE)</f>
        <v>viridis</v>
      </c>
      <c r="V2224">
        <f>VLOOKUP($D2224,Artslister!$A$1:$W$99,12,FALSE)</f>
        <v>0</v>
      </c>
      <c r="W2224" t="str">
        <f>VLOOKUP($D2224,Artslister!$A$1:$W$99,13,FALSE)</f>
        <v>Weston</v>
      </c>
      <c r="X2224" t="e">
        <f>VLOOKUP($D2224,Artslister!$A$1:$W$99,15,FALSE)</f>
        <v>#REF!</v>
      </c>
      <c r="Y2224" t="e">
        <f>VLOOKUP($D2224,Artslister!$A$1:$W$99,17,FALSE)</f>
        <v>#N/A</v>
      </c>
    </row>
    <row r="2225" spans="1:25" hidden="1" x14ac:dyDescent="0.3">
      <c r="A2225" t="s">
        <v>149</v>
      </c>
      <c r="B2225">
        <v>2022</v>
      </c>
      <c r="C2225" t="s">
        <v>1779</v>
      </c>
      <c r="D2225" t="s">
        <v>1930</v>
      </c>
      <c r="E2225">
        <v>22</v>
      </c>
      <c r="F2225">
        <v>1</v>
      </c>
      <c r="L2225" t="str">
        <f>VLOOKUP($D2225,Artslister!$A$1:$W$99,2,FALSE)</f>
        <v>Fragaria viridis</v>
      </c>
      <c r="M2225">
        <f>VLOOKUP($D2225,Artslister!$A$1:$W$99,3,FALSE)</f>
        <v>103318</v>
      </c>
      <c r="N2225">
        <f>VLOOKUP($D2225,Artslister!$A$1:$W$99,4,FALSE)</f>
        <v>0</v>
      </c>
      <c r="O2225" t="str">
        <f>VLOOKUP($D2225,Artslister!$A$1:$W$99,5,FALSE)</f>
        <v>Plantae</v>
      </c>
      <c r="P2225" t="str">
        <f>VLOOKUP($D2225,Artslister!$A$1:$W$99,6,FALSE)</f>
        <v>Magnoliophyta</v>
      </c>
      <c r="Q2225" t="str">
        <f>VLOOKUP($D2225,Artslister!$A$1:$W$99,7,FALSE)</f>
        <v>Eudicots</v>
      </c>
      <c r="R2225" t="str">
        <f>VLOOKUP($D2225,Artslister!$A$1:$W$99,8,FALSE)</f>
        <v>Rosales</v>
      </c>
      <c r="S2225" t="str">
        <f>VLOOKUP($D2225,Artslister!$A$1:$W$99,9,FALSE)</f>
        <v>Rosaceae</v>
      </c>
      <c r="T2225" t="str">
        <f>VLOOKUP($D2225,Artslister!$A$1:$W$99,10,FALSE)</f>
        <v>Fragaria</v>
      </c>
      <c r="U2225" t="str">
        <f>VLOOKUP($D2225,Artslister!$A$1:$W$99,11,FALSE)</f>
        <v>viridis</v>
      </c>
      <c r="V2225">
        <f>VLOOKUP($D2225,Artslister!$A$1:$W$99,12,FALSE)</f>
        <v>0</v>
      </c>
      <c r="W2225" t="str">
        <f>VLOOKUP($D2225,Artslister!$A$1:$W$99,13,FALSE)</f>
        <v>Weston</v>
      </c>
      <c r="X2225" t="e">
        <f>VLOOKUP($D2225,Artslister!$A$1:$W$99,15,FALSE)</f>
        <v>#REF!</v>
      </c>
      <c r="Y2225" t="e">
        <f>VLOOKUP($D2225,Artslister!$A$1:$W$99,17,FALSE)</f>
        <v>#N/A</v>
      </c>
    </row>
    <row r="2226" spans="1:25" hidden="1" x14ac:dyDescent="0.3">
      <c r="A2226" t="s">
        <v>149</v>
      </c>
      <c r="B2226">
        <v>2022</v>
      </c>
      <c r="C2226" t="s">
        <v>1776</v>
      </c>
      <c r="D2226" t="s">
        <v>1930</v>
      </c>
      <c r="E2226" t="s">
        <v>267</v>
      </c>
      <c r="F2226">
        <v>1</v>
      </c>
      <c r="K2226" s="3" t="s">
        <v>2018</v>
      </c>
      <c r="L2226" t="str">
        <f>VLOOKUP($D2226,Artslister!$A$1:$W$99,2,FALSE)</f>
        <v>Fragaria viridis</v>
      </c>
      <c r="M2226">
        <f>VLOOKUP($D2226,Artslister!$A$1:$W$99,3,FALSE)</f>
        <v>103318</v>
      </c>
      <c r="N2226">
        <f>VLOOKUP($D2226,Artslister!$A$1:$W$99,4,FALSE)</f>
        <v>0</v>
      </c>
      <c r="O2226" t="str">
        <f>VLOOKUP($D2226,Artslister!$A$1:$W$99,5,FALSE)</f>
        <v>Plantae</v>
      </c>
      <c r="P2226" t="str">
        <f>VLOOKUP($D2226,Artslister!$A$1:$W$99,6,FALSE)</f>
        <v>Magnoliophyta</v>
      </c>
      <c r="Q2226" t="str">
        <f>VLOOKUP($D2226,Artslister!$A$1:$W$99,7,FALSE)</f>
        <v>Eudicots</v>
      </c>
      <c r="R2226" t="str">
        <f>VLOOKUP($D2226,Artslister!$A$1:$W$99,8,FALSE)</f>
        <v>Rosales</v>
      </c>
      <c r="S2226" t="str">
        <f>VLOOKUP($D2226,Artslister!$A$1:$W$99,9,FALSE)</f>
        <v>Rosaceae</v>
      </c>
      <c r="T2226" t="str">
        <f>VLOOKUP($D2226,Artslister!$A$1:$W$99,10,FALSE)</f>
        <v>Fragaria</v>
      </c>
      <c r="U2226" t="str">
        <f>VLOOKUP($D2226,Artslister!$A$1:$W$99,11,FALSE)</f>
        <v>viridis</v>
      </c>
      <c r="V2226">
        <f>VLOOKUP($D2226,Artslister!$A$1:$W$99,12,FALSE)</f>
        <v>0</v>
      </c>
      <c r="W2226" t="str">
        <f>VLOOKUP($D2226,Artslister!$A$1:$W$99,13,FALSE)</f>
        <v>Weston</v>
      </c>
      <c r="X2226" t="e">
        <f>VLOOKUP($D2226,Artslister!$A$1:$W$99,15,FALSE)</f>
        <v>#REF!</v>
      </c>
      <c r="Y2226" t="e">
        <f>VLOOKUP($D2226,Artslister!$A$1:$W$99,17,FALSE)</f>
        <v>#N/A</v>
      </c>
    </row>
    <row r="2227" spans="1:25" hidden="1" x14ac:dyDescent="0.3">
      <c r="A2227" t="s">
        <v>149</v>
      </c>
      <c r="B2227">
        <v>2022</v>
      </c>
      <c r="C2227" t="s">
        <v>1778</v>
      </c>
      <c r="D2227" t="s">
        <v>1930</v>
      </c>
      <c r="E2227">
        <v>55</v>
      </c>
      <c r="F2227">
        <v>1</v>
      </c>
      <c r="L2227" t="str">
        <f>VLOOKUP($D2227,Artslister!$A$1:$W$99,2,FALSE)</f>
        <v>Fragaria viridis</v>
      </c>
      <c r="M2227">
        <f>VLOOKUP($D2227,Artslister!$A$1:$W$99,3,FALSE)</f>
        <v>103318</v>
      </c>
      <c r="N2227">
        <f>VLOOKUP($D2227,Artslister!$A$1:$W$99,4,FALSE)</f>
        <v>0</v>
      </c>
      <c r="O2227" t="str">
        <f>VLOOKUP($D2227,Artslister!$A$1:$W$99,5,FALSE)</f>
        <v>Plantae</v>
      </c>
      <c r="P2227" t="str">
        <f>VLOOKUP($D2227,Artslister!$A$1:$W$99,6,FALSE)</f>
        <v>Magnoliophyta</v>
      </c>
      <c r="Q2227" t="str">
        <f>VLOOKUP($D2227,Artslister!$A$1:$W$99,7,FALSE)</f>
        <v>Eudicots</v>
      </c>
      <c r="R2227" t="str">
        <f>VLOOKUP($D2227,Artslister!$A$1:$W$99,8,FALSE)</f>
        <v>Rosales</v>
      </c>
      <c r="S2227" t="str">
        <f>VLOOKUP($D2227,Artslister!$A$1:$W$99,9,FALSE)</f>
        <v>Rosaceae</v>
      </c>
      <c r="T2227" t="str">
        <f>VLOOKUP($D2227,Artslister!$A$1:$W$99,10,FALSE)</f>
        <v>Fragaria</v>
      </c>
      <c r="U2227" t="str">
        <f>VLOOKUP($D2227,Artslister!$A$1:$W$99,11,FALSE)</f>
        <v>viridis</v>
      </c>
      <c r="V2227">
        <f>VLOOKUP($D2227,Artslister!$A$1:$W$99,12,FALSE)</f>
        <v>0</v>
      </c>
      <c r="W2227" t="str">
        <f>VLOOKUP($D2227,Artslister!$A$1:$W$99,13,FALSE)</f>
        <v>Weston</v>
      </c>
      <c r="X2227" t="e">
        <f>VLOOKUP($D2227,Artslister!$A$1:$W$99,15,FALSE)</f>
        <v>#REF!</v>
      </c>
      <c r="Y2227" t="e">
        <f>VLOOKUP($D2227,Artslister!$A$1:$W$99,17,FALSE)</f>
        <v>#N/A</v>
      </c>
    </row>
    <row r="2228" spans="1:25" hidden="1" x14ac:dyDescent="0.3">
      <c r="A2228" t="s">
        <v>149</v>
      </c>
      <c r="B2228">
        <v>2022</v>
      </c>
      <c r="C2228" t="s">
        <v>1781</v>
      </c>
      <c r="D2228" t="s">
        <v>1930</v>
      </c>
      <c r="E2228">
        <v>15</v>
      </c>
      <c r="F2228">
        <v>1</v>
      </c>
      <c r="L2228" t="str">
        <f>VLOOKUP($D2228,Artslister!$A$1:$W$99,2,FALSE)</f>
        <v>Fragaria viridis</v>
      </c>
      <c r="M2228">
        <f>VLOOKUP($D2228,Artslister!$A$1:$W$99,3,FALSE)</f>
        <v>103318</v>
      </c>
      <c r="N2228">
        <f>VLOOKUP($D2228,Artslister!$A$1:$W$99,4,FALSE)</f>
        <v>0</v>
      </c>
      <c r="O2228" t="str">
        <f>VLOOKUP($D2228,Artslister!$A$1:$W$99,5,FALSE)</f>
        <v>Plantae</v>
      </c>
      <c r="P2228" t="str">
        <f>VLOOKUP($D2228,Artslister!$A$1:$W$99,6,FALSE)</f>
        <v>Magnoliophyta</v>
      </c>
      <c r="Q2228" t="str">
        <f>VLOOKUP($D2228,Artslister!$A$1:$W$99,7,FALSE)</f>
        <v>Eudicots</v>
      </c>
      <c r="R2228" t="str">
        <f>VLOOKUP($D2228,Artslister!$A$1:$W$99,8,FALSE)</f>
        <v>Rosales</v>
      </c>
      <c r="S2228" t="str">
        <f>VLOOKUP($D2228,Artslister!$A$1:$W$99,9,FALSE)</f>
        <v>Rosaceae</v>
      </c>
      <c r="T2228" t="str">
        <f>VLOOKUP($D2228,Artslister!$A$1:$W$99,10,FALSE)</f>
        <v>Fragaria</v>
      </c>
      <c r="U2228" t="str">
        <f>VLOOKUP($D2228,Artslister!$A$1:$W$99,11,FALSE)</f>
        <v>viridis</v>
      </c>
      <c r="V2228">
        <f>VLOOKUP($D2228,Artslister!$A$1:$W$99,12,FALSE)</f>
        <v>0</v>
      </c>
      <c r="W2228" t="str">
        <f>VLOOKUP($D2228,Artslister!$A$1:$W$99,13,FALSE)</f>
        <v>Weston</v>
      </c>
      <c r="X2228" t="e">
        <f>VLOOKUP($D2228,Artslister!$A$1:$W$99,15,FALSE)</f>
        <v>#REF!</v>
      </c>
      <c r="Y2228" t="e">
        <f>VLOOKUP($D2228,Artslister!$A$1:$W$99,17,FALSE)</f>
        <v>#N/A</v>
      </c>
    </row>
    <row r="2229" spans="1:25" ht="15" x14ac:dyDescent="0.3">
      <c r="A2229" t="s">
        <v>124</v>
      </c>
      <c r="B2229">
        <v>2019</v>
      </c>
      <c r="C2229" t="s">
        <v>1505</v>
      </c>
      <c r="D2229" t="s">
        <v>2019</v>
      </c>
      <c r="E2229">
        <v>1</v>
      </c>
      <c r="F2229">
        <v>1</v>
      </c>
      <c r="L2229" t="str">
        <f>VLOOKUP($D2229,Artslister!$A$1:$W$99,2,FALSE)</f>
        <v>Androsace septentrionalis</v>
      </c>
      <c r="M2229" t="str">
        <f>VLOOKUP($D2229,Artslister!$A$1:$W$99,3,FALSE)</f>
        <v>101869</v>
      </c>
      <c r="N2229" t="str">
        <f>VLOOKUP($D2229,Artslister!$A$1:$W$99,4,FALSE)</f>
        <v>130316</v>
      </c>
      <c r="O2229" t="str">
        <f>VLOOKUP($D2229,Artslister!$A$1:$W$99,5,FALSE)</f>
        <v>Plantae</v>
      </c>
      <c r="P2229" t="str">
        <f>VLOOKUP($D2229,Artslister!$A$1:$W$99,6,FALSE)</f>
        <v>Magnoliophyta</v>
      </c>
      <c r="Q2229" t="str">
        <f>VLOOKUP($D2229,Artslister!$A$1:$W$99,7,FALSE)</f>
        <v>Eudicots</v>
      </c>
      <c r="R2229" t="str">
        <f>VLOOKUP($D2229,Artslister!$A$1:$W$99,8,FALSE)</f>
        <v>Ericales</v>
      </c>
      <c r="S2229" t="str">
        <f>VLOOKUP($D2229,Artslister!$A$1:$W$99,9,FALSE)</f>
        <v>Primulaceae</v>
      </c>
      <c r="T2229" t="str">
        <f>VLOOKUP($D2229,Artslister!$A$1:$W$99,10,FALSE)</f>
        <v>Androsace</v>
      </c>
      <c r="U2229" t="str">
        <f>VLOOKUP($D2229,Artslister!$A$1:$W$99,11,FALSE)</f>
        <v>septentrionalis</v>
      </c>
      <c r="V2229">
        <f>VLOOKUP($D2229,Artslister!$A$1:$W$99,12,FALSE)</f>
        <v>0</v>
      </c>
      <c r="W2229" t="str">
        <f>VLOOKUP($D2229,Artslister!$A$1:$W$99,13,FALSE)</f>
        <v>L.</v>
      </c>
      <c r="X2229" t="e">
        <f>VLOOKUP($D2229,Artslister!$A$1:$W$99,15,FALSE)</f>
        <v>#REF!</v>
      </c>
      <c r="Y2229" t="e">
        <f>VLOOKUP($D2229,Artslister!$A$1:$W$99,17,FALSE)</f>
        <v>#N/A</v>
      </c>
    </row>
    <row r="2230" spans="1:25" ht="14.55" hidden="1" x14ac:dyDescent="0.3">
      <c r="A2230" t="s">
        <v>98</v>
      </c>
      <c r="B2230">
        <v>2021</v>
      </c>
      <c r="C2230" t="s">
        <v>1724</v>
      </c>
      <c r="D2230" t="s">
        <v>1974</v>
      </c>
      <c r="E2230">
        <v>0.1</v>
      </c>
      <c r="F2230">
        <v>1</v>
      </c>
      <c r="L2230" t="str">
        <f>VLOOKUP($D2230,Artslister!$A$1:$W$99,2,FALSE)</f>
        <v>Arabis wahlenbergii</v>
      </c>
      <c r="M2230" t="str">
        <f>VLOOKUP($D2230,Artslister!$A$1:$W$99,3,FALSE)</f>
        <v>141653</v>
      </c>
      <c r="N2230" t="str">
        <f>VLOOKUP($D2230,Artslister!$A$1:$W$99,4,FALSE)</f>
        <v>144043</v>
      </c>
      <c r="O2230" t="str">
        <f>VLOOKUP($D2230,Artslister!$A$1:$W$99,5,FALSE)</f>
        <v>Plantae</v>
      </c>
      <c r="P2230" t="str">
        <f>VLOOKUP($D2230,Artslister!$A$1:$W$99,6,FALSE)</f>
        <v>Magnoliophyta</v>
      </c>
      <c r="Q2230" t="str">
        <f>VLOOKUP($D2230,Artslister!$A$1:$W$99,7,FALSE)</f>
        <v>Eudicots</v>
      </c>
      <c r="R2230" t="str">
        <f>VLOOKUP($D2230,Artslister!$A$1:$W$99,8,FALSE)</f>
        <v>Brassicales</v>
      </c>
      <c r="S2230" t="str">
        <f>VLOOKUP($D2230,Artslister!$A$1:$W$99,9,FALSE)</f>
        <v>Brassicaceae</v>
      </c>
      <c r="T2230" t="str">
        <f>VLOOKUP($D2230,Artslister!$A$1:$W$99,10,FALSE)</f>
        <v>Arabis</v>
      </c>
      <c r="U2230" t="str">
        <f>VLOOKUP($D2230,Artslister!$A$1:$W$99,11,FALSE)</f>
        <v>wahlenbergii</v>
      </c>
      <c r="V2230">
        <f>VLOOKUP($D2230,Artslister!$A$1:$W$99,12,FALSE)</f>
        <v>0</v>
      </c>
      <c r="W2230" t="str">
        <f>VLOOKUP($D2230,Artslister!$A$1:$W$99,13,FALSE)</f>
        <v>Jord.</v>
      </c>
      <c r="X2230" t="e">
        <f>VLOOKUP($D2230,Artslister!$A$1:$W$99,15,FALSE)</f>
        <v>#REF!</v>
      </c>
      <c r="Y2230" t="e">
        <f>VLOOKUP($D2230,Artslister!$A$1:$W$99,17,FALSE)</f>
        <v>#N/A</v>
      </c>
    </row>
    <row r="2231" spans="1:25" hidden="1" x14ac:dyDescent="0.3">
      <c r="A2231" t="s">
        <v>98</v>
      </c>
      <c r="B2231">
        <v>2021</v>
      </c>
      <c r="C2231" t="s">
        <v>1721</v>
      </c>
      <c r="D2231" t="s">
        <v>1974</v>
      </c>
      <c r="E2231">
        <v>0.1</v>
      </c>
      <c r="F2231">
        <v>1</v>
      </c>
      <c r="L2231" t="str">
        <f>VLOOKUP($D2231,Artslister!$A$1:$W$99,2,FALSE)</f>
        <v>Arabis wahlenbergii</v>
      </c>
      <c r="M2231" t="str">
        <f>VLOOKUP($D2231,Artslister!$A$1:$W$99,3,FALSE)</f>
        <v>141653</v>
      </c>
      <c r="N2231" t="str">
        <f>VLOOKUP($D2231,Artslister!$A$1:$W$99,4,FALSE)</f>
        <v>144043</v>
      </c>
      <c r="O2231" t="str">
        <f>VLOOKUP($D2231,Artslister!$A$1:$W$99,5,FALSE)</f>
        <v>Plantae</v>
      </c>
      <c r="P2231" t="str">
        <f>VLOOKUP($D2231,Artslister!$A$1:$W$99,6,FALSE)</f>
        <v>Magnoliophyta</v>
      </c>
      <c r="Q2231" t="str">
        <f>VLOOKUP($D2231,Artslister!$A$1:$W$99,7,FALSE)</f>
        <v>Eudicots</v>
      </c>
      <c r="R2231" t="str">
        <f>VLOOKUP($D2231,Artslister!$A$1:$W$99,8,FALSE)</f>
        <v>Brassicales</v>
      </c>
      <c r="S2231" t="str">
        <f>VLOOKUP($D2231,Artslister!$A$1:$W$99,9,FALSE)</f>
        <v>Brassicaceae</v>
      </c>
      <c r="T2231" t="str">
        <f>VLOOKUP($D2231,Artslister!$A$1:$W$99,10,FALSE)</f>
        <v>Arabis</v>
      </c>
      <c r="U2231" t="str">
        <f>VLOOKUP($D2231,Artslister!$A$1:$W$99,11,FALSE)</f>
        <v>wahlenbergii</v>
      </c>
      <c r="V2231">
        <f>VLOOKUP($D2231,Artslister!$A$1:$W$99,12,FALSE)</f>
        <v>0</v>
      </c>
      <c r="W2231" t="str">
        <f>VLOOKUP($D2231,Artslister!$A$1:$W$99,13,FALSE)</f>
        <v>Jord.</v>
      </c>
      <c r="X2231" t="e">
        <f>VLOOKUP($D2231,Artslister!$A$1:$W$99,15,FALSE)</f>
        <v>#REF!</v>
      </c>
      <c r="Y2231" t="e">
        <f>VLOOKUP($D2231,Artslister!$A$1:$W$99,17,FALSE)</f>
        <v>#N/A</v>
      </c>
    </row>
    <row r="2232" spans="1:25" hidden="1" x14ac:dyDescent="0.3">
      <c r="A2232" t="s">
        <v>98</v>
      </c>
      <c r="B2232">
        <v>2021</v>
      </c>
      <c r="C2232" t="s">
        <v>1727</v>
      </c>
      <c r="D2232" t="s">
        <v>1974</v>
      </c>
      <c r="E2232">
        <v>1</v>
      </c>
      <c r="F2232">
        <v>1</v>
      </c>
      <c r="L2232" t="str">
        <f>VLOOKUP($D2232,Artslister!$A$1:$W$99,2,FALSE)</f>
        <v>Arabis wahlenbergii</v>
      </c>
      <c r="M2232" t="str">
        <f>VLOOKUP($D2232,Artslister!$A$1:$W$99,3,FALSE)</f>
        <v>141653</v>
      </c>
      <c r="N2232" t="str">
        <f>VLOOKUP($D2232,Artslister!$A$1:$W$99,4,FALSE)</f>
        <v>144043</v>
      </c>
      <c r="O2232" t="str">
        <f>VLOOKUP($D2232,Artslister!$A$1:$W$99,5,FALSE)</f>
        <v>Plantae</v>
      </c>
      <c r="P2232" t="str">
        <f>VLOOKUP($D2232,Artslister!$A$1:$W$99,6,FALSE)</f>
        <v>Magnoliophyta</v>
      </c>
      <c r="Q2232" t="str">
        <f>VLOOKUP($D2232,Artslister!$A$1:$W$99,7,FALSE)</f>
        <v>Eudicots</v>
      </c>
      <c r="R2232" t="str">
        <f>VLOOKUP($D2232,Artslister!$A$1:$W$99,8,FALSE)</f>
        <v>Brassicales</v>
      </c>
      <c r="S2232" t="str">
        <f>VLOOKUP($D2232,Artslister!$A$1:$W$99,9,FALSE)</f>
        <v>Brassicaceae</v>
      </c>
      <c r="T2232" t="str">
        <f>VLOOKUP($D2232,Artslister!$A$1:$W$99,10,FALSE)</f>
        <v>Arabis</v>
      </c>
      <c r="U2232" t="str">
        <f>VLOOKUP($D2232,Artslister!$A$1:$W$99,11,FALSE)</f>
        <v>wahlenbergii</v>
      </c>
      <c r="V2232">
        <f>VLOOKUP($D2232,Artslister!$A$1:$W$99,12,FALSE)</f>
        <v>0</v>
      </c>
      <c r="W2232" t="str">
        <f>VLOOKUP($D2232,Artslister!$A$1:$W$99,13,FALSE)</f>
        <v>Jord.</v>
      </c>
      <c r="X2232" t="e">
        <f>VLOOKUP($D2232,Artslister!$A$1:$W$99,15,FALSE)</f>
        <v>#REF!</v>
      </c>
      <c r="Y2232" t="e">
        <f>VLOOKUP($D2232,Artslister!$A$1:$W$99,17,FALSE)</f>
        <v>#N/A</v>
      </c>
    </row>
    <row r="2233" spans="1:25" hidden="1" x14ac:dyDescent="0.3">
      <c r="A2233" t="s">
        <v>98</v>
      </c>
      <c r="B2233">
        <v>2021</v>
      </c>
      <c r="C2233" t="s">
        <v>1729</v>
      </c>
      <c r="D2233" t="s">
        <v>1974</v>
      </c>
      <c r="E2233">
        <v>0.1</v>
      </c>
      <c r="F2233">
        <v>1</v>
      </c>
      <c r="L2233" t="str">
        <f>VLOOKUP($D2233,Artslister!$A$1:$W$99,2,FALSE)</f>
        <v>Arabis wahlenbergii</v>
      </c>
      <c r="M2233" t="str">
        <f>VLOOKUP($D2233,Artslister!$A$1:$W$99,3,FALSE)</f>
        <v>141653</v>
      </c>
      <c r="N2233" t="str">
        <f>VLOOKUP($D2233,Artslister!$A$1:$W$99,4,FALSE)</f>
        <v>144043</v>
      </c>
      <c r="O2233" t="str">
        <f>VLOOKUP($D2233,Artslister!$A$1:$W$99,5,FALSE)</f>
        <v>Plantae</v>
      </c>
      <c r="P2233" t="str">
        <f>VLOOKUP($D2233,Artslister!$A$1:$W$99,6,FALSE)</f>
        <v>Magnoliophyta</v>
      </c>
      <c r="Q2233" t="str">
        <f>VLOOKUP($D2233,Artslister!$A$1:$W$99,7,FALSE)</f>
        <v>Eudicots</v>
      </c>
      <c r="R2233" t="str">
        <f>VLOOKUP($D2233,Artslister!$A$1:$W$99,8,FALSE)</f>
        <v>Brassicales</v>
      </c>
      <c r="S2233" t="str">
        <f>VLOOKUP($D2233,Artslister!$A$1:$W$99,9,FALSE)</f>
        <v>Brassicaceae</v>
      </c>
      <c r="T2233" t="str">
        <f>VLOOKUP($D2233,Artslister!$A$1:$W$99,10,FALSE)</f>
        <v>Arabis</v>
      </c>
      <c r="U2233" t="str">
        <f>VLOOKUP($D2233,Artslister!$A$1:$W$99,11,FALSE)</f>
        <v>wahlenbergii</v>
      </c>
      <c r="V2233">
        <f>VLOOKUP($D2233,Artslister!$A$1:$W$99,12,FALSE)</f>
        <v>0</v>
      </c>
      <c r="W2233" t="str">
        <f>VLOOKUP($D2233,Artslister!$A$1:$W$99,13,FALSE)</f>
        <v>Jord.</v>
      </c>
      <c r="X2233" t="e">
        <f>VLOOKUP($D2233,Artslister!$A$1:$W$99,15,FALSE)</f>
        <v>#REF!</v>
      </c>
      <c r="Y2233" t="e">
        <f>VLOOKUP($D2233,Artslister!$A$1:$W$99,17,FALSE)</f>
        <v>#N/A</v>
      </c>
    </row>
    <row r="2234" spans="1:25" hidden="1" x14ac:dyDescent="0.3">
      <c r="A2234" t="s">
        <v>149</v>
      </c>
      <c r="B2234">
        <v>2022</v>
      </c>
      <c r="C2234" t="s">
        <v>1777</v>
      </c>
      <c r="D2234" t="s">
        <v>1930</v>
      </c>
      <c r="E2234">
        <v>40</v>
      </c>
      <c r="F2234">
        <v>1</v>
      </c>
      <c r="L2234" t="str">
        <f>VLOOKUP($D2234,Artslister!$A$1:$W$99,2,FALSE)</f>
        <v>Fragaria viridis</v>
      </c>
      <c r="M2234">
        <f>VLOOKUP($D2234,Artslister!$A$1:$W$99,3,FALSE)</f>
        <v>103318</v>
      </c>
      <c r="N2234">
        <f>VLOOKUP($D2234,Artslister!$A$1:$W$99,4,FALSE)</f>
        <v>0</v>
      </c>
      <c r="O2234" t="str">
        <f>VLOOKUP($D2234,Artslister!$A$1:$W$99,5,FALSE)</f>
        <v>Plantae</v>
      </c>
      <c r="P2234" t="str">
        <f>VLOOKUP($D2234,Artslister!$A$1:$W$99,6,FALSE)</f>
        <v>Magnoliophyta</v>
      </c>
      <c r="Q2234" t="str">
        <f>VLOOKUP($D2234,Artslister!$A$1:$W$99,7,FALSE)</f>
        <v>Eudicots</v>
      </c>
      <c r="R2234" t="str">
        <f>VLOOKUP($D2234,Artslister!$A$1:$W$99,8,FALSE)</f>
        <v>Rosales</v>
      </c>
      <c r="S2234" t="str">
        <f>VLOOKUP($D2234,Artslister!$A$1:$W$99,9,FALSE)</f>
        <v>Rosaceae</v>
      </c>
      <c r="T2234" t="str">
        <f>VLOOKUP($D2234,Artslister!$A$1:$W$99,10,FALSE)</f>
        <v>Fragaria</v>
      </c>
      <c r="U2234" t="str">
        <f>VLOOKUP($D2234,Artslister!$A$1:$W$99,11,FALSE)</f>
        <v>viridis</v>
      </c>
      <c r="V2234">
        <f>VLOOKUP($D2234,Artslister!$A$1:$W$99,12,FALSE)</f>
        <v>0</v>
      </c>
      <c r="W2234" t="str">
        <f>VLOOKUP($D2234,Artslister!$A$1:$W$99,13,FALSE)</f>
        <v>Weston</v>
      </c>
      <c r="X2234" t="e">
        <f>VLOOKUP($D2234,Artslister!$A$1:$W$99,15,FALSE)</f>
        <v>#REF!</v>
      </c>
      <c r="Y2234" t="e">
        <f>VLOOKUP($D2234,Artslister!$A$1:$W$99,17,FALSE)</f>
        <v>#N/A</v>
      </c>
    </row>
    <row r="2235" spans="1:25" hidden="1" x14ac:dyDescent="0.3">
      <c r="A2235" t="s">
        <v>149</v>
      </c>
      <c r="B2235">
        <v>2022</v>
      </c>
      <c r="C2235" t="s">
        <v>1774</v>
      </c>
      <c r="D2235" t="s">
        <v>1930</v>
      </c>
      <c r="E2235">
        <v>4</v>
      </c>
      <c r="F2235">
        <v>1</v>
      </c>
      <c r="L2235" t="str">
        <f>VLOOKUP($D2235,Artslister!$A$1:$W$99,2,FALSE)</f>
        <v>Fragaria viridis</v>
      </c>
      <c r="M2235">
        <f>VLOOKUP($D2235,Artslister!$A$1:$W$99,3,FALSE)</f>
        <v>103318</v>
      </c>
      <c r="N2235">
        <f>VLOOKUP($D2235,Artslister!$A$1:$W$99,4,FALSE)</f>
        <v>0</v>
      </c>
      <c r="O2235" t="str">
        <f>VLOOKUP($D2235,Artslister!$A$1:$W$99,5,FALSE)</f>
        <v>Plantae</v>
      </c>
      <c r="P2235" t="str">
        <f>VLOOKUP($D2235,Artslister!$A$1:$W$99,6,FALSE)</f>
        <v>Magnoliophyta</v>
      </c>
      <c r="Q2235" t="str">
        <f>VLOOKUP($D2235,Artslister!$A$1:$W$99,7,FALSE)</f>
        <v>Eudicots</v>
      </c>
      <c r="R2235" t="str">
        <f>VLOOKUP($D2235,Artslister!$A$1:$W$99,8,FALSE)</f>
        <v>Rosales</v>
      </c>
      <c r="S2235" t="str">
        <f>VLOOKUP($D2235,Artslister!$A$1:$W$99,9,FALSE)</f>
        <v>Rosaceae</v>
      </c>
      <c r="T2235" t="str">
        <f>VLOOKUP($D2235,Artslister!$A$1:$W$99,10,FALSE)</f>
        <v>Fragaria</v>
      </c>
      <c r="U2235" t="str">
        <f>VLOOKUP($D2235,Artslister!$A$1:$W$99,11,FALSE)</f>
        <v>viridis</v>
      </c>
      <c r="V2235">
        <f>VLOOKUP($D2235,Artslister!$A$1:$W$99,12,FALSE)</f>
        <v>0</v>
      </c>
      <c r="W2235" t="str">
        <f>VLOOKUP($D2235,Artslister!$A$1:$W$99,13,FALSE)</f>
        <v>Weston</v>
      </c>
      <c r="X2235" t="e">
        <f>VLOOKUP($D2235,Artslister!$A$1:$W$99,15,FALSE)</f>
        <v>#REF!</v>
      </c>
      <c r="Y2235" t="e">
        <f>VLOOKUP($D2235,Artslister!$A$1:$W$99,17,FALSE)</f>
        <v>#N/A</v>
      </c>
    </row>
    <row r="2236" spans="1:25" hidden="1" x14ac:dyDescent="0.3">
      <c r="A2236" t="s">
        <v>149</v>
      </c>
      <c r="B2236">
        <v>2022</v>
      </c>
      <c r="C2236" t="s">
        <v>1772</v>
      </c>
      <c r="D2236" t="s">
        <v>1930</v>
      </c>
      <c r="E2236">
        <v>4</v>
      </c>
      <c r="F2236">
        <v>1</v>
      </c>
      <c r="L2236" t="str">
        <f>VLOOKUP($D2236,Artslister!$A$1:$W$99,2,FALSE)</f>
        <v>Fragaria viridis</v>
      </c>
      <c r="M2236">
        <f>VLOOKUP($D2236,Artslister!$A$1:$W$99,3,FALSE)</f>
        <v>103318</v>
      </c>
      <c r="N2236">
        <f>VLOOKUP($D2236,Artslister!$A$1:$W$99,4,FALSE)</f>
        <v>0</v>
      </c>
      <c r="O2236" t="str">
        <f>VLOOKUP($D2236,Artslister!$A$1:$W$99,5,FALSE)</f>
        <v>Plantae</v>
      </c>
      <c r="P2236" t="str">
        <f>VLOOKUP($D2236,Artslister!$A$1:$W$99,6,FALSE)</f>
        <v>Magnoliophyta</v>
      </c>
      <c r="Q2236" t="str">
        <f>VLOOKUP($D2236,Artslister!$A$1:$W$99,7,FALSE)</f>
        <v>Eudicots</v>
      </c>
      <c r="R2236" t="str">
        <f>VLOOKUP($D2236,Artslister!$A$1:$W$99,8,FALSE)</f>
        <v>Rosales</v>
      </c>
      <c r="S2236" t="str">
        <f>VLOOKUP($D2236,Artslister!$A$1:$W$99,9,FALSE)</f>
        <v>Rosaceae</v>
      </c>
      <c r="T2236" t="str">
        <f>VLOOKUP($D2236,Artslister!$A$1:$W$99,10,FALSE)</f>
        <v>Fragaria</v>
      </c>
      <c r="U2236" t="str">
        <f>VLOOKUP($D2236,Artslister!$A$1:$W$99,11,FALSE)</f>
        <v>viridis</v>
      </c>
      <c r="V2236">
        <f>VLOOKUP($D2236,Artslister!$A$1:$W$99,12,FALSE)</f>
        <v>0</v>
      </c>
      <c r="W2236" t="str">
        <f>VLOOKUP($D2236,Artslister!$A$1:$W$99,13,FALSE)</f>
        <v>Weston</v>
      </c>
      <c r="X2236" t="e">
        <f>VLOOKUP($D2236,Artslister!$A$1:$W$99,15,FALSE)</f>
        <v>#REF!</v>
      </c>
      <c r="Y2236" t="e">
        <f>VLOOKUP($D2236,Artslister!$A$1:$W$99,17,FALSE)</f>
        <v>#N/A</v>
      </c>
    </row>
    <row r="2237" spans="1:25" hidden="1" x14ac:dyDescent="0.3">
      <c r="A2237" t="s">
        <v>149</v>
      </c>
      <c r="B2237">
        <v>2022</v>
      </c>
      <c r="C2237" t="s">
        <v>1771</v>
      </c>
      <c r="D2237" t="s">
        <v>1928</v>
      </c>
      <c r="E2237">
        <v>8</v>
      </c>
      <c r="H2237">
        <v>1</v>
      </c>
      <c r="L2237" t="str">
        <f>VLOOKUP($D2237,Artslister!$A$1:$W$99,2,FALSE)</f>
        <v>Rosa sp.</v>
      </c>
      <c r="M2237" t="str">
        <f>VLOOKUP($D2237,Artslister!$A$1:$W$99,3,FALSE)</f>
        <v>103384</v>
      </c>
      <c r="N2237" t="str">
        <f>VLOOKUP($D2237,Artslister!$A$1:$W$99,4,FALSE)</f>
        <v>63344</v>
      </c>
      <c r="O2237" t="str">
        <f>VLOOKUP($D2237,Artslister!$A$1:$W$99,5,FALSE)</f>
        <v>Plantae</v>
      </c>
      <c r="P2237" t="str">
        <f>VLOOKUP($D2237,Artslister!$A$1:$W$99,6,FALSE)</f>
        <v>Magnoliophyta</v>
      </c>
      <c r="Q2237" t="str">
        <f>VLOOKUP($D2237,Artslister!$A$1:$W$99,7,FALSE)</f>
        <v>Eudicots</v>
      </c>
      <c r="R2237" t="str">
        <f>VLOOKUP($D2237,Artslister!$A$1:$W$99,8,FALSE)</f>
        <v>Rosales</v>
      </c>
      <c r="S2237" t="str">
        <f>VLOOKUP($D2237,Artslister!$A$1:$W$99,9,FALSE)</f>
        <v>Rosaceae</v>
      </c>
      <c r="T2237" t="str">
        <f>VLOOKUP($D2237,Artslister!$A$1:$W$99,10,FALSE)</f>
        <v>Rosa</v>
      </c>
      <c r="U2237">
        <f>VLOOKUP($D2237,Artslister!$A$1:$W$99,11,FALSE)</f>
        <v>0</v>
      </c>
      <c r="V2237">
        <f>VLOOKUP($D2237,Artslister!$A$1:$W$99,12,FALSE)</f>
        <v>0</v>
      </c>
      <c r="W2237" t="str">
        <f>VLOOKUP($D2237,Artslister!$A$1:$W$99,13,FALSE)</f>
        <v>L.</v>
      </c>
      <c r="X2237" t="e">
        <f>VLOOKUP($D2237,Artslister!$A$1:$W$99,15,FALSE)</f>
        <v>#REF!</v>
      </c>
      <c r="Y2237" t="e">
        <f>VLOOKUP($D2237,Artslister!$A$1:$W$99,17,FALSE)</f>
        <v>#N/A</v>
      </c>
    </row>
    <row r="2238" spans="1:25" hidden="1" x14ac:dyDescent="0.3">
      <c r="A2238" t="s">
        <v>149</v>
      </c>
      <c r="B2238">
        <v>2022</v>
      </c>
      <c r="C2238" t="s">
        <v>1776</v>
      </c>
      <c r="D2238" t="s">
        <v>1928</v>
      </c>
      <c r="E2238">
        <v>6</v>
      </c>
      <c r="H2238">
        <v>1</v>
      </c>
      <c r="L2238" t="str">
        <f>VLOOKUP($D2238,Artslister!$A$1:$W$99,2,FALSE)</f>
        <v>Rosa sp.</v>
      </c>
      <c r="M2238" t="str">
        <f>VLOOKUP($D2238,Artslister!$A$1:$W$99,3,FALSE)</f>
        <v>103384</v>
      </c>
      <c r="N2238" t="str">
        <f>VLOOKUP($D2238,Artslister!$A$1:$W$99,4,FALSE)</f>
        <v>63344</v>
      </c>
      <c r="O2238" t="str">
        <f>VLOOKUP($D2238,Artslister!$A$1:$W$99,5,FALSE)</f>
        <v>Plantae</v>
      </c>
      <c r="P2238" t="str">
        <f>VLOOKUP($D2238,Artslister!$A$1:$W$99,6,FALSE)</f>
        <v>Magnoliophyta</v>
      </c>
      <c r="Q2238" t="str">
        <f>VLOOKUP($D2238,Artslister!$A$1:$W$99,7,FALSE)</f>
        <v>Eudicots</v>
      </c>
      <c r="R2238" t="str">
        <f>VLOOKUP($D2238,Artslister!$A$1:$W$99,8,FALSE)</f>
        <v>Rosales</v>
      </c>
      <c r="S2238" t="str">
        <f>VLOOKUP($D2238,Artslister!$A$1:$W$99,9,FALSE)</f>
        <v>Rosaceae</v>
      </c>
      <c r="T2238" t="str">
        <f>VLOOKUP($D2238,Artslister!$A$1:$W$99,10,FALSE)</f>
        <v>Rosa</v>
      </c>
      <c r="U2238">
        <f>VLOOKUP($D2238,Artslister!$A$1:$W$99,11,FALSE)</f>
        <v>0</v>
      </c>
      <c r="V2238">
        <f>VLOOKUP($D2238,Artslister!$A$1:$W$99,12,FALSE)</f>
        <v>0</v>
      </c>
      <c r="W2238" t="str">
        <f>VLOOKUP($D2238,Artslister!$A$1:$W$99,13,FALSE)</f>
        <v>L.</v>
      </c>
      <c r="X2238" t="e">
        <f>VLOOKUP($D2238,Artslister!$A$1:$W$99,15,FALSE)</f>
        <v>#REF!</v>
      </c>
      <c r="Y2238" t="e">
        <f>VLOOKUP($D2238,Artslister!$A$1:$W$99,17,FALSE)</f>
        <v>#N/A</v>
      </c>
    </row>
    <row r="2239" spans="1:25" hidden="1" x14ac:dyDescent="0.3">
      <c r="A2239" t="s">
        <v>149</v>
      </c>
      <c r="B2239">
        <v>2022</v>
      </c>
      <c r="C2239" t="s">
        <v>1772</v>
      </c>
      <c r="D2239" t="s">
        <v>1928</v>
      </c>
      <c r="E2239">
        <v>1</v>
      </c>
      <c r="H2239">
        <v>1</v>
      </c>
      <c r="L2239" t="str">
        <f>VLOOKUP($D2239,Artslister!$A$1:$W$99,2,FALSE)</f>
        <v>Rosa sp.</v>
      </c>
      <c r="M2239" t="str">
        <f>VLOOKUP($D2239,Artslister!$A$1:$W$99,3,FALSE)</f>
        <v>103384</v>
      </c>
      <c r="N2239" t="str">
        <f>VLOOKUP($D2239,Artslister!$A$1:$W$99,4,FALSE)</f>
        <v>63344</v>
      </c>
      <c r="O2239" t="str">
        <f>VLOOKUP($D2239,Artslister!$A$1:$W$99,5,FALSE)</f>
        <v>Plantae</v>
      </c>
      <c r="P2239" t="str">
        <f>VLOOKUP($D2239,Artslister!$A$1:$W$99,6,FALSE)</f>
        <v>Magnoliophyta</v>
      </c>
      <c r="Q2239" t="str">
        <f>VLOOKUP($D2239,Artslister!$A$1:$W$99,7,FALSE)</f>
        <v>Eudicots</v>
      </c>
      <c r="R2239" t="str">
        <f>VLOOKUP($D2239,Artslister!$A$1:$W$99,8,FALSE)</f>
        <v>Rosales</v>
      </c>
      <c r="S2239" t="str">
        <f>VLOOKUP($D2239,Artslister!$A$1:$W$99,9,FALSE)</f>
        <v>Rosaceae</v>
      </c>
      <c r="T2239" t="str">
        <f>VLOOKUP($D2239,Artslister!$A$1:$W$99,10,FALSE)</f>
        <v>Rosa</v>
      </c>
      <c r="U2239">
        <f>VLOOKUP($D2239,Artslister!$A$1:$W$99,11,FALSE)</f>
        <v>0</v>
      </c>
      <c r="V2239">
        <f>VLOOKUP($D2239,Artslister!$A$1:$W$99,12,FALSE)</f>
        <v>0</v>
      </c>
      <c r="W2239" t="str">
        <f>VLOOKUP($D2239,Artslister!$A$1:$W$99,13,FALSE)</f>
        <v>L.</v>
      </c>
      <c r="X2239" t="e">
        <f>VLOOKUP($D2239,Artslister!$A$1:$W$99,15,FALSE)</f>
        <v>#REF!</v>
      </c>
      <c r="Y2239" t="e">
        <f>VLOOKUP($D2239,Artslister!$A$1:$W$99,17,FALSE)</f>
        <v>#N/A</v>
      </c>
    </row>
    <row r="2240" spans="1:25" hidden="1" x14ac:dyDescent="0.3">
      <c r="A2240" t="s">
        <v>149</v>
      </c>
      <c r="B2240">
        <v>2022</v>
      </c>
      <c r="C2240" t="s">
        <v>1772</v>
      </c>
      <c r="D2240" t="s">
        <v>1928</v>
      </c>
      <c r="E2240">
        <v>0.1</v>
      </c>
      <c r="I2240">
        <v>1</v>
      </c>
      <c r="L2240" t="str">
        <f>VLOOKUP($D2240,Artslister!$A$1:$W$99,2,FALSE)</f>
        <v>Rosa sp.</v>
      </c>
      <c r="M2240" t="str">
        <f>VLOOKUP($D2240,Artslister!$A$1:$W$99,3,FALSE)</f>
        <v>103384</v>
      </c>
      <c r="N2240" t="str">
        <f>VLOOKUP($D2240,Artslister!$A$1:$W$99,4,FALSE)</f>
        <v>63344</v>
      </c>
      <c r="O2240" t="str">
        <f>VLOOKUP($D2240,Artslister!$A$1:$W$99,5,FALSE)</f>
        <v>Plantae</v>
      </c>
      <c r="P2240" t="str">
        <f>VLOOKUP($D2240,Artslister!$A$1:$W$99,6,FALSE)</f>
        <v>Magnoliophyta</v>
      </c>
      <c r="Q2240" t="str">
        <f>VLOOKUP($D2240,Artslister!$A$1:$W$99,7,FALSE)</f>
        <v>Eudicots</v>
      </c>
      <c r="R2240" t="str">
        <f>VLOOKUP($D2240,Artslister!$A$1:$W$99,8,FALSE)</f>
        <v>Rosales</v>
      </c>
      <c r="S2240" t="str">
        <f>VLOOKUP($D2240,Artslister!$A$1:$W$99,9,FALSE)</f>
        <v>Rosaceae</v>
      </c>
      <c r="T2240" t="str">
        <f>VLOOKUP($D2240,Artslister!$A$1:$W$99,10,FALSE)</f>
        <v>Rosa</v>
      </c>
      <c r="U2240">
        <f>VLOOKUP($D2240,Artslister!$A$1:$W$99,11,FALSE)</f>
        <v>0</v>
      </c>
      <c r="V2240">
        <f>VLOOKUP($D2240,Artslister!$A$1:$W$99,12,FALSE)</f>
        <v>0</v>
      </c>
      <c r="W2240" t="str">
        <f>VLOOKUP($D2240,Artslister!$A$1:$W$99,13,FALSE)</f>
        <v>L.</v>
      </c>
      <c r="X2240" t="e">
        <f>VLOOKUP($D2240,Artslister!$A$1:$W$99,15,FALSE)</f>
        <v>#REF!</v>
      </c>
      <c r="Y2240" t="e">
        <f>VLOOKUP($D2240,Artslister!$A$1:$W$99,17,FALSE)</f>
        <v>#N/A</v>
      </c>
    </row>
    <row r="2241" spans="1:25" hidden="1" x14ac:dyDescent="0.3">
      <c r="A2241" t="s">
        <v>50</v>
      </c>
      <c r="B2241">
        <v>2022</v>
      </c>
      <c r="C2241" t="s">
        <v>1808</v>
      </c>
      <c r="D2241" t="s">
        <v>1923</v>
      </c>
      <c r="E2241">
        <v>5</v>
      </c>
      <c r="F2241">
        <v>1</v>
      </c>
      <c r="L2241" t="str">
        <f>VLOOKUP($D2241,Artslister!$A$1:$W$99,2,FALSE)</f>
        <v>Veronica spicata</v>
      </c>
      <c r="M2241" t="str">
        <f>VLOOKUP($D2241,Artslister!$A$1:$W$99,3,FALSE)</f>
        <v>102575</v>
      </c>
      <c r="N2241" t="str">
        <f>VLOOKUP($D2241,Artslister!$A$1:$W$99,4,FALSE)</f>
        <v>144891</v>
      </c>
      <c r="O2241" t="str">
        <f>VLOOKUP($D2241,Artslister!$A$1:$W$99,5,FALSE)</f>
        <v>Plantae</v>
      </c>
      <c r="P2241" t="str">
        <f>VLOOKUP($D2241,Artslister!$A$1:$W$99,6,FALSE)</f>
        <v>Magnoliophyta</v>
      </c>
      <c r="Q2241" t="str">
        <f>VLOOKUP($D2241,Artslister!$A$1:$W$99,7,FALSE)</f>
        <v>Eudicots</v>
      </c>
      <c r="R2241" t="str">
        <f>VLOOKUP($D2241,Artslister!$A$1:$W$99,8,FALSE)</f>
        <v>Lamiales</v>
      </c>
      <c r="S2241" t="str">
        <f>VLOOKUP($D2241,Artslister!$A$1:$W$99,9,FALSE)</f>
        <v>Plantaginaceae</v>
      </c>
      <c r="T2241" t="str">
        <f>VLOOKUP($D2241,Artslister!$A$1:$W$99,10,FALSE)</f>
        <v>Veronica</v>
      </c>
      <c r="U2241" t="str">
        <f>VLOOKUP($D2241,Artslister!$A$1:$W$99,11,FALSE)</f>
        <v>spicata</v>
      </c>
      <c r="V2241">
        <f>VLOOKUP($D2241,Artslister!$A$1:$W$99,12,FALSE)</f>
        <v>0</v>
      </c>
      <c r="W2241" t="str">
        <f>VLOOKUP($D2241,Artslister!$A$1:$W$99,13,FALSE)</f>
        <v>L.</v>
      </c>
      <c r="X2241" t="e">
        <f>VLOOKUP($D2241,Artslister!$A$1:$W$99,15,FALSE)</f>
        <v>#REF!</v>
      </c>
      <c r="Y2241" t="e">
        <f>VLOOKUP($D2241,Artslister!$A$1:$W$99,17,FALSE)</f>
        <v>#N/A</v>
      </c>
    </row>
    <row r="2242" spans="1:25" hidden="1" x14ac:dyDescent="0.3">
      <c r="A2242" t="s">
        <v>50</v>
      </c>
      <c r="B2242">
        <v>2022</v>
      </c>
      <c r="C2242" t="s">
        <v>1813</v>
      </c>
      <c r="D2242" t="s">
        <v>1923</v>
      </c>
      <c r="E2242">
        <v>2</v>
      </c>
      <c r="F2242">
        <v>1</v>
      </c>
      <c r="L2242" t="str">
        <f>VLOOKUP($D2242,Artslister!$A$1:$W$99,2,FALSE)</f>
        <v>Veronica spicata</v>
      </c>
      <c r="M2242" t="str">
        <f>VLOOKUP($D2242,Artslister!$A$1:$W$99,3,FALSE)</f>
        <v>102575</v>
      </c>
      <c r="N2242" t="str">
        <f>VLOOKUP($D2242,Artslister!$A$1:$W$99,4,FALSE)</f>
        <v>144891</v>
      </c>
      <c r="O2242" t="str">
        <f>VLOOKUP($D2242,Artslister!$A$1:$W$99,5,FALSE)</f>
        <v>Plantae</v>
      </c>
      <c r="P2242" t="str">
        <f>VLOOKUP($D2242,Artslister!$A$1:$W$99,6,FALSE)</f>
        <v>Magnoliophyta</v>
      </c>
      <c r="Q2242" t="str">
        <f>VLOOKUP($D2242,Artslister!$A$1:$W$99,7,FALSE)</f>
        <v>Eudicots</v>
      </c>
      <c r="R2242" t="str">
        <f>VLOOKUP($D2242,Artslister!$A$1:$W$99,8,FALSE)</f>
        <v>Lamiales</v>
      </c>
      <c r="S2242" t="str">
        <f>VLOOKUP($D2242,Artslister!$A$1:$W$99,9,FALSE)</f>
        <v>Plantaginaceae</v>
      </c>
      <c r="T2242" t="str">
        <f>VLOOKUP($D2242,Artslister!$A$1:$W$99,10,FALSE)</f>
        <v>Veronica</v>
      </c>
      <c r="U2242" t="str">
        <f>VLOOKUP($D2242,Artslister!$A$1:$W$99,11,FALSE)</f>
        <v>spicata</v>
      </c>
      <c r="V2242">
        <f>VLOOKUP($D2242,Artslister!$A$1:$W$99,12,FALSE)</f>
        <v>0</v>
      </c>
      <c r="W2242" t="str">
        <f>VLOOKUP($D2242,Artslister!$A$1:$W$99,13,FALSE)</f>
        <v>L.</v>
      </c>
      <c r="X2242" t="e">
        <f>VLOOKUP($D2242,Artslister!$A$1:$W$99,15,FALSE)</f>
        <v>#REF!</v>
      </c>
      <c r="Y2242" t="e">
        <f>VLOOKUP($D2242,Artslister!$A$1:$W$99,17,FALSE)</f>
        <v>#N/A</v>
      </c>
    </row>
    <row r="2243" spans="1:25" hidden="1" x14ac:dyDescent="0.3">
      <c r="A2243" t="s">
        <v>50</v>
      </c>
      <c r="B2243">
        <v>2022</v>
      </c>
      <c r="C2243" t="s">
        <v>1799</v>
      </c>
      <c r="D2243" t="s">
        <v>1923</v>
      </c>
      <c r="E2243">
        <v>1</v>
      </c>
      <c r="F2243">
        <v>1</v>
      </c>
      <c r="L2243" t="str">
        <f>VLOOKUP($D2243,Artslister!$A$1:$W$99,2,FALSE)</f>
        <v>Veronica spicata</v>
      </c>
      <c r="M2243" t="str">
        <f>VLOOKUP($D2243,Artslister!$A$1:$W$99,3,FALSE)</f>
        <v>102575</v>
      </c>
      <c r="N2243" t="str">
        <f>VLOOKUP($D2243,Artslister!$A$1:$W$99,4,FALSE)</f>
        <v>144891</v>
      </c>
      <c r="O2243" t="str">
        <f>VLOOKUP($D2243,Artslister!$A$1:$W$99,5,FALSE)</f>
        <v>Plantae</v>
      </c>
      <c r="P2243" t="str">
        <f>VLOOKUP($D2243,Artslister!$A$1:$W$99,6,FALSE)</f>
        <v>Magnoliophyta</v>
      </c>
      <c r="Q2243" t="str">
        <f>VLOOKUP($D2243,Artslister!$A$1:$W$99,7,FALSE)</f>
        <v>Eudicots</v>
      </c>
      <c r="R2243" t="str">
        <f>VLOOKUP($D2243,Artslister!$A$1:$W$99,8,FALSE)</f>
        <v>Lamiales</v>
      </c>
      <c r="S2243" t="str">
        <f>VLOOKUP($D2243,Artslister!$A$1:$W$99,9,FALSE)</f>
        <v>Plantaginaceae</v>
      </c>
      <c r="T2243" t="str">
        <f>VLOOKUP($D2243,Artslister!$A$1:$W$99,10,FALSE)</f>
        <v>Veronica</v>
      </c>
      <c r="U2243" t="str">
        <f>VLOOKUP($D2243,Artslister!$A$1:$W$99,11,FALSE)</f>
        <v>spicata</v>
      </c>
      <c r="V2243">
        <f>VLOOKUP($D2243,Artslister!$A$1:$W$99,12,FALSE)</f>
        <v>0</v>
      </c>
      <c r="W2243" t="str">
        <f>VLOOKUP($D2243,Artslister!$A$1:$W$99,13,FALSE)</f>
        <v>L.</v>
      </c>
      <c r="X2243" t="e">
        <f>VLOOKUP($D2243,Artslister!$A$1:$W$99,15,FALSE)</f>
        <v>#REF!</v>
      </c>
      <c r="Y2243" t="e">
        <f>VLOOKUP($D2243,Artslister!$A$1:$W$99,17,FALSE)</f>
        <v>#N/A</v>
      </c>
    </row>
    <row r="2244" spans="1:25" hidden="1" x14ac:dyDescent="0.3">
      <c r="A2244" t="s">
        <v>50</v>
      </c>
      <c r="B2244">
        <v>2022</v>
      </c>
      <c r="C2244" t="s">
        <v>1806</v>
      </c>
      <c r="D2244" t="s">
        <v>1923</v>
      </c>
      <c r="E2244">
        <v>3</v>
      </c>
      <c r="F2244">
        <v>1</v>
      </c>
      <c r="L2244" t="str">
        <f>VLOOKUP($D2244,Artslister!$A$1:$W$99,2,FALSE)</f>
        <v>Veronica spicata</v>
      </c>
      <c r="M2244" t="str">
        <f>VLOOKUP($D2244,Artslister!$A$1:$W$99,3,FALSE)</f>
        <v>102575</v>
      </c>
      <c r="N2244" t="str">
        <f>VLOOKUP($D2244,Artslister!$A$1:$W$99,4,FALSE)</f>
        <v>144891</v>
      </c>
      <c r="O2244" t="str">
        <f>VLOOKUP($D2244,Artslister!$A$1:$W$99,5,FALSE)</f>
        <v>Plantae</v>
      </c>
      <c r="P2244" t="str">
        <f>VLOOKUP($D2244,Artslister!$A$1:$W$99,6,FALSE)</f>
        <v>Magnoliophyta</v>
      </c>
      <c r="Q2244" t="str">
        <f>VLOOKUP($D2244,Artslister!$A$1:$W$99,7,FALSE)</f>
        <v>Eudicots</v>
      </c>
      <c r="R2244" t="str">
        <f>VLOOKUP($D2244,Artslister!$A$1:$W$99,8,FALSE)</f>
        <v>Lamiales</v>
      </c>
      <c r="S2244" t="str">
        <f>VLOOKUP($D2244,Artslister!$A$1:$W$99,9,FALSE)</f>
        <v>Plantaginaceae</v>
      </c>
      <c r="T2244" t="str">
        <f>VLOOKUP($D2244,Artslister!$A$1:$W$99,10,FALSE)</f>
        <v>Veronica</v>
      </c>
      <c r="U2244" t="str">
        <f>VLOOKUP($D2244,Artslister!$A$1:$W$99,11,FALSE)</f>
        <v>spicata</v>
      </c>
      <c r="V2244">
        <f>VLOOKUP($D2244,Artslister!$A$1:$W$99,12,FALSE)</f>
        <v>0</v>
      </c>
      <c r="W2244" t="str">
        <f>VLOOKUP($D2244,Artslister!$A$1:$W$99,13,FALSE)</f>
        <v>L.</v>
      </c>
      <c r="X2244" t="e">
        <f>VLOOKUP($D2244,Artslister!$A$1:$W$99,15,FALSE)</f>
        <v>#REF!</v>
      </c>
      <c r="Y2244" t="e">
        <f>VLOOKUP($D2244,Artslister!$A$1:$W$99,17,FALSE)</f>
        <v>#N/A</v>
      </c>
    </row>
    <row r="2245" spans="1:25" hidden="1" x14ac:dyDescent="0.3">
      <c r="A2245" t="s">
        <v>50</v>
      </c>
      <c r="B2245">
        <v>2022</v>
      </c>
      <c r="C2245" t="s">
        <v>1800</v>
      </c>
      <c r="D2245" t="s">
        <v>1923</v>
      </c>
      <c r="E2245">
        <v>2</v>
      </c>
      <c r="F2245">
        <v>1</v>
      </c>
      <c r="L2245" t="str">
        <f>VLOOKUP($D2245,Artslister!$A$1:$W$99,2,FALSE)</f>
        <v>Veronica spicata</v>
      </c>
      <c r="M2245" t="str">
        <f>VLOOKUP($D2245,Artslister!$A$1:$W$99,3,FALSE)</f>
        <v>102575</v>
      </c>
      <c r="N2245" t="str">
        <f>VLOOKUP($D2245,Artslister!$A$1:$W$99,4,FALSE)</f>
        <v>144891</v>
      </c>
      <c r="O2245" t="str">
        <f>VLOOKUP($D2245,Artslister!$A$1:$W$99,5,FALSE)</f>
        <v>Plantae</v>
      </c>
      <c r="P2245" t="str">
        <f>VLOOKUP($D2245,Artslister!$A$1:$W$99,6,FALSE)</f>
        <v>Magnoliophyta</v>
      </c>
      <c r="Q2245" t="str">
        <f>VLOOKUP($D2245,Artslister!$A$1:$W$99,7,FALSE)</f>
        <v>Eudicots</v>
      </c>
      <c r="R2245" t="str">
        <f>VLOOKUP($D2245,Artslister!$A$1:$W$99,8,FALSE)</f>
        <v>Lamiales</v>
      </c>
      <c r="S2245" t="str">
        <f>VLOOKUP($D2245,Artslister!$A$1:$W$99,9,FALSE)</f>
        <v>Plantaginaceae</v>
      </c>
      <c r="T2245" t="str">
        <f>VLOOKUP($D2245,Artslister!$A$1:$W$99,10,FALSE)</f>
        <v>Veronica</v>
      </c>
      <c r="U2245" t="str">
        <f>VLOOKUP($D2245,Artslister!$A$1:$W$99,11,FALSE)</f>
        <v>spicata</v>
      </c>
      <c r="V2245">
        <f>VLOOKUP($D2245,Artslister!$A$1:$W$99,12,FALSE)</f>
        <v>0</v>
      </c>
      <c r="W2245" t="str">
        <f>VLOOKUP($D2245,Artslister!$A$1:$W$99,13,FALSE)</f>
        <v>L.</v>
      </c>
      <c r="X2245" t="e">
        <f>VLOOKUP($D2245,Artslister!$A$1:$W$99,15,FALSE)</f>
        <v>#REF!</v>
      </c>
      <c r="Y2245" t="e">
        <f>VLOOKUP($D2245,Artslister!$A$1:$W$99,17,FALSE)</f>
        <v>#N/A</v>
      </c>
    </row>
    <row r="2246" spans="1:25" hidden="1" x14ac:dyDescent="0.3">
      <c r="A2246" t="s">
        <v>50</v>
      </c>
      <c r="B2246">
        <v>2022</v>
      </c>
      <c r="C2246" t="s">
        <v>1802</v>
      </c>
      <c r="D2246" t="s">
        <v>1923</v>
      </c>
      <c r="E2246">
        <v>5</v>
      </c>
      <c r="F2246">
        <v>1</v>
      </c>
      <c r="L2246" t="str">
        <f>VLOOKUP($D2246,Artslister!$A$1:$W$99,2,FALSE)</f>
        <v>Veronica spicata</v>
      </c>
      <c r="M2246" t="str">
        <f>VLOOKUP($D2246,Artslister!$A$1:$W$99,3,FALSE)</f>
        <v>102575</v>
      </c>
      <c r="N2246" t="str">
        <f>VLOOKUP($D2246,Artslister!$A$1:$W$99,4,FALSE)</f>
        <v>144891</v>
      </c>
      <c r="O2246" t="str">
        <f>VLOOKUP($D2246,Artslister!$A$1:$W$99,5,FALSE)</f>
        <v>Plantae</v>
      </c>
      <c r="P2246" t="str">
        <f>VLOOKUP($D2246,Artslister!$A$1:$W$99,6,FALSE)</f>
        <v>Magnoliophyta</v>
      </c>
      <c r="Q2246" t="str">
        <f>VLOOKUP($D2246,Artslister!$A$1:$W$99,7,FALSE)</f>
        <v>Eudicots</v>
      </c>
      <c r="R2246" t="str">
        <f>VLOOKUP($D2246,Artslister!$A$1:$W$99,8,FALSE)</f>
        <v>Lamiales</v>
      </c>
      <c r="S2246" t="str">
        <f>VLOOKUP($D2246,Artslister!$A$1:$W$99,9,FALSE)</f>
        <v>Plantaginaceae</v>
      </c>
      <c r="T2246" t="str">
        <f>VLOOKUP($D2246,Artslister!$A$1:$W$99,10,FALSE)</f>
        <v>Veronica</v>
      </c>
      <c r="U2246" t="str">
        <f>VLOOKUP($D2246,Artslister!$A$1:$W$99,11,FALSE)</f>
        <v>spicata</v>
      </c>
      <c r="V2246">
        <f>VLOOKUP($D2246,Artslister!$A$1:$W$99,12,FALSE)</f>
        <v>0</v>
      </c>
      <c r="W2246" t="str">
        <f>VLOOKUP($D2246,Artslister!$A$1:$W$99,13,FALSE)</f>
        <v>L.</v>
      </c>
      <c r="X2246" t="e">
        <f>VLOOKUP($D2246,Artslister!$A$1:$W$99,15,FALSE)</f>
        <v>#REF!</v>
      </c>
      <c r="Y2246" t="e">
        <f>VLOOKUP($D2246,Artslister!$A$1:$W$99,17,FALSE)</f>
        <v>#N/A</v>
      </c>
    </row>
    <row r="2247" spans="1:25" hidden="1" x14ac:dyDescent="0.3">
      <c r="A2247" t="s">
        <v>50</v>
      </c>
      <c r="B2247">
        <v>2022</v>
      </c>
      <c r="C2247" t="s">
        <v>1803</v>
      </c>
      <c r="D2247" t="s">
        <v>1923</v>
      </c>
      <c r="E2247">
        <v>4</v>
      </c>
      <c r="F2247">
        <v>1</v>
      </c>
      <c r="L2247" t="str">
        <f>VLOOKUP($D2247,Artslister!$A$1:$W$99,2,FALSE)</f>
        <v>Veronica spicata</v>
      </c>
      <c r="M2247" t="str">
        <f>VLOOKUP($D2247,Artslister!$A$1:$W$99,3,FALSE)</f>
        <v>102575</v>
      </c>
      <c r="N2247" t="str">
        <f>VLOOKUP($D2247,Artslister!$A$1:$W$99,4,FALSE)</f>
        <v>144891</v>
      </c>
      <c r="O2247" t="str">
        <f>VLOOKUP($D2247,Artslister!$A$1:$W$99,5,FALSE)</f>
        <v>Plantae</v>
      </c>
      <c r="P2247" t="str">
        <f>VLOOKUP($D2247,Artslister!$A$1:$W$99,6,FALSE)</f>
        <v>Magnoliophyta</v>
      </c>
      <c r="Q2247" t="str">
        <f>VLOOKUP($D2247,Artslister!$A$1:$W$99,7,FALSE)</f>
        <v>Eudicots</v>
      </c>
      <c r="R2247" t="str">
        <f>VLOOKUP($D2247,Artslister!$A$1:$W$99,8,FALSE)</f>
        <v>Lamiales</v>
      </c>
      <c r="S2247" t="str">
        <f>VLOOKUP($D2247,Artslister!$A$1:$W$99,9,FALSE)</f>
        <v>Plantaginaceae</v>
      </c>
      <c r="T2247" t="str">
        <f>VLOOKUP($D2247,Artslister!$A$1:$W$99,10,FALSE)</f>
        <v>Veronica</v>
      </c>
      <c r="U2247" t="str">
        <f>VLOOKUP($D2247,Artslister!$A$1:$W$99,11,FALSE)</f>
        <v>spicata</v>
      </c>
      <c r="V2247">
        <f>VLOOKUP($D2247,Artslister!$A$1:$W$99,12,FALSE)</f>
        <v>0</v>
      </c>
      <c r="W2247" t="str">
        <f>VLOOKUP($D2247,Artslister!$A$1:$W$99,13,FALSE)</f>
        <v>L.</v>
      </c>
      <c r="X2247" t="e">
        <f>VLOOKUP($D2247,Artslister!$A$1:$W$99,15,FALSE)</f>
        <v>#REF!</v>
      </c>
      <c r="Y2247" t="e">
        <f>VLOOKUP($D2247,Artslister!$A$1:$W$99,17,FALSE)</f>
        <v>#N/A</v>
      </c>
    </row>
    <row r="2248" spans="1:25" hidden="1" x14ac:dyDescent="0.3">
      <c r="A2248" t="s">
        <v>50</v>
      </c>
      <c r="B2248">
        <v>2022</v>
      </c>
      <c r="C2248" t="s">
        <v>1807</v>
      </c>
      <c r="D2248" t="s">
        <v>1923</v>
      </c>
      <c r="E2248">
        <v>1</v>
      </c>
      <c r="F2248">
        <v>1</v>
      </c>
      <c r="L2248" t="str">
        <f>VLOOKUP($D2248,Artslister!$A$1:$W$99,2,FALSE)</f>
        <v>Veronica spicata</v>
      </c>
      <c r="M2248" t="str">
        <f>VLOOKUP($D2248,Artslister!$A$1:$W$99,3,FALSE)</f>
        <v>102575</v>
      </c>
      <c r="N2248" t="str">
        <f>VLOOKUP($D2248,Artslister!$A$1:$W$99,4,FALSE)</f>
        <v>144891</v>
      </c>
      <c r="O2248" t="str">
        <f>VLOOKUP($D2248,Artslister!$A$1:$W$99,5,FALSE)</f>
        <v>Plantae</v>
      </c>
      <c r="P2248" t="str">
        <f>VLOOKUP($D2248,Artslister!$A$1:$W$99,6,FALSE)</f>
        <v>Magnoliophyta</v>
      </c>
      <c r="Q2248" t="str">
        <f>VLOOKUP($D2248,Artslister!$A$1:$W$99,7,FALSE)</f>
        <v>Eudicots</v>
      </c>
      <c r="R2248" t="str">
        <f>VLOOKUP($D2248,Artslister!$A$1:$W$99,8,FALSE)</f>
        <v>Lamiales</v>
      </c>
      <c r="S2248" t="str">
        <f>VLOOKUP($D2248,Artslister!$A$1:$W$99,9,FALSE)</f>
        <v>Plantaginaceae</v>
      </c>
      <c r="T2248" t="str">
        <f>VLOOKUP($D2248,Artslister!$A$1:$W$99,10,FALSE)</f>
        <v>Veronica</v>
      </c>
      <c r="U2248" t="str">
        <f>VLOOKUP($D2248,Artslister!$A$1:$W$99,11,FALSE)</f>
        <v>spicata</v>
      </c>
      <c r="V2248">
        <f>VLOOKUP($D2248,Artslister!$A$1:$W$99,12,FALSE)</f>
        <v>0</v>
      </c>
      <c r="W2248" t="str">
        <f>VLOOKUP($D2248,Artslister!$A$1:$W$99,13,FALSE)</f>
        <v>L.</v>
      </c>
      <c r="X2248" t="e">
        <f>VLOOKUP($D2248,Artslister!$A$1:$W$99,15,FALSE)</f>
        <v>#REF!</v>
      </c>
      <c r="Y2248" t="e">
        <f>VLOOKUP($D2248,Artslister!$A$1:$W$99,17,FALSE)</f>
        <v>#N/A</v>
      </c>
    </row>
    <row r="2249" spans="1:25" hidden="1" x14ac:dyDescent="0.3">
      <c r="A2249" s="20" t="s">
        <v>114</v>
      </c>
      <c r="B2249" s="20">
        <v>2020</v>
      </c>
      <c r="C2249" s="20" t="s">
        <v>1490</v>
      </c>
      <c r="D2249" t="s">
        <v>1998</v>
      </c>
      <c r="E2249" s="20">
        <v>10</v>
      </c>
      <c r="G2249">
        <v>1</v>
      </c>
      <c r="J2249" s="20"/>
      <c r="L2249" t="str">
        <f>VLOOKUP($D2249,Artslister!$A$1:$W$99,2,FALSE)</f>
        <v>Cotoneaster sp.</v>
      </c>
      <c r="M2249" t="str">
        <f>VLOOKUP($D2249,Artslister!$A$1:$W$99,3,FALSE)</f>
        <v>103268</v>
      </c>
      <c r="N2249" t="str">
        <f>VLOOKUP($D2249,Artslister!$A$1:$W$99,4,FALSE)</f>
        <v>63228</v>
      </c>
      <c r="O2249" t="str">
        <f>VLOOKUP($D2249,Artslister!$A$1:$W$99,5,FALSE)</f>
        <v>Plantae</v>
      </c>
      <c r="P2249" t="str">
        <f>VLOOKUP($D2249,Artslister!$A$1:$W$99,6,FALSE)</f>
        <v>Magnoliophyta</v>
      </c>
      <c r="Q2249" t="str">
        <f>VLOOKUP($D2249,Artslister!$A$1:$W$99,7,FALSE)</f>
        <v>Eudicots</v>
      </c>
      <c r="R2249" t="str">
        <f>VLOOKUP($D2249,Artslister!$A$1:$W$99,8,FALSE)</f>
        <v>Rosales</v>
      </c>
      <c r="S2249" t="str">
        <f>VLOOKUP($D2249,Artslister!$A$1:$W$99,9,FALSE)</f>
        <v>Rosaceae</v>
      </c>
      <c r="T2249" t="str">
        <f>VLOOKUP($D2249,Artslister!$A$1:$W$99,10,FALSE)</f>
        <v>Cotoneaster</v>
      </c>
      <c r="U2249">
        <f>VLOOKUP($D2249,Artslister!$A$1:$W$99,11,FALSE)</f>
        <v>0</v>
      </c>
      <c r="V2249">
        <f>VLOOKUP($D2249,Artslister!$A$1:$W$99,12,FALSE)</f>
        <v>0</v>
      </c>
      <c r="W2249" t="str">
        <f>VLOOKUP($D2249,Artslister!$A$1:$W$99,13,FALSE)</f>
        <v>Medik.</v>
      </c>
      <c r="X2249" t="e">
        <f>VLOOKUP($D2249,Artslister!$A$1:$W$99,15,FALSE)</f>
        <v>#REF!</v>
      </c>
      <c r="Y2249" t="e">
        <f>VLOOKUP($D2249,Artslister!$A$1:$W$99,17,FALSE)</f>
        <v>#N/A</v>
      </c>
    </row>
    <row r="2250" spans="1:25" hidden="1" x14ac:dyDescent="0.3">
      <c r="A2250" t="s">
        <v>50</v>
      </c>
      <c r="B2250">
        <v>2022</v>
      </c>
      <c r="C2250" t="s">
        <v>1799</v>
      </c>
      <c r="D2250" t="s">
        <v>1931</v>
      </c>
      <c r="E2250">
        <v>6</v>
      </c>
      <c r="H2250">
        <v>1</v>
      </c>
      <c r="L2250" t="str">
        <f>VLOOKUP($D2250,Artslister!$A$1:$W$99,2,FALSE)</f>
        <v>Fraxinus excelsior</v>
      </c>
      <c r="M2250" t="str">
        <f>VLOOKUP($D2250,Artslister!$A$1:$W$99,3,FALSE)</f>
        <v>102409</v>
      </c>
      <c r="N2250" t="str">
        <f>VLOOKUP($D2250,Artslister!$A$1:$W$99,4,FALSE)</f>
        <v>62369</v>
      </c>
      <c r="O2250" t="str">
        <f>VLOOKUP($D2250,Artslister!$A$1:$W$99,5,FALSE)</f>
        <v>Plantae</v>
      </c>
      <c r="P2250" t="str">
        <f>VLOOKUP($D2250,Artslister!$A$1:$W$99,6,FALSE)</f>
        <v>Magnoliophyta</v>
      </c>
      <c r="Q2250" t="str">
        <f>VLOOKUP($D2250,Artslister!$A$1:$W$99,7,FALSE)</f>
        <v>Eudicots</v>
      </c>
      <c r="R2250" t="str">
        <f>VLOOKUP($D2250,Artslister!$A$1:$W$99,8,FALSE)</f>
        <v>Lamiales</v>
      </c>
      <c r="S2250" t="str">
        <f>VLOOKUP($D2250,Artslister!$A$1:$W$99,9,FALSE)</f>
        <v>Oleaceae</v>
      </c>
      <c r="T2250" t="str">
        <f>VLOOKUP($D2250,Artslister!$A$1:$W$99,10,FALSE)</f>
        <v>Fraxinus</v>
      </c>
      <c r="U2250" t="str">
        <f>VLOOKUP($D2250,Artslister!$A$1:$W$99,11,FALSE)</f>
        <v>excelsior</v>
      </c>
      <c r="V2250">
        <f>VLOOKUP($D2250,Artslister!$A$1:$W$99,12,FALSE)</f>
        <v>0</v>
      </c>
      <c r="W2250" t="str">
        <f>VLOOKUP($D2250,Artslister!$A$1:$W$99,13,FALSE)</f>
        <v>L.</v>
      </c>
      <c r="X2250" t="e">
        <f>VLOOKUP($D2250,Artslister!$A$1:$W$99,15,FALSE)</f>
        <v>#REF!</v>
      </c>
      <c r="Y2250" t="e">
        <f>VLOOKUP($D2250,Artslister!$A$1:$W$99,17,FALSE)</f>
        <v>#N/A</v>
      </c>
    </row>
    <row r="2251" spans="1:25" hidden="1" x14ac:dyDescent="0.3">
      <c r="A2251" t="s">
        <v>92</v>
      </c>
      <c r="B2251">
        <v>2017</v>
      </c>
      <c r="C2251" t="s">
        <v>1438</v>
      </c>
      <c r="D2251" t="s">
        <v>1989</v>
      </c>
      <c r="E2251">
        <v>50</v>
      </c>
      <c r="L2251" t="str">
        <f>VLOOKUP($D2251,Artslister!$A$1:$W$99,2,FALSE)</f>
        <v>Quercus robur</v>
      </c>
      <c r="M2251" t="str">
        <f>VLOOKUP($D2251,Artslister!$A$1:$W$99,3,FALSE)</f>
        <v>102156</v>
      </c>
      <c r="N2251" t="str">
        <f>VLOOKUP($D2251,Artslister!$A$1:$W$99,4,FALSE)</f>
        <v>136135</v>
      </c>
      <c r="O2251" t="str">
        <f>VLOOKUP($D2251,Artslister!$A$1:$W$99,5,FALSE)</f>
        <v>Plantae</v>
      </c>
      <c r="P2251" t="str">
        <f>VLOOKUP($D2251,Artslister!$A$1:$W$99,6,FALSE)</f>
        <v>Magnoliophyta</v>
      </c>
      <c r="Q2251" t="str">
        <f>VLOOKUP($D2251,Artslister!$A$1:$W$99,7,FALSE)</f>
        <v>Eudicots</v>
      </c>
      <c r="R2251" t="str">
        <f>VLOOKUP($D2251,Artslister!$A$1:$W$99,8,FALSE)</f>
        <v>Fagales</v>
      </c>
      <c r="S2251" t="str">
        <f>VLOOKUP($D2251,Artslister!$A$1:$W$99,9,FALSE)</f>
        <v>Fagaceae</v>
      </c>
      <c r="T2251" t="str">
        <f>VLOOKUP($D2251,Artslister!$A$1:$W$99,10,FALSE)</f>
        <v>Quercus</v>
      </c>
      <c r="U2251" t="str">
        <f>VLOOKUP($D2251,Artslister!$A$1:$W$99,11,FALSE)</f>
        <v>robur</v>
      </c>
      <c r="V2251">
        <f>VLOOKUP($D2251,Artslister!$A$1:$W$99,12,FALSE)</f>
        <v>0</v>
      </c>
      <c r="W2251" t="str">
        <f>VLOOKUP($D2251,Artslister!$A$1:$W$99,13,FALSE)</f>
        <v>L.</v>
      </c>
      <c r="X2251" t="e">
        <f>VLOOKUP($D2251,Artslister!$A$1:$W$99,15,FALSE)</f>
        <v>#REF!</v>
      </c>
      <c r="Y2251" t="e">
        <f>VLOOKUP($D2251,Artslister!$A$1:$W$99,17,FALSE)</f>
        <v>#N/A</v>
      </c>
    </row>
    <row r="2252" spans="1:25" hidden="1" x14ac:dyDescent="0.3">
      <c r="A2252" t="s">
        <v>92</v>
      </c>
      <c r="B2252">
        <v>2017</v>
      </c>
      <c r="C2252" t="s">
        <v>1439</v>
      </c>
      <c r="D2252" t="s">
        <v>1989</v>
      </c>
      <c r="E2252">
        <v>25</v>
      </c>
      <c r="L2252" t="str">
        <f>VLOOKUP($D2252,Artslister!$A$1:$W$99,2,FALSE)</f>
        <v>Quercus robur</v>
      </c>
      <c r="M2252" t="str">
        <f>VLOOKUP($D2252,Artslister!$A$1:$W$99,3,FALSE)</f>
        <v>102156</v>
      </c>
      <c r="N2252" t="str">
        <f>VLOOKUP($D2252,Artslister!$A$1:$W$99,4,FALSE)</f>
        <v>136135</v>
      </c>
      <c r="O2252" t="str">
        <f>VLOOKUP($D2252,Artslister!$A$1:$W$99,5,FALSE)</f>
        <v>Plantae</v>
      </c>
      <c r="P2252" t="str">
        <f>VLOOKUP($D2252,Artslister!$A$1:$W$99,6,FALSE)</f>
        <v>Magnoliophyta</v>
      </c>
      <c r="Q2252" t="str">
        <f>VLOOKUP($D2252,Artslister!$A$1:$W$99,7,FALSE)</f>
        <v>Eudicots</v>
      </c>
      <c r="R2252" t="str">
        <f>VLOOKUP($D2252,Artslister!$A$1:$W$99,8,FALSE)</f>
        <v>Fagales</v>
      </c>
      <c r="S2252" t="str">
        <f>VLOOKUP($D2252,Artslister!$A$1:$W$99,9,FALSE)</f>
        <v>Fagaceae</v>
      </c>
      <c r="T2252" t="str">
        <f>VLOOKUP($D2252,Artslister!$A$1:$W$99,10,FALSE)</f>
        <v>Quercus</v>
      </c>
      <c r="U2252" t="str">
        <f>VLOOKUP($D2252,Artslister!$A$1:$W$99,11,FALSE)</f>
        <v>robur</v>
      </c>
      <c r="V2252">
        <f>VLOOKUP($D2252,Artslister!$A$1:$W$99,12,FALSE)</f>
        <v>0</v>
      </c>
      <c r="W2252" t="str">
        <f>VLOOKUP($D2252,Artslister!$A$1:$W$99,13,FALSE)</f>
        <v>L.</v>
      </c>
      <c r="X2252" t="e">
        <f>VLOOKUP($D2252,Artslister!$A$1:$W$99,15,FALSE)</f>
        <v>#REF!</v>
      </c>
      <c r="Y2252" t="e">
        <f>VLOOKUP($D2252,Artslister!$A$1:$W$99,17,FALSE)</f>
        <v>#N/A</v>
      </c>
    </row>
    <row r="2253" spans="1:25" hidden="1" x14ac:dyDescent="0.3">
      <c r="A2253" t="s">
        <v>92</v>
      </c>
      <c r="B2253">
        <v>2017</v>
      </c>
      <c r="C2253" t="s">
        <v>1435</v>
      </c>
      <c r="D2253" t="s">
        <v>1989</v>
      </c>
      <c r="E2253">
        <v>1</v>
      </c>
      <c r="L2253" t="str">
        <f>VLOOKUP($D2253,Artslister!$A$1:$W$99,2,FALSE)</f>
        <v>Quercus robur</v>
      </c>
      <c r="M2253" t="str">
        <f>VLOOKUP($D2253,Artslister!$A$1:$W$99,3,FALSE)</f>
        <v>102156</v>
      </c>
      <c r="N2253" t="str">
        <f>VLOOKUP($D2253,Artslister!$A$1:$W$99,4,FALSE)</f>
        <v>136135</v>
      </c>
      <c r="O2253" t="str">
        <f>VLOOKUP($D2253,Artslister!$A$1:$W$99,5,FALSE)</f>
        <v>Plantae</v>
      </c>
      <c r="P2253" t="str">
        <f>VLOOKUP($D2253,Artslister!$A$1:$W$99,6,FALSE)</f>
        <v>Magnoliophyta</v>
      </c>
      <c r="Q2253" t="str">
        <f>VLOOKUP($D2253,Artslister!$A$1:$W$99,7,FALSE)</f>
        <v>Eudicots</v>
      </c>
      <c r="R2253" t="str">
        <f>VLOOKUP($D2253,Artslister!$A$1:$W$99,8,FALSE)</f>
        <v>Fagales</v>
      </c>
      <c r="S2253" t="str">
        <f>VLOOKUP($D2253,Artslister!$A$1:$W$99,9,FALSE)</f>
        <v>Fagaceae</v>
      </c>
      <c r="T2253" t="str">
        <f>VLOOKUP($D2253,Artslister!$A$1:$W$99,10,FALSE)</f>
        <v>Quercus</v>
      </c>
      <c r="U2253" t="str">
        <f>VLOOKUP($D2253,Artslister!$A$1:$W$99,11,FALSE)</f>
        <v>robur</v>
      </c>
      <c r="V2253">
        <f>VLOOKUP($D2253,Artslister!$A$1:$W$99,12,FALSE)</f>
        <v>0</v>
      </c>
      <c r="W2253" t="str">
        <f>VLOOKUP($D2253,Artslister!$A$1:$W$99,13,FALSE)</f>
        <v>L.</v>
      </c>
      <c r="X2253" t="e">
        <f>VLOOKUP($D2253,Artslister!$A$1:$W$99,15,FALSE)</f>
        <v>#REF!</v>
      </c>
      <c r="Y2253" t="e">
        <f>VLOOKUP($D2253,Artslister!$A$1:$W$99,17,FALSE)</f>
        <v>#N/A</v>
      </c>
    </row>
    <row r="2254" spans="1:25" hidden="1" x14ac:dyDescent="0.3">
      <c r="A2254" t="s">
        <v>92</v>
      </c>
      <c r="B2254">
        <v>2017</v>
      </c>
      <c r="C2254" t="s">
        <v>1436</v>
      </c>
      <c r="D2254" t="s">
        <v>1989</v>
      </c>
      <c r="E2254">
        <v>25</v>
      </c>
      <c r="L2254" t="str">
        <f>VLOOKUP($D2254,Artslister!$A$1:$W$99,2,FALSE)</f>
        <v>Quercus robur</v>
      </c>
      <c r="M2254" t="str">
        <f>VLOOKUP($D2254,Artslister!$A$1:$W$99,3,FALSE)</f>
        <v>102156</v>
      </c>
      <c r="N2254" t="str">
        <f>VLOOKUP($D2254,Artslister!$A$1:$W$99,4,FALSE)</f>
        <v>136135</v>
      </c>
      <c r="O2254" t="str">
        <f>VLOOKUP($D2254,Artslister!$A$1:$W$99,5,FALSE)</f>
        <v>Plantae</v>
      </c>
      <c r="P2254" t="str">
        <f>VLOOKUP($D2254,Artslister!$A$1:$W$99,6,FALSE)</f>
        <v>Magnoliophyta</v>
      </c>
      <c r="Q2254" t="str">
        <f>VLOOKUP($D2254,Artslister!$A$1:$W$99,7,FALSE)</f>
        <v>Eudicots</v>
      </c>
      <c r="R2254" t="str">
        <f>VLOOKUP($D2254,Artslister!$A$1:$W$99,8,FALSE)</f>
        <v>Fagales</v>
      </c>
      <c r="S2254" t="str">
        <f>VLOOKUP($D2254,Artslister!$A$1:$W$99,9,FALSE)</f>
        <v>Fagaceae</v>
      </c>
      <c r="T2254" t="str">
        <f>VLOOKUP($D2254,Artslister!$A$1:$W$99,10,FALSE)</f>
        <v>Quercus</v>
      </c>
      <c r="U2254" t="str">
        <f>VLOOKUP($D2254,Artslister!$A$1:$W$99,11,FALSE)</f>
        <v>robur</v>
      </c>
      <c r="V2254">
        <f>VLOOKUP($D2254,Artslister!$A$1:$W$99,12,FALSE)</f>
        <v>0</v>
      </c>
      <c r="W2254" t="str">
        <f>VLOOKUP($D2254,Artslister!$A$1:$W$99,13,FALSE)</f>
        <v>L.</v>
      </c>
      <c r="X2254" t="e">
        <f>VLOOKUP($D2254,Artslister!$A$1:$W$99,15,FALSE)</f>
        <v>#REF!</v>
      </c>
      <c r="Y2254" t="e">
        <f>VLOOKUP($D2254,Artslister!$A$1:$W$99,17,FALSE)</f>
        <v>#N/A</v>
      </c>
    </row>
    <row r="2255" spans="1:25" hidden="1" x14ac:dyDescent="0.3">
      <c r="A2255" t="s">
        <v>92</v>
      </c>
      <c r="B2255">
        <v>2017</v>
      </c>
      <c r="C2255" t="s">
        <v>1440</v>
      </c>
      <c r="D2255" t="s">
        <v>1989</v>
      </c>
      <c r="E2255">
        <v>25</v>
      </c>
      <c r="L2255" t="str">
        <f>VLOOKUP($D2255,Artslister!$A$1:$W$99,2,FALSE)</f>
        <v>Quercus robur</v>
      </c>
      <c r="M2255" t="str">
        <f>VLOOKUP($D2255,Artslister!$A$1:$W$99,3,FALSE)</f>
        <v>102156</v>
      </c>
      <c r="N2255" t="str">
        <f>VLOOKUP($D2255,Artslister!$A$1:$W$99,4,FALSE)</f>
        <v>136135</v>
      </c>
      <c r="O2255" t="str">
        <f>VLOOKUP($D2255,Artslister!$A$1:$W$99,5,FALSE)</f>
        <v>Plantae</v>
      </c>
      <c r="P2255" t="str">
        <f>VLOOKUP($D2255,Artslister!$A$1:$W$99,6,FALSE)</f>
        <v>Magnoliophyta</v>
      </c>
      <c r="Q2255" t="str">
        <f>VLOOKUP($D2255,Artslister!$A$1:$W$99,7,FALSE)</f>
        <v>Eudicots</v>
      </c>
      <c r="R2255" t="str">
        <f>VLOOKUP($D2255,Artslister!$A$1:$W$99,8,FALSE)</f>
        <v>Fagales</v>
      </c>
      <c r="S2255" t="str">
        <f>VLOOKUP($D2255,Artslister!$A$1:$W$99,9,FALSE)</f>
        <v>Fagaceae</v>
      </c>
      <c r="T2255" t="str">
        <f>VLOOKUP($D2255,Artslister!$A$1:$W$99,10,FALSE)</f>
        <v>Quercus</v>
      </c>
      <c r="U2255" t="str">
        <f>VLOOKUP($D2255,Artslister!$A$1:$W$99,11,FALSE)</f>
        <v>robur</v>
      </c>
      <c r="V2255">
        <f>VLOOKUP($D2255,Artslister!$A$1:$W$99,12,FALSE)</f>
        <v>0</v>
      </c>
      <c r="W2255" t="str">
        <f>VLOOKUP($D2255,Artslister!$A$1:$W$99,13,FALSE)</f>
        <v>L.</v>
      </c>
      <c r="X2255" t="e">
        <f>VLOOKUP($D2255,Artslister!$A$1:$W$99,15,FALSE)</f>
        <v>#REF!</v>
      </c>
      <c r="Y2255" t="e">
        <f>VLOOKUP($D2255,Artslister!$A$1:$W$99,17,FALSE)</f>
        <v>#N/A</v>
      </c>
    </row>
    <row r="2256" spans="1:25" hidden="1" x14ac:dyDescent="0.3">
      <c r="A2256" t="s">
        <v>57</v>
      </c>
      <c r="B2256">
        <v>2017</v>
      </c>
      <c r="C2256" t="s">
        <v>1656</v>
      </c>
      <c r="D2256" t="s">
        <v>1989</v>
      </c>
      <c r="E2256">
        <v>3</v>
      </c>
      <c r="L2256" t="str">
        <f>VLOOKUP($D2256,Artslister!$A$1:$W$99,2,FALSE)</f>
        <v>Quercus robur</v>
      </c>
      <c r="M2256" t="str">
        <f>VLOOKUP($D2256,Artslister!$A$1:$W$99,3,FALSE)</f>
        <v>102156</v>
      </c>
      <c r="N2256" t="str">
        <f>VLOOKUP($D2256,Artslister!$A$1:$W$99,4,FALSE)</f>
        <v>136135</v>
      </c>
      <c r="O2256" t="str">
        <f>VLOOKUP($D2256,Artslister!$A$1:$W$99,5,FALSE)</f>
        <v>Plantae</v>
      </c>
      <c r="P2256" t="str">
        <f>VLOOKUP($D2256,Artslister!$A$1:$W$99,6,FALSE)</f>
        <v>Magnoliophyta</v>
      </c>
      <c r="Q2256" t="str">
        <f>VLOOKUP($D2256,Artslister!$A$1:$W$99,7,FALSE)</f>
        <v>Eudicots</v>
      </c>
      <c r="R2256" t="str">
        <f>VLOOKUP($D2256,Artslister!$A$1:$W$99,8,FALSE)</f>
        <v>Fagales</v>
      </c>
      <c r="S2256" t="str">
        <f>VLOOKUP($D2256,Artslister!$A$1:$W$99,9,FALSE)</f>
        <v>Fagaceae</v>
      </c>
      <c r="T2256" t="str">
        <f>VLOOKUP($D2256,Artslister!$A$1:$W$99,10,FALSE)</f>
        <v>Quercus</v>
      </c>
      <c r="U2256" t="str">
        <f>VLOOKUP($D2256,Artslister!$A$1:$W$99,11,FALSE)</f>
        <v>robur</v>
      </c>
      <c r="V2256">
        <f>VLOOKUP($D2256,Artslister!$A$1:$W$99,12,FALSE)</f>
        <v>0</v>
      </c>
      <c r="W2256" t="str">
        <f>VLOOKUP($D2256,Artslister!$A$1:$W$99,13,FALSE)</f>
        <v>L.</v>
      </c>
      <c r="X2256" t="e">
        <f>VLOOKUP($D2256,Artslister!$A$1:$W$99,15,FALSE)</f>
        <v>#REF!</v>
      </c>
      <c r="Y2256" t="e">
        <f>VLOOKUP($D2256,Artslister!$A$1:$W$99,17,FALSE)</f>
        <v>#N/A</v>
      </c>
    </row>
    <row r="2257" spans="1:25" hidden="1" x14ac:dyDescent="0.3">
      <c r="A2257" t="s">
        <v>57</v>
      </c>
      <c r="B2257">
        <v>2017</v>
      </c>
      <c r="C2257" t="s">
        <v>1660</v>
      </c>
      <c r="D2257" t="s">
        <v>1989</v>
      </c>
      <c r="E2257">
        <v>1</v>
      </c>
      <c r="L2257" t="str">
        <f>VLOOKUP($D2257,Artslister!$A$1:$W$99,2,FALSE)</f>
        <v>Quercus robur</v>
      </c>
      <c r="M2257" t="str">
        <f>VLOOKUP($D2257,Artslister!$A$1:$W$99,3,FALSE)</f>
        <v>102156</v>
      </c>
      <c r="N2257" t="str">
        <f>VLOOKUP($D2257,Artslister!$A$1:$W$99,4,FALSE)</f>
        <v>136135</v>
      </c>
      <c r="O2257" t="str">
        <f>VLOOKUP($D2257,Artslister!$A$1:$W$99,5,FALSE)</f>
        <v>Plantae</v>
      </c>
      <c r="P2257" t="str">
        <f>VLOOKUP($D2257,Artslister!$A$1:$W$99,6,FALSE)</f>
        <v>Magnoliophyta</v>
      </c>
      <c r="Q2257" t="str">
        <f>VLOOKUP($D2257,Artslister!$A$1:$W$99,7,FALSE)</f>
        <v>Eudicots</v>
      </c>
      <c r="R2257" t="str">
        <f>VLOOKUP($D2257,Artslister!$A$1:$W$99,8,FALSE)</f>
        <v>Fagales</v>
      </c>
      <c r="S2257" t="str">
        <f>VLOOKUP($D2257,Artslister!$A$1:$W$99,9,FALSE)</f>
        <v>Fagaceae</v>
      </c>
      <c r="T2257" t="str">
        <f>VLOOKUP($D2257,Artslister!$A$1:$W$99,10,FALSE)</f>
        <v>Quercus</v>
      </c>
      <c r="U2257" t="str">
        <f>VLOOKUP($D2257,Artslister!$A$1:$W$99,11,FALSE)</f>
        <v>robur</v>
      </c>
      <c r="V2257">
        <f>VLOOKUP($D2257,Artslister!$A$1:$W$99,12,FALSE)</f>
        <v>0</v>
      </c>
      <c r="W2257" t="str">
        <f>VLOOKUP($D2257,Artslister!$A$1:$W$99,13,FALSE)</f>
        <v>L.</v>
      </c>
      <c r="X2257" t="e">
        <f>VLOOKUP($D2257,Artslister!$A$1:$W$99,15,FALSE)</f>
        <v>#REF!</v>
      </c>
      <c r="Y2257" t="e">
        <f>VLOOKUP($D2257,Artslister!$A$1:$W$99,17,FALSE)</f>
        <v>#N/A</v>
      </c>
    </row>
    <row r="2258" spans="1:25" hidden="1" x14ac:dyDescent="0.3">
      <c r="A2258" t="s">
        <v>57</v>
      </c>
      <c r="B2258">
        <v>2017</v>
      </c>
      <c r="C2258" t="s">
        <v>1628</v>
      </c>
      <c r="D2258" t="s">
        <v>1989</v>
      </c>
      <c r="E2258">
        <v>1</v>
      </c>
      <c r="L2258" t="str">
        <f>VLOOKUP($D2258,Artslister!$A$1:$W$99,2,FALSE)</f>
        <v>Quercus robur</v>
      </c>
      <c r="M2258" t="str">
        <f>VLOOKUP($D2258,Artslister!$A$1:$W$99,3,FALSE)</f>
        <v>102156</v>
      </c>
      <c r="N2258" t="str">
        <f>VLOOKUP($D2258,Artslister!$A$1:$W$99,4,FALSE)</f>
        <v>136135</v>
      </c>
      <c r="O2258" t="str">
        <f>VLOOKUP($D2258,Artslister!$A$1:$W$99,5,FALSE)</f>
        <v>Plantae</v>
      </c>
      <c r="P2258" t="str">
        <f>VLOOKUP($D2258,Artslister!$A$1:$W$99,6,FALSE)</f>
        <v>Magnoliophyta</v>
      </c>
      <c r="Q2258" t="str">
        <f>VLOOKUP($D2258,Artslister!$A$1:$W$99,7,FALSE)</f>
        <v>Eudicots</v>
      </c>
      <c r="R2258" t="str">
        <f>VLOOKUP($D2258,Artslister!$A$1:$W$99,8,FALSE)</f>
        <v>Fagales</v>
      </c>
      <c r="S2258" t="str">
        <f>VLOOKUP($D2258,Artslister!$A$1:$W$99,9,FALSE)</f>
        <v>Fagaceae</v>
      </c>
      <c r="T2258" t="str">
        <f>VLOOKUP($D2258,Artslister!$A$1:$W$99,10,FALSE)</f>
        <v>Quercus</v>
      </c>
      <c r="U2258" t="str">
        <f>VLOOKUP($D2258,Artslister!$A$1:$W$99,11,FALSE)</f>
        <v>robur</v>
      </c>
      <c r="V2258">
        <f>VLOOKUP($D2258,Artslister!$A$1:$W$99,12,FALSE)</f>
        <v>0</v>
      </c>
      <c r="W2258" t="str">
        <f>VLOOKUP($D2258,Artslister!$A$1:$W$99,13,FALSE)</f>
        <v>L.</v>
      </c>
      <c r="X2258" t="e">
        <f>VLOOKUP($D2258,Artslister!$A$1:$W$99,15,FALSE)</f>
        <v>#REF!</v>
      </c>
      <c r="Y2258" t="e">
        <f>VLOOKUP($D2258,Artslister!$A$1:$W$99,17,FALSE)</f>
        <v>#N/A</v>
      </c>
    </row>
    <row r="2259" spans="1:25" hidden="1" x14ac:dyDescent="0.3">
      <c r="A2259" t="s">
        <v>57</v>
      </c>
      <c r="B2259">
        <v>2017</v>
      </c>
      <c r="C2259" t="s">
        <v>1646</v>
      </c>
      <c r="D2259" t="s">
        <v>1989</v>
      </c>
      <c r="E2259">
        <v>1</v>
      </c>
      <c r="L2259" t="str">
        <f>VLOOKUP($D2259,Artslister!$A$1:$W$99,2,FALSE)</f>
        <v>Quercus robur</v>
      </c>
      <c r="M2259" t="str">
        <f>VLOOKUP($D2259,Artslister!$A$1:$W$99,3,FALSE)</f>
        <v>102156</v>
      </c>
      <c r="N2259" t="str">
        <f>VLOOKUP($D2259,Artslister!$A$1:$W$99,4,FALSE)</f>
        <v>136135</v>
      </c>
      <c r="O2259" t="str">
        <f>VLOOKUP($D2259,Artslister!$A$1:$W$99,5,FALSE)</f>
        <v>Plantae</v>
      </c>
      <c r="P2259" t="str">
        <f>VLOOKUP($D2259,Artslister!$A$1:$W$99,6,FALSE)</f>
        <v>Magnoliophyta</v>
      </c>
      <c r="Q2259" t="str">
        <f>VLOOKUP($D2259,Artslister!$A$1:$W$99,7,FALSE)</f>
        <v>Eudicots</v>
      </c>
      <c r="R2259" t="str">
        <f>VLOOKUP($D2259,Artslister!$A$1:$W$99,8,FALSE)</f>
        <v>Fagales</v>
      </c>
      <c r="S2259" t="str">
        <f>VLOOKUP($D2259,Artslister!$A$1:$W$99,9,FALSE)</f>
        <v>Fagaceae</v>
      </c>
      <c r="T2259" t="str">
        <f>VLOOKUP($D2259,Artslister!$A$1:$W$99,10,FALSE)</f>
        <v>Quercus</v>
      </c>
      <c r="U2259" t="str">
        <f>VLOOKUP($D2259,Artslister!$A$1:$W$99,11,FALSE)</f>
        <v>robur</v>
      </c>
      <c r="V2259">
        <f>VLOOKUP($D2259,Artslister!$A$1:$W$99,12,FALSE)</f>
        <v>0</v>
      </c>
      <c r="W2259" t="str">
        <f>VLOOKUP($D2259,Artslister!$A$1:$W$99,13,FALSE)</f>
        <v>L.</v>
      </c>
      <c r="X2259" t="e">
        <f>VLOOKUP($D2259,Artslister!$A$1:$W$99,15,FALSE)</f>
        <v>#REF!</v>
      </c>
      <c r="Y2259" t="e">
        <f>VLOOKUP($D2259,Artslister!$A$1:$W$99,17,FALSE)</f>
        <v>#N/A</v>
      </c>
    </row>
    <row r="2260" spans="1:25" hidden="1" x14ac:dyDescent="0.3">
      <c r="A2260" t="s">
        <v>92</v>
      </c>
      <c r="B2260">
        <v>2018</v>
      </c>
      <c r="C2260" t="s">
        <v>1436</v>
      </c>
      <c r="D2260" t="s">
        <v>1989</v>
      </c>
      <c r="E2260">
        <v>20</v>
      </c>
      <c r="L2260" t="str">
        <f>VLOOKUP($D2260,Artslister!$A$1:$W$99,2,FALSE)</f>
        <v>Quercus robur</v>
      </c>
      <c r="M2260" t="str">
        <f>VLOOKUP($D2260,Artslister!$A$1:$W$99,3,FALSE)</f>
        <v>102156</v>
      </c>
      <c r="N2260" t="str">
        <f>VLOOKUP($D2260,Artslister!$A$1:$W$99,4,FALSE)</f>
        <v>136135</v>
      </c>
      <c r="O2260" t="str">
        <f>VLOOKUP($D2260,Artslister!$A$1:$W$99,5,FALSE)</f>
        <v>Plantae</v>
      </c>
      <c r="P2260" t="str">
        <f>VLOOKUP($D2260,Artslister!$A$1:$W$99,6,FALSE)</f>
        <v>Magnoliophyta</v>
      </c>
      <c r="Q2260" t="str">
        <f>VLOOKUP($D2260,Artslister!$A$1:$W$99,7,FALSE)</f>
        <v>Eudicots</v>
      </c>
      <c r="R2260" t="str">
        <f>VLOOKUP($D2260,Artslister!$A$1:$W$99,8,FALSE)</f>
        <v>Fagales</v>
      </c>
      <c r="S2260" t="str">
        <f>VLOOKUP($D2260,Artslister!$A$1:$W$99,9,FALSE)</f>
        <v>Fagaceae</v>
      </c>
      <c r="T2260" t="str">
        <f>VLOOKUP($D2260,Artslister!$A$1:$W$99,10,FALSE)</f>
        <v>Quercus</v>
      </c>
      <c r="U2260" t="str">
        <f>VLOOKUP($D2260,Artslister!$A$1:$W$99,11,FALSE)</f>
        <v>robur</v>
      </c>
      <c r="V2260">
        <f>VLOOKUP($D2260,Artslister!$A$1:$W$99,12,FALSE)</f>
        <v>0</v>
      </c>
      <c r="W2260" t="str">
        <f>VLOOKUP($D2260,Artslister!$A$1:$W$99,13,FALSE)</f>
        <v>L.</v>
      </c>
      <c r="X2260" t="e">
        <f>VLOOKUP($D2260,Artslister!$A$1:$W$99,15,FALSE)</f>
        <v>#REF!</v>
      </c>
      <c r="Y2260" t="e">
        <f>VLOOKUP($D2260,Artslister!$A$1:$W$99,17,FALSE)</f>
        <v>#N/A</v>
      </c>
    </row>
    <row r="2261" spans="1:25" hidden="1" x14ac:dyDescent="0.3">
      <c r="A2261" t="s">
        <v>92</v>
      </c>
      <c r="B2261">
        <v>2018</v>
      </c>
      <c r="C2261" t="s">
        <v>1439</v>
      </c>
      <c r="D2261" t="s">
        <v>1989</v>
      </c>
      <c r="E2261">
        <v>25</v>
      </c>
      <c r="L2261" t="str">
        <f>VLOOKUP($D2261,Artslister!$A$1:$W$99,2,FALSE)</f>
        <v>Quercus robur</v>
      </c>
      <c r="M2261" t="str">
        <f>VLOOKUP($D2261,Artslister!$A$1:$W$99,3,FALSE)</f>
        <v>102156</v>
      </c>
      <c r="N2261" t="str">
        <f>VLOOKUP($D2261,Artslister!$A$1:$W$99,4,FALSE)</f>
        <v>136135</v>
      </c>
      <c r="O2261" t="str">
        <f>VLOOKUP($D2261,Artslister!$A$1:$W$99,5,FALSE)</f>
        <v>Plantae</v>
      </c>
      <c r="P2261" t="str">
        <f>VLOOKUP($D2261,Artslister!$A$1:$W$99,6,FALSE)</f>
        <v>Magnoliophyta</v>
      </c>
      <c r="Q2261" t="str">
        <f>VLOOKUP($D2261,Artslister!$A$1:$W$99,7,FALSE)</f>
        <v>Eudicots</v>
      </c>
      <c r="R2261" t="str">
        <f>VLOOKUP($D2261,Artslister!$A$1:$W$99,8,FALSE)</f>
        <v>Fagales</v>
      </c>
      <c r="S2261" t="str">
        <f>VLOOKUP($D2261,Artslister!$A$1:$W$99,9,FALSE)</f>
        <v>Fagaceae</v>
      </c>
      <c r="T2261" t="str">
        <f>VLOOKUP($D2261,Artslister!$A$1:$W$99,10,FALSE)</f>
        <v>Quercus</v>
      </c>
      <c r="U2261" t="str">
        <f>VLOOKUP($D2261,Artslister!$A$1:$W$99,11,FALSE)</f>
        <v>robur</v>
      </c>
      <c r="V2261">
        <f>VLOOKUP($D2261,Artslister!$A$1:$W$99,12,FALSE)</f>
        <v>0</v>
      </c>
      <c r="W2261" t="str">
        <f>VLOOKUP($D2261,Artslister!$A$1:$W$99,13,FALSE)</f>
        <v>L.</v>
      </c>
      <c r="X2261" t="e">
        <f>VLOOKUP($D2261,Artslister!$A$1:$W$99,15,FALSE)</f>
        <v>#REF!</v>
      </c>
      <c r="Y2261" t="e">
        <f>VLOOKUP($D2261,Artslister!$A$1:$W$99,17,FALSE)</f>
        <v>#N/A</v>
      </c>
    </row>
    <row r="2262" spans="1:25" hidden="1" x14ac:dyDescent="0.3">
      <c r="A2262" t="s">
        <v>92</v>
      </c>
      <c r="B2262">
        <v>2018</v>
      </c>
      <c r="C2262" t="s">
        <v>1440</v>
      </c>
      <c r="D2262" t="s">
        <v>1989</v>
      </c>
      <c r="E2262">
        <v>20</v>
      </c>
      <c r="L2262" t="str">
        <f>VLOOKUP($D2262,Artslister!$A$1:$W$99,2,FALSE)</f>
        <v>Quercus robur</v>
      </c>
      <c r="M2262" t="str">
        <f>VLOOKUP($D2262,Artslister!$A$1:$W$99,3,FALSE)</f>
        <v>102156</v>
      </c>
      <c r="N2262" t="str">
        <f>VLOOKUP($D2262,Artslister!$A$1:$W$99,4,FALSE)</f>
        <v>136135</v>
      </c>
      <c r="O2262" t="str">
        <f>VLOOKUP($D2262,Artslister!$A$1:$W$99,5,FALSE)</f>
        <v>Plantae</v>
      </c>
      <c r="P2262" t="str">
        <f>VLOOKUP($D2262,Artslister!$A$1:$W$99,6,FALSE)</f>
        <v>Magnoliophyta</v>
      </c>
      <c r="Q2262" t="str">
        <f>VLOOKUP($D2262,Artslister!$A$1:$W$99,7,FALSE)</f>
        <v>Eudicots</v>
      </c>
      <c r="R2262" t="str">
        <f>VLOOKUP($D2262,Artslister!$A$1:$W$99,8,FALSE)</f>
        <v>Fagales</v>
      </c>
      <c r="S2262" t="str">
        <f>VLOOKUP($D2262,Artslister!$A$1:$W$99,9,FALSE)</f>
        <v>Fagaceae</v>
      </c>
      <c r="T2262" t="str">
        <f>VLOOKUP($D2262,Artslister!$A$1:$W$99,10,FALSE)</f>
        <v>Quercus</v>
      </c>
      <c r="U2262" t="str">
        <f>VLOOKUP($D2262,Artslister!$A$1:$W$99,11,FALSE)</f>
        <v>robur</v>
      </c>
      <c r="V2262">
        <f>VLOOKUP($D2262,Artslister!$A$1:$W$99,12,FALSE)</f>
        <v>0</v>
      </c>
      <c r="W2262" t="str">
        <f>VLOOKUP($D2262,Artslister!$A$1:$W$99,13,FALSE)</f>
        <v>L.</v>
      </c>
      <c r="X2262" t="e">
        <f>VLOOKUP($D2262,Artslister!$A$1:$W$99,15,FALSE)</f>
        <v>#REF!</v>
      </c>
      <c r="Y2262" t="e">
        <f>VLOOKUP($D2262,Artslister!$A$1:$W$99,17,FALSE)</f>
        <v>#N/A</v>
      </c>
    </row>
    <row r="2263" spans="1:25" hidden="1" x14ac:dyDescent="0.3">
      <c r="A2263" t="s">
        <v>57</v>
      </c>
      <c r="B2263">
        <v>2018</v>
      </c>
      <c r="C2263" t="s">
        <v>1654</v>
      </c>
      <c r="D2263" t="s">
        <v>1989</v>
      </c>
      <c r="E2263">
        <v>3</v>
      </c>
      <c r="L2263" t="str">
        <f>VLOOKUP($D2263,Artslister!$A$1:$W$99,2,FALSE)</f>
        <v>Quercus robur</v>
      </c>
      <c r="M2263" t="str">
        <f>VLOOKUP($D2263,Artslister!$A$1:$W$99,3,FALSE)</f>
        <v>102156</v>
      </c>
      <c r="N2263" t="str">
        <f>VLOOKUP($D2263,Artslister!$A$1:$W$99,4,FALSE)</f>
        <v>136135</v>
      </c>
      <c r="O2263" t="str">
        <f>VLOOKUP($D2263,Artslister!$A$1:$W$99,5,FALSE)</f>
        <v>Plantae</v>
      </c>
      <c r="P2263" t="str">
        <f>VLOOKUP($D2263,Artslister!$A$1:$W$99,6,FALSE)</f>
        <v>Magnoliophyta</v>
      </c>
      <c r="Q2263" t="str">
        <f>VLOOKUP($D2263,Artslister!$A$1:$W$99,7,FALSE)</f>
        <v>Eudicots</v>
      </c>
      <c r="R2263" t="str">
        <f>VLOOKUP($D2263,Artslister!$A$1:$W$99,8,FALSE)</f>
        <v>Fagales</v>
      </c>
      <c r="S2263" t="str">
        <f>VLOOKUP($D2263,Artslister!$A$1:$W$99,9,FALSE)</f>
        <v>Fagaceae</v>
      </c>
      <c r="T2263" t="str">
        <f>VLOOKUP($D2263,Artslister!$A$1:$W$99,10,FALSE)</f>
        <v>Quercus</v>
      </c>
      <c r="U2263" t="str">
        <f>VLOOKUP($D2263,Artslister!$A$1:$W$99,11,FALSE)</f>
        <v>robur</v>
      </c>
      <c r="V2263">
        <f>VLOOKUP($D2263,Artslister!$A$1:$W$99,12,FALSE)</f>
        <v>0</v>
      </c>
      <c r="W2263" t="str">
        <f>VLOOKUP($D2263,Artslister!$A$1:$W$99,13,FALSE)</f>
        <v>L.</v>
      </c>
      <c r="X2263" t="e">
        <f>VLOOKUP($D2263,Artslister!$A$1:$W$99,15,FALSE)</f>
        <v>#REF!</v>
      </c>
      <c r="Y2263" t="e">
        <f>VLOOKUP($D2263,Artslister!$A$1:$W$99,17,FALSE)</f>
        <v>#N/A</v>
      </c>
    </row>
    <row r="2264" spans="1:25" hidden="1" x14ac:dyDescent="0.3">
      <c r="A2264" t="s">
        <v>92</v>
      </c>
      <c r="B2264">
        <v>2019</v>
      </c>
      <c r="C2264" t="s">
        <v>1436</v>
      </c>
      <c r="D2264" t="s">
        <v>1989</v>
      </c>
      <c r="E2264">
        <v>5</v>
      </c>
      <c r="L2264" t="str">
        <f>VLOOKUP($D2264,Artslister!$A$1:$W$99,2,FALSE)</f>
        <v>Quercus robur</v>
      </c>
      <c r="M2264" t="str">
        <f>VLOOKUP($D2264,Artslister!$A$1:$W$99,3,FALSE)</f>
        <v>102156</v>
      </c>
      <c r="N2264" t="str">
        <f>VLOOKUP($D2264,Artslister!$A$1:$W$99,4,FALSE)</f>
        <v>136135</v>
      </c>
      <c r="O2264" t="str">
        <f>VLOOKUP($D2264,Artslister!$A$1:$W$99,5,FALSE)</f>
        <v>Plantae</v>
      </c>
      <c r="P2264" t="str">
        <f>VLOOKUP($D2264,Artslister!$A$1:$W$99,6,FALSE)</f>
        <v>Magnoliophyta</v>
      </c>
      <c r="Q2264" t="str">
        <f>VLOOKUP($D2264,Artslister!$A$1:$W$99,7,FALSE)</f>
        <v>Eudicots</v>
      </c>
      <c r="R2264" t="str">
        <f>VLOOKUP($D2264,Artslister!$A$1:$W$99,8,FALSE)</f>
        <v>Fagales</v>
      </c>
      <c r="S2264" t="str">
        <f>VLOOKUP($D2264,Artslister!$A$1:$W$99,9,FALSE)</f>
        <v>Fagaceae</v>
      </c>
      <c r="T2264" t="str">
        <f>VLOOKUP($D2264,Artslister!$A$1:$W$99,10,FALSE)</f>
        <v>Quercus</v>
      </c>
      <c r="U2264" t="str">
        <f>VLOOKUP($D2264,Artslister!$A$1:$W$99,11,FALSE)</f>
        <v>robur</v>
      </c>
      <c r="V2264">
        <f>VLOOKUP($D2264,Artslister!$A$1:$W$99,12,FALSE)</f>
        <v>0</v>
      </c>
      <c r="W2264" t="str">
        <f>VLOOKUP($D2264,Artslister!$A$1:$W$99,13,FALSE)</f>
        <v>L.</v>
      </c>
      <c r="X2264" t="e">
        <f>VLOOKUP($D2264,Artslister!$A$1:$W$99,15,FALSE)</f>
        <v>#REF!</v>
      </c>
      <c r="Y2264" t="e">
        <f>VLOOKUP($D2264,Artslister!$A$1:$W$99,17,FALSE)</f>
        <v>#N/A</v>
      </c>
    </row>
    <row r="2265" spans="1:25" hidden="1" x14ac:dyDescent="0.3">
      <c r="A2265" t="s">
        <v>92</v>
      </c>
      <c r="B2265">
        <v>2019</v>
      </c>
      <c r="C2265" t="s">
        <v>1439</v>
      </c>
      <c r="D2265" t="s">
        <v>1989</v>
      </c>
      <c r="E2265">
        <v>4</v>
      </c>
      <c r="L2265" t="str">
        <f>VLOOKUP($D2265,Artslister!$A$1:$W$99,2,FALSE)</f>
        <v>Quercus robur</v>
      </c>
      <c r="M2265" t="str">
        <f>VLOOKUP($D2265,Artslister!$A$1:$W$99,3,FALSE)</f>
        <v>102156</v>
      </c>
      <c r="N2265" t="str">
        <f>VLOOKUP($D2265,Artslister!$A$1:$W$99,4,FALSE)</f>
        <v>136135</v>
      </c>
      <c r="O2265" t="str">
        <f>VLOOKUP($D2265,Artslister!$A$1:$W$99,5,FALSE)</f>
        <v>Plantae</v>
      </c>
      <c r="P2265" t="str">
        <f>VLOOKUP($D2265,Artslister!$A$1:$W$99,6,FALSE)</f>
        <v>Magnoliophyta</v>
      </c>
      <c r="Q2265" t="str">
        <f>VLOOKUP($D2265,Artslister!$A$1:$W$99,7,FALSE)</f>
        <v>Eudicots</v>
      </c>
      <c r="R2265" t="str">
        <f>VLOOKUP($D2265,Artslister!$A$1:$W$99,8,FALSE)</f>
        <v>Fagales</v>
      </c>
      <c r="S2265" t="str">
        <f>VLOOKUP($D2265,Artslister!$A$1:$W$99,9,FALSE)</f>
        <v>Fagaceae</v>
      </c>
      <c r="T2265" t="str">
        <f>VLOOKUP($D2265,Artslister!$A$1:$W$99,10,FALSE)</f>
        <v>Quercus</v>
      </c>
      <c r="U2265" t="str">
        <f>VLOOKUP($D2265,Artslister!$A$1:$W$99,11,FALSE)</f>
        <v>robur</v>
      </c>
      <c r="V2265">
        <f>VLOOKUP($D2265,Artslister!$A$1:$W$99,12,FALSE)</f>
        <v>0</v>
      </c>
      <c r="W2265" t="str">
        <f>VLOOKUP($D2265,Artslister!$A$1:$W$99,13,FALSE)</f>
        <v>L.</v>
      </c>
      <c r="X2265" t="e">
        <f>VLOOKUP($D2265,Artslister!$A$1:$W$99,15,FALSE)</f>
        <v>#REF!</v>
      </c>
      <c r="Y2265" t="e">
        <f>VLOOKUP($D2265,Artslister!$A$1:$W$99,17,FALSE)</f>
        <v>#N/A</v>
      </c>
    </row>
    <row r="2266" spans="1:25" hidden="1" x14ac:dyDescent="0.3">
      <c r="A2266" t="s">
        <v>92</v>
      </c>
      <c r="B2266">
        <v>2019</v>
      </c>
      <c r="C2266" t="s">
        <v>1440</v>
      </c>
      <c r="D2266" t="s">
        <v>1989</v>
      </c>
      <c r="E2266">
        <v>10</v>
      </c>
      <c r="L2266" t="str">
        <f>VLOOKUP($D2266,Artslister!$A$1:$W$99,2,FALSE)</f>
        <v>Quercus robur</v>
      </c>
      <c r="M2266" t="str">
        <f>VLOOKUP($D2266,Artslister!$A$1:$W$99,3,FALSE)</f>
        <v>102156</v>
      </c>
      <c r="N2266" t="str">
        <f>VLOOKUP($D2266,Artslister!$A$1:$W$99,4,FALSE)</f>
        <v>136135</v>
      </c>
      <c r="O2266" t="str">
        <f>VLOOKUP($D2266,Artslister!$A$1:$W$99,5,FALSE)</f>
        <v>Plantae</v>
      </c>
      <c r="P2266" t="str">
        <f>VLOOKUP($D2266,Artslister!$A$1:$W$99,6,FALSE)</f>
        <v>Magnoliophyta</v>
      </c>
      <c r="Q2266" t="str">
        <f>VLOOKUP($D2266,Artslister!$A$1:$W$99,7,FALSE)</f>
        <v>Eudicots</v>
      </c>
      <c r="R2266" t="str">
        <f>VLOOKUP($D2266,Artslister!$A$1:$W$99,8,FALSE)</f>
        <v>Fagales</v>
      </c>
      <c r="S2266" t="str">
        <f>VLOOKUP($D2266,Artslister!$A$1:$W$99,9,FALSE)</f>
        <v>Fagaceae</v>
      </c>
      <c r="T2266" t="str">
        <f>VLOOKUP($D2266,Artslister!$A$1:$W$99,10,FALSE)</f>
        <v>Quercus</v>
      </c>
      <c r="U2266" t="str">
        <f>VLOOKUP($D2266,Artslister!$A$1:$W$99,11,FALSE)</f>
        <v>robur</v>
      </c>
      <c r="V2266">
        <f>VLOOKUP($D2266,Artslister!$A$1:$W$99,12,FALSE)</f>
        <v>0</v>
      </c>
      <c r="W2266" t="str">
        <f>VLOOKUP($D2266,Artslister!$A$1:$W$99,13,FALSE)</f>
        <v>L.</v>
      </c>
      <c r="X2266" t="e">
        <f>VLOOKUP($D2266,Artslister!$A$1:$W$99,15,FALSE)</f>
        <v>#REF!</v>
      </c>
      <c r="Y2266" t="e">
        <f>VLOOKUP($D2266,Artslister!$A$1:$W$99,17,FALSE)</f>
        <v>#N/A</v>
      </c>
    </row>
    <row r="2267" spans="1:25" hidden="1" x14ac:dyDescent="0.3">
      <c r="A2267" t="s">
        <v>92</v>
      </c>
      <c r="B2267">
        <v>2020</v>
      </c>
      <c r="C2267" t="s">
        <v>1436</v>
      </c>
      <c r="D2267" t="s">
        <v>1989</v>
      </c>
      <c r="E2267">
        <v>10</v>
      </c>
      <c r="L2267" t="str">
        <f>VLOOKUP($D2267,Artslister!$A$1:$W$99,2,FALSE)</f>
        <v>Quercus robur</v>
      </c>
      <c r="M2267" t="str">
        <f>VLOOKUP($D2267,Artslister!$A$1:$W$99,3,FALSE)</f>
        <v>102156</v>
      </c>
      <c r="N2267" t="str">
        <f>VLOOKUP($D2267,Artslister!$A$1:$W$99,4,FALSE)</f>
        <v>136135</v>
      </c>
      <c r="O2267" t="str">
        <f>VLOOKUP($D2267,Artslister!$A$1:$W$99,5,FALSE)</f>
        <v>Plantae</v>
      </c>
      <c r="P2267" t="str">
        <f>VLOOKUP($D2267,Artslister!$A$1:$W$99,6,FALSE)</f>
        <v>Magnoliophyta</v>
      </c>
      <c r="Q2267" t="str">
        <f>VLOOKUP($D2267,Artslister!$A$1:$W$99,7,FALSE)</f>
        <v>Eudicots</v>
      </c>
      <c r="R2267" t="str">
        <f>VLOOKUP($D2267,Artslister!$A$1:$W$99,8,FALSE)</f>
        <v>Fagales</v>
      </c>
      <c r="S2267" t="str">
        <f>VLOOKUP($D2267,Artslister!$A$1:$W$99,9,FALSE)</f>
        <v>Fagaceae</v>
      </c>
      <c r="T2267" t="str">
        <f>VLOOKUP($D2267,Artslister!$A$1:$W$99,10,FALSE)</f>
        <v>Quercus</v>
      </c>
      <c r="U2267" t="str">
        <f>VLOOKUP($D2267,Artslister!$A$1:$W$99,11,FALSE)</f>
        <v>robur</v>
      </c>
      <c r="V2267">
        <f>VLOOKUP($D2267,Artslister!$A$1:$W$99,12,FALSE)</f>
        <v>0</v>
      </c>
      <c r="W2267" t="str">
        <f>VLOOKUP($D2267,Artslister!$A$1:$W$99,13,FALSE)</f>
        <v>L.</v>
      </c>
      <c r="X2267" t="e">
        <f>VLOOKUP($D2267,Artslister!$A$1:$W$99,15,FALSE)</f>
        <v>#REF!</v>
      </c>
      <c r="Y2267" t="e">
        <f>VLOOKUP($D2267,Artslister!$A$1:$W$99,17,FALSE)</f>
        <v>#N/A</v>
      </c>
    </row>
    <row r="2268" spans="1:25" hidden="1" x14ac:dyDescent="0.3">
      <c r="A2268" t="s">
        <v>92</v>
      </c>
      <c r="B2268">
        <v>2020</v>
      </c>
      <c r="C2268" t="s">
        <v>1439</v>
      </c>
      <c r="D2268" t="s">
        <v>1989</v>
      </c>
      <c r="E2268">
        <v>10</v>
      </c>
      <c r="L2268" t="str">
        <f>VLOOKUP($D2268,Artslister!$A$1:$W$99,2,FALSE)</f>
        <v>Quercus robur</v>
      </c>
      <c r="M2268" t="str">
        <f>VLOOKUP($D2268,Artslister!$A$1:$W$99,3,FALSE)</f>
        <v>102156</v>
      </c>
      <c r="N2268" t="str">
        <f>VLOOKUP($D2268,Artslister!$A$1:$W$99,4,FALSE)</f>
        <v>136135</v>
      </c>
      <c r="O2268" t="str">
        <f>VLOOKUP($D2268,Artslister!$A$1:$W$99,5,FALSE)</f>
        <v>Plantae</v>
      </c>
      <c r="P2268" t="str">
        <f>VLOOKUP($D2268,Artslister!$A$1:$W$99,6,FALSE)</f>
        <v>Magnoliophyta</v>
      </c>
      <c r="Q2268" t="str">
        <f>VLOOKUP($D2268,Artslister!$A$1:$W$99,7,FALSE)</f>
        <v>Eudicots</v>
      </c>
      <c r="R2268" t="str">
        <f>VLOOKUP($D2268,Artslister!$A$1:$W$99,8,FALSE)</f>
        <v>Fagales</v>
      </c>
      <c r="S2268" t="str">
        <f>VLOOKUP($D2268,Artslister!$A$1:$W$99,9,FALSE)</f>
        <v>Fagaceae</v>
      </c>
      <c r="T2268" t="str">
        <f>VLOOKUP($D2268,Artslister!$A$1:$W$99,10,FALSE)</f>
        <v>Quercus</v>
      </c>
      <c r="U2268" t="str">
        <f>VLOOKUP($D2268,Artslister!$A$1:$W$99,11,FALSE)</f>
        <v>robur</v>
      </c>
      <c r="V2268">
        <f>VLOOKUP($D2268,Artslister!$A$1:$W$99,12,FALSE)</f>
        <v>0</v>
      </c>
      <c r="W2268" t="str">
        <f>VLOOKUP($D2268,Artslister!$A$1:$W$99,13,FALSE)</f>
        <v>L.</v>
      </c>
      <c r="X2268" t="e">
        <f>VLOOKUP($D2268,Artslister!$A$1:$W$99,15,FALSE)</f>
        <v>#REF!</v>
      </c>
      <c r="Y2268" t="e">
        <f>VLOOKUP($D2268,Artslister!$A$1:$W$99,17,FALSE)</f>
        <v>#N/A</v>
      </c>
    </row>
    <row r="2269" spans="1:25" hidden="1" x14ac:dyDescent="0.3">
      <c r="A2269" t="s">
        <v>92</v>
      </c>
      <c r="B2269">
        <v>2020</v>
      </c>
      <c r="C2269" t="s">
        <v>1440</v>
      </c>
      <c r="D2269" t="s">
        <v>1989</v>
      </c>
      <c r="E2269">
        <v>25</v>
      </c>
      <c r="L2269" t="str">
        <f>VLOOKUP($D2269,Artslister!$A$1:$W$99,2,FALSE)</f>
        <v>Quercus robur</v>
      </c>
      <c r="M2269" t="str">
        <f>VLOOKUP($D2269,Artslister!$A$1:$W$99,3,FALSE)</f>
        <v>102156</v>
      </c>
      <c r="N2269" t="str">
        <f>VLOOKUP($D2269,Artslister!$A$1:$W$99,4,FALSE)</f>
        <v>136135</v>
      </c>
      <c r="O2269" t="str">
        <f>VLOOKUP($D2269,Artslister!$A$1:$W$99,5,FALSE)</f>
        <v>Plantae</v>
      </c>
      <c r="P2269" t="str">
        <f>VLOOKUP($D2269,Artslister!$A$1:$W$99,6,FALSE)</f>
        <v>Magnoliophyta</v>
      </c>
      <c r="Q2269" t="str">
        <f>VLOOKUP($D2269,Artslister!$A$1:$W$99,7,FALSE)</f>
        <v>Eudicots</v>
      </c>
      <c r="R2269" t="str">
        <f>VLOOKUP($D2269,Artslister!$A$1:$W$99,8,FALSE)</f>
        <v>Fagales</v>
      </c>
      <c r="S2269" t="str">
        <f>VLOOKUP($D2269,Artslister!$A$1:$W$99,9,FALSE)</f>
        <v>Fagaceae</v>
      </c>
      <c r="T2269" t="str">
        <f>VLOOKUP($D2269,Artslister!$A$1:$W$99,10,FALSE)</f>
        <v>Quercus</v>
      </c>
      <c r="U2269" t="str">
        <f>VLOOKUP($D2269,Artslister!$A$1:$W$99,11,FALSE)</f>
        <v>robur</v>
      </c>
      <c r="V2269">
        <f>VLOOKUP($D2269,Artslister!$A$1:$W$99,12,FALSE)</f>
        <v>0</v>
      </c>
      <c r="W2269" t="str">
        <f>VLOOKUP($D2269,Artslister!$A$1:$W$99,13,FALSE)</f>
        <v>L.</v>
      </c>
      <c r="X2269" t="e">
        <f>VLOOKUP($D2269,Artslister!$A$1:$W$99,15,FALSE)</f>
        <v>#REF!</v>
      </c>
      <c r="Y2269" t="e">
        <f>VLOOKUP($D2269,Artslister!$A$1:$W$99,17,FALSE)</f>
        <v>#N/A</v>
      </c>
    </row>
    <row r="2270" spans="1:25" hidden="1" x14ac:dyDescent="0.3">
      <c r="A2270" t="s">
        <v>57</v>
      </c>
      <c r="B2270">
        <v>2020</v>
      </c>
      <c r="C2270" t="s">
        <v>1627</v>
      </c>
      <c r="D2270" t="s">
        <v>1989</v>
      </c>
      <c r="E2270">
        <v>1</v>
      </c>
      <c r="L2270" t="str">
        <f>VLOOKUP($D2270,Artslister!$A$1:$W$99,2,FALSE)</f>
        <v>Quercus robur</v>
      </c>
      <c r="M2270" t="str">
        <f>VLOOKUP($D2270,Artslister!$A$1:$W$99,3,FALSE)</f>
        <v>102156</v>
      </c>
      <c r="N2270" t="str">
        <f>VLOOKUP($D2270,Artslister!$A$1:$W$99,4,FALSE)</f>
        <v>136135</v>
      </c>
      <c r="O2270" t="str">
        <f>VLOOKUP($D2270,Artslister!$A$1:$W$99,5,FALSE)</f>
        <v>Plantae</v>
      </c>
      <c r="P2270" t="str">
        <f>VLOOKUP($D2270,Artslister!$A$1:$W$99,6,FALSE)</f>
        <v>Magnoliophyta</v>
      </c>
      <c r="Q2270" t="str">
        <f>VLOOKUP($D2270,Artslister!$A$1:$W$99,7,FALSE)</f>
        <v>Eudicots</v>
      </c>
      <c r="R2270" t="str">
        <f>VLOOKUP($D2270,Artslister!$A$1:$W$99,8,FALSE)</f>
        <v>Fagales</v>
      </c>
      <c r="S2270" t="str">
        <f>VLOOKUP($D2270,Artslister!$A$1:$W$99,9,FALSE)</f>
        <v>Fagaceae</v>
      </c>
      <c r="T2270" t="str">
        <f>VLOOKUP($D2270,Artslister!$A$1:$W$99,10,FALSE)</f>
        <v>Quercus</v>
      </c>
      <c r="U2270" t="str">
        <f>VLOOKUP($D2270,Artslister!$A$1:$W$99,11,FALSE)</f>
        <v>robur</v>
      </c>
      <c r="V2270">
        <f>VLOOKUP($D2270,Artslister!$A$1:$W$99,12,FALSE)</f>
        <v>0</v>
      </c>
      <c r="W2270" t="str">
        <f>VLOOKUP($D2270,Artslister!$A$1:$W$99,13,FALSE)</f>
        <v>L.</v>
      </c>
      <c r="X2270" t="e">
        <f>VLOOKUP($D2270,Artslister!$A$1:$W$99,15,FALSE)</f>
        <v>#REF!</v>
      </c>
      <c r="Y2270" t="e">
        <f>VLOOKUP($D2270,Artslister!$A$1:$W$99,17,FALSE)</f>
        <v>#N/A</v>
      </c>
    </row>
    <row r="2271" spans="1:25" hidden="1" x14ac:dyDescent="0.3">
      <c r="A2271" t="s">
        <v>92</v>
      </c>
      <c r="B2271">
        <v>2021</v>
      </c>
      <c r="C2271" t="s">
        <v>1440</v>
      </c>
      <c r="D2271" t="s">
        <v>1989</v>
      </c>
      <c r="E2271">
        <v>2</v>
      </c>
      <c r="H2271">
        <v>1</v>
      </c>
      <c r="L2271" t="str">
        <f>VLOOKUP($D2271,Artslister!$A$1:$W$99,2,FALSE)</f>
        <v>Quercus robur</v>
      </c>
      <c r="M2271" t="str">
        <f>VLOOKUP($D2271,Artslister!$A$1:$W$99,3,FALSE)</f>
        <v>102156</v>
      </c>
      <c r="N2271" t="str">
        <f>VLOOKUP($D2271,Artslister!$A$1:$W$99,4,FALSE)</f>
        <v>136135</v>
      </c>
      <c r="O2271" t="str">
        <f>VLOOKUP($D2271,Artslister!$A$1:$W$99,5,FALSE)</f>
        <v>Plantae</v>
      </c>
      <c r="P2271" t="str">
        <f>VLOOKUP($D2271,Artslister!$A$1:$W$99,6,FALSE)</f>
        <v>Magnoliophyta</v>
      </c>
      <c r="Q2271" t="str">
        <f>VLOOKUP($D2271,Artslister!$A$1:$W$99,7,FALSE)</f>
        <v>Eudicots</v>
      </c>
      <c r="R2271" t="str">
        <f>VLOOKUP($D2271,Artslister!$A$1:$W$99,8,FALSE)</f>
        <v>Fagales</v>
      </c>
      <c r="S2271" t="str">
        <f>VLOOKUP($D2271,Artslister!$A$1:$W$99,9,FALSE)</f>
        <v>Fagaceae</v>
      </c>
      <c r="T2271" t="str">
        <f>VLOOKUP($D2271,Artslister!$A$1:$W$99,10,FALSE)</f>
        <v>Quercus</v>
      </c>
      <c r="U2271" t="str">
        <f>VLOOKUP($D2271,Artslister!$A$1:$W$99,11,FALSE)</f>
        <v>robur</v>
      </c>
      <c r="V2271">
        <f>VLOOKUP($D2271,Artslister!$A$1:$W$99,12,FALSE)</f>
        <v>0</v>
      </c>
      <c r="W2271" t="str">
        <f>VLOOKUP($D2271,Artslister!$A$1:$W$99,13,FALSE)</f>
        <v>L.</v>
      </c>
      <c r="X2271" t="e">
        <f>VLOOKUP($D2271,Artslister!$A$1:$W$99,15,FALSE)</f>
        <v>#REF!</v>
      </c>
      <c r="Y2271" t="e">
        <f>VLOOKUP($D2271,Artslister!$A$1:$W$99,17,FALSE)</f>
        <v>#N/A</v>
      </c>
    </row>
    <row r="2272" spans="1:25" hidden="1" x14ac:dyDescent="0.3">
      <c r="A2272" t="s">
        <v>92</v>
      </c>
      <c r="B2272">
        <v>2021</v>
      </c>
      <c r="C2272" t="s">
        <v>1440</v>
      </c>
      <c r="D2272" t="s">
        <v>1989</v>
      </c>
      <c r="E2272">
        <v>6</v>
      </c>
      <c r="I2272">
        <v>1</v>
      </c>
      <c r="L2272" t="str">
        <f>VLOOKUP($D2272,Artslister!$A$1:$W$99,2,FALSE)</f>
        <v>Quercus robur</v>
      </c>
      <c r="M2272" t="str">
        <f>VLOOKUP($D2272,Artslister!$A$1:$W$99,3,FALSE)</f>
        <v>102156</v>
      </c>
      <c r="N2272" t="str">
        <f>VLOOKUP($D2272,Artslister!$A$1:$W$99,4,FALSE)</f>
        <v>136135</v>
      </c>
      <c r="O2272" t="str">
        <f>VLOOKUP($D2272,Artslister!$A$1:$W$99,5,FALSE)</f>
        <v>Plantae</v>
      </c>
      <c r="P2272" t="str">
        <f>VLOOKUP($D2272,Artslister!$A$1:$W$99,6,FALSE)</f>
        <v>Magnoliophyta</v>
      </c>
      <c r="Q2272" t="str">
        <f>VLOOKUP($D2272,Artslister!$A$1:$W$99,7,FALSE)</f>
        <v>Eudicots</v>
      </c>
      <c r="R2272" t="str">
        <f>VLOOKUP($D2272,Artslister!$A$1:$W$99,8,FALSE)</f>
        <v>Fagales</v>
      </c>
      <c r="S2272" t="str">
        <f>VLOOKUP($D2272,Artslister!$A$1:$W$99,9,FALSE)</f>
        <v>Fagaceae</v>
      </c>
      <c r="T2272" t="str">
        <f>VLOOKUP($D2272,Artslister!$A$1:$W$99,10,FALSE)</f>
        <v>Quercus</v>
      </c>
      <c r="U2272" t="str">
        <f>VLOOKUP($D2272,Artslister!$A$1:$W$99,11,FALSE)</f>
        <v>robur</v>
      </c>
      <c r="V2272">
        <f>VLOOKUP($D2272,Artslister!$A$1:$W$99,12,FALSE)</f>
        <v>0</v>
      </c>
      <c r="W2272" t="str">
        <f>VLOOKUP($D2272,Artslister!$A$1:$W$99,13,FALSE)</f>
        <v>L.</v>
      </c>
      <c r="X2272" t="e">
        <f>VLOOKUP($D2272,Artslister!$A$1:$W$99,15,FALSE)</f>
        <v>#REF!</v>
      </c>
      <c r="Y2272" t="e">
        <f>VLOOKUP($D2272,Artslister!$A$1:$W$99,17,FALSE)</f>
        <v>#N/A</v>
      </c>
    </row>
    <row r="2273" spans="1:25" hidden="1" x14ac:dyDescent="0.3">
      <c r="A2273" t="s">
        <v>92</v>
      </c>
      <c r="B2273">
        <v>2021</v>
      </c>
      <c r="C2273" t="s">
        <v>1439</v>
      </c>
      <c r="D2273" t="s">
        <v>1989</v>
      </c>
      <c r="E2273">
        <v>12</v>
      </c>
      <c r="H2273">
        <v>1</v>
      </c>
      <c r="L2273" t="str">
        <f>VLOOKUP($D2273,Artslister!$A$1:$W$99,2,FALSE)</f>
        <v>Quercus robur</v>
      </c>
      <c r="M2273" t="str">
        <f>VLOOKUP($D2273,Artslister!$A$1:$W$99,3,FALSE)</f>
        <v>102156</v>
      </c>
      <c r="N2273" t="str">
        <f>VLOOKUP($D2273,Artslister!$A$1:$W$99,4,FALSE)</f>
        <v>136135</v>
      </c>
      <c r="O2273" t="str">
        <f>VLOOKUP($D2273,Artslister!$A$1:$W$99,5,FALSE)</f>
        <v>Plantae</v>
      </c>
      <c r="P2273" t="str">
        <f>VLOOKUP($D2273,Artslister!$A$1:$W$99,6,FALSE)</f>
        <v>Magnoliophyta</v>
      </c>
      <c r="Q2273" t="str">
        <f>VLOOKUP($D2273,Artslister!$A$1:$W$99,7,FALSE)</f>
        <v>Eudicots</v>
      </c>
      <c r="R2273" t="str">
        <f>VLOOKUP($D2273,Artslister!$A$1:$W$99,8,FALSE)</f>
        <v>Fagales</v>
      </c>
      <c r="S2273" t="str">
        <f>VLOOKUP($D2273,Artslister!$A$1:$W$99,9,FALSE)</f>
        <v>Fagaceae</v>
      </c>
      <c r="T2273" t="str">
        <f>VLOOKUP($D2273,Artslister!$A$1:$W$99,10,FALSE)</f>
        <v>Quercus</v>
      </c>
      <c r="U2273" t="str">
        <f>VLOOKUP($D2273,Artslister!$A$1:$W$99,11,FALSE)</f>
        <v>robur</v>
      </c>
      <c r="V2273">
        <f>VLOOKUP($D2273,Artslister!$A$1:$W$99,12,FALSE)</f>
        <v>0</v>
      </c>
      <c r="W2273" t="str">
        <f>VLOOKUP($D2273,Artslister!$A$1:$W$99,13,FALSE)</f>
        <v>L.</v>
      </c>
      <c r="X2273" t="e">
        <f>VLOOKUP($D2273,Artslister!$A$1:$W$99,15,FALSE)</f>
        <v>#REF!</v>
      </c>
      <c r="Y2273" t="e">
        <f>VLOOKUP($D2273,Artslister!$A$1:$W$99,17,FALSE)</f>
        <v>#N/A</v>
      </c>
    </row>
    <row r="2274" spans="1:25" hidden="1" x14ac:dyDescent="0.3">
      <c r="A2274" t="s">
        <v>92</v>
      </c>
      <c r="B2274">
        <v>2021</v>
      </c>
      <c r="C2274" t="s">
        <v>1436</v>
      </c>
      <c r="D2274" t="s">
        <v>1989</v>
      </c>
      <c r="E2274">
        <v>22</v>
      </c>
      <c r="H2274">
        <v>1</v>
      </c>
      <c r="L2274" t="str">
        <f>VLOOKUP($D2274,Artslister!$A$1:$W$99,2,FALSE)</f>
        <v>Quercus robur</v>
      </c>
      <c r="M2274" t="str">
        <f>VLOOKUP($D2274,Artslister!$A$1:$W$99,3,FALSE)</f>
        <v>102156</v>
      </c>
      <c r="N2274" t="str">
        <f>VLOOKUP($D2274,Artslister!$A$1:$W$99,4,FALSE)</f>
        <v>136135</v>
      </c>
      <c r="O2274" t="str">
        <f>VLOOKUP($D2274,Artslister!$A$1:$W$99,5,FALSE)</f>
        <v>Plantae</v>
      </c>
      <c r="P2274" t="str">
        <f>VLOOKUP($D2274,Artslister!$A$1:$W$99,6,FALSE)</f>
        <v>Magnoliophyta</v>
      </c>
      <c r="Q2274" t="str">
        <f>VLOOKUP($D2274,Artslister!$A$1:$W$99,7,FALSE)</f>
        <v>Eudicots</v>
      </c>
      <c r="R2274" t="str">
        <f>VLOOKUP($D2274,Artslister!$A$1:$W$99,8,FALSE)</f>
        <v>Fagales</v>
      </c>
      <c r="S2274" t="str">
        <f>VLOOKUP($D2274,Artslister!$A$1:$W$99,9,FALSE)</f>
        <v>Fagaceae</v>
      </c>
      <c r="T2274" t="str">
        <f>VLOOKUP($D2274,Artslister!$A$1:$W$99,10,FALSE)</f>
        <v>Quercus</v>
      </c>
      <c r="U2274" t="str">
        <f>VLOOKUP($D2274,Artslister!$A$1:$W$99,11,FALSE)</f>
        <v>robur</v>
      </c>
      <c r="V2274">
        <f>VLOOKUP($D2274,Artslister!$A$1:$W$99,12,FALSE)</f>
        <v>0</v>
      </c>
      <c r="W2274" t="str">
        <f>VLOOKUP($D2274,Artslister!$A$1:$W$99,13,FALSE)</f>
        <v>L.</v>
      </c>
      <c r="X2274" t="e">
        <f>VLOOKUP($D2274,Artslister!$A$1:$W$99,15,FALSE)</f>
        <v>#REF!</v>
      </c>
      <c r="Y2274" t="e">
        <f>VLOOKUP($D2274,Artslister!$A$1:$W$99,17,FALSE)</f>
        <v>#N/A</v>
      </c>
    </row>
    <row r="2275" spans="1:25" hidden="1" x14ac:dyDescent="0.3">
      <c r="A2275" t="s">
        <v>50</v>
      </c>
      <c r="B2275">
        <v>2022</v>
      </c>
      <c r="C2275" t="s">
        <v>1805</v>
      </c>
      <c r="D2275" t="s">
        <v>1931</v>
      </c>
      <c r="E2275">
        <v>1</v>
      </c>
      <c r="H2275">
        <v>1</v>
      </c>
      <c r="L2275" t="str">
        <f>VLOOKUP($D2275,Artslister!$A$1:$W$99,2,FALSE)</f>
        <v>Fraxinus excelsior</v>
      </c>
      <c r="M2275" t="str">
        <f>VLOOKUP($D2275,Artslister!$A$1:$W$99,3,FALSE)</f>
        <v>102409</v>
      </c>
      <c r="N2275" t="str">
        <f>VLOOKUP($D2275,Artslister!$A$1:$W$99,4,FALSE)</f>
        <v>62369</v>
      </c>
      <c r="O2275" t="str">
        <f>VLOOKUP($D2275,Artslister!$A$1:$W$99,5,FALSE)</f>
        <v>Plantae</v>
      </c>
      <c r="P2275" t="str">
        <f>VLOOKUP($D2275,Artslister!$A$1:$W$99,6,FALSE)</f>
        <v>Magnoliophyta</v>
      </c>
      <c r="Q2275" t="str">
        <f>VLOOKUP($D2275,Artslister!$A$1:$W$99,7,FALSE)</f>
        <v>Eudicots</v>
      </c>
      <c r="R2275" t="str">
        <f>VLOOKUP($D2275,Artslister!$A$1:$W$99,8,FALSE)</f>
        <v>Lamiales</v>
      </c>
      <c r="S2275" t="str">
        <f>VLOOKUP($D2275,Artslister!$A$1:$W$99,9,FALSE)</f>
        <v>Oleaceae</v>
      </c>
      <c r="T2275" t="str">
        <f>VLOOKUP($D2275,Artslister!$A$1:$W$99,10,FALSE)</f>
        <v>Fraxinus</v>
      </c>
      <c r="U2275" t="str">
        <f>VLOOKUP($D2275,Artslister!$A$1:$W$99,11,FALSE)</f>
        <v>excelsior</v>
      </c>
      <c r="V2275">
        <f>VLOOKUP($D2275,Artslister!$A$1:$W$99,12,FALSE)</f>
        <v>0</v>
      </c>
      <c r="W2275" t="str">
        <f>VLOOKUP($D2275,Artslister!$A$1:$W$99,13,FALSE)</f>
        <v>L.</v>
      </c>
      <c r="X2275" t="e">
        <f>VLOOKUP($D2275,Artslister!$A$1:$W$99,15,FALSE)</f>
        <v>#REF!</v>
      </c>
      <c r="Y2275" t="e">
        <f>VLOOKUP($D2275,Artslister!$A$1:$W$99,17,FALSE)</f>
        <v>#N/A</v>
      </c>
    </row>
    <row r="2276" spans="1:25" hidden="1" x14ac:dyDescent="0.3">
      <c r="A2276" t="s">
        <v>50</v>
      </c>
      <c r="B2276">
        <v>2022</v>
      </c>
      <c r="C2276" t="s">
        <v>1805</v>
      </c>
      <c r="D2276" t="s">
        <v>1979</v>
      </c>
      <c r="E2276">
        <v>5</v>
      </c>
      <c r="F2276">
        <v>1</v>
      </c>
      <c r="L2276" t="str">
        <f>VLOOKUP($D2276,Artslister!$A$1:$W$99,2,FALSE)</f>
        <v>Thymus pulegioides</v>
      </c>
      <c r="M2276">
        <f>VLOOKUP($D2276,Artslister!$A$1:$W$99,3,FALSE)</f>
        <v>102387</v>
      </c>
      <c r="N2276">
        <f>VLOOKUP($D2276,Artslister!$A$1:$W$99,4,FALSE)</f>
        <v>0</v>
      </c>
      <c r="O2276" t="str">
        <f>VLOOKUP($D2276,Artslister!$A$1:$W$99,5,FALSE)</f>
        <v>Plantae</v>
      </c>
      <c r="P2276" t="str">
        <f>VLOOKUP($D2276,Artslister!$A$1:$W$99,6,FALSE)</f>
        <v>Magnoliophyta</v>
      </c>
      <c r="Q2276" t="str">
        <f>VLOOKUP($D2276,Artslister!$A$1:$W$99,7,FALSE)</f>
        <v>Eudicots</v>
      </c>
      <c r="R2276" t="str">
        <f>VLOOKUP($D2276,Artslister!$A$1:$W$99,8,FALSE)</f>
        <v>Lamiales</v>
      </c>
      <c r="S2276" t="str">
        <f>VLOOKUP($D2276,Artslister!$A$1:$W$99,9,FALSE)</f>
        <v>Lamiaceae</v>
      </c>
      <c r="T2276" t="str">
        <f>VLOOKUP($D2276,Artslister!$A$1:$W$99,10,FALSE)</f>
        <v>Thymus</v>
      </c>
      <c r="U2276" t="str">
        <f>VLOOKUP($D2276,Artslister!$A$1:$W$99,11,FALSE)</f>
        <v>pulegioides</v>
      </c>
      <c r="V2276">
        <f>VLOOKUP($D2276,Artslister!$A$1:$W$99,12,FALSE)</f>
        <v>0</v>
      </c>
      <c r="W2276" t="str">
        <f>VLOOKUP($D2276,Artslister!$A$1:$W$99,13,FALSE)</f>
        <v>L.</v>
      </c>
      <c r="X2276" t="e">
        <f>VLOOKUP($D2276,Artslister!$A$1:$W$99,15,FALSE)</f>
        <v>#REF!</v>
      </c>
      <c r="Y2276" t="e">
        <f>VLOOKUP($D2276,Artslister!$A$1:$W$99,17,FALSE)</f>
        <v>#N/A</v>
      </c>
    </row>
    <row r="2277" spans="1:25" hidden="1" x14ac:dyDescent="0.3">
      <c r="A2277" t="s">
        <v>50</v>
      </c>
      <c r="B2277">
        <v>2022</v>
      </c>
      <c r="C2277" t="s">
        <v>1802</v>
      </c>
      <c r="D2277" t="s">
        <v>1979</v>
      </c>
      <c r="E2277">
        <v>5</v>
      </c>
      <c r="F2277">
        <v>1</v>
      </c>
      <c r="L2277" t="str">
        <f>VLOOKUP($D2277,Artslister!$A$1:$W$99,2,FALSE)</f>
        <v>Thymus pulegioides</v>
      </c>
      <c r="M2277">
        <f>VLOOKUP($D2277,Artslister!$A$1:$W$99,3,FALSE)</f>
        <v>102387</v>
      </c>
      <c r="N2277">
        <f>VLOOKUP($D2277,Artslister!$A$1:$W$99,4,FALSE)</f>
        <v>0</v>
      </c>
      <c r="O2277" t="str">
        <f>VLOOKUP($D2277,Artslister!$A$1:$W$99,5,FALSE)</f>
        <v>Plantae</v>
      </c>
      <c r="P2277" t="str">
        <f>VLOOKUP($D2277,Artslister!$A$1:$W$99,6,FALSE)</f>
        <v>Magnoliophyta</v>
      </c>
      <c r="Q2277" t="str">
        <f>VLOOKUP($D2277,Artslister!$A$1:$W$99,7,FALSE)</f>
        <v>Eudicots</v>
      </c>
      <c r="R2277" t="str">
        <f>VLOOKUP($D2277,Artslister!$A$1:$W$99,8,FALSE)</f>
        <v>Lamiales</v>
      </c>
      <c r="S2277" t="str">
        <f>VLOOKUP($D2277,Artslister!$A$1:$W$99,9,FALSE)</f>
        <v>Lamiaceae</v>
      </c>
      <c r="T2277" t="str">
        <f>VLOOKUP($D2277,Artslister!$A$1:$W$99,10,FALSE)</f>
        <v>Thymus</v>
      </c>
      <c r="U2277" t="str">
        <f>VLOOKUP($D2277,Artslister!$A$1:$W$99,11,FALSE)</f>
        <v>pulegioides</v>
      </c>
      <c r="V2277">
        <f>VLOOKUP($D2277,Artslister!$A$1:$W$99,12,FALSE)</f>
        <v>0</v>
      </c>
      <c r="W2277" t="str">
        <f>VLOOKUP($D2277,Artslister!$A$1:$W$99,13,FALSE)</f>
        <v>L.</v>
      </c>
      <c r="X2277" t="e">
        <f>VLOOKUP($D2277,Artslister!$A$1:$W$99,15,FALSE)</f>
        <v>#REF!</v>
      </c>
      <c r="Y2277" t="e">
        <f>VLOOKUP($D2277,Artslister!$A$1:$W$99,17,FALSE)</f>
        <v>#N/A</v>
      </c>
    </row>
    <row r="2278" spans="1:25" hidden="1" x14ac:dyDescent="0.3">
      <c r="A2278" t="s">
        <v>50</v>
      </c>
      <c r="B2278">
        <v>2022</v>
      </c>
      <c r="C2278" t="s">
        <v>1803</v>
      </c>
      <c r="D2278" t="s">
        <v>1979</v>
      </c>
      <c r="E2278">
        <v>0.1</v>
      </c>
      <c r="F2278">
        <v>1</v>
      </c>
      <c r="L2278" t="str">
        <f>VLOOKUP($D2278,Artslister!$A$1:$W$99,2,FALSE)</f>
        <v>Thymus pulegioides</v>
      </c>
      <c r="M2278">
        <f>VLOOKUP($D2278,Artslister!$A$1:$W$99,3,FALSE)</f>
        <v>102387</v>
      </c>
      <c r="N2278">
        <f>VLOOKUP($D2278,Artslister!$A$1:$W$99,4,FALSE)</f>
        <v>0</v>
      </c>
      <c r="O2278" t="str">
        <f>VLOOKUP($D2278,Artslister!$A$1:$W$99,5,FALSE)</f>
        <v>Plantae</v>
      </c>
      <c r="P2278" t="str">
        <f>VLOOKUP($D2278,Artslister!$A$1:$W$99,6,FALSE)</f>
        <v>Magnoliophyta</v>
      </c>
      <c r="Q2278" t="str">
        <f>VLOOKUP($D2278,Artslister!$A$1:$W$99,7,FALSE)</f>
        <v>Eudicots</v>
      </c>
      <c r="R2278" t="str">
        <f>VLOOKUP($D2278,Artslister!$A$1:$W$99,8,FALSE)</f>
        <v>Lamiales</v>
      </c>
      <c r="S2278" t="str">
        <f>VLOOKUP($D2278,Artslister!$A$1:$W$99,9,FALSE)</f>
        <v>Lamiaceae</v>
      </c>
      <c r="T2278" t="str">
        <f>VLOOKUP($D2278,Artslister!$A$1:$W$99,10,FALSE)</f>
        <v>Thymus</v>
      </c>
      <c r="U2278" t="str">
        <f>VLOOKUP($D2278,Artslister!$A$1:$W$99,11,FALSE)</f>
        <v>pulegioides</v>
      </c>
      <c r="V2278">
        <f>VLOOKUP($D2278,Artslister!$A$1:$W$99,12,FALSE)</f>
        <v>0</v>
      </c>
      <c r="W2278" t="str">
        <f>VLOOKUP($D2278,Artslister!$A$1:$W$99,13,FALSE)</f>
        <v>L.</v>
      </c>
      <c r="X2278" t="e">
        <f>VLOOKUP($D2278,Artslister!$A$1:$W$99,15,FALSE)</f>
        <v>#REF!</v>
      </c>
      <c r="Y2278" t="e">
        <f>VLOOKUP($D2278,Artslister!$A$1:$W$99,17,FALSE)</f>
        <v>#N/A</v>
      </c>
    </row>
    <row r="2279" spans="1:25" hidden="1" x14ac:dyDescent="0.3">
      <c r="A2279" t="s">
        <v>50</v>
      </c>
      <c r="B2279">
        <v>2022</v>
      </c>
      <c r="C2279" t="s">
        <v>1807</v>
      </c>
      <c r="D2279" t="s">
        <v>1979</v>
      </c>
      <c r="E2279">
        <v>7</v>
      </c>
      <c r="F2279">
        <v>1</v>
      </c>
      <c r="L2279" t="str">
        <f>VLOOKUP($D2279,Artslister!$A$1:$W$99,2,FALSE)</f>
        <v>Thymus pulegioides</v>
      </c>
      <c r="M2279">
        <f>VLOOKUP($D2279,Artslister!$A$1:$W$99,3,FALSE)</f>
        <v>102387</v>
      </c>
      <c r="N2279">
        <f>VLOOKUP($D2279,Artslister!$A$1:$W$99,4,FALSE)</f>
        <v>0</v>
      </c>
      <c r="O2279" t="str">
        <f>VLOOKUP($D2279,Artslister!$A$1:$W$99,5,FALSE)</f>
        <v>Plantae</v>
      </c>
      <c r="P2279" t="str">
        <f>VLOOKUP($D2279,Artslister!$A$1:$W$99,6,FALSE)</f>
        <v>Magnoliophyta</v>
      </c>
      <c r="Q2279" t="str">
        <f>VLOOKUP($D2279,Artslister!$A$1:$W$99,7,FALSE)</f>
        <v>Eudicots</v>
      </c>
      <c r="R2279" t="str">
        <f>VLOOKUP($D2279,Artslister!$A$1:$W$99,8,FALSE)</f>
        <v>Lamiales</v>
      </c>
      <c r="S2279" t="str">
        <f>VLOOKUP($D2279,Artslister!$A$1:$W$99,9,FALSE)</f>
        <v>Lamiaceae</v>
      </c>
      <c r="T2279" t="str">
        <f>VLOOKUP($D2279,Artslister!$A$1:$W$99,10,FALSE)</f>
        <v>Thymus</v>
      </c>
      <c r="U2279" t="str">
        <f>VLOOKUP($D2279,Artslister!$A$1:$W$99,11,FALSE)</f>
        <v>pulegioides</v>
      </c>
      <c r="V2279">
        <f>VLOOKUP($D2279,Artslister!$A$1:$W$99,12,FALSE)</f>
        <v>0</v>
      </c>
      <c r="W2279" t="str">
        <f>VLOOKUP($D2279,Artslister!$A$1:$W$99,13,FALSE)</f>
        <v>L.</v>
      </c>
      <c r="X2279" t="e">
        <f>VLOOKUP($D2279,Artslister!$A$1:$W$99,15,FALSE)</f>
        <v>#REF!</v>
      </c>
      <c r="Y2279" t="e">
        <f>VLOOKUP($D2279,Artslister!$A$1:$W$99,17,FALSE)</f>
        <v>#N/A</v>
      </c>
    </row>
    <row r="2280" spans="1:25" hidden="1" x14ac:dyDescent="0.3">
      <c r="A2280" s="20" t="s">
        <v>114</v>
      </c>
      <c r="B2280" s="20">
        <v>2022</v>
      </c>
      <c r="C2280" t="s">
        <v>1490</v>
      </c>
      <c r="D2280" t="s">
        <v>1998</v>
      </c>
      <c r="E2280">
        <v>1</v>
      </c>
      <c r="G2280">
        <v>1</v>
      </c>
      <c r="I2280">
        <v>1</v>
      </c>
      <c r="L2280" t="str">
        <f>VLOOKUP($D2280,Artslister!$A$1:$W$99,2,FALSE)</f>
        <v>Cotoneaster sp.</v>
      </c>
      <c r="M2280" t="str">
        <f>VLOOKUP($D2280,Artslister!$A$1:$W$99,3,FALSE)</f>
        <v>103268</v>
      </c>
      <c r="N2280" t="str">
        <f>VLOOKUP($D2280,Artslister!$A$1:$W$99,4,FALSE)</f>
        <v>63228</v>
      </c>
      <c r="O2280" t="str">
        <f>VLOOKUP($D2280,Artslister!$A$1:$W$99,5,FALSE)</f>
        <v>Plantae</v>
      </c>
      <c r="P2280" t="str">
        <f>VLOOKUP($D2280,Artslister!$A$1:$W$99,6,FALSE)</f>
        <v>Magnoliophyta</v>
      </c>
      <c r="Q2280" t="str">
        <f>VLOOKUP($D2280,Artslister!$A$1:$W$99,7,FALSE)</f>
        <v>Eudicots</v>
      </c>
      <c r="R2280" t="str">
        <f>VLOOKUP($D2280,Artslister!$A$1:$W$99,8,FALSE)</f>
        <v>Rosales</v>
      </c>
      <c r="S2280" t="str">
        <f>VLOOKUP($D2280,Artslister!$A$1:$W$99,9,FALSE)</f>
        <v>Rosaceae</v>
      </c>
      <c r="T2280" t="str">
        <f>VLOOKUP($D2280,Artslister!$A$1:$W$99,10,FALSE)</f>
        <v>Cotoneaster</v>
      </c>
      <c r="U2280">
        <f>VLOOKUP($D2280,Artslister!$A$1:$W$99,11,FALSE)</f>
        <v>0</v>
      </c>
      <c r="V2280">
        <f>VLOOKUP($D2280,Artslister!$A$1:$W$99,12,FALSE)</f>
        <v>0</v>
      </c>
      <c r="W2280" t="str">
        <f>VLOOKUP($D2280,Artslister!$A$1:$W$99,13,FALSE)</f>
        <v>Medik.</v>
      </c>
      <c r="X2280" t="e">
        <f>VLOOKUP($D2280,Artslister!$A$1:$W$99,15,FALSE)</f>
        <v>#REF!</v>
      </c>
      <c r="Y2280" t="e">
        <f>VLOOKUP($D2280,Artslister!$A$1:$W$99,17,FALSE)</f>
        <v>#N/A</v>
      </c>
    </row>
    <row r="2281" spans="1:25" hidden="1" x14ac:dyDescent="0.3">
      <c r="A2281" s="20" t="s">
        <v>114</v>
      </c>
      <c r="B2281" s="20">
        <v>2020</v>
      </c>
      <c r="C2281" s="20" t="s">
        <v>1490</v>
      </c>
      <c r="D2281" s="20" t="s">
        <v>667</v>
      </c>
      <c r="E2281" s="20">
        <v>10</v>
      </c>
      <c r="J2281" s="20"/>
      <c r="L2281" t="str">
        <f>VLOOKUP($D2281,Artslister!$A$1:$W$99,2,FALSE)</f>
        <v>Sorbus aucuparia</v>
      </c>
      <c r="M2281" t="str">
        <f>VLOOKUP($D2281,Artslister!$A$1:$W$99,3,FALSE)</f>
        <v>103483</v>
      </c>
      <c r="N2281" t="str">
        <f>VLOOKUP($D2281,Artslister!$A$1:$W$99,4,FALSE)</f>
        <v>137885</v>
      </c>
      <c r="O2281" t="str">
        <f>VLOOKUP($D2281,Artslister!$A$1:$W$99,5,FALSE)</f>
        <v>Plantae</v>
      </c>
      <c r="P2281" t="str">
        <f>VLOOKUP($D2281,Artslister!$A$1:$W$99,6,FALSE)</f>
        <v>Magnoliophyta</v>
      </c>
      <c r="Q2281" t="str">
        <f>VLOOKUP($D2281,Artslister!$A$1:$W$99,7,FALSE)</f>
        <v>Eudicots</v>
      </c>
      <c r="R2281" t="str">
        <f>VLOOKUP($D2281,Artslister!$A$1:$W$99,8,FALSE)</f>
        <v>Rosales</v>
      </c>
      <c r="S2281" t="str">
        <f>VLOOKUP($D2281,Artslister!$A$1:$W$99,9,FALSE)</f>
        <v>Rosaceae</v>
      </c>
      <c r="T2281" t="str">
        <f>VLOOKUP($D2281,Artslister!$A$1:$W$99,10,FALSE)</f>
        <v>Sorbus</v>
      </c>
      <c r="U2281" t="str">
        <f>VLOOKUP($D2281,Artslister!$A$1:$W$99,11,FALSE)</f>
        <v>aucuparia</v>
      </c>
      <c r="V2281">
        <f>VLOOKUP($D2281,Artslister!$A$1:$W$99,12,FALSE)</f>
        <v>0</v>
      </c>
      <c r="W2281" t="str">
        <f>VLOOKUP($D2281,Artslister!$A$1:$W$99,13,FALSE)</f>
        <v>L.</v>
      </c>
      <c r="X2281" t="e">
        <f>VLOOKUP($D2281,Artslister!$A$1:$W$99,15,FALSE)</f>
        <v>#REF!</v>
      </c>
      <c r="Y2281" t="e">
        <f>VLOOKUP($D2281,Artslister!$A$1:$W$99,17,FALSE)</f>
        <v>#N/A</v>
      </c>
    </row>
    <row r="2282" spans="1:25" hidden="1" x14ac:dyDescent="0.3">
      <c r="A2282" t="s">
        <v>70</v>
      </c>
      <c r="B2282">
        <v>2018</v>
      </c>
      <c r="C2282" t="s">
        <v>1527</v>
      </c>
      <c r="D2282" t="s">
        <v>588</v>
      </c>
      <c r="E2282">
        <v>1</v>
      </c>
      <c r="L2282" t="str">
        <f>VLOOKUP($D2282,Artslister!$A$1:$W$99,2,FALSE)</f>
        <v>Acer platanoides</v>
      </c>
      <c r="M2282" t="str">
        <f>VLOOKUP($D2282,Artslister!$A$1:$W$99,3,FALSE)</f>
        <v>103559</v>
      </c>
      <c r="N2282" t="str">
        <f>VLOOKUP($D2282,Artslister!$A$1:$W$99,4,FALSE)</f>
        <v>63519</v>
      </c>
      <c r="O2282" t="str">
        <f>VLOOKUP($D2282,Artslister!$A$1:$W$99,5,FALSE)</f>
        <v>Plantae</v>
      </c>
      <c r="P2282" t="str">
        <f>VLOOKUP($D2282,Artslister!$A$1:$W$99,6,FALSE)</f>
        <v>Magnoliophyta</v>
      </c>
      <c r="Q2282" t="str">
        <f>VLOOKUP($D2282,Artslister!$A$1:$W$99,7,FALSE)</f>
        <v>Eudicots</v>
      </c>
      <c r="R2282" t="str">
        <f>VLOOKUP($D2282,Artslister!$A$1:$W$99,8,FALSE)</f>
        <v>Sapindales</v>
      </c>
      <c r="S2282" t="str">
        <f>VLOOKUP($D2282,Artslister!$A$1:$W$99,9,FALSE)</f>
        <v>Sapindaceae</v>
      </c>
      <c r="T2282" t="str">
        <f>VLOOKUP($D2282,Artslister!$A$1:$W$99,10,FALSE)</f>
        <v>Acer</v>
      </c>
      <c r="U2282" t="str">
        <f>VLOOKUP($D2282,Artslister!$A$1:$W$99,11,FALSE)</f>
        <v>platanoides</v>
      </c>
      <c r="V2282">
        <f>VLOOKUP($D2282,Artslister!$A$1:$W$99,12,FALSE)</f>
        <v>0</v>
      </c>
      <c r="W2282" t="str">
        <f>VLOOKUP($D2282,Artslister!$A$1:$W$99,13,FALSE)</f>
        <v>L.</v>
      </c>
      <c r="X2282" t="e">
        <f>VLOOKUP($D2282,Artslister!$A$1:$W$99,15,FALSE)</f>
        <v>#REF!</v>
      </c>
      <c r="Y2282" t="e">
        <f>VLOOKUP($D2282,Artslister!$A$1:$W$99,17,FALSE)</f>
        <v>#N/A</v>
      </c>
    </row>
    <row r="2283" spans="1:25" hidden="1" x14ac:dyDescent="0.3">
      <c r="A2283" t="s">
        <v>144</v>
      </c>
      <c r="B2283">
        <v>2018</v>
      </c>
      <c r="C2283" t="s">
        <v>1845</v>
      </c>
      <c r="D2283" t="s">
        <v>588</v>
      </c>
      <c r="E2283" t="s">
        <v>267</v>
      </c>
      <c r="L2283" t="str">
        <f>VLOOKUP($D2283,Artslister!$A$1:$W$99,2,FALSE)</f>
        <v>Acer platanoides</v>
      </c>
      <c r="M2283" t="str">
        <f>VLOOKUP($D2283,Artslister!$A$1:$W$99,3,FALSE)</f>
        <v>103559</v>
      </c>
      <c r="N2283" t="str">
        <f>VLOOKUP($D2283,Artslister!$A$1:$W$99,4,FALSE)</f>
        <v>63519</v>
      </c>
      <c r="O2283" t="str">
        <f>VLOOKUP($D2283,Artslister!$A$1:$W$99,5,FALSE)</f>
        <v>Plantae</v>
      </c>
      <c r="P2283" t="str">
        <f>VLOOKUP($D2283,Artslister!$A$1:$W$99,6,FALSE)</f>
        <v>Magnoliophyta</v>
      </c>
      <c r="Q2283" t="str">
        <f>VLOOKUP($D2283,Artslister!$A$1:$W$99,7,FALSE)</f>
        <v>Eudicots</v>
      </c>
      <c r="R2283" t="str">
        <f>VLOOKUP($D2283,Artslister!$A$1:$W$99,8,FALSE)</f>
        <v>Sapindales</v>
      </c>
      <c r="S2283" t="str">
        <f>VLOOKUP($D2283,Artslister!$A$1:$W$99,9,FALSE)</f>
        <v>Sapindaceae</v>
      </c>
      <c r="T2283" t="str">
        <f>VLOOKUP($D2283,Artslister!$A$1:$W$99,10,FALSE)</f>
        <v>Acer</v>
      </c>
      <c r="U2283" t="str">
        <f>VLOOKUP($D2283,Artslister!$A$1:$W$99,11,FALSE)</f>
        <v>platanoides</v>
      </c>
      <c r="V2283">
        <f>VLOOKUP($D2283,Artslister!$A$1:$W$99,12,FALSE)</f>
        <v>0</v>
      </c>
      <c r="W2283" t="str">
        <f>VLOOKUP($D2283,Artslister!$A$1:$W$99,13,FALSE)</f>
        <v>L.</v>
      </c>
      <c r="X2283" t="e">
        <f>VLOOKUP($D2283,Artslister!$A$1:$W$99,15,FALSE)</f>
        <v>#REF!</v>
      </c>
      <c r="Y2283" t="e">
        <f>VLOOKUP($D2283,Artslister!$A$1:$W$99,17,FALSE)</f>
        <v>#N/A</v>
      </c>
    </row>
    <row r="2284" spans="1:25" hidden="1" x14ac:dyDescent="0.3">
      <c r="A2284" t="s">
        <v>127</v>
      </c>
      <c r="B2284">
        <v>2019</v>
      </c>
      <c r="C2284" t="s">
        <v>1234</v>
      </c>
      <c r="D2284" t="s">
        <v>588</v>
      </c>
      <c r="E2284">
        <v>5</v>
      </c>
      <c r="L2284" t="str">
        <f>VLOOKUP($D2284,Artslister!$A$1:$W$99,2,FALSE)</f>
        <v>Acer platanoides</v>
      </c>
      <c r="M2284" t="str">
        <f>VLOOKUP($D2284,Artslister!$A$1:$W$99,3,FALSE)</f>
        <v>103559</v>
      </c>
      <c r="N2284" t="str">
        <f>VLOOKUP($D2284,Artslister!$A$1:$W$99,4,FALSE)</f>
        <v>63519</v>
      </c>
      <c r="O2284" t="str">
        <f>VLOOKUP($D2284,Artslister!$A$1:$W$99,5,FALSE)</f>
        <v>Plantae</v>
      </c>
      <c r="P2284" t="str">
        <f>VLOOKUP($D2284,Artslister!$A$1:$W$99,6,FALSE)</f>
        <v>Magnoliophyta</v>
      </c>
      <c r="Q2284" t="str">
        <f>VLOOKUP($D2284,Artslister!$A$1:$W$99,7,FALSE)</f>
        <v>Eudicots</v>
      </c>
      <c r="R2284" t="str">
        <f>VLOOKUP($D2284,Artslister!$A$1:$W$99,8,FALSE)</f>
        <v>Sapindales</v>
      </c>
      <c r="S2284" t="str">
        <f>VLOOKUP($D2284,Artslister!$A$1:$W$99,9,FALSE)</f>
        <v>Sapindaceae</v>
      </c>
      <c r="T2284" t="str">
        <f>VLOOKUP($D2284,Artslister!$A$1:$W$99,10,FALSE)</f>
        <v>Acer</v>
      </c>
      <c r="U2284" t="str">
        <f>VLOOKUP($D2284,Artslister!$A$1:$W$99,11,FALSE)</f>
        <v>platanoides</v>
      </c>
      <c r="V2284">
        <f>VLOOKUP($D2284,Artslister!$A$1:$W$99,12,FALSE)</f>
        <v>0</v>
      </c>
      <c r="W2284" t="str">
        <f>VLOOKUP($D2284,Artslister!$A$1:$W$99,13,FALSE)</f>
        <v>L.</v>
      </c>
      <c r="X2284" t="e">
        <f>VLOOKUP($D2284,Artslister!$A$1:$W$99,15,FALSE)</f>
        <v>#REF!</v>
      </c>
      <c r="Y2284" t="e">
        <f>VLOOKUP($D2284,Artslister!$A$1:$W$99,17,FALSE)</f>
        <v>#N/A</v>
      </c>
    </row>
    <row r="2285" spans="1:25" hidden="1" x14ac:dyDescent="0.3">
      <c r="A2285" s="20" t="s">
        <v>114</v>
      </c>
      <c r="B2285" s="20">
        <v>2021</v>
      </c>
      <c r="C2285" s="20" t="s">
        <v>1490</v>
      </c>
      <c r="D2285" s="20" t="s">
        <v>667</v>
      </c>
      <c r="E2285" s="20">
        <v>10</v>
      </c>
      <c r="J2285" s="20"/>
      <c r="L2285" t="str">
        <f>VLOOKUP($D2285,Artslister!$A$1:$W$99,2,FALSE)</f>
        <v>Sorbus aucuparia</v>
      </c>
      <c r="M2285" t="str">
        <f>VLOOKUP($D2285,Artslister!$A$1:$W$99,3,FALSE)</f>
        <v>103483</v>
      </c>
      <c r="N2285" t="str">
        <f>VLOOKUP($D2285,Artslister!$A$1:$W$99,4,FALSE)</f>
        <v>137885</v>
      </c>
      <c r="O2285" t="str">
        <f>VLOOKUP($D2285,Artslister!$A$1:$W$99,5,FALSE)</f>
        <v>Plantae</v>
      </c>
      <c r="P2285" t="str">
        <f>VLOOKUP($D2285,Artslister!$A$1:$W$99,6,FALSE)</f>
        <v>Magnoliophyta</v>
      </c>
      <c r="Q2285" t="str">
        <f>VLOOKUP($D2285,Artslister!$A$1:$W$99,7,FALSE)</f>
        <v>Eudicots</v>
      </c>
      <c r="R2285" t="str">
        <f>VLOOKUP($D2285,Artslister!$A$1:$W$99,8,FALSE)</f>
        <v>Rosales</v>
      </c>
      <c r="S2285" t="str">
        <f>VLOOKUP($D2285,Artslister!$A$1:$W$99,9,FALSE)</f>
        <v>Rosaceae</v>
      </c>
      <c r="T2285" t="str">
        <f>VLOOKUP($D2285,Artslister!$A$1:$W$99,10,FALSE)</f>
        <v>Sorbus</v>
      </c>
      <c r="U2285" t="str">
        <f>VLOOKUP($D2285,Artslister!$A$1:$W$99,11,FALSE)</f>
        <v>aucuparia</v>
      </c>
      <c r="V2285">
        <f>VLOOKUP($D2285,Artslister!$A$1:$W$99,12,FALSE)</f>
        <v>0</v>
      </c>
      <c r="W2285" t="str">
        <f>VLOOKUP($D2285,Artslister!$A$1:$W$99,13,FALSE)</f>
        <v>L.</v>
      </c>
      <c r="X2285" t="e">
        <f>VLOOKUP($D2285,Artslister!$A$1:$W$99,15,FALSE)</f>
        <v>#REF!</v>
      </c>
      <c r="Y2285" t="e">
        <f>VLOOKUP($D2285,Artslister!$A$1:$W$99,17,FALSE)</f>
        <v>#N/A</v>
      </c>
    </row>
    <row r="2286" spans="1:25" hidden="1" x14ac:dyDescent="0.3">
      <c r="A2286" s="20" t="s">
        <v>114</v>
      </c>
      <c r="B2286" s="20">
        <v>2022</v>
      </c>
      <c r="C2286" t="s">
        <v>1490</v>
      </c>
      <c r="D2286" t="s">
        <v>667</v>
      </c>
      <c r="E2286">
        <v>5</v>
      </c>
      <c r="I2286">
        <v>1</v>
      </c>
      <c r="L2286" t="str">
        <f>VLOOKUP($D2286,Artslister!$A$1:$W$99,2,FALSE)</f>
        <v>Sorbus aucuparia</v>
      </c>
      <c r="M2286" t="str">
        <f>VLOOKUP($D2286,Artslister!$A$1:$W$99,3,FALSE)</f>
        <v>103483</v>
      </c>
      <c r="N2286" t="str">
        <f>VLOOKUP($D2286,Artslister!$A$1:$W$99,4,FALSE)</f>
        <v>137885</v>
      </c>
      <c r="O2286" t="str">
        <f>VLOOKUP($D2286,Artslister!$A$1:$W$99,5,FALSE)</f>
        <v>Plantae</v>
      </c>
      <c r="P2286" t="str">
        <f>VLOOKUP($D2286,Artslister!$A$1:$W$99,6,FALSE)</f>
        <v>Magnoliophyta</v>
      </c>
      <c r="Q2286" t="str">
        <f>VLOOKUP($D2286,Artslister!$A$1:$W$99,7,FALSE)</f>
        <v>Eudicots</v>
      </c>
      <c r="R2286" t="str">
        <f>VLOOKUP($D2286,Artslister!$A$1:$W$99,8,FALSE)</f>
        <v>Rosales</v>
      </c>
      <c r="S2286" t="str">
        <f>VLOOKUP($D2286,Artslister!$A$1:$W$99,9,FALSE)</f>
        <v>Rosaceae</v>
      </c>
      <c r="T2286" t="str">
        <f>VLOOKUP($D2286,Artslister!$A$1:$W$99,10,FALSE)</f>
        <v>Sorbus</v>
      </c>
      <c r="U2286" t="str">
        <f>VLOOKUP($D2286,Artslister!$A$1:$W$99,11,FALSE)</f>
        <v>aucuparia</v>
      </c>
      <c r="V2286">
        <f>VLOOKUP($D2286,Artslister!$A$1:$W$99,12,FALSE)</f>
        <v>0</v>
      </c>
      <c r="W2286" t="str">
        <f>VLOOKUP($D2286,Artslister!$A$1:$W$99,13,FALSE)</f>
        <v>L.</v>
      </c>
      <c r="X2286" t="e">
        <f>VLOOKUP($D2286,Artslister!$A$1:$W$99,15,FALSE)</f>
        <v>#REF!</v>
      </c>
      <c r="Y2286" t="e">
        <f>VLOOKUP($D2286,Artslister!$A$1:$W$99,17,FALSE)</f>
        <v>#N/A</v>
      </c>
    </row>
    <row r="2287" spans="1:25" ht="14.55" hidden="1" x14ac:dyDescent="0.3">
      <c r="A2287" t="s">
        <v>147</v>
      </c>
      <c r="B2287">
        <v>2019</v>
      </c>
      <c r="C2287" t="s">
        <v>1626</v>
      </c>
      <c r="D2287" t="s">
        <v>588</v>
      </c>
      <c r="E2287">
        <v>1</v>
      </c>
      <c r="L2287" t="str">
        <f>VLOOKUP($D2287,Artslister!$A$1:$W$99,2,FALSE)</f>
        <v>Acer platanoides</v>
      </c>
      <c r="M2287" t="str">
        <f>VLOOKUP($D2287,Artslister!$A$1:$W$99,3,FALSE)</f>
        <v>103559</v>
      </c>
      <c r="N2287" t="str">
        <f>VLOOKUP($D2287,Artslister!$A$1:$W$99,4,FALSE)</f>
        <v>63519</v>
      </c>
      <c r="O2287" t="str">
        <f>VLOOKUP($D2287,Artslister!$A$1:$W$99,5,FALSE)</f>
        <v>Plantae</v>
      </c>
      <c r="P2287" t="str">
        <f>VLOOKUP($D2287,Artslister!$A$1:$W$99,6,FALSE)</f>
        <v>Magnoliophyta</v>
      </c>
      <c r="Q2287" t="str">
        <f>VLOOKUP($D2287,Artslister!$A$1:$W$99,7,FALSE)</f>
        <v>Eudicots</v>
      </c>
      <c r="R2287" t="str">
        <f>VLOOKUP($D2287,Artslister!$A$1:$W$99,8,FALSE)</f>
        <v>Sapindales</v>
      </c>
      <c r="S2287" t="str">
        <f>VLOOKUP($D2287,Artslister!$A$1:$W$99,9,FALSE)</f>
        <v>Sapindaceae</v>
      </c>
      <c r="T2287" t="str">
        <f>VLOOKUP($D2287,Artslister!$A$1:$W$99,10,FALSE)</f>
        <v>Acer</v>
      </c>
      <c r="U2287" t="str">
        <f>VLOOKUP($D2287,Artslister!$A$1:$W$99,11,FALSE)</f>
        <v>platanoides</v>
      </c>
      <c r="V2287">
        <f>VLOOKUP($D2287,Artslister!$A$1:$W$99,12,FALSE)</f>
        <v>0</v>
      </c>
      <c r="W2287" t="str">
        <f>VLOOKUP($D2287,Artslister!$A$1:$W$99,13,FALSE)</f>
        <v>L.</v>
      </c>
      <c r="X2287" t="e">
        <f>VLOOKUP($D2287,Artslister!$A$1:$W$99,15,FALSE)</f>
        <v>#REF!</v>
      </c>
      <c r="Y2287" t="e">
        <f>VLOOKUP($D2287,Artslister!$A$1:$W$99,17,FALSE)</f>
        <v>#N/A</v>
      </c>
    </row>
    <row r="2288" spans="1:25" hidden="1" x14ac:dyDescent="0.3">
      <c r="A2288" t="s">
        <v>127</v>
      </c>
      <c r="B2288">
        <v>2020</v>
      </c>
      <c r="C2288" t="s">
        <v>1234</v>
      </c>
      <c r="D2288" t="s">
        <v>588</v>
      </c>
      <c r="E2288">
        <v>10</v>
      </c>
      <c r="L2288" t="str">
        <f>VLOOKUP($D2288,Artslister!$A$1:$W$99,2,FALSE)</f>
        <v>Acer platanoides</v>
      </c>
      <c r="M2288" t="str">
        <f>VLOOKUP($D2288,Artslister!$A$1:$W$99,3,FALSE)</f>
        <v>103559</v>
      </c>
      <c r="N2288" t="str">
        <f>VLOOKUP($D2288,Artslister!$A$1:$W$99,4,FALSE)</f>
        <v>63519</v>
      </c>
      <c r="O2288" t="str">
        <f>VLOOKUP($D2288,Artslister!$A$1:$W$99,5,FALSE)</f>
        <v>Plantae</v>
      </c>
      <c r="P2288" t="str">
        <f>VLOOKUP($D2288,Artslister!$A$1:$W$99,6,FALSE)</f>
        <v>Magnoliophyta</v>
      </c>
      <c r="Q2288" t="str">
        <f>VLOOKUP($D2288,Artslister!$A$1:$W$99,7,FALSE)</f>
        <v>Eudicots</v>
      </c>
      <c r="R2288" t="str">
        <f>VLOOKUP($D2288,Artslister!$A$1:$W$99,8,FALSE)</f>
        <v>Sapindales</v>
      </c>
      <c r="S2288" t="str">
        <f>VLOOKUP($D2288,Artslister!$A$1:$W$99,9,FALSE)</f>
        <v>Sapindaceae</v>
      </c>
      <c r="T2288" t="str">
        <f>VLOOKUP($D2288,Artslister!$A$1:$W$99,10,FALSE)</f>
        <v>Acer</v>
      </c>
      <c r="U2288" t="str">
        <f>VLOOKUP($D2288,Artslister!$A$1:$W$99,11,FALSE)</f>
        <v>platanoides</v>
      </c>
      <c r="V2288">
        <f>VLOOKUP($D2288,Artslister!$A$1:$W$99,12,FALSE)</f>
        <v>0</v>
      </c>
      <c r="W2288" t="str">
        <f>VLOOKUP($D2288,Artslister!$A$1:$W$99,13,FALSE)</f>
        <v>L.</v>
      </c>
      <c r="X2288" t="e">
        <f>VLOOKUP($D2288,Artslister!$A$1:$W$99,15,FALSE)</f>
        <v>#REF!</v>
      </c>
      <c r="Y2288" t="e">
        <f>VLOOKUP($D2288,Artslister!$A$1:$W$99,17,FALSE)</f>
        <v>#N/A</v>
      </c>
    </row>
    <row r="2289" spans="1:25" hidden="1" x14ac:dyDescent="0.3">
      <c r="A2289" t="s">
        <v>144</v>
      </c>
      <c r="B2289">
        <v>2020</v>
      </c>
      <c r="C2289" t="s">
        <v>1845</v>
      </c>
      <c r="D2289" t="s">
        <v>588</v>
      </c>
      <c r="E2289">
        <v>0.1</v>
      </c>
      <c r="L2289" t="str">
        <f>VLOOKUP($D2289,Artslister!$A$1:$W$99,2,FALSE)</f>
        <v>Acer platanoides</v>
      </c>
      <c r="M2289" t="str">
        <f>VLOOKUP($D2289,Artslister!$A$1:$W$99,3,FALSE)</f>
        <v>103559</v>
      </c>
      <c r="N2289" t="str">
        <f>VLOOKUP($D2289,Artslister!$A$1:$W$99,4,FALSE)</f>
        <v>63519</v>
      </c>
      <c r="O2289" t="str">
        <f>VLOOKUP($D2289,Artslister!$A$1:$W$99,5,FALSE)</f>
        <v>Plantae</v>
      </c>
      <c r="P2289" t="str">
        <f>VLOOKUP($D2289,Artslister!$A$1:$W$99,6,FALSE)</f>
        <v>Magnoliophyta</v>
      </c>
      <c r="Q2289" t="str">
        <f>VLOOKUP($D2289,Artslister!$A$1:$W$99,7,FALSE)</f>
        <v>Eudicots</v>
      </c>
      <c r="R2289" t="str">
        <f>VLOOKUP($D2289,Artslister!$A$1:$W$99,8,FALSE)</f>
        <v>Sapindales</v>
      </c>
      <c r="S2289" t="str">
        <f>VLOOKUP($D2289,Artslister!$A$1:$W$99,9,FALSE)</f>
        <v>Sapindaceae</v>
      </c>
      <c r="T2289" t="str">
        <f>VLOOKUP($D2289,Artslister!$A$1:$W$99,10,FALSE)</f>
        <v>Acer</v>
      </c>
      <c r="U2289" t="str">
        <f>VLOOKUP($D2289,Artslister!$A$1:$W$99,11,FALSE)</f>
        <v>platanoides</v>
      </c>
      <c r="V2289">
        <f>VLOOKUP($D2289,Artslister!$A$1:$W$99,12,FALSE)</f>
        <v>0</v>
      </c>
      <c r="W2289" t="str">
        <f>VLOOKUP($D2289,Artslister!$A$1:$W$99,13,FALSE)</f>
        <v>L.</v>
      </c>
      <c r="X2289" t="e">
        <f>VLOOKUP($D2289,Artslister!$A$1:$W$99,15,FALSE)</f>
        <v>#REF!</v>
      </c>
      <c r="Y2289" t="e">
        <f>VLOOKUP($D2289,Artslister!$A$1:$W$99,17,FALSE)</f>
        <v>#N/A</v>
      </c>
    </row>
    <row r="2290" spans="1:25" hidden="1" x14ac:dyDescent="0.3">
      <c r="A2290" t="s">
        <v>127</v>
      </c>
      <c r="B2290">
        <v>2021</v>
      </c>
      <c r="C2290" t="s">
        <v>1234</v>
      </c>
      <c r="D2290" t="s">
        <v>588</v>
      </c>
      <c r="E2290">
        <v>1</v>
      </c>
      <c r="H2290">
        <v>1</v>
      </c>
      <c r="L2290" t="str">
        <f>VLOOKUP($D2290,Artslister!$A$1:$W$99,2,FALSE)</f>
        <v>Acer platanoides</v>
      </c>
      <c r="M2290" t="str">
        <f>VLOOKUP($D2290,Artslister!$A$1:$W$99,3,FALSE)</f>
        <v>103559</v>
      </c>
      <c r="N2290" t="str">
        <f>VLOOKUP($D2290,Artslister!$A$1:$W$99,4,FALSE)</f>
        <v>63519</v>
      </c>
      <c r="O2290" t="str">
        <f>VLOOKUP($D2290,Artslister!$A$1:$W$99,5,FALSE)</f>
        <v>Plantae</v>
      </c>
      <c r="P2290" t="str">
        <f>VLOOKUP($D2290,Artslister!$A$1:$W$99,6,FALSE)</f>
        <v>Magnoliophyta</v>
      </c>
      <c r="Q2290" t="str">
        <f>VLOOKUP($D2290,Artslister!$A$1:$W$99,7,FALSE)</f>
        <v>Eudicots</v>
      </c>
      <c r="R2290" t="str">
        <f>VLOOKUP($D2290,Artslister!$A$1:$W$99,8,FALSE)</f>
        <v>Sapindales</v>
      </c>
      <c r="S2290" t="str">
        <f>VLOOKUP($D2290,Artslister!$A$1:$W$99,9,FALSE)</f>
        <v>Sapindaceae</v>
      </c>
      <c r="T2290" t="str">
        <f>VLOOKUP($D2290,Artslister!$A$1:$W$99,10,FALSE)</f>
        <v>Acer</v>
      </c>
      <c r="U2290" t="str">
        <f>VLOOKUP($D2290,Artslister!$A$1:$W$99,11,FALSE)</f>
        <v>platanoides</v>
      </c>
      <c r="V2290">
        <f>VLOOKUP($D2290,Artslister!$A$1:$W$99,12,FALSE)</f>
        <v>0</v>
      </c>
      <c r="W2290" t="str">
        <f>VLOOKUP($D2290,Artslister!$A$1:$W$99,13,FALSE)</f>
        <v>L.</v>
      </c>
      <c r="X2290" t="e">
        <f>VLOOKUP($D2290,Artslister!$A$1:$W$99,15,FALSE)</f>
        <v>#REF!</v>
      </c>
      <c r="Y2290" t="e">
        <f>VLOOKUP($D2290,Artslister!$A$1:$W$99,17,FALSE)</f>
        <v>#N/A</v>
      </c>
    </row>
    <row r="2291" spans="1:25" hidden="1" x14ac:dyDescent="0.3">
      <c r="A2291" t="s">
        <v>50</v>
      </c>
      <c r="B2291">
        <v>2022</v>
      </c>
      <c r="C2291" t="s">
        <v>1799</v>
      </c>
      <c r="D2291" t="s">
        <v>1949</v>
      </c>
      <c r="E2291">
        <v>5</v>
      </c>
      <c r="G2291">
        <v>1</v>
      </c>
      <c r="H2291">
        <v>1</v>
      </c>
      <c r="L2291" t="str">
        <f>VLOOKUP($D2291,Artslister!$A$1:$W$99,2,FALSE)</f>
        <v>Cotoneaster lucidus</v>
      </c>
      <c r="M2291" t="str">
        <f>VLOOKUP($D2291,Artslister!$A$1:$W$99,3,FALSE)</f>
        <v>103278</v>
      </c>
      <c r="N2291" t="str">
        <f>VLOOKUP($D2291,Artslister!$A$1:$W$99,4,FALSE)</f>
        <v>132028</v>
      </c>
      <c r="O2291" t="str">
        <f>VLOOKUP($D2291,Artslister!$A$1:$W$99,5,FALSE)</f>
        <v>Plantae</v>
      </c>
      <c r="P2291" t="str">
        <f>VLOOKUP($D2291,Artslister!$A$1:$W$99,6,FALSE)</f>
        <v>Magnoliophyta</v>
      </c>
      <c r="Q2291" t="str">
        <f>VLOOKUP($D2291,Artslister!$A$1:$W$99,7,FALSE)</f>
        <v>Eudicots</v>
      </c>
      <c r="R2291" t="str">
        <f>VLOOKUP($D2291,Artslister!$A$1:$W$99,8,FALSE)</f>
        <v>Rosales</v>
      </c>
      <c r="S2291" t="str">
        <f>VLOOKUP($D2291,Artslister!$A$1:$W$99,9,FALSE)</f>
        <v>Rosaceae</v>
      </c>
      <c r="T2291" t="str">
        <f>VLOOKUP($D2291,Artslister!$A$1:$W$99,10,FALSE)</f>
        <v>Cotoneaster</v>
      </c>
      <c r="U2291" t="str">
        <f>VLOOKUP($D2291,Artslister!$A$1:$W$99,11,FALSE)</f>
        <v>lucidus</v>
      </c>
      <c r="V2291">
        <f>VLOOKUP($D2291,Artslister!$A$1:$W$99,12,FALSE)</f>
        <v>0</v>
      </c>
      <c r="W2291" t="str">
        <f>VLOOKUP($D2291,Artslister!$A$1:$W$99,13,FALSE)</f>
        <v>Schltdl.</v>
      </c>
      <c r="X2291" t="e">
        <f>VLOOKUP($D2291,Artslister!$A$1:$W$99,15,FALSE)</f>
        <v>#REF!</v>
      </c>
      <c r="Y2291" t="str">
        <f>VLOOKUP($D2291,Artslister!$A$1:$W$99,17,FALSE)</f>
        <v>SE</v>
      </c>
    </row>
    <row r="2292" spans="1:25" hidden="1" x14ac:dyDescent="0.3">
      <c r="A2292" t="s">
        <v>50</v>
      </c>
      <c r="B2292">
        <v>2022</v>
      </c>
      <c r="C2292" t="s">
        <v>1805</v>
      </c>
      <c r="D2292" t="s">
        <v>1949</v>
      </c>
      <c r="E2292">
        <v>1</v>
      </c>
      <c r="G2292">
        <v>1</v>
      </c>
      <c r="H2292">
        <v>1</v>
      </c>
      <c r="L2292" t="str">
        <f>VLOOKUP($D2292,Artslister!$A$1:$W$99,2,FALSE)</f>
        <v>Cotoneaster lucidus</v>
      </c>
      <c r="M2292" t="str">
        <f>VLOOKUP($D2292,Artslister!$A$1:$W$99,3,FALSE)</f>
        <v>103278</v>
      </c>
      <c r="N2292" t="str">
        <f>VLOOKUP($D2292,Artslister!$A$1:$W$99,4,FALSE)</f>
        <v>132028</v>
      </c>
      <c r="O2292" t="str">
        <f>VLOOKUP($D2292,Artslister!$A$1:$W$99,5,FALSE)</f>
        <v>Plantae</v>
      </c>
      <c r="P2292" t="str">
        <f>VLOOKUP($D2292,Artslister!$A$1:$W$99,6,FALSE)</f>
        <v>Magnoliophyta</v>
      </c>
      <c r="Q2292" t="str">
        <f>VLOOKUP($D2292,Artslister!$A$1:$W$99,7,FALSE)</f>
        <v>Eudicots</v>
      </c>
      <c r="R2292" t="str">
        <f>VLOOKUP($D2292,Artslister!$A$1:$W$99,8,FALSE)</f>
        <v>Rosales</v>
      </c>
      <c r="S2292" t="str">
        <f>VLOOKUP($D2292,Artslister!$A$1:$W$99,9,FALSE)</f>
        <v>Rosaceae</v>
      </c>
      <c r="T2292" t="str">
        <f>VLOOKUP($D2292,Artslister!$A$1:$W$99,10,FALSE)</f>
        <v>Cotoneaster</v>
      </c>
      <c r="U2292" t="str">
        <f>VLOOKUP($D2292,Artslister!$A$1:$W$99,11,FALSE)</f>
        <v>lucidus</v>
      </c>
      <c r="V2292">
        <f>VLOOKUP($D2292,Artslister!$A$1:$W$99,12,FALSE)</f>
        <v>0</v>
      </c>
      <c r="W2292" t="str">
        <f>VLOOKUP($D2292,Artslister!$A$1:$W$99,13,FALSE)</f>
        <v>Schltdl.</v>
      </c>
      <c r="X2292" t="e">
        <f>VLOOKUP($D2292,Artslister!$A$1:$W$99,15,FALSE)</f>
        <v>#REF!</v>
      </c>
      <c r="Y2292" t="str">
        <f>VLOOKUP($D2292,Artslister!$A$1:$W$99,17,FALSE)</f>
        <v>SE</v>
      </c>
    </row>
    <row r="2293" spans="1:25" hidden="1" x14ac:dyDescent="0.3">
      <c r="A2293" t="s">
        <v>57</v>
      </c>
      <c r="B2293">
        <v>2021</v>
      </c>
      <c r="C2293" t="s">
        <v>1658</v>
      </c>
      <c r="D2293" t="s">
        <v>1996</v>
      </c>
      <c r="E2293">
        <v>1</v>
      </c>
      <c r="G2293">
        <v>1</v>
      </c>
      <c r="I2293">
        <v>1</v>
      </c>
      <c r="L2293" t="str">
        <f>VLOOKUP($D2293,Artslister!$A$1:$W$99,2,FALSE)</f>
        <v>Cotoneaster divaricatus</v>
      </c>
      <c r="M2293" t="str">
        <f>VLOOKUP($D2293,Artslister!$A$1:$W$99,3,FALSE)</f>
        <v>103273</v>
      </c>
      <c r="N2293" t="str">
        <f>VLOOKUP($D2293,Artslister!$A$1:$W$99,4,FALSE)</f>
        <v>132022</v>
      </c>
      <c r="O2293" t="str">
        <f>VLOOKUP($D2293,Artslister!$A$1:$W$99,5,FALSE)</f>
        <v>Plantae</v>
      </c>
      <c r="P2293" t="str">
        <f>VLOOKUP($D2293,Artslister!$A$1:$W$99,6,FALSE)</f>
        <v>Magnoliophyta</v>
      </c>
      <c r="Q2293" t="str">
        <f>VLOOKUP($D2293,Artslister!$A$1:$W$99,7,FALSE)</f>
        <v>Eudicots</v>
      </c>
      <c r="R2293" t="str">
        <f>VLOOKUP($D2293,Artslister!$A$1:$W$99,8,FALSE)</f>
        <v>Rosales</v>
      </c>
      <c r="S2293" t="str">
        <f>VLOOKUP($D2293,Artslister!$A$1:$W$99,9,FALSE)</f>
        <v>Rosaceae</v>
      </c>
      <c r="T2293" t="str">
        <f>VLOOKUP($D2293,Artslister!$A$1:$W$99,10,FALSE)</f>
        <v>Cotoneaster</v>
      </c>
      <c r="U2293" t="str">
        <f>VLOOKUP($D2293,Artslister!$A$1:$W$99,11,FALSE)</f>
        <v>divaricatus</v>
      </c>
      <c r="V2293">
        <f>VLOOKUP($D2293,Artslister!$A$1:$W$99,12,FALSE)</f>
        <v>0</v>
      </c>
      <c r="W2293" t="str">
        <f>VLOOKUP($D2293,Artslister!$A$1:$W$99,13,FALSE)</f>
        <v>Rehder &amp; E.H.Wilson</v>
      </c>
      <c r="X2293" t="e">
        <f>VLOOKUP($D2293,Artslister!$A$1:$W$99,15,FALSE)</f>
        <v>#REF!</v>
      </c>
      <c r="Y2293" t="str">
        <f>VLOOKUP($D2293,Artslister!$A$1:$W$99,17,FALSE)</f>
        <v>SE</v>
      </c>
    </row>
    <row r="2294" spans="1:25" hidden="1" x14ac:dyDescent="0.3">
      <c r="A2294" t="s">
        <v>50</v>
      </c>
      <c r="B2294">
        <v>2022</v>
      </c>
      <c r="C2294" t="s">
        <v>1803</v>
      </c>
      <c r="D2294" t="s">
        <v>1949</v>
      </c>
      <c r="E2294">
        <v>1</v>
      </c>
      <c r="G2294">
        <v>1</v>
      </c>
      <c r="H2294">
        <v>1</v>
      </c>
      <c r="L2294" t="str">
        <f>VLOOKUP($D2294,Artslister!$A$1:$W$99,2,FALSE)</f>
        <v>Cotoneaster lucidus</v>
      </c>
      <c r="M2294" t="str">
        <f>VLOOKUP($D2294,Artslister!$A$1:$W$99,3,FALSE)</f>
        <v>103278</v>
      </c>
      <c r="N2294" t="str">
        <f>VLOOKUP($D2294,Artslister!$A$1:$W$99,4,FALSE)</f>
        <v>132028</v>
      </c>
      <c r="O2294" t="str">
        <f>VLOOKUP($D2294,Artslister!$A$1:$W$99,5,FALSE)</f>
        <v>Plantae</v>
      </c>
      <c r="P2294" t="str">
        <f>VLOOKUP($D2294,Artslister!$A$1:$W$99,6,FALSE)</f>
        <v>Magnoliophyta</v>
      </c>
      <c r="Q2294" t="str">
        <f>VLOOKUP($D2294,Artslister!$A$1:$W$99,7,FALSE)</f>
        <v>Eudicots</v>
      </c>
      <c r="R2294" t="str">
        <f>VLOOKUP($D2294,Artslister!$A$1:$W$99,8,FALSE)</f>
        <v>Rosales</v>
      </c>
      <c r="S2294" t="str">
        <f>VLOOKUP($D2294,Artslister!$A$1:$W$99,9,FALSE)</f>
        <v>Rosaceae</v>
      </c>
      <c r="T2294" t="str">
        <f>VLOOKUP($D2294,Artslister!$A$1:$W$99,10,FALSE)</f>
        <v>Cotoneaster</v>
      </c>
      <c r="U2294" t="str">
        <f>VLOOKUP($D2294,Artslister!$A$1:$W$99,11,FALSE)</f>
        <v>lucidus</v>
      </c>
      <c r="V2294">
        <f>VLOOKUP($D2294,Artslister!$A$1:$W$99,12,FALSE)</f>
        <v>0</v>
      </c>
      <c r="W2294" t="str">
        <f>VLOOKUP($D2294,Artslister!$A$1:$W$99,13,FALSE)</f>
        <v>Schltdl.</v>
      </c>
      <c r="X2294" t="e">
        <f>VLOOKUP($D2294,Artslister!$A$1:$W$99,15,FALSE)</f>
        <v>#REF!</v>
      </c>
      <c r="Y2294" t="str">
        <f>VLOOKUP($D2294,Artslister!$A$1:$W$99,17,FALSE)</f>
        <v>SE</v>
      </c>
    </row>
    <row r="2295" spans="1:25" hidden="1" x14ac:dyDescent="0.3">
      <c r="A2295" t="s">
        <v>50</v>
      </c>
      <c r="B2295">
        <v>2022</v>
      </c>
      <c r="C2295" t="s">
        <v>1798</v>
      </c>
      <c r="D2295" t="s">
        <v>1936</v>
      </c>
      <c r="E2295">
        <v>3</v>
      </c>
      <c r="H2295">
        <v>1</v>
      </c>
      <c r="L2295" t="str">
        <f>VLOOKUP($D2295,Artslister!$A$1:$W$99,2,FALSE)</f>
        <v>Cotoneaster integerrimus</v>
      </c>
      <c r="M2295" t="str">
        <f>VLOOKUP($D2295,Artslister!$A$1:$W$99,3,FALSE)</f>
        <v>103276</v>
      </c>
      <c r="N2295" t="str">
        <f>VLOOKUP($D2295,Artslister!$A$1:$W$99,4,FALSE)</f>
        <v>132025</v>
      </c>
      <c r="O2295" t="str">
        <f>VLOOKUP($D2295,Artslister!$A$1:$W$99,5,FALSE)</f>
        <v>Plantae</v>
      </c>
      <c r="P2295" t="str">
        <f>VLOOKUP($D2295,Artslister!$A$1:$W$99,6,FALSE)</f>
        <v>Magnoliophyta</v>
      </c>
      <c r="Q2295" t="str">
        <f>VLOOKUP($D2295,Artslister!$A$1:$W$99,7,FALSE)</f>
        <v>Eudicots</v>
      </c>
      <c r="R2295" t="str">
        <f>VLOOKUP($D2295,Artslister!$A$1:$W$99,8,FALSE)</f>
        <v>Rosales</v>
      </c>
      <c r="S2295" t="str">
        <f>VLOOKUP($D2295,Artslister!$A$1:$W$99,9,FALSE)</f>
        <v>Rosaceae</v>
      </c>
      <c r="T2295" t="str">
        <f>VLOOKUP($D2295,Artslister!$A$1:$W$99,10,FALSE)</f>
        <v>Cotoneaster</v>
      </c>
      <c r="U2295" t="str">
        <f>VLOOKUP($D2295,Artslister!$A$1:$W$99,11,FALSE)</f>
        <v>integerrimus</v>
      </c>
      <c r="V2295">
        <f>VLOOKUP($D2295,Artslister!$A$1:$W$99,12,FALSE)</f>
        <v>0</v>
      </c>
      <c r="W2295" t="str">
        <f>VLOOKUP($D2295,Artslister!$A$1:$W$99,13,FALSE)</f>
        <v>Medik.</v>
      </c>
      <c r="X2295" t="e">
        <f>VLOOKUP($D2295,Artslister!$A$1:$W$99,15,FALSE)</f>
        <v>#REF!</v>
      </c>
      <c r="Y2295" t="e">
        <f>VLOOKUP($D2295,Artslister!$A$1:$W$99,17,FALSE)</f>
        <v>#N/A</v>
      </c>
    </row>
    <row r="2296" spans="1:25" hidden="1" x14ac:dyDescent="0.3">
      <c r="A2296" t="s">
        <v>57</v>
      </c>
      <c r="B2296">
        <v>2017</v>
      </c>
      <c r="C2296" t="s">
        <v>1648</v>
      </c>
      <c r="D2296" t="s">
        <v>2020</v>
      </c>
      <c r="E2296">
        <v>1</v>
      </c>
      <c r="F2296">
        <v>1</v>
      </c>
      <c r="L2296" t="str">
        <f>VLOOKUP($D2296,Artslister!$A$1:$W$99,2,FALSE)</f>
        <v>Carlina vulgaris</v>
      </c>
      <c r="M2296" t="str">
        <f>VLOOKUP($D2296,Artslister!$A$1:$W$99,3,FALSE)</f>
        <v>100474</v>
      </c>
      <c r="N2296" t="str">
        <f>VLOOKUP($D2296,Artslister!$A$1:$W$99,4,FALSE)</f>
        <v>60434</v>
      </c>
      <c r="O2296" t="str">
        <f>VLOOKUP($D2296,Artslister!$A$1:$W$99,5,FALSE)</f>
        <v>Plantae</v>
      </c>
      <c r="P2296" t="str">
        <f>VLOOKUP($D2296,Artslister!$A$1:$W$99,6,FALSE)</f>
        <v>Magnoliophyta</v>
      </c>
      <c r="Q2296" t="str">
        <f>VLOOKUP($D2296,Artslister!$A$1:$W$99,7,FALSE)</f>
        <v>Eudicots</v>
      </c>
      <c r="R2296" t="str">
        <f>VLOOKUP($D2296,Artslister!$A$1:$W$99,8,FALSE)</f>
        <v>Asterales</v>
      </c>
      <c r="S2296" t="str">
        <f>VLOOKUP($D2296,Artslister!$A$1:$W$99,9,FALSE)</f>
        <v>Asteraceae</v>
      </c>
      <c r="T2296" t="str">
        <f>VLOOKUP($D2296,Artslister!$A$1:$W$99,10,FALSE)</f>
        <v>Carlina</v>
      </c>
      <c r="U2296" t="str">
        <f>VLOOKUP($D2296,Artslister!$A$1:$W$99,11,FALSE)</f>
        <v>vulgaris</v>
      </c>
      <c r="V2296">
        <f>VLOOKUP($D2296,Artslister!$A$1:$W$99,12,FALSE)</f>
        <v>0</v>
      </c>
      <c r="W2296" t="str">
        <f>VLOOKUP($D2296,Artslister!$A$1:$W$99,13,FALSE)</f>
        <v>L.</v>
      </c>
      <c r="X2296" t="e">
        <f>VLOOKUP($D2296,Artslister!$A$1:$W$99,15,FALSE)</f>
        <v>#REF!</v>
      </c>
      <c r="Y2296" t="e">
        <f>VLOOKUP($D2296,Artslister!$A$1:$W$99,17,FALSE)</f>
        <v>#N/A</v>
      </c>
    </row>
    <row r="2297" spans="1:25" hidden="1" x14ac:dyDescent="0.3">
      <c r="A2297" t="s">
        <v>57</v>
      </c>
      <c r="B2297">
        <v>2018</v>
      </c>
      <c r="C2297" t="s">
        <v>1648</v>
      </c>
      <c r="D2297" t="s">
        <v>2020</v>
      </c>
      <c r="E2297">
        <v>1</v>
      </c>
      <c r="F2297">
        <v>1</v>
      </c>
      <c r="L2297" t="str">
        <f>VLOOKUP($D2297,Artslister!$A$1:$W$99,2,FALSE)</f>
        <v>Carlina vulgaris</v>
      </c>
      <c r="M2297" t="str">
        <f>VLOOKUP($D2297,Artslister!$A$1:$W$99,3,FALSE)</f>
        <v>100474</v>
      </c>
      <c r="N2297" t="str">
        <f>VLOOKUP($D2297,Artslister!$A$1:$W$99,4,FALSE)</f>
        <v>60434</v>
      </c>
      <c r="O2297" t="str">
        <f>VLOOKUP($D2297,Artslister!$A$1:$W$99,5,FALSE)</f>
        <v>Plantae</v>
      </c>
      <c r="P2297" t="str">
        <f>VLOOKUP($D2297,Artslister!$A$1:$W$99,6,FALSE)</f>
        <v>Magnoliophyta</v>
      </c>
      <c r="Q2297" t="str">
        <f>VLOOKUP($D2297,Artslister!$A$1:$W$99,7,FALSE)</f>
        <v>Eudicots</v>
      </c>
      <c r="R2297" t="str">
        <f>VLOOKUP($D2297,Artslister!$A$1:$W$99,8,FALSE)</f>
        <v>Asterales</v>
      </c>
      <c r="S2297" t="str">
        <f>VLOOKUP($D2297,Artslister!$A$1:$W$99,9,FALSE)</f>
        <v>Asteraceae</v>
      </c>
      <c r="T2297" t="str">
        <f>VLOOKUP($D2297,Artslister!$A$1:$W$99,10,FALSE)</f>
        <v>Carlina</v>
      </c>
      <c r="U2297" t="str">
        <f>VLOOKUP($D2297,Artslister!$A$1:$W$99,11,FALSE)</f>
        <v>vulgaris</v>
      </c>
      <c r="V2297">
        <f>VLOOKUP($D2297,Artslister!$A$1:$W$99,12,FALSE)</f>
        <v>0</v>
      </c>
      <c r="W2297" t="str">
        <f>VLOOKUP($D2297,Artslister!$A$1:$W$99,13,FALSE)</f>
        <v>L.</v>
      </c>
      <c r="X2297" t="e">
        <f>VLOOKUP($D2297,Artslister!$A$1:$W$99,15,FALSE)</f>
        <v>#REF!</v>
      </c>
      <c r="Y2297" t="e">
        <f>VLOOKUP($D2297,Artslister!$A$1:$W$99,17,FALSE)</f>
        <v>#N/A</v>
      </c>
    </row>
    <row r="2298" spans="1:25" hidden="1" x14ac:dyDescent="0.3">
      <c r="A2298" t="s">
        <v>139</v>
      </c>
      <c r="B2298">
        <v>2021</v>
      </c>
      <c r="C2298" t="s">
        <v>1244</v>
      </c>
      <c r="D2298" t="s">
        <v>1987</v>
      </c>
      <c r="E2298">
        <v>1</v>
      </c>
      <c r="F2298">
        <v>1</v>
      </c>
      <c r="H2298">
        <v>1</v>
      </c>
      <c r="L2298" t="str">
        <f>VLOOKUP($D2298,Artslister!$A$1:$W$99,2,FALSE)</f>
        <v>Cotoneaster niger</v>
      </c>
      <c r="M2298" t="str">
        <f>VLOOKUP($D2298,Artslister!$A$1:$W$99,3,FALSE)</f>
        <v>103282</v>
      </c>
      <c r="N2298" t="str">
        <f>VLOOKUP($D2298,Artslister!$A$1:$W$99,4,FALSE)</f>
        <v>160576</v>
      </c>
      <c r="O2298" t="str">
        <f>VLOOKUP($D2298,Artslister!$A$1:$W$99,5,FALSE)</f>
        <v>Plantae</v>
      </c>
      <c r="P2298" t="str">
        <f>VLOOKUP($D2298,Artslister!$A$1:$W$99,6,FALSE)</f>
        <v>Magnoliophyta</v>
      </c>
      <c r="Q2298" t="str">
        <f>VLOOKUP($D2298,Artslister!$A$1:$W$99,7,FALSE)</f>
        <v>Eudicots</v>
      </c>
      <c r="R2298" t="str">
        <f>VLOOKUP($D2298,Artslister!$A$1:$W$99,8,FALSE)</f>
        <v>Rosales</v>
      </c>
      <c r="S2298" t="str">
        <f>VLOOKUP($D2298,Artslister!$A$1:$W$99,9,FALSE)</f>
        <v>Rosaceae</v>
      </c>
      <c r="T2298" t="str">
        <f>VLOOKUP($D2298,Artslister!$A$1:$W$99,10,FALSE)</f>
        <v>Cotoneaster</v>
      </c>
      <c r="U2298" t="str">
        <f>VLOOKUP($D2298,Artslister!$A$1:$W$99,11,FALSE)</f>
        <v>niger</v>
      </c>
      <c r="V2298">
        <f>VLOOKUP($D2298,Artslister!$A$1:$W$99,12,FALSE)</f>
        <v>0</v>
      </c>
      <c r="W2298" t="str">
        <f>VLOOKUP($D2298,Artslister!$A$1:$W$99,13,FALSE)</f>
        <v>(Wahlb.) Fr.</v>
      </c>
      <c r="X2298" t="e">
        <f>VLOOKUP($D2298,Artslister!$A$1:$W$99,15,FALSE)</f>
        <v>#REF!</v>
      </c>
      <c r="Y2298" t="e">
        <f>VLOOKUP($D2298,Artslister!$A$1:$W$99,17,FALSE)</f>
        <v>#N/A</v>
      </c>
    </row>
    <row r="2299" spans="1:25" hidden="1" x14ac:dyDescent="0.3">
      <c r="A2299" t="s">
        <v>117</v>
      </c>
      <c r="B2299">
        <v>2021</v>
      </c>
      <c r="C2299" t="s">
        <v>1406</v>
      </c>
      <c r="D2299" t="s">
        <v>1987</v>
      </c>
      <c r="E2299">
        <v>1</v>
      </c>
      <c r="F2299">
        <v>1</v>
      </c>
      <c r="H2299">
        <v>1</v>
      </c>
      <c r="L2299" t="str">
        <f>VLOOKUP($D2299,Artslister!$A$1:$W$99,2,FALSE)</f>
        <v>Cotoneaster niger</v>
      </c>
      <c r="M2299" t="str">
        <f>VLOOKUP($D2299,Artslister!$A$1:$W$99,3,FALSE)</f>
        <v>103282</v>
      </c>
      <c r="N2299" t="str">
        <f>VLOOKUP($D2299,Artslister!$A$1:$W$99,4,FALSE)</f>
        <v>160576</v>
      </c>
      <c r="O2299" t="str">
        <f>VLOOKUP($D2299,Artslister!$A$1:$W$99,5,FALSE)</f>
        <v>Plantae</v>
      </c>
      <c r="P2299" t="str">
        <f>VLOOKUP($D2299,Artslister!$A$1:$W$99,6,FALSE)</f>
        <v>Magnoliophyta</v>
      </c>
      <c r="Q2299" t="str">
        <f>VLOOKUP($D2299,Artslister!$A$1:$W$99,7,FALSE)</f>
        <v>Eudicots</v>
      </c>
      <c r="R2299" t="str">
        <f>VLOOKUP($D2299,Artslister!$A$1:$W$99,8,FALSE)</f>
        <v>Rosales</v>
      </c>
      <c r="S2299" t="str">
        <f>VLOOKUP($D2299,Artslister!$A$1:$W$99,9,FALSE)</f>
        <v>Rosaceae</v>
      </c>
      <c r="T2299" t="str">
        <f>VLOOKUP($D2299,Artslister!$A$1:$W$99,10,FALSE)</f>
        <v>Cotoneaster</v>
      </c>
      <c r="U2299" t="str">
        <f>VLOOKUP($D2299,Artslister!$A$1:$W$99,11,FALSE)</f>
        <v>niger</v>
      </c>
      <c r="V2299">
        <f>VLOOKUP($D2299,Artslister!$A$1:$W$99,12,FALSE)</f>
        <v>0</v>
      </c>
      <c r="W2299" t="str">
        <f>VLOOKUP($D2299,Artslister!$A$1:$W$99,13,FALSE)</f>
        <v>(Wahlb.) Fr.</v>
      </c>
      <c r="X2299" t="e">
        <f>VLOOKUP($D2299,Artslister!$A$1:$W$99,15,FALSE)</f>
        <v>#REF!</v>
      </c>
      <c r="Y2299" t="e">
        <f>VLOOKUP($D2299,Artslister!$A$1:$W$99,17,FALSE)</f>
        <v>#N/A</v>
      </c>
    </row>
    <row r="2300" spans="1:25" hidden="1" x14ac:dyDescent="0.3">
      <c r="A2300" t="s">
        <v>50</v>
      </c>
      <c r="B2300">
        <v>2022</v>
      </c>
      <c r="C2300" t="s">
        <v>1799</v>
      </c>
      <c r="D2300" t="s">
        <v>1936</v>
      </c>
      <c r="E2300">
        <v>3</v>
      </c>
      <c r="H2300">
        <v>1</v>
      </c>
      <c r="L2300" t="str">
        <f>VLOOKUP($D2300,Artslister!$A$1:$W$99,2,FALSE)</f>
        <v>Cotoneaster integerrimus</v>
      </c>
      <c r="M2300" t="str">
        <f>VLOOKUP($D2300,Artslister!$A$1:$W$99,3,FALSE)</f>
        <v>103276</v>
      </c>
      <c r="N2300" t="str">
        <f>VLOOKUP($D2300,Artslister!$A$1:$W$99,4,FALSE)</f>
        <v>132025</v>
      </c>
      <c r="O2300" t="str">
        <f>VLOOKUP($D2300,Artslister!$A$1:$W$99,5,FALSE)</f>
        <v>Plantae</v>
      </c>
      <c r="P2300" t="str">
        <f>VLOOKUP($D2300,Artslister!$A$1:$W$99,6,FALSE)</f>
        <v>Magnoliophyta</v>
      </c>
      <c r="Q2300" t="str">
        <f>VLOOKUP($D2300,Artslister!$A$1:$W$99,7,FALSE)</f>
        <v>Eudicots</v>
      </c>
      <c r="R2300" t="str">
        <f>VLOOKUP($D2300,Artslister!$A$1:$W$99,8,FALSE)</f>
        <v>Rosales</v>
      </c>
      <c r="S2300" t="str">
        <f>VLOOKUP($D2300,Artslister!$A$1:$W$99,9,FALSE)</f>
        <v>Rosaceae</v>
      </c>
      <c r="T2300" t="str">
        <f>VLOOKUP($D2300,Artslister!$A$1:$W$99,10,FALSE)</f>
        <v>Cotoneaster</v>
      </c>
      <c r="U2300" t="str">
        <f>VLOOKUP($D2300,Artslister!$A$1:$W$99,11,FALSE)</f>
        <v>integerrimus</v>
      </c>
      <c r="V2300">
        <f>VLOOKUP($D2300,Artslister!$A$1:$W$99,12,FALSE)</f>
        <v>0</v>
      </c>
      <c r="W2300" t="str">
        <f>VLOOKUP($D2300,Artslister!$A$1:$W$99,13,FALSE)</f>
        <v>Medik.</v>
      </c>
      <c r="X2300" t="e">
        <f>VLOOKUP($D2300,Artslister!$A$1:$W$99,15,FALSE)</f>
        <v>#REF!</v>
      </c>
      <c r="Y2300" t="e">
        <f>VLOOKUP($D2300,Artslister!$A$1:$W$99,17,FALSE)</f>
        <v>#N/A</v>
      </c>
    </row>
    <row r="2301" spans="1:25" hidden="1" x14ac:dyDescent="0.3">
      <c r="A2301" t="s">
        <v>57</v>
      </c>
      <c r="B2301">
        <v>2019</v>
      </c>
      <c r="C2301" t="s">
        <v>1662</v>
      </c>
      <c r="D2301" t="s">
        <v>2021</v>
      </c>
      <c r="E2301">
        <v>5</v>
      </c>
      <c r="L2301" t="str">
        <f>VLOOKUP($D2301,Artslister!$A$1:$W$99,2,FALSE)</f>
        <v>Syringa vulgaris</v>
      </c>
      <c r="M2301" t="str">
        <f>VLOOKUP($D2301,Artslister!$A$1:$W$99,3,FALSE)</f>
        <v>102416</v>
      </c>
      <c r="N2301" t="str">
        <f>VLOOKUP($D2301,Artslister!$A$1:$W$99,4,FALSE)</f>
        <v>62376</v>
      </c>
      <c r="O2301" t="str">
        <f>VLOOKUP($D2301,Artslister!$A$1:$W$99,5,FALSE)</f>
        <v>Plantae</v>
      </c>
      <c r="P2301" t="str">
        <f>VLOOKUP($D2301,Artslister!$A$1:$W$99,6,FALSE)</f>
        <v>Magnoliophyta</v>
      </c>
      <c r="Q2301" t="str">
        <f>VLOOKUP($D2301,Artslister!$A$1:$W$99,7,FALSE)</f>
        <v>Eudicots</v>
      </c>
      <c r="R2301" t="str">
        <f>VLOOKUP($D2301,Artslister!$A$1:$W$99,8,FALSE)</f>
        <v>Lamiales</v>
      </c>
      <c r="S2301" t="str">
        <f>VLOOKUP($D2301,Artslister!$A$1:$W$99,9,FALSE)</f>
        <v>Oleaceae</v>
      </c>
      <c r="T2301" t="str">
        <f>VLOOKUP($D2301,Artslister!$A$1:$W$99,10,FALSE)</f>
        <v>Syringa</v>
      </c>
      <c r="U2301" t="str">
        <f>VLOOKUP($D2301,Artslister!$A$1:$W$99,11,FALSE)</f>
        <v>vulgaris</v>
      </c>
      <c r="V2301">
        <f>VLOOKUP($D2301,Artslister!$A$1:$W$99,12,FALSE)</f>
        <v>0</v>
      </c>
      <c r="W2301" t="str">
        <f>VLOOKUP($D2301,Artslister!$A$1:$W$99,13,FALSE)</f>
        <v>L.</v>
      </c>
      <c r="X2301" t="e">
        <f>VLOOKUP($D2301,Artslister!$A$1:$W$99,15,FALSE)</f>
        <v>#REF!</v>
      </c>
      <c r="Y2301">
        <f>VLOOKUP($D2301,Artslister!$A$1:$W$99,17,FALSE)</f>
        <v>0</v>
      </c>
    </row>
    <row r="2302" spans="1:25" hidden="1" x14ac:dyDescent="0.3">
      <c r="A2302" t="s">
        <v>50</v>
      </c>
      <c r="B2302">
        <v>2020</v>
      </c>
      <c r="C2302" t="s">
        <v>1808</v>
      </c>
      <c r="D2302" t="s">
        <v>2021</v>
      </c>
      <c r="E2302">
        <v>20</v>
      </c>
      <c r="L2302" t="str">
        <f>VLOOKUP($D2302,Artslister!$A$1:$W$99,2,FALSE)</f>
        <v>Syringa vulgaris</v>
      </c>
      <c r="M2302" t="str">
        <f>VLOOKUP($D2302,Artslister!$A$1:$W$99,3,FALSE)</f>
        <v>102416</v>
      </c>
      <c r="N2302" t="str">
        <f>VLOOKUP($D2302,Artslister!$A$1:$W$99,4,FALSE)</f>
        <v>62376</v>
      </c>
      <c r="O2302" t="str">
        <f>VLOOKUP($D2302,Artslister!$A$1:$W$99,5,FALSE)</f>
        <v>Plantae</v>
      </c>
      <c r="P2302" t="str">
        <f>VLOOKUP($D2302,Artslister!$A$1:$W$99,6,FALSE)</f>
        <v>Magnoliophyta</v>
      </c>
      <c r="Q2302" t="str">
        <f>VLOOKUP($D2302,Artslister!$A$1:$W$99,7,FALSE)</f>
        <v>Eudicots</v>
      </c>
      <c r="R2302" t="str">
        <f>VLOOKUP($D2302,Artslister!$A$1:$W$99,8,FALSE)</f>
        <v>Lamiales</v>
      </c>
      <c r="S2302" t="str">
        <f>VLOOKUP($D2302,Artslister!$A$1:$W$99,9,FALSE)</f>
        <v>Oleaceae</v>
      </c>
      <c r="T2302" t="str">
        <f>VLOOKUP($D2302,Artslister!$A$1:$W$99,10,FALSE)</f>
        <v>Syringa</v>
      </c>
      <c r="U2302" t="str">
        <f>VLOOKUP($D2302,Artslister!$A$1:$W$99,11,FALSE)</f>
        <v>vulgaris</v>
      </c>
      <c r="V2302">
        <f>VLOOKUP($D2302,Artslister!$A$1:$W$99,12,FALSE)</f>
        <v>0</v>
      </c>
      <c r="W2302" t="str">
        <f>VLOOKUP($D2302,Artslister!$A$1:$W$99,13,FALSE)</f>
        <v>L.</v>
      </c>
      <c r="X2302" t="e">
        <f>VLOOKUP($D2302,Artslister!$A$1:$W$99,15,FALSE)</f>
        <v>#REF!</v>
      </c>
      <c r="Y2302">
        <f>VLOOKUP($D2302,Artslister!$A$1:$W$99,17,FALSE)</f>
        <v>0</v>
      </c>
    </row>
    <row r="2303" spans="1:25" hidden="1" x14ac:dyDescent="0.3">
      <c r="A2303" t="s">
        <v>50</v>
      </c>
      <c r="B2303">
        <v>2020</v>
      </c>
      <c r="C2303" t="s">
        <v>1798</v>
      </c>
      <c r="D2303" t="s">
        <v>2021</v>
      </c>
      <c r="E2303">
        <v>45</v>
      </c>
      <c r="L2303" t="str">
        <f>VLOOKUP($D2303,Artslister!$A$1:$W$99,2,FALSE)</f>
        <v>Syringa vulgaris</v>
      </c>
      <c r="M2303" t="str">
        <f>VLOOKUP($D2303,Artslister!$A$1:$W$99,3,FALSE)</f>
        <v>102416</v>
      </c>
      <c r="N2303" t="str">
        <f>VLOOKUP($D2303,Artslister!$A$1:$W$99,4,FALSE)</f>
        <v>62376</v>
      </c>
      <c r="O2303" t="str">
        <f>VLOOKUP($D2303,Artslister!$A$1:$W$99,5,FALSE)</f>
        <v>Plantae</v>
      </c>
      <c r="P2303" t="str">
        <f>VLOOKUP($D2303,Artslister!$A$1:$W$99,6,FALSE)</f>
        <v>Magnoliophyta</v>
      </c>
      <c r="Q2303" t="str">
        <f>VLOOKUP($D2303,Artslister!$A$1:$W$99,7,FALSE)</f>
        <v>Eudicots</v>
      </c>
      <c r="R2303" t="str">
        <f>VLOOKUP($D2303,Artslister!$A$1:$W$99,8,FALSE)</f>
        <v>Lamiales</v>
      </c>
      <c r="S2303" t="str">
        <f>VLOOKUP($D2303,Artslister!$A$1:$W$99,9,FALSE)</f>
        <v>Oleaceae</v>
      </c>
      <c r="T2303" t="str">
        <f>VLOOKUP($D2303,Artslister!$A$1:$W$99,10,FALSE)</f>
        <v>Syringa</v>
      </c>
      <c r="U2303" t="str">
        <f>VLOOKUP($D2303,Artslister!$A$1:$W$99,11,FALSE)</f>
        <v>vulgaris</v>
      </c>
      <c r="V2303">
        <f>VLOOKUP($D2303,Artslister!$A$1:$W$99,12,FALSE)</f>
        <v>0</v>
      </c>
      <c r="W2303" t="str">
        <f>VLOOKUP($D2303,Artslister!$A$1:$W$99,13,FALSE)</f>
        <v>L.</v>
      </c>
      <c r="X2303" t="e">
        <f>VLOOKUP($D2303,Artslister!$A$1:$W$99,15,FALSE)</f>
        <v>#REF!</v>
      </c>
      <c r="Y2303">
        <f>VLOOKUP($D2303,Artslister!$A$1:$W$99,17,FALSE)</f>
        <v>0</v>
      </c>
    </row>
    <row r="2304" spans="1:25" hidden="1" x14ac:dyDescent="0.3">
      <c r="A2304" t="s">
        <v>50</v>
      </c>
      <c r="B2304">
        <v>2021</v>
      </c>
      <c r="C2304" t="s">
        <v>1798</v>
      </c>
      <c r="D2304" t="s">
        <v>2021</v>
      </c>
      <c r="E2304">
        <v>55</v>
      </c>
      <c r="H2304">
        <v>1</v>
      </c>
      <c r="I2304">
        <v>1</v>
      </c>
      <c r="L2304" t="str">
        <f>VLOOKUP($D2304,Artslister!$A$1:$W$99,2,FALSE)</f>
        <v>Syringa vulgaris</v>
      </c>
      <c r="M2304" t="str">
        <f>VLOOKUP($D2304,Artslister!$A$1:$W$99,3,FALSE)</f>
        <v>102416</v>
      </c>
      <c r="N2304" t="str">
        <f>VLOOKUP($D2304,Artslister!$A$1:$W$99,4,FALSE)</f>
        <v>62376</v>
      </c>
      <c r="O2304" t="str">
        <f>VLOOKUP($D2304,Artslister!$A$1:$W$99,5,FALSE)</f>
        <v>Plantae</v>
      </c>
      <c r="P2304" t="str">
        <f>VLOOKUP($D2304,Artslister!$A$1:$W$99,6,FALSE)</f>
        <v>Magnoliophyta</v>
      </c>
      <c r="Q2304" t="str">
        <f>VLOOKUP($D2304,Artslister!$A$1:$W$99,7,FALSE)</f>
        <v>Eudicots</v>
      </c>
      <c r="R2304" t="str">
        <f>VLOOKUP($D2304,Artslister!$A$1:$W$99,8,FALSE)</f>
        <v>Lamiales</v>
      </c>
      <c r="S2304" t="str">
        <f>VLOOKUP($D2304,Artslister!$A$1:$W$99,9,FALSE)</f>
        <v>Oleaceae</v>
      </c>
      <c r="T2304" t="str">
        <f>VLOOKUP($D2304,Artslister!$A$1:$W$99,10,FALSE)</f>
        <v>Syringa</v>
      </c>
      <c r="U2304" t="str">
        <f>VLOOKUP($D2304,Artslister!$A$1:$W$99,11,FALSE)</f>
        <v>vulgaris</v>
      </c>
      <c r="V2304">
        <f>VLOOKUP($D2304,Artslister!$A$1:$W$99,12,FALSE)</f>
        <v>0</v>
      </c>
      <c r="W2304" t="str">
        <f>VLOOKUP($D2304,Artslister!$A$1:$W$99,13,FALSE)</f>
        <v>L.</v>
      </c>
      <c r="X2304" t="e">
        <f>VLOOKUP($D2304,Artslister!$A$1:$W$99,15,FALSE)</f>
        <v>#REF!</v>
      </c>
      <c r="Y2304">
        <f>VLOOKUP($D2304,Artslister!$A$1:$W$99,17,FALSE)</f>
        <v>0</v>
      </c>
    </row>
    <row r="2305" spans="1:25" hidden="1" x14ac:dyDescent="0.3">
      <c r="A2305" t="s">
        <v>50</v>
      </c>
      <c r="B2305">
        <v>2022</v>
      </c>
      <c r="C2305" t="s">
        <v>1802</v>
      </c>
      <c r="D2305" t="s">
        <v>1936</v>
      </c>
      <c r="E2305">
        <v>3</v>
      </c>
      <c r="H2305">
        <v>1</v>
      </c>
      <c r="L2305" t="str">
        <f>VLOOKUP($D2305,Artslister!$A$1:$W$99,2,FALSE)</f>
        <v>Cotoneaster integerrimus</v>
      </c>
      <c r="M2305" t="str">
        <f>VLOOKUP($D2305,Artslister!$A$1:$W$99,3,FALSE)</f>
        <v>103276</v>
      </c>
      <c r="N2305" t="str">
        <f>VLOOKUP($D2305,Artslister!$A$1:$W$99,4,FALSE)</f>
        <v>132025</v>
      </c>
      <c r="O2305" t="str">
        <f>VLOOKUP($D2305,Artslister!$A$1:$W$99,5,FALSE)</f>
        <v>Plantae</v>
      </c>
      <c r="P2305" t="str">
        <f>VLOOKUP($D2305,Artslister!$A$1:$W$99,6,FALSE)</f>
        <v>Magnoliophyta</v>
      </c>
      <c r="Q2305" t="str">
        <f>VLOOKUP($D2305,Artslister!$A$1:$W$99,7,FALSE)</f>
        <v>Eudicots</v>
      </c>
      <c r="R2305" t="str">
        <f>VLOOKUP($D2305,Artslister!$A$1:$W$99,8,FALSE)</f>
        <v>Rosales</v>
      </c>
      <c r="S2305" t="str">
        <f>VLOOKUP($D2305,Artslister!$A$1:$W$99,9,FALSE)</f>
        <v>Rosaceae</v>
      </c>
      <c r="T2305" t="str">
        <f>VLOOKUP($D2305,Artslister!$A$1:$W$99,10,FALSE)</f>
        <v>Cotoneaster</v>
      </c>
      <c r="U2305" t="str">
        <f>VLOOKUP($D2305,Artslister!$A$1:$W$99,11,FALSE)</f>
        <v>integerrimus</v>
      </c>
      <c r="V2305">
        <f>VLOOKUP($D2305,Artslister!$A$1:$W$99,12,FALSE)</f>
        <v>0</v>
      </c>
      <c r="W2305" t="str">
        <f>VLOOKUP($D2305,Artslister!$A$1:$W$99,13,FALSE)</f>
        <v>Medik.</v>
      </c>
      <c r="X2305" t="e">
        <f>VLOOKUP($D2305,Artslister!$A$1:$W$99,15,FALSE)</f>
        <v>#REF!</v>
      </c>
      <c r="Y2305" t="e">
        <f>VLOOKUP($D2305,Artslister!$A$1:$W$99,17,FALSE)</f>
        <v>#N/A</v>
      </c>
    </row>
    <row r="2306" spans="1:25" hidden="1" x14ac:dyDescent="0.3">
      <c r="A2306" t="s">
        <v>50</v>
      </c>
      <c r="B2306">
        <v>2022</v>
      </c>
      <c r="C2306" t="s">
        <v>1813</v>
      </c>
      <c r="D2306" t="s">
        <v>1113</v>
      </c>
      <c r="E2306">
        <v>2</v>
      </c>
      <c r="I2306">
        <v>1</v>
      </c>
      <c r="L2306" t="str">
        <f>VLOOKUP($D2306,Artslister!$A$1:$W$99,2,FALSE)</f>
        <v>Pinus sylvestris</v>
      </c>
      <c r="M2306" t="str">
        <f>VLOOKUP($D2306,Artslister!$A$1:$W$99,3,FALSE)</f>
        <v>103825</v>
      </c>
      <c r="N2306" t="str">
        <f>VLOOKUP($D2306,Artslister!$A$1:$W$99,4,FALSE)</f>
        <v>135419</v>
      </c>
      <c r="O2306" t="str">
        <f>VLOOKUP($D2306,Artslister!$A$1:$W$99,5,FALSE)</f>
        <v>Plantae</v>
      </c>
      <c r="P2306" t="str">
        <f>VLOOKUP($D2306,Artslister!$A$1:$W$99,6,FALSE)</f>
        <v>Pinophyta</v>
      </c>
      <c r="Q2306" t="str">
        <f>VLOOKUP($D2306,Artslister!$A$1:$W$99,7,FALSE)</f>
        <v>Pinopsida</v>
      </c>
      <c r="R2306" t="str">
        <f>VLOOKUP($D2306,Artslister!$A$1:$W$99,8,FALSE)</f>
        <v>Pinales</v>
      </c>
      <c r="S2306" t="str">
        <f>VLOOKUP($D2306,Artslister!$A$1:$W$99,9,FALSE)</f>
        <v>Pinaceae</v>
      </c>
      <c r="T2306" t="str">
        <f>VLOOKUP($D2306,Artslister!$A$1:$W$99,10,FALSE)</f>
        <v>Pinus</v>
      </c>
      <c r="U2306" t="str">
        <f>VLOOKUP($D2306,Artslister!$A$1:$W$99,11,FALSE)</f>
        <v>sylvestris</v>
      </c>
      <c r="V2306">
        <f>VLOOKUP($D2306,Artslister!$A$1:$W$99,12,FALSE)</f>
        <v>0</v>
      </c>
      <c r="W2306" t="str">
        <f>VLOOKUP($D2306,Artslister!$A$1:$W$99,13,FALSE)</f>
        <v>L.</v>
      </c>
      <c r="X2306" t="e">
        <f>VLOOKUP($D2306,Artslister!$A$1:$W$99,15,FALSE)</f>
        <v>#REF!</v>
      </c>
      <c r="Y2306" t="e">
        <f>VLOOKUP($D2306,Artslister!$A$1:$W$99,17,FALSE)</f>
        <v>#N/A</v>
      </c>
    </row>
    <row r="2307" spans="1:25" hidden="1" x14ac:dyDescent="0.3">
      <c r="A2307" t="s">
        <v>50</v>
      </c>
      <c r="B2307">
        <v>2021</v>
      </c>
      <c r="C2307" t="s">
        <v>1808</v>
      </c>
      <c r="D2307" t="s">
        <v>2022</v>
      </c>
      <c r="E2307">
        <v>1</v>
      </c>
      <c r="L2307" t="str">
        <f>VLOOKUP($D2307,Artslister!$A$1:$W$99,2,FALSE)</f>
        <v>Sempervivum tectorum</v>
      </c>
      <c r="M2307" t="str">
        <f>VLOOKUP($D2307,Artslister!$A$1:$W$99,3,FALSE)</f>
        <v>103606</v>
      </c>
      <c r="N2307" t="str">
        <f>VLOOKUP($D2307,Artslister!$A$1:$W$99,4,FALSE)</f>
        <v>63566</v>
      </c>
      <c r="O2307" t="str">
        <f>VLOOKUP($D2307,Artslister!$A$1:$W$99,5,FALSE)</f>
        <v>Plantae</v>
      </c>
      <c r="P2307" t="str">
        <f>VLOOKUP($D2307,Artslister!$A$1:$W$99,6,FALSE)</f>
        <v>Magnoliophyta</v>
      </c>
      <c r="Q2307" t="str">
        <f>VLOOKUP($D2307,Artslister!$A$1:$W$99,7,FALSE)</f>
        <v>Eudicots</v>
      </c>
      <c r="R2307" t="str">
        <f>VLOOKUP($D2307,Artslister!$A$1:$W$99,8,FALSE)</f>
        <v>Saxifragales</v>
      </c>
      <c r="S2307" t="str">
        <f>VLOOKUP($D2307,Artslister!$A$1:$W$99,9,FALSE)</f>
        <v>Crassulaceae</v>
      </c>
      <c r="T2307" t="str">
        <f>VLOOKUP($D2307,Artslister!$A$1:$W$99,10,FALSE)</f>
        <v>Sempervivum</v>
      </c>
      <c r="U2307" t="str">
        <f>VLOOKUP($D2307,Artslister!$A$1:$W$99,11,FALSE)</f>
        <v>tectorum</v>
      </c>
      <c r="V2307">
        <f>VLOOKUP($D2307,Artslister!$A$1:$W$99,12,FALSE)</f>
        <v>0</v>
      </c>
      <c r="W2307" t="str">
        <f>VLOOKUP($D2307,Artslister!$A$1:$W$99,13,FALSE)</f>
        <v>L.</v>
      </c>
      <c r="X2307" t="e">
        <f>VLOOKUP($D2307,Artslister!$A$1:$W$99,15,FALSE)</f>
        <v>#REF!</v>
      </c>
      <c r="Y2307" t="str">
        <f>VLOOKUP($D2307,Artslister!$A$1:$W$99,17,FALSE)</f>
        <v>LO</v>
      </c>
    </row>
    <row r="2308" spans="1:25" hidden="1" x14ac:dyDescent="0.3">
      <c r="A2308" t="s">
        <v>50</v>
      </c>
      <c r="B2308">
        <v>2022</v>
      </c>
      <c r="C2308" t="s">
        <v>1800</v>
      </c>
      <c r="D2308" t="s">
        <v>404</v>
      </c>
      <c r="E2308">
        <v>2</v>
      </c>
      <c r="G2308">
        <v>2</v>
      </c>
      <c r="L2308" t="str">
        <f>VLOOKUP($D2308,Artslister!$A$1:$W$99,2,FALSE)</f>
        <v>Phedimus spurius</v>
      </c>
      <c r="M2308" t="str">
        <f>VLOOKUP($D2308,Artslister!$A$1:$W$99,3,FALSE)</f>
        <v>103590</v>
      </c>
      <c r="N2308" t="str">
        <f>VLOOKUP($D2308,Artslister!$A$1:$W$99,4,FALSE)</f>
        <v>135286</v>
      </c>
      <c r="O2308" t="str">
        <f>VLOOKUP($D2308,Artslister!$A$1:$W$99,5,FALSE)</f>
        <v>Plantae</v>
      </c>
      <c r="P2308" t="str">
        <f>VLOOKUP($D2308,Artslister!$A$1:$W$99,6,FALSE)</f>
        <v>Magnoliophyta</v>
      </c>
      <c r="Q2308" t="str">
        <f>VLOOKUP($D2308,Artslister!$A$1:$W$99,7,FALSE)</f>
        <v>Eudicots</v>
      </c>
      <c r="R2308" t="str">
        <f>VLOOKUP($D2308,Artslister!$A$1:$W$99,8,FALSE)</f>
        <v>Saxifragales</v>
      </c>
      <c r="S2308" t="str">
        <f>VLOOKUP($D2308,Artslister!$A$1:$W$99,9,FALSE)</f>
        <v>Crassulaceae</v>
      </c>
      <c r="T2308" t="str">
        <f>VLOOKUP($D2308,Artslister!$A$1:$W$99,10,FALSE)</f>
        <v>Phedimus</v>
      </c>
      <c r="U2308" t="str">
        <f>VLOOKUP($D2308,Artslister!$A$1:$W$99,11,FALSE)</f>
        <v>spurius</v>
      </c>
      <c r="V2308">
        <f>VLOOKUP($D2308,Artslister!$A$1:$W$99,12,FALSE)</f>
        <v>0</v>
      </c>
      <c r="W2308" t="str">
        <f>VLOOKUP($D2308,Artslister!$A$1:$W$99,13,FALSE)</f>
        <v>(M.Bieb.) t Hart</v>
      </c>
      <c r="X2308" t="e">
        <f>VLOOKUP($D2308,Artslister!$A$1:$W$99,15,FALSE)</f>
        <v>#REF!</v>
      </c>
      <c r="Y2308" t="str">
        <f>VLOOKUP($D2308,Artslister!$A$1:$W$99,17,FALSE)</f>
        <v>SE</v>
      </c>
    </row>
    <row r="2309" spans="1:25" hidden="1" x14ac:dyDescent="0.3">
      <c r="A2309" t="s">
        <v>1932</v>
      </c>
      <c r="B2309">
        <v>2018</v>
      </c>
      <c r="C2309" t="s">
        <v>1380</v>
      </c>
      <c r="D2309" t="s">
        <v>1941</v>
      </c>
      <c r="E2309" t="s">
        <v>267</v>
      </c>
      <c r="L2309" t="str">
        <f>VLOOKUP($D2309,Artslister!$A$1:$W$99,2,FALSE)</f>
        <v>Rubus saxatilis</v>
      </c>
      <c r="M2309" t="str">
        <f>VLOOKUP($D2309,Artslister!$A$1:$W$99,3,FALSE)</f>
        <v>103450</v>
      </c>
      <c r="N2309" t="str">
        <f>VLOOKUP($D2309,Artslister!$A$1:$W$99,4,FALSE)</f>
        <v>63410</v>
      </c>
      <c r="O2309" t="str">
        <f>VLOOKUP($D2309,Artslister!$A$1:$W$99,5,FALSE)</f>
        <v>Plantae</v>
      </c>
      <c r="P2309" t="str">
        <f>VLOOKUP($D2309,Artslister!$A$1:$W$99,6,FALSE)</f>
        <v>Magnoliophyta</v>
      </c>
      <c r="Q2309" t="str">
        <f>VLOOKUP($D2309,Artslister!$A$1:$W$99,7,FALSE)</f>
        <v>Eudicots</v>
      </c>
      <c r="R2309" t="str">
        <f>VLOOKUP($D2309,Artslister!$A$1:$W$99,8,FALSE)</f>
        <v>Rosales</v>
      </c>
      <c r="S2309" t="str">
        <f>VLOOKUP($D2309,Artslister!$A$1:$W$99,9,FALSE)</f>
        <v>Rosaceae</v>
      </c>
      <c r="T2309" t="str">
        <f>VLOOKUP($D2309,Artslister!$A$1:$W$99,10,FALSE)</f>
        <v>Rubus</v>
      </c>
      <c r="U2309" t="str">
        <f>VLOOKUP($D2309,Artslister!$A$1:$W$99,11,FALSE)</f>
        <v>saxatilis</v>
      </c>
      <c r="V2309">
        <f>VLOOKUP($D2309,Artslister!$A$1:$W$99,12,FALSE)</f>
        <v>0</v>
      </c>
      <c r="W2309" t="str">
        <f>VLOOKUP($D2309,Artslister!$A$1:$W$99,13,FALSE)</f>
        <v>L.</v>
      </c>
      <c r="X2309" t="e">
        <f>VLOOKUP($D2309,Artslister!$A$1:$W$99,15,FALSE)</f>
        <v>#REF!</v>
      </c>
      <c r="Y2309" t="e">
        <f>VLOOKUP($D2309,Artslister!$A$1:$W$99,17,FALSE)</f>
        <v>#N/A</v>
      </c>
    </row>
    <row r="2310" spans="1:25" hidden="1" x14ac:dyDescent="0.3">
      <c r="A2310" t="s">
        <v>13</v>
      </c>
      <c r="B2310">
        <v>2021</v>
      </c>
      <c r="C2310" t="s">
        <v>1318</v>
      </c>
      <c r="D2310" t="s">
        <v>1941</v>
      </c>
      <c r="E2310">
        <v>2</v>
      </c>
      <c r="H2310">
        <v>1</v>
      </c>
      <c r="L2310" t="str">
        <f>VLOOKUP($D2310,Artslister!$A$1:$W$99,2,FALSE)</f>
        <v>Rubus saxatilis</v>
      </c>
      <c r="M2310" t="str">
        <f>VLOOKUP($D2310,Artslister!$A$1:$W$99,3,FALSE)</f>
        <v>103450</v>
      </c>
      <c r="N2310" t="str">
        <f>VLOOKUP($D2310,Artslister!$A$1:$W$99,4,FALSE)</f>
        <v>63410</v>
      </c>
      <c r="O2310" t="str">
        <f>VLOOKUP($D2310,Artslister!$A$1:$W$99,5,FALSE)</f>
        <v>Plantae</v>
      </c>
      <c r="P2310" t="str">
        <f>VLOOKUP($D2310,Artslister!$A$1:$W$99,6,FALSE)</f>
        <v>Magnoliophyta</v>
      </c>
      <c r="Q2310" t="str">
        <f>VLOOKUP($D2310,Artslister!$A$1:$W$99,7,FALSE)</f>
        <v>Eudicots</v>
      </c>
      <c r="R2310" t="str">
        <f>VLOOKUP($D2310,Artslister!$A$1:$W$99,8,FALSE)</f>
        <v>Rosales</v>
      </c>
      <c r="S2310" t="str">
        <f>VLOOKUP($D2310,Artslister!$A$1:$W$99,9,FALSE)</f>
        <v>Rosaceae</v>
      </c>
      <c r="T2310" t="str">
        <f>VLOOKUP($D2310,Artslister!$A$1:$W$99,10,FALSE)</f>
        <v>Rubus</v>
      </c>
      <c r="U2310" t="str">
        <f>VLOOKUP($D2310,Artslister!$A$1:$W$99,11,FALSE)</f>
        <v>saxatilis</v>
      </c>
      <c r="V2310">
        <f>VLOOKUP($D2310,Artslister!$A$1:$W$99,12,FALSE)</f>
        <v>0</v>
      </c>
      <c r="W2310" t="str">
        <f>VLOOKUP($D2310,Artslister!$A$1:$W$99,13,FALSE)</f>
        <v>L.</v>
      </c>
      <c r="X2310" t="e">
        <f>VLOOKUP($D2310,Artslister!$A$1:$W$99,15,FALSE)</f>
        <v>#REF!</v>
      </c>
      <c r="Y2310" t="e">
        <f>VLOOKUP($D2310,Artslister!$A$1:$W$99,17,FALSE)</f>
        <v>#N/A</v>
      </c>
    </row>
    <row r="2311" spans="1:25" hidden="1" x14ac:dyDescent="0.3">
      <c r="A2311" t="s">
        <v>50</v>
      </c>
      <c r="B2311">
        <v>2022</v>
      </c>
      <c r="C2311" t="s">
        <v>1803</v>
      </c>
      <c r="D2311" t="s">
        <v>2002</v>
      </c>
      <c r="E2311">
        <v>0.1</v>
      </c>
      <c r="F2311">
        <v>1</v>
      </c>
      <c r="L2311" t="str">
        <f>VLOOKUP($D2311,Artslister!$A$1:$W$99,2,FALSE)</f>
        <v>Briza media</v>
      </c>
      <c r="M2311">
        <f>VLOOKUP($D2311,Artslister!$A$1:$W$99,3,FALSE)</f>
        <v>99930</v>
      </c>
      <c r="N2311">
        <f>VLOOKUP($D2311,Artslister!$A$1:$W$99,4,FALSE)</f>
        <v>0</v>
      </c>
      <c r="O2311" t="str">
        <f>VLOOKUP($D2311,Artslister!$A$1:$W$99,5,FALSE)</f>
        <v>Plantae</v>
      </c>
      <c r="P2311" t="str">
        <f>VLOOKUP($D2311,Artslister!$A$1:$W$99,6,FALSE)</f>
        <v>Magnoliophyta</v>
      </c>
      <c r="Q2311" t="str">
        <f>VLOOKUP($D2311,Artslister!$A$1:$W$99,7,FALSE)</f>
        <v>Monocots</v>
      </c>
      <c r="R2311" t="str">
        <f>VLOOKUP($D2311,Artslister!$A$1:$W$99,8,FALSE)</f>
        <v>Poales</v>
      </c>
      <c r="S2311" t="str">
        <f>VLOOKUP($D2311,Artslister!$A$1:$W$99,9,FALSE)</f>
        <v>Poaceae</v>
      </c>
      <c r="T2311" t="str">
        <f>VLOOKUP($D2311,Artslister!$A$1:$W$99,10,FALSE)</f>
        <v>Briza</v>
      </c>
      <c r="U2311" t="str">
        <f>VLOOKUP($D2311,Artslister!$A$1:$W$99,11,FALSE)</f>
        <v>media</v>
      </c>
      <c r="V2311">
        <f>VLOOKUP($D2311,Artslister!$A$1:$W$99,12,FALSE)</f>
        <v>0</v>
      </c>
      <c r="W2311" t="str">
        <f>VLOOKUP($D2311,Artslister!$A$1:$W$99,13,FALSE)</f>
        <v>L.</v>
      </c>
      <c r="X2311" t="e">
        <f>VLOOKUP($D2311,Artslister!$A$1:$W$99,15,FALSE)</f>
        <v>#REF!</v>
      </c>
      <c r="Y2311" t="e">
        <f>VLOOKUP($D2311,Artslister!$A$1:$W$99,17,FALSE)</f>
        <v>#N/A</v>
      </c>
    </row>
    <row r="2312" spans="1:25" hidden="1" x14ac:dyDescent="0.3">
      <c r="A2312" t="s">
        <v>50</v>
      </c>
      <c r="B2312">
        <v>2022</v>
      </c>
      <c r="C2312" t="s">
        <v>1808</v>
      </c>
      <c r="D2312" t="s">
        <v>1982</v>
      </c>
      <c r="E2312">
        <v>5</v>
      </c>
      <c r="F2312">
        <v>1</v>
      </c>
      <c r="L2312" t="str">
        <f>VLOOKUP($D2312,Artslister!$A$1:$W$99,2,FALSE)</f>
        <v>Seseli libanotis</v>
      </c>
      <c r="M2312">
        <f>VLOOKUP($D2312,Artslister!$A$1:$W$99,3,FALSE)</f>
        <v>100366</v>
      </c>
      <c r="N2312">
        <f>VLOOKUP($D2312,Artslister!$A$1:$W$99,4,FALSE)</f>
        <v>0</v>
      </c>
      <c r="O2312" t="str">
        <f>VLOOKUP($D2312,Artslister!$A$1:$W$99,5,FALSE)</f>
        <v>Plantae</v>
      </c>
      <c r="P2312" t="str">
        <f>VLOOKUP($D2312,Artslister!$A$1:$W$99,6,FALSE)</f>
        <v>Magnoliophyta</v>
      </c>
      <c r="Q2312" t="str">
        <f>VLOOKUP($D2312,Artslister!$A$1:$W$99,7,FALSE)</f>
        <v>Eudicots</v>
      </c>
      <c r="R2312" t="str">
        <f>VLOOKUP($D2312,Artslister!$A$1:$W$99,8,FALSE)</f>
        <v>Apiales</v>
      </c>
      <c r="S2312" t="str">
        <f>VLOOKUP($D2312,Artslister!$A$1:$W$99,9,FALSE)</f>
        <v>Apiaceae</v>
      </c>
      <c r="T2312" t="str">
        <f>VLOOKUP($D2312,Artslister!$A$1:$W$99,10,FALSE)</f>
        <v>Seseli</v>
      </c>
      <c r="U2312" t="str">
        <f>VLOOKUP($D2312,Artslister!$A$1:$W$99,11,FALSE)</f>
        <v>libanotis</v>
      </c>
      <c r="V2312">
        <f>VLOOKUP($D2312,Artslister!$A$1:$W$99,12,FALSE)</f>
        <v>0</v>
      </c>
      <c r="W2312" t="str">
        <f>VLOOKUP($D2312,Artslister!$A$1:$W$99,13,FALSE)</f>
        <v>(L.) W.D.J.Koch</v>
      </c>
      <c r="X2312" t="e">
        <f>VLOOKUP($D2312,Artslister!$A$1:$W$99,15,FALSE)</f>
        <v>#REF!</v>
      </c>
      <c r="Y2312" t="e">
        <f>VLOOKUP($D2312,Artslister!$A$1:$W$99,17,FALSE)</f>
        <v>#N/A</v>
      </c>
    </row>
    <row r="2313" spans="1:25" hidden="1" x14ac:dyDescent="0.3">
      <c r="A2313" t="s">
        <v>50</v>
      </c>
      <c r="B2313">
        <v>2022</v>
      </c>
      <c r="C2313" t="s">
        <v>1798</v>
      </c>
      <c r="D2313" t="s">
        <v>1982</v>
      </c>
      <c r="E2313">
        <v>0.1</v>
      </c>
      <c r="F2313">
        <v>1</v>
      </c>
      <c r="L2313" t="str">
        <f>VLOOKUP($D2313,Artslister!$A$1:$W$99,2,FALSE)</f>
        <v>Seseli libanotis</v>
      </c>
      <c r="M2313">
        <f>VLOOKUP($D2313,Artslister!$A$1:$W$99,3,FALSE)</f>
        <v>100366</v>
      </c>
      <c r="N2313">
        <f>VLOOKUP($D2313,Artslister!$A$1:$W$99,4,FALSE)</f>
        <v>0</v>
      </c>
      <c r="O2313" t="str">
        <f>VLOOKUP($D2313,Artslister!$A$1:$W$99,5,FALSE)</f>
        <v>Plantae</v>
      </c>
      <c r="P2313" t="str">
        <f>VLOOKUP($D2313,Artslister!$A$1:$W$99,6,FALSE)</f>
        <v>Magnoliophyta</v>
      </c>
      <c r="Q2313" t="str">
        <f>VLOOKUP($D2313,Artslister!$A$1:$W$99,7,FALSE)</f>
        <v>Eudicots</v>
      </c>
      <c r="R2313" t="str">
        <f>VLOOKUP($D2313,Artslister!$A$1:$W$99,8,FALSE)</f>
        <v>Apiales</v>
      </c>
      <c r="S2313" t="str">
        <f>VLOOKUP($D2313,Artslister!$A$1:$W$99,9,FALSE)</f>
        <v>Apiaceae</v>
      </c>
      <c r="T2313" t="str">
        <f>VLOOKUP($D2313,Artslister!$A$1:$W$99,10,FALSE)</f>
        <v>Seseli</v>
      </c>
      <c r="U2313" t="str">
        <f>VLOOKUP($D2313,Artslister!$A$1:$W$99,11,FALSE)</f>
        <v>libanotis</v>
      </c>
      <c r="V2313">
        <f>VLOOKUP($D2313,Artslister!$A$1:$W$99,12,FALSE)</f>
        <v>0</v>
      </c>
      <c r="W2313" t="str">
        <f>VLOOKUP($D2313,Artslister!$A$1:$W$99,13,FALSE)</f>
        <v>(L.) W.D.J.Koch</v>
      </c>
      <c r="X2313" t="e">
        <f>VLOOKUP($D2313,Artslister!$A$1:$W$99,15,FALSE)</f>
        <v>#REF!</v>
      </c>
      <c r="Y2313" t="e">
        <f>VLOOKUP($D2313,Artslister!$A$1:$W$99,17,FALSE)</f>
        <v>#N/A</v>
      </c>
    </row>
    <row r="2314" spans="1:25" hidden="1" x14ac:dyDescent="0.3">
      <c r="A2314" t="s">
        <v>50</v>
      </c>
      <c r="B2314">
        <v>2022</v>
      </c>
      <c r="C2314" t="s">
        <v>1799</v>
      </c>
      <c r="D2314" t="s">
        <v>1982</v>
      </c>
      <c r="E2314">
        <v>10</v>
      </c>
      <c r="F2314">
        <v>1</v>
      </c>
      <c r="L2314" t="str">
        <f>VLOOKUP($D2314,Artslister!$A$1:$W$99,2,FALSE)</f>
        <v>Seseli libanotis</v>
      </c>
      <c r="M2314">
        <f>VLOOKUP($D2314,Artslister!$A$1:$W$99,3,FALSE)</f>
        <v>100366</v>
      </c>
      <c r="N2314">
        <f>VLOOKUP($D2314,Artslister!$A$1:$W$99,4,FALSE)</f>
        <v>0</v>
      </c>
      <c r="O2314" t="str">
        <f>VLOOKUP($D2314,Artslister!$A$1:$W$99,5,FALSE)</f>
        <v>Plantae</v>
      </c>
      <c r="P2314" t="str">
        <f>VLOOKUP($D2314,Artslister!$A$1:$W$99,6,FALSE)</f>
        <v>Magnoliophyta</v>
      </c>
      <c r="Q2314" t="str">
        <f>VLOOKUP($D2314,Artslister!$A$1:$W$99,7,FALSE)</f>
        <v>Eudicots</v>
      </c>
      <c r="R2314" t="str">
        <f>VLOOKUP($D2314,Artslister!$A$1:$W$99,8,FALSE)</f>
        <v>Apiales</v>
      </c>
      <c r="S2314" t="str">
        <f>VLOOKUP($D2314,Artslister!$A$1:$W$99,9,FALSE)</f>
        <v>Apiaceae</v>
      </c>
      <c r="T2314" t="str">
        <f>VLOOKUP($D2314,Artslister!$A$1:$W$99,10,FALSE)</f>
        <v>Seseli</v>
      </c>
      <c r="U2314" t="str">
        <f>VLOOKUP($D2314,Artslister!$A$1:$W$99,11,FALSE)</f>
        <v>libanotis</v>
      </c>
      <c r="V2314">
        <f>VLOOKUP($D2314,Artslister!$A$1:$W$99,12,FALSE)</f>
        <v>0</v>
      </c>
      <c r="W2314" t="str">
        <f>VLOOKUP($D2314,Artslister!$A$1:$W$99,13,FALSE)</f>
        <v>(L.) W.D.J.Koch</v>
      </c>
      <c r="X2314" t="e">
        <f>VLOOKUP($D2314,Artslister!$A$1:$W$99,15,FALSE)</f>
        <v>#REF!</v>
      </c>
      <c r="Y2314" t="e">
        <f>VLOOKUP($D2314,Artslister!$A$1:$W$99,17,FALSE)</f>
        <v>#N/A</v>
      </c>
    </row>
    <row r="2315" spans="1:25" hidden="1" x14ac:dyDescent="0.3">
      <c r="A2315" t="s">
        <v>50</v>
      </c>
      <c r="B2315">
        <v>2022</v>
      </c>
      <c r="C2315" t="s">
        <v>1806</v>
      </c>
      <c r="D2315" t="s">
        <v>1982</v>
      </c>
      <c r="E2315">
        <v>4</v>
      </c>
      <c r="F2315">
        <v>1</v>
      </c>
      <c r="L2315" t="str">
        <f>VLOOKUP($D2315,Artslister!$A$1:$W$99,2,FALSE)</f>
        <v>Seseli libanotis</v>
      </c>
      <c r="M2315">
        <f>VLOOKUP($D2315,Artslister!$A$1:$W$99,3,FALSE)</f>
        <v>100366</v>
      </c>
      <c r="N2315">
        <f>VLOOKUP($D2315,Artslister!$A$1:$W$99,4,FALSE)</f>
        <v>0</v>
      </c>
      <c r="O2315" t="str">
        <f>VLOOKUP($D2315,Artslister!$A$1:$W$99,5,FALSE)</f>
        <v>Plantae</v>
      </c>
      <c r="P2315" t="str">
        <f>VLOOKUP($D2315,Artslister!$A$1:$W$99,6,FALSE)</f>
        <v>Magnoliophyta</v>
      </c>
      <c r="Q2315" t="str">
        <f>VLOOKUP($D2315,Artslister!$A$1:$W$99,7,FALSE)</f>
        <v>Eudicots</v>
      </c>
      <c r="R2315" t="str">
        <f>VLOOKUP($D2315,Artslister!$A$1:$W$99,8,FALSE)</f>
        <v>Apiales</v>
      </c>
      <c r="S2315" t="str">
        <f>VLOOKUP($D2315,Artslister!$A$1:$W$99,9,FALSE)</f>
        <v>Apiaceae</v>
      </c>
      <c r="T2315" t="str">
        <f>VLOOKUP($D2315,Artslister!$A$1:$W$99,10,FALSE)</f>
        <v>Seseli</v>
      </c>
      <c r="U2315" t="str">
        <f>VLOOKUP($D2315,Artslister!$A$1:$W$99,11,FALSE)</f>
        <v>libanotis</v>
      </c>
      <c r="V2315">
        <f>VLOOKUP($D2315,Artslister!$A$1:$W$99,12,FALSE)</f>
        <v>0</v>
      </c>
      <c r="W2315" t="str">
        <f>VLOOKUP($D2315,Artslister!$A$1:$W$99,13,FALSE)</f>
        <v>(L.) W.D.J.Koch</v>
      </c>
      <c r="X2315" t="e">
        <f>VLOOKUP($D2315,Artslister!$A$1:$W$99,15,FALSE)</f>
        <v>#REF!</v>
      </c>
      <c r="Y2315" t="e">
        <f>VLOOKUP($D2315,Artslister!$A$1:$W$99,17,FALSE)</f>
        <v>#N/A</v>
      </c>
    </row>
    <row r="2316" spans="1:25" hidden="1" x14ac:dyDescent="0.3">
      <c r="A2316" t="s">
        <v>50</v>
      </c>
      <c r="B2316">
        <v>2022</v>
      </c>
      <c r="C2316" t="s">
        <v>1800</v>
      </c>
      <c r="D2316" t="s">
        <v>1982</v>
      </c>
      <c r="E2316">
        <v>3</v>
      </c>
      <c r="F2316">
        <v>1</v>
      </c>
      <c r="L2316" t="str">
        <f>VLOOKUP($D2316,Artslister!$A$1:$W$99,2,FALSE)</f>
        <v>Seseli libanotis</v>
      </c>
      <c r="M2316">
        <f>VLOOKUP($D2316,Artslister!$A$1:$W$99,3,FALSE)</f>
        <v>100366</v>
      </c>
      <c r="N2316">
        <f>VLOOKUP($D2316,Artslister!$A$1:$W$99,4,FALSE)</f>
        <v>0</v>
      </c>
      <c r="O2316" t="str">
        <f>VLOOKUP($D2316,Artslister!$A$1:$W$99,5,FALSE)</f>
        <v>Plantae</v>
      </c>
      <c r="P2316" t="str">
        <f>VLOOKUP($D2316,Artslister!$A$1:$W$99,6,FALSE)</f>
        <v>Magnoliophyta</v>
      </c>
      <c r="Q2316" t="str">
        <f>VLOOKUP($D2316,Artslister!$A$1:$W$99,7,FALSE)</f>
        <v>Eudicots</v>
      </c>
      <c r="R2316" t="str">
        <f>VLOOKUP($D2316,Artslister!$A$1:$W$99,8,FALSE)</f>
        <v>Apiales</v>
      </c>
      <c r="S2316" t="str">
        <f>VLOOKUP($D2316,Artslister!$A$1:$W$99,9,FALSE)</f>
        <v>Apiaceae</v>
      </c>
      <c r="T2316" t="str">
        <f>VLOOKUP($D2316,Artslister!$A$1:$W$99,10,FALSE)</f>
        <v>Seseli</v>
      </c>
      <c r="U2316" t="str">
        <f>VLOOKUP($D2316,Artslister!$A$1:$W$99,11,FALSE)</f>
        <v>libanotis</v>
      </c>
      <c r="V2316">
        <f>VLOOKUP($D2316,Artslister!$A$1:$W$99,12,FALSE)</f>
        <v>0</v>
      </c>
      <c r="W2316" t="str">
        <f>VLOOKUP($D2316,Artslister!$A$1:$W$99,13,FALSE)</f>
        <v>(L.) W.D.J.Koch</v>
      </c>
      <c r="X2316" t="e">
        <f>VLOOKUP($D2316,Artslister!$A$1:$W$99,15,FALSE)</f>
        <v>#REF!</v>
      </c>
      <c r="Y2316" t="e">
        <f>VLOOKUP($D2316,Artslister!$A$1:$W$99,17,FALSE)</f>
        <v>#N/A</v>
      </c>
    </row>
    <row r="2317" spans="1:25" hidden="1" x14ac:dyDescent="0.3">
      <c r="A2317" t="s">
        <v>50</v>
      </c>
      <c r="B2317">
        <v>2022</v>
      </c>
      <c r="C2317" t="s">
        <v>1802</v>
      </c>
      <c r="D2317" t="s">
        <v>1982</v>
      </c>
      <c r="E2317">
        <v>5</v>
      </c>
      <c r="F2317">
        <v>1</v>
      </c>
      <c r="L2317" t="str">
        <f>VLOOKUP($D2317,Artslister!$A$1:$W$99,2,FALSE)</f>
        <v>Seseli libanotis</v>
      </c>
      <c r="M2317">
        <f>VLOOKUP($D2317,Artslister!$A$1:$W$99,3,FALSE)</f>
        <v>100366</v>
      </c>
      <c r="N2317">
        <f>VLOOKUP($D2317,Artslister!$A$1:$W$99,4,FALSE)</f>
        <v>0</v>
      </c>
      <c r="O2317" t="str">
        <f>VLOOKUP($D2317,Artslister!$A$1:$W$99,5,FALSE)</f>
        <v>Plantae</v>
      </c>
      <c r="P2317" t="str">
        <f>VLOOKUP($D2317,Artslister!$A$1:$W$99,6,FALSE)</f>
        <v>Magnoliophyta</v>
      </c>
      <c r="Q2317" t="str">
        <f>VLOOKUP($D2317,Artslister!$A$1:$W$99,7,FALSE)</f>
        <v>Eudicots</v>
      </c>
      <c r="R2317" t="str">
        <f>VLOOKUP($D2317,Artslister!$A$1:$W$99,8,FALSE)</f>
        <v>Apiales</v>
      </c>
      <c r="S2317" t="str">
        <f>VLOOKUP($D2317,Artslister!$A$1:$W$99,9,FALSE)</f>
        <v>Apiaceae</v>
      </c>
      <c r="T2317" t="str">
        <f>VLOOKUP($D2317,Artslister!$A$1:$W$99,10,FALSE)</f>
        <v>Seseli</v>
      </c>
      <c r="U2317" t="str">
        <f>VLOOKUP($D2317,Artslister!$A$1:$W$99,11,FALSE)</f>
        <v>libanotis</v>
      </c>
      <c r="V2317">
        <f>VLOOKUP($D2317,Artslister!$A$1:$W$99,12,FALSE)</f>
        <v>0</v>
      </c>
      <c r="W2317" t="str">
        <f>VLOOKUP($D2317,Artslister!$A$1:$W$99,13,FALSE)</f>
        <v>(L.) W.D.J.Koch</v>
      </c>
      <c r="X2317" t="e">
        <f>VLOOKUP($D2317,Artslister!$A$1:$W$99,15,FALSE)</f>
        <v>#REF!</v>
      </c>
      <c r="Y2317" t="e">
        <f>VLOOKUP($D2317,Artslister!$A$1:$W$99,17,FALSE)</f>
        <v>#N/A</v>
      </c>
    </row>
    <row r="2318" spans="1:25" hidden="1" x14ac:dyDescent="0.3">
      <c r="A2318" t="s">
        <v>50</v>
      </c>
      <c r="B2318">
        <v>2022</v>
      </c>
      <c r="C2318" t="s">
        <v>1803</v>
      </c>
      <c r="D2318" t="s">
        <v>1982</v>
      </c>
      <c r="E2318">
        <v>8</v>
      </c>
      <c r="F2318">
        <v>1</v>
      </c>
      <c r="L2318" t="str">
        <f>VLOOKUP($D2318,Artslister!$A$1:$W$99,2,FALSE)</f>
        <v>Seseli libanotis</v>
      </c>
      <c r="M2318">
        <f>VLOOKUP($D2318,Artslister!$A$1:$W$99,3,FALSE)</f>
        <v>100366</v>
      </c>
      <c r="N2318">
        <f>VLOOKUP($D2318,Artslister!$A$1:$W$99,4,FALSE)</f>
        <v>0</v>
      </c>
      <c r="O2318" t="str">
        <f>VLOOKUP($D2318,Artslister!$A$1:$W$99,5,FALSE)</f>
        <v>Plantae</v>
      </c>
      <c r="P2318" t="str">
        <f>VLOOKUP($D2318,Artslister!$A$1:$W$99,6,FALSE)</f>
        <v>Magnoliophyta</v>
      </c>
      <c r="Q2318" t="str">
        <f>VLOOKUP($D2318,Artslister!$A$1:$W$99,7,FALSE)</f>
        <v>Eudicots</v>
      </c>
      <c r="R2318" t="str">
        <f>VLOOKUP($D2318,Artslister!$A$1:$W$99,8,FALSE)</f>
        <v>Apiales</v>
      </c>
      <c r="S2318" t="str">
        <f>VLOOKUP($D2318,Artslister!$A$1:$W$99,9,FALSE)</f>
        <v>Apiaceae</v>
      </c>
      <c r="T2318" t="str">
        <f>VLOOKUP($D2318,Artslister!$A$1:$W$99,10,FALSE)</f>
        <v>Seseli</v>
      </c>
      <c r="U2318" t="str">
        <f>VLOOKUP($D2318,Artslister!$A$1:$W$99,11,FALSE)</f>
        <v>libanotis</v>
      </c>
      <c r="V2318">
        <f>VLOOKUP($D2318,Artslister!$A$1:$W$99,12,FALSE)</f>
        <v>0</v>
      </c>
      <c r="W2318" t="str">
        <f>VLOOKUP($D2318,Artslister!$A$1:$W$99,13,FALSE)</f>
        <v>(L.) W.D.J.Koch</v>
      </c>
      <c r="X2318" t="e">
        <f>VLOOKUP($D2318,Artslister!$A$1:$W$99,15,FALSE)</f>
        <v>#REF!</v>
      </c>
      <c r="Y2318" t="e">
        <f>VLOOKUP($D2318,Artslister!$A$1:$W$99,17,FALSE)</f>
        <v>#N/A</v>
      </c>
    </row>
    <row r="2319" spans="1:25" hidden="1" x14ac:dyDescent="0.3">
      <c r="A2319" s="20" t="s">
        <v>114</v>
      </c>
      <c r="B2319" s="20">
        <v>2023</v>
      </c>
      <c r="C2319" s="20" t="s">
        <v>1490</v>
      </c>
      <c r="D2319" s="20" t="s">
        <v>667</v>
      </c>
      <c r="E2319" s="20">
        <v>2</v>
      </c>
      <c r="J2319">
        <v>1</v>
      </c>
      <c r="K2319" s="20"/>
      <c r="L2319" t="str">
        <f>VLOOKUP($D2319,Artslister!$A$1:$W$99,2,FALSE)</f>
        <v>Sorbus aucuparia</v>
      </c>
      <c r="M2319" t="str">
        <f>VLOOKUP($D2319,Artslister!$A$1:$W$99,3,FALSE)</f>
        <v>103483</v>
      </c>
      <c r="N2319" t="str">
        <f>VLOOKUP($D2319,Artslister!$A$1:$W$99,4,FALSE)</f>
        <v>137885</v>
      </c>
      <c r="O2319" t="str">
        <f>VLOOKUP($D2319,Artslister!$A$1:$W$99,5,FALSE)</f>
        <v>Plantae</v>
      </c>
      <c r="P2319" t="str">
        <f>VLOOKUP($D2319,Artslister!$A$1:$W$99,6,FALSE)</f>
        <v>Magnoliophyta</v>
      </c>
      <c r="Q2319" t="str">
        <f>VLOOKUP($D2319,Artslister!$A$1:$W$99,7,FALSE)</f>
        <v>Eudicots</v>
      </c>
      <c r="R2319" t="str">
        <f>VLOOKUP($D2319,Artslister!$A$1:$W$99,8,FALSE)</f>
        <v>Rosales</v>
      </c>
      <c r="S2319" t="str">
        <f>VLOOKUP($D2319,Artslister!$A$1:$W$99,9,FALSE)</f>
        <v>Rosaceae</v>
      </c>
      <c r="T2319" t="str">
        <f>VLOOKUP($D2319,Artslister!$A$1:$W$99,10,FALSE)</f>
        <v>Sorbus</v>
      </c>
      <c r="U2319" t="str">
        <f>VLOOKUP($D2319,Artslister!$A$1:$W$99,11,FALSE)</f>
        <v>aucuparia</v>
      </c>
      <c r="V2319">
        <f>VLOOKUP($D2319,Artslister!$A$1:$W$99,12,FALSE)</f>
        <v>0</v>
      </c>
      <c r="W2319" t="str">
        <f>VLOOKUP($D2319,Artslister!$A$1:$W$99,13,FALSE)</f>
        <v>L.</v>
      </c>
      <c r="X2319" t="e">
        <f>VLOOKUP($D2319,Artslister!$A$1:$W$99,15,FALSE)</f>
        <v>#REF!</v>
      </c>
      <c r="Y2319" t="e">
        <f>VLOOKUP($D2319,Artslister!$A$1:$W$99,17,FALSE)</f>
        <v>#N/A</v>
      </c>
    </row>
    <row r="2320" spans="1:25" hidden="1" x14ac:dyDescent="0.3">
      <c r="A2320" s="20" t="s">
        <v>114</v>
      </c>
      <c r="B2320" s="20">
        <v>2020</v>
      </c>
      <c r="C2320" s="20" t="s">
        <v>1490</v>
      </c>
      <c r="D2320" s="20" t="s">
        <v>1928</v>
      </c>
      <c r="E2320" s="20">
        <v>1</v>
      </c>
      <c r="J2320" s="20"/>
      <c r="L2320" t="str">
        <f>VLOOKUP($D2320,Artslister!$A$1:$W$99,2,FALSE)</f>
        <v>Rosa sp.</v>
      </c>
      <c r="M2320" t="str">
        <f>VLOOKUP($D2320,Artslister!$A$1:$W$99,3,FALSE)</f>
        <v>103384</v>
      </c>
      <c r="N2320" t="str">
        <f>VLOOKUP($D2320,Artslister!$A$1:$W$99,4,FALSE)</f>
        <v>63344</v>
      </c>
      <c r="O2320" t="str">
        <f>VLOOKUP($D2320,Artslister!$A$1:$W$99,5,FALSE)</f>
        <v>Plantae</v>
      </c>
      <c r="P2320" t="str">
        <f>VLOOKUP($D2320,Artslister!$A$1:$W$99,6,FALSE)</f>
        <v>Magnoliophyta</v>
      </c>
      <c r="Q2320" t="str">
        <f>VLOOKUP($D2320,Artslister!$A$1:$W$99,7,FALSE)</f>
        <v>Eudicots</v>
      </c>
      <c r="R2320" t="str">
        <f>VLOOKUP($D2320,Artslister!$A$1:$W$99,8,FALSE)</f>
        <v>Rosales</v>
      </c>
      <c r="S2320" t="str">
        <f>VLOOKUP($D2320,Artslister!$A$1:$W$99,9,FALSE)</f>
        <v>Rosaceae</v>
      </c>
      <c r="T2320" t="str">
        <f>VLOOKUP($D2320,Artslister!$A$1:$W$99,10,FALSE)</f>
        <v>Rosa</v>
      </c>
      <c r="U2320">
        <f>VLOOKUP($D2320,Artslister!$A$1:$W$99,11,FALSE)</f>
        <v>0</v>
      </c>
      <c r="V2320">
        <f>VLOOKUP($D2320,Artslister!$A$1:$W$99,12,FALSE)</f>
        <v>0</v>
      </c>
      <c r="W2320" t="str">
        <f>VLOOKUP($D2320,Artslister!$A$1:$W$99,13,FALSE)</f>
        <v>L.</v>
      </c>
      <c r="X2320" t="e">
        <f>VLOOKUP($D2320,Artslister!$A$1:$W$99,15,FALSE)</f>
        <v>#REF!</v>
      </c>
      <c r="Y2320" t="e">
        <f>VLOOKUP($D2320,Artslister!$A$1:$W$99,17,FALSE)</f>
        <v>#N/A</v>
      </c>
    </row>
    <row r="2321" spans="1:25" hidden="1" x14ac:dyDescent="0.3">
      <c r="A2321" t="s">
        <v>50</v>
      </c>
      <c r="B2321">
        <v>2022</v>
      </c>
      <c r="C2321" t="s">
        <v>1807</v>
      </c>
      <c r="D2321" t="s">
        <v>1982</v>
      </c>
      <c r="E2321">
        <v>25</v>
      </c>
      <c r="F2321">
        <v>1</v>
      </c>
      <c r="L2321" t="str">
        <f>VLOOKUP($D2321,Artslister!$A$1:$W$99,2,FALSE)</f>
        <v>Seseli libanotis</v>
      </c>
      <c r="M2321">
        <f>VLOOKUP($D2321,Artslister!$A$1:$W$99,3,FALSE)</f>
        <v>100366</v>
      </c>
      <c r="N2321">
        <f>VLOOKUP($D2321,Artslister!$A$1:$W$99,4,FALSE)</f>
        <v>0</v>
      </c>
      <c r="O2321" t="str">
        <f>VLOOKUP($D2321,Artslister!$A$1:$W$99,5,FALSE)</f>
        <v>Plantae</v>
      </c>
      <c r="P2321" t="str">
        <f>VLOOKUP($D2321,Artslister!$A$1:$W$99,6,FALSE)</f>
        <v>Magnoliophyta</v>
      </c>
      <c r="Q2321" t="str">
        <f>VLOOKUP($D2321,Artslister!$A$1:$W$99,7,FALSE)</f>
        <v>Eudicots</v>
      </c>
      <c r="R2321" t="str">
        <f>VLOOKUP($D2321,Artslister!$A$1:$W$99,8,FALSE)</f>
        <v>Apiales</v>
      </c>
      <c r="S2321" t="str">
        <f>VLOOKUP($D2321,Artslister!$A$1:$W$99,9,FALSE)</f>
        <v>Apiaceae</v>
      </c>
      <c r="T2321" t="str">
        <f>VLOOKUP($D2321,Artslister!$A$1:$W$99,10,FALSE)</f>
        <v>Seseli</v>
      </c>
      <c r="U2321" t="str">
        <f>VLOOKUP($D2321,Artslister!$A$1:$W$99,11,FALSE)</f>
        <v>libanotis</v>
      </c>
      <c r="V2321">
        <f>VLOOKUP($D2321,Artslister!$A$1:$W$99,12,FALSE)</f>
        <v>0</v>
      </c>
      <c r="W2321" t="str">
        <f>VLOOKUP($D2321,Artslister!$A$1:$W$99,13,FALSE)</f>
        <v>(L.) W.D.J.Koch</v>
      </c>
      <c r="X2321" t="e">
        <f>VLOOKUP($D2321,Artslister!$A$1:$W$99,15,FALSE)</f>
        <v>#REF!</v>
      </c>
      <c r="Y2321" t="e">
        <f>VLOOKUP($D2321,Artslister!$A$1:$W$99,17,FALSE)</f>
        <v>#N/A</v>
      </c>
    </row>
    <row r="2322" spans="1:25" hidden="1" x14ac:dyDescent="0.3">
      <c r="A2322" t="s">
        <v>76</v>
      </c>
      <c r="B2322">
        <v>2018</v>
      </c>
      <c r="C2322" t="s">
        <v>1559</v>
      </c>
      <c r="D2322" t="s">
        <v>2004</v>
      </c>
      <c r="E2322">
        <v>2</v>
      </c>
      <c r="G2322">
        <v>1</v>
      </c>
      <c r="L2322" t="str">
        <f>VLOOKUP($D2322,Artslister!$A$1:$W$99,2,FALSE)</f>
        <v>Potentilla thuringiaca</v>
      </c>
      <c r="M2322" t="str">
        <f>VLOOKUP($D2322,Artslister!$A$1:$W$99,3,FALSE)</f>
        <v>103366</v>
      </c>
      <c r="N2322" t="str">
        <f>VLOOKUP($D2322,Artslister!$A$1:$W$99,4,FALSE)</f>
        <v>135877</v>
      </c>
      <c r="O2322" t="str">
        <f>VLOOKUP($D2322,Artslister!$A$1:$W$99,5,FALSE)</f>
        <v>Plantae</v>
      </c>
      <c r="P2322" t="str">
        <f>VLOOKUP($D2322,Artslister!$A$1:$W$99,6,FALSE)</f>
        <v>Magnoliophyta</v>
      </c>
      <c r="Q2322" t="str">
        <f>VLOOKUP($D2322,Artslister!$A$1:$W$99,7,FALSE)</f>
        <v>Eudicots</v>
      </c>
      <c r="R2322" t="str">
        <f>VLOOKUP($D2322,Artslister!$A$1:$W$99,8,FALSE)</f>
        <v>Rosales</v>
      </c>
      <c r="S2322" t="str">
        <f>VLOOKUP($D2322,Artslister!$A$1:$W$99,9,FALSE)</f>
        <v>Rosaceae</v>
      </c>
      <c r="T2322" t="str">
        <f>VLOOKUP($D2322,Artslister!$A$1:$W$99,10,FALSE)</f>
        <v>Potentilla</v>
      </c>
      <c r="U2322" t="str">
        <f>VLOOKUP($D2322,Artslister!$A$1:$W$99,11,FALSE)</f>
        <v>thuringiaca</v>
      </c>
      <c r="V2322">
        <f>VLOOKUP($D2322,Artslister!$A$1:$W$99,12,FALSE)</f>
        <v>0</v>
      </c>
      <c r="W2322" t="str">
        <f>VLOOKUP($D2322,Artslister!$A$1:$W$99,13,FALSE)</f>
        <v>Bernh.</v>
      </c>
      <c r="X2322" t="e">
        <f>VLOOKUP($D2322,Artslister!$A$1:$W$99,15,FALSE)</f>
        <v>#REF!</v>
      </c>
      <c r="Y2322" t="str">
        <f>VLOOKUP($D2322,Artslister!$A$1:$W$99,17,FALSE)</f>
        <v>PH</v>
      </c>
    </row>
    <row r="2323" spans="1:25" hidden="1" x14ac:dyDescent="0.3">
      <c r="A2323" t="s">
        <v>76</v>
      </c>
      <c r="B2323">
        <v>2019</v>
      </c>
      <c r="C2323" t="s">
        <v>1559</v>
      </c>
      <c r="D2323" t="s">
        <v>2004</v>
      </c>
      <c r="E2323">
        <v>3</v>
      </c>
      <c r="G2323">
        <v>1</v>
      </c>
      <c r="L2323" t="str">
        <f>VLOOKUP($D2323,Artslister!$A$1:$W$99,2,FALSE)</f>
        <v>Potentilla thuringiaca</v>
      </c>
      <c r="M2323" t="str">
        <f>VLOOKUP($D2323,Artslister!$A$1:$W$99,3,FALSE)</f>
        <v>103366</v>
      </c>
      <c r="N2323" t="str">
        <f>VLOOKUP($D2323,Artslister!$A$1:$W$99,4,FALSE)</f>
        <v>135877</v>
      </c>
      <c r="O2323" t="str">
        <f>VLOOKUP($D2323,Artslister!$A$1:$W$99,5,FALSE)</f>
        <v>Plantae</v>
      </c>
      <c r="P2323" t="str">
        <f>VLOOKUP($D2323,Artslister!$A$1:$W$99,6,FALSE)</f>
        <v>Magnoliophyta</v>
      </c>
      <c r="Q2323" t="str">
        <f>VLOOKUP($D2323,Artslister!$A$1:$W$99,7,FALSE)</f>
        <v>Eudicots</v>
      </c>
      <c r="R2323" t="str">
        <f>VLOOKUP($D2323,Artslister!$A$1:$W$99,8,FALSE)</f>
        <v>Rosales</v>
      </c>
      <c r="S2323" t="str">
        <f>VLOOKUP($D2323,Artslister!$A$1:$W$99,9,FALSE)</f>
        <v>Rosaceae</v>
      </c>
      <c r="T2323" t="str">
        <f>VLOOKUP($D2323,Artslister!$A$1:$W$99,10,FALSE)</f>
        <v>Potentilla</v>
      </c>
      <c r="U2323" t="str">
        <f>VLOOKUP($D2323,Artslister!$A$1:$W$99,11,FALSE)</f>
        <v>thuringiaca</v>
      </c>
      <c r="V2323">
        <f>VLOOKUP($D2323,Artslister!$A$1:$W$99,12,FALSE)</f>
        <v>0</v>
      </c>
      <c r="W2323" t="str">
        <f>VLOOKUP($D2323,Artslister!$A$1:$W$99,13,FALSE)</f>
        <v>Bernh.</v>
      </c>
      <c r="X2323" t="e">
        <f>VLOOKUP($D2323,Artslister!$A$1:$W$99,15,FALSE)</f>
        <v>#REF!</v>
      </c>
      <c r="Y2323" t="str">
        <f>VLOOKUP($D2323,Artslister!$A$1:$W$99,17,FALSE)</f>
        <v>PH</v>
      </c>
    </row>
    <row r="2324" spans="1:25" hidden="1" x14ac:dyDescent="0.3">
      <c r="A2324" t="s">
        <v>76</v>
      </c>
      <c r="B2324">
        <v>2020</v>
      </c>
      <c r="C2324" t="s">
        <v>1559</v>
      </c>
      <c r="D2324" t="s">
        <v>2004</v>
      </c>
      <c r="E2324">
        <v>1</v>
      </c>
      <c r="G2324">
        <v>1</v>
      </c>
      <c r="L2324" t="str">
        <f>VLOOKUP($D2324,Artslister!$A$1:$W$99,2,FALSE)</f>
        <v>Potentilla thuringiaca</v>
      </c>
      <c r="M2324" t="str">
        <f>VLOOKUP($D2324,Artslister!$A$1:$W$99,3,FALSE)</f>
        <v>103366</v>
      </c>
      <c r="N2324" t="str">
        <f>VLOOKUP($D2324,Artslister!$A$1:$W$99,4,FALSE)</f>
        <v>135877</v>
      </c>
      <c r="O2324" t="str">
        <f>VLOOKUP($D2324,Artslister!$A$1:$W$99,5,FALSE)</f>
        <v>Plantae</v>
      </c>
      <c r="P2324" t="str">
        <f>VLOOKUP($D2324,Artslister!$A$1:$W$99,6,FALSE)</f>
        <v>Magnoliophyta</v>
      </c>
      <c r="Q2324" t="str">
        <f>VLOOKUP($D2324,Artslister!$A$1:$W$99,7,FALSE)</f>
        <v>Eudicots</v>
      </c>
      <c r="R2324" t="str">
        <f>VLOOKUP($D2324,Artslister!$A$1:$W$99,8,FALSE)</f>
        <v>Rosales</v>
      </c>
      <c r="S2324" t="str">
        <f>VLOOKUP($D2324,Artslister!$A$1:$W$99,9,FALSE)</f>
        <v>Rosaceae</v>
      </c>
      <c r="T2324" t="str">
        <f>VLOOKUP($D2324,Artslister!$A$1:$W$99,10,FALSE)</f>
        <v>Potentilla</v>
      </c>
      <c r="U2324" t="str">
        <f>VLOOKUP($D2324,Artslister!$A$1:$W$99,11,FALSE)</f>
        <v>thuringiaca</v>
      </c>
      <c r="V2324">
        <f>VLOOKUP($D2324,Artslister!$A$1:$W$99,12,FALSE)</f>
        <v>0</v>
      </c>
      <c r="W2324" t="str">
        <f>VLOOKUP($D2324,Artslister!$A$1:$W$99,13,FALSE)</f>
        <v>Bernh.</v>
      </c>
      <c r="X2324" t="e">
        <f>VLOOKUP($D2324,Artslister!$A$1:$W$99,15,FALSE)</f>
        <v>#REF!</v>
      </c>
      <c r="Y2324" t="str">
        <f>VLOOKUP($D2324,Artslister!$A$1:$W$99,17,FALSE)</f>
        <v>PH</v>
      </c>
    </row>
    <row r="2325" spans="1:25" hidden="1" x14ac:dyDescent="0.3">
      <c r="A2325" t="s">
        <v>64</v>
      </c>
      <c r="B2325">
        <v>2020</v>
      </c>
      <c r="C2325" t="s">
        <v>1824</v>
      </c>
      <c r="D2325" t="s">
        <v>2004</v>
      </c>
      <c r="E2325">
        <v>1</v>
      </c>
      <c r="G2325">
        <v>1</v>
      </c>
      <c r="L2325" t="str">
        <f>VLOOKUP($D2325,Artslister!$A$1:$W$99,2,FALSE)</f>
        <v>Potentilla thuringiaca</v>
      </c>
      <c r="M2325" t="str">
        <f>VLOOKUP($D2325,Artslister!$A$1:$W$99,3,FALSE)</f>
        <v>103366</v>
      </c>
      <c r="N2325" t="str">
        <f>VLOOKUP($D2325,Artslister!$A$1:$W$99,4,FALSE)</f>
        <v>135877</v>
      </c>
      <c r="O2325" t="str">
        <f>VLOOKUP($D2325,Artslister!$A$1:$W$99,5,FALSE)</f>
        <v>Plantae</v>
      </c>
      <c r="P2325" t="str">
        <f>VLOOKUP($D2325,Artslister!$A$1:$W$99,6,FALSE)</f>
        <v>Magnoliophyta</v>
      </c>
      <c r="Q2325" t="str">
        <f>VLOOKUP($D2325,Artslister!$A$1:$W$99,7,FALSE)</f>
        <v>Eudicots</v>
      </c>
      <c r="R2325" t="str">
        <f>VLOOKUP($D2325,Artslister!$A$1:$W$99,8,FALSE)</f>
        <v>Rosales</v>
      </c>
      <c r="S2325" t="str">
        <f>VLOOKUP($D2325,Artslister!$A$1:$W$99,9,FALSE)</f>
        <v>Rosaceae</v>
      </c>
      <c r="T2325" t="str">
        <f>VLOOKUP($D2325,Artslister!$A$1:$W$99,10,FALSE)</f>
        <v>Potentilla</v>
      </c>
      <c r="U2325" t="str">
        <f>VLOOKUP($D2325,Artslister!$A$1:$W$99,11,FALSE)</f>
        <v>thuringiaca</v>
      </c>
      <c r="V2325">
        <f>VLOOKUP($D2325,Artslister!$A$1:$W$99,12,FALSE)</f>
        <v>0</v>
      </c>
      <c r="W2325" t="str">
        <f>VLOOKUP($D2325,Artslister!$A$1:$W$99,13,FALSE)</f>
        <v>Bernh.</v>
      </c>
      <c r="X2325" t="e">
        <f>VLOOKUP($D2325,Artslister!$A$1:$W$99,15,FALSE)</f>
        <v>#REF!</v>
      </c>
      <c r="Y2325" t="str">
        <f>VLOOKUP($D2325,Artslister!$A$1:$W$99,17,FALSE)</f>
        <v>PH</v>
      </c>
    </row>
    <row r="2326" spans="1:25" hidden="1" x14ac:dyDescent="0.3">
      <c r="A2326" t="s">
        <v>76</v>
      </c>
      <c r="B2326">
        <v>2021</v>
      </c>
      <c r="C2326" t="s">
        <v>1559</v>
      </c>
      <c r="D2326" t="s">
        <v>2004</v>
      </c>
      <c r="E2326">
        <v>2</v>
      </c>
      <c r="G2326">
        <v>1</v>
      </c>
      <c r="L2326" t="str">
        <f>VLOOKUP($D2326,Artslister!$A$1:$W$99,2,FALSE)</f>
        <v>Potentilla thuringiaca</v>
      </c>
      <c r="M2326" t="str">
        <f>VLOOKUP($D2326,Artslister!$A$1:$W$99,3,FALSE)</f>
        <v>103366</v>
      </c>
      <c r="N2326" t="str">
        <f>VLOOKUP($D2326,Artslister!$A$1:$W$99,4,FALSE)</f>
        <v>135877</v>
      </c>
      <c r="O2326" t="str">
        <f>VLOOKUP($D2326,Artslister!$A$1:$W$99,5,FALSE)</f>
        <v>Plantae</v>
      </c>
      <c r="P2326" t="str">
        <f>VLOOKUP($D2326,Artslister!$A$1:$W$99,6,FALSE)</f>
        <v>Magnoliophyta</v>
      </c>
      <c r="Q2326" t="str">
        <f>VLOOKUP($D2326,Artslister!$A$1:$W$99,7,FALSE)</f>
        <v>Eudicots</v>
      </c>
      <c r="R2326" t="str">
        <f>VLOOKUP($D2326,Artslister!$A$1:$W$99,8,FALSE)</f>
        <v>Rosales</v>
      </c>
      <c r="S2326" t="str">
        <f>VLOOKUP($D2326,Artslister!$A$1:$W$99,9,FALSE)</f>
        <v>Rosaceae</v>
      </c>
      <c r="T2326" t="str">
        <f>VLOOKUP($D2326,Artslister!$A$1:$W$99,10,FALSE)</f>
        <v>Potentilla</v>
      </c>
      <c r="U2326" t="str">
        <f>VLOOKUP($D2326,Artslister!$A$1:$W$99,11,FALSE)</f>
        <v>thuringiaca</v>
      </c>
      <c r="V2326">
        <f>VLOOKUP($D2326,Artslister!$A$1:$W$99,12,FALSE)</f>
        <v>0</v>
      </c>
      <c r="W2326" t="str">
        <f>VLOOKUP($D2326,Artslister!$A$1:$W$99,13,FALSE)</f>
        <v>Bernh.</v>
      </c>
      <c r="X2326" t="e">
        <f>VLOOKUP($D2326,Artslister!$A$1:$W$99,15,FALSE)</f>
        <v>#REF!</v>
      </c>
      <c r="Y2326" t="str">
        <f>VLOOKUP($D2326,Artslister!$A$1:$W$99,17,FALSE)</f>
        <v>PH</v>
      </c>
    </row>
    <row r="2327" spans="1:25" hidden="1" x14ac:dyDescent="0.3">
      <c r="A2327" t="s">
        <v>50</v>
      </c>
      <c r="B2327">
        <v>2022</v>
      </c>
      <c r="C2327" t="s">
        <v>1808</v>
      </c>
      <c r="D2327" t="s">
        <v>1945</v>
      </c>
      <c r="E2327">
        <v>7</v>
      </c>
      <c r="F2327">
        <v>1</v>
      </c>
      <c r="L2327" t="str">
        <f>VLOOKUP($D2327,Artslister!$A$1:$W$99,2,FALSE)</f>
        <v>Filipendula vulgaris</v>
      </c>
      <c r="M2327" t="str">
        <f>VLOOKUP($D2327,Artslister!$A$1:$W$99,3,FALSE)</f>
        <v>103311</v>
      </c>
      <c r="N2327" t="str">
        <f>VLOOKUP($D2327,Artslister!$A$1:$W$99,4,FALSE)</f>
        <v>133275</v>
      </c>
      <c r="O2327" t="str">
        <f>VLOOKUP($D2327,Artslister!$A$1:$W$99,5,FALSE)</f>
        <v>Plantae</v>
      </c>
      <c r="P2327" t="str">
        <f>VLOOKUP($D2327,Artslister!$A$1:$W$99,6,FALSE)</f>
        <v>Magnoliophyta</v>
      </c>
      <c r="Q2327" t="str">
        <f>VLOOKUP($D2327,Artslister!$A$1:$W$99,7,FALSE)</f>
        <v>Eudicots</v>
      </c>
      <c r="R2327" t="str">
        <f>VLOOKUP($D2327,Artslister!$A$1:$W$99,8,FALSE)</f>
        <v>Rosales</v>
      </c>
      <c r="S2327" t="str">
        <f>VLOOKUP($D2327,Artslister!$A$1:$W$99,9,FALSE)</f>
        <v>Rosaceae</v>
      </c>
      <c r="T2327" t="str">
        <f>VLOOKUP($D2327,Artslister!$A$1:$W$99,10,FALSE)</f>
        <v>Filipendula</v>
      </c>
      <c r="U2327" t="str">
        <f>VLOOKUP($D2327,Artslister!$A$1:$W$99,11,FALSE)</f>
        <v>vulgaris</v>
      </c>
      <c r="V2327">
        <f>VLOOKUP($D2327,Artslister!$A$1:$W$99,12,FALSE)</f>
        <v>0</v>
      </c>
      <c r="W2327" t="str">
        <f>VLOOKUP($D2327,Artslister!$A$1:$W$99,13,FALSE)</f>
        <v>Moench</v>
      </c>
      <c r="X2327" t="e">
        <f>VLOOKUP($D2327,Artslister!$A$1:$W$99,15,FALSE)</f>
        <v>#REF!</v>
      </c>
      <c r="Y2327" t="e">
        <f>VLOOKUP($D2327,Artslister!$A$1:$W$99,17,FALSE)</f>
        <v>#N/A</v>
      </c>
    </row>
    <row r="2328" spans="1:25" hidden="1" x14ac:dyDescent="0.3">
      <c r="A2328" t="s">
        <v>1932</v>
      </c>
      <c r="B2328">
        <v>2018</v>
      </c>
      <c r="C2328" t="s">
        <v>1384</v>
      </c>
      <c r="D2328" t="s">
        <v>1942</v>
      </c>
      <c r="E2328" t="s">
        <v>267</v>
      </c>
      <c r="H2328">
        <v>1</v>
      </c>
      <c r="L2328" t="str">
        <f>VLOOKUP($D2328,Artslister!$A$1:$W$99,2,FALSE)</f>
        <v>Vaccinium vitis-idaea</v>
      </c>
      <c r="M2328" t="str">
        <f>VLOOKUP($D2328,Artslister!$A$1:$W$99,3,FALSE)</f>
        <v>101829</v>
      </c>
      <c r="N2328" t="str">
        <f>VLOOKUP($D2328,Artslister!$A$1:$W$99,4,FALSE)</f>
        <v>138643</v>
      </c>
      <c r="O2328" t="str">
        <f>VLOOKUP($D2328,Artslister!$A$1:$W$99,5,FALSE)</f>
        <v>Plantae</v>
      </c>
      <c r="P2328" t="str">
        <f>VLOOKUP($D2328,Artslister!$A$1:$W$99,6,FALSE)</f>
        <v>Magnoliophyta</v>
      </c>
      <c r="Q2328" t="str">
        <f>VLOOKUP($D2328,Artslister!$A$1:$W$99,7,FALSE)</f>
        <v>Eudicots</v>
      </c>
      <c r="R2328" t="str">
        <f>VLOOKUP($D2328,Artslister!$A$1:$W$99,8,FALSE)</f>
        <v>Ericales</v>
      </c>
      <c r="S2328" t="str">
        <f>VLOOKUP($D2328,Artslister!$A$1:$W$99,9,FALSE)</f>
        <v>Ericaceae</v>
      </c>
      <c r="T2328" t="str">
        <f>VLOOKUP($D2328,Artslister!$A$1:$W$99,10,FALSE)</f>
        <v>Vaccinium</v>
      </c>
      <c r="U2328" t="str">
        <f>VLOOKUP($D2328,Artslister!$A$1:$W$99,11,FALSE)</f>
        <v>vitis-idaea</v>
      </c>
      <c r="V2328">
        <f>VLOOKUP($D2328,Artslister!$A$1:$W$99,12,FALSE)</f>
        <v>0</v>
      </c>
      <c r="W2328" t="str">
        <f>VLOOKUP($D2328,Artslister!$A$1:$W$99,13,FALSE)</f>
        <v>L.</v>
      </c>
      <c r="X2328" t="e">
        <f>VLOOKUP($D2328,Artslister!$A$1:$W$99,15,FALSE)</f>
        <v>#REF!</v>
      </c>
      <c r="Y2328" t="e">
        <f>VLOOKUP($D2328,Artslister!$A$1:$W$99,17,FALSE)</f>
        <v>#N/A</v>
      </c>
    </row>
    <row r="2329" spans="1:25" hidden="1" x14ac:dyDescent="0.3">
      <c r="A2329" t="s">
        <v>139</v>
      </c>
      <c r="B2329">
        <v>2020</v>
      </c>
      <c r="C2329" t="s">
        <v>1254</v>
      </c>
      <c r="D2329" t="s">
        <v>1942</v>
      </c>
      <c r="E2329">
        <v>0.1</v>
      </c>
      <c r="H2329">
        <v>1</v>
      </c>
      <c r="L2329" t="str">
        <f>VLOOKUP($D2329,Artslister!$A$1:$W$99,2,FALSE)</f>
        <v>Vaccinium vitis-idaea</v>
      </c>
      <c r="M2329" t="str">
        <f>VLOOKUP($D2329,Artslister!$A$1:$W$99,3,FALSE)</f>
        <v>101829</v>
      </c>
      <c r="N2329" t="str">
        <f>VLOOKUP($D2329,Artslister!$A$1:$W$99,4,FALSE)</f>
        <v>138643</v>
      </c>
      <c r="O2329" t="str">
        <f>VLOOKUP($D2329,Artslister!$A$1:$W$99,5,FALSE)</f>
        <v>Plantae</v>
      </c>
      <c r="P2329" t="str">
        <f>VLOOKUP($D2329,Artslister!$A$1:$W$99,6,FALSE)</f>
        <v>Magnoliophyta</v>
      </c>
      <c r="Q2329" t="str">
        <f>VLOOKUP($D2329,Artslister!$A$1:$W$99,7,FALSE)</f>
        <v>Eudicots</v>
      </c>
      <c r="R2329" t="str">
        <f>VLOOKUP($D2329,Artslister!$A$1:$W$99,8,FALSE)</f>
        <v>Ericales</v>
      </c>
      <c r="S2329" t="str">
        <f>VLOOKUP($D2329,Artslister!$A$1:$W$99,9,FALSE)</f>
        <v>Ericaceae</v>
      </c>
      <c r="T2329" t="str">
        <f>VLOOKUP($D2329,Artslister!$A$1:$W$99,10,FALSE)</f>
        <v>Vaccinium</v>
      </c>
      <c r="U2329" t="str">
        <f>VLOOKUP($D2329,Artslister!$A$1:$W$99,11,FALSE)</f>
        <v>vitis-idaea</v>
      </c>
      <c r="V2329">
        <f>VLOOKUP($D2329,Artslister!$A$1:$W$99,12,FALSE)</f>
        <v>0</v>
      </c>
      <c r="W2329" t="str">
        <f>VLOOKUP($D2329,Artslister!$A$1:$W$99,13,FALSE)</f>
        <v>L.</v>
      </c>
      <c r="X2329" t="e">
        <f>VLOOKUP($D2329,Artslister!$A$1:$W$99,15,FALSE)</f>
        <v>#REF!</v>
      </c>
      <c r="Y2329" t="e">
        <f>VLOOKUP($D2329,Artslister!$A$1:$W$99,17,FALSE)</f>
        <v>#N/A</v>
      </c>
    </row>
    <row r="2330" spans="1:25" hidden="1" x14ac:dyDescent="0.3">
      <c r="A2330" t="s">
        <v>144</v>
      </c>
      <c r="B2330">
        <v>2020</v>
      </c>
      <c r="C2330" t="s">
        <v>1841</v>
      </c>
      <c r="D2330" t="s">
        <v>1942</v>
      </c>
      <c r="E2330">
        <v>1</v>
      </c>
      <c r="H2330">
        <v>1</v>
      </c>
      <c r="L2330" t="str">
        <f>VLOOKUP($D2330,Artslister!$A$1:$W$99,2,FALSE)</f>
        <v>Vaccinium vitis-idaea</v>
      </c>
      <c r="M2330" t="str">
        <f>VLOOKUP($D2330,Artslister!$A$1:$W$99,3,FALSE)</f>
        <v>101829</v>
      </c>
      <c r="N2330" t="str">
        <f>VLOOKUP($D2330,Artslister!$A$1:$W$99,4,FALSE)</f>
        <v>138643</v>
      </c>
      <c r="O2330" t="str">
        <f>VLOOKUP($D2330,Artslister!$A$1:$W$99,5,FALSE)</f>
        <v>Plantae</v>
      </c>
      <c r="P2330" t="str">
        <f>VLOOKUP($D2330,Artslister!$A$1:$W$99,6,FALSE)</f>
        <v>Magnoliophyta</v>
      </c>
      <c r="Q2330" t="str">
        <f>VLOOKUP($D2330,Artslister!$A$1:$W$99,7,FALSE)</f>
        <v>Eudicots</v>
      </c>
      <c r="R2330" t="str">
        <f>VLOOKUP($D2330,Artslister!$A$1:$W$99,8,FALSE)</f>
        <v>Ericales</v>
      </c>
      <c r="S2330" t="str">
        <f>VLOOKUP($D2330,Artslister!$A$1:$W$99,9,FALSE)</f>
        <v>Ericaceae</v>
      </c>
      <c r="T2330" t="str">
        <f>VLOOKUP($D2330,Artslister!$A$1:$W$99,10,FALSE)</f>
        <v>Vaccinium</v>
      </c>
      <c r="U2330" t="str">
        <f>VLOOKUP($D2330,Artslister!$A$1:$W$99,11,FALSE)</f>
        <v>vitis-idaea</v>
      </c>
      <c r="V2330">
        <f>VLOOKUP($D2330,Artslister!$A$1:$W$99,12,FALSE)</f>
        <v>0</v>
      </c>
      <c r="W2330" t="str">
        <f>VLOOKUP($D2330,Artslister!$A$1:$W$99,13,FALSE)</f>
        <v>L.</v>
      </c>
      <c r="X2330" t="e">
        <f>VLOOKUP($D2330,Artslister!$A$1:$W$99,15,FALSE)</f>
        <v>#REF!</v>
      </c>
      <c r="Y2330" t="e">
        <f>VLOOKUP($D2330,Artslister!$A$1:$W$99,17,FALSE)</f>
        <v>#N/A</v>
      </c>
    </row>
    <row r="2331" spans="1:25" hidden="1" x14ac:dyDescent="0.3">
      <c r="A2331" t="s">
        <v>50</v>
      </c>
      <c r="B2331">
        <v>2022</v>
      </c>
      <c r="C2331" t="s">
        <v>1798</v>
      </c>
      <c r="D2331" t="s">
        <v>1945</v>
      </c>
      <c r="E2331">
        <v>15</v>
      </c>
      <c r="F2331">
        <v>1</v>
      </c>
      <c r="L2331" t="str">
        <f>VLOOKUP($D2331,Artslister!$A$1:$W$99,2,FALSE)</f>
        <v>Filipendula vulgaris</v>
      </c>
      <c r="M2331" t="str">
        <f>VLOOKUP($D2331,Artslister!$A$1:$W$99,3,FALSE)</f>
        <v>103311</v>
      </c>
      <c r="N2331" t="str">
        <f>VLOOKUP($D2331,Artslister!$A$1:$W$99,4,FALSE)</f>
        <v>133275</v>
      </c>
      <c r="O2331" t="str">
        <f>VLOOKUP($D2331,Artslister!$A$1:$W$99,5,FALSE)</f>
        <v>Plantae</v>
      </c>
      <c r="P2331" t="str">
        <f>VLOOKUP($D2331,Artslister!$A$1:$W$99,6,FALSE)</f>
        <v>Magnoliophyta</v>
      </c>
      <c r="Q2331" t="str">
        <f>VLOOKUP($D2331,Artslister!$A$1:$W$99,7,FALSE)</f>
        <v>Eudicots</v>
      </c>
      <c r="R2331" t="str">
        <f>VLOOKUP($D2331,Artslister!$A$1:$W$99,8,FALSE)</f>
        <v>Rosales</v>
      </c>
      <c r="S2331" t="str">
        <f>VLOOKUP($D2331,Artslister!$A$1:$W$99,9,FALSE)</f>
        <v>Rosaceae</v>
      </c>
      <c r="T2331" t="str">
        <f>VLOOKUP($D2331,Artslister!$A$1:$W$99,10,FALSE)</f>
        <v>Filipendula</v>
      </c>
      <c r="U2331" t="str">
        <f>VLOOKUP($D2331,Artslister!$A$1:$W$99,11,FALSE)</f>
        <v>vulgaris</v>
      </c>
      <c r="V2331">
        <f>VLOOKUP($D2331,Artslister!$A$1:$W$99,12,FALSE)</f>
        <v>0</v>
      </c>
      <c r="W2331" t="str">
        <f>VLOOKUP($D2331,Artslister!$A$1:$W$99,13,FALSE)</f>
        <v>Moench</v>
      </c>
      <c r="X2331" t="e">
        <f>VLOOKUP($D2331,Artslister!$A$1:$W$99,15,FALSE)</f>
        <v>#REF!</v>
      </c>
      <c r="Y2331" t="e">
        <f>VLOOKUP($D2331,Artslister!$A$1:$W$99,17,FALSE)</f>
        <v>#N/A</v>
      </c>
    </row>
    <row r="2332" spans="1:25" hidden="1" x14ac:dyDescent="0.3">
      <c r="A2332" t="s">
        <v>50</v>
      </c>
      <c r="B2332">
        <v>2022</v>
      </c>
      <c r="C2332" t="s">
        <v>1813</v>
      </c>
      <c r="D2332" t="s">
        <v>1945</v>
      </c>
      <c r="E2332">
        <v>10</v>
      </c>
      <c r="F2332">
        <v>1</v>
      </c>
      <c r="L2332" t="str">
        <f>VLOOKUP($D2332,Artslister!$A$1:$W$99,2,FALSE)</f>
        <v>Filipendula vulgaris</v>
      </c>
      <c r="M2332" t="str">
        <f>VLOOKUP($D2332,Artslister!$A$1:$W$99,3,FALSE)</f>
        <v>103311</v>
      </c>
      <c r="N2332" t="str">
        <f>VLOOKUP($D2332,Artslister!$A$1:$W$99,4,FALSE)</f>
        <v>133275</v>
      </c>
      <c r="O2332" t="str">
        <f>VLOOKUP($D2332,Artslister!$A$1:$W$99,5,FALSE)</f>
        <v>Plantae</v>
      </c>
      <c r="P2332" t="str">
        <f>VLOOKUP($D2332,Artslister!$A$1:$W$99,6,FALSE)</f>
        <v>Magnoliophyta</v>
      </c>
      <c r="Q2332" t="str">
        <f>VLOOKUP($D2332,Artslister!$A$1:$W$99,7,FALSE)</f>
        <v>Eudicots</v>
      </c>
      <c r="R2332" t="str">
        <f>VLOOKUP($D2332,Artslister!$A$1:$W$99,8,FALSE)</f>
        <v>Rosales</v>
      </c>
      <c r="S2332" t="str">
        <f>VLOOKUP($D2332,Artslister!$A$1:$W$99,9,FALSE)</f>
        <v>Rosaceae</v>
      </c>
      <c r="T2332" t="str">
        <f>VLOOKUP($D2332,Artslister!$A$1:$W$99,10,FALSE)</f>
        <v>Filipendula</v>
      </c>
      <c r="U2332" t="str">
        <f>VLOOKUP($D2332,Artslister!$A$1:$W$99,11,FALSE)</f>
        <v>vulgaris</v>
      </c>
      <c r="V2332">
        <f>VLOOKUP($D2332,Artslister!$A$1:$W$99,12,FALSE)</f>
        <v>0</v>
      </c>
      <c r="W2332" t="str">
        <f>VLOOKUP($D2332,Artslister!$A$1:$W$99,13,FALSE)</f>
        <v>Moench</v>
      </c>
      <c r="X2332" t="e">
        <f>VLOOKUP($D2332,Artslister!$A$1:$W$99,15,FALSE)</f>
        <v>#REF!</v>
      </c>
      <c r="Y2332" t="e">
        <f>VLOOKUP($D2332,Artslister!$A$1:$W$99,17,FALSE)</f>
        <v>#N/A</v>
      </c>
    </row>
    <row r="2333" spans="1:25" hidden="1" x14ac:dyDescent="0.3">
      <c r="A2333" t="s">
        <v>50</v>
      </c>
      <c r="B2333">
        <v>2022</v>
      </c>
      <c r="C2333" t="s">
        <v>1799</v>
      </c>
      <c r="D2333" t="s">
        <v>1945</v>
      </c>
      <c r="E2333">
        <v>6</v>
      </c>
      <c r="F2333">
        <v>1</v>
      </c>
      <c r="L2333" t="str">
        <f>VLOOKUP($D2333,Artslister!$A$1:$W$99,2,FALSE)</f>
        <v>Filipendula vulgaris</v>
      </c>
      <c r="M2333" t="str">
        <f>VLOOKUP($D2333,Artslister!$A$1:$W$99,3,FALSE)</f>
        <v>103311</v>
      </c>
      <c r="N2333" t="str">
        <f>VLOOKUP($D2333,Artslister!$A$1:$W$99,4,FALSE)</f>
        <v>133275</v>
      </c>
      <c r="O2333" t="str">
        <f>VLOOKUP($D2333,Artslister!$A$1:$W$99,5,FALSE)</f>
        <v>Plantae</v>
      </c>
      <c r="P2333" t="str">
        <f>VLOOKUP($D2333,Artslister!$A$1:$W$99,6,FALSE)</f>
        <v>Magnoliophyta</v>
      </c>
      <c r="Q2333" t="str">
        <f>VLOOKUP($D2333,Artslister!$A$1:$W$99,7,FALSE)</f>
        <v>Eudicots</v>
      </c>
      <c r="R2333" t="str">
        <f>VLOOKUP($D2333,Artslister!$A$1:$W$99,8,FALSE)</f>
        <v>Rosales</v>
      </c>
      <c r="S2333" t="str">
        <f>VLOOKUP($D2333,Artslister!$A$1:$W$99,9,FALSE)</f>
        <v>Rosaceae</v>
      </c>
      <c r="T2333" t="str">
        <f>VLOOKUP($D2333,Artslister!$A$1:$W$99,10,FALSE)</f>
        <v>Filipendula</v>
      </c>
      <c r="U2333" t="str">
        <f>VLOOKUP($D2333,Artslister!$A$1:$W$99,11,FALSE)</f>
        <v>vulgaris</v>
      </c>
      <c r="V2333">
        <f>VLOOKUP($D2333,Artslister!$A$1:$W$99,12,FALSE)</f>
        <v>0</v>
      </c>
      <c r="W2333" t="str">
        <f>VLOOKUP($D2333,Artslister!$A$1:$W$99,13,FALSE)</f>
        <v>Moench</v>
      </c>
      <c r="X2333" t="e">
        <f>VLOOKUP($D2333,Artslister!$A$1:$W$99,15,FALSE)</f>
        <v>#REF!</v>
      </c>
      <c r="Y2333" t="e">
        <f>VLOOKUP($D2333,Artslister!$A$1:$W$99,17,FALSE)</f>
        <v>#N/A</v>
      </c>
    </row>
    <row r="2334" spans="1:25" hidden="1" x14ac:dyDescent="0.3">
      <c r="A2334" t="s">
        <v>50</v>
      </c>
      <c r="B2334">
        <v>2022</v>
      </c>
      <c r="C2334" t="s">
        <v>1805</v>
      </c>
      <c r="D2334" t="s">
        <v>1945</v>
      </c>
      <c r="E2334">
        <v>15</v>
      </c>
      <c r="F2334">
        <v>1</v>
      </c>
      <c r="L2334" t="str">
        <f>VLOOKUP($D2334,Artslister!$A$1:$W$99,2,FALSE)</f>
        <v>Filipendula vulgaris</v>
      </c>
      <c r="M2334" t="str">
        <f>VLOOKUP($D2334,Artslister!$A$1:$W$99,3,FALSE)</f>
        <v>103311</v>
      </c>
      <c r="N2334" t="str">
        <f>VLOOKUP($D2334,Artslister!$A$1:$W$99,4,FALSE)</f>
        <v>133275</v>
      </c>
      <c r="O2334" t="str">
        <f>VLOOKUP($D2334,Artslister!$A$1:$W$99,5,FALSE)</f>
        <v>Plantae</v>
      </c>
      <c r="P2334" t="str">
        <f>VLOOKUP($D2334,Artslister!$A$1:$W$99,6,FALSE)</f>
        <v>Magnoliophyta</v>
      </c>
      <c r="Q2334" t="str">
        <f>VLOOKUP($D2334,Artslister!$A$1:$W$99,7,FALSE)</f>
        <v>Eudicots</v>
      </c>
      <c r="R2334" t="str">
        <f>VLOOKUP($D2334,Artslister!$A$1:$W$99,8,FALSE)</f>
        <v>Rosales</v>
      </c>
      <c r="S2334" t="str">
        <f>VLOOKUP($D2334,Artslister!$A$1:$W$99,9,FALSE)</f>
        <v>Rosaceae</v>
      </c>
      <c r="T2334" t="str">
        <f>VLOOKUP($D2334,Artslister!$A$1:$W$99,10,FALSE)</f>
        <v>Filipendula</v>
      </c>
      <c r="U2334" t="str">
        <f>VLOOKUP($D2334,Artslister!$A$1:$W$99,11,FALSE)</f>
        <v>vulgaris</v>
      </c>
      <c r="V2334">
        <f>VLOOKUP($D2334,Artslister!$A$1:$W$99,12,FALSE)</f>
        <v>0</v>
      </c>
      <c r="W2334" t="str">
        <f>VLOOKUP($D2334,Artslister!$A$1:$W$99,13,FALSE)</f>
        <v>Moench</v>
      </c>
      <c r="X2334" t="e">
        <f>VLOOKUP($D2334,Artslister!$A$1:$W$99,15,FALSE)</f>
        <v>#REF!</v>
      </c>
      <c r="Y2334" t="e">
        <f>VLOOKUP($D2334,Artslister!$A$1:$W$99,17,FALSE)</f>
        <v>#N/A</v>
      </c>
    </row>
    <row r="2335" spans="1:25" hidden="1" x14ac:dyDescent="0.3">
      <c r="A2335" t="s">
        <v>50</v>
      </c>
      <c r="B2335">
        <v>2022</v>
      </c>
      <c r="C2335" t="s">
        <v>1806</v>
      </c>
      <c r="D2335" t="s">
        <v>1945</v>
      </c>
      <c r="E2335">
        <v>8</v>
      </c>
      <c r="F2335">
        <v>1</v>
      </c>
      <c r="L2335" t="str">
        <f>VLOOKUP($D2335,Artslister!$A$1:$W$99,2,FALSE)</f>
        <v>Filipendula vulgaris</v>
      </c>
      <c r="M2335" t="str">
        <f>VLOOKUP($D2335,Artslister!$A$1:$W$99,3,FALSE)</f>
        <v>103311</v>
      </c>
      <c r="N2335" t="str">
        <f>VLOOKUP($D2335,Artslister!$A$1:$W$99,4,FALSE)</f>
        <v>133275</v>
      </c>
      <c r="O2335" t="str">
        <f>VLOOKUP($D2335,Artslister!$A$1:$W$99,5,FALSE)</f>
        <v>Plantae</v>
      </c>
      <c r="P2335" t="str">
        <f>VLOOKUP($D2335,Artslister!$A$1:$W$99,6,FALSE)</f>
        <v>Magnoliophyta</v>
      </c>
      <c r="Q2335" t="str">
        <f>VLOOKUP($D2335,Artslister!$A$1:$W$99,7,FALSE)</f>
        <v>Eudicots</v>
      </c>
      <c r="R2335" t="str">
        <f>VLOOKUP($D2335,Artslister!$A$1:$W$99,8,FALSE)</f>
        <v>Rosales</v>
      </c>
      <c r="S2335" t="str">
        <f>VLOOKUP($D2335,Artslister!$A$1:$W$99,9,FALSE)</f>
        <v>Rosaceae</v>
      </c>
      <c r="T2335" t="str">
        <f>VLOOKUP($D2335,Artslister!$A$1:$W$99,10,FALSE)</f>
        <v>Filipendula</v>
      </c>
      <c r="U2335" t="str">
        <f>VLOOKUP($D2335,Artslister!$A$1:$W$99,11,FALSE)</f>
        <v>vulgaris</v>
      </c>
      <c r="V2335">
        <f>VLOOKUP($D2335,Artslister!$A$1:$W$99,12,FALSE)</f>
        <v>0</v>
      </c>
      <c r="W2335" t="str">
        <f>VLOOKUP($D2335,Artslister!$A$1:$W$99,13,FALSE)</f>
        <v>Moench</v>
      </c>
      <c r="X2335" t="e">
        <f>VLOOKUP($D2335,Artslister!$A$1:$W$99,15,FALSE)</f>
        <v>#REF!</v>
      </c>
      <c r="Y2335" t="e">
        <f>VLOOKUP($D2335,Artslister!$A$1:$W$99,17,FALSE)</f>
        <v>#N/A</v>
      </c>
    </row>
    <row r="2336" spans="1:25" hidden="1" x14ac:dyDescent="0.3">
      <c r="A2336" t="s">
        <v>50</v>
      </c>
      <c r="B2336">
        <v>2022</v>
      </c>
      <c r="C2336" t="s">
        <v>1800</v>
      </c>
      <c r="D2336" t="s">
        <v>1945</v>
      </c>
      <c r="E2336">
        <v>10</v>
      </c>
      <c r="F2336">
        <v>1</v>
      </c>
      <c r="L2336" t="str">
        <f>VLOOKUP($D2336,Artslister!$A$1:$W$99,2,FALSE)</f>
        <v>Filipendula vulgaris</v>
      </c>
      <c r="M2336" t="str">
        <f>VLOOKUP($D2336,Artslister!$A$1:$W$99,3,FALSE)</f>
        <v>103311</v>
      </c>
      <c r="N2336" t="str">
        <f>VLOOKUP($D2336,Artslister!$A$1:$W$99,4,FALSE)</f>
        <v>133275</v>
      </c>
      <c r="O2336" t="str">
        <f>VLOOKUP($D2336,Artslister!$A$1:$W$99,5,FALSE)</f>
        <v>Plantae</v>
      </c>
      <c r="P2336" t="str">
        <f>VLOOKUP($D2336,Artslister!$A$1:$W$99,6,FALSE)</f>
        <v>Magnoliophyta</v>
      </c>
      <c r="Q2336" t="str">
        <f>VLOOKUP($D2336,Artslister!$A$1:$W$99,7,FALSE)</f>
        <v>Eudicots</v>
      </c>
      <c r="R2336" t="str">
        <f>VLOOKUP($D2336,Artslister!$A$1:$W$99,8,FALSE)</f>
        <v>Rosales</v>
      </c>
      <c r="S2336" t="str">
        <f>VLOOKUP($D2336,Artslister!$A$1:$W$99,9,FALSE)</f>
        <v>Rosaceae</v>
      </c>
      <c r="T2336" t="str">
        <f>VLOOKUP($D2336,Artslister!$A$1:$W$99,10,FALSE)</f>
        <v>Filipendula</v>
      </c>
      <c r="U2336" t="str">
        <f>VLOOKUP($D2336,Artslister!$A$1:$W$99,11,FALSE)</f>
        <v>vulgaris</v>
      </c>
      <c r="V2336">
        <f>VLOOKUP($D2336,Artslister!$A$1:$W$99,12,FALSE)</f>
        <v>0</v>
      </c>
      <c r="W2336" t="str">
        <f>VLOOKUP($D2336,Artslister!$A$1:$W$99,13,FALSE)</f>
        <v>Moench</v>
      </c>
      <c r="X2336" t="e">
        <f>VLOOKUP($D2336,Artslister!$A$1:$W$99,15,FALSE)</f>
        <v>#REF!</v>
      </c>
      <c r="Y2336" t="e">
        <f>VLOOKUP($D2336,Artslister!$A$1:$W$99,17,FALSE)</f>
        <v>#N/A</v>
      </c>
    </row>
    <row r="2337" spans="1:25" hidden="1" x14ac:dyDescent="0.3">
      <c r="A2337" t="s">
        <v>50</v>
      </c>
      <c r="B2337">
        <v>2022</v>
      </c>
      <c r="C2337" t="s">
        <v>1802</v>
      </c>
      <c r="D2337" t="s">
        <v>1945</v>
      </c>
      <c r="E2337">
        <v>10</v>
      </c>
      <c r="F2337">
        <v>1</v>
      </c>
      <c r="L2337" t="str">
        <f>VLOOKUP($D2337,Artslister!$A$1:$W$99,2,FALSE)</f>
        <v>Filipendula vulgaris</v>
      </c>
      <c r="M2337" t="str">
        <f>VLOOKUP($D2337,Artslister!$A$1:$W$99,3,FALSE)</f>
        <v>103311</v>
      </c>
      <c r="N2337" t="str">
        <f>VLOOKUP($D2337,Artslister!$A$1:$W$99,4,FALSE)</f>
        <v>133275</v>
      </c>
      <c r="O2337" t="str">
        <f>VLOOKUP($D2337,Artslister!$A$1:$W$99,5,FALSE)</f>
        <v>Plantae</v>
      </c>
      <c r="P2337" t="str">
        <f>VLOOKUP($D2337,Artslister!$A$1:$W$99,6,FALSE)</f>
        <v>Magnoliophyta</v>
      </c>
      <c r="Q2337" t="str">
        <f>VLOOKUP($D2337,Artslister!$A$1:$W$99,7,FALSE)</f>
        <v>Eudicots</v>
      </c>
      <c r="R2337" t="str">
        <f>VLOOKUP($D2337,Artslister!$A$1:$W$99,8,FALSE)</f>
        <v>Rosales</v>
      </c>
      <c r="S2337" t="str">
        <f>VLOOKUP($D2337,Artslister!$A$1:$W$99,9,FALSE)</f>
        <v>Rosaceae</v>
      </c>
      <c r="T2337" t="str">
        <f>VLOOKUP($D2337,Artslister!$A$1:$W$99,10,FALSE)</f>
        <v>Filipendula</v>
      </c>
      <c r="U2337" t="str">
        <f>VLOOKUP($D2337,Artslister!$A$1:$W$99,11,FALSE)</f>
        <v>vulgaris</v>
      </c>
      <c r="V2337">
        <f>VLOOKUP($D2337,Artslister!$A$1:$W$99,12,FALSE)</f>
        <v>0</v>
      </c>
      <c r="W2337" t="str">
        <f>VLOOKUP($D2337,Artslister!$A$1:$W$99,13,FALSE)</f>
        <v>Moench</v>
      </c>
      <c r="X2337" t="e">
        <f>VLOOKUP($D2337,Artslister!$A$1:$W$99,15,FALSE)</f>
        <v>#REF!</v>
      </c>
      <c r="Y2337" t="e">
        <f>VLOOKUP($D2337,Artslister!$A$1:$W$99,17,FALSE)</f>
        <v>#N/A</v>
      </c>
    </row>
    <row r="2338" spans="1:25" hidden="1" x14ac:dyDescent="0.3">
      <c r="A2338" t="s">
        <v>50</v>
      </c>
      <c r="B2338">
        <v>2022</v>
      </c>
      <c r="C2338" t="s">
        <v>1803</v>
      </c>
      <c r="D2338" t="s">
        <v>1945</v>
      </c>
      <c r="E2338">
        <v>3</v>
      </c>
      <c r="F2338">
        <v>1</v>
      </c>
      <c r="L2338" t="str">
        <f>VLOOKUP($D2338,Artslister!$A$1:$W$99,2,FALSE)</f>
        <v>Filipendula vulgaris</v>
      </c>
      <c r="M2338" t="str">
        <f>VLOOKUP($D2338,Artslister!$A$1:$W$99,3,FALSE)</f>
        <v>103311</v>
      </c>
      <c r="N2338" t="str">
        <f>VLOOKUP($D2338,Artslister!$A$1:$W$99,4,FALSE)</f>
        <v>133275</v>
      </c>
      <c r="O2338" t="str">
        <f>VLOOKUP($D2338,Artslister!$A$1:$W$99,5,FALSE)</f>
        <v>Plantae</v>
      </c>
      <c r="P2338" t="str">
        <f>VLOOKUP($D2338,Artslister!$A$1:$W$99,6,FALSE)</f>
        <v>Magnoliophyta</v>
      </c>
      <c r="Q2338" t="str">
        <f>VLOOKUP($D2338,Artslister!$A$1:$W$99,7,FALSE)</f>
        <v>Eudicots</v>
      </c>
      <c r="R2338" t="str">
        <f>VLOOKUP($D2338,Artslister!$A$1:$W$99,8,FALSE)</f>
        <v>Rosales</v>
      </c>
      <c r="S2338" t="str">
        <f>VLOOKUP($D2338,Artslister!$A$1:$W$99,9,FALSE)</f>
        <v>Rosaceae</v>
      </c>
      <c r="T2338" t="str">
        <f>VLOOKUP($D2338,Artslister!$A$1:$W$99,10,FALSE)</f>
        <v>Filipendula</v>
      </c>
      <c r="U2338" t="str">
        <f>VLOOKUP($D2338,Artslister!$A$1:$W$99,11,FALSE)</f>
        <v>vulgaris</v>
      </c>
      <c r="V2338">
        <f>VLOOKUP($D2338,Artslister!$A$1:$W$99,12,FALSE)</f>
        <v>0</v>
      </c>
      <c r="W2338" t="str">
        <f>VLOOKUP($D2338,Artslister!$A$1:$W$99,13,FALSE)</f>
        <v>Moench</v>
      </c>
      <c r="X2338" t="e">
        <f>VLOOKUP($D2338,Artslister!$A$1:$W$99,15,FALSE)</f>
        <v>#REF!</v>
      </c>
      <c r="Y2338" t="e">
        <f>VLOOKUP($D2338,Artslister!$A$1:$W$99,17,FALSE)</f>
        <v>#N/A</v>
      </c>
    </row>
    <row r="2339" spans="1:25" s="13" customFormat="1" hidden="1" x14ac:dyDescent="0.3">
      <c r="A2339" t="s">
        <v>50</v>
      </c>
      <c r="B2339">
        <v>2022</v>
      </c>
      <c r="C2339" t="s">
        <v>1807</v>
      </c>
      <c r="D2339" t="s">
        <v>1945</v>
      </c>
      <c r="E2339">
        <v>25</v>
      </c>
      <c r="F2339">
        <v>1</v>
      </c>
      <c r="G2339"/>
      <c r="H2339"/>
      <c r="I2339"/>
      <c r="J2339"/>
      <c r="K2339"/>
      <c r="L2339" t="str">
        <f>VLOOKUP($D2339,Artslister!$A$1:$W$99,2,FALSE)</f>
        <v>Filipendula vulgaris</v>
      </c>
      <c r="M2339" t="str">
        <f>VLOOKUP($D2339,Artslister!$A$1:$W$99,3,FALSE)</f>
        <v>103311</v>
      </c>
      <c r="N2339" t="str">
        <f>VLOOKUP($D2339,Artslister!$A$1:$W$99,4,FALSE)</f>
        <v>133275</v>
      </c>
      <c r="O2339" t="str">
        <f>VLOOKUP($D2339,Artslister!$A$1:$W$99,5,FALSE)</f>
        <v>Plantae</v>
      </c>
      <c r="P2339" t="str">
        <f>VLOOKUP($D2339,Artslister!$A$1:$W$99,6,FALSE)</f>
        <v>Magnoliophyta</v>
      </c>
      <c r="Q2339" t="str">
        <f>VLOOKUP($D2339,Artslister!$A$1:$W$99,7,FALSE)</f>
        <v>Eudicots</v>
      </c>
      <c r="R2339" t="str">
        <f>VLOOKUP($D2339,Artslister!$A$1:$W$99,8,FALSE)</f>
        <v>Rosales</v>
      </c>
      <c r="S2339" t="str">
        <f>VLOOKUP($D2339,Artslister!$A$1:$W$99,9,FALSE)</f>
        <v>Rosaceae</v>
      </c>
      <c r="T2339" t="str">
        <f>VLOOKUP($D2339,Artslister!$A$1:$W$99,10,FALSE)</f>
        <v>Filipendula</v>
      </c>
      <c r="U2339" t="str">
        <f>VLOOKUP($D2339,Artslister!$A$1:$W$99,11,FALSE)</f>
        <v>vulgaris</v>
      </c>
      <c r="V2339">
        <f>VLOOKUP($D2339,Artslister!$A$1:$W$99,12,FALSE)</f>
        <v>0</v>
      </c>
      <c r="W2339" t="str">
        <f>VLOOKUP($D2339,Artslister!$A$1:$W$99,13,FALSE)</f>
        <v>Moench</v>
      </c>
      <c r="X2339" t="e">
        <f>VLOOKUP($D2339,Artslister!$A$1:$W$99,15,FALSE)</f>
        <v>#REF!</v>
      </c>
      <c r="Y2339" t="e">
        <f>VLOOKUP($D2339,Artslister!$A$1:$W$99,17,FALSE)</f>
        <v>#N/A</v>
      </c>
    </row>
    <row r="2340" spans="1:25" hidden="1" x14ac:dyDescent="0.3">
      <c r="A2340" t="s">
        <v>127</v>
      </c>
      <c r="B2340">
        <v>2020</v>
      </c>
      <c r="C2340" t="s">
        <v>1234</v>
      </c>
      <c r="D2340" t="s">
        <v>1935</v>
      </c>
      <c r="E2340">
        <v>1</v>
      </c>
      <c r="G2340">
        <v>1</v>
      </c>
      <c r="L2340" t="str">
        <f>VLOOKUP($D2340,Artslister!$A$1:$W$99,2,FALSE)</f>
        <v>Barbarea vulgaris</v>
      </c>
      <c r="M2340" t="str">
        <f>VLOOKUP($D2340,Artslister!$A$1:$W$99,3,FALSE)</f>
        <v>101103</v>
      </c>
      <c r="N2340" t="str">
        <f>VLOOKUP($D2340,Artslister!$A$1:$W$99,4,FALSE)</f>
        <v>130915</v>
      </c>
      <c r="O2340" t="str">
        <f>VLOOKUP($D2340,Artslister!$A$1:$W$99,5,FALSE)</f>
        <v>Plantae</v>
      </c>
      <c r="P2340" t="str">
        <f>VLOOKUP($D2340,Artslister!$A$1:$W$99,6,FALSE)</f>
        <v>Magnoliophyta</v>
      </c>
      <c r="Q2340" t="str">
        <f>VLOOKUP($D2340,Artslister!$A$1:$W$99,7,FALSE)</f>
        <v>Eudicots</v>
      </c>
      <c r="R2340" t="str">
        <f>VLOOKUP($D2340,Artslister!$A$1:$W$99,8,FALSE)</f>
        <v>Brassicales</v>
      </c>
      <c r="S2340" t="str">
        <f>VLOOKUP($D2340,Artslister!$A$1:$W$99,9,FALSE)</f>
        <v>Brassicaceae</v>
      </c>
      <c r="T2340" t="str">
        <f>VLOOKUP($D2340,Artslister!$A$1:$W$99,10,FALSE)</f>
        <v>Barbarea</v>
      </c>
      <c r="U2340" t="str">
        <f>VLOOKUP($D2340,Artslister!$A$1:$W$99,11,FALSE)</f>
        <v>vulgaris</v>
      </c>
      <c r="V2340">
        <f>VLOOKUP($D2340,Artslister!$A$1:$W$99,12,FALSE)</f>
        <v>0</v>
      </c>
      <c r="W2340" t="str">
        <f>VLOOKUP($D2340,Artslister!$A$1:$W$99,13,FALSE)</f>
        <v>W.T.Aiton</v>
      </c>
      <c r="X2340" t="e">
        <f>VLOOKUP($D2340,Artslister!$A$1:$W$99,15,FALSE)</f>
        <v>#REF!</v>
      </c>
      <c r="Y2340" t="str">
        <f>VLOOKUP($D2340,Artslister!$A$1:$W$99,17,FALSE)</f>
        <v>LO</v>
      </c>
    </row>
    <row r="2341" spans="1:25" hidden="1" x14ac:dyDescent="0.3">
      <c r="A2341" t="s">
        <v>127</v>
      </c>
      <c r="B2341">
        <v>2020</v>
      </c>
      <c r="C2341" t="s">
        <v>1235</v>
      </c>
      <c r="D2341" t="s">
        <v>1935</v>
      </c>
      <c r="E2341">
        <v>5</v>
      </c>
      <c r="G2341">
        <v>1</v>
      </c>
      <c r="L2341" t="str">
        <f>VLOOKUP($D2341,Artslister!$A$1:$W$99,2,FALSE)</f>
        <v>Barbarea vulgaris</v>
      </c>
      <c r="M2341" t="str">
        <f>VLOOKUP($D2341,Artslister!$A$1:$W$99,3,FALSE)</f>
        <v>101103</v>
      </c>
      <c r="N2341" t="str">
        <f>VLOOKUP($D2341,Artslister!$A$1:$W$99,4,FALSE)</f>
        <v>130915</v>
      </c>
      <c r="O2341" t="str">
        <f>VLOOKUP($D2341,Artslister!$A$1:$W$99,5,FALSE)</f>
        <v>Plantae</v>
      </c>
      <c r="P2341" t="str">
        <f>VLOOKUP($D2341,Artslister!$A$1:$W$99,6,FALSE)</f>
        <v>Magnoliophyta</v>
      </c>
      <c r="Q2341" t="str">
        <f>VLOOKUP($D2341,Artslister!$A$1:$W$99,7,FALSE)</f>
        <v>Eudicots</v>
      </c>
      <c r="R2341" t="str">
        <f>VLOOKUP($D2341,Artslister!$A$1:$W$99,8,FALSE)</f>
        <v>Brassicales</v>
      </c>
      <c r="S2341" t="str">
        <f>VLOOKUP($D2341,Artslister!$A$1:$W$99,9,FALSE)</f>
        <v>Brassicaceae</v>
      </c>
      <c r="T2341" t="str">
        <f>VLOOKUP($D2341,Artslister!$A$1:$W$99,10,FALSE)</f>
        <v>Barbarea</v>
      </c>
      <c r="U2341" t="str">
        <f>VLOOKUP($D2341,Artslister!$A$1:$W$99,11,FALSE)</f>
        <v>vulgaris</v>
      </c>
      <c r="V2341">
        <f>VLOOKUP($D2341,Artslister!$A$1:$W$99,12,FALSE)</f>
        <v>0</v>
      </c>
      <c r="W2341" t="str">
        <f>VLOOKUP($D2341,Artslister!$A$1:$W$99,13,FALSE)</f>
        <v>W.T.Aiton</v>
      </c>
      <c r="X2341" t="e">
        <f>VLOOKUP($D2341,Artslister!$A$1:$W$99,15,FALSE)</f>
        <v>#REF!</v>
      </c>
      <c r="Y2341" t="str">
        <f>VLOOKUP($D2341,Artslister!$A$1:$W$99,17,FALSE)</f>
        <v>LO</v>
      </c>
    </row>
    <row r="2342" spans="1:25" hidden="1" x14ac:dyDescent="0.3">
      <c r="A2342" t="s">
        <v>144</v>
      </c>
      <c r="B2342">
        <v>2020</v>
      </c>
      <c r="C2342" t="s">
        <v>1842</v>
      </c>
      <c r="D2342" t="s">
        <v>1935</v>
      </c>
      <c r="E2342">
        <v>1</v>
      </c>
      <c r="G2342">
        <v>1</v>
      </c>
      <c r="L2342" t="str">
        <f>VLOOKUP($D2342,Artslister!$A$1:$W$99,2,FALSE)</f>
        <v>Barbarea vulgaris</v>
      </c>
      <c r="M2342" t="str">
        <f>VLOOKUP($D2342,Artslister!$A$1:$W$99,3,FALSE)</f>
        <v>101103</v>
      </c>
      <c r="N2342" t="str">
        <f>VLOOKUP($D2342,Artslister!$A$1:$W$99,4,FALSE)</f>
        <v>130915</v>
      </c>
      <c r="O2342" t="str">
        <f>VLOOKUP($D2342,Artslister!$A$1:$W$99,5,FALSE)</f>
        <v>Plantae</v>
      </c>
      <c r="P2342" t="str">
        <f>VLOOKUP($D2342,Artslister!$A$1:$W$99,6,FALSE)</f>
        <v>Magnoliophyta</v>
      </c>
      <c r="Q2342" t="str">
        <f>VLOOKUP($D2342,Artslister!$A$1:$W$99,7,FALSE)</f>
        <v>Eudicots</v>
      </c>
      <c r="R2342" t="str">
        <f>VLOOKUP($D2342,Artslister!$A$1:$W$99,8,FALSE)</f>
        <v>Brassicales</v>
      </c>
      <c r="S2342" t="str">
        <f>VLOOKUP($D2342,Artslister!$A$1:$W$99,9,FALSE)</f>
        <v>Brassicaceae</v>
      </c>
      <c r="T2342" t="str">
        <f>VLOOKUP($D2342,Artslister!$A$1:$W$99,10,FALSE)</f>
        <v>Barbarea</v>
      </c>
      <c r="U2342" t="str">
        <f>VLOOKUP($D2342,Artslister!$A$1:$W$99,11,FALSE)</f>
        <v>vulgaris</v>
      </c>
      <c r="V2342">
        <f>VLOOKUP($D2342,Artslister!$A$1:$W$99,12,FALSE)</f>
        <v>0</v>
      </c>
      <c r="W2342" t="str">
        <f>VLOOKUP($D2342,Artslister!$A$1:$W$99,13,FALSE)</f>
        <v>W.T.Aiton</v>
      </c>
      <c r="X2342" t="e">
        <f>VLOOKUP($D2342,Artslister!$A$1:$W$99,15,FALSE)</f>
        <v>#REF!</v>
      </c>
      <c r="Y2342" t="str">
        <f>VLOOKUP($D2342,Artslister!$A$1:$W$99,17,FALSE)</f>
        <v>LO</v>
      </c>
    </row>
    <row r="2343" spans="1:25" hidden="1" x14ac:dyDescent="0.3">
      <c r="A2343" t="s">
        <v>144</v>
      </c>
      <c r="B2343">
        <v>2020</v>
      </c>
      <c r="C2343" t="s">
        <v>1843</v>
      </c>
      <c r="D2343" t="s">
        <v>1935</v>
      </c>
      <c r="E2343">
        <v>5</v>
      </c>
      <c r="G2343">
        <v>1</v>
      </c>
      <c r="L2343" t="str">
        <f>VLOOKUP($D2343,Artslister!$A$1:$W$99,2,FALSE)</f>
        <v>Barbarea vulgaris</v>
      </c>
      <c r="M2343" t="str">
        <f>VLOOKUP($D2343,Artslister!$A$1:$W$99,3,FALSE)</f>
        <v>101103</v>
      </c>
      <c r="N2343" t="str">
        <f>VLOOKUP($D2343,Artslister!$A$1:$W$99,4,FALSE)</f>
        <v>130915</v>
      </c>
      <c r="O2343" t="str">
        <f>VLOOKUP($D2343,Artslister!$A$1:$W$99,5,FALSE)</f>
        <v>Plantae</v>
      </c>
      <c r="P2343" t="str">
        <f>VLOOKUP($D2343,Artslister!$A$1:$W$99,6,FALSE)</f>
        <v>Magnoliophyta</v>
      </c>
      <c r="Q2343" t="str">
        <f>VLOOKUP($D2343,Artslister!$A$1:$W$99,7,FALSE)</f>
        <v>Eudicots</v>
      </c>
      <c r="R2343" t="str">
        <f>VLOOKUP($D2343,Artslister!$A$1:$W$99,8,FALSE)</f>
        <v>Brassicales</v>
      </c>
      <c r="S2343" t="str">
        <f>VLOOKUP($D2343,Artslister!$A$1:$W$99,9,FALSE)</f>
        <v>Brassicaceae</v>
      </c>
      <c r="T2343" t="str">
        <f>VLOOKUP($D2343,Artslister!$A$1:$W$99,10,FALSE)</f>
        <v>Barbarea</v>
      </c>
      <c r="U2343" t="str">
        <f>VLOOKUP($D2343,Artslister!$A$1:$W$99,11,FALSE)</f>
        <v>vulgaris</v>
      </c>
      <c r="V2343">
        <f>VLOOKUP($D2343,Artslister!$A$1:$W$99,12,FALSE)</f>
        <v>0</v>
      </c>
      <c r="W2343" t="str">
        <f>VLOOKUP($D2343,Artslister!$A$1:$W$99,13,FALSE)</f>
        <v>W.T.Aiton</v>
      </c>
      <c r="X2343" t="e">
        <f>VLOOKUP($D2343,Artslister!$A$1:$W$99,15,FALSE)</f>
        <v>#REF!</v>
      </c>
      <c r="Y2343" t="str">
        <f>VLOOKUP($D2343,Artslister!$A$1:$W$99,17,FALSE)</f>
        <v>LO</v>
      </c>
    </row>
    <row r="2344" spans="1:25" hidden="1" x14ac:dyDescent="0.3">
      <c r="A2344" t="s">
        <v>144</v>
      </c>
      <c r="B2344">
        <v>2020</v>
      </c>
      <c r="C2344" t="s">
        <v>1845</v>
      </c>
      <c r="D2344" t="s">
        <v>1935</v>
      </c>
      <c r="E2344">
        <v>1</v>
      </c>
      <c r="G2344">
        <v>1</v>
      </c>
      <c r="L2344" t="str">
        <f>VLOOKUP($D2344,Artslister!$A$1:$W$99,2,FALSE)</f>
        <v>Barbarea vulgaris</v>
      </c>
      <c r="M2344" t="str">
        <f>VLOOKUP($D2344,Artslister!$A$1:$W$99,3,FALSE)</f>
        <v>101103</v>
      </c>
      <c r="N2344" t="str">
        <f>VLOOKUP($D2344,Artslister!$A$1:$W$99,4,FALSE)</f>
        <v>130915</v>
      </c>
      <c r="O2344" t="str">
        <f>VLOOKUP($D2344,Artslister!$A$1:$W$99,5,FALSE)</f>
        <v>Plantae</v>
      </c>
      <c r="P2344" t="str">
        <f>VLOOKUP($D2344,Artslister!$A$1:$W$99,6,FALSE)</f>
        <v>Magnoliophyta</v>
      </c>
      <c r="Q2344" t="str">
        <f>VLOOKUP($D2344,Artslister!$A$1:$W$99,7,FALSE)</f>
        <v>Eudicots</v>
      </c>
      <c r="R2344" t="str">
        <f>VLOOKUP($D2344,Artslister!$A$1:$W$99,8,FALSE)</f>
        <v>Brassicales</v>
      </c>
      <c r="S2344" t="str">
        <f>VLOOKUP($D2344,Artslister!$A$1:$W$99,9,FALSE)</f>
        <v>Brassicaceae</v>
      </c>
      <c r="T2344" t="str">
        <f>VLOOKUP($D2344,Artslister!$A$1:$W$99,10,FALSE)</f>
        <v>Barbarea</v>
      </c>
      <c r="U2344" t="str">
        <f>VLOOKUP($D2344,Artslister!$A$1:$W$99,11,FALSE)</f>
        <v>vulgaris</v>
      </c>
      <c r="V2344">
        <f>VLOOKUP($D2344,Artslister!$A$1:$W$99,12,FALSE)</f>
        <v>0</v>
      </c>
      <c r="W2344" t="str">
        <f>VLOOKUP($D2344,Artslister!$A$1:$W$99,13,FALSE)</f>
        <v>W.T.Aiton</v>
      </c>
      <c r="X2344" t="e">
        <f>VLOOKUP($D2344,Artslister!$A$1:$W$99,15,FALSE)</f>
        <v>#REF!</v>
      </c>
      <c r="Y2344" t="str">
        <f>VLOOKUP($D2344,Artslister!$A$1:$W$99,17,FALSE)</f>
        <v>LO</v>
      </c>
    </row>
    <row r="2345" spans="1:25" hidden="1" x14ac:dyDescent="0.3">
      <c r="A2345" t="s">
        <v>144</v>
      </c>
      <c r="B2345">
        <v>2020</v>
      </c>
      <c r="C2345" t="s">
        <v>1846</v>
      </c>
      <c r="D2345" t="s">
        <v>1935</v>
      </c>
      <c r="E2345">
        <v>0.1</v>
      </c>
      <c r="G2345">
        <v>1</v>
      </c>
      <c r="L2345" t="str">
        <f>VLOOKUP($D2345,Artslister!$A$1:$W$99,2,FALSE)</f>
        <v>Barbarea vulgaris</v>
      </c>
      <c r="M2345" t="str">
        <f>VLOOKUP($D2345,Artslister!$A$1:$W$99,3,FALSE)</f>
        <v>101103</v>
      </c>
      <c r="N2345" t="str">
        <f>VLOOKUP($D2345,Artslister!$A$1:$W$99,4,FALSE)</f>
        <v>130915</v>
      </c>
      <c r="O2345" t="str">
        <f>VLOOKUP($D2345,Artslister!$A$1:$W$99,5,FALSE)</f>
        <v>Plantae</v>
      </c>
      <c r="P2345" t="str">
        <f>VLOOKUP($D2345,Artslister!$A$1:$W$99,6,FALSE)</f>
        <v>Magnoliophyta</v>
      </c>
      <c r="Q2345" t="str">
        <f>VLOOKUP($D2345,Artslister!$A$1:$W$99,7,FALSE)</f>
        <v>Eudicots</v>
      </c>
      <c r="R2345" t="str">
        <f>VLOOKUP($D2345,Artslister!$A$1:$W$99,8,FALSE)</f>
        <v>Brassicales</v>
      </c>
      <c r="S2345" t="str">
        <f>VLOOKUP($D2345,Artslister!$A$1:$W$99,9,FALSE)</f>
        <v>Brassicaceae</v>
      </c>
      <c r="T2345" t="str">
        <f>VLOOKUP($D2345,Artslister!$A$1:$W$99,10,FALSE)</f>
        <v>Barbarea</v>
      </c>
      <c r="U2345" t="str">
        <f>VLOOKUP($D2345,Artslister!$A$1:$W$99,11,FALSE)</f>
        <v>vulgaris</v>
      </c>
      <c r="V2345">
        <f>VLOOKUP($D2345,Artslister!$A$1:$W$99,12,FALSE)</f>
        <v>0</v>
      </c>
      <c r="W2345" t="str">
        <f>VLOOKUP($D2345,Artslister!$A$1:$W$99,13,FALSE)</f>
        <v>W.T.Aiton</v>
      </c>
      <c r="X2345" t="e">
        <f>VLOOKUP($D2345,Artslister!$A$1:$W$99,15,FALSE)</f>
        <v>#REF!</v>
      </c>
      <c r="Y2345" t="str">
        <f>VLOOKUP($D2345,Artslister!$A$1:$W$99,17,FALSE)</f>
        <v>LO</v>
      </c>
    </row>
    <row r="2346" spans="1:25" hidden="1" x14ac:dyDescent="0.3">
      <c r="A2346" t="s">
        <v>127</v>
      </c>
      <c r="B2346">
        <v>2021</v>
      </c>
      <c r="C2346" t="s">
        <v>1228</v>
      </c>
      <c r="D2346" t="s">
        <v>1935</v>
      </c>
      <c r="E2346">
        <v>1</v>
      </c>
      <c r="G2346">
        <v>1</v>
      </c>
      <c r="L2346" t="str">
        <f>VLOOKUP($D2346,Artslister!$A$1:$W$99,2,FALSE)</f>
        <v>Barbarea vulgaris</v>
      </c>
      <c r="M2346" t="str">
        <f>VLOOKUP($D2346,Artslister!$A$1:$W$99,3,FALSE)</f>
        <v>101103</v>
      </c>
      <c r="N2346" t="str">
        <f>VLOOKUP($D2346,Artslister!$A$1:$W$99,4,FALSE)</f>
        <v>130915</v>
      </c>
      <c r="O2346" t="str">
        <f>VLOOKUP($D2346,Artslister!$A$1:$W$99,5,FALSE)</f>
        <v>Plantae</v>
      </c>
      <c r="P2346" t="str">
        <f>VLOOKUP($D2346,Artslister!$A$1:$W$99,6,FALSE)</f>
        <v>Magnoliophyta</v>
      </c>
      <c r="Q2346" t="str">
        <f>VLOOKUP($D2346,Artslister!$A$1:$W$99,7,FALSE)</f>
        <v>Eudicots</v>
      </c>
      <c r="R2346" t="str">
        <f>VLOOKUP($D2346,Artslister!$A$1:$W$99,8,FALSE)</f>
        <v>Brassicales</v>
      </c>
      <c r="S2346" t="str">
        <f>VLOOKUP($D2346,Artslister!$A$1:$W$99,9,FALSE)</f>
        <v>Brassicaceae</v>
      </c>
      <c r="T2346" t="str">
        <f>VLOOKUP($D2346,Artslister!$A$1:$W$99,10,FALSE)</f>
        <v>Barbarea</v>
      </c>
      <c r="U2346" t="str">
        <f>VLOOKUP($D2346,Artslister!$A$1:$W$99,11,FALSE)</f>
        <v>vulgaris</v>
      </c>
      <c r="V2346">
        <f>VLOOKUP($D2346,Artslister!$A$1:$W$99,12,FALSE)</f>
        <v>0</v>
      </c>
      <c r="W2346" t="str">
        <f>VLOOKUP($D2346,Artslister!$A$1:$W$99,13,FALSE)</f>
        <v>W.T.Aiton</v>
      </c>
      <c r="X2346" t="e">
        <f>VLOOKUP($D2346,Artslister!$A$1:$W$99,15,FALSE)</f>
        <v>#REF!</v>
      </c>
      <c r="Y2346" t="str">
        <f>VLOOKUP($D2346,Artslister!$A$1:$W$99,17,FALSE)</f>
        <v>LO</v>
      </c>
    </row>
    <row r="2347" spans="1:25" hidden="1" x14ac:dyDescent="0.3">
      <c r="A2347" t="s">
        <v>127</v>
      </c>
      <c r="B2347">
        <v>2021</v>
      </c>
      <c r="C2347" t="s">
        <v>1234</v>
      </c>
      <c r="D2347" t="s">
        <v>1935</v>
      </c>
      <c r="E2347">
        <v>1</v>
      </c>
      <c r="G2347">
        <v>1</v>
      </c>
      <c r="L2347" t="str">
        <f>VLOOKUP($D2347,Artslister!$A$1:$W$99,2,FALSE)</f>
        <v>Barbarea vulgaris</v>
      </c>
      <c r="M2347" t="str">
        <f>VLOOKUP($D2347,Artslister!$A$1:$W$99,3,FALSE)</f>
        <v>101103</v>
      </c>
      <c r="N2347" t="str">
        <f>VLOOKUP($D2347,Artslister!$A$1:$W$99,4,FALSE)</f>
        <v>130915</v>
      </c>
      <c r="O2347" t="str">
        <f>VLOOKUP($D2347,Artslister!$A$1:$W$99,5,FALSE)</f>
        <v>Plantae</v>
      </c>
      <c r="P2347" t="str">
        <f>VLOOKUP($D2347,Artslister!$A$1:$W$99,6,FALSE)</f>
        <v>Magnoliophyta</v>
      </c>
      <c r="Q2347" t="str">
        <f>VLOOKUP($D2347,Artslister!$A$1:$W$99,7,FALSE)</f>
        <v>Eudicots</v>
      </c>
      <c r="R2347" t="str">
        <f>VLOOKUP($D2347,Artslister!$A$1:$W$99,8,FALSE)</f>
        <v>Brassicales</v>
      </c>
      <c r="S2347" t="str">
        <f>VLOOKUP($D2347,Artslister!$A$1:$W$99,9,FALSE)</f>
        <v>Brassicaceae</v>
      </c>
      <c r="T2347" t="str">
        <f>VLOOKUP($D2347,Artslister!$A$1:$W$99,10,FALSE)</f>
        <v>Barbarea</v>
      </c>
      <c r="U2347" t="str">
        <f>VLOOKUP($D2347,Artslister!$A$1:$W$99,11,FALSE)</f>
        <v>vulgaris</v>
      </c>
      <c r="V2347">
        <f>VLOOKUP($D2347,Artslister!$A$1:$W$99,12,FALSE)</f>
        <v>0</v>
      </c>
      <c r="W2347" t="str">
        <f>VLOOKUP($D2347,Artslister!$A$1:$W$99,13,FALSE)</f>
        <v>W.T.Aiton</v>
      </c>
      <c r="X2347" t="e">
        <f>VLOOKUP($D2347,Artslister!$A$1:$W$99,15,FALSE)</f>
        <v>#REF!</v>
      </c>
      <c r="Y2347" t="str">
        <f>VLOOKUP($D2347,Artslister!$A$1:$W$99,17,FALSE)</f>
        <v>LO</v>
      </c>
    </row>
    <row r="2348" spans="1:25" hidden="1" x14ac:dyDescent="0.3">
      <c r="A2348" t="s">
        <v>127</v>
      </c>
      <c r="B2348">
        <v>2021</v>
      </c>
      <c r="C2348" t="s">
        <v>1235</v>
      </c>
      <c r="D2348" t="s">
        <v>1935</v>
      </c>
      <c r="E2348">
        <v>10</v>
      </c>
      <c r="G2348">
        <v>1</v>
      </c>
      <c r="L2348" t="str">
        <f>VLOOKUP($D2348,Artslister!$A$1:$W$99,2,FALSE)</f>
        <v>Barbarea vulgaris</v>
      </c>
      <c r="M2348" t="str">
        <f>VLOOKUP($D2348,Artslister!$A$1:$W$99,3,FALSE)</f>
        <v>101103</v>
      </c>
      <c r="N2348" t="str">
        <f>VLOOKUP($D2348,Artslister!$A$1:$W$99,4,FALSE)</f>
        <v>130915</v>
      </c>
      <c r="O2348" t="str">
        <f>VLOOKUP($D2348,Artslister!$A$1:$W$99,5,FALSE)</f>
        <v>Plantae</v>
      </c>
      <c r="P2348" t="str">
        <f>VLOOKUP($D2348,Artslister!$A$1:$W$99,6,FALSE)</f>
        <v>Magnoliophyta</v>
      </c>
      <c r="Q2348" t="str">
        <f>VLOOKUP($D2348,Artslister!$A$1:$W$99,7,FALSE)</f>
        <v>Eudicots</v>
      </c>
      <c r="R2348" t="str">
        <f>VLOOKUP($D2348,Artslister!$A$1:$W$99,8,FALSE)</f>
        <v>Brassicales</v>
      </c>
      <c r="S2348" t="str">
        <f>VLOOKUP($D2348,Artslister!$A$1:$W$99,9,FALSE)</f>
        <v>Brassicaceae</v>
      </c>
      <c r="T2348" t="str">
        <f>VLOOKUP($D2348,Artslister!$A$1:$W$99,10,FALSE)</f>
        <v>Barbarea</v>
      </c>
      <c r="U2348" t="str">
        <f>VLOOKUP($D2348,Artslister!$A$1:$W$99,11,FALSE)</f>
        <v>vulgaris</v>
      </c>
      <c r="V2348">
        <f>VLOOKUP($D2348,Artslister!$A$1:$W$99,12,FALSE)</f>
        <v>0</v>
      </c>
      <c r="W2348" t="str">
        <f>VLOOKUP($D2348,Artslister!$A$1:$W$99,13,FALSE)</f>
        <v>W.T.Aiton</v>
      </c>
      <c r="X2348" t="e">
        <f>VLOOKUP($D2348,Artslister!$A$1:$W$99,15,FALSE)</f>
        <v>#REF!</v>
      </c>
      <c r="Y2348" t="str">
        <f>VLOOKUP($D2348,Artslister!$A$1:$W$99,17,FALSE)</f>
        <v>LO</v>
      </c>
    </row>
    <row r="2349" spans="1:25" hidden="1" x14ac:dyDescent="0.3">
      <c r="A2349" t="s">
        <v>70</v>
      </c>
      <c r="B2349">
        <v>2021</v>
      </c>
      <c r="C2349" t="s">
        <v>1944</v>
      </c>
      <c r="D2349" t="s">
        <v>1935</v>
      </c>
      <c r="E2349">
        <v>3</v>
      </c>
      <c r="G2349">
        <v>1</v>
      </c>
      <c r="L2349" t="str">
        <f>VLOOKUP($D2349,Artslister!$A$1:$W$99,2,FALSE)</f>
        <v>Barbarea vulgaris</v>
      </c>
      <c r="M2349" t="str">
        <f>VLOOKUP($D2349,Artslister!$A$1:$W$99,3,FALSE)</f>
        <v>101103</v>
      </c>
      <c r="N2349" t="str">
        <f>VLOOKUP($D2349,Artslister!$A$1:$W$99,4,FALSE)</f>
        <v>130915</v>
      </c>
      <c r="O2349" t="str">
        <f>VLOOKUP($D2349,Artslister!$A$1:$W$99,5,FALSE)</f>
        <v>Plantae</v>
      </c>
      <c r="P2349" t="str">
        <f>VLOOKUP($D2349,Artslister!$A$1:$W$99,6,FALSE)</f>
        <v>Magnoliophyta</v>
      </c>
      <c r="Q2349" t="str">
        <f>VLOOKUP($D2349,Artslister!$A$1:$W$99,7,FALSE)</f>
        <v>Eudicots</v>
      </c>
      <c r="R2349" t="str">
        <f>VLOOKUP($D2349,Artslister!$A$1:$W$99,8,FALSE)</f>
        <v>Brassicales</v>
      </c>
      <c r="S2349" t="str">
        <f>VLOOKUP($D2349,Artslister!$A$1:$W$99,9,FALSE)</f>
        <v>Brassicaceae</v>
      </c>
      <c r="T2349" t="str">
        <f>VLOOKUP($D2349,Artslister!$A$1:$W$99,10,FALSE)</f>
        <v>Barbarea</v>
      </c>
      <c r="U2349" t="str">
        <f>VLOOKUP($D2349,Artslister!$A$1:$W$99,11,FALSE)</f>
        <v>vulgaris</v>
      </c>
      <c r="V2349">
        <f>VLOOKUP($D2349,Artslister!$A$1:$W$99,12,FALSE)</f>
        <v>0</v>
      </c>
      <c r="W2349" t="str">
        <f>VLOOKUP($D2349,Artslister!$A$1:$W$99,13,FALSE)</f>
        <v>W.T.Aiton</v>
      </c>
      <c r="X2349" t="e">
        <f>VLOOKUP($D2349,Artslister!$A$1:$W$99,15,FALSE)</f>
        <v>#REF!</v>
      </c>
      <c r="Y2349" t="str">
        <f>VLOOKUP($D2349,Artslister!$A$1:$W$99,17,FALSE)</f>
        <v>LO</v>
      </c>
    </row>
    <row r="2350" spans="1:25" hidden="1" x14ac:dyDescent="0.3">
      <c r="A2350" t="s">
        <v>144</v>
      </c>
      <c r="B2350">
        <v>2021</v>
      </c>
      <c r="C2350" t="s">
        <v>1843</v>
      </c>
      <c r="D2350" t="s">
        <v>1935</v>
      </c>
      <c r="E2350">
        <v>3</v>
      </c>
      <c r="G2350">
        <v>1</v>
      </c>
      <c r="L2350" t="str">
        <f>VLOOKUP($D2350,Artslister!$A$1:$W$99,2,FALSE)</f>
        <v>Barbarea vulgaris</v>
      </c>
      <c r="M2350" t="str">
        <f>VLOOKUP($D2350,Artslister!$A$1:$W$99,3,FALSE)</f>
        <v>101103</v>
      </c>
      <c r="N2350" t="str">
        <f>VLOOKUP($D2350,Artslister!$A$1:$W$99,4,FALSE)</f>
        <v>130915</v>
      </c>
      <c r="O2350" t="str">
        <f>VLOOKUP($D2350,Artslister!$A$1:$W$99,5,FALSE)</f>
        <v>Plantae</v>
      </c>
      <c r="P2350" t="str">
        <f>VLOOKUP($D2350,Artslister!$A$1:$W$99,6,FALSE)</f>
        <v>Magnoliophyta</v>
      </c>
      <c r="Q2350" t="str">
        <f>VLOOKUP($D2350,Artslister!$A$1:$W$99,7,FALSE)</f>
        <v>Eudicots</v>
      </c>
      <c r="R2350" t="str">
        <f>VLOOKUP($D2350,Artslister!$A$1:$W$99,8,FALSE)</f>
        <v>Brassicales</v>
      </c>
      <c r="S2350" t="str">
        <f>VLOOKUP($D2350,Artslister!$A$1:$W$99,9,FALSE)</f>
        <v>Brassicaceae</v>
      </c>
      <c r="T2350" t="str">
        <f>VLOOKUP($D2350,Artslister!$A$1:$W$99,10,FALSE)</f>
        <v>Barbarea</v>
      </c>
      <c r="U2350" t="str">
        <f>VLOOKUP($D2350,Artslister!$A$1:$W$99,11,FALSE)</f>
        <v>vulgaris</v>
      </c>
      <c r="V2350">
        <f>VLOOKUP($D2350,Artslister!$A$1:$W$99,12,FALSE)</f>
        <v>0</v>
      </c>
      <c r="W2350" t="str">
        <f>VLOOKUP($D2350,Artslister!$A$1:$W$99,13,FALSE)</f>
        <v>W.T.Aiton</v>
      </c>
      <c r="X2350" t="e">
        <f>VLOOKUP($D2350,Artslister!$A$1:$W$99,15,FALSE)</f>
        <v>#REF!</v>
      </c>
      <c r="Y2350" t="str">
        <f>VLOOKUP($D2350,Artslister!$A$1:$W$99,17,FALSE)</f>
        <v>LO</v>
      </c>
    </row>
    <row r="2351" spans="1:25" hidden="1" x14ac:dyDescent="0.3">
      <c r="A2351" t="s">
        <v>50</v>
      </c>
      <c r="B2351">
        <v>2022</v>
      </c>
      <c r="C2351" t="s">
        <v>1806</v>
      </c>
      <c r="D2351" t="s">
        <v>1930</v>
      </c>
      <c r="E2351">
        <v>2</v>
      </c>
      <c r="F2351">
        <v>1</v>
      </c>
      <c r="L2351" t="str">
        <f>VLOOKUP($D2351,Artslister!$A$1:$W$99,2,FALSE)</f>
        <v>Fragaria viridis</v>
      </c>
      <c r="M2351">
        <f>VLOOKUP($D2351,Artslister!$A$1:$W$99,3,FALSE)</f>
        <v>103318</v>
      </c>
      <c r="N2351">
        <f>VLOOKUP($D2351,Artslister!$A$1:$W$99,4,FALSE)</f>
        <v>0</v>
      </c>
      <c r="O2351" t="str">
        <f>VLOOKUP($D2351,Artslister!$A$1:$W$99,5,FALSE)</f>
        <v>Plantae</v>
      </c>
      <c r="P2351" t="str">
        <f>VLOOKUP($D2351,Artslister!$A$1:$W$99,6,FALSE)</f>
        <v>Magnoliophyta</v>
      </c>
      <c r="Q2351" t="str">
        <f>VLOOKUP($D2351,Artslister!$A$1:$W$99,7,FALSE)</f>
        <v>Eudicots</v>
      </c>
      <c r="R2351" t="str">
        <f>VLOOKUP($D2351,Artslister!$A$1:$W$99,8,FALSE)</f>
        <v>Rosales</v>
      </c>
      <c r="S2351" t="str">
        <f>VLOOKUP($D2351,Artslister!$A$1:$W$99,9,FALSE)</f>
        <v>Rosaceae</v>
      </c>
      <c r="T2351" t="str">
        <f>VLOOKUP($D2351,Artslister!$A$1:$W$99,10,FALSE)</f>
        <v>Fragaria</v>
      </c>
      <c r="U2351" t="str">
        <f>VLOOKUP($D2351,Artslister!$A$1:$W$99,11,FALSE)</f>
        <v>viridis</v>
      </c>
      <c r="V2351">
        <f>VLOOKUP($D2351,Artslister!$A$1:$W$99,12,FALSE)</f>
        <v>0</v>
      </c>
      <c r="W2351" t="str">
        <f>VLOOKUP($D2351,Artslister!$A$1:$W$99,13,FALSE)</f>
        <v>Weston</v>
      </c>
      <c r="X2351" t="e">
        <f>VLOOKUP($D2351,Artslister!$A$1:$W$99,15,FALSE)</f>
        <v>#REF!</v>
      </c>
      <c r="Y2351" t="e">
        <f>VLOOKUP($D2351,Artslister!$A$1:$W$99,17,FALSE)</f>
        <v>#N/A</v>
      </c>
    </row>
    <row r="2352" spans="1:25" hidden="1" x14ac:dyDescent="0.3">
      <c r="A2352" t="s">
        <v>50</v>
      </c>
      <c r="B2352">
        <v>2022</v>
      </c>
      <c r="C2352" t="s">
        <v>1802</v>
      </c>
      <c r="D2352" t="s">
        <v>1930</v>
      </c>
      <c r="E2352">
        <v>3</v>
      </c>
      <c r="F2352">
        <v>1</v>
      </c>
      <c r="L2352" t="str">
        <f>VLOOKUP($D2352,Artslister!$A$1:$W$99,2,FALSE)</f>
        <v>Fragaria viridis</v>
      </c>
      <c r="M2352">
        <f>VLOOKUP($D2352,Artslister!$A$1:$W$99,3,FALSE)</f>
        <v>103318</v>
      </c>
      <c r="N2352">
        <f>VLOOKUP($D2352,Artslister!$A$1:$W$99,4,FALSE)</f>
        <v>0</v>
      </c>
      <c r="O2352" t="str">
        <f>VLOOKUP($D2352,Artslister!$A$1:$W$99,5,FALSE)</f>
        <v>Plantae</v>
      </c>
      <c r="P2352" t="str">
        <f>VLOOKUP($D2352,Artslister!$A$1:$W$99,6,FALSE)</f>
        <v>Magnoliophyta</v>
      </c>
      <c r="Q2352" t="str">
        <f>VLOOKUP($D2352,Artslister!$A$1:$W$99,7,FALSE)</f>
        <v>Eudicots</v>
      </c>
      <c r="R2352" t="str">
        <f>VLOOKUP($D2352,Artslister!$A$1:$W$99,8,FALSE)</f>
        <v>Rosales</v>
      </c>
      <c r="S2352" t="str">
        <f>VLOOKUP($D2352,Artslister!$A$1:$W$99,9,FALSE)</f>
        <v>Rosaceae</v>
      </c>
      <c r="T2352" t="str">
        <f>VLOOKUP($D2352,Artslister!$A$1:$W$99,10,FALSE)</f>
        <v>Fragaria</v>
      </c>
      <c r="U2352" t="str">
        <f>VLOOKUP($D2352,Artslister!$A$1:$W$99,11,FALSE)</f>
        <v>viridis</v>
      </c>
      <c r="V2352">
        <f>VLOOKUP($D2352,Artslister!$A$1:$W$99,12,FALSE)</f>
        <v>0</v>
      </c>
      <c r="W2352" t="str">
        <f>VLOOKUP($D2352,Artslister!$A$1:$W$99,13,FALSE)</f>
        <v>Weston</v>
      </c>
      <c r="X2352" t="e">
        <f>VLOOKUP($D2352,Artslister!$A$1:$W$99,15,FALSE)</f>
        <v>#REF!</v>
      </c>
      <c r="Y2352" t="e">
        <f>VLOOKUP($D2352,Artslister!$A$1:$W$99,17,FALSE)</f>
        <v>#N/A</v>
      </c>
    </row>
    <row r="2353" spans="1:25" hidden="1" x14ac:dyDescent="0.3">
      <c r="A2353" t="s">
        <v>50</v>
      </c>
      <c r="B2353">
        <v>2022</v>
      </c>
      <c r="C2353" t="s">
        <v>1807</v>
      </c>
      <c r="D2353" t="s">
        <v>1930</v>
      </c>
      <c r="E2353">
        <v>5</v>
      </c>
      <c r="F2353">
        <v>1</v>
      </c>
      <c r="L2353" t="str">
        <f>VLOOKUP($D2353,Artslister!$A$1:$W$99,2,FALSE)</f>
        <v>Fragaria viridis</v>
      </c>
      <c r="M2353">
        <f>VLOOKUP($D2353,Artslister!$A$1:$W$99,3,FALSE)</f>
        <v>103318</v>
      </c>
      <c r="N2353">
        <f>VLOOKUP($D2353,Artslister!$A$1:$W$99,4,FALSE)</f>
        <v>0</v>
      </c>
      <c r="O2353" t="str">
        <f>VLOOKUP($D2353,Artslister!$A$1:$W$99,5,FALSE)</f>
        <v>Plantae</v>
      </c>
      <c r="P2353" t="str">
        <f>VLOOKUP($D2353,Artslister!$A$1:$W$99,6,FALSE)</f>
        <v>Magnoliophyta</v>
      </c>
      <c r="Q2353" t="str">
        <f>VLOOKUP($D2353,Artslister!$A$1:$W$99,7,FALSE)</f>
        <v>Eudicots</v>
      </c>
      <c r="R2353" t="str">
        <f>VLOOKUP($D2353,Artslister!$A$1:$W$99,8,FALSE)</f>
        <v>Rosales</v>
      </c>
      <c r="S2353" t="str">
        <f>VLOOKUP($D2353,Artslister!$A$1:$W$99,9,FALSE)</f>
        <v>Rosaceae</v>
      </c>
      <c r="T2353" t="str">
        <f>VLOOKUP($D2353,Artslister!$A$1:$W$99,10,FALSE)</f>
        <v>Fragaria</v>
      </c>
      <c r="U2353" t="str">
        <f>VLOOKUP($D2353,Artslister!$A$1:$W$99,11,FALSE)</f>
        <v>viridis</v>
      </c>
      <c r="V2353">
        <f>VLOOKUP($D2353,Artslister!$A$1:$W$99,12,FALSE)</f>
        <v>0</v>
      </c>
      <c r="W2353" t="str">
        <f>VLOOKUP($D2353,Artslister!$A$1:$W$99,13,FALSE)</f>
        <v>Weston</v>
      </c>
      <c r="X2353" t="e">
        <f>VLOOKUP($D2353,Artslister!$A$1:$W$99,15,FALSE)</f>
        <v>#REF!</v>
      </c>
      <c r="Y2353" t="e">
        <f>VLOOKUP($D2353,Artslister!$A$1:$W$99,17,FALSE)</f>
        <v>#N/A</v>
      </c>
    </row>
    <row r="2354" spans="1:25" hidden="1" x14ac:dyDescent="0.3">
      <c r="A2354" t="s">
        <v>50</v>
      </c>
      <c r="B2354">
        <v>2022</v>
      </c>
      <c r="C2354" t="s">
        <v>1813</v>
      </c>
      <c r="D2354" t="s">
        <v>667</v>
      </c>
      <c r="E2354">
        <v>2</v>
      </c>
      <c r="H2354">
        <v>1</v>
      </c>
      <c r="L2354" t="str">
        <f>VLOOKUP($D2354,Artslister!$A$1:$W$99,2,FALSE)</f>
        <v>Sorbus aucuparia</v>
      </c>
      <c r="M2354" t="str">
        <f>VLOOKUP($D2354,Artslister!$A$1:$W$99,3,FALSE)</f>
        <v>103483</v>
      </c>
      <c r="N2354" t="str">
        <f>VLOOKUP($D2354,Artslister!$A$1:$W$99,4,FALSE)</f>
        <v>137885</v>
      </c>
      <c r="O2354" t="str">
        <f>VLOOKUP($D2354,Artslister!$A$1:$W$99,5,FALSE)</f>
        <v>Plantae</v>
      </c>
      <c r="P2354" t="str">
        <f>VLOOKUP($D2354,Artslister!$A$1:$W$99,6,FALSE)</f>
        <v>Magnoliophyta</v>
      </c>
      <c r="Q2354" t="str">
        <f>VLOOKUP($D2354,Artslister!$A$1:$W$99,7,FALSE)</f>
        <v>Eudicots</v>
      </c>
      <c r="R2354" t="str">
        <f>VLOOKUP($D2354,Artslister!$A$1:$W$99,8,FALSE)</f>
        <v>Rosales</v>
      </c>
      <c r="S2354" t="str">
        <f>VLOOKUP($D2354,Artslister!$A$1:$W$99,9,FALSE)</f>
        <v>Rosaceae</v>
      </c>
      <c r="T2354" t="str">
        <f>VLOOKUP($D2354,Artslister!$A$1:$W$99,10,FALSE)</f>
        <v>Sorbus</v>
      </c>
      <c r="U2354" t="str">
        <f>VLOOKUP($D2354,Artslister!$A$1:$W$99,11,FALSE)</f>
        <v>aucuparia</v>
      </c>
      <c r="V2354">
        <f>VLOOKUP($D2354,Artslister!$A$1:$W$99,12,FALSE)</f>
        <v>0</v>
      </c>
      <c r="W2354" t="str">
        <f>VLOOKUP($D2354,Artslister!$A$1:$W$99,13,FALSE)</f>
        <v>L.</v>
      </c>
      <c r="X2354" t="e">
        <f>VLOOKUP($D2354,Artslister!$A$1:$W$99,15,FALSE)</f>
        <v>#REF!</v>
      </c>
      <c r="Y2354" t="e">
        <f>VLOOKUP($D2354,Artslister!$A$1:$W$99,17,FALSE)</f>
        <v>#N/A</v>
      </c>
    </row>
    <row r="2355" spans="1:25" hidden="1" x14ac:dyDescent="0.3">
      <c r="A2355" t="s">
        <v>42</v>
      </c>
      <c r="B2355">
        <v>2018</v>
      </c>
      <c r="C2355" t="s">
        <v>1178</v>
      </c>
      <c r="D2355" t="s">
        <v>1929</v>
      </c>
      <c r="E2355">
        <v>2</v>
      </c>
      <c r="G2355">
        <v>1</v>
      </c>
      <c r="L2355" t="str">
        <f>VLOOKUP($D2355,Artslister!$A$1:$W$99,2,FALSE)</f>
        <v>Noccaea caerulescens</v>
      </c>
      <c r="M2355" t="str">
        <f>VLOOKUP($D2355,Artslister!$A$1:$W$99,3,FALSE)</f>
        <v>101278</v>
      </c>
      <c r="N2355" t="str">
        <f>VLOOKUP($D2355,Artslister!$A$1:$W$99,4,FALSE)</f>
        <v>144118</v>
      </c>
      <c r="O2355" t="str">
        <f>VLOOKUP($D2355,Artslister!$A$1:$W$99,5,FALSE)</f>
        <v>Plantae</v>
      </c>
      <c r="P2355" t="str">
        <f>VLOOKUP($D2355,Artslister!$A$1:$W$99,6,FALSE)</f>
        <v>Magnoliophyta</v>
      </c>
      <c r="Q2355" t="str">
        <f>VLOOKUP($D2355,Artslister!$A$1:$W$99,7,FALSE)</f>
        <v>Eudicots</v>
      </c>
      <c r="R2355" t="str">
        <f>VLOOKUP($D2355,Artslister!$A$1:$W$99,8,FALSE)</f>
        <v>Brassicales</v>
      </c>
      <c r="S2355" t="str">
        <f>VLOOKUP($D2355,Artslister!$A$1:$W$99,9,FALSE)</f>
        <v>Brassicaceae</v>
      </c>
      <c r="T2355" t="str">
        <f>VLOOKUP($D2355,Artslister!$A$1:$W$99,10,FALSE)</f>
        <v>Noccaea</v>
      </c>
      <c r="U2355" t="str">
        <f>VLOOKUP($D2355,Artslister!$A$1:$W$99,11,FALSE)</f>
        <v>caerulescens</v>
      </c>
      <c r="V2355">
        <f>VLOOKUP($D2355,Artslister!$A$1:$W$99,12,FALSE)</f>
        <v>0</v>
      </c>
      <c r="W2355" t="str">
        <f>VLOOKUP($D2355,Artslister!$A$1:$W$99,13,FALSE)</f>
        <v>(J.Presl &amp; C.Presl) F.K.Mey.</v>
      </c>
      <c r="X2355" t="e">
        <f>VLOOKUP($D2355,Artslister!$A$1:$W$99,15,FALSE)</f>
        <v>#REF!</v>
      </c>
      <c r="Y2355" t="str">
        <f>VLOOKUP($D2355,Artslister!$A$1:$W$99,17,FALSE)</f>
        <v>PH</v>
      </c>
    </row>
    <row r="2356" spans="1:25" hidden="1" x14ac:dyDescent="0.3">
      <c r="A2356" t="s">
        <v>42</v>
      </c>
      <c r="B2356">
        <v>2018</v>
      </c>
      <c r="C2356" t="s">
        <v>1176</v>
      </c>
      <c r="D2356" t="s">
        <v>1929</v>
      </c>
      <c r="E2356">
        <v>1</v>
      </c>
      <c r="G2356">
        <v>1</v>
      </c>
      <c r="L2356" t="str">
        <f>VLOOKUP($D2356,Artslister!$A$1:$W$99,2,FALSE)</f>
        <v>Noccaea caerulescens</v>
      </c>
      <c r="M2356" t="str">
        <f>VLOOKUP($D2356,Artslister!$A$1:$W$99,3,FALSE)</f>
        <v>101278</v>
      </c>
      <c r="N2356" t="str">
        <f>VLOOKUP($D2356,Artslister!$A$1:$W$99,4,FALSE)</f>
        <v>144118</v>
      </c>
      <c r="O2356" t="str">
        <f>VLOOKUP($D2356,Artslister!$A$1:$W$99,5,FALSE)</f>
        <v>Plantae</v>
      </c>
      <c r="P2356" t="str">
        <f>VLOOKUP($D2356,Artslister!$A$1:$W$99,6,FALSE)</f>
        <v>Magnoliophyta</v>
      </c>
      <c r="Q2356" t="str">
        <f>VLOOKUP($D2356,Artslister!$A$1:$W$99,7,FALSE)</f>
        <v>Eudicots</v>
      </c>
      <c r="R2356" t="str">
        <f>VLOOKUP($D2356,Artslister!$A$1:$W$99,8,FALSE)</f>
        <v>Brassicales</v>
      </c>
      <c r="S2356" t="str">
        <f>VLOOKUP($D2356,Artslister!$A$1:$W$99,9,FALSE)</f>
        <v>Brassicaceae</v>
      </c>
      <c r="T2356" t="str">
        <f>VLOOKUP($D2356,Artslister!$A$1:$W$99,10,FALSE)</f>
        <v>Noccaea</v>
      </c>
      <c r="U2356" t="str">
        <f>VLOOKUP($D2356,Artslister!$A$1:$W$99,11,FALSE)</f>
        <v>caerulescens</v>
      </c>
      <c r="V2356">
        <f>VLOOKUP($D2356,Artslister!$A$1:$W$99,12,FALSE)</f>
        <v>0</v>
      </c>
      <c r="W2356" t="str">
        <f>VLOOKUP($D2356,Artslister!$A$1:$W$99,13,FALSE)</f>
        <v>(J.Presl &amp; C.Presl) F.K.Mey.</v>
      </c>
      <c r="X2356" t="e">
        <f>VLOOKUP($D2356,Artslister!$A$1:$W$99,15,FALSE)</f>
        <v>#REF!</v>
      </c>
      <c r="Y2356" t="str">
        <f>VLOOKUP($D2356,Artslister!$A$1:$W$99,17,FALSE)</f>
        <v>PH</v>
      </c>
    </row>
    <row r="2357" spans="1:25" hidden="1" x14ac:dyDescent="0.3">
      <c r="A2357" t="s">
        <v>42</v>
      </c>
      <c r="B2357">
        <v>2018</v>
      </c>
      <c r="C2357" t="s">
        <v>1174</v>
      </c>
      <c r="D2357" t="s">
        <v>1929</v>
      </c>
      <c r="E2357">
        <v>1</v>
      </c>
      <c r="G2357">
        <v>1</v>
      </c>
      <c r="L2357" t="str">
        <f>VLOOKUP($D2357,Artslister!$A$1:$W$99,2,FALSE)</f>
        <v>Noccaea caerulescens</v>
      </c>
      <c r="M2357" t="str">
        <f>VLOOKUP($D2357,Artslister!$A$1:$W$99,3,FALSE)</f>
        <v>101278</v>
      </c>
      <c r="N2357" t="str">
        <f>VLOOKUP($D2357,Artslister!$A$1:$W$99,4,FALSE)</f>
        <v>144118</v>
      </c>
      <c r="O2357" t="str">
        <f>VLOOKUP($D2357,Artslister!$A$1:$W$99,5,FALSE)</f>
        <v>Plantae</v>
      </c>
      <c r="P2357" t="str">
        <f>VLOOKUP($D2357,Artslister!$A$1:$W$99,6,FALSE)</f>
        <v>Magnoliophyta</v>
      </c>
      <c r="Q2357" t="str">
        <f>VLOOKUP($D2357,Artslister!$A$1:$W$99,7,FALSE)</f>
        <v>Eudicots</v>
      </c>
      <c r="R2357" t="str">
        <f>VLOOKUP($D2357,Artslister!$A$1:$W$99,8,FALSE)</f>
        <v>Brassicales</v>
      </c>
      <c r="S2357" t="str">
        <f>VLOOKUP($D2357,Artslister!$A$1:$W$99,9,FALSE)</f>
        <v>Brassicaceae</v>
      </c>
      <c r="T2357" t="str">
        <f>VLOOKUP($D2357,Artslister!$A$1:$W$99,10,FALSE)</f>
        <v>Noccaea</v>
      </c>
      <c r="U2357" t="str">
        <f>VLOOKUP($D2357,Artslister!$A$1:$W$99,11,FALSE)</f>
        <v>caerulescens</v>
      </c>
      <c r="V2357">
        <f>VLOOKUP($D2357,Artslister!$A$1:$W$99,12,FALSE)</f>
        <v>0</v>
      </c>
      <c r="W2357" t="str">
        <f>VLOOKUP($D2357,Artslister!$A$1:$W$99,13,FALSE)</f>
        <v>(J.Presl &amp; C.Presl) F.K.Mey.</v>
      </c>
      <c r="X2357" t="e">
        <f>VLOOKUP($D2357,Artslister!$A$1:$W$99,15,FALSE)</f>
        <v>#REF!</v>
      </c>
      <c r="Y2357" t="str">
        <f>VLOOKUP($D2357,Artslister!$A$1:$W$99,17,FALSE)</f>
        <v>PH</v>
      </c>
    </row>
    <row r="2358" spans="1:25" hidden="1" x14ac:dyDescent="0.3">
      <c r="A2358" t="s">
        <v>13</v>
      </c>
      <c r="B2358">
        <v>2018</v>
      </c>
      <c r="C2358" t="s">
        <v>1321</v>
      </c>
      <c r="D2358" t="s">
        <v>1929</v>
      </c>
      <c r="E2358">
        <v>2</v>
      </c>
      <c r="G2358">
        <v>1</v>
      </c>
      <c r="L2358" t="str">
        <f>VLOOKUP($D2358,Artslister!$A$1:$W$99,2,FALSE)</f>
        <v>Noccaea caerulescens</v>
      </c>
      <c r="M2358" t="str">
        <f>VLOOKUP($D2358,Artslister!$A$1:$W$99,3,FALSE)</f>
        <v>101278</v>
      </c>
      <c r="N2358" t="str">
        <f>VLOOKUP($D2358,Artslister!$A$1:$W$99,4,FALSE)</f>
        <v>144118</v>
      </c>
      <c r="O2358" t="str">
        <f>VLOOKUP($D2358,Artslister!$A$1:$W$99,5,FALSE)</f>
        <v>Plantae</v>
      </c>
      <c r="P2358" t="str">
        <f>VLOOKUP($D2358,Artslister!$A$1:$W$99,6,FALSE)</f>
        <v>Magnoliophyta</v>
      </c>
      <c r="Q2358" t="str">
        <f>VLOOKUP($D2358,Artslister!$A$1:$W$99,7,FALSE)</f>
        <v>Eudicots</v>
      </c>
      <c r="R2358" t="str">
        <f>VLOOKUP($D2358,Artslister!$A$1:$W$99,8,FALSE)</f>
        <v>Brassicales</v>
      </c>
      <c r="S2358" t="str">
        <f>VLOOKUP($D2358,Artslister!$A$1:$W$99,9,FALSE)</f>
        <v>Brassicaceae</v>
      </c>
      <c r="T2358" t="str">
        <f>VLOOKUP($D2358,Artslister!$A$1:$W$99,10,FALSE)</f>
        <v>Noccaea</v>
      </c>
      <c r="U2358" t="str">
        <f>VLOOKUP($D2358,Artslister!$A$1:$W$99,11,FALSE)</f>
        <v>caerulescens</v>
      </c>
      <c r="V2358">
        <f>VLOOKUP($D2358,Artslister!$A$1:$W$99,12,FALSE)</f>
        <v>0</v>
      </c>
      <c r="W2358" t="str">
        <f>VLOOKUP($D2358,Artslister!$A$1:$W$99,13,FALSE)</f>
        <v>(J.Presl &amp; C.Presl) F.K.Mey.</v>
      </c>
      <c r="X2358" t="e">
        <f>VLOOKUP($D2358,Artslister!$A$1:$W$99,15,FALSE)</f>
        <v>#REF!</v>
      </c>
      <c r="Y2358" t="str">
        <f>VLOOKUP($D2358,Artslister!$A$1:$W$99,17,FALSE)</f>
        <v>PH</v>
      </c>
    </row>
    <row r="2359" spans="1:25" hidden="1" x14ac:dyDescent="0.3">
      <c r="A2359" t="s">
        <v>20</v>
      </c>
      <c r="B2359">
        <v>2018</v>
      </c>
      <c r="C2359" t="s">
        <v>1351</v>
      </c>
      <c r="D2359" t="s">
        <v>1929</v>
      </c>
      <c r="E2359">
        <v>5</v>
      </c>
      <c r="G2359">
        <v>1</v>
      </c>
      <c r="L2359" t="str">
        <f>VLOOKUP($D2359,Artslister!$A$1:$W$99,2,FALSE)</f>
        <v>Noccaea caerulescens</v>
      </c>
      <c r="M2359" t="str">
        <f>VLOOKUP($D2359,Artslister!$A$1:$W$99,3,FALSE)</f>
        <v>101278</v>
      </c>
      <c r="N2359" t="str">
        <f>VLOOKUP($D2359,Artslister!$A$1:$W$99,4,FALSE)</f>
        <v>144118</v>
      </c>
      <c r="O2359" t="str">
        <f>VLOOKUP($D2359,Artslister!$A$1:$W$99,5,FALSE)</f>
        <v>Plantae</v>
      </c>
      <c r="P2359" t="str">
        <f>VLOOKUP($D2359,Artslister!$A$1:$W$99,6,FALSE)</f>
        <v>Magnoliophyta</v>
      </c>
      <c r="Q2359" t="str">
        <f>VLOOKUP($D2359,Artslister!$A$1:$W$99,7,FALSE)</f>
        <v>Eudicots</v>
      </c>
      <c r="R2359" t="str">
        <f>VLOOKUP($D2359,Artslister!$A$1:$W$99,8,FALSE)</f>
        <v>Brassicales</v>
      </c>
      <c r="S2359" t="str">
        <f>VLOOKUP($D2359,Artslister!$A$1:$W$99,9,FALSE)</f>
        <v>Brassicaceae</v>
      </c>
      <c r="T2359" t="str">
        <f>VLOOKUP($D2359,Artslister!$A$1:$W$99,10,FALSE)</f>
        <v>Noccaea</v>
      </c>
      <c r="U2359" t="str">
        <f>VLOOKUP($D2359,Artslister!$A$1:$W$99,11,FALSE)</f>
        <v>caerulescens</v>
      </c>
      <c r="V2359">
        <f>VLOOKUP($D2359,Artslister!$A$1:$W$99,12,FALSE)</f>
        <v>0</v>
      </c>
      <c r="W2359" t="str">
        <f>VLOOKUP($D2359,Artslister!$A$1:$W$99,13,FALSE)</f>
        <v>(J.Presl &amp; C.Presl) F.K.Mey.</v>
      </c>
      <c r="X2359" t="e">
        <f>VLOOKUP($D2359,Artslister!$A$1:$W$99,15,FALSE)</f>
        <v>#REF!</v>
      </c>
      <c r="Y2359" t="str">
        <f>VLOOKUP($D2359,Artslister!$A$1:$W$99,17,FALSE)</f>
        <v>PH</v>
      </c>
    </row>
    <row r="2360" spans="1:25" hidden="1" x14ac:dyDescent="0.3">
      <c r="A2360" t="s">
        <v>1932</v>
      </c>
      <c r="B2360">
        <v>2018</v>
      </c>
      <c r="C2360" t="s">
        <v>1388</v>
      </c>
      <c r="D2360" t="s">
        <v>1929</v>
      </c>
      <c r="E2360">
        <v>1</v>
      </c>
      <c r="G2360">
        <v>1</v>
      </c>
      <c r="L2360" t="str">
        <f>VLOOKUP($D2360,Artslister!$A$1:$W$99,2,FALSE)</f>
        <v>Noccaea caerulescens</v>
      </c>
      <c r="M2360" t="str">
        <f>VLOOKUP($D2360,Artslister!$A$1:$W$99,3,FALSE)</f>
        <v>101278</v>
      </c>
      <c r="N2360" t="str">
        <f>VLOOKUP($D2360,Artslister!$A$1:$W$99,4,FALSE)</f>
        <v>144118</v>
      </c>
      <c r="O2360" t="str">
        <f>VLOOKUP($D2360,Artslister!$A$1:$W$99,5,FALSE)</f>
        <v>Plantae</v>
      </c>
      <c r="P2360" t="str">
        <f>VLOOKUP($D2360,Artslister!$A$1:$W$99,6,FALSE)</f>
        <v>Magnoliophyta</v>
      </c>
      <c r="Q2360" t="str">
        <f>VLOOKUP($D2360,Artslister!$A$1:$W$99,7,FALSE)</f>
        <v>Eudicots</v>
      </c>
      <c r="R2360" t="str">
        <f>VLOOKUP($D2360,Artslister!$A$1:$W$99,8,FALSE)</f>
        <v>Brassicales</v>
      </c>
      <c r="S2360" t="str">
        <f>VLOOKUP($D2360,Artslister!$A$1:$W$99,9,FALSE)</f>
        <v>Brassicaceae</v>
      </c>
      <c r="T2360" t="str">
        <f>VLOOKUP($D2360,Artslister!$A$1:$W$99,10,FALSE)</f>
        <v>Noccaea</v>
      </c>
      <c r="U2360" t="str">
        <f>VLOOKUP($D2360,Artslister!$A$1:$W$99,11,FALSE)</f>
        <v>caerulescens</v>
      </c>
      <c r="V2360">
        <f>VLOOKUP($D2360,Artslister!$A$1:$W$99,12,FALSE)</f>
        <v>0</v>
      </c>
      <c r="W2360" t="str">
        <f>VLOOKUP($D2360,Artslister!$A$1:$W$99,13,FALSE)</f>
        <v>(J.Presl &amp; C.Presl) F.K.Mey.</v>
      </c>
      <c r="X2360" t="e">
        <f>VLOOKUP($D2360,Artslister!$A$1:$W$99,15,FALSE)</f>
        <v>#REF!</v>
      </c>
      <c r="Y2360" t="str">
        <f>VLOOKUP($D2360,Artslister!$A$1:$W$99,17,FALSE)</f>
        <v>PH</v>
      </c>
    </row>
    <row r="2361" spans="1:25" hidden="1" x14ac:dyDescent="0.3">
      <c r="A2361" t="s">
        <v>1932</v>
      </c>
      <c r="B2361">
        <v>2018</v>
      </c>
      <c r="C2361" t="s">
        <v>1383</v>
      </c>
      <c r="D2361" t="s">
        <v>1929</v>
      </c>
      <c r="E2361">
        <v>2</v>
      </c>
      <c r="G2361">
        <v>1</v>
      </c>
      <c r="L2361" t="str">
        <f>VLOOKUP($D2361,Artslister!$A$1:$W$99,2,FALSE)</f>
        <v>Noccaea caerulescens</v>
      </c>
      <c r="M2361" t="str">
        <f>VLOOKUP($D2361,Artslister!$A$1:$W$99,3,FALSE)</f>
        <v>101278</v>
      </c>
      <c r="N2361" t="str">
        <f>VLOOKUP($D2361,Artslister!$A$1:$W$99,4,FALSE)</f>
        <v>144118</v>
      </c>
      <c r="O2361" t="str">
        <f>VLOOKUP($D2361,Artslister!$A$1:$W$99,5,FALSE)</f>
        <v>Plantae</v>
      </c>
      <c r="P2361" t="str">
        <f>VLOOKUP($D2361,Artslister!$A$1:$W$99,6,FALSE)</f>
        <v>Magnoliophyta</v>
      </c>
      <c r="Q2361" t="str">
        <f>VLOOKUP($D2361,Artslister!$A$1:$W$99,7,FALSE)</f>
        <v>Eudicots</v>
      </c>
      <c r="R2361" t="str">
        <f>VLOOKUP($D2361,Artslister!$A$1:$W$99,8,FALSE)</f>
        <v>Brassicales</v>
      </c>
      <c r="S2361" t="str">
        <f>VLOOKUP($D2361,Artslister!$A$1:$W$99,9,FALSE)</f>
        <v>Brassicaceae</v>
      </c>
      <c r="T2361" t="str">
        <f>VLOOKUP($D2361,Artslister!$A$1:$W$99,10,FALSE)</f>
        <v>Noccaea</v>
      </c>
      <c r="U2361" t="str">
        <f>VLOOKUP($D2361,Artslister!$A$1:$W$99,11,FALSE)</f>
        <v>caerulescens</v>
      </c>
      <c r="V2361">
        <f>VLOOKUP($D2361,Artslister!$A$1:$W$99,12,FALSE)</f>
        <v>0</v>
      </c>
      <c r="W2361" t="str">
        <f>VLOOKUP($D2361,Artslister!$A$1:$W$99,13,FALSE)</f>
        <v>(J.Presl &amp; C.Presl) F.K.Mey.</v>
      </c>
      <c r="X2361" t="e">
        <f>VLOOKUP($D2361,Artslister!$A$1:$W$99,15,FALSE)</f>
        <v>#REF!</v>
      </c>
      <c r="Y2361" t="str">
        <f>VLOOKUP($D2361,Artslister!$A$1:$W$99,17,FALSE)</f>
        <v>PH</v>
      </c>
    </row>
    <row r="2362" spans="1:25" hidden="1" x14ac:dyDescent="0.3">
      <c r="A2362" s="20" t="s">
        <v>114</v>
      </c>
      <c r="B2362" s="20">
        <v>2021</v>
      </c>
      <c r="C2362" s="20" t="s">
        <v>1490</v>
      </c>
      <c r="D2362" s="20" t="s">
        <v>1928</v>
      </c>
      <c r="E2362" s="20">
        <v>1</v>
      </c>
      <c r="J2362" s="20"/>
      <c r="L2362" t="str">
        <f>VLOOKUP($D2362,Artslister!$A$1:$W$99,2,FALSE)</f>
        <v>Rosa sp.</v>
      </c>
      <c r="M2362" t="str">
        <f>VLOOKUP($D2362,Artslister!$A$1:$W$99,3,FALSE)</f>
        <v>103384</v>
      </c>
      <c r="N2362" t="str">
        <f>VLOOKUP($D2362,Artslister!$A$1:$W$99,4,FALSE)</f>
        <v>63344</v>
      </c>
      <c r="O2362" t="str">
        <f>VLOOKUP($D2362,Artslister!$A$1:$W$99,5,FALSE)</f>
        <v>Plantae</v>
      </c>
      <c r="P2362" t="str">
        <f>VLOOKUP($D2362,Artslister!$A$1:$W$99,6,FALSE)</f>
        <v>Magnoliophyta</v>
      </c>
      <c r="Q2362" t="str">
        <f>VLOOKUP($D2362,Artslister!$A$1:$W$99,7,FALSE)</f>
        <v>Eudicots</v>
      </c>
      <c r="R2362" t="str">
        <f>VLOOKUP($D2362,Artslister!$A$1:$W$99,8,FALSE)</f>
        <v>Rosales</v>
      </c>
      <c r="S2362" t="str">
        <f>VLOOKUP($D2362,Artslister!$A$1:$W$99,9,FALSE)</f>
        <v>Rosaceae</v>
      </c>
      <c r="T2362" t="str">
        <f>VLOOKUP($D2362,Artslister!$A$1:$W$99,10,FALSE)</f>
        <v>Rosa</v>
      </c>
      <c r="U2362">
        <f>VLOOKUP($D2362,Artslister!$A$1:$W$99,11,FALSE)</f>
        <v>0</v>
      </c>
      <c r="V2362">
        <f>VLOOKUP($D2362,Artslister!$A$1:$W$99,12,FALSE)</f>
        <v>0</v>
      </c>
      <c r="W2362" t="str">
        <f>VLOOKUP($D2362,Artslister!$A$1:$W$99,13,FALSE)</f>
        <v>L.</v>
      </c>
      <c r="X2362" t="e">
        <f>VLOOKUP($D2362,Artslister!$A$1:$W$99,15,FALSE)</f>
        <v>#REF!</v>
      </c>
      <c r="Y2362" t="e">
        <f>VLOOKUP($D2362,Artslister!$A$1:$W$99,17,FALSE)</f>
        <v>#N/A</v>
      </c>
    </row>
    <row r="2363" spans="1:25" hidden="1" x14ac:dyDescent="0.3">
      <c r="A2363" s="20" t="s">
        <v>114</v>
      </c>
      <c r="B2363" s="20">
        <v>2022</v>
      </c>
      <c r="C2363" t="s">
        <v>1490</v>
      </c>
      <c r="D2363" t="s">
        <v>1928</v>
      </c>
      <c r="E2363">
        <v>1</v>
      </c>
      <c r="H2363">
        <v>1</v>
      </c>
      <c r="L2363" t="str">
        <f>VLOOKUP($D2363,Artslister!$A$1:$W$99,2,FALSE)</f>
        <v>Rosa sp.</v>
      </c>
      <c r="M2363" t="str">
        <f>VLOOKUP($D2363,Artslister!$A$1:$W$99,3,FALSE)</f>
        <v>103384</v>
      </c>
      <c r="N2363" t="str">
        <f>VLOOKUP($D2363,Artslister!$A$1:$W$99,4,FALSE)</f>
        <v>63344</v>
      </c>
      <c r="O2363" t="str">
        <f>VLOOKUP($D2363,Artslister!$A$1:$W$99,5,FALSE)</f>
        <v>Plantae</v>
      </c>
      <c r="P2363" t="str">
        <f>VLOOKUP($D2363,Artslister!$A$1:$W$99,6,FALSE)</f>
        <v>Magnoliophyta</v>
      </c>
      <c r="Q2363" t="str">
        <f>VLOOKUP($D2363,Artslister!$A$1:$W$99,7,FALSE)</f>
        <v>Eudicots</v>
      </c>
      <c r="R2363" t="str">
        <f>VLOOKUP($D2363,Artslister!$A$1:$W$99,8,FALSE)</f>
        <v>Rosales</v>
      </c>
      <c r="S2363" t="str">
        <f>VLOOKUP($D2363,Artslister!$A$1:$W$99,9,FALSE)</f>
        <v>Rosaceae</v>
      </c>
      <c r="T2363" t="str">
        <f>VLOOKUP($D2363,Artslister!$A$1:$W$99,10,FALSE)</f>
        <v>Rosa</v>
      </c>
      <c r="U2363">
        <f>VLOOKUP($D2363,Artslister!$A$1:$W$99,11,FALSE)</f>
        <v>0</v>
      </c>
      <c r="V2363">
        <f>VLOOKUP($D2363,Artslister!$A$1:$W$99,12,FALSE)</f>
        <v>0</v>
      </c>
      <c r="W2363" t="str">
        <f>VLOOKUP($D2363,Artslister!$A$1:$W$99,13,FALSE)</f>
        <v>L.</v>
      </c>
      <c r="X2363" t="e">
        <f>VLOOKUP($D2363,Artslister!$A$1:$W$99,15,FALSE)</f>
        <v>#REF!</v>
      </c>
      <c r="Y2363" t="e">
        <f>VLOOKUP($D2363,Artslister!$A$1:$W$99,17,FALSE)</f>
        <v>#N/A</v>
      </c>
    </row>
    <row r="2364" spans="1:25" hidden="1" x14ac:dyDescent="0.3">
      <c r="A2364" s="20" t="s">
        <v>114</v>
      </c>
      <c r="B2364" s="20">
        <v>2021</v>
      </c>
      <c r="C2364" s="20" t="s">
        <v>1490</v>
      </c>
      <c r="D2364" s="20" t="s">
        <v>2000</v>
      </c>
      <c r="E2364" s="20">
        <v>10</v>
      </c>
      <c r="J2364" s="20"/>
      <c r="L2364" t="str">
        <f>VLOOKUP($D2364,Artslister!$A$1:$W$99,2,FALSE)</f>
        <v>Frangunla alnus</v>
      </c>
      <c r="M2364">
        <f>VLOOKUP($D2364,Artslister!$A$1:$W$99,3,FALSE)</f>
        <v>103212</v>
      </c>
      <c r="N2364">
        <f>VLOOKUP($D2364,Artslister!$A$1:$W$99,4,FALSE)</f>
        <v>121569</v>
      </c>
      <c r="O2364" t="str">
        <f>VLOOKUP($D2364,Artslister!$A$1:$W$99,5,FALSE)</f>
        <v>Plantae</v>
      </c>
      <c r="P2364" t="str">
        <f>VLOOKUP($D2364,Artslister!$A$1:$W$99,6,FALSE)</f>
        <v>Magnoliophyta</v>
      </c>
      <c r="Q2364" t="str">
        <f>VLOOKUP($D2364,Artslister!$A$1:$W$99,7,FALSE)</f>
        <v>Eudicots</v>
      </c>
      <c r="R2364" t="str">
        <f>VLOOKUP($D2364,Artslister!$A$1:$W$99,8,FALSE)</f>
        <v>Rosales</v>
      </c>
      <c r="S2364" t="str">
        <f>VLOOKUP($D2364,Artslister!$A$1:$W$99,9,FALSE)</f>
        <v>Rhamnaceae</v>
      </c>
      <c r="T2364" t="str">
        <f>VLOOKUP($D2364,Artslister!$A$1:$W$99,10,FALSE)</f>
        <v>Frangula</v>
      </c>
      <c r="U2364" t="str">
        <f>VLOOKUP($D2364,Artslister!$A$1:$W$99,11,FALSE)</f>
        <v>alnus</v>
      </c>
      <c r="V2364">
        <f>VLOOKUP($D2364,Artslister!$A$1:$W$99,12,FALSE)</f>
        <v>0</v>
      </c>
      <c r="W2364" t="str">
        <f>VLOOKUP($D2364,Artslister!$A$1:$W$99,13,FALSE)</f>
        <v>Mill.</v>
      </c>
      <c r="X2364" t="e">
        <f>VLOOKUP($D2364,Artslister!$A$1:$W$99,15,FALSE)</f>
        <v>#REF!</v>
      </c>
      <c r="Y2364" t="e">
        <f>VLOOKUP($D2364,Artslister!$A$1:$W$99,17,FALSE)</f>
        <v>#N/A</v>
      </c>
    </row>
    <row r="2365" spans="1:25" hidden="1" x14ac:dyDescent="0.3">
      <c r="A2365" t="s">
        <v>76</v>
      </c>
      <c r="B2365">
        <v>2018</v>
      </c>
      <c r="C2365" t="s">
        <v>1554</v>
      </c>
      <c r="D2365" t="s">
        <v>1929</v>
      </c>
      <c r="E2365">
        <v>1</v>
      </c>
      <c r="G2365">
        <v>1</v>
      </c>
      <c r="L2365" t="str">
        <f>VLOOKUP($D2365,Artslister!$A$1:$W$99,2,FALSE)</f>
        <v>Noccaea caerulescens</v>
      </c>
      <c r="M2365" t="str">
        <f>VLOOKUP($D2365,Artslister!$A$1:$W$99,3,FALSE)</f>
        <v>101278</v>
      </c>
      <c r="N2365" t="str">
        <f>VLOOKUP($D2365,Artslister!$A$1:$W$99,4,FALSE)</f>
        <v>144118</v>
      </c>
      <c r="O2365" t="str">
        <f>VLOOKUP($D2365,Artslister!$A$1:$W$99,5,FALSE)</f>
        <v>Plantae</v>
      </c>
      <c r="P2365" t="str">
        <f>VLOOKUP($D2365,Artslister!$A$1:$W$99,6,FALSE)</f>
        <v>Magnoliophyta</v>
      </c>
      <c r="Q2365" t="str">
        <f>VLOOKUP($D2365,Artslister!$A$1:$W$99,7,FALSE)</f>
        <v>Eudicots</v>
      </c>
      <c r="R2365" t="str">
        <f>VLOOKUP($D2365,Artslister!$A$1:$W$99,8,FALSE)</f>
        <v>Brassicales</v>
      </c>
      <c r="S2365" t="str">
        <f>VLOOKUP($D2365,Artslister!$A$1:$W$99,9,FALSE)</f>
        <v>Brassicaceae</v>
      </c>
      <c r="T2365" t="str">
        <f>VLOOKUP($D2365,Artslister!$A$1:$W$99,10,FALSE)</f>
        <v>Noccaea</v>
      </c>
      <c r="U2365" t="str">
        <f>VLOOKUP($D2365,Artslister!$A$1:$W$99,11,FALSE)</f>
        <v>caerulescens</v>
      </c>
      <c r="V2365">
        <f>VLOOKUP($D2365,Artslister!$A$1:$W$99,12,FALSE)</f>
        <v>0</v>
      </c>
      <c r="W2365" t="str">
        <f>VLOOKUP($D2365,Artslister!$A$1:$W$99,13,FALSE)</f>
        <v>(J.Presl &amp; C.Presl) F.K.Mey.</v>
      </c>
      <c r="X2365" t="e">
        <f>VLOOKUP($D2365,Artslister!$A$1:$W$99,15,FALSE)</f>
        <v>#REF!</v>
      </c>
      <c r="Y2365" t="str">
        <f>VLOOKUP($D2365,Artslister!$A$1:$W$99,17,FALSE)</f>
        <v>PH</v>
      </c>
    </row>
    <row r="2366" spans="1:25" hidden="1" x14ac:dyDescent="0.3">
      <c r="A2366" t="s">
        <v>76</v>
      </c>
      <c r="B2366">
        <v>2018</v>
      </c>
      <c r="C2366" t="s">
        <v>1557</v>
      </c>
      <c r="D2366" t="s">
        <v>1929</v>
      </c>
      <c r="E2366">
        <v>1</v>
      </c>
      <c r="G2366">
        <v>1</v>
      </c>
      <c r="L2366" t="str">
        <f>VLOOKUP($D2366,Artslister!$A$1:$W$99,2,FALSE)</f>
        <v>Noccaea caerulescens</v>
      </c>
      <c r="M2366" t="str">
        <f>VLOOKUP($D2366,Artslister!$A$1:$W$99,3,FALSE)</f>
        <v>101278</v>
      </c>
      <c r="N2366" t="str">
        <f>VLOOKUP($D2366,Artslister!$A$1:$W$99,4,FALSE)</f>
        <v>144118</v>
      </c>
      <c r="O2366" t="str">
        <f>VLOOKUP($D2366,Artslister!$A$1:$W$99,5,FALSE)</f>
        <v>Plantae</v>
      </c>
      <c r="P2366" t="str">
        <f>VLOOKUP($D2366,Artslister!$A$1:$W$99,6,FALSE)</f>
        <v>Magnoliophyta</v>
      </c>
      <c r="Q2366" t="str">
        <f>VLOOKUP($D2366,Artslister!$A$1:$W$99,7,FALSE)</f>
        <v>Eudicots</v>
      </c>
      <c r="R2366" t="str">
        <f>VLOOKUP($D2366,Artslister!$A$1:$W$99,8,FALSE)</f>
        <v>Brassicales</v>
      </c>
      <c r="S2366" t="str">
        <f>VLOOKUP($D2366,Artslister!$A$1:$W$99,9,FALSE)</f>
        <v>Brassicaceae</v>
      </c>
      <c r="T2366" t="str">
        <f>VLOOKUP($D2366,Artslister!$A$1:$W$99,10,FALSE)</f>
        <v>Noccaea</v>
      </c>
      <c r="U2366" t="str">
        <f>VLOOKUP($D2366,Artslister!$A$1:$W$99,11,FALSE)</f>
        <v>caerulescens</v>
      </c>
      <c r="V2366">
        <f>VLOOKUP($D2366,Artslister!$A$1:$W$99,12,FALSE)</f>
        <v>0</v>
      </c>
      <c r="W2366" t="str">
        <f>VLOOKUP($D2366,Artslister!$A$1:$W$99,13,FALSE)</f>
        <v>(J.Presl &amp; C.Presl) F.K.Mey.</v>
      </c>
      <c r="X2366" t="e">
        <f>VLOOKUP($D2366,Artslister!$A$1:$W$99,15,FALSE)</f>
        <v>#REF!</v>
      </c>
      <c r="Y2366" t="str">
        <f>VLOOKUP($D2366,Artslister!$A$1:$W$99,17,FALSE)</f>
        <v>PH</v>
      </c>
    </row>
    <row r="2367" spans="1:25" hidden="1" x14ac:dyDescent="0.3">
      <c r="A2367" t="s">
        <v>76</v>
      </c>
      <c r="B2367">
        <v>2018</v>
      </c>
      <c r="C2367" t="s">
        <v>1559</v>
      </c>
      <c r="D2367" t="s">
        <v>1929</v>
      </c>
      <c r="E2367">
        <v>1</v>
      </c>
      <c r="G2367">
        <v>1</v>
      </c>
      <c r="L2367" t="str">
        <f>VLOOKUP($D2367,Artslister!$A$1:$W$99,2,FALSE)</f>
        <v>Noccaea caerulescens</v>
      </c>
      <c r="M2367" t="str">
        <f>VLOOKUP($D2367,Artslister!$A$1:$W$99,3,FALSE)</f>
        <v>101278</v>
      </c>
      <c r="N2367" t="str">
        <f>VLOOKUP($D2367,Artslister!$A$1:$W$99,4,FALSE)</f>
        <v>144118</v>
      </c>
      <c r="O2367" t="str">
        <f>VLOOKUP($D2367,Artslister!$A$1:$W$99,5,FALSE)</f>
        <v>Plantae</v>
      </c>
      <c r="P2367" t="str">
        <f>VLOOKUP($D2367,Artslister!$A$1:$W$99,6,FALSE)</f>
        <v>Magnoliophyta</v>
      </c>
      <c r="Q2367" t="str">
        <f>VLOOKUP($D2367,Artslister!$A$1:$W$99,7,FALSE)</f>
        <v>Eudicots</v>
      </c>
      <c r="R2367" t="str">
        <f>VLOOKUP($D2367,Artslister!$A$1:$W$99,8,FALSE)</f>
        <v>Brassicales</v>
      </c>
      <c r="S2367" t="str">
        <f>VLOOKUP($D2367,Artslister!$A$1:$W$99,9,FALSE)</f>
        <v>Brassicaceae</v>
      </c>
      <c r="T2367" t="str">
        <f>VLOOKUP($D2367,Artslister!$A$1:$W$99,10,FALSE)</f>
        <v>Noccaea</v>
      </c>
      <c r="U2367" t="str">
        <f>VLOOKUP($D2367,Artslister!$A$1:$W$99,11,FALSE)</f>
        <v>caerulescens</v>
      </c>
      <c r="V2367">
        <f>VLOOKUP($D2367,Artslister!$A$1:$W$99,12,FALSE)</f>
        <v>0</v>
      </c>
      <c r="W2367" t="str">
        <f>VLOOKUP($D2367,Artslister!$A$1:$W$99,13,FALSE)</f>
        <v>(J.Presl &amp; C.Presl) F.K.Mey.</v>
      </c>
      <c r="X2367" t="e">
        <f>VLOOKUP($D2367,Artslister!$A$1:$W$99,15,FALSE)</f>
        <v>#REF!</v>
      </c>
      <c r="Y2367" t="str">
        <f>VLOOKUP($D2367,Artslister!$A$1:$W$99,17,FALSE)</f>
        <v>PH</v>
      </c>
    </row>
    <row r="2368" spans="1:25" hidden="1" x14ac:dyDescent="0.3">
      <c r="A2368" t="s">
        <v>42</v>
      </c>
      <c r="B2368">
        <v>2019</v>
      </c>
      <c r="C2368" t="s">
        <v>1177</v>
      </c>
      <c r="D2368" t="s">
        <v>1929</v>
      </c>
      <c r="E2368">
        <v>1</v>
      </c>
      <c r="G2368">
        <v>1</v>
      </c>
      <c r="L2368" t="str">
        <f>VLOOKUP($D2368,Artslister!$A$1:$W$99,2,FALSE)</f>
        <v>Noccaea caerulescens</v>
      </c>
      <c r="M2368" t="str">
        <f>VLOOKUP($D2368,Artslister!$A$1:$W$99,3,FALSE)</f>
        <v>101278</v>
      </c>
      <c r="N2368" t="str">
        <f>VLOOKUP($D2368,Artslister!$A$1:$W$99,4,FALSE)</f>
        <v>144118</v>
      </c>
      <c r="O2368" t="str">
        <f>VLOOKUP($D2368,Artslister!$A$1:$W$99,5,FALSE)</f>
        <v>Plantae</v>
      </c>
      <c r="P2368" t="str">
        <f>VLOOKUP($D2368,Artslister!$A$1:$W$99,6,FALSE)</f>
        <v>Magnoliophyta</v>
      </c>
      <c r="Q2368" t="str">
        <f>VLOOKUP($D2368,Artslister!$A$1:$W$99,7,FALSE)</f>
        <v>Eudicots</v>
      </c>
      <c r="R2368" t="str">
        <f>VLOOKUP($D2368,Artslister!$A$1:$W$99,8,FALSE)</f>
        <v>Brassicales</v>
      </c>
      <c r="S2368" t="str">
        <f>VLOOKUP($D2368,Artslister!$A$1:$W$99,9,FALSE)</f>
        <v>Brassicaceae</v>
      </c>
      <c r="T2368" t="str">
        <f>VLOOKUP($D2368,Artslister!$A$1:$W$99,10,FALSE)</f>
        <v>Noccaea</v>
      </c>
      <c r="U2368" t="str">
        <f>VLOOKUP($D2368,Artslister!$A$1:$W$99,11,FALSE)</f>
        <v>caerulescens</v>
      </c>
      <c r="V2368">
        <f>VLOOKUP($D2368,Artslister!$A$1:$W$99,12,FALSE)</f>
        <v>0</v>
      </c>
      <c r="W2368" t="str">
        <f>VLOOKUP($D2368,Artslister!$A$1:$W$99,13,FALSE)</f>
        <v>(J.Presl &amp; C.Presl) F.K.Mey.</v>
      </c>
      <c r="X2368" t="e">
        <f>VLOOKUP($D2368,Artslister!$A$1:$W$99,15,FALSE)</f>
        <v>#REF!</v>
      </c>
      <c r="Y2368" t="str">
        <f>VLOOKUP($D2368,Artslister!$A$1:$W$99,17,FALSE)</f>
        <v>PH</v>
      </c>
    </row>
    <row r="2369" spans="1:25" hidden="1" x14ac:dyDescent="0.3">
      <c r="A2369" t="s">
        <v>42</v>
      </c>
      <c r="B2369">
        <v>2019</v>
      </c>
      <c r="C2369" t="s">
        <v>1176</v>
      </c>
      <c r="D2369" t="s">
        <v>1929</v>
      </c>
      <c r="E2369">
        <v>1</v>
      </c>
      <c r="G2369">
        <v>1</v>
      </c>
      <c r="L2369" t="str">
        <f>VLOOKUP($D2369,Artslister!$A$1:$W$99,2,FALSE)</f>
        <v>Noccaea caerulescens</v>
      </c>
      <c r="M2369" t="str">
        <f>VLOOKUP($D2369,Artslister!$A$1:$W$99,3,FALSE)</f>
        <v>101278</v>
      </c>
      <c r="N2369" t="str">
        <f>VLOOKUP($D2369,Artslister!$A$1:$W$99,4,FALSE)</f>
        <v>144118</v>
      </c>
      <c r="O2369" t="str">
        <f>VLOOKUP($D2369,Artslister!$A$1:$W$99,5,FALSE)</f>
        <v>Plantae</v>
      </c>
      <c r="P2369" t="str">
        <f>VLOOKUP($D2369,Artslister!$A$1:$W$99,6,FALSE)</f>
        <v>Magnoliophyta</v>
      </c>
      <c r="Q2369" t="str">
        <f>VLOOKUP($D2369,Artslister!$A$1:$W$99,7,FALSE)</f>
        <v>Eudicots</v>
      </c>
      <c r="R2369" t="str">
        <f>VLOOKUP($D2369,Artslister!$A$1:$W$99,8,FALSE)</f>
        <v>Brassicales</v>
      </c>
      <c r="S2369" t="str">
        <f>VLOOKUP($D2369,Artslister!$A$1:$W$99,9,FALSE)</f>
        <v>Brassicaceae</v>
      </c>
      <c r="T2369" t="str">
        <f>VLOOKUP($D2369,Artslister!$A$1:$W$99,10,FALSE)</f>
        <v>Noccaea</v>
      </c>
      <c r="U2369" t="str">
        <f>VLOOKUP($D2369,Artslister!$A$1:$W$99,11,FALSE)</f>
        <v>caerulescens</v>
      </c>
      <c r="V2369">
        <f>VLOOKUP($D2369,Artslister!$A$1:$W$99,12,FALSE)</f>
        <v>0</v>
      </c>
      <c r="W2369" t="str">
        <f>VLOOKUP($D2369,Artslister!$A$1:$W$99,13,FALSE)</f>
        <v>(J.Presl &amp; C.Presl) F.K.Mey.</v>
      </c>
      <c r="X2369" t="e">
        <f>VLOOKUP($D2369,Artslister!$A$1:$W$99,15,FALSE)</f>
        <v>#REF!</v>
      </c>
      <c r="Y2369" t="str">
        <f>VLOOKUP($D2369,Artslister!$A$1:$W$99,17,FALSE)</f>
        <v>PH</v>
      </c>
    </row>
    <row r="2370" spans="1:25" hidden="1" x14ac:dyDescent="0.3">
      <c r="A2370" t="s">
        <v>42</v>
      </c>
      <c r="B2370">
        <v>2019</v>
      </c>
      <c r="C2370" t="s">
        <v>1179</v>
      </c>
      <c r="D2370" t="s">
        <v>1929</v>
      </c>
      <c r="E2370">
        <v>1</v>
      </c>
      <c r="G2370">
        <v>1</v>
      </c>
      <c r="L2370" t="str">
        <f>VLOOKUP($D2370,Artslister!$A$1:$W$99,2,FALSE)</f>
        <v>Noccaea caerulescens</v>
      </c>
      <c r="M2370" t="str">
        <f>VLOOKUP($D2370,Artslister!$A$1:$W$99,3,FALSE)</f>
        <v>101278</v>
      </c>
      <c r="N2370" t="str">
        <f>VLOOKUP($D2370,Artslister!$A$1:$W$99,4,FALSE)</f>
        <v>144118</v>
      </c>
      <c r="O2370" t="str">
        <f>VLOOKUP($D2370,Artslister!$A$1:$W$99,5,FALSE)</f>
        <v>Plantae</v>
      </c>
      <c r="P2370" t="str">
        <f>VLOOKUP($D2370,Artslister!$A$1:$W$99,6,FALSE)</f>
        <v>Magnoliophyta</v>
      </c>
      <c r="Q2370" t="str">
        <f>VLOOKUP($D2370,Artslister!$A$1:$W$99,7,FALSE)</f>
        <v>Eudicots</v>
      </c>
      <c r="R2370" t="str">
        <f>VLOOKUP($D2370,Artslister!$A$1:$W$99,8,FALSE)</f>
        <v>Brassicales</v>
      </c>
      <c r="S2370" t="str">
        <f>VLOOKUP($D2370,Artslister!$A$1:$W$99,9,FALSE)</f>
        <v>Brassicaceae</v>
      </c>
      <c r="T2370" t="str">
        <f>VLOOKUP($D2370,Artslister!$A$1:$W$99,10,FALSE)</f>
        <v>Noccaea</v>
      </c>
      <c r="U2370" t="str">
        <f>VLOOKUP($D2370,Artslister!$A$1:$W$99,11,FALSE)</f>
        <v>caerulescens</v>
      </c>
      <c r="V2370">
        <f>VLOOKUP($D2370,Artslister!$A$1:$W$99,12,FALSE)</f>
        <v>0</v>
      </c>
      <c r="W2370" t="str">
        <f>VLOOKUP($D2370,Artslister!$A$1:$W$99,13,FALSE)</f>
        <v>(J.Presl &amp; C.Presl) F.K.Mey.</v>
      </c>
      <c r="X2370" t="e">
        <f>VLOOKUP($D2370,Artslister!$A$1:$W$99,15,FALSE)</f>
        <v>#REF!</v>
      </c>
      <c r="Y2370" t="str">
        <f>VLOOKUP($D2370,Artslister!$A$1:$W$99,17,FALSE)</f>
        <v>PH</v>
      </c>
    </row>
    <row r="2371" spans="1:25" hidden="1" x14ac:dyDescent="0.3">
      <c r="A2371" t="s">
        <v>42</v>
      </c>
      <c r="B2371">
        <v>2019</v>
      </c>
      <c r="C2371" t="s">
        <v>1178</v>
      </c>
      <c r="D2371" t="s">
        <v>1929</v>
      </c>
      <c r="E2371">
        <v>1</v>
      </c>
      <c r="G2371">
        <v>1</v>
      </c>
      <c r="L2371" t="str">
        <f>VLOOKUP($D2371,Artslister!$A$1:$W$99,2,FALSE)</f>
        <v>Noccaea caerulescens</v>
      </c>
      <c r="M2371" t="str">
        <f>VLOOKUP($D2371,Artslister!$A$1:$W$99,3,FALSE)</f>
        <v>101278</v>
      </c>
      <c r="N2371" t="str">
        <f>VLOOKUP($D2371,Artslister!$A$1:$W$99,4,FALSE)</f>
        <v>144118</v>
      </c>
      <c r="O2371" t="str">
        <f>VLOOKUP($D2371,Artslister!$A$1:$W$99,5,FALSE)</f>
        <v>Plantae</v>
      </c>
      <c r="P2371" t="str">
        <f>VLOOKUP($D2371,Artslister!$A$1:$W$99,6,FALSE)</f>
        <v>Magnoliophyta</v>
      </c>
      <c r="Q2371" t="str">
        <f>VLOOKUP($D2371,Artslister!$A$1:$W$99,7,FALSE)</f>
        <v>Eudicots</v>
      </c>
      <c r="R2371" t="str">
        <f>VLOOKUP($D2371,Artslister!$A$1:$W$99,8,FALSE)</f>
        <v>Brassicales</v>
      </c>
      <c r="S2371" t="str">
        <f>VLOOKUP($D2371,Artslister!$A$1:$W$99,9,FALSE)</f>
        <v>Brassicaceae</v>
      </c>
      <c r="T2371" t="str">
        <f>VLOOKUP($D2371,Artslister!$A$1:$W$99,10,FALSE)</f>
        <v>Noccaea</v>
      </c>
      <c r="U2371" t="str">
        <f>VLOOKUP($D2371,Artslister!$A$1:$W$99,11,FALSE)</f>
        <v>caerulescens</v>
      </c>
      <c r="V2371">
        <f>VLOOKUP($D2371,Artslister!$A$1:$W$99,12,FALSE)</f>
        <v>0</v>
      </c>
      <c r="W2371" t="str">
        <f>VLOOKUP($D2371,Artslister!$A$1:$W$99,13,FALSE)</f>
        <v>(J.Presl &amp; C.Presl) F.K.Mey.</v>
      </c>
      <c r="X2371" t="e">
        <f>VLOOKUP($D2371,Artslister!$A$1:$W$99,15,FALSE)</f>
        <v>#REF!</v>
      </c>
      <c r="Y2371" t="str">
        <f>VLOOKUP($D2371,Artslister!$A$1:$W$99,17,FALSE)</f>
        <v>PH</v>
      </c>
    </row>
    <row r="2372" spans="1:25" hidden="1" x14ac:dyDescent="0.3">
      <c r="A2372" t="s">
        <v>1932</v>
      </c>
      <c r="B2372">
        <v>2019</v>
      </c>
      <c r="C2372" t="s">
        <v>1380</v>
      </c>
      <c r="D2372" t="s">
        <v>1929</v>
      </c>
      <c r="E2372">
        <v>5</v>
      </c>
      <c r="G2372">
        <v>1</v>
      </c>
      <c r="L2372" t="str">
        <f>VLOOKUP($D2372,Artslister!$A$1:$W$99,2,FALSE)</f>
        <v>Noccaea caerulescens</v>
      </c>
      <c r="M2372" t="str">
        <f>VLOOKUP($D2372,Artslister!$A$1:$W$99,3,FALSE)</f>
        <v>101278</v>
      </c>
      <c r="N2372" t="str">
        <f>VLOOKUP($D2372,Artslister!$A$1:$W$99,4,FALSE)</f>
        <v>144118</v>
      </c>
      <c r="O2372" t="str">
        <f>VLOOKUP($D2372,Artslister!$A$1:$W$99,5,FALSE)</f>
        <v>Plantae</v>
      </c>
      <c r="P2372" t="str">
        <f>VLOOKUP($D2372,Artslister!$A$1:$W$99,6,FALSE)</f>
        <v>Magnoliophyta</v>
      </c>
      <c r="Q2372" t="str">
        <f>VLOOKUP($D2372,Artslister!$A$1:$W$99,7,FALSE)</f>
        <v>Eudicots</v>
      </c>
      <c r="R2372" t="str">
        <f>VLOOKUP($D2372,Artslister!$A$1:$W$99,8,FALSE)</f>
        <v>Brassicales</v>
      </c>
      <c r="S2372" t="str">
        <f>VLOOKUP($D2372,Artslister!$A$1:$W$99,9,FALSE)</f>
        <v>Brassicaceae</v>
      </c>
      <c r="T2372" t="str">
        <f>VLOOKUP($D2372,Artslister!$A$1:$W$99,10,FALSE)</f>
        <v>Noccaea</v>
      </c>
      <c r="U2372" t="str">
        <f>VLOOKUP($D2372,Artslister!$A$1:$W$99,11,FALSE)</f>
        <v>caerulescens</v>
      </c>
      <c r="V2372">
        <f>VLOOKUP($D2372,Artslister!$A$1:$W$99,12,FALSE)</f>
        <v>0</v>
      </c>
      <c r="W2372" t="str">
        <f>VLOOKUP($D2372,Artslister!$A$1:$W$99,13,FALSE)</f>
        <v>(J.Presl &amp; C.Presl) F.K.Mey.</v>
      </c>
      <c r="X2372" t="e">
        <f>VLOOKUP($D2372,Artslister!$A$1:$W$99,15,FALSE)</f>
        <v>#REF!</v>
      </c>
      <c r="Y2372" t="str">
        <f>VLOOKUP($D2372,Artslister!$A$1:$W$99,17,FALSE)</f>
        <v>PH</v>
      </c>
    </row>
    <row r="2373" spans="1:25" hidden="1" x14ac:dyDescent="0.3">
      <c r="A2373" s="20" t="s">
        <v>114</v>
      </c>
      <c r="B2373" s="20">
        <v>2022</v>
      </c>
      <c r="C2373" t="s">
        <v>1490</v>
      </c>
      <c r="D2373" t="s">
        <v>2000</v>
      </c>
      <c r="E2373">
        <v>30</v>
      </c>
      <c r="I2373">
        <v>1</v>
      </c>
      <c r="L2373" t="str">
        <f>VLOOKUP($D2373,Artslister!$A$1:$W$99,2,FALSE)</f>
        <v>Frangunla alnus</v>
      </c>
      <c r="M2373">
        <f>VLOOKUP($D2373,Artslister!$A$1:$W$99,3,FALSE)</f>
        <v>103212</v>
      </c>
      <c r="N2373">
        <f>VLOOKUP($D2373,Artslister!$A$1:$W$99,4,FALSE)</f>
        <v>121569</v>
      </c>
      <c r="O2373" t="str">
        <f>VLOOKUP($D2373,Artslister!$A$1:$W$99,5,FALSE)</f>
        <v>Plantae</v>
      </c>
      <c r="P2373" t="str">
        <f>VLOOKUP($D2373,Artslister!$A$1:$W$99,6,FALSE)</f>
        <v>Magnoliophyta</v>
      </c>
      <c r="Q2373" t="str">
        <f>VLOOKUP($D2373,Artslister!$A$1:$W$99,7,FALSE)</f>
        <v>Eudicots</v>
      </c>
      <c r="R2373" t="str">
        <f>VLOOKUP($D2373,Artslister!$A$1:$W$99,8,FALSE)</f>
        <v>Rosales</v>
      </c>
      <c r="S2373" t="str">
        <f>VLOOKUP($D2373,Artslister!$A$1:$W$99,9,FALSE)</f>
        <v>Rhamnaceae</v>
      </c>
      <c r="T2373" t="str">
        <f>VLOOKUP($D2373,Artslister!$A$1:$W$99,10,FALSE)</f>
        <v>Frangula</v>
      </c>
      <c r="U2373" t="str">
        <f>VLOOKUP($D2373,Artslister!$A$1:$W$99,11,FALSE)</f>
        <v>alnus</v>
      </c>
      <c r="V2373">
        <f>VLOOKUP($D2373,Artslister!$A$1:$W$99,12,FALSE)</f>
        <v>0</v>
      </c>
      <c r="W2373" t="str">
        <f>VLOOKUP($D2373,Artslister!$A$1:$W$99,13,FALSE)</f>
        <v>Mill.</v>
      </c>
      <c r="X2373" t="e">
        <f>VLOOKUP($D2373,Artslister!$A$1:$W$99,15,FALSE)</f>
        <v>#REF!</v>
      </c>
      <c r="Y2373" t="e">
        <f>VLOOKUP($D2373,Artslister!$A$1:$W$99,17,FALSE)</f>
        <v>#N/A</v>
      </c>
    </row>
    <row r="2374" spans="1:25" hidden="1" x14ac:dyDescent="0.3">
      <c r="A2374" s="20" t="s">
        <v>114</v>
      </c>
      <c r="B2374" s="20">
        <v>2020</v>
      </c>
      <c r="C2374" s="20" t="s">
        <v>1491</v>
      </c>
      <c r="D2374" s="20" t="s">
        <v>1931</v>
      </c>
      <c r="E2374" s="20">
        <v>1</v>
      </c>
      <c r="F2374">
        <v>1</v>
      </c>
      <c r="J2374" s="20"/>
      <c r="L2374" t="str">
        <f>VLOOKUP($D2374,Artslister!$A$1:$W$99,2,FALSE)</f>
        <v>Fraxinus excelsior</v>
      </c>
      <c r="M2374" t="str">
        <f>VLOOKUP($D2374,Artslister!$A$1:$W$99,3,FALSE)</f>
        <v>102409</v>
      </c>
      <c r="N2374" t="str">
        <f>VLOOKUP($D2374,Artslister!$A$1:$W$99,4,FALSE)</f>
        <v>62369</v>
      </c>
      <c r="O2374" t="str">
        <f>VLOOKUP($D2374,Artslister!$A$1:$W$99,5,FALSE)</f>
        <v>Plantae</v>
      </c>
      <c r="P2374" t="str">
        <f>VLOOKUP($D2374,Artslister!$A$1:$W$99,6,FALSE)</f>
        <v>Magnoliophyta</v>
      </c>
      <c r="Q2374" t="str">
        <f>VLOOKUP($D2374,Artslister!$A$1:$W$99,7,FALSE)</f>
        <v>Eudicots</v>
      </c>
      <c r="R2374" t="str">
        <f>VLOOKUP($D2374,Artslister!$A$1:$W$99,8,FALSE)</f>
        <v>Lamiales</v>
      </c>
      <c r="S2374" t="str">
        <f>VLOOKUP($D2374,Artslister!$A$1:$W$99,9,FALSE)</f>
        <v>Oleaceae</v>
      </c>
      <c r="T2374" t="str">
        <f>VLOOKUP($D2374,Artslister!$A$1:$W$99,10,FALSE)</f>
        <v>Fraxinus</v>
      </c>
      <c r="U2374" t="str">
        <f>VLOOKUP($D2374,Artslister!$A$1:$W$99,11,FALSE)</f>
        <v>excelsior</v>
      </c>
      <c r="V2374">
        <f>VLOOKUP($D2374,Artslister!$A$1:$W$99,12,FALSE)</f>
        <v>0</v>
      </c>
      <c r="W2374" t="str">
        <f>VLOOKUP($D2374,Artslister!$A$1:$W$99,13,FALSE)</f>
        <v>L.</v>
      </c>
      <c r="X2374" t="e">
        <f>VLOOKUP($D2374,Artslister!$A$1:$W$99,15,FALSE)</f>
        <v>#REF!</v>
      </c>
      <c r="Y2374" t="e">
        <f>VLOOKUP($D2374,Artslister!$A$1:$W$99,17,FALSE)</f>
        <v>#N/A</v>
      </c>
    </row>
    <row r="2375" spans="1:25" hidden="1" x14ac:dyDescent="0.3">
      <c r="A2375" t="s">
        <v>76</v>
      </c>
      <c r="B2375">
        <v>2019</v>
      </c>
      <c r="C2375" t="s">
        <v>1559</v>
      </c>
      <c r="D2375" t="s">
        <v>1929</v>
      </c>
      <c r="E2375">
        <v>1</v>
      </c>
      <c r="G2375">
        <v>1</v>
      </c>
      <c r="L2375" t="str">
        <f>VLOOKUP($D2375,Artslister!$A$1:$W$99,2,FALSE)</f>
        <v>Noccaea caerulescens</v>
      </c>
      <c r="M2375" t="str">
        <f>VLOOKUP($D2375,Artslister!$A$1:$W$99,3,FALSE)</f>
        <v>101278</v>
      </c>
      <c r="N2375" t="str">
        <f>VLOOKUP($D2375,Artslister!$A$1:$W$99,4,FALSE)</f>
        <v>144118</v>
      </c>
      <c r="O2375" t="str">
        <f>VLOOKUP($D2375,Artslister!$A$1:$W$99,5,FALSE)</f>
        <v>Plantae</v>
      </c>
      <c r="P2375" t="str">
        <f>VLOOKUP($D2375,Artslister!$A$1:$W$99,6,FALSE)</f>
        <v>Magnoliophyta</v>
      </c>
      <c r="Q2375" t="str">
        <f>VLOOKUP($D2375,Artslister!$A$1:$W$99,7,FALSE)</f>
        <v>Eudicots</v>
      </c>
      <c r="R2375" t="str">
        <f>VLOOKUP($D2375,Artslister!$A$1:$W$99,8,FALSE)</f>
        <v>Brassicales</v>
      </c>
      <c r="S2375" t="str">
        <f>VLOOKUP($D2375,Artslister!$A$1:$W$99,9,FALSE)</f>
        <v>Brassicaceae</v>
      </c>
      <c r="T2375" t="str">
        <f>VLOOKUP($D2375,Artslister!$A$1:$W$99,10,FALSE)</f>
        <v>Noccaea</v>
      </c>
      <c r="U2375" t="str">
        <f>VLOOKUP($D2375,Artslister!$A$1:$W$99,11,FALSE)</f>
        <v>caerulescens</v>
      </c>
      <c r="V2375">
        <f>VLOOKUP($D2375,Artslister!$A$1:$W$99,12,FALSE)</f>
        <v>0</v>
      </c>
      <c r="W2375" t="str">
        <f>VLOOKUP($D2375,Artslister!$A$1:$W$99,13,FALSE)</f>
        <v>(J.Presl &amp; C.Presl) F.K.Mey.</v>
      </c>
      <c r="X2375" t="e">
        <f>VLOOKUP($D2375,Artslister!$A$1:$W$99,15,FALSE)</f>
        <v>#REF!</v>
      </c>
      <c r="Y2375" t="str">
        <f>VLOOKUP($D2375,Artslister!$A$1:$W$99,17,FALSE)</f>
        <v>PH</v>
      </c>
    </row>
    <row r="2376" spans="1:25" hidden="1" x14ac:dyDescent="0.3">
      <c r="A2376" t="s">
        <v>42</v>
      </c>
      <c r="B2376">
        <v>2020</v>
      </c>
      <c r="C2376" t="s">
        <v>1179</v>
      </c>
      <c r="D2376" t="s">
        <v>1929</v>
      </c>
      <c r="E2376">
        <v>0.1</v>
      </c>
      <c r="G2376">
        <v>1</v>
      </c>
      <c r="L2376" t="str">
        <f>VLOOKUP($D2376,Artslister!$A$1:$W$99,2,FALSE)</f>
        <v>Noccaea caerulescens</v>
      </c>
      <c r="M2376" t="str">
        <f>VLOOKUP($D2376,Artslister!$A$1:$W$99,3,FALSE)</f>
        <v>101278</v>
      </c>
      <c r="N2376" t="str">
        <f>VLOOKUP($D2376,Artslister!$A$1:$W$99,4,FALSE)</f>
        <v>144118</v>
      </c>
      <c r="O2376" t="str">
        <f>VLOOKUP($D2376,Artslister!$A$1:$W$99,5,FALSE)</f>
        <v>Plantae</v>
      </c>
      <c r="P2376" t="str">
        <f>VLOOKUP($D2376,Artslister!$A$1:$W$99,6,FALSE)</f>
        <v>Magnoliophyta</v>
      </c>
      <c r="Q2376" t="str">
        <f>VLOOKUP($D2376,Artslister!$A$1:$W$99,7,FALSE)</f>
        <v>Eudicots</v>
      </c>
      <c r="R2376" t="str">
        <f>VLOOKUP($D2376,Artslister!$A$1:$W$99,8,FALSE)</f>
        <v>Brassicales</v>
      </c>
      <c r="S2376" t="str">
        <f>VLOOKUP($D2376,Artslister!$A$1:$W$99,9,FALSE)</f>
        <v>Brassicaceae</v>
      </c>
      <c r="T2376" t="str">
        <f>VLOOKUP($D2376,Artslister!$A$1:$W$99,10,FALSE)</f>
        <v>Noccaea</v>
      </c>
      <c r="U2376" t="str">
        <f>VLOOKUP($D2376,Artslister!$A$1:$W$99,11,FALSE)</f>
        <v>caerulescens</v>
      </c>
      <c r="V2376">
        <f>VLOOKUP($D2376,Artslister!$A$1:$W$99,12,FALSE)</f>
        <v>0</v>
      </c>
      <c r="W2376" t="str">
        <f>VLOOKUP($D2376,Artslister!$A$1:$W$99,13,FALSE)</f>
        <v>(J.Presl &amp; C.Presl) F.K.Mey.</v>
      </c>
      <c r="X2376" t="e">
        <f>VLOOKUP($D2376,Artslister!$A$1:$W$99,15,FALSE)</f>
        <v>#REF!</v>
      </c>
      <c r="Y2376" t="str">
        <f>VLOOKUP($D2376,Artslister!$A$1:$W$99,17,FALSE)</f>
        <v>PH</v>
      </c>
    </row>
    <row r="2377" spans="1:25" hidden="1" x14ac:dyDescent="0.3">
      <c r="A2377" t="s">
        <v>42</v>
      </c>
      <c r="B2377">
        <v>2020</v>
      </c>
      <c r="C2377" t="s">
        <v>1178</v>
      </c>
      <c r="D2377" t="s">
        <v>1929</v>
      </c>
      <c r="E2377">
        <v>1</v>
      </c>
      <c r="G2377">
        <v>1</v>
      </c>
      <c r="L2377" t="str">
        <f>VLOOKUP($D2377,Artslister!$A$1:$W$99,2,FALSE)</f>
        <v>Noccaea caerulescens</v>
      </c>
      <c r="M2377" t="str">
        <f>VLOOKUP($D2377,Artslister!$A$1:$W$99,3,FALSE)</f>
        <v>101278</v>
      </c>
      <c r="N2377" t="str">
        <f>VLOOKUP($D2377,Artslister!$A$1:$W$99,4,FALSE)</f>
        <v>144118</v>
      </c>
      <c r="O2377" t="str">
        <f>VLOOKUP($D2377,Artslister!$A$1:$W$99,5,FALSE)</f>
        <v>Plantae</v>
      </c>
      <c r="P2377" t="str">
        <f>VLOOKUP($D2377,Artslister!$A$1:$W$99,6,FALSE)</f>
        <v>Magnoliophyta</v>
      </c>
      <c r="Q2377" t="str">
        <f>VLOOKUP($D2377,Artslister!$A$1:$W$99,7,FALSE)</f>
        <v>Eudicots</v>
      </c>
      <c r="R2377" t="str">
        <f>VLOOKUP($D2377,Artslister!$A$1:$W$99,8,FALSE)</f>
        <v>Brassicales</v>
      </c>
      <c r="S2377" t="str">
        <f>VLOOKUP($D2377,Artslister!$A$1:$W$99,9,FALSE)</f>
        <v>Brassicaceae</v>
      </c>
      <c r="T2377" t="str">
        <f>VLOOKUP($D2377,Artslister!$A$1:$W$99,10,FALSE)</f>
        <v>Noccaea</v>
      </c>
      <c r="U2377" t="str">
        <f>VLOOKUP($D2377,Artslister!$A$1:$W$99,11,FALSE)</f>
        <v>caerulescens</v>
      </c>
      <c r="V2377">
        <f>VLOOKUP($D2377,Artslister!$A$1:$W$99,12,FALSE)</f>
        <v>0</v>
      </c>
      <c r="W2377" t="str">
        <f>VLOOKUP($D2377,Artslister!$A$1:$W$99,13,FALSE)</f>
        <v>(J.Presl &amp; C.Presl) F.K.Mey.</v>
      </c>
      <c r="X2377" t="e">
        <f>VLOOKUP($D2377,Artslister!$A$1:$W$99,15,FALSE)</f>
        <v>#REF!</v>
      </c>
      <c r="Y2377" t="str">
        <f>VLOOKUP($D2377,Artslister!$A$1:$W$99,17,FALSE)</f>
        <v>PH</v>
      </c>
    </row>
    <row r="2378" spans="1:25" hidden="1" x14ac:dyDescent="0.3">
      <c r="A2378" t="s">
        <v>42</v>
      </c>
      <c r="B2378">
        <v>2020</v>
      </c>
      <c r="C2378" t="s">
        <v>1183</v>
      </c>
      <c r="D2378" t="s">
        <v>1929</v>
      </c>
      <c r="E2378">
        <v>0.1</v>
      </c>
      <c r="G2378">
        <v>1</v>
      </c>
      <c r="L2378" t="str">
        <f>VLOOKUP($D2378,Artslister!$A$1:$W$99,2,FALSE)</f>
        <v>Noccaea caerulescens</v>
      </c>
      <c r="M2378" t="str">
        <f>VLOOKUP($D2378,Artslister!$A$1:$W$99,3,FALSE)</f>
        <v>101278</v>
      </c>
      <c r="N2378" t="str">
        <f>VLOOKUP($D2378,Artslister!$A$1:$W$99,4,FALSE)</f>
        <v>144118</v>
      </c>
      <c r="O2378" t="str">
        <f>VLOOKUP($D2378,Artslister!$A$1:$W$99,5,FALSE)</f>
        <v>Plantae</v>
      </c>
      <c r="P2378" t="str">
        <f>VLOOKUP($D2378,Artslister!$A$1:$W$99,6,FALSE)</f>
        <v>Magnoliophyta</v>
      </c>
      <c r="Q2378" t="str">
        <f>VLOOKUP($D2378,Artslister!$A$1:$W$99,7,FALSE)</f>
        <v>Eudicots</v>
      </c>
      <c r="R2378" t="str">
        <f>VLOOKUP($D2378,Artslister!$A$1:$W$99,8,FALSE)</f>
        <v>Brassicales</v>
      </c>
      <c r="S2378" t="str">
        <f>VLOOKUP($D2378,Artslister!$A$1:$W$99,9,FALSE)</f>
        <v>Brassicaceae</v>
      </c>
      <c r="T2378" t="str">
        <f>VLOOKUP($D2378,Artslister!$A$1:$W$99,10,FALSE)</f>
        <v>Noccaea</v>
      </c>
      <c r="U2378" t="str">
        <f>VLOOKUP($D2378,Artslister!$A$1:$W$99,11,FALSE)</f>
        <v>caerulescens</v>
      </c>
      <c r="V2378">
        <f>VLOOKUP($D2378,Artslister!$A$1:$W$99,12,FALSE)</f>
        <v>0</v>
      </c>
      <c r="W2378" t="str">
        <f>VLOOKUP($D2378,Artslister!$A$1:$W$99,13,FALSE)</f>
        <v>(J.Presl &amp; C.Presl) F.K.Mey.</v>
      </c>
      <c r="X2378" t="e">
        <f>VLOOKUP($D2378,Artslister!$A$1:$W$99,15,FALSE)</f>
        <v>#REF!</v>
      </c>
      <c r="Y2378" t="str">
        <f>VLOOKUP($D2378,Artslister!$A$1:$W$99,17,FALSE)</f>
        <v>PH</v>
      </c>
    </row>
    <row r="2379" spans="1:25" hidden="1" x14ac:dyDescent="0.3">
      <c r="A2379" t="s">
        <v>42</v>
      </c>
      <c r="B2379">
        <v>2020</v>
      </c>
      <c r="C2379" t="s">
        <v>1184</v>
      </c>
      <c r="D2379" t="s">
        <v>1929</v>
      </c>
      <c r="E2379">
        <v>1</v>
      </c>
      <c r="G2379">
        <v>1</v>
      </c>
      <c r="L2379" t="str">
        <f>VLOOKUP($D2379,Artslister!$A$1:$W$99,2,FALSE)</f>
        <v>Noccaea caerulescens</v>
      </c>
      <c r="M2379" t="str">
        <f>VLOOKUP($D2379,Artslister!$A$1:$W$99,3,FALSE)</f>
        <v>101278</v>
      </c>
      <c r="N2379" t="str">
        <f>VLOOKUP($D2379,Artslister!$A$1:$W$99,4,FALSE)</f>
        <v>144118</v>
      </c>
      <c r="O2379" t="str">
        <f>VLOOKUP($D2379,Artslister!$A$1:$W$99,5,FALSE)</f>
        <v>Plantae</v>
      </c>
      <c r="P2379" t="str">
        <f>VLOOKUP($D2379,Artslister!$A$1:$W$99,6,FALSE)</f>
        <v>Magnoliophyta</v>
      </c>
      <c r="Q2379" t="str">
        <f>VLOOKUP($D2379,Artslister!$A$1:$W$99,7,FALSE)</f>
        <v>Eudicots</v>
      </c>
      <c r="R2379" t="str">
        <f>VLOOKUP($D2379,Artslister!$A$1:$W$99,8,FALSE)</f>
        <v>Brassicales</v>
      </c>
      <c r="S2379" t="str">
        <f>VLOOKUP($D2379,Artslister!$A$1:$W$99,9,FALSE)</f>
        <v>Brassicaceae</v>
      </c>
      <c r="T2379" t="str">
        <f>VLOOKUP($D2379,Artslister!$A$1:$W$99,10,FALSE)</f>
        <v>Noccaea</v>
      </c>
      <c r="U2379" t="str">
        <f>VLOOKUP($D2379,Artslister!$A$1:$W$99,11,FALSE)</f>
        <v>caerulescens</v>
      </c>
      <c r="V2379">
        <f>VLOOKUP($D2379,Artslister!$A$1:$W$99,12,FALSE)</f>
        <v>0</v>
      </c>
      <c r="W2379" t="str">
        <f>VLOOKUP($D2379,Artslister!$A$1:$W$99,13,FALSE)</f>
        <v>(J.Presl &amp; C.Presl) F.K.Mey.</v>
      </c>
      <c r="X2379" t="e">
        <f>VLOOKUP($D2379,Artslister!$A$1:$W$99,15,FALSE)</f>
        <v>#REF!</v>
      </c>
      <c r="Y2379" t="str">
        <f>VLOOKUP($D2379,Artslister!$A$1:$W$99,17,FALSE)</f>
        <v>PH</v>
      </c>
    </row>
    <row r="2380" spans="1:25" hidden="1" x14ac:dyDescent="0.3">
      <c r="A2380" t="s">
        <v>42</v>
      </c>
      <c r="B2380">
        <v>2020</v>
      </c>
      <c r="C2380" t="s">
        <v>1180</v>
      </c>
      <c r="D2380" t="s">
        <v>1929</v>
      </c>
      <c r="E2380">
        <v>1</v>
      </c>
      <c r="G2380">
        <v>1</v>
      </c>
      <c r="L2380" t="str">
        <f>VLOOKUP($D2380,Artslister!$A$1:$W$99,2,FALSE)</f>
        <v>Noccaea caerulescens</v>
      </c>
      <c r="M2380" t="str">
        <f>VLOOKUP($D2380,Artslister!$A$1:$W$99,3,FALSE)</f>
        <v>101278</v>
      </c>
      <c r="N2380" t="str">
        <f>VLOOKUP($D2380,Artslister!$A$1:$W$99,4,FALSE)</f>
        <v>144118</v>
      </c>
      <c r="O2380" t="str">
        <f>VLOOKUP($D2380,Artslister!$A$1:$W$99,5,FALSE)</f>
        <v>Plantae</v>
      </c>
      <c r="P2380" t="str">
        <f>VLOOKUP($D2380,Artslister!$A$1:$W$99,6,FALSE)</f>
        <v>Magnoliophyta</v>
      </c>
      <c r="Q2380" t="str">
        <f>VLOOKUP($D2380,Artslister!$A$1:$W$99,7,FALSE)</f>
        <v>Eudicots</v>
      </c>
      <c r="R2380" t="str">
        <f>VLOOKUP($D2380,Artslister!$A$1:$W$99,8,FALSE)</f>
        <v>Brassicales</v>
      </c>
      <c r="S2380" t="str">
        <f>VLOOKUP($D2380,Artslister!$A$1:$W$99,9,FALSE)</f>
        <v>Brassicaceae</v>
      </c>
      <c r="T2380" t="str">
        <f>VLOOKUP($D2380,Artslister!$A$1:$W$99,10,FALSE)</f>
        <v>Noccaea</v>
      </c>
      <c r="U2380" t="str">
        <f>VLOOKUP($D2380,Artslister!$A$1:$W$99,11,FALSE)</f>
        <v>caerulescens</v>
      </c>
      <c r="V2380">
        <f>VLOOKUP($D2380,Artslister!$A$1:$W$99,12,FALSE)</f>
        <v>0</v>
      </c>
      <c r="W2380" t="str">
        <f>VLOOKUP($D2380,Artslister!$A$1:$W$99,13,FALSE)</f>
        <v>(J.Presl &amp; C.Presl) F.K.Mey.</v>
      </c>
      <c r="X2380" t="e">
        <f>VLOOKUP($D2380,Artslister!$A$1:$W$99,15,FALSE)</f>
        <v>#REF!</v>
      </c>
      <c r="Y2380" t="str">
        <f>VLOOKUP($D2380,Artslister!$A$1:$W$99,17,FALSE)</f>
        <v>PH</v>
      </c>
    </row>
    <row r="2381" spans="1:25" hidden="1" x14ac:dyDescent="0.3">
      <c r="A2381" t="s">
        <v>42</v>
      </c>
      <c r="B2381">
        <v>2020</v>
      </c>
      <c r="C2381" t="s">
        <v>1174</v>
      </c>
      <c r="D2381" t="s">
        <v>1929</v>
      </c>
      <c r="E2381">
        <v>3</v>
      </c>
      <c r="G2381">
        <v>1</v>
      </c>
      <c r="L2381" t="str">
        <f>VLOOKUP($D2381,Artslister!$A$1:$W$99,2,FALSE)</f>
        <v>Noccaea caerulescens</v>
      </c>
      <c r="M2381" t="str">
        <f>VLOOKUP($D2381,Artslister!$A$1:$W$99,3,FALSE)</f>
        <v>101278</v>
      </c>
      <c r="N2381" t="str">
        <f>VLOOKUP($D2381,Artslister!$A$1:$W$99,4,FALSE)</f>
        <v>144118</v>
      </c>
      <c r="O2381" t="str">
        <f>VLOOKUP($D2381,Artslister!$A$1:$W$99,5,FALSE)</f>
        <v>Plantae</v>
      </c>
      <c r="P2381" t="str">
        <f>VLOOKUP($D2381,Artslister!$A$1:$W$99,6,FALSE)</f>
        <v>Magnoliophyta</v>
      </c>
      <c r="Q2381" t="str">
        <f>VLOOKUP($D2381,Artslister!$A$1:$W$99,7,FALSE)</f>
        <v>Eudicots</v>
      </c>
      <c r="R2381" t="str">
        <f>VLOOKUP($D2381,Artslister!$A$1:$W$99,8,FALSE)</f>
        <v>Brassicales</v>
      </c>
      <c r="S2381" t="str">
        <f>VLOOKUP($D2381,Artslister!$A$1:$W$99,9,FALSE)</f>
        <v>Brassicaceae</v>
      </c>
      <c r="T2381" t="str">
        <f>VLOOKUP($D2381,Artslister!$A$1:$W$99,10,FALSE)</f>
        <v>Noccaea</v>
      </c>
      <c r="U2381" t="str">
        <f>VLOOKUP($D2381,Artslister!$A$1:$W$99,11,FALSE)</f>
        <v>caerulescens</v>
      </c>
      <c r="V2381">
        <f>VLOOKUP($D2381,Artslister!$A$1:$W$99,12,FALSE)</f>
        <v>0</v>
      </c>
      <c r="W2381" t="str">
        <f>VLOOKUP($D2381,Artslister!$A$1:$W$99,13,FALSE)</f>
        <v>(J.Presl &amp; C.Presl) F.K.Mey.</v>
      </c>
      <c r="X2381" t="e">
        <f>VLOOKUP($D2381,Artslister!$A$1:$W$99,15,FALSE)</f>
        <v>#REF!</v>
      </c>
      <c r="Y2381" t="str">
        <f>VLOOKUP($D2381,Artslister!$A$1:$W$99,17,FALSE)</f>
        <v>PH</v>
      </c>
    </row>
    <row r="2382" spans="1:25" hidden="1" x14ac:dyDescent="0.3">
      <c r="A2382" t="s">
        <v>42</v>
      </c>
      <c r="B2382">
        <v>2020</v>
      </c>
      <c r="C2382" t="s">
        <v>1177</v>
      </c>
      <c r="D2382" t="s">
        <v>1929</v>
      </c>
      <c r="E2382">
        <v>3</v>
      </c>
      <c r="G2382">
        <v>1</v>
      </c>
      <c r="L2382" t="str">
        <f>VLOOKUP($D2382,Artslister!$A$1:$W$99,2,FALSE)</f>
        <v>Noccaea caerulescens</v>
      </c>
      <c r="M2382" t="str">
        <f>VLOOKUP($D2382,Artslister!$A$1:$W$99,3,FALSE)</f>
        <v>101278</v>
      </c>
      <c r="N2382" t="str">
        <f>VLOOKUP($D2382,Artslister!$A$1:$W$99,4,FALSE)</f>
        <v>144118</v>
      </c>
      <c r="O2382" t="str">
        <f>VLOOKUP($D2382,Artslister!$A$1:$W$99,5,FALSE)</f>
        <v>Plantae</v>
      </c>
      <c r="P2382" t="str">
        <f>VLOOKUP($D2382,Artslister!$A$1:$W$99,6,FALSE)</f>
        <v>Magnoliophyta</v>
      </c>
      <c r="Q2382" t="str">
        <f>VLOOKUP($D2382,Artslister!$A$1:$W$99,7,FALSE)</f>
        <v>Eudicots</v>
      </c>
      <c r="R2382" t="str">
        <f>VLOOKUP($D2382,Artslister!$A$1:$W$99,8,FALSE)</f>
        <v>Brassicales</v>
      </c>
      <c r="S2382" t="str">
        <f>VLOOKUP($D2382,Artslister!$A$1:$W$99,9,FALSE)</f>
        <v>Brassicaceae</v>
      </c>
      <c r="T2382" t="str">
        <f>VLOOKUP($D2382,Artslister!$A$1:$W$99,10,FALSE)</f>
        <v>Noccaea</v>
      </c>
      <c r="U2382" t="str">
        <f>VLOOKUP($D2382,Artslister!$A$1:$W$99,11,FALSE)</f>
        <v>caerulescens</v>
      </c>
      <c r="V2382">
        <f>VLOOKUP($D2382,Artslister!$A$1:$W$99,12,FALSE)</f>
        <v>0</v>
      </c>
      <c r="W2382" t="str">
        <f>VLOOKUP($D2382,Artslister!$A$1:$W$99,13,FALSE)</f>
        <v>(J.Presl &amp; C.Presl) F.K.Mey.</v>
      </c>
      <c r="X2382" t="e">
        <f>VLOOKUP($D2382,Artslister!$A$1:$W$99,15,FALSE)</f>
        <v>#REF!</v>
      </c>
      <c r="Y2382" t="str">
        <f>VLOOKUP($D2382,Artslister!$A$1:$W$99,17,FALSE)</f>
        <v>PH</v>
      </c>
    </row>
    <row r="2383" spans="1:25" hidden="1" x14ac:dyDescent="0.3">
      <c r="A2383" t="s">
        <v>42</v>
      </c>
      <c r="B2383">
        <v>2020</v>
      </c>
      <c r="C2383" t="s">
        <v>1176</v>
      </c>
      <c r="D2383" t="s">
        <v>1929</v>
      </c>
      <c r="E2383">
        <v>5</v>
      </c>
      <c r="G2383">
        <v>1</v>
      </c>
      <c r="L2383" t="str">
        <f>VLOOKUP($D2383,Artslister!$A$1:$W$99,2,FALSE)</f>
        <v>Noccaea caerulescens</v>
      </c>
      <c r="M2383" t="str">
        <f>VLOOKUP($D2383,Artslister!$A$1:$W$99,3,FALSE)</f>
        <v>101278</v>
      </c>
      <c r="N2383" t="str">
        <f>VLOOKUP($D2383,Artslister!$A$1:$W$99,4,FALSE)</f>
        <v>144118</v>
      </c>
      <c r="O2383" t="str">
        <f>VLOOKUP($D2383,Artslister!$A$1:$W$99,5,FALSE)</f>
        <v>Plantae</v>
      </c>
      <c r="P2383" t="str">
        <f>VLOOKUP($D2383,Artslister!$A$1:$W$99,6,FALSE)</f>
        <v>Magnoliophyta</v>
      </c>
      <c r="Q2383" t="str">
        <f>VLOOKUP($D2383,Artslister!$A$1:$W$99,7,FALSE)</f>
        <v>Eudicots</v>
      </c>
      <c r="R2383" t="str">
        <f>VLOOKUP($D2383,Artslister!$A$1:$W$99,8,FALSE)</f>
        <v>Brassicales</v>
      </c>
      <c r="S2383" t="str">
        <f>VLOOKUP($D2383,Artslister!$A$1:$W$99,9,FALSE)</f>
        <v>Brassicaceae</v>
      </c>
      <c r="T2383" t="str">
        <f>VLOOKUP($D2383,Artslister!$A$1:$W$99,10,FALSE)</f>
        <v>Noccaea</v>
      </c>
      <c r="U2383" t="str">
        <f>VLOOKUP($D2383,Artslister!$A$1:$W$99,11,FALSE)</f>
        <v>caerulescens</v>
      </c>
      <c r="V2383">
        <f>VLOOKUP($D2383,Artslister!$A$1:$W$99,12,FALSE)</f>
        <v>0</v>
      </c>
      <c r="W2383" t="str">
        <f>VLOOKUP($D2383,Artslister!$A$1:$W$99,13,FALSE)</f>
        <v>(J.Presl &amp; C.Presl) F.K.Mey.</v>
      </c>
      <c r="X2383" t="e">
        <f>VLOOKUP($D2383,Artslister!$A$1:$W$99,15,FALSE)</f>
        <v>#REF!</v>
      </c>
      <c r="Y2383" t="str">
        <f>VLOOKUP($D2383,Artslister!$A$1:$W$99,17,FALSE)</f>
        <v>PH</v>
      </c>
    </row>
    <row r="2384" spans="1:25" hidden="1" x14ac:dyDescent="0.3">
      <c r="A2384" t="s">
        <v>42</v>
      </c>
      <c r="B2384">
        <v>2020</v>
      </c>
      <c r="C2384" t="s">
        <v>1185</v>
      </c>
      <c r="D2384" t="s">
        <v>1929</v>
      </c>
      <c r="E2384">
        <v>1</v>
      </c>
      <c r="G2384">
        <v>1</v>
      </c>
      <c r="L2384" t="str">
        <f>VLOOKUP($D2384,Artslister!$A$1:$W$99,2,FALSE)</f>
        <v>Noccaea caerulescens</v>
      </c>
      <c r="M2384" t="str">
        <f>VLOOKUP($D2384,Artslister!$A$1:$W$99,3,FALSE)</f>
        <v>101278</v>
      </c>
      <c r="N2384" t="str">
        <f>VLOOKUP($D2384,Artslister!$A$1:$W$99,4,FALSE)</f>
        <v>144118</v>
      </c>
      <c r="O2384" t="str">
        <f>VLOOKUP($D2384,Artslister!$A$1:$W$99,5,FALSE)</f>
        <v>Plantae</v>
      </c>
      <c r="P2384" t="str">
        <f>VLOOKUP($D2384,Artslister!$A$1:$W$99,6,FALSE)</f>
        <v>Magnoliophyta</v>
      </c>
      <c r="Q2384" t="str">
        <f>VLOOKUP($D2384,Artslister!$A$1:$W$99,7,FALSE)</f>
        <v>Eudicots</v>
      </c>
      <c r="R2384" t="str">
        <f>VLOOKUP($D2384,Artslister!$A$1:$W$99,8,FALSE)</f>
        <v>Brassicales</v>
      </c>
      <c r="S2384" t="str">
        <f>VLOOKUP($D2384,Artslister!$A$1:$W$99,9,FALSE)</f>
        <v>Brassicaceae</v>
      </c>
      <c r="T2384" t="str">
        <f>VLOOKUP($D2384,Artslister!$A$1:$W$99,10,FALSE)</f>
        <v>Noccaea</v>
      </c>
      <c r="U2384" t="str">
        <f>VLOOKUP($D2384,Artslister!$A$1:$W$99,11,FALSE)</f>
        <v>caerulescens</v>
      </c>
      <c r="V2384">
        <f>VLOOKUP($D2384,Artslister!$A$1:$W$99,12,FALSE)</f>
        <v>0</v>
      </c>
      <c r="W2384" t="str">
        <f>VLOOKUP($D2384,Artslister!$A$1:$W$99,13,FALSE)</f>
        <v>(J.Presl &amp; C.Presl) F.K.Mey.</v>
      </c>
      <c r="X2384" t="e">
        <f>VLOOKUP($D2384,Artslister!$A$1:$W$99,15,FALSE)</f>
        <v>#REF!</v>
      </c>
      <c r="Y2384" t="str">
        <f>VLOOKUP($D2384,Artslister!$A$1:$W$99,17,FALSE)</f>
        <v>PH</v>
      </c>
    </row>
    <row r="2385" spans="1:25" hidden="1" x14ac:dyDescent="0.3">
      <c r="A2385" t="s">
        <v>127</v>
      </c>
      <c r="B2385">
        <v>2020</v>
      </c>
      <c r="C2385" t="s">
        <v>1232</v>
      </c>
      <c r="D2385" t="s">
        <v>1929</v>
      </c>
      <c r="E2385">
        <v>1</v>
      </c>
      <c r="G2385">
        <v>1</v>
      </c>
      <c r="L2385" t="str">
        <f>VLOOKUP($D2385,Artslister!$A$1:$W$99,2,FALSE)</f>
        <v>Noccaea caerulescens</v>
      </c>
      <c r="M2385" t="str">
        <f>VLOOKUP($D2385,Artslister!$A$1:$W$99,3,FALSE)</f>
        <v>101278</v>
      </c>
      <c r="N2385" t="str">
        <f>VLOOKUP($D2385,Artslister!$A$1:$W$99,4,FALSE)</f>
        <v>144118</v>
      </c>
      <c r="O2385" t="str">
        <f>VLOOKUP($D2385,Artslister!$A$1:$W$99,5,FALSE)</f>
        <v>Plantae</v>
      </c>
      <c r="P2385" t="str">
        <f>VLOOKUP($D2385,Artslister!$A$1:$W$99,6,FALSE)</f>
        <v>Magnoliophyta</v>
      </c>
      <c r="Q2385" t="str">
        <f>VLOOKUP($D2385,Artslister!$A$1:$W$99,7,FALSE)</f>
        <v>Eudicots</v>
      </c>
      <c r="R2385" t="str">
        <f>VLOOKUP($D2385,Artslister!$A$1:$W$99,8,FALSE)</f>
        <v>Brassicales</v>
      </c>
      <c r="S2385" t="str">
        <f>VLOOKUP($D2385,Artslister!$A$1:$W$99,9,FALSE)</f>
        <v>Brassicaceae</v>
      </c>
      <c r="T2385" t="str">
        <f>VLOOKUP($D2385,Artslister!$A$1:$W$99,10,FALSE)</f>
        <v>Noccaea</v>
      </c>
      <c r="U2385" t="str">
        <f>VLOOKUP($D2385,Artslister!$A$1:$W$99,11,FALSE)</f>
        <v>caerulescens</v>
      </c>
      <c r="V2385">
        <f>VLOOKUP($D2385,Artslister!$A$1:$W$99,12,FALSE)</f>
        <v>0</v>
      </c>
      <c r="W2385" t="str">
        <f>VLOOKUP($D2385,Artslister!$A$1:$W$99,13,FALSE)</f>
        <v>(J.Presl &amp; C.Presl) F.K.Mey.</v>
      </c>
      <c r="X2385" t="e">
        <f>VLOOKUP($D2385,Artslister!$A$1:$W$99,15,FALSE)</f>
        <v>#REF!</v>
      </c>
      <c r="Y2385" t="str">
        <f>VLOOKUP($D2385,Artslister!$A$1:$W$99,17,FALSE)</f>
        <v>PH</v>
      </c>
    </row>
    <row r="2386" spans="1:25" hidden="1" x14ac:dyDescent="0.3">
      <c r="A2386" t="s">
        <v>127</v>
      </c>
      <c r="B2386">
        <v>2020</v>
      </c>
      <c r="C2386" t="s">
        <v>1228</v>
      </c>
      <c r="D2386" t="s">
        <v>1929</v>
      </c>
      <c r="E2386">
        <v>1</v>
      </c>
      <c r="G2386">
        <v>1</v>
      </c>
      <c r="K2386" s="20" t="s">
        <v>297</v>
      </c>
      <c r="L2386" t="str">
        <f>VLOOKUP($D2386,Artslister!$A$1:$W$99,2,FALSE)</f>
        <v>Noccaea caerulescens</v>
      </c>
      <c r="M2386" t="str">
        <f>VLOOKUP($D2386,Artslister!$A$1:$W$99,3,FALSE)</f>
        <v>101278</v>
      </c>
      <c r="N2386" t="str">
        <f>VLOOKUP($D2386,Artslister!$A$1:$W$99,4,FALSE)</f>
        <v>144118</v>
      </c>
      <c r="O2386" t="str">
        <f>VLOOKUP($D2386,Artslister!$A$1:$W$99,5,FALSE)</f>
        <v>Plantae</v>
      </c>
      <c r="P2386" t="str">
        <f>VLOOKUP($D2386,Artslister!$A$1:$W$99,6,FALSE)</f>
        <v>Magnoliophyta</v>
      </c>
      <c r="Q2386" t="str">
        <f>VLOOKUP($D2386,Artslister!$A$1:$W$99,7,FALSE)</f>
        <v>Eudicots</v>
      </c>
      <c r="R2386" t="str">
        <f>VLOOKUP($D2386,Artslister!$A$1:$W$99,8,FALSE)</f>
        <v>Brassicales</v>
      </c>
      <c r="S2386" t="str">
        <f>VLOOKUP($D2386,Artslister!$A$1:$W$99,9,FALSE)</f>
        <v>Brassicaceae</v>
      </c>
      <c r="T2386" t="str">
        <f>VLOOKUP($D2386,Artslister!$A$1:$W$99,10,FALSE)</f>
        <v>Noccaea</v>
      </c>
      <c r="U2386" t="str">
        <f>VLOOKUP($D2386,Artslister!$A$1:$W$99,11,FALSE)</f>
        <v>caerulescens</v>
      </c>
      <c r="V2386">
        <f>VLOOKUP($D2386,Artslister!$A$1:$W$99,12,FALSE)</f>
        <v>0</v>
      </c>
      <c r="W2386" t="str">
        <f>VLOOKUP($D2386,Artslister!$A$1:$W$99,13,FALSE)</f>
        <v>(J.Presl &amp; C.Presl) F.K.Mey.</v>
      </c>
      <c r="X2386" t="e">
        <f>VLOOKUP($D2386,Artslister!$A$1:$W$99,15,FALSE)</f>
        <v>#REF!</v>
      </c>
      <c r="Y2386" t="str">
        <f>VLOOKUP($D2386,Artslister!$A$1:$W$99,17,FALSE)</f>
        <v>PH</v>
      </c>
    </row>
    <row r="2387" spans="1:25" hidden="1" x14ac:dyDescent="0.3">
      <c r="A2387" t="s">
        <v>127</v>
      </c>
      <c r="B2387">
        <v>2020</v>
      </c>
      <c r="C2387" t="s">
        <v>1233</v>
      </c>
      <c r="D2387" t="s">
        <v>1929</v>
      </c>
      <c r="E2387">
        <v>1</v>
      </c>
      <c r="G2387">
        <v>1</v>
      </c>
      <c r="K2387" s="20" t="s">
        <v>297</v>
      </c>
      <c r="L2387" t="str">
        <f>VLOOKUP($D2387,Artslister!$A$1:$W$99,2,FALSE)</f>
        <v>Noccaea caerulescens</v>
      </c>
      <c r="M2387" t="str">
        <f>VLOOKUP($D2387,Artslister!$A$1:$W$99,3,FALSE)</f>
        <v>101278</v>
      </c>
      <c r="N2387" t="str">
        <f>VLOOKUP($D2387,Artslister!$A$1:$W$99,4,FALSE)</f>
        <v>144118</v>
      </c>
      <c r="O2387" t="str">
        <f>VLOOKUP($D2387,Artslister!$A$1:$W$99,5,FALSE)</f>
        <v>Plantae</v>
      </c>
      <c r="P2387" t="str">
        <f>VLOOKUP($D2387,Artslister!$A$1:$W$99,6,FALSE)</f>
        <v>Magnoliophyta</v>
      </c>
      <c r="Q2387" t="str">
        <f>VLOOKUP($D2387,Artslister!$A$1:$W$99,7,FALSE)</f>
        <v>Eudicots</v>
      </c>
      <c r="R2387" t="str">
        <f>VLOOKUP($D2387,Artslister!$A$1:$W$99,8,FALSE)</f>
        <v>Brassicales</v>
      </c>
      <c r="S2387" t="str">
        <f>VLOOKUP($D2387,Artslister!$A$1:$W$99,9,FALSE)</f>
        <v>Brassicaceae</v>
      </c>
      <c r="T2387" t="str">
        <f>VLOOKUP($D2387,Artslister!$A$1:$W$99,10,FALSE)</f>
        <v>Noccaea</v>
      </c>
      <c r="U2387" t="str">
        <f>VLOOKUP($D2387,Artslister!$A$1:$W$99,11,FALSE)</f>
        <v>caerulescens</v>
      </c>
      <c r="V2387">
        <f>VLOOKUP($D2387,Artslister!$A$1:$W$99,12,FALSE)</f>
        <v>0</v>
      </c>
      <c r="W2387" t="str">
        <f>VLOOKUP($D2387,Artslister!$A$1:$W$99,13,FALSE)</f>
        <v>(J.Presl &amp; C.Presl) F.K.Mey.</v>
      </c>
      <c r="X2387" t="e">
        <f>VLOOKUP($D2387,Artslister!$A$1:$W$99,15,FALSE)</f>
        <v>#REF!</v>
      </c>
      <c r="Y2387" t="str">
        <f>VLOOKUP($D2387,Artslister!$A$1:$W$99,17,FALSE)</f>
        <v>PH</v>
      </c>
    </row>
    <row r="2388" spans="1:25" hidden="1" x14ac:dyDescent="0.3">
      <c r="A2388" t="s">
        <v>127</v>
      </c>
      <c r="B2388">
        <v>2020</v>
      </c>
      <c r="C2388" t="s">
        <v>1234</v>
      </c>
      <c r="D2388" t="s">
        <v>1929</v>
      </c>
      <c r="E2388">
        <v>1</v>
      </c>
      <c r="G2388">
        <v>1</v>
      </c>
      <c r="K2388" s="20" t="s">
        <v>297</v>
      </c>
      <c r="L2388" t="str">
        <f>VLOOKUP($D2388,Artslister!$A$1:$W$99,2,FALSE)</f>
        <v>Noccaea caerulescens</v>
      </c>
      <c r="M2388" t="str">
        <f>VLOOKUP($D2388,Artslister!$A$1:$W$99,3,FALSE)</f>
        <v>101278</v>
      </c>
      <c r="N2388" t="str">
        <f>VLOOKUP($D2388,Artslister!$A$1:$W$99,4,FALSE)</f>
        <v>144118</v>
      </c>
      <c r="O2388" t="str">
        <f>VLOOKUP($D2388,Artslister!$A$1:$W$99,5,FALSE)</f>
        <v>Plantae</v>
      </c>
      <c r="P2388" t="str">
        <f>VLOOKUP($D2388,Artslister!$A$1:$W$99,6,FALSE)</f>
        <v>Magnoliophyta</v>
      </c>
      <c r="Q2388" t="str">
        <f>VLOOKUP($D2388,Artslister!$A$1:$W$99,7,FALSE)</f>
        <v>Eudicots</v>
      </c>
      <c r="R2388" t="str">
        <f>VLOOKUP($D2388,Artslister!$A$1:$W$99,8,FALSE)</f>
        <v>Brassicales</v>
      </c>
      <c r="S2388" t="str">
        <f>VLOOKUP($D2388,Artslister!$A$1:$W$99,9,FALSE)</f>
        <v>Brassicaceae</v>
      </c>
      <c r="T2388" t="str">
        <f>VLOOKUP($D2388,Artslister!$A$1:$W$99,10,FALSE)</f>
        <v>Noccaea</v>
      </c>
      <c r="U2388" t="str">
        <f>VLOOKUP($D2388,Artslister!$A$1:$W$99,11,FALSE)</f>
        <v>caerulescens</v>
      </c>
      <c r="V2388">
        <f>VLOOKUP($D2388,Artslister!$A$1:$W$99,12,FALSE)</f>
        <v>0</v>
      </c>
      <c r="W2388" t="str">
        <f>VLOOKUP($D2388,Artslister!$A$1:$W$99,13,FALSE)</f>
        <v>(J.Presl &amp; C.Presl) F.K.Mey.</v>
      </c>
      <c r="X2388" t="e">
        <f>VLOOKUP($D2388,Artslister!$A$1:$W$99,15,FALSE)</f>
        <v>#REF!</v>
      </c>
      <c r="Y2388" t="str">
        <f>VLOOKUP($D2388,Artslister!$A$1:$W$99,17,FALSE)</f>
        <v>PH</v>
      </c>
    </row>
    <row r="2389" spans="1:25" hidden="1" x14ac:dyDescent="0.3">
      <c r="A2389" t="s">
        <v>28</v>
      </c>
      <c r="B2389">
        <v>2020</v>
      </c>
      <c r="C2389" t="s">
        <v>1310</v>
      </c>
      <c r="D2389" t="s">
        <v>1929</v>
      </c>
      <c r="E2389">
        <v>1</v>
      </c>
      <c r="G2389">
        <v>1</v>
      </c>
      <c r="K2389" s="20" t="s">
        <v>297</v>
      </c>
      <c r="L2389" t="str">
        <f>VLOOKUP($D2389,Artslister!$A$1:$W$99,2,FALSE)</f>
        <v>Noccaea caerulescens</v>
      </c>
      <c r="M2389" t="str">
        <f>VLOOKUP($D2389,Artslister!$A$1:$W$99,3,FALSE)</f>
        <v>101278</v>
      </c>
      <c r="N2389" t="str">
        <f>VLOOKUP($D2389,Artslister!$A$1:$W$99,4,FALSE)</f>
        <v>144118</v>
      </c>
      <c r="O2389" t="str">
        <f>VLOOKUP($D2389,Artslister!$A$1:$W$99,5,FALSE)</f>
        <v>Plantae</v>
      </c>
      <c r="P2389" t="str">
        <f>VLOOKUP($D2389,Artslister!$A$1:$W$99,6,FALSE)</f>
        <v>Magnoliophyta</v>
      </c>
      <c r="Q2389" t="str">
        <f>VLOOKUP($D2389,Artslister!$A$1:$W$99,7,FALSE)</f>
        <v>Eudicots</v>
      </c>
      <c r="R2389" t="str">
        <f>VLOOKUP($D2389,Artslister!$A$1:$W$99,8,FALSE)</f>
        <v>Brassicales</v>
      </c>
      <c r="S2389" t="str">
        <f>VLOOKUP($D2389,Artslister!$A$1:$W$99,9,FALSE)</f>
        <v>Brassicaceae</v>
      </c>
      <c r="T2389" t="str">
        <f>VLOOKUP($D2389,Artslister!$A$1:$W$99,10,FALSE)</f>
        <v>Noccaea</v>
      </c>
      <c r="U2389" t="str">
        <f>VLOOKUP($D2389,Artslister!$A$1:$W$99,11,FALSE)</f>
        <v>caerulescens</v>
      </c>
      <c r="V2389">
        <f>VLOOKUP($D2389,Artslister!$A$1:$W$99,12,FALSE)</f>
        <v>0</v>
      </c>
      <c r="W2389" t="str">
        <f>VLOOKUP($D2389,Artslister!$A$1:$W$99,13,FALSE)</f>
        <v>(J.Presl &amp; C.Presl) F.K.Mey.</v>
      </c>
      <c r="X2389" t="e">
        <f>VLOOKUP($D2389,Artslister!$A$1:$W$99,15,FALSE)</f>
        <v>#REF!</v>
      </c>
      <c r="Y2389" t="str">
        <f>VLOOKUP($D2389,Artslister!$A$1:$W$99,17,FALSE)</f>
        <v>PH</v>
      </c>
    </row>
    <row r="2390" spans="1:25" hidden="1" x14ac:dyDescent="0.3">
      <c r="A2390" t="s">
        <v>13</v>
      </c>
      <c r="B2390">
        <v>2020</v>
      </c>
      <c r="C2390" t="s">
        <v>1321</v>
      </c>
      <c r="D2390" t="s">
        <v>1929</v>
      </c>
      <c r="E2390">
        <v>1</v>
      </c>
      <c r="G2390">
        <v>1</v>
      </c>
      <c r="L2390" t="str">
        <f>VLOOKUP($D2390,Artslister!$A$1:$W$99,2,FALSE)</f>
        <v>Noccaea caerulescens</v>
      </c>
      <c r="M2390" t="str">
        <f>VLOOKUP($D2390,Artslister!$A$1:$W$99,3,FALSE)</f>
        <v>101278</v>
      </c>
      <c r="N2390" t="str">
        <f>VLOOKUP($D2390,Artslister!$A$1:$W$99,4,FALSE)</f>
        <v>144118</v>
      </c>
      <c r="O2390" t="str">
        <f>VLOOKUP($D2390,Artslister!$A$1:$W$99,5,FALSE)</f>
        <v>Plantae</v>
      </c>
      <c r="P2390" t="str">
        <f>VLOOKUP($D2390,Artslister!$A$1:$W$99,6,FALSE)</f>
        <v>Magnoliophyta</v>
      </c>
      <c r="Q2390" t="str">
        <f>VLOOKUP($D2390,Artslister!$A$1:$W$99,7,FALSE)</f>
        <v>Eudicots</v>
      </c>
      <c r="R2390" t="str">
        <f>VLOOKUP($D2390,Artslister!$A$1:$W$99,8,FALSE)</f>
        <v>Brassicales</v>
      </c>
      <c r="S2390" t="str">
        <f>VLOOKUP($D2390,Artslister!$A$1:$W$99,9,FALSE)</f>
        <v>Brassicaceae</v>
      </c>
      <c r="T2390" t="str">
        <f>VLOOKUP($D2390,Artslister!$A$1:$W$99,10,FALSE)</f>
        <v>Noccaea</v>
      </c>
      <c r="U2390" t="str">
        <f>VLOOKUP($D2390,Artslister!$A$1:$W$99,11,FALSE)</f>
        <v>caerulescens</v>
      </c>
      <c r="V2390">
        <f>VLOOKUP($D2390,Artslister!$A$1:$W$99,12,FALSE)</f>
        <v>0</v>
      </c>
      <c r="W2390" t="str">
        <f>VLOOKUP($D2390,Artslister!$A$1:$W$99,13,FALSE)</f>
        <v>(J.Presl &amp; C.Presl) F.K.Mey.</v>
      </c>
      <c r="X2390" t="e">
        <f>VLOOKUP($D2390,Artslister!$A$1:$W$99,15,FALSE)</f>
        <v>#REF!</v>
      </c>
      <c r="Y2390" t="str">
        <f>VLOOKUP($D2390,Artslister!$A$1:$W$99,17,FALSE)</f>
        <v>PH</v>
      </c>
    </row>
    <row r="2391" spans="1:25" hidden="1" x14ac:dyDescent="0.3">
      <c r="A2391" t="s">
        <v>20</v>
      </c>
      <c r="B2391">
        <v>2020</v>
      </c>
      <c r="C2391" t="s">
        <v>1344</v>
      </c>
      <c r="D2391" t="s">
        <v>1929</v>
      </c>
      <c r="E2391">
        <v>1</v>
      </c>
      <c r="G2391">
        <v>1</v>
      </c>
      <c r="L2391" t="str">
        <f>VLOOKUP($D2391,Artslister!$A$1:$W$99,2,FALSE)</f>
        <v>Noccaea caerulescens</v>
      </c>
      <c r="M2391" t="str">
        <f>VLOOKUP($D2391,Artslister!$A$1:$W$99,3,FALSE)</f>
        <v>101278</v>
      </c>
      <c r="N2391" t="str">
        <f>VLOOKUP($D2391,Artslister!$A$1:$W$99,4,FALSE)</f>
        <v>144118</v>
      </c>
      <c r="O2391" t="str">
        <f>VLOOKUP($D2391,Artslister!$A$1:$W$99,5,FALSE)</f>
        <v>Plantae</v>
      </c>
      <c r="P2391" t="str">
        <f>VLOOKUP($D2391,Artslister!$A$1:$W$99,6,FALSE)</f>
        <v>Magnoliophyta</v>
      </c>
      <c r="Q2391" t="str">
        <f>VLOOKUP($D2391,Artslister!$A$1:$W$99,7,FALSE)</f>
        <v>Eudicots</v>
      </c>
      <c r="R2391" t="str">
        <f>VLOOKUP($D2391,Artslister!$A$1:$W$99,8,FALSE)</f>
        <v>Brassicales</v>
      </c>
      <c r="S2391" t="str">
        <f>VLOOKUP($D2391,Artslister!$A$1:$W$99,9,FALSE)</f>
        <v>Brassicaceae</v>
      </c>
      <c r="T2391" t="str">
        <f>VLOOKUP($D2391,Artslister!$A$1:$W$99,10,FALSE)</f>
        <v>Noccaea</v>
      </c>
      <c r="U2391" t="str">
        <f>VLOOKUP($D2391,Artslister!$A$1:$W$99,11,FALSE)</f>
        <v>caerulescens</v>
      </c>
      <c r="V2391">
        <f>VLOOKUP($D2391,Artslister!$A$1:$W$99,12,FALSE)</f>
        <v>0</v>
      </c>
      <c r="W2391" t="str">
        <f>VLOOKUP($D2391,Artslister!$A$1:$W$99,13,FALSE)</f>
        <v>(J.Presl &amp; C.Presl) F.K.Mey.</v>
      </c>
      <c r="X2391" t="e">
        <f>VLOOKUP($D2391,Artslister!$A$1:$W$99,15,FALSE)</f>
        <v>#REF!</v>
      </c>
      <c r="Y2391" t="str">
        <f>VLOOKUP($D2391,Artslister!$A$1:$W$99,17,FALSE)</f>
        <v>PH</v>
      </c>
    </row>
    <row r="2392" spans="1:25" hidden="1" x14ac:dyDescent="0.3">
      <c r="A2392" t="s">
        <v>20</v>
      </c>
      <c r="B2392">
        <v>2020</v>
      </c>
      <c r="C2392" t="s">
        <v>1345</v>
      </c>
      <c r="D2392" t="s">
        <v>1929</v>
      </c>
      <c r="E2392">
        <v>1</v>
      </c>
      <c r="G2392">
        <v>1</v>
      </c>
      <c r="L2392" t="str">
        <f>VLOOKUP($D2392,Artslister!$A$1:$W$99,2,FALSE)</f>
        <v>Noccaea caerulescens</v>
      </c>
      <c r="M2392" t="str">
        <f>VLOOKUP($D2392,Artslister!$A$1:$W$99,3,FALSE)</f>
        <v>101278</v>
      </c>
      <c r="N2392" t="str">
        <f>VLOOKUP($D2392,Artslister!$A$1:$W$99,4,FALSE)</f>
        <v>144118</v>
      </c>
      <c r="O2392" t="str">
        <f>VLOOKUP($D2392,Artslister!$A$1:$W$99,5,FALSE)</f>
        <v>Plantae</v>
      </c>
      <c r="P2392" t="str">
        <f>VLOOKUP($D2392,Artslister!$A$1:$W$99,6,FALSE)</f>
        <v>Magnoliophyta</v>
      </c>
      <c r="Q2392" t="str">
        <f>VLOOKUP($D2392,Artslister!$A$1:$W$99,7,FALSE)</f>
        <v>Eudicots</v>
      </c>
      <c r="R2392" t="str">
        <f>VLOOKUP($D2392,Artslister!$A$1:$W$99,8,FALSE)</f>
        <v>Brassicales</v>
      </c>
      <c r="S2392" t="str">
        <f>VLOOKUP($D2392,Artslister!$A$1:$W$99,9,FALSE)</f>
        <v>Brassicaceae</v>
      </c>
      <c r="T2392" t="str">
        <f>VLOOKUP($D2392,Artslister!$A$1:$W$99,10,FALSE)</f>
        <v>Noccaea</v>
      </c>
      <c r="U2392" t="str">
        <f>VLOOKUP($D2392,Artslister!$A$1:$W$99,11,FALSE)</f>
        <v>caerulescens</v>
      </c>
      <c r="V2392">
        <f>VLOOKUP($D2392,Artslister!$A$1:$W$99,12,FALSE)</f>
        <v>0</v>
      </c>
      <c r="W2392" t="str">
        <f>VLOOKUP($D2392,Artslister!$A$1:$W$99,13,FALSE)</f>
        <v>(J.Presl &amp; C.Presl) F.K.Mey.</v>
      </c>
      <c r="X2392" t="e">
        <f>VLOOKUP($D2392,Artslister!$A$1:$W$99,15,FALSE)</f>
        <v>#REF!</v>
      </c>
      <c r="Y2392" t="str">
        <f>VLOOKUP($D2392,Artslister!$A$1:$W$99,17,FALSE)</f>
        <v>PH</v>
      </c>
    </row>
    <row r="2393" spans="1:25" hidden="1" x14ac:dyDescent="0.3">
      <c r="A2393" t="s">
        <v>20</v>
      </c>
      <c r="B2393">
        <v>2020</v>
      </c>
      <c r="C2393" t="s">
        <v>1342</v>
      </c>
      <c r="D2393" t="s">
        <v>1929</v>
      </c>
      <c r="E2393">
        <v>2</v>
      </c>
      <c r="G2393">
        <v>1</v>
      </c>
      <c r="L2393" t="str">
        <f>VLOOKUP($D2393,Artslister!$A$1:$W$99,2,FALSE)</f>
        <v>Noccaea caerulescens</v>
      </c>
      <c r="M2393" t="str">
        <f>VLOOKUP($D2393,Artslister!$A$1:$W$99,3,FALSE)</f>
        <v>101278</v>
      </c>
      <c r="N2393" t="str">
        <f>VLOOKUP($D2393,Artslister!$A$1:$W$99,4,FALSE)</f>
        <v>144118</v>
      </c>
      <c r="O2393" t="str">
        <f>VLOOKUP($D2393,Artslister!$A$1:$W$99,5,FALSE)</f>
        <v>Plantae</v>
      </c>
      <c r="P2393" t="str">
        <f>VLOOKUP($D2393,Artslister!$A$1:$W$99,6,FALSE)</f>
        <v>Magnoliophyta</v>
      </c>
      <c r="Q2393" t="str">
        <f>VLOOKUP($D2393,Artslister!$A$1:$W$99,7,FALSE)</f>
        <v>Eudicots</v>
      </c>
      <c r="R2393" t="str">
        <f>VLOOKUP($D2393,Artslister!$A$1:$W$99,8,FALSE)</f>
        <v>Brassicales</v>
      </c>
      <c r="S2393" t="str">
        <f>VLOOKUP($D2393,Artslister!$A$1:$W$99,9,FALSE)</f>
        <v>Brassicaceae</v>
      </c>
      <c r="T2393" t="str">
        <f>VLOOKUP($D2393,Artslister!$A$1:$W$99,10,FALSE)</f>
        <v>Noccaea</v>
      </c>
      <c r="U2393" t="str">
        <f>VLOOKUP($D2393,Artslister!$A$1:$W$99,11,FALSE)</f>
        <v>caerulescens</v>
      </c>
      <c r="V2393">
        <f>VLOOKUP($D2393,Artslister!$A$1:$W$99,12,FALSE)</f>
        <v>0</v>
      </c>
      <c r="W2393" t="str">
        <f>VLOOKUP($D2393,Artslister!$A$1:$W$99,13,FALSE)</f>
        <v>(J.Presl &amp; C.Presl) F.K.Mey.</v>
      </c>
      <c r="X2393" t="e">
        <f>VLOOKUP($D2393,Artslister!$A$1:$W$99,15,FALSE)</f>
        <v>#REF!</v>
      </c>
      <c r="Y2393" t="str">
        <f>VLOOKUP($D2393,Artslister!$A$1:$W$99,17,FALSE)</f>
        <v>PH</v>
      </c>
    </row>
    <row r="2394" spans="1:25" hidden="1" x14ac:dyDescent="0.3">
      <c r="A2394" t="s">
        <v>20</v>
      </c>
      <c r="B2394">
        <v>2020</v>
      </c>
      <c r="C2394" t="s">
        <v>1349</v>
      </c>
      <c r="D2394" t="s">
        <v>1929</v>
      </c>
      <c r="E2394">
        <v>3</v>
      </c>
      <c r="G2394">
        <v>1</v>
      </c>
      <c r="L2394" t="str">
        <f>VLOOKUP($D2394,Artslister!$A$1:$W$99,2,FALSE)</f>
        <v>Noccaea caerulescens</v>
      </c>
      <c r="M2394" t="str">
        <f>VLOOKUP($D2394,Artslister!$A$1:$W$99,3,FALSE)</f>
        <v>101278</v>
      </c>
      <c r="N2394" t="str">
        <f>VLOOKUP($D2394,Artslister!$A$1:$W$99,4,FALSE)</f>
        <v>144118</v>
      </c>
      <c r="O2394" t="str">
        <f>VLOOKUP($D2394,Artslister!$A$1:$W$99,5,FALSE)</f>
        <v>Plantae</v>
      </c>
      <c r="P2394" t="str">
        <f>VLOOKUP($D2394,Artslister!$A$1:$W$99,6,FALSE)</f>
        <v>Magnoliophyta</v>
      </c>
      <c r="Q2394" t="str">
        <f>VLOOKUP($D2394,Artslister!$A$1:$W$99,7,FALSE)</f>
        <v>Eudicots</v>
      </c>
      <c r="R2394" t="str">
        <f>VLOOKUP($D2394,Artslister!$A$1:$W$99,8,FALSE)</f>
        <v>Brassicales</v>
      </c>
      <c r="S2394" t="str">
        <f>VLOOKUP($D2394,Artslister!$A$1:$W$99,9,FALSE)</f>
        <v>Brassicaceae</v>
      </c>
      <c r="T2394" t="str">
        <f>VLOOKUP($D2394,Artslister!$A$1:$W$99,10,FALSE)</f>
        <v>Noccaea</v>
      </c>
      <c r="U2394" t="str">
        <f>VLOOKUP($D2394,Artslister!$A$1:$W$99,11,FALSE)</f>
        <v>caerulescens</v>
      </c>
      <c r="V2394">
        <f>VLOOKUP($D2394,Artslister!$A$1:$W$99,12,FALSE)</f>
        <v>0</v>
      </c>
      <c r="W2394" t="str">
        <f>VLOOKUP($D2394,Artslister!$A$1:$W$99,13,FALSE)</f>
        <v>(J.Presl &amp; C.Presl) F.K.Mey.</v>
      </c>
      <c r="X2394" t="e">
        <f>VLOOKUP($D2394,Artslister!$A$1:$W$99,15,FALSE)</f>
        <v>#REF!</v>
      </c>
      <c r="Y2394" t="str">
        <f>VLOOKUP($D2394,Artslister!$A$1:$W$99,17,FALSE)</f>
        <v>PH</v>
      </c>
    </row>
    <row r="2395" spans="1:25" hidden="1" x14ac:dyDescent="0.3">
      <c r="A2395" t="s">
        <v>35</v>
      </c>
      <c r="B2395">
        <v>2020</v>
      </c>
      <c r="C2395" t="s">
        <v>1365</v>
      </c>
      <c r="D2395" t="s">
        <v>1929</v>
      </c>
      <c r="E2395">
        <v>1</v>
      </c>
      <c r="G2395">
        <v>1</v>
      </c>
      <c r="K2395" s="20" t="s">
        <v>297</v>
      </c>
      <c r="L2395" t="str">
        <f>VLOOKUP($D2395,Artslister!$A$1:$W$99,2,FALSE)</f>
        <v>Noccaea caerulescens</v>
      </c>
      <c r="M2395" t="str">
        <f>VLOOKUP($D2395,Artslister!$A$1:$W$99,3,FALSE)</f>
        <v>101278</v>
      </c>
      <c r="N2395" t="str">
        <f>VLOOKUP($D2395,Artslister!$A$1:$W$99,4,FALSE)</f>
        <v>144118</v>
      </c>
      <c r="O2395" t="str">
        <f>VLOOKUP($D2395,Artslister!$A$1:$W$99,5,FALSE)</f>
        <v>Plantae</v>
      </c>
      <c r="P2395" t="str">
        <f>VLOOKUP($D2395,Artslister!$A$1:$W$99,6,FALSE)</f>
        <v>Magnoliophyta</v>
      </c>
      <c r="Q2395" t="str">
        <f>VLOOKUP($D2395,Artslister!$A$1:$W$99,7,FALSE)</f>
        <v>Eudicots</v>
      </c>
      <c r="R2395" t="str">
        <f>VLOOKUP($D2395,Artslister!$A$1:$W$99,8,FALSE)</f>
        <v>Brassicales</v>
      </c>
      <c r="S2395" t="str">
        <f>VLOOKUP($D2395,Artslister!$A$1:$W$99,9,FALSE)</f>
        <v>Brassicaceae</v>
      </c>
      <c r="T2395" t="str">
        <f>VLOOKUP($D2395,Artslister!$A$1:$W$99,10,FALSE)</f>
        <v>Noccaea</v>
      </c>
      <c r="U2395" t="str">
        <f>VLOOKUP($D2395,Artslister!$A$1:$W$99,11,FALSE)</f>
        <v>caerulescens</v>
      </c>
      <c r="V2395">
        <f>VLOOKUP($D2395,Artslister!$A$1:$W$99,12,FALSE)</f>
        <v>0</v>
      </c>
      <c r="W2395" t="str">
        <f>VLOOKUP($D2395,Artslister!$A$1:$W$99,13,FALSE)</f>
        <v>(J.Presl &amp; C.Presl) F.K.Mey.</v>
      </c>
      <c r="X2395" t="e">
        <f>VLOOKUP($D2395,Artslister!$A$1:$W$99,15,FALSE)</f>
        <v>#REF!</v>
      </c>
      <c r="Y2395" t="str">
        <f>VLOOKUP($D2395,Artslister!$A$1:$W$99,17,FALSE)</f>
        <v>PH</v>
      </c>
    </row>
    <row r="2396" spans="1:25" hidden="1" x14ac:dyDescent="0.3">
      <c r="A2396" t="s">
        <v>35</v>
      </c>
      <c r="B2396">
        <v>2020</v>
      </c>
      <c r="C2396" t="s">
        <v>1360</v>
      </c>
      <c r="D2396" t="s">
        <v>1929</v>
      </c>
      <c r="E2396">
        <v>2</v>
      </c>
      <c r="G2396">
        <v>1</v>
      </c>
      <c r="K2396" s="20" t="s">
        <v>297</v>
      </c>
      <c r="L2396" t="str">
        <f>VLOOKUP($D2396,Artslister!$A$1:$W$99,2,FALSE)</f>
        <v>Noccaea caerulescens</v>
      </c>
      <c r="M2396" t="str">
        <f>VLOOKUP($D2396,Artslister!$A$1:$W$99,3,FALSE)</f>
        <v>101278</v>
      </c>
      <c r="N2396" t="str">
        <f>VLOOKUP($D2396,Artslister!$A$1:$W$99,4,FALSE)</f>
        <v>144118</v>
      </c>
      <c r="O2396" t="str">
        <f>VLOOKUP($D2396,Artslister!$A$1:$W$99,5,FALSE)</f>
        <v>Plantae</v>
      </c>
      <c r="P2396" t="str">
        <f>VLOOKUP($D2396,Artslister!$A$1:$W$99,6,FALSE)</f>
        <v>Magnoliophyta</v>
      </c>
      <c r="Q2396" t="str">
        <f>VLOOKUP($D2396,Artslister!$A$1:$W$99,7,FALSE)</f>
        <v>Eudicots</v>
      </c>
      <c r="R2396" t="str">
        <f>VLOOKUP($D2396,Artslister!$A$1:$W$99,8,FALSE)</f>
        <v>Brassicales</v>
      </c>
      <c r="S2396" t="str">
        <f>VLOOKUP($D2396,Artslister!$A$1:$W$99,9,FALSE)</f>
        <v>Brassicaceae</v>
      </c>
      <c r="T2396" t="str">
        <f>VLOOKUP($D2396,Artslister!$A$1:$W$99,10,FALSE)</f>
        <v>Noccaea</v>
      </c>
      <c r="U2396" t="str">
        <f>VLOOKUP($D2396,Artslister!$A$1:$W$99,11,FALSE)</f>
        <v>caerulescens</v>
      </c>
      <c r="V2396">
        <f>VLOOKUP($D2396,Artslister!$A$1:$W$99,12,FALSE)</f>
        <v>0</v>
      </c>
      <c r="W2396" t="str">
        <f>VLOOKUP($D2396,Artslister!$A$1:$W$99,13,FALSE)</f>
        <v>(J.Presl &amp; C.Presl) F.K.Mey.</v>
      </c>
      <c r="X2396" t="e">
        <f>VLOOKUP($D2396,Artslister!$A$1:$W$99,15,FALSE)</f>
        <v>#REF!</v>
      </c>
      <c r="Y2396" t="str">
        <f>VLOOKUP($D2396,Artslister!$A$1:$W$99,17,FALSE)</f>
        <v>PH</v>
      </c>
    </row>
    <row r="2397" spans="1:25" hidden="1" x14ac:dyDescent="0.3">
      <c r="A2397" t="s">
        <v>35</v>
      </c>
      <c r="B2397">
        <v>2020</v>
      </c>
      <c r="C2397" t="s">
        <v>1364</v>
      </c>
      <c r="D2397" t="s">
        <v>1929</v>
      </c>
      <c r="E2397">
        <v>1</v>
      </c>
      <c r="G2397">
        <v>1</v>
      </c>
      <c r="K2397" s="20" t="s">
        <v>297</v>
      </c>
      <c r="L2397" t="str">
        <f>VLOOKUP($D2397,Artslister!$A$1:$W$99,2,FALSE)</f>
        <v>Noccaea caerulescens</v>
      </c>
      <c r="M2397" t="str">
        <f>VLOOKUP($D2397,Artslister!$A$1:$W$99,3,FALSE)</f>
        <v>101278</v>
      </c>
      <c r="N2397" t="str">
        <f>VLOOKUP($D2397,Artslister!$A$1:$W$99,4,FALSE)</f>
        <v>144118</v>
      </c>
      <c r="O2397" t="str">
        <f>VLOOKUP($D2397,Artslister!$A$1:$W$99,5,FALSE)</f>
        <v>Plantae</v>
      </c>
      <c r="P2397" t="str">
        <f>VLOOKUP($D2397,Artslister!$A$1:$W$99,6,FALSE)</f>
        <v>Magnoliophyta</v>
      </c>
      <c r="Q2397" t="str">
        <f>VLOOKUP($D2397,Artslister!$A$1:$W$99,7,FALSE)</f>
        <v>Eudicots</v>
      </c>
      <c r="R2397" t="str">
        <f>VLOOKUP($D2397,Artslister!$A$1:$W$99,8,FALSE)</f>
        <v>Brassicales</v>
      </c>
      <c r="S2397" t="str">
        <f>VLOOKUP($D2397,Artslister!$A$1:$W$99,9,FALSE)</f>
        <v>Brassicaceae</v>
      </c>
      <c r="T2397" t="str">
        <f>VLOOKUP($D2397,Artslister!$A$1:$W$99,10,FALSE)</f>
        <v>Noccaea</v>
      </c>
      <c r="U2397" t="str">
        <f>VLOOKUP($D2397,Artslister!$A$1:$W$99,11,FALSE)</f>
        <v>caerulescens</v>
      </c>
      <c r="V2397">
        <f>VLOOKUP($D2397,Artslister!$A$1:$W$99,12,FALSE)</f>
        <v>0</v>
      </c>
      <c r="W2397" t="str">
        <f>VLOOKUP($D2397,Artslister!$A$1:$W$99,13,FALSE)</f>
        <v>(J.Presl &amp; C.Presl) F.K.Mey.</v>
      </c>
      <c r="X2397" t="e">
        <f>VLOOKUP($D2397,Artslister!$A$1:$W$99,15,FALSE)</f>
        <v>#REF!</v>
      </c>
      <c r="Y2397" t="str">
        <f>VLOOKUP($D2397,Artslister!$A$1:$W$99,17,FALSE)</f>
        <v>PH</v>
      </c>
    </row>
    <row r="2398" spans="1:25" hidden="1" x14ac:dyDescent="0.3">
      <c r="A2398" t="s">
        <v>35</v>
      </c>
      <c r="B2398">
        <v>2020</v>
      </c>
      <c r="C2398" t="s">
        <v>1357</v>
      </c>
      <c r="D2398" t="s">
        <v>1929</v>
      </c>
      <c r="E2398">
        <v>1</v>
      </c>
      <c r="G2398">
        <v>1</v>
      </c>
      <c r="K2398" s="20" t="s">
        <v>297</v>
      </c>
      <c r="L2398" t="str">
        <f>VLOOKUP($D2398,Artslister!$A$1:$W$99,2,FALSE)</f>
        <v>Noccaea caerulescens</v>
      </c>
      <c r="M2398" t="str">
        <f>VLOOKUP($D2398,Artslister!$A$1:$W$99,3,FALSE)</f>
        <v>101278</v>
      </c>
      <c r="N2398" t="str">
        <f>VLOOKUP($D2398,Artslister!$A$1:$W$99,4,FALSE)</f>
        <v>144118</v>
      </c>
      <c r="O2398" t="str">
        <f>VLOOKUP($D2398,Artslister!$A$1:$W$99,5,FALSE)</f>
        <v>Plantae</v>
      </c>
      <c r="P2398" t="str">
        <f>VLOOKUP($D2398,Artslister!$A$1:$W$99,6,FALSE)</f>
        <v>Magnoliophyta</v>
      </c>
      <c r="Q2398" t="str">
        <f>VLOOKUP($D2398,Artslister!$A$1:$W$99,7,FALSE)</f>
        <v>Eudicots</v>
      </c>
      <c r="R2398" t="str">
        <f>VLOOKUP($D2398,Artslister!$A$1:$W$99,8,FALSE)</f>
        <v>Brassicales</v>
      </c>
      <c r="S2398" t="str">
        <f>VLOOKUP($D2398,Artslister!$A$1:$W$99,9,FALSE)</f>
        <v>Brassicaceae</v>
      </c>
      <c r="T2398" t="str">
        <f>VLOOKUP($D2398,Artslister!$A$1:$W$99,10,FALSE)</f>
        <v>Noccaea</v>
      </c>
      <c r="U2398" t="str">
        <f>VLOOKUP($D2398,Artslister!$A$1:$W$99,11,FALSE)</f>
        <v>caerulescens</v>
      </c>
      <c r="V2398">
        <f>VLOOKUP($D2398,Artslister!$A$1:$W$99,12,FALSE)</f>
        <v>0</v>
      </c>
      <c r="W2398" t="str">
        <f>VLOOKUP($D2398,Artslister!$A$1:$W$99,13,FALSE)</f>
        <v>(J.Presl &amp; C.Presl) F.K.Mey.</v>
      </c>
      <c r="X2398" t="e">
        <f>VLOOKUP($D2398,Artslister!$A$1:$W$99,15,FALSE)</f>
        <v>#REF!</v>
      </c>
      <c r="Y2398" t="str">
        <f>VLOOKUP($D2398,Artslister!$A$1:$W$99,17,FALSE)</f>
        <v>PH</v>
      </c>
    </row>
    <row r="2399" spans="1:25" hidden="1" x14ac:dyDescent="0.3">
      <c r="A2399" t="s">
        <v>35</v>
      </c>
      <c r="B2399">
        <v>2020</v>
      </c>
      <c r="C2399" t="s">
        <v>1359</v>
      </c>
      <c r="D2399" t="s">
        <v>1929</v>
      </c>
      <c r="E2399">
        <v>2</v>
      </c>
      <c r="G2399">
        <v>1</v>
      </c>
      <c r="K2399" s="20" t="s">
        <v>297</v>
      </c>
      <c r="L2399" t="str">
        <f>VLOOKUP($D2399,Artslister!$A$1:$W$99,2,FALSE)</f>
        <v>Noccaea caerulescens</v>
      </c>
      <c r="M2399" t="str">
        <f>VLOOKUP($D2399,Artslister!$A$1:$W$99,3,FALSE)</f>
        <v>101278</v>
      </c>
      <c r="N2399" t="str">
        <f>VLOOKUP($D2399,Artslister!$A$1:$W$99,4,FALSE)</f>
        <v>144118</v>
      </c>
      <c r="O2399" t="str">
        <f>VLOOKUP($D2399,Artslister!$A$1:$W$99,5,FALSE)</f>
        <v>Plantae</v>
      </c>
      <c r="P2399" t="str">
        <f>VLOOKUP($D2399,Artslister!$A$1:$W$99,6,FALSE)</f>
        <v>Magnoliophyta</v>
      </c>
      <c r="Q2399" t="str">
        <f>VLOOKUP($D2399,Artslister!$A$1:$W$99,7,FALSE)</f>
        <v>Eudicots</v>
      </c>
      <c r="R2399" t="str">
        <f>VLOOKUP($D2399,Artslister!$A$1:$W$99,8,FALSE)</f>
        <v>Brassicales</v>
      </c>
      <c r="S2399" t="str">
        <f>VLOOKUP($D2399,Artslister!$A$1:$W$99,9,FALSE)</f>
        <v>Brassicaceae</v>
      </c>
      <c r="T2399" t="str">
        <f>VLOOKUP($D2399,Artslister!$A$1:$W$99,10,FALSE)</f>
        <v>Noccaea</v>
      </c>
      <c r="U2399" t="str">
        <f>VLOOKUP($D2399,Artslister!$A$1:$W$99,11,FALSE)</f>
        <v>caerulescens</v>
      </c>
      <c r="V2399">
        <f>VLOOKUP($D2399,Artslister!$A$1:$W$99,12,FALSE)</f>
        <v>0</v>
      </c>
      <c r="W2399" t="str">
        <f>VLOOKUP($D2399,Artslister!$A$1:$W$99,13,FALSE)</f>
        <v>(J.Presl &amp; C.Presl) F.K.Mey.</v>
      </c>
      <c r="X2399" t="e">
        <f>VLOOKUP($D2399,Artslister!$A$1:$W$99,15,FALSE)</f>
        <v>#REF!</v>
      </c>
      <c r="Y2399" t="str">
        <f>VLOOKUP($D2399,Artslister!$A$1:$W$99,17,FALSE)</f>
        <v>PH</v>
      </c>
    </row>
    <row r="2400" spans="1:25" hidden="1" x14ac:dyDescent="0.3">
      <c r="A2400" t="s">
        <v>1932</v>
      </c>
      <c r="B2400">
        <v>2020</v>
      </c>
      <c r="C2400" t="s">
        <v>1382</v>
      </c>
      <c r="D2400" t="s">
        <v>1929</v>
      </c>
      <c r="E2400">
        <v>1</v>
      </c>
      <c r="G2400">
        <v>1</v>
      </c>
      <c r="K2400" s="20" t="s">
        <v>297</v>
      </c>
      <c r="L2400" t="str">
        <f>VLOOKUP($D2400,Artslister!$A$1:$W$99,2,FALSE)</f>
        <v>Noccaea caerulescens</v>
      </c>
      <c r="M2400" t="str">
        <f>VLOOKUP($D2400,Artslister!$A$1:$W$99,3,FALSE)</f>
        <v>101278</v>
      </c>
      <c r="N2400" t="str">
        <f>VLOOKUP($D2400,Artslister!$A$1:$W$99,4,FALSE)</f>
        <v>144118</v>
      </c>
      <c r="O2400" t="str">
        <f>VLOOKUP($D2400,Artslister!$A$1:$W$99,5,FALSE)</f>
        <v>Plantae</v>
      </c>
      <c r="P2400" t="str">
        <f>VLOOKUP($D2400,Artslister!$A$1:$W$99,6,FALSE)</f>
        <v>Magnoliophyta</v>
      </c>
      <c r="Q2400" t="str">
        <f>VLOOKUP($D2400,Artslister!$A$1:$W$99,7,FALSE)</f>
        <v>Eudicots</v>
      </c>
      <c r="R2400" t="str">
        <f>VLOOKUP($D2400,Artslister!$A$1:$W$99,8,FALSE)</f>
        <v>Brassicales</v>
      </c>
      <c r="S2400" t="str">
        <f>VLOOKUP($D2400,Artslister!$A$1:$W$99,9,FALSE)</f>
        <v>Brassicaceae</v>
      </c>
      <c r="T2400" t="str">
        <f>VLOOKUP($D2400,Artslister!$A$1:$W$99,10,FALSE)</f>
        <v>Noccaea</v>
      </c>
      <c r="U2400" t="str">
        <f>VLOOKUP($D2400,Artslister!$A$1:$W$99,11,FALSE)</f>
        <v>caerulescens</v>
      </c>
      <c r="V2400">
        <f>VLOOKUP($D2400,Artslister!$A$1:$W$99,12,FALSE)</f>
        <v>0</v>
      </c>
      <c r="W2400" t="str">
        <f>VLOOKUP($D2400,Artslister!$A$1:$W$99,13,FALSE)</f>
        <v>(J.Presl &amp; C.Presl) F.K.Mey.</v>
      </c>
      <c r="X2400" t="e">
        <f>VLOOKUP($D2400,Artslister!$A$1:$W$99,15,FALSE)</f>
        <v>#REF!</v>
      </c>
      <c r="Y2400" t="str">
        <f>VLOOKUP($D2400,Artslister!$A$1:$W$99,17,FALSE)</f>
        <v>PH</v>
      </c>
    </row>
    <row r="2401" spans="1:25" hidden="1" x14ac:dyDescent="0.3">
      <c r="A2401" t="s">
        <v>76</v>
      </c>
      <c r="B2401">
        <v>2020</v>
      </c>
      <c r="C2401" t="s">
        <v>1557</v>
      </c>
      <c r="D2401" t="s">
        <v>1929</v>
      </c>
      <c r="E2401">
        <v>0.1</v>
      </c>
      <c r="G2401">
        <v>1</v>
      </c>
      <c r="L2401" t="str">
        <f>VLOOKUP($D2401,Artslister!$A$1:$W$99,2,FALSE)</f>
        <v>Noccaea caerulescens</v>
      </c>
      <c r="M2401" t="str">
        <f>VLOOKUP($D2401,Artslister!$A$1:$W$99,3,FALSE)</f>
        <v>101278</v>
      </c>
      <c r="N2401" t="str">
        <f>VLOOKUP($D2401,Artslister!$A$1:$W$99,4,FALSE)</f>
        <v>144118</v>
      </c>
      <c r="O2401" t="str">
        <f>VLOOKUP($D2401,Artslister!$A$1:$W$99,5,FALSE)</f>
        <v>Plantae</v>
      </c>
      <c r="P2401" t="str">
        <f>VLOOKUP($D2401,Artslister!$A$1:$W$99,6,FALSE)</f>
        <v>Magnoliophyta</v>
      </c>
      <c r="Q2401" t="str">
        <f>VLOOKUP($D2401,Artslister!$A$1:$W$99,7,FALSE)</f>
        <v>Eudicots</v>
      </c>
      <c r="R2401" t="str">
        <f>VLOOKUP($D2401,Artslister!$A$1:$W$99,8,FALSE)</f>
        <v>Brassicales</v>
      </c>
      <c r="S2401" t="str">
        <f>VLOOKUP($D2401,Artslister!$A$1:$W$99,9,FALSE)</f>
        <v>Brassicaceae</v>
      </c>
      <c r="T2401" t="str">
        <f>VLOOKUP($D2401,Artslister!$A$1:$W$99,10,FALSE)</f>
        <v>Noccaea</v>
      </c>
      <c r="U2401" t="str">
        <f>VLOOKUP($D2401,Artslister!$A$1:$W$99,11,FALSE)</f>
        <v>caerulescens</v>
      </c>
      <c r="V2401">
        <f>VLOOKUP($D2401,Artslister!$A$1:$W$99,12,FALSE)</f>
        <v>0</v>
      </c>
      <c r="W2401" t="str">
        <f>VLOOKUP($D2401,Artslister!$A$1:$W$99,13,FALSE)</f>
        <v>(J.Presl &amp; C.Presl) F.K.Mey.</v>
      </c>
      <c r="X2401" t="e">
        <f>VLOOKUP($D2401,Artslister!$A$1:$W$99,15,FALSE)</f>
        <v>#REF!</v>
      </c>
      <c r="Y2401" t="str">
        <f>VLOOKUP($D2401,Artslister!$A$1:$W$99,17,FALSE)</f>
        <v>PH</v>
      </c>
    </row>
    <row r="2402" spans="1:25" hidden="1" x14ac:dyDescent="0.3">
      <c r="A2402" t="s">
        <v>98</v>
      </c>
      <c r="B2402">
        <v>2020</v>
      </c>
      <c r="C2402" t="s">
        <v>1730</v>
      </c>
      <c r="D2402" t="s">
        <v>1929</v>
      </c>
      <c r="E2402">
        <v>0.1</v>
      </c>
      <c r="G2402">
        <v>1</v>
      </c>
      <c r="K2402" s="20" t="s">
        <v>297</v>
      </c>
      <c r="L2402" t="str">
        <f>VLOOKUP($D2402,Artslister!$A$1:$W$99,2,FALSE)</f>
        <v>Noccaea caerulescens</v>
      </c>
      <c r="M2402" t="str">
        <f>VLOOKUP($D2402,Artslister!$A$1:$W$99,3,FALSE)</f>
        <v>101278</v>
      </c>
      <c r="N2402" t="str">
        <f>VLOOKUP($D2402,Artslister!$A$1:$W$99,4,FALSE)</f>
        <v>144118</v>
      </c>
      <c r="O2402" t="str">
        <f>VLOOKUP($D2402,Artslister!$A$1:$W$99,5,FALSE)</f>
        <v>Plantae</v>
      </c>
      <c r="P2402" t="str">
        <f>VLOOKUP($D2402,Artslister!$A$1:$W$99,6,FALSE)</f>
        <v>Magnoliophyta</v>
      </c>
      <c r="Q2402" t="str">
        <f>VLOOKUP($D2402,Artslister!$A$1:$W$99,7,FALSE)</f>
        <v>Eudicots</v>
      </c>
      <c r="R2402" t="str">
        <f>VLOOKUP($D2402,Artslister!$A$1:$W$99,8,FALSE)</f>
        <v>Brassicales</v>
      </c>
      <c r="S2402" t="str">
        <f>VLOOKUP($D2402,Artslister!$A$1:$W$99,9,FALSE)</f>
        <v>Brassicaceae</v>
      </c>
      <c r="T2402" t="str">
        <f>VLOOKUP($D2402,Artslister!$A$1:$W$99,10,FALSE)</f>
        <v>Noccaea</v>
      </c>
      <c r="U2402" t="str">
        <f>VLOOKUP($D2402,Artslister!$A$1:$W$99,11,FALSE)</f>
        <v>caerulescens</v>
      </c>
      <c r="V2402">
        <f>VLOOKUP($D2402,Artslister!$A$1:$W$99,12,FALSE)</f>
        <v>0</v>
      </c>
      <c r="W2402" t="str">
        <f>VLOOKUP($D2402,Artslister!$A$1:$W$99,13,FALSE)</f>
        <v>(J.Presl &amp; C.Presl) F.K.Mey.</v>
      </c>
      <c r="X2402" t="e">
        <f>VLOOKUP($D2402,Artslister!$A$1:$W$99,15,FALSE)</f>
        <v>#REF!</v>
      </c>
      <c r="Y2402" t="str">
        <f>VLOOKUP($D2402,Artslister!$A$1:$W$99,17,FALSE)</f>
        <v>PH</v>
      </c>
    </row>
    <row r="2403" spans="1:25" hidden="1" x14ac:dyDescent="0.3">
      <c r="A2403" t="s">
        <v>86</v>
      </c>
      <c r="B2403">
        <v>2020</v>
      </c>
      <c r="C2403" t="s">
        <v>1750</v>
      </c>
      <c r="D2403" t="s">
        <v>1929</v>
      </c>
      <c r="E2403">
        <v>1</v>
      </c>
      <c r="G2403">
        <v>1</v>
      </c>
      <c r="K2403" s="20" t="s">
        <v>297</v>
      </c>
      <c r="L2403" t="str">
        <f>VLOOKUP($D2403,Artslister!$A$1:$W$99,2,FALSE)</f>
        <v>Noccaea caerulescens</v>
      </c>
      <c r="M2403" t="str">
        <f>VLOOKUP($D2403,Artslister!$A$1:$W$99,3,FALSE)</f>
        <v>101278</v>
      </c>
      <c r="N2403" t="str">
        <f>VLOOKUP($D2403,Artslister!$A$1:$W$99,4,FALSE)</f>
        <v>144118</v>
      </c>
      <c r="O2403" t="str">
        <f>VLOOKUP($D2403,Artslister!$A$1:$W$99,5,FALSE)</f>
        <v>Plantae</v>
      </c>
      <c r="P2403" t="str">
        <f>VLOOKUP($D2403,Artslister!$A$1:$W$99,6,FALSE)</f>
        <v>Magnoliophyta</v>
      </c>
      <c r="Q2403" t="str">
        <f>VLOOKUP($D2403,Artslister!$A$1:$W$99,7,FALSE)</f>
        <v>Eudicots</v>
      </c>
      <c r="R2403" t="str">
        <f>VLOOKUP($D2403,Artslister!$A$1:$W$99,8,FALSE)</f>
        <v>Brassicales</v>
      </c>
      <c r="S2403" t="str">
        <f>VLOOKUP($D2403,Artslister!$A$1:$W$99,9,FALSE)</f>
        <v>Brassicaceae</v>
      </c>
      <c r="T2403" t="str">
        <f>VLOOKUP($D2403,Artslister!$A$1:$W$99,10,FALSE)</f>
        <v>Noccaea</v>
      </c>
      <c r="U2403" t="str">
        <f>VLOOKUP($D2403,Artslister!$A$1:$W$99,11,FALSE)</f>
        <v>caerulescens</v>
      </c>
      <c r="V2403">
        <f>VLOOKUP($D2403,Artslister!$A$1:$W$99,12,FALSE)</f>
        <v>0</v>
      </c>
      <c r="W2403" t="str">
        <f>VLOOKUP($D2403,Artslister!$A$1:$W$99,13,FALSE)</f>
        <v>(J.Presl &amp; C.Presl) F.K.Mey.</v>
      </c>
      <c r="X2403" t="e">
        <f>VLOOKUP($D2403,Artslister!$A$1:$W$99,15,FALSE)</f>
        <v>#REF!</v>
      </c>
      <c r="Y2403" t="str">
        <f>VLOOKUP($D2403,Artslister!$A$1:$W$99,17,FALSE)</f>
        <v>PH</v>
      </c>
    </row>
    <row r="2404" spans="1:25" hidden="1" x14ac:dyDescent="0.3">
      <c r="A2404" t="s">
        <v>86</v>
      </c>
      <c r="B2404">
        <v>2020</v>
      </c>
      <c r="C2404" t="s">
        <v>1753</v>
      </c>
      <c r="D2404" t="s">
        <v>1929</v>
      </c>
      <c r="E2404">
        <v>1</v>
      </c>
      <c r="G2404">
        <v>1</v>
      </c>
      <c r="K2404" s="20" t="s">
        <v>297</v>
      </c>
      <c r="L2404" t="str">
        <f>VLOOKUP($D2404,Artslister!$A$1:$W$99,2,FALSE)</f>
        <v>Noccaea caerulescens</v>
      </c>
      <c r="M2404" t="str">
        <f>VLOOKUP($D2404,Artslister!$A$1:$W$99,3,FALSE)</f>
        <v>101278</v>
      </c>
      <c r="N2404" t="str">
        <f>VLOOKUP($D2404,Artslister!$A$1:$W$99,4,FALSE)</f>
        <v>144118</v>
      </c>
      <c r="O2404" t="str">
        <f>VLOOKUP($D2404,Artslister!$A$1:$W$99,5,FALSE)</f>
        <v>Plantae</v>
      </c>
      <c r="P2404" t="str">
        <f>VLOOKUP($D2404,Artslister!$A$1:$W$99,6,FALSE)</f>
        <v>Magnoliophyta</v>
      </c>
      <c r="Q2404" t="str">
        <f>VLOOKUP($D2404,Artslister!$A$1:$W$99,7,FALSE)</f>
        <v>Eudicots</v>
      </c>
      <c r="R2404" t="str">
        <f>VLOOKUP($D2404,Artslister!$A$1:$W$99,8,FALSE)</f>
        <v>Brassicales</v>
      </c>
      <c r="S2404" t="str">
        <f>VLOOKUP($D2404,Artslister!$A$1:$W$99,9,FALSE)</f>
        <v>Brassicaceae</v>
      </c>
      <c r="T2404" t="str">
        <f>VLOOKUP($D2404,Artslister!$A$1:$W$99,10,FALSE)</f>
        <v>Noccaea</v>
      </c>
      <c r="U2404" t="str">
        <f>VLOOKUP($D2404,Artslister!$A$1:$W$99,11,FALSE)</f>
        <v>caerulescens</v>
      </c>
      <c r="V2404">
        <f>VLOOKUP($D2404,Artslister!$A$1:$W$99,12,FALSE)</f>
        <v>0</v>
      </c>
      <c r="W2404" t="str">
        <f>VLOOKUP($D2404,Artslister!$A$1:$W$99,13,FALSE)</f>
        <v>(J.Presl &amp; C.Presl) F.K.Mey.</v>
      </c>
      <c r="X2404" t="e">
        <f>VLOOKUP($D2404,Artslister!$A$1:$W$99,15,FALSE)</f>
        <v>#REF!</v>
      </c>
      <c r="Y2404" t="str">
        <f>VLOOKUP($D2404,Artslister!$A$1:$W$99,17,FALSE)</f>
        <v>PH</v>
      </c>
    </row>
    <row r="2405" spans="1:25" hidden="1" x14ac:dyDescent="0.3">
      <c r="A2405" t="s">
        <v>86</v>
      </c>
      <c r="B2405">
        <v>2020</v>
      </c>
      <c r="C2405" t="s">
        <v>1755</v>
      </c>
      <c r="D2405" t="s">
        <v>1929</v>
      </c>
      <c r="E2405">
        <v>0.1</v>
      </c>
      <c r="G2405">
        <v>1</v>
      </c>
      <c r="K2405" s="20" t="s">
        <v>297</v>
      </c>
      <c r="L2405" t="str">
        <f>VLOOKUP($D2405,Artslister!$A$1:$W$99,2,FALSE)</f>
        <v>Noccaea caerulescens</v>
      </c>
      <c r="M2405" t="str">
        <f>VLOOKUP($D2405,Artslister!$A$1:$W$99,3,FALSE)</f>
        <v>101278</v>
      </c>
      <c r="N2405" t="str">
        <f>VLOOKUP($D2405,Artslister!$A$1:$W$99,4,FALSE)</f>
        <v>144118</v>
      </c>
      <c r="O2405" t="str">
        <f>VLOOKUP($D2405,Artslister!$A$1:$W$99,5,FALSE)</f>
        <v>Plantae</v>
      </c>
      <c r="P2405" t="str">
        <f>VLOOKUP($D2405,Artslister!$A$1:$W$99,6,FALSE)</f>
        <v>Magnoliophyta</v>
      </c>
      <c r="Q2405" t="str">
        <f>VLOOKUP($D2405,Artslister!$A$1:$W$99,7,FALSE)</f>
        <v>Eudicots</v>
      </c>
      <c r="R2405" t="str">
        <f>VLOOKUP($D2405,Artslister!$A$1:$W$99,8,FALSE)</f>
        <v>Brassicales</v>
      </c>
      <c r="S2405" t="str">
        <f>VLOOKUP($D2405,Artslister!$A$1:$W$99,9,FALSE)</f>
        <v>Brassicaceae</v>
      </c>
      <c r="T2405" t="str">
        <f>VLOOKUP($D2405,Artslister!$A$1:$W$99,10,FALSE)</f>
        <v>Noccaea</v>
      </c>
      <c r="U2405" t="str">
        <f>VLOOKUP($D2405,Artslister!$A$1:$W$99,11,FALSE)</f>
        <v>caerulescens</v>
      </c>
      <c r="V2405">
        <f>VLOOKUP($D2405,Artslister!$A$1:$W$99,12,FALSE)</f>
        <v>0</v>
      </c>
      <c r="W2405" t="str">
        <f>VLOOKUP($D2405,Artslister!$A$1:$W$99,13,FALSE)</f>
        <v>(J.Presl &amp; C.Presl) F.K.Mey.</v>
      </c>
      <c r="X2405" t="e">
        <f>VLOOKUP($D2405,Artslister!$A$1:$W$99,15,FALSE)</f>
        <v>#REF!</v>
      </c>
      <c r="Y2405" t="str">
        <f>VLOOKUP($D2405,Artslister!$A$1:$W$99,17,FALSE)</f>
        <v>PH</v>
      </c>
    </row>
    <row r="2406" spans="1:25" hidden="1" x14ac:dyDescent="0.3">
      <c r="A2406" t="s">
        <v>86</v>
      </c>
      <c r="B2406">
        <v>2020</v>
      </c>
      <c r="C2406" t="s">
        <v>1757</v>
      </c>
      <c r="D2406" t="s">
        <v>1929</v>
      </c>
      <c r="E2406">
        <v>0.1</v>
      </c>
      <c r="G2406">
        <v>1</v>
      </c>
      <c r="K2406" s="20" t="s">
        <v>297</v>
      </c>
      <c r="L2406" t="str">
        <f>VLOOKUP($D2406,Artslister!$A$1:$W$99,2,FALSE)</f>
        <v>Noccaea caerulescens</v>
      </c>
      <c r="M2406" t="str">
        <f>VLOOKUP($D2406,Artslister!$A$1:$W$99,3,FALSE)</f>
        <v>101278</v>
      </c>
      <c r="N2406" t="str">
        <f>VLOOKUP($D2406,Artslister!$A$1:$W$99,4,FALSE)</f>
        <v>144118</v>
      </c>
      <c r="O2406" t="str">
        <f>VLOOKUP($D2406,Artslister!$A$1:$W$99,5,FALSE)</f>
        <v>Plantae</v>
      </c>
      <c r="P2406" t="str">
        <f>VLOOKUP($D2406,Artslister!$A$1:$W$99,6,FALSE)</f>
        <v>Magnoliophyta</v>
      </c>
      <c r="Q2406" t="str">
        <f>VLOOKUP($D2406,Artslister!$A$1:$W$99,7,FALSE)</f>
        <v>Eudicots</v>
      </c>
      <c r="R2406" t="str">
        <f>VLOOKUP($D2406,Artslister!$A$1:$W$99,8,FALSE)</f>
        <v>Brassicales</v>
      </c>
      <c r="S2406" t="str">
        <f>VLOOKUP($D2406,Artslister!$A$1:$W$99,9,FALSE)</f>
        <v>Brassicaceae</v>
      </c>
      <c r="T2406" t="str">
        <f>VLOOKUP($D2406,Artslister!$A$1:$W$99,10,FALSE)</f>
        <v>Noccaea</v>
      </c>
      <c r="U2406" t="str">
        <f>VLOOKUP($D2406,Artslister!$A$1:$W$99,11,FALSE)</f>
        <v>caerulescens</v>
      </c>
      <c r="V2406">
        <f>VLOOKUP($D2406,Artslister!$A$1:$W$99,12,FALSE)</f>
        <v>0</v>
      </c>
      <c r="W2406" t="str">
        <f>VLOOKUP($D2406,Artslister!$A$1:$W$99,13,FALSE)</f>
        <v>(J.Presl &amp; C.Presl) F.K.Mey.</v>
      </c>
      <c r="X2406" t="e">
        <f>VLOOKUP($D2406,Artslister!$A$1:$W$99,15,FALSE)</f>
        <v>#REF!</v>
      </c>
      <c r="Y2406" t="str">
        <f>VLOOKUP($D2406,Artslister!$A$1:$W$99,17,FALSE)</f>
        <v>PH</v>
      </c>
    </row>
    <row r="2407" spans="1:25" hidden="1" x14ac:dyDescent="0.3">
      <c r="A2407" t="s">
        <v>86</v>
      </c>
      <c r="B2407">
        <v>2020</v>
      </c>
      <c r="C2407" t="s">
        <v>1761</v>
      </c>
      <c r="D2407" t="s">
        <v>1929</v>
      </c>
      <c r="E2407">
        <v>1</v>
      </c>
      <c r="G2407">
        <v>1</v>
      </c>
      <c r="K2407" s="20" t="s">
        <v>297</v>
      </c>
      <c r="L2407" t="str">
        <f>VLOOKUP($D2407,Artslister!$A$1:$W$99,2,FALSE)</f>
        <v>Noccaea caerulescens</v>
      </c>
      <c r="M2407" t="str">
        <f>VLOOKUP($D2407,Artslister!$A$1:$W$99,3,FALSE)</f>
        <v>101278</v>
      </c>
      <c r="N2407" t="str">
        <f>VLOOKUP($D2407,Artslister!$A$1:$W$99,4,FALSE)</f>
        <v>144118</v>
      </c>
      <c r="O2407" t="str">
        <f>VLOOKUP($D2407,Artslister!$A$1:$W$99,5,FALSE)</f>
        <v>Plantae</v>
      </c>
      <c r="P2407" t="str">
        <f>VLOOKUP($D2407,Artslister!$A$1:$W$99,6,FALSE)</f>
        <v>Magnoliophyta</v>
      </c>
      <c r="Q2407" t="str">
        <f>VLOOKUP($D2407,Artslister!$A$1:$W$99,7,FALSE)</f>
        <v>Eudicots</v>
      </c>
      <c r="R2407" t="str">
        <f>VLOOKUP($D2407,Artslister!$A$1:$W$99,8,FALSE)</f>
        <v>Brassicales</v>
      </c>
      <c r="S2407" t="str">
        <f>VLOOKUP($D2407,Artslister!$A$1:$W$99,9,FALSE)</f>
        <v>Brassicaceae</v>
      </c>
      <c r="T2407" t="str">
        <f>VLOOKUP($D2407,Artslister!$A$1:$W$99,10,FALSE)</f>
        <v>Noccaea</v>
      </c>
      <c r="U2407" t="str">
        <f>VLOOKUP($D2407,Artslister!$A$1:$W$99,11,FALSE)</f>
        <v>caerulescens</v>
      </c>
      <c r="V2407">
        <f>VLOOKUP($D2407,Artslister!$A$1:$W$99,12,FALSE)</f>
        <v>0</v>
      </c>
      <c r="W2407" t="str">
        <f>VLOOKUP($D2407,Artslister!$A$1:$W$99,13,FALSE)</f>
        <v>(J.Presl &amp; C.Presl) F.K.Mey.</v>
      </c>
      <c r="X2407" t="e">
        <f>VLOOKUP($D2407,Artslister!$A$1:$W$99,15,FALSE)</f>
        <v>#REF!</v>
      </c>
      <c r="Y2407" t="str">
        <f>VLOOKUP($D2407,Artslister!$A$1:$W$99,17,FALSE)</f>
        <v>PH</v>
      </c>
    </row>
    <row r="2408" spans="1:25" hidden="1" x14ac:dyDescent="0.3">
      <c r="A2408" t="s">
        <v>86</v>
      </c>
      <c r="B2408">
        <v>2020</v>
      </c>
      <c r="C2408" t="s">
        <v>1763</v>
      </c>
      <c r="D2408" t="s">
        <v>1929</v>
      </c>
      <c r="E2408">
        <v>0.1</v>
      </c>
      <c r="G2408">
        <v>1</v>
      </c>
      <c r="K2408" s="20" t="s">
        <v>297</v>
      </c>
      <c r="L2408" t="str">
        <f>VLOOKUP($D2408,Artslister!$A$1:$W$99,2,FALSE)</f>
        <v>Noccaea caerulescens</v>
      </c>
      <c r="M2408" t="str">
        <f>VLOOKUP($D2408,Artslister!$A$1:$W$99,3,FALSE)</f>
        <v>101278</v>
      </c>
      <c r="N2408" t="str">
        <f>VLOOKUP($D2408,Artslister!$A$1:$W$99,4,FALSE)</f>
        <v>144118</v>
      </c>
      <c r="O2408" t="str">
        <f>VLOOKUP($D2408,Artslister!$A$1:$W$99,5,FALSE)</f>
        <v>Plantae</v>
      </c>
      <c r="P2408" t="str">
        <f>VLOOKUP($D2408,Artslister!$A$1:$W$99,6,FALSE)</f>
        <v>Magnoliophyta</v>
      </c>
      <c r="Q2408" t="str">
        <f>VLOOKUP($D2408,Artslister!$A$1:$W$99,7,FALSE)</f>
        <v>Eudicots</v>
      </c>
      <c r="R2408" t="str">
        <f>VLOOKUP($D2408,Artslister!$A$1:$W$99,8,FALSE)</f>
        <v>Brassicales</v>
      </c>
      <c r="S2408" t="str">
        <f>VLOOKUP($D2408,Artslister!$A$1:$W$99,9,FALSE)</f>
        <v>Brassicaceae</v>
      </c>
      <c r="T2408" t="str">
        <f>VLOOKUP($D2408,Artslister!$A$1:$W$99,10,FALSE)</f>
        <v>Noccaea</v>
      </c>
      <c r="U2408" t="str">
        <f>VLOOKUP($D2408,Artslister!$A$1:$W$99,11,FALSE)</f>
        <v>caerulescens</v>
      </c>
      <c r="V2408">
        <f>VLOOKUP($D2408,Artslister!$A$1:$W$99,12,FALSE)</f>
        <v>0</v>
      </c>
      <c r="W2408" t="str">
        <f>VLOOKUP($D2408,Artslister!$A$1:$W$99,13,FALSE)</f>
        <v>(J.Presl &amp; C.Presl) F.K.Mey.</v>
      </c>
      <c r="X2408" t="e">
        <f>VLOOKUP($D2408,Artslister!$A$1:$W$99,15,FALSE)</f>
        <v>#REF!</v>
      </c>
      <c r="Y2408" t="str">
        <f>VLOOKUP($D2408,Artslister!$A$1:$W$99,17,FALSE)</f>
        <v>PH</v>
      </c>
    </row>
    <row r="2409" spans="1:25" hidden="1" x14ac:dyDescent="0.3">
      <c r="A2409" t="s">
        <v>86</v>
      </c>
      <c r="B2409">
        <v>2020</v>
      </c>
      <c r="C2409" t="s">
        <v>1764</v>
      </c>
      <c r="D2409" t="s">
        <v>1929</v>
      </c>
      <c r="E2409">
        <v>1</v>
      </c>
      <c r="G2409">
        <v>1</v>
      </c>
      <c r="K2409" s="20" t="s">
        <v>297</v>
      </c>
      <c r="L2409" t="str">
        <f>VLOOKUP($D2409,Artslister!$A$1:$W$99,2,FALSE)</f>
        <v>Noccaea caerulescens</v>
      </c>
      <c r="M2409" t="str">
        <f>VLOOKUP($D2409,Artslister!$A$1:$W$99,3,FALSE)</f>
        <v>101278</v>
      </c>
      <c r="N2409" t="str">
        <f>VLOOKUP($D2409,Artslister!$A$1:$W$99,4,FALSE)</f>
        <v>144118</v>
      </c>
      <c r="O2409" t="str">
        <f>VLOOKUP($D2409,Artslister!$A$1:$W$99,5,FALSE)</f>
        <v>Plantae</v>
      </c>
      <c r="P2409" t="str">
        <f>VLOOKUP($D2409,Artslister!$A$1:$W$99,6,FALSE)</f>
        <v>Magnoliophyta</v>
      </c>
      <c r="Q2409" t="str">
        <f>VLOOKUP($D2409,Artslister!$A$1:$W$99,7,FALSE)</f>
        <v>Eudicots</v>
      </c>
      <c r="R2409" t="str">
        <f>VLOOKUP($D2409,Artslister!$A$1:$W$99,8,FALSE)</f>
        <v>Brassicales</v>
      </c>
      <c r="S2409" t="str">
        <f>VLOOKUP($D2409,Artslister!$A$1:$W$99,9,FALSE)</f>
        <v>Brassicaceae</v>
      </c>
      <c r="T2409" t="str">
        <f>VLOOKUP($D2409,Artslister!$A$1:$W$99,10,FALSE)</f>
        <v>Noccaea</v>
      </c>
      <c r="U2409" t="str">
        <f>VLOOKUP($D2409,Artslister!$A$1:$W$99,11,FALSE)</f>
        <v>caerulescens</v>
      </c>
      <c r="V2409">
        <f>VLOOKUP($D2409,Artslister!$A$1:$W$99,12,FALSE)</f>
        <v>0</v>
      </c>
      <c r="W2409" t="str">
        <f>VLOOKUP($D2409,Artslister!$A$1:$W$99,13,FALSE)</f>
        <v>(J.Presl &amp; C.Presl) F.K.Mey.</v>
      </c>
      <c r="X2409" t="e">
        <f>VLOOKUP($D2409,Artslister!$A$1:$W$99,15,FALSE)</f>
        <v>#REF!</v>
      </c>
      <c r="Y2409" t="str">
        <f>VLOOKUP($D2409,Artslister!$A$1:$W$99,17,FALSE)</f>
        <v>PH</v>
      </c>
    </row>
    <row r="2410" spans="1:25" hidden="1" x14ac:dyDescent="0.3">
      <c r="A2410" t="s">
        <v>42</v>
      </c>
      <c r="B2410">
        <v>2021</v>
      </c>
      <c r="C2410" t="s">
        <v>1178</v>
      </c>
      <c r="D2410" t="s">
        <v>1929</v>
      </c>
      <c r="E2410">
        <v>0.1</v>
      </c>
      <c r="G2410">
        <v>1</v>
      </c>
      <c r="L2410" t="str">
        <f>VLOOKUP($D2410,Artslister!$A$1:$W$99,2,FALSE)</f>
        <v>Noccaea caerulescens</v>
      </c>
      <c r="M2410" t="str">
        <f>VLOOKUP($D2410,Artslister!$A$1:$W$99,3,FALSE)</f>
        <v>101278</v>
      </c>
      <c r="N2410" t="str">
        <f>VLOOKUP($D2410,Artslister!$A$1:$W$99,4,FALSE)</f>
        <v>144118</v>
      </c>
      <c r="O2410" t="str">
        <f>VLOOKUP($D2410,Artslister!$A$1:$W$99,5,FALSE)</f>
        <v>Plantae</v>
      </c>
      <c r="P2410" t="str">
        <f>VLOOKUP($D2410,Artslister!$A$1:$W$99,6,FALSE)</f>
        <v>Magnoliophyta</v>
      </c>
      <c r="Q2410" t="str">
        <f>VLOOKUP($D2410,Artslister!$A$1:$W$99,7,FALSE)</f>
        <v>Eudicots</v>
      </c>
      <c r="R2410" t="str">
        <f>VLOOKUP($D2410,Artslister!$A$1:$W$99,8,FALSE)</f>
        <v>Brassicales</v>
      </c>
      <c r="S2410" t="str">
        <f>VLOOKUP($D2410,Artslister!$A$1:$W$99,9,FALSE)</f>
        <v>Brassicaceae</v>
      </c>
      <c r="T2410" t="str">
        <f>VLOOKUP($D2410,Artslister!$A$1:$W$99,10,FALSE)</f>
        <v>Noccaea</v>
      </c>
      <c r="U2410" t="str">
        <f>VLOOKUP($D2410,Artslister!$A$1:$W$99,11,FALSE)</f>
        <v>caerulescens</v>
      </c>
      <c r="V2410">
        <f>VLOOKUP($D2410,Artslister!$A$1:$W$99,12,FALSE)</f>
        <v>0</v>
      </c>
      <c r="W2410" t="str">
        <f>VLOOKUP($D2410,Artslister!$A$1:$W$99,13,FALSE)</f>
        <v>(J.Presl &amp; C.Presl) F.K.Mey.</v>
      </c>
      <c r="X2410" t="e">
        <f>VLOOKUP($D2410,Artslister!$A$1:$W$99,15,FALSE)</f>
        <v>#REF!</v>
      </c>
      <c r="Y2410" t="str">
        <f>VLOOKUP($D2410,Artslister!$A$1:$W$99,17,FALSE)</f>
        <v>PH</v>
      </c>
    </row>
    <row r="2411" spans="1:25" hidden="1" x14ac:dyDescent="0.3">
      <c r="A2411" t="s">
        <v>42</v>
      </c>
      <c r="B2411">
        <v>2021</v>
      </c>
      <c r="C2411" t="s">
        <v>1179</v>
      </c>
      <c r="D2411" t="s">
        <v>1929</v>
      </c>
      <c r="E2411">
        <v>0.1</v>
      </c>
      <c r="G2411">
        <v>1</v>
      </c>
      <c r="L2411" t="str">
        <f>VLOOKUP($D2411,Artslister!$A$1:$W$99,2,FALSE)</f>
        <v>Noccaea caerulescens</v>
      </c>
      <c r="M2411" t="str">
        <f>VLOOKUP($D2411,Artslister!$A$1:$W$99,3,FALSE)</f>
        <v>101278</v>
      </c>
      <c r="N2411" t="str">
        <f>VLOOKUP($D2411,Artslister!$A$1:$W$99,4,FALSE)</f>
        <v>144118</v>
      </c>
      <c r="O2411" t="str">
        <f>VLOOKUP($D2411,Artslister!$A$1:$W$99,5,FALSE)</f>
        <v>Plantae</v>
      </c>
      <c r="P2411" t="str">
        <f>VLOOKUP($D2411,Artslister!$A$1:$W$99,6,FALSE)</f>
        <v>Magnoliophyta</v>
      </c>
      <c r="Q2411" t="str">
        <f>VLOOKUP($D2411,Artslister!$A$1:$W$99,7,FALSE)</f>
        <v>Eudicots</v>
      </c>
      <c r="R2411" t="str">
        <f>VLOOKUP($D2411,Artslister!$A$1:$W$99,8,FALSE)</f>
        <v>Brassicales</v>
      </c>
      <c r="S2411" t="str">
        <f>VLOOKUP($D2411,Artslister!$A$1:$W$99,9,FALSE)</f>
        <v>Brassicaceae</v>
      </c>
      <c r="T2411" t="str">
        <f>VLOOKUP($D2411,Artslister!$A$1:$W$99,10,FALSE)</f>
        <v>Noccaea</v>
      </c>
      <c r="U2411" t="str">
        <f>VLOOKUP($D2411,Artslister!$A$1:$W$99,11,FALSE)</f>
        <v>caerulescens</v>
      </c>
      <c r="V2411">
        <f>VLOOKUP($D2411,Artslister!$A$1:$W$99,12,FALSE)</f>
        <v>0</v>
      </c>
      <c r="W2411" t="str">
        <f>VLOOKUP($D2411,Artslister!$A$1:$W$99,13,FALSE)</f>
        <v>(J.Presl &amp; C.Presl) F.K.Mey.</v>
      </c>
      <c r="X2411" t="e">
        <f>VLOOKUP($D2411,Artslister!$A$1:$W$99,15,FALSE)</f>
        <v>#REF!</v>
      </c>
      <c r="Y2411" t="str">
        <f>VLOOKUP($D2411,Artslister!$A$1:$W$99,17,FALSE)</f>
        <v>PH</v>
      </c>
    </row>
    <row r="2412" spans="1:25" hidden="1" x14ac:dyDescent="0.3">
      <c r="A2412" t="s">
        <v>42</v>
      </c>
      <c r="B2412">
        <v>2021</v>
      </c>
      <c r="C2412" t="s">
        <v>1174</v>
      </c>
      <c r="D2412" t="s">
        <v>1929</v>
      </c>
      <c r="E2412">
        <v>1</v>
      </c>
      <c r="G2412">
        <v>1</v>
      </c>
      <c r="L2412" t="str">
        <f>VLOOKUP($D2412,Artslister!$A$1:$W$99,2,FALSE)</f>
        <v>Noccaea caerulescens</v>
      </c>
      <c r="M2412" t="str">
        <f>VLOOKUP($D2412,Artslister!$A$1:$W$99,3,FALSE)</f>
        <v>101278</v>
      </c>
      <c r="N2412" t="str">
        <f>VLOOKUP($D2412,Artslister!$A$1:$W$99,4,FALSE)</f>
        <v>144118</v>
      </c>
      <c r="O2412" t="str">
        <f>VLOOKUP($D2412,Artslister!$A$1:$W$99,5,FALSE)</f>
        <v>Plantae</v>
      </c>
      <c r="P2412" t="str">
        <f>VLOOKUP($D2412,Artslister!$A$1:$W$99,6,FALSE)</f>
        <v>Magnoliophyta</v>
      </c>
      <c r="Q2412" t="str">
        <f>VLOOKUP($D2412,Artslister!$A$1:$W$99,7,FALSE)</f>
        <v>Eudicots</v>
      </c>
      <c r="R2412" t="str">
        <f>VLOOKUP($D2412,Artslister!$A$1:$W$99,8,FALSE)</f>
        <v>Brassicales</v>
      </c>
      <c r="S2412" t="str">
        <f>VLOOKUP($D2412,Artslister!$A$1:$W$99,9,FALSE)</f>
        <v>Brassicaceae</v>
      </c>
      <c r="T2412" t="str">
        <f>VLOOKUP($D2412,Artslister!$A$1:$W$99,10,FALSE)</f>
        <v>Noccaea</v>
      </c>
      <c r="U2412" t="str">
        <f>VLOOKUP($D2412,Artslister!$A$1:$W$99,11,FALSE)</f>
        <v>caerulescens</v>
      </c>
      <c r="V2412">
        <f>VLOOKUP($D2412,Artslister!$A$1:$W$99,12,FALSE)</f>
        <v>0</v>
      </c>
      <c r="W2412" t="str">
        <f>VLOOKUP($D2412,Artslister!$A$1:$W$99,13,FALSE)</f>
        <v>(J.Presl &amp; C.Presl) F.K.Mey.</v>
      </c>
      <c r="X2412" t="e">
        <f>VLOOKUP($D2412,Artslister!$A$1:$W$99,15,FALSE)</f>
        <v>#REF!</v>
      </c>
      <c r="Y2412" t="str">
        <f>VLOOKUP($D2412,Artslister!$A$1:$W$99,17,FALSE)</f>
        <v>PH</v>
      </c>
    </row>
    <row r="2413" spans="1:25" hidden="1" x14ac:dyDescent="0.3">
      <c r="A2413" t="s">
        <v>42</v>
      </c>
      <c r="B2413">
        <v>2021</v>
      </c>
      <c r="C2413" t="s">
        <v>1176</v>
      </c>
      <c r="D2413" t="s">
        <v>1929</v>
      </c>
      <c r="E2413">
        <v>0.1</v>
      </c>
      <c r="G2413">
        <v>1</v>
      </c>
      <c r="L2413" t="str">
        <f>VLOOKUP($D2413,Artslister!$A$1:$W$99,2,FALSE)</f>
        <v>Noccaea caerulescens</v>
      </c>
      <c r="M2413" t="str">
        <f>VLOOKUP($D2413,Artslister!$A$1:$W$99,3,FALSE)</f>
        <v>101278</v>
      </c>
      <c r="N2413" t="str">
        <f>VLOOKUP($D2413,Artslister!$A$1:$W$99,4,FALSE)</f>
        <v>144118</v>
      </c>
      <c r="O2413" t="str">
        <f>VLOOKUP($D2413,Artslister!$A$1:$W$99,5,FALSE)</f>
        <v>Plantae</v>
      </c>
      <c r="P2413" t="str">
        <f>VLOOKUP($D2413,Artslister!$A$1:$W$99,6,FALSE)</f>
        <v>Magnoliophyta</v>
      </c>
      <c r="Q2413" t="str">
        <f>VLOOKUP($D2413,Artslister!$A$1:$W$99,7,FALSE)</f>
        <v>Eudicots</v>
      </c>
      <c r="R2413" t="str">
        <f>VLOOKUP($D2413,Artslister!$A$1:$W$99,8,FALSE)</f>
        <v>Brassicales</v>
      </c>
      <c r="S2413" t="str">
        <f>VLOOKUP($D2413,Artslister!$A$1:$W$99,9,FALSE)</f>
        <v>Brassicaceae</v>
      </c>
      <c r="T2413" t="str">
        <f>VLOOKUP($D2413,Artslister!$A$1:$W$99,10,FALSE)</f>
        <v>Noccaea</v>
      </c>
      <c r="U2413" t="str">
        <f>VLOOKUP($D2413,Artslister!$A$1:$W$99,11,FALSE)</f>
        <v>caerulescens</v>
      </c>
      <c r="V2413">
        <f>VLOOKUP($D2413,Artslister!$A$1:$W$99,12,FALSE)</f>
        <v>0</v>
      </c>
      <c r="W2413" t="str">
        <f>VLOOKUP($D2413,Artslister!$A$1:$W$99,13,FALSE)</f>
        <v>(J.Presl &amp; C.Presl) F.K.Mey.</v>
      </c>
      <c r="X2413" t="e">
        <f>VLOOKUP($D2413,Artslister!$A$1:$W$99,15,FALSE)</f>
        <v>#REF!</v>
      </c>
      <c r="Y2413" t="str">
        <f>VLOOKUP($D2413,Artslister!$A$1:$W$99,17,FALSE)</f>
        <v>PH</v>
      </c>
    </row>
    <row r="2414" spans="1:25" hidden="1" x14ac:dyDescent="0.3">
      <c r="A2414" t="s">
        <v>42</v>
      </c>
      <c r="B2414">
        <v>2021</v>
      </c>
      <c r="C2414" t="s">
        <v>1180</v>
      </c>
      <c r="D2414" t="s">
        <v>1929</v>
      </c>
      <c r="E2414">
        <v>0.1</v>
      </c>
      <c r="G2414">
        <v>1</v>
      </c>
      <c r="L2414" t="str">
        <f>VLOOKUP($D2414,Artslister!$A$1:$W$99,2,FALSE)</f>
        <v>Noccaea caerulescens</v>
      </c>
      <c r="M2414" t="str">
        <f>VLOOKUP($D2414,Artslister!$A$1:$W$99,3,FALSE)</f>
        <v>101278</v>
      </c>
      <c r="N2414" t="str">
        <f>VLOOKUP($D2414,Artslister!$A$1:$W$99,4,FALSE)</f>
        <v>144118</v>
      </c>
      <c r="O2414" t="str">
        <f>VLOOKUP($D2414,Artslister!$A$1:$W$99,5,FALSE)</f>
        <v>Plantae</v>
      </c>
      <c r="P2414" t="str">
        <f>VLOOKUP($D2414,Artslister!$A$1:$W$99,6,FALSE)</f>
        <v>Magnoliophyta</v>
      </c>
      <c r="Q2414" t="str">
        <f>VLOOKUP($D2414,Artslister!$A$1:$W$99,7,FALSE)</f>
        <v>Eudicots</v>
      </c>
      <c r="R2414" t="str">
        <f>VLOOKUP($D2414,Artslister!$A$1:$W$99,8,FALSE)</f>
        <v>Brassicales</v>
      </c>
      <c r="S2414" t="str">
        <f>VLOOKUP($D2414,Artslister!$A$1:$W$99,9,FALSE)</f>
        <v>Brassicaceae</v>
      </c>
      <c r="T2414" t="str">
        <f>VLOOKUP($D2414,Artslister!$A$1:$W$99,10,FALSE)</f>
        <v>Noccaea</v>
      </c>
      <c r="U2414" t="str">
        <f>VLOOKUP($D2414,Artslister!$A$1:$W$99,11,FALSE)</f>
        <v>caerulescens</v>
      </c>
      <c r="V2414">
        <f>VLOOKUP($D2414,Artslister!$A$1:$W$99,12,FALSE)</f>
        <v>0</v>
      </c>
      <c r="W2414" t="str">
        <f>VLOOKUP($D2414,Artslister!$A$1:$W$99,13,FALSE)</f>
        <v>(J.Presl &amp; C.Presl) F.K.Mey.</v>
      </c>
      <c r="X2414" t="e">
        <f>VLOOKUP($D2414,Artslister!$A$1:$W$99,15,FALSE)</f>
        <v>#REF!</v>
      </c>
      <c r="Y2414" t="str">
        <f>VLOOKUP($D2414,Artslister!$A$1:$W$99,17,FALSE)</f>
        <v>PH</v>
      </c>
    </row>
    <row r="2415" spans="1:25" hidden="1" x14ac:dyDescent="0.3">
      <c r="A2415" t="s">
        <v>42</v>
      </c>
      <c r="B2415">
        <v>2021</v>
      </c>
      <c r="C2415" t="s">
        <v>1177</v>
      </c>
      <c r="D2415" t="s">
        <v>1929</v>
      </c>
      <c r="E2415">
        <v>0.1</v>
      </c>
      <c r="G2415">
        <v>1</v>
      </c>
      <c r="L2415" t="str">
        <f>VLOOKUP($D2415,Artslister!$A$1:$W$99,2,FALSE)</f>
        <v>Noccaea caerulescens</v>
      </c>
      <c r="M2415" t="str">
        <f>VLOOKUP($D2415,Artslister!$A$1:$W$99,3,FALSE)</f>
        <v>101278</v>
      </c>
      <c r="N2415" t="str">
        <f>VLOOKUP($D2415,Artslister!$A$1:$W$99,4,FALSE)</f>
        <v>144118</v>
      </c>
      <c r="O2415" t="str">
        <f>VLOOKUP($D2415,Artslister!$A$1:$W$99,5,FALSE)</f>
        <v>Plantae</v>
      </c>
      <c r="P2415" t="str">
        <f>VLOOKUP($D2415,Artslister!$A$1:$W$99,6,FALSE)</f>
        <v>Magnoliophyta</v>
      </c>
      <c r="Q2415" t="str">
        <f>VLOOKUP($D2415,Artslister!$A$1:$W$99,7,FALSE)</f>
        <v>Eudicots</v>
      </c>
      <c r="R2415" t="str">
        <f>VLOOKUP($D2415,Artslister!$A$1:$W$99,8,FALSE)</f>
        <v>Brassicales</v>
      </c>
      <c r="S2415" t="str">
        <f>VLOOKUP($D2415,Artslister!$A$1:$W$99,9,FALSE)</f>
        <v>Brassicaceae</v>
      </c>
      <c r="T2415" t="str">
        <f>VLOOKUP($D2415,Artslister!$A$1:$W$99,10,FALSE)</f>
        <v>Noccaea</v>
      </c>
      <c r="U2415" t="str">
        <f>VLOOKUP($D2415,Artslister!$A$1:$W$99,11,FALSE)</f>
        <v>caerulescens</v>
      </c>
      <c r="V2415">
        <f>VLOOKUP($D2415,Artslister!$A$1:$W$99,12,FALSE)</f>
        <v>0</v>
      </c>
      <c r="W2415" t="str">
        <f>VLOOKUP($D2415,Artslister!$A$1:$W$99,13,FALSE)</f>
        <v>(J.Presl &amp; C.Presl) F.K.Mey.</v>
      </c>
      <c r="X2415" t="e">
        <f>VLOOKUP($D2415,Artslister!$A$1:$W$99,15,FALSE)</f>
        <v>#REF!</v>
      </c>
      <c r="Y2415" t="str">
        <f>VLOOKUP($D2415,Artslister!$A$1:$W$99,17,FALSE)</f>
        <v>PH</v>
      </c>
    </row>
    <row r="2416" spans="1:25" hidden="1" x14ac:dyDescent="0.3">
      <c r="A2416" t="s">
        <v>42</v>
      </c>
      <c r="B2416">
        <v>2021</v>
      </c>
      <c r="C2416" t="s">
        <v>1185</v>
      </c>
      <c r="D2416" t="s">
        <v>1929</v>
      </c>
      <c r="E2416">
        <v>0.1</v>
      </c>
      <c r="G2416">
        <v>1</v>
      </c>
      <c r="L2416" t="str">
        <f>VLOOKUP($D2416,Artslister!$A$1:$W$99,2,FALSE)</f>
        <v>Noccaea caerulescens</v>
      </c>
      <c r="M2416" t="str">
        <f>VLOOKUP($D2416,Artslister!$A$1:$W$99,3,FALSE)</f>
        <v>101278</v>
      </c>
      <c r="N2416" t="str">
        <f>VLOOKUP($D2416,Artslister!$A$1:$W$99,4,FALSE)</f>
        <v>144118</v>
      </c>
      <c r="O2416" t="str">
        <f>VLOOKUP($D2416,Artslister!$A$1:$W$99,5,FALSE)</f>
        <v>Plantae</v>
      </c>
      <c r="P2416" t="str">
        <f>VLOOKUP($D2416,Artslister!$A$1:$W$99,6,FALSE)</f>
        <v>Magnoliophyta</v>
      </c>
      <c r="Q2416" t="str">
        <f>VLOOKUP($D2416,Artslister!$A$1:$W$99,7,FALSE)</f>
        <v>Eudicots</v>
      </c>
      <c r="R2416" t="str">
        <f>VLOOKUP($D2416,Artslister!$A$1:$W$99,8,FALSE)</f>
        <v>Brassicales</v>
      </c>
      <c r="S2416" t="str">
        <f>VLOOKUP($D2416,Artslister!$A$1:$W$99,9,FALSE)</f>
        <v>Brassicaceae</v>
      </c>
      <c r="T2416" t="str">
        <f>VLOOKUP($D2416,Artslister!$A$1:$W$99,10,FALSE)</f>
        <v>Noccaea</v>
      </c>
      <c r="U2416" t="str">
        <f>VLOOKUP($D2416,Artslister!$A$1:$W$99,11,FALSE)</f>
        <v>caerulescens</v>
      </c>
      <c r="V2416">
        <f>VLOOKUP($D2416,Artslister!$A$1:$W$99,12,FALSE)</f>
        <v>0</v>
      </c>
      <c r="W2416" t="str">
        <f>VLOOKUP($D2416,Artslister!$A$1:$W$99,13,FALSE)</f>
        <v>(J.Presl &amp; C.Presl) F.K.Mey.</v>
      </c>
      <c r="X2416" t="e">
        <f>VLOOKUP($D2416,Artslister!$A$1:$W$99,15,FALSE)</f>
        <v>#REF!</v>
      </c>
      <c r="Y2416" t="str">
        <f>VLOOKUP($D2416,Artslister!$A$1:$W$99,17,FALSE)</f>
        <v>PH</v>
      </c>
    </row>
    <row r="2417" spans="1:25" hidden="1" x14ac:dyDescent="0.3">
      <c r="A2417" t="s">
        <v>127</v>
      </c>
      <c r="B2417">
        <v>2021</v>
      </c>
      <c r="C2417" t="s">
        <v>1230</v>
      </c>
      <c r="D2417" t="s">
        <v>1929</v>
      </c>
      <c r="E2417">
        <v>1</v>
      </c>
      <c r="G2417">
        <v>1</v>
      </c>
      <c r="L2417" t="str">
        <f>VLOOKUP($D2417,Artslister!$A$1:$W$99,2,FALSE)</f>
        <v>Noccaea caerulescens</v>
      </c>
      <c r="M2417" t="str">
        <f>VLOOKUP($D2417,Artslister!$A$1:$W$99,3,FALSE)</f>
        <v>101278</v>
      </c>
      <c r="N2417" t="str">
        <f>VLOOKUP($D2417,Artslister!$A$1:$W$99,4,FALSE)</f>
        <v>144118</v>
      </c>
      <c r="O2417" t="str">
        <f>VLOOKUP($D2417,Artslister!$A$1:$W$99,5,FALSE)</f>
        <v>Plantae</v>
      </c>
      <c r="P2417" t="str">
        <f>VLOOKUP($D2417,Artslister!$A$1:$W$99,6,FALSE)</f>
        <v>Magnoliophyta</v>
      </c>
      <c r="Q2417" t="str">
        <f>VLOOKUP($D2417,Artslister!$A$1:$W$99,7,FALSE)</f>
        <v>Eudicots</v>
      </c>
      <c r="R2417" t="str">
        <f>VLOOKUP($D2417,Artslister!$A$1:$W$99,8,FALSE)</f>
        <v>Brassicales</v>
      </c>
      <c r="S2417" t="str">
        <f>VLOOKUP($D2417,Artslister!$A$1:$W$99,9,FALSE)</f>
        <v>Brassicaceae</v>
      </c>
      <c r="T2417" t="str">
        <f>VLOOKUP($D2417,Artslister!$A$1:$W$99,10,FALSE)</f>
        <v>Noccaea</v>
      </c>
      <c r="U2417" t="str">
        <f>VLOOKUP($D2417,Artslister!$A$1:$W$99,11,FALSE)</f>
        <v>caerulescens</v>
      </c>
      <c r="V2417">
        <f>VLOOKUP($D2417,Artslister!$A$1:$W$99,12,FALSE)</f>
        <v>0</v>
      </c>
      <c r="W2417" t="str">
        <f>VLOOKUP($D2417,Artslister!$A$1:$W$99,13,FALSE)</f>
        <v>(J.Presl &amp; C.Presl) F.K.Mey.</v>
      </c>
      <c r="X2417" t="e">
        <f>VLOOKUP($D2417,Artslister!$A$1:$W$99,15,FALSE)</f>
        <v>#REF!</v>
      </c>
      <c r="Y2417" t="str">
        <f>VLOOKUP($D2417,Artslister!$A$1:$W$99,17,FALSE)</f>
        <v>PH</v>
      </c>
    </row>
    <row r="2418" spans="1:25" hidden="1" x14ac:dyDescent="0.3">
      <c r="A2418" t="s">
        <v>127</v>
      </c>
      <c r="B2418">
        <v>2021</v>
      </c>
      <c r="C2418" t="s">
        <v>1228</v>
      </c>
      <c r="D2418" t="s">
        <v>1929</v>
      </c>
      <c r="E2418">
        <v>1</v>
      </c>
      <c r="G2418">
        <v>1</v>
      </c>
      <c r="L2418" t="str">
        <f>VLOOKUP($D2418,Artslister!$A$1:$W$99,2,FALSE)</f>
        <v>Noccaea caerulescens</v>
      </c>
      <c r="M2418" t="str">
        <f>VLOOKUP($D2418,Artslister!$A$1:$W$99,3,FALSE)</f>
        <v>101278</v>
      </c>
      <c r="N2418" t="str">
        <f>VLOOKUP($D2418,Artslister!$A$1:$W$99,4,FALSE)</f>
        <v>144118</v>
      </c>
      <c r="O2418" t="str">
        <f>VLOOKUP($D2418,Artslister!$A$1:$W$99,5,FALSE)</f>
        <v>Plantae</v>
      </c>
      <c r="P2418" t="str">
        <f>VLOOKUP($D2418,Artslister!$A$1:$W$99,6,FALSE)</f>
        <v>Magnoliophyta</v>
      </c>
      <c r="Q2418" t="str">
        <f>VLOOKUP($D2418,Artslister!$A$1:$W$99,7,FALSE)</f>
        <v>Eudicots</v>
      </c>
      <c r="R2418" t="str">
        <f>VLOOKUP($D2418,Artslister!$A$1:$W$99,8,FALSE)</f>
        <v>Brassicales</v>
      </c>
      <c r="S2418" t="str">
        <f>VLOOKUP($D2418,Artslister!$A$1:$W$99,9,FALSE)</f>
        <v>Brassicaceae</v>
      </c>
      <c r="T2418" t="str">
        <f>VLOOKUP($D2418,Artslister!$A$1:$W$99,10,FALSE)</f>
        <v>Noccaea</v>
      </c>
      <c r="U2418" t="str">
        <f>VLOOKUP($D2418,Artslister!$A$1:$W$99,11,FALSE)</f>
        <v>caerulescens</v>
      </c>
      <c r="V2418">
        <f>VLOOKUP($D2418,Artslister!$A$1:$W$99,12,FALSE)</f>
        <v>0</v>
      </c>
      <c r="W2418" t="str">
        <f>VLOOKUP($D2418,Artslister!$A$1:$W$99,13,FALSE)</f>
        <v>(J.Presl &amp; C.Presl) F.K.Mey.</v>
      </c>
      <c r="X2418" t="e">
        <f>VLOOKUP($D2418,Artslister!$A$1:$W$99,15,FALSE)</f>
        <v>#REF!</v>
      </c>
      <c r="Y2418" t="str">
        <f>VLOOKUP($D2418,Artslister!$A$1:$W$99,17,FALSE)</f>
        <v>PH</v>
      </c>
    </row>
    <row r="2419" spans="1:25" hidden="1" x14ac:dyDescent="0.3">
      <c r="A2419" t="s">
        <v>127</v>
      </c>
      <c r="B2419">
        <v>2021</v>
      </c>
      <c r="C2419" t="s">
        <v>1233</v>
      </c>
      <c r="D2419" t="s">
        <v>1929</v>
      </c>
      <c r="E2419">
        <v>1</v>
      </c>
      <c r="G2419">
        <v>1</v>
      </c>
      <c r="L2419" t="str">
        <f>VLOOKUP($D2419,Artslister!$A$1:$W$99,2,FALSE)</f>
        <v>Noccaea caerulescens</v>
      </c>
      <c r="M2419" t="str">
        <f>VLOOKUP($D2419,Artslister!$A$1:$W$99,3,FALSE)</f>
        <v>101278</v>
      </c>
      <c r="N2419" t="str">
        <f>VLOOKUP($D2419,Artslister!$A$1:$W$99,4,FALSE)</f>
        <v>144118</v>
      </c>
      <c r="O2419" t="str">
        <f>VLOOKUP($D2419,Artslister!$A$1:$W$99,5,FALSE)</f>
        <v>Plantae</v>
      </c>
      <c r="P2419" t="str">
        <f>VLOOKUP($D2419,Artslister!$A$1:$W$99,6,FALSE)</f>
        <v>Magnoliophyta</v>
      </c>
      <c r="Q2419" t="str">
        <f>VLOOKUP($D2419,Artslister!$A$1:$W$99,7,FALSE)</f>
        <v>Eudicots</v>
      </c>
      <c r="R2419" t="str">
        <f>VLOOKUP($D2419,Artslister!$A$1:$W$99,8,FALSE)</f>
        <v>Brassicales</v>
      </c>
      <c r="S2419" t="str">
        <f>VLOOKUP($D2419,Artslister!$A$1:$W$99,9,FALSE)</f>
        <v>Brassicaceae</v>
      </c>
      <c r="T2419" t="str">
        <f>VLOOKUP($D2419,Artslister!$A$1:$W$99,10,FALSE)</f>
        <v>Noccaea</v>
      </c>
      <c r="U2419" t="str">
        <f>VLOOKUP($D2419,Artslister!$A$1:$W$99,11,FALSE)</f>
        <v>caerulescens</v>
      </c>
      <c r="V2419">
        <f>VLOOKUP($D2419,Artslister!$A$1:$W$99,12,FALSE)</f>
        <v>0</v>
      </c>
      <c r="W2419" t="str">
        <f>VLOOKUP($D2419,Artslister!$A$1:$W$99,13,FALSE)</f>
        <v>(J.Presl &amp; C.Presl) F.K.Mey.</v>
      </c>
      <c r="X2419" t="e">
        <f>VLOOKUP($D2419,Artslister!$A$1:$W$99,15,FALSE)</f>
        <v>#REF!</v>
      </c>
      <c r="Y2419" t="str">
        <f>VLOOKUP($D2419,Artslister!$A$1:$W$99,17,FALSE)</f>
        <v>PH</v>
      </c>
    </row>
    <row r="2420" spans="1:25" hidden="1" x14ac:dyDescent="0.3">
      <c r="A2420" t="s">
        <v>28</v>
      </c>
      <c r="B2420">
        <v>2021</v>
      </c>
      <c r="C2420" t="s">
        <v>1310</v>
      </c>
      <c r="D2420" t="s">
        <v>1929</v>
      </c>
      <c r="E2420">
        <v>1</v>
      </c>
      <c r="G2420">
        <v>1</v>
      </c>
      <c r="L2420" t="str">
        <f>VLOOKUP($D2420,Artslister!$A$1:$W$99,2,FALSE)</f>
        <v>Noccaea caerulescens</v>
      </c>
      <c r="M2420" t="str">
        <f>VLOOKUP($D2420,Artslister!$A$1:$W$99,3,FALSE)</f>
        <v>101278</v>
      </c>
      <c r="N2420" t="str">
        <f>VLOOKUP($D2420,Artslister!$A$1:$W$99,4,FALSE)</f>
        <v>144118</v>
      </c>
      <c r="O2420" t="str">
        <f>VLOOKUP($D2420,Artslister!$A$1:$W$99,5,FALSE)</f>
        <v>Plantae</v>
      </c>
      <c r="P2420" t="str">
        <f>VLOOKUP($D2420,Artslister!$A$1:$W$99,6,FALSE)</f>
        <v>Magnoliophyta</v>
      </c>
      <c r="Q2420" t="str">
        <f>VLOOKUP($D2420,Artslister!$A$1:$W$99,7,FALSE)</f>
        <v>Eudicots</v>
      </c>
      <c r="R2420" t="str">
        <f>VLOOKUP($D2420,Artslister!$A$1:$W$99,8,FALSE)</f>
        <v>Brassicales</v>
      </c>
      <c r="S2420" t="str">
        <f>VLOOKUP($D2420,Artslister!$A$1:$W$99,9,FALSE)</f>
        <v>Brassicaceae</v>
      </c>
      <c r="T2420" t="str">
        <f>VLOOKUP($D2420,Artslister!$A$1:$W$99,10,FALSE)</f>
        <v>Noccaea</v>
      </c>
      <c r="U2420" t="str">
        <f>VLOOKUP($D2420,Artslister!$A$1:$W$99,11,FALSE)</f>
        <v>caerulescens</v>
      </c>
      <c r="V2420">
        <f>VLOOKUP($D2420,Artslister!$A$1:$W$99,12,FALSE)</f>
        <v>0</v>
      </c>
      <c r="W2420" t="str">
        <f>VLOOKUP($D2420,Artslister!$A$1:$W$99,13,FALSE)</f>
        <v>(J.Presl &amp; C.Presl) F.K.Mey.</v>
      </c>
      <c r="X2420" t="e">
        <f>VLOOKUP($D2420,Artslister!$A$1:$W$99,15,FALSE)</f>
        <v>#REF!</v>
      </c>
      <c r="Y2420" t="str">
        <f>VLOOKUP($D2420,Artslister!$A$1:$W$99,17,FALSE)</f>
        <v>PH</v>
      </c>
    </row>
    <row r="2421" spans="1:25" hidden="1" x14ac:dyDescent="0.3">
      <c r="A2421" t="s">
        <v>20</v>
      </c>
      <c r="B2421">
        <v>2021</v>
      </c>
      <c r="C2421" t="s">
        <v>1344</v>
      </c>
      <c r="D2421" t="s">
        <v>1929</v>
      </c>
      <c r="E2421">
        <v>1</v>
      </c>
      <c r="G2421">
        <v>1</v>
      </c>
      <c r="L2421" t="str">
        <f>VLOOKUP($D2421,Artslister!$A$1:$W$99,2,FALSE)</f>
        <v>Noccaea caerulescens</v>
      </c>
      <c r="M2421" t="str">
        <f>VLOOKUP($D2421,Artslister!$A$1:$W$99,3,FALSE)</f>
        <v>101278</v>
      </c>
      <c r="N2421" t="str">
        <f>VLOOKUP($D2421,Artslister!$A$1:$W$99,4,FALSE)</f>
        <v>144118</v>
      </c>
      <c r="O2421" t="str">
        <f>VLOOKUP($D2421,Artslister!$A$1:$W$99,5,FALSE)</f>
        <v>Plantae</v>
      </c>
      <c r="P2421" t="str">
        <f>VLOOKUP($D2421,Artslister!$A$1:$W$99,6,FALSE)</f>
        <v>Magnoliophyta</v>
      </c>
      <c r="Q2421" t="str">
        <f>VLOOKUP($D2421,Artslister!$A$1:$W$99,7,FALSE)</f>
        <v>Eudicots</v>
      </c>
      <c r="R2421" t="str">
        <f>VLOOKUP($D2421,Artslister!$A$1:$W$99,8,FALSE)</f>
        <v>Brassicales</v>
      </c>
      <c r="S2421" t="str">
        <f>VLOOKUP($D2421,Artslister!$A$1:$W$99,9,FALSE)</f>
        <v>Brassicaceae</v>
      </c>
      <c r="T2421" t="str">
        <f>VLOOKUP($D2421,Artslister!$A$1:$W$99,10,FALSE)</f>
        <v>Noccaea</v>
      </c>
      <c r="U2421" t="str">
        <f>VLOOKUP($D2421,Artslister!$A$1:$W$99,11,FALSE)</f>
        <v>caerulescens</v>
      </c>
      <c r="V2421">
        <f>VLOOKUP($D2421,Artslister!$A$1:$W$99,12,FALSE)</f>
        <v>0</v>
      </c>
      <c r="W2421" t="str">
        <f>VLOOKUP($D2421,Artslister!$A$1:$W$99,13,FALSE)</f>
        <v>(J.Presl &amp; C.Presl) F.K.Mey.</v>
      </c>
      <c r="X2421" t="e">
        <f>VLOOKUP($D2421,Artslister!$A$1:$W$99,15,FALSE)</f>
        <v>#REF!</v>
      </c>
      <c r="Y2421" t="str">
        <f>VLOOKUP($D2421,Artslister!$A$1:$W$99,17,FALSE)</f>
        <v>PH</v>
      </c>
    </row>
    <row r="2422" spans="1:25" hidden="1" x14ac:dyDescent="0.3">
      <c r="A2422" t="s">
        <v>20</v>
      </c>
      <c r="B2422">
        <v>2021</v>
      </c>
      <c r="C2422" t="s">
        <v>1345</v>
      </c>
      <c r="D2422" t="s">
        <v>1929</v>
      </c>
      <c r="E2422">
        <v>1</v>
      </c>
      <c r="G2422">
        <v>1</v>
      </c>
      <c r="L2422" t="str">
        <f>VLOOKUP($D2422,Artslister!$A$1:$W$99,2,FALSE)</f>
        <v>Noccaea caerulescens</v>
      </c>
      <c r="M2422" t="str">
        <f>VLOOKUP($D2422,Artslister!$A$1:$W$99,3,FALSE)</f>
        <v>101278</v>
      </c>
      <c r="N2422" t="str">
        <f>VLOOKUP($D2422,Artslister!$A$1:$W$99,4,FALSE)</f>
        <v>144118</v>
      </c>
      <c r="O2422" t="str">
        <f>VLOOKUP($D2422,Artslister!$A$1:$W$99,5,FALSE)</f>
        <v>Plantae</v>
      </c>
      <c r="P2422" t="str">
        <f>VLOOKUP($D2422,Artslister!$A$1:$W$99,6,FALSE)</f>
        <v>Magnoliophyta</v>
      </c>
      <c r="Q2422" t="str">
        <f>VLOOKUP($D2422,Artslister!$A$1:$W$99,7,FALSE)</f>
        <v>Eudicots</v>
      </c>
      <c r="R2422" t="str">
        <f>VLOOKUP($D2422,Artslister!$A$1:$W$99,8,FALSE)</f>
        <v>Brassicales</v>
      </c>
      <c r="S2422" t="str">
        <f>VLOOKUP($D2422,Artslister!$A$1:$W$99,9,FALSE)</f>
        <v>Brassicaceae</v>
      </c>
      <c r="T2422" t="str">
        <f>VLOOKUP($D2422,Artslister!$A$1:$W$99,10,FALSE)</f>
        <v>Noccaea</v>
      </c>
      <c r="U2422" t="str">
        <f>VLOOKUP($D2422,Artslister!$A$1:$W$99,11,FALSE)</f>
        <v>caerulescens</v>
      </c>
      <c r="V2422">
        <f>VLOOKUP($D2422,Artslister!$A$1:$W$99,12,FALSE)</f>
        <v>0</v>
      </c>
      <c r="W2422" t="str">
        <f>VLOOKUP($D2422,Artslister!$A$1:$W$99,13,FALSE)</f>
        <v>(J.Presl &amp; C.Presl) F.K.Mey.</v>
      </c>
      <c r="X2422" t="e">
        <f>VLOOKUP($D2422,Artslister!$A$1:$W$99,15,FALSE)</f>
        <v>#REF!</v>
      </c>
      <c r="Y2422" t="str">
        <f>VLOOKUP($D2422,Artslister!$A$1:$W$99,17,FALSE)</f>
        <v>PH</v>
      </c>
    </row>
    <row r="2423" spans="1:25" hidden="1" x14ac:dyDescent="0.3">
      <c r="A2423" t="s">
        <v>20</v>
      </c>
      <c r="B2423">
        <v>2021</v>
      </c>
      <c r="C2423" t="s">
        <v>1346</v>
      </c>
      <c r="D2423" t="s">
        <v>1929</v>
      </c>
      <c r="E2423">
        <v>1</v>
      </c>
      <c r="G2423">
        <v>1</v>
      </c>
      <c r="L2423" t="str">
        <f>VLOOKUP($D2423,Artslister!$A$1:$W$99,2,FALSE)</f>
        <v>Noccaea caerulescens</v>
      </c>
      <c r="M2423" t="str">
        <f>VLOOKUP($D2423,Artslister!$A$1:$W$99,3,FALSE)</f>
        <v>101278</v>
      </c>
      <c r="N2423" t="str">
        <f>VLOOKUP($D2423,Artslister!$A$1:$W$99,4,FALSE)</f>
        <v>144118</v>
      </c>
      <c r="O2423" t="str">
        <f>VLOOKUP($D2423,Artslister!$A$1:$W$99,5,FALSE)</f>
        <v>Plantae</v>
      </c>
      <c r="P2423" t="str">
        <f>VLOOKUP($D2423,Artslister!$A$1:$W$99,6,FALSE)</f>
        <v>Magnoliophyta</v>
      </c>
      <c r="Q2423" t="str">
        <f>VLOOKUP($D2423,Artslister!$A$1:$W$99,7,FALSE)</f>
        <v>Eudicots</v>
      </c>
      <c r="R2423" t="str">
        <f>VLOOKUP($D2423,Artslister!$A$1:$W$99,8,FALSE)</f>
        <v>Brassicales</v>
      </c>
      <c r="S2423" t="str">
        <f>VLOOKUP($D2423,Artslister!$A$1:$W$99,9,FALSE)</f>
        <v>Brassicaceae</v>
      </c>
      <c r="T2423" t="str">
        <f>VLOOKUP($D2423,Artslister!$A$1:$W$99,10,FALSE)</f>
        <v>Noccaea</v>
      </c>
      <c r="U2423" t="str">
        <f>VLOOKUP($D2423,Artslister!$A$1:$W$99,11,FALSE)</f>
        <v>caerulescens</v>
      </c>
      <c r="V2423">
        <f>VLOOKUP($D2423,Artslister!$A$1:$W$99,12,FALSE)</f>
        <v>0</v>
      </c>
      <c r="W2423" t="str">
        <f>VLOOKUP($D2423,Artslister!$A$1:$W$99,13,FALSE)</f>
        <v>(J.Presl &amp; C.Presl) F.K.Mey.</v>
      </c>
      <c r="X2423" t="e">
        <f>VLOOKUP($D2423,Artslister!$A$1:$W$99,15,FALSE)</f>
        <v>#REF!</v>
      </c>
      <c r="Y2423" t="str">
        <f>VLOOKUP($D2423,Artslister!$A$1:$W$99,17,FALSE)</f>
        <v>PH</v>
      </c>
    </row>
    <row r="2424" spans="1:25" hidden="1" x14ac:dyDescent="0.3">
      <c r="A2424" t="s">
        <v>20</v>
      </c>
      <c r="B2424">
        <v>2021</v>
      </c>
      <c r="C2424" t="s">
        <v>1349</v>
      </c>
      <c r="D2424" t="s">
        <v>1929</v>
      </c>
      <c r="E2424">
        <v>5</v>
      </c>
      <c r="G2424">
        <v>1</v>
      </c>
      <c r="L2424" t="str">
        <f>VLOOKUP($D2424,Artslister!$A$1:$W$99,2,FALSE)</f>
        <v>Noccaea caerulescens</v>
      </c>
      <c r="M2424" t="str">
        <f>VLOOKUP($D2424,Artslister!$A$1:$W$99,3,FALSE)</f>
        <v>101278</v>
      </c>
      <c r="N2424" t="str">
        <f>VLOOKUP($D2424,Artslister!$A$1:$W$99,4,FALSE)</f>
        <v>144118</v>
      </c>
      <c r="O2424" t="str">
        <f>VLOOKUP($D2424,Artslister!$A$1:$W$99,5,FALSE)</f>
        <v>Plantae</v>
      </c>
      <c r="P2424" t="str">
        <f>VLOOKUP($D2424,Artslister!$A$1:$W$99,6,FALSE)</f>
        <v>Magnoliophyta</v>
      </c>
      <c r="Q2424" t="str">
        <f>VLOOKUP($D2424,Artslister!$A$1:$W$99,7,FALSE)</f>
        <v>Eudicots</v>
      </c>
      <c r="R2424" t="str">
        <f>VLOOKUP($D2424,Artslister!$A$1:$W$99,8,FALSE)</f>
        <v>Brassicales</v>
      </c>
      <c r="S2424" t="str">
        <f>VLOOKUP($D2424,Artslister!$A$1:$W$99,9,FALSE)</f>
        <v>Brassicaceae</v>
      </c>
      <c r="T2424" t="str">
        <f>VLOOKUP($D2424,Artslister!$A$1:$W$99,10,FALSE)</f>
        <v>Noccaea</v>
      </c>
      <c r="U2424" t="str">
        <f>VLOOKUP($D2424,Artslister!$A$1:$W$99,11,FALSE)</f>
        <v>caerulescens</v>
      </c>
      <c r="V2424">
        <f>VLOOKUP($D2424,Artslister!$A$1:$W$99,12,FALSE)</f>
        <v>0</v>
      </c>
      <c r="W2424" t="str">
        <f>VLOOKUP($D2424,Artslister!$A$1:$W$99,13,FALSE)</f>
        <v>(J.Presl &amp; C.Presl) F.K.Mey.</v>
      </c>
      <c r="X2424" t="e">
        <f>VLOOKUP($D2424,Artslister!$A$1:$W$99,15,FALSE)</f>
        <v>#REF!</v>
      </c>
      <c r="Y2424" t="str">
        <f>VLOOKUP($D2424,Artslister!$A$1:$W$99,17,FALSE)</f>
        <v>PH</v>
      </c>
    </row>
    <row r="2425" spans="1:25" hidden="1" x14ac:dyDescent="0.3">
      <c r="A2425" t="s">
        <v>20</v>
      </c>
      <c r="B2425">
        <v>2021</v>
      </c>
      <c r="C2425" t="s">
        <v>1348</v>
      </c>
      <c r="D2425" t="s">
        <v>1929</v>
      </c>
      <c r="E2425">
        <v>1</v>
      </c>
      <c r="G2425">
        <v>1</v>
      </c>
      <c r="L2425" t="str">
        <f>VLOOKUP($D2425,Artslister!$A$1:$W$99,2,FALSE)</f>
        <v>Noccaea caerulescens</v>
      </c>
      <c r="M2425" t="str">
        <f>VLOOKUP($D2425,Artslister!$A$1:$W$99,3,FALSE)</f>
        <v>101278</v>
      </c>
      <c r="N2425" t="str">
        <f>VLOOKUP($D2425,Artslister!$A$1:$W$99,4,FALSE)</f>
        <v>144118</v>
      </c>
      <c r="O2425" t="str">
        <f>VLOOKUP($D2425,Artslister!$A$1:$W$99,5,FALSE)</f>
        <v>Plantae</v>
      </c>
      <c r="P2425" t="str">
        <f>VLOOKUP($D2425,Artslister!$A$1:$W$99,6,FALSE)</f>
        <v>Magnoliophyta</v>
      </c>
      <c r="Q2425" t="str">
        <f>VLOOKUP($D2425,Artslister!$A$1:$W$99,7,FALSE)</f>
        <v>Eudicots</v>
      </c>
      <c r="R2425" t="str">
        <f>VLOOKUP($D2425,Artslister!$A$1:$W$99,8,FALSE)</f>
        <v>Brassicales</v>
      </c>
      <c r="S2425" t="str">
        <f>VLOOKUP($D2425,Artslister!$A$1:$W$99,9,FALSE)</f>
        <v>Brassicaceae</v>
      </c>
      <c r="T2425" t="str">
        <f>VLOOKUP($D2425,Artslister!$A$1:$W$99,10,FALSE)</f>
        <v>Noccaea</v>
      </c>
      <c r="U2425" t="str">
        <f>VLOOKUP($D2425,Artslister!$A$1:$W$99,11,FALSE)</f>
        <v>caerulescens</v>
      </c>
      <c r="V2425">
        <f>VLOOKUP($D2425,Artslister!$A$1:$W$99,12,FALSE)</f>
        <v>0</v>
      </c>
      <c r="W2425" t="str">
        <f>VLOOKUP($D2425,Artslister!$A$1:$W$99,13,FALSE)</f>
        <v>(J.Presl &amp; C.Presl) F.K.Mey.</v>
      </c>
      <c r="X2425" t="e">
        <f>VLOOKUP($D2425,Artslister!$A$1:$W$99,15,FALSE)</f>
        <v>#REF!</v>
      </c>
      <c r="Y2425" t="str">
        <f>VLOOKUP($D2425,Artslister!$A$1:$W$99,17,FALSE)</f>
        <v>PH</v>
      </c>
    </row>
    <row r="2426" spans="1:25" hidden="1" x14ac:dyDescent="0.3">
      <c r="A2426" t="s">
        <v>20</v>
      </c>
      <c r="B2426">
        <v>2021</v>
      </c>
      <c r="C2426" t="s">
        <v>1342</v>
      </c>
      <c r="D2426" t="s">
        <v>1929</v>
      </c>
      <c r="E2426">
        <v>1</v>
      </c>
      <c r="G2426">
        <v>1</v>
      </c>
      <c r="L2426" t="str">
        <f>VLOOKUP($D2426,Artslister!$A$1:$W$99,2,FALSE)</f>
        <v>Noccaea caerulescens</v>
      </c>
      <c r="M2426" t="str">
        <f>VLOOKUP($D2426,Artslister!$A$1:$W$99,3,FALSE)</f>
        <v>101278</v>
      </c>
      <c r="N2426" t="str">
        <f>VLOOKUP($D2426,Artslister!$A$1:$W$99,4,FALSE)</f>
        <v>144118</v>
      </c>
      <c r="O2426" t="str">
        <f>VLOOKUP($D2426,Artslister!$A$1:$W$99,5,FALSE)</f>
        <v>Plantae</v>
      </c>
      <c r="P2426" t="str">
        <f>VLOOKUP($D2426,Artslister!$A$1:$W$99,6,FALSE)</f>
        <v>Magnoliophyta</v>
      </c>
      <c r="Q2426" t="str">
        <f>VLOOKUP($D2426,Artslister!$A$1:$W$99,7,FALSE)</f>
        <v>Eudicots</v>
      </c>
      <c r="R2426" t="str">
        <f>VLOOKUP($D2426,Artslister!$A$1:$W$99,8,FALSE)</f>
        <v>Brassicales</v>
      </c>
      <c r="S2426" t="str">
        <f>VLOOKUP($D2426,Artslister!$A$1:$W$99,9,FALSE)</f>
        <v>Brassicaceae</v>
      </c>
      <c r="T2426" t="str">
        <f>VLOOKUP($D2426,Artslister!$A$1:$W$99,10,FALSE)</f>
        <v>Noccaea</v>
      </c>
      <c r="U2426" t="str">
        <f>VLOOKUP($D2426,Artslister!$A$1:$W$99,11,FALSE)</f>
        <v>caerulescens</v>
      </c>
      <c r="V2426">
        <f>VLOOKUP($D2426,Artslister!$A$1:$W$99,12,FALSE)</f>
        <v>0</v>
      </c>
      <c r="W2426" t="str">
        <f>VLOOKUP($D2426,Artslister!$A$1:$W$99,13,FALSE)</f>
        <v>(J.Presl &amp; C.Presl) F.K.Mey.</v>
      </c>
      <c r="X2426" t="e">
        <f>VLOOKUP($D2426,Artslister!$A$1:$W$99,15,FALSE)</f>
        <v>#REF!</v>
      </c>
      <c r="Y2426" t="str">
        <f>VLOOKUP($D2426,Artslister!$A$1:$W$99,17,FALSE)</f>
        <v>PH</v>
      </c>
    </row>
    <row r="2427" spans="1:25" hidden="1" x14ac:dyDescent="0.3">
      <c r="A2427" t="s">
        <v>1932</v>
      </c>
      <c r="B2427">
        <v>2021</v>
      </c>
      <c r="C2427" t="s">
        <v>1382</v>
      </c>
      <c r="D2427" t="s">
        <v>1929</v>
      </c>
      <c r="E2427">
        <v>1</v>
      </c>
      <c r="G2427">
        <v>1</v>
      </c>
      <c r="L2427" t="str">
        <f>VLOOKUP($D2427,Artslister!$A$1:$W$99,2,FALSE)</f>
        <v>Noccaea caerulescens</v>
      </c>
      <c r="M2427" t="str">
        <f>VLOOKUP($D2427,Artslister!$A$1:$W$99,3,FALSE)</f>
        <v>101278</v>
      </c>
      <c r="N2427" t="str">
        <f>VLOOKUP($D2427,Artslister!$A$1:$W$99,4,FALSE)</f>
        <v>144118</v>
      </c>
      <c r="O2427" t="str">
        <f>VLOOKUP($D2427,Artslister!$A$1:$W$99,5,FALSE)</f>
        <v>Plantae</v>
      </c>
      <c r="P2427" t="str">
        <f>VLOOKUP($D2427,Artslister!$A$1:$W$99,6,FALSE)</f>
        <v>Magnoliophyta</v>
      </c>
      <c r="Q2427" t="str">
        <f>VLOOKUP($D2427,Artslister!$A$1:$W$99,7,FALSE)</f>
        <v>Eudicots</v>
      </c>
      <c r="R2427" t="str">
        <f>VLOOKUP($D2427,Artslister!$A$1:$W$99,8,FALSE)</f>
        <v>Brassicales</v>
      </c>
      <c r="S2427" t="str">
        <f>VLOOKUP($D2427,Artslister!$A$1:$W$99,9,FALSE)</f>
        <v>Brassicaceae</v>
      </c>
      <c r="T2427" t="str">
        <f>VLOOKUP($D2427,Artslister!$A$1:$W$99,10,FALSE)</f>
        <v>Noccaea</v>
      </c>
      <c r="U2427" t="str">
        <f>VLOOKUP($D2427,Artslister!$A$1:$W$99,11,FALSE)</f>
        <v>caerulescens</v>
      </c>
      <c r="V2427">
        <f>VLOOKUP($D2427,Artslister!$A$1:$W$99,12,FALSE)</f>
        <v>0</v>
      </c>
      <c r="W2427" t="str">
        <f>VLOOKUP($D2427,Artslister!$A$1:$W$99,13,FALSE)</f>
        <v>(J.Presl &amp; C.Presl) F.K.Mey.</v>
      </c>
      <c r="X2427" t="e">
        <f>VLOOKUP($D2427,Artslister!$A$1:$W$99,15,FALSE)</f>
        <v>#REF!</v>
      </c>
      <c r="Y2427" t="str">
        <f>VLOOKUP($D2427,Artslister!$A$1:$W$99,17,FALSE)</f>
        <v>PH</v>
      </c>
    </row>
    <row r="2428" spans="1:25" hidden="1" x14ac:dyDescent="0.3">
      <c r="A2428" t="s">
        <v>1932</v>
      </c>
      <c r="B2428">
        <v>2021</v>
      </c>
      <c r="C2428" t="s">
        <v>1383</v>
      </c>
      <c r="D2428" t="s">
        <v>1929</v>
      </c>
      <c r="E2428">
        <v>1</v>
      </c>
      <c r="G2428">
        <v>1</v>
      </c>
      <c r="L2428" t="str">
        <f>VLOOKUP($D2428,Artslister!$A$1:$W$99,2,FALSE)</f>
        <v>Noccaea caerulescens</v>
      </c>
      <c r="M2428" t="str">
        <f>VLOOKUP($D2428,Artslister!$A$1:$W$99,3,FALSE)</f>
        <v>101278</v>
      </c>
      <c r="N2428" t="str">
        <f>VLOOKUP($D2428,Artslister!$A$1:$W$99,4,FALSE)</f>
        <v>144118</v>
      </c>
      <c r="O2428" t="str">
        <f>VLOOKUP($D2428,Artslister!$A$1:$W$99,5,FALSE)</f>
        <v>Plantae</v>
      </c>
      <c r="P2428" t="str">
        <f>VLOOKUP($D2428,Artslister!$A$1:$W$99,6,FALSE)</f>
        <v>Magnoliophyta</v>
      </c>
      <c r="Q2428" t="str">
        <f>VLOOKUP($D2428,Artslister!$A$1:$W$99,7,FALSE)</f>
        <v>Eudicots</v>
      </c>
      <c r="R2428" t="str">
        <f>VLOOKUP($D2428,Artslister!$A$1:$W$99,8,FALSE)</f>
        <v>Brassicales</v>
      </c>
      <c r="S2428" t="str">
        <f>VLOOKUP($D2428,Artslister!$A$1:$W$99,9,FALSE)</f>
        <v>Brassicaceae</v>
      </c>
      <c r="T2428" t="str">
        <f>VLOOKUP($D2428,Artslister!$A$1:$W$99,10,FALSE)</f>
        <v>Noccaea</v>
      </c>
      <c r="U2428" t="str">
        <f>VLOOKUP($D2428,Artslister!$A$1:$W$99,11,FALSE)</f>
        <v>caerulescens</v>
      </c>
      <c r="V2428">
        <f>VLOOKUP($D2428,Artslister!$A$1:$W$99,12,FALSE)</f>
        <v>0</v>
      </c>
      <c r="W2428" t="str">
        <f>VLOOKUP($D2428,Artslister!$A$1:$W$99,13,FALSE)</f>
        <v>(J.Presl &amp; C.Presl) F.K.Mey.</v>
      </c>
      <c r="X2428" t="e">
        <f>VLOOKUP($D2428,Artslister!$A$1:$W$99,15,FALSE)</f>
        <v>#REF!</v>
      </c>
      <c r="Y2428" t="str">
        <f>VLOOKUP($D2428,Artslister!$A$1:$W$99,17,FALSE)</f>
        <v>PH</v>
      </c>
    </row>
    <row r="2429" spans="1:25" hidden="1" x14ac:dyDescent="0.3">
      <c r="A2429" t="s">
        <v>150</v>
      </c>
      <c r="B2429">
        <v>2021</v>
      </c>
      <c r="C2429" t="s">
        <v>1545</v>
      </c>
      <c r="D2429" t="s">
        <v>1929</v>
      </c>
      <c r="E2429">
        <v>2</v>
      </c>
      <c r="G2429">
        <v>1</v>
      </c>
      <c r="L2429" t="str">
        <f>VLOOKUP($D2429,Artslister!$A$1:$W$99,2,FALSE)</f>
        <v>Noccaea caerulescens</v>
      </c>
      <c r="M2429" t="str">
        <f>VLOOKUP($D2429,Artslister!$A$1:$W$99,3,FALSE)</f>
        <v>101278</v>
      </c>
      <c r="N2429" t="str">
        <f>VLOOKUP($D2429,Artslister!$A$1:$W$99,4,FALSE)</f>
        <v>144118</v>
      </c>
      <c r="O2429" t="str">
        <f>VLOOKUP($D2429,Artslister!$A$1:$W$99,5,FALSE)</f>
        <v>Plantae</v>
      </c>
      <c r="P2429" t="str">
        <f>VLOOKUP($D2429,Artslister!$A$1:$W$99,6,FALSE)</f>
        <v>Magnoliophyta</v>
      </c>
      <c r="Q2429" t="str">
        <f>VLOOKUP($D2429,Artslister!$A$1:$W$99,7,FALSE)</f>
        <v>Eudicots</v>
      </c>
      <c r="R2429" t="str">
        <f>VLOOKUP($D2429,Artslister!$A$1:$W$99,8,FALSE)</f>
        <v>Brassicales</v>
      </c>
      <c r="S2429" t="str">
        <f>VLOOKUP($D2429,Artslister!$A$1:$W$99,9,FALSE)</f>
        <v>Brassicaceae</v>
      </c>
      <c r="T2429" t="str">
        <f>VLOOKUP($D2429,Artslister!$A$1:$W$99,10,FALSE)</f>
        <v>Noccaea</v>
      </c>
      <c r="U2429" t="str">
        <f>VLOOKUP($D2429,Artslister!$A$1:$W$99,11,FALSE)</f>
        <v>caerulescens</v>
      </c>
      <c r="V2429">
        <f>VLOOKUP($D2429,Artslister!$A$1:$W$99,12,FALSE)</f>
        <v>0</v>
      </c>
      <c r="W2429" t="str">
        <f>VLOOKUP($D2429,Artslister!$A$1:$W$99,13,FALSE)</f>
        <v>(J.Presl &amp; C.Presl) F.K.Mey.</v>
      </c>
      <c r="X2429" t="e">
        <f>VLOOKUP($D2429,Artslister!$A$1:$W$99,15,FALSE)</f>
        <v>#REF!</v>
      </c>
      <c r="Y2429" t="str">
        <f>VLOOKUP($D2429,Artslister!$A$1:$W$99,17,FALSE)</f>
        <v>PH</v>
      </c>
    </row>
    <row r="2430" spans="1:25" hidden="1" x14ac:dyDescent="0.3">
      <c r="A2430" t="s">
        <v>150</v>
      </c>
      <c r="B2430">
        <v>2021</v>
      </c>
      <c r="C2430" t="s">
        <v>1546</v>
      </c>
      <c r="D2430" t="s">
        <v>1929</v>
      </c>
      <c r="E2430">
        <v>1</v>
      </c>
      <c r="G2430">
        <v>1</v>
      </c>
      <c r="L2430" t="str">
        <f>VLOOKUP($D2430,Artslister!$A$1:$W$99,2,FALSE)</f>
        <v>Noccaea caerulescens</v>
      </c>
      <c r="M2430" t="str">
        <f>VLOOKUP($D2430,Artslister!$A$1:$W$99,3,FALSE)</f>
        <v>101278</v>
      </c>
      <c r="N2430" t="str">
        <f>VLOOKUP($D2430,Artslister!$A$1:$W$99,4,FALSE)</f>
        <v>144118</v>
      </c>
      <c r="O2430" t="str">
        <f>VLOOKUP($D2430,Artslister!$A$1:$W$99,5,FALSE)</f>
        <v>Plantae</v>
      </c>
      <c r="P2430" t="str">
        <f>VLOOKUP($D2430,Artslister!$A$1:$W$99,6,FALSE)</f>
        <v>Magnoliophyta</v>
      </c>
      <c r="Q2430" t="str">
        <f>VLOOKUP($D2430,Artslister!$A$1:$W$99,7,FALSE)</f>
        <v>Eudicots</v>
      </c>
      <c r="R2430" t="str">
        <f>VLOOKUP($D2430,Artslister!$A$1:$W$99,8,FALSE)</f>
        <v>Brassicales</v>
      </c>
      <c r="S2430" t="str">
        <f>VLOOKUP($D2430,Artslister!$A$1:$W$99,9,FALSE)</f>
        <v>Brassicaceae</v>
      </c>
      <c r="T2430" t="str">
        <f>VLOOKUP($D2430,Artslister!$A$1:$W$99,10,FALSE)</f>
        <v>Noccaea</v>
      </c>
      <c r="U2430" t="str">
        <f>VLOOKUP($D2430,Artslister!$A$1:$W$99,11,FALSE)</f>
        <v>caerulescens</v>
      </c>
      <c r="V2430">
        <f>VLOOKUP($D2430,Artslister!$A$1:$W$99,12,FALSE)</f>
        <v>0</v>
      </c>
      <c r="W2430" t="str">
        <f>VLOOKUP($D2430,Artslister!$A$1:$W$99,13,FALSE)</f>
        <v>(J.Presl &amp; C.Presl) F.K.Mey.</v>
      </c>
      <c r="X2430" t="e">
        <f>VLOOKUP($D2430,Artslister!$A$1:$W$99,15,FALSE)</f>
        <v>#REF!</v>
      </c>
      <c r="Y2430" t="str">
        <f>VLOOKUP($D2430,Artslister!$A$1:$W$99,17,FALSE)</f>
        <v>PH</v>
      </c>
    </row>
    <row r="2431" spans="1:25" hidden="1" x14ac:dyDescent="0.3">
      <c r="A2431" t="s">
        <v>150</v>
      </c>
      <c r="B2431">
        <v>2021</v>
      </c>
      <c r="C2431" t="s">
        <v>1553</v>
      </c>
      <c r="D2431" t="s">
        <v>1929</v>
      </c>
      <c r="E2431">
        <v>1</v>
      </c>
      <c r="G2431">
        <v>1</v>
      </c>
      <c r="L2431" t="str">
        <f>VLOOKUP($D2431,Artslister!$A$1:$W$99,2,FALSE)</f>
        <v>Noccaea caerulescens</v>
      </c>
      <c r="M2431" t="str">
        <f>VLOOKUP($D2431,Artslister!$A$1:$W$99,3,FALSE)</f>
        <v>101278</v>
      </c>
      <c r="N2431" t="str">
        <f>VLOOKUP($D2431,Artslister!$A$1:$W$99,4,FALSE)</f>
        <v>144118</v>
      </c>
      <c r="O2431" t="str">
        <f>VLOOKUP($D2431,Artslister!$A$1:$W$99,5,FALSE)</f>
        <v>Plantae</v>
      </c>
      <c r="P2431" t="str">
        <f>VLOOKUP($D2431,Artslister!$A$1:$W$99,6,FALSE)</f>
        <v>Magnoliophyta</v>
      </c>
      <c r="Q2431" t="str">
        <f>VLOOKUP($D2431,Artslister!$A$1:$W$99,7,FALSE)</f>
        <v>Eudicots</v>
      </c>
      <c r="R2431" t="str">
        <f>VLOOKUP($D2431,Artslister!$A$1:$W$99,8,FALSE)</f>
        <v>Brassicales</v>
      </c>
      <c r="S2431" t="str">
        <f>VLOOKUP($D2431,Artslister!$A$1:$W$99,9,FALSE)</f>
        <v>Brassicaceae</v>
      </c>
      <c r="T2431" t="str">
        <f>VLOOKUP($D2431,Artslister!$A$1:$W$99,10,FALSE)</f>
        <v>Noccaea</v>
      </c>
      <c r="U2431" t="str">
        <f>VLOOKUP($D2431,Artslister!$A$1:$W$99,11,FALSE)</f>
        <v>caerulescens</v>
      </c>
      <c r="V2431">
        <f>VLOOKUP($D2431,Artslister!$A$1:$W$99,12,FALSE)</f>
        <v>0</v>
      </c>
      <c r="W2431" t="str">
        <f>VLOOKUP($D2431,Artslister!$A$1:$W$99,13,FALSE)</f>
        <v>(J.Presl &amp; C.Presl) F.K.Mey.</v>
      </c>
      <c r="X2431" t="e">
        <f>VLOOKUP($D2431,Artslister!$A$1:$W$99,15,FALSE)</f>
        <v>#REF!</v>
      </c>
      <c r="Y2431" t="str">
        <f>VLOOKUP($D2431,Artslister!$A$1:$W$99,17,FALSE)</f>
        <v>PH</v>
      </c>
    </row>
    <row r="2432" spans="1:25" hidden="1" x14ac:dyDescent="0.3">
      <c r="A2432" t="s">
        <v>150</v>
      </c>
      <c r="B2432">
        <v>2021</v>
      </c>
      <c r="C2432" t="s">
        <v>1549</v>
      </c>
      <c r="D2432" t="s">
        <v>1929</v>
      </c>
      <c r="E2432">
        <v>1</v>
      </c>
      <c r="G2432">
        <v>1</v>
      </c>
      <c r="L2432" t="str">
        <f>VLOOKUP($D2432,Artslister!$A$1:$W$99,2,FALSE)</f>
        <v>Noccaea caerulescens</v>
      </c>
      <c r="M2432" t="str">
        <f>VLOOKUP($D2432,Artslister!$A$1:$W$99,3,FALSE)</f>
        <v>101278</v>
      </c>
      <c r="N2432" t="str">
        <f>VLOOKUP($D2432,Artslister!$A$1:$W$99,4,FALSE)</f>
        <v>144118</v>
      </c>
      <c r="O2432" t="str">
        <f>VLOOKUP($D2432,Artslister!$A$1:$W$99,5,FALSE)</f>
        <v>Plantae</v>
      </c>
      <c r="P2432" t="str">
        <f>VLOOKUP($D2432,Artslister!$A$1:$W$99,6,FALSE)</f>
        <v>Magnoliophyta</v>
      </c>
      <c r="Q2432" t="str">
        <f>VLOOKUP($D2432,Artslister!$A$1:$W$99,7,FALSE)</f>
        <v>Eudicots</v>
      </c>
      <c r="R2432" t="str">
        <f>VLOOKUP($D2432,Artslister!$A$1:$W$99,8,FALSE)</f>
        <v>Brassicales</v>
      </c>
      <c r="S2432" t="str">
        <f>VLOOKUP($D2432,Artslister!$A$1:$W$99,9,FALSE)</f>
        <v>Brassicaceae</v>
      </c>
      <c r="T2432" t="str">
        <f>VLOOKUP($D2432,Artslister!$A$1:$W$99,10,FALSE)</f>
        <v>Noccaea</v>
      </c>
      <c r="U2432" t="str">
        <f>VLOOKUP($D2432,Artslister!$A$1:$W$99,11,FALSE)</f>
        <v>caerulescens</v>
      </c>
      <c r="V2432">
        <f>VLOOKUP($D2432,Artslister!$A$1:$W$99,12,FALSE)</f>
        <v>0</v>
      </c>
      <c r="W2432" t="str">
        <f>VLOOKUP($D2432,Artslister!$A$1:$W$99,13,FALSE)</f>
        <v>(J.Presl &amp; C.Presl) F.K.Mey.</v>
      </c>
      <c r="X2432" t="e">
        <f>VLOOKUP($D2432,Artslister!$A$1:$W$99,15,FALSE)</f>
        <v>#REF!</v>
      </c>
      <c r="Y2432" t="str">
        <f>VLOOKUP($D2432,Artslister!$A$1:$W$99,17,FALSE)</f>
        <v>PH</v>
      </c>
    </row>
    <row r="2433" spans="1:25" hidden="1" x14ac:dyDescent="0.3">
      <c r="A2433" t="s">
        <v>150</v>
      </c>
      <c r="B2433">
        <v>2021</v>
      </c>
      <c r="C2433" t="s">
        <v>1544</v>
      </c>
      <c r="D2433" t="s">
        <v>1929</v>
      </c>
      <c r="E2433">
        <v>1</v>
      </c>
      <c r="G2433">
        <v>1</v>
      </c>
      <c r="L2433" t="str">
        <f>VLOOKUP($D2433,Artslister!$A$1:$W$99,2,FALSE)</f>
        <v>Noccaea caerulescens</v>
      </c>
      <c r="M2433" t="str">
        <f>VLOOKUP($D2433,Artslister!$A$1:$W$99,3,FALSE)</f>
        <v>101278</v>
      </c>
      <c r="N2433" t="str">
        <f>VLOOKUP($D2433,Artslister!$A$1:$W$99,4,FALSE)</f>
        <v>144118</v>
      </c>
      <c r="O2433" t="str">
        <f>VLOOKUP($D2433,Artslister!$A$1:$W$99,5,FALSE)</f>
        <v>Plantae</v>
      </c>
      <c r="P2433" t="str">
        <f>VLOOKUP($D2433,Artslister!$A$1:$W$99,6,FALSE)</f>
        <v>Magnoliophyta</v>
      </c>
      <c r="Q2433" t="str">
        <f>VLOOKUP($D2433,Artslister!$A$1:$W$99,7,FALSE)</f>
        <v>Eudicots</v>
      </c>
      <c r="R2433" t="str">
        <f>VLOOKUP($D2433,Artslister!$A$1:$W$99,8,FALSE)</f>
        <v>Brassicales</v>
      </c>
      <c r="S2433" t="str">
        <f>VLOOKUP($D2433,Artslister!$A$1:$W$99,9,FALSE)</f>
        <v>Brassicaceae</v>
      </c>
      <c r="T2433" t="str">
        <f>VLOOKUP($D2433,Artslister!$A$1:$W$99,10,FALSE)</f>
        <v>Noccaea</v>
      </c>
      <c r="U2433" t="str">
        <f>VLOOKUP($D2433,Artslister!$A$1:$W$99,11,FALSE)</f>
        <v>caerulescens</v>
      </c>
      <c r="V2433">
        <f>VLOOKUP($D2433,Artslister!$A$1:$W$99,12,FALSE)</f>
        <v>0</v>
      </c>
      <c r="W2433" t="str">
        <f>VLOOKUP($D2433,Artslister!$A$1:$W$99,13,FALSE)</f>
        <v>(J.Presl &amp; C.Presl) F.K.Mey.</v>
      </c>
      <c r="X2433" t="e">
        <f>VLOOKUP($D2433,Artslister!$A$1:$W$99,15,FALSE)</f>
        <v>#REF!</v>
      </c>
      <c r="Y2433" t="str">
        <f>VLOOKUP($D2433,Artslister!$A$1:$W$99,17,FALSE)</f>
        <v>PH</v>
      </c>
    </row>
    <row r="2434" spans="1:25" hidden="1" x14ac:dyDescent="0.3">
      <c r="A2434" t="s">
        <v>150</v>
      </c>
      <c r="B2434">
        <v>2021</v>
      </c>
      <c r="C2434" t="s">
        <v>1548</v>
      </c>
      <c r="D2434" t="s">
        <v>1929</v>
      </c>
      <c r="E2434">
        <v>1</v>
      </c>
      <c r="G2434">
        <v>1</v>
      </c>
      <c r="L2434" t="str">
        <f>VLOOKUP($D2434,Artslister!$A$1:$W$99,2,FALSE)</f>
        <v>Noccaea caerulescens</v>
      </c>
      <c r="M2434" t="str">
        <f>VLOOKUP($D2434,Artslister!$A$1:$W$99,3,FALSE)</f>
        <v>101278</v>
      </c>
      <c r="N2434" t="str">
        <f>VLOOKUP($D2434,Artslister!$A$1:$W$99,4,FALSE)</f>
        <v>144118</v>
      </c>
      <c r="O2434" t="str">
        <f>VLOOKUP($D2434,Artslister!$A$1:$W$99,5,FALSE)</f>
        <v>Plantae</v>
      </c>
      <c r="P2434" t="str">
        <f>VLOOKUP($D2434,Artslister!$A$1:$W$99,6,FALSE)</f>
        <v>Magnoliophyta</v>
      </c>
      <c r="Q2434" t="str">
        <f>VLOOKUP($D2434,Artslister!$A$1:$W$99,7,FALSE)</f>
        <v>Eudicots</v>
      </c>
      <c r="R2434" t="str">
        <f>VLOOKUP($D2434,Artslister!$A$1:$W$99,8,FALSE)</f>
        <v>Brassicales</v>
      </c>
      <c r="S2434" t="str">
        <f>VLOOKUP($D2434,Artslister!$A$1:$W$99,9,FALSE)</f>
        <v>Brassicaceae</v>
      </c>
      <c r="T2434" t="str">
        <f>VLOOKUP($D2434,Artslister!$A$1:$W$99,10,FALSE)</f>
        <v>Noccaea</v>
      </c>
      <c r="U2434" t="str">
        <f>VLOOKUP($D2434,Artslister!$A$1:$W$99,11,FALSE)</f>
        <v>caerulescens</v>
      </c>
      <c r="V2434">
        <f>VLOOKUP($D2434,Artslister!$A$1:$W$99,12,FALSE)</f>
        <v>0</v>
      </c>
      <c r="W2434" t="str">
        <f>VLOOKUP($D2434,Artslister!$A$1:$W$99,13,FALSE)</f>
        <v>(J.Presl &amp; C.Presl) F.K.Mey.</v>
      </c>
      <c r="X2434" t="e">
        <f>VLOOKUP($D2434,Artslister!$A$1:$W$99,15,FALSE)</f>
        <v>#REF!</v>
      </c>
      <c r="Y2434" t="str">
        <f>VLOOKUP($D2434,Artslister!$A$1:$W$99,17,FALSE)</f>
        <v>PH</v>
      </c>
    </row>
    <row r="2435" spans="1:25" hidden="1" x14ac:dyDescent="0.3">
      <c r="A2435" t="s">
        <v>150</v>
      </c>
      <c r="B2435">
        <v>2021</v>
      </c>
      <c r="C2435" t="s">
        <v>1551</v>
      </c>
      <c r="D2435" t="s">
        <v>1929</v>
      </c>
      <c r="E2435">
        <v>1</v>
      </c>
      <c r="G2435">
        <v>1</v>
      </c>
      <c r="L2435" t="str">
        <f>VLOOKUP($D2435,Artslister!$A$1:$W$99,2,FALSE)</f>
        <v>Noccaea caerulescens</v>
      </c>
      <c r="M2435" t="str">
        <f>VLOOKUP($D2435,Artslister!$A$1:$W$99,3,FALSE)</f>
        <v>101278</v>
      </c>
      <c r="N2435" t="str">
        <f>VLOOKUP($D2435,Artslister!$A$1:$W$99,4,FALSE)</f>
        <v>144118</v>
      </c>
      <c r="O2435" t="str">
        <f>VLOOKUP($D2435,Artslister!$A$1:$W$99,5,FALSE)</f>
        <v>Plantae</v>
      </c>
      <c r="P2435" t="str">
        <f>VLOOKUP($D2435,Artslister!$A$1:$W$99,6,FALSE)</f>
        <v>Magnoliophyta</v>
      </c>
      <c r="Q2435" t="str">
        <f>VLOOKUP($D2435,Artslister!$A$1:$W$99,7,FALSE)</f>
        <v>Eudicots</v>
      </c>
      <c r="R2435" t="str">
        <f>VLOOKUP($D2435,Artslister!$A$1:$W$99,8,FALSE)</f>
        <v>Brassicales</v>
      </c>
      <c r="S2435" t="str">
        <f>VLOOKUP($D2435,Artslister!$A$1:$W$99,9,FALSE)</f>
        <v>Brassicaceae</v>
      </c>
      <c r="T2435" t="str">
        <f>VLOOKUP($D2435,Artslister!$A$1:$W$99,10,FALSE)</f>
        <v>Noccaea</v>
      </c>
      <c r="U2435" t="str">
        <f>VLOOKUP($D2435,Artslister!$A$1:$W$99,11,FALSE)</f>
        <v>caerulescens</v>
      </c>
      <c r="V2435">
        <f>VLOOKUP($D2435,Artslister!$A$1:$W$99,12,FALSE)</f>
        <v>0</v>
      </c>
      <c r="W2435" t="str">
        <f>VLOOKUP($D2435,Artslister!$A$1:$W$99,13,FALSE)</f>
        <v>(J.Presl &amp; C.Presl) F.K.Mey.</v>
      </c>
      <c r="X2435" t="e">
        <f>VLOOKUP($D2435,Artslister!$A$1:$W$99,15,FALSE)</f>
        <v>#REF!</v>
      </c>
      <c r="Y2435" t="str">
        <f>VLOOKUP($D2435,Artslister!$A$1:$W$99,17,FALSE)</f>
        <v>PH</v>
      </c>
    </row>
    <row r="2436" spans="1:25" hidden="1" x14ac:dyDescent="0.3">
      <c r="A2436" t="s">
        <v>150</v>
      </c>
      <c r="B2436">
        <v>2021</v>
      </c>
      <c r="C2436" t="s">
        <v>1552</v>
      </c>
      <c r="D2436" t="s">
        <v>1929</v>
      </c>
      <c r="E2436">
        <v>1</v>
      </c>
      <c r="G2436">
        <v>1</v>
      </c>
      <c r="L2436" t="str">
        <f>VLOOKUP($D2436,Artslister!$A$1:$W$99,2,FALSE)</f>
        <v>Noccaea caerulescens</v>
      </c>
      <c r="M2436" t="str">
        <f>VLOOKUP($D2436,Artslister!$A$1:$W$99,3,FALSE)</f>
        <v>101278</v>
      </c>
      <c r="N2436" t="str">
        <f>VLOOKUP($D2436,Artslister!$A$1:$W$99,4,FALSE)</f>
        <v>144118</v>
      </c>
      <c r="O2436" t="str">
        <f>VLOOKUP($D2436,Artslister!$A$1:$W$99,5,FALSE)</f>
        <v>Plantae</v>
      </c>
      <c r="P2436" t="str">
        <f>VLOOKUP($D2436,Artslister!$A$1:$W$99,6,FALSE)</f>
        <v>Magnoliophyta</v>
      </c>
      <c r="Q2436" t="str">
        <f>VLOOKUP($D2436,Artslister!$A$1:$W$99,7,FALSE)</f>
        <v>Eudicots</v>
      </c>
      <c r="R2436" t="str">
        <f>VLOOKUP($D2436,Artslister!$A$1:$W$99,8,FALSE)</f>
        <v>Brassicales</v>
      </c>
      <c r="S2436" t="str">
        <f>VLOOKUP($D2436,Artslister!$A$1:$W$99,9,FALSE)</f>
        <v>Brassicaceae</v>
      </c>
      <c r="T2436" t="str">
        <f>VLOOKUP($D2436,Artslister!$A$1:$W$99,10,FALSE)</f>
        <v>Noccaea</v>
      </c>
      <c r="U2436" t="str">
        <f>VLOOKUP($D2436,Artslister!$A$1:$W$99,11,FALSE)</f>
        <v>caerulescens</v>
      </c>
      <c r="V2436">
        <f>VLOOKUP($D2436,Artslister!$A$1:$W$99,12,FALSE)</f>
        <v>0</v>
      </c>
      <c r="W2436" t="str">
        <f>VLOOKUP($D2436,Artslister!$A$1:$W$99,13,FALSE)</f>
        <v>(J.Presl &amp; C.Presl) F.K.Mey.</v>
      </c>
      <c r="X2436" t="e">
        <f>VLOOKUP($D2436,Artslister!$A$1:$W$99,15,FALSE)</f>
        <v>#REF!</v>
      </c>
      <c r="Y2436" t="str">
        <f>VLOOKUP($D2436,Artslister!$A$1:$W$99,17,FALSE)</f>
        <v>PH</v>
      </c>
    </row>
    <row r="2437" spans="1:25" hidden="1" x14ac:dyDescent="0.3">
      <c r="A2437" t="s">
        <v>150</v>
      </c>
      <c r="B2437">
        <v>2021</v>
      </c>
      <c r="C2437" t="s">
        <v>1550</v>
      </c>
      <c r="D2437" t="s">
        <v>1929</v>
      </c>
      <c r="E2437">
        <v>1</v>
      </c>
      <c r="G2437">
        <v>1</v>
      </c>
      <c r="L2437" t="str">
        <f>VLOOKUP($D2437,Artslister!$A$1:$W$99,2,FALSE)</f>
        <v>Noccaea caerulescens</v>
      </c>
      <c r="M2437" t="str">
        <f>VLOOKUP($D2437,Artslister!$A$1:$W$99,3,FALSE)</f>
        <v>101278</v>
      </c>
      <c r="N2437" t="str">
        <f>VLOOKUP($D2437,Artslister!$A$1:$W$99,4,FALSE)</f>
        <v>144118</v>
      </c>
      <c r="O2437" t="str">
        <f>VLOOKUP($D2437,Artslister!$A$1:$W$99,5,FALSE)</f>
        <v>Plantae</v>
      </c>
      <c r="P2437" t="str">
        <f>VLOOKUP($D2437,Artslister!$A$1:$W$99,6,FALSE)</f>
        <v>Magnoliophyta</v>
      </c>
      <c r="Q2437" t="str">
        <f>VLOOKUP($D2437,Artslister!$A$1:$W$99,7,FALSE)</f>
        <v>Eudicots</v>
      </c>
      <c r="R2437" t="str">
        <f>VLOOKUP($D2437,Artslister!$A$1:$W$99,8,FALSE)</f>
        <v>Brassicales</v>
      </c>
      <c r="S2437" t="str">
        <f>VLOOKUP($D2437,Artslister!$A$1:$W$99,9,FALSE)</f>
        <v>Brassicaceae</v>
      </c>
      <c r="T2437" t="str">
        <f>VLOOKUP($D2437,Artslister!$A$1:$W$99,10,FALSE)</f>
        <v>Noccaea</v>
      </c>
      <c r="U2437" t="str">
        <f>VLOOKUP($D2437,Artslister!$A$1:$W$99,11,FALSE)</f>
        <v>caerulescens</v>
      </c>
      <c r="V2437">
        <f>VLOOKUP($D2437,Artslister!$A$1:$W$99,12,FALSE)</f>
        <v>0</v>
      </c>
      <c r="W2437" t="str">
        <f>VLOOKUP($D2437,Artslister!$A$1:$W$99,13,FALSE)</f>
        <v>(J.Presl &amp; C.Presl) F.K.Mey.</v>
      </c>
      <c r="X2437" t="e">
        <f>VLOOKUP($D2437,Artslister!$A$1:$W$99,15,FALSE)</f>
        <v>#REF!</v>
      </c>
      <c r="Y2437" t="str">
        <f>VLOOKUP($D2437,Artslister!$A$1:$W$99,17,FALSE)</f>
        <v>PH</v>
      </c>
    </row>
    <row r="2438" spans="1:25" hidden="1" x14ac:dyDescent="0.3">
      <c r="A2438" t="s">
        <v>150</v>
      </c>
      <c r="B2438">
        <v>2021</v>
      </c>
      <c r="C2438" t="s">
        <v>1547</v>
      </c>
      <c r="D2438" t="s">
        <v>1929</v>
      </c>
      <c r="E2438">
        <v>1</v>
      </c>
      <c r="G2438">
        <v>1</v>
      </c>
      <c r="L2438" t="str">
        <f>VLOOKUP($D2438,Artslister!$A$1:$W$99,2,FALSE)</f>
        <v>Noccaea caerulescens</v>
      </c>
      <c r="M2438" t="str">
        <f>VLOOKUP($D2438,Artslister!$A$1:$W$99,3,FALSE)</f>
        <v>101278</v>
      </c>
      <c r="N2438" t="str">
        <f>VLOOKUP($D2438,Artslister!$A$1:$W$99,4,FALSE)</f>
        <v>144118</v>
      </c>
      <c r="O2438" t="str">
        <f>VLOOKUP($D2438,Artslister!$A$1:$W$99,5,FALSE)</f>
        <v>Plantae</v>
      </c>
      <c r="P2438" t="str">
        <f>VLOOKUP($D2438,Artslister!$A$1:$W$99,6,FALSE)</f>
        <v>Magnoliophyta</v>
      </c>
      <c r="Q2438" t="str">
        <f>VLOOKUP($D2438,Artslister!$A$1:$W$99,7,FALSE)</f>
        <v>Eudicots</v>
      </c>
      <c r="R2438" t="str">
        <f>VLOOKUP($D2438,Artslister!$A$1:$W$99,8,FALSE)</f>
        <v>Brassicales</v>
      </c>
      <c r="S2438" t="str">
        <f>VLOOKUP($D2438,Artslister!$A$1:$W$99,9,FALSE)</f>
        <v>Brassicaceae</v>
      </c>
      <c r="T2438" t="str">
        <f>VLOOKUP($D2438,Artslister!$A$1:$W$99,10,FALSE)</f>
        <v>Noccaea</v>
      </c>
      <c r="U2438" t="str">
        <f>VLOOKUP($D2438,Artslister!$A$1:$W$99,11,FALSE)</f>
        <v>caerulescens</v>
      </c>
      <c r="V2438">
        <f>VLOOKUP($D2438,Artslister!$A$1:$W$99,12,FALSE)</f>
        <v>0</v>
      </c>
      <c r="W2438" t="str">
        <f>VLOOKUP($D2438,Artslister!$A$1:$W$99,13,FALSE)</f>
        <v>(J.Presl &amp; C.Presl) F.K.Mey.</v>
      </c>
      <c r="X2438" t="e">
        <f>VLOOKUP($D2438,Artslister!$A$1:$W$99,15,FALSE)</f>
        <v>#REF!</v>
      </c>
      <c r="Y2438" t="str">
        <f>VLOOKUP($D2438,Artslister!$A$1:$W$99,17,FALSE)</f>
        <v>PH</v>
      </c>
    </row>
    <row r="2439" spans="1:25" hidden="1" x14ac:dyDescent="0.3">
      <c r="A2439" t="s">
        <v>76</v>
      </c>
      <c r="B2439">
        <v>2021</v>
      </c>
      <c r="C2439" t="s">
        <v>1554</v>
      </c>
      <c r="D2439" t="s">
        <v>1929</v>
      </c>
      <c r="E2439">
        <v>0.1</v>
      </c>
      <c r="G2439">
        <v>1</v>
      </c>
      <c r="L2439" t="str">
        <f>VLOOKUP($D2439,Artslister!$A$1:$W$99,2,FALSE)</f>
        <v>Noccaea caerulescens</v>
      </c>
      <c r="M2439" t="str">
        <f>VLOOKUP($D2439,Artslister!$A$1:$W$99,3,FALSE)</f>
        <v>101278</v>
      </c>
      <c r="N2439" t="str">
        <f>VLOOKUP($D2439,Artslister!$A$1:$W$99,4,FALSE)</f>
        <v>144118</v>
      </c>
      <c r="O2439" t="str">
        <f>VLOOKUP($D2439,Artslister!$A$1:$W$99,5,FALSE)</f>
        <v>Plantae</v>
      </c>
      <c r="P2439" t="str">
        <f>VLOOKUP($D2439,Artslister!$A$1:$W$99,6,FALSE)</f>
        <v>Magnoliophyta</v>
      </c>
      <c r="Q2439" t="str">
        <f>VLOOKUP($D2439,Artslister!$A$1:$W$99,7,FALSE)</f>
        <v>Eudicots</v>
      </c>
      <c r="R2439" t="str">
        <f>VLOOKUP($D2439,Artslister!$A$1:$W$99,8,FALSE)</f>
        <v>Brassicales</v>
      </c>
      <c r="S2439" t="str">
        <f>VLOOKUP($D2439,Artslister!$A$1:$W$99,9,FALSE)</f>
        <v>Brassicaceae</v>
      </c>
      <c r="T2439" t="str">
        <f>VLOOKUP($D2439,Artslister!$A$1:$W$99,10,FALSE)</f>
        <v>Noccaea</v>
      </c>
      <c r="U2439" t="str">
        <f>VLOOKUP($D2439,Artslister!$A$1:$W$99,11,FALSE)</f>
        <v>caerulescens</v>
      </c>
      <c r="V2439">
        <f>VLOOKUP($D2439,Artslister!$A$1:$W$99,12,FALSE)</f>
        <v>0</v>
      </c>
      <c r="W2439" t="str">
        <f>VLOOKUP($D2439,Artslister!$A$1:$W$99,13,FALSE)</f>
        <v>(J.Presl &amp; C.Presl) F.K.Mey.</v>
      </c>
      <c r="X2439" t="e">
        <f>VLOOKUP($D2439,Artslister!$A$1:$W$99,15,FALSE)</f>
        <v>#REF!</v>
      </c>
      <c r="Y2439" t="str">
        <f>VLOOKUP($D2439,Artslister!$A$1:$W$99,17,FALSE)</f>
        <v>PH</v>
      </c>
    </row>
    <row r="2440" spans="1:25" hidden="1" x14ac:dyDescent="0.3">
      <c r="A2440" t="s">
        <v>76</v>
      </c>
      <c r="B2440">
        <v>2021</v>
      </c>
      <c r="C2440" t="s">
        <v>1557</v>
      </c>
      <c r="D2440" t="s">
        <v>1929</v>
      </c>
      <c r="E2440">
        <v>1</v>
      </c>
      <c r="G2440">
        <v>1</v>
      </c>
      <c r="L2440" t="str">
        <f>VLOOKUP($D2440,Artslister!$A$1:$W$99,2,FALSE)</f>
        <v>Noccaea caerulescens</v>
      </c>
      <c r="M2440" t="str">
        <f>VLOOKUP($D2440,Artslister!$A$1:$W$99,3,FALSE)</f>
        <v>101278</v>
      </c>
      <c r="N2440" t="str">
        <f>VLOOKUP($D2440,Artslister!$A$1:$W$99,4,FALSE)</f>
        <v>144118</v>
      </c>
      <c r="O2440" t="str">
        <f>VLOOKUP($D2440,Artslister!$A$1:$W$99,5,FALSE)</f>
        <v>Plantae</v>
      </c>
      <c r="P2440" t="str">
        <f>VLOOKUP($D2440,Artslister!$A$1:$W$99,6,FALSE)</f>
        <v>Magnoliophyta</v>
      </c>
      <c r="Q2440" t="str">
        <f>VLOOKUP($D2440,Artslister!$A$1:$W$99,7,FALSE)</f>
        <v>Eudicots</v>
      </c>
      <c r="R2440" t="str">
        <f>VLOOKUP($D2440,Artslister!$A$1:$W$99,8,FALSE)</f>
        <v>Brassicales</v>
      </c>
      <c r="S2440" t="str">
        <f>VLOOKUP($D2440,Artslister!$A$1:$W$99,9,FALSE)</f>
        <v>Brassicaceae</v>
      </c>
      <c r="T2440" t="str">
        <f>VLOOKUP($D2440,Artslister!$A$1:$W$99,10,FALSE)</f>
        <v>Noccaea</v>
      </c>
      <c r="U2440" t="str">
        <f>VLOOKUP($D2440,Artslister!$A$1:$W$99,11,FALSE)</f>
        <v>caerulescens</v>
      </c>
      <c r="V2440">
        <f>VLOOKUP($D2440,Artslister!$A$1:$W$99,12,FALSE)</f>
        <v>0</v>
      </c>
      <c r="W2440" t="str">
        <f>VLOOKUP($D2440,Artslister!$A$1:$W$99,13,FALSE)</f>
        <v>(J.Presl &amp; C.Presl) F.K.Mey.</v>
      </c>
      <c r="X2440" t="e">
        <f>VLOOKUP($D2440,Artslister!$A$1:$W$99,15,FALSE)</f>
        <v>#REF!</v>
      </c>
      <c r="Y2440" t="str">
        <f>VLOOKUP($D2440,Artslister!$A$1:$W$99,17,FALSE)</f>
        <v>PH</v>
      </c>
    </row>
    <row r="2441" spans="1:25" hidden="1" x14ac:dyDescent="0.3">
      <c r="A2441" t="s">
        <v>80</v>
      </c>
      <c r="B2441">
        <v>2021</v>
      </c>
      <c r="C2441" t="s">
        <v>1703</v>
      </c>
      <c r="D2441" t="s">
        <v>1929</v>
      </c>
      <c r="E2441">
        <v>0.1</v>
      </c>
      <c r="G2441">
        <v>1</v>
      </c>
      <c r="L2441" t="str">
        <f>VLOOKUP($D2441,Artslister!$A$1:$W$99,2,FALSE)</f>
        <v>Noccaea caerulescens</v>
      </c>
      <c r="M2441" t="str">
        <f>VLOOKUP($D2441,Artslister!$A$1:$W$99,3,FALSE)</f>
        <v>101278</v>
      </c>
      <c r="N2441" t="str">
        <f>VLOOKUP($D2441,Artslister!$A$1:$W$99,4,FALSE)</f>
        <v>144118</v>
      </c>
      <c r="O2441" t="str">
        <f>VLOOKUP($D2441,Artslister!$A$1:$W$99,5,FALSE)</f>
        <v>Plantae</v>
      </c>
      <c r="P2441" t="str">
        <f>VLOOKUP($D2441,Artslister!$A$1:$W$99,6,FALSE)</f>
        <v>Magnoliophyta</v>
      </c>
      <c r="Q2441" t="str">
        <f>VLOOKUP($D2441,Artslister!$A$1:$W$99,7,FALSE)</f>
        <v>Eudicots</v>
      </c>
      <c r="R2441" t="str">
        <f>VLOOKUP($D2441,Artslister!$A$1:$W$99,8,FALSE)</f>
        <v>Brassicales</v>
      </c>
      <c r="S2441" t="str">
        <f>VLOOKUP($D2441,Artslister!$A$1:$W$99,9,FALSE)</f>
        <v>Brassicaceae</v>
      </c>
      <c r="T2441" t="str">
        <f>VLOOKUP($D2441,Artslister!$A$1:$W$99,10,FALSE)</f>
        <v>Noccaea</v>
      </c>
      <c r="U2441" t="str">
        <f>VLOOKUP($D2441,Artslister!$A$1:$W$99,11,FALSE)</f>
        <v>caerulescens</v>
      </c>
      <c r="V2441">
        <f>VLOOKUP($D2441,Artslister!$A$1:$W$99,12,FALSE)</f>
        <v>0</v>
      </c>
      <c r="W2441" t="str">
        <f>VLOOKUP($D2441,Artslister!$A$1:$W$99,13,FALSE)</f>
        <v>(J.Presl &amp; C.Presl) F.K.Mey.</v>
      </c>
      <c r="X2441" t="e">
        <f>VLOOKUP($D2441,Artslister!$A$1:$W$99,15,FALSE)</f>
        <v>#REF!</v>
      </c>
      <c r="Y2441" t="str">
        <f>VLOOKUP($D2441,Artslister!$A$1:$W$99,17,FALSE)</f>
        <v>PH</v>
      </c>
    </row>
    <row r="2442" spans="1:25" hidden="1" x14ac:dyDescent="0.3">
      <c r="A2442" t="s">
        <v>86</v>
      </c>
      <c r="B2442">
        <v>2021</v>
      </c>
      <c r="C2442" t="s">
        <v>1753</v>
      </c>
      <c r="D2442" t="s">
        <v>1929</v>
      </c>
      <c r="E2442">
        <v>1</v>
      </c>
      <c r="G2442">
        <v>1</v>
      </c>
      <c r="L2442" t="str">
        <f>VLOOKUP($D2442,Artslister!$A$1:$W$99,2,FALSE)</f>
        <v>Noccaea caerulescens</v>
      </c>
      <c r="M2442" t="str">
        <f>VLOOKUP($D2442,Artslister!$A$1:$W$99,3,FALSE)</f>
        <v>101278</v>
      </c>
      <c r="N2442" t="str">
        <f>VLOOKUP($D2442,Artslister!$A$1:$W$99,4,FALSE)</f>
        <v>144118</v>
      </c>
      <c r="O2442" t="str">
        <f>VLOOKUP($D2442,Artslister!$A$1:$W$99,5,FALSE)</f>
        <v>Plantae</v>
      </c>
      <c r="P2442" t="str">
        <f>VLOOKUP($D2442,Artslister!$A$1:$W$99,6,FALSE)</f>
        <v>Magnoliophyta</v>
      </c>
      <c r="Q2442" t="str">
        <f>VLOOKUP($D2442,Artslister!$A$1:$W$99,7,FALSE)</f>
        <v>Eudicots</v>
      </c>
      <c r="R2442" t="str">
        <f>VLOOKUP($D2442,Artslister!$A$1:$W$99,8,FALSE)</f>
        <v>Brassicales</v>
      </c>
      <c r="S2442" t="str">
        <f>VLOOKUP($D2442,Artslister!$A$1:$W$99,9,FALSE)</f>
        <v>Brassicaceae</v>
      </c>
      <c r="T2442" t="str">
        <f>VLOOKUP($D2442,Artslister!$A$1:$W$99,10,FALSE)</f>
        <v>Noccaea</v>
      </c>
      <c r="U2442" t="str">
        <f>VLOOKUP($D2442,Artslister!$A$1:$W$99,11,FALSE)</f>
        <v>caerulescens</v>
      </c>
      <c r="V2442">
        <f>VLOOKUP($D2442,Artslister!$A$1:$W$99,12,FALSE)</f>
        <v>0</v>
      </c>
      <c r="W2442" t="str">
        <f>VLOOKUP($D2442,Artslister!$A$1:$W$99,13,FALSE)</f>
        <v>(J.Presl &amp; C.Presl) F.K.Mey.</v>
      </c>
      <c r="X2442" t="e">
        <f>VLOOKUP($D2442,Artslister!$A$1:$W$99,15,FALSE)</f>
        <v>#REF!</v>
      </c>
      <c r="Y2442" t="str">
        <f>VLOOKUP($D2442,Artslister!$A$1:$W$99,17,FALSE)</f>
        <v>PH</v>
      </c>
    </row>
    <row r="2443" spans="1:25" hidden="1" x14ac:dyDescent="0.3">
      <c r="A2443" t="s">
        <v>86</v>
      </c>
      <c r="B2443">
        <v>2021</v>
      </c>
      <c r="C2443" t="s">
        <v>1755</v>
      </c>
      <c r="D2443" t="s">
        <v>1929</v>
      </c>
      <c r="E2443">
        <v>1</v>
      </c>
      <c r="G2443">
        <v>1</v>
      </c>
      <c r="L2443" t="str">
        <f>VLOOKUP($D2443,Artslister!$A$1:$W$99,2,FALSE)</f>
        <v>Noccaea caerulescens</v>
      </c>
      <c r="M2443" t="str">
        <f>VLOOKUP($D2443,Artslister!$A$1:$W$99,3,FALSE)</f>
        <v>101278</v>
      </c>
      <c r="N2443" t="str">
        <f>VLOOKUP($D2443,Artslister!$A$1:$W$99,4,FALSE)</f>
        <v>144118</v>
      </c>
      <c r="O2443" t="str">
        <f>VLOOKUP($D2443,Artslister!$A$1:$W$99,5,FALSE)</f>
        <v>Plantae</v>
      </c>
      <c r="P2443" t="str">
        <f>VLOOKUP($D2443,Artslister!$A$1:$W$99,6,FALSE)</f>
        <v>Magnoliophyta</v>
      </c>
      <c r="Q2443" t="str">
        <f>VLOOKUP($D2443,Artslister!$A$1:$W$99,7,FALSE)</f>
        <v>Eudicots</v>
      </c>
      <c r="R2443" t="str">
        <f>VLOOKUP($D2443,Artslister!$A$1:$W$99,8,FALSE)</f>
        <v>Brassicales</v>
      </c>
      <c r="S2443" t="str">
        <f>VLOOKUP($D2443,Artslister!$A$1:$W$99,9,FALSE)</f>
        <v>Brassicaceae</v>
      </c>
      <c r="T2443" t="str">
        <f>VLOOKUP($D2443,Artslister!$A$1:$W$99,10,FALSE)</f>
        <v>Noccaea</v>
      </c>
      <c r="U2443" t="str">
        <f>VLOOKUP($D2443,Artslister!$A$1:$W$99,11,FALSE)</f>
        <v>caerulescens</v>
      </c>
      <c r="V2443">
        <f>VLOOKUP($D2443,Artslister!$A$1:$W$99,12,FALSE)</f>
        <v>0</v>
      </c>
      <c r="W2443" t="str">
        <f>VLOOKUP($D2443,Artslister!$A$1:$W$99,13,FALSE)</f>
        <v>(J.Presl &amp; C.Presl) F.K.Mey.</v>
      </c>
      <c r="X2443" t="e">
        <f>VLOOKUP($D2443,Artslister!$A$1:$W$99,15,FALSE)</f>
        <v>#REF!</v>
      </c>
      <c r="Y2443" t="str">
        <f>VLOOKUP($D2443,Artslister!$A$1:$W$99,17,FALSE)</f>
        <v>PH</v>
      </c>
    </row>
    <row r="2444" spans="1:25" hidden="1" x14ac:dyDescent="0.3">
      <c r="A2444" t="s">
        <v>86</v>
      </c>
      <c r="B2444">
        <v>2021</v>
      </c>
      <c r="C2444" t="s">
        <v>1757</v>
      </c>
      <c r="D2444" t="s">
        <v>1929</v>
      </c>
      <c r="E2444">
        <v>1</v>
      </c>
      <c r="G2444">
        <v>1</v>
      </c>
      <c r="L2444" t="str">
        <f>VLOOKUP($D2444,Artslister!$A$1:$W$99,2,FALSE)</f>
        <v>Noccaea caerulescens</v>
      </c>
      <c r="M2444" t="str">
        <f>VLOOKUP($D2444,Artslister!$A$1:$W$99,3,FALSE)</f>
        <v>101278</v>
      </c>
      <c r="N2444" t="str">
        <f>VLOOKUP($D2444,Artslister!$A$1:$W$99,4,FALSE)</f>
        <v>144118</v>
      </c>
      <c r="O2444" t="str">
        <f>VLOOKUP($D2444,Artslister!$A$1:$W$99,5,FALSE)</f>
        <v>Plantae</v>
      </c>
      <c r="P2444" t="str">
        <f>VLOOKUP($D2444,Artslister!$A$1:$W$99,6,FALSE)</f>
        <v>Magnoliophyta</v>
      </c>
      <c r="Q2444" t="str">
        <f>VLOOKUP($D2444,Artslister!$A$1:$W$99,7,FALSE)</f>
        <v>Eudicots</v>
      </c>
      <c r="R2444" t="str">
        <f>VLOOKUP($D2444,Artslister!$A$1:$W$99,8,FALSE)</f>
        <v>Brassicales</v>
      </c>
      <c r="S2444" t="str">
        <f>VLOOKUP($D2444,Artslister!$A$1:$W$99,9,FALSE)</f>
        <v>Brassicaceae</v>
      </c>
      <c r="T2444" t="str">
        <f>VLOOKUP($D2444,Artslister!$A$1:$W$99,10,FALSE)</f>
        <v>Noccaea</v>
      </c>
      <c r="U2444" t="str">
        <f>VLOOKUP($D2444,Artslister!$A$1:$W$99,11,FALSE)</f>
        <v>caerulescens</v>
      </c>
      <c r="V2444">
        <f>VLOOKUP($D2444,Artslister!$A$1:$W$99,12,FALSE)</f>
        <v>0</v>
      </c>
      <c r="W2444" t="str">
        <f>VLOOKUP($D2444,Artslister!$A$1:$W$99,13,FALSE)</f>
        <v>(J.Presl &amp; C.Presl) F.K.Mey.</v>
      </c>
      <c r="X2444" t="e">
        <f>VLOOKUP($D2444,Artslister!$A$1:$W$99,15,FALSE)</f>
        <v>#REF!</v>
      </c>
      <c r="Y2444" t="str">
        <f>VLOOKUP($D2444,Artslister!$A$1:$W$99,17,FALSE)</f>
        <v>PH</v>
      </c>
    </row>
    <row r="2445" spans="1:25" hidden="1" x14ac:dyDescent="0.3">
      <c r="A2445" t="s">
        <v>86</v>
      </c>
      <c r="B2445">
        <v>2021</v>
      </c>
      <c r="C2445" t="s">
        <v>1759</v>
      </c>
      <c r="D2445" t="s">
        <v>1929</v>
      </c>
      <c r="E2445">
        <v>0.1</v>
      </c>
      <c r="G2445">
        <v>1</v>
      </c>
      <c r="L2445" t="str">
        <f>VLOOKUP($D2445,Artslister!$A$1:$W$99,2,FALSE)</f>
        <v>Noccaea caerulescens</v>
      </c>
      <c r="M2445" t="str">
        <f>VLOOKUP($D2445,Artslister!$A$1:$W$99,3,FALSE)</f>
        <v>101278</v>
      </c>
      <c r="N2445" t="str">
        <f>VLOOKUP($D2445,Artslister!$A$1:$W$99,4,FALSE)</f>
        <v>144118</v>
      </c>
      <c r="O2445" t="str">
        <f>VLOOKUP($D2445,Artslister!$A$1:$W$99,5,FALSE)</f>
        <v>Plantae</v>
      </c>
      <c r="P2445" t="str">
        <f>VLOOKUP($D2445,Artslister!$A$1:$W$99,6,FALSE)</f>
        <v>Magnoliophyta</v>
      </c>
      <c r="Q2445" t="str">
        <f>VLOOKUP($D2445,Artslister!$A$1:$W$99,7,FALSE)</f>
        <v>Eudicots</v>
      </c>
      <c r="R2445" t="str">
        <f>VLOOKUP($D2445,Artslister!$A$1:$W$99,8,FALSE)</f>
        <v>Brassicales</v>
      </c>
      <c r="S2445" t="str">
        <f>VLOOKUP($D2445,Artslister!$A$1:$W$99,9,FALSE)</f>
        <v>Brassicaceae</v>
      </c>
      <c r="T2445" t="str">
        <f>VLOOKUP($D2445,Artslister!$A$1:$W$99,10,FALSE)</f>
        <v>Noccaea</v>
      </c>
      <c r="U2445" t="str">
        <f>VLOOKUP($D2445,Artslister!$A$1:$W$99,11,FALSE)</f>
        <v>caerulescens</v>
      </c>
      <c r="V2445">
        <f>VLOOKUP($D2445,Artslister!$A$1:$W$99,12,FALSE)</f>
        <v>0</v>
      </c>
      <c r="W2445" t="str">
        <f>VLOOKUP($D2445,Artslister!$A$1:$W$99,13,FALSE)</f>
        <v>(J.Presl &amp; C.Presl) F.K.Mey.</v>
      </c>
      <c r="X2445" t="e">
        <f>VLOOKUP($D2445,Artslister!$A$1:$W$99,15,FALSE)</f>
        <v>#REF!</v>
      </c>
      <c r="Y2445" t="str">
        <f>VLOOKUP($D2445,Artslister!$A$1:$W$99,17,FALSE)</f>
        <v>PH</v>
      </c>
    </row>
    <row r="2446" spans="1:25" hidden="1" x14ac:dyDescent="0.3">
      <c r="A2446" t="s">
        <v>86</v>
      </c>
      <c r="B2446">
        <v>2021</v>
      </c>
      <c r="C2446" t="s">
        <v>1761</v>
      </c>
      <c r="D2446" t="s">
        <v>1929</v>
      </c>
      <c r="E2446">
        <v>0.1</v>
      </c>
      <c r="G2446">
        <v>1</v>
      </c>
      <c r="L2446" t="str">
        <f>VLOOKUP($D2446,Artslister!$A$1:$W$99,2,FALSE)</f>
        <v>Noccaea caerulescens</v>
      </c>
      <c r="M2446" t="str">
        <f>VLOOKUP($D2446,Artslister!$A$1:$W$99,3,FALSE)</f>
        <v>101278</v>
      </c>
      <c r="N2446" t="str">
        <f>VLOOKUP($D2446,Artslister!$A$1:$W$99,4,FALSE)</f>
        <v>144118</v>
      </c>
      <c r="O2446" t="str">
        <f>VLOOKUP($D2446,Artslister!$A$1:$W$99,5,FALSE)</f>
        <v>Plantae</v>
      </c>
      <c r="P2446" t="str">
        <f>VLOOKUP($D2446,Artslister!$A$1:$W$99,6,FALSE)</f>
        <v>Magnoliophyta</v>
      </c>
      <c r="Q2446" t="str">
        <f>VLOOKUP($D2446,Artslister!$A$1:$W$99,7,FALSE)</f>
        <v>Eudicots</v>
      </c>
      <c r="R2446" t="str">
        <f>VLOOKUP($D2446,Artslister!$A$1:$W$99,8,FALSE)</f>
        <v>Brassicales</v>
      </c>
      <c r="S2446" t="str">
        <f>VLOOKUP($D2446,Artslister!$A$1:$W$99,9,FALSE)</f>
        <v>Brassicaceae</v>
      </c>
      <c r="T2446" t="str">
        <f>VLOOKUP($D2446,Artslister!$A$1:$W$99,10,FALSE)</f>
        <v>Noccaea</v>
      </c>
      <c r="U2446" t="str">
        <f>VLOOKUP($D2446,Artslister!$A$1:$W$99,11,FALSE)</f>
        <v>caerulescens</v>
      </c>
      <c r="V2446">
        <f>VLOOKUP($D2446,Artslister!$A$1:$W$99,12,FALSE)</f>
        <v>0</v>
      </c>
      <c r="W2446" t="str">
        <f>VLOOKUP($D2446,Artslister!$A$1:$W$99,13,FALSE)</f>
        <v>(J.Presl &amp; C.Presl) F.K.Mey.</v>
      </c>
      <c r="X2446" t="e">
        <f>VLOOKUP($D2446,Artslister!$A$1:$W$99,15,FALSE)</f>
        <v>#REF!</v>
      </c>
      <c r="Y2446" t="str">
        <f>VLOOKUP($D2446,Artslister!$A$1:$W$99,17,FALSE)</f>
        <v>PH</v>
      </c>
    </row>
    <row r="2447" spans="1:25" hidden="1" x14ac:dyDescent="0.3">
      <c r="A2447" t="s">
        <v>86</v>
      </c>
      <c r="B2447">
        <v>2021</v>
      </c>
      <c r="C2447" t="s">
        <v>1763</v>
      </c>
      <c r="D2447" t="s">
        <v>1929</v>
      </c>
      <c r="E2447">
        <v>1</v>
      </c>
      <c r="G2447">
        <v>1</v>
      </c>
      <c r="L2447" t="str">
        <f>VLOOKUP($D2447,Artslister!$A$1:$W$99,2,FALSE)</f>
        <v>Noccaea caerulescens</v>
      </c>
      <c r="M2447" t="str">
        <f>VLOOKUP($D2447,Artslister!$A$1:$W$99,3,FALSE)</f>
        <v>101278</v>
      </c>
      <c r="N2447" t="str">
        <f>VLOOKUP($D2447,Artslister!$A$1:$W$99,4,FALSE)</f>
        <v>144118</v>
      </c>
      <c r="O2447" t="str">
        <f>VLOOKUP($D2447,Artslister!$A$1:$W$99,5,FALSE)</f>
        <v>Plantae</v>
      </c>
      <c r="P2447" t="str">
        <f>VLOOKUP($D2447,Artslister!$A$1:$W$99,6,FALSE)</f>
        <v>Magnoliophyta</v>
      </c>
      <c r="Q2447" t="str">
        <f>VLOOKUP($D2447,Artslister!$A$1:$W$99,7,FALSE)</f>
        <v>Eudicots</v>
      </c>
      <c r="R2447" t="str">
        <f>VLOOKUP($D2447,Artslister!$A$1:$W$99,8,FALSE)</f>
        <v>Brassicales</v>
      </c>
      <c r="S2447" t="str">
        <f>VLOOKUP($D2447,Artslister!$A$1:$W$99,9,FALSE)</f>
        <v>Brassicaceae</v>
      </c>
      <c r="T2447" t="str">
        <f>VLOOKUP($D2447,Artslister!$A$1:$W$99,10,FALSE)</f>
        <v>Noccaea</v>
      </c>
      <c r="U2447" t="str">
        <f>VLOOKUP($D2447,Artslister!$A$1:$W$99,11,FALSE)</f>
        <v>caerulescens</v>
      </c>
      <c r="V2447">
        <f>VLOOKUP($D2447,Artslister!$A$1:$W$99,12,FALSE)</f>
        <v>0</v>
      </c>
      <c r="W2447" t="str">
        <f>VLOOKUP($D2447,Artslister!$A$1:$W$99,13,FALSE)</f>
        <v>(J.Presl &amp; C.Presl) F.K.Mey.</v>
      </c>
      <c r="X2447" t="e">
        <f>VLOOKUP($D2447,Artslister!$A$1:$W$99,15,FALSE)</f>
        <v>#REF!</v>
      </c>
      <c r="Y2447" t="str">
        <f>VLOOKUP($D2447,Artslister!$A$1:$W$99,17,FALSE)</f>
        <v>PH</v>
      </c>
    </row>
    <row r="2448" spans="1:25" hidden="1" x14ac:dyDescent="0.3">
      <c r="A2448" t="s">
        <v>86</v>
      </c>
      <c r="B2448">
        <v>2021</v>
      </c>
      <c r="C2448" t="s">
        <v>1764</v>
      </c>
      <c r="D2448" t="s">
        <v>1929</v>
      </c>
      <c r="E2448">
        <v>1</v>
      </c>
      <c r="G2448">
        <v>1</v>
      </c>
      <c r="L2448" t="str">
        <f>VLOOKUP($D2448,Artslister!$A$1:$W$99,2,FALSE)</f>
        <v>Noccaea caerulescens</v>
      </c>
      <c r="M2448" t="str">
        <f>VLOOKUP($D2448,Artslister!$A$1:$W$99,3,FALSE)</f>
        <v>101278</v>
      </c>
      <c r="N2448" t="str">
        <f>VLOOKUP($D2448,Artslister!$A$1:$W$99,4,FALSE)</f>
        <v>144118</v>
      </c>
      <c r="O2448" t="str">
        <f>VLOOKUP($D2448,Artslister!$A$1:$W$99,5,FALSE)</f>
        <v>Plantae</v>
      </c>
      <c r="P2448" t="str">
        <f>VLOOKUP($D2448,Artslister!$A$1:$W$99,6,FALSE)</f>
        <v>Magnoliophyta</v>
      </c>
      <c r="Q2448" t="str">
        <f>VLOOKUP($D2448,Artslister!$A$1:$W$99,7,FALSE)</f>
        <v>Eudicots</v>
      </c>
      <c r="R2448" t="str">
        <f>VLOOKUP($D2448,Artslister!$A$1:$W$99,8,FALSE)</f>
        <v>Brassicales</v>
      </c>
      <c r="S2448" t="str">
        <f>VLOOKUP($D2448,Artslister!$A$1:$W$99,9,FALSE)</f>
        <v>Brassicaceae</v>
      </c>
      <c r="T2448" t="str">
        <f>VLOOKUP($D2448,Artslister!$A$1:$W$99,10,FALSE)</f>
        <v>Noccaea</v>
      </c>
      <c r="U2448" t="str">
        <f>VLOOKUP($D2448,Artslister!$A$1:$W$99,11,FALSE)</f>
        <v>caerulescens</v>
      </c>
      <c r="V2448">
        <f>VLOOKUP($D2448,Artslister!$A$1:$W$99,12,FALSE)</f>
        <v>0</v>
      </c>
      <c r="W2448" t="str">
        <f>VLOOKUP($D2448,Artslister!$A$1:$W$99,13,FALSE)</f>
        <v>(J.Presl &amp; C.Presl) F.K.Mey.</v>
      </c>
      <c r="X2448" t="e">
        <f>VLOOKUP($D2448,Artslister!$A$1:$W$99,15,FALSE)</f>
        <v>#REF!</v>
      </c>
      <c r="Y2448" t="str">
        <f>VLOOKUP($D2448,Artslister!$A$1:$W$99,17,FALSE)</f>
        <v>PH</v>
      </c>
    </row>
    <row r="2449" spans="1:25" hidden="1" x14ac:dyDescent="0.3">
      <c r="A2449" t="s">
        <v>86</v>
      </c>
      <c r="B2449">
        <v>2021</v>
      </c>
      <c r="C2449" t="s">
        <v>1750</v>
      </c>
      <c r="D2449" t="s">
        <v>1929</v>
      </c>
      <c r="E2449">
        <v>1</v>
      </c>
      <c r="G2449">
        <v>1</v>
      </c>
      <c r="L2449" t="str">
        <f>VLOOKUP($D2449,Artslister!$A$1:$W$99,2,FALSE)</f>
        <v>Noccaea caerulescens</v>
      </c>
      <c r="M2449" t="str">
        <f>VLOOKUP($D2449,Artslister!$A$1:$W$99,3,FALSE)</f>
        <v>101278</v>
      </c>
      <c r="N2449" t="str">
        <f>VLOOKUP($D2449,Artslister!$A$1:$W$99,4,FALSE)</f>
        <v>144118</v>
      </c>
      <c r="O2449" t="str">
        <f>VLOOKUP($D2449,Artslister!$A$1:$W$99,5,FALSE)</f>
        <v>Plantae</v>
      </c>
      <c r="P2449" t="str">
        <f>VLOOKUP($D2449,Artslister!$A$1:$W$99,6,FALSE)</f>
        <v>Magnoliophyta</v>
      </c>
      <c r="Q2449" t="str">
        <f>VLOOKUP($D2449,Artslister!$A$1:$W$99,7,FALSE)</f>
        <v>Eudicots</v>
      </c>
      <c r="R2449" t="str">
        <f>VLOOKUP($D2449,Artslister!$A$1:$W$99,8,FALSE)</f>
        <v>Brassicales</v>
      </c>
      <c r="S2449" t="str">
        <f>VLOOKUP($D2449,Artslister!$A$1:$W$99,9,FALSE)</f>
        <v>Brassicaceae</v>
      </c>
      <c r="T2449" t="str">
        <f>VLOOKUP($D2449,Artslister!$A$1:$W$99,10,FALSE)</f>
        <v>Noccaea</v>
      </c>
      <c r="U2449" t="str">
        <f>VLOOKUP($D2449,Artslister!$A$1:$W$99,11,FALSE)</f>
        <v>caerulescens</v>
      </c>
      <c r="V2449">
        <f>VLOOKUP($D2449,Artslister!$A$1:$W$99,12,FALSE)</f>
        <v>0</v>
      </c>
      <c r="W2449" t="str">
        <f>VLOOKUP($D2449,Artslister!$A$1:$W$99,13,FALSE)</f>
        <v>(J.Presl &amp; C.Presl) F.K.Mey.</v>
      </c>
      <c r="X2449" t="e">
        <f>VLOOKUP($D2449,Artslister!$A$1:$W$99,15,FALSE)</f>
        <v>#REF!</v>
      </c>
      <c r="Y2449" t="str">
        <f>VLOOKUP($D2449,Artslister!$A$1:$W$99,17,FALSE)</f>
        <v>PH</v>
      </c>
    </row>
    <row r="2450" spans="1:25" hidden="1" x14ac:dyDescent="0.3">
      <c r="A2450" t="s">
        <v>50</v>
      </c>
      <c r="B2450">
        <v>2022</v>
      </c>
      <c r="C2450" t="s">
        <v>1805</v>
      </c>
      <c r="D2450" t="s">
        <v>1928</v>
      </c>
      <c r="E2450">
        <v>3</v>
      </c>
      <c r="H2450">
        <v>1</v>
      </c>
      <c r="L2450" t="str">
        <f>VLOOKUP($D2450,Artslister!$A$1:$W$99,2,FALSE)</f>
        <v>Rosa sp.</v>
      </c>
      <c r="M2450" t="str">
        <f>VLOOKUP($D2450,Artslister!$A$1:$W$99,3,FALSE)</f>
        <v>103384</v>
      </c>
      <c r="N2450" t="str">
        <f>VLOOKUP($D2450,Artslister!$A$1:$W$99,4,FALSE)</f>
        <v>63344</v>
      </c>
      <c r="O2450" t="str">
        <f>VLOOKUP($D2450,Artslister!$A$1:$W$99,5,FALSE)</f>
        <v>Plantae</v>
      </c>
      <c r="P2450" t="str">
        <f>VLOOKUP($D2450,Artslister!$A$1:$W$99,6,FALSE)</f>
        <v>Magnoliophyta</v>
      </c>
      <c r="Q2450" t="str">
        <f>VLOOKUP($D2450,Artslister!$A$1:$W$99,7,FALSE)</f>
        <v>Eudicots</v>
      </c>
      <c r="R2450" t="str">
        <f>VLOOKUP($D2450,Artslister!$A$1:$W$99,8,FALSE)</f>
        <v>Rosales</v>
      </c>
      <c r="S2450" t="str">
        <f>VLOOKUP($D2450,Artslister!$A$1:$W$99,9,FALSE)</f>
        <v>Rosaceae</v>
      </c>
      <c r="T2450" t="str">
        <f>VLOOKUP($D2450,Artslister!$A$1:$W$99,10,FALSE)</f>
        <v>Rosa</v>
      </c>
      <c r="U2450">
        <f>VLOOKUP($D2450,Artslister!$A$1:$W$99,11,FALSE)</f>
        <v>0</v>
      </c>
      <c r="V2450">
        <f>VLOOKUP($D2450,Artslister!$A$1:$W$99,12,FALSE)</f>
        <v>0</v>
      </c>
      <c r="W2450" t="str">
        <f>VLOOKUP($D2450,Artslister!$A$1:$W$99,13,FALSE)</f>
        <v>L.</v>
      </c>
      <c r="X2450" t="e">
        <f>VLOOKUP($D2450,Artslister!$A$1:$W$99,15,FALSE)</f>
        <v>#REF!</v>
      </c>
      <c r="Y2450" t="e">
        <f>VLOOKUP($D2450,Artslister!$A$1:$W$99,17,FALSE)</f>
        <v>#N/A</v>
      </c>
    </row>
    <row r="2451" spans="1:25" hidden="1" x14ac:dyDescent="0.3">
      <c r="A2451" t="s">
        <v>50</v>
      </c>
      <c r="B2451">
        <v>2022</v>
      </c>
      <c r="C2451" t="s">
        <v>1807</v>
      </c>
      <c r="D2451" t="s">
        <v>1928</v>
      </c>
      <c r="E2451">
        <v>4</v>
      </c>
      <c r="H2451">
        <v>1</v>
      </c>
      <c r="L2451" t="str">
        <f>VLOOKUP($D2451,Artslister!$A$1:$W$99,2,FALSE)</f>
        <v>Rosa sp.</v>
      </c>
      <c r="M2451" t="str">
        <f>VLOOKUP($D2451,Artslister!$A$1:$W$99,3,FALSE)</f>
        <v>103384</v>
      </c>
      <c r="N2451" t="str">
        <f>VLOOKUP($D2451,Artslister!$A$1:$W$99,4,FALSE)</f>
        <v>63344</v>
      </c>
      <c r="O2451" t="str">
        <f>VLOOKUP($D2451,Artslister!$A$1:$W$99,5,FALSE)</f>
        <v>Plantae</v>
      </c>
      <c r="P2451" t="str">
        <f>VLOOKUP($D2451,Artslister!$A$1:$W$99,6,FALSE)</f>
        <v>Magnoliophyta</v>
      </c>
      <c r="Q2451" t="str">
        <f>VLOOKUP($D2451,Artslister!$A$1:$W$99,7,FALSE)</f>
        <v>Eudicots</v>
      </c>
      <c r="R2451" t="str">
        <f>VLOOKUP($D2451,Artslister!$A$1:$W$99,8,FALSE)</f>
        <v>Rosales</v>
      </c>
      <c r="S2451" t="str">
        <f>VLOOKUP($D2451,Artslister!$A$1:$W$99,9,FALSE)</f>
        <v>Rosaceae</v>
      </c>
      <c r="T2451" t="str">
        <f>VLOOKUP($D2451,Artslister!$A$1:$W$99,10,FALSE)</f>
        <v>Rosa</v>
      </c>
      <c r="U2451">
        <f>VLOOKUP($D2451,Artslister!$A$1:$W$99,11,FALSE)</f>
        <v>0</v>
      </c>
      <c r="V2451">
        <f>VLOOKUP($D2451,Artslister!$A$1:$W$99,12,FALSE)</f>
        <v>0</v>
      </c>
      <c r="W2451" t="str">
        <f>VLOOKUP($D2451,Artslister!$A$1:$W$99,13,FALSE)</f>
        <v>L.</v>
      </c>
      <c r="X2451" t="e">
        <f>VLOOKUP($D2451,Artslister!$A$1:$W$99,15,FALSE)</f>
        <v>#REF!</v>
      </c>
      <c r="Y2451" t="e">
        <f>VLOOKUP($D2451,Artslister!$A$1:$W$99,17,FALSE)</f>
        <v>#N/A</v>
      </c>
    </row>
    <row r="2452" spans="1:25" hidden="1" x14ac:dyDescent="0.3">
      <c r="A2452" t="s">
        <v>50</v>
      </c>
      <c r="B2452">
        <v>2022</v>
      </c>
      <c r="C2452" t="s">
        <v>1798</v>
      </c>
      <c r="D2452" t="s">
        <v>2017</v>
      </c>
      <c r="E2452">
        <v>3</v>
      </c>
      <c r="G2452">
        <v>1</v>
      </c>
      <c r="L2452" t="str">
        <f>VLOOKUP($D2452,Artslister!$A$1:$W$99,2,FALSE)</f>
        <v>Sibirbergknapp</v>
      </c>
      <c r="M2452">
        <f>VLOOKUP($D2452,Artslister!$A$1:$W$99,3,FALSE)</f>
        <v>103588</v>
      </c>
      <c r="N2452">
        <f>VLOOKUP($D2452,Artslister!$A$1:$W$99,4,FALSE)</f>
        <v>0</v>
      </c>
      <c r="O2452" t="str">
        <f>VLOOKUP($D2452,Artslister!$A$1:$W$99,5,FALSE)</f>
        <v>Plantae</v>
      </c>
      <c r="P2452" t="str">
        <f>VLOOKUP($D2452,Artslister!$A$1:$W$99,6,FALSE)</f>
        <v>Magnoliophyta</v>
      </c>
      <c r="Q2452" t="str">
        <f>VLOOKUP($D2452,Artslister!$A$1:$W$99,7,FALSE)</f>
        <v>Eudicots</v>
      </c>
      <c r="R2452" t="str">
        <f>VLOOKUP($D2452,Artslister!$A$1:$W$99,8,FALSE)</f>
        <v>Saxifragales</v>
      </c>
      <c r="S2452" t="str">
        <f>VLOOKUP($D2452,Artslister!$A$1:$W$99,9,FALSE)</f>
        <v>Crassulaceae</v>
      </c>
      <c r="T2452" t="str">
        <f>VLOOKUP($D2452,Artslister!$A$1:$W$99,10,FALSE)</f>
        <v>Phedimus</v>
      </c>
      <c r="U2452" t="str">
        <f>VLOOKUP($D2452,Artslister!$A$1:$W$99,11,FALSE)</f>
        <v>hybridus</v>
      </c>
      <c r="V2452">
        <f>VLOOKUP($D2452,Artslister!$A$1:$W$99,12,FALSE)</f>
        <v>0</v>
      </c>
      <c r="W2452" t="str">
        <f>VLOOKUP($D2452,Artslister!$A$1:$W$99,13,FALSE)</f>
        <v>(L.) t Hart</v>
      </c>
      <c r="X2452" t="str">
        <f>VLOOKUP($D2452,Artslister!$A$1:$W$99,15,FALSE)</f>
        <v>NB! Også synonym for: Phedimus hybridus</v>
      </c>
      <c r="Y2452">
        <f>VLOOKUP($D2452,Artslister!$A$1:$W$99,17,FALSE)</f>
        <v>0</v>
      </c>
    </row>
    <row r="2453" spans="1:25" hidden="1" x14ac:dyDescent="0.3">
      <c r="A2453" t="s">
        <v>50</v>
      </c>
      <c r="B2453">
        <v>2022</v>
      </c>
      <c r="C2453" t="s">
        <v>1799</v>
      </c>
      <c r="D2453" t="s">
        <v>1974</v>
      </c>
      <c r="E2453">
        <v>0.1</v>
      </c>
      <c r="F2453">
        <v>1</v>
      </c>
      <c r="L2453" t="str">
        <f>VLOOKUP($D2453,Artslister!$A$1:$W$99,2,FALSE)</f>
        <v>Arabis wahlenbergii</v>
      </c>
      <c r="M2453" t="str">
        <f>VLOOKUP($D2453,Artslister!$A$1:$W$99,3,FALSE)</f>
        <v>141653</v>
      </c>
      <c r="N2453" t="str">
        <f>VLOOKUP($D2453,Artslister!$A$1:$W$99,4,FALSE)</f>
        <v>144043</v>
      </c>
      <c r="O2453" t="str">
        <f>VLOOKUP($D2453,Artslister!$A$1:$W$99,5,FALSE)</f>
        <v>Plantae</v>
      </c>
      <c r="P2453" t="str">
        <f>VLOOKUP($D2453,Artslister!$A$1:$W$99,6,FALSE)</f>
        <v>Magnoliophyta</v>
      </c>
      <c r="Q2453" t="str">
        <f>VLOOKUP($D2453,Artslister!$A$1:$W$99,7,FALSE)</f>
        <v>Eudicots</v>
      </c>
      <c r="R2453" t="str">
        <f>VLOOKUP($D2453,Artslister!$A$1:$W$99,8,FALSE)</f>
        <v>Brassicales</v>
      </c>
      <c r="S2453" t="str">
        <f>VLOOKUP($D2453,Artslister!$A$1:$W$99,9,FALSE)</f>
        <v>Brassicaceae</v>
      </c>
      <c r="T2453" t="str">
        <f>VLOOKUP($D2453,Artslister!$A$1:$W$99,10,FALSE)</f>
        <v>Arabis</v>
      </c>
      <c r="U2453" t="str">
        <f>VLOOKUP($D2453,Artslister!$A$1:$W$99,11,FALSE)</f>
        <v>wahlenbergii</v>
      </c>
      <c r="V2453">
        <f>VLOOKUP($D2453,Artslister!$A$1:$W$99,12,FALSE)</f>
        <v>0</v>
      </c>
      <c r="W2453" t="str">
        <f>VLOOKUP($D2453,Artslister!$A$1:$W$99,13,FALSE)</f>
        <v>Jord.</v>
      </c>
      <c r="X2453" t="e">
        <f>VLOOKUP($D2453,Artslister!$A$1:$W$99,15,FALSE)</f>
        <v>#REF!</v>
      </c>
      <c r="Y2453" t="e">
        <f>VLOOKUP($D2453,Artslister!$A$1:$W$99,17,FALSE)</f>
        <v>#N/A</v>
      </c>
    </row>
    <row r="2454" spans="1:25" hidden="1" x14ac:dyDescent="0.3">
      <c r="A2454" t="s">
        <v>50</v>
      </c>
      <c r="B2454">
        <v>2022</v>
      </c>
      <c r="C2454" t="s">
        <v>1808</v>
      </c>
      <c r="D2454" t="s">
        <v>2021</v>
      </c>
      <c r="E2454">
        <v>10</v>
      </c>
      <c r="G2454">
        <v>1</v>
      </c>
      <c r="L2454" t="str">
        <f>VLOOKUP($D2454,Artslister!$A$1:$W$99,2,FALSE)</f>
        <v>Syringa vulgaris</v>
      </c>
      <c r="M2454" t="str">
        <f>VLOOKUP($D2454,Artslister!$A$1:$W$99,3,FALSE)</f>
        <v>102416</v>
      </c>
      <c r="N2454" t="str">
        <f>VLOOKUP($D2454,Artslister!$A$1:$W$99,4,FALSE)</f>
        <v>62376</v>
      </c>
      <c r="O2454" t="str">
        <f>VLOOKUP($D2454,Artslister!$A$1:$W$99,5,FALSE)</f>
        <v>Plantae</v>
      </c>
      <c r="P2454" t="str">
        <f>VLOOKUP($D2454,Artslister!$A$1:$W$99,6,FALSE)</f>
        <v>Magnoliophyta</v>
      </c>
      <c r="Q2454" t="str">
        <f>VLOOKUP($D2454,Artslister!$A$1:$W$99,7,FALSE)</f>
        <v>Eudicots</v>
      </c>
      <c r="R2454" t="str">
        <f>VLOOKUP($D2454,Artslister!$A$1:$W$99,8,FALSE)</f>
        <v>Lamiales</v>
      </c>
      <c r="S2454" t="str">
        <f>VLOOKUP($D2454,Artslister!$A$1:$W$99,9,FALSE)</f>
        <v>Oleaceae</v>
      </c>
      <c r="T2454" t="str">
        <f>VLOOKUP($D2454,Artslister!$A$1:$W$99,10,FALSE)</f>
        <v>Syringa</v>
      </c>
      <c r="U2454" t="str">
        <f>VLOOKUP($D2454,Artslister!$A$1:$W$99,11,FALSE)</f>
        <v>vulgaris</v>
      </c>
      <c r="V2454">
        <f>VLOOKUP($D2454,Artslister!$A$1:$W$99,12,FALSE)</f>
        <v>0</v>
      </c>
      <c r="W2454" t="str">
        <f>VLOOKUP($D2454,Artslister!$A$1:$W$99,13,FALSE)</f>
        <v>L.</v>
      </c>
      <c r="X2454" t="e">
        <f>VLOOKUP($D2454,Artslister!$A$1:$W$99,15,FALSE)</f>
        <v>#REF!</v>
      </c>
      <c r="Y2454">
        <f>VLOOKUP($D2454,Artslister!$A$1:$W$99,17,FALSE)</f>
        <v>0</v>
      </c>
    </row>
    <row r="2455" spans="1:25" hidden="1" x14ac:dyDescent="0.3">
      <c r="A2455" t="s">
        <v>50</v>
      </c>
      <c r="B2455">
        <v>2022</v>
      </c>
      <c r="C2455" t="s">
        <v>1798</v>
      </c>
      <c r="D2455" t="s">
        <v>2021</v>
      </c>
      <c r="E2455">
        <v>60</v>
      </c>
      <c r="G2455">
        <v>1</v>
      </c>
      <c r="L2455" t="str">
        <f>VLOOKUP($D2455,Artslister!$A$1:$W$99,2,FALSE)</f>
        <v>Syringa vulgaris</v>
      </c>
      <c r="M2455" t="str">
        <f>VLOOKUP($D2455,Artslister!$A$1:$W$99,3,FALSE)</f>
        <v>102416</v>
      </c>
      <c r="N2455" t="str">
        <f>VLOOKUP($D2455,Artslister!$A$1:$W$99,4,FALSE)</f>
        <v>62376</v>
      </c>
      <c r="O2455" t="str">
        <f>VLOOKUP($D2455,Artslister!$A$1:$W$99,5,FALSE)</f>
        <v>Plantae</v>
      </c>
      <c r="P2455" t="str">
        <f>VLOOKUP($D2455,Artslister!$A$1:$W$99,6,FALSE)</f>
        <v>Magnoliophyta</v>
      </c>
      <c r="Q2455" t="str">
        <f>VLOOKUP($D2455,Artslister!$A$1:$W$99,7,FALSE)</f>
        <v>Eudicots</v>
      </c>
      <c r="R2455" t="str">
        <f>VLOOKUP($D2455,Artslister!$A$1:$W$99,8,FALSE)</f>
        <v>Lamiales</v>
      </c>
      <c r="S2455" t="str">
        <f>VLOOKUP($D2455,Artslister!$A$1:$W$99,9,FALSE)</f>
        <v>Oleaceae</v>
      </c>
      <c r="T2455" t="str">
        <f>VLOOKUP($D2455,Artslister!$A$1:$W$99,10,FALSE)</f>
        <v>Syringa</v>
      </c>
      <c r="U2455" t="str">
        <f>VLOOKUP($D2455,Artslister!$A$1:$W$99,11,FALSE)</f>
        <v>vulgaris</v>
      </c>
      <c r="V2455">
        <f>VLOOKUP($D2455,Artslister!$A$1:$W$99,12,FALSE)</f>
        <v>0</v>
      </c>
      <c r="W2455" t="str">
        <f>VLOOKUP($D2455,Artslister!$A$1:$W$99,13,FALSE)</f>
        <v>L.</v>
      </c>
      <c r="X2455" t="e">
        <f>VLOOKUP($D2455,Artslister!$A$1:$W$99,15,FALSE)</f>
        <v>#REF!</v>
      </c>
      <c r="Y2455">
        <f>VLOOKUP($D2455,Artslister!$A$1:$W$99,17,FALSE)</f>
        <v>0</v>
      </c>
    </row>
    <row r="2456" spans="1:25" hidden="1" x14ac:dyDescent="0.3">
      <c r="A2456" t="s">
        <v>50</v>
      </c>
      <c r="B2456">
        <v>2022</v>
      </c>
      <c r="C2456" t="s">
        <v>1808</v>
      </c>
      <c r="D2456" t="s">
        <v>2022</v>
      </c>
      <c r="E2456">
        <v>0.1</v>
      </c>
      <c r="G2456">
        <v>1</v>
      </c>
      <c r="L2456" t="str">
        <f>VLOOKUP($D2456,Artslister!$A$1:$W$99,2,FALSE)</f>
        <v>Sempervivum tectorum</v>
      </c>
      <c r="M2456" t="str">
        <f>VLOOKUP($D2456,Artslister!$A$1:$W$99,3,FALSE)</f>
        <v>103606</v>
      </c>
      <c r="N2456" t="str">
        <f>VLOOKUP($D2456,Artslister!$A$1:$W$99,4,FALSE)</f>
        <v>63566</v>
      </c>
      <c r="O2456" t="str">
        <f>VLOOKUP($D2456,Artslister!$A$1:$W$99,5,FALSE)</f>
        <v>Plantae</v>
      </c>
      <c r="P2456" t="str">
        <f>VLOOKUP($D2456,Artslister!$A$1:$W$99,6,FALSE)</f>
        <v>Magnoliophyta</v>
      </c>
      <c r="Q2456" t="str">
        <f>VLOOKUP($D2456,Artslister!$A$1:$W$99,7,FALSE)</f>
        <v>Eudicots</v>
      </c>
      <c r="R2456" t="str">
        <f>VLOOKUP($D2456,Artslister!$A$1:$W$99,8,FALSE)</f>
        <v>Saxifragales</v>
      </c>
      <c r="S2456" t="str">
        <f>VLOOKUP($D2456,Artslister!$A$1:$W$99,9,FALSE)</f>
        <v>Crassulaceae</v>
      </c>
      <c r="T2456" t="str">
        <f>VLOOKUP($D2456,Artslister!$A$1:$W$99,10,FALSE)</f>
        <v>Sempervivum</v>
      </c>
      <c r="U2456" t="str">
        <f>VLOOKUP($D2456,Artslister!$A$1:$W$99,11,FALSE)</f>
        <v>tectorum</v>
      </c>
      <c r="V2456">
        <f>VLOOKUP($D2456,Artslister!$A$1:$W$99,12,FALSE)</f>
        <v>0</v>
      </c>
      <c r="W2456" t="str">
        <f>VLOOKUP($D2456,Artslister!$A$1:$W$99,13,FALSE)</f>
        <v>L.</v>
      </c>
      <c r="X2456" t="e">
        <f>VLOOKUP($D2456,Artslister!$A$1:$W$99,15,FALSE)</f>
        <v>#REF!</v>
      </c>
      <c r="Y2456" t="str">
        <f>VLOOKUP($D2456,Artslister!$A$1:$W$99,17,FALSE)</f>
        <v>LO</v>
      </c>
    </row>
    <row r="2457" spans="1:25" hidden="1" x14ac:dyDescent="0.3">
      <c r="A2457" t="s">
        <v>144</v>
      </c>
      <c r="B2457">
        <v>2022</v>
      </c>
      <c r="C2457" t="s">
        <v>1845</v>
      </c>
      <c r="D2457" t="s">
        <v>1938</v>
      </c>
      <c r="E2457">
        <v>80</v>
      </c>
      <c r="I2457">
        <v>1</v>
      </c>
      <c r="L2457" t="str">
        <f>VLOOKUP($D2457,Artslister!$A$1:$W$99,2,FALSE)</f>
        <v>Rhamnus cathartica</v>
      </c>
      <c r="M2457" t="str">
        <f>VLOOKUP($D2457,Artslister!$A$1:$W$99,3,FALSE)</f>
        <v>141635</v>
      </c>
      <c r="N2457" t="str">
        <f>VLOOKUP($D2457,Artslister!$A$1:$W$99,4,FALSE)</f>
        <v>100403</v>
      </c>
      <c r="O2457" t="str">
        <f>VLOOKUP($D2457,Artslister!$A$1:$W$99,5,FALSE)</f>
        <v>Plantae</v>
      </c>
      <c r="P2457" t="str">
        <f>VLOOKUP($D2457,Artslister!$A$1:$W$99,6,FALSE)</f>
        <v>Magnoliophyta</v>
      </c>
      <c r="Q2457" t="str">
        <f>VLOOKUP($D2457,Artslister!$A$1:$W$99,7,FALSE)</f>
        <v>Eudicots</v>
      </c>
      <c r="R2457" t="str">
        <f>VLOOKUP($D2457,Artslister!$A$1:$W$99,8,FALSE)</f>
        <v>Rosales</v>
      </c>
      <c r="S2457" t="str">
        <f>VLOOKUP($D2457,Artslister!$A$1:$W$99,9,FALSE)</f>
        <v>Rhamnaceae</v>
      </c>
      <c r="T2457" t="str">
        <f>VLOOKUP($D2457,Artslister!$A$1:$W$99,10,FALSE)</f>
        <v>Rhamnus</v>
      </c>
      <c r="U2457" t="str">
        <f>VLOOKUP($D2457,Artslister!$A$1:$W$99,11,FALSE)</f>
        <v>cathartica</v>
      </c>
      <c r="V2457">
        <f>VLOOKUP($D2457,Artslister!$A$1:$W$99,12,FALSE)</f>
        <v>0</v>
      </c>
      <c r="W2457" t="str">
        <f>VLOOKUP($D2457,Artslister!$A$1:$W$99,13,FALSE)</f>
        <v>L.</v>
      </c>
      <c r="X2457" t="e">
        <f>VLOOKUP($D2457,Artslister!$A$1:$W$99,15,FALSE)</f>
        <v>#REF!</v>
      </c>
      <c r="Y2457" t="e">
        <f>VLOOKUP($D2457,Artslister!$A$1:$W$99,17,FALSE)</f>
        <v>#N/A</v>
      </c>
    </row>
    <row r="2458" spans="1:25" hidden="1" x14ac:dyDescent="0.3">
      <c r="A2458" t="s">
        <v>144</v>
      </c>
      <c r="B2458">
        <v>2022</v>
      </c>
      <c r="C2458" t="s">
        <v>1840</v>
      </c>
      <c r="D2458" t="s">
        <v>1930</v>
      </c>
      <c r="E2458">
        <v>5</v>
      </c>
      <c r="F2458">
        <v>1</v>
      </c>
      <c r="L2458" t="str">
        <f>VLOOKUP($D2458,Artslister!$A$1:$W$99,2,FALSE)</f>
        <v>Fragaria viridis</v>
      </c>
      <c r="M2458">
        <f>VLOOKUP($D2458,Artslister!$A$1:$W$99,3,FALSE)</f>
        <v>103318</v>
      </c>
      <c r="N2458">
        <f>VLOOKUP($D2458,Artslister!$A$1:$W$99,4,FALSE)</f>
        <v>0</v>
      </c>
      <c r="O2458" t="str">
        <f>VLOOKUP($D2458,Artslister!$A$1:$W$99,5,FALSE)</f>
        <v>Plantae</v>
      </c>
      <c r="P2458" t="str">
        <f>VLOOKUP($D2458,Artslister!$A$1:$W$99,6,FALSE)</f>
        <v>Magnoliophyta</v>
      </c>
      <c r="Q2458" t="str">
        <f>VLOOKUP($D2458,Artslister!$A$1:$W$99,7,FALSE)</f>
        <v>Eudicots</v>
      </c>
      <c r="R2458" t="str">
        <f>VLOOKUP($D2458,Artslister!$A$1:$W$99,8,FALSE)</f>
        <v>Rosales</v>
      </c>
      <c r="S2458" t="str">
        <f>VLOOKUP($D2458,Artslister!$A$1:$W$99,9,FALSE)</f>
        <v>Rosaceae</v>
      </c>
      <c r="T2458" t="str">
        <f>VLOOKUP($D2458,Artslister!$A$1:$W$99,10,FALSE)</f>
        <v>Fragaria</v>
      </c>
      <c r="U2458" t="str">
        <f>VLOOKUP($D2458,Artslister!$A$1:$W$99,11,FALSE)</f>
        <v>viridis</v>
      </c>
      <c r="V2458">
        <f>VLOOKUP($D2458,Artslister!$A$1:$W$99,12,FALSE)</f>
        <v>0</v>
      </c>
      <c r="W2458" t="str">
        <f>VLOOKUP($D2458,Artslister!$A$1:$W$99,13,FALSE)</f>
        <v>Weston</v>
      </c>
      <c r="X2458" t="e">
        <f>VLOOKUP($D2458,Artslister!$A$1:$W$99,15,FALSE)</f>
        <v>#REF!</v>
      </c>
      <c r="Y2458" t="e">
        <f>VLOOKUP($D2458,Artslister!$A$1:$W$99,17,FALSE)</f>
        <v>#N/A</v>
      </c>
    </row>
    <row r="2459" spans="1:25" hidden="1" x14ac:dyDescent="0.3">
      <c r="A2459" t="s">
        <v>144</v>
      </c>
      <c r="B2459">
        <v>2022</v>
      </c>
      <c r="C2459" t="s">
        <v>1841</v>
      </c>
      <c r="D2459" t="s">
        <v>1930</v>
      </c>
      <c r="E2459">
        <v>5</v>
      </c>
      <c r="F2459">
        <v>1</v>
      </c>
      <c r="L2459" t="str">
        <f>VLOOKUP($D2459,Artslister!$A$1:$W$99,2,FALSE)</f>
        <v>Fragaria viridis</v>
      </c>
      <c r="M2459">
        <f>VLOOKUP($D2459,Artslister!$A$1:$W$99,3,FALSE)</f>
        <v>103318</v>
      </c>
      <c r="N2459">
        <f>VLOOKUP($D2459,Artslister!$A$1:$W$99,4,FALSE)</f>
        <v>0</v>
      </c>
      <c r="O2459" t="str">
        <f>VLOOKUP($D2459,Artslister!$A$1:$W$99,5,FALSE)</f>
        <v>Plantae</v>
      </c>
      <c r="P2459" t="str">
        <f>VLOOKUP($D2459,Artslister!$A$1:$W$99,6,FALSE)</f>
        <v>Magnoliophyta</v>
      </c>
      <c r="Q2459" t="str">
        <f>VLOOKUP($D2459,Artslister!$A$1:$W$99,7,FALSE)</f>
        <v>Eudicots</v>
      </c>
      <c r="R2459" t="str">
        <f>VLOOKUP($D2459,Artslister!$A$1:$W$99,8,FALSE)</f>
        <v>Rosales</v>
      </c>
      <c r="S2459" t="str">
        <f>VLOOKUP($D2459,Artslister!$A$1:$W$99,9,FALSE)</f>
        <v>Rosaceae</v>
      </c>
      <c r="T2459" t="str">
        <f>VLOOKUP($D2459,Artslister!$A$1:$W$99,10,FALSE)</f>
        <v>Fragaria</v>
      </c>
      <c r="U2459" t="str">
        <f>VLOOKUP($D2459,Artslister!$A$1:$W$99,11,FALSE)</f>
        <v>viridis</v>
      </c>
      <c r="V2459">
        <f>VLOOKUP($D2459,Artslister!$A$1:$W$99,12,FALSE)</f>
        <v>0</v>
      </c>
      <c r="W2459" t="str">
        <f>VLOOKUP($D2459,Artslister!$A$1:$W$99,13,FALSE)</f>
        <v>Weston</v>
      </c>
      <c r="X2459" t="e">
        <f>VLOOKUP($D2459,Artslister!$A$1:$W$99,15,FALSE)</f>
        <v>#REF!</v>
      </c>
      <c r="Y2459" t="e">
        <f>VLOOKUP($D2459,Artslister!$A$1:$W$99,17,FALSE)</f>
        <v>#N/A</v>
      </c>
    </row>
    <row r="2460" spans="1:25" hidden="1" x14ac:dyDescent="0.3">
      <c r="A2460" t="s">
        <v>144</v>
      </c>
      <c r="B2460">
        <v>2022</v>
      </c>
      <c r="C2460" t="s">
        <v>1839</v>
      </c>
      <c r="D2460" t="s">
        <v>1930</v>
      </c>
      <c r="E2460">
        <v>10</v>
      </c>
      <c r="F2460">
        <v>1</v>
      </c>
      <c r="L2460" t="str">
        <f>VLOOKUP($D2460,Artslister!$A$1:$W$99,2,FALSE)</f>
        <v>Fragaria viridis</v>
      </c>
      <c r="M2460">
        <f>VLOOKUP($D2460,Artslister!$A$1:$W$99,3,FALSE)</f>
        <v>103318</v>
      </c>
      <c r="N2460">
        <f>VLOOKUP($D2460,Artslister!$A$1:$W$99,4,FALSE)</f>
        <v>0</v>
      </c>
      <c r="O2460" t="str">
        <f>VLOOKUP($D2460,Artslister!$A$1:$W$99,5,FALSE)</f>
        <v>Plantae</v>
      </c>
      <c r="P2460" t="str">
        <f>VLOOKUP($D2460,Artslister!$A$1:$W$99,6,FALSE)</f>
        <v>Magnoliophyta</v>
      </c>
      <c r="Q2460" t="str">
        <f>VLOOKUP($D2460,Artslister!$A$1:$W$99,7,FALSE)</f>
        <v>Eudicots</v>
      </c>
      <c r="R2460" t="str">
        <f>VLOOKUP($D2460,Artslister!$A$1:$W$99,8,FALSE)</f>
        <v>Rosales</v>
      </c>
      <c r="S2460" t="str">
        <f>VLOOKUP($D2460,Artslister!$A$1:$W$99,9,FALSE)</f>
        <v>Rosaceae</v>
      </c>
      <c r="T2460" t="str">
        <f>VLOOKUP($D2460,Artslister!$A$1:$W$99,10,FALSE)</f>
        <v>Fragaria</v>
      </c>
      <c r="U2460" t="str">
        <f>VLOOKUP($D2460,Artslister!$A$1:$W$99,11,FALSE)</f>
        <v>viridis</v>
      </c>
      <c r="V2460">
        <f>VLOOKUP($D2460,Artslister!$A$1:$W$99,12,FALSE)</f>
        <v>0</v>
      </c>
      <c r="W2460" t="str">
        <f>VLOOKUP($D2460,Artslister!$A$1:$W$99,13,FALSE)</f>
        <v>Weston</v>
      </c>
      <c r="X2460" t="e">
        <f>VLOOKUP($D2460,Artslister!$A$1:$W$99,15,FALSE)</f>
        <v>#REF!</v>
      </c>
      <c r="Y2460" t="e">
        <f>VLOOKUP($D2460,Artslister!$A$1:$W$99,17,FALSE)</f>
        <v>#N/A</v>
      </c>
    </row>
    <row r="2461" spans="1:25" hidden="1" x14ac:dyDescent="0.3">
      <c r="A2461" t="s">
        <v>144</v>
      </c>
      <c r="B2461">
        <v>2022</v>
      </c>
      <c r="C2461" t="s">
        <v>1842</v>
      </c>
      <c r="D2461" t="s">
        <v>1930</v>
      </c>
      <c r="E2461">
        <v>10</v>
      </c>
      <c r="F2461">
        <v>1</v>
      </c>
      <c r="L2461" t="str">
        <f>VLOOKUP($D2461,Artslister!$A$1:$W$99,2,FALSE)</f>
        <v>Fragaria viridis</v>
      </c>
      <c r="M2461">
        <f>VLOOKUP($D2461,Artslister!$A$1:$W$99,3,FALSE)</f>
        <v>103318</v>
      </c>
      <c r="N2461">
        <f>VLOOKUP($D2461,Artslister!$A$1:$W$99,4,FALSE)</f>
        <v>0</v>
      </c>
      <c r="O2461" t="str">
        <f>VLOOKUP($D2461,Artslister!$A$1:$W$99,5,FALSE)</f>
        <v>Plantae</v>
      </c>
      <c r="P2461" t="str">
        <f>VLOOKUP($D2461,Artslister!$A$1:$W$99,6,FALSE)</f>
        <v>Magnoliophyta</v>
      </c>
      <c r="Q2461" t="str">
        <f>VLOOKUP($D2461,Artslister!$A$1:$W$99,7,FALSE)</f>
        <v>Eudicots</v>
      </c>
      <c r="R2461" t="str">
        <f>VLOOKUP($D2461,Artslister!$A$1:$W$99,8,FALSE)</f>
        <v>Rosales</v>
      </c>
      <c r="S2461" t="str">
        <f>VLOOKUP($D2461,Artslister!$A$1:$W$99,9,FALSE)</f>
        <v>Rosaceae</v>
      </c>
      <c r="T2461" t="str">
        <f>VLOOKUP($D2461,Artslister!$A$1:$W$99,10,FALSE)</f>
        <v>Fragaria</v>
      </c>
      <c r="U2461" t="str">
        <f>VLOOKUP($D2461,Artslister!$A$1:$W$99,11,FALSE)</f>
        <v>viridis</v>
      </c>
      <c r="V2461">
        <f>VLOOKUP($D2461,Artslister!$A$1:$W$99,12,FALSE)</f>
        <v>0</v>
      </c>
      <c r="W2461" t="str">
        <f>VLOOKUP($D2461,Artslister!$A$1:$W$99,13,FALSE)</f>
        <v>Weston</v>
      </c>
      <c r="X2461" t="e">
        <f>VLOOKUP($D2461,Artslister!$A$1:$W$99,15,FALSE)</f>
        <v>#REF!</v>
      </c>
      <c r="Y2461" t="e">
        <f>VLOOKUP($D2461,Artslister!$A$1:$W$99,17,FALSE)</f>
        <v>#N/A</v>
      </c>
    </row>
    <row r="2462" spans="1:25" hidden="1" x14ac:dyDescent="0.3">
      <c r="A2462" t="s">
        <v>144</v>
      </c>
      <c r="B2462">
        <v>2022</v>
      </c>
      <c r="C2462" t="s">
        <v>1843</v>
      </c>
      <c r="D2462" t="s">
        <v>1930</v>
      </c>
      <c r="E2462">
        <v>5</v>
      </c>
      <c r="F2462">
        <v>1</v>
      </c>
      <c r="L2462" t="str">
        <f>VLOOKUP($D2462,Artslister!$A$1:$W$99,2,FALSE)</f>
        <v>Fragaria viridis</v>
      </c>
      <c r="M2462">
        <f>VLOOKUP($D2462,Artslister!$A$1:$W$99,3,FALSE)</f>
        <v>103318</v>
      </c>
      <c r="N2462">
        <f>VLOOKUP($D2462,Artslister!$A$1:$W$99,4,FALSE)</f>
        <v>0</v>
      </c>
      <c r="O2462" t="str">
        <f>VLOOKUP($D2462,Artslister!$A$1:$W$99,5,FALSE)</f>
        <v>Plantae</v>
      </c>
      <c r="P2462" t="str">
        <f>VLOOKUP($D2462,Artslister!$A$1:$W$99,6,FALSE)</f>
        <v>Magnoliophyta</v>
      </c>
      <c r="Q2462" t="str">
        <f>VLOOKUP($D2462,Artslister!$A$1:$W$99,7,FALSE)</f>
        <v>Eudicots</v>
      </c>
      <c r="R2462" t="str">
        <f>VLOOKUP($D2462,Artslister!$A$1:$W$99,8,FALSE)</f>
        <v>Rosales</v>
      </c>
      <c r="S2462" t="str">
        <f>VLOOKUP($D2462,Artslister!$A$1:$W$99,9,FALSE)</f>
        <v>Rosaceae</v>
      </c>
      <c r="T2462" t="str">
        <f>VLOOKUP($D2462,Artslister!$A$1:$W$99,10,FALSE)</f>
        <v>Fragaria</v>
      </c>
      <c r="U2462" t="str">
        <f>VLOOKUP($D2462,Artslister!$A$1:$W$99,11,FALSE)</f>
        <v>viridis</v>
      </c>
      <c r="V2462">
        <f>VLOOKUP($D2462,Artslister!$A$1:$W$99,12,FALSE)</f>
        <v>0</v>
      </c>
      <c r="W2462" t="str">
        <f>VLOOKUP($D2462,Artslister!$A$1:$W$99,13,FALSE)</f>
        <v>Weston</v>
      </c>
      <c r="X2462" t="e">
        <f>VLOOKUP($D2462,Artslister!$A$1:$W$99,15,FALSE)</f>
        <v>#REF!</v>
      </c>
      <c r="Y2462" t="e">
        <f>VLOOKUP($D2462,Artslister!$A$1:$W$99,17,FALSE)</f>
        <v>#N/A</v>
      </c>
    </row>
    <row r="2463" spans="1:25" hidden="1" x14ac:dyDescent="0.3">
      <c r="A2463" t="s">
        <v>144</v>
      </c>
      <c r="B2463">
        <v>2022</v>
      </c>
      <c r="C2463" t="s">
        <v>1845</v>
      </c>
      <c r="D2463" t="s">
        <v>1930</v>
      </c>
      <c r="E2463">
        <v>1</v>
      </c>
      <c r="F2463">
        <v>1</v>
      </c>
      <c r="L2463" t="str">
        <f>VLOOKUP($D2463,Artslister!$A$1:$W$99,2,FALSE)</f>
        <v>Fragaria viridis</v>
      </c>
      <c r="M2463">
        <f>VLOOKUP($D2463,Artslister!$A$1:$W$99,3,FALSE)</f>
        <v>103318</v>
      </c>
      <c r="N2463">
        <f>VLOOKUP($D2463,Artslister!$A$1:$W$99,4,FALSE)</f>
        <v>0</v>
      </c>
      <c r="O2463" t="str">
        <f>VLOOKUP($D2463,Artslister!$A$1:$W$99,5,FALSE)</f>
        <v>Plantae</v>
      </c>
      <c r="P2463" t="str">
        <f>VLOOKUP($D2463,Artslister!$A$1:$W$99,6,FALSE)</f>
        <v>Magnoliophyta</v>
      </c>
      <c r="Q2463" t="str">
        <f>VLOOKUP($D2463,Artslister!$A$1:$W$99,7,FALSE)</f>
        <v>Eudicots</v>
      </c>
      <c r="R2463" t="str">
        <f>VLOOKUP($D2463,Artslister!$A$1:$W$99,8,FALSE)</f>
        <v>Rosales</v>
      </c>
      <c r="S2463" t="str">
        <f>VLOOKUP($D2463,Artslister!$A$1:$W$99,9,FALSE)</f>
        <v>Rosaceae</v>
      </c>
      <c r="T2463" t="str">
        <f>VLOOKUP($D2463,Artslister!$A$1:$W$99,10,FALSE)</f>
        <v>Fragaria</v>
      </c>
      <c r="U2463" t="str">
        <f>VLOOKUP($D2463,Artslister!$A$1:$W$99,11,FALSE)</f>
        <v>viridis</v>
      </c>
      <c r="V2463">
        <f>VLOOKUP($D2463,Artslister!$A$1:$W$99,12,FALSE)</f>
        <v>0</v>
      </c>
      <c r="W2463" t="str">
        <f>VLOOKUP($D2463,Artslister!$A$1:$W$99,13,FALSE)</f>
        <v>Weston</v>
      </c>
      <c r="X2463" t="e">
        <f>VLOOKUP($D2463,Artslister!$A$1:$W$99,15,FALSE)</f>
        <v>#REF!</v>
      </c>
      <c r="Y2463" t="e">
        <f>VLOOKUP($D2463,Artslister!$A$1:$W$99,17,FALSE)</f>
        <v>#N/A</v>
      </c>
    </row>
    <row r="2464" spans="1:25" hidden="1" x14ac:dyDescent="0.3">
      <c r="A2464" t="s">
        <v>144</v>
      </c>
      <c r="B2464">
        <v>2022</v>
      </c>
      <c r="C2464" t="s">
        <v>1846</v>
      </c>
      <c r="D2464" t="s">
        <v>1930</v>
      </c>
      <c r="E2464">
        <v>2</v>
      </c>
      <c r="F2464">
        <v>1</v>
      </c>
      <c r="L2464" t="str">
        <f>VLOOKUP($D2464,Artslister!$A$1:$W$99,2,FALSE)</f>
        <v>Fragaria viridis</v>
      </c>
      <c r="M2464">
        <f>VLOOKUP($D2464,Artslister!$A$1:$W$99,3,FALSE)</f>
        <v>103318</v>
      </c>
      <c r="N2464">
        <f>VLOOKUP($D2464,Artslister!$A$1:$W$99,4,FALSE)</f>
        <v>0</v>
      </c>
      <c r="O2464" t="str">
        <f>VLOOKUP($D2464,Artslister!$A$1:$W$99,5,FALSE)</f>
        <v>Plantae</v>
      </c>
      <c r="P2464" t="str">
        <f>VLOOKUP($D2464,Artslister!$A$1:$W$99,6,FALSE)</f>
        <v>Magnoliophyta</v>
      </c>
      <c r="Q2464" t="str">
        <f>VLOOKUP($D2464,Artslister!$A$1:$W$99,7,FALSE)</f>
        <v>Eudicots</v>
      </c>
      <c r="R2464" t="str">
        <f>VLOOKUP($D2464,Artslister!$A$1:$W$99,8,FALSE)</f>
        <v>Rosales</v>
      </c>
      <c r="S2464" t="str">
        <f>VLOOKUP($D2464,Artslister!$A$1:$W$99,9,FALSE)</f>
        <v>Rosaceae</v>
      </c>
      <c r="T2464" t="str">
        <f>VLOOKUP($D2464,Artslister!$A$1:$W$99,10,FALSE)</f>
        <v>Fragaria</v>
      </c>
      <c r="U2464" t="str">
        <f>VLOOKUP($D2464,Artslister!$A$1:$W$99,11,FALSE)</f>
        <v>viridis</v>
      </c>
      <c r="V2464">
        <f>VLOOKUP($D2464,Artslister!$A$1:$W$99,12,FALSE)</f>
        <v>0</v>
      </c>
      <c r="W2464" t="str">
        <f>VLOOKUP($D2464,Artslister!$A$1:$W$99,13,FALSE)</f>
        <v>Weston</v>
      </c>
      <c r="X2464" t="e">
        <f>VLOOKUP($D2464,Artslister!$A$1:$W$99,15,FALSE)</f>
        <v>#REF!</v>
      </c>
      <c r="Y2464" t="e">
        <f>VLOOKUP($D2464,Artslister!$A$1:$W$99,17,FALSE)</f>
        <v>#N/A</v>
      </c>
    </row>
    <row r="2465" spans="1:25" hidden="1" x14ac:dyDescent="0.3">
      <c r="A2465" t="s">
        <v>144</v>
      </c>
      <c r="B2465">
        <v>2022</v>
      </c>
      <c r="C2465" t="s">
        <v>1847</v>
      </c>
      <c r="D2465" t="s">
        <v>1930</v>
      </c>
      <c r="E2465">
        <v>3</v>
      </c>
      <c r="F2465">
        <v>1</v>
      </c>
      <c r="L2465" t="str">
        <f>VLOOKUP($D2465,Artslister!$A$1:$W$99,2,FALSE)</f>
        <v>Fragaria viridis</v>
      </c>
      <c r="M2465">
        <f>VLOOKUP($D2465,Artslister!$A$1:$W$99,3,FALSE)</f>
        <v>103318</v>
      </c>
      <c r="N2465">
        <f>VLOOKUP($D2465,Artslister!$A$1:$W$99,4,FALSE)</f>
        <v>0</v>
      </c>
      <c r="O2465" t="str">
        <f>VLOOKUP($D2465,Artslister!$A$1:$W$99,5,FALSE)</f>
        <v>Plantae</v>
      </c>
      <c r="P2465" t="str">
        <f>VLOOKUP($D2465,Artslister!$A$1:$W$99,6,FALSE)</f>
        <v>Magnoliophyta</v>
      </c>
      <c r="Q2465" t="str">
        <f>VLOOKUP($D2465,Artslister!$A$1:$W$99,7,FALSE)</f>
        <v>Eudicots</v>
      </c>
      <c r="R2465" t="str">
        <f>VLOOKUP($D2465,Artslister!$A$1:$W$99,8,FALSE)</f>
        <v>Rosales</v>
      </c>
      <c r="S2465" t="str">
        <f>VLOOKUP($D2465,Artslister!$A$1:$W$99,9,FALSE)</f>
        <v>Rosaceae</v>
      </c>
      <c r="T2465" t="str">
        <f>VLOOKUP($D2465,Artslister!$A$1:$W$99,10,FALSE)</f>
        <v>Fragaria</v>
      </c>
      <c r="U2465" t="str">
        <f>VLOOKUP($D2465,Artslister!$A$1:$W$99,11,FALSE)</f>
        <v>viridis</v>
      </c>
      <c r="V2465">
        <f>VLOOKUP($D2465,Artslister!$A$1:$W$99,12,FALSE)</f>
        <v>0</v>
      </c>
      <c r="W2465" t="str">
        <f>VLOOKUP($D2465,Artslister!$A$1:$W$99,13,FALSE)</f>
        <v>Weston</v>
      </c>
      <c r="X2465" t="e">
        <f>VLOOKUP($D2465,Artslister!$A$1:$W$99,15,FALSE)</f>
        <v>#REF!</v>
      </c>
      <c r="Y2465" t="e">
        <f>VLOOKUP($D2465,Artslister!$A$1:$W$99,17,FALSE)</f>
        <v>#N/A</v>
      </c>
    </row>
    <row r="2466" spans="1:25" hidden="1" x14ac:dyDescent="0.3">
      <c r="A2466" t="s">
        <v>144</v>
      </c>
      <c r="B2466">
        <v>2022</v>
      </c>
      <c r="C2466" t="s">
        <v>1848</v>
      </c>
      <c r="D2466" t="s">
        <v>1930</v>
      </c>
      <c r="E2466">
        <v>1</v>
      </c>
      <c r="F2466">
        <v>1</v>
      </c>
      <c r="L2466" t="str">
        <f>VLOOKUP($D2466,Artslister!$A$1:$W$99,2,FALSE)</f>
        <v>Fragaria viridis</v>
      </c>
      <c r="M2466">
        <f>VLOOKUP($D2466,Artslister!$A$1:$W$99,3,FALSE)</f>
        <v>103318</v>
      </c>
      <c r="N2466">
        <f>VLOOKUP($D2466,Artslister!$A$1:$W$99,4,FALSE)</f>
        <v>0</v>
      </c>
      <c r="O2466" t="str">
        <f>VLOOKUP($D2466,Artslister!$A$1:$W$99,5,FALSE)</f>
        <v>Plantae</v>
      </c>
      <c r="P2466" t="str">
        <f>VLOOKUP($D2466,Artslister!$A$1:$W$99,6,FALSE)</f>
        <v>Magnoliophyta</v>
      </c>
      <c r="Q2466" t="str">
        <f>VLOOKUP($D2466,Artslister!$A$1:$W$99,7,FALSE)</f>
        <v>Eudicots</v>
      </c>
      <c r="R2466" t="str">
        <f>VLOOKUP($D2466,Artslister!$A$1:$W$99,8,FALSE)</f>
        <v>Rosales</v>
      </c>
      <c r="S2466" t="str">
        <f>VLOOKUP($D2466,Artslister!$A$1:$W$99,9,FALSE)</f>
        <v>Rosaceae</v>
      </c>
      <c r="T2466" t="str">
        <f>VLOOKUP($D2466,Artslister!$A$1:$W$99,10,FALSE)</f>
        <v>Fragaria</v>
      </c>
      <c r="U2466" t="str">
        <f>VLOOKUP($D2466,Artslister!$A$1:$W$99,11,FALSE)</f>
        <v>viridis</v>
      </c>
      <c r="V2466">
        <f>VLOOKUP($D2466,Artslister!$A$1:$W$99,12,FALSE)</f>
        <v>0</v>
      </c>
      <c r="W2466" t="str">
        <f>VLOOKUP($D2466,Artslister!$A$1:$W$99,13,FALSE)</f>
        <v>Weston</v>
      </c>
      <c r="X2466" t="e">
        <f>VLOOKUP($D2466,Artslister!$A$1:$W$99,15,FALSE)</f>
        <v>#REF!</v>
      </c>
      <c r="Y2466" t="e">
        <f>VLOOKUP($D2466,Artslister!$A$1:$W$99,17,FALSE)</f>
        <v>#N/A</v>
      </c>
    </row>
    <row r="2467" spans="1:25" hidden="1" x14ac:dyDescent="0.3">
      <c r="A2467" t="s">
        <v>144</v>
      </c>
      <c r="B2467">
        <v>2022</v>
      </c>
      <c r="C2467" t="s">
        <v>1849</v>
      </c>
      <c r="D2467" t="s">
        <v>1930</v>
      </c>
      <c r="E2467">
        <v>5</v>
      </c>
      <c r="F2467">
        <v>1</v>
      </c>
      <c r="L2467" t="str">
        <f>VLOOKUP($D2467,Artslister!$A$1:$W$99,2,FALSE)</f>
        <v>Fragaria viridis</v>
      </c>
      <c r="M2467">
        <f>VLOOKUP($D2467,Artslister!$A$1:$W$99,3,FALSE)</f>
        <v>103318</v>
      </c>
      <c r="N2467">
        <f>VLOOKUP($D2467,Artslister!$A$1:$W$99,4,FALSE)</f>
        <v>0</v>
      </c>
      <c r="O2467" t="str">
        <f>VLOOKUP($D2467,Artslister!$A$1:$W$99,5,FALSE)</f>
        <v>Plantae</v>
      </c>
      <c r="P2467" t="str">
        <f>VLOOKUP($D2467,Artslister!$A$1:$W$99,6,FALSE)</f>
        <v>Magnoliophyta</v>
      </c>
      <c r="Q2467" t="str">
        <f>VLOOKUP($D2467,Artslister!$A$1:$W$99,7,FALSE)</f>
        <v>Eudicots</v>
      </c>
      <c r="R2467" t="str">
        <f>VLOOKUP($D2467,Artslister!$A$1:$W$99,8,FALSE)</f>
        <v>Rosales</v>
      </c>
      <c r="S2467" t="str">
        <f>VLOOKUP($D2467,Artslister!$A$1:$W$99,9,FALSE)</f>
        <v>Rosaceae</v>
      </c>
      <c r="T2467" t="str">
        <f>VLOOKUP($D2467,Artslister!$A$1:$W$99,10,FALSE)</f>
        <v>Fragaria</v>
      </c>
      <c r="U2467" t="str">
        <f>VLOOKUP($D2467,Artslister!$A$1:$W$99,11,FALSE)</f>
        <v>viridis</v>
      </c>
      <c r="V2467">
        <f>VLOOKUP($D2467,Artslister!$A$1:$W$99,12,FALSE)</f>
        <v>0</v>
      </c>
      <c r="W2467" t="str">
        <f>VLOOKUP($D2467,Artslister!$A$1:$W$99,13,FALSE)</f>
        <v>Weston</v>
      </c>
      <c r="X2467" t="e">
        <f>VLOOKUP($D2467,Artslister!$A$1:$W$99,15,FALSE)</f>
        <v>#REF!</v>
      </c>
      <c r="Y2467" t="e">
        <f>VLOOKUP($D2467,Artslister!$A$1:$W$99,17,FALSE)</f>
        <v>#N/A</v>
      </c>
    </row>
    <row r="2468" spans="1:25" hidden="1" x14ac:dyDescent="0.3">
      <c r="A2468" t="s">
        <v>144</v>
      </c>
      <c r="B2468">
        <v>2022</v>
      </c>
      <c r="C2468" t="s">
        <v>1843</v>
      </c>
      <c r="D2468" t="s">
        <v>667</v>
      </c>
      <c r="E2468">
        <v>3</v>
      </c>
      <c r="H2468">
        <v>1</v>
      </c>
      <c r="L2468" t="str">
        <f>VLOOKUP($D2468,Artslister!$A$1:$W$99,2,FALSE)</f>
        <v>Sorbus aucuparia</v>
      </c>
      <c r="M2468" t="str">
        <f>VLOOKUP($D2468,Artslister!$A$1:$W$99,3,FALSE)</f>
        <v>103483</v>
      </c>
      <c r="N2468" t="str">
        <f>VLOOKUP($D2468,Artslister!$A$1:$W$99,4,FALSE)</f>
        <v>137885</v>
      </c>
      <c r="O2468" t="str">
        <f>VLOOKUP($D2468,Artslister!$A$1:$W$99,5,FALSE)</f>
        <v>Plantae</v>
      </c>
      <c r="P2468" t="str">
        <f>VLOOKUP($D2468,Artslister!$A$1:$W$99,6,FALSE)</f>
        <v>Magnoliophyta</v>
      </c>
      <c r="Q2468" t="str">
        <f>VLOOKUP($D2468,Artslister!$A$1:$W$99,7,FALSE)</f>
        <v>Eudicots</v>
      </c>
      <c r="R2468" t="str">
        <f>VLOOKUP($D2468,Artslister!$A$1:$W$99,8,FALSE)</f>
        <v>Rosales</v>
      </c>
      <c r="S2468" t="str">
        <f>VLOOKUP($D2468,Artslister!$A$1:$W$99,9,FALSE)</f>
        <v>Rosaceae</v>
      </c>
      <c r="T2468" t="str">
        <f>VLOOKUP($D2468,Artslister!$A$1:$W$99,10,FALSE)</f>
        <v>Sorbus</v>
      </c>
      <c r="U2468" t="str">
        <f>VLOOKUP($D2468,Artslister!$A$1:$W$99,11,FALSE)</f>
        <v>aucuparia</v>
      </c>
      <c r="V2468">
        <f>VLOOKUP($D2468,Artslister!$A$1:$W$99,12,FALSE)</f>
        <v>0</v>
      </c>
      <c r="W2468" t="str">
        <f>VLOOKUP($D2468,Artslister!$A$1:$W$99,13,FALSE)</f>
        <v>L.</v>
      </c>
      <c r="X2468" t="e">
        <f>VLOOKUP($D2468,Artslister!$A$1:$W$99,15,FALSE)</f>
        <v>#REF!</v>
      </c>
      <c r="Y2468" t="e">
        <f>VLOOKUP($D2468,Artslister!$A$1:$W$99,17,FALSE)</f>
        <v>#N/A</v>
      </c>
    </row>
    <row r="2469" spans="1:25" hidden="1" x14ac:dyDescent="0.3">
      <c r="A2469" t="s">
        <v>144</v>
      </c>
      <c r="B2469">
        <v>2022</v>
      </c>
      <c r="C2469" t="s">
        <v>1849</v>
      </c>
      <c r="D2469" t="s">
        <v>667</v>
      </c>
      <c r="E2469">
        <v>3</v>
      </c>
      <c r="H2469">
        <v>1</v>
      </c>
      <c r="L2469" t="str">
        <f>VLOOKUP($D2469,Artslister!$A$1:$W$99,2,FALSE)</f>
        <v>Sorbus aucuparia</v>
      </c>
      <c r="M2469" t="str">
        <f>VLOOKUP($D2469,Artslister!$A$1:$W$99,3,FALSE)</f>
        <v>103483</v>
      </c>
      <c r="N2469" t="str">
        <f>VLOOKUP($D2469,Artslister!$A$1:$W$99,4,FALSE)</f>
        <v>137885</v>
      </c>
      <c r="O2469" t="str">
        <f>VLOOKUP($D2469,Artslister!$A$1:$W$99,5,FALSE)</f>
        <v>Plantae</v>
      </c>
      <c r="P2469" t="str">
        <f>VLOOKUP($D2469,Artslister!$A$1:$W$99,6,FALSE)</f>
        <v>Magnoliophyta</v>
      </c>
      <c r="Q2469" t="str">
        <f>VLOOKUP($D2469,Artslister!$A$1:$W$99,7,FALSE)</f>
        <v>Eudicots</v>
      </c>
      <c r="R2469" t="str">
        <f>VLOOKUP($D2469,Artslister!$A$1:$W$99,8,FALSE)</f>
        <v>Rosales</v>
      </c>
      <c r="S2469" t="str">
        <f>VLOOKUP($D2469,Artslister!$A$1:$W$99,9,FALSE)</f>
        <v>Rosaceae</v>
      </c>
      <c r="T2469" t="str">
        <f>VLOOKUP($D2469,Artslister!$A$1:$W$99,10,FALSE)</f>
        <v>Sorbus</v>
      </c>
      <c r="U2469" t="str">
        <f>VLOOKUP($D2469,Artslister!$A$1:$W$99,11,FALSE)</f>
        <v>aucuparia</v>
      </c>
      <c r="V2469">
        <f>VLOOKUP($D2469,Artslister!$A$1:$W$99,12,FALSE)</f>
        <v>0</v>
      </c>
      <c r="W2469" t="str">
        <f>VLOOKUP($D2469,Artslister!$A$1:$W$99,13,FALSE)</f>
        <v>L.</v>
      </c>
      <c r="X2469" t="e">
        <f>VLOOKUP($D2469,Artslister!$A$1:$W$99,15,FALSE)</f>
        <v>#REF!</v>
      </c>
      <c r="Y2469" t="e">
        <f>VLOOKUP($D2469,Artslister!$A$1:$W$99,17,FALSE)</f>
        <v>#N/A</v>
      </c>
    </row>
    <row r="2470" spans="1:25" hidden="1" x14ac:dyDescent="0.3">
      <c r="A2470" t="s">
        <v>144</v>
      </c>
      <c r="B2470">
        <v>2022</v>
      </c>
      <c r="C2470" t="s">
        <v>1840</v>
      </c>
      <c r="D2470" t="s">
        <v>1928</v>
      </c>
      <c r="E2470">
        <v>1</v>
      </c>
      <c r="H2470">
        <v>1</v>
      </c>
      <c r="L2470" t="str">
        <f>VLOOKUP($D2470,Artslister!$A$1:$W$99,2,FALSE)</f>
        <v>Rosa sp.</v>
      </c>
      <c r="M2470" t="str">
        <f>VLOOKUP($D2470,Artslister!$A$1:$W$99,3,FALSE)</f>
        <v>103384</v>
      </c>
      <c r="N2470" t="str">
        <f>VLOOKUP($D2470,Artslister!$A$1:$W$99,4,FALSE)</f>
        <v>63344</v>
      </c>
      <c r="O2470" t="str">
        <f>VLOOKUP($D2470,Artslister!$A$1:$W$99,5,FALSE)</f>
        <v>Plantae</v>
      </c>
      <c r="P2470" t="str">
        <f>VLOOKUP($D2470,Artslister!$A$1:$W$99,6,FALSE)</f>
        <v>Magnoliophyta</v>
      </c>
      <c r="Q2470" t="str">
        <f>VLOOKUP($D2470,Artslister!$A$1:$W$99,7,FALSE)</f>
        <v>Eudicots</v>
      </c>
      <c r="R2470" t="str">
        <f>VLOOKUP($D2470,Artslister!$A$1:$W$99,8,FALSE)</f>
        <v>Rosales</v>
      </c>
      <c r="S2470" t="str">
        <f>VLOOKUP($D2470,Artslister!$A$1:$W$99,9,FALSE)</f>
        <v>Rosaceae</v>
      </c>
      <c r="T2470" t="str">
        <f>VLOOKUP($D2470,Artslister!$A$1:$W$99,10,FALSE)</f>
        <v>Rosa</v>
      </c>
      <c r="U2470">
        <f>VLOOKUP($D2470,Artslister!$A$1:$W$99,11,FALSE)</f>
        <v>0</v>
      </c>
      <c r="V2470">
        <f>VLOOKUP($D2470,Artslister!$A$1:$W$99,12,FALSE)</f>
        <v>0</v>
      </c>
      <c r="W2470" t="str">
        <f>VLOOKUP($D2470,Artslister!$A$1:$W$99,13,FALSE)</f>
        <v>L.</v>
      </c>
      <c r="X2470" t="e">
        <f>VLOOKUP($D2470,Artslister!$A$1:$W$99,15,FALSE)</f>
        <v>#REF!</v>
      </c>
      <c r="Y2470" t="e">
        <f>VLOOKUP($D2470,Artslister!$A$1:$W$99,17,FALSE)</f>
        <v>#N/A</v>
      </c>
    </row>
    <row r="2471" spans="1:25" hidden="1" x14ac:dyDescent="0.3">
      <c r="A2471" t="s">
        <v>144</v>
      </c>
      <c r="B2471">
        <v>2022</v>
      </c>
      <c r="C2471" t="s">
        <v>1839</v>
      </c>
      <c r="D2471" t="s">
        <v>1928</v>
      </c>
      <c r="E2471">
        <v>2</v>
      </c>
      <c r="H2471">
        <v>1</v>
      </c>
      <c r="L2471" t="str">
        <f>VLOOKUP($D2471,Artslister!$A$1:$W$99,2,FALSE)</f>
        <v>Rosa sp.</v>
      </c>
      <c r="M2471" t="str">
        <f>VLOOKUP($D2471,Artslister!$A$1:$W$99,3,FALSE)</f>
        <v>103384</v>
      </c>
      <c r="N2471" t="str">
        <f>VLOOKUP($D2471,Artslister!$A$1:$W$99,4,FALSE)</f>
        <v>63344</v>
      </c>
      <c r="O2471" t="str">
        <f>VLOOKUP($D2471,Artslister!$A$1:$W$99,5,FALSE)</f>
        <v>Plantae</v>
      </c>
      <c r="P2471" t="str">
        <f>VLOOKUP($D2471,Artslister!$A$1:$W$99,6,FALSE)</f>
        <v>Magnoliophyta</v>
      </c>
      <c r="Q2471" t="str">
        <f>VLOOKUP($D2471,Artslister!$A$1:$W$99,7,FALSE)</f>
        <v>Eudicots</v>
      </c>
      <c r="R2471" t="str">
        <f>VLOOKUP($D2471,Artslister!$A$1:$W$99,8,FALSE)</f>
        <v>Rosales</v>
      </c>
      <c r="S2471" t="str">
        <f>VLOOKUP($D2471,Artslister!$A$1:$W$99,9,FALSE)</f>
        <v>Rosaceae</v>
      </c>
      <c r="T2471" t="str">
        <f>VLOOKUP($D2471,Artslister!$A$1:$W$99,10,FALSE)</f>
        <v>Rosa</v>
      </c>
      <c r="U2471">
        <f>VLOOKUP($D2471,Artslister!$A$1:$W$99,11,FALSE)</f>
        <v>0</v>
      </c>
      <c r="V2471">
        <f>VLOOKUP($D2471,Artslister!$A$1:$W$99,12,FALSE)</f>
        <v>0</v>
      </c>
      <c r="W2471" t="str">
        <f>VLOOKUP($D2471,Artslister!$A$1:$W$99,13,FALSE)</f>
        <v>L.</v>
      </c>
      <c r="X2471" t="e">
        <f>VLOOKUP($D2471,Artslister!$A$1:$W$99,15,FALSE)</f>
        <v>#REF!</v>
      </c>
      <c r="Y2471" t="e">
        <f>VLOOKUP($D2471,Artslister!$A$1:$W$99,17,FALSE)</f>
        <v>#N/A</v>
      </c>
    </row>
    <row r="2472" spans="1:25" hidden="1" x14ac:dyDescent="0.3">
      <c r="A2472" t="s">
        <v>144</v>
      </c>
      <c r="B2472">
        <v>2022</v>
      </c>
      <c r="C2472" t="s">
        <v>1843</v>
      </c>
      <c r="D2472" t="s">
        <v>1928</v>
      </c>
      <c r="E2472">
        <v>4</v>
      </c>
      <c r="H2472">
        <v>1</v>
      </c>
      <c r="L2472" t="str">
        <f>VLOOKUP($D2472,Artslister!$A$1:$W$99,2,FALSE)</f>
        <v>Rosa sp.</v>
      </c>
      <c r="M2472" t="str">
        <f>VLOOKUP($D2472,Artslister!$A$1:$W$99,3,FALSE)</f>
        <v>103384</v>
      </c>
      <c r="N2472" t="str">
        <f>VLOOKUP($D2472,Artslister!$A$1:$W$99,4,FALSE)</f>
        <v>63344</v>
      </c>
      <c r="O2472" t="str">
        <f>VLOOKUP($D2472,Artslister!$A$1:$W$99,5,FALSE)</f>
        <v>Plantae</v>
      </c>
      <c r="P2472" t="str">
        <f>VLOOKUP($D2472,Artslister!$A$1:$W$99,6,FALSE)</f>
        <v>Magnoliophyta</v>
      </c>
      <c r="Q2472" t="str">
        <f>VLOOKUP($D2472,Artslister!$A$1:$W$99,7,FALSE)</f>
        <v>Eudicots</v>
      </c>
      <c r="R2472" t="str">
        <f>VLOOKUP($D2472,Artslister!$A$1:$W$99,8,FALSE)</f>
        <v>Rosales</v>
      </c>
      <c r="S2472" t="str">
        <f>VLOOKUP($D2472,Artslister!$A$1:$W$99,9,FALSE)</f>
        <v>Rosaceae</v>
      </c>
      <c r="T2472" t="str">
        <f>VLOOKUP($D2472,Artslister!$A$1:$W$99,10,FALSE)</f>
        <v>Rosa</v>
      </c>
      <c r="U2472">
        <f>VLOOKUP($D2472,Artslister!$A$1:$W$99,11,FALSE)</f>
        <v>0</v>
      </c>
      <c r="V2472">
        <f>VLOOKUP($D2472,Artslister!$A$1:$W$99,12,FALSE)</f>
        <v>0</v>
      </c>
      <c r="W2472" t="str">
        <f>VLOOKUP($D2472,Artslister!$A$1:$W$99,13,FALSE)</f>
        <v>L.</v>
      </c>
      <c r="X2472" t="e">
        <f>VLOOKUP($D2472,Artslister!$A$1:$W$99,15,FALSE)</f>
        <v>#REF!</v>
      </c>
      <c r="Y2472" t="e">
        <f>VLOOKUP($D2472,Artslister!$A$1:$W$99,17,FALSE)</f>
        <v>#N/A</v>
      </c>
    </row>
    <row r="2473" spans="1:25" hidden="1" x14ac:dyDescent="0.3">
      <c r="A2473" t="s">
        <v>144</v>
      </c>
      <c r="B2473">
        <v>2022</v>
      </c>
      <c r="C2473" t="s">
        <v>1849</v>
      </c>
      <c r="D2473" t="s">
        <v>1928</v>
      </c>
      <c r="E2473">
        <v>15</v>
      </c>
      <c r="H2473">
        <v>1</v>
      </c>
      <c r="L2473" t="str">
        <f>VLOOKUP($D2473,Artslister!$A$1:$W$99,2,FALSE)</f>
        <v>Rosa sp.</v>
      </c>
      <c r="M2473" t="str">
        <f>VLOOKUP($D2473,Artslister!$A$1:$W$99,3,FALSE)</f>
        <v>103384</v>
      </c>
      <c r="N2473" t="str">
        <f>VLOOKUP($D2473,Artslister!$A$1:$W$99,4,FALSE)</f>
        <v>63344</v>
      </c>
      <c r="O2473" t="str">
        <f>VLOOKUP($D2473,Artslister!$A$1:$W$99,5,FALSE)</f>
        <v>Plantae</v>
      </c>
      <c r="P2473" t="str">
        <f>VLOOKUP($D2473,Artslister!$A$1:$W$99,6,FALSE)</f>
        <v>Magnoliophyta</v>
      </c>
      <c r="Q2473" t="str">
        <f>VLOOKUP($D2473,Artslister!$A$1:$W$99,7,FALSE)</f>
        <v>Eudicots</v>
      </c>
      <c r="R2473" t="str">
        <f>VLOOKUP($D2473,Artslister!$A$1:$W$99,8,FALSE)</f>
        <v>Rosales</v>
      </c>
      <c r="S2473" t="str">
        <f>VLOOKUP($D2473,Artslister!$A$1:$W$99,9,FALSE)</f>
        <v>Rosaceae</v>
      </c>
      <c r="T2473" t="str">
        <f>VLOOKUP($D2473,Artslister!$A$1:$W$99,10,FALSE)</f>
        <v>Rosa</v>
      </c>
      <c r="U2473">
        <f>VLOOKUP($D2473,Artslister!$A$1:$W$99,11,FALSE)</f>
        <v>0</v>
      </c>
      <c r="V2473">
        <f>VLOOKUP($D2473,Artslister!$A$1:$W$99,12,FALSE)</f>
        <v>0</v>
      </c>
      <c r="W2473" t="str">
        <f>VLOOKUP($D2473,Artslister!$A$1:$W$99,13,FALSE)</f>
        <v>L.</v>
      </c>
      <c r="X2473" t="e">
        <f>VLOOKUP($D2473,Artslister!$A$1:$W$99,15,FALSE)</f>
        <v>#REF!</v>
      </c>
      <c r="Y2473" t="e">
        <f>VLOOKUP($D2473,Artslister!$A$1:$W$99,17,FALSE)</f>
        <v>#N/A</v>
      </c>
    </row>
    <row r="2474" spans="1:25" hidden="1" x14ac:dyDescent="0.3">
      <c r="A2474" t="s">
        <v>144</v>
      </c>
      <c r="B2474">
        <v>2022</v>
      </c>
      <c r="C2474" t="s">
        <v>1841</v>
      </c>
      <c r="D2474" t="s">
        <v>1941</v>
      </c>
      <c r="E2474">
        <v>3</v>
      </c>
      <c r="H2474">
        <v>1</v>
      </c>
      <c r="L2474" t="str">
        <f>VLOOKUP($D2474,Artslister!$A$1:$W$99,2,FALSE)</f>
        <v>Rubus saxatilis</v>
      </c>
      <c r="M2474" t="str">
        <f>VLOOKUP($D2474,Artslister!$A$1:$W$99,3,FALSE)</f>
        <v>103450</v>
      </c>
      <c r="N2474" t="str">
        <f>VLOOKUP($D2474,Artslister!$A$1:$W$99,4,FALSE)</f>
        <v>63410</v>
      </c>
      <c r="O2474" t="str">
        <f>VLOOKUP($D2474,Artslister!$A$1:$W$99,5,FALSE)</f>
        <v>Plantae</v>
      </c>
      <c r="P2474" t="str">
        <f>VLOOKUP($D2474,Artslister!$A$1:$W$99,6,FALSE)</f>
        <v>Magnoliophyta</v>
      </c>
      <c r="Q2474" t="str">
        <f>VLOOKUP($D2474,Artslister!$A$1:$W$99,7,FALSE)</f>
        <v>Eudicots</v>
      </c>
      <c r="R2474" t="str">
        <f>VLOOKUP($D2474,Artslister!$A$1:$W$99,8,FALSE)</f>
        <v>Rosales</v>
      </c>
      <c r="S2474" t="str">
        <f>VLOOKUP($D2474,Artslister!$A$1:$W$99,9,FALSE)</f>
        <v>Rosaceae</v>
      </c>
      <c r="T2474" t="str">
        <f>VLOOKUP($D2474,Artslister!$A$1:$W$99,10,FALSE)</f>
        <v>Rubus</v>
      </c>
      <c r="U2474" t="str">
        <f>VLOOKUP($D2474,Artslister!$A$1:$W$99,11,FALSE)</f>
        <v>saxatilis</v>
      </c>
      <c r="V2474">
        <f>VLOOKUP($D2474,Artslister!$A$1:$W$99,12,FALSE)</f>
        <v>0</v>
      </c>
      <c r="W2474" t="str">
        <f>VLOOKUP($D2474,Artslister!$A$1:$W$99,13,FALSE)</f>
        <v>L.</v>
      </c>
      <c r="X2474" t="e">
        <f>VLOOKUP($D2474,Artslister!$A$1:$W$99,15,FALSE)</f>
        <v>#REF!</v>
      </c>
      <c r="Y2474" t="e">
        <f>VLOOKUP($D2474,Artslister!$A$1:$W$99,17,FALSE)</f>
        <v>#N/A</v>
      </c>
    </row>
    <row r="2475" spans="1:25" hidden="1" x14ac:dyDescent="0.3">
      <c r="A2475" t="s">
        <v>144</v>
      </c>
      <c r="B2475">
        <v>2022</v>
      </c>
      <c r="C2475" t="s">
        <v>1849</v>
      </c>
      <c r="D2475" t="s">
        <v>1941</v>
      </c>
      <c r="E2475">
        <v>5</v>
      </c>
      <c r="H2475">
        <v>1</v>
      </c>
      <c r="L2475" t="str">
        <f>VLOOKUP($D2475,Artslister!$A$1:$W$99,2,FALSE)</f>
        <v>Rubus saxatilis</v>
      </c>
      <c r="M2475" t="str">
        <f>VLOOKUP($D2475,Artslister!$A$1:$W$99,3,FALSE)</f>
        <v>103450</v>
      </c>
      <c r="N2475" t="str">
        <f>VLOOKUP($D2475,Artslister!$A$1:$W$99,4,FALSE)</f>
        <v>63410</v>
      </c>
      <c r="O2475" t="str">
        <f>VLOOKUP($D2475,Artslister!$A$1:$W$99,5,FALSE)</f>
        <v>Plantae</v>
      </c>
      <c r="P2475" t="str">
        <f>VLOOKUP($D2475,Artslister!$A$1:$W$99,6,FALSE)</f>
        <v>Magnoliophyta</v>
      </c>
      <c r="Q2475" t="str">
        <f>VLOOKUP($D2475,Artslister!$A$1:$W$99,7,FALSE)</f>
        <v>Eudicots</v>
      </c>
      <c r="R2475" t="str">
        <f>VLOOKUP($D2475,Artslister!$A$1:$W$99,8,FALSE)</f>
        <v>Rosales</v>
      </c>
      <c r="S2475" t="str">
        <f>VLOOKUP($D2475,Artslister!$A$1:$W$99,9,FALSE)</f>
        <v>Rosaceae</v>
      </c>
      <c r="T2475" t="str">
        <f>VLOOKUP($D2475,Artslister!$A$1:$W$99,10,FALSE)</f>
        <v>Rubus</v>
      </c>
      <c r="U2475" t="str">
        <f>VLOOKUP($D2475,Artslister!$A$1:$W$99,11,FALSE)</f>
        <v>saxatilis</v>
      </c>
      <c r="V2475">
        <f>VLOOKUP($D2475,Artslister!$A$1:$W$99,12,FALSE)</f>
        <v>0</v>
      </c>
      <c r="W2475" t="str">
        <f>VLOOKUP($D2475,Artslister!$A$1:$W$99,13,FALSE)</f>
        <v>L.</v>
      </c>
      <c r="X2475" t="e">
        <f>VLOOKUP($D2475,Artslister!$A$1:$W$99,15,FALSE)</f>
        <v>#REF!</v>
      </c>
      <c r="Y2475" t="e">
        <f>VLOOKUP($D2475,Artslister!$A$1:$W$99,17,FALSE)</f>
        <v>#N/A</v>
      </c>
    </row>
    <row r="2476" spans="1:25" hidden="1" x14ac:dyDescent="0.3">
      <c r="A2476" t="s">
        <v>144</v>
      </c>
      <c r="B2476">
        <v>2022</v>
      </c>
      <c r="C2476" t="s">
        <v>1841</v>
      </c>
      <c r="D2476" t="s">
        <v>1942</v>
      </c>
      <c r="E2476">
        <v>4</v>
      </c>
      <c r="H2476">
        <v>1</v>
      </c>
      <c r="L2476" t="str">
        <f>VLOOKUP($D2476,Artslister!$A$1:$W$99,2,FALSE)</f>
        <v>Vaccinium vitis-idaea</v>
      </c>
      <c r="M2476" t="str">
        <f>VLOOKUP($D2476,Artslister!$A$1:$W$99,3,FALSE)</f>
        <v>101829</v>
      </c>
      <c r="N2476" t="str">
        <f>VLOOKUP($D2476,Artslister!$A$1:$W$99,4,FALSE)</f>
        <v>138643</v>
      </c>
      <c r="O2476" t="str">
        <f>VLOOKUP($D2476,Artslister!$A$1:$W$99,5,FALSE)</f>
        <v>Plantae</v>
      </c>
      <c r="P2476" t="str">
        <f>VLOOKUP($D2476,Artslister!$A$1:$W$99,6,FALSE)</f>
        <v>Magnoliophyta</v>
      </c>
      <c r="Q2476" t="str">
        <f>VLOOKUP($D2476,Artslister!$A$1:$W$99,7,FALSE)</f>
        <v>Eudicots</v>
      </c>
      <c r="R2476" t="str">
        <f>VLOOKUP($D2476,Artslister!$A$1:$W$99,8,FALSE)</f>
        <v>Ericales</v>
      </c>
      <c r="S2476" t="str">
        <f>VLOOKUP($D2476,Artslister!$A$1:$W$99,9,FALSE)</f>
        <v>Ericaceae</v>
      </c>
      <c r="T2476" t="str">
        <f>VLOOKUP($D2476,Artslister!$A$1:$W$99,10,FALSE)</f>
        <v>Vaccinium</v>
      </c>
      <c r="U2476" t="str">
        <f>VLOOKUP($D2476,Artslister!$A$1:$W$99,11,FALSE)</f>
        <v>vitis-idaea</v>
      </c>
      <c r="V2476">
        <f>VLOOKUP($D2476,Artslister!$A$1:$W$99,12,FALSE)</f>
        <v>0</v>
      </c>
      <c r="W2476" t="str">
        <f>VLOOKUP($D2476,Artslister!$A$1:$W$99,13,FALSE)</f>
        <v>L.</v>
      </c>
      <c r="X2476" t="e">
        <f>VLOOKUP($D2476,Artslister!$A$1:$W$99,15,FALSE)</f>
        <v>#REF!</v>
      </c>
      <c r="Y2476" t="e">
        <f>VLOOKUP($D2476,Artslister!$A$1:$W$99,17,FALSE)</f>
        <v>#N/A</v>
      </c>
    </row>
    <row r="2477" spans="1:25" hidden="1" x14ac:dyDescent="0.3">
      <c r="A2477" t="s">
        <v>144</v>
      </c>
      <c r="B2477">
        <v>2022</v>
      </c>
      <c r="C2477" t="s">
        <v>1845</v>
      </c>
      <c r="D2477" t="s">
        <v>1942</v>
      </c>
      <c r="E2477">
        <v>5</v>
      </c>
      <c r="H2477">
        <v>1</v>
      </c>
      <c r="L2477" t="str">
        <f>VLOOKUP($D2477,Artslister!$A$1:$W$99,2,FALSE)</f>
        <v>Vaccinium vitis-idaea</v>
      </c>
      <c r="M2477" t="str">
        <f>VLOOKUP($D2477,Artslister!$A$1:$W$99,3,FALSE)</f>
        <v>101829</v>
      </c>
      <c r="N2477" t="str">
        <f>VLOOKUP($D2477,Artslister!$A$1:$W$99,4,FALSE)</f>
        <v>138643</v>
      </c>
      <c r="O2477" t="str">
        <f>VLOOKUP($D2477,Artslister!$A$1:$W$99,5,FALSE)</f>
        <v>Plantae</v>
      </c>
      <c r="P2477" t="str">
        <f>VLOOKUP($D2477,Artslister!$A$1:$W$99,6,FALSE)</f>
        <v>Magnoliophyta</v>
      </c>
      <c r="Q2477" t="str">
        <f>VLOOKUP($D2477,Artslister!$A$1:$W$99,7,FALSE)</f>
        <v>Eudicots</v>
      </c>
      <c r="R2477" t="str">
        <f>VLOOKUP($D2477,Artslister!$A$1:$W$99,8,FALSE)</f>
        <v>Ericales</v>
      </c>
      <c r="S2477" t="str">
        <f>VLOOKUP($D2477,Artslister!$A$1:$W$99,9,FALSE)</f>
        <v>Ericaceae</v>
      </c>
      <c r="T2477" t="str">
        <f>VLOOKUP($D2477,Artslister!$A$1:$W$99,10,FALSE)</f>
        <v>Vaccinium</v>
      </c>
      <c r="U2477" t="str">
        <f>VLOOKUP($D2477,Artslister!$A$1:$W$99,11,FALSE)</f>
        <v>vitis-idaea</v>
      </c>
      <c r="V2477">
        <f>VLOOKUP($D2477,Artslister!$A$1:$W$99,12,FALSE)</f>
        <v>0</v>
      </c>
      <c r="W2477" t="str">
        <f>VLOOKUP($D2477,Artslister!$A$1:$W$99,13,FALSE)</f>
        <v>L.</v>
      </c>
      <c r="X2477" t="e">
        <f>VLOOKUP($D2477,Artslister!$A$1:$W$99,15,FALSE)</f>
        <v>#REF!</v>
      </c>
      <c r="Y2477" t="e">
        <f>VLOOKUP($D2477,Artslister!$A$1:$W$99,17,FALSE)</f>
        <v>#N/A</v>
      </c>
    </row>
    <row r="2478" spans="1:25" hidden="1" x14ac:dyDescent="0.3">
      <c r="A2478" t="s">
        <v>144</v>
      </c>
      <c r="B2478">
        <v>2022</v>
      </c>
      <c r="C2478" t="s">
        <v>1845</v>
      </c>
      <c r="D2478" t="s">
        <v>1935</v>
      </c>
      <c r="E2478">
        <v>1</v>
      </c>
      <c r="G2478">
        <v>1</v>
      </c>
      <c r="L2478" t="str">
        <f>VLOOKUP($D2478,Artslister!$A$1:$W$99,2,FALSE)</f>
        <v>Barbarea vulgaris</v>
      </c>
      <c r="M2478" t="str">
        <f>VLOOKUP($D2478,Artslister!$A$1:$W$99,3,FALSE)</f>
        <v>101103</v>
      </c>
      <c r="N2478" t="str">
        <f>VLOOKUP($D2478,Artslister!$A$1:$W$99,4,FALSE)</f>
        <v>130915</v>
      </c>
      <c r="O2478" t="str">
        <f>VLOOKUP($D2478,Artslister!$A$1:$W$99,5,FALSE)</f>
        <v>Plantae</v>
      </c>
      <c r="P2478" t="str">
        <f>VLOOKUP($D2478,Artslister!$A$1:$W$99,6,FALSE)</f>
        <v>Magnoliophyta</v>
      </c>
      <c r="Q2478" t="str">
        <f>VLOOKUP($D2478,Artslister!$A$1:$W$99,7,FALSE)</f>
        <v>Eudicots</v>
      </c>
      <c r="R2478" t="str">
        <f>VLOOKUP($D2478,Artslister!$A$1:$W$99,8,FALSE)</f>
        <v>Brassicales</v>
      </c>
      <c r="S2478" t="str">
        <f>VLOOKUP($D2478,Artslister!$A$1:$W$99,9,FALSE)</f>
        <v>Brassicaceae</v>
      </c>
      <c r="T2478" t="str">
        <f>VLOOKUP($D2478,Artslister!$A$1:$W$99,10,FALSE)</f>
        <v>Barbarea</v>
      </c>
      <c r="U2478" t="str">
        <f>VLOOKUP($D2478,Artslister!$A$1:$W$99,11,FALSE)</f>
        <v>vulgaris</v>
      </c>
      <c r="V2478">
        <f>VLOOKUP($D2478,Artslister!$A$1:$W$99,12,FALSE)</f>
        <v>0</v>
      </c>
      <c r="W2478" t="str">
        <f>VLOOKUP($D2478,Artslister!$A$1:$W$99,13,FALSE)</f>
        <v>W.T.Aiton</v>
      </c>
      <c r="X2478" t="e">
        <f>VLOOKUP($D2478,Artslister!$A$1:$W$99,15,FALSE)</f>
        <v>#REF!</v>
      </c>
      <c r="Y2478" t="str">
        <f>VLOOKUP($D2478,Artslister!$A$1:$W$99,17,FALSE)</f>
        <v>LO</v>
      </c>
    </row>
    <row r="2479" spans="1:25" hidden="1" x14ac:dyDescent="0.3">
      <c r="A2479" t="s">
        <v>57</v>
      </c>
      <c r="B2479">
        <v>2023</v>
      </c>
      <c r="C2479" t="s">
        <v>1654</v>
      </c>
      <c r="D2479" t="s">
        <v>1928</v>
      </c>
      <c r="E2479">
        <v>1</v>
      </c>
      <c r="H2479">
        <v>1</v>
      </c>
      <c r="L2479" t="str">
        <f>VLOOKUP($D2479,Artslister!$A$1:$W$99,2,FALSE)</f>
        <v>Rosa sp.</v>
      </c>
      <c r="M2479" t="str">
        <f>VLOOKUP($D2479,Artslister!$A$1:$W$99,3,FALSE)</f>
        <v>103384</v>
      </c>
      <c r="N2479" t="str">
        <f>VLOOKUP($D2479,Artslister!$A$1:$W$99,4,FALSE)</f>
        <v>63344</v>
      </c>
      <c r="O2479" t="str">
        <f>VLOOKUP($D2479,Artslister!$A$1:$W$99,5,FALSE)</f>
        <v>Plantae</v>
      </c>
      <c r="P2479" t="str">
        <f>VLOOKUP($D2479,Artslister!$A$1:$W$99,6,FALSE)</f>
        <v>Magnoliophyta</v>
      </c>
      <c r="Q2479" t="str">
        <f>VLOOKUP($D2479,Artslister!$A$1:$W$99,7,FALSE)</f>
        <v>Eudicots</v>
      </c>
      <c r="R2479" t="str">
        <f>VLOOKUP($D2479,Artslister!$A$1:$W$99,8,FALSE)</f>
        <v>Rosales</v>
      </c>
      <c r="S2479" t="str">
        <f>VLOOKUP($D2479,Artslister!$A$1:$W$99,9,FALSE)</f>
        <v>Rosaceae</v>
      </c>
      <c r="T2479" t="str">
        <f>VLOOKUP($D2479,Artslister!$A$1:$W$99,10,FALSE)</f>
        <v>Rosa</v>
      </c>
      <c r="U2479">
        <f>VLOOKUP($D2479,Artslister!$A$1:$W$99,11,FALSE)</f>
        <v>0</v>
      </c>
      <c r="V2479">
        <f>VLOOKUP($D2479,Artslister!$A$1:$W$99,12,FALSE)</f>
        <v>0</v>
      </c>
      <c r="W2479" t="str">
        <f>VLOOKUP($D2479,Artslister!$A$1:$W$99,13,FALSE)</f>
        <v>L.</v>
      </c>
      <c r="X2479" t="e">
        <f>VLOOKUP($D2479,Artslister!$A$1:$W$99,15,FALSE)</f>
        <v>#REF!</v>
      </c>
      <c r="Y2479" t="e">
        <f>VLOOKUP($D2479,Artslister!$A$1:$W$99,17,FALSE)</f>
        <v>#N/A</v>
      </c>
    </row>
    <row r="2480" spans="1:25" hidden="1" x14ac:dyDescent="0.3">
      <c r="A2480" t="s">
        <v>57</v>
      </c>
      <c r="B2480">
        <v>2023</v>
      </c>
      <c r="C2480" t="s">
        <v>1654</v>
      </c>
      <c r="D2480" t="s">
        <v>1942</v>
      </c>
      <c r="E2480">
        <v>1</v>
      </c>
      <c r="H2480">
        <v>1</v>
      </c>
      <c r="L2480" t="str">
        <f>VLOOKUP($D2480,Artslister!$A$1:$W$99,2,FALSE)</f>
        <v>Vaccinium vitis-idaea</v>
      </c>
      <c r="M2480" t="str">
        <f>VLOOKUP($D2480,Artslister!$A$1:$W$99,3,FALSE)</f>
        <v>101829</v>
      </c>
      <c r="N2480" t="str">
        <f>VLOOKUP($D2480,Artslister!$A$1:$W$99,4,FALSE)</f>
        <v>138643</v>
      </c>
      <c r="O2480" t="str">
        <f>VLOOKUP($D2480,Artslister!$A$1:$W$99,5,FALSE)</f>
        <v>Plantae</v>
      </c>
      <c r="P2480" t="str">
        <f>VLOOKUP($D2480,Artslister!$A$1:$W$99,6,FALSE)</f>
        <v>Magnoliophyta</v>
      </c>
      <c r="Q2480" t="str">
        <f>VLOOKUP($D2480,Artslister!$A$1:$W$99,7,FALSE)</f>
        <v>Eudicots</v>
      </c>
      <c r="R2480" t="str">
        <f>VLOOKUP($D2480,Artslister!$A$1:$W$99,8,FALSE)</f>
        <v>Ericales</v>
      </c>
      <c r="S2480" t="str">
        <f>VLOOKUP($D2480,Artslister!$A$1:$W$99,9,FALSE)</f>
        <v>Ericaceae</v>
      </c>
      <c r="T2480" t="str">
        <f>VLOOKUP($D2480,Artslister!$A$1:$W$99,10,FALSE)</f>
        <v>Vaccinium</v>
      </c>
      <c r="U2480" t="str">
        <f>VLOOKUP($D2480,Artslister!$A$1:$W$99,11,FALSE)</f>
        <v>vitis-idaea</v>
      </c>
      <c r="V2480">
        <f>VLOOKUP($D2480,Artslister!$A$1:$W$99,12,FALSE)</f>
        <v>0</v>
      </c>
      <c r="W2480" t="str">
        <f>VLOOKUP($D2480,Artslister!$A$1:$W$99,13,FALSE)</f>
        <v>L.</v>
      </c>
      <c r="X2480" t="e">
        <f>VLOOKUP($D2480,Artslister!$A$1:$W$99,15,FALSE)</f>
        <v>#REF!</v>
      </c>
      <c r="Y2480" t="e">
        <f>VLOOKUP($D2480,Artslister!$A$1:$W$99,17,FALSE)</f>
        <v>#N/A</v>
      </c>
    </row>
    <row r="2481" spans="1:25" hidden="1" x14ac:dyDescent="0.3">
      <c r="A2481" t="s">
        <v>57</v>
      </c>
      <c r="B2481">
        <v>2023</v>
      </c>
      <c r="C2481" t="s">
        <v>1654</v>
      </c>
      <c r="D2481" t="s">
        <v>1961</v>
      </c>
      <c r="E2481">
        <v>2</v>
      </c>
      <c r="F2481">
        <v>1</v>
      </c>
      <c r="L2481" t="str">
        <f>VLOOKUP($D2481,Artslister!$A$1:$W$99,2,FALSE)</f>
        <v>Primula veris</v>
      </c>
      <c r="M2481">
        <f>VLOOKUP($D2481,Artslister!$A$1:$W$99,3,FALSE)</f>
        <v>101883</v>
      </c>
      <c r="N2481">
        <f>VLOOKUP($D2481,Artslister!$A$1:$W$99,4,FALSE)</f>
        <v>0</v>
      </c>
      <c r="O2481" t="str">
        <f>VLOOKUP($D2481,Artslister!$A$1:$W$99,5,FALSE)</f>
        <v>Plantae</v>
      </c>
      <c r="P2481" t="str">
        <f>VLOOKUP($D2481,Artslister!$A$1:$W$99,6,FALSE)</f>
        <v>Magnoliophyta</v>
      </c>
      <c r="Q2481" t="str">
        <f>VLOOKUP($D2481,Artslister!$A$1:$W$99,7,FALSE)</f>
        <v>Eudicots</v>
      </c>
      <c r="R2481" t="str">
        <f>VLOOKUP($D2481,Artslister!$A$1:$W$99,8,FALSE)</f>
        <v>Ericales</v>
      </c>
      <c r="S2481" t="str">
        <f>VLOOKUP($D2481,Artslister!$A$1:$W$99,9,FALSE)</f>
        <v>Primulaceae</v>
      </c>
      <c r="T2481" t="str">
        <f>VLOOKUP($D2481,Artslister!$A$1:$W$99,10,FALSE)</f>
        <v>Primula</v>
      </c>
      <c r="U2481" t="str">
        <f>VLOOKUP($D2481,Artslister!$A$1:$W$99,11,FALSE)</f>
        <v>veris</v>
      </c>
      <c r="V2481">
        <f>VLOOKUP($D2481,Artslister!$A$1:$W$99,12,FALSE)</f>
        <v>0</v>
      </c>
      <c r="W2481" t="str">
        <f>VLOOKUP($D2481,Artslister!$A$1:$W$99,13,FALSE)</f>
        <v>L.</v>
      </c>
      <c r="X2481" t="e">
        <f>VLOOKUP($D2481,Artslister!$A$1:$W$99,15,FALSE)</f>
        <v>#REF!</v>
      </c>
      <c r="Y2481" t="e">
        <f>VLOOKUP($D2481,Artslister!$A$1:$W$99,17,FALSE)</f>
        <v>#N/A</v>
      </c>
    </row>
    <row r="2482" spans="1:25" hidden="1" x14ac:dyDescent="0.3">
      <c r="A2482" t="s">
        <v>57</v>
      </c>
      <c r="B2482">
        <v>2023</v>
      </c>
      <c r="C2482" t="s">
        <v>1658</v>
      </c>
      <c r="D2482" t="s">
        <v>1931</v>
      </c>
      <c r="E2482">
        <v>1</v>
      </c>
      <c r="H2482">
        <v>1</v>
      </c>
      <c r="L2482" t="str">
        <f>VLOOKUP($D2482,Artslister!$A$1:$W$99,2,FALSE)</f>
        <v>Fraxinus excelsior</v>
      </c>
      <c r="M2482" t="str">
        <f>VLOOKUP($D2482,Artslister!$A$1:$W$99,3,FALSE)</f>
        <v>102409</v>
      </c>
      <c r="N2482" t="str">
        <f>VLOOKUP($D2482,Artslister!$A$1:$W$99,4,FALSE)</f>
        <v>62369</v>
      </c>
      <c r="O2482" t="str">
        <f>VLOOKUP($D2482,Artslister!$A$1:$W$99,5,FALSE)</f>
        <v>Plantae</v>
      </c>
      <c r="P2482" t="str">
        <f>VLOOKUP($D2482,Artslister!$A$1:$W$99,6,FALSE)</f>
        <v>Magnoliophyta</v>
      </c>
      <c r="Q2482" t="str">
        <f>VLOOKUP($D2482,Artslister!$A$1:$W$99,7,FALSE)</f>
        <v>Eudicots</v>
      </c>
      <c r="R2482" t="str">
        <f>VLOOKUP($D2482,Artslister!$A$1:$W$99,8,FALSE)</f>
        <v>Lamiales</v>
      </c>
      <c r="S2482" t="str">
        <f>VLOOKUP($D2482,Artslister!$A$1:$W$99,9,FALSE)</f>
        <v>Oleaceae</v>
      </c>
      <c r="T2482" t="str">
        <f>VLOOKUP($D2482,Artslister!$A$1:$W$99,10,FALSE)</f>
        <v>Fraxinus</v>
      </c>
      <c r="U2482" t="str">
        <f>VLOOKUP($D2482,Artslister!$A$1:$W$99,11,FALSE)</f>
        <v>excelsior</v>
      </c>
      <c r="V2482">
        <f>VLOOKUP($D2482,Artslister!$A$1:$W$99,12,FALSE)</f>
        <v>0</v>
      </c>
      <c r="W2482" t="str">
        <f>VLOOKUP($D2482,Artslister!$A$1:$W$99,13,FALSE)</f>
        <v>L.</v>
      </c>
      <c r="X2482" t="e">
        <f>VLOOKUP($D2482,Artslister!$A$1:$W$99,15,FALSE)</f>
        <v>#REF!</v>
      </c>
      <c r="Y2482" t="e">
        <f>VLOOKUP($D2482,Artslister!$A$1:$W$99,17,FALSE)</f>
        <v>#N/A</v>
      </c>
    </row>
    <row r="2483" spans="1:25" hidden="1" x14ac:dyDescent="0.3">
      <c r="A2483" t="s">
        <v>57</v>
      </c>
      <c r="B2483">
        <v>2023</v>
      </c>
      <c r="C2483" t="s">
        <v>1658</v>
      </c>
      <c r="D2483" t="s">
        <v>1928</v>
      </c>
      <c r="E2483">
        <v>15</v>
      </c>
      <c r="H2483">
        <v>1</v>
      </c>
      <c r="L2483" t="str">
        <f>VLOOKUP($D2483,Artslister!$A$1:$W$99,2,FALSE)</f>
        <v>Rosa sp.</v>
      </c>
      <c r="M2483" t="str">
        <f>VLOOKUP($D2483,Artslister!$A$1:$W$99,3,FALSE)</f>
        <v>103384</v>
      </c>
      <c r="N2483" t="str">
        <f>VLOOKUP($D2483,Artslister!$A$1:$W$99,4,FALSE)</f>
        <v>63344</v>
      </c>
      <c r="O2483" t="str">
        <f>VLOOKUP($D2483,Artslister!$A$1:$W$99,5,FALSE)</f>
        <v>Plantae</v>
      </c>
      <c r="P2483" t="str">
        <f>VLOOKUP($D2483,Artslister!$A$1:$W$99,6,FALSE)</f>
        <v>Magnoliophyta</v>
      </c>
      <c r="Q2483" t="str">
        <f>VLOOKUP($D2483,Artslister!$A$1:$W$99,7,FALSE)</f>
        <v>Eudicots</v>
      </c>
      <c r="R2483" t="str">
        <f>VLOOKUP($D2483,Artslister!$A$1:$W$99,8,FALSE)</f>
        <v>Rosales</v>
      </c>
      <c r="S2483" t="str">
        <f>VLOOKUP($D2483,Artslister!$A$1:$W$99,9,FALSE)</f>
        <v>Rosaceae</v>
      </c>
      <c r="T2483" t="str">
        <f>VLOOKUP($D2483,Artslister!$A$1:$W$99,10,FALSE)</f>
        <v>Rosa</v>
      </c>
      <c r="U2483">
        <f>VLOOKUP($D2483,Artslister!$A$1:$W$99,11,FALSE)</f>
        <v>0</v>
      </c>
      <c r="V2483">
        <f>VLOOKUP($D2483,Artslister!$A$1:$W$99,12,FALSE)</f>
        <v>0</v>
      </c>
      <c r="W2483" t="str">
        <f>VLOOKUP($D2483,Artslister!$A$1:$W$99,13,FALSE)</f>
        <v>L.</v>
      </c>
      <c r="X2483" t="e">
        <f>VLOOKUP($D2483,Artslister!$A$1:$W$99,15,FALSE)</f>
        <v>#REF!</v>
      </c>
      <c r="Y2483" t="e">
        <f>VLOOKUP($D2483,Artslister!$A$1:$W$99,17,FALSE)</f>
        <v>#N/A</v>
      </c>
    </row>
    <row r="2484" spans="1:25" hidden="1" x14ac:dyDescent="0.3">
      <c r="A2484" t="s">
        <v>57</v>
      </c>
      <c r="B2484">
        <v>2023</v>
      </c>
      <c r="C2484" t="s">
        <v>1658</v>
      </c>
      <c r="D2484" t="s">
        <v>1942</v>
      </c>
      <c r="E2484">
        <v>1</v>
      </c>
      <c r="H2484">
        <v>1</v>
      </c>
      <c r="L2484" t="str">
        <f>VLOOKUP($D2484,Artslister!$A$1:$W$99,2,FALSE)</f>
        <v>Vaccinium vitis-idaea</v>
      </c>
      <c r="M2484" t="str">
        <f>VLOOKUP($D2484,Artslister!$A$1:$W$99,3,FALSE)</f>
        <v>101829</v>
      </c>
      <c r="N2484" t="str">
        <f>VLOOKUP($D2484,Artslister!$A$1:$W$99,4,FALSE)</f>
        <v>138643</v>
      </c>
      <c r="O2484" t="str">
        <f>VLOOKUP($D2484,Artslister!$A$1:$W$99,5,FALSE)</f>
        <v>Plantae</v>
      </c>
      <c r="P2484" t="str">
        <f>VLOOKUP($D2484,Artslister!$A$1:$W$99,6,FALSE)</f>
        <v>Magnoliophyta</v>
      </c>
      <c r="Q2484" t="str">
        <f>VLOOKUP($D2484,Artslister!$A$1:$W$99,7,FALSE)</f>
        <v>Eudicots</v>
      </c>
      <c r="R2484" t="str">
        <f>VLOOKUP($D2484,Artslister!$A$1:$W$99,8,FALSE)</f>
        <v>Ericales</v>
      </c>
      <c r="S2484" t="str">
        <f>VLOOKUP($D2484,Artslister!$A$1:$W$99,9,FALSE)</f>
        <v>Ericaceae</v>
      </c>
      <c r="T2484" t="str">
        <f>VLOOKUP($D2484,Artslister!$A$1:$W$99,10,FALSE)</f>
        <v>Vaccinium</v>
      </c>
      <c r="U2484" t="str">
        <f>VLOOKUP($D2484,Artslister!$A$1:$W$99,11,FALSE)</f>
        <v>vitis-idaea</v>
      </c>
      <c r="V2484">
        <f>VLOOKUP($D2484,Artslister!$A$1:$W$99,12,FALSE)</f>
        <v>0</v>
      </c>
      <c r="W2484" t="str">
        <f>VLOOKUP($D2484,Artslister!$A$1:$W$99,13,FALSE)</f>
        <v>L.</v>
      </c>
      <c r="X2484" t="e">
        <f>VLOOKUP($D2484,Artslister!$A$1:$W$99,15,FALSE)</f>
        <v>#REF!</v>
      </c>
      <c r="Y2484" t="e">
        <f>VLOOKUP($D2484,Artslister!$A$1:$W$99,17,FALSE)</f>
        <v>#N/A</v>
      </c>
    </row>
    <row r="2485" spans="1:25" hidden="1" x14ac:dyDescent="0.3">
      <c r="A2485" t="s">
        <v>57</v>
      </c>
      <c r="B2485">
        <v>2023</v>
      </c>
      <c r="C2485" t="s">
        <v>1658</v>
      </c>
      <c r="D2485" t="s">
        <v>2023</v>
      </c>
      <c r="E2485" t="s">
        <v>267</v>
      </c>
      <c r="G2485">
        <v>1</v>
      </c>
      <c r="L2485" t="str">
        <f>VLOOKUP($D2485,Artslister!$A$1:$W$99,2,FALSE)</f>
        <v>Dielsmispel</v>
      </c>
      <c r="M2485">
        <f>VLOOKUP($D2485,Artslister!$A$1:$W$99,3,FALSE)</f>
        <v>103272</v>
      </c>
      <c r="N2485">
        <f>VLOOKUP($D2485,Artslister!$A$1:$W$99,4,FALSE)</f>
        <v>0</v>
      </c>
      <c r="O2485" t="str">
        <f>VLOOKUP($D2485,Artslister!$A$1:$W$99,5,FALSE)</f>
        <v>Plantae</v>
      </c>
      <c r="P2485" t="str">
        <f>VLOOKUP($D2485,Artslister!$A$1:$W$99,6,FALSE)</f>
        <v>Magnoliophyta</v>
      </c>
      <c r="Q2485" t="str">
        <f>VLOOKUP($D2485,Artslister!$A$1:$W$99,7,FALSE)</f>
        <v>Eudicots</v>
      </c>
      <c r="R2485" t="str">
        <f>VLOOKUP($D2485,Artslister!$A$1:$W$99,8,FALSE)</f>
        <v>Rosales</v>
      </c>
      <c r="S2485" t="str">
        <f>VLOOKUP($D2485,Artslister!$A$1:$W$99,9,FALSE)</f>
        <v>Rosaceae</v>
      </c>
      <c r="T2485" t="str">
        <f>VLOOKUP($D2485,Artslister!$A$1:$W$99,10,FALSE)</f>
        <v>Cotoneaster</v>
      </c>
      <c r="U2485" t="str">
        <f>VLOOKUP($D2485,Artslister!$A$1:$W$99,11,FALSE)</f>
        <v>dielsianus</v>
      </c>
      <c r="V2485">
        <f>VLOOKUP($D2485,Artslister!$A$1:$W$99,12,FALSE)</f>
        <v>0</v>
      </c>
      <c r="W2485" t="str">
        <f>VLOOKUP($D2485,Artslister!$A$1:$W$99,13,FALSE)</f>
        <v>E.Pritz. ex Diels</v>
      </c>
      <c r="X2485" t="str">
        <f>VLOOKUP($D2485,Artslister!$A$1:$W$99,15,FALSE)</f>
        <v>NB! Også synonym for: Cotoneaster dielsianus</v>
      </c>
      <c r="Y2485">
        <f>VLOOKUP($D2485,Artslister!$A$1:$W$99,17,FALSE)</f>
        <v>0</v>
      </c>
    </row>
    <row r="2486" spans="1:25" hidden="1" x14ac:dyDescent="0.3">
      <c r="A2486" t="s">
        <v>57</v>
      </c>
      <c r="B2486">
        <v>2023</v>
      </c>
      <c r="C2486" t="s">
        <v>1658</v>
      </c>
      <c r="D2486" t="s">
        <v>1945</v>
      </c>
      <c r="E2486">
        <v>2</v>
      </c>
      <c r="F2486">
        <v>1</v>
      </c>
      <c r="L2486" t="str">
        <f>VLOOKUP($D2486,Artslister!$A$1:$W$99,2,FALSE)</f>
        <v>Filipendula vulgaris</v>
      </c>
      <c r="M2486" t="str">
        <f>VLOOKUP($D2486,Artslister!$A$1:$W$99,3,FALSE)</f>
        <v>103311</v>
      </c>
      <c r="N2486" t="str">
        <f>VLOOKUP($D2486,Artslister!$A$1:$W$99,4,FALSE)</f>
        <v>133275</v>
      </c>
      <c r="O2486" t="str">
        <f>VLOOKUP($D2486,Artslister!$A$1:$W$99,5,FALSE)</f>
        <v>Plantae</v>
      </c>
      <c r="P2486" t="str">
        <f>VLOOKUP($D2486,Artslister!$A$1:$W$99,6,FALSE)</f>
        <v>Magnoliophyta</v>
      </c>
      <c r="Q2486" t="str">
        <f>VLOOKUP($D2486,Artslister!$A$1:$W$99,7,FALSE)</f>
        <v>Eudicots</v>
      </c>
      <c r="R2486" t="str">
        <f>VLOOKUP($D2486,Artslister!$A$1:$W$99,8,FALSE)</f>
        <v>Rosales</v>
      </c>
      <c r="S2486" t="str">
        <f>VLOOKUP($D2486,Artslister!$A$1:$W$99,9,FALSE)</f>
        <v>Rosaceae</v>
      </c>
      <c r="T2486" t="str">
        <f>VLOOKUP($D2486,Artslister!$A$1:$W$99,10,FALSE)</f>
        <v>Filipendula</v>
      </c>
      <c r="U2486" t="str">
        <f>VLOOKUP($D2486,Artslister!$A$1:$W$99,11,FALSE)</f>
        <v>vulgaris</v>
      </c>
      <c r="V2486">
        <f>VLOOKUP($D2486,Artslister!$A$1:$W$99,12,FALSE)</f>
        <v>0</v>
      </c>
      <c r="W2486" t="str">
        <f>VLOOKUP($D2486,Artslister!$A$1:$W$99,13,FALSE)</f>
        <v>Moench</v>
      </c>
      <c r="X2486" t="e">
        <f>VLOOKUP($D2486,Artslister!$A$1:$W$99,15,FALSE)</f>
        <v>#REF!</v>
      </c>
      <c r="Y2486" t="e">
        <f>VLOOKUP($D2486,Artslister!$A$1:$W$99,17,FALSE)</f>
        <v>#N/A</v>
      </c>
    </row>
    <row r="2487" spans="1:25" hidden="1" x14ac:dyDescent="0.3">
      <c r="A2487" t="s">
        <v>57</v>
      </c>
      <c r="B2487">
        <v>2023</v>
      </c>
      <c r="C2487" t="s">
        <v>1658</v>
      </c>
      <c r="D2487" t="s">
        <v>1961</v>
      </c>
      <c r="E2487">
        <v>1</v>
      </c>
      <c r="F2487">
        <v>1</v>
      </c>
      <c r="L2487" t="str">
        <f>VLOOKUP($D2487,Artslister!$A$1:$W$99,2,FALSE)</f>
        <v>Primula veris</v>
      </c>
      <c r="M2487">
        <f>VLOOKUP($D2487,Artslister!$A$1:$W$99,3,FALSE)</f>
        <v>101883</v>
      </c>
      <c r="N2487">
        <f>VLOOKUP($D2487,Artslister!$A$1:$W$99,4,FALSE)</f>
        <v>0</v>
      </c>
      <c r="O2487" t="str">
        <f>VLOOKUP($D2487,Artslister!$A$1:$W$99,5,FALSE)</f>
        <v>Plantae</v>
      </c>
      <c r="P2487" t="str">
        <f>VLOOKUP($D2487,Artslister!$A$1:$W$99,6,FALSE)</f>
        <v>Magnoliophyta</v>
      </c>
      <c r="Q2487" t="str">
        <f>VLOOKUP($D2487,Artslister!$A$1:$W$99,7,FALSE)</f>
        <v>Eudicots</v>
      </c>
      <c r="R2487" t="str">
        <f>VLOOKUP($D2487,Artslister!$A$1:$W$99,8,FALSE)</f>
        <v>Ericales</v>
      </c>
      <c r="S2487" t="str">
        <f>VLOOKUP($D2487,Artslister!$A$1:$W$99,9,FALSE)</f>
        <v>Primulaceae</v>
      </c>
      <c r="T2487" t="str">
        <f>VLOOKUP($D2487,Artslister!$A$1:$W$99,10,FALSE)</f>
        <v>Primula</v>
      </c>
      <c r="U2487" t="str">
        <f>VLOOKUP($D2487,Artslister!$A$1:$W$99,11,FALSE)</f>
        <v>veris</v>
      </c>
      <c r="V2487">
        <f>VLOOKUP($D2487,Artslister!$A$1:$W$99,12,FALSE)</f>
        <v>0</v>
      </c>
      <c r="W2487" t="str">
        <f>VLOOKUP($D2487,Artslister!$A$1:$W$99,13,FALSE)</f>
        <v>L.</v>
      </c>
      <c r="X2487" t="e">
        <f>VLOOKUP($D2487,Artslister!$A$1:$W$99,15,FALSE)</f>
        <v>#REF!</v>
      </c>
      <c r="Y2487" t="e">
        <f>VLOOKUP($D2487,Artslister!$A$1:$W$99,17,FALSE)</f>
        <v>#N/A</v>
      </c>
    </row>
    <row r="2488" spans="1:25" hidden="1" x14ac:dyDescent="0.3">
      <c r="A2488" t="s">
        <v>57</v>
      </c>
      <c r="B2488">
        <v>2023</v>
      </c>
      <c r="C2488" t="s">
        <v>1639</v>
      </c>
      <c r="D2488" t="s">
        <v>1926</v>
      </c>
      <c r="E2488">
        <v>4</v>
      </c>
      <c r="H2488">
        <v>1</v>
      </c>
      <c r="L2488" t="str">
        <f>VLOOKUP($D2488,Artslister!$A$1:$W$99,2,FALSE)</f>
        <v>Juniperus communis</v>
      </c>
      <c r="M2488" t="str">
        <f>VLOOKUP($D2488,Artslister!$A$1:$W$99,3,FALSE)</f>
        <v>103785</v>
      </c>
      <c r="N2488" t="str">
        <f>VLOOKUP($D2488,Artslister!$A$1:$W$99,4,FALSE)</f>
        <v>63745</v>
      </c>
      <c r="O2488" t="str">
        <f>VLOOKUP($D2488,Artslister!$A$1:$W$99,5,FALSE)</f>
        <v>Plantae</v>
      </c>
      <c r="P2488" t="str">
        <f>VLOOKUP($D2488,Artslister!$A$1:$W$99,6,FALSE)</f>
        <v>Pinophyta</v>
      </c>
      <c r="Q2488" t="str">
        <f>VLOOKUP($D2488,Artslister!$A$1:$W$99,7,FALSE)</f>
        <v>Pinopsida</v>
      </c>
      <c r="R2488" t="str">
        <f>VLOOKUP($D2488,Artslister!$A$1:$W$99,8,FALSE)</f>
        <v>Pinales</v>
      </c>
      <c r="S2488" t="str">
        <f>VLOOKUP($D2488,Artslister!$A$1:$W$99,9,FALSE)</f>
        <v>Cupressaceae</v>
      </c>
      <c r="T2488" t="str">
        <f>VLOOKUP($D2488,Artslister!$A$1:$W$99,10,FALSE)</f>
        <v>Juniperus</v>
      </c>
      <c r="U2488" t="str">
        <f>VLOOKUP($D2488,Artslister!$A$1:$W$99,11,FALSE)</f>
        <v>communis</v>
      </c>
      <c r="V2488">
        <f>VLOOKUP($D2488,Artslister!$A$1:$W$99,12,FALSE)</f>
        <v>0</v>
      </c>
      <c r="W2488" t="str">
        <f>VLOOKUP($D2488,Artslister!$A$1:$W$99,13,FALSE)</f>
        <v>L.</v>
      </c>
      <c r="X2488" t="e">
        <f>VLOOKUP($D2488,Artslister!$A$1:$W$99,15,FALSE)</f>
        <v>#REF!</v>
      </c>
      <c r="Y2488" t="e">
        <f>VLOOKUP($D2488,Artslister!$A$1:$W$99,17,FALSE)</f>
        <v>#N/A</v>
      </c>
    </row>
    <row r="2489" spans="1:25" hidden="1" x14ac:dyDescent="0.3">
      <c r="A2489" t="s">
        <v>57</v>
      </c>
      <c r="B2489">
        <v>2023</v>
      </c>
      <c r="C2489" t="s">
        <v>1639</v>
      </c>
      <c r="D2489" t="s">
        <v>1931</v>
      </c>
      <c r="E2489">
        <v>1</v>
      </c>
      <c r="H2489">
        <v>1</v>
      </c>
      <c r="L2489" t="str">
        <f>VLOOKUP($D2489,Artslister!$A$1:$W$99,2,FALSE)</f>
        <v>Fraxinus excelsior</v>
      </c>
      <c r="M2489" t="str">
        <f>VLOOKUP($D2489,Artslister!$A$1:$W$99,3,FALSE)</f>
        <v>102409</v>
      </c>
      <c r="N2489" t="str">
        <f>VLOOKUP($D2489,Artslister!$A$1:$W$99,4,FALSE)</f>
        <v>62369</v>
      </c>
      <c r="O2489" t="str">
        <f>VLOOKUP($D2489,Artslister!$A$1:$W$99,5,FALSE)</f>
        <v>Plantae</v>
      </c>
      <c r="P2489" t="str">
        <f>VLOOKUP($D2489,Artslister!$A$1:$W$99,6,FALSE)</f>
        <v>Magnoliophyta</v>
      </c>
      <c r="Q2489" t="str">
        <f>VLOOKUP($D2489,Artslister!$A$1:$W$99,7,FALSE)</f>
        <v>Eudicots</v>
      </c>
      <c r="R2489" t="str">
        <f>VLOOKUP($D2489,Artslister!$A$1:$W$99,8,FALSE)</f>
        <v>Lamiales</v>
      </c>
      <c r="S2489" t="str">
        <f>VLOOKUP($D2489,Artslister!$A$1:$W$99,9,FALSE)</f>
        <v>Oleaceae</v>
      </c>
      <c r="T2489" t="str">
        <f>VLOOKUP($D2489,Artslister!$A$1:$W$99,10,FALSE)</f>
        <v>Fraxinus</v>
      </c>
      <c r="U2489" t="str">
        <f>VLOOKUP($D2489,Artslister!$A$1:$W$99,11,FALSE)</f>
        <v>excelsior</v>
      </c>
      <c r="V2489">
        <f>VLOOKUP($D2489,Artslister!$A$1:$W$99,12,FALSE)</f>
        <v>0</v>
      </c>
      <c r="W2489" t="str">
        <f>VLOOKUP($D2489,Artslister!$A$1:$W$99,13,FALSE)</f>
        <v>L.</v>
      </c>
      <c r="X2489" t="e">
        <f>VLOOKUP($D2489,Artslister!$A$1:$W$99,15,FALSE)</f>
        <v>#REF!</v>
      </c>
      <c r="Y2489" t="e">
        <f>VLOOKUP($D2489,Artslister!$A$1:$W$99,17,FALSE)</f>
        <v>#N/A</v>
      </c>
    </row>
    <row r="2490" spans="1:25" hidden="1" x14ac:dyDescent="0.3">
      <c r="A2490" t="s">
        <v>57</v>
      </c>
      <c r="B2490">
        <v>2023</v>
      </c>
      <c r="C2490" t="s">
        <v>1639</v>
      </c>
      <c r="D2490" t="s">
        <v>1936</v>
      </c>
      <c r="E2490">
        <v>1</v>
      </c>
      <c r="H2490">
        <v>1</v>
      </c>
      <c r="L2490" t="str">
        <f>VLOOKUP($D2490,Artslister!$A$1:$W$99,2,FALSE)</f>
        <v>Cotoneaster integerrimus</v>
      </c>
      <c r="M2490" t="str">
        <f>VLOOKUP($D2490,Artslister!$A$1:$W$99,3,FALSE)</f>
        <v>103276</v>
      </c>
      <c r="N2490" t="str">
        <f>VLOOKUP($D2490,Artslister!$A$1:$W$99,4,FALSE)</f>
        <v>132025</v>
      </c>
      <c r="O2490" t="str">
        <f>VLOOKUP($D2490,Artslister!$A$1:$W$99,5,FALSE)</f>
        <v>Plantae</v>
      </c>
      <c r="P2490" t="str">
        <f>VLOOKUP($D2490,Artslister!$A$1:$W$99,6,FALSE)</f>
        <v>Magnoliophyta</v>
      </c>
      <c r="Q2490" t="str">
        <f>VLOOKUP($D2490,Artslister!$A$1:$W$99,7,FALSE)</f>
        <v>Eudicots</v>
      </c>
      <c r="R2490" t="str">
        <f>VLOOKUP($D2490,Artslister!$A$1:$W$99,8,FALSE)</f>
        <v>Rosales</v>
      </c>
      <c r="S2490" t="str">
        <f>VLOOKUP($D2490,Artslister!$A$1:$W$99,9,FALSE)</f>
        <v>Rosaceae</v>
      </c>
      <c r="T2490" t="str">
        <f>VLOOKUP($D2490,Artslister!$A$1:$W$99,10,FALSE)</f>
        <v>Cotoneaster</v>
      </c>
      <c r="U2490" t="str">
        <f>VLOOKUP($D2490,Artslister!$A$1:$W$99,11,FALSE)</f>
        <v>integerrimus</v>
      </c>
      <c r="V2490">
        <f>VLOOKUP($D2490,Artslister!$A$1:$W$99,12,FALSE)</f>
        <v>0</v>
      </c>
      <c r="W2490" t="str">
        <f>VLOOKUP($D2490,Artslister!$A$1:$W$99,13,FALSE)</f>
        <v>Medik.</v>
      </c>
      <c r="X2490" t="e">
        <f>VLOOKUP($D2490,Artslister!$A$1:$W$99,15,FALSE)</f>
        <v>#REF!</v>
      </c>
      <c r="Y2490" t="e">
        <f>VLOOKUP($D2490,Artslister!$A$1:$W$99,17,FALSE)</f>
        <v>#N/A</v>
      </c>
    </row>
    <row r="2491" spans="1:25" hidden="1" x14ac:dyDescent="0.3">
      <c r="A2491" t="s">
        <v>57</v>
      </c>
      <c r="B2491">
        <v>2023</v>
      </c>
      <c r="C2491" t="s">
        <v>1639</v>
      </c>
      <c r="D2491" t="s">
        <v>1961</v>
      </c>
      <c r="E2491" t="s">
        <v>267</v>
      </c>
      <c r="F2491">
        <v>1</v>
      </c>
      <c r="L2491" t="str">
        <f>VLOOKUP($D2491,Artslister!$A$1:$W$99,2,FALSE)</f>
        <v>Primula veris</v>
      </c>
      <c r="M2491">
        <f>VLOOKUP($D2491,Artslister!$A$1:$W$99,3,FALSE)</f>
        <v>101883</v>
      </c>
      <c r="N2491">
        <f>VLOOKUP($D2491,Artslister!$A$1:$W$99,4,FALSE)</f>
        <v>0</v>
      </c>
      <c r="O2491" t="str">
        <f>VLOOKUP($D2491,Artslister!$A$1:$W$99,5,FALSE)</f>
        <v>Plantae</v>
      </c>
      <c r="P2491" t="str">
        <f>VLOOKUP($D2491,Artslister!$A$1:$W$99,6,FALSE)</f>
        <v>Magnoliophyta</v>
      </c>
      <c r="Q2491" t="str">
        <f>VLOOKUP($D2491,Artslister!$A$1:$W$99,7,FALSE)</f>
        <v>Eudicots</v>
      </c>
      <c r="R2491" t="str">
        <f>VLOOKUP($D2491,Artslister!$A$1:$W$99,8,FALSE)</f>
        <v>Ericales</v>
      </c>
      <c r="S2491" t="str">
        <f>VLOOKUP($D2491,Artslister!$A$1:$W$99,9,FALSE)</f>
        <v>Primulaceae</v>
      </c>
      <c r="T2491" t="str">
        <f>VLOOKUP($D2491,Artslister!$A$1:$W$99,10,FALSE)</f>
        <v>Primula</v>
      </c>
      <c r="U2491" t="str">
        <f>VLOOKUP($D2491,Artslister!$A$1:$W$99,11,FALSE)</f>
        <v>veris</v>
      </c>
      <c r="V2491">
        <f>VLOOKUP($D2491,Artslister!$A$1:$W$99,12,FALSE)</f>
        <v>0</v>
      </c>
      <c r="W2491" t="str">
        <f>VLOOKUP($D2491,Artslister!$A$1:$W$99,13,FALSE)</f>
        <v>L.</v>
      </c>
      <c r="X2491" t="e">
        <f>VLOOKUP($D2491,Artslister!$A$1:$W$99,15,FALSE)</f>
        <v>#REF!</v>
      </c>
      <c r="Y2491" t="e">
        <f>VLOOKUP($D2491,Artslister!$A$1:$W$99,17,FALSE)</f>
        <v>#N/A</v>
      </c>
    </row>
    <row r="2492" spans="1:25" hidden="1" x14ac:dyDescent="0.3">
      <c r="A2492" t="s">
        <v>57</v>
      </c>
      <c r="B2492">
        <v>2023</v>
      </c>
      <c r="C2492" t="s">
        <v>1639</v>
      </c>
      <c r="D2492" t="s">
        <v>1945</v>
      </c>
      <c r="E2492" t="s">
        <v>267</v>
      </c>
      <c r="F2492">
        <v>1</v>
      </c>
      <c r="L2492" t="str">
        <f>VLOOKUP($D2492,Artslister!$A$1:$W$99,2,FALSE)</f>
        <v>Filipendula vulgaris</v>
      </c>
      <c r="M2492" t="str">
        <f>VLOOKUP($D2492,Artslister!$A$1:$W$99,3,FALSE)</f>
        <v>103311</v>
      </c>
      <c r="N2492" t="str">
        <f>VLOOKUP($D2492,Artslister!$A$1:$W$99,4,FALSE)</f>
        <v>133275</v>
      </c>
      <c r="O2492" t="str">
        <f>VLOOKUP($D2492,Artslister!$A$1:$W$99,5,FALSE)</f>
        <v>Plantae</v>
      </c>
      <c r="P2492" t="str">
        <f>VLOOKUP($D2492,Artslister!$A$1:$W$99,6,FALSE)</f>
        <v>Magnoliophyta</v>
      </c>
      <c r="Q2492" t="str">
        <f>VLOOKUP($D2492,Artslister!$A$1:$W$99,7,FALSE)</f>
        <v>Eudicots</v>
      </c>
      <c r="R2492" t="str">
        <f>VLOOKUP($D2492,Artslister!$A$1:$W$99,8,FALSE)</f>
        <v>Rosales</v>
      </c>
      <c r="S2492" t="str">
        <f>VLOOKUP($D2492,Artslister!$A$1:$W$99,9,FALSE)</f>
        <v>Rosaceae</v>
      </c>
      <c r="T2492" t="str">
        <f>VLOOKUP($D2492,Artslister!$A$1:$W$99,10,FALSE)</f>
        <v>Filipendula</v>
      </c>
      <c r="U2492" t="str">
        <f>VLOOKUP($D2492,Artslister!$A$1:$W$99,11,FALSE)</f>
        <v>vulgaris</v>
      </c>
      <c r="V2492">
        <f>VLOOKUP($D2492,Artslister!$A$1:$W$99,12,FALSE)</f>
        <v>0</v>
      </c>
      <c r="W2492" t="str">
        <f>VLOOKUP($D2492,Artslister!$A$1:$W$99,13,FALSE)</f>
        <v>Moench</v>
      </c>
      <c r="X2492" t="e">
        <f>VLOOKUP($D2492,Artslister!$A$1:$W$99,15,FALSE)</f>
        <v>#REF!</v>
      </c>
      <c r="Y2492" t="e">
        <f>VLOOKUP($D2492,Artslister!$A$1:$W$99,17,FALSE)</f>
        <v>#N/A</v>
      </c>
    </row>
    <row r="2493" spans="1:25" hidden="1" x14ac:dyDescent="0.3">
      <c r="A2493" t="s">
        <v>57</v>
      </c>
      <c r="B2493">
        <v>2023</v>
      </c>
      <c r="C2493" t="s">
        <v>1635</v>
      </c>
      <c r="D2493" t="s">
        <v>1945</v>
      </c>
      <c r="E2493">
        <v>5</v>
      </c>
      <c r="F2493">
        <v>1</v>
      </c>
      <c r="L2493" t="str">
        <f>VLOOKUP($D2493,Artslister!$A$1:$W$99,2,FALSE)</f>
        <v>Filipendula vulgaris</v>
      </c>
      <c r="M2493" t="str">
        <f>VLOOKUP($D2493,Artslister!$A$1:$W$99,3,FALSE)</f>
        <v>103311</v>
      </c>
      <c r="N2493" t="str">
        <f>VLOOKUP($D2493,Artslister!$A$1:$W$99,4,FALSE)</f>
        <v>133275</v>
      </c>
      <c r="O2493" t="str">
        <f>VLOOKUP($D2493,Artslister!$A$1:$W$99,5,FALSE)</f>
        <v>Plantae</v>
      </c>
      <c r="P2493" t="str">
        <f>VLOOKUP($D2493,Artslister!$A$1:$W$99,6,FALSE)</f>
        <v>Magnoliophyta</v>
      </c>
      <c r="Q2493" t="str">
        <f>VLOOKUP($D2493,Artslister!$A$1:$W$99,7,FALSE)</f>
        <v>Eudicots</v>
      </c>
      <c r="R2493" t="str">
        <f>VLOOKUP($D2493,Artslister!$A$1:$W$99,8,FALSE)</f>
        <v>Rosales</v>
      </c>
      <c r="S2493" t="str">
        <f>VLOOKUP($D2493,Artslister!$A$1:$W$99,9,FALSE)</f>
        <v>Rosaceae</v>
      </c>
      <c r="T2493" t="str">
        <f>VLOOKUP($D2493,Artslister!$A$1:$W$99,10,FALSE)</f>
        <v>Filipendula</v>
      </c>
      <c r="U2493" t="str">
        <f>VLOOKUP($D2493,Artslister!$A$1:$W$99,11,FALSE)</f>
        <v>vulgaris</v>
      </c>
      <c r="V2493">
        <f>VLOOKUP($D2493,Artslister!$A$1:$W$99,12,FALSE)</f>
        <v>0</v>
      </c>
      <c r="W2493" t="str">
        <f>VLOOKUP($D2493,Artslister!$A$1:$W$99,13,FALSE)</f>
        <v>Moench</v>
      </c>
      <c r="X2493" t="e">
        <f>VLOOKUP($D2493,Artslister!$A$1:$W$99,15,FALSE)</f>
        <v>#REF!</v>
      </c>
      <c r="Y2493" t="e">
        <f>VLOOKUP($D2493,Artslister!$A$1:$W$99,17,FALSE)</f>
        <v>#N/A</v>
      </c>
    </row>
    <row r="2494" spans="1:25" hidden="1" x14ac:dyDescent="0.3">
      <c r="A2494" t="s">
        <v>57</v>
      </c>
      <c r="B2494">
        <v>2023</v>
      </c>
      <c r="C2494" t="s">
        <v>1635</v>
      </c>
      <c r="D2494" t="s">
        <v>2002</v>
      </c>
      <c r="E2494">
        <v>1</v>
      </c>
      <c r="F2494">
        <v>1</v>
      </c>
      <c r="L2494" t="str">
        <f>VLOOKUP($D2494,Artslister!$A$1:$W$99,2,FALSE)</f>
        <v>Briza media</v>
      </c>
      <c r="M2494">
        <f>VLOOKUP($D2494,Artslister!$A$1:$W$99,3,FALSE)</f>
        <v>99930</v>
      </c>
      <c r="N2494">
        <f>VLOOKUP($D2494,Artslister!$A$1:$W$99,4,FALSE)</f>
        <v>0</v>
      </c>
      <c r="O2494" t="str">
        <f>VLOOKUP($D2494,Artslister!$A$1:$W$99,5,FALSE)</f>
        <v>Plantae</v>
      </c>
      <c r="P2494" t="str">
        <f>VLOOKUP($D2494,Artslister!$A$1:$W$99,6,FALSE)</f>
        <v>Magnoliophyta</v>
      </c>
      <c r="Q2494" t="str">
        <f>VLOOKUP($D2494,Artslister!$A$1:$W$99,7,FALSE)</f>
        <v>Monocots</v>
      </c>
      <c r="R2494" t="str">
        <f>VLOOKUP($D2494,Artslister!$A$1:$W$99,8,FALSE)</f>
        <v>Poales</v>
      </c>
      <c r="S2494" t="str">
        <f>VLOOKUP($D2494,Artslister!$A$1:$W$99,9,FALSE)</f>
        <v>Poaceae</v>
      </c>
      <c r="T2494" t="str">
        <f>VLOOKUP($D2494,Artslister!$A$1:$W$99,10,FALSE)</f>
        <v>Briza</v>
      </c>
      <c r="U2494" t="str">
        <f>VLOOKUP($D2494,Artslister!$A$1:$W$99,11,FALSE)</f>
        <v>media</v>
      </c>
      <c r="V2494">
        <f>VLOOKUP($D2494,Artslister!$A$1:$W$99,12,FALSE)</f>
        <v>0</v>
      </c>
      <c r="W2494" t="str">
        <f>VLOOKUP($D2494,Artslister!$A$1:$W$99,13,FALSE)</f>
        <v>L.</v>
      </c>
      <c r="X2494" t="e">
        <f>VLOOKUP($D2494,Artslister!$A$1:$W$99,15,FALSE)</f>
        <v>#REF!</v>
      </c>
      <c r="Y2494" t="e">
        <f>VLOOKUP($D2494,Artslister!$A$1:$W$99,17,FALSE)</f>
        <v>#N/A</v>
      </c>
    </row>
    <row r="2495" spans="1:25" hidden="1" x14ac:dyDescent="0.3">
      <c r="A2495" t="s">
        <v>57</v>
      </c>
      <c r="B2495">
        <v>2023</v>
      </c>
      <c r="C2495" t="s">
        <v>1627</v>
      </c>
      <c r="D2495" t="s">
        <v>1946</v>
      </c>
      <c r="E2495">
        <v>10</v>
      </c>
      <c r="F2495">
        <v>1</v>
      </c>
      <c r="L2495" t="str">
        <f>VLOOKUP($D2495,Artslister!$A$1:$W$99,2,FALSE)</f>
        <v>Inula salicina</v>
      </c>
      <c r="M2495" t="str">
        <f>VLOOKUP($D2495,Artslister!$A$1:$W$99,3,FALSE)</f>
        <v>100715</v>
      </c>
      <c r="N2495" t="str">
        <f>VLOOKUP($D2495,Artslister!$A$1:$W$99,4,FALSE)</f>
        <v>60675</v>
      </c>
      <c r="O2495" t="str">
        <f>VLOOKUP($D2495,Artslister!$A$1:$W$99,5,FALSE)</f>
        <v>Plantae</v>
      </c>
      <c r="P2495" t="str">
        <f>VLOOKUP($D2495,Artslister!$A$1:$W$99,6,FALSE)</f>
        <v>Magnoliophyta</v>
      </c>
      <c r="Q2495" t="str">
        <f>VLOOKUP($D2495,Artslister!$A$1:$W$99,7,FALSE)</f>
        <v>Eudicots</v>
      </c>
      <c r="R2495" t="str">
        <f>VLOOKUP($D2495,Artslister!$A$1:$W$99,8,FALSE)</f>
        <v>Asterales</v>
      </c>
      <c r="S2495" t="str">
        <f>VLOOKUP($D2495,Artslister!$A$1:$W$99,9,FALSE)</f>
        <v>Asteraceae</v>
      </c>
      <c r="T2495" t="str">
        <f>VLOOKUP($D2495,Artslister!$A$1:$W$99,10,FALSE)</f>
        <v>Inula</v>
      </c>
      <c r="U2495" t="str">
        <f>VLOOKUP($D2495,Artslister!$A$1:$W$99,11,FALSE)</f>
        <v>salicina</v>
      </c>
      <c r="V2495">
        <f>VLOOKUP($D2495,Artslister!$A$1:$W$99,12,FALSE)</f>
        <v>0</v>
      </c>
      <c r="W2495" t="str">
        <f>VLOOKUP($D2495,Artslister!$A$1:$W$99,13,FALSE)</f>
        <v>L.</v>
      </c>
      <c r="X2495" t="e">
        <f>VLOOKUP($D2495,Artslister!$A$1:$W$99,15,FALSE)</f>
        <v>#REF!</v>
      </c>
      <c r="Y2495" t="e">
        <f>VLOOKUP($D2495,Artslister!$A$1:$W$99,17,FALSE)</f>
        <v>#N/A</v>
      </c>
    </row>
    <row r="2496" spans="1:25" hidden="1" x14ac:dyDescent="0.3">
      <c r="A2496" t="s">
        <v>57</v>
      </c>
      <c r="B2496">
        <v>2023</v>
      </c>
      <c r="C2496" t="s">
        <v>1633</v>
      </c>
      <c r="D2496" t="s">
        <v>1936</v>
      </c>
      <c r="E2496">
        <v>1</v>
      </c>
      <c r="H2496">
        <v>1</v>
      </c>
      <c r="L2496" t="str">
        <f>VLOOKUP($D2496,Artslister!$A$1:$W$99,2,FALSE)</f>
        <v>Cotoneaster integerrimus</v>
      </c>
      <c r="M2496" t="str">
        <f>VLOOKUP($D2496,Artslister!$A$1:$W$99,3,FALSE)</f>
        <v>103276</v>
      </c>
      <c r="N2496" t="str">
        <f>VLOOKUP($D2496,Artslister!$A$1:$W$99,4,FALSE)</f>
        <v>132025</v>
      </c>
      <c r="O2496" t="str">
        <f>VLOOKUP($D2496,Artslister!$A$1:$W$99,5,FALSE)</f>
        <v>Plantae</v>
      </c>
      <c r="P2496" t="str">
        <f>VLOOKUP($D2496,Artslister!$A$1:$W$99,6,FALSE)</f>
        <v>Magnoliophyta</v>
      </c>
      <c r="Q2496" t="str">
        <f>VLOOKUP($D2496,Artslister!$A$1:$W$99,7,FALSE)</f>
        <v>Eudicots</v>
      </c>
      <c r="R2496" t="str">
        <f>VLOOKUP($D2496,Artslister!$A$1:$W$99,8,FALSE)</f>
        <v>Rosales</v>
      </c>
      <c r="S2496" t="str">
        <f>VLOOKUP($D2496,Artslister!$A$1:$W$99,9,FALSE)</f>
        <v>Rosaceae</v>
      </c>
      <c r="T2496" t="str">
        <f>VLOOKUP($D2496,Artslister!$A$1:$W$99,10,FALSE)</f>
        <v>Cotoneaster</v>
      </c>
      <c r="U2496" t="str">
        <f>VLOOKUP($D2496,Artslister!$A$1:$W$99,11,FALSE)</f>
        <v>integerrimus</v>
      </c>
      <c r="V2496">
        <f>VLOOKUP($D2496,Artslister!$A$1:$W$99,12,FALSE)</f>
        <v>0</v>
      </c>
      <c r="W2496" t="str">
        <f>VLOOKUP($D2496,Artslister!$A$1:$W$99,13,FALSE)</f>
        <v>Medik.</v>
      </c>
      <c r="X2496" t="e">
        <f>VLOOKUP($D2496,Artslister!$A$1:$W$99,15,FALSE)</f>
        <v>#REF!</v>
      </c>
      <c r="Y2496" t="e">
        <f>VLOOKUP($D2496,Artslister!$A$1:$W$99,17,FALSE)</f>
        <v>#N/A</v>
      </c>
    </row>
    <row r="2497" spans="1:25" hidden="1" x14ac:dyDescent="0.3">
      <c r="A2497" t="s">
        <v>57</v>
      </c>
      <c r="B2497">
        <v>2023</v>
      </c>
      <c r="C2497" t="s">
        <v>1633</v>
      </c>
      <c r="D2497" t="s">
        <v>1945</v>
      </c>
      <c r="E2497">
        <v>4</v>
      </c>
      <c r="F2497">
        <v>1</v>
      </c>
      <c r="L2497" t="str">
        <f>VLOOKUP($D2497,Artslister!$A$1:$W$99,2,FALSE)</f>
        <v>Filipendula vulgaris</v>
      </c>
      <c r="M2497" t="str">
        <f>VLOOKUP($D2497,Artslister!$A$1:$W$99,3,FALSE)</f>
        <v>103311</v>
      </c>
      <c r="N2497" t="str">
        <f>VLOOKUP($D2497,Artslister!$A$1:$W$99,4,FALSE)</f>
        <v>133275</v>
      </c>
      <c r="O2497" t="str">
        <f>VLOOKUP($D2497,Artslister!$A$1:$W$99,5,FALSE)</f>
        <v>Plantae</v>
      </c>
      <c r="P2497" t="str">
        <f>VLOOKUP($D2497,Artslister!$A$1:$W$99,6,FALSE)</f>
        <v>Magnoliophyta</v>
      </c>
      <c r="Q2497" t="str">
        <f>VLOOKUP($D2497,Artslister!$A$1:$W$99,7,FALSE)</f>
        <v>Eudicots</v>
      </c>
      <c r="R2497" t="str">
        <f>VLOOKUP($D2497,Artslister!$A$1:$W$99,8,FALSE)</f>
        <v>Rosales</v>
      </c>
      <c r="S2497" t="str">
        <f>VLOOKUP($D2497,Artslister!$A$1:$W$99,9,FALSE)</f>
        <v>Rosaceae</v>
      </c>
      <c r="T2497" t="str">
        <f>VLOOKUP($D2497,Artslister!$A$1:$W$99,10,FALSE)</f>
        <v>Filipendula</v>
      </c>
      <c r="U2497" t="str">
        <f>VLOOKUP($D2497,Artslister!$A$1:$W$99,11,FALSE)</f>
        <v>vulgaris</v>
      </c>
      <c r="V2497">
        <f>VLOOKUP($D2497,Artslister!$A$1:$W$99,12,FALSE)</f>
        <v>0</v>
      </c>
      <c r="W2497" t="str">
        <f>VLOOKUP($D2497,Artslister!$A$1:$W$99,13,FALSE)</f>
        <v>Moench</v>
      </c>
      <c r="X2497" t="e">
        <f>VLOOKUP($D2497,Artslister!$A$1:$W$99,15,FALSE)</f>
        <v>#REF!</v>
      </c>
      <c r="Y2497" t="e">
        <f>VLOOKUP($D2497,Artslister!$A$1:$W$99,17,FALSE)</f>
        <v>#N/A</v>
      </c>
    </row>
    <row r="2498" spans="1:25" hidden="1" x14ac:dyDescent="0.3">
      <c r="A2498" t="s">
        <v>57</v>
      </c>
      <c r="B2498">
        <v>2023</v>
      </c>
      <c r="C2498" t="s">
        <v>1633</v>
      </c>
      <c r="D2498" t="s">
        <v>2002</v>
      </c>
      <c r="E2498">
        <v>2</v>
      </c>
      <c r="F2498">
        <v>1</v>
      </c>
      <c r="L2498" t="str">
        <f>VLOOKUP($D2498,Artslister!$A$1:$W$99,2,FALSE)</f>
        <v>Briza media</v>
      </c>
      <c r="M2498">
        <f>VLOOKUP($D2498,Artslister!$A$1:$W$99,3,FALSE)</f>
        <v>99930</v>
      </c>
      <c r="N2498">
        <f>VLOOKUP($D2498,Artslister!$A$1:$W$99,4,FALSE)</f>
        <v>0</v>
      </c>
      <c r="O2498" t="str">
        <f>VLOOKUP($D2498,Artslister!$A$1:$W$99,5,FALSE)</f>
        <v>Plantae</v>
      </c>
      <c r="P2498" t="str">
        <f>VLOOKUP($D2498,Artslister!$A$1:$W$99,6,FALSE)</f>
        <v>Magnoliophyta</v>
      </c>
      <c r="Q2498" t="str">
        <f>VLOOKUP($D2498,Artslister!$A$1:$W$99,7,FALSE)</f>
        <v>Monocots</v>
      </c>
      <c r="R2498" t="str">
        <f>VLOOKUP($D2498,Artslister!$A$1:$W$99,8,FALSE)</f>
        <v>Poales</v>
      </c>
      <c r="S2498" t="str">
        <f>VLOOKUP($D2498,Artslister!$A$1:$W$99,9,FALSE)</f>
        <v>Poaceae</v>
      </c>
      <c r="T2498" t="str">
        <f>VLOOKUP($D2498,Artslister!$A$1:$W$99,10,FALSE)</f>
        <v>Briza</v>
      </c>
      <c r="U2498" t="str">
        <f>VLOOKUP($D2498,Artslister!$A$1:$W$99,11,FALSE)</f>
        <v>media</v>
      </c>
      <c r="V2498">
        <f>VLOOKUP($D2498,Artslister!$A$1:$W$99,12,FALSE)</f>
        <v>0</v>
      </c>
      <c r="W2498" t="str">
        <f>VLOOKUP($D2498,Artslister!$A$1:$W$99,13,FALSE)</f>
        <v>L.</v>
      </c>
      <c r="X2498" t="e">
        <f>VLOOKUP($D2498,Artslister!$A$1:$W$99,15,FALSE)</f>
        <v>#REF!</v>
      </c>
      <c r="Y2498" t="e">
        <f>VLOOKUP($D2498,Artslister!$A$1:$W$99,17,FALSE)</f>
        <v>#N/A</v>
      </c>
    </row>
    <row r="2499" spans="1:25" hidden="1" x14ac:dyDescent="0.3">
      <c r="A2499" t="s">
        <v>57</v>
      </c>
      <c r="B2499">
        <v>2023</v>
      </c>
      <c r="C2499" t="s">
        <v>1633</v>
      </c>
      <c r="D2499" t="s">
        <v>1937</v>
      </c>
      <c r="E2499">
        <v>3</v>
      </c>
      <c r="F2499">
        <v>1</v>
      </c>
      <c r="L2499" t="str">
        <f>VLOOKUP($D2499,Artslister!$A$1:$W$99,2,FALSE)</f>
        <v>Avenula pratensis</v>
      </c>
      <c r="M2499">
        <f>VLOOKUP($D2499,Artslister!$A$1:$W$99,3,FALSE)</f>
        <v>99921</v>
      </c>
      <c r="N2499">
        <f>VLOOKUP($D2499,Artslister!$A$1:$W$99,4,FALSE)</f>
        <v>0</v>
      </c>
      <c r="O2499" t="str">
        <f>VLOOKUP($D2499,Artslister!$A$1:$W$99,5,FALSE)</f>
        <v>Plantae</v>
      </c>
      <c r="P2499" t="str">
        <f>VLOOKUP($D2499,Artslister!$A$1:$W$99,6,FALSE)</f>
        <v>Magnoliophyta</v>
      </c>
      <c r="Q2499" t="str">
        <f>VLOOKUP($D2499,Artslister!$A$1:$W$99,7,FALSE)</f>
        <v>Monocots</v>
      </c>
      <c r="R2499" t="str">
        <f>VLOOKUP($D2499,Artslister!$A$1:$W$99,8,FALSE)</f>
        <v>Poales</v>
      </c>
      <c r="S2499" t="str">
        <f>VLOOKUP($D2499,Artslister!$A$1:$W$99,9,FALSE)</f>
        <v>Poaceae</v>
      </c>
      <c r="T2499" t="str">
        <f>VLOOKUP($D2499,Artslister!$A$1:$W$99,10,FALSE)</f>
        <v>Avenula</v>
      </c>
      <c r="U2499" t="str">
        <f>VLOOKUP($D2499,Artslister!$A$1:$W$99,11,FALSE)</f>
        <v>pratensis</v>
      </c>
      <c r="V2499">
        <f>VLOOKUP($D2499,Artslister!$A$1:$W$99,12,FALSE)</f>
        <v>0</v>
      </c>
      <c r="W2499" t="str">
        <f>VLOOKUP($D2499,Artslister!$A$1:$W$99,13,FALSE)</f>
        <v>(L.) Dumort.</v>
      </c>
      <c r="X2499" t="e">
        <f>VLOOKUP($D2499,Artslister!$A$1:$W$99,15,FALSE)</f>
        <v>#REF!</v>
      </c>
      <c r="Y2499" t="e">
        <f>VLOOKUP($D2499,Artslister!$A$1:$W$99,17,FALSE)</f>
        <v>#N/A</v>
      </c>
    </row>
    <row r="2500" spans="1:25" hidden="1" x14ac:dyDescent="0.3">
      <c r="A2500" t="s">
        <v>57</v>
      </c>
      <c r="B2500">
        <v>2023</v>
      </c>
      <c r="C2500" t="s">
        <v>1637</v>
      </c>
      <c r="D2500" t="s">
        <v>1928</v>
      </c>
      <c r="E2500">
        <v>3</v>
      </c>
      <c r="H2500">
        <v>1</v>
      </c>
      <c r="L2500" t="str">
        <f>VLOOKUP($D2500,Artslister!$A$1:$W$99,2,FALSE)</f>
        <v>Rosa sp.</v>
      </c>
      <c r="M2500" t="str">
        <f>VLOOKUP($D2500,Artslister!$A$1:$W$99,3,FALSE)</f>
        <v>103384</v>
      </c>
      <c r="N2500" t="str">
        <f>VLOOKUP($D2500,Artslister!$A$1:$W$99,4,FALSE)</f>
        <v>63344</v>
      </c>
      <c r="O2500" t="str">
        <f>VLOOKUP($D2500,Artslister!$A$1:$W$99,5,FALSE)</f>
        <v>Plantae</v>
      </c>
      <c r="P2500" t="str">
        <f>VLOOKUP($D2500,Artslister!$A$1:$W$99,6,FALSE)</f>
        <v>Magnoliophyta</v>
      </c>
      <c r="Q2500" t="str">
        <f>VLOOKUP($D2500,Artslister!$A$1:$W$99,7,FALSE)</f>
        <v>Eudicots</v>
      </c>
      <c r="R2500" t="str">
        <f>VLOOKUP($D2500,Artslister!$A$1:$W$99,8,FALSE)</f>
        <v>Rosales</v>
      </c>
      <c r="S2500" t="str">
        <f>VLOOKUP($D2500,Artslister!$A$1:$W$99,9,FALSE)</f>
        <v>Rosaceae</v>
      </c>
      <c r="T2500" t="str">
        <f>VLOOKUP($D2500,Artslister!$A$1:$W$99,10,FALSE)</f>
        <v>Rosa</v>
      </c>
      <c r="U2500">
        <f>VLOOKUP($D2500,Artslister!$A$1:$W$99,11,FALSE)</f>
        <v>0</v>
      </c>
      <c r="V2500">
        <f>VLOOKUP($D2500,Artslister!$A$1:$W$99,12,FALSE)</f>
        <v>0</v>
      </c>
      <c r="W2500" t="str">
        <f>VLOOKUP($D2500,Artslister!$A$1:$W$99,13,FALSE)</f>
        <v>L.</v>
      </c>
      <c r="X2500" t="e">
        <f>VLOOKUP($D2500,Artslister!$A$1:$W$99,15,FALSE)</f>
        <v>#REF!</v>
      </c>
      <c r="Y2500" t="e">
        <f>VLOOKUP($D2500,Artslister!$A$1:$W$99,17,FALSE)</f>
        <v>#N/A</v>
      </c>
    </row>
    <row r="2501" spans="1:25" hidden="1" x14ac:dyDescent="0.3">
      <c r="A2501" t="s">
        <v>57</v>
      </c>
      <c r="B2501">
        <v>2023</v>
      </c>
      <c r="C2501" t="s">
        <v>1637</v>
      </c>
      <c r="D2501" t="s">
        <v>1945</v>
      </c>
      <c r="E2501">
        <v>6</v>
      </c>
      <c r="F2501">
        <v>1</v>
      </c>
      <c r="L2501" t="str">
        <f>VLOOKUP($D2501,Artslister!$A$1:$W$99,2,FALSE)</f>
        <v>Filipendula vulgaris</v>
      </c>
      <c r="M2501" t="str">
        <f>VLOOKUP($D2501,Artslister!$A$1:$W$99,3,FALSE)</f>
        <v>103311</v>
      </c>
      <c r="N2501" t="str">
        <f>VLOOKUP($D2501,Artslister!$A$1:$W$99,4,FALSE)</f>
        <v>133275</v>
      </c>
      <c r="O2501" t="str">
        <f>VLOOKUP($D2501,Artslister!$A$1:$W$99,5,FALSE)</f>
        <v>Plantae</v>
      </c>
      <c r="P2501" t="str">
        <f>VLOOKUP($D2501,Artslister!$A$1:$W$99,6,FALSE)</f>
        <v>Magnoliophyta</v>
      </c>
      <c r="Q2501" t="str">
        <f>VLOOKUP($D2501,Artslister!$A$1:$W$99,7,FALSE)</f>
        <v>Eudicots</v>
      </c>
      <c r="R2501" t="str">
        <f>VLOOKUP($D2501,Artslister!$A$1:$W$99,8,FALSE)</f>
        <v>Rosales</v>
      </c>
      <c r="S2501" t="str">
        <f>VLOOKUP($D2501,Artslister!$A$1:$W$99,9,FALSE)</f>
        <v>Rosaceae</v>
      </c>
      <c r="T2501" t="str">
        <f>VLOOKUP($D2501,Artslister!$A$1:$W$99,10,FALSE)</f>
        <v>Filipendula</v>
      </c>
      <c r="U2501" t="str">
        <f>VLOOKUP($D2501,Artslister!$A$1:$W$99,11,FALSE)</f>
        <v>vulgaris</v>
      </c>
      <c r="V2501">
        <f>VLOOKUP($D2501,Artslister!$A$1:$W$99,12,FALSE)</f>
        <v>0</v>
      </c>
      <c r="W2501" t="str">
        <f>VLOOKUP($D2501,Artslister!$A$1:$W$99,13,FALSE)</f>
        <v>Moench</v>
      </c>
      <c r="X2501" t="e">
        <f>VLOOKUP($D2501,Artslister!$A$1:$W$99,15,FALSE)</f>
        <v>#REF!</v>
      </c>
      <c r="Y2501" t="e">
        <f>VLOOKUP($D2501,Artslister!$A$1:$W$99,17,FALSE)</f>
        <v>#N/A</v>
      </c>
    </row>
    <row r="2502" spans="1:25" hidden="1" x14ac:dyDescent="0.3">
      <c r="A2502" t="s">
        <v>57</v>
      </c>
      <c r="B2502">
        <v>2023</v>
      </c>
      <c r="C2502" t="s">
        <v>1637</v>
      </c>
      <c r="D2502" t="s">
        <v>2002</v>
      </c>
      <c r="E2502">
        <v>1</v>
      </c>
      <c r="F2502">
        <v>1</v>
      </c>
      <c r="L2502" t="str">
        <f>VLOOKUP($D2502,Artslister!$A$1:$W$99,2,FALSE)</f>
        <v>Briza media</v>
      </c>
      <c r="M2502">
        <f>VLOOKUP($D2502,Artslister!$A$1:$W$99,3,FALSE)</f>
        <v>99930</v>
      </c>
      <c r="N2502">
        <f>VLOOKUP($D2502,Artslister!$A$1:$W$99,4,FALSE)</f>
        <v>0</v>
      </c>
      <c r="O2502" t="str">
        <f>VLOOKUP($D2502,Artslister!$A$1:$W$99,5,FALSE)</f>
        <v>Plantae</v>
      </c>
      <c r="P2502" t="str">
        <f>VLOOKUP($D2502,Artslister!$A$1:$W$99,6,FALSE)</f>
        <v>Magnoliophyta</v>
      </c>
      <c r="Q2502" t="str">
        <f>VLOOKUP($D2502,Artslister!$A$1:$W$99,7,FALSE)</f>
        <v>Monocots</v>
      </c>
      <c r="R2502" t="str">
        <f>VLOOKUP($D2502,Artslister!$A$1:$W$99,8,FALSE)</f>
        <v>Poales</v>
      </c>
      <c r="S2502" t="str">
        <f>VLOOKUP($D2502,Artslister!$A$1:$W$99,9,FALSE)</f>
        <v>Poaceae</v>
      </c>
      <c r="T2502" t="str">
        <f>VLOOKUP($D2502,Artslister!$A$1:$W$99,10,FALSE)</f>
        <v>Briza</v>
      </c>
      <c r="U2502" t="str">
        <f>VLOOKUP($D2502,Artslister!$A$1:$W$99,11,FALSE)</f>
        <v>media</v>
      </c>
      <c r="V2502">
        <f>VLOOKUP($D2502,Artslister!$A$1:$W$99,12,FALSE)</f>
        <v>0</v>
      </c>
      <c r="W2502" t="str">
        <f>VLOOKUP($D2502,Artslister!$A$1:$W$99,13,FALSE)</f>
        <v>L.</v>
      </c>
      <c r="X2502" t="e">
        <f>VLOOKUP($D2502,Artslister!$A$1:$W$99,15,FALSE)</f>
        <v>#REF!</v>
      </c>
      <c r="Y2502" t="e">
        <f>VLOOKUP($D2502,Artslister!$A$1:$W$99,17,FALSE)</f>
        <v>#N/A</v>
      </c>
    </row>
    <row r="2503" spans="1:25" hidden="1" x14ac:dyDescent="0.3">
      <c r="A2503" t="s">
        <v>57</v>
      </c>
      <c r="B2503">
        <v>2023</v>
      </c>
      <c r="C2503" t="s">
        <v>1628</v>
      </c>
      <c r="D2503" t="s">
        <v>1938</v>
      </c>
      <c r="E2503">
        <v>3</v>
      </c>
      <c r="H2503">
        <v>1</v>
      </c>
      <c r="L2503" t="str">
        <f>VLOOKUP($D2503,Artslister!$A$1:$W$99,2,FALSE)</f>
        <v>Rhamnus cathartica</v>
      </c>
      <c r="M2503" t="str">
        <f>VLOOKUP($D2503,Artslister!$A$1:$W$99,3,FALSE)</f>
        <v>141635</v>
      </c>
      <c r="N2503" t="str">
        <f>VLOOKUP($D2503,Artslister!$A$1:$W$99,4,FALSE)</f>
        <v>100403</v>
      </c>
      <c r="O2503" t="str">
        <f>VLOOKUP($D2503,Artslister!$A$1:$W$99,5,FALSE)</f>
        <v>Plantae</v>
      </c>
      <c r="P2503" t="str">
        <f>VLOOKUP($D2503,Artslister!$A$1:$W$99,6,FALSE)</f>
        <v>Magnoliophyta</v>
      </c>
      <c r="Q2503" t="str">
        <f>VLOOKUP($D2503,Artslister!$A$1:$W$99,7,FALSE)</f>
        <v>Eudicots</v>
      </c>
      <c r="R2503" t="str">
        <f>VLOOKUP($D2503,Artslister!$A$1:$W$99,8,FALSE)</f>
        <v>Rosales</v>
      </c>
      <c r="S2503" t="str">
        <f>VLOOKUP($D2503,Artslister!$A$1:$W$99,9,FALSE)</f>
        <v>Rhamnaceae</v>
      </c>
      <c r="T2503" t="str">
        <f>VLOOKUP($D2503,Artslister!$A$1:$W$99,10,FALSE)</f>
        <v>Rhamnus</v>
      </c>
      <c r="U2503" t="str">
        <f>VLOOKUP($D2503,Artslister!$A$1:$W$99,11,FALSE)</f>
        <v>cathartica</v>
      </c>
      <c r="V2503">
        <f>VLOOKUP($D2503,Artslister!$A$1:$W$99,12,FALSE)</f>
        <v>0</v>
      </c>
      <c r="W2503" t="str">
        <f>VLOOKUP($D2503,Artslister!$A$1:$W$99,13,FALSE)</f>
        <v>L.</v>
      </c>
      <c r="X2503" t="e">
        <f>VLOOKUP($D2503,Artslister!$A$1:$W$99,15,FALSE)</f>
        <v>#REF!</v>
      </c>
      <c r="Y2503" t="e">
        <f>VLOOKUP($D2503,Artslister!$A$1:$W$99,17,FALSE)</f>
        <v>#N/A</v>
      </c>
    </row>
    <row r="2504" spans="1:25" hidden="1" x14ac:dyDescent="0.3">
      <c r="A2504" t="s">
        <v>57</v>
      </c>
      <c r="B2504">
        <v>2023</v>
      </c>
      <c r="C2504" t="s">
        <v>1628</v>
      </c>
      <c r="D2504" t="s">
        <v>1949</v>
      </c>
      <c r="E2504">
        <v>2</v>
      </c>
      <c r="G2504">
        <v>1</v>
      </c>
      <c r="H2504">
        <v>1</v>
      </c>
      <c r="L2504" t="str">
        <f>VLOOKUP($D2504,Artslister!$A$1:$W$99,2,FALSE)</f>
        <v>Cotoneaster lucidus</v>
      </c>
      <c r="M2504" t="str">
        <f>VLOOKUP($D2504,Artslister!$A$1:$W$99,3,FALSE)</f>
        <v>103278</v>
      </c>
      <c r="N2504" t="str">
        <f>VLOOKUP($D2504,Artslister!$A$1:$W$99,4,FALSE)</f>
        <v>132028</v>
      </c>
      <c r="O2504" t="str">
        <f>VLOOKUP($D2504,Artslister!$A$1:$W$99,5,FALSE)</f>
        <v>Plantae</v>
      </c>
      <c r="P2504" t="str">
        <f>VLOOKUP($D2504,Artslister!$A$1:$W$99,6,FALSE)</f>
        <v>Magnoliophyta</v>
      </c>
      <c r="Q2504" t="str">
        <f>VLOOKUP($D2504,Artslister!$A$1:$W$99,7,FALSE)</f>
        <v>Eudicots</v>
      </c>
      <c r="R2504" t="str">
        <f>VLOOKUP($D2504,Artslister!$A$1:$W$99,8,FALSE)</f>
        <v>Rosales</v>
      </c>
      <c r="S2504" t="str">
        <f>VLOOKUP($D2504,Artslister!$A$1:$W$99,9,FALSE)</f>
        <v>Rosaceae</v>
      </c>
      <c r="T2504" t="str">
        <f>VLOOKUP($D2504,Artslister!$A$1:$W$99,10,FALSE)</f>
        <v>Cotoneaster</v>
      </c>
      <c r="U2504" t="str">
        <f>VLOOKUP($D2504,Artslister!$A$1:$W$99,11,FALSE)</f>
        <v>lucidus</v>
      </c>
      <c r="V2504">
        <f>VLOOKUP($D2504,Artslister!$A$1:$W$99,12,FALSE)</f>
        <v>0</v>
      </c>
      <c r="W2504" t="str">
        <f>VLOOKUP($D2504,Artslister!$A$1:$W$99,13,FALSE)</f>
        <v>Schltdl.</v>
      </c>
      <c r="X2504" t="e">
        <f>VLOOKUP($D2504,Artslister!$A$1:$W$99,15,FALSE)</f>
        <v>#REF!</v>
      </c>
      <c r="Y2504" t="str">
        <f>VLOOKUP($D2504,Artslister!$A$1:$W$99,17,FALSE)</f>
        <v>SE</v>
      </c>
    </row>
    <row r="2505" spans="1:25" hidden="1" x14ac:dyDescent="0.3">
      <c r="A2505" t="s">
        <v>57</v>
      </c>
      <c r="B2505">
        <v>2023</v>
      </c>
      <c r="C2505" t="s">
        <v>1628</v>
      </c>
      <c r="D2505" t="s">
        <v>1945</v>
      </c>
      <c r="E2505">
        <v>1</v>
      </c>
      <c r="F2505">
        <v>1</v>
      </c>
      <c r="L2505" t="str">
        <f>VLOOKUP($D2505,Artslister!$A$1:$W$99,2,FALSE)</f>
        <v>Filipendula vulgaris</v>
      </c>
      <c r="M2505" t="str">
        <f>VLOOKUP($D2505,Artslister!$A$1:$W$99,3,FALSE)</f>
        <v>103311</v>
      </c>
      <c r="N2505" t="str">
        <f>VLOOKUP($D2505,Artslister!$A$1:$W$99,4,FALSE)</f>
        <v>133275</v>
      </c>
      <c r="O2505" t="str">
        <f>VLOOKUP($D2505,Artslister!$A$1:$W$99,5,FALSE)</f>
        <v>Plantae</v>
      </c>
      <c r="P2505" t="str">
        <f>VLOOKUP($D2505,Artslister!$A$1:$W$99,6,FALSE)</f>
        <v>Magnoliophyta</v>
      </c>
      <c r="Q2505" t="str">
        <f>VLOOKUP($D2505,Artslister!$A$1:$W$99,7,FALSE)</f>
        <v>Eudicots</v>
      </c>
      <c r="R2505" t="str">
        <f>VLOOKUP($D2505,Artslister!$A$1:$W$99,8,FALSE)</f>
        <v>Rosales</v>
      </c>
      <c r="S2505" t="str">
        <f>VLOOKUP($D2505,Artslister!$A$1:$W$99,9,FALSE)</f>
        <v>Rosaceae</v>
      </c>
      <c r="T2505" t="str">
        <f>VLOOKUP($D2505,Artslister!$A$1:$W$99,10,FALSE)</f>
        <v>Filipendula</v>
      </c>
      <c r="U2505" t="str">
        <f>VLOOKUP($D2505,Artslister!$A$1:$W$99,11,FALSE)</f>
        <v>vulgaris</v>
      </c>
      <c r="V2505">
        <f>VLOOKUP($D2505,Artslister!$A$1:$W$99,12,FALSE)</f>
        <v>0</v>
      </c>
      <c r="W2505" t="str">
        <f>VLOOKUP($D2505,Artslister!$A$1:$W$99,13,FALSE)</f>
        <v>Moench</v>
      </c>
      <c r="X2505" t="e">
        <f>VLOOKUP($D2505,Artslister!$A$1:$W$99,15,FALSE)</f>
        <v>#REF!</v>
      </c>
      <c r="Y2505" t="e">
        <f>VLOOKUP($D2505,Artslister!$A$1:$W$99,17,FALSE)</f>
        <v>#N/A</v>
      </c>
    </row>
    <row r="2506" spans="1:25" hidden="1" x14ac:dyDescent="0.3">
      <c r="A2506" t="s">
        <v>57</v>
      </c>
      <c r="B2506">
        <v>2023</v>
      </c>
      <c r="C2506" t="s">
        <v>1664</v>
      </c>
      <c r="D2506" t="s">
        <v>1936</v>
      </c>
      <c r="E2506">
        <v>10</v>
      </c>
      <c r="H2506">
        <v>1</v>
      </c>
      <c r="L2506" t="str">
        <f>VLOOKUP($D2506,Artslister!$A$1:$W$99,2,FALSE)</f>
        <v>Cotoneaster integerrimus</v>
      </c>
      <c r="M2506" t="str">
        <f>VLOOKUP($D2506,Artslister!$A$1:$W$99,3,FALSE)</f>
        <v>103276</v>
      </c>
      <c r="N2506" t="str">
        <f>VLOOKUP($D2506,Artslister!$A$1:$W$99,4,FALSE)</f>
        <v>132025</v>
      </c>
      <c r="O2506" t="str">
        <f>VLOOKUP($D2506,Artslister!$A$1:$W$99,5,FALSE)</f>
        <v>Plantae</v>
      </c>
      <c r="P2506" t="str">
        <f>VLOOKUP($D2506,Artslister!$A$1:$W$99,6,FALSE)</f>
        <v>Magnoliophyta</v>
      </c>
      <c r="Q2506" t="str">
        <f>VLOOKUP($D2506,Artslister!$A$1:$W$99,7,FALSE)</f>
        <v>Eudicots</v>
      </c>
      <c r="R2506" t="str">
        <f>VLOOKUP($D2506,Artslister!$A$1:$W$99,8,FALSE)</f>
        <v>Rosales</v>
      </c>
      <c r="S2506" t="str">
        <f>VLOOKUP($D2506,Artslister!$A$1:$W$99,9,FALSE)</f>
        <v>Rosaceae</v>
      </c>
      <c r="T2506" t="str">
        <f>VLOOKUP($D2506,Artslister!$A$1:$W$99,10,FALSE)</f>
        <v>Cotoneaster</v>
      </c>
      <c r="U2506" t="str">
        <f>VLOOKUP($D2506,Artslister!$A$1:$W$99,11,FALSE)</f>
        <v>integerrimus</v>
      </c>
      <c r="V2506">
        <f>VLOOKUP($D2506,Artslister!$A$1:$W$99,12,FALSE)</f>
        <v>0</v>
      </c>
      <c r="W2506" t="str">
        <f>VLOOKUP($D2506,Artslister!$A$1:$W$99,13,FALSE)</f>
        <v>Medik.</v>
      </c>
      <c r="X2506" t="e">
        <f>VLOOKUP($D2506,Artslister!$A$1:$W$99,15,FALSE)</f>
        <v>#REF!</v>
      </c>
      <c r="Y2506" t="e">
        <f>VLOOKUP($D2506,Artslister!$A$1:$W$99,17,FALSE)</f>
        <v>#N/A</v>
      </c>
    </row>
    <row r="2507" spans="1:25" hidden="1" x14ac:dyDescent="0.3">
      <c r="A2507" t="s">
        <v>57</v>
      </c>
      <c r="B2507">
        <v>2023</v>
      </c>
      <c r="C2507" t="s">
        <v>1664</v>
      </c>
      <c r="D2507" t="s">
        <v>1945</v>
      </c>
      <c r="E2507" t="s">
        <v>267</v>
      </c>
      <c r="F2507">
        <v>1</v>
      </c>
      <c r="L2507" t="str">
        <f>VLOOKUP($D2507,Artslister!$A$1:$W$99,2,FALSE)</f>
        <v>Filipendula vulgaris</v>
      </c>
      <c r="M2507" t="str">
        <f>VLOOKUP($D2507,Artslister!$A$1:$W$99,3,FALSE)</f>
        <v>103311</v>
      </c>
      <c r="N2507" t="str">
        <f>VLOOKUP($D2507,Artslister!$A$1:$W$99,4,FALSE)</f>
        <v>133275</v>
      </c>
      <c r="O2507" t="str">
        <f>VLOOKUP($D2507,Artslister!$A$1:$W$99,5,FALSE)</f>
        <v>Plantae</v>
      </c>
      <c r="P2507" t="str">
        <f>VLOOKUP($D2507,Artslister!$A$1:$W$99,6,FALSE)</f>
        <v>Magnoliophyta</v>
      </c>
      <c r="Q2507" t="str">
        <f>VLOOKUP($D2507,Artslister!$A$1:$W$99,7,FALSE)</f>
        <v>Eudicots</v>
      </c>
      <c r="R2507" t="str">
        <f>VLOOKUP($D2507,Artslister!$A$1:$W$99,8,FALSE)</f>
        <v>Rosales</v>
      </c>
      <c r="S2507" t="str">
        <f>VLOOKUP($D2507,Artslister!$A$1:$W$99,9,FALSE)</f>
        <v>Rosaceae</v>
      </c>
      <c r="T2507" t="str">
        <f>VLOOKUP($D2507,Artslister!$A$1:$W$99,10,FALSE)</f>
        <v>Filipendula</v>
      </c>
      <c r="U2507" t="str">
        <f>VLOOKUP($D2507,Artslister!$A$1:$W$99,11,FALSE)</f>
        <v>vulgaris</v>
      </c>
      <c r="V2507">
        <f>VLOOKUP($D2507,Artslister!$A$1:$W$99,12,FALSE)</f>
        <v>0</v>
      </c>
      <c r="W2507" t="str">
        <f>VLOOKUP($D2507,Artslister!$A$1:$W$99,13,FALSE)</f>
        <v>Moench</v>
      </c>
      <c r="X2507" t="e">
        <f>VLOOKUP($D2507,Artslister!$A$1:$W$99,15,FALSE)</f>
        <v>#REF!</v>
      </c>
      <c r="Y2507" t="e">
        <f>VLOOKUP($D2507,Artslister!$A$1:$W$99,17,FALSE)</f>
        <v>#N/A</v>
      </c>
    </row>
    <row r="2508" spans="1:25" hidden="1" x14ac:dyDescent="0.3">
      <c r="A2508" t="s">
        <v>57</v>
      </c>
      <c r="B2508">
        <v>2023</v>
      </c>
      <c r="C2508" t="s">
        <v>1630</v>
      </c>
      <c r="D2508" t="s">
        <v>1945</v>
      </c>
      <c r="E2508">
        <v>1</v>
      </c>
      <c r="F2508">
        <v>1</v>
      </c>
      <c r="L2508" t="str">
        <f>VLOOKUP($D2508,Artslister!$A$1:$W$99,2,FALSE)</f>
        <v>Filipendula vulgaris</v>
      </c>
      <c r="M2508" t="str">
        <f>VLOOKUP($D2508,Artslister!$A$1:$W$99,3,FALSE)</f>
        <v>103311</v>
      </c>
      <c r="N2508" t="str">
        <f>VLOOKUP($D2508,Artslister!$A$1:$W$99,4,FALSE)</f>
        <v>133275</v>
      </c>
      <c r="O2508" t="str">
        <f>VLOOKUP($D2508,Artslister!$A$1:$W$99,5,FALSE)</f>
        <v>Plantae</v>
      </c>
      <c r="P2508" t="str">
        <f>VLOOKUP($D2508,Artslister!$A$1:$W$99,6,FALSE)</f>
        <v>Magnoliophyta</v>
      </c>
      <c r="Q2508" t="str">
        <f>VLOOKUP($D2508,Artslister!$A$1:$W$99,7,FALSE)</f>
        <v>Eudicots</v>
      </c>
      <c r="R2508" t="str">
        <f>VLOOKUP($D2508,Artslister!$A$1:$W$99,8,FALSE)</f>
        <v>Rosales</v>
      </c>
      <c r="S2508" t="str">
        <f>VLOOKUP($D2508,Artslister!$A$1:$W$99,9,FALSE)</f>
        <v>Rosaceae</v>
      </c>
      <c r="T2508" t="str">
        <f>VLOOKUP($D2508,Artslister!$A$1:$W$99,10,FALSE)</f>
        <v>Filipendula</v>
      </c>
      <c r="U2508" t="str">
        <f>VLOOKUP($D2508,Artslister!$A$1:$W$99,11,FALSE)</f>
        <v>vulgaris</v>
      </c>
      <c r="V2508">
        <f>VLOOKUP($D2508,Artslister!$A$1:$W$99,12,FALSE)</f>
        <v>0</v>
      </c>
      <c r="W2508" t="str">
        <f>VLOOKUP($D2508,Artslister!$A$1:$W$99,13,FALSE)</f>
        <v>Moench</v>
      </c>
      <c r="X2508" t="e">
        <f>VLOOKUP($D2508,Artslister!$A$1:$W$99,15,FALSE)</f>
        <v>#REF!</v>
      </c>
      <c r="Y2508" t="e">
        <f>VLOOKUP($D2508,Artslister!$A$1:$W$99,17,FALSE)</f>
        <v>#N/A</v>
      </c>
    </row>
    <row r="2509" spans="1:25" hidden="1" x14ac:dyDescent="0.3">
      <c r="A2509" t="s">
        <v>92</v>
      </c>
      <c r="B2509">
        <v>2023</v>
      </c>
      <c r="C2509" t="s">
        <v>1432</v>
      </c>
      <c r="D2509" t="s">
        <v>1989</v>
      </c>
      <c r="E2509">
        <v>1</v>
      </c>
      <c r="H2509">
        <v>1</v>
      </c>
      <c r="L2509" t="str">
        <f>VLOOKUP($D2509,Artslister!$A$1:$W$99,2,FALSE)</f>
        <v>Quercus robur</v>
      </c>
      <c r="M2509" t="str">
        <f>VLOOKUP($D2509,Artslister!$A$1:$W$99,3,FALSE)</f>
        <v>102156</v>
      </c>
      <c r="N2509" t="str">
        <f>VLOOKUP($D2509,Artslister!$A$1:$W$99,4,FALSE)</f>
        <v>136135</v>
      </c>
      <c r="O2509" t="str">
        <f>VLOOKUP($D2509,Artslister!$A$1:$W$99,5,FALSE)</f>
        <v>Plantae</v>
      </c>
      <c r="P2509" t="str">
        <f>VLOOKUP($D2509,Artslister!$A$1:$W$99,6,FALSE)</f>
        <v>Magnoliophyta</v>
      </c>
      <c r="Q2509" t="str">
        <f>VLOOKUP($D2509,Artslister!$A$1:$W$99,7,FALSE)</f>
        <v>Eudicots</v>
      </c>
      <c r="R2509" t="str">
        <f>VLOOKUP($D2509,Artslister!$A$1:$W$99,8,FALSE)</f>
        <v>Fagales</v>
      </c>
      <c r="S2509" t="str">
        <f>VLOOKUP($D2509,Artslister!$A$1:$W$99,9,FALSE)</f>
        <v>Fagaceae</v>
      </c>
      <c r="T2509" t="str">
        <f>VLOOKUP($D2509,Artslister!$A$1:$W$99,10,FALSE)</f>
        <v>Quercus</v>
      </c>
      <c r="U2509" t="str">
        <f>VLOOKUP($D2509,Artslister!$A$1:$W$99,11,FALSE)</f>
        <v>robur</v>
      </c>
      <c r="V2509">
        <f>VLOOKUP($D2509,Artslister!$A$1:$W$99,12,FALSE)</f>
        <v>0</v>
      </c>
      <c r="W2509" t="str">
        <f>VLOOKUP($D2509,Artslister!$A$1:$W$99,13,FALSE)</f>
        <v>L.</v>
      </c>
      <c r="X2509" t="e">
        <f>VLOOKUP($D2509,Artslister!$A$1:$W$99,15,FALSE)</f>
        <v>#REF!</v>
      </c>
      <c r="Y2509" t="e">
        <f>VLOOKUP($D2509,Artslister!$A$1:$W$99,17,FALSE)</f>
        <v>#N/A</v>
      </c>
    </row>
    <row r="2510" spans="1:25" hidden="1" x14ac:dyDescent="0.3">
      <c r="A2510" t="s">
        <v>92</v>
      </c>
      <c r="B2510">
        <v>2023</v>
      </c>
      <c r="C2510" t="s">
        <v>1432</v>
      </c>
      <c r="D2510" t="s">
        <v>1925</v>
      </c>
      <c r="E2510">
        <v>0.1</v>
      </c>
      <c r="H2510">
        <v>1</v>
      </c>
      <c r="L2510" t="str">
        <f>VLOOKUP($D2510,Artslister!$A$1:$W$99,2,FALSE)</f>
        <v>Rubus idaeus</v>
      </c>
      <c r="M2510" t="str">
        <f>VLOOKUP($D2510,Artslister!$A$1:$W$99,3,FALSE)</f>
        <v>103427</v>
      </c>
      <c r="N2510" t="str">
        <f>VLOOKUP($D2510,Artslister!$A$1:$W$99,4,FALSE)</f>
        <v>63387</v>
      </c>
      <c r="O2510" t="str">
        <f>VLOOKUP($D2510,Artslister!$A$1:$W$99,5,FALSE)</f>
        <v>Plantae</v>
      </c>
      <c r="P2510" t="str">
        <f>VLOOKUP($D2510,Artslister!$A$1:$W$99,6,FALSE)</f>
        <v>Magnoliophyta</v>
      </c>
      <c r="Q2510" t="str">
        <f>VLOOKUP($D2510,Artslister!$A$1:$W$99,7,FALSE)</f>
        <v>Eudicots</v>
      </c>
      <c r="R2510" t="str">
        <f>VLOOKUP($D2510,Artslister!$A$1:$W$99,8,FALSE)</f>
        <v>Rosales</v>
      </c>
      <c r="S2510" t="str">
        <f>VLOOKUP($D2510,Artslister!$A$1:$W$99,9,FALSE)</f>
        <v>Rosaceae</v>
      </c>
      <c r="T2510" t="str">
        <f>VLOOKUP($D2510,Artslister!$A$1:$W$99,10,FALSE)</f>
        <v>Rubus</v>
      </c>
      <c r="U2510" t="str">
        <f>VLOOKUP($D2510,Artslister!$A$1:$W$99,11,FALSE)</f>
        <v>idaeus</v>
      </c>
      <c r="V2510">
        <f>VLOOKUP($D2510,Artslister!$A$1:$W$99,12,FALSE)</f>
        <v>0</v>
      </c>
      <c r="W2510" t="str">
        <f>VLOOKUP($D2510,Artslister!$A$1:$W$99,13,FALSE)</f>
        <v>L.</v>
      </c>
      <c r="X2510" t="e">
        <f>VLOOKUP($D2510,Artslister!$A$1:$W$99,15,FALSE)</f>
        <v>#REF!</v>
      </c>
      <c r="Y2510" t="e">
        <f>VLOOKUP($D2510,Artslister!$A$1:$W$99,17,FALSE)</f>
        <v>#N/A</v>
      </c>
    </row>
    <row r="2511" spans="1:25" hidden="1" x14ac:dyDescent="0.3">
      <c r="A2511" t="s">
        <v>92</v>
      </c>
      <c r="B2511">
        <v>2023</v>
      </c>
      <c r="C2511" t="s">
        <v>1436</v>
      </c>
      <c r="D2511" t="s">
        <v>1989</v>
      </c>
      <c r="E2511">
        <v>15</v>
      </c>
      <c r="H2511">
        <v>1</v>
      </c>
      <c r="L2511" t="str">
        <f>VLOOKUP($D2511,Artslister!$A$1:$W$99,2,FALSE)</f>
        <v>Quercus robur</v>
      </c>
      <c r="M2511" t="str">
        <f>VLOOKUP($D2511,Artslister!$A$1:$W$99,3,FALSE)</f>
        <v>102156</v>
      </c>
      <c r="N2511" t="str">
        <f>VLOOKUP($D2511,Artslister!$A$1:$W$99,4,FALSE)</f>
        <v>136135</v>
      </c>
      <c r="O2511" t="str">
        <f>VLOOKUP($D2511,Artslister!$A$1:$W$99,5,FALSE)</f>
        <v>Plantae</v>
      </c>
      <c r="P2511" t="str">
        <f>VLOOKUP($D2511,Artslister!$A$1:$W$99,6,FALSE)</f>
        <v>Magnoliophyta</v>
      </c>
      <c r="Q2511" t="str">
        <f>VLOOKUP($D2511,Artslister!$A$1:$W$99,7,FALSE)</f>
        <v>Eudicots</v>
      </c>
      <c r="R2511" t="str">
        <f>VLOOKUP($D2511,Artslister!$A$1:$W$99,8,FALSE)</f>
        <v>Fagales</v>
      </c>
      <c r="S2511" t="str">
        <f>VLOOKUP($D2511,Artslister!$A$1:$W$99,9,FALSE)</f>
        <v>Fagaceae</v>
      </c>
      <c r="T2511" t="str">
        <f>VLOOKUP($D2511,Artslister!$A$1:$W$99,10,FALSE)</f>
        <v>Quercus</v>
      </c>
      <c r="U2511" t="str">
        <f>VLOOKUP($D2511,Artslister!$A$1:$W$99,11,FALSE)</f>
        <v>robur</v>
      </c>
      <c r="V2511">
        <f>VLOOKUP($D2511,Artslister!$A$1:$W$99,12,FALSE)</f>
        <v>0</v>
      </c>
      <c r="W2511" t="str">
        <f>VLOOKUP($D2511,Artslister!$A$1:$W$99,13,FALSE)</f>
        <v>L.</v>
      </c>
      <c r="X2511" t="e">
        <f>VLOOKUP($D2511,Artslister!$A$1:$W$99,15,FALSE)</f>
        <v>#REF!</v>
      </c>
      <c r="Y2511" t="e">
        <f>VLOOKUP($D2511,Artslister!$A$1:$W$99,17,FALSE)</f>
        <v>#N/A</v>
      </c>
    </row>
    <row r="2512" spans="1:25" hidden="1" x14ac:dyDescent="0.3">
      <c r="A2512" t="s">
        <v>92</v>
      </c>
      <c r="B2512">
        <v>2023</v>
      </c>
      <c r="C2512" t="s">
        <v>1438</v>
      </c>
      <c r="D2512" t="s">
        <v>1925</v>
      </c>
      <c r="E2512">
        <v>0.1</v>
      </c>
      <c r="H2512">
        <v>1</v>
      </c>
      <c r="L2512" t="str">
        <f>VLOOKUP($D2512,Artslister!$A$1:$W$99,2,FALSE)</f>
        <v>Rubus idaeus</v>
      </c>
      <c r="M2512" t="str">
        <f>VLOOKUP($D2512,Artslister!$A$1:$W$99,3,FALSE)</f>
        <v>103427</v>
      </c>
      <c r="N2512" t="str">
        <f>VLOOKUP($D2512,Artslister!$A$1:$W$99,4,FALSE)</f>
        <v>63387</v>
      </c>
      <c r="O2512" t="str">
        <f>VLOOKUP($D2512,Artslister!$A$1:$W$99,5,FALSE)</f>
        <v>Plantae</v>
      </c>
      <c r="P2512" t="str">
        <f>VLOOKUP($D2512,Artslister!$A$1:$W$99,6,FALSE)</f>
        <v>Magnoliophyta</v>
      </c>
      <c r="Q2512" t="str">
        <f>VLOOKUP($D2512,Artslister!$A$1:$W$99,7,FALSE)</f>
        <v>Eudicots</v>
      </c>
      <c r="R2512" t="str">
        <f>VLOOKUP($D2512,Artslister!$A$1:$W$99,8,FALSE)</f>
        <v>Rosales</v>
      </c>
      <c r="S2512" t="str">
        <f>VLOOKUP($D2512,Artslister!$A$1:$W$99,9,FALSE)</f>
        <v>Rosaceae</v>
      </c>
      <c r="T2512" t="str">
        <f>VLOOKUP($D2512,Artslister!$A$1:$W$99,10,FALSE)</f>
        <v>Rubus</v>
      </c>
      <c r="U2512" t="str">
        <f>VLOOKUP($D2512,Artslister!$A$1:$W$99,11,FALSE)</f>
        <v>idaeus</v>
      </c>
      <c r="V2512">
        <f>VLOOKUP($D2512,Artslister!$A$1:$W$99,12,FALSE)</f>
        <v>0</v>
      </c>
      <c r="W2512" t="str">
        <f>VLOOKUP($D2512,Artslister!$A$1:$W$99,13,FALSE)</f>
        <v>L.</v>
      </c>
      <c r="X2512" t="e">
        <f>VLOOKUP($D2512,Artslister!$A$1:$W$99,15,FALSE)</f>
        <v>#REF!</v>
      </c>
      <c r="Y2512" t="e">
        <f>VLOOKUP($D2512,Artslister!$A$1:$W$99,17,FALSE)</f>
        <v>#N/A</v>
      </c>
    </row>
    <row r="2513" spans="1:25" hidden="1" x14ac:dyDescent="0.3">
      <c r="A2513" t="s">
        <v>92</v>
      </c>
      <c r="B2513">
        <v>2023</v>
      </c>
      <c r="C2513" t="s">
        <v>1439</v>
      </c>
      <c r="D2513" s="43" t="s">
        <v>1928</v>
      </c>
      <c r="E2513">
        <v>8</v>
      </c>
      <c r="H2513">
        <v>1</v>
      </c>
      <c r="L2513" t="str">
        <f>VLOOKUP($D2513,Artslister!$A$1:$W$99,2,FALSE)</f>
        <v>Rosa sp.</v>
      </c>
      <c r="M2513" t="str">
        <f>VLOOKUP($D2513,Artslister!$A$1:$W$99,3,FALSE)</f>
        <v>103384</v>
      </c>
      <c r="N2513" t="str">
        <f>VLOOKUP($D2513,Artslister!$A$1:$W$99,4,FALSE)</f>
        <v>63344</v>
      </c>
      <c r="O2513" t="str">
        <f>VLOOKUP($D2513,Artslister!$A$1:$W$99,5,FALSE)</f>
        <v>Plantae</v>
      </c>
      <c r="P2513" t="str">
        <f>VLOOKUP($D2513,Artslister!$A$1:$W$99,6,FALSE)</f>
        <v>Magnoliophyta</v>
      </c>
      <c r="Q2513" t="str">
        <f>VLOOKUP($D2513,Artslister!$A$1:$W$99,7,FALSE)</f>
        <v>Eudicots</v>
      </c>
      <c r="R2513" t="str">
        <f>VLOOKUP($D2513,Artslister!$A$1:$W$99,8,FALSE)</f>
        <v>Rosales</v>
      </c>
      <c r="S2513" t="str">
        <f>VLOOKUP($D2513,Artslister!$A$1:$W$99,9,FALSE)</f>
        <v>Rosaceae</v>
      </c>
      <c r="T2513" t="str">
        <f>VLOOKUP($D2513,Artslister!$A$1:$W$99,10,FALSE)</f>
        <v>Rosa</v>
      </c>
      <c r="U2513">
        <f>VLOOKUP($D2513,Artslister!$A$1:$W$99,11,FALSE)</f>
        <v>0</v>
      </c>
      <c r="V2513">
        <f>VLOOKUP($D2513,Artslister!$A$1:$W$99,12,FALSE)</f>
        <v>0</v>
      </c>
      <c r="W2513" t="str">
        <f>VLOOKUP($D2513,Artslister!$A$1:$W$99,13,FALSE)</f>
        <v>L.</v>
      </c>
      <c r="X2513" t="e">
        <f>VLOOKUP($D2513,Artslister!$A$1:$W$99,15,FALSE)</f>
        <v>#REF!</v>
      </c>
      <c r="Y2513" t="e">
        <f>VLOOKUP($D2513,Artslister!$A$1:$W$99,17,FALSE)</f>
        <v>#N/A</v>
      </c>
    </row>
    <row r="2514" spans="1:25" hidden="1" x14ac:dyDescent="0.3">
      <c r="A2514" t="s">
        <v>92</v>
      </c>
      <c r="B2514">
        <v>2023</v>
      </c>
      <c r="C2514" t="s">
        <v>1439</v>
      </c>
      <c r="D2514" t="s">
        <v>1989</v>
      </c>
      <c r="E2514">
        <v>18</v>
      </c>
      <c r="H2514">
        <v>1</v>
      </c>
      <c r="L2514" t="str">
        <f>VLOOKUP($D2514,Artslister!$A$1:$W$99,2,FALSE)</f>
        <v>Quercus robur</v>
      </c>
      <c r="M2514" t="str">
        <f>VLOOKUP($D2514,Artslister!$A$1:$W$99,3,FALSE)</f>
        <v>102156</v>
      </c>
      <c r="N2514" t="str">
        <f>VLOOKUP($D2514,Artslister!$A$1:$W$99,4,FALSE)</f>
        <v>136135</v>
      </c>
      <c r="O2514" t="str">
        <f>VLOOKUP($D2514,Artslister!$A$1:$W$99,5,FALSE)</f>
        <v>Plantae</v>
      </c>
      <c r="P2514" t="str">
        <f>VLOOKUP($D2514,Artslister!$A$1:$W$99,6,FALSE)</f>
        <v>Magnoliophyta</v>
      </c>
      <c r="Q2514" t="str">
        <f>VLOOKUP($D2514,Artslister!$A$1:$W$99,7,FALSE)</f>
        <v>Eudicots</v>
      </c>
      <c r="R2514" t="str">
        <f>VLOOKUP($D2514,Artslister!$A$1:$W$99,8,FALSE)</f>
        <v>Fagales</v>
      </c>
      <c r="S2514" t="str">
        <f>VLOOKUP($D2514,Artslister!$A$1:$W$99,9,FALSE)</f>
        <v>Fagaceae</v>
      </c>
      <c r="T2514" t="str">
        <f>VLOOKUP($D2514,Artslister!$A$1:$W$99,10,FALSE)</f>
        <v>Quercus</v>
      </c>
      <c r="U2514" t="str">
        <f>VLOOKUP($D2514,Artslister!$A$1:$W$99,11,FALSE)</f>
        <v>robur</v>
      </c>
      <c r="V2514">
        <f>VLOOKUP($D2514,Artslister!$A$1:$W$99,12,FALSE)</f>
        <v>0</v>
      </c>
      <c r="W2514" t="str">
        <f>VLOOKUP($D2514,Artslister!$A$1:$W$99,13,FALSE)</f>
        <v>L.</v>
      </c>
      <c r="X2514" t="e">
        <f>VLOOKUP($D2514,Artslister!$A$1:$W$99,15,FALSE)</f>
        <v>#REF!</v>
      </c>
      <c r="Y2514" t="e">
        <f>VLOOKUP($D2514,Artslister!$A$1:$W$99,17,FALSE)</f>
        <v>#N/A</v>
      </c>
    </row>
    <row r="2515" spans="1:25" hidden="1" x14ac:dyDescent="0.3">
      <c r="A2515" t="s">
        <v>92</v>
      </c>
      <c r="B2515">
        <v>2023</v>
      </c>
      <c r="C2515" t="s">
        <v>1440</v>
      </c>
      <c r="D2515" t="s">
        <v>1989</v>
      </c>
      <c r="E2515">
        <v>10</v>
      </c>
      <c r="H2515">
        <v>1</v>
      </c>
      <c r="L2515" t="str">
        <f>VLOOKUP($D2515,Artslister!$A$1:$W$99,2,FALSE)</f>
        <v>Quercus robur</v>
      </c>
      <c r="M2515" t="str">
        <f>VLOOKUP($D2515,Artslister!$A$1:$W$99,3,FALSE)</f>
        <v>102156</v>
      </c>
      <c r="N2515" t="str">
        <f>VLOOKUP($D2515,Artslister!$A$1:$W$99,4,FALSE)</f>
        <v>136135</v>
      </c>
      <c r="O2515" t="str">
        <f>VLOOKUP($D2515,Artslister!$A$1:$W$99,5,FALSE)</f>
        <v>Plantae</v>
      </c>
      <c r="P2515" t="str">
        <f>VLOOKUP($D2515,Artslister!$A$1:$W$99,6,FALSE)</f>
        <v>Magnoliophyta</v>
      </c>
      <c r="Q2515" t="str">
        <f>VLOOKUP($D2515,Artslister!$A$1:$W$99,7,FALSE)</f>
        <v>Eudicots</v>
      </c>
      <c r="R2515" t="str">
        <f>VLOOKUP($D2515,Artslister!$A$1:$W$99,8,FALSE)</f>
        <v>Fagales</v>
      </c>
      <c r="S2515" t="str">
        <f>VLOOKUP($D2515,Artslister!$A$1:$W$99,9,FALSE)</f>
        <v>Fagaceae</v>
      </c>
      <c r="T2515" t="str">
        <f>VLOOKUP($D2515,Artslister!$A$1:$W$99,10,FALSE)</f>
        <v>Quercus</v>
      </c>
      <c r="U2515" t="str">
        <f>VLOOKUP($D2515,Artslister!$A$1:$W$99,11,FALSE)</f>
        <v>robur</v>
      </c>
      <c r="V2515">
        <f>VLOOKUP($D2515,Artslister!$A$1:$W$99,12,FALSE)</f>
        <v>0</v>
      </c>
      <c r="W2515" t="str">
        <f>VLOOKUP($D2515,Artslister!$A$1:$W$99,13,FALSE)</f>
        <v>L.</v>
      </c>
      <c r="X2515" t="e">
        <f>VLOOKUP($D2515,Artslister!$A$1:$W$99,15,FALSE)</f>
        <v>#REF!</v>
      </c>
      <c r="Y2515" t="e">
        <f>VLOOKUP($D2515,Artslister!$A$1:$W$99,17,FALSE)</f>
        <v>#N/A</v>
      </c>
    </row>
    <row r="2516" spans="1:25" hidden="1" x14ac:dyDescent="0.3">
      <c r="A2516" t="s">
        <v>92</v>
      </c>
      <c r="B2516">
        <v>2023</v>
      </c>
      <c r="C2516" t="s">
        <v>1441</v>
      </c>
      <c r="D2516" t="s">
        <v>1928</v>
      </c>
      <c r="E2516">
        <v>28</v>
      </c>
      <c r="H2516">
        <v>1</v>
      </c>
      <c r="L2516" t="str">
        <f>VLOOKUP($D2516,Artslister!$A$1:$W$99,2,FALSE)</f>
        <v>Rosa sp.</v>
      </c>
      <c r="M2516" t="str">
        <f>VLOOKUP($D2516,Artslister!$A$1:$W$99,3,FALSE)</f>
        <v>103384</v>
      </c>
      <c r="N2516" t="str">
        <f>VLOOKUP($D2516,Artslister!$A$1:$W$99,4,FALSE)</f>
        <v>63344</v>
      </c>
      <c r="O2516" t="str">
        <f>VLOOKUP($D2516,Artslister!$A$1:$W$99,5,FALSE)</f>
        <v>Plantae</v>
      </c>
      <c r="P2516" t="str">
        <f>VLOOKUP($D2516,Artslister!$A$1:$W$99,6,FALSE)</f>
        <v>Magnoliophyta</v>
      </c>
      <c r="Q2516" t="str">
        <f>VLOOKUP($D2516,Artslister!$A$1:$W$99,7,FALSE)</f>
        <v>Eudicots</v>
      </c>
      <c r="R2516" t="str">
        <f>VLOOKUP($D2516,Artslister!$A$1:$W$99,8,FALSE)</f>
        <v>Rosales</v>
      </c>
      <c r="S2516" t="str">
        <f>VLOOKUP($D2516,Artslister!$A$1:$W$99,9,FALSE)</f>
        <v>Rosaceae</v>
      </c>
      <c r="T2516" t="str">
        <f>VLOOKUP($D2516,Artslister!$A$1:$W$99,10,FALSE)</f>
        <v>Rosa</v>
      </c>
      <c r="U2516">
        <f>VLOOKUP($D2516,Artslister!$A$1:$W$99,11,FALSE)</f>
        <v>0</v>
      </c>
      <c r="V2516">
        <f>VLOOKUP($D2516,Artslister!$A$1:$W$99,12,FALSE)</f>
        <v>0</v>
      </c>
      <c r="W2516" t="str">
        <f>VLOOKUP($D2516,Artslister!$A$1:$W$99,13,FALSE)</f>
        <v>L.</v>
      </c>
      <c r="X2516" t="e">
        <f>VLOOKUP($D2516,Artslister!$A$1:$W$99,15,FALSE)</f>
        <v>#REF!</v>
      </c>
      <c r="Y2516" t="e">
        <f>VLOOKUP($D2516,Artslister!$A$1:$W$99,17,FALSE)</f>
        <v>#N/A</v>
      </c>
    </row>
    <row r="2517" spans="1:25" hidden="1" x14ac:dyDescent="0.3">
      <c r="A2517" t="s">
        <v>92</v>
      </c>
      <c r="B2517">
        <v>2023</v>
      </c>
      <c r="C2517" t="s">
        <v>1442</v>
      </c>
      <c r="D2517" t="s">
        <v>1928</v>
      </c>
      <c r="E2517">
        <v>7</v>
      </c>
      <c r="H2517">
        <v>1</v>
      </c>
      <c r="L2517" t="str">
        <f>VLOOKUP($D2517,Artslister!$A$1:$W$99,2,FALSE)</f>
        <v>Rosa sp.</v>
      </c>
      <c r="M2517" t="str">
        <f>VLOOKUP($D2517,Artslister!$A$1:$W$99,3,FALSE)</f>
        <v>103384</v>
      </c>
      <c r="N2517" t="str">
        <f>VLOOKUP($D2517,Artslister!$A$1:$W$99,4,FALSE)</f>
        <v>63344</v>
      </c>
      <c r="O2517" t="str">
        <f>VLOOKUP($D2517,Artslister!$A$1:$W$99,5,FALSE)</f>
        <v>Plantae</v>
      </c>
      <c r="P2517" t="str">
        <f>VLOOKUP($D2517,Artslister!$A$1:$W$99,6,FALSE)</f>
        <v>Magnoliophyta</v>
      </c>
      <c r="Q2517" t="str">
        <f>VLOOKUP($D2517,Artslister!$A$1:$W$99,7,FALSE)</f>
        <v>Eudicots</v>
      </c>
      <c r="R2517" t="str">
        <f>VLOOKUP($D2517,Artslister!$A$1:$W$99,8,FALSE)</f>
        <v>Rosales</v>
      </c>
      <c r="S2517" t="str">
        <f>VLOOKUP($D2517,Artslister!$A$1:$W$99,9,FALSE)</f>
        <v>Rosaceae</v>
      </c>
      <c r="T2517" t="str">
        <f>VLOOKUP($D2517,Artslister!$A$1:$W$99,10,FALSE)</f>
        <v>Rosa</v>
      </c>
      <c r="U2517">
        <f>VLOOKUP($D2517,Artslister!$A$1:$W$99,11,FALSE)</f>
        <v>0</v>
      </c>
      <c r="V2517">
        <f>VLOOKUP($D2517,Artslister!$A$1:$W$99,12,FALSE)</f>
        <v>0</v>
      </c>
      <c r="W2517" t="str">
        <f>VLOOKUP($D2517,Artslister!$A$1:$W$99,13,FALSE)</f>
        <v>L.</v>
      </c>
      <c r="X2517" t="e">
        <f>VLOOKUP($D2517,Artslister!$A$1:$W$99,15,FALSE)</f>
        <v>#REF!</v>
      </c>
      <c r="Y2517" t="e">
        <f>VLOOKUP($D2517,Artslister!$A$1:$W$99,17,FALSE)</f>
        <v>#N/A</v>
      </c>
    </row>
    <row r="2518" spans="1:25" hidden="1" x14ac:dyDescent="0.3">
      <c r="A2518" t="s">
        <v>92</v>
      </c>
      <c r="B2518">
        <v>2023</v>
      </c>
      <c r="C2518" t="s">
        <v>1442</v>
      </c>
      <c r="D2518" t="s">
        <v>1989</v>
      </c>
      <c r="E2518">
        <v>0.1</v>
      </c>
      <c r="H2518">
        <v>1</v>
      </c>
      <c r="L2518" t="str">
        <f>VLOOKUP($D2518,Artslister!$A$1:$W$99,2,FALSE)</f>
        <v>Quercus robur</v>
      </c>
      <c r="M2518" t="str">
        <f>VLOOKUP($D2518,Artslister!$A$1:$W$99,3,FALSE)</f>
        <v>102156</v>
      </c>
      <c r="N2518" t="str">
        <f>VLOOKUP($D2518,Artslister!$A$1:$W$99,4,FALSE)</f>
        <v>136135</v>
      </c>
      <c r="O2518" t="str">
        <f>VLOOKUP($D2518,Artslister!$A$1:$W$99,5,FALSE)</f>
        <v>Plantae</v>
      </c>
      <c r="P2518" t="str">
        <f>VLOOKUP($D2518,Artslister!$A$1:$W$99,6,FALSE)</f>
        <v>Magnoliophyta</v>
      </c>
      <c r="Q2518" t="str">
        <f>VLOOKUP($D2518,Artslister!$A$1:$W$99,7,FALSE)</f>
        <v>Eudicots</v>
      </c>
      <c r="R2518" t="str">
        <f>VLOOKUP($D2518,Artslister!$A$1:$W$99,8,FALSE)</f>
        <v>Fagales</v>
      </c>
      <c r="S2518" t="str">
        <f>VLOOKUP($D2518,Artslister!$A$1:$W$99,9,FALSE)</f>
        <v>Fagaceae</v>
      </c>
      <c r="T2518" t="str">
        <f>VLOOKUP($D2518,Artslister!$A$1:$W$99,10,FALSE)</f>
        <v>Quercus</v>
      </c>
      <c r="U2518" t="str">
        <f>VLOOKUP($D2518,Artslister!$A$1:$W$99,11,FALSE)</f>
        <v>robur</v>
      </c>
      <c r="V2518">
        <f>VLOOKUP($D2518,Artslister!$A$1:$W$99,12,FALSE)</f>
        <v>0</v>
      </c>
      <c r="W2518" t="str">
        <f>VLOOKUP($D2518,Artslister!$A$1:$W$99,13,FALSE)</f>
        <v>L.</v>
      </c>
      <c r="X2518" t="e">
        <f>VLOOKUP($D2518,Artslister!$A$1:$W$99,15,FALSE)</f>
        <v>#REF!</v>
      </c>
      <c r="Y2518" t="e">
        <f>VLOOKUP($D2518,Artslister!$A$1:$W$99,17,FALSE)</f>
        <v>#N/A</v>
      </c>
    </row>
    <row r="2519" spans="1:25" ht="14.55" hidden="1" x14ac:dyDescent="0.3">
      <c r="A2519" t="s">
        <v>147</v>
      </c>
      <c r="B2519">
        <v>2023</v>
      </c>
      <c r="C2519" t="s">
        <v>1603</v>
      </c>
      <c r="D2519" t="s">
        <v>1928</v>
      </c>
      <c r="E2519">
        <v>15</v>
      </c>
      <c r="H2519">
        <v>1</v>
      </c>
      <c r="L2519" t="str">
        <f>VLOOKUP($D2519,Artslister!$A$1:$W$99,2,FALSE)</f>
        <v>Rosa sp.</v>
      </c>
      <c r="M2519" t="str">
        <f>VLOOKUP($D2519,Artslister!$A$1:$W$99,3,FALSE)</f>
        <v>103384</v>
      </c>
      <c r="N2519" t="str">
        <f>VLOOKUP($D2519,Artslister!$A$1:$W$99,4,FALSE)</f>
        <v>63344</v>
      </c>
      <c r="O2519" t="str">
        <f>VLOOKUP($D2519,Artslister!$A$1:$W$99,5,FALSE)</f>
        <v>Plantae</v>
      </c>
      <c r="P2519" t="str">
        <f>VLOOKUP($D2519,Artslister!$A$1:$W$99,6,FALSE)</f>
        <v>Magnoliophyta</v>
      </c>
      <c r="Q2519" t="str">
        <f>VLOOKUP($D2519,Artslister!$A$1:$W$99,7,FALSE)</f>
        <v>Eudicots</v>
      </c>
      <c r="R2519" t="str">
        <f>VLOOKUP($D2519,Artslister!$A$1:$W$99,8,FALSE)</f>
        <v>Rosales</v>
      </c>
      <c r="S2519" t="str">
        <f>VLOOKUP($D2519,Artslister!$A$1:$W$99,9,FALSE)</f>
        <v>Rosaceae</v>
      </c>
      <c r="T2519" t="str">
        <f>VLOOKUP($D2519,Artslister!$A$1:$W$99,10,FALSE)</f>
        <v>Rosa</v>
      </c>
      <c r="U2519">
        <f>VLOOKUP($D2519,Artslister!$A$1:$W$99,11,FALSE)</f>
        <v>0</v>
      </c>
      <c r="V2519">
        <f>VLOOKUP($D2519,Artslister!$A$1:$W$99,12,FALSE)</f>
        <v>0</v>
      </c>
      <c r="W2519" t="str">
        <f>VLOOKUP($D2519,Artslister!$A$1:$W$99,13,FALSE)</f>
        <v>L.</v>
      </c>
      <c r="X2519" t="e">
        <f>VLOOKUP($D2519,Artslister!$A$1:$W$99,15,FALSE)</f>
        <v>#REF!</v>
      </c>
      <c r="Y2519" t="e">
        <f>VLOOKUP($D2519,Artslister!$A$1:$W$99,17,FALSE)</f>
        <v>#N/A</v>
      </c>
    </row>
    <row r="2520" spans="1:25" ht="14.55" hidden="1" x14ac:dyDescent="0.3">
      <c r="A2520" t="s">
        <v>147</v>
      </c>
      <c r="B2520">
        <v>2023</v>
      </c>
      <c r="C2520" t="s">
        <v>1603</v>
      </c>
      <c r="D2520" t="s">
        <v>1928</v>
      </c>
      <c r="E2520">
        <v>10</v>
      </c>
      <c r="I2520">
        <v>1</v>
      </c>
      <c r="L2520" t="str">
        <f>VLOOKUP($D2520,Artslister!$A$1:$W$99,2,FALSE)</f>
        <v>Rosa sp.</v>
      </c>
      <c r="M2520" t="str">
        <f>VLOOKUP($D2520,Artslister!$A$1:$W$99,3,FALSE)</f>
        <v>103384</v>
      </c>
      <c r="N2520" t="str">
        <f>VLOOKUP($D2520,Artslister!$A$1:$W$99,4,FALSE)</f>
        <v>63344</v>
      </c>
      <c r="O2520" t="str">
        <f>VLOOKUP($D2520,Artslister!$A$1:$W$99,5,FALSE)</f>
        <v>Plantae</v>
      </c>
      <c r="P2520" t="str">
        <f>VLOOKUP($D2520,Artslister!$A$1:$W$99,6,FALSE)</f>
        <v>Magnoliophyta</v>
      </c>
      <c r="Q2520" t="str">
        <f>VLOOKUP($D2520,Artslister!$A$1:$W$99,7,FALSE)</f>
        <v>Eudicots</v>
      </c>
      <c r="R2520" t="str">
        <f>VLOOKUP($D2520,Artslister!$A$1:$W$99,8,FALSE)</f>
        <v>Rosales</v>
      </c>
      <c r="S2520" t="str">
        <f>VLOOKUP($D2520,Artslister!$A$1:$W$99,9,FALSE)</f>
        <v>Rosaceae</v>
      </c>
      <c r="T2520" t="str">
        <f>VLOOKUP($D2520,Artslister!$A$1:$W$99,10,FALSE)</f>
        <v>Rosa</v>
      </c>
      <c r="U2520">
        <f>VLOOKUP($D2520,Artslister!$A$1:$W$99,11,FALSE)</f>
        <v>0</v>
      </c>
      <c r="V2520">
        <f>VLOOKUP($D2520,Artslister!$A$1:$W$99,12,FALSE)</f>
        <v>0</v>
      </c>
      <c r="W2520" t="str">
        <f>VLOOKUP($D2520,Artslister!$A$1:$W$99,13,FALSE)</f>
        <v>L.</v>
      </c>
      <c r="X2520" t="e">
        <f>VLOOKUP($D2520,Artslister!$A$1:$W$99,15,FALSE)</f>
        <v>#REF!</v>
      </c>
      <c r="Y2520" t="e">
        <f>VLOOKUP($D2520,Artslister!$A$1:$W$99,17,FALSE)</f>
        <v>#N/A</v>
      </c>
    </row>
    <row r="2521" spans="1:25" ht="14.55" hidden="1" x14ac:dyDescent="0.3">
      <c r="A2521" t="s">
        <v>147</v>
      </c>
      <c r="B2521">
        <v>2023</v>
      </c>
      <c r="C2521" t="s">
        <v>1603</v>
      </c>
      <c r="D2521" t="s">
        <v>1927</v>
      </c>
      <c r="E2521">
        <v>5</v>
      </c>
      <c r="F2521">
        <v>1</v>
      </c>
      <c r="L2521" t="str">
        <f>VLOOKUP($D2521,Artslister!$A$1:$W$99,2,FALSE)</f>
        <v>Ranunculus polyanthemos</v>
      </c>
      <c r="M2521" t="str">
        <f>VLOOKUP($D2521,Artslister!$A$1:$W$99,3,FALSE)</f>
        <v>103162</v>
      </c>
      <c r="N2521" t="str">
        <f>VLOOKUP($D2521,Artslister!$A$1:$W$99,4,FALSE)</f>
        <v>136513</v>
      </c>
      <c r="O2521" t="str">
        <f>VLOOKUP($D2521,Artslister!$A$1:$W$99,5,FALSE)</f>
        <v>Plantae</v>
      </c>
      <c r="P2521" t="str">
        <f>VLOOKUP($D2521,Artslister!$A$1:$W$99,6,FALSE)</f>
        <v>Magnoliophyta</v>
      </c>
      <c r="Q2521" t="str">
        <f>VLOOKUP($D2521,Artslister!$A$1:$W$99,7,FALSE)</f>
        <v>Eudicots</v>
      </c>
      <c r="R2521" t="str">
        <f>VLOOKUP($D2521,Artslister!$A$1:$W$99,8,FALSE)</f>
        <v>Ranunculales</v>
      </c>
      <c r="S2521" t="str">
        <f>VLOOKUP($D2521,Artslister!$A$1:$W$99,9,FALSE)</f>
        <v>Ranunculaceae</v>
      </c>
      <c r="T2521" t="str">
        <f>VLOOKUP($D2521,Artslister!$A$1:$W$99,10,FALSE)</f>
        <v>Ranunculus</v>
      </c>
      <c r="U2521" t="str">
        <f>VLOOKUP($D2521,Artslister!$A$1:$W$99,11,FALSE)</f>
        <v>polyanthemos</v>
      </c>
      <c r="V2521">
        <f>VLOOKUP($D2521,Artslister!$A$1:$W$99,12,FALSE)</f>
        <v>0</v>
      </c>
      <c r="W2521" t="str">
        <f>VLOOKUP($D2521,Artslister!$A$1:$W$99,13,FALSE)</f>
        <v>L.</v>
      </c>
      <c r="X2521" t="e">
        <f>VLOOKUP($D2521,Artslister!$A$1:$W$99,15,FALSE)</f>
        <v>#REF!</v>
      </c>
      <c r="Y2521" t="e">
        <f>VLOOKUP($D2521,Artslister!$A$1:$W$99,17,FALSE)</f>
        <v>#N/A</v>
      </c>
    </row>
    <row r="2522" spans="1:25" ht="14.55" hidden="1" x14ac:dyDescent="0.3">
      <c r="A2522" t="s">
        <v>147</v>
      </c>
      <c r="B2522">
        <v>2023</v>
      </c>
      <c r="C2522" t="s">
        <v>1603</v>
      </c>
      <c r="D2522" t="s">
        <v>1930</v>
      </c>
      <c r="E2522">
        <v>50</v>
      </c>
      <c r="F2522">
        <v>1</v>
      </c>
      <c r="L2522" t="str">
        <f>VLOOKUP($D2522,Artslister!$A$1:$W$99,2,FALSE)</f>
        <v>Fragaria viridis</v>
      </c>
      <c r="M2522">
        <f>VLOOKUP($D2522,Artslister!$A$1:$W$99,3,FALSE)</f>
        <v>103318</v>
      </c>
      <c r="N2522">
        <f>VLOOKUP($D2522,Artslister!$A$1:$W$99,4,FALSE)</f>
        <v>0</v>
      </c>
      <c r="O2522" t="str">
        <f>VLOOKUP($D2522,Artslister!$A$1:$W$99,5,FALSE)</f>
        <v>Plantae</v>
      </c>
      <c r="P2522" t="str">
        <f>VLOOKUP($D2522,Artslister!$A$1:$W$99,6,FALSE)</f>
        <v>Magnoliophyta</v>
      </c>
      <c r="Q2522" t="str">
        <f>VLOOKUP($D2522,Artslister!$A$1:$W$99,7,FALSE)</f>
        <v>Eudicots</v>
      </c>
      <c r="R2522" t="str">
        <f>VLOOKUP($D2522,Artslister!$A$1:$W$99,8,FALSE)</f>
        <v>Rosales</v>
      </c>
      <c r="S2522" t="str">
        <f>VLOOKUP($D2522,Artslister!$A$1:$W$99,9,FALSE)</f>
        <v>Rosaceae</v>
      </c>
      <c r="T2522" t="str">
        <f>VLOOKUP($D2522,Artslister!$A$1:$W$99,10,FALSE)</f>
        <v>Fragaria</v>
      </c>
      <c r="U2522" t="str">
        <f>VLOOKUP($D2522,Artslister!$A$1:$W$99,11,FALSE)</f>
        <v>viridis</v>
      </c>
      <c r="V2522">
        <f>VLOOKUP($D2522,Artslister!$A$1:$W$99,12,FALSE)</f>
        <v>0</v>
      </c>
      <c r="W2522" t="str">
        <f>VLOOKUP($D2522,Artslister!$A$1:$W$99,13,FALSE)</f>
        <v>Weston</v>
      </c>
      <c r="X2522" t="e">
        <f>VLOOKUP($D2522,Artslister!$A$1:$W$99,15,FALSE)</f>
        <v>#REF!</v>
      </c>
      <c r="Y2522" t="e">
        <f>VLOOKUP($D2522,Artslister!$A$1:$W$99,17,FALSE)</f>
        <v>#N/A</v>
      </c>
    </row>
    <row r="2523" spans="1:25" ht="14.55" hidden="1" x14ac:dyDescent="0.3">
      <c r="A2523" t="s">
        <v>147</v>
      </c>
      <c r="B2523">
        <v>2023</v>
      </c>
      <c r="C2523" t="s">
        <v>1626</v>
      </c>
      <c r="D2523" t="s">
        <v>1930</v>
      </c>
      <c r="E2523">
        <v>1</v>
      </c>
      <c r="F2523">
        <v>1</v>
      </c>
      <c r="L2523" t="str">
        <f>VLOOKUP($D2523,Artslister!$A$1:$W$99,2,FALSE)</f>
        <v>Fragaria viridis</v>
      </c>
      <c r="M2523">
        <f>VLOOKUP($D2523,Artslister!$A$1:$W$99,3,FALSE)</f>
        <v>103318</v>
      </c>
      <c r="N2523">
        <f>VLOOKUP($D2523,Artslister!$A$1:$W$99,4,FALSE)</f>
        <v>0</v>
      </c>
      <c r="O2523" t="str">
        <f>VLOOKUP($D2523,Artslister!$A$1:$W$99,5,FALSE)</f>
        <v>Plantae</v>
      </c>
      <c r="P2523" t="str">
        <f>VLOOKUP($D2523,Artslister!$A$1:$W$99,6,FALSE)</f>
        <v>Magnoliophyta</v>
      </c>
      <c r="Q2523" t="str">
        <f>VLOOKUP($D2523,Artslister!$A$1:$W$99,7,FALSE)</f>
        <v>Eudicots</v>
      </c>
      <c r="R2523" t="str">
        <f>VLOOKUP($D2523,Artslister!$A$1:$W$99,8,FALSE)</f>
        <v>Rosales</v>
      </c>
      <c r="S2523" t="str">
        <f>VLOOKUP($D2523,Artslister!$A$1:$W$99,9,FALSE)</f>
        <v>Rosaceae</v>
      </c>
      <c r="T2523" t="str">
        <f>VLOOKUP($D2523,Artslister!$A$1:$W$99,10,FALSE)</f>
        <v>Fragaria</v>
      </c>
      <c r="U2523" t="str">
        <f>VLOOKUP($D2523,Artslister!$A$1:$W$99,11,FALSE)</f>
        <v>viridis</v>
      </c>
      <c r="V2523">
        <f>VLOOKUP($D2523,Artslister!$A$1:$W$99,12,FALSE)</f>
        <v>0</v>
      </c>
      <c r="W2523" t="str">
        <f>VLOOKUP($D2523,Artslister!$A$1:$W$99,13,FALSE)</f>
        <v>Weston</v>
      </c>
      <c r="X2523" t="e">
        <f>VLOOKUP($D2523,Artslister!$A$1:$W$99,15,FALSE)</f>
        <v>#REF!</v>
      </c>
      <c r="Y2523" t="e">
        <f>VLOOKUP($D2523,Artslister!$A$1:$W$99,17,FALSE)</f>
        <v>#N/A</v>
      </c>
    </row>
    <row r="2524" spans="1:25" ht="14.55" hidden="1" x14ac:dyDescent="0.3">
      <c r="A2524" t="s">
        <v>147</v>
      </c>
      <c r="B2524">
        <v>2023</v>
      </c>
      <c r="C2524" t="s">
        <v>1605</v>
      </c>
      <c r="D2524" t="s">
        <v>1930</v>
      </c>
      <c r="E2524">
        <v>45</v>
      </c>
      <c r="F2524">
        <v>1</v>
      </c>
      <c r="L2524" t="str">
        <f>VLOOKUP($D2524,Artslister!$A$1:$W$99,2,FALSE)</f>
        <v>Fragaria viridis</v>
      </c>
      <c r="M2524">
        <f>VLOOKUP($D2524,Artslister!$A$1:$W$99,3,FALSE)</f>
        <v>103318</v>
      </c>
      <c r="N2524">
        <f>VLOOKUP($D2524,Artslister!$A$1:$W$99,4,FALSE)</f>
        <v>0</v>
      </c>
      <c r="O2524" t="str">
        <f>VLOOKUP($D2524,Artslister!$A$1:$W$99,5,FALSE)</f>
        <v>Plantae</v>
      </c>
      <c r="P2524" t="str">
        <f>VLOOKUP($D2524,Artslister!$A$1:$W$99,6,FALSE)</f>
        <v>Magnoliophyta</v>
      </c>
      <c r="Q2524" t="str">
        <f>VLOOKUP($D2524,Artslister!$A$1:$W$99,7,FALSE)</f>
        <v>Eudicots</v>
      </c>
      <c r="R2524" t="str">
        <f>VLOOKUP($D2524,Artslister!$A$1:$W$99,8,FALSE)</f>
        <v>Rosales</v>
      </c>
      <c r="S2524" t="str">
        <f>VLOOKUP($D2524,Artslister!$A$1:$W$99,9,FALSE)</f>
        <v>Rosaceae</v>
      </c>
      <c r="T2524" t="str">
        <f>VLOOKUP($D2524,Artslister!$A$1:$W$99,10,FALSE)</f>
        <v>Fragaria</v>
      </c>
      <c r="U2524" t="str">
        <f>VLOOKUP($D2524,Artslister!$A$1:$W$99,11,FALSE)</f>
        <v>viridis</v>
      </c>
      <c r="V2524">
        <f>VLOOKUP($D2524,Artslister!$A$1:$W$99,12,FALSE)</f>
        <v>0</v>
      </c>
      <c r="W2524" t="str">
        <f>VLOOKUP($D2524,Artslister!$A$1:$W$99,13,FALSE)</f>
        <v>Weston</v>
      </c>
      <c r="X2524" t="e">
        <f>VLOOKUP($D2524,Artslister!$A$1:$W$99,15,FALSE)</f>
        <v>#REF!</v>
      </c>
      <c r="Y2524" t="e">
        <f>VLOOKUP($D2524,Artslister!$A$1:$W$99,17,FALSE)</f>
        <v>#N/A</v>
      </c>
    </row>
    <row r="2525" spans="1:25" ht="14.55" hidden="1" x14ac:dyDescent="0.3">
      <c r="A2525" t="s">
        <v>147</v>
      </c>
      <c r="B2525">
        <v>2023</v>
      </c>
      <c r="C2525" t="s">
        <v>1605</v>
      </c>
      <c r="D2525" t="s">
        <v>1927</v>
      </c>
      <c r="E2525">
        <v>2</v>
      </c>
      <c r="F2525">
        <v>1</v>
      </c>
      <c r="L2525" t="str">
        <f>VLOOKUP($D2525,Artslister!$A$1:$W$99,2,FALSE)</f>
        <v>Ranunculus polyanthemos</v>
      </c>
      <c r="M2525" t="str">
        <f>VLOOKUP($D2525,Artslister!$A$1:$W$99,3,FALSE)</f>
        <v>103162</v>
      </c>
      <c r="N2525" t="str">
        <f>VLOOKUP($D2525,Artslister!$A$1:$W$99,4,FALSE)</f>
        <v>136513</v>
      </c>
      <c r="O2525" t="str">
        <f>VLOOKUP($D2525,Artslister!$A$1:$W$99,5,FALSE)</f>
        <v>Plantae</v>
      </c>
      <c r="P2525" t="str">
        <f>VLOOKUP($D2525,Artslister!$A$1:$W$99,6,FALSE)</f>
        <v>Magnoliophyta</v>
      </c>
      <c r="Q2525" t="str">
        <f>VLOOKUP($D2525,Artslister!$A$1:$W$99,7,FALSE)</f>
        <v>Eudicots</v>
      </c>
      <c r="R2525" t="str">
        <f>VLOOKUP($D2525,Artslister!$A$1:$W$99,8,FALSE)</f>
        <v>Ranunculales</v>
      </c>
      <c r="S2525" t="str">
        <f>VLOOKUP($D2525,Artslister!$A$1:$W$99,9,FALSE)</f>
        <v>Ranunculaceae</v>
      </c>
      <c r="T2525" t="str">
        <f>VLOOKUP($D2525,Artslister!$A$1:$W$99,10,FALSE)</f>
        <v>Ranunculus</v>
      </c>
      <c r="U2525" t="str">
        <f>VLOOKUP($D2525,Artslister!$A$1:$W$99,11,FALSE)</f>
        <v>polyanthemos</v>
      </c>
      <c r="V2525">
        <f>VLOOKUP($D2525,Artslister!$A$1:$W$99,12,FALSE)</f>
        <v>0</v>
      </c>
      <c r="W2525" t="str">
        <f>VLOOKUP($D2525,Artslister!$A$1:$W$99,13,FALSE)</f>
        <v>L.</v>
      </c>
      <c r="X2525" t="e">
        <f>VLOOKUP($D2525,Artslister!$A$1:$W$99,15,FALSE)</f>
        <v>#REF!</v>
      </c>
      <c r="Y2525" t="e">
        <f>VLOOKUP($D2525,Artslister!$A$1:$W$99,17,FALSE)</f>
        <v>#N/A</v>
      </c>
    </row>
    <row r="2526" spans="1:25" ht="14.55" hidden="1" x14ac:dyDescent="0.3">
      <c r="A2526" t="s">
        <v>147</v>
      </c>
      <c r="B2526">
        <v>2023</v>
      </c>
      <c r="C2526" t="s">
        <v>1606</v>
      </c>
      <c r="D2526" t="s">
        <v>1928</v>
      </c>
      <c r="E2526">
        <v>12</v>
      </c>
      <c r="H2526">
        <v>1</v>
      </c>
      <c r="L2526" t="str">
        <f>VLOOKUP($D2526,Artslister!$A$1:$W$99,2,FALSE)</f>
        <v>Rosa sp.</v>
      </c>
      <c r="M2526" t="str">
        <f>VLOOKUP($D2526,Artslister!$A$1:$W$99,3,FALSE)</f>
        <v>103384</v>
      </c>
      <c r="N2526" t="str">
        <f>VLOOKUP($D2526,Artslister!$A$1:$W$99,4,FALSE)</f>
        <v>63344</v>
      </c>
      <c r="O2526" t="str">
        <f>VLOOKUP($D2526,Artslister!$A$1:$W$99,5,FALSE)</f>
        <v>Plantae</v>
      </c>
      <c r="P2526" t="str">
        <f>VLOOKUP($D2526,Artslister!$A$1:$W$99,6,FALSE)</f>
        <v>Magnoliophyta</v>
      </c>
      <c r="Q2526" t="str">
        <f>VLOOKUP($D2526,Artslister!$A$1:$W$99,7,FALSE)</f>
        <v>Eudicots</v>
      </c>
      <c r="R2526" t="str">
        <f>VLOOKUP($D2526,Artslister!$A$1:$W$99,8,FALSE)</f>
        <v>Rosales</v>
      </c>
      <c r="S2526" t="str">
        <f>VLOOKUP($D2526,Artslister!$A$1:$W$99,9,FALSE)</f>
        <v>Rosaceae</v>
      </c>
      <c r="T2526" t="str">
        <f>VLOOKUP($D2526,Artslister!$A$1:$W$99,10,FALSE)</f>
        <v>Rosa</v>
      </c>
      <c r="U2526">
        <f>VLOOKUP($D2526,Artslister!$A$1:$W$99,11,FALSE)</f>
        <v>0</v>
      </c>
      <c r="V2526">
        <f>VLOOKUP($D2526,Artslister!$A$1:$W$99,12,FALSE)</f>
        <v>0</v>
      </c>
      <c r="W2526" t="str">
        <f>VLOOKUP($D2526,Artslister!$A$1:$W$99,13,FALSE)</f>
        <v>L.</v>
      </c>
      <c r="X2526" t="e">
        <f>VLOOKUP($D2526,Artslister!$A$1:$W$99,15,FALSE)</f>
        <v>#REF!</v>
      </c>
      <c r="Y2526" t="e">
        <f>VLOOKUP($D2526,Artslister!$A$1:$W$99,17,FALSE)</f>
        <v>#N/A</v>
      </c>
    </row>
    <row r="2527" spans="1:25" ht="14.55" hidden="1" x14ac:dyDescent="0.3">
      <c r="A2527" t="s">
        <v>147</v>
      </c>
      <c r="B2527">
        <v>2023</v>
      </c>
      <c r="C2527" t="s">
        <v>1606</v>
      </c>
      <c r="D2527" t="s">
        <v>1930</v>
      </c>
      <c r="E2527">
        <v>65</v>
      </c>
      <c r="F2527">
        <v>1</v>
      </c>
      <c r="L2527" t="str">
        <f>VLOOKUP($D2527,Artslister!$A$1:$W$99,2,FALSE)</f>
        <v>Fragaria viridis</v>
      </c>
      <c r="M2527">
        <f>VLOOKUP($D2527,Artslister!$A$1:$W$99,3,FALSE)</f>
        <v>103318</v>
      </c>
      <c r="N2527">
        <f>VLOOKUP($D2527,Artslister!$A$1:$W$99,4,FALSE)</f>
        <v>0</v>
      </c>
      <c r="O2527" t="str">
        <f>VLOOKUP($D2527,Artslister!$A$1:$W$99,5,FALSE)</f>
        <v>Plantae</v>
      </c>
      <c r="P2527" t="str">
        <f>VLOOKUP($D2527,Artslister!$A$1:$W$99,6,FALSE)</f>
        <v>Magnoliophyta</v>
      </c>
      <c r="Q2527" t="str">
        <f>VLOOKUP($D2527,Artslister!$A$1:$W$99,7,FALSE)</f>
        <v>Eudicots</v>
      </c>
      <c r="R2527" t="str">
        <f>VLOOKUP($D2527,Artslister!$A$1:$W$99,8,FALSE)</f>
        <v>Rosales</v>
      </c>
      <c r="S2527" t="str">
        <f>VLOOKUP($D2527,Artslister!$A$1:$W$99,9,FALSE)</f>
        <v>Rosaceae</v>
      </c>
      <c r="T2527" t="str">
        <f>VLOOKUP($D2527,Artslister!$A$1:$W$99,10,FALSE)</f>
        <v>Fragaria</v>
      </c>
      <c r="U2527" t="str">
        <f>VLOOKUP($D2527,Artslister!$A$1:$W$99,11,FALSE)</f>
        <v>viridis</v>
      </c>
      <c r="V2527">
        <f>VLOOKUP($D2527,Artslister!$A$1:$W$99,12,FALSE)</f>
        <v>0</v>
      </c>
      <c r="W2527" t="str">
        <f>VLOOKUP($D2527,Artslister!$A$1:$W$99,13,FALSE)</f>
        <v>Weston</v>
      </c>
      <c r="X2527" t="e">
        <f>VLOOKUP($D2527,Artslister!$A$1:$W$99,15,FALSE)</f>
        <v>#REF!</v>
      </c>
      <c r="Y2527" t="e">
        <f>VLOOKUP($D2527,Artslister!$A$1:$W$99,17,FALSE)</f>
        <v>#N/A</v>
      </c>
    </row>
    <row r="2528" spans="1:25" ht="14.55" hidden="1" x14ac:dyDescent="0.3">
      <c r="A2528" t="s">
        <v>147</v>
      </c>
      <c r="B2528">
        <v>2023</v>
      </c>
      <c r="C2528" t="s">
        <v>1606</v>
      </c>
      <c r="D2528" t="s">
        <v>1927</v>
      </c>
      <c r="E2528">
        <v>2</v>
      </c>
      <c r="F2528">
        <v>1</v>
      </c>
      <c r="L2528" t="str">
        <f>VLOOKUP($D2528,Artslister!$A$1:$W$99,2,FALSE)</f>
        <v>Ranunculus polyanthemos</v>
      </c>
      <c r="M2528" t="str">
        <f>VLOOKUP($D2528,Artslister!$A$1:$W$99,3,FALSE)</f>
        <v>103162</v>
      </c>
      <c r="N2528" t="str">
        <f>VLOOKUP($D2528,Artslister!$A$1:$W$99,4,FALSE)</f>
        <v>136513</v>
      </c>
      <c r="O2528" t="str">
        <f>VLOOKUP($D2528,Artslister!$A$1:$W$99,5,FALSE)</f>
        <v>Plantae</v>
      </c>
      <c r="P2528" t="str">
        <f>VLOOKUP($D2528,Artslister!$A$1:$W$99,6,FALSE)</f>
        <v>Magnoliophyta</v>
      </c>
      <c r="Q2528" t="str">
        <f>VLOOKUP($D2528,Artslister!$A$1:$W$99,7,FALSE)</f>
        <v>Eudicots</v>
      </c>
      <c r="R2528" t="str">
        <f>VLOOKUP($D2528,Artslister!$A$1:$W$99,8,FALSE)</f>
        <v>Ranunculales</v>
      </c>
      <c r="S2528" t="str">
        <f>VLOOKUP($D2528,Artslister!$A$1:$W$99,9,FALSE)</f>
        <v>Ranunculaceae</v>
      </c>
      <c r="T2528" t="str">
        <f>VLOOKUP($D2528,Artslister!$A$1:$W$99,10,FALSE)</f>
        <v>Ranunculus</v>
      </c>
      <c r="U2528" t="str">
        <f>VLOOKUP($D2528,Artslister!$A$1:$W$99,11,FALSE)</f>
        <v>polyanthemos</v>
      </c>
      <c r="V2528">
        <f>VLOOKUP($D2528,Artslister!$A$1:$W$99,12,FALSE)</f>
        <v>0</v>
      </c>
      <c r="W2528" t="str">
        <f>VLOOKUP($D2528,Artslister!$A$1:$W$99,13,FALSE)</f>
        <v>L.</v>
      </c>
      <c r="X2528" t="e">
        <f>VLOOKUP($D2528,Artslister!$A$1:$W$99,15,FALSE)</f>
        <v>#REF!</v>
      </c>
      <c r="Y2528" t="e">
        <f>VLOOKUP($D2528,Artslister!$A$1:$W$99,17,FALSE)</f>
        <v>#N/A</v>
      </c>
    </row>
    <row r="2529" spans="1:25" ht="14.55" hidden="1" x14ac:dyDescent="0.3">
      <c r="A2529" t="s">
        <v>147</v>
      </c>
      <c r="B2529">
        <v>2023</v>
      </c>
      <c r="C2529" t="s">
        <v>1601</v>
      </c>
      <c r="D2529" t="s">
        <v>1928</v>
      </c>
      <c r="E2529">
        <v>70</v>
      </c>
      <c r="H2529">
        <v>1</v>
      </c>
      <c r="L2529" t="str">
        <f>VLOOKUP($D2529,Artslister!$A$1:$W$99,2,FALSE)</f>
        <v>Rosa sp.</v>
      </c>
      <c r="M2529" t="str">
        <f>VLOOKUP($D2529,Artslister!$A$1:$W$99,3,FALSE)</f>
        <v>103384</v>
      </c>
      <c r="N2529" t="str">
        <f>VLOOKUP($D2529,Artslister!$A$1:$W$99,4,FALSE)</f>
        <v>63344</v>
      </c>
      <c r="O2529" t="str">
        <f>VLOOKUP($D2529,Artslister!$A$1:$W$99,5,FALSE)</f>
        <v>Plantae</v>
      </c>
      <c r="P2529" t="str">
        <f>VLOOKUP($D2529,Artslister!$A$1:$W$99,6,FALSE)</f>
        <v>Magnoliophyta</v>
      </c>
      <c r="Q2529" t="str">
        <f>VLOOKUP($D2529,Artslister!$A$1:$W$99,7,FALSE)</f>
        <v>Eudicots</v>
      </c>
      <c r="R2529" t="str">
        <f>VLOOKUP($D2529,Artslister!$A$1:$W$99,8,FALSE)</f>
        <v>Rosales</v>
      </c>
      <c r="S2529" t="str">
        <f>VLOOKUP($D2529,Artslister!$A$1:$W$99,9,FALSE)</f>
        <v>Rosaceae</v>
      </c>
      <c r="T2529" t="str">
        <f>VLOOKUP($D2529,Artslister!$A$1:$W$99,10,FALSE)</f>
        <v>Rosa</v>
      </c>
      <c r="U2529">
        <f>VLOOKUP($D2529,Artslister!$A$1:$W$99,11,FALSE)</f>
        <v>0</v>
      </c>
      <c r="V2529">
        <f>VLOOKUP($D2529,Artslister!$A$1:$W$99,12,FALSE)</f>
        <v>0</v>
      </c>
      <c r="W2529" t="str">
        <f>VLOOKUP($D2529,Artslister!$A$1:$W$99,13,FALSE)</f>
        <v>L.</v>
      </c>
      <c r="X2529" t="e">
        <f>VLOOKUP($D2529,Artslister!$A$1:$W$99,15,FALSE)</f>
        <v>#REF!</v>
      </c>
      <c r="Y2529" t="e">
        <f>VLOOKUP($D2529,Artslister!$A$1:$W$99,17,FALSE)</f>
        <v>#N/A</v>
      </c>
    </row>
    <row r="2530" spans="1:25" ht="14.55" hidden="1" x14ac:dyDescent="0.3">
      <c r="A2530" t="s">
        <v>147</v>
      </c>
      <c r="B2530">
        <v>2023</v>
      </c>
      <c r="C2530" t="s">
        <v>1601</v>
      </c>
      <c r="D2530" t="s">
        <v>1931</v>
      </c>
      <c r="E2530">
        <v>20</v>
      </c>
      <c r="H2530">
        <v>1</v>
      </c>
      <c r="L2530" t="str">
        <f>VLOOKUP($D2530,Artslister!$A$1:$W$99,2,FALSE)</f>
        <v>Fraxinus excelsior</v>
      </c>
      <c r="M2530" t="str">
        <f>VLOOKUP($D2530,Artslister!$A$1:$W$99,3,FALSE)</f>
        <v>102409</v>
      </c>
      <c r="N2530" t="str">
        <f>VLOOKUP($D2530,Artslister!$A$1:$W$99,4,FALSE)</f>
        <v>62369</v>
      </c>
      <c r="O2530" t="str">
        <f>VLOOKUP($D2530,Artslister!$A$1:$W$99,5,FALSE)</f>
        <v>Plantae</v>
      </c>
      <c r="P2530" t="str">
        <f>VLOOKUP($D2530,Artslister!$A$1:$W$99,6,FALSE)</f>
        <v>Magnoliophyta</v>
      </c>
      <c r="Q2530" t="str">
        <f>VLOOKUP($D2530,Artslister!$A$1:$W$99,7,FALSE)</f>
        <v>Eudicots</v>
      </c>
      <c r="R2530" t="str">
        <f>VLOOKUP($D2530,Artslister!$A$1:$W$99,8,FALSE)</f>
        <v>Lamiales</v>
      </c>
      <c r="S2530" t="str">
        <f>VLOOKUP($D2530,Artslister!$A$1:$W$99,9,FALSE)</f>
        <v>Oleaceae</v>
      </c>
      <c r="T2530" t="str">
        <f>VLOOKUP($D2530,Artslister!$A$1:$W$99,10,FALSE)</f>
        <v>Fraxinus</v>
      </c>
      <c r="U2530" t="str">
        <f>VLOOKUP($D2530,Artslister!$A$1:$W$99,11,FALSE)</f>
        <v>excelsior</v>
      </c>
      <c r="V2530">
        <f>VLOOKUP($D2530,Artslister!$A$1:$W$99,12,FALSE)</f>
        <v>0</v>
      </c>
      <c r="W2530" t="str">
        <f>VLOOKUP($D2530,Artslister!$A$1:$W$99,13,FALSE)</f>
        <v>L.</v>
      </c>
      <c r="X2530" t="e">
        <f>VLOOKUP($D2530,Artslister!$A$1:$W$99,15,FALSE)</f>
        <v>#REF!</v>
      </c>
      <c r="Y2530" t="e">
        <f>VLOOKUP($D2530,Artslister!$A$1:$W$99,17,FALSE)</f>
        <v>#N/A</v>
      </c>
    </row>
    <row r="2531" spans="1:25" ht="14.55" hidden="1" x14ac:dyDescent="0.3">
      <c r="A2531" t="s">
        <v>147</v>
      </c>
      <c r="B2531">
        <v>2023</v>
      </c>
      <c r="C2531" t="s">
        <v>1601</v>
      </c>
      <c r="D2531" t="s">
        <v>1930</v>
      </c>
      <c r="E2531">
        <v>50</v>
      </c>
      <c r="F2531">
        <v>1</v>
      </c>
      <c r="L2531" t="str">
        <f>VLOOKUP($D2531,Artslister!$A$1:$W$99,2,FALSE)</f>
        <v>Fragaria viridis</v>
      </c>
      <c r="M2531">
        <f>VLOOKUP($D2531,Artslister!$A$1:$W$99,3,FALSE)</f>
        <v>103318</v>
      </c>
      <c r="N2531">
        <f>VLOOKUP($D2531,Artslister!$A$1:$W$99,4,FALSE)</f>
        <v>0</v>
      </c>
      <c r="O2531" t="str">
        <f>VLOOKUP($D2531,Artslister!$A$1:$W$99,5,FALSE)</f>
        <v>Plantae</v>
      </c>
      <c r="P2531" t="str">
        <f>VLOOKUP($D2531,Artslister!$A$1:$W$99,6,FALSE)</f>
        <v>Magnoliophyta</v>
      </c>
      <c r="Q2531" t="str">
        <f>VLOOKUP($D2531,Artslister!$A$1:$W$99,7,FALSE)</f>
        <v>Eudicots</v>
      </c>
      <c r="R2531" t="str">
        <f>VLOOKUP($D2531,Artslister!$A$1:$W$99,8,FALSE)</f>
        <v>Rosales</v>
      </c>
      <c r="S2531" t="str">
        <f>VLOOKUP($D2531,Artslister!$A$1:$W$99,9,FALSE)</f>
        <v>Rosaceae</v>
      </c>
      <c r="T2531" t="str">
        <f>VLOOKUP($D2531,Artslister!$A$1:$W$99,10,FALSE)</f>
        <v>Fragaria</v>
      </c>
      <c r="U2531" t="str">
        <f>VLOOKUP($D2531,Artslister!$A$1:$W$99,11,FALSE)</f>
        <v>viridis</v>
      </c>
      <c r="V2531">
        <f>VLOOKUP($D2531,Artslister!$A$1:$W$99,12,FALSE)</f>
        <v>0</v>
      </c>
      <c r="W2531" t="str">
        <f>VLOOKUP($D2531,Artslister!$A$1:$W$99,13,FALSE)</f>
        <v>Weston</v>
      </c>
      <c r="X2531" t="e">
        <f>VLOOKUP($D2531,Artslister!$A$1:$W$99,15,FALSE)</f>
        <v>#REF!</v>
      </c>
      <c r="Y2531" t="e">
        <f>VLOOKUP($D2531,Artslister!$A$1:$W$99,17,FALSE)</f>
        <v>#N/A</v>
      </c>
    </row>
    <row r="2532" spans="1:25" ht="14.55" hidden="1" x14ac:dyDescent="0.3">
      <c r="A2532" t="s">
        <v>147</v>
      </c>
      <c r="B2532">
        <v>2023</v>
      </c>
      <c r="C2532" t="s">
        <v>1607</v>
      </c>
      <c r="D2532" t="s">
        <v>1927</v>
      </c>
      <c r="E2532">
        <v>3</v>
      </c>
      <c r="F2532">
        <v>1</v>
      </c>
      <c r="L2532" t="str">
        <f>VLOOKUP($D2532,Artslister!$A$1:$W$99,2,FALSE)</f>
        <v>Ranunculus polyanthemos</v>
      </c>
      <c r="M2532" t="str">
        <f>VLOOKUP($D2532,Artslister!$A$1:$W$99,3,FALSE)</f>
        <v>103162</v>
      </c>
      <c r="N2532" t="str">
        <f>VLOOKUP($D2532,Artslister!$A$1:$W$99,4,FALSE)</f>
        <v>136513</v>
      </c>
      <c r="O2532" t="str">
        <f>VLOOKUP($D2532,Artslister!$A$1:$W$99,5,FALSE)</f>
        <v>Plantae</v>
      </c>
      <c r="P2532" t="str">
        <f>VLOOKUP($D2532,Artslister!$A$1:$W$99,6,FALSE)</f>
        <v>Magnoliophyta</v>
      </c>
      <c r="Q2532" t="str">
        <f>VLOOKUP($D2532,Artslister!$A$1:$W$99,7,FALSE)</f>
        <v>Eudicots</v>
      </c>
      <c r="R2532" t="str">
        <f>VLOOKUP($D2532,Artslister!$A$1:$W$99,8,FALSE)</f>
        <v>Ranunculales</v>
      </c>
      <c r="S2532" t="str">
        <f>VLOOKUP($D2532,Artslister!$A$1:$W$99,9,FALSE)</f>
        <v>Ranunculaceae</v>
      </c>
      <c r="T2532" t="str">
        <f>VLOOKUP($D2532,Artslister!$A$1:$W$99,10,FALSE)</f>
        <v>Ranunculus</v>
      </c>
      <c r="U2532" t="str">
        <f>VLOOKUP($D2532,Artslister!$A$1:$W$99,11,FALSE)</f>
        <v>polyanthemos</v>
      </c>
      <c r="V2532">
        <f>VLOOKUP($D2532,Artslister!$A$1:$W$99,12,FALSE)</f>
        <v>0</v>
      </c>
      <c r="W2532" t="str">
        <f>VLOOKUP($D2532,Artslister!$A$1:$W$99,13,FALSE)</f>
        <v>L.</v>
      </c>
      <c r="X2532" t="e">
        <f>VLOOKUP($D2532,Artslister!$A$1:$W$99,15,FALSE)</f>
        <v>#REF!</v>
      </c>
      <c r="Y2532" t="e">
        <f>VLOOKUP($D2532,Artslister!$A$1:$W$99,17,FALSE)</f>
        <v>#N/A</v>
      </c>
    </row>
    <row r="2533" spans="1:25" ht="14.55" hidden="1" x14ac:dyDescent="0.3">
      <c r="A2533" t="s">
        <v>147</v>
      </c>
      <c r="B2533">
        <v>2023</v>
      </c>
      <c r="C2533" t="s">
        <v>1607</v>
      </c>
      <c r="D2533" t="s">
        <v>1930</v>
      </c>
      <c r="E2533">
        <v>6</v>
      </c>
      <c r="F2533">
        <v>1</v>
      </c>
      <c r="L2533" t="str">
        <f>VLOOKUP($D2533,Artslister!$A$1:$W$99,2,FALSE)</f>
        <v>Fragaria viridis</v>
      </c>
      <c r="M2533">
        <f>VLOOKUP($D2533,Artslister!$A$1:$W$99,3,FALSE)</f>
        <v>103318</v>
      </c>
      <c r="N2533">
        <f>VLOOKUP($D2533,Artslister!$A$1:$W$99,4,FALSE)</f>
        <v>0</v>
      </c>
      <c r="O2533" t="str">
        <f>VLOOKUP($D2533,Artslister!$A$1:$W$99,5,FALSE)</f>
        <v>Plantae</v>
      </c>
      <c r="P2533" t="str">
        <f>VLOOKUP($D2533,Artslister!$A$1:$W$99,6,FALSE)</f>
        <v>Magnoliophyta</v>
      </c>
      <c r="Q2533" t="str">
        <f>VLOOKUP($D2533,Artslister!$A$1:$W$99,7,FALSE)</f>
        <v>Eudicots</v>
      </c>
      <c r="R2533" t="str">
        <f>VLOOKUP($D2533,Artslister!$A$1:$W$99,8,FALSE)</f>
        <v>Rosales</v>
      </c>
      <c r="S2533" t="str">
        <f>VLOOKUP($D2533,Artslister!$A$1:$W$99,9,FALSE)</f>
        <v>Rosaceae</v>
      </c>
      <c r="T2533" t="str">
        <f>VLOOKUP($D2533,Artslister!$A$1:$W$99,10,FALSE)</f>
        <v>Fragaria</v>
      </c>
      <c r="U2533" t="str">
        <f>VLOOKUP($D2533,Artslister!$A$1:$W$99,11,FALSE)</f>
        <v>viridis</v>
      </c>
      <c r="V2533">
        <f>VLOOKUP($D2533,Artslister!$A$1:$W$99,12,FALSE)</f>
        <v>0</v>
      </c>
      <c r="W2533" t="str">
        <f>VLOOKUP($D2533,Artslister!$A$1:$W$99,13,FALSE)</f>
        <v>Weston</v>
      </c>
      <c r="X2533" t="e">
        <f>VLOOKUP($D2533,Artslister!$A$1:$W$99,15,FALSE)</f>
        <v>#REF!</v>
      </c>
      <c r="Y2533" t="e">
        <f>VLOOKUP($D2533,Artslister!$A$1:$W$99,17,FALSE)</f>
        <v>#N/A</v>
      </c>
    </row>
    <row r="2534" spans="1:25" ht="14.55" hidden="1" x14ac:dyDescent="0.3">
      <c r="A2534" t="s">
        <v>147</v>
      </c>
      <c r="B2534">
        <v>2023</v>
      </c>
      <c r="C2534" t="s">
        <v>1607</v>
      </c>
      <c r="D2534" t="s">
        <v>1961</v>
      </c>
      <c r="E2534">
        <v>2</v>
      </c>
      <c r="F2534">
        <v>1</v>
      </c>
      <c r="L2534" t="str">
        <f>VLOOKUP($D2534,Artslister!$A$1:$W$99,2,FALSE)</f>
        <v>Primula veris</v>
      </c>
      <c r="M2534">
        <f>VLOOKUP($D2534,Artslister!$A$1:$W$99,3,FALSE)</f>
        <v>101883</v>
      </c>
      <c r="N2534">
        <f>VLOOKUP($D2534,Artslister!$A$1:$W$99,4,FALSE)</f>
        <v>0</v>
      </c>
      <c r="O2534" t="str">
        <f>VLOOKUP($D2534,Artslister!$A$1:$W$99,5,FALSE)</f>
        <v>Plantae</v>
      </c>
      <c r="P2534" t="str">
        <f>VLOOKUP($D2534,Artslister!$A$1:$W$99,6,FALSE)</f>
        <v>Magnoliophyta</v>
      </c>
      <c r="Q2534" t="str">
        <f>VLOOKUP($D2534,Artslister!$A$1:$W$99,7,FALSE)</f>
        <v>Eudicots</v>
      </c>
      <c r="R2534" t="str">
        <f>VLOOKUP($D2534,Artslister!$A$1:$W$99,8,FALSE)</f>
        <v>Ericales</v>
      </c>
      <c r="S2534" t="str">
        <f>VLOOKUP($D2534,Artslister!$A$1:$W$99,9,FALSE)</f>
        <v>Primulaceae</v>
      </c>
      <c r="T2534" t="str">
        <f>VLOOKUP($D2534,Artslister!$A$1:$W$99,10,FALSE)</f>
        <v>Primula</v>
      </c>
      <c r="U2534" t="str">
        <f>VLOOKUP($D2534,Artslister!$A$1:$W$99,11,FALSE)</f>
        <v>veris</v>
      </c>
      <c r="V2534">
        <f>VLOOKUP($D2534,Artslister!$A$1:$W$99,12,FALSE)</f>
        <v>0</v>
      </c>
      <c r="W2534" t="str">
        <f>VLOOKUP($D2534,Artslister!$A$1:$W$99,13,FALSE)</f>
        <v>L.</v>
      </c>
      <c r="X2534" t="e">
        <f>VLOOKUP($D2534,Artslister!$A$1:$W$99,15,FALSE)</f>
        <v>#REF!</v>
      </c>
      <c r="Y2534" t="e">
        <f>VLOOKUP($D2534,Artslister!$A$1:$W$99,17,FALSE)</f>
        <v>#N/A</v>
      </c>
    </row>
    <row r="2535" spans="1:25" ht="14.55" hidden="1" x14ac:dyDescent="0.3">
      <c r="A2535" t="s">
        <v>147</v>
      </c>
      <c r="B2535">
        <v>2023</v>
      </c>
      <c r="C2535" t="s">
        <v>1602</v>
      </c>
      <c r="D2535" t="s">
        <v>1930</v>
      </c>
      <c r="E2535">
        <v>2</v>
      </c>
      <c r="F2535">
        <v>1</v>
      </c>
      <c r="L2535" t="str">
        <f>VLOOKUP($D2535,Artslister!$A$1:$W$99,2,FALSE)</f>
        <v>Fragaria viridis</v>
      </c>
      <c r="M2535">
        <f>VLOOKUP($D2535,Artslister!$A$1:$W$99,3,FALSE)</f>
        <v>103318</v>
      </c>
      <c r="N2535">
        <f>VLOOKUP($D2535,Artslister!$A$1:$W$99,4,FALSE)</f>
        <v>0</v>
      </c>
      <c r="O2535" t="str">
        <f>VLOOKUP($D2535,Artslister!$A$1:$W$99,5,FALSE)</f>
        <v>Plantae</v>
      </c>
      <c r="P2535" t="str">
        <f>VLOOKUP($D2535,Artslister!$A$1:$W$99,6,FALSE)</f>
        <v>Magnoliophyta</v>
      </c>
      <c r="Q2535" t="str">
        <f>VLOOKUP($D2535,Artslister!$A$1:$W$99,7,FALSE)</f>
        <v>Eudicots</v>
      </c>
      <c r="R2535" t="str">
        <f>VLOOKUP($D2535,Artslister!$A$1:$W$99,8,FALSE)</f>
        <v>Rosales</v>
      </c>
      <c r="S2535" t="str">
        <f>VLOOKUP($D2535,Artslister!$A$1:$W$99,9,FALSE)</f>
        <v>Rosaceae</v>
      </c>
      <c r="T2535" t="str">
        <f>VLOOKUP($D2535,Artslister!$A$1:$W$99,10,FALSE)</f>
        <v>Fragaria</v>
      </c>
      <c r="U2535" t="str">
        <f>VLOOKUP($D2535,Artslister!$A$1:$W$99,11,FALSE)</f>
        <v>viridis</v>
      </c>
      <c r="V2535">
        <f>VLOOKUP($D2535,Artslister!$A$1:$W$99,12,FALSE)</f>
        <v>0</v>
      </c>
      <c r="W2535" t="str">
        <f>VLOOKUP($D2535,Artslister!$A$1:$W$99,13,FALSE)</f>
        <v>Weston</v>
      </c>
      <c r="X2535" t="e">
        <f>VLOOKUP($D2535,Artslister!$A$1:$W$99,15,FALSE)</f>
        <v>#REF!</v>
      </c>
      <c r="Y2535" t="e">
        <f>VLOOKUP($D2535,Artslister!$A$1:$W$99,17,FALSE)</f>
        <v>#N/A</v>
      </c>
    </row>
    <row r="2536" spans="1:25" ht="14.55" hidden="1" x14ac:dyDescent="0.3">
      <c r="A2536" t="s">
        <v>147</v>
      </c>
      <c r="B2536">
        <v>2023</v>
      </c>
      <c r="C2536" t="s">
        <v>1602</v>
      </c>
      <c r="D2536" t="s">
        <v>1927</v>
      </c>
      <c r="E2536">
        <v>1</v>
      </c>
      <c r="F2536">
        <v>1</v>
      </c>
      <c r="L2536" t="str">
        <f>VLOOKUP($D2536,Artslister!$A$1:$W$99,2,FALSE)</f>
        <v>Ranunculus polyanthemos</v>
      </c>
      <c r="M2536" t="str">
        <f>VLOOKUP($D2536,Artslister!$A$1:$W$99,3,FALSE)</f>
        <v>103162</v>
      </c>
      <c r="N2536" t="str">
        <f>VLOOKUP($D2536,Artslister!$A$1:$W$99,4,FALSE)</f>
        <v>136513</v>
      </c>
      <c r="O2536" t="str">
        <f>VLOOKUP($D2536,Artslister!$A$1:$W$99,5,FALSE)</f>
        <v>Plantae</v>
      </c>
      <c r="P2536" t="str">
        <f>VLOOKUP($D2536,Artslister!$A$1:$W$99,6,FALSE)</f>
        <v>Magnoliophyta</v>
      </c>
      <c r="Q2536" t="str">
        <f>VLOOKUP($D2536,Artslister!$A$1:$W$99,7,FALSE)</f>
        <v>Eudicots</v>
      </c>
      <c r="R2536" t="str">
        <f>VLOOKUP($D2536,Artslister!$A$1:$W$99,8,FALSE)</f>
        <v>Ranunculales</v>
      </c>
      <c r="S2536" t="str">
        <f>VLOOKUP($D2536,Artslister!$A$1:$W$99,9,FALSE)</f>
        <v>Ranunculaceae</v>
      </c>
      <c r="T2536" t="str">
        <f>VLOOKUP($D2536,Artslister!$A$1:$W$99,10,FALSE)</f>
        <v>Ranunculus</v>
      </c>
      <c r="U2536" t="str">
        <f>VLOOKUP($D2536,Artslister!$A$1:$W$99,11,FALSE)</f>
        <v>polyanthemos</v>
      </c>
      <c r="V2536">
        <f>VLOOKUP($D2536,Artslister!$A$1:$W$99,12,FALSE)</f>
        <v>0</v>
      </c>
      <c r="W2536" t="str">
        <f>VLOOKUP($D2536,Artslister!$A$1:$W$99,13,FALSE)</f>
        <v>L.</v>
      </c>
      <c r="X2536" t="e">
        <f>VLOOKUP($D2536,Artslister!$A$1:$W$99,15,FALSE)</f>
        <v>#REF!</v>
      </c>
      <c r="Y2536" t="e">
        <f>VLOOKUP($D2536,Artslister!$A$1:$W$99,17,FALSE)</f>
        <v>#N/A</v>
      </c>
    </row>
    <row r="2537" spans="1:25" ht="14.55" hidden="1" x14ac:dyDescent="0.3">
      <c r="A2537" t="s">
        <v>147</v>
      </c>
      <c r="B2537">
        <v>2023</v>
      </c>
      <c r="C2537" t="s">
        <v>1602</v>
      </c>
      <c r="D2537" t="s">
        <v>1974</v>
      </c>
      <c r="E2537">
        <v>0.1</v>
      </c>
      <c r="F2537">
        <v>1</v>
      </c>
      <c r="L2537" t="str">
        <f>VLOOKUP($D2537,Artslister!$A$1:$W$99,2,FALSE)</f>
        <v>Arabis wahlenbergii</v>
      </c>
      <c r="M2537" t="str">
        <f>VLOOKUP($D2537,Artslister!$A$1:$W$99,3,FALSE)</f>
        <v>141653</v>
      </c>
      <c r="N2537" t="str">
        <f>VLOOKUP($D2537,Artslister!$A$1:$W$99,4,FALSE)</f>
        <v>144043</v>
      </c>
      <c r="O2537" t="str">
        <f>VLOOKUP($D2537,Artslister!$A$1:$W$99,5,FALSE)</f>
        <v>Plantae</v>
      </c>
      <c r="P2537" t="str">
        <f>VLOOKUP($D2537,Artslister!$A$1:$W$99,6,FALSE)</f>
        <v>Magnoliophyta</v>
      </c>
      <c r="Q2537" t="str">
        <f>VLOOKUP($D2537,Artslister!$A$1:$W$99,7,FALSE)</f>
        <v>Eudicots</v>
      </c>
      <c r="R2537" t="str">
        <f>VLOOKUP($D2537,Artslister!$A$1:$W$99,8,FALSE)</f>
        <v>Brassicales</v>
      </c>
      <c r="S2537" t="str">
        <f>VLOOKUP($D2537,Artslister!$A$1:$W$99,9,FALSE)</f>
        <v>Brassicaceae</v>
      </c>
      <c r="T2537" t="str">
        <f>VLOOKUP($D2537,Artslister!$A$1:$W$99,10,FALSE)</f>
        <v>Arabis</v>
      </c>
      <c r="U2537" t="str">
        <f>VLOOKUP($D2537,Artslister!$A$1:$W$99,11,FALSE)</f>
        <v>wahlenbergii</v>
      </c>
      <c r="V2537">
        <f>VLOOKUP($D2537,Artslister!$A$1:$W$99,12,FALSE)</f>
        <v>0</v>
      </c>
      <c r="W2537" t="str">
        <f>VLOOKUP($D2537,Artslister!$A$1:$W$99,13,FALSE)</f>
        <v>Jord.</v>
      </c>
      <c r="X2537" t="e">
        <f>VLOOKUP($D2537,Artslister!$A$1:$W$99,15,FALSE)</f>
        <v>#REF!</v>
      </c>
      <c r="Y2537" t="e">
        <f>VLOOKUP($D2537,Artslister!$A$1:$W$99,17,FALSE)</f>
        <v>#N/A</v>
      </c>
    </row>
    <row r="2538" spans="1:25" ht="14.55" hidden="1" x14ac:dyDescent="0.3">
      <c r="A2538" t="s">
        <v>147</v>
      </c>
      <c r="B2538">
        <v>2023</v>
      </c>
      <c r="C2538" t="s">
        <v>1599</v>
      </c>
      <c r="D2538" t="s">
        <v>1930</v>
      </c>
      <c r="E2538">
        <v>60</v>
      </c>
      <c r="F2538">
        <v>1</v>
      </c>
      <c r="L2538" t="str">
        <f>VLOOKUP($D2538,Artslister!$A$1:$W$99,2,FALSE)</f>
        <v>Fragaria viridis</v>
      </c>
      <c r="M2538">
        <f>VLOOKUP($D2538,Artslister!$A$1:$W$99,3,FALSE)</f>
        <v>103318</v>
      </c>
      <c r="N2538">
        <f>VLOOKUP($D2538,Artslister!$A$1:$W$99,4,FALSE)</f>
        <v>0</v>
      </c>
      <c r="O2538" t="str">
        <f>VLOOKUP($D2538,Artslister!$A$1:$W$99,5,FALSE)</f>
        <v>Plantae</v>
      </c>
      <c r="P2538" t="str">
        <f>VLOOKUP($D2538,Artslister!$A$1:$W$99,6,FALSE)</f>
        <v>Magnoliophyta</v>
      </c>
      <c r="Q2538" t="str">
        <f>VLOOKUP($D2538,Artslister!$A$1:$W$99,7,FALSE)</f>
        <v>Eudicots</v>
      </c>
      <c r="R2538" t="str">
        <f>VLOOKUP($D2538,Artslister!$A$1:$W$99,8,FALSE)</f>
        <v>Rosales</v>
      </c>
      <c r="S2538" t="str">
        <f>VLOOKUP($D2538,Artslister!$A$1:$W$99,9,FALSE)</f>
        <v>Rosaceae</v>
      </c>
      <c r="T2538" t="str">
        <f>VLOOKUP($D2538,Artslister!$A$1:$W$99,10,FALSE)</f>
        <v>Fragaria</v>
      </c>
      <c r="U2538" t="str">
        <f>VLOOKUP($D2538,Artslister!$A$1:$W$99,11,FALSE)</f>
        <v>viridis</v>
      </c>
      <c r="V2538">
        <f>VLOOKUP($D2538,Artslister!$A$1:$W$99,12,FALSE)</f>
        <v>0</v>
      </c>
      <c r="W2538" t="str">
        <f>VLOOKUP($D2538,Artslister!$A$1:$W$99,13,FALSE)</f>
        <v>Weston</v>
      </c>
      <c r="X2538" t="e">
        <f>VLOOKUP($D2538,Artslister!$A$1:$W$99,15,FALSE)</f>
        <v>#REF!</v>
      </c>
      <c r="Y2538" t="e">
        <f>VLOOKUP($D2538,Artslister!$A$1:$W$99,17,FALSE)</f>
        <v>#N/A</v>
      </c>
    </row>
    <row r="2539" spans="1:25" ht="14.55" hidden="1" x14ac:dyDescent="0.3">
      <c r="A2539" t="s">
        <v>147</v>
      </c>
      <c r="B2539">
        <v>2023</v>
      </c>
      <c r="C2539" t="s">
        <v>1599</v>
      </c>
      <c r="D2539" t="s">
        <v>1927</v>
      </c>
      <c r="E2539">
        <v>1</v>
      </c>
      <c r="F2539">
        <v>1</v>
      </c>
      <c r="L2539" t="str">
        <f>VLOOKUP($D2539,Artslister!$A$1:$W$99,2,FALSE)</f>
        <v>Ranunculus polyanthemos</v>
      </c>
      <c r="M2539" t="str">
        <f>VLOOKUP($D2539,Artslister!$A$1:$W$99,3,FALSE)</f>
        <v>103162</v>
      </c>
      <c r="N2539" t="str">
        <f>VLOOKUP($D2539,Artslister!$A$1:$W$99,4,FALSE)</f>
        <v>136513</v>
      </c>
      <c r="O2539" t="str">
        <f>VLOOKUP($D2539,Artslister!$A$1:$W$99,5,FALSE)</f>
        <v>Plantae</v>
      </c>
      <c r="P2539" t="str">
        <f>VLOOKUP($D2539,Artslister!$A$1:$W$99,6,FALSE)</f>
        <v>Magnoliophyta</v>
      </c>
      <c r="Q2539" t="str">
        <f>VLOOKUP($D2539,Artslister!$A$1:$W$99,7,FALSE)</f>
        <v>Eudicots</v>
      </c>
      <c r="R2539" t="str">
        <f>VLOOKUP($D2539,Artslister!$A$1:$W$99,8,FALSE)</f>
        <v>Ranunculales</v>
      </c>
      <c r="S2539" t="str">
        <f>VLOOKUP($D2539,Artslister!$A$1:$W$99,9,FALSE)</f>
        <v>Ranunculaceae</v>
      </c>
      <c r="T2539" t="str">
        <f>VLOOKUP($D2539,Artslister!$A$1:$W$99,10,FALSE)</f>
        <v>Ranunculus</v>
      </c>
      <c r="U2539" t="str">
        <f>VLOOKUP($D2539,Artslister!$A$1:$W$99,11,FALSE)</f>
        <v>polyanthemos</v>
      </c>
      <c r="V2539">
        <f>VLOOKUP($D2539,Artslister!$A$1:$W$99,12,FALSE)</f>
        <v>0</v>
      </c>
      <c r="W2539" t="str">
        <f>VLOOKUP($D2539,Artslister!$A$1:$W$99,13,FALSE)</f>
        <v>L.</v>
      </c>
      <c r="X2539" t="e">
        <f>VLOOKUP($D2539,Artslister!$A$1:$W$99,15,FALSE)</f>
        <v>#REF!</v>
      </c>
      <c r="Y2539" t="e">
        <f>VLOOKUP($D2539,Artslister!$A$1:$W$99,17,FALSE)</f>
        <v>#N/A</v>
      </c>
    </row>
    <row r="2540" spans="1:25" ht="14.55" hidden="1" x14ac:dyDescent="0.3">
      <c r="A2540" t="s">
        <v>147</v>
      </c>
      <c r="B2540">
        <v>2023</v>
      </c>
      <c r="C2540" t="s">
        <v>1604</v>
      </c>
      <c r="D2540" t="s">
        <v>1961</v>
      </c>
      <c r="E2540">
        <v>3</v>
      </c>
      <c r="F2540">
        <v>1</v>
      </c>
      <c r="L2540" t="str">
        <f>VLOOKUP($D2540,Artslister!$A$1:$W$99,2,FALSE)</f>
        <v>Primula veris</v>
      </c>
      <c r="M2540">
        <f>VLOOKUP($D2540,Artslister!$A$1:$W$99,3,FALSE)</f>
        <v>101883</v>
      </c>
      <c r="N2540">
        <f>VLOOKUP($D2540,Artslister!$A$1:$W$99,4,FALSE)</f>
        <v>0</v>
      </c>
      <c r="O2540" t="str">
        <f>VLOOKUP($D2540,Artslister!$A$1:$W$99,5,FALSE)</f>
        <v>Plantae</v>
      </c>
      <c r="P2540" t="str">
        <f>VLOOKUP($D2540,Artslister!$A$1:$W$99,6,FALSE)</f>
        <v>Magnoliophyta</v>
      </c>
      <c r="Q2540" t="str">
        <f>VLOOKUP($D2540,Artslister!$A$1:$W$99,7,FALSE)</f>
        <v>Eudicots</v>
      </c>
      <c r="R2540" t="str">
        <f>VLOOKUP($D2540,Artslister!$A$1:$W$99,8,FALSE)</f>
        <v>Ericales</v>
      </c>
      <c r="S2540" t="str">
        <f>VLOOKUP($D2540,Artslister!$A$1:$W$99,9,FALSE)</f>
        <v>Primulaceae</v>
      </c>
      <c r="T2540" t="str">
        <f>VLOOKUP($D2540,Artslister!$A$1:$W$99,10,FALSE)</f>
        <v>Primula</v>
      </c>
      <c r="U2540" t="str">
        <f>VLOOKUP($D2540,Artslister!$A$1:$W$99,11,FALSE)</f>
        <v>veris</v>
      </c>
      <c r="V2540">
        <f>VLOOKUP($D2540,Artslister!$A$1:$W$99,12,FALSE)</f>
        <v>0</v>
      </c>
      <c r="W2540" t="str">
        <f>VLOOKUP($D2540,Artslister!$A$1:$W$99,13,FALSE)</f>
        <v>L.</v>
      </c>
      <c r="X2540" t="e">
        <f>VLOOKUP($D2540,Artslister!$A$1:$W$99,15,FALSE)</f>
        <v>#REF!</v>
      </c>
      <c r="Y2540" t="e">
        <f>VLOOKUP($D2540,Artslister!$A$1:$W$99,17,FALSE)</f>
        <v>#N/A</v>
      </c>
    </row>
    <row r="2541" spans="1:25" ht="14.55" hidden="1" x14ac:dyDescent="0.3">
      <c r="A2541" t="s">
        <v>147</v>
      </c>
      <c r="B2541">
        <v>2023</v>
      </c>
      <c r="C2541" t="s">
        <v>1604</v>
      </c>
      <c r="D2541" t="s">
        <v>1930</v>
      </c>
      <c r="E2541">
        <v>1</v>
      </c>
      <c r="F2541">
        <v>1</v>
      </c>
      <c r="L2541" t="str">
        <f>VLOOKUP($D2541,Artslister!$A$1:$W$99,2,FALSE)</f>
        <v>Fragaria viridis</v>
      </c>
      <c r="M2541">
        <f>VLOOKUP($D2541,Artslister!$A$1:$W$99,3,FALSE)</f>
        <v>103318</v>
      </c>
      <c r="N2541">
        <f>VLOOKUP($D2541,Artslister!$A$1:$W$99,4,FALSE)</f>
        <v>0</v>
      </c>
      <c r="O2541" t="str">
        <f>VLOOKUP($D2541,Artslister!$A$1:$W$99,5,FALSE)</f>
        <v>Plantae</v>
      </c>
      <c r="P2541" t="str">
        <f>VLOOKUP($D2541,Artslister!$A$1:$W$99,6,FALSE)</f>
        <v>Magnoliophyta</v>
      </c>
      <c r="Q2541" t="str">
        <f>VLOOKUP($D2541,Artslister!$A$1:$W$99,7,FALSE)</f>
        <v>Eudicots</v>
      </c>
      <c r="R2541" t="str">
        <f>VLOOKUP($D2541,Artslister!$A$1:$W$99,8,FALSE)</f>
        <v>Rosales</v>
      </c>
      <c r="S2541" t="str">
        <f>VLOOKUP($D2541,Artslister!$A$1:$W$99,9,FALSE)</f>
        <v>Rosaceae</v>
      </c>
      <c r="T2541" t="str">
        <f>VLOOKUP($D2541,Artslister!$A$1:$W$99,10,FALSE)</f>
        <v>Fragaria</v>
      </c>
      <c r="U2541" t="str">
        <f>VLOOKUP($D2541,Artslister!$A$1:$W$99,11,FALSE)</f>
        <v>viridis</v>
      </c>
      <c r="V2541">
        <f>VLOOKUP($D2541,Artslister!$A$1:$W$99,12,FALSE)</f>
        <v>0</v>
      </c>
      <c r="W2541" t="str">
        <f>VLOOKUP($D2541,Artslister!$A$1:$W$99,13,FALSE)</f>
        <v>Weston</v>
      </c>
      <c r="X2541" t="e">
        <f>VLOOKUP($D2541,Artslister!$A$1:$W$99,15,FALSE)</f>
        <v>#REF!</v>
      </c>
      <c r="Y2541" t="e">
        <f>VLOOKUP($D2541,Artslister!$A$1:$W$99,17,FALSE)</f>
        <v>#N/A</v>
      </c>
    </row>
    <row r="2542" spans="1:25" ht="14.55" hidden="1" x14ac:dyDescent="0.3">
      <c r="A2542" t="s">
        <v>147</v>
      </c>
      <c r="B2542">
        <v>2023</v>
      </c>
      <c r="C2542" t="s">
        <v>1610</v>
      </c>
      <c r="D2542" t="s">
        <v>1974</v>
      </c>
      <c r="E2542">
        <v>0.1</v>
      </c>
      <c r="F2542">
        <v>1</v>
      </c>
      <c r="L2542" t="str">
        <f>VLOOKUP($D2542,Artslister!$A$1:$W$99,2,FALSE)</f>
        <v>Arabis wahlenbergii</v>
      </c>
      <c r="M2542" t="str">
        <f>VLOOKUP($D2542,Artslister!$A$1:$W$99,3,FALSE)</f>
        <v>141653</v>
      </c>
      <c r="N2542" t="str">
        <f>VLOOKUP($D2542,Artslister!$A$1:$W$99,4,FALSE)</f>
        <v>144043</v>
      </c>
      <c r="O2542" t="str">
        <f>VLOOKUP($D2542,Artslister!$A$1:$W$99,5,FALSE)</f>
        <v>Plantae</v>
      </c>
      <c r="P2542" t="str">
        <f>VLOOKUP($D2542,Artslister!$A$1:$W$99,6,FALSE)</f>
        <v>Magnoliophyta</v>
      </c>
      <c r="Q2542" t="str">
        <f>VLOOKUP($D2542,Artslister!$A$1:$W$99,7,FALSE)</f>
        <v>Eudicots</v>
      </c>
      <c r="R2542" t="str">
        <f>VLOOKUP($D2542,Artslister!$A$1:$W$99,8,FALSE)</f>
        <v>Brassicales</v>
      </c>
      <c r="S2542" t="str">
        <f>VLOOKUP($D2542,Artslister!$A$1:$W$99,9,FALSE)</f>
        <v>Brassicaceae</v>
      </c>
      <c r="T2542" t="str">
        <f>VLOOKUP($D2542,Artslister!$A$1:$W$99,10,FALSE)</f>
        <v>Arabis</v>
      </c>
      <c r="U2542" t="str">
        <f>VLOOKUP($D2542,Artslister!$A$1:$W$99,11,FALSE)</f>
        <v>wahlenbergii</v>
      </c>
      <c r="V2542">
        <f>VLOOKUP($D2542,Artslister!$A$1:$W$99,12,FALSE)</f>
        <v>0</v>
      </c>
      <c r="W2542" t="str">
        <f>VLOOKUP($D2542,Artslister!$A$1:$W$99,13,FALSE)</f>
        <v>Jord.</v>
      </c>
      <c r="X2542" t="e">
        <f>VLOOKUP($D2542,Artslister!$A$1:$W$99,15,FALSE)</f>
        <v>#REF!</v>
      </c>
      <c r="Y2542" t="e">
        <f>VLOOKUP($D2542,Artslister!$A$1:$W$99,17,FALSE)</f>
        <v>#N/A</v>
      </c>
    </row>
    <row r="2543" spans="1:25" ht="14.55" hidden="1" x14ac:dyDescent="0.3">
      <c r="A2543" t="s">
        <v>147</v>
      </c>
      <c r="B2543">
        <v>2023</v>
      </c>
      <c r="C2543" t="s">
        <v>1610</v>
      </c>
      <c r="D2543" t="s">
        <v>1930</v>
      </c>
      <c r="E2543">
        <v>9</v>
      </c>
      <c r="F2543">
        <v>1</v>
      </c>
      <c r="L2543" t="str">
        <f>VLOOKUP($D2543,Artslister!$A$1:$W$99,2,FALSE)</f>
        <v>Fragaria viridis</v>
      </c>
      <c r="M2543">
        <f>VLOOKUP($D2543,Artslister!$A$1:$W$99,3,FALSE)</f>
        <v>103318</v>
      </c>
      <c r="N2543">
        <f>VLOOKUP($D2543,Artslister!$A$1:$W$99,4,FALSE)</f>
        <v>0</v>
      </c>
      <c r="O2543" t="str">
        <f>VLOOKUP($D2543,Artslister!$A$1:$W$99,5,FALSE)</f>
        <v>Plantae</v>
      </c>
      <c r="P2543" t="str">
        <f>VLOOKUP($D2543,Artslister!$A$1:$W$99,6,FALSE)</f>
        <v>Magnoliophyta</v>
      </c>
      <c r="Q2543" t="str">
        <f>VLOOKUP($D2543,Artslister!$A$1:$W$99,7,FALSE)</f>
        <v>Eudicots</v>
      </c>
      <c r="R2543" t="str">
        <f>VLOOKUP($D2543,Artslister!$A$1:$W$99,8,FALSE)</f>
        <v>Rosales</v>
      </c>
      <c r="S2543" t="str">
        <f>VLOOKUP($D2543,Artslister!$A$1:$W$99,9,FALSE)</f>
        <v>Rosaceae</v>
      </c>
      <c r="T2543" t="str">
        <f>VLOOKUP($D2543,Artslister!$A$1:$W$99,10,FALSE)</f>
        <v>Fragaria</v>
      </c>
      <c r="U2543" t="str">
        <f>VLOOKUP($D2543,Artslister!$A$1:$W$99,11,FALSE)</f>
        <v>viridis</v>
      </c>
      <c r="V2543">
        <f>VLOOKUP($D2543,Artslister!$A$1:$W$99,12,FALSE)</f>
        <v>0</v>
      </c>
      <c r="W2543" t="str">
        <f>VLOOKUP($D2543,Artslister!$A$1:$W$99,13,FALSE)</f>
        <v>Weston</v>
      </c>
      <c r="X2543" t="e">
        <f>VLOOKUP($D2543,Artslister!$A$1:$W$99,15,FALSE)</f>
        <v>#REF!</v>
      </c>
      <c r="Y2543" t="e">
        <f>VLOOKUP($D2543,Artslister!$A$1:$W$99,17,FALSE)</f>
        <v>#N/A</v>
      </c>
    </row>
    <row r="2544" spans="1:25" ht="14.55" hidden="1" x14ac:dyDescent="0.3">
      <c r="A2544" t="s">
        <v>147</v>
      </c>
      <c r="B2544">
        <v>2023</v>
      </c>
      <c r="C2544" t="s">
        <v>1610</v>
      </c>
      <c r="D2544" t="s">
        <v>1928</v>
      </c>
      <c r="E2544">
        <v>6</v>
      </c>
      <c r="H2544">
        <v>1</v>
      </c>
      <c r="L2544" t="str">
        <f>VLOOKUP($D2544,Artslister!$A$1:$W$99,2,FALSE)</f>
        <v>Rosa sp.</v>
      </c>
      <c r="M2544" t="str">
        <f>VLOOKUP($D2544,Artslister!$A$1:$W$99,3,FALSE)</f>
        <v>103384</v>
      </c>
      <c r="N2544" t="str">
        <f>VLOOKUP($D2544,Artslister!$A$1:$W$99,4,FALSE)</f>
        <v>63344</v>
      </c>
      <c r="O2544" t="str">
        <f>VLOOKUP($D2544,Artslister!$A$1:$W$99,5,FALSE)</f>
        <v>Plantae</v>
      </c>
      <c r="P2544" t="str">
        <f>VLOOKUP($D2544,Artslister!$A$1:$W$99,6,FALSE)</f>
        <v>Magnoliophyta</v>
      </c>
      <c r="Q2544" t="str">
        <f>VLOOKUP($D2544,Artslister!$A$1:$W$99,7,FALSE)</f>
        <v>Eudicots</v>
      </c>
      <c r="R2544" t="str">
        <f>VLOOKUP($D2544,Artslister!$A$1:$W$99,8,FALSE)</f>
        <v>Rosales</v>
      </c>
      <c r="S2544" t="str">
        <f>VLOOKUP($D2544,Artslister!$A$1:$W$99,9,FALSE)</f>
        <v>Rosaceae</v>
      </c>
      <c r="T2544" t="str">
        <f>VLOOKUP($D2544,Artslister!$A$1:$W$99,10,FALSE)</f>
        <v>Rosa</v>
      </c>
      <c r="U2544">
        <f>VLOOKUP($D2544,Artslister!$A$1:$W$99,11,FALSE)</f>
        <v>0</v>
      </c>
      <c r="V2544">
        <f>VLOOKUP($D2544,Artslister!$A$1:$W$99,12,FALSE)</f>
        <v>0</v>
      </c>
      <c r="W2544" t="str">
        <f>VLOOKUP($D2544,Artslister!$A$1:$W$99,13,FALSE)</f>
        <v>L.</v>
      </c>
      <c r="X2544" t="e">
        <f>VLOOKUP($D2544,Artslister!$A$1:$W$99,15,FALSE)</f>
        <v>#REF!</v>
      </c>
      <c r="Y2544" t="e">
        <f>VLOOKUP($D2544,Artslister!$A$1:$W$99,17,FALSE)</f>
        <v>#N/A</v>
      </c>
    </row>
    <row r="2545" spans="1:25" hidden="1" x14ac:dyDescent="0.3">
      <c r="A2545" t="s">
        <v>150</v>
      </c>
      <c r="B2545">
        <v>2023</v>
      </c>
      <c r="C2545" s="16" t="s">
        <v>1544</v>
      </c>
      <c r="D2545" t="s">
        <v>1937</v>
      </c>
      <c r="E2545">
        <v>13</v>
      </c>
      <c r="F2545">
        <v>1</v>
      </c>
      <c r="L2545" t="str">
        <f>VLOOKUP($D2545,Artslister!$A$1:$W$99,2,FALSE)</f>
        <v>Avenula pratensis</v>
      </c>
      <c r="M2545">
        <f>VLOOKUP($D2545,Artslister!$A$1:$W$99,3,FALSE)</f>
        <v>99921</v>
      </c>
      <c r="N2545">
        <f>VLOOKUP($D2545,Artslister!$A$1:$W$99,4,FALSE)</f>
        <v>0</v>
      </c>
      <c r="O2545" t="str">
        <f>VLOOKUP($D2545,Artslister!$A$1:$W$99,5,FALSE)</f>
        <v>Plantae</v>
      </c>
      <c r="P2545" t="str">
        <f>VLOOKUP($D2545,Artslister!$A$1:$W$99,6,FALSE)</f>
        <v>Magnoliophyta</v>
      </c>
      <c r="Q2545" t="str">
        <f>VLOOKUP($D2545,Artslister!$A$1:$W$99,7,FALSE)</f>
        <v>Monocots</v>
      </c>
      <c r="R2545" t="str">
        <f>VLOOKUP($D2545,Artslister!$A$1:$W$99,8,FALSE)</f>
        <v>Poales</v>
      </c>
      <c r="S2545" t="str">
        <f>VLOOKUP($D2545,Artslister!$A$1:$W$99,9,FALSE)</f>
        <v>Poaceae</v>
      </c>
      <c r="T2545" t="str">
        <f>VLOOKUP($D2545,Artslister!$A$1:$W$99,10,FALSE)</f>
        <v>Avenula</v>
      </c>
      <c r="U2545" t="str">
        <f>VLOOKUP($D2545,Artslister!$A$1:$W$99,11,FALSE)</f>
        <v>pratensis</v>
      </c>
      <c r="V2545">
        <f>VLOOKUP($D2545,Artslister!$A$1:$W$99,12,FALSE)</f>
        <v>0</v>
      </c>
      <c r="W2545" t="str">
        <f>VLOOKUP($D2545,Artslister!$A$1:$W$99,13,FALSE)</f>
        <v>(L.) Dumort.</v>
      </c>
      <c r="X2545" t="e">
        <f>VLOOKUP($D2545,Artslister!$A$1:$W$99,15,FALSE)</f>
        <v>#REF!</v>
      </c>
      <c r="Y2545" t="e">
        <f>VLOOKUP($D2545,Artslister!$A$1:$W$99,17,FALSE)</f>
        <v>#N/A</v>
      </c>
    </row>
    <row r="2546" spans="1:25" hidden="1" x14ac:dyDescent="0.3">
      <c r="A2546" t="s">
        <v>150</v>
      </c>
      <c r="B2546">
        <v>2023</v>
      </c>
      <c r="C2546" s="16" t="s">
        <v>1544</v>
      </c>
      <c r="D2546" t="s">
        <v>1927</v>
      </c>
      <c r="E2546">
        <v>1</v>
      </c>
      <c r="F2546">
        <v>1</v>
      </c>
      <c r="L2546" t="str">
        <f>VLOOKUP($D2546,Artslister!$A$1:$W$99,2,FALSE)</f>
        <v>Ranunculus polyanthemos</v>
      </c>
      <c r="M2546" t="str">
        <f>VLOOKUP($D2546,Artslister!$A$1:$W$99,3,FALSE)</f>
        <v>103162</v>
      </c>
      <c r="N2546" t="str">
        <f>VLOOKUP($D2546,Artslister!$A$1:$W$99,4,FALSE)</f>
        <v>136513</v>
      </c>
      <c r="O2546" t="str">
        <f>VLOOKUP($D2546,Artslister!$A$1:$W$99,5,FALSE)</f>
        <v>Plantae</v>
      </c>
      <c r="P2546" t="str">
        <f>VLOOKUP($D2546,Artslister!$A$1:$W$99,6,FALSE)</f>
        <v>Magnoliophyta</v>
      </c>
      <c r="Q2546" t="str">
        <f>VLOOKUP($D2546,Artslister!$A$1:$W$99,7,FALSE)</f>
        <v>Eudicots</v>
      </c>
      <c r="R2546" t="str">
        <f>VLOOKUP($D2546,Artslister!$A$1:$W$99,8,FALSE)</f>
        <v>Ranunculales</v>
      </c>
      <c r="S2546" t="str">
        <f>VLOOKUP($D2546,Artslister!$A$1:$W$99,9,FALSE)</f>
        <v>Ranunculaceae</v>
      </c>
      <c r="T2546" t="str">
        <f>VLOOKUP($D2546,Artslister!$A$1:$W$99,10,FALSE)</f>
        <v>Ranunculus</v>
      </c>
      <c r="U2546" t="str">
        <f>VLOOKUP($D2546,Artslister!$A$1:$W$99,11,FALSE)</f>
        <v>polyanthemos</v>
      </c>
      <c r="V2546">
        <f>VLOOKUP($D2546,Artslister!$A$1:$W$99,12,FALSE)</f>
        <v>0</v>
      </c>
      <c r="W2546" t="str">
        <f>VLOOKUP($D2546,Artslister!$A$1:$W$99,13,FALSE)</f>
        <v>L.</v>
      </c>
      <c r="X2546" t="e">
        <f>VLOOKUP($D2546,Artslister!$A$1:$W$99,15,FALSE)</f>
        <v>#REF!</v>
      </c>
      <c r="Y2546" t="e">
        <f>VLOOKUP($D2546,Artslister!$A$1:$W$99,17,FALSE)</f>
        <v>#N/A</v>
      </c>
    </row>
    <row r="2547" spans="1:25" hidden="1" x14ac:dyDescent="0.3">
      <c r="A2547" t="s">
        <v>150</v>
      </c>
      <c r="B2547">
        <v>2023</v>
      </c>
      <c r="C2547" s="16" t="s">
        <v>1551</v>
      </c>
      <c r="D2547" t="s">
        <v>1929</v>
      </c>
      <c r="E2547">
        <v>0.1</v>
      </c>
      <c r="G2547">
        <v>1</v>
      </c>
      <c r="L2547" t="str">
        <f>VLOOKUP($D2547,Artslister!$A$1:$W$99,2,FALSE)</f>
        <v>Noccaea caerulescens</v>
      </c>
      <c r="M2547" t="str">
        <f>VLOOKUP($D2547,Artslister!$A$1:$W$99,3,FALSE)</f>
        <v>101278</v>
      </c>
      <c r="N2547" t="str">
        <f>VLOOKUP($D2547,Artslister!$A$1:$W$99,4,FALSE)</f>
        <v>144118</v>
      </c>
      <c r="O2547" t="str">
        <f>VLOOKUP($D2547,Artslister!$A$1:$W$99,5,FALSE)</f>
        <v>Plantae</v>
      </c>
      <c r="P2547" t="str">
        <f>VLOOKUP($D2547,Artslister!$A$1:$W$99,6,FALSE)</f>
        <v>Magnoliophyta</v>
      </c>
      <c r="Q2547" t="str">
        <f>VLOOKUP($D2547,Artslister!$A$1:$W$99,7,FALSE)</f>
        <v>Eudicots</v>
      </c>
      <c r="R2547" t="str">
        <f>VLOOKUP($D2547,Artslister!$A$1:$W$99,8,FALSE)</f>
        <v>Brassicales</v>
      </c>
      <c r="S2547" t="str">
        <f>VLOOKUP($D2547,Artslister!$A$1:$W$99,9,FALSE)</f>
        <v>Brassicaceae</v>
      </c>
      <c r="T2547" t="str">
        <f>VLOOKUP($D2547,Artslister!$A$1:$W$99,10,FALSE)</f>
        <v>Noccaea</v>
      </c>
      <c r="U2547" t="str">
        <f>VLOOKUP($D2547,Artslister!$A$1:$W$99,11,FALSE)</f>
        <v>caerulescens</v>
      </c>
      <c r="V2547">
        <f>VLOOKUP($D2547,Artslister!$A$1:$W$99,12,FALSE)</f>
        <v>0</v>
      </c>
      <c r="W2547" t="str">
        <f>VLOOKUP($D2547,Artslister!$A$1:$W$99,13,FALSE)</f>
        <v>(J.Presl &amp; C.Presl) F.K.Mey.</v>
      </c>
      <c r="X2547" t="e">
        <f>VLOOKUP($D2547,Artslister!$A$1:$W$99,15,FALSE)</f>
        <v>#REF!</v>
      </c>
      <c r="Y2547" t="str">
        <f>VLOOKUP($D2547,Artslister!$A$1:$W$99,17,FALSE)</f>
        <v>PH</v>
      </c>
    </row>
    <row r="2548" spans="1:25" hidden="1" x14ac:dyDescent="0.3">
      <c r="A2548" t="s">
        <v>150</v>
      </c>
      <c r="B2548">
        <v>2023</v>
      </c>
      <c r="C2548" s="16" t="s">
        <v>1551</v>
      </c>
      <c r="D2548" t="s">
        <v>1961</v>
      </c>
      <c r="E2548">
        <v>11</v>
      </c>
      <c r="F2548">
        <v>1</v>
      </c>
      <c r="L2548" t="str">
        <f>VLOOKUP($D2548,Artslister!$A$1:$W$99,2,FALSE)</f>
        <v>Primula veris</v>
      </c>
      <c r="M2548">
        <f>VLOOKUP($D2548,Artslister!$A$1:$W$99,3,FALSE)</f>
        <v>101883</v>
      </c>
      <c r="N2548">
        <f>VLOOKUP($D2548,Artslister!$A$1:$W$99,4,FALSE)</f>
        <v>0</v>
      </c>
      <c r="O2548" t="str">
        <f>VLOOKUP($D2548,Artslister!$A$1:$W$99,5,FALSE)</f>
        <v>Plantae</v>
      </c>
      <c r="P2548" t="str">
        <f>VLOOKUP($D2548,Artslister!$A$1:$W$99,6,FALSE)</f>
        <v>Magnoliophyta</v>
      </c>
      <c r="Q2548" t="str">
        <f>VLOOKUP($D2548,Artslister!$A$1:$W$99,7,FALSE)</f>
        <v>Eudicots</v>
      </c>
      <c r="R2548" t="str">
        <f>VLOOKUP($D2548,Artslister!$A$1:$W$99,8,FALSE)</f>
        <v>Ericales</v>
      </c>
      <c r="S2548" t="str">
        <f>VLOOKUP($D2548,Artslister!$A$1:$W$99,9,FALSE)</f>
        <v>Primulaceae</v>
      </c>
      <c r="T2548" t="str">
        <f>VLOOKUP($D2548,Artslister!$A$1:$W$99,10,FALSE)</f>
        <v>Primula</v>
      </c>
      <c r="U2548" t="str">
        <f>VLOOKUP($D2548,Artslister!$A$1:$W$99,11,FALSE)</f>
        <v>veris</v>
      </c>
      <c r="V2548">
        <f>VLOOKUP($D2548,Artslister!$A$1:$W$99,12,FALSE)</f>
        <v>0</v>
      </c>
      <c r="W2548" t="str">
        <f>VLOOKUP($D2548,Artslister!$A$1:$W$99,13,FALSE)</f>
        <v>L.</v>
      </c>
      <c r="X2548" t="e">
        <f>VLOOKUP($D2548,Artslister!$A$1:$W$99,15,FALSE)</f>
        <v>#REF!</v>
      </c>
      <c r="Y2548" t="e">
        <f>VLOOKUP($D2548,Artslister!$A$1:$W$99,17,FALSE)</f>
        <v>#N/A</v>
      </c>
    </row>
    <row r="2549" spans="1:25" hidden="1" x14ac:dyDescent="0.3">
      <c r="A2549" t="s">
        <v>150</v>
      </c>
      <c r="B2549">
        <v>2023</v>
      </c>
      <c r="C2549" s="16" t="s">
        <v>1551</v>
      </c>
      <c r="D2549" t="s">
        <v>1937</v>
      </c>
      <c r="E2549">
        <v>15</v>
      </c>
      <c r="F2549">
        <v>1</v>
      </c>
      <c r="L2549" t="str">
        <f>VLOOKUP($D2549,Artslister!$A$1:$W$99,2,FALSE)</f>
        <v>Avenula pratensis</v>
      </c>
      <c r="M2549">
        <f>VLOOKUP($D2549,Artslister!$A$1:$W$99,3,FALSE)</f>
        <v>99921</v>
      </c>
      <c r="N2549">
        <f>VLOOKUP($D2549,Artslister!$A$1:$W$99,4,FALSE)</f>
        <v>0</v>
      </c>
      <c r="O2549" t="str">
        <f>VLOOKUP($D2549,Artslister!$A$1:$W$99,5,FALSE)</f>
        <v>Plantae</v>
      </c>
      <c r="P2549" t="str">
        <f>VLOOKUP($D2549,Artslister!$A$1:$W$99,6,FALSE)</f>
        <v>Magnoliophyta</v>
      </c>
      <c r="Q2549" t="str">
        <f>VLOOKUP($D2549,Artslister!$A$1:$W$99,7,FALSE)</f>
        <v>Monocots</v>
      </c>
      <c r="R2549" t="str">
        <f>VLOOKUP($D2549,Artslister!$A$1:$W$99,8,FALSE)</f>
        <v>Poales</v>
      </c>
      <c r="S2549" t="str">
        <f>VLOOKUP($D2549,Artslister!$A$1:$W$99,9,FALSE)</f>
        <v>Poaceae</v>
      </c>
      <c r="T2549" t="str">
        <f>VLOOKUP($D2549,Artslister!$A$1:$W$99,10,FALSE)</f>
        <v>Avenula</v>
      </c>
      <c r="U2549" t="str">
        <f>VLOOKUP($D2549,Artslister!$A$1:$W$99,11,FALSE)</f>
        <v>pratensis</v>
      </c>
      <c r="V2549">
        <f>VLOOKUP($D2549,Artslister!$A$1:$W$99,12,FALSE)</f>
        <v>0</v>
      </c>
      <c r="W2549" t="str">
        <f>VLOOKUP($D2549,Artslister!$A$1:$W$99,13,FALSE)</f>
        <v>(L.) Dumort.</v>
      </c>
      <c r="X2549" t="e">
        <f>VLOOKUP($D2549,Artslister!$A$1:$W$99,15,FALSE)</f>
        <v>#REF!</v>
      </c>
      <c r="Y2549" t="e">
        <f>VLOOKUP($D2549,Artslister!$A$1:$W$99,17,FALSE)</f>
        <v>#N/A</v>
      </c>
    </row>
    <row r="2550" spans="1:25" hidden="1" x14ac:dyDescent="0.3">
      <c r="A2550" t="s">
        <v>150</v>
      </c>
      <c r="B2550">
        <v>2023</v>
      </c>
      <c r="C2550" s="16" t="s">
        <v>1551</v>
      </c>
      <c r="D2550" t="s">
        <v>1927</v>
      </c>
      <c r="E2550">
        <v>1</v>
      </c>
      <c r="F2550">
        <v>1</v>
      </c>
      <c r="L2550" t="str">
        <f>VLOOKUP($D2550,Artslister!$A$1:$W$99,2,FALSE)</f>
        <v>Ranunculus polyanthemos</v>
      </c>
      <c r="M2550" t="str">
        <f>VLOOKUP($D2550,Artslister!$A$1:$W$99,3,FALSE)</f>
        <v>103162</v>
      </c>
      <c r="N2550" t="str">
        <f>VLOOKUP($D2550,Artslister!$A$1:$W$99,4,FALSE)</f>
        <v>136513</v>
      </c>
      <c r="O2550" t="str">
        <f>VLOOKUP($D2550,Artslister!$A$1:$W$99,5,FALSE)</f>
        <v>Plantae</v>
      </c>
      <c r="P2550" t="str">
        <f>VLOOKUP($D2550,Artslister!$A$1:$W$99,6,FALSE)</f>
        <v>Magnoliophyta</v>
      </c>
      <c r="Q2550" t="str">
        <f>VLOOKUP($D2550,Artslister!$A$1:$W$99,7,FALSE)</f>
        <v>Eudicots</v>
      </c>
      <c r="R2550" t="str">
        <f>VLOOKUP($D2550,Artslister!$A$1:$W$99,8,FALSE)</f>
        <v>Ranunculales</v>
      </c>
      <c r="S2550" t="str">
        <f>VLOOKUP($D2550,Artslister!$A$1:$W$99,9,FALSE)</f>
        <v>Ranunculaceae</v>
      </c>
      <c r="T2550" t="str">
        <f>VLOOKUP($D2550,Artslister!$A$1:$W$99,10,FALSE)</f>
        <v>Ranunculus</v>
      </c>
      <c r="U2550" t="str">
        <f>VLOOKUP($D2550,Artslister!$A$1:$W$99,11,FALSE)</f>
        <v>polyanthemos</v>
      </c>
      <c r="V2550">
        <f>VLOOKUP($D2550,Artslister!$A$1:$W$99,12,FALSE)</f>
        <v>0</v>
      </c>
      <c r="W2550" t="str">
        <f>VLOOKUP($D2550,Artslister!$A$1:$W$99,13,FALSE)</f>
        <v>L.</v>
      </c>
      <c r="X2550" t="e">
        <f>VLOOKUP($D2550,Artslister!$A$1:$W$99,15,FALSE)</f>
        <v>#REF!</v>
      </c>
      <c r="Y2550" t="e">
        <f>VLOOKUP($D2550,Artslister!$A$1:$W$99,17,FALSE)</f>
        <v>#N/A</v>
      </c>
    </row>
    <row r="2551" spans="1:25" hidden="1" x14ac:dyDescent="0.3">
      <c r="A2551" t="s">
        <v>150</v>
      </c>
      <c r="B2551">
        <v>2023</v>
      </c>
      <c r="C2551" s="16" t="s">
        <v>1551</v>
      </c>
      <c r="D2551" t="s">
        <v>1974</v>
      </c>
      <c r="E2551">
        <v>1</v>
      </c>
      <c r="F2551">
        <v>1</v>
      </c>
      <c r="L2551" t="str">
        <f>VLOOKUP($D2551,Artslister!$A$1:$W$99,2,FALSE)</f>
        <v>Arabis wahlenbergii</v>
      </c>
      <c r="M2551" t="str">
        <f>VLOOKUP($D2551,Artslister!$A$1:$W$99,3,FALSE)</f>
        <v>141653</v>
      </c>
      <c r="N2551" t="str">
        <f>VLOOKUP($D2551,Artslister!$A$1:$W$99,4,FALSE)</f>
        <v>144043</v>
      </c>
      <c r="O2551" t="str">
        <f>VLOOKUP($D2551,Artslister!$A$1:$W$99,5,FALSE)</f>
        <v>Plantae</v>
      </c>
      <c r="P2551" t="str">
        <f>VLOOKUP($D2551,Artslister!$A$1:$W$99,6,FALSE)</f>
        <v>Magnoliophyta</v>
      </c>
      <c r="Q2551" t="str">
        <f>VLOOKUP($D2551,Artslister!$A$1:$W$99,7,FALSE)</f>
        <v>Eudicots</v>
      </c>
      <c r="R2551" t="str">
        <f>VLOOKUP($D2551,Artslister!$A$1:$W$99,8,FALSE)</f>
        <v>Brassicales</v>
      </c>
      <c r="S2551" t="str">
        <f>VLOOKUP($D2551,Artslister!$A$1:$W$99,9,FALSE)</f>
        <v>Brassicaceae</v>
      </c>
      <c r="T2551" t="str">
        <f>VLOOKUP($D2551,Artslister!$A$1:$W$99,10,FALSE)</f>
        <v>Arabis</v>
      </c>
      <c r="U2551" t="str">
        <f>VLOOKUP($D2551,Artslister!$A$1:$W$99,11,FALSE)</f>
        <v>wahlenbergii</v>
      </c>
      <c r="V2551">
        <f>VLOOKUP($D2551,Artslister!$A$1:$W$99,12,FALSE)</f>
        <v>0</v>
      </c>
      <c r="W2551" t="str">
        <f>VLOOKUP($D2551,Artslister!$A$1:$W$99,13,FALSE)</f>
        <v>Jord.</v>
      </c>
      <c r="X2551" t="e">
        <f>VLOOKUP($D2551,Artslister!$A$1:$W$99,15,FALSE)</f>
        <v>#REF!</v>
      </c>
      <c r="Y2551" t="e">
        <f>VLOOKUP($D2551,Artslister!$A$1:$W$99,17,FALSE)</f>
        <v>#N/A</v>
      </c>
    </row>
    <row r="2552" spans="1:25" hidden="1" x14ac:dyDescent="0.3">
      <c r="A2552" t="s">
        <v>150</v>
      </c>
      <c r="B2552">
        <v>2023</v>
      </c>
      <c r="C2552" s="16" t="s">
        <v>1545</v>
      </c>
      <c r="D2552" t="s">
        <v>1929</v>
      </c>
      <c r="E2552">
        <v>0.1</v>
      </c>
      <c r="G2552">
        <v>1</v>
      </c>
      <c r="L2552" t="str">
        <f>VLOOKUP($D2552,Artslister!$A$1:$W$99,2,FALSE)</f>
        <v>Noccaea caerulescens</v>
      </c>
      <c r="M2552" t="str">
        <f>VLOOKUP($D2552,Artslister!$A$1:$W$99,3,FALSE)</f>
        <v>101278</v>
      </c>
      <c r="N2552" t="str">
        <f>VLOOKUP($D2552,Artslister!$A$1:$W$99,4,FALSE)</f>
        <v>144118</v>
      </c>
      <c r="O2552" t="str">
        <f>VLOOKUP($D2552,Artslister!$A$1:$W$99,5,FALSE)</f>
        <v>Plantae</v>
      </c>
      <c r="P2552" t="str">
        <f>VLOOKUP($D2552,Artslister!$A$1:$W$99,6,FALSE)</f>
        <v>Magnoliophyta</v>
      </c>
      <c r="Q2552" t="str">
        <f>VLOOKUP($D2552,Artslister!$A$1:$W$99,7,FALSE)</f>
        <v>Eudicots</v>
      </c>
      <c r="R2552" t="str">
        <f>VLOOKUP($D2552,Artslister!$A$1:$W$99,8,FALSE)</f>
        <v>Brassicales</v>
      </c>
      <c r="S2552" t="str">
        <f>VLOOKUP($D2552,Artslister!$A$1:$W$99,9,FALSE)</f>
        <v>Brassicaceae</v>
      </c>
      <c r="T2552" t="str">
        <f>VLOOKUP($D2552,Artslister!$A$1:$W$99,10,FALSE)</f>
        <v>Noccaea</v>
      </c>
      <c r="U2552" t="str">
        <f>VLOOKUP($D2552,Artslister!$A$1:$W$99,11,FALSE)</f>
        <v>caerulescens</v>
      </c>
      <c r="V2552">
        <f>VLOOKUP($D2552,Artslister!$A$1:$W$99,12,FALSE)</f>
        <v>0</v>
      </c>
      <c r="W2552" t="str">
        <f>VLOOKUP($D2552,Artslister!$A$1:$W$99,13,FALSE)</f>
        <v>(J.Presl &amp; C.Presl) F.K.Mey.</v>
      </c>
      <c r="X2552" t="e">
        <f>VLOOKUP($D2552,Artslister!$A$1:$W$99,15,FALSE)</f>
        <v>#REF!</v>
      </c>
      <c r="Y2552" t="str">
        <f>VLOOKUP($D2552,Artslister!$A$1:$W$99,17,FALSE)</f>
        <v>PH</v>
      </c>
    </row>
    <row r="2553" spans="1:25" hidden="1" x14ac:dyDescent="0.3">
      <c r="A2553" t="s">
        <v>150</v>
      </c>
      <c r="B2553">
        <v>2023</v>
      </c>
      <c r="C2553" s="16" t="s">
        <v>1545</v>
      </c>
      <c r="D2553" t="s">
        <v>1927</v>
      </c>
      <c r="E2553">
        <v>2</v>
      </c>
      <c r="F2553">
        <v>1</v>
      </c>
      <c r="L2553" t="str">
        <f>VLOOKUP($D2553,Artslister!$A$1:$W$99,2,FALSE)</f>
        <v>Ranunculus polyanthemos</v>
      </c>
      <c r="M2553" t="str">
        <f>VLOOKUP($D2553,Artslister!$A$1:$W$99,3,FALSE)</f>
        <v>103162</v>
      </c>
      <c r="N2553" t="str">
        <f>VLOOKUP($D2553,Artslister!$A$1:$W$99,4,FALSE)</f>
        <v>136513</v>
      </c>
      <c r="O2553" t="str">
        <f>VLOOKUP($D2553,Artslister!$A$1:$W$99,5,FALSE)</f>
        <v>Plantae</v>
      </c>
      <c r="P2553" t="str">
        <f>VLOOKUP($D2553,Artslister!$A$1:$W$99,6,FALSE)</f>
        <v>Magnoliophyta</v>
      </c>
      <c r="Q2553" t="str">
        <f>VLOOKUP($D2553,Artslister!$A$1:$W$99,7,FALSE)</f>
        <v>Eudicots</v>
      </c>
      <c r="R2553" t="str">
        <f>VLOOKUP($D2553,Artslister!$A$1:$W$99,8,FALSE)</f>
        <v>Ranunculales</v>
      </c>
      <c r="S2553" t="str">
        <f>VLOOKUP($D2553,Artslister!$A$1:$W$99,9,FALSE)</f>
        <v>Ranunculaceae</v>
      </c>
      <c r="T2553" t="str">
        <f>VLOOKUP($D2553,Artslister!$A$1:$W$99,10,FALSE)</f>
        <v>Ranunculus</v>
      </c>
      <c r="U2553" t="str">
        <f>VLOOKUP($D2553,Artslister!$A$1:$W$99,11,FALSE)</f>
        <v>polyanthemos</v>
      </c>
      <c r="V2553">
        <f>VLOOKUP($D2553,Artslister!$A$1:$W$99,12,FALSE)</f>
        <v>0</v>
      </c>
      <c r="W2553" t="str">
        <f>VLOOKUP($D2553,Artslister!$A$1:$W$99,13,FALSE)</f>
        <v>L.</v>
      </c>
      <c r="X2553" t="e">
        <f>VLOOKUP($D2553,Artslister!$A$1:$W$99,15,FALSE)</f>
        <v>#REF!</v>
      </c>
      <c r="Y2553" t="e">
        <f>VLOOKUP($D2553,Artslister!$A$1:$W$99,17,FALSE)</f>
        <v>#N/A</v>
      </c>
    </row>
    <row r="2554" spans="1:25" hidden="1" x14ac:dyDescent="0.3">
      <c r="A2554" t="s">
        <v>150</v>
      </c>
      <c r="B2554">
        <v>2023</v>
      </c>
      <c r="C2554" s="16" t="s">
        <v>1545</v>
      </c>
      <c r="D2554" t="s">
        <v>1961</v>
      </c>
      <c r="E2554">
        <v>1</v>
      </c>
      <c r="F2554">
        <v>1</v>
      </c>
      <c r="L2554" t="str">
        <f>VLOOKUP($D2554,Artslister!$A$1:$W$99,2,FALSE)</f>
        <v>Primula veris</v>
      </c>
      <c r="M2554">
        <f>VLOOKUP($D2554,Artslister!$A$1:$W$99,3,FALSE)</f>
        <v>101883</v>
      </c>
      <c r="N2554">
        <f>VLOOKUP($D2554,Artslister!$A$1:$W$99,4,FALSE)</f>
        <v>0</v>
      </c>
      <c r="O2554" t="str">
        <f>VLOOKUP($D2554,Artslister!$A$1:$W$99,5,FALSE)</f>
        <v>Plantae</v>
      </c>
      <c r="P2554" t="str">
        <f>VLOOKUP($D2554,Artslister!$A$1:$W$99,6,FALSE)</f>
        <v>Magnoliophyta</v>
      </c>
      <c r="Q2554" t="str">
        <f>VLOOKUP($D2554,Artslister!$A$1:$W$99,7,FALSE)</f>
        <v>Eudicots</v>
      </c>
      <c r="R2554" t="str">
        <f>VLOOKUP($D2554,Artslister!$A$1:$W$99,8,FALSE)</f>
        <v>Ericales</v>
      </c>
      <c r="S2554" t="str">
        <f>VLOOKUP($D2554,Artslister!$A$1:$W$99,9,FALSE)</f>
        <v>Primulaceae</v>
      </c>
      <c r="T2554" t="str">
        <f>VLOOKUP($D2554,Artslister!$A$1:$W$99,10,FALSE)</f>
        <v>Primula</v>
      </c>
      <c r="U2554" t="str">
        <f>VLOOKUP($D2554,Artslister!$A$1:$W$99,11,FALSE)</f>
        <v>veris</v>
      </c>
      <c r="V2554">
        <f>VLOOKUP($D2554,Artslister!$A$1:$W$99,12,FALSE)</f>
        <v>0</v>
      </c>
      <c r="W2554" t="str">
        <f>VLOOKUP($D2554,Artslister!$A$1:$W$99,13,FALSE)</f>
        <v>L.</v>
      </c>
      <c r="X2554" t="e">
        <f>VLOOKUP($D2554,Artslister!$A$1:$W$99,15,FALSE)</f>
        <v>#REF!</v>
      </c>
      <c r="Y2554" t="e">
        <f>VLOOKUP($D2554,Artslister!$A$1:$W$99,17,FALSE)</f>
        <v>#N/A</v>
      </c>
    </row>
    <row r="2555" spans="1:25" hidden="1" x14ac:dyDescent="0.3">
      <c r="A2555" t="s">
        <v>150</v>
      </c>
      <c r="B2555">
        <v>2023</v>
      </c>
      <c r="C2555" s="16" t="s">
        <v>1553</v>
      </c>
      <c r="D2555" t="s">
        <v>1929</v>
      </c>
      <c r="E2555">
        <v>0.1</v>
      </c>
      <c r="G2555">
        <v>1</v>
      </c>
      <c r="L2555" t="str">
        <f>VLOOKUP($D2555,Artslister!$A$1:$W$99,2,FALSE)</f>
        <v>Noccaea caerulescens</v>
      </c>
      <c r="M2555" t="str">
        <f>VLOOKUP($D2555,Artslister!$A$1:$W$99,3,FALSE)</f>
        <v>101278</v>
      </c>
      <c r="N2555" t="str">
        <f>VLOOKUP($D2555,Artslister!$A$1:$W$99,4,FALSE)</f>
        <v>144118</v>
      </c>
      <c r="O2555" t="str">
        <f>VLOOKUP($D2555,Artslister!$A$1:$W$99,5,FALSE)</f>
        <v>Plantae</v>
      </c>
      <c r="P2555" t="str">
        <f>VLOOKUP($D2555,Artslister!$A$1:$W$99,6,FALSE)</f>
        <v>Magnoliophyta</v>
      </c>
      <c r="Q2555" t="str">
        <f>VLOOKUP($D2555,Artslister!$A$1:$W$99,7,FALSE)</f>
        <v>Eudicots</v>
      </c>
      <c r="R2555" t="str">
        <f>VLOOKUP($D2555,Artslister!$A$1:$W$99,8,FALSE)</f>
        <v>Brassicales</v>
      </c>
      <c r="S2555" t="str">
        <f>VLOOKUP($D2555,Artslister!$A$1:$W$99,9,FALSE)</f>
        <v>Brassicaceae</v>
      </c>
      <c r="T2555" t="str">
        <f>VLOOKUP($D2555,Artslister!$A$1:$W$99,10,FALSE)</f>
        <v>Noccaea</v>
      </c>
      <c r="U2555" t="str">
        <f>VLOOKUP($D2555,Artslister!$A$1:$W$99,11,FALSE)</f>
        <v>caerulescens</v>
      </c>
      <c r="V2555">
        <f>VLOOKUP($D2555,Artslister!$A$1:$W$99,12,FALSE)</f>
        <v>0</v>
      </c>
      <c r="W2555" t="str">
        <f>VLOOKUP($D2555,Artslister!$A$1:$W$99,13,FALSE)</f>
        <v>(J.Presl &amp; C.Presl) F.K.Mey.</v>
      </c>
      <c r="X2555" t="e">
        <f>VLOOKUP($D2555,Artslister!$A$1:$W$99,15,FALSE)</f>
        <v>#REF!</v>
      </c>
      <c r="Y2555" t="str">
        <f>VLOOKUP($D2555,Artslister!$A$1:$W$99,17,FALSE)</f>
        <v>PH</v>
      </c>
    </row>
    <row r="2556" spans="1:25" hidden="1" x14ac:dyDescent="0.3">
      <c r="A2556" t="s">
        <v>150</v>
      </c>
      <c r="B2556">
        <v>2023</v>
      </c>
      <c r="C2556" s="16" t="s">
        <v>1553</v>
      </c>
      <c r="D2556" t="s">
        <v>1927</v>
      </c>
      <c r="E2556">
        <v>2</v>
      </c>
      <c r="F2556">
        <v>1</v>
      </c>
      <c r="L2556" t="str">
        <f>VLOOKUP($D2556,Artslister!$A$1:$W$99,2,FALSE)</f>
        <v>Ranunculus polyanthemos</v>
      </c>
      <c r="M2556" t="str">
        <f>VLOOKUP($D2556,Artslister!$A$1:$W$99,3,FALSE)</f>
        <v>103162</v>
      </c>
      <c r="N2556" t="str">
        <f>VLOOKUP($D2556,Artslister!$A$1:$W$99,4,FALSE)</f>
        <v>136513</v>
      </c>
      <c r="O2556" t="str">
        <f>VLOOKUP($D2556,Artslister!$A$1:$W$99,5,FALSE)</f>
        <v>Plantae</v>
      </c>
      <c r="P2556" t="str">
        <f>VLOOKUP($D2556,Artslister!$A$1:$W$99,6,FALSE)</f>
        <v>Magnoliophyta</v>
      </c>
      <c r="Q2556" t="str">
        <f>VLOOKUP($D2556,Artslister!$A$1:$W$99,7,FALSE)</f>
        <v>Eudicots</v>
      </c>
      <c r="R2556" t="str">
        <f>VLOOKUP($D2556,Artslister!$A$1:$W$99,8,FALSE)</f>
        <v>Ranunculales</v>
      </c>
      <c r="S2556" t="str">
        <f>VLOOKUP($D2556,Artslister!$A$1:$W$99,9,FALSE)</f>
        <v>Ranunculaceae</v>
      </c>
      <c r="T2556" t="str">
        <f>VLOOKUP($D2556,Artslister!$A$1:$W$99,10,FALSE)</f>
        <v>Ranunculus</v>
      </c>
      <c r="U2556" t="str">
        <f>VLOOKUP($D2556,Artslister!$A$1:$W$99,11,FALSE)</f>
        <v>polyanthemos</v>
      </c>
      <c r="V2556">
        <f>VLOOKUP($D2556,Artslister!$A$1:$W$99,12,FALSE)</f>
        <v>0</v>
      </c>
      <c r="W2556" t="str">
        <f>VLOOKUP($D2556,Artslister!$A$1:$W$99,13,FALSE)</f>
        <v>L.</v>
      </c>
      <c r="X2556" t="e">
        <f>VLOOKUP($D2556,Artslister!$A$1:$W$99,15,FALSE)</f>
        <v>#REF!</v>
      </c>
      <c r="Y2556" t="e">
        <f>VLOOKUP($D2556,Artslister!$A$1:$W$99,17,FALSE)</f>
        <v>#N/A</v>
      </c>
    </row>
    <row r="2557" spans="1:25" hidden="1" x14ac:dyDescent="0.3">
      <c r="A2557" t="s">
        <v>150</v>
      </c>
      <c r="B2557">
        <v>2023</v>
      </c>
      <c r="C2557" s="16" t="s">
        <v>1553</v>
      </c>
      <c r="D2557" t="s">
        <v>1961</v>
      </c>
      <c r="E2557">
        <v>1</v>
      </c>
      <c r="F2557">
        <v>1</v>
      </c>
      <c r="L2557" t="str">
        <f>VLOOKUP($D2557,Artslister!$A$1:$W$99,2,FALSE)</f>
        <v>Primula veris</v>
      </c>
      <c r="M2557">
        <f>VLOOKUP($D2557,Artslister!$A$1:$W$99,3,FALSE)</f>
        <v>101883</v>
      </c>
      <c r="N2557">
        <f>VLOOKUP($D2557,Artslister!$A$1:$W$99,4,FALSE)</f>
        <v>0</v>
      </c>
      <c r="O2557" t="str">
        <f>VLOOKUP($D2557,Artslister!$A$1:$W$99,5,FALSE)</f>
        <v>Plantae</v>
      </c>
      <c r="P2557" t="str">
        <f>VLOOKUP($D2557,Artslister!$A$1:$W$99,6,FALSE)</f>
        <v>Magnoliophyta</v>
      </c>
      <c r="Q2557" t="str">
        <f>VLOOKUP($D2557,Artslister!$A$1:$W$99,7,FALSE)</f>
        <v>Eudicots</v>
      </c>
      <c r="R2557" t="str">
        <f>VLOOKUP($D2557,Artslister!$A$1:$W$99,8,FALSE)</f>
        <v>Ericales</v>
      </c>
      <c r="S2557" t="str">
        <f>VLOOKUP($D2557,Artslister!$A$1:$W$99,9,FALSE)</f>
        <v>Primulaceae</v>
      </c>
      <c r="T2557" t="str">
        <f>VLOOKUP($D2557,Artslister!$A$1:$W$99,10,FALSE)</f>
        <v>Primula</v>
      </c>
      <c r="U2557" t="str">
        <f>VLOOKUP($D2557,Artslister!$A$1:$W$99,11,FALSE)</f>
        <v>veris</v>
      </c>
      <c r="V2557">
        <f>VLOOKUP($D2557,Artslister!$A$1:$W$99,12,FALSE)</f>
        <v>0</v>
      </c>
      <c r="W2557" t="str">
        <f>VLOOKUP($D2557,Artslister!$A$1:$W$99,13,FALSE)</f>
        <v>L.</v>
      </c>
      <c r="X2557" t="e">
        <f>VLOOKUP($D2557,Artslister!$A$1:$W$99,15,FALSE)</f>
        <v>#REF!</v>
      </c>
      <c r="Y2557" t="e">
        <f>VLOOKUP($D2557,Artslister!$A$1:$W$99,17,FALSE)</f>
        <v>#N/A</v>
      </c>
    </row>
    <row r="2558" spans="1:25" hidden="1" x14ac:dyDescent="0.3">
      <c r="A2558" t="s">
        <v>150</v>
      </c>
      <c r="B2558">
        <v>2023</v>
      </c>
      <c r="C2558" s="16" t="s">
        <v>1553</v>
      </c>
      <c r="D2558" t="s">
        <v>1937</v>
      </c>
      <c r="E2558">
        <v>5</v>
      </c>
      <c r="F2558">
        <v>1</v>
      </c>
      <c r="L2558" t="str">
        <f>VLOOKUP($D2558,Artslister!$A$1:$W$99,2,FALSE)</f>
        <v>Avenula pratensis</v>
      </c>
      <c r="M2558">
        <f>VLOOKUP($D2558,Artslister!$A$1:$W$99,3,FALSE)</f>
        <v>99921</v>
      </c>
      <c r="N2558">
        <f>VLOOKUP($D2558,Artslister!$A$1:$W$99,4,FALSE)</f>
        <v>0</v>
      </c>
      <c r="O2558" t="str">
        <f>VLOOKUP($D2558,Artslister!$A$1:$W$99,5,FALSE)</f>
        <v>Plantae</v>
      </c>
      <c r="P2558" t="str">
        <f>VLOOKUP($D2558,Artslister!$A$1:$W$99,6,FALSE)</f>
        <v>Magnoliophyta</v>
      </c>
      <c r="Q2558" t="str">
        <f>VLOOKUP($D2558,Artslister!$A$1:$W$99,7,FALSE)</f>
        <v>Monocots</v>
      </c>
      <c r="R2558" t="str">
        <f>VLOOKUP($D2558,Artslister!$A$1:$W$99,8,FALSE)</f>
        <v>Poales</v>
      </c>
      <c r="S2558" t="str">
        <f>VLOOKUP($D2558,Artslister!$A$1:$W$99,9,FALSE)</f>
        <v>Poaceae</v>
      </c>
      <c r="T2558" t="str">
        <f>VLOOKUP($D2558,Artslister!$A$1:$W$99,10,FALSE)</f>
        <v>Avenula</v>
      </c>
      <c r="U2558" t="str">
        <f>VLOOKUP($D2558,Artslister!$A$1:$W$99,11,FALSE)</f>
        <v>pratensis</v>
      </c>
      <c r="V2558">
        <f>VLOOKUP($D2558,Artslister!$A$1:$W$99,12,FALSE)</f>
        <v>0</v>
      </c>
      <c r="W2558" t="str">
        <f>VLOOKUP($D2558,Artslister!$A$1:$W$99,13,FALSE)</f>
        <v>(L.) Dumort.</v>
      </c>
      <c r="X2558" t="e">
        <f>VLOOKUP($D2558,Artslister!$A$1:$W$99,15,FALSE)</f>
        <v>#REF!</v>
      </c>
      <c r="Y2558" t="e">
        <f>VLOOKUP($D2558,Artslister!$A$1:$W$99,17,FALSE)</f>
        <v>#N/A</v>
      </c>
    </row>
    <row r="2559" spans="1:25" hidden="1" x14ac:dyDescent="0.3">
      <c r="A2559" t="s">
        <v>150</v>
      </c>
      <c r="B2559">
        <v>2023</v>
      </c>
      <c r="C2559" s="16" t="s">
        <v>1548</v>
      </c>
      <c r="D2559" t="s">
        <v>1929</v>
      </c>
      <c r="E2559">
        <v>0.1</v>
      </c>
      <c r="G2559">
        <v>1</v>
      </c>
      <c r="L2559" t="str">
        <f>VLOOKUP($D2559,Artslister!$A$1:$W$99,2,FALSE)</f>
        <v>Noccaea caerulescens</v>
      </c>
      <c r="M2559" t="str">
        <f>VLOOKUP($D2559,Artslister!$A$1:$W$99,3,FALSE)</f>
        <v>101278</v>
      </c>
      <c r="N2559" t="str">
        <f>VLOOKUP($D2559,Artslister!$A$1:$W$99,4,FALSE)</f>
        <v>144118</v>
      </c>
      <c r="O2559" t="str">
        <f>VLOOKUP($D2559,Artslister!$A$1:$W$99,5,FALSE)</f>
        <v>Plantae</v>
      </c>
      <c r="P2559" t="str">
        <f>VLOOKUP($D2559,Artslister!$A$1:$W$99,6,FALSE)</f>
        <v>Magnoliophyta</v>
      </c>
      <c r="Q2559" t="str">
        <f>VLOOKUP($D2559,Artslister!$A$1:$W$99,7,FALSE)</f>
        <v>Eudicots</v>
      </c>
      <c r="R2559" t="str">
        <f>VLOOKUP($D2559,Artslister!$A$1:$W$99,8,FALSE)</f>
        <v>Brassicales</v>
      </c>
      <c r="S2559" t="str">
        <f>VLOOKUP($D2559,Artslister!$A$1:$W$99,9,FALSE)</f>
        <v>Brassicaceae</v>
      </c>
      <c r="T2559" t="str">
        <f>VLOOKUP($D2559,Artslister!$A$1:$W$99,10,FALSE)</f>
        <v>Noccaea</v>
      </c>
      <c r="U2559" t="str">
        <f>VLOOKUP($D2559,Artslister!$A$1:$W$99,11,FALSE)</f>
        <v>caerulescens</v>
      </c>
      <c r="V2559">
        <f>VLOOKUP($D2559,Artslister!$A$1:$W$99,12,FALSE)</f>
        <v>0</v>
      </c>
      <c r="W2559" t="str">
        <f>VLOOKUP($D2559,Artslister!$A$1:$W$99,13,FALSE)</f>
        <v>(J.Presl &amp; C.Presl) F.K.Mey.</v>
      </c>
      <c r="X2559" t="e">
        <f>VLOOKUP($D2559,Artslister!$A$1:$W$99,15,FALSE)</f>
        <v>#REF!</v>
      </c>
      <c r="Y2559" t="str">
        <f>VLOOKUP($D2559,Artslister!$A$1:$W$99,17,FALSE)</f>
        <v>PH</v>
      </c>
    </row>
    <row r="2560" spans="1:25" hidden="1" x14ac:dyDescent="0.3">
      <c r="A2560" t="s">
        <v>150</v>
      </c>
      <c r="B2560">
        <v>2023</v>
      </c>
      <c r="C2560" s="16" t="s">
        <v>1548</v>
      </c>
      <c r="D2560" t="s">
        <v>1937</v>
      </c>
      <c r="E2560">
        <v>25</v>
      </c>
      <c r="F2560">
        <v>1</v>
      </c>
      <c r="L2560" t="str">
        <f>VLOOKUP($D2560,Artslister!$A$1:$W$99,2,FALSE)</f>
        <v>Avenula pratensis</v>
      </c>
      <c r="M2560">
        <f>VLOOKUP($D2560,Artslister!$A$1:$W$99,3,FALSE)</f>
        <v>99921</v>
      </c>
      <c r="N2560">
        <f>VLOOKUP($D2560,Artslister!$A$1:$W$99,4,FALSE)</f>
        <v>0</v>
      </c>
      <c r="O2560" t="str">
        <f>VLOOKUP($D2560,Artslister!$A$1:$W$99,5,FALSE)</f>
        <v>Plantae</v>
      </c>
      <c r="P2560" t="str">
        <f>VLOOKUP($D2560,Artslister!$A$1:$W$99,6,FALSE)</f>
        <v>Magnoliophyta</v>
      </c>
      <c r="Q2560" t="str">
        <f>VLOOKUP($D2560,Artslister!$A$1:$W$99,7,FALSE)</f>
        <v>Monocots</v>
      </c>
      <c r="R2560" t="str">
        <f>VLOOKUP($D2560,Artslister!$A$1:$W$99,8,FALSE)</f>
        <v>Poales</v>
      </c>
      <c r="S2560" t="str">
        <f>VLOOKUP($D2560,Artslister!$A$1:$W$99,9,FALSE)</f>
        <v>Poaceae</v>
      </c>
      <c r="T2560" t="str">
        <f>VLOOKUP($D2560,Artslister!$A$1:$W$99,10,FALSE)</f>
        <v>Avenula</v>
      </c>
      <c r="U2560" t="str">
        <f>VLOOKUP($D2560,Artslister!$A$1:$W$99,11,FALSE)</f>
        <v>pratensis</v>
      </c>
      <c r="V2560">
        <f>VLOOKUP($D2560,Artslister!$A$1:$W$99,12,FALSE)</f>
        <v>0</v>
      </c>
      <c r="W2560" t="str">
        <f>VLOOKUP($D2560,Artslister!$A$1:$W$99,13,FALSE)</f>
        <v>(L.) Dumort.</v>
      </c>
      <c r="X2560" t="e">
        <f>VLOOKUP($D2560,Artslister!$A$1:$W$99,15,FALSE)</f>
        <v>#REF!</v>
      </c>
      <c r="Y2560" t="e">
        <f>VLOOKUP($D2560,Artslister!$A$1:$W$99,17,FALSE)</f>
        <v>#N/A</v>
      </c>
    </row>
    <row r="2561" spans="1:25" hidden="1" x14ac:dyDescent="0.3">
      <c r="A2561" t="s">
        <v>150</v>
      </c>
      <c r="B2561">
        <v>2023</v>
      </c>
      <c r="C2561" s="16" t="s">
        <v>1548</v>
      </c>
      <c r="D2561" t="s">
        <v>1961</v>
      </c>
      <c r="E2561">
        <v>1</v>
      </c>
      <c r="F2561">
        <v>1</v>
      </c>
      <c r="L2561" t="str">
        <f>VLOOKUP($D2561,Artslister!$A$1:$W$99,2,FALSE)</f>
        <v>Primula veris</v>
      </c>
      <c r="M2561">
        <f>VLOOKUP($D2561,Artslister!$A$1:$W$99,3,FALSE)</f>
        <v>101883</v>
      </c>
      <c r="N2561">
        <f>VLOOKUP($D2561,Artslister!$A$1:$W$99,4,FALSE)</f>
        <v>0</v>
      </c>
      <c r="O2561" t="str">
        <f>VLOOKUP($D2561,Artslister!$A$1:$W$99,5,FALSE)</f>
        <v>Plantae</v>
      </c>
      <c r="P2561" t="str">
        <f>VLOOKUP($D2561,Artslister!$A$1:$W$99,6,FALSE)</f>
        <v>Magnoliophyta</v>
      </c>
      <c r="Q2561" t="str">
        <f>VLOOKUP($D2561,Artslister!$A$1:$W$99,7,FALSE)</f>
        <v>Eudicots</v>
      </c>
      <c r="R2561" t="str">
        <f>VLOOKUP($D2561,Artslister!$A$1:$W$99,8,FALSE)</f>
        <v>Ericales</v>
      </c>
      <c r="S2561" t="str">
        <f>VLOOKUP($D2561,Artslister!$A$1:$W$99,9,FALSE)</f>
        <v>Primulaceae</v>
      </c>
      <c r="T2561" t="str">
        <f>VLOOKUP($D2561,Artslister!$A$1:$W$99,10,FALSE)</f>
        <v>Primula</v>
      </c>
      <c r="U2561" t="str">
        <f>VLOOKUP($D2561,Artslister!$A$1:$W$99,11,FALSE)</f>
        <v>veris</v>
      </c>
      <c r="V2561">
        <f>VLOOKUP($D2561,Artslister!$A$1:$W$99,12,FALSE)</f>
        <v>0</v>
      </c>
      <c r="W2561" t="str">
        <f>VLOOKUP($D2561,Artslister!$A$1:$W$99,13,FALSE)</f>
        <v>L.</v>
      </c>
      <c r="X2561" t="e">
        <f>VLOOKUP($D2561,Artslister!$A$1:$W$99,15,FALSE)</f>
        <v>#REF!</v>
      </c>
      <c r="Y2561" t="e">
        <f>VLOOKUP($D2561,Artslister!$A$1:$W$99,17,FALSE)</f>
        <v>#N/A</v>
      </c>
    </row>
    <row r="2562" spans="1:25" hidden="1" x14ac:dyDescent="0.3">
      <c r="A2562" t="s">
        <v>150</v>
      </c>
      <c r="B2562">
        <v>2023</v>
      </c>
      <c r="C2562" s="16" t="s">
        <v>1548</v>
      </c>
      <c r="D2562" t="s">
        <v>1927</v>
      </c>
      <c r="E2562">
        <v>2</v>
      </c>
      <c r="F2562">
        <v>1</v>
      </c>
      <c r="L2562" t="str">
        <f>VLOOKUP($D2562,Artslister!$A$1:$W$99,2,FALSE)</f>
        <v>Ranunculus polyanthemos</v>
      </c>
      <c r="M2562" t="str">
        <f>VLOOKUP($D2562,Artslister!$A$1:$W$99,3,FALSE)</f>
        <v>103162</v>
      </c>
      <c r="N2562" t="str">
        <f>VLOOKUP($D2562,Artslister!$A$1:$W$99,4,FALSE)</f>
        <v>136513</v>
      </c>
      <c r="O2562" t="str">
        <f>VLOOKUP($D2562,Artslister!$A$1:$W$99,5,FALSE)</f>
        <v>Plantae</v>
      </c>
      <c r="P2562" t="str">
        <f>VLOOKUP($D2562,Artslister!$A$1:$W$99,6,FALSE)</f>
        <v>Magnoliophyta</v>
      </c>
      <c r="Q2562" t="str">
        <f>VLOOKUP($D2562,Artslister!$A$1:$W$99,7,FALSE)</f>
        <v>Eudicots</v>
      </c>
      <c r="R2562" t="str">
        <f>VLOOKUP($D2562,Artslister!$A$1:$W$99,8,FALSE)</f>
        <v>Ranunculales</v>
      </c>
      <c r="S2562" t="str">
        <f>VLOOKUP($D2562,Artslister!$A$1:$W$99,9,FALSE)</f>
        <v>Ranunculaceae</v>
      </c>
      <c r="T2562" t="str">
        <f>VLOOKUP($D2562,Artslister!$A$1:$W$99,10,FALSE)</f>
        <v>Ranunculus</v>
      </c>
      <c r="U2562" t="str">
        <f>VLOOKUP($D2562,Artslister!$A$1:$W$99,11,FALSE)</f>
        <v>polyanthemos</v>
      </c>
      <c r="V2562">
        <f>VLOOKUP($D2562,Artslister!$A$1:$W$99,12,FALSE)</f>
        <v>0</v>
      </c>
      <c r="W2562" t="str">
        <f>VLOOKUP($D2562,Artslister!$A$1:$W$99,13,FALSE)</f>
        <v>L.</v>
      </c>
      <c r="X2562" t="e">
        <f>VLOOKUP($D2562,Artslister!$A$1:$W$99,15,FALSE)</f>
        <v>#REF!</v>
      </c>
      <c r="Y2562" t="e">
        <f>VLOOKUP($D2562,Artslister!$A$1:$W$99,17,FALSE)</f>
        <v>#N/A</v>
      </c>
    </row>
    <row r="2563" spans="1:25" hidden="1" x14ac:dyDescent="0.3">
      <c r="A2563" t="s">
        <v>150</v>
      </c>
      <c r="B2563">
        <v>2023</v>
      </c>
      <c r="C2563" s="16" t="s">
        <v>1552</v>
      </c>
      <c r="D2563" t="s">
        <v>1929</v>
      </c>
      <c r="E2563">
        <v>1</v>
      </c>
      <c r="G2563">
        <v>1</v>
      </c>
      <c r="L2563" t="str">
        <f>VLOOKUP($D2563,Artslister!$A$1:$W$99,2,FALSE)</f>
        <v>Noccaea caerulescens</v>
      </c>
      <c r="M2563" t="str">
        <f>VLOOKUP($D2563,Artslister!$A$1:$W$99,3,FALSE)</f>
        <v>101278</v>
      </c>
      <c r="N2563" t="str">
        <f>VLOOKUP($D2563,Artslister!$A$1:$W$99,4,FALSE)</f>
        <v>144118</v>
      </c>
      <c r="O2563" t="str">
        <f>VLOOKUP($D2563,Artslister!$A$1:$W$99,5,FALSE)</f>
        <v>Plantae</v>
      </c>
      <c r="P2563" t="str">
        <f>VLOOKUP($D2563,Artslister!$A$1:$W$99,6,FALSE)</f>
        <v>Magnoliophyta</v>
      </c>
      <c r="Q2563" t="str">
        <f>VLOOKUP($D2563,Artslister!$A$1:$W$99,7,FALSE)</f>
        <v>Eudicots</v>
      </c>
      <c r="R2563" t="str">
        <f>VLOOKUP($D2563,Artslister!$A$1:$W$99,8,FALSE)</f>
        <v>Brassicales</v>
      </c>
      <c r="S2563" t="str">
        <f>VLOOKUP($D2563,Artslister!$A$1:$W$99,9,FALSE)</f>
        <v>Brassicaceae</v>
      </c>
      <c r="T2563" t="str">
        <f>VLOOKUP($D2563,Artslister!$A$1:$W$99,10,FALSE)</f>
        <v>Noccaea</v>
      </c>
      <c r="U2563" t="str">
        <f>VLOOKUP($D2563,Artslister!$A$1:$W$99,11,FALSE)</f>
        <v>caerulescens</v>
      </c>
      <c r="V2563">
        <f>VLOOKUP($D2563,Artslister!$A$1:$W$99,12,FALSE)</f>
        <v>0</v>
      </c>
      <c r="W2563" t="str">
        <f>VLOOKUP($D2563,Artslister!$A$1:$W$99,13,FALSE)</f>
        <v>(J.Presl &amp; C.Presl) F.K.Mey.</v>
      </c>
      <c r="X2563" t="e">
        <f>VLOOKUP($D2563,Artslister!$A$1:$W$99,15,FALSE)</f>
        <v>#REF!</v>
      </c>
      <c r="Y2563" t="str">
        <f>VLOOKUP($D2563,Artslister!$A$1:$W$99,17,FALSE)</f>
        <v>PH</v>
      </c>
    </row>
    <row r="2564" spans="1:25" hidden="1" x14ac:dyDescent="0.3">
      <c r="A2564" t="s">
        <v>150</v>
      </c>
      <c r="B2564">
        <v>2023</v>
      </c>
      <c r="C2564" s="16" t="s">
        <v>1552</v>
      </c>
      <c r="D2564" t="s">
        <v>2024</v>
      </c>
      <c r="E2564">
        <v>4</v>
      </c>
      <c r="F2564">
        <v>1</v>
      </c>
      <c r="L2564" t="str">
        <f>VLOOKUP($D2564,Artslister!$A$1:$W$99,2,FALSE)</f>
        <v>Avenula pratensis</v>
      </c>
      <c r="M2564">
        <f>VLOOKUP($D2564,Artslister!$A$1:$W$99,3,FALSE)</f>
        <v>99921</v>
      </c>
      <c r="N2564">
        <f>VLOOKUP($D2564,Artslister!$A$1:$W$99,4,FALSE)</f>
        <v>0</v>
      </c>
      <c r="O2564" t="str">
        <f>VLOOKUP($D2564,Artslister!$A$1:$W$99,5,FALSE)</f>
        <v>Plantae</v>
      </c>
      <c r="P2564" t="str">
        <f>VLOOKUP($D2564,Artslister!$A$1:$W$99,6,FALSE)</f>
        <v>Magnoliophyta</v>
      </c>
      <c r="Q2564" t="str">
        <f>VLOOKUP($D2564,Artslister!$A$1:$W$99,7,FALSE)</f>
        <v>Monocots</v>
      </c>
      <c r="R2564" t="str">
        <f>VLOOKUP($D2564,Artslister!$A$1:$W$99,8,FALSE)</f>
        <v>Poales</v>
      </c>
      <c r="S2564" t="str">
        <f>VLOOKUP($D2564,Artslister!$A$1:$W$99,9,FALSE)</f>
        <v>Poaceae</v>
      </c>
      <c r="T2564" t="str">
        <f>VLOOKUP($D2564,Artslister!$A$1:$W$99,10,FALSE)</f>
        <v>Avenula</v>
      </c>
      <c r="U2564" t="str">
        <f>VLOOKUP($D2564,Artslister!$A$1:$W$99,11,FALSE)</f>
        <v>pratensis</v>
      </c>
      <c r="V2564">
        <f>VLOOKUP($D2564,Artslister!$A$1:$W$99,12,FALSE)</f>
        <v>0</v>
      </c>
      <c r="W2564" t="str">
        <f>VLOOKUP($D2564,Artslister!$A$1:$W$99,13,FALSE)</f>
        <v>(L.) Dumort.</v>
      </c>
      <c r="X2564" t="e">
        <f>VLOOKUP($D2564,Artslister!$A$1:$W$99,15,FALSE)</f>
        <v>#REF!</v>
      </c>
      <c r="Y2564" t="e">
        <f>VLOOKUP($D2564,Artslister!$A$1:$W$99,17,FALSE)</f>
        <v>#N/A</v>
      </c>
    </row>
    <row r="2565" spans="1:25" hidden="1" x14ac:dyDescent="0.3">
      <c r="A2565" t="s">
        <v>150</v>
      </c>
      <c r="B2565">
        <v>2023</v>
      </c>
      <c r="C2565" s="16" t="s">
        <v>1552</v>
      </c>
      <c r="D2565" t="s">
        <v>1927</v>
      </c>
      <c r="E2565">
        <v>1</v>
      </c>
      <c r="F2565">
        <v>1</v>
      </c>
      <c r="L2565" t="str">
        <f>VLOOKUP($D2565,Artslister!$A$1:$W$99,2,FALSE)</f>
        <v>Ranunculus polyanthemos</v>
      </c>
      <c r="M2565" t="str">
        <f>VLOOKUP($D2565,Artslister!$A$1:$W$99,3,FALSE)</f>
        <v>103162</v>
      </c>
      <c r="N2565" t="str">
        <f>VLOOKUP($D2565,Artslister!$A$1:$W$99,4,FALSE)</f>
        <v>136513</v>
      </c>
      <c r="O2565" t="str">
        <f>VLOOKUP($D2565,Artslister!$A$1:$W$99,5,FALSE)</f>
        <v>Plantae</v>
      </c>
      <c r="P2565" t="str">
        <f>VLOOKUP($D2565,Artslister!$A$1:$W$99,6,FALSE)</f>
        <v>Magnoliophyta</v>
      </c>
      <c r="Q2565" t="str">
        <f>VLOOKUP($D2565,Artslister!$A$1:$W$99,7,FALSE)</f>
        <v>Eudicots</v>
      </c>
      <c r="R2565" t="str">
        <f>VLOOKUP($D2565,Artslister!$A$1:$W$99,8,FALSE)</f>
        <v>Ranunculales</v>
      </c>
      <c r="S2565" t="str">
        <f>VLOOKUP($D2565,Artslister!$A$1:$W$99,9,FALSE)</f>
        <v>Ranunculaceae</v>
      </c>
      <c r="T2565" t="str">
        <f>VLOOKUP($D2565,Artslister!$A$1:$W$99,10,FALSE)</f>
        <v>Ranunculus</v>
      </c>
      <c r="U2565" t="str">
        <f>VLOOKUP($D2565,Artslister!$A$1:$W$99,11,FALSE)</f>
        <v>polyanthemos</v>
      </c>
      <c r="V2565">
        <f>VLOOKUP($D2565,Artslister!$A$1:$W$99,12,FALSE)</f>
        <v>0</v>
      </c>
      <c r="W2565" t="str">
        <f>VLOOKUP($D2565,Artslister!$A$1:$W$99,13,FALSE)</f>
        <v>L.</v>
      </c>
      <c r="X2565" t="e">
        <f>VLOOKUP($D2565,Artslister!$A$1:$W$99,15,FALSE)</f>
        <v>#REF!</v>
      </c>
      <c r="Y2565" t="e">
        <f>VLOOKUP($D2565,Artslister!$A$1:$W$99,17,FALSE)</f>
        <v>#N/A</v>
      </c>
    </row>
    <row r="2566" spans="1:25" hidden="1" x14ac:dyDescent="0.3">
      <c r="A2566" t="s">
        <v>150</v>
      </c>
      <c r="B2566">
        <v>2023</v>
      </c>
      <c r="C2566" s="16" t="s">
        <v>1552</v>
      </c>
      <c r="D2566" t="s">
        <v>1961</v>
      </c>
      <c r="E2566">
        <v>6</v>
      </c>
      <c r="F2566">
        <v>1</v>
      </c>
      <c r="L2566" t="str">
        <f>VLOOKUP($D2566,Artslister!$A$1:$W$99,2,FALSE)</f>
        <v>Primula veris</v>
      </c>
      <c r="M2566">
        <f>VLOOKUP($D2566,Artslister!$A$1:$W$99,3,FALSE)</f>
        <v>101883</v>
      </c>
      <c r="N2566">
        <f>VLOOKUP($D2566,Artslister!$A$1:$W$99,4,FALSE)</f>
        <v>0</v>
      </c>
      <c r="O2566" t="str">
        <f>VLOOKUP($D2566,Artslister!$A$1:$W$99,5,FALSE)</f>
        <v>Plantae</v>
      </c>
      <c r="P2566" t="str">
        <f>VLOOKUP($D2566,Artslister!$A$1:$W$99,6,FALSE)</f>
        <v>Magnoliophyta</v>
      </c>
      <c r="Q2566" t="str">
        <f>VLOOKUP($D2566,Artslister!$A$1:$W$99,7,FALSE)</f>
        <v>Eudicots</v>
      </c>
      <c r="R2566" t="str">
        <f>VLOOKUP($D2566,Artslister!$A$1:$W$99,8,FALSE)</f>
        <v>Ericales</v>
      </c>
      <c r="S2566" t="str">
        <f>VLOOKUP($D2566,Artslister!$A$1:$W$99,9,FALSE)</f>
        <v>Primulaceae</v>
      </c>
      <c r="T2566" t="str">
        <f>VLOOKUP($D2566,Artslister!$A$1:$W$99,10,FALSE)</f>
        <v>Primula</v>
      </c>
      <c r="U2566" t="str">
        <f>VLOOKUP($D2566,Artslister!$A$1:$W$99,11,FALSE)</f>
        <v>veris</v>
      </c>
      <c r="V2566">
        <f>VLOOKUP($D2566,Artslister!$A$1:$W$99,12,FALSE)</f>
        <v>0</v>
      </c>
      <c r="W2566" t="str">
        <f>VLOOKUP($D2566,Artslister!$A$1:$W$99,13,FALSE)</f>
        <v>L.</v>
      </c>
      <c r="X2566" t="e">
        <f>VLOOKUP($D2566,Artslister!$A$1:$W$99,15,FALSE)</f>
        <v>#REF!</v>
      </c>
      <c r="Y2566" t="e">
        <f>VLOOKUP($D2566,Artslister!$A$1:$W$99,17,FALSE)</f>
        <v>#N/A</v>
      </c>
    </row>
    <row r="2567" spans="1:25" hidden="1" x14ac:dyDescent="0.3">
      <c r="A2567" t="s">
        <v>150</v>
      </c>
      <c r="B2567">
        <v>2023</v>
      </c>
      <c r="C2567" s="16" t="s">
        <v>1549</v>
      </c>
      <c r="D2567" t="s">
        <v>1929</v>
      </c>
      <c r="E2567">
        <v>0.1</v>
      </c>
      <c r="G2567">
        <v>1</v>
      </c>
      <c r="L2567" t="str">
        <f>VLOOKUP($D2567,Artslister!$A$1:$W$99,2,FALSE)</f>
        <v>Noccaea caerulescens</v>
      </c>
      <c r="M2567" t="str">
        <f>VLOOKUP($D2567,Artslister!$A$1:$W$99,3,FALSE)</f>
        <v>101278</v>
      </c>
      <c r="N2567" t="str">
        <f>VLOOKUP($D2567,Artslister!$A$1:$W$99,4,FALSE)</f>
        <v>144118</v>
      </c>
      <c r="O2567" t="str">
        <f>VLOOKUP($D2567,Artslister!$A$1:$W$99,5,FALSE)</f>
        <v>Plantae</v>
      </c>
      <c r="P2567" t="str">
        <f>VLOOKUP($D2567,Artslister!$A$1:$W$99,6,FALSE)</f>
        <v>Magnoliophyta</v>
      </c>
      <c r="Q2567" t="str">
        <f>VLOOKUP($D2567,Artslister!$A$1:$W$99,7,FALSE)</f>
        <v>Eudicots</v>
      </c>
      <c r="R2567" t="str">
        <f>VLOOKUP($D2567,Artslister!$A$1:$W$99,8,FALSE)</f>
        <v>Brassicales</v>
      </c>
      <c r="S2567" t="str">
        <f>VLOOKUP($D2567,Artslister!$A$1:$W$99,9,FALSE)</f>
        <v>Brassicaceae</v>
      </c>
      <c r="T2567" t="str">
        <f>VLOOKUP($D2567,Artslister!$A$1:$W$99,10,FALSE)</f>
        <v>Noccaea</v>
      </c>
      <c r="U2567" t="str">
        <f>VLOOKUP($D2567,Artslister!$A$1:$W$99,11,FALSE)</f>
        <v>caerulescens</v>
      </c>
      <c r="V2567">
        <f>VLOOKUP($D2567,Artslister!$A$1:$W$99,12,FALSE)</f>
        <v>0</v>
      </c>
      <c r="W2567" t="str">
        <f>VLOOKUP($D2567,Artslister!$A$1:$W$99,13,FALSE)</f>
        <v>(J.Presl &amp; C.Presl) F.K.Mey.</v>
      </c>
      <c r="X2567" t="e">
        <f>VLOOKUP($D2567,Artslister!$A$1:$W$99,15,FALSE)</f>
        <v>#REF!</v>
      </c>
      <c r="Y2567" t="str">
        <f>VLOOKUP($D2567,Artslister!$A$1:$W$99,17,FALSE)</f>
        <v>PH</v>
      </c>
    </row>
    <row r="2568" spans="1:25" hidden="1" x14ac:dyDescent="0.3">
      <c r="A2568" t="s">
        <v>150</v>
      </c>
      <c r="B2568">
        <v>2023</v>
      </c>
      <c r="C2568" s="16" t="s">
        <v>1549</v>
      </c>
      <c r="D2568" t="s">
        <v>1927</v>
      </c>
      <c r="E2568">
        <v>6</v>
      </c>
      <c r="F2568">
        <v>1</v>
      </c>
      <c r="L2568" t="str">
        <f>VLOOKUP($D2568,Artslister!$A$1:$W$99,2,FALSE)</f>
        <v>Ranunculus polyanthemos</v>
      </c>
      <c r="M2568" t="str">
        <f>VLOOKUP($D2568,Artslister!$A$1:$W$99,3,FALSE)</f>
        <v>103162</v>
      </c>
      <c r="N2568" t="str">
        <f>VLOOKUP($D2568,Artslister!$A$1:$W$99,4,FALSE)</f>
        <v>136513</v>
      </c>
      <c r="O2568" t="str">
        <f>VLOOKUP($D2568,Artslister!$A$1:$W$99,5,FALSE)</f>
        <v>Plantae</v>
      </c>
      <c r="P2568" t="str">
        <f>VLOOKUP($D2568,Artslister!$A$1:$W$99,6,FALSE)</f>
        <v>Magnoliophyta</v>
      </c>
      <c r="Q2568" t="str">
        <f>VLOOKUP($D2568,Artslister!$A$1:$W$99,7,FALSE)</f>
        <v>Eudicots</v>
      </c>
      <c r="R2568" t="str">
        <f>VLOOKUP($D2568,Artslister!$A$1:$W$99,8,FALSE)</f>
        <v>Ranunculales</v>
      </c>
      <c r="S2568" t="str">
        <f>VLOOKUP($D2568,Artslister!$A$1:$W$99,9,FALSE)</f>
        <v>Ranunculaceae</v>
      </c>
      <c r="T2568" t="str">
        <f>VLOOKUP($D2568,Artslister!$A$1:$W$99,10,FALSE)</f>
        <v>Ranunculus</v>
      </c>
      <c r="U2568" t="str">
        <f>VLOOKUP($D2568,Artslister!$A$1:$W$99,11,FALSE)</f>
        <v>polyanthemos</v>
      </c>
      <c r="V2568">
        <f>VLOOKUP($D2568,Artslister!$A$1:$W$99,12,FALSE)</f>
        <v>0</v>
      </c>
      <c r="W2568" t="str">
        <f>VLOOKUP($D2568,Artslister!$A$1:$W$99,13,FALSE)</f>
        <v>L.</v>
      </c>
      <c r="X2568" t="e">
        <f>VLOOKUP($D2568,Artslister!$A$1:$W$99,15,FALSE)</f>
        <v>#REF!</v>
      </c>
      <c r="Y2568" t="e">
        <f>VLOOKUP($D2568,Artslister!$A$1:$W$99,17,FALSE)</f>
        <v>#N/A</v>
      </c>
    </row>
    <row r="2569" spans="1:25" hidden="1" x14ac:dyDescent="0.3">
      <c r="A2569" t="s">
        <v>150</v>
      </c>
      <c r="B2569">
        <v>2023</v>
      </c>
      <c r="C2569" s="16" t="s">
        <v>1550</v>
      </c>
      <c r="D2569" t="s">
        <v>1929</v>
      </c>
      <c r="E2569">
        <v>0.1</v>
      </c>
      <c r="G2569">
        <v>1</v>
      </c>
      <c r="L2569" t="str">
        <f>VLOOKUP($D2569,Artslister!$A$1:$W$99,2,FALSE)</f>
        <v>Noccaea caerulescens</v>
      </c>
      <c r="M2569" t="str">
        <f>VLOOKUP($D2569,Artslister!$A$1:$W$99,3,FALSE)</f>
        <v>101278</v>
      </c>
      <c r="N2569" t="str">
        <f>VLOOKUP($D2569,Artslister!$A$1:$W$99,4,FALSE)</f>
        <v>144118</v>
      </c>
      <c r="O2569" t="str">
        <f>VLOOKUP($D2569,Artslister!$A$1:$W$99,5,FALSE)</f>
        <v>Plantae</v>
      </c>
      <c r="P2569" t="str">
        <f>VLOOKUP($D2569,Artslister!$A$1:$W$99,6,FALSE)</f>
        <v>Magnoliophyta</v>
      </c>
      <c r="Q2569" t="str">
        <f>VLOOKUP($D2569,Artslister!$A$1:$W$99,7,FALSE)</f>
        <v>Eudicots</v>
      </c>
      <c r="R2569" t="str">
        <f>VLOOKUP($D2569,Artslister!$A$1:$W$99,8,FALSE)</f>
        <v>Brassicales</v>
      </c>
      <c r="S2569" t="str">
        <f>VLOOKUP($D2569,Artslister!$A$1:$W$99,9,FALSE)</f>
        <v>Brassicaceae</v>
      </c>
      <c r="T2569" t="str">
        <f>VLOOKUP($D2569,Artslister!$A$1:$W$99,10,FALSE)</f>
        <v>Noccaea</v>
      </c>
      <c r="U2569" t="str">
        <f>VLOOKUP($D2569,Artslister!$A$1:$W$99,11,FALSE)</f>
        <v>caerulescens</v>
      </c>
      <c r="V2569">
        <f>VLOOKUP($D2569,Artslister!$A$1:$W$99,12,FALSE)</f>
        <v>0</v>
      </c>
      <c r="W2569" t="str">
        <f>VLOOKUP($D2569,Artslister!$A$1:$W$99,13,FALSE)</f>
        <v>(J.Presl &amp; C.Presl) F.K.Mey.</v>
      </c>
      <c r="X2569" t="e">
        <f>VLOOKUP($D2569,Artslister!$A$1:$W$99,15,FALSE)</f>
        <v>#REF!</v>
      </c>
      <c r="Y2569" t="str">
        <f>VLOOKUP($D2569,Artslister!$A$1:$W$99,17,FALSE)</f>
        <v>PH</v>
      </c>
    </row>
    <row r="2570" spans="1:25" hidden="1" x14ac:dyDescent="0.3">
      <c r="A2570" t="s">
        <v>150</v>
      </c>
      <c r="B2570">
        <v>2023</v>
      </c>
      <c r="C2570" s="16" t="s">
        <v>1550</v>
      </c>
      <c r="D2570" t="s">
        <v>1927</v>
      </c>
      <c r="E2570">
        <v>6</v>
      </c>
      <c r="F2570">
        <v>1</v>
      </c>
      <c r="L2570" t="str">
        <f>VLOOKUP($D2570,Artslister!$A$1:$W$99,2,FALSE)</f>
        <v>Ranunculus polyanthemos</v>
      </c>
      <c r="M2570" t="str">
        <f>VLOOKUP($D2570,Artslister!$A$1:$W$99,3,FALSE)</f>
        <v>103162</v>
      </c>
      <c r="N2570" t="str">
        <f>VLOOKUP($D2570,Artslister!$A$1:$W$99,4,FALSE)</f>
        <v>136513</v>
      </c>
      <c r="O2570" t="str">
        <f>VLOOKUP($D2570,Artslister!$A$1:$W$99,5,FALSE)</f>
        <v>Plantae</v>
      </c>
      <c r="P2570" t="str">
        <f>VLOOKUP($D2570,Artslister!$A$1:$W$99,6,FALSE)</f>
        <v>Magnoliophyta</v>
      </c>
      <c r="Q2570" t="str">
        <f>VLOOKUP($D2570,Artslister!$A$1:$W$99,7,FALSE)</f>
        <v>Eudicots</v>
      </c>
      <c r="R2570" t="str">
        <f>VLOOKUP($D2570,Artslister!$A$1:$W$99,8,FALSE)</f>
        <v>Ranunculales</v>
      </c>
      <c r="S2570" t="str">
        <f>VLOOKUP($D2570,Artslister!$A$1:$W$99,9,FALSE)</f>
        <v>Ranunculaceae</v>
      </c>
      <c r="T2570" t="str">
        <f>VLOOKUP($D2570,Artslister!$A$1:$W$99,10,FALSE)</f>
        <v>Ranunculus</v>
      </c>
      <c r="U2570" t="str">
        <f>VLOOKUP($D2570,Artslister!$A$1:$W$99,11,FALSE)</f>
        <v>polyanthemos</v>
      </c>
      <c r="V2570">
        <f>VLOOKUP($D2570,Artslister!$A$1:$W$99,12,FALSE)</f>
        <v>0</v>
      </c>
      <c r="W2570" t="str">
        <f>VLOOKUP($D2570,Artslister!$A$1:$W$99,13,FALSE)</f>
        <v>L.</v>
      </c>
      <c r="X2570" t="e">
        <f>VLOOKUP($D2570,Artslister!$A$1:$W$99,15,FALSE)</f>
        <v>#REF!</v>
      </c>
      <c r="Y2570" t="e">
        <f>VLOOKUP($D2570,Artslister!$A$1:$W$99,17,FALSE)</f>
        <v>#N/A</v>
      </c>
    </row>
    <row r="2571" spans="1:25" hidden="1" x14ac:dyDescent="0.3">
      <c r="A2571" t="s">
        <v>150</v>
      </c>
      <c r="B2571">
        <v>2023</v>
      </c>
      <c r="C2571" s="16" t="s">
        <v>1547</v>
      </c>
      <c r="D2571" t="s">
        <v>1928</v>
      </c>
      <c r="E2571">
        <v>2</v>
      </c>
      <c r="L2571" t="str">
        <f>VLOOKUP($D2571,Artslister!$A$1:$W$99,2,FALSE)</f>
        <v>Rosa sp.</v>
      </c>
      <c r="M2571" t="str">
        <f>VLOOKUP($D2571,Artslister!$A$1:$W$99,3,FALSE)</f>
        <v>103384</v>
      </c>
      <c r="N2571" t="str">
        <f>VLOOKUP($D2571,Artslister!$A$1:$W$99,4,FALSE)</f>
        <v>63344</v>
      </c>
      <c r="O2571" t="str">
        <f>VLOOKUP($D2571,Artslister!$A$1:$W$99,5,FALSE)</f>
        <v>Plantae</v>
      </c>
      <c r="P2571" t="str">
        <f>VLOOKUP($D2571,Artslister!$A$1:$W$99,6,FALSE)</f>
        <v>Magnoliophyta</v>
      </c>
      <c r="Q2571" t="str">
        <f>VLOOKUP($D2571,Artslister!$A$1:$W$99,7,FALSE)</f>
        <v>Eudicots</v>
      </c>
      <c r="R2571" t="str">
        <f>VLOOKUP($D2571,Artslister!$A$1:$W$99,8,FALSE)</f>
        <v>Rosales</v>
      </c>
      <c r="S2571" t="str">
        <f>VLOOKUP($D2571,Artslister!$A$1:$W$99,9,FALSE)</f>
        <v>Rosaceae</v>
      </c>
      <c r="T2571" t="str">
        <f>VLOOKUP($D2571,Artslister!$A$1:$W$99,10,FALSE)</f>
        <v>Rosa</v>
      </c>
      <c r="U2571">
        <f>VLOOKUP($D2571,Artslister!$A$1:$W$99,11,FALSE)</f>
        <v>0</v>
      </c>
      <c r="V2571">
        <f>VLOOKUP($D2571,Artslister!$A$1:$W$99,12,FALSE)</f>
        <v>0</v>
      </c>
      <c r="W2571" t="str">
        <f>VLOOKUP($D2571,Artslister!$A$1:$W$99,13,FALSE)</f>
        <v>L.</v>
      </c>
      <c r="X2571" t="e">
        <f>VLOOKUP($D2571,Artslister!$A$1:$W$99,15,FALSE)</f>
        <v>#REF!</v>
      </c>
      <c r="Y2571" t="e">
        <f>VLOOKUP($D2571,Artslister!$A$1:$W$99,17,FALSE)</f>
        <v>#N/A</v>
      </c>
    </row>
    <row r="2572" spans="1:25" hidden="1" x14ac:dyDescent="0.3">
      <c r="A2572" t="s">
        <v>150</v>
      </c>
      <c r="B2572">
        <v>2023</v>
      </c>
      <c r="C2572" s="16" t="s">
        <v>1547</v>
      </c>
      <c r="D2572" t="s">
        <v>1929</v>
      </c>
      <c r="E2572">
        <v>0.1</v>
      </c>
      <c r="G2572">
        <v>1</v>
      </c>
      <c r="L2572" t="str">
        <f>VLOOKUP($D2572,Artslister!$A$1:$W$99,2,FALSE)</f>
        <v>Noccaea caerulescens</v>
      </c>
      <c r="M2572" t="str">
        <f>VLOOKUP($D2572,Artslister!$A$1:$W$99,3,FALSE)</f>
        <v>101278</v>
      </c>
      <c r="N2572" t="str">
        <f>VLOOKUP($D2572,Artslister!$A$1:$W$99,4,FALSE)</f>
        <v>144118</v>
      </c>
      <c r="O2572" t="str">
        <f>VLOOKUP($D2572,Artslister!$A$1:$W$99,5,FALSE)</f>
        <v>Plantae</v>
      </c>
      <c r="P2572" t="str">
        <f>VLOOKUP($D2572,Artslister!$A$1:$W$99,6,FALSE)</f>
        <v>Magnoliophyta</v>
      </c>
      <c r="Q2572" t="str">
        <f>VLOOKUP($D2572,Artslister!$A$1:$W$99,7,FALSE)</f>
        <v>Eudicots</v>
      </c>
      <c r="R2572" t="str">
        <f>VLOOKUP($D2572,Artslister!$A$1:$W$99,8,FALSE)</f>
        <v>Brassicales</v>
      </c>
      <c r="S2572" t="str">
        <f>VLOOKUP($D2572,Artslister!$A$1:$W$99,9,FALSE)</f>
        <v>Brassicaceae</v>
      </c>
      <c r="T2572" t="str">
        <f>VLOOKUP($D2572,Artslister!$A$1:$W$99,10,FALSE)</f>
        <v>Noccaea</v>
      </c>
      <c r="U2572" t="str">
        <f>VLOOKUP($D2572,Artslister!$A$1:$W$99,11,FALSE)</f>
        <v>caerulescens</v>
      </c>
      <c r="V2572">
        <f>VLOOKUP($D2572,Artslister!$A$1:$W$99,12,FALSE)</f>
        <v>0</v>
      </c>
      <c r="W2572" t="str">
        <f>VLOOKUP($D2572,Artslister!$A$1:$W$99,13,FALSE)</f>
        <v>(J.Presl &amp; C.Presl) F.K.Mey.</v>
      </c>
      <c r="X2572" t="e">
        <f>VLOOKUP($D2572,Artslister!$A$1:$W$99,15,FALSE)</f>
        <v>#REF!</v>
      </c>
      <c r="Y2572" t="str">
        <f>VLOOKUP($D2572,Artslister!$A$1:$W$99,17,FALSE)</f>
        <v>PH</v>
      </c>
    </row>
    <row r="2573" spans="1:25" hidden="1" x14ac:dyDescent="0.3">
      <c r="A2573" t="s">
        <v>150</v>
      </c>
      <c r="B2573">
        <v>2023</v>
      </c>
      <c r="C2573" s="16" t="s">
        <v>1547</v>
      </c>
      <c r="D2573" t="s">
        <v>1927</v>
      </c>
      <c r="E2573">
        <v>2</v>
      </c>
      <c r="F2573">
        <v>1</v>
      </c>
      <c r="L2573" t="str">
        <f>VLOOKUP($D2573,Artslister!$A$1:$W$99,2,FALSE)</f>
        <v>Ranunculus polyanthemos</v>
      </c>
      <c r="M2573" t="str">
        <f>VLOOKUP($D2573,Artslister!$A$1:$W$99,3,FALSE)</f>
        <v>103162</v>
      </c>
      <c r="N2573" t="str">
        <f>VLOOKUP($D2573,Artslister!$A$1:$W$99,4,FALSE)</f>
        <v>136513</v>
      </c>
      <c r="O2573" t="str">
        <f>VLOOKUP($D2573,Artslister!$A$1:$W$99,5,FALSE)</f>
        <v>Plantae</v>
      </c>
      <c r="P2573" t="str">
        <f>VLOOKUP($D2573,Artslister!$A$1:$W$99,6,FALSE)</f>
        <v>Magnoliophyta</v>
      </c>
      <c r="Q2573" t="str">
        <f>VLOOKUP($D2573,Artslister!$A$1:$W$99,7,FALSE)</f>
        <v>Eudicots</v>
      </c>
      <c r="R2573" t="str">
        <f>VLOOKUP($D2573,Artslister!$A$1:$W$99,8,FALSE)</f>
        <v>Ranunculales</v>
      </c>
      <c r="S2573" t="str">
        <f>VLOOKUP($D2573,Artslister!$A$1:$W$99,9,FALSE)</f>
        <v>Ranunculaceae</v>
      </c>
      <c r="T2573" t="str">
        <f>VLOOKUP($D2573,Artslister!$A$1:$W$99,10,FALSE)</f>
        <v>Ranunculus</v>
      </c>
      <c r="U2573" t="str">
        <f>VLOOKUP($D2573,Artslister!$A$1:$W$99,11,FALSE)</f>
        <v>polyanthemos</v>
      </c>
      <c r="V2573">
        <f>VLOOKUP($D2573,Artslister!$A$1:$W$99,12,FALSE)</f>
        <v>0</v>
      </c>
      <c r="W2573" t="str">
        <f>VLOOKUP($D2573,Artslister!$A$1:$W$99,13,FALSE)</f>
        <v>L.</v>
      </c>
      <c r="X2573" t="e">
        <f>VLOOKUP($D2573,Artslister!$A$1:$W$99,15,FALSE)</f>
        <v>#REF!</v>
      </c>
      <c r="Y2573" t="e">
        <f>VLOOKUP($D2573,Artslister!$A$1:$W$99,17,FALSE)</f>
        <v>#N/A</v>
      </c>
    </row>
    <row r="2574" spans="1:25" hidden="1" x14ac:dyDescent="0.3">
      <c r="A2574" t="s">
        <v>150</v>
      </c>
      <c r="B2574">
        <v>2023</v>
      </c>
      <c r="C2574" s="16" t="s">
        <v>1546</v>
      </c>
      <c r="D2574" t="s">
        <v>1929</v>
      </c>
      <c r="E2574">
        <v>2</v>
      </c>
      <c r="G2574">
        <v>1</v>
      </c>
      <c r="L2574" t="str">
        <f>VLOOKUP($D2574,Artslister!$A$1:$W$99,2,FALSE)</f>
        <v>Noccaea caerulescens</v>
      </c>
      <c r="M2574" t="str">
        <f>VLOOKUP($D2574,Artslister!$A$1:$W$99,3,FALSE)</f>
        <v>101278</v>
      </c>
      <c r="N2574" t="str">
        <f>VLOOKUP($D2574,Artslister!$A$1:$W$99,4,FALSE)</f>
        <v>144118</v>
      </c>
      <c r="O2574" t="str">
        <f>VLOOKUP($D2574,Artslister!$A$1:$W$99,5,FALSE)</f>
        <v>Plantae</v>
      </c>
      <c r="P2574" t="str">
        <f>VLOOKUP($D2574,Artslister!$A$1:$W$99,6,FALSE)</f>
        <v>Magnoliophyta</v>
      </c>
      <c r="Q2574" t="str">
        <f>VLOOKUP($D2574,Artslister!$A$1:$W$99,7,FALSE)</f>
        <v>Eudicots</v>
      </c>
      <c r="R2574" t="str">
        <f>VLOOKUP($D2574,Artslister!$A$1:$W$99,8,FALSE)</f>
        <v>Brassicales</v>
      </c>
      <c r="S2574" t="str">
        <f>VLOOKUP($D2574,Artslister!$A$1:$W$99,9,FALSE)</f>
        <v>Brassicaceae</v>
      </c>
      <c r="T2574" t="str">
        <f>VLOOKUP($D2574,Artslister!$A$1:$W$99,10,FALSE)</f>
        <v>Noccaea</v>
      </c>
      <c r="U2574" t="str">
        <f>VLOOKUP($D2574,Artslister!$A$1:$W$99,11,FALSE)</f>
        <v>caerulescens</v>
      </c>
      <c r="V2574">
        <f>VLOOKUP($D2574,Artslister!$A$1:$W$99,12,FALSE)</f>
        <v>0</v>
      </c>
      <c r="W2574" t="str">
        <f>VLOOKUP($D2574,Artslister!$A$1:$W$99,13,FALSE)</f>
        <v>(J.Presl &amp; C.Presl) F.K.Mey.</v>
      </c>
      <c r="X2574" t="e">
        <f>VLOOKUP($D2574,Artslister!$A$1:$W$99,15,FALSE)</f>
        <v>#REF!</v>
      </c>
      <c r="Y2574" t="str">
        <f>VLOOKUP($D2574,Artslister!$A$1:$W$99,17,FALSE)</f>
        <v>PH</v>
      </c>
    </row>
    <row r="2575" spans="1:25" hidden="1" x14ac:dyDescent="0.3">
      <c r="A2575" t="s">
        <v>150</v>
      </c>
      <c r="B2575">
        <v>2023</v>
      </c>
      <c r="C2575" s="16" t="s">
        <v>1546</v>
      </c>
      <c r="D2575" t="s">
        <v>1927</v>
      </c>
      <c r="E2575">
        <v>4</v>
      </c>
      <c r="F2575">
        <v>1</v>
      </c>
      <c r="L2575" t="str">
        <f>VLOOKUP($D2575,Artslister!$A$1:$W$99,2,FALSE)</f>
        <v>Ranunculus polyanthemos</v>
      </c>
      <c r="M2575" t="str">
        <f>VLOOKUP($D2575,Artslister!$A$1:$W$99,3,FALSE)</f>
        <v>103162</v>
      </c>
      <c r="N2575" t="str">
        <f>VLOOKUP($D2575,Artslister!$A$1:$W$99,4,FALSE)</f>
        <v>136513</v>
      </c>
      <c r="O2575" t="str">
        <f>VLOOKUP($D2575,Artslister!$A$1:$W$99,5,FALSE)</f>
        <v>Plantae</v>
      </c>
      <c r="P2575" t="str">
        <f>VLOOKUP($D2575,Artslister!$A$1:$W$99,6,FALSE)</f>
        <v>Magnoliophyta</v>
      </c>
      <c r="Q2575" t="str">
        <f>VLOOKUP($D2575,Artslister!$A$1:$W$99,7,FALSE)</f>
        <v>Eudicots</v>
      </c>
      <c r="R2575" t="str">
        <f>VLOOKUP($D2575,Artslister!$A$1:$W$99,8,FALSE)</f>
        <v>Ranunculales</v>
      </c>
      <c r="S2575" t="str">
        <f>VLOOKUP($D2575,Artslister!$A$1:$W$99,9,FALSE)</f>
        <v>Ranunculaceae</v>
      </c>
      <c r="T2575" t="str">
        <f>VLOOKUP($D2575,Artslister!$A$1:$W$99,10,FALSE)</f>
        <v>Ranunculus</v>
      </c>
      <c r="U2575" t="str">
        <f>VLOOKUP($D2575,Artslister!$A$1:$W$99,11,FALSE)</f>
        <v>polyanthemos</v>
      </c>
      <c r="V2575">
        <f>VLOOKUP($D2575,Artslister!$A$1:$W$99,12,FALSE)</f>
        <v>0</v>
      </c>
      <c r="W2575" t="str">
        <f>VLOOKUP($D2575,Artslister!$A$1:$W$99,13,FALSE)</f>
        <v>L.</v>
      </c>
      <c r="X2575" t="e">
        <f>VLOOKUP($D2575,Artslister!$A$1:$W$99,15,FALSE)</f>
        <v>#REF!</v>
      </c>
      <c r="Y2575" t="e">
        <f>VLOOKUP($D2575,Artslister!$A$1:$W$99,17,FALSE)</f>
        <v>#N/A</v>
      </c>
    </row>
    <row r="2576" spans="1:25" hidden="1" x14ac:dyDescent="0.3">
      <c r="A2576" t="s">
        <v>150</v>
      </c>
      <c r="B2576">
        <v>2023</v>
      </c>
      <c r="C2576" s="16" t="s">
        <v>1546</v>
      </c>
      <c r="D2576" t="s">
        <v>1961</v>
      </c>
      <c r="E2576">
        <v>1</v>
      </c>
      <c r="F2576">
        <v>1</v>
      </c>
      <c r="L2576" t="str">
        <f>VLOOKUP($D2576,Artslister!$A$1:$W$99,2,FALSE)</f>
        <v>Primula veris</v>
      </c>
      <c r="M2576">
        <f>VLOOKUP($D2576,Artslister!$A$1:$W$99,3,FALSE)</f>
        <v>101883</v>
      </c>
      <c r="N2576">
        <f>VLOOKUP($D2576,Artslister!$A$1:$W$99,4,FALSE)</f>
        <v>0</v>
      </c>
      <c r="O2576" t="str">
        <f>VLOOKUP($D2576,Artslister!$A$1:$W$99,5,FALSE)</f>
        <v>Plantae</v>
      </c>
      <c r="P2576" t="str">
        <f>VLOOKUP($D2576,Artslister!$A$1:$W$99,6,FALSE)</f>
        <v>Magnoliophyta</v>
      </c>
      <c r="Q2576" t="str">
        <f>VLOOKUP($D2576,Artslister!$A$1:$W$99,7,FALSE)</f>
        <v>Eudicots</v>
      </c>
      <c r="R2576" t="str">
        <f>VLOOKUP($D2576,Artslister!$A$1:$W$99,8,FALSE)</f>
        <v>Ericales</v>
      </c>
      <c r="S2576" t="str">
        <f>VLOOKUP($D2576,Artslister!$A$1:$W$99,9,FALSE)</f>
        <v>Primulaceae</v>
      </c>
      <c r="T2576" t="str">
        <f>VLOOKUP($D2576,Artslister!$A$1:$W$99,10,FALSE)</f>
        <v>Primula</v>
      </c>
      <c r="U2576" t="str">
        <f>VLOOKUP($D2576,Artslister!$A$1:$W$99,11,FALSE)</f>
        <v>veris</v>
      </c>
      <c r="V2576">
        <f>VLOOKUP($D2576,Artslister!$A$1:$W$99,12,FALSE)</f>
        <v>0</v>
      </c>
      <c r="W2576" t="str">
        <f>VLOOKUP($D2576,Artslister!$A$1:$W$99,13,FALSE)</f>
        <v>L.</v>
      </c>
      <c r="X2576" t="e">
        <f>VLOOKUP($D2576,Artslister!$A$1:$W$99,15,FALSE)</f>
        <v>#REF!</v>
      </c>
      <c r="Y2576" t="e">
        <f>VLOOKUP($D2576,Artslister!$A$1:$W$99,17,FALSE)</f>
        <v>#N/A</v>
      </c>
    </row>
    <row r="2577" spans="1:25" hidden="1" x14ac:dyDescent="0.3">
      <c r="A2577" t="s">
        <v>139</v>
      </c>
      <c r="B2577">
        <v>2023</v>
      </c>
      <c r="C2577" t="s">
        <v>1254</v>
      </c>
      <c r="D2577" t="s">
        <v>1937</v>
      </c>
      <c r="E2577">
        <v>3</v>
      </c>
      <c r="F2577">
        <v>1</v>
      </c>
      <c r="L2577" t="str">
        <f>VLOOKUP($D2577,Artslister!$A$1:$W$99,2,FALSE)</f>
        <v>Avenula pratensis</v>
      </c>
      <c r="M2577">
        <f>VLOOKUP($D2577,Artslister!$A$1:$W$99,3,FALSE)</f>
        <v>99921</v>
      </c>
      <c r="N2577">
        <f>VLOOKUP($D2577,Artslister!$A$1:$W$99,4,FALSE)</f>
        <v>0</v>
      </c>
      <c r="O2577" t="str">
        <f>VLOOKUP($D2577,Artslister!$A$1:$W$99,5,FALSE)</f>
        <v>Plantae</v>
      </c>
      <c r="P2577" t="str">
        <f>VLOOKUP($D2577,Artslister!$A$1:$W$99,6,FALSE)</f>
        <v>Magnoliophyta</v>
      </c>
      <c r="Q2577" t="str">
        <f>VLOOKUP($D2577,Artslister!$A$1:$W$99,7,FALSE)</f>
        <v>Monocots</v>
      </c>
      <c r="R2577" t="str">
        <f>VLOOKUP($D2577,Artslister!$A$1:$W$99,8,FALSE)</f>
        <v>Poales</v>
      </c>
      <c r="S2577" t="str">
        <f>VLOOKUP($D2577,Artslister!$A$1:$W$99,9,FALSE)</f>
        <v>Poaceae</v>
      </c>
      <c r="T2577" t="str">
        <f>VLOOKUP($D2577,Artslister!$A$1:$W$99,10,FALSE)</f>
        <v>Avenula</v>
      </c>
      <c r="U2577" t="str">
        <f>VLOOKUP($D2577,Artslister!$A$1:$W$99,11,FALSE)</f>
        <v>pratensis</v>
      </c>
      <c r="V2577">
        <f>VLOOKUP($D2577,Artslister!$A$1:$W$99,12,FALSE)</f>
        <v>0</v>
      </c>
      <c r="W2577" t="str">
        <f>VLOOKUP($D2577,Artslister!$A$1:$W$99,13,FALSE)</f>
        <v>(L.) Dumort.</v>
      </c>
      <c r="X2577" t="e">
        <f>VLOOKUP($D2577,Artslister!$A$1:$W$99,15,FALSE)</f>
        <v>#REF!</v>
      </c>
      <c r="Y2577" t="e">
        <f>VLOOKUP($D2577,Artslister!$A$1:$W$99,17,FALSE)</f>
        <v>#N/A</v>
      </c>
    </row>
    <row r="2578" spans="1:25" hidden="1" x14ac:dyDescent="0.3">
      <c r="A2578" t="s">
        <v>139</v>
      </c>
      <c r="B2578">
        <v>2023</v>
      </c>
      <c r="C2578" t="s">
        <v>1243</v>
      </c>
      <c r="D2578" t="s">
        <v>1928</v>
      </c>
      <c r="E2578">
        <v>10</v>
      </c>
      <c r="H2578">
        <v>1</v>
      </c>
      <c r="L2578" t="str">
        <f>VLOOKUP($D2578,Artslister!$A$1:$W$99,2,FALSE)</f>
        <v>Rosa sp.</v>
      </c>
      <c r="M2578" t="str">
        <f>VLOOKUP($D2578,Artslister!$A$1:$W$99,3,FALSE)</f>
        <v>103384</v>
      </c>
      <c r="N2578" t="str">
        <f>VLOOKUP($D2578,Artslister!$A$1:$W$99,4,FALSE)</f>
        <v>63344</v>
      </c>
      <c r="O2578" t="str">
        <f>VLOOKUP($D2578,Artslister!$A$1:$W$99,5,FALSE)</f>
        <v>Plantae</v>
      </c>
      <c r="P2578" t="str">
        <f>VLOOKUP($D2578,Artslister!$A$1:$W$99,6,FALSE)</f>
        <v>Magnoliophyta</v>
      </c>
      <c r="Q2578" t="str">
        <f>VLOOKUP($D2578,Artslister!$A$1:$W$99,7,FALSE)</f>
        <v>Eudicots</v>
      </c>
      <c r="R2578" t="str">
        <f>VLOOKUP($D2578,Artslister!$A$1:$W$99,8,FALSE)</f>
        <v>Rosales</v>
      </c>
      <c r="S2578" t="str">
        <f>VLOOKUP($D2578,Artslister!$A$1:$W$99,9,FALSE)</f>
        <v>Rosaceae</v>
      </c>
      <c r="T2578" t="str">
        <f>VLOOKUP($D2578,Artslister!$A$1:$W$99,10,FALSE)</f>
        <v>Rosa</v>
      </c>
      <c r="U2578">
        <f>VLOOKUP($D2578,Artslister!$A$1:$W$99,11,FALSE)</f>
        <v>0</v>
      </c>
      <c r="V2578">
        <f>VLOOKUP($D2578,Artslister!$A$1:$W$99,12,FALSE)</f>
        <v>0</v>
      </c>
      <c r="W2578" t="str">
        <f>VLOOKUP($D2578,Artslister!$A$1:$W$99,13,FALSE)</f>
        <v>L.</v>
      </c>
      <c r="X2578" t="e">
        <f>VLOOKUP($D2578,Artslister!$A$1:$W$99,15,FALSE)</f>
        <v>#REF!</v>
      </c>
      <c r="Y2578" t="e">
        <f>VLOOKUP($D2578,Artslister!$A$1:$W$99,17,FALSE)</f>
        <v>#N/A</v>
      </c>
    </row>
    <row r="2579" spans="1:25" hidden="1" x14ac:dyDescent="0.3">
      <c r="A2579" t="s">
        <v>139</v>
      </c>
      <c r="B2579">
        <v>2023</v>
      </c>
      <c r="C2579" t="s">
        <v>1243</v>
      </c>
      <c r="D2579" t="s">
        <v>1938</v>
      </c>
      <c r="E2579">
        <v>2</v>
      </c>
      <c r="H2579">
        <v>1</v>
      </c>
      <c r="L2579" t="str">
        <f>VLOOKUP($D2579,Artslister!$A$1:$W$99,2,FALSE)</f>
        <v>Rhamnus cathartica</v>
      </c>
      <c r="M2579" t="str">
        <f>VLOOKUP($D2579,Artslister!$A$1:$W$99,3,FALSE)</f>
        <v>141635</v>
      </c>
      <c r="N2579" t="str">
        <f>VLOOKUP($D2579,Artslister!$A$1:$W$99,4,FALSE)</f>
        <v>100403</v>
      </c>
      <c r="O2579" t="str">
        <f>VLOOKUP($D2579,Artslister!$A$1:$W$99,5,FALSE)</f>
        <v>Plantae</v>
      </c>
      <c r="P2579" t="str">
        <f>VLOOKUP($D2579,Artslister!$A$1:$W$99,6,FALSE)</f>
        <v>Magnoliophyta</v>
      </c>
      <c r="Q2579" t="str">
        <f>VLOOKUP($D2579,Artslister!$A$1:$W$99,7,FALSE)</f>
        <v>Eudicots</v>
      </c>
      <c r="R2579" t="str">
        <f>VLOOKUP($D2579,Artslister!$A$1:$W$99,8,FALSE)</f>
        <v>Rosales</v>
      </c>
      <c r="S2579" t="str">
        <f>VLOOKUP($D2579,Artslister!$A$1:$W$99,9,FALSE)</f>
        <v>Rhamnaceae</v>
      </c>
      <c r="T2579" t="str">
        <f>VLOOKUP($D2579,Artslister!$A$1:$W$99,10,FALSE)</f>
        <v>Rhamnus</v>
      </c>
      <c r="U2579" t="str">
        <f>VLOOKUP($D2579,Artslister!$A$1:$W$99,11,FALSE)</f>
        <v>cathartica</v>
      </c>
      <c r="V2579">
        <f>VLOOKUP($D2579,Artslister!$A$1:$W$99,12,FALSE)</f>
        <v>0</v>
      </c>
      <c r="W2579" t="str">
        <f>VLOOKUP($D2579,Artslister!$A$1:$W$99,13,FALSE)</f>
        <v>L.</v>
      </c>
      <c r="X2579" t="e">
        <f>VLOOKUP($D2579,Artslister!$A$1:$W$99,15,FALSE)</f>
        <v>#REF!</v>
      </c>
      <c r="Y2579" t="e">
        <f>VLOOKUP($D2579,Artslister!$A$1:$W$99,17,FALSE)</f>
        <v>#N/A</v>
      </c>
    </row>
    <row r="2580" spans="1:25" hidden="1" x14ac:dyDescent="0.3">
      <c r="A2580" t="s">
        <v>139</v>
      </c>
      <c r="B2580">
        <v>2023</v>
      </c>
      <c r="C2580" t="s">
        <v>1243</v>
      </c>
      <c r="D2580" t="s">
        <v>1930</v>
      </c>
      <c r="E2580">
        <v>1</v>
      </c>
      <c r="F2580">
        <v>1</v>
      </c>
      <c r="L2580" t="str">
        <f>VLOOKUP($D2580,Artslister!$A$1:$W$99,2,FALSE)</f>
        <v>Fragaria viridis</v>
      </c>
      <c r="M2580">
        <f>VLOOKUP($D2580,Artslister!$A$1:$W$99,3,FALSE)</f>
        <v>103318</v>
      </c>
      <c r="N2580">
        <f>VLOOKUP($D2580,Artslister!$A$1:$W$99,4,FALSE)</f>
        <v>0</v>
      </c>
      <c r="O2580" t="str">
        <f>VLOOKUP($D2580,Artslister!$A$1:$W$99,5,FALSE)</f>
        <v>Plantae</v>
      </c>
      <c r="P2580" t="str">
        <f>VLOOKUP($D2580,Artslister!$A$1:$W$99,6,FALSE)</f>
        <v>Magnoliophyta</v>
      </c>
      <c r="Q2580" t="str">
        <f>VLOOKUP($D2580,Artslister!$A$1:$W$99,7,FALSE)</f>
        <v>Eudicots</v>
      </c>
      <c r="R2580" t="str">
        <f>VLOOKUP($D2580,Artslister!$A$1:$W$99,8,FALSE)</f>
        <v>Rosales</v>
      </c>
      <c r="S2580" t="str">
        <f>VLOOKUP($D2580,Artslister!$A$1:$W$99,9,FALSE)</f>
        <v>Rosaceae</v>
      </c>
      <c r="T2580" t="str">
        <f>VLOOKUP($D2580,Artslister!$A$1:$W$99,10,FALSE)</f>
        <v>Fragaria</v>
      </c>
      <c r="U2580" t="str">
        <f>VLOOKUP($D2580,Artslister!$A$1:$W$99,11,FALSE)</f>
        <v>viridis</v>
      </c>
      <c r="V2580">
        <f>VLOOKUP($D2580,Artslister!$A$1:$W$99,12,FALSE)</f>
        <v>0</v>
      </c>
      <c r="W2580" t="str">
        <f>VLOOKUP($D2580,Artslister!$A$1:$W$99,13,FALSE)</f>
        <v>Weston</v>
      </c>
      <c r="X2580" t="e">
        <f>VLOOKUP($D2580,Artslister!$A$1:$W$99,15,FALSE)</f>
        <v>#REF!</v>
      </c>
      <c r="Y2580" t="e">
        <f>VLOOKUP($D2580,Artslister!$A$1:$W$99,17,FALSE)</f>
        <v>#N/A</v>
      </c>
    </row>
    <row r="2581" spans="1:25" hidden="1" x14ac:dyDescent="0.3">
      <c r="A2581" t="s">
        <v>139</v>
      </c>
      <c r="B2581">
        <v>2023</v>
      </c>
      <c r="C2581" t="s">
        <v>1244</v>
      </c>
      <c r="D2581" t="s">
        <v>1937</v>
      </c>
      <c r="E2581">
        <v>3</v>
      </c>
      <c r="F2581">
        <v>1</v>
      </c>
      <c r="L2581" t="str">
        <f>VLOOKUP($D2581,Artslister!$A$1:$W$99,2,FALSE)</f>
        <v>Avenula pratensis</v>
      </c>
      <c r="M2581">
        <f>VLOOKUP($D2581,Artslister!$A$1:$W$99,3,FALSE)</f>
        <v>99921</v>
      </c>
      <c r="N2581">
        <f>VLOOKUP($D2581,Artslister!$A$1:$W$99,4,FALSE)</f>
        <v>0</v>
      </c>
      <c r="O2581" t="str">
        <f>VLOOKUP($D2581,Artslister!$A$1:$W$99,5,FALSE)</f>
        <v>Plantae</v>
      </c>
      <c r="P2581" t="str">
        <f>VLOOKUP($D2581,Artslister!$A$1:$W$99,6,FALSE)</f>
        <v>Magnoliophyta</v>
      </c>
      <c r="Q2581" t="str">
        <f>VLOOKUP($D2581,Artslister!$A$1:$W$99,7,FALSE)</f>
        <v>Monocots</v>
      </c>
      <c r="R2581" t="str">
        <f>VLOOKUP($D2581,Artslister!$A$1:$W$99,8,FALSE)</f>
        <v>Poales</v>
      </c>
      <c r="S2581" t="str">
        <f>VLOOKUP($D2581,Artslister!$A$1:$W$99,9,FALSE)</f>
        <v>Poaceae</v>
      </c>
      <c r="T2581" t="str">
        <f>VLOOKUP($D2581,Artslister!$A$1:$W$99,10,FALSE)</f>
        <v>Avenula</v>
      </c>
      <c r="U2581" t="str">
        <f>VLOOKUP($D2581,Artslister!$A$1:$W$99,11,FALSE)</f>
        <v>pratensis</v>
      </c>
      <c r="V2581">
        <f>VLOOKUP($D2581,Artslister!$A$1:$W$99,12,FALSE)</f>
        <v>0</v>
      </c>
      <c r="W2581" t="str">
        <f>VLOOKUP($D2581,Artslister!$A$1:$W$99,13,FALSE)</f>
        <v>(L.) Dumort.</v>
      </c>
      <c r="X2581" t="e">
        <f>VLOOKUP($D2581,Artslister!$A$1:$W$99,15,FALSE)</f>
        <v>#REF!</v>
      </c>
      <c r="Y2581" t="e">
        <f>VLOOKUP($D2581,Artslister!$A$1:$W$99,17,FALSE)</f>
        <v>#N/A</v>
      </c>
    </row>
    <row r="2582" spans="1:25" hidden="1" x14ac:dyDescent="0.3">
      <c r="A2582" t="s">
        <v>139</v>
      </c>
      <c r="B2582">
        <v>2023</v>
      </c>
      <c r="C2582" t="s">
        <v>1244</v>
      </c>
      <c r="D2582" t="s">
        <v>1930</v>
      </c>
      <c r="E2582">
        <v>2</v>
      </c>
      <c r="F2582">
        <v>1</v>
      </c>
      <c r="L2582" t="str">
        <f>VLOOKUP($D2582,Artslister!$A$1:$W$99,2,FALSE)</f>
        <v>Fragaria viridis</v>
      </c>
      <c r="M2582">
        <f>VLOOKUP($D2582,Artslister!$A$1:$W$99,3,FALSE)</f>
        <v>103318</v>
      </c>
      <c r="N2582">
        <f>VLOOKUP($D2582,Artslister!$A$1:$W$99,4,FALSE)</f>
        <v>0</v>
      </c>
      <c r="O2582" t="str">
        <f>VLOOKUP($D2582,Artslister!$A$1:$W$99,5,FALSE)</f>
        <v>Plantae</v>
      </c>
      <c r="P2582" t="str">
        <f>VLOOKUP($D2582,Artslister!$A$1:$W$99,6,FALSE)</f>
        <v>Magnoliophyta</v>
      </c>
      <c r="Q2582" t="str">
        <f>VLOOKUP($D2582,Artslister!$A$1:$W$99,7,FALSE)</f>
        <v>Eudicots</v>
      </c>
      <c r="R2582" t="str">
        <f>VLOOKUP($D2582,Artslister!$A$1:$W$99,8,FALSE)</f>
        <v>Rosales</v>
      </c>
      <c r="S2582" t="str">
        <f>VLOOKUP($D2582,Artslister!$A$1:$W$99,9,FALSE)</f>
        <v>Rosaceae</v>
      </c>
      <c r="T2582" t="str">
        <f>VLOOKUP($D2582,Artslister!$A$1:$W$99,10,FALSE)</f>
        <v>Fragaria</v>
      </c>
      <c r="U2582" t="str">
        <f>VLOOKUP($D2582,Artslister!$A$1:$W$99,11,FALSE)</f>
        <v>viridis</v>
      </c>
      <c r="V2582">
        <f>VLOOKUP($D2582,Artslister!$A$1:$W$99,12,FALSE)</f>
        <v>0</v>
      </c>
      <c r="W2582" t="str">
        <f>VLOOKUP($D2582,Artslister!$A$1:$W$99,13,FALSE)</f>
        <v>Weston</v>
      </c>
      <c r="X2582" t="e">
        <f>VLOOKUP($D2582,Artslister!$A$1:$W$99,15,FALSE)</f>
        <v>#REF!</v>
      </c>
      <c r="Y2582" t="e">
        <f>VLOOKUP($D2582,Artslister!$A$1:$W$99,17,FALSE)</f>
        <v>#N/A</v>
      </c>
    </row>
    <row r="2583" spans="1:25" hidden="1" x14ac:dyDescent="0.3">
      <c r="A2583" t="s">
        <v>139</v>
      </c>
      <c r="B2583">
        <v>2023</v>
      </c>
      <c r="C2583" t="s">
        <v>1245</v>
      </c>
      <c r="D2583" t="s">
        <v>1937</v>
      </c>
      <c r="E2583">
        <v>8</v>
      </c>
      <c r="F2583">
        <v>1</v>
      </c>
      <c r="L2583" t="str">
        <f>VLOOKUP($D2583,Artslister!$A$1:$W$99,2,FALSE)</f>
        <v>Avenula pratensis</v>
      </c>
      <c r="M2583">
        <f>VLOOKUP($D2583,Artslister!$A$1:$W$99,3,FALSE)</f>
        <v>99921</v>
      </c>
      <c r="N2583">
        <f>VLOOKUP($D2583,Artslister!$A$1:$W$99,4,FALSE)</f>
        <v>0</v>
      </c>
      <c r="O2583" t="str">
        <f>VLOOKUP($D2583,Artslister!$A$1:$W$99,5,FALSE)</f>
        <v>Plantae</v>
      </c>
      <c r="P2583" t="str">
        <f>VLOOKUP($D2583,Artslister!$A$1:$W$99,6,FALSE)</f>
        <v>Magnoliophyta</v>
      </c>
      <c r="Q2583" t="str">
        <f>VLOOKUP($D2583,Artslister!$A$1:$W$99,7,FALSE)</f>
        <v>Monocots</v>
      </c>
      <c r="R2583" t="str">
        <f>VLOOKUP($D2583,Artslister!$A$1:$W$99,8,FALSE)</f>
        <v>Poales</v>
      </c>
      <c r="S2583" t="str">
        <f>VLOOKUP($D2583,Artslister!$A$1:$W$99,9,FALSE)</f>
        <v>Poaceae</v>
      </c>
      <c r="T2583" t="str">
        <f>VLOOKUP($D2583,Artslister!$A$1:$W$99,10,FALSE)</f>
        <v>Avenula</v>
      </c>
      <c r="U2583" t="str">
        <f>VLOOKUP($D2583,Artslister!$A$1:$W$99,11,FALSE)</f>
        <v>pratensis</v>
      </c>
      <c r="V2583">
        <f>VLOOKUP($D2583,Artslister!$A$1:$W$99,12,FALSE)</f>
        <v>0</v>
      </c>
      <c r="W2583" t="str">
        <f>VLOOKUP($D2583,Artslister!$A$1:$W$99,13,FALSE)</f>
        <v>(L.) Dumort.</v>
      </c>
      <c r="X2583" t="e">
        <f>VLOOKUP($D2583,Artslister!$A$1:$W$99,15,FALSE)</f>
        <v>#REF!</v>
      </c>
      <c r="Y2583" t="e">
        <f>VLOOKUP($D2583,Artslister!$A$1:$W$99,17,FALSE)</f>
        <v>#N/A</v>
      </c>
    </row>
    <row r="2584" spans="1:25" hidden="1" x14ac:dyDescent="0.3">
      <c r="A2584" t="s">
        <v>139</v>
      </c>
      <c r="B2584">
        <v>2023</v>
      </c>
      <c r="C2584" t="s">
        <v>1245</v>
      </c>
      <c r="D2584" t="s">
        <v>1930</v>
      </c>
      <c r="E2584">
        <v>4</v>
      </c>
      <c r="F2584">
        <v>1</v>
      </c>
      <c r="L2584" t="str">
        <f>VLOOKUP($D2584,Artslister!$A$1:$W$99,2,FALSE)</f>
        <v>Fragaria viridis</v>
      </c>
      <c r="M2584">
        <f>VLOOKUP($D2584,Artslister!$A$1:$W$99,3,FALSE)</f>
        <v>103318</v>
      </c>
      <c r="N2584">
        <f>VLOOKUP($D2584,Artslister!$A$1:$W$99,4,FALSE)</f>
        <v>0</v>
      </c>
      <c r="O2584" t="str">
        <f>VLOOKUP($D2584,Artslister!$A$1:$W$99,5,FALSE)</f>
        <v>Plantae</v>
      </c>
      <c r="P2584" t="str">
        <f>VLOOKUP($D2584,Artslister!$A$1:$W$99,6,FALSE)</f>
        <v>Magnoliophyta</v>
      </c>
      <c r="Q2584" t="str">
        <f>VLOOKUP($D2584,Artslister!$A$1:$W$99,7,FALSE)</f>
        <v>Eudicots</v>
      </c>
      <c r="R2584" t="str">
        <f>VLOOKUP($D2584,Artslister!$A$1:$W$99,8,FALSE)</f>
        <v>Rosales</v>
      </c>
      <c r="S2584" t="str">
        <f>VLOOKUP($D2584,Artslister!$A$1:$W$99,9,FALSE)</f>
        <v>Rosaceae</v>
      </c>
      <c r="T2584" t="str">
        <f>VLOOKUP($D2584,Artslister!$A$1:$W$99,10,FALSE)</f>
        <v>Fragaria</v>
      </c>
      <c r="U2584" t="str">
        <f>VLOOKUP($D2584,Artslister!$A$1:$W$99,11,FALSE)</f>
        <v>viridis</v>
      </c>
      <c r="V2584">
        <f>VLOOKUP($D2584,Artslister!$A$1:$W$99,12,FALSE)</f>
        <v>0</v>
      </c>
      <c r="W2584" t="str">
        <f>VLOOKUP($D2584,Artslister!$A$1:$W$99,13,FALSE)</f>
        <v>Weston</v>
      </c>
      <c r="X2584" t="e">
        <f>VLOOKUP($D2584,Artslister!$A$1:$W$99,15,FALSE)</f>
        <v>#REF!</v>
      </c>
      <c r="Y2584" t="e">
        <f>VLOOKUP($D2584,Artslister!$A$1:$W$99,17,FALSE)</f>
        <v>#N/A</v>
      </c>
    </row>
    <row r="2585" spans="1:25" hidden="1" x14ac:dyDescent="0.3">
      <c r="A2585" t="s">
        <v>139</v>
      </c>
      <c r="B2585">
        <v>2023</v>
      </c>
      <c r="C2585" t="s">
        <v>1246</v>
      </c>
      <c r="D2585" t="s">
        <v>1930</v>
      </c>
      <c r="E2585">
        <v>3</v>
      </c>
      <c r="F2585">
        <v>1</v>
      </c>
      <c r="L2585" t="str">
        <f>VLOOKUP($D2585,Artslister!$A$1:$W$99,2,FALSE)</f>
        <v>Fragaria viridis</v>
      </c>
      <c r="M2585">
        <f>VLOOKUP($D2585,Artslister!$A$1:$W$99,3,FALSE)</f>
        <v>103318</v>
      </c>
      <c r="N2585">
        <f>VLOOKUP($D2585,Artslister!$A$1:$W$99,4,FALSE)</f>
        <v>0</v>
      </c>
      <c r="O2585" t="str">
        <f>VLOOKUP($D2585,Artslister!$A$1:$W$99,5,FALSE)</f>
        <v>Plantae</v>
      </c>
      <c r="P2585" t="str">
        <f>VLOOKUP($D2585,Artslister!$A$1:$W$99,6,FALSE)</f>
        <v>Magnoliophyta</v>
      </c>
      <c r="Q2585" t="str">
        <f>VLOOKUP($D2585,Artslister!$A$1:$W$99,7,FALSE)</f>
        <v>Eudicots</v>
      </c>
      <c r="R2585" t="str">
        <f>VLOOKUP($D2585,Artslister!$A$1:$W$99,8,FALSE)</f>
        <v>Rosales</v>
      </c>
      <c r="S2585" t="str">
        <f>VLOOKUP($D2585,Artslister!$A$1:$W$99,9,FALSE)</f>
        <v>Rosaceae</v>
      </c>
      <c r="T2585" t="str">
        <f>VLOOKUP($D2585,Artslister!$A$1:$W$99,10,FALSE)</f>
        <v>Fragaria</v>
      </c>
      <c r="U2585" t="str">
        <f>VLOOKUP($D2585,Artslister!$A$1:$W$99,11,FALSE)</f>
        <v>viridis</v>
      </c>
      <c r="V2585">
        <f>VLOOKUP($D2585,Artslister!$A$1:$W$99,12,FALSE)</f>
        <v>0</v>
      </c>
      <c r="W2585" t="str">
        <f>VLOOKUP($D2585,Artslister!$A$1:$W$99,13,FALSE)</f>
        <v>Weston</v>
      </c>
      <c r="X2585" t="e">
        <f>VLOOKUP($D2585,Artslister!$A$1:$W$99,15,FALSE)</f>
        <v>#REF!</v>
      </c>
      <c r="Y2585" t="e">
        <f>VLOOKUP($D2585,Artslister!$A$1:$W$99,17,FALSE)</f>
        <v>#N/A</v>
      </c>
    </row>
    <row r="2586" spans="1:25" hidden="1" x14ac:dyDescent="0.3">
      <c r="A2586" t="s">
        <v>139</v>
      </c>
      <c r="B2586">
        <v>2023</v>
      </c>
      <c r="C2586" t="s">
        <v>1246</v>
      </c>
      <c r="D2586" t="s">
        <v>1937</v>
      </c>
      <c r="E2586">
        <v>40</v>
      </c>
      <c r="F2586">
        <v>1</v>
      </c>
      <c r="L2586" t="str">
        <f>VLOOKUP($D2586,Artslister!$A$1:$W$99,2,FALSE)</f>
        <v>Avenula pratensis</v>
      </c>
      <c r="M2586">
        <f>VLOOKUP($D2586,Artslister!$A$1:$W$99,3,FALSE)</f>
        <v>99921</v>
      </c>
      <c r="N2586">
        <f>VLOOKUP($D2586,Artslister!$A$1:$W$99,4,FALSE)</f>
        <v>0</v>
      </c>
      <c r="O2586" t="str">
        <f>VLOOKUP($D2586,Artslister!$A$1:$W$99,5,FALSE)</f>
        <v>Plantae</v>
      </c>
      <c r="P2586" t="str">
        <f>VLOOKUP($D2586,Artslister!$A$1:$W$99,6,FALSE)</f>
        <v>Magnoliophyta</v>
      </c>
      <c r="Q2586" t="str">
        <f>VLOOKUP($D2586,Artslister!$A$1:$W$99,7,FALSE)</f>
        <v>Monocots</v>
      </c>
      <c r="R2586" t="str">
        <f>VLOOKUP($D2586,Artslister!$A$1:$W$99,8,FALSE)</f>
        <v>Poales</v>
      </c>
      <c r="S2586" t="str">
        <f>VLOOKUP($D2586,Artslister!$A$1:$W$99,9,FALSE)</f>
        <v>Poaceae</v>
      </c>
      <c r="T2586" t="str">
        <f>VLOOKUP($D2586,Artslister!$A$1:$W$99,10,FALSE)</f>
        <v>Avenula</v>
      </c>
      <c r="U2586" t="str">
        <f>VLOOKUP($D2586,Artslister!$A$1:$W$99,11,FALSE)</f>
        <v>pratensis</v>
      </c>
      <c r="V2586">
        <f>VLOOKUP($D2586,Artslister!$A$1:$W$99,12,FALSE)</f>
        <v>0</v>
      </c>
      <c r="W2586" t="str">
        <f>VLOOKUP($D2586,Artslister!$A$1:$W$99,13,FALSE)</f>
        <v>(L.) Dumort.</v>
      </c>
      <c r="X2586" t="e">
        <f>VLOOKUP($D2586,Artslister!$A$1:$W$99,15,FALSE)</f>
        <v>#REF!</v>
      </c>
      <c r="Y2586" t="e">
        <f>VLOOKUP($D2586,Artslister!$A$1:$W$99,17,FALSE)</f>
        <v>#N/A</v>
      </c>
    </row>
    <row r="2587" spans="1:25" hidden="1" x14ac:dyDescent="0.3">
      <c r="A2587" t="s">
        <v>139</v>
      </c>
      <c r="B2587">
        <v>2023</v>
      </c>
      <c r="C2587" t="s">
        <v>1247</v>
      </c>
      <c r="D2587" t="s">
        <v>1937</v>
      </c>
      <c r="E2587">
        <v>30</v>
      </c>
      <c r="F2587">
        <v>1</v>
      </c>
      <c r="L2587" t="str">
        <f>VLOOKUP($D2587,Artslister!$A$1:$W$99,2,FALSE)</f>
        <v>Avenula pratensis</v>
      </c>
      <c r="M2587">
        <f>VLOOKUP($D2587,Artslister!$A$1:$W$99,3,FALSE)</f>
        <v>99921</v>
      </c>
      <c r="N2587">
        <f>VLOOKUP($D2587,Artslister!$A$1:$W$99,4,FALSE)</f>
        <v>0</v>
      </c>
      <c r="O2587" t="str">
        <f>VLOOKUP($D2587,Artslister!$A$1:$W$99,5,FALSE)</f>
        <v>Plantae</v>
      </c>
      <c r="P2587" t="str">
        <f>VLOOKUP($D2587,Artslister!$A$1:$W$99,6,FALSE)</f>
        <v>Magnoliophyta</v>
      </c>
      <c r="Q2587" t="str">
        <f>VLOOKUP($D2587,Artslister!$A$1:$W$99,7,FALSE)</f>
        <v>Monocots</v>
      </c>
      <c r="R2587" t="str">
        <f>VLOOKUP($D2587,Artslister!$A$1:$W$99,8,FALSE)</f>
        <v>Poales</v>
      </c>
      <c r="S2587" t="str">
        <f>VLOOKUP($D2587,Artslister!$A$1:$W$99,9,FALSE)</f>
        <v>Poaceae</v>
      </c>
      <c r="T2587" t="str">
        <f>VLOOKUP($D2587,Artslister!$A$1:$W$99,10,FALSE)</f>
        <v>Avenula</v>
      </c>
      <c r="U2587" t="str">
        <f>VLOOKUP($D2587,Artslister!$A$1:$W$99,11,FALSE)</f>
        <v>pratensis</v>
      </c>
      <c r="V2587">
        <f>VLOOKUP($D2587,Artslister!$A$1:$W$99,12,FALSE)</f>
        <v>0</v>
      </c>
      <c r="W2587" t="str">
        <f>VLOOKUP($D2587,Artslister!$A$1:$W$99,13,FALSE)</f>
        <v>(L.) Dumort.</v>
      </c>
      <c r="X2587" t="e">
        <f>VLOOKUP($D2587,Artslister!$A$1:$W$99,15,FALSE)</f>
        <v>#REF!</v>
      </c>
      <c r="Y2587" t="e">
        <f>VLOOKUP($D2587,Artslister!$A$1:$W$99,17,FALSE)</f>
        <v>#N/A</v>
      </c>
    </row>
    <row r="2588" spans="1:25" hidden="1" x14ac:dyDescent="0.3">
      <c r="A2588" t="s">
        <v>139</v>
      </c>
      <c r="B2588">
        <v>2023</v>
      </c>
      <c r="C2588" t="s">
        <v>1247</v>
      </c>
      <c r="D2588" t="s">
        <v>1930</v>
      </c>
      <c r="E2588">
        <v>4</v>
      </c>
      <c r="F2588">
        <v>1</v>
      </c>
      <c r="L2588" t="str">
        <f>VLOOKUP($D2588,Artslister!$A$1:$W$99,2,FALSE)</f>
        <v>Fragaria viridis</v>
      </c>
      <c r="M2588">
        <f>VLOOKUP($D2588,Artslister!$A$1:$W$99,3,FALSE)</f>
        <v>103318</v>
      </c>
      <c r="N2588">
        <f>VLOOKUP($D2588,Artslister!$A$1:$W$99,4,FALSE)</f>
        <v>0</v>
      </c>
      <c r="O2588" t="str">
        <f>VLOOKUP($D2588,Artslister!$A$1:$W$99,5,FALSE)</f>
        <v>Plantae</v>
      </c>
      <c r="P2588" t="str">
        <f>VLOOKUP($D2588,Artslister!$A$1:$W$99,6,FALSE)</f>
        <v>Magnoliophyta</v>
      </c>
      <c r="Q2588" t="str">
        <f>VLOOKUP($D2588,Artslister!$A$1:$W$99,7,FALSE)</f>
        <v>Eudicots</v>
      </c>
      <c r="R2588" t="str">
        <f>VLOOKUP($D2588,Artslister!$A$1:$W$99,8,FALSE)</f>
        <v>Rosales</v>
      </c>
      <c r="S2588" t="str">
        <f>VLOOKUP($D2588,Artslister!$A$1:$W$99,9,FALSE)</f>
        <v>Rosaceae</v>
      </c>
      <c r="T2588" t="str">
        <f>VLOOKUP($D2588,Artslister!$A$1:$W$99,10,FALSE)</f>
        <v>Fragaria</v>
      </c>
      <c r="U2588" t="str">
        <f>VLOOKUP($D2588,Artslister!$A$1:$W$99,11,FALSE)</f>
        <v>viridis</v>
      </c>
      <c r="V2588">
        <f>VLOOKUP($D2588,Artslister!$A$1:$W$99,12,FALSE)</f>
        <v>0</v>
      </c>
      <c r="W2588" t="str">
        <f>VLOOKUP($D2588,Artslister!$A$1:$W$99,13,FALSE)</f>
        <v>Weston</v>
      </c>
      <c r="X2588" t="e">
        <f>VLOOKUP($D2588,Artslister!$A$1:$W$99,15,FALSE)</f>
        <v>#REF!</v>
      </c>
      <c r="Y2588" t="e">
        <f>VLOOKUP($D2588,Artslister!$A$1:$W$99,17,FALSE)</f>
        <v>#N/A</v>
      </c>
    </row>
    <row r="2589" spans="1:25" hidden="1" x14ac:dyDescent="0.3">
      <c r="A2589" t="s">
        <v>139</v>
      </c>
      <c r="B2589">
        <v>2023</v>
      </c>
      <c r="C2589" t="s">
        <v>1248</v>
      </c>
      <c r="D2589" t="s">
        <v>1930</v>
      </c>
      <c r="E2589">
        <v>8</v>
      </c>
      <c r="F2589">
        <v>1</v>
      </c>
      <c r="L2589" t="str">
        <f>VLOOKUP($D2589,Artslister!$A$1:$W$99,2,FALSE)</f>
        <v>Fragaria viridis</v>
      </c>
      <c r="M2589">
        <f>VLOOKUP($D2589,Artslister!$A$1:$W$99,3,FALSE)</f>
        <v>103318</v>
      </c>
      <c r="N2589">
        <f>VLOOKUP($D2589,Artslister!$A$1:$W$99,4,FALSE)</f>
        <v>0</v>
      </c>
      <c r="O2589" t="str">
        <f>VLOOKUP($D2589,Artslister!$A$1:$W$99,5,FALSE)</f>
        <v>Plantae</v>
      </c>
      <c r="P2589" t="str">
        <f>VLOOKUP($D2589,Artslister!$A$1:$W$99,6,FALSE)</f>
        <v>Magnoliophyta</v>
      </c>
      <c r="Q2589" t="str">
        <f>VLOOKUP($D2589,Artslister!$A$1:$W$99,7,FALSE)</f>
        <v>Eudicots</v>
      </c>
      <c r="R2589" t="str">
        <f>VLOOKUP($D2589,Artslister!$A$1:$W$99,8,FALSE)</f>
        <v>Rosales</v>
      </c>
      <c r="S2589" t="str">
        <f>VLOOKUP($D2589,Artslister!$A$1:$W$99,9,FALSE)</f>
        <v>Rosaceae</v>
      </c>
      <c r="T2589" t="str">
        <f>VLOOKUP($D2589,Artslister!$A$1:$W$99,10,FALSE)</f>
        <v>Fragaria</v>
      </c>
      <c r="U2589" t="str">
        <f>VLOOKUP($D2589,Artslister!$A$1:$W$99,11,FALSE)</f>
        <v>viridis</v>
      </c>
      <c r="V2589">
        <f>VLOOKUP($D2589,Artslister!$A$1:$W$99,12,FALSE)</f>
        <v>0</v>
      </c>
      <c r="W2589" t="str">
        <f>VLOOKUP($D2589,Artslister!$A$1:$W$99,13,FALSE)</f>
        <v>Weston</v>
      </c>
      <c r="X2589" t="e">
        <f>VLOOKUP($D2589,Artslister!$A$1:$W$99,15,FALSE)</f>
        <v>#REF!</v>
      </c>
      <c r="Y2589" t="e">
        <f>VLOOKUP($D2589,Artslister!$A$1:$W$99,17,FALSE)</f>
        <v>#N/A</v>
      </c>
    </row>
    <row r="2590" spans="1:25" hidden="1" x14ac:dyDescent="0.3">
      <c r="A2590" t="s">
        <v>139</v>
      </c>
      <c r="B2590">
        <v>2023</v>
      </c>
      <c r="C2590" t="s">
        <v>1248</v>
      </c>
      <c r="D2590" t="s">
        <v>1937</v>
      </c>
      <c r="E2590">
        <v>1</v>
      </c>
      <c r="F2590">
        <v>1</v>
      </c>
      <c r="L2590" t="str">
        <f>VLOOKUP($D2590,Artslister!$A$1:$W$99,2,FALSE)</f>
        <v>Avenula pratensis</v>
      </c>
      <c r="M2590">
        <f>VLOOKUP($D2590,Artslister!$A$1:$W$99,3,FALSE)</f>
        <v>99921</v>
      </c>
      <c r="N2590">
        <f>VLOOKUP($D2590,Artslister!$A$1:$W$99,4,FALSE)</f>
        <v>0</v>
      </c>
      <c r="O2590" t="str">
        <f>VLOOKUP($D2590,Artslister!$A$1:$W$99,5,FALSE)</f>
        <v>Plantae</v>
      </c>
      <c r="P2590" t="str">
        <f>VLOOKUP($D2590,Artslister!$A$1:$W$99,6,FALSE)</f>
        <v>Magnoliophyta</v>
      </c>
      <c r="Q2590" t="str">
        <f>VLOOKUP($D2590,Artslister!$A$1:$W$99,7,FALSE)</f>
        <v>Monocots</v>
      </c>
      <c r="R2590" t="str">
        <f>VLOOKUP($D2590,Artslister!$A$1:$W$99,8,FALSE)</f>
        <v>Poales</v>
      </c>
      <c r="S2590" t="str">
        <f>VLOOKUP($D2590,Artslister!$A$1:$W$99,9,FALSE)</f>
        <v>Poaceae</v>
      </c>
      <c r="T2590" t="str">
        <f>VLOOKUP($D2590,Artslister!$A$1:$W$99,10,FALSE)</f>
        <v>Avenula</v>
      </c>
      <c r="U2590" t="str">
        <f>VLOOKUP($D2590,Artslister!$A$1:$W$99,11,FALSE)</f>
        <v>pratensis</v>
      </c>
      <c r="V2590">
        <f>VLOOKUP($D2590,Artslister!$A$1:$W$99,12,FALSE)</f>
        <v>0</v>
      </c>
      <c r="W2590" t="str">
        <f>VLOOKUP($D2590,Artslister!$A$1:$W$99,13,FALSE)</f>
        <v>(L.) Dumort.</v>
      </c>
      <c r="X2590" t="e">
        <f>VLOOKUP($D2590,Artslister!$A$1:$W$99,15,FALSE)</f>
        <v>#REF!</v>
      </c>
      <c r="Y2590" t="e">
        <f>VLOOKUP($D2590,Artslister!$A$1:$W$99,17,FALSE)</f>
        <v>#N/A</v>
      </c>
    </row>
    <row r="2591" spans="1:25" hidden="1" x14ac:dyDescent="0.3">
      <c r="A2591" t="s">
        <v>139</v>
      </c>
      <c r="B2591">
        <v>2023</v>
      </c>
      <c r="C2591" t="s">
        <v>1248</v>
      </c>
      <c r="D2591" t="s">
        <v>1928</v>
      </c>
      <c r="E2591">
        <v>1</v>
      </c>
      <c r="H2591">
        <v>1</v>
      </c>
      <c r="L2591" t="str">
        <f>VLOOKUP($D2591,Artslister!$A$1:$W$99,2,FALSE)</f>
        <v>Rosa sp.</v>
      </c>
      <c r="M2591" t="str">
        <f>VLOOKUP($D2591,Artslister!$A$1:$W$99,3,FALSE)</f>
        <v>103384</v>
      </c>
      <c r="N2591" t="str">
        <f>VLOOKUP($D2591,Artslister!$A$1:$W$99,4,FALSE)</f>
        <v>63344</v>
      </c>
      <c r="O2591" t="str">
        <f>VLOOKUP($D2591,Artslister!$A$1:$W$99,5,FALSE)</f>
        <v>Plantae</v>
      </c>
      <c r="P2591" t="str">
        <f>VLOOKUP($D2591,Artslister!$A$1:$W$99,6,FALSE)</f>
        <v>Magnoliophyta</v>
      </c>
      <c r="Q2591" t="str">
        <f>VLOOKUP($D2591,Artslister!$A$1:$W$99,7,FALSE)</f>
        <v>Eudicots</v>
      </c>
      <c r="R2591" t="str">
        <f>VLOOKUP($D2591,Artslister!$A$1:$W$99,8,FALSE)</f>
        <v>Rosales</v>
      </c>
      <c r="S2591" t="str">
        <f>VLOOKUP($D2591,Artslister!$A$1:$W$99,9,FALSE)</f>
        <v>Rosaceae</v>
      </c>
      <c r="T2591" t="str">
        <f>VLOOKUP($D2591,Artslister!$A$1:$W$99,10,FALSE)</f>
        <v>Rosa</v>
      </c>
      <c r="U2591">
        <f>VLOOKUP($D2591,Artslister!$A$1:$W$99,11,FALSE)</f>
        <v>0</v>
      </c>
      <c r="V2591">
        <f>VLOOKUP($D2591,Artslister!$A$1:$W$99,12,FALSE)</f>
        <v>0</v>
      </c>
      <c r="W2591" t="str">
        <f>VLOOKUP($D2591,Artslister!$A$1:$W$99,13,FALSE)</f>
        <v>L.</v>
      </c>
      <c r="X2591" t="e">
        <f>VLOOKUP($D2591,Artslister!$A$1:$W$99,15,FALSE)</f>
        <v>#REF!</v>
      </c>
      <c r="Y2591" t="e">
        <f>VLOOKUP($D2591,Artslister!$A$1:$W$99,17,FALSE)</f>
        <v>#N/A</v>
      </c>
    </row>
    <row r="2592" spans="1:25" hidden="1" x14ac:dyDescent="0.3">
      <c r="A2592" t="s">
        <v>139</v>
      </c>
      <c r="B2592">
        <v>2023</v>
      </c>
      <c r="C2592" t="s">
        <v>1250</v>
      </c>
      <c r="D2592" t="s">
        <v>1928</v>
      </c>
      <c r="E2592">
        <v>3</v>
      </c>
      <c r="H2592">
        <v>1</v>
      </c>
      <c r="L2592" t="str">
        <f>VLOOKUP($D2592,Artslister!$A$1:$W$99,2,FALSE)</f>
        <v>Rosa sp.</v>
      </c>
      <c r="M2592" t="str">
        <f>VLOOKUP($D2592,Artslister!$A$1:$W$99,3,FALSE)</f>
        <v>103384</v>
      </c>
      <c r="N2592" t="str">
        <f>VLOOKUP($D2592,Artslister!$A$1:$W$99,4,FALSE)</f>
        <v>63344</v>
      </c>
      <c r="O2592" t="str">
        <f>VLOOKUP($D2592,Artslister!$A$1:$W$99,5,FALSE)</f>
        <v>Plantae</v>
      </c>
      <c r="P2592" t="str">
        <f>VLOOKUP($D2592,Artslister!$A$1:$W$99,6,FALSE)</f>
        <v>Magnoliophyta</v>
      </c>
      <c r="Q2592" t="str">
        <f>VLOOKUP($D2592,Artslister!$A$1:$W$99,7,FALSE)</f>
        <v>Eudicots</v>
      </c>
      <c r="R2592" t="str">
        <f>VLOOKUP($D2592,Artslister!$A$1:$W$99,8,FALSE)</f>
        <v>Rosales</v>
      </c>
      <c r="S2592" t="str">
        <f>VLOOKUP($D2592,Artslister!$A$1:$W$99,9,FALSE)</f>
        <v>Rosaceae</v>
      </c>
      <c r="T2592" t="str">
        <f>VLOOKUP($D2592,Artslister!$A$1:$W$99,10,FALSE)</f>
        <v>Rosa</v>
      </c>
      <c r="U2592">
        <f>VLOOKUP($D2592,Artslister!$A$1:$W$99,11,FALSE)</f>
        <v>0</v>
      </c>
      <c r="V2592">
        <f>VLOOKUP($D2592,Artslister!$A$1:$W$99,12,FALSE)</f>
        <v>0</v>
      </c>
      <c r="W2592" t="str">
        <f>VLOOKUP($D2592,Artslister!$A$1:$W$99,13,FALSE)</f>
        <v>L.</v>
      </c>
      <c r="X2592" t="e">
        <f>VLOOKUP($D2592,Artslister!$A$1:$W$99,15,FALSE)</f>
        <v>#REF!</v>
      </c>
      <c r="Y2592" t="e">
        <f>VLOOKUP($D2592,Artslister!$A$1:$W$99,17,FALSE)</f>
        <v>#N/A</v>
      </c>
    </row>
    <row r="2593" spans="1:25" hidden="1" x14ac:dyDescent="0.3">
      <c r="A2593" t="s">
        <v>139</v>
      </c>
      <c r="B2593">
        <v>2023</v>
      </c>
      <c r="C2593" t="s">
        <v>1250</v>
      </c>
      <c r="D2593" t="s">
        <v>1930</v>
      </c>
      <c r="E2593">
        <v>1</v>
      </c>
      <c r="F2593">
        <v>1</v>
      </c>
      <c r="L2593" t="str">
        <f>VLOOKUP($D2593,Artslister!$A$1:$W$99,2,FALSE)</f>
        <v>Fragaria viridis</v>
      </c>
      <c r="M2593">
        <f>VLOOKUP($D2593,Artslister!$A$1:$W$99,3,FALSE)</f>
        <v>103318</v>
      </c>
      <c r="N2593">
        <f>VLOOKUP($D2593,Artslister!$A$1:$W$99,4,FALSE)</f>
        <v>0</v>
      </c>
      <c r="O2593" t="str">
        <f>VLOOKUP($D2593,Artslister!$A$1:$W$99,5,FALSE)</f>
        <v>Plantae</v>
      </c>
      <c r="P2593" t="str">
        <f>VLOOKUP($D2593,Artslister!$A$1:$W$99,6,FALSE)</f>
        <v>Magnoliophyta</v>
      </c>
      <c r="Q2593" t="str">
        <f>VLOOKUP($D2593,Artslister!$A$1:$W$99,7,FALSE)</f>
        <v>Eudicots</v>
      </c>
      <c r="R2593" t="str">
        <f>VLOOKUP($D2593,Artslister!$A$1:$W$99,8,FALSE)</f>
        <v>Rosales</v>
      </c>
      <c r="S2593" t="str">
        <f>VLOOKUP($D2593,Artslister!$A$1:$W$99,9,FALSE)</f>
        <v>Rosaceae</v>
      </c>
      <c r="T2593" t="str">
        <f>VLOOKUP($D2593,Artslister!$A$1:$W$99,10,FALSE)</f>
        <v>Fragaria</v>
      </c>
      <c r="U2593" t="str">
        <f>VLOOKUP($D2593,Artslister!$A$1:$W$99,11,FALSE)</f>
        <v>viridis</v>
      </c>
      <c r="V2593">
        <f>VLOOKUP($D2593,Artslister!$A$1:$W$99,12,FALSE)</f>
        <v>0</v>
      </c>
      <c r="W2593" t="str">
        <f>VLOOKUP($D2593,Artslister!$A$1:$W$99,13,FALSE)</f>
        <v>Weston</v>
      </c>
      <c r="X2593" t="e">
        <f>VLOOKUP($D2593,Artslister!$A$1:$W$99,15,FALSE)</f>
        <v>#REF!</v>
      </c>
      <c r="Y2593" t="e">
        <f>VLOOKUP($D2593,Artslister!$A$1:$W$99,17,FALSE)</f>
        <v>#N/A</v>
      </c>
    </row>
    <row r="2594" spans="1:25" hidden="1" x14ac:dyDescent="0.3">
      <c r="A2594" t="s">
        <v>139</v>
      </c>
      <c r="B2594">
        <v>2023</v>
      </c>
      <c r="C2594" t="s">
        <v>1251</v>
      </c>
      <c r="D2594" t="s">
        <v>1930</v>
      </c>
      <c r="E2594">
        <v>1</v>
      </c>
      <c r="F2594">
        <v>1</v>
      </c>
      <c r="L2594" t="str">
        <f>VLOOKUP($D2594,Artslister!$A$1:$W$99,2,FALSE)</f>
        <v>Fragaria viridis</v>
      </c>
      <c r="M2594">
        <f>VLOOKUP($D2594,Artslister!$A$1:$W$99,3,FALSE)</f>
        <v>103318</v>
      </c>
      <c r="N2594">
        <f>VLOOKUP($D2594,Artslister!$A$1:$W$99,4,FALSE)</f>
        <v>0</v>
      </c>
      <c r="O2594" t="str">
        <f>VLOOKUP($D2594,Artslister!$A$1:$W$99,5,FALSE)</f>
        <v>Plantae</v>
      </c>
      <c r="P2594" t="str">
        <f>VLOOKUP($D2594,Artslister!$A$1:$W$99,6,FALSE)</f>
        <v>Magnoliophyta</v>
      </c>
      <c r="Q2594" t="str">
        <f>VLOOKUP($D2594,Artslister!$A$1:$W$99,7,FALSE)</f>
        <v>Eudicots</v>
      </c>
      <c r="R2594" t="str">
        <f>VLOOKUP($D2594,Artslister!$A$1:$W$99,8,FALSE)</f>
        <v>Rosales</v>
      </c>
      <c r="S2594" t="str">
        <f>VLOOKUP($D2594,Artslister!$A$1:$W$99,9,FALSE)</f>
        <v>Rosaceae</v>
      </c>
      <c r="T2594" t="str">
        <f>VLOOKUP($D2594,Artslister!$A$1:$W$99,10,FALSE)</f>
        <v>Fragaria</v>
      </c>
      <c r="U2594" t="str">
        <f>VLOOKUP($D2594,Artslister!$A$1:$W$99,11,FALSE)</f>
        <v>viridis</v>
      </c>
      <c r="V2594">
        <f>VLOOKUP($D2594,Artslister!$A$1:$W$99,12,FALSE)</f>
        <v>0</v>
      </c>
      <c r="W2594" t="str">
        <f>VLOOKUP($D2594,Artslister!$A$1:$W$99,13,FALSE)</f>
        <v>Weston</v>
      </c>
      <c r="X2594" t="e">
        <f>VLOOKUP($D2594,Artslister!$A$1:$W$99,15,FALSE)</f>
        <v>#REF!</v>
      </c>
      <c r="Y2594" t="e">
        <f>VLOOKUP($D2594,Artslister!$A$1:$W$99,17,FALSE)</f>
        <v>#N/A</v>
      </c>
    </row>
    <row r="2595" spans="1:25" hidden="1" x14ac:dyDescent="0.3">
      <c r="A2595" t="s">
        <v>139</v>
      </c>
      <c r="B2595">
        <v>2023</v>
      </c>
      <c r="C2595" t="s">
        <v>1253</v>
      </c>
      <c r="D2595" t="s">
        <v>856</v>
      </c>
      <c r="E2595">
        <v>15</v>
      </c>
      <c r="H2595">
        <v>1</v>
      </c>
      <c r="L2595" t="str">
        <f>VLOOKUP($D2595,Artslister!$A$1:$W$99,2,FALSE)</f>
        <v>Sorbus aucuparia</v>
      </c>
      <c r="M2595" t="str">
        <f>VLOOKUP($D2595,Artslister!$A$1:$W$99,3,FALSE)</f>
        <v>103483</v>
      </c>
      <c r="N2595" t="str">
        <f>VLOOKUP($D2595,Artslister!$A$1:$W$99,4,FALSE)</f>
        <v>137885</v>
      </c>
      <c r="O2595" t="str">
        <f>VLOOKUP($D2595,Artslister!$A$1:$W$99,5,FALSE)</f>
        <v>Plantae</v>
      </c>
      <c r="P2595" t="str">
        <f>VLOOKUP($D2595,Artslister!$A$1:$W$99,6,FALSE)</f>
        <v>Magnoliophyta</v>
      </c>
      <c r="Q2595" t="str">
        <f>VLOOKUP($D2595,Artslister!$A$1:$W$99,7,FALSE)</f>
        <v>Eudicots</v>
      </c>
      <c r="R2595" t="str">
        <f>VLOOKUP($D2595,Artslister!$A$1:$W$99,8,FALSE)</f>
        <v>Rosales</v>
      </c>
      <c r="S2595" t="str">
        <f>VLOOKUP($D2595,Artslister!$A$1:$W$99,9,FALSE)</f>
        <v>Rosaceae</v>
      </c>
      <c r="T2595" t="str">
        <f>VLOOKUP($D2595,Artslister!$A$1:$W$99,10,FALSE)</f>
        <v>Sorbus</v>
      </c>
      <c r="U2595" t="str">
        <f>VLOOKUP($D2595,Artslister!$A$1:$W$99,11,FALSE)</f>
        <v>aucuparia</v>
      </c>
      <c r="V2595">
        <f>VLOOKUP($D2595,Artslister!$A$1:$W$99,12,FALSE)</f>
        <v>0</v>
      </c>
      <c r="W2595" t="str">
        <f>VLOOKUP($D2595,Artslister!$A$1:$W$99,13,FALSE)</f>
        <v>L.</v>
      </c>
      <c r="X2595" t="e">
        <f>VLOOKUP($D2595,Artslister!$A$1:$W$99,15,FALSE)</f>
        <v>#REF!</v>
      </c>
      <c r="Y2595" t="e">
        <f>VLOOKUP($D2595,Artslister!$A$1:$W$99,17,FALSE)</f>
        <v>#N/A</v>
      </c>
    </row>
    <row r="2596" spans="1:25" hidden="1" x14ac:dyDescent="0.3">
      <c r="A2596" t="s">
        <v>35</v>
      </c>
      <c r="B2596">
        <v>2023</v>
      </c>
      <c r="C2596" t="s">
        <v>1359</v>
      </c>
      <c r="D2596" t="s">
        <v>1928</v>
      </c>
      <c r="E2596">
        <v>4</v>
      </c>
      <c r="H2596">
        <v>1</v>
      </c>
      <c r="L2596" t="str">
        <f>VLOOKUP($D2596,Artslister!$A$1:$W$99,2,FALSE)</f>
        <v>Rosa sp.</v>
      </c>
      <c r="M2596" t="str">
        <f>VLOOKUP($D2596,Artslister!$A$1:$W$99,3,FALSE)</f>
        <v>103384</v>
      </c>
      <c r="N2596" t="str">
        <f>VLOOKUP($D2596,Artslister!$A$1:$W$99,4,FALSE)</f>
        <v>63344</v>
      </c>
      <c r="O2596" t="str">
        <f>VLOOKUP($D2596,Artslister!$A$1:$W$99,5,FALSE)</f>
        <v>Plantae</v>
      </c>
      <c r="P2596" t="str">
        <f>VLOOKUP($D2596,Artslister!$A$1:$W$99,6,FALSE)</f>
        <v>Magnoliophyta</v>
      </c>
      <c r="Q2596" t="str">
        <f>VLOOKUP($D2596,Artslister!$A$1:$W$99,7,FALSE)</f>
        <v>Eudicots</v>
      </c>
      <c r="R2596" t="str">
        <f>VLOOKUP($D2596,Artslister!$A$1:$W$99,8,FALSE)</f>
        <v>Rosales</v>
      </c>
      <c r="S2596" t="str">
        <f>VLOOKUP($D2596,Artslister!$A$1:$W$99,9,FALSE)</f>
        <v>Rosaceae</v>
      </c>
      <c r="T2596" t="str">
        <f>VLOOKUP($D2596,Artslister!$A$1:$W$99,10,FALSE)</f>
        <v>Rosa</v>
      </c>
      <c r="U2596">
        <f>VLOOKUP($D2596,Artslister!$A$1:$W$99,11,FALSE)</f>
        <v>0</v>
      </c>
      <c r="V2596">
        <f>VLOOKUP($D2596,Artslister!$A$1:$W$99,12,FALSE)</f>
        <v>0</v>
      </c>
      <c r="W2596" t="str">
        <f>VLOOKUP($D2596,Artslister!$A$1:$W$99,13,FALSE)</f>
        <v>L.</v>
      </c>
      <c r="X2596" t="e">
        <f>VLOOKUP($D2596,Artslister!$A$1:$W$99,15,FALSE)</f>
        <v>#REF!</v>
      </c>
      <c r="Y2596" t="e">
        <f>VLOOKUP($D2596,Artslister!$A$1:$W$99,17,FALSE)</f>
        <v>#N/A</v>
      </c>
    </row>
    <row r="2597" spans="1:25" hidden="1" x14ac:dyDescent="0.3">
      <c r="A2597" t="s">
        <v>35</v>
      </c>
      <c r="B2597">
        <v>2023</v>
      </c>
      <c r="C2597" t="s">
        <v>1359</v>
      </c>
      <c r="D2597" t="s">
        <v>1930</v>
      </c>
      <c r="E2597">
        <v>2</v>
      </c>
      <c r="F2597">
        <v>1</v>
      </c>
      <c r="L2597" t="str">
        <f>VLOOKUP($D2597,Artslister!$A$1:$W$99,2,FALSE)</f>
        <v>Fragaria viridis</v>
      </c>
      <c r="M2597">
        <f>VLOOKUP($D2597,Artslister!$A$1:$W$99,3,FALSE)</f>
        <v>103318</v>
      </c>
      <c r="N2597">
        <f>VLOOKUP($D2597,Artslister!$A$1:$W$99,4,FALSE)</f>
        <v>0</v>
      </c>
      <c r="O2597" t="str">
        <f>VLOOKUP($D2597,Artslister!$A$1:$W$99,5,FALSE)</f>
        <v>Plantae</v>
      </c>
      <c r="P2597" t="str">
        <f>VLOOKUP($D2597,Artslister!$A$1:$W$99,6,FALSE)</f>
        <v>Magnoliophyta</v>
      </c>
      <c r="Q2597" t="str">
        <f>VLOOKUP($D2597,Artslister!$A$1:$W$99,7,FALSE)</f>
        <v>Eudicots</v>
      </c>
      <c r="R2597" t="str">
        <f>VLOOKUP($D2597,Artslister!$A$1:$W$99,8,FALSE)</f>
        <v>Rosales</v>
      </c>
      <c r="S2597" t="str">
        <f>VLOOKUP($D2597,Artslister!$A$1:$W$99,9,FALSE)</f>
        <v>Rosaceae</v>
      </c>
      <c r="T2597" t="str">
        <f>VLOOKUP($D2597,Artslister!$A$1:$W$99,10,FALSE)</f>
        <v>Fragaria</v>
      </c>
      <c r="U2597" t="str">
        <f>VLOOKUP($D2597,Artslister!$A$1:$W$99,11,FALSE)</f>
        <v>viridis</v>
      </c>
      <c r="V2597">
        <f>VLOOKUP($D2597,Artslister!$A$1:$W$99,12,FALSE)</f>
        <v>0</v>
      </c>
      <c r="W2597" t="str">
        <f>VLOOKUP($D2597,Artslister!$A$1:$W$99,13,FALSE)</f>
        <v>Weston</v>
      </c>
      <c r="X2597" t="e">
        <f>VLOOKUP($D2597,Artslister!$A$1:$W$99,15,FALSE)</f>
        <v>#REF!</v>
      </c>
      <c r="Y2597" t="e">
        <f>VLOOKUP($D2597,Artslister!$A$1:$W$99,17,FALSE)</f>
        <v>#N/A</v>
      </c>
    </row>
    <row r="2598" spans="1:25" hidden="1" x14ac:dyDescent="0.3">
      <c r="A2598" t="s">
        <v>35</v>
      </c>
      <c r="B2598">
        <v>2023</v>
      </c>
      <c r="C2598" t="s">
        <v>1361</v>
      </c>
      <c r="D2598" t="s">
        <v>1928</v>
      </c>
      <c r="E2598">
        <v>12</v>
      </c>
      <c r="H2598">
        <v>1</v>
      </c>
      <c r="L2598" t="str">
        <f>VLOOKUP($D2598,Artslister!$A$1:$W$99,2,FALSE)</f>
        <v>Rosa sp.</v>
      </c>
      <c r="M2598" t="str">
        <f>VLOOKUP($D2598,Artslister!$A$1:$W$99,3,FALSE)</f>
        <v>103384</v>
      </c>
      <c r="N2598" t="str">
        <f>VLOOKUP($D2598,Artslister!$A$1:$W$99,4,FALSE)</f>
        <v>63344</v>
      </c>
      <c r="O2598" t="str">
        <f>VLOOKUP($D2598,Artslister!$A$1:$W$99,5,FALSE)</f>
        <v>Plantae</v>
      </c>
      <c r="P2598" t="str">
        <f>VLOOKUP($D2598,Artslister!$A$1:$W$99,6,FALSE)</f>
        <v>Magnoliophyta</v>
      </c>
      <c r="Q2598" t="str">
        <f>VLOOKUP($D2598,Artslister!$A$1:$W$99,7,FALSE)</f>
        <v>Eudicots</v>
      </c>
      <c r="R2598" t="str">
        <f>VLOOKUP($D2598,Artslister!$A$1:$W$99,8,FALSE)</f>
        <v>Rosales</v>
      </c>
      <c r="S2598" t="str">
        <f>VLOOKUP($D2598,Artslister!$A$1:$W$99,9,FALSE)</f>
        <v>Rosaceae</v>
      </c>
      <c r="T2598" t="str">
        <f>VLOOKUP($D2598,Artslister!$A$1:$W$99,10,FALSE)</f>
        <v>Rosa</v>
      </c>
      <c r="U2598">
        <f>VLOOKUP($D2598,Artslister!$A$1:$W$99,11,FALSE)</f>
        <v>0</v>
      </c>
      <c r="V2598">
        <f>VLOOKUP($D2598,Artslister!$A$1:$W$99,12,FALSE)</f>
        <v>0</v>
      </c>
      <c r="W2598" t="str">
        <f>VLOOKUP($D2598,Artslister!$A$1:$W$99,13,FALSE)</f>
        <v>L.</v>
      </c>
      <c r="X2598" t="e">
        <f>VLOOKUP($D2598,Artslister!$A$1:$W$99,15,FALSE)</f>
        <v>#REF!</v>
      </c>
      <c r="Y2598" t="e">
        <f>VLOOKUP($D2598,Artslister!$A$1:$W$99,17,FALSE)</f>
        <v>#N/A</v>
      </c>
    </row>
    <row r="2599" spans="1:25" hidden="1" x14ac:dyDescent="0.3">
      <c r="A2599" t="s">
        <v>35</v>
      </c>
      <c r="B2599">
        <v>2023</v>
      </c>
      <c r="C2599" t="s">
        <v>1361</v>
      </c>
      <c r="D2599" t="s">
        <v>1925</v>
      </c>
      <c r="E2599">
        <v>2</v>
      </c>
      <c r="H2599">
        <v>1</v>
      </c>
      <c r="L2599" t="str">
        <f>VLOOKUP($D2599,Artslister!$A$1:$W$99,2,FALSE)</f>
        <v>Rubus idaeus</v>
      </c>
      <c r="M2599" t="str">
        <f>VLOOKUP($D2599,Artslister!$A$1:$W$99,3,FALSE)</f>
        <v>103427</v>
      </c>
      <c r="N2599" t="str">
        <f>VLOOKUP($D2599,Artslister!$A$1:$W$99,4,FALSE)</f>
        <v>63387</v>
      </c>
      <c r="O2599" t="str">
        <f>VLOOKUP($D2599,Artslister!$A$1:$W$99,5,FALSE)</f>
        <v>Plantae</v>
      </c>
      <c r="P2599" t="str">
        <f>VLOOKUP($D2599,Artslister!$A$1:$W$99,6,FALSE)</f>
        <v>Magnoliophyta</v>
      </c>
      <c r="Q2599" t="str">
        <f>VLOOKUP($D2599,Artslister!$A$1:$W$99,7,FALSE)</f>
        <v>Eudicots</v>
      </c>
      <c r="R2599" t="str">
        <f>VLOOKUP($D2599,Artslister!$A$1:$W$99,8,FALSE)</f>
        <v>Rosales</v>
      </c>
      <c r="S2599" t="str">
        <f>VLOOKUP($D2599,Artslister!$A$1:$W$99,9,FALSE)</f>
        <v>Rosaceae</v>
      </c>
      <c r="T2599" t="str">
        <f>VLOOKUP($D2599,Artslister!$A$1:$W$99,10,FALSE)</f>
        <v>Rubus</v>
      </c>
      <c r="U2599" t="str">
        <f>VLOOKUP($D2599,Artslister!$A$1:$W$99,11,FALSE)</f>
        <v>idaeus</v>
      </c>
      <c r="V2599">
        <f>VLOOKUP($D2599,Artslister!$A$1:$W$99,12,FALSE)</f>
        <v>0</v>
      </c>
      <c r="W2599" t="str">
        <f>VLOOKUP($D2599,Artslister!$A$1:$W$99,13,FALSE)</f>
        <v>L.</v>
      </c>
      <c r="X2599" t="e">
        <f>VLOOKUP($D2599,Artslister!$A$1:$W$99,15,FALSE)</f>
        <v>#REF!</v>
      </c>
      <c r="Y2599" t="e">
        <f>VLOOKUP($D2599,Artslister!$A$1:$W$99,17,FALSE)</f>
        <v>#N/A</v>
      </c>
    </row>
    <row r="2600" spans="1:25" hidden="1" x14ac:dyDescent="0.3">
      <c r="A2600" t="s">
        <v>35</v>
      </c>
      <c r="B2600">
        <v>2023</v>
      </c>
      <c r="C2600" t="s">
        <v>1361</v>
      </c>
      <c r="D2600" t="s">
        <v>1973</v>
      </c>
      <c r="E2600">
        <v>2</v>
      </c>
      <c r="F2600">
        <v>1</v>
      </c>
      <c r="L2600" t="str">
        <f>VLOOKUP($D2600,Artslister!$A$1:$W$99,2,FALSE)</f>
        <v>Silene nutans</v>
      </c>
      <c r="M2600" t="str">
        <f>VLOOKUP($D2600,Artslister!$A$1:$W$99,3,FALSE)</f>
        <v>101565</v>
      </c>
      <c r="N2600" t="str">
        <f>VLOOKUP($D2600,Artslister!$A$1:$W$99,4,FALSE)</f>
        <v>61525</v>
      </c>
      <c r="O2600" t="str">
        <f>VLOOKUP($D2600,Artslister!$A$1:$W$99,5,FALSE)</f>
        <v>Plantae</v>
      </c>
      <c r="P2600" t="str">
        <f>VLOOKUP($D2600,Artslister!$A$1:$W$99,6,FALSE)</f>
        <v>Magnoliophyta</v>
      </c>
      <c r="Q2600" t="str">
        <f>VLOOKUP($D2600,Artslister!$A$1:$W$99,7,FALSE)</f>
        <v>Eudicots</v>
      </c>
      <c r="R2600" t="str">
        <f>VLOOKUP($D2600,Artslister!$A$1:$W$99,8,FALSE)</f>
        <v>Caryophyllales</v>
      </c>
      <c r="S2600" t="str">
        <f>VLOOKUP($D2600,Artslister!$A$1:$W$99,9,FALSE)</f>
        <v>Caryophyllaceae</v>
      </c>
      <c r="T2600" t="str">
        <f>VLOOKUP($D2600,Artslister!$A$1:$W$99,10,FALSE)</f>
        <v>Silene</v>
      </c>
      <c r="U2600" t="str">
        <f>VLOOKUP($D2600,Artslister!$A$1:$W$99,11,FALSE)</f>
        <v>nutans</v>
      </c>
      <c r="V2600">
        <f>VLOOKUP($D2600,Artslister!$A$1:$W$99,12,FALSE)</f>
        <v>0</v>
      </c>
      <c r="W2600" t="str">
        <f>VLOOKUP($D2600,Artslister!$A$1:$W$99,13,FALSE)</f>
        <v>L.</v>
      </c>
      <c r="X2600" t="e">
        <f>VLOOKUP($D2600,Artslister!$A$1:$W$99,15,FALSE)</f>
        <v>#REF!</v>
      </c>
      <c r="Y2600" t="e">
        <f>VLOOKUP($D2600,Artslister!$A$1:$W$99,17,FALSE)</f>
        <v>#N/A</v>
      </c>
    </row>
    <row r="2601" spans="1:25" hidden="1" x14ac:dyDescent="0.3">
      <c r="A2601" t="s">
        <v>35</v>
      </c>
      <c r="B2601">
        <v>2023</v>
      </c>
      <c r="C2601" t="s">
        <v>1365</v>
      </c>
      <c r="D2601" t="s">
        <v>1929</v>
      </c>
      <c r="E2601">
        <v>0.1</v>
      </c>
      <c r="G2601">
        <v>1</v>
      </c>
      <c r="L2601" t="str">
        <f>VLOOKUP($D2601,Artslister!$A$1:$W$99,2,FALSE)</f>
        <v>Noccaea caerulescens</v>
      </c>
      <c r="M2601" t="str">
        <f>VLOOKUP($D2601,Artslister!$A$1:$W$99,3,FALSE)</f>
        <v>101278</v>
      </c>
      <c r="N2601" t="str">
        <f>VLOOKUP($D2601,Artslister!$A$1:$W$99,4,FALSE)</f>
        <v>144118</v>
      </c>
      <c r="O2601" t="str">
        <f>VLOOKUP($D2601,Artslister!$A$1:$W$99,5,FALSE)</f>
        <v>Plantae</v>
      </c>
      <c r="P2601" t="str">
        <f>VLOOKUP($D2601,Artslister!$A$1:$W$99,6,FALSE)</f>
        <v>Magnoliophyta</v>
      </c>
      <c r="Q2601" t="str">
        <f>VLOOKUP($D2601,Artslister!$A$1:$W$99,7,FALSE)</f>
        <v>Eudicots</v>
      </c>
      <c r="R2601" t="str">
        <f>VLOOKUP($D2601,Artslister!$A$1:$W$99,8,FALSE)</f>
        <v>Brassicales</v>
      </c>
      <c r="S2601" t="str">
        <f>VLOOKUP($D2601,Artslister!$A$1:$W$99,9,FALSE)</f>
        <v>Brassicaceae</v>
      </c>
      <c r="T2601" t="str">
        <f>VLOOKUP($D2601,Artslister!$A$1:$W$99,10,FALSE)</f>
        <v>Noccaea</v>
      </c>
      <c r="U2601" t="str">
        <f>VLOOKUP($D2601,Artslister!$A$1:$W$99,11,FALSE)</f>
        <v>caerulescens</v>
      </c>
      <c r="V2601">
        <f>VLOOKUP($D2601,Artslister!$A$1:$W$99,12,FALSE)</f>
        <v>0</v>
      </c>
      <c r="W2601" t="str">
        <f>VLOOKUP($D2601,Artslister!$A$1:$W$99,13,FALSE)</f>
        <v>(J.Presl &amp; C.Presl) F.K.Mey.</v>
      </c>
      <c r="X2601" t="e">
        <f>VLOOKUP($D2601,Artslister!$A$1:$W$99,15,FALSE)</f>
        <v>#REF!</v>
      </c>
      <c r="Y2601" t="str">
        <f>VLOOKUP($D2601,Artslister!$A$1:$W$99,17,FALSE)</f>
        <v>PH</v>
      </c>
    </row>
    <row r="2602" spans="1:25" hidden="1" x14ac:dyDescent="0.3">
      <c r="A2602" t="s">
        <v>35</v>
      </c>
      <c r="B2602">
        <v>2023</v>
      </c>
      <c r="C2602" t="s">
        <v>1365</v>
      </c>
      <c r="D2602" t="s">
        <v>1928</v>
      </c>
      <c r="E2602">
        <v>40</v>
      </c>
      <c r="H2602">
        <v>1</v>
      </c>
      <c r="L2602" t="str">
        <f>VLOOKUP($D2602,Artslister!$A$1:$W$99,2,FALSE)</f>
        <v>Rosa sp.</v>
      </c>
      <c r="M2602" t="str">
        <f>VLOOKUP($D2602,Artslister!$A$1:$W$99,3,FALSE)</f>
        <v>103384</v>
      </c>
      <c r="N2602" t="str">
        <f>VLOOKUP($D2602,Artslister!$A$1:$W$99,4,FALSE)</f>
        <v>63344</v>
      </c>
      <c r="O2602" t="str">
        <f>VLOOKUP($D2602,Artslister!$A$1:$W$99,5,FALSE)</f>
        <v>Plantae</v>
      </c>
      <c r="P2602" t="str">
        <f>VLOOKUP($D2602,Artslister!$A$1:$W$99,6,FALSE)</f>
        <v>Magnoliophyta</v>
      </c>
      <c r="Q2602" t="str">
        <f>VLOOKUP($D2602,Artslister!$A$1:$W$99,7,FALSE)</f>
        <v>Eudicots</v>
      </c>
      <c r="R2602" t="str">
        <f>VLOOKUP($D2602,Artslister!$A$1:$W$99,8,FALSE)</f>
        <v>Rosales</v>
      </c>
      <c r="S2602" t="str">
        <f>VLOOKUP($D2602,Artslister!$A$1:$W$99,9,FALSE)</f>
        <v>Rosaceae</v>
      </c>
      <c r="T2602" t="str">
        <f>VLOOKUP($D2602,Artslister!$A$1:$W$99,10,FALSE)</f>
        <v>Rosa</v>
      </c>
      <c r="U2602">
        <f>VLOOKUP($D2602,Artslister!$A$1:$W$99,11,FALSE)</f>
        <v>0</v>
      </c>
      <c r="V2602">
        <f>VLOOKUP($D2602,Artslister!$A$1:$W$99,12,FALSE)</f>
        <v>0</v>
      </c>
      <c r="W2602" t="str">
        <f>VLOOKUP($D2602,Artslister!$A$1:$W$99,13,FALSE)</f>
        <v>L.</v>
      </c>
      <c r="X2602" t="e">
        <f>VLOOKUP($D2602,Artslister!$A$1:$W$99,15,FALSE)</f>
        <v>#REF!</v>
      </c>
      <c r="Y2602" t="e">
        <f>VLOOKUP($D2602,Artslister!$A$1:$W$99,17,FALSE)</f>
        <v>#N/A</v>
      </c>
    </row>
    <row r="2603" spans="1:25" hidden="1" x14ac:dyDescent="0.3">
      <c r="A2603" t="s">
        <v>35</v>
      </c>
      <c r="B2603">
        <v>2023</v>
      </c>
      <c r="C2603" t="s">
        <v>1365</v>
      </c>
      <c r="D2603" t="s">
        <v>1930</v>
      </c>
      <c r="E2603">
        <v>10</v>
      </c>
      <c r="F2603">
        <v>1</v>
      </c>
      <c r="L2603" t="str">
        <f>VLOOKUP($D2603,Artslister!$A$1:$W$99,2,FALSE)</f>
        <v>Fragaria viridis</v>
      </c>
      <c r="M2603">
        <f>VLOOKUP($D2603,Artslister!$A$1:$W$99,3,FALSE)</f>
        <v>103318</v>
      </c>
      <c r="N2603">
        <f>VLOOKUP($D2603,Artslister!$A$1:$W$99,4,FALSE)</f>
        <v>0</v>
      </c>
      <c r="O2603" t="str">
        <f>VLOOKUP($D2603,Artslister!$A$1:$W$99,5,FALSE)</f>
        <v>Plantae</v>
      </c>
      <c r="P2603" t="str">
        <f>VLOOKUP($D2603,Artslister!$A$1:$W$99,6,FALSE)</f>
        <v>Magnoliophyta</v>
      </c>
      <c r="Q2603" t="str">
        <f>VLOOKUP($D2603,Artslister!$A$1:$W$99,7,FALSE)</f>
        <v>Eudicots</v>
      </c>
      <c r="R2603" t="str">
        <f>VLOOKUP($D2603,Artslister!$A$1:$W$99,8,FALSE)</f>
        <v>Rosales</v>
      </c>
      <c r="S2603" t="str">
        <f>VLOOKUP($D2603,Artslister!$A$1:$W$99,9,FALSE)</f>
        <v>Rosaceae</v>
      </c>
      <c r="T2603" t="str">
        <f>VLOOKUP($D2603,Artslister!$A$1:$W$99,10,FALSE)</f>
        <v>Fragaria</v>
      </c>
      <c r="U2603" t="str">
        <f>VLOOKUP($D2603,Artslister!$A$1:$W$99,11,FALSE)</f>
        <v>viridis</v>
      </c>
      <c r="V2603">
        <f>VLOOKUP($D2603,Artslister!$A$1:$W$99,12,FALSE)</f>
        <v>0</v>
      </c>
      <c r="W2603" t="str">
        <f>VLOOKUP($D2603,Artslister!$A$1:$W$99,13,FALSE)</f>
        <v>Weston</v>
      </c>
      <c r="X2603" t="e">
        <f>VLOOKUP($D2603,Artslister!$A$1:$W$99,15,FALSE)</f>
        <v>#REF!</v>
      </c>
      <c r="Y2603" t="e">
        <f>VLOOKUP($D2603,Artslister!$A$1:$W$99,17,FALSE)</f>
        <v>#N/A</v>
      </c>
    </row>
    <row r="2604" spans="1:25" hidden="1" x14ac:dyDescent="0.3">
      <c r="A2604" t="s">
        <v>35</v>
      </c>
      <c r="B2604">
        <v>2023</v>
      </c>
      <c r="C2604" t="s">
        <v>1365</v>
      </c>
      <c r="D2604" t="s">
        <v>1937</v>
      </c>
      <c r="E2604">
        <v>6</v>
      </c>
      <c r="F2604">
        <v>1</v>
      </c>
      <c r="L2604" t="str">
        <f>VLOOKUP($D2604,Artslister!$A$1:$W$99,2,FALSE)</f>
        <v>Avenula pratensis</v>
      </c>
      <c r="M2604">
        <f>VLOOKUP($D2604,Artslister!$A$1:$W$99,3,FALSE)</f>
        <v>99921</v>
      </c>
      <c r="N2604">
        <f>VLOOKUP($D2604,Artslister!$A$1:$W$99,4,FALSE)</f>
        <v>0</v>
      </c>
      <c r="O2604" t="str">
        <f>VLOOKUP($D2604,Artslister!$A$1:$W$99,5,FALSE)</f>
        <v>Plantae</v>
      </c>
      <c r="P2604" t="str">
        <f>VLOOKUP($D2604,Artslister!$A$1:$W$99,6,FALSE)</f>
        <v>Magnoliophyta</v>
      </c>
      <c r="Q2604" t="str">
        <f>VLOOKUP($D2604,Artslister!$A$1:$W$99,7,FALSE)</f>
        <v>Monocots</v>
      </c>
      <c r="R2604" t="str">
        <f>VLOOKUP($D2604,Artslister!$A$1:$W$99,8,FALSE)</f>
        <v>Poales</v>
      </c>
      <c r="S2604" t="str">
        <f>VLOOKUP($D2604,Artslister!$A$1:$W$99,9,FALSE)</f>
        <v>Poaceae</v>
      </c>
      <c r="T2604" t="str">
        <f>VLOOKUP($D2604,Artslister!$A$1:$W$99,10,FALSE)</f>
        <v>Avenula</v>
      </c>
      <c r="U2604" t="str">
        <f>VLOOKUP($D2604,Artslister!$A$1:$W$99,11,FALSE)</f>
        <v>pratensis</v>
      </c>
      <c r="V2604">
        <f>VLOOKUP($D2604,Artslister!$A$1:$W$99,12,FALSE)</f>
        <v>0</v>
      </c>
      <c r="W2604" t="str">
        <f>VLOOKUP($D2604,Artslister!$A$1:$W$99,13,FALSE)</f>
        <v>(L.) Dumort.</v>
      </c>
      <c r="X2604" t="e">
        <f>VLOOKUP($D2604,Artslister!$A$1:$W$99,15,FALSE)</f>
        <v>#REF!</v>
      </c>
      <c r="Y2604" t="e">
        <f>VLOOKUP($D2604,Artslister!$A$1:$W$99,17,FALSE)</f>
        <v>#N/A</v>
      </c>
    </row>
    <row r="2605" spans="1:25" hidden="1" x14ac:dyDescent="0.3">
      <c r="A2605" t="s">
        <v>35</v>
      </c>
      <c r="B2605">
        <v>2023</v>
      </c>
      <c r="C2605" t="s">
        <v>1365</v>
      </c>
      <c r="D2605" t="s">
        <v>1973</v>
      </c>
      <c r="E2605">
        <v>1</v>
      </c>
      <c r="F2605">
        <v>1</v>
      </c>
      <c r="L2605" t="str">
        <f>VLOOKUP($D2605,Artslister!$A$1:$W$99,2,FALSE)</f>
        <v>Silene nutans</v>
      </c>
      <c r="M2605" t="str">
        <f>VLOOKUP($D2605,Artslister!$A$1:$W$99,3,FALSE)</f>
        <v>101565</v>
      </c>
      <c r="N2605" t="str">
        <f>VLOOKUP($D2605,Artslister!$A$1:$W$99,4,FALSE)</f>
        <v>61525</v>
      </c>
      <c r="O2605" t="str">
        <f>VLOOKUP($D2605,Artslister!$A$1:$W$99,5,FALSE)</f>
        <v>Plantae</v>
      </c>
      <c r="P2605" t="str">
        <f>VLOOKUP($D2605,Artslister!$A$1:$W$99,6,FALSE)</f>
        <v>Magnoliophyta</v>
      </c>
      <c r="Q2605" t="str">
        <f>VLOOKUP($D2605,Artslister!$A$1:$W$99,7,FALSE)</f>
        <v>Eudicots</v>
      </c>
      <c r="R2605" t="str">
        <f>VLOOKUP($D2605,Artslister!$A$1:$W$99,8,FALSE)</f>
        <v>Caryophyllales</v>
      </c>
      <c r="S2605" t="str">
        <f>VLOOKUP($D2605,Artslister!$A$1:$W$99,9,FALSE)</f>
        <v>Caryophyllaceae</v>
      </c>
      <c r="T2605" t="str">
        <f>VLOOKUP($D2605,Artslister!$A$1:$W$99,10,FALSE)</f>
        <v>Silene</v>
      </c>
      <c r="U2605" t="str">
        <f>VLOOKUP($D2605,Artslister!$A$1:$W$99,11,FALSE)</f>
        <v>nutans</v>
      </c>
      <c r="V2605">
        <f>VLOOKUP($D2605,Artslister!$A$1:$W$99,12,FALSE)</f>
        <v>0</v>
      </c>
      <c r="W2605" t="str">
        <f>VLOOKUP($D2605,Artslister!$A$1:$W$99,13,FALSE)</f>
        <v>L.</v>
      </c>
      <c r="X2605" t="e">
        <f>VLOOKUP($D2605,Artslister!$A$1:$W$99,15,FALSE)</f>
        <v>#REF!</v>
      </c>
      <c r="Y2605" t="e">
        <f>VLOOKUP($D2605,Artslister!$A$1:$W$99,17,FALSE)</f>
        <v>#N/A</v>
      </c>
    </row>
    <row r="2606" spans="1:25" hidden="1" x14ac:dyDescent="0.3">
      <c r="A2606" t="s">
        <v>35</v>
      </c>
      <c r="B2606">
        <v>2023</v>
      </c>
      <c r="C2606" t="s">
        <v>1360</v>
      </c>
      <c r="D2606" t="s">
        <v>1928</v>
      </c>
      <c r="E2606">
        <v>1</v>
      </c>
      <c r="H2606">
        <v>1</v>
      </c>
      <c r="L2606" t="str">
        <f>VLOOKUP($D2606,Artslister!$A$1:$W$99,2,FALSE)</f>
        <v>Rosa sp.</v>
      </c>
      <c r="M2606" t="str">
        <f>VLOOKUP($D2606,Artslister!$A$1:$W$99,3,FALSE)</f>
        <v>103384</v>
      </c>
      <c r="N2606" t="str">
        <f>VLOOKUP($D2606,Artslister!$A$1:$W$99,4,FALSE)</f>
        <v>63344</v>
      </c>
      <c r="O2606" t="str">
        <f>VLOOKUP($D2606,Artslister!$A$1:$W$99,5,FALSE)</f>
        <v>Plantae</v>
      </c>
      <c r="P2606" t="str">
        <f>VLOOKUP($D2606,Artslister!$A$1:$W$99,6,FALSE)</f>
        <v>Magnoliophyta</v>
      </c>
      <c r="Q2606" t="str">
        <f>VLOOKUP($D2606,Artslister!$A$1:$W$99,7,FALSE)</f>
        <v>Eudicots</v>
      </c>
      <c r="R2606" t="str">
        <f>VLOOKUP($D2606,Artslister!$A$1:$W$99,8,FALSE)</f>
        <v>Rosales</v>
      </c>
      <c r="S2606" t="str">
        <f>VLOOKUP($D2606,Artslister!$A$1:$W$99,9,FALSE)</f>
        <v>Rosaceae</v>
      </c>
      <c r="T2606" t="str">
        <f>VLOOKUP($D2606,Artslister!$A$1:$W$99,10,FALSE)</f>
        <v>Rosa</v>
      </c>
      <c r="U2606">
        <f>VLOOKUP($D2606,Artslister!$A$1:$W$99,11,FALSE)</f>
        <v>0</v>
      </c>
      <c r="V2606">
        <f>VLOOKUP($D2606,Artslister!$A$1:$W$99,12,FALSE)</f>
        <v>0</v>
      </c>
      <c r="W2606" t="str">
        <f>VLOOKUP($D2606,Artslister!$A$1:$W$99,13,FALSE)</f>
        <v>L.</v>
      </c>
      <c r="X2606" t="e">
        <f>VLOOKUP($D2606,Artslister!$A$1:$W$99,15,FALSE)</f>
        <v>#REF!</v>
      </c>
      <c r="Y2606" t="e">
        <f>VLOOKUP($D2606,Artslister!$A$1:$W$99,17,FALSE)</f>
        <v>#N/A</v>
      </c>
    </row>
    <row r="2607" spans="1:25" hidden="1" x14ac:dyDescent="0.3">
      <c r="A2607" t="s">
        <v>35</v>
      </c>
      <c r="B2607">
        <v>2023</v>
      </c>
      <c r="C2607" t="s">
        <v>1363</v>
      </c>
      <c r="D2607" t="s">
        <v>1963</v>
      </c>
      <c r="E2607">
        <v>7</v>
      </c>
      <c r="F2607">
        <v>1</v>
      </c>
      <c r="L2607" t="str">
        <f>VLOOKUP($D2607,Artslister!$A$1:$W$99,2,FALSE)</f>
        <v>Hypochaeris maculata</v>
      </c>
      <c r="M2607">
        <f>VLOOKUP($D2607,Artslister!$A$1:$W$99,3,FALSE)</f>
        <v>100708</v>
      </c>
      <c r="N2607">
        <f>VLOOKUP($D2607,Artslister!$A$1:$W$99,4,FALSE)</f>
        <v>0</v>
      </c>
      <c r="O2607" t="str">
        <f>VLOOKUP($D2607,Artslister!$A$1:$W$99,5,FALSE)</f>
        <v>Plantae</v>
      </c>
      <c r="P2607" t="str">
        <f>VLOOKUP($D2607,Artslister!$A$1:$W$99,6,FALSE)</f>
        <v>Magnoliophyta</v>
      </c>
      <c r="Q2607" t="str">
        <f>VLOOKUP($D2607,Artslister!$A$1:$W$99,7,FALSE)</f>
        <v>Eudicots</v>
      </c>
      <c r="R2607" t="str">
        <f>VLOOKUP($D2607,Artslister!$A$1:$W$99,8,FALSE)</f>
        <v>Asterales</v>
      </c>
      <c r="S2607" t="str">
        <f>VLOOKUP($D2607,Artslister!$A$1:$W$99,9,FALSE)</f>
        <v>Asteraceae</v>
      </c>
      <c r="T2607" t="str">
        <f>VLOOKUP($D2607,Artslister!$A$1:$W$99,10,FALSE)</f>
        <v>Hypochaeris</v>
      </c>
      <c r="U2607" t="str">
        <f>VLOOKUP($D2607,Artslister!$A$1:$W$99,11,FALSE)</f>
        <v>maculata</v>
      </c>
      <c r="V2607">
        <f>VLOOKUP($D2607,Artslister!$A$1:$W$99,12,FALSE)</f>
        <v>0</v>
      </c>
      <c r="W2607" t="str">
        <f>VLOOKUP($D2607,Artslister!$A$1:$W$99,13,FALSE)</f>
        <v>L.</v>
      </c>
      <c r="X2607" t="e">
        <f>VLOOKUP($D2607,Artslister!$A$1:$W$99,15,FALSE)</f>
        <v>#REF!</v>
      </c>
      <c r="Y2607" t="e">
        <f>VLOOKUP($D2607,Artslister!$A$1:$W$99,17,FALSE)</f>
        <v>#N/A</v>
      </c>
    </row>
    <row r="2608" spans="1:25" hidden="1" x14ac:dyDescent="0.3">
      <c r="A2608" t="s">
        <v>35</v>
      </c>
      <c r="B2608">
        <v>2023</v>
      </c>
      <c r="C2608" t="s">
        <v>1363</v>
      </c>
      <c r="D2608" t="s">
        <v>1973</v>
      </c>
      <c r="E2608">
        <v>4</v>
      </c>
      <c r="F2608">
        <v>1</v>
      </c>
      <c r="L2608" t="str">
        <f>VLOOKUP($D2608,Artslister!$A$1:$W$99,2,FALSE)</f>
        <v>Silene nutans</v>
      </c>
      <c r="M2608" t="str">
        <f>VLOOKUP($D2608,Artslister!$A$1:$W$99,3,FALSE)</f>
        <v>101565</v>
      </c>
      <c r="N2608" t="str">
        <f>VLOOKUP($D2608,Artslister!$A$1:$W$99,4,FALSE)</f>
        <v>61525</v>
      </c>
      <c r="O2608" t="str">
        <f>VLOOKUP($D2608,Artslister!$A$1:$W$99,5,FALSE)</f>
        <v>Plantae</v>
      </c>
      <c r="P2608" t="str">
        <f>VLOOKUP($D2608,Artslister!$A$1:$W$99,6,FALSE)</f>
        <v>Magnoliophyta</v>
      </c>
      <c r="Q2608" t="str">
        <f>VLOOKUP($D2608,Artslister!$A$1:$W$99,7,FALSE)</f>
        <v>Eudicots</v>
      </c>
      <c r="R2608" t="str">
        <f>VLOOKUP($D2608,Artslister!$A$1:$W$99,8,FALSE)</f>
        <v>Caryophyllales</v>
      </c>
      <c r="S2608" t="str">
        <f>VLOOKUP($D2608,Artslister!$A$1:$W$99,9,FALSE)</f>
        <v>Caryophyllaceae</v>
      </c>
      <c r="T2608" t="str">
        <f>VLOOKUP($D2608,Artslister!$A$1:$W$99,10,FALSE)</f>
        <v>Silene</v>
      </c>
      <c r="U2608" t="str">
        <f>VLOOKUP($D2608,Artslister!$A$1:$W$99,11,FALSE)</f>
        <v>nutans</v>
      </c>
      <c r="V2608">
        <f>VLOOKUP($D2608,Artslister!$A$1:$W$99,12,FALSE)</f>
        <v>0</v>
      </c>
      <c r="W2608" t="str">
        <f>VLOOKUP($D2608,Artslister!$A$1:$W$99,13,FALSE)</f>
        <v>L.</v>
      </c>
      <c r="X2608" t="e">
        <f>VLOOKUP($D2608,Artslister!$A$1:$W$99,15,FALSE)</f>
        <v>#REF!</v>
      </c>
      <c r="Y2608" t="e">
        <f>VLOOKUP($D2608,Artslister!$A$1:$W$99,17,FALSE)</f>
        <v>#N/A</v>
      </c>
    </row>
    <row r="2609" spans="1:25" hidden="1" x14ac:dyDescent="0.3">
      <c r="A2609" t="s">
        <v>35</v>
      </c>
      <c r="B2609">
        <v>2023</v>
      </c>
      <c r="C2609" t="s">
        <v>1364</v>
      </c>
      <c r="D2609" t="s">
        <v>1928</v>
      </c>
      <c r="E2609">
        <v>2</v>
      </c>
      <c r="H2609">
        <v>1</v>
      </c>
      <c r="L2609" t="str">
        <f>VLOOKUP($D2609,Artslister!$A$1:$W$99,2,FALSE)</f>
        <v>Rosa sp.</v>
      </c>
      <c r="M2609" t="str">
        <f>VLOOKUP($D2609,Artslister!$A$1:$W$99,3,FALSE)</f>
        <v>103384</v>
      </c>
      <c r="N2609" t="str">
        <f>VLOOKUP($D2609,Artslister!$A$1:$W$99,4,FALSE)</f>
        <v>63344</v>
      </c>
      <c r="O2609" t="str">
        <f>VLOOKUP($D2609,Artslister!$A$1:$W$99,5,FALSE)</f>
        <v>Plantae</v>
      </c>
      <c r="P2609" t="str">
        <f>VLOOKUP($D2609,Artslister!$A$1:$W$99,6,FALSE)</f>
        <v>Magnoliophyta</v>
      </c>
      <c r="Q2609" t="str">
        <f>VLOOKUP($D2609,Artslister!$A$1:$W$99,7,FALSE)</f>
        <v>Eudicots</v>
      </c>
      <c r="R2609" t="str">
        <f>VLOOKUP($D2609,Artslister!$A$1:$W$99,8,FALSE)</f>
        <v>Rosales</v>
      </c>
      <c r="S2609" t="str">
        <f>VLOOKUP($D2609,Artslister!$A$1:$W$99,9,FALSE)</f>
        <v>Rosaceae</v>
      </c>
      <c r="T2609" t="str">
        <f>VLOOKUP($D2609,Artslister!$A$1:$W$99,10,FALSE)</f>
        <v>Rosa</v>
      </c>
      <c r="U2609">
        <f>VLOOKUP($D2609,Artslister!$A$1:$W$99,11,FALSE)</f>
        <v>0</v>
      </c>
      <c r="V2609">
        <f>VLOOKUP($D2609,Artslister!$A$1:$W$99,12,FALSE)</f>
        <v>0</v>
      </c>
      <c r="W2609" t="str">
        <f>VLOOKUP($D2609,Artslister!$A$1:$W$99,13,FALSE)</f>
        <v>L.</v>
      </c>
      <c r="X2609" t="e">
        <f>VLOOKUP($D2609,Artslister!$A$1:$W$99,15,FALSE)</f>
        <v>#REF!</v>
      </c>
      <c r="Y2609" t="e">
        <f>VLOOKUP($D2609,Artslister!$A$1:$W$99,17,FALSE)</f>
        <v>#N/A</v>
      </c>
    </row>
    <row r="2610" spans="1:25" hidden="1" x14ac:dyDescent="0.3">
      <c r="A2610" t="s">
        <v>35</v>
      </c>
      <c r="B2610">
        <v>2023</v>
      </c>
      <c r="C2610" t="s">
        <v>1364</v>
      </c>
      <c r="D2610" t="s">
        <v>1929</v>
      </c>
      <c r="E2610">
        <v>0.1</v>
      </c>
      <c r="G2610">
        <v>1</v>
      </c>
      <c r="L2610" t="str">
        <f>VLOOKUP($D2610,Artslister!$A$1:$W$99,2,FALSE)</f>
        <v>Noccaea caerulescens</v>
      </c>
      <c r="M2610" t="str">
        <f>VLOOKUP($D2610,Artslister!$A$1:$W$99,3,FALSE)</f>
        <v>101278</v>
      </c>
      <c r="N2610" t="str">
        <f>VLOOKUP($D2610,Artslister!$A$1:$W$99,4,FALSE)</f>
        <v>144118</v>
      </c>
      <c r="O2610" t="str">
        <f>VLOOKUP($D2610,Artslister!$A$1:$W$99,5,FALSE)</f>
        <v>Plantae</v>
      </c>
      <c r="P2610" t="str">
        <f>VLOOKUP($D2610,Artslister!$A$1:$W$99,6,FALSE)</f>
        <v>Magnoliophyta</v>
      </c>
      <c r="Q2610" t="str">
        <f>VLOOKUP($D2610,Artslister!$A$1:$W$99,7,FALSE)</f>
        <v>Eudicots</v>
      </c>
      <c r="R2610" t="str">
        <f>VLOOKUP($D2610,Artslister!$A$1:$W$99,8,FALSE)</f>
        <v>Brassicales</v>
      </c>
      <c r="S2610" t="str">
        <f>VLOOKUP($D2610,Artslister!$A$1:$W$99,9,FALSE)</f>
        <v>Brassicaceae</v>
      </c>
      <c r="T2610" t="str">
        <f>VLOOKUP($D2610,Artslister!$A$1:$W$99,10,FALSE)</f>
        <v>Noccaea</v>
      </c>
      <c r="U2610" t="str">
        <f>VLOOKUP($D2610,Artslister!$A$1:$W$99,11,FALSE)</f>
        <v>caerulescens</v>
      </c>
      <c r="V2610">
        <f>VLOOKUP($D2610,Artslister!$A$1:$W$99,12,FALSE)</f>
        <v>0</v>
      </c>
      <c r="W2610" t="str">
        <f>VLOOKUP($D2610,Artslister!$A$1:$W$99,13,FALSE)</f>
        <v>(J.Presl &amp; C.Presl) F.K.Mey.</v>
      </c>
      <c r="X2610" t="e">
        <f>VLOOKUP($D2610,Artslister!$A$1:$W$99,15,FALSE)</f>
        <v>#REF!</v>
      </c>
      <c r="Y2610" t="str">
        <f>VLOOKUP($D2610,Artslister!$A$1:$W$99,17,FALSE)</f>
        <v>PH</v>
      </c>
    </row>
    <row r="2611" spans="1:25" hidden="1" x14ac:dyDescent="0.3">
      <c r="A2611" t="s">
        <v>35</v>
      </c>
      <c r="B2611">
        <v>2023</v>
      </c>
      <c r="C2611" t="s">
        <v>1364</v>
      </c>
      <c r="D2611" t="s">
        <v>1930</v>
      </c>
      <c r="E2611">
        <v>24</v>
      </c>
      <c r="F2611">
        <v>1</v>
      </c>
      <c r="L2611" t="str">
        <f>VLOOKUP($D2611,Artslister!$A$1:$W$99,2,FALSE)</f>
        <v>Fragaria viridis</v>
      </c>
      <c r="M2611">
        <f>VLOOKUP($D2611,Artslister!$A$1:$W$99,3,FALSE)</f>
        <v>103318</v>
      </c>
      <c r="N2611">
        <f>VLOOKUP($D2611,Artslister!$A$1:$W$99,4,FALSE)</f>
        <v>0</v>
      </c>
      <c r="O2611" t="str">
        <f>VLOOKUP($D2611,Artslister!$A$1:$W$99,5,FALSE)</f>
        <v>Plantae</v>
      </c>
      <c r="P2611" t="str">
        <f>VLOOKUP($D2611,Artslister!$A$1:$W$99,6,FALSE)</f>
        <v>Magnoliophyta</v>
      </c>
      <c r="Q2611" t="str">
        <f>VLOOKUP($D2611,Artslister!$A$1:$W$99,7,FALSE)</f>
        <v>Eudicots</v>
      </c>
      <c r="R2611" t="str">
        <f>VLOOKUP($D2611,Artslister!$A$1:$W$99,8,FALSE)</f>
        <v>Rosales</v>
      </c>
      <c r="S2611" t="str">
        <f>VLOOKUP($D2611,Artslister!$A$1:$W$99,9,FALSE)</f>
        <v>Rosaceae</v>
      </c>
      <c r="T2611" t="str">
        <f>VLOOKUP($D2611,Artslister!$A$1:$W$99,10,FALSE)</f>
        <v>Fragaria</v>
      </c>
      <c r="U2611" t="str">
        <f>VLOOKUP($D2611,Artslister!$A$1:$W$99,11,FALSE)</f>
        <v>viridis</v>
      </c>
      <c r="V2611">
        <f>VLOOKUP($D2611,Artslister!$A$1:$W$99,12,FALSE)</f>
        <v>0</v>
      </c>
      <c r="W2611" t="str">
        <f>VLOOKUP($D2611,Artslister!$A$1:$W$99,13,FALSE)</f>
        <v>Weston</v>
      </c>
      <c r="X2611" t="e">
        <f>VLOOKUP($D2611,Artslister!$A$1:$W$99,15,FALSE)</f>
        <v>#REF!</v>
      </c>
      <c r="Y2611" t="e">
        <f>VLOOKUP($D2611,Artslister!$A$1:$W$99,17,FALSE)</f>
        <v>#N/A</v>
      </c>
    </row>
    <row r="2612" spans="1:25" hidden="1" x14ac:dyDescent="0.3">
      <c r="A2612" t="s">
        <v>35</v>
      </c>
      <c r="B2612">
        <v>2023</v>
      </c>
      <c r="C2612" t="s">
        <v>1364</v>
      </c>
      <c r="D2612" t="s">
        <v>1973</v>
      </c>
      <c r="E2612">
        <v>1</v>
      </c>
      <c r="F2612">
        <v>1</v>
      </c>
      <c r="L2612" t="str">
        <f>VLOOKUP($D2612,Artslister!$A$1:$W$99,2,FALSE)</f>
        <v>Silene nutans</v>
      </c>
      <c r="M2612" t="str">
        <f>VLOOKUP($D2612,Artslister!$A$1:$W$99,3,FALSE)</f>
        <v>101565</v>
      </c>
      <c r="N2612" t="str">
        <f>VLOOKUP($D2612,Artslister!$A$1:$W$99,4,FALSE)</f>
        <v>61525</v>
      </c>
      <c r="O2612" t="str">
        <f>VLOOKUP($D2612,Artslister!$A$1:$W$99,5,FALSE)</f>
        <v>Plantae</v>
      </c>
      <c r="P2612" t="str">
        <f>VLOOKUP($D2612,Artslister!$A$1:$W$99,6,FALSE)</f>
        <v>Magnoliophyta</v>
      </c>
      <c r="Q2612" t="str">
        <f>VLOOKUP($D2612,Artslister!$A$1:$W$99,7,FALSE)</f>
        <v>Eudicots</v>
      </c>
      <c r="R2612" t="str">
        <f>VLOOKUP($D2612,Artslister!$A$1:$W$99,8,FALSE)</f>
        <v>Caryophyllales</v>
      </c>
      <c r="S2612" t="str">
        <f>VLOOKUP($D2612,Artslister!$A$1:$W$99,9,FALSE)</f>
        <v>Caryophyllaceae</v>
      </c>
      <c r="T2612" t="str">
        <f>VLOOKUP($D2612,Artslister!$A$1:$W$99,10,FALSE)</f>
        <v>Silene</v>
      </c>
      <c r="U2612" t="str">
        <f>VLOOKUP($D2612,Artslister!$A$1:$W$99,11,FALSE)</f>
        <v>nutans</v>
      </c>
      <c r="V2612">
        <f>VLOOKUP($D2612,Artslister!$A$1:$W$99,12,FALSE)</f>
        <v>0</v>
      </c>
      <c r="W2612" t="str">
        <f>VLOOKUP($D2612,Artslister!$A$1:$W$99,13,FALSE)</f>
        <v>L.</v>
      </c>
      <c r="X2612" t="e">
        <f>VLOOKUP($D2612,Artslister!$A$1:$W$99,15,FALSE)</f>
        <v>#REF!</v>
      </c>
      <c r="Y2612" t="e">
        <f>VLOOKUP($D2612,Artslister!$A$1:$W$99,17,FALSE)</f>
        <v>#N/A</v>
      </c>
    </row>
    <row r="2613" spans="1:25" hidden="1" x14ac:dyDescent="0.3">
      <c r="A2613" t="s">
        <v>35</v>
      </c>
      <c r="B2613">
        <v>2023</v>
      </c>
      <c r="C2613" t="s">
        <v>1364</v>
      </c>
      <c r="D2613" t="s">
        <v>1937</v>
      </c>
      <c r="E2613">
        <v>12</v>
      </c>
      <c r="F2613">
        <v>1</v>
      </c>
      <c r="L2613" t="str">
        <f>VLOOKUP($D2613,Artslister!$A$1:$W$99,2,FALSE)</f>
        <v>Avenula pratensis</v>
      </c>
      <c r="M2613">
        <f>VLOOKUP($D2613,Artslister!$A$1:$W$99,3,FALSE)</f>
        <v>99921</v>
      </c>
      <c r="N2613">
        <f>VLOOKUP($D2613,Artslister!$A$1:$W$99,4,FALSE)</f>
        <v>0</v>
      </c>
      <c r="O2613" t="str">
        <f>VLOOKUP($D2613,Artslister!$A$1:$W$99,5,FALSE)</f>
        <v>Plantae</v>
      </c>
      <c r="P2613" t="str">
        <f>VLOOKUP($D2613,Artslister!$A$1:$W$99,6,FALSE)</f>
        <v>Magnoliophyta</v>
      </c>
      <c r="Q2613" t="str">
        <f>VLOOKUP($D2613,Artslister!$A$1:$W$99,7,FALSE)</f>
        <v>Monocots</v>
      </c>
      <c r="R2613" t="str">
        <f>VLOOKUP($D2613,Artslister!$A$1:$W$99,8,FALSE)</f>
        <v>Poales</v>
      </c>
      <c r="S2613" t="str">
        <f>VLOOKUP($D2613,Artslister!$A$1:$W$99,9,FALSE)</f>
        <v>Poaceae</v>
      </c>
      <c r="T2613" t="str">
        <f>VLOOKUP($D2613,Artslister!$A$1:$W$99,10,FALSE)</f>
        <v>Avenula</v>
      </c>
      <c r="U2613" t="str">
        <f>VLOOKUP($D2613,Artslister!$A$1:$W$99,11,FALSE)</f>
        <v>pratensis</v>
      </c>
      <c r="V2613">
        <f>VLOOKUP($D2613,Artslister!$A$1:$W$99,12,FALSE)</f>
        <v>0</v>
      </c>
      <c r="W2613" t="str">
        <f>VLOOKUP($D2613,Artslister!$A$1:$W$99,13,FALSE)</f>
        <v>(L.) Dumort.</v>
      </c>
      <c r="X2613" t="e">
        <f>VLOOKUP($D2613,Artslister!$A$1:$W$99,15,FALSE)</f>
        <v>#REF!</v>
      </c>
      <c r="Y2613" t="e">
        <f>VLOOKUP($D2613,Artslister!$A$1:$W$99,17,FALSE)</f>
        <v>#N/A</v>
      </c>
    </row>
    <row r="2614" spans="1:25" hidden="1" x14ac:dyDescent="0.3">
      <c r="A2614" t="s">
        <v>35</v>
      </c>
      <c r="B2614">
        <v>2023</v>
      </c>
      <c r="C2614" t="s">
        <v>1357</v>
      </c>
      <c r="D2614" t="s">
        <v>1928</v>
      </c>
      <c r="E2614">
        <v>6</v>
      </c>
      <c r="H2614">
        <v>1</v>
      </c>
      <c r="L2614" t="str">
        <f>VLOOKUP($D2614,Artslister!$A$1:$W$99,2,FALSE)</f>
        <v>Rosa sp.</v>
      </c>
      <c r="M2614" t="str">
        <f>VLOOKUP($D2614,Artslister!$A$1:$W$99,3,FALSE)</f>
        <v>103384</v>
      </c>
      <c r="N2614" t="str">
        <f>VLOOKUP($D2614,Artslister!$A$1:$W$99,4,FALSE)</f>
        <v>63344</v>
      </c>
      <c r="O2614" t="str">
        <f>VLOOKUP($D2614,Artslister!$A$1:$W$99,5,FALSE)</f>
        <v>Plantae</v>
      </c>
      <c r="P2614" t="str">
        <f>VLOOKUP($D2614,Artslister!$A$1:$W$99,6,FALSE)</f>
        <v>Magnoliophyta</v>
      </c>
      <c r="Q2614" t="str">
        <f>VLOOKUP($D2614,Artslister!$A$1:$W$99,7,FALSE)</f>
        <v>Eudicots</v>
      </c>
      <c r="R2614" t="str">
        <f>VLOOKUP($D2614,Artslister!$A$1:$W$99,8,FALSE)</f>
        <v>Rosales</v>
      </c>
      <c r="S2614" t="str">
        <f>VLOOKUP($D2614,Artslister!$A$1:$W$99,9,FALSE)</f>
        <v>Rosaceae</v>
      </c>
      <c r="T2614" t="str">
        <f>VLOOKUP($D2614,Artslister!$A$1:$W$99,10,FALSE)</f>
        <v>Rosa</v>
      </c>
      <c r="U2614">
        <f>VLOOKUP($D2614,Artslister!$A$1:$W$99,11,FALSE)</f>
        <v>0</v>
      </c>
      <c r="V2614">
        <f>VLOOKUP($D2614,Artslister!$A$1:$W$99,12,FALSE)</f>
        <v>0</v>
      </c>
      <c r="W2614" t="str">
        <f>VLOOKUP($D2614,Artslister!$A$1:$W$99,13,FALSE)</f>
        <v>L.</v>
      </c>
      <c r="X2614" t="e">
        <f>VLOOKUP($D2614,Artslister!$A$1:$W$99,15,FALSE)</f>
        <v>#REF!</v>
      </c>
      <c r="Y2614" t="e">
        <f>VLOOKUP($D2614,Artslister!$A$1:$W$99,17,FALSE)</f>
        <v>#N/A</v>
      </c>
    </row>
    <row r="2615" spans="1:25" hidden="1" x14ac:dyDescent="0.3">
      <c r="A2615" t="s">
        <v>35</v>
      </c>
      <c r="B2615">
        <v>2023</v>
      </c>
      <c r="C2615" t="s">
        <v>1357</v>
      </c>
      <c r="D2615" t="s">
        <v>1929</v>
      </c>
      <c r="E2615">
        <v>0.1</v>
      </c>
      <c r="G2615">
        <v>1</v>
      </c>
      <c r="L2615" t="str">
        <f>VLOOKUP($D2615,Artslister!$A$1:$W$99,2,FALSE)</f>
        <v>Noccaea caerulescens</v>
      </c>
      <c r="M2615" t="str">
        <f>VLOOKUP($D2615,Artslister!$A$1:$W$99,3,FALSE)</f>
        <v>101278</v>
      </c>
      <c r="N2615" t="str">
        <f>VLOOKUP($D2615,Artslister!$A$1:$W$99,4,FALSE)</f>
        <v>144118</v>
      </c>
      <c r="O2615" t="str">
        <f>VLOOKUP($D2615,Artslister!$A$1:$W$99,5,FALSE)</f>
        <v>Plantae</v>
      </c>
      <c r="P2615" t="str">
        <f>VLOOKUP($D2615,Artslister!$A$1:$W$99,6,FALSE)</f>
        <v>Magnoliophyta</v>
      </c>
      <c r="Q2615" t="str">
        <f>VLOOKUP($D2615,Artslister!$A$1:$W$99,7,FALSE)</f>
        <v>Eudicots</v>
      </c>
      <c r="R2615" t="str">
        <f>VLOOKUP($D2615,Artslister!$A$1:$W$99,8,FALSE)</f>
        <v>Brassicales</v>
      </c>
      <c r="S2615" t="str">
        <f>VLOOKUP($D2615,Artslister!$A$1:$W$99,9,FALSE)</f>
        <v>Brassicaceae</v>
      </c>
      <c r="T2615" t="str">
        <f>VLOOKUP($D2615,Artslister!$A$1:$W$99,10,FALSE)</f>
        <v>Noccaea</v>
      </c>
      <c r="U2615" t="str">
        <f>VLOOKUP($D2615,Artslister!$A$1:$W$99,11,FALSE)</f>
        <v>caerulescens</v>
      </c>
      <c r="V2615">
        <f>VLOOKUP($D2615,Artslister!$A$1:$W$99,12,FALSE)</f>
        <v>0</v>
      </c>
      <c r="W2615" t="str">
        <f>VLOOKUP($D2615,Artslister!$A$1:$W$99,13,FALSE)</f>
        <v>(J.Presl &amp; C.Presl) F.K.Mey.</v>
      </c>
      <c r="X2615" t="e">
        <f>VLOOKUP($D2615,Artslister!$A$1:$W$99,15,FALSE)</f>
        <v>#REF!</v>
      </c>
      <c r="Y2615" t="str">
        <f>VLOOKUP($D2615,Artslister!$A$1:$W$99,17,FALSE)</f>
        <v>PH</v>
      </c>
    </row>
    <row r="2616" spans="1:25" hidden="1" x14ac:dyDescent="0.3">
      <c r="A2616" t="s">
        <v>35</v>
      </c>
      <c r="B2616">
        <v>2023</v>
      </c>
      <c r="C2616" t="s">
        <v>1357</v>
      </c>
      <c r="D2616" t="s">
        <v>1930</v>
      </c>
      <c r="E2616">
        <v>16</v>
      </c>
      <c r="F2616">
        <v>1</v>
      </c>
      <c r="L2616" t="str">
        <f>VLOOKUP($D2616,Artslister!$A$1:$W$99,2,FALSE)</f>
        <v>Fragaria viridis</v>
      </c>
      <c r="M2616">
        <f>VLOOKUP($D2616,Artslister!$A$1:$W$99,3,FALSE)</f>
        <v>103318</v>
      </c>
      <c r="N2616">
        <f>VLOOKUP($D2616,Artslister!$A$1:$W$99,4,FALSE)</f>
        <v>0</v>
      </c>
      <c r="O2616" t="str">
        <f>VLOOKUP($D2616,Artslister!$A$1:$W$99,5,FALSE)</f>
        <v>Plantae</v>
      </c>
      <c r="P2616" t="str">
        <f>VLOOKUP($D2616,Artslister!$A$1:$W$99,6,FALSE)</f>
        <v>Magnoliophyta</v>
      </c>
      <c r="Q2616" t="str">
        <f>VLOOKUP($D2616,Artslister!$A$1:$W$99,7,FALSE)</f>
        <v>Eudicots</v>
      </c>
      <c r="R2616" t="str">
        <f>VLOOKUP($D2616,Artslister!$A$1:$W$99,8,FALSE)</f>
        <v>Rosales</v>
      </c>
      <c r="S2616" t="str">
        <f>VLOOKUP($D2616,Artslister!$A$1:$W$99,9,FALSE)</f>
        <v>Rosaceae</v>
      </c>
      <c r="T2616" t="str">
        <f>VLOOKUP($D2616,Artslister!$A$1:$W$99,10,FALSE)</f>
        <v>Fragaria</v>
      </c>
      <c r="U2616" t="str">
        <f>VLOOKUP($D2616,Artslister!$A$1:$W$99,11,FALSE)</f>
        <v>viridis</v>
      </c>
      <c r="V2616">
        <f>VLOOKUP($D2616,Artslister!$A$1:$W$99,12,FALSE)</f>
        <v>0</v>
      </c>
      <c r="W2616" t="str">
        <f>VLOOKUP($D2616,Artslister!$A$1:$W$99,13,FALSE)</f>
        <v>Weston</v>
      </c>
      <c r="X2616" t="e">
        <f>VLOOKUP($D2616,Artslister!$A$1:$W$99,15,FALSE)</f>
        <v>#REF!</v>
      </c>
      <c r="Y2616" t="e">
        <f>VLOOKUP($D2616,Artslister!$A$1:$W$99,17,FALSE)</f>
        <v>#N/A</v>
      </c>
    </row>
    <row r="2617" spans="1:25" hidden="1" x14ac:dyDescent="0.3">
      <c r="A2617" t="s">
        <v>35</v>
      </c>
      <c r="B2617">
        <v>2023</v>
      </c>
      <c r="C2617" t="s">
        <v>1357</v>
      </c>
      <c r="D2617" t="s">
        <v>1937</v>
      </c>
      <c r="E2617">
        <v>1</v>
      </c>
      <c r="F2617">
        <v>1</v>
      </c>
      <c r="L2617" t="str">
        <f>VLOOKUP($D2617,Artslister!$A$1:$W$99,2,FALSE)</f>
        <v>Avenula pratensis</v>
      </c>
      <c r="M2617">
        <f>VLOOKUP($D2617,Artslister!$A$1:$W$99,3,FALSE)</f>
        <v>99921</v>
      </c>
      <c r="N2617">
        <f>VLOOKUP($D2617,Artslister!$A$1:$W$99,4,FALSE)</f>
        <v>0</v>
      </c>
      <c r="O2617" t="str">
        <f>VLOOKUP($D2617,Artslister!$A$1:$W$99,5,FALSE)</f>
        <v>Plantae</v>
      </c>
      <c r="P2617" t="str">
        <f>VLOOKUP($D2617,Artslister!$A$1:$W$99,6,FALSE)</f>
        <v>Magnoliophyta</v>
      </c>
      <c r="Q2617" t="str">
        <f>VLOOKUP($D2617,Artslister!$A$1:$W$99,7,FALSE)</f>
        <v>Monocots</v>
      </c>
      <c r="R2617" t="str">
        <f>VLOOKUP($D2617,Artslister!$A$1:$W$99,8,FALSE)</f>
        <v>Poales</v>
      </c>
      <c r="S2617" t="str">
        <f>VLOOKUP($D2617,Artslister!$A$1:$W$99,9,FALSE)</f>
        <v>Poaceae</v>
      </c>
      <c r="T2617" t="str">
        <f>VLOOKUP($D2617,Artslister!$A$1:$W$99,10,FALSE)</f>
        <v>Avenula</v>
      </c>
      <c r="U2617" t="str">
        <f>VLOOKUP($D2617,Artslister!$A$1:$W$99,11,FALSE)</f>
        <v>pratensis</v>
      </c>
      <c r="V2617">
        <f>VLOOKUP($D2617,Artslister!$A$1:$W$99,12,FALSE)</f>
        <v>0</v>
      </c>
      <c r="W2617" t="str">
        <f>VLOOKUP($D2617,Artslister!$A$1:$W$99,13,FALSE)</f>
        <v>(L.) Dumort.</v>
      </c>
      <c r="X2617" t="e">
        <f>VLOOKUP($D2617,Artslister!$A$1:$W$99,15,FALSE)</f>
        <v>#REF!</v>
      </c>
      <c r="Y2617" t="e">
        <f>VLOOKUP($D2617,Artslister!$A$1:$W$99,17,FALSE)</f>
        <v>#N/A</v>
      </c>
    </row>
    <row r="2618" spans="1:25" hidden="1" x14ac:dyDescent="0.3">
      <c r="A2618" t="s">
        <v>35</v>
      </c>
      <c r="B2618">
        <v>2023</v>
      </c>
      <c r="C2618" t="s">
        <v>1362</v>
      </c>
      <c r="D2618" t="s">
        <v>1928</v>
      </c>
      <c r="E2618">
        <v>9</v>
      </c>
      <c r="H2618">
        <v>1</v>
      </c>
      <c r="L2618" t="str">
        <f>VLOOKUP($D2618,Artslister!$A$1:$W$99,2,FALSE)</f>
        <v>Rosa sp.</v>
      </c>
      <c r="M2618" t="str">
        <f>VLOOKUP($D2618,Artslister!$A$1:$W$99,3,FALSE)</f>
        <v>103384</v>
      </c>
      <c r="N2618" t="str">
        <f>VLOOKUP($D2618,Artslister!$A$1:$W$99,4,FALSE)</f>
        <v>63344</v>
      </c>
      <c r="O2618" t="str">
        <f>VLOOKUP($D2618,Artslister!$A$1:$W$99,5,FALSE)</f>
        <v>Plantae</v>
      </c>
      <c r="P2618" t="str">
        <f>VLOOKUP($D2618,Artslister!$A$1:$W$99,6,FALSE)</f>
        <v>Magnoliophyta</v>
      </c>
      <c r="Q2618" t="str">
        <f>VLOOKUP($D2618,Artslister!$A$1:$W$99,7,FALSE)</f>
        <v>Eudicots</v>
      </c>
      <c r="R2618" t="str">
        <f>VLOOKUP($D2618,Artslister!$A$1:$W$99,8,FALSE)</f>
        <v>Rosales</v>
      </c>
      <c r="S2618" t="str">
        <f>VLOOKUP($D2618,Artslister!$A$1:$W$99,9,FALSE)</f>
        <v>Rosaceae</v>
      </c>
      <c r="T2618" t="str">
        <f>VLOOKUP($D2618,Artslister!$A$1:$W$99,10,FALSE)</f>
        <v>Rosa</v>
      </c>
      <c r="U2618">
        <f>VLOOKUP($D2618,Artslister!$A$1:$W$99,11,FALSE)</f>
        <v>0</v>
      </c>
      <c r="V2618">
        <f>VLOOKUP($D2618,Artslister!$A$1:$W$99,12,FALSE)</f>
        <v>0</v>
      </c>
      <c r="W2618" t="str">
        <f>VLOOKUP($D2618,Artslister!$A$1:$W$99,13,FALSE)</f>
        <v>L.</v>
      </c>
      <c r="X2618" t="e">
        <f>VLOOKUP($D2618,Artslister!$A$1:$W$99,15,FALSE)</f>
        <v>#REF!</v>
      </c>
      <c r="Y2618" t="e">
        <f>VLOOKUP($D2618,Artslister!$A$1:$W$99,17,FALSE)</f>
        <v>#N/A</v>
      </c>
    </row>
    <row r="2619" spans="1:25" hidden="1" x14ac:dyDescent="0.3">
      <c r="A2619" t="s">
        <v>35</v>
      </c>
      <c r="B2619">
        <v>2023</v>
      </c>
      <c r="C2619" t="s">
        <v>1362</v>
      </c>
      <c r="D2619" t="s">
        <v>1973</v>
      </c>
      <c r="E2619">
        <v>4</v>
      </c>
      <c r="F2619">
        <v>1</v>
      </c>
      <c r="L2619" t="str">
        <f>VLOOKUP($D2619,Artslister!$A$1:$W$99,2,FALSE)</f>
        <v>Silene nutans</v>
      </c>
      <c r="M2619" t="str">
        <f>VLOOKUP($D2619,Artslister!$A$1:$W$99,3,FALSE)</f>
        <v>101565</v>
      </c>
      <c r="N2619" t="str">
        <f>VLOOKUP($D2619,Artslister!$A$1:$W$99,4,FALSE)</f>
        <v>61525</v>
      </c>
      <c r="O2619" t="str">
        <f>VLOOKUP($D2619,Artslister!$A$1:$W$99,5,FALSE)</f>
        <v>Plantae</v>
      </c>
      <c r="P2619" t="str">
        <f>VLOOKUP($D2619,Artslister!$A$1:$W$99,6,FALSE)</f>
        <v>Magnoliophyta</v>
      </c>
      <c r="Q2619" t="str">
        <f>VLOOKUP($D2619,Artslister!$A$1:$W$99,7,FALSE)</f>
        <v>Eudicots</v>
      </c>
      <c r="R2619" t="str">
        <f>VLOOKUP($D2619,Artslister!$A$1:$W$99,8,FALSE)</f>
        <v>Caryophyllales</v>
      </c>
      <c r="S2619" t="str">
        <f>VLOOKUP($D2619,Artslister!$A$1:$W$99,9,FALSE)</f>
        <v>Caryophyllaceae</v>
      </c>
      <c r="T2619" t="str">
        <f>VLOOKUP($D2619,Artslister!$A$1:$W$99,10,FALSE)</f>
        <v>Silene</v>
      </c>
      <c r="U2619" t="str">
        <f>VLOOKUP($D2619,Artslister!$A$1:$W$99,11,FALSE)</f>
        <v>nutans</v>
      </c>
      <c r="V2619">
        <f>VLOOKUP($D2619,Artslister!$A$1:$W$99,12,FALSE)</f>
        <v>0</v>
      </c>
      <c r="W2619" t="str">
        <f>VLOOKUP($D2619,Artslister!$A$1:$W$99,13,FALSE)</f>
        <v>L.</v>
      </c>
      <c r="X2619" t="e">
        <f>VLOOKUP($D2619,Artslister!$A$1:$W$99,15,FALSE)</f>
        <v>#REF!</v>
      </c>
      <c r="Y2619" t="e">
        <f>VLOOKUP($D2619,Artslister!$A$1:$W$99,17,FALSE)</f>
        <v>#N/A</v>
      </c>
    </row>
    <row r="2620" spans="1:25" hidden="1" x14ac:dyDescent="0.3">
      <c r="A2620" t="s">
        <v>35</v>
      </c>
      <c r="B2620">
        <v>2023</v>
      </c>
      <c r="C2620" t="s">
        <v>1362</v>
      </c>
      <c r="D2620" t="s">
        <v>1930</v>
      </c>
      <c r="E2620">
        <v>10</v>
      </c>
      <c r="F2620">
        <v>1</v>
      </c>
      <c r="L2620" t="str">
        <f>VLOOKUP($D2620,Artslister!$A$1:$W$99,2,FALSE)</f>
        <v>Fragaria viridis</v>
      </c>
      <c r="M2620">
        <f>VLOOKUP($D2620,Artslister!$A$1:$W$99,3,FALSE)</f>
        <v>103318</v>
      </c>
      <c r="N2620">
        <f>VLOOKUP($D2620,Artslister!$A$1:$W$99,4,FALSE)</f>
        <v>0</v>
      </c>
      <c r="O2620" t="str">
        <f>VLOOKUP($D2620,Artslister!$A$1:$W$99,5,FALSE)</f>
        <v>Plantae</v>
      </c>
      <c r="P2620" t="str">
        <f>VLOOKUP($D2620,Artslister!$A$1:$W$99,6,FALSE)</f>
        <v>Magnoliophyta</v>
      </c>
      <c r="Q2620" t="str">
        <f>VLOOKUP($D2620,Artslister!$A$1:$W$99,7,FALSE)</f>
        <v>Eudicots</v>
      </c>
      <c r="R2620" t="str">
        <f>VLOOKUP($D2620,Artslister!$A$1:$W$99,8,FALSE)</f>
        <v>Rosales</v>
      </c>
      <c r="S2620" t="str">
        <f>VLOOKUP($D2620,Artslister!$A$1:$W$99,9,FALSE)</f>
        <v>Rosaceae</v>
      </c>
      <c r="T2620" t="str">
        <f>VLOOKUP($D2620,Artslister!$A$1:$W$99,10,FALSE)</f>
        <v>Fragaria</v>
      </c>
      <c r="U2620" t="str">
        <f>VLOOKUP($D2620,Artslister!$A$1:$W$99,11,FALSE)</f>
        <v>viridis</v>
      </c>
      <c r="V2620">
        <f>VLOOKUP($D2620,Artslister!$A$1:$W$99,12,FALSE)</f>
        <v>0</v>
      </c>
      <c r="W2620" t="str">
        <f>VLOOKUP($D2620,Artslister!$A$1:$W$99,13,FALSE)</f>
        <v>Weston</v>
      </c>
      <c r="X2620" t="e">
        <f>VLOOKUP($D2620,Artslister!$A$1:$W$99,15,FALSE)</f>
        <v>#REF!</v>
      </c>
      <c r="Y2620" t="e">
        <f>VLOOKUP($D2620,Artslister!$A$1:$W$99,17,FALSE)</f>
        <v>#N/A</v>
      </c>
    </row>
    <row r="2621" spans="1:25" hidden="1" x14ac:dyDescent="0.3">
      <c r="A2621" t="s">
        <v>35</v>
      </c>
      <c r="B2621">
        <v>2023</v>
      </c>
      <c r="C2621" t="s">
        <v>1362</v>
      </c>
      <c r="D2621" t="s">
        <v>1937</v>
      </c>
      <c r="E2621">
        <v>6</v>
      </c>
      <c r="F2621">
        <v>1</v>
      </c>
      <c r="L2621" t="str">
        <f>VLOOKUP($D2621,Artslister!$A$1:$W$99,2,FALSE)</f>
        <v>Avenula pratensis</v>
      </c>
      <c r="M2621">
        <f>VLOOKUP($D2621,Artslister!$A$1:$W$99,3,FALSE)</f>
        <v>99921</v>
      </c>
      <c r="N2621">
        <f>VLOOKUP($D2621,Artslister!$A$1:$W$99,4,FALSE)</f>
        <v>0</v>
      </c>
      <c r="O2621" t="str">
        <f>VLOOKUP($D2621,Artslister!$A$1:$W$99,5,FALSE)</f>
        <v>Plantae</v>
      </c>
      <c r="P2621" t="str">
        <f>VLOOKUP($D2621,Artslister!$A$1:$W$99,6,FALSE)</f>
        <v>Magnoliophyta</v>
      </c>
      <c r="Q2621" t="str">
        <f>VLOOKUP($D2621,Artslister!$A$1:$W$99,7,FALSE)</f>
        <v>Monocots</v>
      </c>
      <c r="R2621" t="str">
        <f>VLOOKUP($D2621,Artslister!$A$1:$W$99,8,FALSE)</f>
        <v>Poales</v>
      </c>
      <c r="S2621" t="str">
        <f>VLOOKUP($D2621,Artslister!$A$1:$W$99,9,FALSE)</f>
        <v>Poaceae</v>
      </c>
      <c r="T2621" t="str">
        <f>VLOOKUP($D2621,Artslister!$A$1:$W$99,10,FALSE)</f>
        <v>Avenula</v>
      </c>
      <c r="U2621" t="str">
        <f>VLOOKUP($D2621,Artslister!$A$1:$W$99,11,FALSE)</f>
        <v>pratensis</v>
      </c>
      <c r="V2621">
        <f>VLOOKUP($D2621,Artslister!$A$1:$W$99,12,FALSE)</f>
        <v>0</v>
      </c>
      <c r="W2621" t="str">
        <f>VLOOKUP($D2621,Artslister!$A$1:$W$99,13,FALSE)</f>
        <v>(L.) Dumort.</v>
      </c>
      <c r="X2621" t="e">
        <f>VLOOKUP($D2621,Artslister!$A$1:$W$99,15,FALSE)</f>
        <v>#REF!</v>
      </c>
      <c r="Y2621" t="e">
        <f>VLOOKUP($D2621,Artslister!$A$1:$W$99,17,FALSE)</f>
        <v>#N/A</v>
      </c>
    </row>
    <row r="2622" spans="1:25" hidden="1" x14ac:dyDescent="0.3">
      <c r="A2622" t="s">
        <v>35</v>
      </c>
      <c r="B2622">
        <v>2023</v>
      </c>
      <c r="C2622" t="s">
        <v>1366</v>
      </c>
      <c r="D2622" t="s">
        <v>1937</v>
      </c>
      <c r="E2622">
        <v>5</v>
      </c>
      <c r="F2622">
        <v>1</v>
      </c>
      <c r="L2622" t="str">
        <f>VLOOKUP($D2622,Artslister!$A$1:$W$99,2,FALSE)</f>
        <v>Avenula pratensis</v>
      </c>
      <c r="M2622">
        <f>VLOOKUP($D2622,Artslister!$A$1:$W$99,3,FALSE)</f>
        <v>99921</v>
      </c>
      <c r="N2622">
        <f>VLOOKUP($D2622,Artslister!$A$1:$W$99,4,FALSE)</f>
        <v>0</v>
      </c>
      <c r="O2622" t="str">
        <f>VLOOKUP($D2622,Artslister!$A$1:$W$99,5,FALSE)</f>
        <v>Plantae</v>
      </c>
      <c r="P2622" t="str">
        <f>VLOOKUP($D2622,Artslister!$A$1:$W$99,6,FALSE)</f>
        <v>Magnoliophyta</v>
      </c>
      <c r="Q2622" t="str">
        <f>VLOOKUP($D2622,Artslister!$A$1:$W$99,7,FALSE)</f>
        <v>Monocots</v>
      </c>
      <c r="R2622" t="str">
        <f>VLOOKUP($D2622,Artslister!$A$1:$W$99,8,FALSE)</f>
        <v>Poales</v>
      </c>
      <c r="S2622" t="str">
        <f>VLOOKUP($D2622,Artslister!$A$1:$W$99,9,FALSE)</f>
        <v>Poaceae</v>
      </c>
      <c r="T2622" t="str">
        <f>VLOOKUP($D2622,Artslister!$A$1:$W$99,10,FALSE)</f>
        <v>Avenula</v>
      </c>
      <c r="U2622" t="str">
        <f>VLOOKUP($D2622,Artslister!$A$1:$W$99,11,FALSE)</f>
        <v>pratensis</v>
      </c>
      <c r="V2622">
        <f>VLOOKUP($D2622,Artslister!$A$1:$W$99,12,FALSE)</f>
        <v>0</v>
      </c>
      <c r="W2622" t="str">
        <f>VLOOKUP($D2622,Artslister!$A$1:$W$99,13,FALSE)</f>
        <v>(L.) Dumort.</v>
      </c>
      <c r="X2622" t="e">
        <f>VLOOKUP($D2622,Artslister!$A$1:$W$99,15,FALSE)</f>
        <v>#REF!</v>
      </c>
      <c r="Y2622" t="e">
        <f>VLOOKUP($D2622,Artslister!$A$1:$W$99,17,FALSE)</f>
        <v>#N/A</v>
      </c>
    </row>
    <row r="2623" spans="1:25" hidden="1" x14ac:dyDescent="0.3">
      <c r="A2623" t="s">
        <v>35</v>
      </c>
      <c r="B2623">
        <v>2023</v>
      </c>
      <c r="C2623" t="s">
        <v>1366</v>
      </c>
      <c r="D2623" t="s">
        <v>1930</v>
      </c>
      <c r="E2623">
        <v>20</v>
      </c>
      <c r="F2623">
        <v>1</v>
      </c>
      <c r="L2623" t="str">
        <f>VLOOKUP($D2623,Artslister!$A$1:$W$99,2,FALSE)</f>
        <v>Fragaria viridis</v>
      </c>
      <c r="M2623">
        <f>VLOOKUP($D2623,Artslister!$A$1:$W$99,3,FALSE)</f>
        <v>103318</v>
      </c>
      <c r="N2623">
        <f>VLOOKUP($D2623,Artslister!$A$1:$W$99,4,FALSE)</f>
        <v>0</v>
      </c>
      <c r="O2623" t="str">
        <f>VLOOKUP($D2623,Artslister!$A$1:$W$99,5,FALSE)</f>
        <v>Plantae</v>
      </c>
      <c r="P2623" t="str">
        <f>VLOOKUP($D2623,Artslister!$A$1:$W$99,6,FALSE)</f>
        <v>Magnoliophyta</v>
      </c>
      <c r="Q2623" t="str">
        <f>VLOOKUP($D2623,Artslister!$A$1:$W$99,7,FALSE)</f>
        <v>Eudicots</v>
      </c>
      <c r="R2623" t="str">
        <f>VLOOKUP($D2623,Artslister!$A$1:$W$99,8,FALSE)</f>
        <v>Rosales</v>
      </c>
      <c r="S2623" t="str">
        <f>VLOOKUP($D2623,Artslister!$A$1:$W$99,9,FALSE)</f>
        <v>Rosaceae</v>
      </c>
      <c r="T2623" t="str">
        <f>VLOOKUP($D2623,Artslister!$A$1:$W$99,10,FALSE)</f>
        <v>Fragaria</v>
      </c>
      <c r="U2623" t="str">
        <f>VLOOKUP($D2623,Artslister!$A$1:$W$99,11,FALSE)</f>
        <v>viridis</v>
      </c>
      <c r="V2623">
        <f>VLOOKUP($D2623,Artslister!$A$1:$W$99,12,FALSE)</f>
        <v>0</v>
      </c>
      <c r="W2623" t="str">
        <f>VLOOKUP($D2623,Artslister!$A$1:$W$99,13,FALSE)</f>
        <v>Weston</v>
      </c>
      <c r="X2623" t="e">
        <f>VLOOKUP($D2623,Artslister!$A$1:$W$99,15,FALSE)</f>
        <v>#REF!</v>
      </c>
      <c r="Y2623" t="e">
        <f>VLOOKUP($D2623,Artslister!$A$1:$W$99,17,FALSE)</f>
        <v>#N/A</v>
      </c>
    </row>
    <row r="2624" spans="1:25" hidden="1" x14ac:dyDescent="0.3">
      <c r="A2624" t="s">
        <v>35</v>
      </c>
      <c r="B2624">
        <v>2023</v>
      </c>
      <c r="C2624" t="s">
        <v>1366</v>
      </c>
      <c r="D2624" t="s">
        <v>1973</v>
      </c>
      <c r="E2624">
        <v>1</v>
      </c>
      <c r="F2624">
        <v>1</v>
      </c>
      <c r="L2624" t="str">
        <f>VLOOKUP($D2624,Artslister!$A$1:$W$99,2,FALSE)</f>
        <v>Silene nutans</v>
      </c>
      <c r="M2624" t="str">
        <f>VLOOKUP($D2624,Artslister!$A$1:$W$99,3,FALSE)</f>
        <v>101565</v>
      </c>
      <c r="N2624" t="str">
        <f>VLOOKUP($D2624,Artslister!$A$1:$W$99,4,FALSE)</f>
        <v>61525</v>
      </c>
      <c r="O2624" t="str">
        <f>VLOOKUP($D2624,Artslister!$A$1:$W$99,5,FALSE)</f>
        <v>Plantae</v>
      </c>
      <c r="P2624" t="str">
        <f>VLOOKUP($D2624,Artslister!$A$1:$W$99,6,FALSE)</f>
        <v>Magnoliophyta</v>
      </c>
      <c r="Q2624" t="str">
        <f>VLOOKUP($D2624,Artslister!$A$1:$W$99,7,FALSE)</f>
        <v>Eudicots</v>
      </c>
      <c r="R2624" t="str">
        <f>VLOOKUP($D2624,Artslister!$A$1:$W$99,8,FALSE)</f>
        <v>Caryophyllales</v>
      </c>
      <c r="S2624" t="str">
        <f>VLOOKUP($D2624,Artslister!$A$1:$W$99,9,FALSE)</f>
        <v>Caryophyllaceae</v>
      </c>
      <c r="T2624" t="str">
        <f>VLOOKUP($D2624,Artslister!$A$1:$W$99,10,FALSE)</f>
        <v>Silene</v>
      </c>
      <c r="U2624" t="str">
        <f>VLOOKUP($D2624,Artslister!$A$1:$W$99,11,FALSE)</f>
        <v>nutans</v>
      </c>
      <c r="V2624">
        <f>VLOOKUP($D2624,Artslister!$A$1:$W$99,12,FALSE)</f>
        <v>0</v>
      </c>
      <c r="W2624" t="str">
        <f>VLOOKUP($D2624,Artslister!$A$1:$W$99,13,FALSE)</f>
        <v>L.</v>
      </c>
      <c r="X2624" t="e">
        <f>VLOOKUP($D2624,Artslister!$A$1:$W$99,15,FALSE)</f>
        <v>#REF!</v>
      </c>
      <c r="Y2624" t="e">
        <f>VLOOKUP($D2624,Artslister!$A$1:$W$99,17,FALSE)</f>
        <v>#N/A</v>
      </c>
    </row>
    <row r="2625" spans="1:25" hidden="1" x14ac:dyDescent="0.3">
      <c r="A2625" t="s">
        <v>35</v>
      </c>
      <c r="B2625">
        <v>2023</v>
      </c>
      <c r="C2625" t="s">
        <v>1367</v>
      </c>
      <c r="D2625" t="s">
        <v>1929</v>
      </c>
      <c r="E2625">
        <v>1</v>
      </c>
      <c r="G2625">
        <v>1</v>
      </c>
      <c r="L2625" t="str">
        <f>VLOOKUP($D2625,Artslister!$A$1:$W$99,2,FALSE)</f>
        <v>Noccaea caerulescens</v>
      </c>
      <c r="M2625" t="str">
        <f>VLOOKUP($D2625,Artslister!$A$1:$W$99,3,FALSE)</f>
        <v>101278</v>
      </c>
      <c r="N2625" t="str">
        <f>VLOOKUP($D2625,Artslister!$A$1:$W$99,4,FALSE)</f>
        <v>144118</v>
      </c>
      <c r="O2625" t="str">
        <f>VLOOKUP($D2625,Artslister!$A$1:$W$99,5,FALSE)</f>
        <v>Plantae</v>
      </c>
      <c r="P2625" t="str">
        <f>VLOOKUP($D2625,Artslister!$A$1:$W$99,6,FALSE)</f>
        <v>Magnoliophyta</v>
      </c>
      <c r="Q2625" t="str">
        <f>VLOOKUP($D2625,Artslister!$A$1:$W$99,7,FALSE)</f>
        <v>Eudicots</v>
      </c>
      <c r="R2625" t="str">
        <f>VLOOKUP($D2625,Artslister!$A$1:$W$99,8,FALSE)</f>
        <v>Brassicales</v>
      </c>
      <c r="S2625" t="str">
        <f>VLOOKUP($D2625,Artslister!$A$1:$W$99,9,FALSE)</f>
        <v>Brassicaceae</v>
      </c>
      <c r="T2625" t="str">
        <f>VLOOKUP($D2625,Artslister!$A$1:$W$99,10,FALSE)</f>
        <v>Noccaea</v>
      </c>
      <c r="U2625" t="str">
        <f>VLOOKUP($D2625,Artslister!$A$1:$W$99,11,FALSE)</f>
        <v>caerulescens</v>
      </c>
      <c r="V2625">
        <f>VLOOKUP($D2625,Artslister!$A$1:$W$99,12,FALSE)</f>
        <v>0</v>
      </c>
      <c r="W2625" t="str">
        <f>VLOOKUP($D2625,Artslister!$A$1:$W$99,13,FALSE)</f>
        <v>(J.Presl &amp; C.Presl) F.K.Mey.</v>
      </c>
      <c r="X2625" t="e">
        <f>VLOOKUP($D2625,Artslister!$A$1:$W$99,15,FALSE)</f>
        <v>#REF!</v>
      </c>
      <c r="Y2625" t="str">
        <f>VLOOKUP($D2625,Artslister!$A$1:$W$99,17,FALSE)</f>
        <v>PH</v>
      </c>
    </row>
    <row r="2626" spans="1:25" hidden="1" x14ac:dyDescent="0.3">
      <c r="A2626" t="s">
        <v>35</v>
      </c>
      <c r="B2626">
        <v>2023</v>
      </c>
      <c r="C2626" t="s">
        <v>1367</v>
      </c>
      <c r="D2626" t="s">
        <v>1937</v>
      </c>
      <c r="E2626">
        <v>7</v>
      </c>
      <c r="F2626">
        <v>1</v>
      </c>
      <c r="L2626" t="str">
        <f>VLOOKUP($D2626,Artslister!$A$1:$W$99,2,FALSE)</f>
        <v>Avenula pratensis</v>
      </c>
      <c r="M2626">
        <f>VLOOKUP($D2626,Artslister!$A$1:$W$99,3,FALSE)</f>
        <v>99921</v>
      </c>
      <c r="N2626">
        <f>VLOOKUP($D2626,Artslister!$A$1:$W$99,4,FALSE)</f>
        <v>0</v>
      </c>
      <c r="O2626" t="str">
        <f>VLOOKUP($D2626,Artslister!$A$1:$W$99,5,FALSE)</f>
        <v>Plantae</v>
      </c>
      <c r="P2626" t="str">
        <f>VLOOKUP($D2626,Artslister!$A$1:$W$99,6,FALSE)</f>
        <v>Magnoliophyta</v>
      </c>
      <c r="Q2626" t="str">
        <f>VLOOKUP($D2626,Artslister!$A$1:$W$99,7,FALSE)</f>
        <v>Monocots</v>
      </c>
      <c r="R2626" t="str">
        <f>VLOOKUP($D2626,Artslister!$A$1:$W$99,8,FALSE)</f>
        <v>Poales</v>
      </c>
      <c r="S2626" t="str">
        <f>VLOOKUP($D2626,Artslister!$A$1:$W$99,9,FALSE)</f>
        <v>Poaceae</v>
      </c>
      <c r="T2626" t="str">
        <f>VLOOKUP($D2626,Artslister!$A$1:$W$99,10,FALSE)</f>
        <v>Avenula</v>
      </c>
      <c r="U2626" t="str">
        <f>VLOOKUP($D2626,Artslister!$A$1:$W$99,11,FALSE)</f>
        <v>pratensis</v>
      </c>
      <c r="V2626">
        <f>VLOOKUP($D2626,Artslister!$A$1:$W$99,12,FALSE)</f>
        <v>0</v>
      </c>
      <c r="W2626" t="str">
        <f>VLOOKUP($D2626,Artslister!$A$1:$W$99,13,FALSE)</f>
        <v>(L.) Dumort.</v>
      </c>
      <c r="X2626" t="e">
        <f>VLOOKUP($D2626,Artslister!$A$1:$W$99,15,FALSE)</f>
        <v>#REF!</v>
      </c>
      <c r="Y2626" t="e">
        <f>VLOOKUP($D2626,Artslister!$A$1:$W$99,17,FALSE)</f>
        <v>#N/A</v>
      </c>
    </row>
    <row r="2627" spans="1:25" hidden="1" x14ac:dyDescent="0.3">
      <c r="A2627" t="s">
        <v>35</v>
      </c>
      <c r="B2627">
        <v>2023</v>
      </c>
      <c r="C2627" t="s">
        <v>1367</v>
      </c>
      <c r="D2627" t="s">
        <v>1930</v>
      </c>
      <c r="E2627">
        <v>4</v>
      </c>
      <c r="F2627">
        <v>1</v>
      </c>
      <c r="L2627" t="str">
        <f>VLOOKUP($D2627,Artslister!$A$1:$W$99,2,FALSE)</f>
        <v>Fragaria viridis</v>
      </c>
      <c r="M2627">
        <f>VLOOKUP($D2627,Artslister!$A$1:$W$99,3,FALSE)</f>
        <v>103318</v>
      </c>
      <c r="N2627">
        <f>VLOOKUP($D2627,Artslister!$A$1:$W$99,4,FALSE)</f>
        <v>0</v>
      </c>
      <c r="O2627" t="str">
        <f>VLOOKUP($D2627,Artslister!$A$1:$W$99,5,FALSE)</f>
        <v>Plantae</v>
      </c>
      <c r="P2627" t="str">
        <f>VLOOKUP($D2627,Artslister!$A$1:$W$99,6,FALSE)</f>
        <v>Magnoliophyta</v>
      </c>
      <c r="Q2627" t="str">
        <f>VLOOKUP($D2627,Artslister!$A$1:$W$99,7,FALSE)</f>
        <v>Eudicots</v>
      </c>
      <c r="R2627" t="str">
        <f>VLOOKUP($D2627,Artslister!$A$1:$W$99,8,FALSE)</f>
        <v>Rosales</v>
      </c>
      <c r="S2627" t="str">
        <f>VLOOKUP($D2627,Artslister!$A$1:$W$99,9,FALSE)</f>
        <v>Rosaceae</v>
      </c>
      <c r="T2627" t="str">
        <f>VLOOKUP($D2627,Artslister!$A$1:$W$99,10,FALSE)</f>
        <v>Fragaria</v>
      </c>
      <c r="U2627" t="str">
        <f>VLOOKUP($D2627,Artslister!$A$1:$W$99,11,FALSE)</f>
        <v>viridis</v>
      </c>
      <c r="V2627">
        <f>VLOOKUP($D2627,Artslister!$A$1:$W$99,12,FALSE)</f>
        <v>0</v>
      </c>
      <c r="W2627" t="str">
        <f>VLOOKUP($D2627,Artslister!$A$1:$W$99,13,FALSE)</f>
        <v>Weston</v>
      </c>
      <c r="X2627" t="e">
        <f>VLOOKUP($D2627,Artslister!$A$1:$W$99,15,FALSE)</f>
        <v>#REF!</v>
      </c>
      <c r="Y2627" t="e">
        <f>VLOOKUP($D2627,Artslister!$A$1:$W$99,17,FALSE)</f>
        <v>#N/A</v>
      </c>
    </row>
    <row r="2628" spans="1:25" hidden="1" x14ac:dyDescent="0.3">
      <c r="A2628" t="s">
        <v>159</v>
      </c>
      <c r="B2628">
        <v>2023</v>
      </c>
      <c r="C2628" t="s">
        <v>1864</v>
      </c>
      <c r="D2628" t="s">
        <v>1928</v>
      </c>
      <c r="E2628">
        <v>5</v>
      </c>
      <c r="H2628">
        <v>1</v>
      </c>
      <c r="L2628" t="str">
        <f>VLOOKUP($D2628,Artslister!$A$1:$W$99,2,FALSE)</f>
        <v>Rosa sp.</v>
      </c>
      <c r="M2628" t="str">
        <f>VLOOKUP($D2628,Artslister!$A$1:$W$99,3,FALSE)</f>
        <v>103384</v>
      </c>
      <c r="N2628" t="str">
        <f>VLOOKUP($D2628,Artslister!$A$1:$W$99,4,FALSE)</f>
        <v>63344</v>
      </c>
      <c r="O2628" t="str">
        <f>VLOOKUP($D2628,Artslister!$A$1:$W$99,5,FALSE)</f>
        <v>Plantae</v>
      </c>
      <c r="P2628" t="str">
        <f>VLOOKUP($D2628,Artslister!$A$1:$W$99,6,FALSE)</f>
        <v>Magnoliophyta</v>
      </c>
      <c r="Q2628" t="str">
        <f>VLOOKUP($D2628,Artslister!$A$1:$W$99,7,FALSE)</f>
        <v>Eudicots</v>
      </c>
      <c r="R2628" t="str">
        <f>VLOOKUP($D2628,Artslister!$A$1:$W$99,8,FALSE)</f>
        <v>Rosales</v>
      </c>
      <c r="S2628" t="str">
        <f>VLOOKUP($D2628,Artslister!$A$1:$W$99,9,FALSE)</f>
        <v>Rosaceae</v>
      </c>
      <c r="T2628" t="str">
        <f>VLOOKUP($D2628,Artslister!$A$1:$W$99,10,FALSE)</f>
        <v>Rosa</v>
      </c>
      <c r="U2628">
        <f>VLOOKUP($D2628,Artslister!$A$1:$W$99,11,FALSE)</f>
        <v>0</v>
      </c>
      <c r="V2628">
        <f>VLOOKUP($D2628,Artslister!$A$1:$W$99,12,FALSE)</f>
        <v>0</v>
      </c>
      <c r="W2628" t="str">
        <f>VLOOKUP($D2628,Artslister!$A$1:$W$99,13,FALSE)</f>
        <v>L.</v>
      </c>
      <c r="X2628" t="e">
        <f>VLOOKUP($D2628,Artslister!$A$1:$W$99,15,FALSE)</f>
        <v>#REF!</v>
      </c>
      <c r="Y2628" t="e">
        <f>VLOOKUP($D2628,Artslister!$A$1:$W$99,17,FALSE)</f>
        <v>#N/A</v>
      </c>
    </row>
    <row r="2629" spans="1:25" hidden="1" x14ac:dyDescent="0.3">
      <c r="A2629" t="s">
        <v>159</v>
      </c>
      <c r="B2629">
        <v>2023</v>
      </c>
      <c r="C2629" t="s">
        <v>1864</v>
      </c>
      <c r="D2629" t="s">
        <v>2025</v>
      </c>
      <c r="E2629">
        <v>5</v>
      </c>
      <c r="H2629">
        <v>1</v>
      </c>
      <c r="L2629" t="str">
        <f>VLOOKUP($D2629,Artslister!$A$1:$W$99,2,FALSE)</f>
        <v>Cotoneaster sp.</v>
      </c>
      <c r="M2629" t="str">
        <f>VLOOKUP($D2629,Artslister!$A$1:$W$99,3,FALSE)</f>
        <v>103268</v>
      </c>
      <c r="N2629" t="str">
        <f>VLOOKUP($D2629,Artslister!$A$1:$W$99,4,FALSE)</f>
        <v>63228</v>
      </c>
      <c r="O2629" t="str">
        <f>VLOOKUP($D2629,Artslister!$A$1:$W$99,5,FALSE)</f>
        <v>Plantae</v>
      </c>
      <c r="P2629" t="str">
        <f>VLOOKUP($D2629,Artslister!$A$1:$W$99,6,FALSE)</f>
        <v>Magnoliophyta</v>
      </c>
      <c r="Q2629" t="str">
        <f>VLOOKUP($D2629,Artslister!$A$1:$W$99,7,FALSE)</f>
        <v>Eudicots</v>
      </c>
      <c r="R2629" t="str">
        <f>VLOOKUP($D2629,Artslister!$A$1:$W$99,8,FALSE)</f>
        <v>Rosales</v>
      </c>
      <c r="S2629" t="str">
        <f>VLOOKUP($D2629,Artslister!$A$1:$W$99,9,FALSE)</f>
        <v>Rosaceae</v>
      </c>
      <c r="T2629" t="str">
        <f>VLOOKUP($D2629,Artslister!$A$1:$W$99,10,FALSE)</f>
        <v>Cotoneaster</v>
      </c>
      <c r="U2629">
        <f>VLOOKUP($D2629,Artslister!$A$1:$W$99,11,FALSE)</f>
        <v>0</v>
      </c>
      <c r="V2629">
        <f>VLOOKUP($D2629,Artslister!$A$1:$W$99,12,FALSE)</f>
        <v>0</v>
      </c>
      <c r="W2629" t="str">
        <f>VLOOKUP($D2629,Artslister!$A$1:$W$99,13,FALSE)</f>
        <v>Medik.</v>
      </c>
      <c r="X2629" t="e">
        <f>VLOOKUP($D2629,Artslister!$A$1:$W$99,15,FALSE)</f>
        <v>#REF!</v>
      </c>
      <c r="Y2629" t="e">
        <f>VLOOKUP($D2629,Artslister!$A$1:$W$99,17,FALSE)</f>
        <v>#N/A</v>
      </c>
    </row>
    <row r="2630" spans="1:25" hidden="1" x14ac:dyDescent="0.3">
      <c r="A2630" t="s">
        <v>159</v>
      </c>
      <c r="B2630">
        <v>2023</v>
      </c>
      <c r="C2630" t="s">
        <v>1864</v>
      </c>
      <c r="D2630" t="s">
        <v>2025</v>
      </c>
      <c r="E2630">
        <v>5</v>
      </c>
      <c r="G2630">
        <v>1</v>
      </c>
      <c r="L2630" t="str">
        <f>VLOOKUP($D2630,Artslister!$A$1:$W$99,2,FALSE)</f>
        <v>Cotoneaster sp.</v>
      </c>
      <c r="M2630" t="str">
        <f>VLOOKUP($D2630,Artslister!$A$1:$W$99,3,FALSE)</f>
        <v>103268</v>
      </c>
      <c r="N2630" t="str">
        <f>VLOOKUP($D2630,Artslister!$A$1:$W$99,4,FALSE)</f>
        <v>63228</v>
      </c>
      <c r="O2630" t="str">
        <f>VLOOKUP($D2630,Artslister!$A$1:$W$99,5,FALSE)</f>
        <v>Plantae</v>
      </c>
      <c r="P2630" t="str">
        <f>VLOOKUP($D2630,Artslister!$A$1:$W$99,6,FALSE)</f>
        <v>Magnoliophyta</v>
      </c>
      <c r="Q2630" t="str">
        <f>VLOOKUP($D2630,Artslister!$A$1:$W$99,7,FALSE)</f>
        <v>Eudicots</v>
      </c>
      <c r="R2630" t="str">
        <f>VLOOKUP($D2630,Artslister!$A$1:$W$99,8,FALSE)</f>
        <v>Rosales</v>
      </c>
      <c r="S2630" t="str">
        <f>VLOOKUP($D2630,Artslister!$A$1:$W$99,9,FALSE)</f>
        <v>Rosaceae</v>
      </c>
      <c r="T2630" t="str">
        <f>VLOOKUP($D2630,Artslister!$A$1:$W$99,10,FALSE)</f>
        <v>Cotoneaster</v>
      </c>
      <c r="U2630">
        <f>VLOOKUP($D2630,Artslister!$A$1:$W$99,11,FALSE)</f>
        <v>0</v>
      </c>
      <c r="V2630">
        <f>VLOOKUP($D2630,Artslister!$A$1:$W$99,12,FALSE)</f>
        <v>0</v>
      </c>
      <c r="W2630" t="str">
        <f>VLOOKUP($D2630,Artslister!$A$1:$W$99,13,FALSE)</f>
        <v>Medik.</v>
      </c>
      <c r="X2630" t="e">
        <f>VLOOKUP($D2630,Artslister!$A$1:$W$99,15,FALSE)</f>
        <v>#REF!</v>
      </c>
      <c r="Y2630" t="e">
        <f>VLOOKUP($D2630,Artslister!$A$1:$W$99,17,FALSE)</f>
        <v>#N/A</v>
      </c>
    </row>
    <row r="2631" spans="1:25" hidden="1" x14ac:dyDescent="0.3">
      <c r="A2631" t="s">
        <v>159</v>
      </c>
      <c r="B2631">
        <v>2023</v>
      </c>
      <c r="C2631" t="s">
        <v>1865</v>
      </c>
      <c r="D2631" t="s">
        <v>667</v>
      </c>
      <c r="E2631">
        <v>2</v>
      </c>
      <c r="H2631">
        <v>1</v>
      </c>
      <c r="L2631" t="str">
        <f>VLOOKUP($D2631,Artslister!$A$1:$W$99,2,FALSE)</f>
        <v>Sorbus aucuparia</v>
      </c>
      <c r="M2631" t="str">
        <f>VLOOKUP($D2631,Artslister!$A$1:$W$99,3,FALSE)</f>
        <v>103483</v>
      </c>
      <c r="N2631" t="str">
        <f>VLOOKUP($D2631,Artslister!$A$1:$W$99,4,FALSE)</f>
        <v>137885</v>
      </c>
      <c r="O2631" t="str">
        <f>VLOOKUP($D2631,Artslister!$A$1:$W$99,5,FALSE)</f>
        <v>Plantae</v>
      </c>
      <c r="P2631" t="str">
        <f>VLOOKUP($D2631,Artslister!$A$1:$W$99,6,FALSE)</f>
        <v>Magnoliophyta</v>
      </c>
      <c r="Q2631" t="str">
        <f>VLOOKUP($D2631,Artslister!$A$1:$W$99,7,FALSE)</f>
        <v>Eudicots</v>
      </c>
      <c r="R2631" t="str">
        <f>VLOOKUP($D2631,Artslister!$A$1:$W$99,8,FALSE)</f>
        <v>Rosales</v>
      </c>
      <c r="S2631" t="str">
        <f>VLOOKUP($D2631,Artslister!$A$1:$W$99,9,FALSE)</f>
        <v>Rosaceae</v>
      </c>
      <c r="T2631" t="str">
        <f>VLOOKUP($D2631,Artslister!$A$1:$W$99,10,FALSE)</f>
        <v>Sorbus</v>
      </c>
      <c r="U2631" t="str">
        <f>VLOOKUP($D2631,Artslister!$A$1:$W$99,11,FALSE)</f>
        <v>aucuparia</v>
      </c>
      <c r="V2631">
        <f>VLOOKUP($D2631,Artslister!$A$1:$W$99,12,FALSE)</f>
        <v>0</v>
      </c>
      <c r="W2631" t="str">
        <f>VLOOKUP($D2631,Artslister!$A$1:$W$99,13,FALSE)</f>
        <v>L.</v>
      </c>
      <c r="X2631" t="e">
        <f>VLOOKUP($D2631,Artslister!$A$1:$W$99,15,FALSE)</f>
        <v>#REF!</v>
      </c>
      <c r="Y2631" t="e">
        <f>VLOOKUP($D2631,Artslister!$A$1:$W$99,17,FALSE)</f>
        <v>#N/A</v>
      </c>
    </row>
    <row r="2632" spans="1:25" hidden="1" x14ac:dyDescent="0.3">
      <c r="A2632" t="s">
        <v>159</v>
      </c>
      <c r="B2632">
        <v>2023</v>
      </c>
      <c r="C2632" t="s">
        <v>1865</v>
      </c>
      <c r="D2632" t="s">
        <v>1928</v>
      </c>
      <c r="E2632">
        <v>2</v>
      </c>
      <c r="H2632">
        <v>1</v>
      </c>
      <c r="L2632" t="str">
        <f>VLOOKUP($D2632,Artslister!$A$1:$W$99,2,FALSE)</f>
        <v>Rosa sp.</v>
      </c>
      <c r="M2632" t="str">
        <f>VLOOKUP($D2632,Artslister!$A$1:$W$99,3,FALSE)</f>
        <v>103384</v>
      </c>
      <c r="N2632" t="str">
        <f>VLOOKUP($D2632,Artslister!$A$1:$W$99,4,FALSE)</f>
        <v>63344</v>
      </c>
      <c r="O2632" t="str">
        <f>VLOOKUP($D2632,Artslister!$A$1:$W$99,5,FALSE)</f>
        <v>Plantae</v>
      </c>
      <c r="P2632" t="str">
        <f>VLOOKUP($D2632,Artslister!$A$1:$W$99,6,FALSE)</f>
        <v>Magnoliophyta</v>
      </c>
      <c r="Q2632" t="str">
        <f>VLOOKUP($D2632,Artslister!$A$1:$W$99,7,FALSE)</f>
        <v>Eudicots</v>
      </c>
      <c r="R2632" t="str">
        <f>VLOOKUP($D2632,Artslister!$A$1:$W$99,8,FALSE)</f>
        <v>Rosales</v>
      </c>
      <c r="S2632" t="str">
        <f>VLOOKUP($D2632,Artslister!$A$1:$W$99,9,FALSE)</f>
        <v>Rosaceae</v>
      </c>
      <c r="T2632" t="str">
        <f>VLOOKUP($D2632,Artslister!$A$1:$W$99,10,FALSE)</f>
        <v>Rosa</v>
      </c>
      <c r="U2632">
        <f>VLOOKUP($D2632,Artslister!$A$1:$W$99,11,FALSE)</f>
        <v>0</v>
      </c>
      <c r="V2632">
        <f>VLOOKUP($D2632,Artslister!$A$1:$W$99,12,FALSE)</f>
        <v>0</v>
      </c>
      <c r="W2632" t="str">
        <f>VLOOKUP($D2632,Artslister!$A$1:$W$99,13,FALSE)</f>
        <v>L.</v>
      </c>
      <c r="X2632" t="e">
        <f>VLOOKUP($D2632,Artslister!$A$1:$W$99,15,FALSE)</f>
        <v>#REF!</v>
      </c>
      <c r="Y2632" t="e">
        <f>VLOOKUP($D2632,Artslister!$A$1:$W$99,17,FALSE)</f>
        <v>#N/A</v>
      </c>
    </row>
    <row r="2633" spans="1:25" hidden="1" x14ac:dyDescent="0.3">
      <c r="A2633" t="s">
        <v>159</v>
      </c>
      <c r="B2633">
        <v>2023</v>
      </c>
      <c r="C2633" t="s">
        <v>1865</v>
      </c>
      <c r="D2633" t="s">
        <v>2025</v>
      </c>
      <c r="E2633">
        <v>2</v>
      </c>
      <c r="H2633">
        <v>1</v>
      </c>
      <c r="L2633" t="str">
        <f>VLOOKUP($D2633,Artslister!$A$1:$W$99,2,FALSE)</f>
        <v>Cotoneaster sp.</v>
      </c>
      <c r="M2633" t="str">
        <f>VLOOKUP($D2633,Artslister!$A$1:$W$99,3,FALSE)</f>
        <v>103268</v>
      </c>
      <c r="N2633" t="str">
        <f>VLOOKUP($D2633,Artslister!$A$1:$W$99,4,FALSE)</f>
        <v>63228</v>
      </c>
      <c r="O2633" t="str">
        <f>VLOOKUP($D2633,Artslister!$A$1:$W$99,5,FALSE)</f>
        <v>Plantae</v>
      </c>
      <c r="P2633" t="str">
        <f>VLOOKUP($D2633,Artslister!$A$1:$W$99,6,FALSE)</f>
        <v>Magnoliophyta</v>
      </c>
      <c r="Q2633" t="str">
        <f>VLOOKUP($D2633,Artslister!$A$1:$W$99,7,FALSE)</f>
        <v>Eudicots</v>
      </c>
      <c r="R2633" t="str">
        <f>VLOOKUP($D2633,Artslister!$A$1:$W$99,8,FALSE)</f>
        <v>Rosales</v>
      </c>
      <c r="S2633" t="str">
        <f>VLOOKUP($D2633,Artslister!$A$1:$W$99,9,FALSE)</f>
        <v>Rosaceae</v>
      </c>
      <c r="T2633" t="str">
        <f>VLOOKUP($D2633,Artslister!$A$1:$W$99,10,FALSE)</f>
        <v>Cotoneaster</v>
      </c>
      <c r="U2633">
        <f>VLOOKUP($D2633,Artslister!$A$1:$W$99,11,FALSE)</f>
        <v>0</v>
      </c>
      <c r="V2633">
        <f>VLOOKUP($D2633,Artslister!$A$1:$W$99,12,FALSE)</f>
        <v>0</v>
      </c>
      <c r="W2633" t="str">
        <f>VLOOKUP($D2633,Artslister!$A$1:$W$99,13,FALSE)</f>
        <v>Medik.</v>
      </c>
      <c r="X2633" t="e">
        <f>VLOOKUP($D2633,Artslister!$A$1:$W$99,15,FALSE)</f>
        <v>#REF!</v>
      </c>
      <c r="Y2633" t="e">
        <f>VLOOKUP($D2633,Artslister!$A$1:$W$99,17,FALSE)</f>
        <v>#N/A</v>
      </c>
    </row>
    <row r="2634" spans="1:25" hidden="1" x14ac:dyDescent="0.3">
      <c r="A2634" t="s">
        <v>159</v>
      </c>
      <c r="B2634">
        <v>2023</v>
      </c>
      <c r="C2634" t="s">
        <v>1866</v>
      </c>
      <c r="D2634" t="s">
        <v>588</v>
      </c>
      <c r="E2634">
        <v>4</v>
      </c>
      <c r="H2634">
        <v>1</v>
      </c>
      <c r="L2634" t="str">
        <f>VLOOKUP($D2634,Artslister!$A$1:$W$99,2,FALSE)</f>
        <v>Acer platanoides</v>
      </c>
      <c r="M2634" t="str">
        <f>VLOOKUP($D2634,Artslister!$A$1:$W$99,3,FALSE)</f>
        <v>103559</v>
      </c>
      <c r="N2634" t="str">
        <f>VLOOKUP($D2634,Artslister!$A$1:$W$99,4,FALSE)</f>
        <v>63519</v>
      </c>
      <c r="O2634" t="str">
        <f>VLOOKUP($D2634,Artslister!$A$1:$W$99,5,FALSE)</f>
        <v>Plantae</v>
      </c>
      <c r="P2634" t="str">
        <f>VLOOKUP($D2634,Artslister!$A$1:$W$99,6,FALSE)</f>
        <v>Magnoliophyta</v>
      </c>
      <c r="Q2634" t="str">
        <f>VLOOKUP($D2634,Artslister!$A$1:$W$99,7,FALSE)</f>
        <v>Eudicots</v>
      </c>
      <c r="R2634" t="str">
        <f>VLOOKUP($D2634,Artslister!$A$1:$W$99,8,FALSE)</f>
        <v>Sapindales</v>
      </c>
      <c r="S2634" t="str">
        <f>VLOOKUP($D2634,Artslister!$A$1:$W$99,9,FALSE)</f>
        <v>Sapindaceae</v>
      </c>
      <c r="T2634" t="str">
        <f>VLOOKUP($D2634,Artslister!$A$1:$W$99,10,FALSE)</f>
        <v>Acer</v>
      </c>
      <c r="U2634" t="str">
        <f>VLOOKUP($D2634,Artslister!$A$1:$W$99,11,FALSE)</f>
        <v>platanoides</v>
      </c>
      <c r="V2634">
        <f>VLOOKUP($D2634,Artslister!$A$1:$W$99,12,FALSE)</f>
        <v>0</v>
      </c>
      <c r="W2634" t="str">
        <f>VLOOKUP($D2634,Artslister!$A$1:$W$99,13,FALSE)</f>
        <v>L.</v>
      </c>
      <c r="X2634" t="e">
        <f>VLOOKUP($D2634,Artslister!$A$1:$W$99,15,FALSE)</f>
        <v>#REF!</v>
      </c>
      <c r="Y2634" t="e">
        <f>VLOOKUP($D2634,Artslister!$A$1:$W$99,17,FALSE)</f>
        <v>#N/A</v>
      </c>
    </row>
    <row r="2635" spans="1:25" hidden="1" x14ac:dyDescent="0.3">
      <c r="A2635" t="s">
        <v>159</v>
      </c>
      <c r="B2635">
        <v>2023</v>
      </c>
      <c r="C2635" t="s">
        <v>1866</v>
      </c>
      <c r="D2635" t="s">
        <v>1928</v>
      </c>
      <c r="E2635">
        <v>10</v>
      </c>
      <c r="H2635">
        <v>1</v>
      </c>
      <c r="L2635" t="str">
        <f>VLOOKUP($D2635,Artslister!$A$1:$W$99,2,FALSE)</f>
        <v>Rosa sp.</v>
      </c>
      <c r="M2635" t="str">
        <f>VLOOKUP($D2635,Artslister!$A$1:$W$99,3,FALSE)</f>
        <v>103384</v>
      </c>
      <c r="N2635" t="str">
        <f>VLOOKUP($D2635,Artslister!$A$1:$W$99,4,FALSE)</f>
        <v>63344</v>
      </c>
      <c r="O2635" t="str">
        <f>VLOOKUP($D2635,Artslister!$A$1:$W$99,5,FALSE)</f>
        <v>Plantae</v>
      </c>
      <c r="P2635" t="str">
        <f>VLOOKUP($D2635,Artslister!$A$1:$W$99,6,FALSE)</f>
        <v>Magnoliophyta</v>
      </c>
      <c r="Q2635" t="str">
        <f>VLOOKUP($D2635,Artslister!$A$1:$W$99,7,FALSE)</f>
        <v>Eudicots</v>
      </c>
      <c r="R2635" t="str">
        <f>VLOOKUP($D2635,Artslister!$A$1:$W$99,8,FALSE)</f>
        <v>Rosales</v>
      </c>
      <c r="S2635" t="str">
        <f>VLOOKUP($D2635,Artslister!$A$1:$W$99,9,FALSE)</f>
        <v>Rosaceae</v>
      </c>
      <c r="T2635" t="str">
        <f>VLOOKUP($D2635,Artslister!$A$1:$W$99,10,FALSE)</f>
        <v>Rosa</v>
      </c>
      <c r="U2635">
        <f>VLOOKUP($D2635,Artslister!$A$1:$W$99,11,FALSE)</f>
        <v>0</v>
      </c>
      <c r="V2635">
        <f>VLOOKUP($D2635,Artslister!$A$1:$W$99,12,FALSE)</f>
        <v>0</v>
      </c>
      <c r="W2635" t="str">
        <f>VLOOKUP($D2635,Artslister!$A$1:$W$99,13,FALSE)</f>
        <v>L.</v>
      </c>
      <c r="X2635" t="e">
        <f>VLOOKUP($D2635,Artslister!$A$1:$W$99,15,FALSE)</f>
        <v>#REF!</v>
      </c>
      <c r="Y2635" t="e">
        <f>VLOOKUP($D2635,Artslister!$A$1:$W$99,17,FALSE)</f>
        <v>#N/A</v>
      </c>
    </row>
    <row r="2636" spans="1:25" hidden="1" x14ac:dyDescent="0.3">
      <c r="A2636" t="s">
        <v>159</v>
      </c>
      <c r="B2636">
        <v>2023</v>
      </c>
      <c r="C2636" t="s">
        <v>1866</v>
      </c>
      <c r="D2636" t="s">
        <v>1961</v>
      </c>
      <c r="E2636">
        <v>1</v>
      </c>
      <c r="F2636">
        <v>1</v>
      </c>
      <c r="L2636" t="str">
        <f>VLOOKUP($D2636,Artslister!$A$1:$W$99,2,FALSE)</f>
        <v>Primula veris</v>
      </c>
      <c r="M2636">
        <f>VLOOKUP($D2636,Artslister!$A$1:$W$99,3,FALSE)</f>
        <v>101883</v>
      </c>
      <c r="N2636">
        <f>VLOOKUP($D2636,Artslister!$A$1:$W$99,4,FALSE)</f>
        <v>0</v>
      </c>
      <c r="O2636" t="str">
        <f>VLOOKUP($D2636,Artslister!$A$1:$W$99,5,FALSE)</f>
        <v>Plantae</v>
      </c>
      <c r="P2636" t="str">
        <f>VLOOKUP($D2636,Artslister!$A$1:$W$99,6,FALSE)</f>
        <v>Magnoliophyta</v>
      </c>
      <c r="Q2636" t="str">
        <f>VLOOKUP($D2636,Artslister!$A$1:$W$99,7,FALSE)</f>
        <v>Eudicots</v>
      </c>
      <c r="R2636" t="str">
        <f>VLOOKUP($D2636,Artslister!$A$1:$W$99,8,FALSE)</f>
        <v>Ericales</v>
      </c>
      <c r="S2636" t="str">
        <f>VLOOKUP($D2636,Artslister!$A$1:$W$99,9,FALSE)</f>
        <v>Primulaceae</v>
      </c>
      <c r="T2636" t="str">
        <f>VLOOKUP($D2636,Artslister!$A$1:$W$99,10,FALSE)</f>
        <v>Primula</v>
      </c>
      <c r="U2636" t="str">
        <f>VLOOKUP($D2636,Artslister!$A$1:$W$99,11,FALSE)</f>
        <v>veris</v>
      </c>
      <c r="V2636">
        <f>VLOOKUP($D2636,Artslister!$A$1:$W$99,12,FALSE)</f>
        <v>0</v>
      </c>
      <c r="W2636" t="str">
        <f>VLOOKUP($D2636,Artslister!$A$1:$W$99,13,FALSE)</f>
        <v>L.</v>
      </c>
      <c r="X2636" t="e">
        <f>VLOOKUP($D2636,Artslister!$A$1:$W$99,15,FALSE)</f>
        <v>#REF!</v>
      </c>
      <c r="Y2636" t="e">
        <f>VLOOKUP($D2636,Artslister!$A$1:$W$99,17,FALSE)</f>
        <v>#N/A</v>
      </c>
    </row>
    <row r="2637" spans="1:25" hidden="1" x14ac:dyDescent="0.3">
      <c r="A2637" t="s">
        <v>159</v>
      </c>
      <c r="B2637">
        <v>2023</v>
      </c>
      <c r="C2637" t="s">
        <v>1866</v>
      </c>
      <c r="D2637" t="s">
        <v>1963</v>
      </c>
      <c r="E2637">
        <v>2</v>
      </c>
      <c r="F2637">
        <v>1</v>
      </c>
      <c r="L2637" t="str">
        <f>VLOOKUP($D2637,Artslister!$A$1:$W$99,2,FALSE)</f>
        <v>Hypochaeris maculata</v>
      </c>
      <c r="M2637">
        <f>VLOOKUP($D2637,Artslister!$A$1:$W$99,3,FALSE)</f>
        <v>100708</v>
      </c>
      <c r="N2637">
        <f>VLOOKUP($D2637,Artslister!$A$1:$W$99,4,FALSE)</f>
        <v>0</v>
      </c>
      <c r="O2637" t="str">
        <f>VLOOKUP($D2637,Artslister!$A$1:$W$99,5,FALSE)</f>
        <v>Plantae</v>
      </c>
      <c r="P2637" t="str">
        <f>VLOOKUP($D2637,Artslister!$A$1:$W$99,6,FALSE)</f>
        <v>Magnoliophyta</v>
      </c>
      <c r="Q2637" t="str">
        <f>VLOOKUP($D2637,Artslister!$A$1:$W$99,7,FALSE)</f>
        <v>Eudicots</v>
      </c>
      <c r="R2637" t="str">
        <f>VLOOKUP($D2637,Artslister!$A$1:$W$99,8,FALSE)</f>
        <v>Asterales</v>
      </c>
      <c r="S2637" t="str">
        <f>VLOOKUP($D2637,Artslister!$A$1:$W$99,9,FALSE)</f>
        <v>Asteraceae</v>
      </c>
      <c r="T2637" t="str">
        <f>VLOOKUP($D2637,Artslister!$A$1:$W$99,10,FALSE)</f>
        <v>Hypochaeris</v>
      </c>
      <c r="U2637" t="str">
        <f>VLOOKUP($D2637,Artslister!$A$1:$W$99,11,FALSE)</f>
        <v>maculata</v>
      </c>
      <c r="V2637">
        <f>VLOOKUP($D2637,Artslister!$A$1:$W$99,12,FALSE)</f>
        <v>0</v>
      </c>
      <c r="W2637" t="str">
        <f>VLOOKUP($D2637,Artslister!$A$1:$W$99,13,FALSE)</f>
        <v>L.</v>
      </c>
      <c r="X2637" t="e">
        <f>VLOOKUP($D2637,Artslister!$A$1:$W$99,15,FALSE)</f>
        <v>#REF!</v>
      </c>
      <c r="Y2637" t="e">
        <f>VLOOKUP($D2637,Artslister!$A$1:$W$99,17,FALSE)</f>
        <v>#N/A</v>
      </c>
    </row>
    <row r="2638" spans="1:25" hidden="1" x14ac:dyDescent="0.3">
      <c r="A2638" t="s">
        <v>159</v>
      </c>
      <c r="B2638">
        <v>2023</v>
      </c>
      <c r="C2638" t="s">
        <v>1866</v>
      </c>
      <c r="D2638" t="s">
        <v>1930</v>
      </c>
      <c r="E2638">
        <v>25</v>
      </c>
      <c r="L2638" t="str">
        <f>VLOOKUP($D2638,Artslister!$A$1:$W$99,2,FALSE)</f>
        <v>Fragaria viridis</v>
      </c>
      <c r="M2638">
        <f>VLOOKUP($D2638,Artslister!$A$1:$W$99,3,FALSE)</f>
        <v>103318</v>
      </c>
      <c r="N2638">
        <f>VLOOKUP($D2638,Artslister!$A$1:$W$99,4,FALSE)</f>
        <v>0</v>
      </c>
      <c r="O2638" t="str">
        <f>VLOOKUP($D2638,Artslister!$A$1:$W$99,5,FALSE)</f>
        <v>Plantae</v>
      </c>
      <c r="P2638" t="str">
        <f>VLOOKUP($D2638,Artslister!$A$1:$W$99,6,FALSE)</f>
        <v>Magnoliophyta</v>
      </c>
      <c r="Q2638" t="str">
        <f>VLOOKUP($D2638,Artslister!$A$1:$W$99,7,FALSE)</f>
        <v>Eudicots</v>
      </c>
      <c r="R2638" t="str">
        <f>VLOOKUP($D2638,Artslister!$A$1:$W$99,8,FALSE)</f>
        <v>Rosales</v>
      </c>
      <c r="S2638" t="str">
        <f>VLOOKUP($D2638,Artslister!$A$1:$W$99,9,FALSE)</f>
        <v>Rosaceae</v>
      </c>
      <c r="T2638" t="str">
        <f>VLOOKUP($D2638,Artslister!$A$1:$W$99,10,FALSE)</f>
        <v>Fragaria</v>
      </c>
      <c r="U2638" t="str">
        <f>VLOOKUP($D2638,Artslister!$A$1:$W$99,11,FALSE)</f>
        <v>viridis</v>
      </c>
      <c r="V2638">
        <f>VLOOKUP($D2638,Artslister!$A$1:$W$99,12,FALSE)</f>
        <v>0</v>
      </c>
      <c r="W2638" t="str">
        <f>VLOOKUP($D2638,Artslister!$A$1:$W$99,13,FALSE)</f>
        <v>Weston</v>
      </c>
      <c r="X2638" t="e">
        <f>VLOOKUP($D2638,Artslister!$A$1:$W$99,15,FALSE)</f>
        <v>#REF!</v>
      </c>
      <c r="Y2638" t="e">
        <f>VLOOKUP($D2638,Artslister!$A$1:$W$99,17,FALSE)</f>
        <v>#N/A</v>
      </c>
    </row>
    <row r="2639" spans="1:25" hidden="1" x14ac:dyDescent="0.3">
      <c r="A2639" t="s">
        <v>159</v>
      </c>
      <c r="B2639">
        <v>2023</v>
      </c>
      <c r="C2639" t="s">
        <v>1867</v>
      </c>
      <c r="D2639" t="s">
        <v>1928</v>
      </c>
      <c r="E2639">
        <v>7</v>
      </c>
      <c r="H2639">
        <v>1</v>
      </c>
      <c r="L2639" t="str">
        <f>VLOOKUP($D2639,Artslister!$A$1:$W$99,2,FALSE)</f>
        <v>Rosa sp.</v>
      </c>
      <c r="M2639" t="str">
        <f>VLOOKUP($D2639,Artslister!$A$1:$W$99,3,FALSE)</f>
        <v>103384</v>
      </c>
      <c r="N2639" t="str">
        <f>VLOOKUP($D2639,Artslister!$A$1:$W$99,4,FALSE)</f>
        <v>63344</v>
      </c>
      <c r="O2639" t="str">
        <f>VLOOKUP($D2639,Artslister!$A$1:$W$99,5,FALSE)</f>
        <v>Plantae</v>
      </c>
      <c r="P2639" t="str">
        <f>VLOOKUP($D2639,Artslister!$A$1:$W$99,6,FALSE)</f>
        <v>Magnoliophyta</v>
      </c>
      <c r="Q2639" t="str">
        <f>VLOOKUP($D2639,Artslister!$A$1:$W$99,7,FALSE)</f>
        <v>Eudicots</v>
      </c>
      <c r="R2639" t="str">
        <f>VLOOKUP($D2639,Artslister!$A$1:$W$99,8,FALSE)</f>
        <v>Rosales</v>
      </c>
      <c r="S2639" t="str">
        <f>VLOOKUP($D2639,Artslister!$A$1:$W$99,9,FALSE)</f>
        <v>Rosaceae</v>
      </c>
      <c r="T2639" t="str">
        <f>VLOOKUP($D2639,Artslister!$A$1:$W$99,10,FALSE)</f>
        <v>Rosa</v>
      </c>
      <c r="U2639">
        <f>VLOOKUP($D2639,Artslister!$A$1:$W$99,11,FALSE)</f>
        <v>0</v>
      </c>
      <c r="V2639">
        <f>VLOOKUP($D2639,Artslister!$A$1:$W$99,12,FALSE)</f>
        <v>0</v>
      </c>
      <c r="W2639" t="str">
        <f>VLOOKUP($D2639,Artslister!$A$1:$W$99,13,FALSE)</f>
        <v>L.</v>
      </c>
      <c r="X2639" t="e">
        <f>VLOOKUP($D2639,Artslister!$A$1:$W$99,15,FALSE)</f>
        <v>#REF!</v>
      </c>
      <c r="Y2639" t="e">
        <f>VLOOKUP($D2639,Artslister!$A$1:$W$99,17,FALSE)</f>
        <v>#N/A</v>
      </c>
    </row>
    <row r="2640" spans="1:25" hidden="1" x14ac:dyDescent="0.3">
      <c r="A2640" t="s">
        <v>159</v>
      </c>
      <c r="B2640">
        <v>2023</v>
      </c>
      <c r="C2640" t="s">
        <v>1868</v>
      </c>
      <c r="D2640" t="s">
        <v>1928</v>
      </c>
      <c r="E2640">
        <v>12</v>
      </c>
      <c r="H2640">
        <v>1</v>
      </c>
      <c r="L2640" t="str">
        <f>VLOOKUP($D2640,Artslister!$A$1:$W$99,2,FALSE)</f>
        <v>Rosa sp.</v>
      </c>
      <c r="M2640" t="str">
        <f>VLOOKUP($D2640,Artslister!$A$1:$W$99,3,FALSE)</f>
        <v>103384</v>
      </c>
      <c r="N2640" t="str">
        <f>VLOOKUP($D2640,Artslister!$A$1:$W$99,4,FALSE)</f>
        <v>63344</v>
      </c>
      <c r="O2640" t="str">
        <f>VLOOKUP($D2640,Artslister!$A$1:$W$99,5,FALSE)</f>
        <v>Plantae</v>
      </c>
      <c r="P2640" t="str">
        <f>VLOOKUP($D2640,Artslister!$A$1:$W$99,6,FALSE)</f>
        <v>Magnoliophyta</v>
      </c>
      <c r="Q2640" t="str">
        <f>VLOOKUP($D2640,Artslister!$A$1:$W$99,7,FALSE)</f>
        <v>Eudicots</v>
      </c>
      <c r="R2640" t="str">
        <f>VLOOKUP($D2640,Artslister!$A$1:$W$99,8,FALSE)</f>
        <v>Rosales</v>
      </c>
      <c r="S2640" t="str">
        <f>VLOOKUP($D2640,Artslister!$A$1:$W$99,9,FALSE)</f>
        <v>Rosaceae</v>
      </c>
      <c r="T2640" t="str">
        <f>VLOOKUP($D2640,Artslister!$A$1:$W$99,10,FALSE)</f>
        <v>Rosa</v>
      </c>
      <c r="U2640">
        <f>VLOOKUP($D2640,Artslister!$A$1:$W$99,11,FALSE)</f>
        <v>0</v>
      </c>
      <c r="V2640">
        <f>VLOOKUP($D2640,Artslister!$A$1:$W$99,12,FALSE)</f>
        <v>0</v>
      </c>
      <c r="W2640" t="str">
        <f>VLOOKUP($D2640,Artslister!$A$1:$W$99,13,FALSE)</f>
        <v>L.</v>
      </c>
      <c r="X2640" t="e">
        <f>VLOOKUP($D2640,Artslister!$A$1:$W$99,15,FALSE)</f>
        <v>#REF!</v>
      </c>
      <c r="Y2640" t="e">
        <f>VLOOKUP($D2640,Artslister!$A$1:$W$99,17,FALSE)</f>
        <v>#N/A</v>
      </c>
    </row>
    <row r="2641" spans="1:25" hidden="1" x14ac:dyDescent="0.3">
      <c r="A2641" t="s">
        <v>159</v>
      </c>
      <c r="B2641">
        <v>2023</v>
      </c>
      <c r="C2641" t="s">
        <v>1868</v>
      </c>
      <c r="D2641" t="s">
        <v>1961</v>
      </c>
      <c r="E2641">
        <v>1</v>
      </c>
      <c r="F2641">
        <v>1</v>
      </c>
      <c r="L2641" t="str">
        <f>VLOOKUP($D2641,Artslister!$A$1:$W$99,2,FALSE)</f>
        <v>Primula veris</v>
      </c>
      <c r="M2641">
        <f>VLOOKUP($D2641,Artslister!$A$1:$W$99,3,FALSE)</f>
        <v>101883</v>
      </c>
      <c r="N2641">
        <f>VLOOKUP($D2641,Artslister!$A$1:$W$99,4,FALSE)</f>
        <v>0</v>
      </c>
      <c r="O2641" t="str">
        <f>VLOOKUP($D2641,Artslister!$A$1:$W$99,5,FALSE)</f>
        <v>Plantae</v>
      </c>
      <c r="P2641" t="str">
        <f>VLOOKUP($D2641,Artslister!$A$1:$W$99,6,FALSE)</f>
        <v>Magnoliophyta</v>
      </c>
      <c r="Q2641" t="str">
        <f>VLOOKUP($D2641,Artslister!$A$1:$W$99,7,FALSE)</f>
        <v>Eudicots</v>
      </c>
      <c r="R2641" t="str">
        <f>VLOOKUP($D2641,Artslister!$A$1:$W$99,8,FALSE)</f>
        <v>Ericales</v>
      </c>
      <c r="S2641" t="str">
        <f>VLOOKUP($D2641,Artslister!$A$1:$W$99,9,FALSE)</f>
        <v>Primulaceae</v>
      </c>
      <c r="T2641" t="str">
        <f>VLOOKUP($D2641,Artslister!$A$1:$W$99,10,FALSE)</f>
        <v>Primula</v>
      </c>
      <c r="U2641" t="str">
        <f>VLOOKUP($D2641,Artslister!$A$1:$W$99,11,FALSE)</f>
        <v>veris</v>
      </c>
      <c r="V2641">
        <f>VLOOKUP($D2641,Artslister!$A$1:$W$99,12,FALSE)</f>
        <v>0</v>
      </c>
      <c r="W2641" t="str">
        <f>VLOOKUP($D2641,Artslister!$A$1:$W$99,13,FALSE)</f>
        <v>L.</v>
      </c>
      <c r="X2641" t="e">
        <f>VLOOKUP($D2641,Artslister!$A$1:$W$99,15,FALSE)</f>
        <v>#REF!</v>
      </c>
      <c r="Y2641" t="e">
        <f>VLOOKUP($D2641,Artslister!$A$1:$W$99,17,FALSE)</f>
        <v>#N/A</v>
      </c>
    </row>
    <row r="2642" spans="1:25" hidden="1" x14ac:dyDescent="0.3">
      <c r="A2642" t="s">
        <v>159</v>
      </c>
      <c r="B2642">
        <v>2023</v>
      </c>
      <c r="C2642" t="s">
        <v>1869</v>
      </c>
      <c r="D2642" t="s">
        <v>588</v>
      </c>
      <c r="E2642">
        <v>2</v>
      </c>
      <c r="H2642">
        <v>1</v>
      </c>
      <c r="L2642" t="str">
        <f>VLOOKUP($D2642,Artslister!$A$1:$W$99,2,FALSE)</f>
        <v>Acer platanoides</v>
      </c>
      <c r="M2642" t="str">
        <f>VLOOKUP($D2642,Artslister!$A$1:$W$99,3,FALSE)</f>
        <v>103559</v>
      </c>
      <c r="N2642" t="str">
        <f>VLOOKUP($D2642,Artslister!$A$1:$W$99,4,FALSE)</f>
        <v>63519</v>
      </c>
      <c r="O2642" t="str">
        <f>VLOOKUP($D2642,Artslister!$A$1:$W$99,5,FALSE)</f>
        <v>Plantae</v>
      </c>
      <c r="P2642" t="str">
        <f>VLOOKUP($D2642,Artslister!$A$1:$W$99,6,FALSE)</f>
        <v>Magnoliophyta</v>
      </c>
      <c r="Q2642" t="str">
        <f>VLOOKUP($D2642,Artslister!$A$1:$W$99,7,FALSE)</f>
        <v>Eudicots</v>
      </c>
      <c r="R2642" t="str">
        <f>VLOOKUP($D2642,Artslister!$A$1:$W$99,8,FALSE)</f>
        <v>Sapindales</v>
      </c>
      <c r="S2642" t="str">
        <f>VLOOKUP($D2642,Artslister!$A$1:$W$99,9,FALSE)</f>
        <v>Sapindaceae</v>
      </c>
      <c r="T2642" t="str">
        <f>VLOOKUP($D2642,Artslister!$A$1:$W$99,10,FALSE)</f>
        <v>Acer</v>
      </c>
      <c r="U2642" t="str">
        <f>VLOOKUP($D2642,Artslister!$A$1:$W$99,11,FALSE)</f>
        <v>platanoides</v>
      </c>
      <c r="V2642">
        <f>VLOOKUP($D2642,Artslister!$A$1:$W$99,12,FALSE)</f>
        <v>0</v>
      </c>
      <c r="W2642" t="str">
        <f>VLOOKUP($D2642,Artslister!$A$1:$W$99,13,FALSE)</f>
        <v>L.</v>
      </c>
      <c r="X2642" t="e">
        <f>VLOOKUP($D2642,Artslister!$A$1:$W$99,15,FALSE)</f>
        <v>#REF!</v>
      </c>
      <c r="Y2642" t="e">
        <f>VLOOKUP($D2642,Artslister!$A$1:$W$99,17,FALSE)</f>
        <v>#N/A</v>
      </c>
    </row>
    <row r="2643" spans="1:25" hidden="1" x14ac:dyDescent="0.3">
      <c r="A2643" t="s">
        <v>159</v>
      </c>
      <c r="B2643">
        <v>2023</v>
      </c>
      <c r="C2643" t="s">
        <v>1869</v>
      </c>
      <c r="D2643" t="s">
        <v>588</v>
      </c>
      <c r="E2643">
        <v>35</v>
      </c>
      <c r="I2643">
        <v>1</v>
      </c>
      <c r="L2643" t="str">
        <f>VLOOKUP($D2643,Artslister!$A$1:$W$99,2,FALSE)</f>
        <v>Acer platanoides</v>
      </c>
      <c r="M2643" t="str">
        <f>VLOOKUP($D2643,Artslister!$A$1:$W$99,3,FALSE)</f>
        <v>103559</v>
      </c>
      <c r="N2643" t="str">
        <f>VLOOKUP($D2643,Artslister!$A$1:$W$99,4,FALSE)</f>
        <v>63519</v>
      </c>
      <c r="O2643" t="str">
        <f>VLOOKUP($D2643,Artslister!$A$1:$W$99,5,FALSE)</f>
        <v>Plantae</v>
      </c>
      <c r="P2643" t="str">
        <f>VLOOKUP($D2643,Artslister!$A$1:$W$99,6,FALSE)</f>
        <v>Magnoliophyta</v>
      </c>
      <c r="Q2643" t="str">
        <f>VLOOKUP($D2643,Artslister!$A$1:$W$99,7,FALSE)</f>
        <v>Eudicots</v>
      </c>
      <c r="R2643" t="str">
        <f>VLOOKUP($D2643,Artslister!$A$1:$W$99,8,FALSE)</f>
        <v>Sapindales</v>
      </c>
      <c r="S2643" t="str">
        <f>VLOOKUP($D2643,Artslister!$A$1:$W$99,9,FALSE)</f>
        <v>Sapindaceae</v>
      </c>
      <c r="T2643" t="str">
        <f>VLOOKUP($D2643,Artslister!$A$1:$W$99,10,FALSE)</f>
        <v>Acer</v>
      </c>
      <c r="U2643" t="str">
        <f>VLOOKUP($D2643,Artslister!$A$1:$W$99,11,FALSE)</f>
        <v>platanoides</v>
      </c>
      <c r="V2643">
        <f>VLOOKUP($D2643,Artslister!$A$1:$W$99,12,FALSE)</f>
        <v>0</v>
      </c>
      <c r="W2643" t="str">
        <f>VLOOKUP($D2643,Artslister!$A$1:$W$99,13,FALSE)</f>
        <v>L.</v>
      </c>
      <c r="X2643" t="e">
        <f>VLOOKUP($D2643,Artslister!$A$1:$W$99,15,FALSE)</f>
        <v>#REF!</v>
      </c>
      <c r="Y2643" t="e">
        <f>VLOOKUP($D2643,Artslister!$A$1:$W$99,17,FALSE)</f>
        <v>#N/A</v>
      </c>
    </row>
    <row r="2644" spans="1:25" hidden="1" x14ac:dyDescent="0.3">
      <c r="A2644" t="s">
        <v>159</v>
      </c>
      <c r="B2644">
        <v>2023</v>
      </c>
      <c r="C2644" t="s">
        <v>1869</v>
      </c>
      <c r="D2644" t="s">
        <v>667</v>
      </c>
      <c r="E2644">
        <v>80</v>
      </c>
      <c r="K2644" t="s">
        <v>1156</v>
      </c>
      <c r="L2644" t="str">
        <f>VLOOKUP($D2644,Artslister!$A$1:$W$99,2,FALSE)</f>
        <v>Sorbus aucuparia</v>
      </c>
      <c r="M2644" t="str">
        <f>VLOOKUP($D2644,Artslister!$A$1:$W$99,3,FALSE)</f>
        <v>103483</v>
      </c>
      <c r="N2644" t="str">
        <f>VLOOKUP($D2644,Artslister!$A$1:$W$99,4,FALSE)</f>
        <v>137885</v>
      </c>
      <c r="O2644" t="str">
        <f>VLOOKUP($D2644,Artslister!$A$1:$W$99,5,FALSE)</f>
        <v>Plantae</v>
      </c>
      <c r="P2644" t="str">
        <f>VLOOKUP($D2644,Artslister!$A$1:$W$99,6,FALSE)</f>
        <v>Magnoliophyta</v>
      </c>
      <c r="Q2644" t="str">
        <f>VLOOKUP($D2644,Artslister!$A$1:$W$99,7,FALSE)</f>
        <v>Eudicots</v>
      </c>
      <c r="R2644" t="str">
        <f>VLOOKUP($D2644,Artslister!$A$1:$W$99,8,FALSE)</f>
        <v>Rosales</v>
      </c>
      <c r="S2644" t="str">
        <f>VLOOKUP($D2644,Artslister!$A$1:$W$99,9,FALSE)</f>
        <v>Rosaceae</v>
      </c>
      <c r="T2644" t="str">
        <f>VLOOKUP($D2644,Artslister!$A$1:$W$99,10,FALSE)</f>
        <v>Sorbus</v>
      </c>
      <c r="U2644" t="str">
        <f>VLOOKUP($D2644,Artslister!$A$1:$W$99,11,FALSE)</f>
        <v>aucuparia</v>
      </c>
      <c r="V2644">
        <f>VLOOKUP($D2644,Artslister!$A$1:$W$99,12,FALSE)</f>
        <v>0</v>
      </c>
      <c r="W2644" t="str">
        <f>VLOOKUP($D2644,Artslister!$A$1:$W$99,13,FALSE)</f>
        <v>L.</v>
      </c>
      <c r="X2644" t="e">
        <f>VLOOKUP($D2644,Artslister!$A$1:$W$99,15,FALSE)</f>
        <v>#REF!</v>
      </c>
      <c r="Y2644" t="e">
        <f>VLOOKUP($D2644,Artslister!$A$1:$W$99,17,FALSE)</f>
        <v>#N/A</v>
      </c>
    </row>
    <row r="2645" spans="1:25" hidden="1" x14ac:dyDescent="0.3">
      <c r="A2645" t="s">
        <v>159</v>
      </c>
      <c r="B2645">
        <v>2023</v>
      </c>
      <c r="C2645" t="s">
        <v>1869</v>
      </c>
      <c r="D2645" s="13" t="s">
        <v>2026</v>
      </c>
      <c r="E2645">
        <v>2</v>
      </c>
      <c r="G2645">
        <v>1</v>
      </c>
      <c r="L2645" t="e">
        <f>VLOOKUP($D2645,Artslister!$A$1:$W$99,2,FALSE)</f>
        <v>#N/A</v>
      </c>
      <c r="M2645" t="e">
        <f>VLOOKUP($D2645,Artslister!$A$1:$W$99,3,FALSE)</f>
        <v>#N/A</v>
      </c>
      <c r="N2645" t="e">
        <f>VLOOKUP($D2645,Artslister!$A$1:$W$99,4,FALSE)</f>
        <v>#N/A</v>
      </c>
      <c r="O2645" t="e">
        <f>VLOOKUP($D2645,Artslister!$A$1:$W$99,5,FALSE)</f>
        <v>#N/A</v>
      </c>
      <c r="P2645" t="e">
        <f>VLOOKUP($D2645,Artslister!$A$1:$W$99,6,FALSE)</f>
        <v>#N/A</v>
      </c>
      <c r="Q2645" t="e">
        <f>VLOOKUP($D2645,Artslister!$A$1:$W$99,7,FALSE)</f>
        <v>#N/A</v>
      </c>
      <c r="R2645" t="e">
        <f>VLOOKUP($D2645,Artslister!$A$1:$W$99,8,FALSE)</f>
        <v>#N/A</v>
      </c>
      <c r="S2645" t="e">
        <f>VLOOKUP($D2645,Artslister!$A$1:$W$99,9,FALSE)</f>
        <v>#N/A</v>
      </c>
      <c r="T2645" t="e">
        <f>VLOOKUP($D2645,Artslister!$A$1:$W$99,10,FALSE)</f>
        <v>#N/A</v>
      </c>
      <c r="U2645" t="e">
        <f>VLOOKUP($D2645,Artslister!$A$1:$W$99,11,FALSE)</f>
        <v>#N/A</v>
      </c>
      <c r="V2645" t="e">
        <f>VLOOKUP($D2645,Artslister!$A$1:$W$99,12,FALSE)</f>
        <v>#N/A</v>
      </c>
      <c r="W2645" t="e">
        <f>VLOOKUP($D2645,Artslister!$A$1:$W$99,13,FALSE)</f>
        <v>#N/A</v>
      </c>
      <c r="X2645" t="e">
        <f>VLOOKUP($D2645,Artslister!$A$1:$W$99,15,FALSE)</f>
        <v>#N/A</v>
      </c>
      <c r="Y2645" t="e">
        <f>VLOOKUP($D2645,Artslister!$A$1:$W$99,17,FALSE)</f>
        <v>#N/A</v>
      </c>
    </row>
    <row r="2646" spans="1:25" hidden="1" x14ac:dyDescent="0.3">
      <c r="A2646" t="s">
        <v>159</v>
      </c>
      <c r="B2646">
        <v>2023</v>
      </c>
      <c r="C2646" t="s">
        <v>1870</v>
      </c>
      <c r="D2646" t="s">
        <v>588</v>
      </c>
      <c r="E2646">
        <v>1</v>
      </c>
      <c r="H2646">
        <v>1</v>
      </c>
      <c r="L2646" t="str">
        <f>VLOOKUP($D2646,Artslister!$A$1:$W$99,2,FALSE)</f>
        <v>Acer platanoides</v>
      </c>
      <c r="M2646" t="str">
        <f>VLOOKUP($D2646,Artslister!$A$1:$W$99,3,FALSE)</f>
        <v>103559</v>
      </c>
      <c r="N2646" t="str">
        <f>VLOOKUP($D2646,Artslister!$A$1:$W$99,4,FALSE)</f>
        <v>63519</v>
      </c>
      <c r="O2646" t="str">
        <f>VLOOKUP($D2646,Artslister!$A$1:$W$99,5,FALSE)</f>
        <v>Plantae</v>
      </c>
      <c r="P2646" t="str">
        <f>VLOOKUP($D2646,Artslister!$A$1:$W$99,6,FALSE)</f>
        <v>Magnoliophyta</v>
      </c>
      <c r="Q2646" t="str">
        <f>VLOOKUP($D2646,Artslister!$A$1:$W$99,7,FALSE)</f>
        <v>Eudicots</v>
      </c>
      <c r="R2646" t="str">
        <f>VLOOKUP($D2646,Artslister!$A$1:$W$99,8,FALSE)</f>
        <v>Sapindales</v>
      </c>
      <c r="S2646" t="str">
        <f>VLOOKUP($D2646,Artslister!$A$1:$W$99,9,FALSE)</f>
        <v>Sapindaceae</v>
      </c>
      <c r="T2646" t="str">
        <f>VLOOKUP($D2646,Artslister!$A$1:$W$99,10,FALSE)</f>
        <v>Acer</v>
      </c>
      <c r="U2646" t="str">
        <f>VLOOKUP($D2646,Artslister!$A$1:$W$99,11,FALSE)</f>
        <v>platanoides</v>
      </c>
      <c r="V2646">
        <f>VLOOKUP($D2646,Artslister!$A$1:$W$99,12,FALSE)</f>
        <v>0</v>
      </c>
      <c r="W2646" t="str">
        <f>VLOOKUP($D2646,Artslister!$A$1:$W$99,13,FALSE)</f>
        <v>L.</v>
      </c>
      <c r="X2646" t="e">
        <f>VLOOKUP($D2646,Artslister!$A$1:$W$99,15,FALSE)</f>
        <v>#REF!</v>
      </c>
      <c r="Y2646" t="e">
        <f>VLOOKUP($D2646,Artslister!$A$1:$W$99,17,FALSE)</f>
        <v>#N/A</v>
      </c>
    </row>
    <row r="2647" spans="1:25" hidden="1" x14ac:dyDescent="0.3">
      <c r="A2647" t="s">
        <v>159</v>
      </c>
      <c r="B2647">
        <v>2023</v>
      </c>
      <c r="C2647" t="s">
        <v>1870</v>
      </c>
      <c r="D2647" t="s">
        <v>1963</v>
      </c>
      <c r="E2647">
        <v>1</v>
      </c>
      <c r="F2647">
        <v>1</v>
      </c>
      <c r="L2647" t="str">
        <f>VLOOKUP($D2647,Artslister!$A$1:$W$99,2,FALSE)</f>
        <v>Hypochaeris maculata</v>
      </c>
      <c r="M2647">
        <f>VLOOKUP($D2647,Artslister!$A$1:$W$99,3,FALSE)</f>
        <v>100708</v>
      </c>
      <c r="N2647">
        <f>VLOOKUP($D2647,Artslister!$A$1:$W$99,4,FALSE)</f>
        <v>0</v>
      </c>
      <c r="O2647" t="str">
        <f>VLOOKUP($D2647,Artslister!$A$1:$W$99,5,FALSE)</f>
        <v>Plantae</v>
      </c>
      <c r="P2647" t="str">
        <f>VLOOKUP($D2647,Artslister!$A$1:$W$99,6,FALSE)</f>
        <v>Magnoliophyta</v>
      </c>
      <c r="Q2647" t="str">
        <f>VLOOKUP($D2647,Artslister!$A$1:$W$99,7,FALSE)</f>
        <v>Eudicots</v>
      </c>
      <c r="R2647" t="str">
        <f>VLOOKUP($D2647,Artslister!$A$1:$W$99,8,FALSE)</f>
        <v>Asterales</v>
      </c>
      <c r="S2647" t="str">
        <f>VLOOKUP($D2647,Artslister!$A$1:$W$99,9,FALSE)</f>
        <v>Asteraceae</v>
      </c>
      <c r="T2647" t="str">
        <f>VLOOKUP($D2647,Artslister!$A$1:$W$99,10,FALSE)</f>
        <v>Hypochaeris</v>
      </c>
      <c r="U2647" t="str">
        <f>VLOOKUP($D2647,Artslister!$A$1:$W$99,11,FALSE)</f>
        <v>maculata</v>
      </c>
      <c r="V2647">
        <f>VLOOKUP($D2647,Artslister!$A$1:$W$99,12,FALSE)</f>
        <v>0</v>
      </c>
      <c r="W2647" t="str">
        <f>VLOOKUP($D2647,Artslister!$A$1:$W$99,13,FALSE)</f>
        <v>L.</v>
      </c>
      <c r="X2647" t="e">
        <f>VLOOKUP($D2647,Artslister!$A$1:$W$99,15,FALSE)</f>
        <v>#REF!</v>
      </c>
      <c r="Y2647" t="e">
        <f>VLOOKUP($D2647,Artslister!$A$1:$W$99,17,FALSE)</f>
        <v>#N/A</v>
      </c>
    </row>
    <row r="2648" spans="1:25" hidden="1" x14ac:dyDescent="0.3">
      <c r="A2648" t="s">
        <v>159</v>
      </c>
      <c r="B2648">
        <v>2023</v>
      </c>
      <c r="C2648" t="s">
        <v>1871</v>
      </c>
      <c r="D2648" t="s">
        <v>588</v>
      </c>
      <c r="E2648">
        <v>3</v>
      </c>
      <c r="H2648">
        <v>1</v>
      </c>
      <c r="L2648" t="str">
        <f>VLOOKUP($D2648,Artslister!$A$1:$W$99,2,FALSE)</f>
        <v>Acer platanoides</v>
      </c>
      <c r="M2648" t="str">
        <f>VLOOKUP($D2648,Artslister!$A$1:$W$99,3,FALSE)</f>
        <v>103559</v>
      </c>
      <c r="N2648" t="str">
        <f>VLOOKUP($D2648,Artslister!$A$1:$W$99,4,FALSE)</f>
        <v>63519</v>
      </c>
      <c r="O2648" t="str">
        <f>VLOOKUP($D2648,Artslister!$A$1:$W$99,5,FALSE)</f>
        <v>Plantae</v>
      </c>
      <c r="P2648" t="str">
        <f>VLOOKUP($D2648,Artslister!$A$1:$W$99,6,FALSE)</f>
        <v>Magnoliophyta</v>
      </c>
      <c r="Q2648" t="str">
        <f>VLOOKUP($D2648,Artslister!$A$1:$W$99,7,FALSE)</f>
        <v>Eudicots</v>
      </c>
      <c r="R2648" t="str">
        <f>VLOOKUP($D2648,Artslister!$A$1:$W$99,8,FALSE)</f>
        <v>Sapindales</v>
      </c>
      <c r="S2648" t="str">
        <f>VLOOKUP($D2648,Artslister!$A$1:$W$99,9,FALSE)</f>
        <v>Sapindaceae</v>
      </c>
      <c r="T2648" t="str">
        <f>VLOOKUP($D2648,Artslister!$A$1:$W$99,10,FALSE)</f>
        <v>Acer</v>
      </c>
      <c r="U2648" t="str">
        <f>VLOOKUP($D2648,Artslister!$A$1:$W$99,11,FALSE)</f>
        <v>platanoides</v>
      </c>
      <c r="V2648">
        <f>VLOOKUP($D2648,Artslister!$A$1:$W$99,12,FALSE)</f>
        <v>0</v>
      </c>
      <c r="W2648" t="str">
        <f>VLOOKUP($D2648,Artslister!$A$1:$W$99,13,FALSE)</f>
        <v>L.</v>
      </c>
      <c r="X2648" t="e">
        <f>VLOOKUP($D2648,Artslister!$A$1:$W$99,15,FALSE)</f>
        <v>#REF!</v>
      </c>
      <c r="Y2648" t="e">
        <f>VLOOKUP($D2648,Artslister!$A$1:$W$99,17,FALSE)</f>
        <v>#N/A</v>
      </c>
    </row>
    <row r="2649" spans="1:25" hidden="1" x14ac:dyDescent="0.3">
      <c r="A2649" t="s">
        <v>159</v>
      </c>
      <c r="B2649">
        <v>2023</v>
      </c>
      <c r="C2649" t="s">
        <v>1871</v>
      </c>
      <c r="D2649" t="s">
        <v>1928</v>
      </c>
      <c r="E2649">
        <v>2</v>
      </c>
      <c r="H2649">
        <v>1</v>
      </c>
      <c r="L2649" t="str">
        <f>VLOOKUP($D2649,Artslister!$A$1:$W$99,2,FALSE)</f>
        <v>Rosa sp.</v>
      </c>
      <c r="M2649" t="str">
        <f>VLOOKUP($D2649,Artslister!$A$1:$W$99,3,FALSE)</f>
        <v>103384</v>
      </c>
      <c r="N2649" t="str">
        <f>VLOOKUP($D2649,Artslister!$A$1:$W$99,4,FALSE)</f>
        <v>63344</v>
      </c>
      <c r="O2649" t="str">
        <f>VLOOKUP($D2649,Artslister!$A$1:$W$99,5,FALSE)</f>
        <v>Plantae</v>
      </c>
      <c r="P2649" t="str">
        <f>VLOOKUP($D2649,Artslister!$A$1:$W$99,6,FALSE)</f>
        <v>Magnoliophyta</v>
      </c>
      <c r="Q2649" t="str">
        <f>VLOOKUP($D2649,Artslister!$A$1:$W$99,7,FALSE)</f>
        <v>Eudicots</v>
      </c>
      <c r="R2649" t="str">
        <f>VLOOKUP($D2649,Artslister!$A$1:$W$99,8,FALSE)</f>
        <v>Rosales</v>
      </c>
      <c r="S2649" t="str">
        <f>VLOOKUP($D2649,Artslister!$A$1:$W$99,9,FALSE)</f>
        <v>Rosaceae</v>
      </c>
      <c r="T2649" t="str">
        <f>VLOOKUP($D2649,Artslister!$A$1:$W$99,10,FALSE)</f>
        <v>Rosa</v>
      </c>
      <c r="U2649">
        <f>VLOOKUP($D2649,Artslister!$A$1:$W$99,11,FALSE)</f>
        <v>0</v>
      </c>
      <c r="V2649">
        <f>VLOOKUP($D2649,Artslister!$A$1:$W$99,12,FALSE)</f>
        <v>0</v>
      </c>
      <c r="W2649" t="str">
        <f>VLOOKUP($D2649,Artslister!$A$1:$W$99,13,FALSE)</f>
        <v>L.</v>
      </c>
      <c r="X2649" t="e">
        <f>VLOOKUP($D2649,Artslister!$A$1:$W$99,15,FALSE)</f>
        <v>#REF!</v>
      </c>
      <c r="Y2649" t="e">
        <f>VLOOKUP($D2649,Artslister!$A$1:$W$99,17,FALSE)</f>
        <v>#N/A</v>
      </c>
    </row>
    <row r="2650" spans="1:25" hidden="1" x14ac:dyDescent="0.3">
      <c r="A2650" t="s">
        <v>159</v>
      </c>
      <c r="B2650">
        <v>2023</v>
      </c>
      <c r="C2650" t="s">
        <v>1871</v>
      </c>
      <c r="D2650" t="s">
        <v>1928</v>
      </c>
      <c r="E2650">
        <v>25</v>
      </c>
      <c r="I2650">
        <v>1</v>
      </c>
      <c r="L2650" t="str">
        <f>VLOOKUP($D2650,Artslister!$A$1:$W$99,2,FALSE)</f>
        <v>Rosa sp.</v>
      </c>
      <c r="M2650" t="str">
        <f>VLOOKUP($D2650,Artslister!$A$1:$W$99,3,FALSE)</f>
        <v>103384</v>
      </c>
      <c r="N2650" t="str">
        <f>VLOOKUP($D2650,Artslister!$A$1:$W$99,4,FALSE)</f>
        <v>63344</v>
      </c>
      <c r="O2650" t="str">
        <f>VLOOKUP($D2650,Artslister!$A$1:$W$99,5,FALSE)</f>
        <v>Plantae</v>
      </c>
      <c r="P2650" t="str">
        <f>VLOOKUP($D2650,Artslister!$A$1:$W$99,6,FALSE)</f>
        <v>Magnoliophyta</v>
      </c>
      <c r="Q2650" t="str">
        <f>VLOOKUP($D2650,Artslister!$A$1:$W$99,7,FALSE)</f>
        <v>Eudicots</v>
      </c>
      <c r="R2650" t="str">
        <f>VLOOKUP($D2650,Artslister!$A$1:$W$99,8,FALSE)</f>
        <v>Rosales</v>
      </c>
      <c r="S2650" t="str">
        <f>VLOOKUP($D2650,Artslister!$A$1:$W$99,9,FALSE)</f>
        <v>Rosaceae</v>
      </c>
      <c r="T2650" t="str">
        <f>VLOOKUP($D2650,Artslister!$A$1:$W$99,10,FALSE)</f>
        <v>Rosa</v>
      </c>
      <c r="U2650">
        <f>VLOOKUP($D2650,Artslister!$A$1:$W$99,11,FALSE)</f>
        <v>0</v>
      </c>
      <c r="V2650">
        <f>VLOOKUP($D2650,Artslister!$A$1:$W$99,12,FALSE)</f>
        <v>0</v>
      </c>
      <c r="W2650" t="str">
        <f>VLOOKUP($D2650,Artslister!$A$1:$W$99,13,FALSE)</f>
        <v>L.</v>
      </c>
      <c r="X2650" t="e">
        <f>VLOOKUP($D2650,Artslister!$A$1:$W$99,15,FALSE)</f>
        <v>#REF!</v>
      </c>
      <c r="Y2650" t="e">
        <f>VLOOKUP($D2650,Artslister!$A$1:$W$99,17,FALSE)</f>
        <v>#N/A</v>
      </c>
    </row>
    <row r="2651" spans="1:25" hidden="1" x14ac:dyDescent="0.3">
      <c r="A2651" t="s">
        <v>159</v>
      </c>
      <c r="B2651">
        <v>2023</v>
      </c>
      <c r="C2651" t="s">
        <v>1871</v>
      </c>
      <c r="D2651" t="s">
        <v>667</v>
      </c>
      <c r="E2651">
        <v>20</v>
      </c>
      <c r="K2651" t="s">
        <v>1156</v>
      </c>
      <c r="L2651" t="str">
        <f>VLOOKUP($D2651,Artslister!$A$1:$W$99,2,FALSE)</f>
        <v>Sorbus aucuparia</v>
      </c>
      <c r="M2651" t="str">
        <f>VLOOKUP($D2651,Artslister!$A$1:$W$99,3,FALSE)</f>
        <v>103483</v>
      </c>
      <c r="N2651" t="str">
        <f>VLOOKUP($D2651,Artslister!$A$1:$W$99,4,FALSE)</f>
        <v>137885</v>
      </c>
      <c r="O2651" t="str">
        <f>VLOOKUP($D2651,Artslister!$A$1:$W$99,5,FALSE)</f>
        <v>Plantae</v>
      </c>
      <c r="P2651" t="str">
        <f>VLOOKUP($D2651,Artslister!$A$1:$W$99,6,FALSE)</f>
        <v>Magnoliophyta</v>
      </c>
      <c r="Q2651" t="str">
        <f>VLOOKUP($D2651,Artslister!$A$1:$W$99,7,FALSE)</f>
        <v>Eudicots</v>
      </c>
      <c r="R2651" t="str">
        <f>VLOOKUP($D2651,Artslister!$A$1:$W$99,8,FALSE)</f>
        <v>Rosales</v>
      </c>
      <c r="S2651" t="str">
        <f>VLOOKUP($D2651,Artslister!$A$1:$W$99,9,FALSE)</f>
        <v>Rosaceae</v>
      </c>
      <c r="T2651" t="str">
        <f>VLOOKUP($D2651,Artslister!$A$1:$W$99,10,FALSE)</f>
        <v>Sorbus</v>
      </c>
      <c r="U2651" t="str">
        <f>VLOOKUP($D2651,Artslister!$A$1:$W$99,11,FALSE)</f>
        <v>aucuparia</v>
      </c>
      <c r="V2651">
        <f>VLOOKUP($D2651,Artslister!$A$1:$W$99,12,FALSE)</f>
        <v>0</v>
      </c>
      <c r="W2651" t="str">
        <f>VLOOKUP($D2651,Artslister!$A$1:$W$99,13,FALSE)</f>
        <v>L.</v>
      </c>
      <c r="X2651" t="e">
        <f>VLOOKUP($D2651,Artslister!$A$1:$W$99,15,FALSE)</f>
        <v>#REF!</v>
      </c>
      <c r="Y2651" t="e">
        <f>VLOOKUP($D2651,Artslister!$A$1:$W$99,17,FALSE)</f>
        <v>#N/A</v>
      </c>
    </row>
    <row r="2652" spans="1:25" hidden="1" x14ac:dyDescent="0.3">
      <c r="A2652" t="s">
        <v>159</v>
      </c>
      <c r="B2652">
        <v>2023</v>
      </c>
      <c r="C2652" t="s">
        <v>1871</v>
      </c>
      <c r="D2652" t="s">
        <v>2515</v>
      </c>
      <c r="E2652">
        <v>1</v>
      </c>
      <c r="G2652">
        <v>1</v>
      </c>
      <c r="L2652" t="str">
        <f>VLOOKUP($D2652,Artslister!$A$1:$W$99,2,FALSE)</f>
        <v>Lilium martagon</v>
      </c>
      <c r="M2652">
        <f>VLOOKUP($D2652,Artslister!$A$1:$W$99,3,FALSE)</f>
        <v>99585</v>
      </c>
      <c r="N2652">
        <f>VLOOKUP($D2652,Artslister!$A$1:$W$99,4,FALSE)</f>
        <v>0</v>
      </c>
      <c r="O2652" t="str">
        <f>VLOOKUP($D2652,Artslister!$A$1:$W$99,5,FALSE)</f>
        <v>Plantae</v>
      </c>
      <c r="P2652" t="str">
        <f>VLOOKUP($D2652,Artslister!$A$1:$W$99,6,FALSE)</f>
        <v>Magnoliophyta</v>
      </c>
      <c r="Q2652" t="str">
        <f>VLOOKUP($D2652,Artslister!$A$1:$W$99,7,FALSE)</f>
        <v>Monocots</v>
      </c>
      <c r="R2652" t="str">
        <f>VLOOKUP($D2652,Artslister!$A$1:$W$99,8,FALSE)</f>
        <v>Liliales</v>
      </c>
      <c r="S2652" t="str">
        <f>VLOOKUP($D2652,Artslister!$A$1:$W$99,9,FALSE)</f>
        <v>Liliaceae</v>
      </c>
      <c r="T2652" t="str">
        <f>VLOOKUP($D2652,Artslister!$A$1:$W$99,10,FALSE)</f>
        <v>Lilium</v>
      </c>
      <c r="U2652" t="str">
        <f>VLOOKUP($D2652,Artslister!$A$1:$W$99,11,FALSE)</f>
        <v>martagon</v>
      </c>
      <c r="V2652">
        <f>VLOOKUP($D2652,Artslister!$A$1:$W$99,12,FALSE)</f>
        <v>0</v>
      </c>
      <c r="W2652" t="str">
        <f>VLOOKUP($D2652,Artslister!$A$1:$W$99,13,FALSE)</f>
        <v>L.</v>
      </c>
      <c r="X2652">
        <f>VLOOKUP($D2652,Artslister!$A$1:$W$99,15,FALSE)</f>
        <v>0</v>
      </c>
      <c r="Y2652">
        <f>VLOOKUP($D2652,Artslister!$A$1:$W$99,17,FALSE)</f>
        <v>0</v>
      </c>
    </row>
    <row r="2653" spans="1:25" hidden="1" x14ac:dyDescent="0.3">
      <c r="A2653" t="s">
        <v>159</v>
      </c>
      <c r="B2653">
        <v>2023</v>
      </c>
      <c r="C2653" t="s">
        <v>1871</v>
      </c>
      <c r="D2653" t="s">
        <v>1930</v>
      </c>
      <c r="E2653">
        <v>10</v>
      </c>
      <c r="F2653">
        <v>1</v>
      </c>
      <c r="L2653" t="str">
        <f>VLOOKUP($D2653,Artslister!$A$1:$W$99,2,FALSE)</f>
        <v>Fragaria viridis</v>
      </c>
      <c r="M2653">
        <f>VLOOKUP($D2653,Artslister!$A$1:$W$99,3,FALSE)</f>
        <v>103318</v>
      </c>
      <c r="N2653">
        <f>VLOOKUP($D2653,Artslister!$A$1:$W$99,4,FALSE)</f>
        <v>0</v>
      </c>
      <c r="O2653" t="str">
        <f>VLOOKUP($D2653,Artslister!$A$1:$W$99,5,FALSE)</f>
        <v>Plantae</v>
      </c>
      <c r="P2653" t="str">
        <f>VLOOKUP($D2653,Artslister!$A$1:$W$99,6,FALSE)</f>
        <v>Magnoliophyta</v>
      </c>
      <c r="Q2653" t="str">
        <f>VLOOKUP($D2653,Artslister!$A$1:$W$99,7,FALSE)</f>
        <v>Eudicots</v>
      </c>
      <c r="R2653" t="str">
        <f>VLOOKUP($D2653,Artslister!$A$1:$W$99,8,FALSE)</f>
        <v>Rosales</v>
      </c>
      <c r="S2653" t="str">
        <f>VLOOKUP($D2653,Artslister!$A$1:$W$99,9,FALSE)</f>
        <v>Rosaceae</v>
      </c>
      <c r="T2653" t="str">
        <f>VLOOKUP($D2653,Artslister!$A$1:$W$99,10,FALSE)</f>
        <v>Fragaria</v>
      </c>
      <c r="U2653" t="str">
        <f>VLOOKUP($D2653,Artslister!$A$1:$W$99,11,FALSE)</f>
        <v>viridis</v>
      </c>
      <c r="V2653">
        <f>VLOOKUP($D2653,Artslister!$A$1:$W$99,12,FALSE)</f>
        <v>0</v>
      </c>
      <c r="W2653" t="str">
        <f>VLOOKUP($D2653,Artslister!$A$1:$W$99,13,FALSE)</f>
        <v>Weston</v>
      </c>
      <c r="X2653" t="e">
        <f>VLOOKUP($D2653,Artslister!$A$1:$W$99,15,FALSE)</f>
        <v>#REF!</v>
      </c>
      <c r="Y2653" t="e">
        <f>VLOOKUP($D2653,Artslister!$A$1:$W$99,17,FALSE)</f>
        <v>#N/A</v>
      </c>
    </row>
    <row r="2654" spans="1:25" hidden="1" x14ac:dyDescent="0.3">
      <c r="A2654" t="s">
        <v>159</v>
      </c>
      <c r="B2654">
        <v>2023</v>
      </c>
      <c r="C2654" t="s">
        <v>1872</v>
      </c>
      <c r="D2654" t="s">
        <v>2025</v>
      </c>
      <c r="E2654">
        <v>2</v>
      </c>
      <c r="K2654" t="s">
        <v>1156</v>
      </c>
      <c r="L2654" t="str">
        <f>VLOOKUP($D2654,Artslister!$A$1:$W$99,2,FALSE)</f>
        <v>Cotoneaster sp.</v>
      </c>
      <c r="M2654" t="str">
        <f>VLOOKUP($D2654,Artslister!$A$1:$W$99,3,FALSE)</f>
        <v>103268</v>
      </c>
      <c r="N2654" t="str">
        <f>VLOOKUP($D2654,Artslister!$A$1:$W$99,4,FALSE)</f>
        <v>63228</v>
      </c>
      <c r="O2654" t="str">
        <f>VLOOKUP($D2654,Artslister!$A$1:$W$99,5,FALSE)</f>
        <v>Plantae</v>
      </c>
      <c r="P2654" t="str">
        <f>VLOOKUP($D2654,Artslister!$A$1:$W$99,6,FALSE)</f>
        <v>Magnoliophyta</v>
      </c>
      <c r="Q2654" t="str">
        <f>VLOOKUP($D2654,Artslister!$A$1:$W$99,7,FALSE)</f>
        <v>Eudicots</v>
      </c>
      <c r="R2654" t="str">
        <f>VLOOKUP($D2654,Artslister!$A$1:$W$99,8,FALSE)</f>
        <v>Rosales</v>
      </c>
      <c r="S2654" t="str">
        <f>VLOOKUP($D2654,Artslister!$A$1:$W$99,9,FALSE)</f>
        <v>Rosaceae</v>
      </c>
      <c r="T2654" t="str">
        <f>VLOOKUP($D2654,Artslister!$A$1:$W$99,10,FALSE)</f>
        <v>Cotoneaster</v>
      </c>
      <c r="U2654">
        <f>VLOOKUP($D2654,Artslister!$A$1:$W$99,11,FALSE)</f>
        <v>0</v>
      </c>
      <c r="V2654">
        <f>VLOOKUP($D2654,Artslister!$A$1:$W$99,12,FALSE)</f>
        <v>0</v>
      </c>
      <c r="W2654" t="str">
        <f>VLOOKUP($D2654,Artslister!$A$1:$W$99,13,FALSE)</f>
        <v>Medik.</v>
      </c>
      <c r="X2654" t="e">
        <f>VLOOKUP($D2654,Artslister!$A$1:$W$99,15,FALSE)</f>
        <v>#REF!</v>
      </c>
      <c r="Y2654" t="e">
        <f>VLOOKUP($D2654,Artslister!$A$1:$W$99,17,FALSE)</f>
        <v>#N/A</v>
      </c>
    </row>
    <row r="2655" spans="1:25" hidden="1" x14ac:dyDescent="0.3">
      <c r="A2655" t="s">
        <v>159</v>
      </c>
      <c r="B2655">
        <v>2023</v>
      </c>
      <c r="C2655" t="s">
        <v>1872</v>
      </c>
      <c r="D2655" t="s">
        <v>1930</v>
      </c>
      <c r="E2655">
        <v>3</v>
      </c>
      <c r="F2655">
        <v>1</v>
      </c>
      <c r="L2655" t="str">
        <f>VLOOKUP($D2655,Artslister!$A$1:$W$99,2,FALSE)</f>
        <v>Fragaria viridis</v>
      </c>
      <c r="M2655">
        <f>VLOOKUP($D2655,Artslister!$A$1:$W$99,3,FALSE)</f>
        <v>103318</v>
      </c>
      <c r="N2655">
        <f>VLOOKUP($D2655,Artslister!$A$1:$W$99,4,FALSE)</f>
        <v>0</v>
      </c>
      <c r="O2655" t="str">
        <f>VLOOKUP($D2655,Artslister!$A$1:$W$99,5,FALSE)</f>
        <v>Plantae</v>
      </c>
      <c r="P2655" t="str">
        <f>VLOOKUP($D2655,Artslister!$A$1:$W$99,6,FALSE)</f>
        <v>Magnoliophyta</v>
      </c>
      <c r="Q2655" t="str">
        <f>VLOOKUP($D2655,Artslister!$A$1:$W$99,7,FALSE)</f>
        <v>Eudicots</v>
      </c>
      <c r="R2655" t="str">
        <f>VLOOKUP($D2655,Artslister!$A$1:$W$99,8,FALSE)</f>
        <v>Rosales</v>
      </c>
      <c r="S2655" t="str">
        <f>VLOOKUP($D2655,Artslister!$A$1:$W$99,9,FALSE)</f>
        <v>Rosaceae</v>
      </c>
      <c r="T2655" t="str">
        <f>VLOOKUP($D2655,Artslister!$A$1:$W$99,10,FALSE)</f>
        <v>Fragaria</v>
      </c>
      <c r="U2655" t="str">
        <f>VLOOKUP($D2655,Artslister!$A$1:$W$99,11,FALSE)</f>
        <v>viridis</v>
      </c>
      <c r="V2655">
        <f>VLOOKUP($D2655,Artslister!$A$1:$W$99,12,FALSE)</f>
        <v>0</v>
      </c>
      <c r="W2655" t="str">
        <f>VLOOKUP($D2655,Artslister!$A$1:$W$99,13,FALSE)</f>
        <v>Weston</v>
      </c>
      <c r="X2655" t="e">
        <f>VLOOKUP($D2655,Artslister!$A$1:$W$99,15,FALSE)</f>
        <v>#REF!</v>
      </c>
      <c r="Y2655" t="e">
        <f>VLOOKUP($D2655,Artslister!$A$1:$W$99,17,FALSE)</f>
        <v>#N/A</v>
      </c>
    </row>
    <row r="2656" spans="1:25" hidden="1" x14ac:dyDescent="0.3">
      <c r="A2656" t="s">
        <v>164</v>
      </c>
      <c r="B2656">
        <v>2023</v>
      </c>
      <c r="C2656" t="s">
        <v>1873</v>
      </c>
      <c r="D2656" t="s">
        <v>1929</v>
      </c>
      <c r="E2656">
        <v>1</v>
      </c>
      <c r="G2656">
        <v>1</v>
      </c>
      <c r="L2656" t="str">
        <f>VLOOKUP($D2656,Artslister!$A$1:$W$99,2,FALSE)</f>
        <v>Noccaea caerulescens</v>
      </c>
      <c r="M2656" t="str">
        <f>VLOOKUP($D2656,Artslister!$A$1:$W$99,3,FALSE)</f>
        <v>101278</v>
      </c>
      <c r="N2656" t="str">
        <f>VLOOKUP($D2656,Artslister!$A$1:$W$99,4,FALSE)</f>
        <v>144118</v>
      </c>
      <c r="O2656" t="str">
        <f>VLOOKUP($D2656,Artslister!$A$1:$W$99,5,FALSE)</f>
        <v>Plantae</v>
      </c>
      <c r="P2656" t="str">
        <f>VLOOKUP($D2656,Artslister!$A$1:$W$99,6,FALSE)</f>
        <v>Magnoliophyta</v>
      </c>
      <c r="Q2656" t="str">
        <f>VLOOKUP($D2656,Artslister!$A$1:$W$99,7,FALSE)</f>
        <v>Eudicots</v>
      </c>
      <c r="R2656" t="str">
        <f>VLOOKUP($D2656,Artslister!$A$1:$W$99,8,FALSE)</f>
        <v>Brassicales</v>
      </c>
      <c r="S2656" t="str">
        <f>VLOOKUP($D2656,Artslister!$A$1:$W$99,9,FALSE)</f>
        <v>Brassicaceae</v>
      </c>
      <c r="T2656" t="str">
        <f>VLOOKUP($D2656,Artslister!$A$1:$W$99,10,FALSE)</f>
        <v>Noccaea</v>
      </c>
      <c r="U2656" t="str">
        <f>VLOOKUP($D2656,Artslister!$A$1:$W$99,11,FALSE)</f>
        <v>caerulescens</v>
      </c>
      <c r="V2656">
        <f>VLOOKUP($D2656,Artslister!$A$1:$W$99,12,FALSE)</f>
        <v>0</v>
      </c>
      <c r="W2656" t="str">
        <f>VLOOKUP($D2656,Artslister!$A$1:$W$99,13,FALSE)</f>
        <v>(J.Presl &amp; C.Presl) F.K.Mey.</v>
      </c>
      <c r="X2656" t="e">
        <f>VLOOKUP($D2656,Artslister!$A$1:$W$99,15,FALSE)</f>
        <v>#REF!</v>
      </c>
      <c r="Y2656" t="str">
        <f>VLOOKUP($D2656,Artslister!$A$1:$W$99,17,FALSE)</f>
        <v>PH</v>
      </c>
    </row>
    <row r="2657" spans="1:25" hidden="1" x14ac:dyDescent="0.3">
      <c r="A2657" t="s">
        <v>164</v>
      </c>
      <c r="B2657">
        <v>2023</v>
      </c>
      <c r="C2657" t="s">
        <v>1874</v>
      </c>
      <c r="D2657" t="s">
        <v>1929</v>
      </c>
      <c r="E2657">
        <v>2</v>
      </c>
      <c r="G2657">
        <v>1</v>
      </c>
      <c r="L2657" t="str">
        <f>VLOOKUP($D2657,Artslister!$A$1:$W$99,2,FALSE)</f>
        <v>Noccaea caerulescens</v>
      </c>
      <c r="M2657" t="str">
        <f>VLOOKUP($D2657,Artslister!$A$1:$W$99,3,FALSE)</f>
        <v>101278</v>
      </c>
      <c r="N2657" t="str">
        <f>VLOOKUP($D2657,Artslister!$A$1:$W$99,4,FALSE)</f>
        <v>144118</v>
      </c>
      <c r="O2657" t="str">
        <f>VLOOKUP($D2657,Artslister!$A$1:$W$99,5,FALSE)</f>
        <v>Plantae</v>
      </c>
      <c r="P2657" t="str">
        <f>VLOOKUP($D2657,Artslister!$A$1:$W$99,6,FALSE)</f>
        <v>Magnoliophyta</v>
      </c>
      <c r="Q2657" t="str">
        <f>VLOOKUP($D2657,Artslister!$A$1:$W$99,7,FALSE)</f>
        <v>Eudicots</v>
      </c>
      <c r="R2657" t="str">
        <f>VLOOKUP($D2657,Artslister!$A$1:$W$99,8,FALSE)</f>
        <v>Brassicales</v>
      </c>
      <c r="S2657" t="str">
        <f>VLOOKUP($D2657,Artslister!$A$1:$W$99,9,FALSE)</f>
        <v>Brassicaceae</v>
      </c>
      <c r="T2657" t="str">
        <f>VLOOKUP($D2657,Artslister!$A$1:$W$99,10,FALSE)</f>
        <v>Noccaea</v>
      </c>
      <c r="U2657" t="str">
        <f>VLOOKUP($D2657,Artslister!$A$1:$W$99,11,FALSE)</f>
        <v>caerulescens</v>
      </c>
      <c r="V2657">
        <f>VLOOKUP($D2657,Artslister!$A$1:$W$99,12,FALSE)</f>
        <v>0</v>
      </c>
      <c r="W2657" t="str">
        <f>VLOOKUP($D2657,Artslister!$A$1:$W$99,13,FALSE)</f>
        <v>(J.Presl &amp; C.Presl) F.K.Mey.</v>
      </c>
      <c r="X2657" t="e">
        <f>VLOOKUP($D2657,Artslister!$A$1:$W$99,15,FALSE)</f>
        <v>#REF!</v>
      </c>
      <c r="Y2657" t="str">
        <f>VLOOKUP($D2657,Artslister!$A$1:$W$99,17,FALSE)</f>
        <v>PH</v>
      </c>
    </row>
    <row r="2658" spans="1:25" hidden="1" x14ac:dyDescent="0.3">
      <c r="A2658" t="s">
        <v>164</v>
      </c>
      <c r="B2658">
        <v>2023</v>
      </c>
      <c r="C2658" t="s">
        <v>1874</v>
      </c>
      <c r="D2658" t="s">
        <v>1935</v>
      </c>
      <c r="E2658">
        <v>1</v>
      </c>
      <c r="G2658">
        <v>1</v>
      </c>
      <c r="L2658" t="str">
        <f>VLOOKUP($D2658,Artslister!$A$1:$W$99,2,FALSE)</f>
        <v>Barbarea vulgaris</v>
      </c>
      <c r="M2658" t="str">
        <f>VLOOKUP($D2658,Artslister!$A$1:$W$99,3,FALSE)</f>
        <v>101103</v>
      </c>
      <c r="N2658" t="str">
        <f>VLOOKUP($D2658,Artslister!$A$1:$W$99,4,FALSE)</f>
        <v>130915</v>
      </c>
      <c r="O2658" t="str">
        <f>VLOOKUP($D2658,Artslister!$A$1:$W$99,5,FALSE)</f>
        <v>Plantae</v>
      </c>
      <c r="P2658" t="str">
        <f>VLOOKUP($D2658,Artslister!$A$1:$W$99,6,FALSE)</f>
        <v>Magnoliophyta</v>
      </c>
      <c r="Q2658" t="str">
        <f>VLOOKUP($D2658,Artslister!$A$1:$W$99,7,FALSE)</f>
        <v>Eudicots</v>
      </c>
      <c r="R2658" t="str">
        <f>VLOOKUP($D2658,Artslister!$A$1:$W$99,8,FALSE)</f>
        <v>Brassicales</v>
      </c>
      <c r="S2658" t="str">
        <f>VLOOKUP($D2658,Artslister!$A$1:$W$99,9,FALSE)</f>
        <v>Brassicaceae</v>
      </c>
      <c r="T2658" t="str">
        <f>VLOOKUP($D2658,Artslister!$A$1:$W$99,10,FALSE)</f>
        <v>Barbarea</v>
      </c>
      <c r="U2658" t="str">
        <f>VLOOKUP($D2658,Artslister!$A$1:$W$99,11,FALSE)</f>
        <v>vulgaris</v>
      </c>
      <c r="V2658">
        <f>VLOOKUP($D2658,Artslister!$A$1:$W$99,12,FALSE)</f>
        <v>0</v>
      </c>
      <c r="W2658" t="str">
        <f>VLOOKUP($D2658,Artslister!$A$1:$W$99,13,FALSE)</f>
        <v>W.T.Aiton</v>
      </c>
      <c r="X2658" t="e">
        <f>VLOOKUP($D2658,Artslister!$A$1:$W$99,15,FALSE)</f>
        <v>#REF!</v>
      </c>
      <c r="Y2658" t="str">
        <f>VLOOKUP($D2658,Artslister!$A$1:$W$99,17,FALSE)</f>
        <v>LO</v>
      </c>
    </row>
    <row r="2659" spans="1:25" hidden="1" x14ac:dyDescent="0.3">
      <c r="A2659" t="s">
        <v>164</v>
      </c>
      <c r="B2659">
        <v>2023</v>
      </c>
      <c r="C2659" t="s">
        <v>1875</v>
      </c>
      <c r="D2659" t="s">
        <v>1928</v>
      </c>
      <c r="E2659">
        <v>2</v>
      </c>
      <c r="H2659">
        <v>1</v>
      </c>
      <c r="L2659" t="str">
        <f>VLOOKUP($D2659,Artslister!$A$1:$W$99,2,FALSE)</f>
        <v>Rosa sp.</v>
      </c>
      <c r="M2659" t="str">
        <f>VLOOKUP($D2659,Artslister!$A$1:$W$99,3,FALSE)</f>
        <v>103384</v>
      </c>
      <c r="N2659" t="str">
        <f>VLOOKUP($D2659,Artslister!$A$1:$W$99,4,FALSE)</f>
        <v>63344</v>
      </c>
      <c r="O2659" t="str">
        <f>VLOOKUP($D2659,Artslister!$A$1:$W$99,5,FALSE)</f>
        <v>Plantae</v>
      </c>
      <c r="P2659" t="str">
        <f>VLOOKUP($D2659,Artslister!$A$1:$W$99,6,FALSE)</f>
        <v>Magnoliophyta</v>
      </c>
      <c r="Q2659" t="str">
        <f>VLOOKUP($D2659,Artslister!$A$1:$W$99,7,FALSE)</f>
        <v>Eudicots</v>
      </c>
      <c r="R2659" t="str">
        <f>VLOOKUP($D2659,Artslister!$A$1:$W$99,8,FALSE)</f>
        <v>Rosales</v>
      </c>
      <c r="S2659" t="str">
        <f>VLOOKUP($D2659,Artslister!$A$1:$W$99,9,FALSE)</f>
        <v>Rosaceae</v>
      </c>
      <c r="T2659" t="str">
        <f>VLOOKUP($D2659,Artslister!$A$1:$W$99,10,FALSE)</f>
        <v>Rosa</v>
      </c>
      <c r="U2659">
        <f>VLOOKUP($D2659,Artslister!$A$1:$W$99,11,FALSE)</f>
        <v>0</v>
      </c>
      <c r="V2659">
        <f>VLOOKUP($D2659,Artslister!$A$1:$W$99,12,FALSE)</f>
        <v>0</v>
      </c>
      <c r="W2659" t="str">
        <f>VLOOKUP($D2659,Artslister!$A$1:$W$99,13,FALSE)</f>
        <v>L.</v>
      </c>
      <c r="X2659" t="e">
        <f>VLOOKUP($D2659,Artslister!$A$1:$W$99,15,FALSE)</f>
        <v>#REF!</v>
      </c>
      <c r="Y2659" t="e">
        <f>VLOOKUP($D2659,Artslister!$A$1:$W$99,17,FALSE)</f>
        <v>#N/A</v>
      </c>
    </row>
    <row r="2660" spans="1:25" hidden="1" x14ac:dyDescent="0.3">
      <c r="A2660" t="s">
        <v>164</v>
      </c>
      <c r="B2660">
        <v>2023</v>
      </c>
      <c r="C2660" t="s">
        <v>1875</v>
      </c>
      <c r="D2660" t="s">
        <v>1929</v>
      </c>
      <c r="E2660">
        <v>5</v>
      </c>
      <c r="G2660">
        <v>1</v>
      </c>
      <c r="L2660" t="str">
        <f>VLOOKUP($D2660,Artslister!$A$1:$W$99,2,FALSE)</f>
        <v>Noccaea caerulescens</v>
      </c>
      <c r="M2660" t="str">
        <f>VLOOKUP($D2660,Artslister!$A$1:$W$99,3,FALSE)</f>
        <v>101278</v>
      </c>
      <c r="N2660" t="str">
        <f>VLOOKUP($D2660,Artslister!$A$1:$W$99,4,FALSE)</f>
        <v>144118</v>
      </c>
      <c r="O2660" t="str">
        <f>VLOOKUP($D2660,Artslister!$A$1:$W$99,5,FALSE)</f>
        <v>Plantae</v>
      </c>
      <c r="P2660" t="str">
        <f>VLOOKUP($D2660,Artslister!$A$1:$W$99,6,FALSE)</f>
        <v>Magnoliophyta</v>
      </c>
      <c r="Q2660" t="str">
        <f>VLOOKUP($D2660,Artslister!$A$1:$W$99,7,FALSE)</f>
        <v>Eudicots</v>
      </c>
      <c r="R2660" t="str">
        <f>VLOOKUP($D2660,Artslister!$A$1:$W$99,8,FALSE)</f>
        <v>Brassicales</v>
      </c>
      <c r="S2660" t="str">
        <f>VLOOKUP($D2660,Artslister!$A$1:$W$99,9,FALSE)</f>
        <v>Brassicaceae</v>
      </c>
      <c r="T2660" t="str">
        <f>VLOOKUP($D2660,Artslister!$A$1:$W$99,10,FALSE)</f>
        <v>Noccaea</v>
      </c>
      <c r="U2660" t="str">
        <f>VLOOKUP($D2660,Artslister!$A$1:$W$99,11,FALSE)</f>
        <v>caerulescens</v>
      </c>
      <c r="V2660">
        <f>VLOOKUP($D2660,Artslister!$A$1:$W$99,12,FALSE)</f>
        <v>0</v>
      </c>
      <c r="W2660" t="str">
        <f>VLOOKUP($D2660,Artslister!$A$1:$W$99,13,FALSE)</f>
        <v>(J.Presl &amp; C.Presl) F.K.Mey.</v>
      </c>
      <c r="X2660" t="e">
        <f>VLOOKUP($D2660,Artslister!$A$1:$W$99,15,FALSE)</f>
        <v>#REF!</v>
      </c>
      <c r="Y2660" t="str">
        <f>VLOOKUP($D2660,Artslister!$A$1:$W$99,17,FALSE)</f>
        <v>PH</v>
      </c>
    </row>
    <row r="2661" spans="1:25" hidden="1" x14ac:dyDescent="0.3">
      <c r="A2661" t="s">
        <v>164</v>
      </c>
      <c r="B2661">
        <v>2023</v>
      </c>
      <c r="C2661" t="s">
        <v>1876</v>
      </c>
      <c r="D2661" t="s">
        <v>1929</v>
      </c>
      <c r="E2661">
        <v>2</v>
      </c>
      <c r="G2661">
        <v>1</v>
      </c>
      <c r="L2661" t="str">
        <f>VLOOKUP($D2661,Artslister!$A$1:$W$99,2,FALSE)</f>
        <v>Noccaea caerulescens</v>
      </c>
      <c r="M2661" t="str">
        <f>VLOOKUP($D2661,Artslister!$A$1:$W$99,3,FALSE)</f>
        <v>101278</v>
      </c>
      <c r="N2661" t="str">
        <f>VLOOKUP($D2661,Artslister!$A$1:$W$99,4,FALSE)</f>
        <v>144118</v>
      </c>
      <c r="O2661" t="str">
        <f>VLOOKUP($D2661,Artslister!$A$1:$W$99,5,FALSE)</f>
        <v>Plantae</v>
      </c>
      <c r="P2661" t="str">
        <f>VLOOKUP($D2661,Artslister!$A$1:$W$99,6,FALSE)</f>
        <v>Magnoliophyta</v>
      </c>
      <c r="Q2661" t="str">
        <f>VLOOKUP($D2661,Artslister!$A$1:$W$99,7,FALSE)</f>
        <v>Eudicots</v>
      </c>
      <c r="R2661" t="str">
        <f>VLOOKUP($D2661,Artslister!$A$1:$W$99,8,FALSE)</f>
        <v>Brassicales</v>
      </c>
      <c r="S2661" t="str">
        <f>VLOOKUP($D2661,Artslister!$A$1:$W$99,9,FALSE)</f>
        <v>Brassicaceae</v>
      </c>
      <c r="T2661" t="str">
        <f>VLOOKUP($D2661,Artslister!$A$1:$W$99,10,FALSE)</f>
        <v>Noccaea</v>
      </c>
      <c r="U2661" t="str">
        <f>VLOOKUP($D2661,Artslister!$A$1:$W$99,11,FALSE)</f>
        <v>caerulescens</v>
      </c>
      <c r="V2661">
        <f>VLOOKUP($D2661,Artslister!$A$1:$W$99,12,FALSE)</f>
        <v>0</v>
      </c>
      <c r="W2661" t="str">
        <f>VLOOKUP($D2661,Artslister!$A$1:$W$99,13,FALSE)</f>
        <v>(J.Presl &amp; C.Presl) F.K.Mey.</v>
      </c>
      <c r="X2661" t="e">
        <f>VLOOKUP($D2661,Artslister!$A$1:$W$99,15,FALSE)</f>
        <v>#REF!</v>
      </c>
      <c r="Y2661" t="str">
        <f>VLOOKUP($D2661,Artslister!$A$1:$W$99,17,FALSE)</f>
        <v>PH</v>
      </c>
    </row>
    <row r="2662" spans="1:25" hidden="1" x14ac:dyDescent="0.3">
      <c r="A2662" t="s">
        <v>164</v>
      </c>
      <c r="B2662">
        <v>2023</v>
      </c>
      <c r="C2662" t="s">
        <v>1877</v>
      </c>
      <c r="D2662" t="s">
        <v>1925</v>
      </c>
      <c r="E2662">
        <v>10</v>
      </c>
      <c r="H2662">
        <v>1</v>
      </c>
      <c r="L2662" t="str">
        <f>VLOOKUP($D2662,Artslister!$A$1:$W$99,2,FALSE)</f>
        <v>Rubus idaeus</v>
      </c>
      <c r="M2662" t="str">
        <f>VLOOKUP($D2662,Artslister!$A$1:$W$99,3,FALSE)</f>
        <v>103427</v>
      </c>
      <c r="N2662" t="str">
        <f>VLOOKUP($D2662,Artslister!$A$1:$W$99,4,FALSE)</f>
        <v>63387</v>
      </c>
      <c r="O2662" t="str">
        <f>VLOOKUP($D2662,Artslister!$A$1:$W$99,5,FALSE)</f>
        <v>Plantae</v>
      </c>
      <c r="P2662" t="str">
        <f>VLOOKUP($D2662,Artslister!$A$1:$W$99,6,FALSE)</f>
        <v>Magnoliophyta</v>
      </c>
      <c r="Q2662" t="str">
        <f>VLOOKUP($D2662,Artslister!$A$1:$W$99,7,FALSE)</f>
        <v>Eudicots</v>
      </c>
      <c r="R2662" t="str">
        <f>VLOOKUP($D2662,Artslister!$A$1:$W$99,8,FALSE)</f>
        <v>Rosales</v>
      </c>
      <c r="S2662" t="str">
        <f>VLOOKUP($D2662,Artslister!$A$1:$W$99,9,FALSE)</f>
        <v>Rosaceae</v>
      </c>
      <c r="T2662" t="str">
        <f>VLOOKUP($D2662,Artslister!$A$1:$W$99,10,FALSE)</f>
        <v>Rubus</v>
      </c>
      <c r="U2662" t="str">
        <f>VLOOKUP($D2662,Artslister!$A$1:$W$99,11,FALSE)</f>
        <v>idaeus</v>
      </c>
      <c r="V2662">
        <f>VLOOKUP($D2662,Artslister!$A$1:$W$99,12,FALSE)</f>
        <v>0</v>
      </c>
      <c r="W2662" t="str">
        <f>VLOOKUP($D2662,Artslister!$A$1:$W$99,13,FALSE)</f>
        <v>L.</v>
      </c>
      <c r="X2662" t="e">
        <f>VLOOKUP($D2662,Artslister!$A$1:$W$99,15,FALSE)</f>
        <v>#REF!</v>
      </c>
      <c r="Y2662" t="e">
        <f>VLOOKUP($D2662,Artslister!$A$1:$W$99,17,FALSE)</f>
        <v>#N/A</v>
      </c>
    </row>
    <row r="2663" spans="1:25" hidden="1" x14ac:dyDescent="0.3">
      <c r="A2663" t="s">
        <v>164</v>
      </c>
      <c r="B2663">
        <v>2023</v>
      </c>
      <c r="C2663" t="s">
        <v>1877</v>
      </c>
      <c r="D2663" t="s">
        <v>1929</v>
      </c>
      <c r="E2663">
        <v>4</v>
      </c>
      <c r="G2663">
        <v>1</v>
      </c>
      <c r="L2663" t="str">
        <f>VLOOKUP($D2663,Artslister!$A$1:$W$99,2,FALSE)</f>
        <v>Noccaea caerulescens</v>
      </c>
      <c r="M2663" t="str">
        <f>VLOOKUP($D2663,Artslister!$A$1:$W$99,3,FALSE)</f>
        <v>101278</v>
      </c>
      <c r="N2663" t="str">
        <f>VLOOKUP($D2663,Artslister!$A$1:$W$99,4,FALSE)</f>
        <v>144118</v>
      </c>
      <c r="O2663" t="str">
        <f>VLOOKUP($D2663,Artslister!$A$1:$W$99,5,FALSE)</f>
        <v>Plantae</v>
      </c>
      <c r="P2663" t="str">
        <f>VLOOKUP($D2663,Artslister!$A$1:$W$99,6,FALSE)</f>
        <v>Magnoliophyta</v>
      </c>
      <c r="Q2663" t="str">
        <f>VLOOKUP($D2663,Artslister!$A$1:$W$99,7,FALSE)</f>
        <v>Eudicots</v>
      </c>
      <c r="R2663" t="str">
        <f>VLOOKUP($D2663,Artslister!$A$1:$W$99,8,FALSE)</f>
        <v>Brassicales</v>
      </c>
      <c r="S2663" t="str">
        <f>VLOOKUP($D2663,Artslister!$A$1:$W$99,9,FALSE)</f>
        <v>Brassicaceae</v>
      </c>
      <c r="T2663" t="str">
        <f>VLOOKUP($D2663,Artslister!$A$1:$W$99,10,FALSE)</f>
        <v>Noccaea</v>
      </c>
      <c r="U2663" t="str">
        <f>VLOOKUP($D2663,Artslister!$A$1:$W$99,11,FALSE)</f>
        <v>caerulescens</v>
      </c>
      <c r="V2663">
        <f>VLOOKUP($D2663,Artslister!$A$1:$W$99,12,FALSE)</f>
        <v>0</v>
      </c>
      <c r="W2663" t="str">
        <f>VLOOKUP($D2663,Artslister!$A$1:$W$99,13,FALSE)</f>
        <v>(J.Presl &amp; C.Presl) F.K.Mey.</v>
      </c>
      <c r="X2663" t="e">
        <f>VLOOKUP($D2663,Artslister!$A$1:$W$99,15,FALSE)</f>
        <v>#REF!</v>
      </c>
      <c r="Y2663" t="str">
        <f>VLOOKUP($D2663,Artslister!$A$1:$W$99,17,FALSE)</f>
        <v>PH</v>
      </c>
    </row>
    <row r="2664" spans="1:25" hidden="1" x14ac:dyDescent="0.3">
      <c r="A2664" t="s">
        <v>164</v>
      </c>
      <c r="B2664">
        <v>2023</v>
      </c>
      <c r="C2664" t="s">
        <v>1878</v>
      </c>
      <c r="D2664" t="s">
        <v>1925</v>
      </c>
      <c r="E2664">
        <v>1</v>
      </c>
      <c r="H2664">
        <v>1</v>
      </c>
      <c r="L2664" t="str">
        <f>VLOOKUP($D2664,Artslister!$A$1:$W$99,2,FALSE)</f>
        <v>Rubus idaeus</v>
      </c>
      <c r="M2664" t="str">
        <f>VLOOKUP($D2664,Artslister!$A$1:$W$99,3,FALSE)</f>
        <v>103427</v>
      </c>
      <c r="N2664" t="str">
        <f>VLOOKUP($D2664,Artslister!$A$1:$W$99,4,FALSE)</f>
        <v>63387</v>
      </c>
      <c r="O2664" t="str">
        <f>VLOOKUP($D2664,Artslister!$A$1:$W$99,5,FALSE)</f>
        <v>Plantae</v>
      </c>
      <c r="P2664" t="str">
        <f>VLOOKUP($D2664,Artslister!$A$1:$W$99,6,FALSE)</f>
        <v>Magnoliophyta</v>
      </c>
      <c r="Q2664" t="str">
        <f>VLOOKUP($D2664,Artslister!$A$1:$W$99,7,FALSE)</f>
        <v>Eudicots</v>
      </c>
      <c r="R2664" t="str">
        <f>VLOOKUP($D2664,Artslister!$A$1:$W$99,8,FALSE)</f>
        <v>Rosales</v>
      </c>
      <c r="S2664" t="str">
        <f>VLOOKUP($D2664,Artslister!$A$1:$W$99,9,FALSE)</f>
        <v>Rosaceae</v>
      </c>
      <c r="T2664" t="str">
        <f>VLOOKUP($D2664,Artslister!$A$1:$W$99,10,FALSE)</f>
        <v>Rubus</v>
      </c>
      <c r="U2664" t="str">
        <f>VLOOKUP($D2664,Artslister!$A$1:$W$99,11,FALSE)</f>
        <v>idaeus</v>
      </c>
      <c r="V2664">
        <f>VLOOKUP($D2664,Artslister!$A$1:$W$99,12,FALSE)</f>
        <v>0</v>
      </c>
      <c r="W2664" t="str">
        <f>VLOOKUP($D2664,Artslister!$A$1:$W$99,13,FALSE)</f>
        <v>L.</v>
      </c>
      <c r="X2664" t="e">
        <f>VLOOKUP($D2664,Artslister!$A$1:$W$99,15,FALSE)</f>
        <v>#REF!</v>
      </c>
      <c r="Y2664" t="e">
        <f>VLOOKUP($D2664,Artslister!$A$1:$W$99,17,FALSE)</f>
        <v>#N/A</v>
      </c>
    </row>
    <row r="2665" spans="1:25" hidden="1" x14ac:dyDescent="0.3">
      <c r="A2665" t="s">
        <v>164</v>
      </c>
      <c r="B2665">
        <v>2023</v>
      </c>
      <c r="C2665" t="s">
        <v>1878</v>
      </c>
      <c r="D2665" t="s">
        <v>1929</v>
      </c>
      <c r="E2665">
        <v>1</v>
      </c>
      <c r="G2665">
        <v>1</v>
      </c>
      <c r="L2665" t="str">
        <f>VLOOKUP($D2665,Artslister!$A$1:$W$99,2,FALSE)</f>
        <v>Noccaea caerulescens</v>
      </c>
      <c r="M2665" t="str">
        <f>VLOOKUP($D2665,Artslister!$A$1:$W$99,3,FALSE)</f>
        <v>101278</v>
      </c>
      <c r="N2665" t="str">
        <f>VLOOKUP($D2665,Artslister!$A$1:$W$99,4,FALSE)</f>
        <v>144118</v>
      </c>
      <c r="O2665" t="str">
        <f>VLOOKUP($D2665,Artslister!$A$1:$W$99,5,FALSE)</f>
        <v>Plantae</v>
      </c>
      <c r="P2665" t="str">
        <f>VLOOKUP($D2665,Artslister!$A$1:$W$99,6,FALSE)</f>
        <v>Magnoliophyta</v>
      </c>
      <c r="Q2665" t="str">
        <f>VLOOKUP($D2665,Artslister!$A$1:$W$99,7,FALSE)</f>
        <v>Eudicots</v>
      </c>
      <c r="R2665" t="str">
        <f>VLOOKUP($D2665,Artslister!$A$1:$W$99,8,FALSE)</f>
        <v>Brassicales</v>
      </c>
      <c r="S2665" t="str">
        <f>VLOOKUP($D2665,Artslister!$A$1:$W$99,9,FALSE)</f>
        <v>Brassicaceae</v>
      </c>
      <c r="T2665" t="str">
        <f>VLOOKUP($D2665,Artslister!$A$1:$W$99,10,FALSE)</f>
        <v>Noccaea</v>
      </c>
      <c r="U2665" t="str">
        <f>VLOOKUP($D2665,Artslister!$A$1:$W$99,11,FALSE)</f>
        <v>caerulescens</v>
      </c>
      <c r="V2665">
        <f>VLOOKUP($D2665,Artslister!$A$1:$W$99,12,FALSE)</f>
        <v>0</v>
      </c>
      <c r="W2665" t="str">
        <f>VLOOKUP($D2665,Artslister!$A$1:$W$99,13,FALSE)</f>
        <v>(J.Presl &amp; C.Presl) F.K.Mey.</v>
      </c>
      <c r="X2665" t="e">
        <f>VLOOKUP($D2665,Artslister!$A$1:$W$99,15,FALSE)</f>
        <v>#REF!</v>
      </c>
      <c r="Y2665" t="str">
        <f>VLOOKUP($D2665,Artslister!$A$1:$W$99,17,FALSE)</f>
        <v>PH</v>
      </c>
    </row>
    <row r="2666" spans="1:25" hidden="1" x14ac:dyDescent="0.3">
      <c r="A2666" t="s">
        <v>164</v>
      </c>
      <c r="B2666">
        <v>2023</v>
      </c>
      <c r="C2666" t="s">
        <v>1879</v>
      </c>
      <c r="D2666" t="s">
        <v>1925</v>
      </c>
      <c r="E2666">
        <v>5</v>
      </c>
      <c r="H2666">
        <v>1</v>
      </c>
      <c r="L2666" t="str">
        <f>VLOOKUP($D2666,Artslister!$A$1:$W$99,2,FALSE)</f>
        <v>Rubus idaeus</v>
      </c>
      <c r="M2666" t="str">
        <f>VLOOKUP($D2666,Artslister!$A$1:$W$99,3,FALSE)</f>
        <v>103427</v>
      </c>
      <c r="N2666" t="str">
        <f>VLOOKUP($D2666,Artslister!$A$1:$W$99,4,FALSE)</f>
        <v>63387</v>
      </c>
      <c r="O2666" t="str">
        <f>VLOOKUP($D2666,Artslister!$A$1:$W$99,5,FALSE)</f>
        <v>Plantae</v>
      </c>
      <c r="P2666" t="str">
        <f>VLOOKUP($D2666,Artslister!$A$1:$W$99,6,FALSE)</f>
        <v>Magnoliophyta</v>
      </c>
      <c r="Q2666" t="str">
        <f>VLOOKUP($D2666,Artslister!$A$1:$W$99,7,FALSE)</f>
        <v>Eudicots</v>
      </c>
      <c r="R2666" t="str">
        <f>VLOOKUP($D2666,Artslister!$A$1:$W$99,8,FALSE)</f>
        <v>Rosales</v>
      </c>
      <c r="S2666" t="str">
        <f>VLOOKUP($D2666,Artslister!$A$1:$W$99,9,FALSE)</f>
        <v>Rosaceae</v>
      </c>
      <c r="T2666" t="str">
        <f>VLOOKUP($D2666,Artslister!$A$1:$W$99,10,FALSE)</f>
        <v>Rubus</v>
      </c>
      <c r="U2666" t="str">
        <f>VLOOKUP($D2666,Artslister!$A$1:$W$99,11,FALSE)</f>
        <v>idaeus</v>
      </c>
      <c r="V2666">
        <f>VLOOKUP($D2666,Artslister!$A$1:$W$99,12,FALSE)</f>
        <v>0</v>
      </c>
      <c r="W2666" t="str">
        <f>VLOOKUP($D2666,Artslister!$A$1:$W$99,13,FALSE)</f>
        <v>L.</v>
      </c>
      <c r="X2666" t="e">
        <f>VLOOKUP($D2666,Artslister!$A$1:$W$99,15,FALSE)</f>
        <v>#REF!</v>
      </c>
      <c r="Y2666" t="e">
        <f>VLOOKUP($D2666,Artslister!$A$1:$W$99,17,FALSE)</f>
        <v>#N/A</v>
      </c>
    </row>
    <row r="2667" spans="1:25" hidden="1" x14ac:dyDescent="0.3">
      <c r="A2667" t="s">
        <v>164</v>
      </c>
      <c r="B2667">
        <v>2023</v>
      </c>
      <c r="C2667" t="s">
        <v>1880</v>
      </c>
      <c r="D2667" t="s">
        <v>1925</v>
      </c>
      <c r="E2667">
        <v>7</v>
      </c>
      <c r="H2667">
        <v>1</v>
      </c>
      <c r="L2667" t="str">
        <f>VLOOKUP($D2667,Artslister!$A$1:$W$99,2,FALSE)</f>
        <v>Rubus idaeus</v>
      </c>
      <c r="M2667" t="str">
        <f>VLOOKUP($D2667,Artslister!$A$1:$W$99,3,FALSE)</f>
        <v>103427</v>
      </c>
      <c r="N2667" t="str">
        <f>VLOOKUP($D2667,Artslister!$A$1:$W$99,4,FALSE)</f>
        <v>63387</v>
      </c>
      <c r="O2667" t="str">
        <f>VLOOKUP($D2667,Artslister!$A$1:$W$99,5,FALSE)</f>
        <v>Plantae</v>
      </c>
      <c r="P2667" t="str">
        <f>VLOOKUP($D2667,Artslister!$A$1:$W$99,6,FALSE)</f>
        <v>Magnoliophyta</v>
      </c>
      <c r="Q2667" t="str">
        <f>VLOOKUP($D2667,Artslister!$A$1:$W$99,7,FALSE)</f>
        <v>Eudicots</v>
      </c>
      <c r="R2667" t="str">
        <f>VLOOKUP($D2667,Artslister!$A$1:$W$99,8,FALSE)</f>
        <v>Rosales</v>
      </c>
      <c r="S2667" t="str">
        <f>VLOOKUP($D2667,Artslister!$A$1:$W$99,9,FALSE)</f>
        <v>Rosaceae</v>
      </c>
      <c r="T2667" t="str">
        <f>VLOOKUP($D2667,Artslister!$A$1:$W$99,10,FALSE)</f>
        <v>Rubus</v>
      </c>
      <c r="U2667" t="str">
        <f>VLOOKUP($D2667,Artslister!$A$1:$W$99,11,FALSE)</f>
        <v>idaeus</v>
      </c>
      <c r="V2667">
        <f>VLOOKUP($D2667,Artslister!$A$1:$W$99,12,FALSE)</f>
        <v>0</v>
      </c>
      <c r="W2667" t="str">
        <f>VLOOKUP($D2667,Artslister!$A$1:$W$99,13,FALSE)</f>
        <v>L.</v>
      </c>
      <c r="X2667" t="e">
        <f>VLOOKUP($D2667,Artslister!$A$1:$W$99,15,FALSE)</f>
        <v>#REF!</v>
      </c>
      <c r="Y2667" t="e">
        <f>VLOOKUP($D2667,Artslister!$A$1:$W$99,17,FALSE)</f>
        <v>#N/A</v>
      </c>
    </row>
    <row r="2668" spans="1:25" hidden="1" x14ac:dyDescent="0.3">
      <c r="A2668" t="s">
        <v>164</v>
      </c>
      <c r="B2668">
        <v>2023</v>
      </c>
      <c r="C2668" t="s">
        <v>1880</v>
      </c>
      <c r="D2668" t="s">
        <v>1928</v>
      </c>
      <c r="E2668">
        <v>7</v>
      </c>
      <c r="H2668">
        <v>1</v>
      </c>
      <c r="L2668" t="str">
        <f>VLOOKUP($D2668,Artslister!$A$1:$W$99,2,FALSE)</f>
        <v>Rosa sp.</v>
      </c>
      <c r="M2668" t="str">
        <f>VLOOKUP($D2668,Artslister!$A$1:$W$99,3,FALSE)</f>
        <v>103384</v>
      </c>
      <c r="N2668" t="str">
        <f>VLOOKUP($D2668,Artslister!$A$1:$W$99,4,FALSE)</f>
        <v>63344</v>
      </c>
      <c r="O2668" t="str">
        <f>VLOOKUP($D2668,Artslister!$A$1:$W$99,5,FALSE)</f>
        <v>Plantae</v>
      </c>
      <c r="P2668" t="str">
        <f>VLOOKUP($D2668,Artslister!$A$1:$W$99,6,FALSE)</f>
        <v>Magnoliophyta</v>
      </c>
      <c r="Q2668" t="str">
        <f>VLOOKUP($D2668,Artslister!$A$1:$W$99,7,FALSE)</f>
        <v>Eudicots</v>
      </c>
      <c r="R2668" t="str">
        <f>VLOOKUP($D2668,Artslister!$A$1:$W$99,8,FALSE)</f>
        <v>Rosales</v>
      </c>
      <c r="S2668" t="str">
        <f>VLOOKUP($D2668,Artslister!$A$1:$W$99,9,FALSE)</f>
        <v>Rosaceae</v>
      </c>
      <c r="T2668" t="str">
        <f>VLOOKUP($D2668,Artslister!$A$1:$W$99,10,FALSE)</f>
        <v>Rosa</v>
      </c>
      <c r="U2668">
        <f>VLOOKUP($D2668,Artslister!$A$1:$W$99,11,FALSE)</f>
        <v>0</v>
      </c>
      <c r="V2668">
        <f>VLOOKUP($D2668,Artslister!$A$1:$W$99,12,FALSE)</f>
        <v>0</v>
      </c>
      <c r="W2668" t="str">
        <f>VLOOKUP($D2668,Artslister!$A$1:$W$99,13,FALSE)</f>
        <v>L.</v>
      </c>
      <c r="X2668" t="e">
        <f>VLOOKUP($D2668,Artslister!$A$1:$W$99,15,FALSE)</f>
        <v>#REF!</v>
      </c>
      <c r="Y2668" t="e">
        <f>VLOOKUP($D2668,Artslister!$A$1:$W$99,17,FALSE)</f>
        <v>#N/A</v>
      </c>
    </row>
    <row r="2669" spans="1:25" hidden="1" x14ac:dyDescent="0.3">
      <c r="A2669" t="s">
        <v>164</v>
      </c>
      <c r="B2669">
        <v>2023</v>
      </c>
      <c r="C2669" t="s">
        <v>1880</v>
      </c>
      <c r="D2669" t="s">
        <v>588</v>
      </c>
      <c r="E2669">
        <v>7</v>
      </c>
      <c r="H2669">
        <v>1</v>
      </c>
      <c r="L2669" t="str">
        <f>VLOOKUP($D2669,Artslister!$A$1:$W$99,2,FALSE)</f>
        <v>Acer platanoides</v>
      </c>
      <c r="M2669" t="str">
        <f>VLOOKUP($D2669,Artslister!$A$1:$W$99,3,FALSE)</f>
        <v>103559</v>
      </c>
      <c r="N2669" t="str">
        <f>VLOOKUP($D2669,Artslister!$A$1:$W$99,4,FALSE)</f>
        <v>63519</v>
      </c>
      <c r="O2669" t="str">
        <f>VLOOKUP($D2669,Artslister!$A$1:$W$99,5,FALSE)</f>
        <v>Plantae</v>
      </c>
      <c r="P2669" t="str">
        <f>VLOOKUP($D2669,Artslister!$A$1:$W$99,6,FALSE)</f>
        <v>Magnoliophyta</v>
      </c>
      <c r="Q2669" t="str">
        <f>VLOOKUP($D2669,Artslister!$A$1:$W$99,7,FALSE)</f>
        <v>Eudicots</v>
      </c>
      <c r="R2669" t="str">
        <f>VLOOKUP($D2669,Artslister!$A$1:$W$99,8,FALSE)</f>
        <v>Sapindales</v>
      </c>
      <c r="S2669" t="str">
        <f>VLOOKUP($D2669,Artslister!$A$1:$W$99,9,FALSE)</f>
        <v>Sapindaceae</v>
      </c>
      <c r="T2669" t="str">
        <f>VLOOKUP($D2669,Artslister!$A$1:$W$99,10,FALSE)</f>
        <v>Acer</v>
      </c>
      <c r="U2669" t="str">
        <f>VLOOKUP($D2669,Artslister!$A$1:$W$99,11,FALSE)</f>
        <v>platanoides</v>
      </c>
      <c r="V2669">
        <f>VLOOKUP($D2669,Artslister!$A$1:$W$99,12,FALSE)</f>
        <v>0</v>
      </c>
      <c r="W2669" t="str">
        <f>VLOOKUP($D2669,Artslister!$A$1:$W$99,13,FALSE)</f>
        <v>L.</v>
      </c>
      <c r="X2669" t="e">
        <f>VLOOKUP($D2669,Artslister!$A$1:$W$99,15,FALSE)</f>
        <v>#REF!</v>
      </c>
      <c r="Y2669" t="e">
        <f>VLOOKUP($D2669,Artslister!$A$1:$W$99,17,FALSE)</f>
        <v>#N/A</v>
      </c>
    </row>
    <row r="2670" spans="1:25" hidden="1" x14ac:dyDescent="0.3">
      <c r="A2670" t="s">
        <v>164</v>
      </c>
      <c r="B2670">
        <v>2023</v>
      </c>
      <c r="C2670" t="s">
        <v>1881</v>
      </c>
      <c r="D2670" t="s">
        <v>1935</v>
      </c>
      <c r="E2670">
        <v>5</v>
      </c>
      <c r="G2670">
        <v>1</v>
      </c>
      <c r="L2670" t="str">
        <f>VLOOKUP($D2670,Artslister!$A$1:$W$99,2,FALSE)</f>
        <v>Barbarea vulgaris</v>
      </c>
      <c r="M2670" t="str">
        <f>VLOOKUP($D2670,Artslister!$A$1:$W$99,3,FALSE)</f>
        <v>101103</v>
      </c>
      <c r="N2670" t="str">
        <f>VLOOKUP($D2670,Artslister!$A$1:$W$99,4,FALSE)</f>
        <v>130915</v>
      </c>
      <c r="O2670" t="str">
        <f>VLOOKUP($D2670,Artslister!$A$1:$W$99,5,FALSE)</f>
        <v>Plantae</v>
      </c>
      <c r="P2670" t="str">
        <f>VLOOKUP($D2670,Artslister!$A$1:$W$99,6,FALSE)</f>
        <v>Magnoliophyta</v>
      </c>
      <c r="Q2670" t="str">
        <f>VLOOKUP($D2670,Artslister!$A$1:$W$99,7,FALSE)</f>
        <v>Eudicots</v>
      </c>
      <c r="R2670" t="str">
        <f>VLOOKUP($D2670,Artslister!$A$1:$W$99,8,FALSE)</f>
        <v>Brassicales</v>
      </c>
      <c r="S2670" t="str">
        <f>VLOOKUP($D2670,Artslister!$A$1:$W$99,9,FALSE)</f>
        <v>Brassicaceae</v>
      </c>
      <c r="T2670" t="str">
        <f>VLOOKUP($D2670,Artslister!$A$1:$W$99,10,FALSE)</f>
        <v>Barbarea</v>
      </c>
      <c r="U2670" t="str">
        <f>VLOOKUP($D2670,Artslister!$A$1:$W$99,11,FALSE)</f>
        <v>vulgaris</v>
      </c>
      <c r="V2670">
        <f>VLOOKUP($D2670,Artslister!$A$1:$W$99,12,FALSE)</f>
        <v>0</v>
      </c>
      <c r="W2670" t="str">
        <f>VLOOKUP($D2670,Artslister!$A$1:$W$99,13,FALSE)</f>
        <v>W.T.Aiton</v>
      </c>
      <c r="X2670" t="e">
        <f>VLOOKUP($D2670,Artslister!$A$1:$W$99,15,FALSE)</f>
        <v>#REF!</v>
      </c>
      <c r="Y2670" t="str">
        <f>VLOOKUP($D2670,Artslister!$A$1:$W$99,17,FALSE)</f>
        <v>LO</v>
      </c>
    </row>
    <row r="2671" spans="1:25" hidden="1" x14ac:dyDescent="0.3">
      <c r="A2671" t="s">
        <v>164</v>
      </c>
      <c r="B2671">
        <v>2023</v>
      </c>
      <c r="C2671" t="s">
        <v>1881</v>
      </c>
      <c r="D2671" s="13" t="s">
        <v>2027</v>
      </c>
      <c r="E2671">
        <v>5</v>
      </c>
      <c r="H2671">
        <v>1</v>
      </c>
      <c r="L2671" t="e">
        <f>VLOOKUP($D2671,Artslister!$A$1:$W$99,2,FALSE)</f>
        <v>#N/A</v>
      </c>
      <c r="M2671" t="e">
        <f>VLOOKUP($D2671,Artslister!$A$1:$W$99,3,FALSE)</f>
        <v>#N/A</v>
      </c>
      <c r="N2671" t="e">
        <f>VLOOKUP($D2671,Artslister!$A$1:$W$99,4,FALSE)</f>
        <v>#N/A</v>
      </c>
      <c r="O2671" t="e">
        <f>VLOOKUP($D2671,Artslister!$A$1:$W$99,5,FALSE)</f>
        <v>#N/A</v>
      </c>
      <c r="P2671" t="e">
        <f>VLOOKUP($D2671,Artslister!$A$1:$W$99,6,FALSE)</f>
        <v>#N/A</v>
      </c>
      <c r="Q2671" t="e">
        <f>VLOOKUP($D2671,Artslister!$A$1:$W$99,7,FALSE)</f>
        <v>#N/A</v>
      </c>
      <c r="R2671" t="e">
        <f>VLOOKUP($D2671,Artslister!$A$1:$W$99,8,FALSE)</f>
        <v>#N/A</v>
      </c>
      <c r="S2671" t="e">
        <f>VLOOKUP($D2671,Artslister!$A$1:$W$99,9,FALSE)</f>
        <v>#N/A</v>
      </c>
      <c r="T2671" t="e">
        <f>VLOOKUP($D2671,Artslister!$A$1:$W$99,10,FALSE)</f>
        <v>#N/A</v>
      </c>
      <c r="U2671" t="e">
        <f>VLOOKUP($D2671,Artslister!$A$1:$W$99,11,FALSE)</f>
        <v>#N/A</v>
      </c>
      <c r="V2671" t="e">
        <f>VLOOKUP($D2671,Artslister!$A$1:$W$99,12,FALSE)</f>
        <v>#N/A</v>
      </c>
      <c r="W2671" t="e">
        <f>VLOOKUP($D2671,Artslister!$A$1:$W$99,13,FALSE)</f>
        <v>#N/A</v>
      </c>
      <c r="X2671" t="e">
        <f>VLOOKUP($D2671,Artslister!$A$1:$W$99,15,FALSE)</f>
        <v>#N/A</v>
      </c>
      <c r="Y2671" t="e">
        <f>VLOOKUP($D2671,Artslister!$A$1:$W$99,17,FALSE)</f>
        <v>#N/A</v>
      </c>
    </row>
    <row r="2672" spans="1:25" hidden="1" x14ac:dyDescent="0.3">
      <c r="A2672" t="s">
        <v>164</v>
      </c>
      <c r="B2672">
        <v>2023</v>
      </c>
      <c r="C2672" t="s">
        <v>1882</v>
      </c>
      <c r="D2672" t="s">
        <v>1925</v>
      </c>
      <c r="E2672">
        <v>1</v>
      </c>
      <c r="H2672">
        <v>1</v>
      </c>
      <c r="L2672" t="str">
        <f>VLOOKUP($D2672,Artslister!$A$1:$W$99,2,FALSE)</f>
        <v>Rubus idaeus</v>
      </c>
      <c r="M2672" t="str">
        <f>VLOOKUP($D2672,Artslister!$A$1:$W$99,3,FALSE)</f>
        <v>103427</v>
      </c>
      <c r="N2672" t="str">
        <f>VLOOKUP($D2672,Artslister!$A$1:$W$99,4,FALSE)</f>
        <v>63387</v>
      </c>
      <c r="O2672" t="str">
        <f>VLOOKUP($D2672,Artslister!$A$1:$W$99,5,FALSE)</f>
        <v>Plantae</v>
      </c>
      <c r="P2672" t="str">
        <f>VLOOKUP($D2672,Artslister!$A$1:$W$99,6,FALSE)</f>
        <v>Magnoliophyta</v>
      </c>
      <c r="Q2672" t="str">
        <f>VLOOKUP($D2672,Artslister!$A$1:$W$99,7,FALSE)</f>
        <v>Eudicots</v>
      </c>
      <c r="R2672" t="str">
        <f>VLOOKUP($D2672,Artslister!$A$1:$W$99,8,FALSE)</f>
        <v>Rosales</v>
      </c>
      <c r="S2672" t="str">
        <f>VLOOKUP($D2672,Artslister!$A$1:$W$99,9,FALSE)</f>
        <v>Rosaceae</v>
      </c>
      <c r="T2672" t="str">
        <f>VLOOKUP($D2672,Artslister!$A$1:$W$99,10,FALSE)</f>
        <v>Rubus</v>
      </c>
      <c r="U2672" t="str">
        <f>VLOOKUP($D2672,Artslister!$A$1:$W$99,11,FALSE)</f>
        <v>idaeus</v>
      </c>
      <c r="V2672">
        <f>VLOOKUP($D2672,Artslister!$A$1:$W$99,12,FALSE)</f>
        <v>0</v>
      </c>
      <c r="W2672" t="str">
        <f>VLOOKUP($D2672,Artslister!$A$1:$W$99,13,FALSE)</f>
        <v>L.</v>
      </c>
      <c r="X2672" t="e">
        <f>VLOOKUP($D2672,Artslister!$A$1:$W$99,15,FALSE)</f>
        <v>#REF!</v>
      </c>
      <c r="Y2672" t="e">
        <f>VLOOKUP($D2672,Artslister!$A$1:$W$99,17,FALSE)</f>
        <v>#N/A</v>
      </c>
    </row>
    <row r="2673" spans="1:25" hidden="1" x14ac:dyDescent="0.3">
      <c r="A2673" t="s">
        <v>164</v>
      </c>
      <c r="B2673">
        <v>2023</v>
      </c>
      <c r="C2673" t="s">
        <v>1882</v>
      </c>
      <c r="D2673" t="s">
        <v>1929</v>
      </c>
      <c r="E2673">
        <v>1</v>
      </c>
      <c r="G2673">
        <v>1</v>
      </c>
      <c r="L2673" t="str">
        <f>VLOOKUP($D2673,Artslister!$A$1:$W$99,2,FALSE)</f>
        <v>Noccaea caerulescens</v>
      </c>
      <c r="M2673" t="str">
        <f>VLOOKUP($D2673,Artslister!$A$1:$W$99,3,FALSE)</f>
        <v>101278</v>
      </c>
      <c r="N2673" t="str">
        <f>VLOOKUP($D2673,Artslister!$A$1:$W$99,4,FALSE)</f>
        <v>144118</v>
      </c>
      <c r="O2673" t="str">
        <f>VLOOKUP($D2673,Artslister!$A$1:$W$99,5,FALSE)</f>
        <v>Plantae</v>
      </c>
      <c r="P2673" t="str">
        <f>VLOOKUP($D2673,Artslister!$A$1:$W$99,6,FALSE)</f>
        <v>Magnoliophyta</v>
      </c>
      <c r="Q2673" t="str">
        <f>VLOOKUP($D2673,Artslister!$A$1:$W$99,7,FALSE)</f>
        <v>Eudicots</v>
      </c>
      <c r="R2673" t="str">
        <f>VLOOKUP($D2673,Artslister!$A$1:$W$99,8,FALSE)</f>
        <v>Brassicales</v>
      </c>
      <c r="S2673" t="str">
        <f>VLOOKUP($D2673,Artslister!$A$1:$W$99,9,FALSE)</f>
        <v>Brassicaceae</v>
      </c>
      <c r="T2673" t="str">
        <f>VLOOKUP($D2673,Artslister!$A$1:$W$99,10,FALSE)</f>
        <v>Noccaea</v>
      </c>
      <c r="U2673" t="str">
        <f>VLOOKUP($D2673,Artslister!$A$1:$W$99,11,FALSE)</f>
        <v>caerulescens</v>
      </c>
      <c r="V2673">
        <f>VLOOKUP($D2673,Artslister!$A$1:$W$99,12,FALSE)</f>
        <v>0</v>
      </c>
      <c r="W2673" t="str">
        <f>VLOOKUP($D2673,Artslister!$A$1:$W$99,13,FALSE)</f>
        <v>(J.Presl &amp; C.Presl) F.K.Mey.</v>
      </c>
      <c r="X2673" t="e">
        <f>VLOOKUP($D2673,Artslister!$A$1:$W$99,15,FALSE)</f>
        <v>#REF!</v>
      </c>
      <c r="Y2673" t="str">
        <f>VLOOKUP($D2673,Artslister!$A$1:$W$99,17,FALSE)</f>
        <v>PH</v>
      </c>
    </row>
    <row r="2674" spans="1:25" hidden="1" x14ac:dyDescent="0.3">
      <c r="A2674" t="s">
        <v>205</v>
      </c>
      <c r="B2674">
        <v>2023</v>
      </c>
      <c r="C2674" t="s">
        <v>1883</v>
      </c>
      <c r="D2674" t="s">
        <v>1963</v>
      </c>
      <c r="E2674">
        <v>1</v>
      </c>
      <c r="F2674">
        <v>1</v>
      </c>
      <c r="L2674" t="str">
        <f>VLOOKUP($D2674,Artslister!$A$1:$W$99,2,FALSE)</f>
        <v>Hypochaeris maculata</v>
      </c>
      <c r="M2674">
        <f>VLOOKUP($D2674,Artslister!$A$1:$W$99,3,FALSE)</f>
        <v>100708</v>
      </c>
      <c r="N2674">
        <f>VLOOKUP($D2674,Artslister!$A$1:$W$99,4,FALSE)</f>
        <v>0</v>
      </c>
      <c r="O2674" t="str">
        <f>VLOOKUP($D2674,Artslister!$A$1:$W$99,5,FALSE)</f>
        <v>Plantae</v>
      </c>
      <c r="P2674" t="str">
        <f>VLOOKUP($D2674,Artslister!$A$1:$W$99,6,FALSE)</f>
        <v>Magnoliophyta</v>
      </c>
      <c r="Q2674" t="str">
        <f>VLOOKUP($D2674,Artslister!$A$1:$W$99,7,FALSE)</f>
        <v>Eudicots</v>
      </c>
      <c r="R2674" t="str">
        <f>VLOOKUP($D2674,Artslister!$A$1:$W$99,8,FALSE)</f>
        <v>Asterales</v>
      </c>
      <c r="S2674" t="str">
        <f>VLOOKUP($D2674,Artslister!$A$1:$W$99,9,FALSE)</f>
        <v>Asteraceae</v>
      </c>
      <c r="T2674" t="str">
        <f>VLOOKUP($D2674,Artslister!$A$1:$W$99,10,FALSE)</f>
        <v>Hypochaeris</v>
      </c>
      <c r="U2674" t="str">
        <f>VLOOKUP($D2674,Artslister!$A$1:$W$99,11,FALSE)</f>
        <v>maculata</v>
      </c>
      <c r="V2674">
        <f>VLOOKUP($D2674,Artslister!$A$1:$W$99,12,FALSE)</f>
        <v>0</v>
      </c>
      <c r="W2674" t="str">
        <f>VLOOKUP($D2674,Artslister!$A$1:$W$99,13,FALSE)</f>
        <v>L.</v>
      </c>
      <c r="X2674" t="e">
        <f>VLOOKUP($D2674,Artslister!$A$1:$W$99,15,FALSE)</f>
        <v>#REF!</v>
      </c>
      <c r="Y2674" t="e">
        <f>VLOOKUP($D2674,Artslister!$A$1:$W$99,17,FALSE)</f>
        <v>#N/A</v>
      </c>
    </row>
    <row r="2675" spans="1:25" hidden="1" x14ac:dyDescent="0.3">
      <c r="A2675" t="s">
        <v>205</v>
      </c>
      <c r="B2675">
        <v>2023</v>
      </c>
      <c r="C2675" t="s">
        <v>1883</v>
      </c>
      <c r="D2675" t="s">
        <v>1928</v>
      </c>
      <c r="E2675">
        <v>5</v>
      </c>
      <c r="H2675">
        <v>1</v>
      </c>
      <c r="L2675" t="str">
        <f>VLOOKUP($D2675,Artslister!$A$1:$W$99,2,FALSE)</f>
        <v>Rosa sp.</v>
      </c>
      <c r="M2675" t="str">
        <f>VLOOKUP($D2675,Artslister!$A$1:$W$99,3,FALSE)</f>
        <v>103384</v>
      </c>
      <c r="N2675" t="str">
        <f>VLOOKUP($D2675,Artslister!$A$1:$W$99,4,FALSE)</f>
        <v>63344</v>
      </c>
      <c r="O2675" t="str">
        <f>VLOOKUP($D2675,Artslister!$A$1:$W$99,5,FALSE)</f>
        <v>Plantae</v>
      </c>
      <c r="P2675" t="str">
        <f>VLOOKUP($D2675,Artslister!$A$1:$W$99,6,FALSE)</f>
        <v>Magnoliophyta</v>
      </c>
      <c r="Q2675" t="str">
        <f>VLOOKUP($D2675,Artslister!$A$1:$W$99,7,FALSE)</f>
        <v>Eudicots</v>
      </c>
      <c r="R2675" t="str">
        <f>VLOOKUP($D2675,Artslister!$A$1:$W$99,8,FALSE)</f>
        <v>Rosales</v>
      </c>
      <c r="S2675" t="str">
        <f>VLOOKUP($D2675,Artslister!$A$1:$W$99,9,FALSE)</f>
        <v>Rosaceae</v>
      </c>
      <c r="T2675" t="str">
        <f>VLOOKUP($D2675,Artslister!$A$1:$W$99,10,FALSE)</f>
        <v>Rosa</v>
      </c>
      <c r="U2675">
        <f>VLOOKUP($D2675,Artslister!$A$1:$W$99,11,FALSE)</f>
        <v>0</v>
      </c>
      <c r="V2675">
        <f>VLOOKUP($D2675,Artslister!$A$1:$W$99,12,FALSE)</f>
        <v>0</v>
      </c>
      <c r="W2675" t="str">
        <f>VLOOKUP($D2675,Artslister!$A$1:$W$99,13,FALSE)</f>
        <v>L.</v>
      </c>
      <c r="X2675" t="e">
        <f>VLOOKUP($D2675,Artslister!$A$1:$W$99,15,FALSE)</f>
        <v>#REF!</v>
      </c>
      <c r="Y2675" t="e">
        <f>VLOOKUP($D2675,Artslister!$A$1:$W$99,17,FALSE)</f>
        <v>#N/A</v>
      </c>
    </row>
    <row r="2676" spans="1:25" hidden="1" x14ac:dyDescent="0.3">
      <c r="A2676" t="s">
        <v>205</v>
      </c>
      <c r="B2676">
        <v>2023</v>
      </c>
      <c r="C2676" t="s">
        <v>1884</v>
      </c>
      <c r="D2676" t="s">
        <v>1928</v>
      </c>
      <c r="E2676">
        <v>1</v>
      </c>
      <c r="H2676">
        <v>1</v>
      </c>
      <c r="L2676" t="str">
        <f>VLOOKUP($D2676,Artslister!$A$1:$W$99,2,FALSE)</f>
        <v>Rosa sp.</v>
      </c>
      <c r="M2676" t="str">
        <f>VLOOKUP($D2676,Artslister!$A$1:$W$99,3,FALSE)</f>
        <v>103384</v>
      </c>
      <c r="N2676" t="str">
        <f>VLOOKUP($D2676,Artslister!$A$1:$W$99,4,FALSE)</f>
        <v>63344</v>
      </c>
      <c r="O2676" t="str">
        <f>VLOOKUP($D2676,Artslister!$A$1:$W$99,5,FALSE)</f>
        <v>Plantae</v>
      </c>
      <c r="P2676" t="str">
        <f>VLOOKUP($D2676,Artslister!$A$1:$W$99,6,FALSE)</f>
        <v>Magnoliophyta</v>
      </c>
      <c r="Q2676" t="str">
        <f>VLOOKUP($D2676,Artslister!$A$1:$W$99,7,FALSE)</f>
        <v>Eudicots</v>
      </c>
      <c r="R2676" t="str">
        <f>VLOOKUP($D2676,Artslister!$A$1:$W$99,8,FALSE)</f>
        <v>Rosales</v>
      </c>
      <c r="S2676" t="str">
        <f>VLOOKUP($D2676,Artslister!$A$1:$W$99,9,FALSE)</f>
        <v>Rosaceae</v>
      </c>
      <c r="T2676" t="str">
        <f>VLOOKUP($D2676,Artslister!$A$1:$W$99,10,FALSE)</f>
        <v>Rosa</v>
      </c>
      <c r="U2676">
        <f>VLOOKUP($D2676,Artslister!$A$1:$W$99,11,FALSE)</f>
        <v>0</v>
      </c>
      <c r="V2676">
        <f>VLOOKUP($D2676,Artslister!$A$1:$W$99,12,FALSE)</f>
        <v>0</v>
      </c>
      <c r="W2676" t="str">
        <f>VLOOKUP($D2676,Artslister!$A$1:$W$99,13,FALSE)</f>
        <v>L.</v>
      </c>
      <c r="X2676" t="e">
        <f>VLOOKUP($D2676,Artslister!$A$1:$W$99,15,FALSE)</f>
        <v>#REF!</v>
      </c>
      <c r="Y2676" t="e">
        <f>VLOOKUP($D2676,Artslister!$A$1:$W$99,17,FALSE)</f>
        <v>#N/A</v>
      </c>
    </row>
    <row r="2677" spans="1:25" hidden="1" x14ac:dyDescent="0.3">
      <c r="A2677" t="s">
        <v>205</v>
      </c>
      <c r="B2677">
        <v>2023</v>
      </c>
      <c r="C2677" t="s">
        <v>1886</v>
      </c>
      <c r="D2677" t="s">
        <v>1925</v>
      </c>
      <c r="E2677">
        <v>7</v>
      </c>
      <c r="H2677">
        <v>1</v>
      </c>
      <c r="L2677" t="str">
        <f>VLOOKUP($D2677,Artslister!$A$1:$W$99,2,FALSE)</f>
        <v>Rubus idaeus</v>
      </c>
      <c r="M2677" t="str">
        <f>VLOOKUP($D2677,Artslister!$A$1:$W$99,3,FALSE)</f>
        <v>103427</v>
      </c>
      <c r="N2677" t="str">
        <f>VLOOKUP($D2677,Artslister!$A$1:$W$99,4,FALSE)</f>
        <v>63387</v>
      </c>
      <c r="O2677" t="str">
        <f>VLOOKUP($D2677,Artslister!$A$1:$W$99,5,FALSE)</f>
        <v>Plantae</v>
      </c>
      <c r="P2677" t="str">
        <f>VLOOKUP($D2677,Artslister!$A$1:$W$99,6,FALSE)</f>
        <v>Magnoliophyta</v>
      </c>
      <c r="Q2677" t="str">
        <f>VLOOKUP($D2677,Artslister!$A$1:$W$99,7,FALSE)</f>
        <v>Eudicots</v>
      </c>
      <c r="R2677" t="str">
        <f>VLOOKUP($D2677,Artslister!$A$1:$W$99,8,FALSE)</f>
        <v>Rosales</v>
      </c>
      <c r="S2677" t="str">
        <f>VLOOKUP($D2677,Artslister!$A$1:$W$99,9,FALSE)</f>
        <v>Rosaceae</v>
      </c>
      <c r="T2677" t="str">
        <f>VLOOKUP($D2677,Artslister!$A$1:$W$99,10,FALSE)</f>
        <v>Rubus</v>
      </c>
      <c r="U2677" t="str">
        <f>VLOOKUP($D2677,Artslister!$A$1:$W$99,11,FALSE)</f>
        <v>idaeus</v>
      </c>
      <c r="V2677">
        <f>VLOOKUP($D2677,Artslister!$A$1:$W$99,12,FALSE)</f>
        <v>0</v>
      </c>
      <c r="W2677" t="str">
        <f>VLOOKUP($D2677,Artslister!$A$1:$W$99,13,FALSE)</f>
        <v>L.</v>
      </c>
      <c r="X2677" t="e">
        <f>VLOOKUP($D2677,Artslister!$A$1:$W$99,15,FALSE)</f>
        <v>#REF!</v>
      </c>
      <c r="Y2677" t="e">
        <f>VLOOKUP($D2677,Artslister!$A$1:$W$99,17,FALSE)</f>
        <v>#N/A</v>
      </c>
    </row>
    <row r="2678" spans="1:25" hidden="1" x14ac:dyDescent="0.3">
      <c r="A2678" t="s">
        <v>205</v>
      </c>
      <c r="B2678">
        <v>2023</v>
      </c>
      <c r="C2678" t="s">
        <v>1888</v>
      </c>
      <c r="D2678" t="s">
        <v>1963</v>
      </c>
      <c r="E2678">
        <v>2</v>
      </c>
      <c r="F2678">
        <v>1</v>
      </c>
      <c r="L2678" t="str">
        <f>VLOOKUP($D2678,Artslister!$A$1:$W$99,2,FALSE)</f>
        <v>Hypochaeris maculata</v>
      </c>
      <c r="M2678">
        <f>VLOOKUP($D2678,Artslister!$A$1:$W$99,3,FALSE)</f>
        <v>100708</v>
      </c>
      <c r="N2678">
        <f>VLOOKUP($D2678,Artslister!$A$1:$W$99,4,FALSE)</f>
        <v>0</v>
      </c>
      <c r="O2678" t="str">
        <f>VLOOKUP($D2678,Artslister!$A$1:$W$99,5,FALSE)</f>
        <v>Plantae</v>
      </c>
      <c r="P2678" t="str">
        <f>VLOOKUP($D2678,Artslister!$A$1:$W$99,6,FALSE)</f>
        <v>Magnoliophyta</v>
      </c>
      <c r="Q2678" t="str">
        <f>VLOOKUP($D2678,Artslister!$A$1:$W$99,7,FALSE)</f>
        <v>Eudicots</v>
      </c>
      <c r="R2678" t="str">
        <f>VLOOKUP($D2678,Artslister!$A$1:$W$99,8,FALSE)</f>
        <v>Asterales</v>
      </c>
      <c r="S2678" t="str">
        <f>VLOOKUP($D2678,Artslister!$A$1:$W$99,9,FALSE)</f>
        <v>Asteraceae</v>
      </c>
      <c r="T2678" t="str">
        <f>VLOOKUP($D2678,Artslister!$A$1:$W$99,10,FALSE)</f>
        <v>Hypochaeris</v>
      </c>
      <c r="U2678" t="str">
        <f>VLOOKUP($D2678,Artslister!$A$1:$W$99,11,FALSE)</f>
        <v>maculata</v>
      </c>
      <c r="V2678">
        <f>VLOOKUP($D2678,Artslister!$A$1:$W$99,12,FALSE)</f>
        <v>0</v>
      </c>
      <c r="W2678" t="str">
        <f>VLOOKUP($D2678,Artslister!$A$1:$W$99,13,FALSE)</f>
        <v>L.</v>
      </c>
      <c r="X2678" t="e">
        <f>VLOOKUP($D2678,Artslister!$A$1:$W$99,15,FALSE)</f>
        <v>#REF!</v>
      </c>
      <c r="Y2678" t="e">
        <f>VLOOKUP($D2678,Artslister!$A$1:$W$99,17,FALSE)</f>
        <v>#N/A</v>
      </c>
    </row>
    <row r="2679" spans="1:25" hidden="1" x14ac:dyDescent="0.3">
      <c r="A2679" t="s">
        <v>205</v>
      </c>
      <c r="B2679">
        <v>2023</v>
      </c>
      <c r="C2679" t="s">
        <v>1888</v>
      </c>
      <c r="D2679" t="s">
        <v>1928</v>
      </c>
      <c r="E2679">
        <v>2</v>
      </c>
      <c r="H2679">
        <v>1</v>
      </c>
      <c r="L2679" t="str">
        <f>VLOOKUP($D2679,Artslister!$A$1:$W$99,2,FALSE)</f>
        <v>Rosa sp.</v>
      </c>
      <c r="M2679" t="str">
        <f>VLOOKUP($D2679,Artslister!$A$1:$W$99,3,FALSE)</f>
        <v>103384</v>
      </c>
      <c r="N2679" t="str">
        <f>VLOOKUP($D2679,Artslister!$A$1:$W$99,4,FALSE)</f>
        <v>63344</v>
      </c>
      <c r="O2679" t="str">
        <f>VLOOKUP($D2679,Artslister!$A$1:$W$99,5,FALSE)</f>
        <v>Plantae</v>
      </c>
      <c r="P2679" t="str">
        <f>VLOOKUP($D2679,Artslister!$A$1:$W$99,6,FALSE)</f>
        <v>Magnoliophyta</v>
      </c>
      <c r="Q2679" t="str">
        <f>VLOOKUP($D2679,Artslister!$A$1:$W$99,7,FALSE)</f>
        <v>Eudicots</v>
      </c>
      <c r="R2679" t="str">
        <f>VLOOKUP($D2679,Artslister!$A$1:$W$99,8,FALSE)</f>
        <v>Rosales</v>
      </c>
      <c r="S2679" t="str">
        <f>VLOOKUP($D2679,Artslister!$A$1:$W$99,9,FALSE)</f>
        <v>Rosaceae</v>
      </c>
      <c r="T2679" t="str">
        <f>VLOOKUP($D2679,Artslister!$A$1:$W$99,10,FALSE)</f>
        <v>Rosa</v>
      </c>
      <c r="U2679">
        <f>VLOOKUP($D2679,Artslister!$A$1:$W$99,11,FALSE)</f>
        <v>0</v>
      </c>
      <c r="V2679">
        <f>VLOOKUP($D2679,Artslister!$A$1:$W$99,12,FALSE)</f>
        <v>0</v>
      </c>
      <c r="W2679" t="str">
        <f>VLOOKUP($D2679,Artslister!$A$1:$W$99,13,FALSE)</f>
        <v>L.</v>
      </c>
      <c r="X2679" t="e">
        <f>VLOOKUP($D2679,Artslister!$A$1:$W$99,15,FALSE)</f>
        <v>#REF!</v>
      </c>
      <c r="Y2679" t="e">
        <f>VLOOKUP($D2679,Artslister!$A$1:$W$99,17,FALSE)</f>
        <v>#N/A</v>
      </c>
    </row>
    <row r="2680" spans="1:25" hidden="1" x14ac:dyDescent="0.3">
      <c r="A2680" t="s">
        <v>205</v>
      </c>
      <c r="B2680">
        <v>2023</v>
      </c>
      <c r="C2680" t="s">
        <v>1889</v>
      </c>
      <c r="D2680" t="s">
        <v>1928</v>
      </c>
      <c r="E2680">
        <v>2</v>
      </c>
      <c r="H2680">
        <v>1</v>
      </c>
      <c r="L2680" t="str">
        <f>VLOOKUP($D2680,Artslister!$A$1:$W$99,2,FALSE)</f>
        <v>Rosa sp.</v>
      </c>
      <c r="M2680" t="str">
        <f>VLOOKUP($D2680,Artslister!$A$1:$W$99,3,FALSE)</f>
        <v>103384</v>
      </c>
      <c r="N2680" t="str">
        <f>VLOOKUP($D2680,Artslister!$A$1:$W$99,4,FALSE)</f>
        <v>63344</v>
      </c>
      <c r="O2680" t="str">
        <f>VLOOKUP($D2680,Artslister!$A$1:$W$99,5,FALSE)</f>
        <v>Plantae</v>
      </c>
      <c r="P2680" t="str">
        <f>VLOOKUP($D2680,Artslister!$A$1:$W$99,6,FALSE)</f>
        <v>Magnoliophyta</v>
      </c>
      <c r="Q2680" t="str">
        <f>VLOOKUP($D2680,Artslister!$A$1:$W$99,7,FALSE)</f>
        <v>Eudicots</v>
      </c>
      <c r="R2680" t="str">
        <f>VLOOKUP($D2680,Artslister!$A$1:$W$99,8,FALSE)</f>
        <v>Rosales</v>
      </c>
      <c r="S2680" t="str">
        <f>VLOOKUP($D2680,Artslister!$A$1:$W$99,9,FALSE)</f>
        <v>Rosaceae</v>
      </c>
      <c r="T2680" t="str">
        <f>VLOOKUP($D2680,Artslister!$A$1:$W$99,10,FALSE)</f>
        <v>Rosa</v>
      </c>
      <c r="U2680">
        <f>VLOOKUP($D2680,Artslister!$A$1:$W$99,11,FALSE)</f>
        <v>0</v>
      </c>
      <c r="V2680">
        <f>VLOOKUP($D2680,Artslister!$A$1:$W$99,12,FALSE)</f>
        <v>0</v>
      </c>
      <c r="W2680" t="str">
        <f>VLOOKUP($D2680,Artslister!$A$1:$W$99,13,FALSE)</f>
        <v>L.</v>
      </c>
      <c r="X2680" t="e">
        <f>VLOOKUP($D2680,Artslister!$A$1:$W$99,15,FALSE)</f>
        <v>#REF!</v>
      </c>
      <c r="Y2680" t="e">
        <f>VLOOKUP($D2680,Artslister!$A$1:$W$99,17,FALSE)</f>
        <v>#N/A</v>
      </c>
    </row>
    <row r="2681" spans="1:25" hidden="1" x14ac:dyDescent="0.3">
      <c r="A2681" t="s">
        <v>205</v>
      </c>
      <c r="B2681">
        <v>2023</v>
      </c>
      <c r="C2681" t="s">
        <v>1889</v>
      </c>
      <c r="D2681" t="s">
        <v>1929</v>
      </c>
      <c r="E2681">
        <v>1</v>
      </c>
      <c r="G2681">
        <v>1</v>
      </c>
      <c r="L2681" t="str">
        <f>VLOOKUP($D2681,Artslister!$A$1:$W$99,2,FALSE)</f>
        <v>Noccaea caerulescens</v>
      </c>
      <c r="M2681" t="str">
        <f>VLOOKUP($D2681,Artslister!$A$1:$W$99,3,FALSE)</f>
        <v>101278</v>
      </c>
      <c r="N2681" t="str">
        <f>VLOOKUP($D2681,Artslister!$A$1:$W$99,4,FALSE)</f>
        <v>144118</v>
      </c>
      <c r="O2681" t="str">
        <f>VLOOKUP($D2681,Artslister!$A$1:$W$99,5,FALSE)</f>
        <v>Plantae</v>
      </c>
      <c r="P2681" t="str">
        <f>VLOOKUP($D2681,Artslister!$A$1:$W$99,6,FALSE)</f>
        <v>Magnoliophyta</v>
      </c>
      <c r="Q2681" t="str">
        <f>VLOOKUP($D2681,Artslister!$A$1:$W$99,7,FALSE)</f>
        <v>Eudicots</v>
      </c>
      <c r="R2681" t="str">
        <f>VLOOKUP($D2681,Artslister!$A$1:$W$99,8,FALSE)</f>
        <v>Brassicales</v>
      </c>
      <c r="S2681" t="str">
        <f>VLOOKUP($D2681,Artslister!$A$1:$W$99,9,FALSE)</f>
        <v>Brassicaceae</v>
      </c>
      <c r="T2681" t="str">
        <f>VLOOKUP($D2681,Artslister!$A$1:$W$99,10,FALSE)</f>
        <v>Noccaea</v>
      </c>
      <c r="U2681" t="str">
        <f>VLOOKUP($D2681,Artslister!$A$1:$W$99,11,FALSE)</f>
        <v>caerulescens</v>
      </c>
      <c r="V2681">
        <f>VLOOKUP($D2681,Artslister!$A$1:$W$99,12,FALSE)</f>
        <v>0</v>
      </c>
      <c r="W2681" t="str">
        <f>VLOOKUP($D2681,Artslister!$A$1:$W$99,13,FALSE)</f>
        <v>(J.Presl &amp; C.Presl) F.K.Mey.</v>
      </c>
      <c r="X2681" t="e">
        <f>VLOOKUP($D2681,Artslister!$A$1:$W$99,15,FALSE)</f>
        <v>#REF!</v>
      </c>
      <c r="Y2681" t="str">
        <f>VLOOKUP($D2681,Artslister!$A$1:$W$99,17,FALSE)</f>
        <v>PH</v>
      </c>
    </row>
    <row r="2682" spans="1:25" hidden="1" x14ac:dyDescent="0.3">
      <c r="A2682" t="s">
        <v>205</v>
      </c>
      <c r="B2682">
        <v>2023</v>
      </c>
      <c r="C2682" t="s">
        <v>1890</v>
      </c>
      <c r="D2682" t="s">
        <v>588</v>
      </c>
      <c r="E2682">
        <v>5</v>
      </c>
      <c r="H2682">
        <v>1</v>
      </c>
      <c r="L2682" t="str">
        <f>VLOOKUP($D2682,Artslister!$A$1:$W$99,2,FALSE)</f>
        <v>Acer platanoides</v>
      </c>
      <c r="M2682" t="str">
        <f>VLOOKUP($D2682,Artslister!$A$1:$W$99,3,FALSE)</f>
        <v>103559</v>
      </c>
      <c r="N2682" t="str">
        <f>VLOOKUP($D2682,Artslister!$A$1:$W$99,4,FALSE)</f>
        <v>63519</v>
      </c>
      <c r="O2682" t="str">
        <f>VLOOKUP($D2682,Artslister!$A$1:$W$99,5,FALSE)</f>
        <v>Plantae</v>
      </c>
      <c r="P2682" t="str">
        <f>VLOOKUP($D2682,Artslister!$A$1:$W$99,6,FALSE)</f>
        <v>Magnoliophyta</v>
      </c>
      <c r="Q2682" t="str">
        <f>VLOOKUP($D2682,Artslister!$A$1:$W$99,7,FALSE)</f>
        <v>Eudicots</v>
      </c>
      <c r="R2682" t="str">
        <f>VLOOKUP($D2682,Artslister!$A$1:$W$99,8,FALSE)</f>
        <v>Sapindales</v>
      </c>
      <c r="S2682" t="str">
        <f>VLOOKUP($D2682,Artslister!$A$1:$W$99,9,FALSE)</f>
        <v>Sapindaceae</v>
      </c>
      <c r="T2682" t="str">
        <f>VLOOKUP($D2682,Artslister!$A$1:$W$99,10,FALSE)</f>
        <v>Acer</v>
      </c>
      <c r="U2682" t="str">
        <f>VLOOKUP($D2682,Artslister!$A$1:$W$99,11,FALSE)</f>
        <v>platanoides</v>
      </c>
      <c r="V2682">
        <f>VLOOKUP($D2682,Artslister!$A$1:$W$99,12,FALSE)</f>
        <v>0</v>
      </c>
      <c r="W2682" t="str">
        <f>VLOOKUP($D2682,Artslister!$A$1:$W$99,13,FALSE)</f>
        <v>L.</v>
      </c>
      <c r="X2682" t="e">
        <f>VLOOKUP($D2682,Artslister!$A$1:$W$99,15,FALSE)</f>
        <v>#REF!</v>
      </c>
      <c r="Y2682" t="e">
        <f>VLOOKUP($D2682,Artslister!$A$1:$W$99,17,FALSE)</f>
        <v>#N/A</v>
      </c>
    </row>
    <row r="2683" spans="1:25" hidden="1" x14ac:dyDescent="0.3">
      <c r="A2683" t="s">
        <v>205</v>
      </c>
      <c r="B2683">
        <v>2023</v>
      </c>
      <c r="C2683" t="s">
        <v>1890</v>
      </c>
      <c r="D2683" t="s">
        <v>1925</v>
      </c>
      <c r="E2683">
        <v>1</v>
      </c>
      <c r="H2683">
        <v>1</v>
      </c>
      <c r="L2683" t="str">
        <f>VLOOKUP($D2683,Artslister!$A$1:$W$99,2,FALSE)</f>
        <v>Rubus idaeus</v>
      </c>
      <c r="M2683" t="str">
        <f>VLOOKUP($D2683,Artslister!$A$1:$W$99,3,FALSE)</f>
        <v>103427</v>
      </c>
      <c r="N2683" t="str">
        <f>VLOOKUP($D2683,Artslister!$A$1:$W$99,4,FALSE)</f>
        <v>63387</v>
      </c>
      <c r="O2683" t="str">
        <f>VLOOKUP($D2683,Artslister!$A$1:$W$99,5,FALSE)</f>
        <v>Plantae</v>
      </c>
      <c r="P2683" t="str">
        <f>VLOOKUP($D2683,Artslister!$A$1:$W$99,6,FALSE)</f>
        <v>Magnoliophyta</v>
      </c>
      <c r="Q2683" t="str">
        <f>VLOOKUP($D2683,Artslister!$A$1:$W$99,7,FALSE)</f>
        <v>Eudicots</v>
      </c>
      <c r="R2683" t="str">
        <f>VLOOKUP($D2683,Artslister!$A$1:$W$99,8,FALSE)</f>
        <v>Rosales</v>
      </c>
      <c r="S2683" t="str">
        <f>VLOOKUP($D2683,Artslister!$A$1:$W$99,9,FALSE)</f>
        <v>Rosaceae</v>
      </c>
      <c r="T2683" t="str">
        <f>VLOOKUP($D2683,Artslister!$A$1:$W$99,10,FALSE)</f>
        <v>Rubus</v>
      </c>
      <c r="U2683" t="str">
        <f>VLOOKUP($D2683,Artslister!$A$1:$W$99,11,FALSE)</f>
        <v>idaeus</v>
      </c>
      <c r="V2683">
        <f>VLOOKUP($D2683,Artslister!$A$1:$W$99,12,FALSE)</f>
        <v>0</v>
      </c>
      <c r="W2683" t="str">
        <f>VLOOKUP($D2683,Artslister!$A$1:$W$99,13,FALSE)</f>
        <v>L.</v>
      </c>
      <c r="X2683" t="e">
        <f>VLOOKUP($D2683,Artslister!$A$1:$W$99,15,FALSE)</f>
        <v>#REF!</v>
      </c>
      <c r="Y2683" t="e">
        <f>VLOOKUP($D2683,Artslister!$A$1:$W$99,17,FALSE)</f>
        <v>#N/A</v>
      </c>
    </row>
    <row r="2684" spans="1:25" hidden="1" x14ac:dyDescent="0.3">
      <c r="A2684" t="s">
        <v>205</v>
      </c>
      <c r="B2684">
        <v>2023</v>
      </c>
      <c r="C2684" t="s">
        <v>1890</v>
      </c>
      <c r="D2684" t="s">
        <v>1928</v>
      </c>
      <c r="E2684">
        <v>1</v>
      </c>
      <c r="H2684">
        <v>1</v>
      </c>
      <c r="L2684" t="str">
        <f>VLOOKUP($D2684,Artslister!$A$1:$W$99,2,FALSE)</f>
        <v>Rosa sp.</v>
      </c>
      <c r="M2684" t="str">
        <f>VLOOKUP($D2684,Artslister!$A$1:$W$99,3,FALSE)</f>
        <v>103384</v>
      </c>
      <c r="N2684" t="str">
        <f>VLOOKUP($D2684,Artslister!$A$1:$W$99,4,FALSE)</f>
        <v>63344</v>
      </c>
      <c r="O2684" t="str">
        <f>VLOOKUP($D2684,Artslister!$A$1:$W$99,5,FALSE)</f>
        <v>Plantae</v>
      </c>
      <c r="P2684" t="str">
        <f>VLOOKUP($D2684,Artslister!$A$1:$W$99,6,FALSE)</f>
        <v>Magnoliophyta</v>
      </c>
      <c r="Q2684" t="str">
        <f>VLOOKUP($D2684,Artslister!$A$1:$W$99,7,FALSE)</f>
        <v>Eudicots</v>
      </c>
      <c r="R2684" t="str">
        <f>VLOOKUP($D2684,Artslister!$A$1:$W$99,8,FALSE)</f>
        <v>Rosales</v>
      </c>
      <c r="S2684" t="str">
        <f>VLOOKUP($D2684,Artslister!$A$1:$W$99,9,FALSE)</f>
        <v>Rosaceae</v>
      </c>
      <c r="T2684" t="str">
        <f>VLOOKUP($D2684,Artslister!$A$1:$W$99,10,FALSE)</f>
        <v>Rosa</v>
      </c>
      <c r="U2684">
        <f>VLOOKUP($D2684,Artslister!$A$1:$W$99,11,FALSE)</f>
        <v>0</v>
      </c>
      <c r="V2684">
        <f>VLOOKUP($D2684,Artslister!$A$1:$W$99,12,FALSE)</f>
        <v>0</v>
      </c>
      <c r="W2684" t="str">
        <f>VLOOKUP($D2684,Artslister!$A$1:$W$99,13,FALSE)</f>
        <v>L.</v>
      </c>
      <c r="X2684" t="e">
        <f>VLOOKUP($D2684,Artslister!$A$1:$W$99,15,FALSE)</f>
        <v>#REF!</v>
      </c>
      <c r="Y2684" t="e">
        <f>VLOOKUP($D2684,Artslister!$A$1:$W$99,17,FALSE)</f>
        <v>#N/A</v>
      </c>
    </row>
    <row r="2685" spans="1:25" hidden="1" x14ac:dyDescent="0.3">
      <c r="A2685" t="s">
        <v>205</v>
      </c>
      <c r="B2685">
        <v>2023</v>
      </c>
      <c r="C2685" t="s">
        <v>1890</v>
      </c>
      <c r="D2685" t="s">
        <v>1929</v>
      </c>
      <c r="E2685">
        <v>1</v>
      </c>
      <c r="G2685">
        <v>1</v>
      </c>
      <c r="L2685" t="str">
        <f>VLOOKUP($D2685,Artslister!$A$1:$W$99,2,FALSE)</f>
        <v>Noccaea caerulescens</v>
      </c>
      <c r="M2685" t="str">
        <f>VLOOKUP($D2685,Artslister!$A$1:$W$99,3,FALSE)</f>
        <v>101278</v>
      </c>
      <c r="N2685" t="str">
        <f>VLOOKUP($D2685,Artslister!$A$1:$W$99,4,FALSE)</f>
        <v>144118</v>
      </c>
      <c r="O2685" t="str">
        <f>VLOOKUP($D2685,Artslister!$A$1:$W$99,5,FALSE)</f>
        <v>Plantae</v>
      </c>
      <c r="P2685" t="str">
        <f>VLOOKUP($D2685,Artslister!$A$1:$W$99,6,FALSE)</f>
        <v>Magnoliophyta</v>
      </c>
      <c r="Q2685" t="str">
        <f>VLOOKUP($D2685,Artslister!$A$1:$W$99,7,FALSE)</f>
        <v>Eudicots</v>
      </c>
      <c r="R2685" t="str">
        <f>VLOOKUP($D2685,Artslister!$A$1:$W$99,8,FALSE)</f>
        <v>Brassicales</v>
      </c>
      <c r="S2685" t="str">
        <f>VLOOKUP($D2685,Artslister!$A$1:$W$99,9,FALSE)</f>
        <v>Brassicaceae</v>
      </c>
      <c r="T2685" t="str">
        <f>VLOOKUP($D2685,Artslister!$A$1:$W$99,10,FALSE)</f>
        <v>Noccaea</v>
      </c>
      <c r="U2685" t="str">
        <f>VLOOKUP($D2685,Artslister!$A$1:$W$99,11,FALSE)</f>
        <v>caerulescens</v>
      </c>
      <c r="V2685">
        <f>VLOOKUP($D2685,Artslister!$A$1:$W$99,12,FALSE)</f>
        <v>0</v>
      </c>
      <c r="W2685" t="str">
        <f>VLOOKUP($D2685,Artslister!$A$1:$W$99,13,FALSE)</f>
        <v>(J.Presl &amp; C.Presl) F.K.Mey.</v>
      </c>
      <c r="X2685" t="e">
        <f>VLOOKUP($D2685,Artslister!$A$1:$W$99,15,FALSE)</f>
        <v>#REF!</v>
      </c>
      <c r="Y2685" t="str">
        <f>VLOOKUP($D2685,Artslister!$A$1:$W$99,17,FALSE)</f>
        <v>PH</v>
      </c>
    </row>
    <row r="2686" spans="1:25" hidden="1" x14ac:dyDescent="0.3">
      <c r="A2686" t="s">
        <v>205</v>
      </c>
      <c r="B2686">
        <v>2023</v>
      </c>
      <c r="C2686" t="s">
        <v>1891</v>
      </c>
      <c r="D2686" t="s">
        <v>1928</v>
      </c>
      <c r="E2686">
        <v>5</v>
      </c>
      <c r="H2686">
        <v>1</v>
      </c>
      <c r="L2686" t="str">
        <f>VLOOKUP($D2686,Artslister!$A$1:$W$99,2,FALSE)</f>
        <v>Rosa sp.</v>
      </c>
      <c r="M2686" t="str">
        <f>VLOOKUP($D2686,Artslister!$A$1:$W$99,3,FALSE)</f>
        <v>103384</v>
      </c>
      <c r="N2686" t="str">
        <f>VLOOKUP($D2686,Artslister!$A$1:$W$99,4,FALSE)</f>
        <v>63344</v>
      </c>
      <c r="O2686" t="str">
        <f>VLOOKUP($D2686,Artslister!$A$1:$W$99,5,FALSE)</f>
        <v>Plantae</v>
      </c>
      <c r="P2686" t="str">
        <f>VLOOKUP($D2686,Artslister!$A$1:$W$99,6,FALSE)</f>
        <v>Magnoliophyta</v>
      </c>
      <c r="Q2686" t="str">
        <f>VLOOKUP($D2686,Artslister!$A$1:$W$99,7,FALSE)</f>
        <v>Eudicots</v>
      </c>
      <c r="R2686" t="str">
        <f>VLOOKUP($D2686,Artslister!$A$1:$W$99,8,FALSE)</f>
        <v>Rosales</v>
      </c>
      <c r="S2686" t="str">
        <f>VLOOKUP($D2686,Artslister!$A$1:$W$99,9,FALSE)</f>
        <v>Rosaceae</v>
      </c>
      <c r="T2686" t="str">
        <f>VLOOKUP($D2686,Artslister!$A$1:$W$99,10,FALSE)</f>
        <v>Rosa</v>
      </c>
      <c r="U2686">
        <f>VLOOKUP($D2686,Artslister!$A$1:$W$99,11,FALSE)</f>
        <v>0</v>
      </c>
      <c r="V2686">
        <f>VLOOKUP($D2686,Artslister!$A$1:$W$99,12,FALSE)</f>
        <v>0</v>
      </c>
      <c r="W2686" t="str">
        <f>VLOOKUP($D2686,Artslister!$A$1:$W$99,13,FALSE)</f>
        <v>L.</v>
      </c>
      <c r="X2686" t="e">
        <f>VLOOKUP($D2686,Artslister!$A$1:$W$99,15,FALSE)</f>
        <v>#REF!</v>
      </c>
      <c r="Y2686" t="e">
        <f>VLOOKUP($D2686,Artslister!$A$1:$W$99,17,FALSE)</f>
        <v>#N/A</v>
      </c>
    </row>
    <row r="2687" spans="1:25" hidden="1" x14ac:dyDescent="0.3">
      <c r="A2687" t="s">
        <v>205</v>
      </c>
      <c r="B2687">
        <v>2023</v>
      </c>
      <c r="C2687" t="s">
        <v>1892</v>
      </c>
      <c r="D2687" t="s">
        <v>1928</v>
      </c>
      <c r="E2687">
        <v>1</v>
      </c>
      <c r="H2687">
        <v>1</v>
      </c>
      <c r="L2687" t="str">
        <f>VLOOKUP($D2687,Artslister!$A$1:$W$99,2,FALSE)</f>
        <v>Rosa sp.</v>
      </c>
      <c r="M2687" t="str">
        <f>VLOOKUP($D2687,Artslister!$A$1:$W$99,3,FALSE)</f>
        <v>103384</v>
      </c>
      <c r="N2687" t="str">
        <f>VLOOKUP($D2687,Artslister!$A$1:$W$99,4,FALSE)</f>
        <v>63344</v>
      </c>
      <c r="O2687" t="str">
        <f>VLOOKUP($D2687,Artslister!$A$1:$W$99,5,FALSE)</f>
        <v>Plantae</v>
      </c>
      <c r="P2687" t="str">
        <f>VLOOKUP($D2687,Artslister!$A$1:$W$99,6,FALSE)</f>
        <v>Magnoliophyta</v>
      </c>
      <c r="Q2687" t="str">
        <f>VLOOKUP($D2687,Artslister!$A$1:$W$99,7,FALSE)</f>
        <v>Eudicots</v>
      </c>
      <c r="R2687" t="str">
        <f>VLOOKUP($D2687,Artslister!$A$1:$W$99,8,FALSE)</f>
        <v>Rosales</v>
      </c>
      <c r="S2687" t="str">
        <f>VLOOKUP($D2687,Artslister!$A$1:$W$99,9,FALSE)</f>
        <v>Rosaceae</v>
      </c>
      <c r="T2687" t="str">
        <f>VLOOKUP($D2687,Artslister!$A$1:$W$99,10,FALSE)</f>
        <v>Rosa</v>
      </c>
      <c r="U2687">
        <f>VLOOKUP($D2687,Artslister!$A$1:$W$99,11,FALSE)</f>
        <v>0</v>
      </c>
      <c r="V2687">
        <f>VLOOKUP($D2687,Artslister!$A$1:$W$99,12,FALSE)</f>
        <v>0</v>
      </c>
      <c r="W2687" t="str">
        <f>VLOOKUP($D2687,Artslister!$A$1:$W$99,13,FALSE)</f>
        <v>L.</v>
      </c>
      <c r="X2687" t="e">
        <f>VLOOKUP($D2687,Artslister!$A$1:$W$99,15,FALSE)</f>
        <v>#REF!</v>
      </c>
      <c r="Y2687" t="e">
        <f>VLOOKUP($D2687,Artslister!$A$1:$W$99,17,FALSE)</f>
        <v>#N/A</v>
      </c>
    </row>
    <row r="2688" spans="1:25" hidden="1" x14ac:dyDescent="0.3">
      <c r="A2688" t="s">
        <v>205</v>
      </c>
      <c r="B2688">
        <v>2023</v>
      </c>
      <c r="C2688" t="s">
        <v>1892</v>
      </c>
      <c r="D2688" t="s">
        <v>1963</v>
      </c>
      <c r="E2688">
        <v>5</v>
      </c>
      <c r="F2688">
        <v>1</v>
      </c>
      <c r="L2688" t="str">
        <f>VLOOKUP($D2688,Artslister!$A$1:$W$99,2,FALSE)</f>
        <v>Hypochaeris maculata</v>
      </c>
      <c r="M2688">
        <f>VLOOKUP($D2688,Artslister!$A$1:$W$99,3,FALSE)</f>
        <v>100708</v>
      </c>
      <c r="N2688">
        <f>VLOOKUP($D2688,Artslister!$A$1:$W$99,4,FALSE)</f>
        <v>0</v>
      </c>
      <c r="O2688" t="str">
        <f>VLOOKUP($D2688,Artslister!$A$1:$W$99,5,FALSE)</f>
        <v>Plantae</v>
      </c>
      <c r="P2688" t="str">
        <f>VLOOKUP($D2688,Artslister!$A$1:$W$99,6,FALSE)</f>
        <v>Magnoliophyta</v>
      </c>
      <c r="Q2688" t="str">
        <f>VLOOKUP($D2688,Artslister!$A$1:$W$99,7,FALSE)</f>
        <v>Eudicots</v>
      </c>
      <c r="R2688" t="str">
        <f>VLOOKUP($D2688,Artslister!$A$1:$W$99,8,FALSE)</f>
        <v>Asterales</v>
      </c>
      <c r="S2688" t="str">
        <f>VLOOKUP($D2688,Artslister!$A$1:$W$99,9,FALSE)</f>
        <v>Asteraceae</v>
      </c>
      <c r="T2688" t="str">
        <f>VLOOKUP($D2688,Artslister!$A$1:$W$99,10,FALSE)</f>
        <v>Hypochaeris</v>
      </c>
      <c r="U2688" t="str">
        <f>VLOOKUP($D2688,Artslister!$A$1:$W$99,11,FALSE)</f>
        <v>maculata</v>
      </c>
      <c r="V2688">
        <f>VLOOKUP($D2688,Artslister!$A$1:$W$99,12,FALSE)</f>
        <v>0</v>
      </c>
      <c r="W2688" t="str">
        <f>VLOOKUP($D2688,Artslister!$A$1:$W$99,13,FALSE)</f>
        <v>L.</v>
      </c>
      <c r="X2688" t="e">
        <f>VLOOKUP($D2688,Artslister!$A$1:$W$99,15,FALSE)</f>
        <v>#REF!</v>
      </c>
      <c r="Y2688" t="e">
        <f>VLOOKUP($D2688,Artslister!$A$1:$W$99,17,FALSE)</f>
        <v>#N/A</v>
      </c>
    </row>
    <row r="2689" spans="1:25" hidden="1" x14ac:dyDescent="0.3">
      <c r="A2689" t="s">
        <v>104</v>
      </c>
      <c r="B2689">
        <v>2019</v>
      </c>
      <c r="C2689" t="s">
        <v>2005</v>
      </c>
      <c r="D2689" t="s">
        <v>1950</v>
      </c>
      <c r="E2689">
        <v>1</v>
      </c>
      <c r="H2689">
        <v>1</v>
      </c>
      <c r="L2689" t="str">
        <f>VLOOKUP($D2689,Artslister!$A$1:$W$99,2,FALSE)</f>
        <v>Calluna vulgaris</v>
      </c>
      <c r="M2689" t="str">
        <f>VLOOKUP($D2689,Artslister!$A$1:$W$99,3,FALSE)</f>
        <v>101775</v>
      </c>
      <c r="N2689" t="str">
        <f>VLOOKUP($D2689,Artslister!$A$1:$W$99,4,FALSE)</f>
        <v>139068</v>
      </c>
      <c r="O2689" t="str">
        <f>VLOOKUP($D2689,Artslister!$A$1:$W$99,5,FALSE)</f>
        <v>Plantae</v>
      </c>
      <c r="P2689" t="str">
        <f>VLOOKUP($D2689,Artslister!$A$1:$W$99,6,FALSE)</f>
        <v>Magnoliophyta</v>
      </c>
      <c r="Q2689" t="str">
        <f>VLOOKUP($D2689,Artslister!$A$1:$W$99,7,FALSE)</f>
        <v>Eudicots</v>
      </c>
      <c r="R2689" t="str">
        <f>VLOOKUP($D2689,Artslister!$A$1:$W$99,8,FALSE)</f>
        <v>Ericales</v>
      </c>
      <c r="S2689" t="str">
        <f>VLOOKUP($D2689,Artslister!$A$1:$W$99,9,FALSE)</f>
        <v>Ericaceae</v>
      </c>
      <c r="T2689" t="str">
        <f>VLOOKUP($D2689,Artslister!$A$1:$W$99,10,FALSE)</f>
        <v>Calluna</v>
      </c>
      <c r="U2689" t="str">
        <f>VLOOKUP($D2689,Artslister!$A$1:$W$99,11,FALSE)</f>
        <v>vulgaris</v>
      </c>
      <c r="V2689">
        <f>VLOOKUP($D2689,Artslister!$A$1:$W$99,12,FALSE)</f>
        <v>0</v>
      </c>
      <c r="W2689" t="str">
        <f>VLOOKUP($D2689,Artslister!$A$1:$W$99,13,FALSE)</f>
        <v>(L.) Hull</v>
      </c>
      <c r="X2689" t="e">
        <f>VLOOKUP($D2689,Artslister!$A$1:$W$99,15,FALSE)</f>
        <v>#REF!</v>
      </c>
      <c r="Y2689" t="e">
        <f>VLOOKUP($D2689,Artslister!$A$1:$W$99,17,FALSE)</f>
        <v>#N/A</v>
      </c>
    </row>
    <row r="2690" spans="1:25" hidden="1" x14ac:dyDescent="0.3">
      <c r="A2690" t="s">
        <v>104</v>
      </c>
      <c r="B2690">
        <v>2017</v>
      </c>
      <c r="C2690" t="s">
        <v>1276</v>
      </c>
      <c r="D2690" t="s">
        <v>1936</v>
      </c>
      <c r="E2690">
        <v>8</v>
      </c>
      <c r="L2690" t="str">
        <f>VLOOKUP($D2690,Artslister!$A$1:$W$99,2,FALSE)</f>
        <v>Cotoneaster integerrimus</v>
      </c>
      <c r="M2690" t="str">
        <f>VLOOKUP($D2690,Artslister!$A$1:$W$99,3,FALSE)</f>
        <v>103276</v>
      </c>
      <c r="N2690" t="str">
        <f>VLOOKUP($D2690,Artslister!$A$1:$W$99,4,FALSE)</f>
        <v>132025</v>
      </c>
      <c r="O2690" t="str">
        <f>VLOOKUP($D2690,Artslister!$A$1:$W$99,5,FALSE)</f>
        <v>Plantae</v>
      </c>
      <c r="P2690" t="str">
        <f>VLOOKUP($D2690,Artslister!$A$1:$W$99,6,FALSE)</f>
        <v>Magnoliophyta</v>
      </c>
      <c r="Q2690" t="str">
        <f>VLOOKUP($D2690,Artslister!$A$1:$W$99,7,FALSE)</f>
        <v>Eudicots</v>
      </c>
      <c r="R2690" t="str">
        <f>VLOOKUP($D2690,Artslister!$A$1:$W$99,8,FALSE)</f>
        <v>Rosales</v>
      </c>
      <c r="S2690" t="str">
        <f>VLOOKUP($D2690,Artslister!$A$1:$W$99,9,FALSE)</f>
        <v>Rosaceae</v>
      </c>
      <c r="T2690" t="str">
        <f>VLOOKUP($D2690,Artslister!$A$1:$W$99,10,FALSE)</f>
        <v>Cotoneaster</v>
      </c>
      <c r="U2690" t="str">
        <f>VLOOKUP($D2690,Artslister!$A$1:$W$99,11,FALSE)</f>
        <v>integerrimus</v>
      </c>
      <c r="V2690">
        <f>VLOOKUP($D2690,Artslister!$A$1:$W$99,12,FALSE)</f>
        <v>0</v>
      </c>
      <c r="W2690" t="str">
        <f>VLOOKUP($D2690,Artslister!$A$1:$W$99,13,FALSE)</f>
        <v>Medik.</v>
      </c>
      <c r="X2690" t="e">
        <f>VLOOKUP($D2690,Artslister!$A$1:$W$99,15,FALSE)</f>
        <v>#REF!</v>
      </c>
      <c r="Y2690" t="e">
        <f>VLOOKUP($D2690,Artslister!$A$1:$W$99,17,FALSE)</f>
        <v>#N/A</v>
      </c>
    </row>
    <row r="2691" spans="1:25" hidden="1" x14ac:dyDescent="0.3">
      <c r="A2691" s="20" t="s">
        <v>104</v>
      </c>
      <c r="B2691">
        <v>2018</v>
      </c>
      <c r="C2691" t="s">
        <v>1276</v>
      </c>
      <c r="D2691" t="s">
        <v>1936</v>
      </c>
      <c r="E2691">
        <v>3</v>
      </c>
      <c r="L2691" t="str">
        <f>VLOOKUP($D2691,Artslister!$A$1:$W$99,2,FALSE)</f>
        <v>Cotoneaster integerrimus</v>
      </c>
      <c r="M2691" t="str">
        <f>VLOOKUP($D2691,Artslister!$A$1:$W$99,3,FALSE)</f>
        <v>103276</v>
      </c>
      <c r="N2691" t="str">
        <f>VLOOKUP($D2691,Artslister!$A$1:$W$99,4,FALSE)</f>
        <v>132025</v>
      </c>
      <c r="O2691" t="str">
        <f>VLOOKUP($D2691,Artslister!$A$1:$W$99,5,FALSE)</f>
        <v>Plantae</v>
      </c>
      <c r="P2691" t="str">
        <f>VLOOKUP($D2691,Artslister!$A$1:$W$99,6,FALSE)</f>
        <v>Magnoliophyta</v>
      </c>
      <c r="Q2691" t="str">
        <f>VLOOKUP($D2691,Artslister!$A$1:$W$99,7,FALSE)</f>
        <v>Eudicots</v>
      </c>
      <c r="R2691" t="str">
        <f>VLOOKUP($D2691,Artslister!$A$1:$W$99,8,FALSE)</f>
        <v>Rosales</v>
      </c>
      <c r="S2691" t="str">
        <f>VLOOKUP($D2691,Artslister!$A$1:$W$99,9,FALSE)</f>
        <v>Rosaceae</v>
      </c>
      <c r="T2691" t="str">
        <f>VLOOKUP($D2691,Artslister!$A$1:$W$99,10,FALSE)</f>
        <v>Cotoneaster</v>
      </c>
      <c r="U2691" t="str">
        <f>VLOOKUP($D2691,Artslister!$A$1:$W$99,11,FALSE)</f>
        <v>integerrimus</v>
      </c>
      <c r="V2691">
        <f>VLOOKUP($D2691,Artslister!$A$1:$W$99,12,FALSE)</f>
        <v>0</v>
      </c>
      <c r="W2691" t="str">
        <f>VLOOKUP($D2691,Artslister!$A$1:$W$99,13,FALSE)</f>
        <v>Medik.</v>
      </c>
      <c r="X2691" t="e">
        <f>VLOOKUP($D2691,Artslister!$A$1:$W$99,15,FALSE)</f>
        <v>#REF!</v>
      </c>
      <c r="Y2691" t="e">
        <f>VLOOKUP($D2691,Artslister!$A$1:$W$99,17,FALSE)</f>
        <v>#N/A</v>
      </c>
    </row>
    <row r="2692" spans="1:25" hidden="1" x14ac:dyDescent="0.3">
      <c r="A2692" s="20" t="s">
        <v>104</v>
      </c>
      <c r="B2692">
        <v>2019</v>
      </c>
      <c r="C2692" t="s">
        <v>1958</v>
      </c>
      <c r="D2692" t="s">
        <v>1936</v>
      </c>
      <c r="E2692">
        <v>3</v>
      </c>
      <c r="L2692" t="str">
        <f>VLOOKUP($D2692,Artslister!$A$1:$W$99,2,FALSE)</f>
        <v>Cotoneaster integerrimus</v>
      </c>
      <c r="M2692" t="str">
        <f>VLOOKUP($D2692,Artslister!$A$1:$W$99,3,FALSE)</f>
        <v>103276</v>
      </c>
      <c r="N2692" t="str">
        <f>VLOOKUP($D2692,Artslister!$A$1:$W$99,4,FALSE)</f>
        <v>132025</v>
      </c>
      <c r="O2692" t="str">
        <f>VLOOKUP($D2692,Artslister!$A$1:$W$99,5,FALSE)</f>
        <v>Plantae</v>
      </c>
      <c r="P2692" t="str">
        <f>VLOOKUP($D2692,Artslister!$A$1:$W$99,6,FALSE)</f>
        <v>Magnoliophyta</v>
      </c>
      <c r="Q2692" t="str">
        <f>VLOOKUP($D2692,Artslister!$A$1:$W$99,7,FALSE)</f>
        <v>Eudicots</v>
      </c>
      <c r="R2692" t="str">
        <f>VLOOKUP($D2692,Artslister!$A$1:$W$99,8,FALSE)</f>
        <v>Rosales</v>
      </c>
      <c r="S2692" t="str">
        <f>VLOOKUP($D2692,Artslister!$A$1:$W$99,9,FALSE)</f>
        <v>Rosaceae</v>
      </c>
      <c r="T2692" t="str">
        <f>VLOOKUP($D2692,Artslister!$A$1:$W$99,10,FALSE)</f>
        <v>Cotoneaster</v>
      </c>
      <c r="U2692" t="str">
        <f>VLOOKUP($D2692,Artslister!$A$1:$W$99,11,FALSE)</f>
        <v>integerrimus</v>
      </c>
      <c r="V2692">
        <f>VLOOKUP($D2692,Artslister!$A$1:$W$99,12,FALSE)</f>
        <v>0</v>
      </c>
      <c r="W2692" t="str">
        <f>VLOOKUP($D2692,Artslister!$A$1:$W$99,13,FALSE)</f>
        <v>Medik.</v>
      </c>
      <c r="X2692" t="e">
        <f>VLOOKUP($D2692,Artslister!$A$1:$W$99,15,FALSE)</f>
        <v>#REF!</v>
      </c>
      <c r="Y2692" t="e">
        <f>VLOOKUP($D2692,Artslister!$A$1:$W$99,17,FALSE)</f>
        <v>#N/A</v>
      </c>
    </row>
    <row r="2693" spans="1:25" hidden="1" x14ac:dyDescent="0.3">
      <c r="A2693" s="20" t="s">
        <v>104</v>
      </c>
      <c r="B2693" s="20">
        <v>2022</v>
      </c>
      <c r="C2693" t="s">
        <v>1276</v>
      </c>
      <c r="D2693" t="s">
        <v>1948</v>
      </c>
      <c r="E2693">
        <v>3</v>
      </c>
      <c r="I2693">
        <v>1</v>
      </c>
      <c r="L2693" t="str">
        <f>VLOOKUP($D2693,Artslister!$A$1:$W$99,2,FALSE)</f>
        <v>Populus tremula</v>
      </c>
      <c r="M2693" t="str">
        <f>VLOOKUP($D2693,Artslister!$A$1:$W$99,3,FALSE)</f>
        <v>102641</v>
      </c>
      <c r="N2693" t="str">
        <f>VLOOKUP($D2693,Artslister!$A$1:$W$99,4,FALSE)</f>
        <v>62601</v>
      </c>
      <c r="O2693" t="str">
        <f>VLOOKUP($D2693,Artslister!$A$1:$W$99,5,FALSE)</f>
        <v>Plantae</v>
      </c>
      <c r="P2693" t="str">
        <f>VLOOKUP($D2693,Artslister!$A$1:$W$99,6,FALSE)</f>
        <v>Magnoliophyta</v>
      </c>
      <c r="Q2693" t="str">
        <f>VLOOKUP($D2693,Artslister!$A$1:$W$99,7,FALSE)</f>
        <v>Eudicots</v>
      </c>
      <c r="R2693" t="str">
        <f>VLOOKUP($D2693,Artslister!$A$1:$W$99,8,FALSE)</f>
        <v>Malpighiales</v>
      </c>
      <c r="S2693" t="str">
        <f>VLOOKUP($D2693,Artslister!$A$1:$W$99,9,FALSE)</f>
        <v>Salicaceae</v>
      </c>
      <c r="T2693" t="str">
        <f>VLOOKUP($D2693,Artslister!$A$1:$W$99,10,FALSE)</f>
        <v>Populus</v>
      </c>
      <c r="U2693" t="str">
        <f>VLOOKUP($D2693,Artslister!$A$1:$W$99,11,FALSE)</f>
        <v>tremula</v>
      </c>
      <c r="V2693">
        <f>VLOOKUP($D2693,Artslister!$A$1:$W$99,12,FALSE)</f>
        <v>0</v>
      </c>
      <c r="W2693" t="str">
        <f>VLOOKUP($D2693,Artslister!$A$1:$W$99,13,FALSE)</f>
        <v>L.</v>
      </c>
      <c r="X2693" t="e">
        <f>VLOOKUP($D2693,Artslister!$A$1:$W$99,15,FALSE)</f>
        <v>#REF!</v>
      </c>
      <c r="Y2693" t="e">
        <f>VLOOKUP($D2693,Artslister!$A$1:$W$99,17,FALSE)</f>
        <v>#N/A</v>
      </c>
    </row>
    <row r="2694" spans="1:25" hidden="1" x14ac:dyDescent="0.3">
      <c r="A2694" t="s">
        <v>104</v>
      </c>
      <c r="B2694">
        <v>2017</v>
      </c>
      <c r="C2694" t="s">
        <v>1276</v>
      </c>
      <c r="D2694" t="s">
        <v>1948</v>
      </c>
      <c r="E2694">
        <v>30</v>
      </c>
      <c r="L2694" t="str">
        <f>VLOOKUP($D2694,Artslister!$A$1:$W$99,2,FALSE)</f>
        <v>Populus tremula</v>
      </c>
      <c r="M2694" t="str">
        <f>VLOOKUP($D2694,Artslister!$A$1:$W$99,3,FALSE)</f>
        <v>102641</v>
      </c>
      <c r="N2694" t="str">
        <f>VLOOKUP($D2694,Artslister!$A$1:$W$99,4,FALSE)</f>
        <v>62601</v>
      </c>
      <c r="O2694" t="str">
        <f>VLOOKUP($D2694,Artslister!$A$1:$W$99,5,FALSE)</f>
        <v>Plantae</v>
      </c>
      <c r="P2694" t="str">
        <f>VLOOKUP($D2694,Artslister!$A$1:$W$99,6,FALSE)</f>
        <v>Magnoliophyta</v>
      </c>
      <c r="Q2694" t="str">
        <f>VLOOKUP($D2694,Artslister!$A$1:$W$99,7,FALSE)</f>
        <v>Eudicots</v>
      </c>
      <c r="R2694" t="str">
        <f>VLOOKUP($D2694,Artslister!$A$1:$W$99,8,FALSE)</f>
        <v>Malpighiales</v>
      </c>
      <c r="S2694" t="str">
        <f>VLOOKUP($D2694,Artslister!$A$1:$W$99,9,FALSE)</f>
        <v>Salicaceae</v>
      </c>
      <c r="T2694" t="str">
        <f>VLOOKUP($D2694,Artslister!$A$1:$W$99,10,FALSE)</f>
        <v>Populus</v>
      </c>
      <c r="U2694" t="str">
        <f>VLOOKUP($D2694,Artslister!$A$1:$W$99,11,FALSE)</f>
        <v>tremula</v>
      </c>
      <c r="V2694">
        <f>VLOOKUP($D2694,Artslister!$A$1:$W$99,12,FALSE)</f>
        <v>0</v>
      </c>
      <c r="W2694" t="str">
        <f>VLOOKUP($D2694,Artslister!$A$1:$W$99,13,FALSE)</f>
        <v>L.</v>
      </c>
      <c r="X2694" t="e">
        <f>VLOOKUP($D2694,Artslister!$A$1:$W$99,15,FALSE)</f>
        <v>#REF!</v>
      </c>
      <c r="Y2694" t="e">
        <f>VLOOKUP($D2694,Artslister!$A$1:$W$99,17,FALSE)</f>
        <v>#N/A</v>
      </c>
    </row>
    <row r="2695" spans="1:25" hidden="1" x14ac:dyDescent="0.3">
      <c r="A2695" t="s">
        <v>104</v>
      </c>
      <c r="B2695">
        <v>2018</v>
      </c>
      <c r="C2695" t="s">
        <v>1276</v>
      </c>
      <c r="D2695" t="s">
        <v>1948</v>
      </c>
      <c r="E2695">
        <v>20</v>
      </c>
      <c r="L2695" t="str">
        <f>VLOOKUP($D2695,Artslister!$A$1:$W$99,2,FALSE)</f>
        <v>Populus tremula</v>
      </c>
      <c r="M2695" t="str">
        <f>VLOOKUP($D2695,Artslister!$A$1:$W$99,3,FALSE)</f>
        <v>102641</v>
      </c>
      <c r="N2695" t="str">
        <f>VLOOKUP($D2695,Artslister!$A$1:$W$99,4,FALSE)</f>
        <v>62601</v>
      </c>
      <c r="O2695" t="str">
        <f>VLOOKUP($D2695,Artslister!$A$1:$W$99,5,FALSE)</f>
        <v>Plantae</v>
      </c>
      <c r="P2695" t="str">
        <f>VLOOKUP($D2695,Artslister!$A$1:$W$99,6,FALSE)</f>
        <v>Magnoliophyta</v>
      </c>
      <c r="Q2695" t="str">
        <f>VLOOKUP($D2695,Artslister!$A$1:$W$99,7,FALSE)</f>
        <v>Eudicots</v>
      </c>
      <c r="R2695" t="str">
        <f>VLOOKUP($D2695,Artslister!$A$1:$W$99,8,FALSE)</f>
        <v>Malpighiales</v>
      </c>
      <c r="S2695" t="str">
        <f>VLOOKUP($D2695,Artslister!$A$1:$W$99,9,FALSE)</f>
        <v>Salicaceae</v>
      </c>
      <c r="T2695" t="str">
        <f>VLOOKUP($D2695,Artslister!$A$1:$W$99,10,FALSE)</f>
        <v>Populus</v>
      </c>
      <c r="U2695" t="str">
        <f>VLOOKUP($D2695,Artslister!$A$1:$W$99,11,FALSE)</f>
        <v>tremula</v>
      </c>
      <c r="V2695">
        <f>VLOOKUP($D2695,Artslister!$A$1:$W$99,12,FALSE)</f>
        <v>0</v>
      </c>
      <c r="W2695" t="str">
        <f>VLOOKUP($D2695,Artslister!$A$1:$W$99,13,FALSE)</f>
        <v>L.</v>
      </c>
      <c r="X2695" t="e">
        <f>VLOOKUP($D2695,Artslister!$A$1:$W$99,15,FALSE)</f>
        <v>#REF!</v>
      </c>
      <c r="Y2695" t="e">
        <f>VLOOKUP($D2695,Artslister!$A$1:$W$99,17,FALSE)</f>
        <v>#N/A</v>
      </c>
    </row>
    <row r="2696" spans="1:25" hidden="1" x14ac:dyDescent="0.3">
      <c r="A2696" t="s">
        <v>104</v>
      </c>
      <c r="B2696">
        <v>2019</v>
      </c>
      <c r="C2696" t="s">
        <v>1958</v>
      </c>
      <c r="D2696" t="s">
        <v>1948</v>
      </c>
      <c r="E2696">
        <v>7</v>
      </c>
      <c r="L2696" t="str">
        <f>VLOOKUP($D2696,Artslister!$A$1:$W$99,2,FALSE)</f>
        <v>Populus tremula</v>
      </c>
      <c r="M2696" t="str">
        <f>VLOOKUP($D2696,Artslister!$A$1:$W$99,3,FALSE)</f>
        <v>102641</v>
      </c>
      <c r="N2696" t="str">
        <f>VLOOKUP($D2696,Artslister!$A$1:$W$99,4,FALSE)</f>
        <v>62601</v>
      </c>
      <c r="O2696" t="str">
        <f>VLOOKUP($D2696,Artslister!$A$1:$W$99,5,FALSE)</f>
        <v>Plantae</v>
      </c>
      <c r="P2696" t="str">
        <f>VLOOKUP($D2696,Artslister!$A$1:$W$99,6,FALSE)</f>
        <v>Magnoliophyta</v>
      </c>
      <c r="Q2696" t="str">
        <f>VLOOKUP($D2696,Artslister!$A$1:$W$99,7,FALSE)</f>
        <v>Eudicots</v>
      </c>
      <c r="R2696" t="str">
        <f>VLOOKUP($D2696,Artslister!$A$1:$W$99,8,FALSE)</f>
        <v>Malpighiales</v>
      </c>
      <c r="S2696" t="str">
        <f>VLOOKUP($D2696,Artslister!$A$1:$W$99,9,FALSE)</f>
        <v>Salicaceae</v>
      </c>
      <c r="T2696" t="str">
        <f>VLOOKUP($D2696,Artslister!$A$1:$W$99,10,FALSE)</f>
        <v>Populus</v>
      </c>
      <c r="U2696" t="str">
        <f>VLOOKUP($D2696,Artslister!$A$1:$W$99,11,FALSE)</f>
        <v>tremula</v>
      </c>
      <c r="V2696">
        <f>VLOOKUP($D2696,Artslister!$A$1:$W$99,12,FALSE)</f>
        <v>0</v>
      </c>
      <c r="W2696" t="str">
        <f>VLOOKUP($D2696,Artslister!$A$1:$W$99,13,FALSE)</f>
        <v>L.</v>
      </c>
      <c r="X2696" t="e">
        <f>VLOOKUP($D2696,Artslister!$A$1:$W$99,15,FALSE)</f>
        <v>#REF!</v>
      </c>
      <c r="Y2696" t="e">
        <f>VLOOKUP($D2696,Artslister!$A$1:$W$99,17,FALSE)</f>
        <v>#N/A</v>
      </c>
    </row>
    <row r="2697" spans="1:25" hidden="1" x14ac:dyDescent="0.3">
      <c r="A2697" t="s">
        <v>104</v>
      </c>
      <c r="B2697" s="20">
        <v>2020</v>
      </c>
      <c r="C2697" s="20" t="s">
        <v>1276</v>
      </c>
      <c r="D2697" s="20" t="s">
        <v>1948</v>
      </c>
      <c r="E2697" s="20">
        <v>30</v>
      </c>
      <c r="J2697" s="20"/>
      <c r="L2697" t="str">
        <f>VLOOKUP($D2697,Artslister!$A$1:$W$99,2,FALSE)</f>
        <v>Populus tremula</v>
      </c>
      <c r="M2697" t="str">
        <f>VLOOKUP($D2697,Artslister!$A$1:$W$99,3,FALSE)</f>
        <v>102641</v>
      </c>
      <c r="N2697" t="str">
        <f>VLOOKUP($D2697,Artslister!$A$1:$W$99,4,FALSE)</f>
        <v>62601</v>
      </c>
      <c r="O2697" t="str">
        <f>VLOOKUP($D2697,Artslister!$A$1:$W$99,5,FALSE)</f>
        <v>Plantae</v>
      </c>
      <c r="P2697" t="str">
        <f>VLOOKUP($D2697,Artslister!$A$1:$W$99,6,FALSE)</f>
        <v>Magnoliophyta</v>
      </c>
      <c r="Q2697" t="str">
        <f>VLOOKUP($D2697,Artslister!$A$1:$W$99,7,FALSE)</f>
        <v>Eudicots</v>
      </c>
      <c r="R2697" t="str">
        <f>VLOOKUP($D2697,Artslister!$A$1:$W$99,8,FALSE)</f>
        <v>Malpighiales</v>
      </c>
      <c r="S2697" t="str">
        <f>VLOOKUP($D2697,Artslister!$A$1:$W$99,9,FALSE)</f>
        <v>Salicaceae</v>
      </c>
      <c r="T2697" t="str">
        <f>VLOOKUP($D2697,Artslister!$A$1:$W$99,10,FALSE)</f>
        <v>Populus</v>
      </c>
      <c r="U2697" t="str">
        <f>VLOOKUP($D2697,Artslister!$A$1:$W$99,11,FALSE)</f>
        <v>tremula</v>
      </c>
      <c r="V2697">
        <f>VLOOKUP($D2697,Artslister!$A$1:$W$99,12,FALSE)</f>
        <v>0</v>
      </c>
      <c r="W2697" t="str">
        <f>VLOOKUP($D2697,Artslister!$A$1:$W$99,13,FALSE)</f>
        <v>L.</v>
      </c>
      <c r="X2697" t="e">
        <f>VLOOKUP($D2697,Artslister!$A$1:$W$99,15,FALSE)</f>
        <v>#REF!</v>
      </c>
      <c r="Y2697" t="e">
        <f>VLOOKUP($D2697,Artslister!$A$1:$W$99,17,FALSE)</f>
        <v>#N/A</v>
      </c>
    </row>
    <row r="2698" spans="1:25" hidden="1" x14ac:dyDescent="0.3">
      <c r="A2698" t="s">
        <v>104</v>
      </c>
      <c r="B2698" s="20">
        <v>2021</v>
      </c>
      <c r="C2698" s="20" t="s">
        <v>1276</v>
      </c>
      <c r="D2698" s="20" t="s">
        <v>1948</v>
      </c>
      <c r="E2698" s="20">
        <v>20</v>
      </c>
      <c r="J2698" s="20"/>
      <c r="L2698" t="str">
        <f>VLOOKUP($D2698,Artslister!$A$1:$W$99,2,FALSE)</f>
        <v>Populus tremula</v>
      </c>
      <c r="M2698" t="str">
        <f>VLOOKUP($D2698,Artslister!$A$1:$W$99,3,FALSE)</f>
        <v>102641</v>
      </c>
      <c r="N2698" t="str">
        <f>VLOOKUP($D2698,Artslister!$A$1:$W$99,4,FALSE)</f>
        <v>62601</v>
      </c>
      <c r="O2698" t="str">
        <f>VLOOKUP($D2698,Artslister!$A$1:$W$99,5,FALSE)</f>
        <v>Plantae</v>
      </c>
      <c r="P2698" t="str">
        <f>VLOOKUP($D2698,Artslister!$A$1:$W$99,6,FALSE)</f>
        <v>Magnoliophyta</v>
      </c>
      <c r="Q2698" t="str">
        <f>VLOOKUP($D2698,Artslister!$A$1:$W$99,7,FALSE)</f>
        <v>Eudicots</v>
      </c>
      <c r="R2698" t="str">
        <f>VLOOKUP($D2698,Artslister!$A$1:$W$99,8,FALSE)</f>
        <v>Malpighiales</v>
      </c>
      <c r="S2698" t="str">
        <f>VLOOKUP($D2698,Artslister!$A$1:$W$99,9,FALSE)</f>
        <v>Salicaceae</v>
      </c>
      <c r="T2698" t="str">
        <f>VLOOKUP($D2698,Artslister!$A$1:$W$99,10,FALSE)</f>
        <v>Populus</v>
      </c>
      <c r="U2698" t="str">
        <f>VLOOKUP($D2698,Artslister!$A$1:$W$99,11,FALSE)</f>
        <v>tremula</v>
      </c>
      <c r="V2698">
        <f>VLOOKUP($D2698,Artslister!$A$1:$W$99,12,FALSE)</f>
        <v>0</v>
      </c>
      <c r="W2698" t="str">
        <f>VLOOKUP($D2698,Artslister!$A$1:$W$99,13,FALSE)</f>
        <v>L.</v>
      </c>
      <c r="X2698" t="e">
        <f>VLOOKUP($D2698,Artslister!$A$1:$W$99,15,FALSE)</f>
        <v>#REF!</v>
      </c>
      <c r="Y2698" t="e">
        <f>VLOOKUP($D2698,Artslister!$A$1:$W$99,17,FALSE)</f>
        <v>#N/A</v>
      </c>
    </row>
    <row r="2699" spans="1:25" hidden="1" x14ac:dyDescent="0.3">
      <c r="A2699" t="s">
        <v>104</v>
      </c>
      <c r="B2699" s="20">
        <v>2022</v>
      </c>
      <c r="C2699" t="s">
        <v>1276</v>
      </c>
      <c r="D2699" t="s">
        <v>1928</v>
      </c>
      <c r="E2699">
        <v>7</v>
      </c>
      <c r="I2699">
        <v>1</v>
      </c>
      <c r="L2699" t="str">
        <f>VLOOKUP($D2699,Artslister!$A$1:$W$99,2,FALSE)</f>
        <v>Rosa sp.</v>
      </c>
      <c r="M2699" t="str">
        <f>VLOOKUP($D2699,Artslister!$A$1:$W$99,3,FALSE)</f>
        <v>103384</v>
      </c>
      <c r="N2699" t="str">
        <f>VLOOKUP($D2699,Artslister!$A$1:$W$99,4,FALSE)</f>
        <v>63344</v>
      </c>
      <c r="O2699" t="str">
        <f>VLOOKUP($D2699,Artslister!$A$1:$W$99,5,FALSE)</f>
        <v>Plantae</v>
      </c>
      <c r="P2699" t="str">
        <f>VLOOKUP($D2699,Artslister!$A$1:$W$99,6,FALSE)</f>
        <v>Magnoliophyta</v>
      </c>
      <c r="Q2699" t="str">
        <f>VLOOKUP($D2699,Artslister!$A$1:$W$99,7,FALSE)</f>
        <v>Eudicots</v>
      </c>
      <c r="R2699" t="str">
        <f>VLOOKUP($D2699,Artslister!$A$1:$W$99,8,FALSE)</f>
        <v>Rosales</v>
      </c>
      <c r="S2699" t="str">
        <f>VLOOKUP($D2699,Artslister!$A$1:$W$99,9,FALSE)</f>
        <v>Rosaceae</v>
      </c>
      <c r="T2699" t="str">
        <f>VLOOKUP($D2699,Artslister!$A$1:$W$99,10,FALSE)</f>
        <v>Rosa</v>
      </c>
      <c r="U2699">
        <f>VLOOKUP($D2699,Artslister!$A$1:$W$99,11,FALSE)</f>
        <v>0</v>
      </c>
      <c r="V2699">
        <f>VLOOKUP($D2699,Artslister!$A$1:$W$99,12,FALSE)</f>
        <v>0</v>
      </c>
      <c r="W2699" t="str">
        <f>VLOOKUP($D2699,Artslister!$A$1:$W$99,13,FALSE)</f>
        <v>L.</v>
      </c>
      <c r="X2699" t="e">
        <f>VLOOKUP($D2699,Artslister!$A$1:$W$99,15,FALSE)</f>
        <v>#REF!</v>
      </c>
      <c r="Y2699" t="e">
        <f>VLOOKUP($D2699,Artslister!$A$1:$W$99,17,FALSE)</f>
        <v>#N/A</v>
      </c>
    </row>
    <row r="2700" spans="1:25" hidden="1" x14ac:dyDescent="0.3">
      <c r="A2700" t="s">
        <v>104</v>
      </c>
      <c r="B2700">
        <v>2017</v>
      </c>
      <c r="C2700" t="s">
        <v>1276</v>
      </c>
      <c r="D2700" t="s">
        <v>1928</v>
      </c>
      <c r="E2700">
        <v>3</v>
      </c>
      <c r="L2700" t="str">
        <f>VLOOKUP($D2700,Artslister!$A$1:$W$99,2,FALSE)</f>
        <v>Rosa sp.</v>
      </c>
      <c r="M2700" t="str">
        <f>VLOOKUP($D2700,Artslister!$A$1:$W$99,3,FALSE)</f>
        <v>103384</v>
      </c>
      <c r="N2700" t="str">
        <f>VLOOKUP($D2700,Artslister!$A$1:$W$99,4,FALSE)</f>
        <v>63344</v>
      </c>
      <c r="O2700" t="str">
        <f>VLOOKUP($D2700,Artslister!$A$1:$W$99,5,FALSE)</f>
        <v>Plantae</v>
      </c>
      <c r="P2700" t="str">
        <f>VLOOKUP($D2700,Artslister!$A$1:$W$99,6,FALSE)</f>
        <v>Magnoliophyta</v>
      </c>
      <c r="Q2700" t="str">
        <f>VLOOKUP($D2700,Artslister!$A$1:$W$99,7,FALSE)</f>
        <v>Eudicots</v>
      </c>
      <c r="R2700" t="str">
        <f>VLOOKUP($D2700,Artslister!$A$1:$W$99,8,FALSE)</f>
        <v>Rosales</v>
      </c>
      <c r="S2700" t="str">
        <f>VLOOKUP($D2700,Artslister!$A$1:$W$99,9,FALSE)</f>
        <v>Rosaceae</v>
      </c>
      <c r="T2700" t="str">
        <f>VLOOKUP($D2700,Artslister!$A$1:$W$99,10,FALSE)</f>
        <v>Rosa</v>
      </c>
      <c r="U2700">
        <f>VLOOKUP($D2700,Artslister!$A$1:$W$99,11,FALSE)</f>
        <v>0</v>
      </c>
      <c r="V2700">
        <f>VLOOKUP($D2700,Artslister!$A$1:$W$99,12,FALSE)</f>
        <v>0</v>
      </c>
      <c r="W2700" t="str">
        <f>VLOOKUP($D2700,Artslister!$A$1:$W$99,13,FALSE)</f>
        <v>L.</v>
      </c>
      <c r="X2700" t="e">
        <f>VLOOKUP($D2700,Artslister!$A$1:$W$99,15,FALSE)</f>
        <v>#REF!</v>
      </c>
      <c r="Y2700" t="e">
        <f>VLOOKUP($D2700,Artslister!$A$1:$W$99,17,FALSE)</f>
        <v>#N/A</v>
      </c>
    </row>
    <row r="2701" spans="1:25" hidden="1" x14ac:dyDescent="0.3">
      <c r="A2701" t="s">
        <v>104</v>
      </c>
      <c r="B2701">
        <v>2018</v>
      </c>
      <c r="C2701" t="s">
        <v>1276</v>
      </c>
      <c r="D2701" t="s">
        <v>1928</v>
      </c>
      <c r="E2701">
        <v>1</v>
      </c>
      <c r="L2701" t="str">
        <f>VLOOKUP($D2701,Artslister!$A$1:$W$99,2,FALSE)</f>
        <v>Rosa sp.</v>
      </c>
      <c r="M2701" t="str">
        <f>VLOOKUP($D2701,Artslister!$A$1:$W$99,3,FALSE)</f>
        <v>103384</v>
      </c>
      <c r="N2701" t="str">
        <f>VLOOKUP($D2701,Artslister!$A$1:$W$99,4,FALSE)</f>
        <v>63344</v>
      </c>
      <c r="O2701" t="str">
        <f>VLOOKUP($D2701,Artslister!$A$1:$W$99,5,FALSE)</f>
        <v>Plantae</v>
      </c>
      <c r="P2701" t="str">
        <f>VLOOKUP($D2701,Artslister!$A$1:$W$99,6,FALSE)</f>
        <v>Magnoliophyta</v>
      </c>
      <c r="Q2701" t="str">
        <f>VLOOKUP($D2701,Artslister!$A$1:$W$99,7,FALSE)</f>
        <v>Eudicots</v>
      </c>
      <c r="R2701" t="str">
        <f>VLOOKUP($D2701,Artslister!$A$1:$W$99,8,FALSE)</f>
        <v>Rosales</v>
      </c>
      <c r="S2701" t="str">
        <f>VLOOKUP($D2701,Artslister!$A$1:$W$99,9,FALSE)</f>
        <v>Rosaceae</v>
      </c>
      <c r="T2701" t="str">
        <f>VLOOKUP($D2701,Artslister!$A$1:$W$99,10,FALSE)</f>
        <v>Rosa</v>
      </c>
      <c r="U2701">
        <f>VLOOKUP($D2701,Artslister!$A$1:$W$99,11,FALSE)</f>
        <v>0</v>
      </c>
      <c r="V2701">
        <f>VLOOKUP($D2701,Artslister!$A$1:$W$99,12,FALSE)</f>
        <v>0</v>
      </c>
      <c r="W2701" t="str">
        <f>VLOOKUP($D2701,Artslister!$A$1:$W$99,13,FALSE)</f>
        <v>L.</v>
      </c>
      <c r="X2701" t="e">
        <f>VLOOKUP($D2701,Artslister!$A$1:$W$99,15,FALSE)</f>
        <v>#REF!</v>
      </c>
      <c r="Y2701" t="e">
        <f>VLOOKUP($D2701,Artslister!$A$1:$W$99,17,FALSE)</f>
        <v>#N/A</v>
      </c>
    </row>
    <row r="2702" spans="1:25" hidden="1" x14ac:dyDescent="0.3">
      <c r="A2702" t="s">
        <v>104</v>
      </c>
      <c r="B2702">
        <v>2019</v>
      </c>
      <c r="C2702" t="s">
        <v>1958</v>
      </c>
      <c r="D2702" t="s">
        <v>1928</v>
      </c>
      <c r="E2702">
        <v>2</v>
      </c>
      <c r="L2702" t="str">
        <f>VLOOKUP($D2702,Artslister!$A$1:$W$99,2,FALSE)</f>
        <v>Rosa sp.</v>
      </c>
      <c r="M2702" t="str">
        <f>VLOOKUP($D2702,Artslister!$A$1:$W$99,3,FALSE)</f>
        <v>103384</v>
      </c>
      <c r="N2702" t="str">
        <f>VLOOKUP($D2702,Artslister!$A$1:$W$99,4,FALSE)</f>
        <v>63344</v>
      </c>
      <c r="O2702" t="str">
        <f>VLOOKUP($D2702,Artslister!$A$1:$W$99,5,FALSE)</f>
        <v>Plantae</v>
      </c>
      <c r="P2702" t="str">
        <f>VLOOKUP($D2702,Artslister!$A$1:$W$99,6,FALSE)</f>
        <v>Magnoliophyta</v>
      </c>
      <c r="Q2702" t="str">
        <f>VLOOKUP($D2702,Artslister!$A$1:$W$99,7,FALSE)</f>
        <v>Eudicots</v>
      </c>
      <c r="R2702" t="str">
        <f>VLOOKUP($D2702,Artslister!$A$1:$W$99,8,FALSE)</f>
        <v>Rosales</v>
      </c>
      <c r="S2702" t="str">
        <f>VLOOKUP($D2702,Artslister!$A$1:$W$99,9,FALSE)</f>
        <v>Rosaceae</v>
      </c>
      <c r="T2702" t="str">
        <f>VLOOKUP($D2702,Artslister!$A$1:$W$99,10,FALSE)</f>
        <v>Rosa</v>
      </c>
      <c r="U2702">
        <f>VLOOKUP($D2702,Artslister!$A$1:$W$99,11,FALSE)</f>
        <v>0</v>
      </c>
      <c r="V2702">
        <f>VLOOKUP($D2702,Artslister!$A$1:$W$99,12,FALSE)</f>
        <v>0</v>
      </c>
      <c r="W2702" t="str">
        <f>VLOOKUP($D2702,Artslister!$A$1:$W$99,13,FALSE)</f>
        <v>L.</v>
      </c>
      <c r="X2702" t="e">
        <f>VLOOKUP($D2702,Artslister!$A$1:$W$99,15,FALSE)</f>
        <v>#REF!</v>
      </c>
      <c r="Y2702" t="e">
        <f>VLOOKUP($D2702,Artslister!$A$1:$W$99,17,FALSE)</f>
        <v>#N/A</v>
      </c>
    </row>
    <row r="2703" spans="1:25" hidden="1" x14ac:dyDescent="0.3">
      <c r="A2703" s="20" t="s">
        <v>104</v>
      </c>
      <c r="B2703" s="20">
        <v>2020</v>
      </c>
      <c r="C2703" s="20" t="s">
        <v>1276</v>
      </c>
      <c r="D2703" s="20" t="s">
        <v>1928</v>
      </c>
      <c r="E2703" s="20">
        <v>2</v>
      </c>
      <c r="J2703" s="20"/>
      <c r="L2703" t="str">
        <f>VLOOKUP($D2703,Artslister!$A$1:$W$99,2,FALSE)</f>
        <v>Rosa sp.</v>
      </c>
      <c r="M2703" t="str">
        <f>VLOOKUP($D2703,Artslister!$A$1:$W$99,3,FALSE)</f>
        <v>103384</v>
      </c>
      <c r="N2703" t="str">
        <f>VLOOKUP($D2703,Artslister!$A$1:$W$99,4,FALSE)</f>
        <v>63344</v>
      </c>
      <c r="O2703" t="str">
        <f>VLOOKUP($D2703,Artslister!$A$1:$W$99,5,FALSE)</f>
        <v>Plantae</v>
      </c>
      <c r="P2703" t="str">
        <f>VLOOKUP($D2703,Artslister!$A$1:$W$99,6,FALSE)</f>
        <v>Magnoliophyta</v>
      </c>
      <c r="Q2703" t="str">
        <f>VLOOKUP($D2703,Artslister!$A$1:$W$99,7,FALSE)</f>
        <v>Eudicots</v>
      </c>
      <c r="R2703" t="str">
        <f>VLOOKUP($D2703,Artslister!$A$1:$W$99,8,FALSE)</f>
        <v>Rosales</v>
      </c>
      <c r="S2703" t="str">
        <f>VLOOKUP($D2703,Artslister!$A$1:$W$99,9,FALSE)</f>
        <v>Rosaceae</v>
      </c>
      <c r="T2703" t="str">
        <f>VLOOKUP($D2703,Artslister!$A$1:$W$99,10,FALSE)</f>
        <v>Rosa</v>
      </c>
      <c r="U2703">
        <f>VLOOKUP($D2703,Artslister!$A$1:$W$99,11,FALSE)</f>
        <v>0</v>
      </c>
      <c r="V2703">
        <f>VLOOKUP($D2703,Artslister!$A$1:$W$99,12,FALSE)</f>
        <v>0</v>
      </c>
      <c r="W2703" t="str">
        <f>VLOOKUP($D2703,Artslister!$A$1:$W$99,13,FALSE)</f>
        <v>L.</v>
      </c>
      <c r="X2703" t="e">
        <f>VLOOKUP($D2703,Artslister!$A$1:$W$99,15,FALSE)</f>
        <v>#REF!</v>
      </c>
      <c r="Y2703" t="e">
        <f>VLOOKUP($D2703,Artslister!$A$1:$W$99,17,FALSE)</f>
        <v>#N/A</v>
      </c>
    </row>
    <row r="2704" spans="1:25" hidden="1" x14ac:dyDescent="0.3">
      <c r="A2704" s="20" t="s">
        <v>104</v>
      </c>
      <c r="B2704" s="20">
        <v>2021</v>
      </c>
      <c r="C2704" s="20" t="s">
        <v>1276</v>
      </c>
      <c r="D2704" s="20" t="s">
        <v>1928</v>
      </c>
      <c r="E2704" s="20">
        <v>1</v>
      </c>
      <c r="J2704" s="20"/>
      <c r="L2704" t="str">
        <f>VLOOKUP($D2704,Artslister!$A$1:$W$99,2,FALSE)</f>
        <v>Rosa sp.</v>
      </c>
      <c r="M2704" t="str">
        <f>VLOOKUP($D2704,Artslister!$A$1:$W$99,3,FALSE)</f>
        <v>103384</v>
      </c>
      <c r="N2704" t="str">
        <f>VLOOKUP($D2704,Artslister!$A$1:$W$99,4,FALSE)</f>
        <v>63344</v>
      </c>
      <c r="O2704" t="str">
        <f>VLOOKUP($D2704,Artslister!$A$1:$W$99,5,FALSE)</f>
        <v>Plantae</v>
      </c>
      <c r="P2704" t="str">
        <f>VLOOKUP($D2704,Artslister!$A$1:$W$99,6,FALSE)</f>
        <v>Magnoliophyta</v>
      </c>
      <c r="Q2704" t="str">
        <f>VLOOKUP($D2704,Artslister!$A$1:$W$99,7,FALSE)</f>
        <v>Eudicots</v>
      </c>
      <c r="R2704" t="str">
        <f>VLOOKUP($D2704,Artslister!$A$1:$W$99,8,FALSE)</f>
        <v>Rosales</v>
      </c>
      <c r="S2704" t="str">
        <f>VLOOKUP($D2704,Artslister!$A$1:$W$99,9,FALSE)</f>
        <v>Rosaceae</v>
      </c>
      <c r="T2704" t="str">
        <f>VLOOKUP($D2704,Artslister!$A$1:$W$99,10,FALSE)</f>
        <v>Rosa</v>
      </c>
      <c r="U2704">
        <f>VLOOKUP($D2704,Artslister!$A$1:$W$99,11,FALSE)</f>
        <v>0</v>
      </c>
      <c r="V2704">
        <f>VLOOKUP($D2704,Artslister!$A$1:$W$99,12,FALSE)</f>
        <v>0</v>
      </c>
      <c r="W2704" t="str">
        <f>VLOOKUP($D2704,Artslister!$A$1:$W$99,13,FALSE)</f>
        <v>L.</v>
      </c>
      <c r="X2704" t="e">
        <f>VLOOKUP($D2704,Artslister!$A$1:$W$99,15,FALSE)</f>
        <v>#REF!</v>
      </c>
      <c r="Y2704" t="e">
        <f>VLOOKUP($D2704,Artslister!$A$1:$W$99,17,FALSE)</f>
        <v>#N/A</v>
      </c>
    </row>
    <row r="2705" spans="1:25" hidden="1" x14ac:dyDescent="0.3">
      <c r="A2705" s="20" t="s">
        <v>104</v>
      </c>
      <c r="B2705">
        <v>2023</v>
      </c>
      <c r="C2705" t="s">
        <v>1276</v>
      </c>
      <c r="D2705" t="s">
        <v>1928</v>
      </c>
      <c r="E2705">
        <v>5</v>
      </c>
      <c r="I2705">
        <v>1</v>
      </c>
      <c r="L2705" t="str">
        <f>VLOOKUP($D2705,Artslister!$A$1:$W$99,2,FALSE)</f>
        <v>Rosa sp.</v>
      </c>
      <c r="M2705" t="str">
        <f>VLOOKUP($D2705,Artslister!$A$1:$W$99,3,FALSE)</f>
        <v>103384</v>
      </c>
      <c r="N2705" t="str">
        <f>VLOOKUP($D2705,Artslister!$A$1:$W$99,4,FALSE)</f>
        <v>63344</v>
      </c>
      <c r="O2705" t="str">
        <f>VLOOKUP($D2705,Artslister!$A$1:$W$99,5,FALSE)</f>
        <v>Plantae</v>
      </c>
      <c r="P2705" t="str">
        <f>VLOOKUP($D2705,Artslister!$A$1:$W$99,6,FALSE)</f>
        <v>Magnoliophyta</v>
      </c>
      <c r="Q2705" t="str">
        <f>VLOOKUP($D2705,Artslister!$A$1:$W$99,7,FALSE)</f>
        <v>Eudicots</v>
      </c>
      <c r="R2705" t="str">
        <f>VLOOKUP($D2705,Artslister!$A$1:$W$99,8,FALSE)</f>
        <v>Rosales</v>
      </c>
      <c r="S2705" t="str">
        <f>VLOOKUP($D2705,Artslister!$A$1:$W$99,9,FALSE)</f>
        <v>Rosaceae</v>
      </c>
      <c r="T2705" t="str">
        <f>VLOOKUP($D2705,Artslister!$A$1:$W$99,10,FALSE)</f>
        <v>Rosa</v>
      </c>
      <c r="U2705">
        <f>VLOOKUP($D2705,Artslister!$A$1:$W$99,11,FALSE)</f>
        <v>0</v>
      </c>
      <c r="V2705">
        <f>VLOOKUP($D2705,Artslister!$A$1:$W$99,12,FALSE)</f>
        <v>0</v>
      </c>
      <c r="W2705" t="str">
        <f>VLOOKUP($D2705,Artslister!$A$1:$W$99,13,FALSE)</f>
        <v>L.</v>
      </c>
      <c r="X2705" t="e">
        <f>VLOOKUP($D2705,Artslister!$A$1:$W$99,15,FALSE)</f>
        <v>#REF!</v>
      </c>
      <c r="Y2705" t="e">
        <f>VLOOKUP($D2705,Artslister!$A$1:$W$99,17,FALSE)</f>
        <v>#N/A</v>
      </c>
    </row>
    <row r="2706" spans="1:25" hidden="1" x14ac:dyDescent="0.3">
      <c r="A2706" t="s">
        <v>104</v>
      </c>
      <c r="B2706">
        <v>2023</v>
      </c>
      <c r="C2706" t="s">
        <v>1276</v>
      </c>
      <c r="D2706" t="s">
        <v>1928</v>
      </c>
      <c r="E2706">
        <v>5</v>
      </c>
      <c r="J2706">
        <v>1</v>
      </c>
      <c r="L2706" t="str">
        <f>VLOOKUP($D2706,Artslister!$A$1:$W$99,2,FALSE)</f>
        <v>Rosa sp.</v>
      </c>
      <c r="M2706" t="str">
        <f>VLOOKUP($D2706,Artslister!$A$1:$W$99,3,FALSE)</f>
        <v>103384</v>
      </c>
      <c r="N2706" t="str">
        <f>VLOOKUP($D2706,Artslister!$A$1:$W$99,4,FALSE)</f>
        <v>63344</v>
      </c>
      <c r="O2706" t="str">
        <f>VLOOKUP($D2706,Artslister!$A$1:$W$99,5,FALSE)</f>
        <v>Plantae</v>
      </c>
      <c r="P2706" t="str">
        <f>VLOOKUP($D2706,Artslister!$A$1:$W$99,6,FALSE)</f>
        <v>Magnoliophyta</v>
      </c>
      <c r="Q2706" t="str">
        <f>VLOOKUP($D2706,Artslister!$A$1:$W$99,7,FALSE)</f>
        <v>Eudicots</v>
      </c>
      <c r="R2706" t="str">
        <f>VLOOKUP($D2706,Artslister!$A$1:$W$99,8,FALSE)</f>
        <v>Rosales</v>
      </c>
      <c r="S2706" t="str">
        <f>VLOOKUP($D2706,Artslister!$A$1:$W$99,9,FALSE)</f>
        <v>Rosaceae</v>
      </c>
      <c r="T2706" t="str">
        <f>VLOOKUP($D2706,Artslister!$A$1:$W$99,10,FALSE)</f>
        <v>Rosa</v>
      </c>
      <c r="U2706">
        <f>VLOOKUP($D2706,Artslister!$A$1:$W$99,11,FALSE)</f>
        <v>0</v>
      </c>
      <c r="V2706">
        <f>VLOOKUP($D2706,Artslister!$A$1:$W$99,12,FALSE)</f>
        <v>0</v>
      </c>
      <c r="W2706" t="str">
        <f>VLOOKUP($D2706,Artslister!$A$1:$W$99,13,FALSE)</f>
        <v>L.</v>
      </c>
      <c r="X2706" t="e">
        <f>VLOOKUP($D2706,Artslister!$A$1:$W$99,15,FALSE)</f>
        <v>#REF!</v>
      </c>
      <c r="Y2706" t="e">
        <f>VLOOKUP($D2706,Artslister!$A$1:$W$99,17,FALSE)</f>
        <v>#N/A</v>
      </c>
    </row>
    <row r="2707" spans="1:25" hidden="1" x14ac:dyDescent="0.3">
      <c r="A2707" s="20" t="s">
        <v>104</v>
      </c>
      <c r="B2707" s="20">
        <v>2022</v>
      </c>
      <c r="C2707" t="s">
        <v>1276</v>
      </c>
      <c r="D2707" t="s">
        <v>1950</v>
      </c>
      <c r="E2707">
        <v>70</v>
      </c>
      <c r="H2707">
        <v>1</v>
      </c>
      <c r="L2707" t="str">
        <f>VLOOKUP($D2707,Artslister!$A$1:$W$99,2,FALSE)</f>
        <v>Calluna vulgaris</v>
      </c>
      <c r="M2707" t="str">
        <f>VLOOKUP($D2707,Artslister!$A$1:$W$99,3,FALSE)</f>
        <v>101775</v>
      </c>
      <c r="N2707" t="str">
        <f>VLOOKUP($D2707,Artslister!$A$1:$W$99,4,FALSE)</f>
        <v>139068</v>
      </c>
      <c r="O2707" t="str">
        <f>VLOOKUP($D2707,Artslister!$A$1:$W$99,5,FALSE)</f>
        <v>Plantae</v>
      </c>
      <c r="P2707" t="str">
        <f>VLOOKUP($D2707,Artslister!$A$1:$W$99,6,FALSE)</f>
        <v>Magnoliophyta</v>
      </c>
      <c r="Q2707" t="str">
        <f>VLOOKUP($D2707,Artslister!$A$1:$W$99,7,FALSE)</f>
        <v>Eudicots</v>
      </c>
      <c r="R2707" t="str">
        <f>VLOOKUP($D2707,Artslister!$A$1:$W$99,8,FALSE)</f>
        <v>Ericales</v>
      </c>
      <c r="S2707" t="str">
        <f>VLOOKUP($D2707,Artslister!$A$1:$W$99,9,FALSE)</f>
        <v>Ericaceae</v>
      </c>
      <c r="T2707" t="str">
        <f>VLOOKUP($D2707,Artslister!$A$1:$W$99,10,FALSE)</f>
        <v>Calluna</v>
      </c>
      <c r="U2707" t="str">
        <f>VLOOKUP($D2707,Artslister!$A$1:$W$99,11,FALSE)</f>
        <v>vulgaris</v>
      </c>
      <c r="V2707">
        <f>VLOOKUP($D2707,Artslister!$A$1:$W$99,12,FALSE)</f>
        <v>0</v>
      </c>
      <c r="W2707" t="str">
        <f>VLOOKUP($D2707,Artslister!$A$1:$W$99,13,FALSE)</f>
        <v>(L.) Hull</v>
      </c>
      <c r="X2707" t="e">
        <f>VLOOKUP($D2707,Artslister!$A$1:$W$99,15,FALSE)</f>
        <v>#REF!</v>
      </c>
      <c r="Y2707" t="e">
        <f>VLOOKUP($D2707,Artslister!$A$1:$W$99,17,FALSE)</f>
        <v>#N/A</v>
      </c>
    </row>
    <row r="2708" spans="1:25" hidden="1" x14ac:dyDescent="0.3">
      <c r="A2708" t="s">
        <v>104</v>
      </c>
      <c r="B2708">
        <v>2017</v>
      </c>
      <c r="C2708" t="s">
        <v>1276</v>
      </c>
      <c r="D2708" t="s">
        <v>1950</v>
      </c>
      <c r="E2708">
        <v>90</v>
      </c>
      <c r="H2708">
        <v>1</v>
      </c>
      <c r="L2708" t="str">
        <f>VLOOKUP($D2708,Artslister!$A$1:$W$99,2,FALSE)</f>
        <v>Calluna vulgaris</v>
      </c>
      <c r="M2708" t="str">
        <f>VLOOKUP($D2708,Artslister!$A$1:$W$99,3,FALSE)</f>
        <v>101775</v>
      </c>
      <c r="N2708" t="str">
        <f>VLOOKUP($D2708,Artslister!$A$1:$W$99,4,FALSE)</f>
        <v>139068</v>
      </c>
      <c r="O2708" t="str">
        <f>VLOOKUP($D2708,Artslister!$A$1:$W$99,5,FALSE)</f>
        <v>Plantae</v>
      </c>
      <c r="P2708" t="str">
        <f>VLOOKUP($D2708,Artslister!$A$1:$W$99,6,FALSE)</f>
        <v>Magnoliophyta</v>
      </c>
      <c r="Q2708" t="str">
        <f>VLOOKUP($D2708,Artslister!$A$1:$W$99,7,FALSE)</f>
        <v>Eudicots</v>
      </c>
      <c r="R2708" t="str">
        <f>VLOOKUP($D2708,Artslister!$A$1:$W$99,8,FALSE)</f>
        <v>Ericales</v>
      </c>
      <c r="S2708" t="str">
        <f>VLOOKUP($D2708,Artslister!$A$1:$W$99,9,FALSE)</f>
        <v>Ericaceae</v>
      </c>
      <c r="T2708" t="str">
        <f>VLOOKUP($D2708,Artslister!$A$1:$W$99,10,FALSE)</f>
        <v>Calluna</v>
      </c>
      <c r="U2708" t="str">
        <f>VLOOKUP($D2708,Artslister!$A$1:$W$99,11,FALSE)</f>
        <v>vulgaris</v>
      </c>
      <c r="V2708">
        <f>VLOOKUP($D2708,Artslister!$A$1:$W$99,12,FALSE)</f>
        <v>0</v>
      </c>
      <c r="W2708" t="str">
        <f>VLOOKUP($D2708,Artslister!$A$1:$W$99,13,FALSE)</f>
        <v>(L.) Hull</v>
      </c>
      <c r="X2708" t="e">
        <f>VLOOKUP($D2708,Artslister!$A$1:$W$99,15,FALSE)</f>
        <v>#REF!</v>
      </c>
      <c r="Y2708" t="e">
        <f>VLOOKUP($D2708,Artslister!$A$1:$W$99,17,FALSE)</f>
        <v>#N/A</v>
      </c>
    </row>
    <row r="2709" spans="1:25" hidden="1" x14ac:dyDescent="0.3">
      <c r="A2709" t="s">
        <v>104</v>
      </c>
      <c r="B2709">
        <v>2018</v>
      </c>
      <c r="C2709" t="s">
        <v>1276</v>
      </c>
      <c r="D2709" t="s">
        <v>1950</v>
      </c>
      <c r="E2709">
        <v>80</v>
      </c>
      <c r="H2709">
        <v>1</v>
      </c>
      <c r="L2709" t="str">
        <f>VLOOKUP($D2709,Artslister!$A$1:$W$99,2,FALSE)</f>
        <v>Calluna vulgaris</v>
      </c>
      <c r="M2709" t="str">
        <f>VLOOKUP($D2709,Artslister!$A$1:$W$99,3,FALSE)</f>
        <v>101775</v>
      </c>
      <c r="N2709" t="str">
        <f>VLOOKUP($D2709,Artslister!$A$1:$W$99,4,FALSE)</f>
        <v>139068</v>
      </c>
      <c r="O2709" t="str">
        <f>VLOOKUP($D2709,Artslister!$A$1:$W$99,5,FALSE)</f>
        <v>Plantae</v>
      </c>
      <c r="P2709" t="str">
        <f>VLOOKUP($D2709,Artslister!$A$1:$W$99,6,FALSE)</f>
        <v>Magnoliophyta</v>
      </c>
      <c r="Q2709" t="str">
        <f>VLOOKUP($D2709,Artslister!$A$1:$W$99,7,FALSE)</f>
        <v>Eudicots</v>
      </c>
      <c r="R2709" t="str">
        <f>VLOOKUP($D2709,Artslister!$A$1:$W$99,8,FALSE)</f>
        <v>Ericales</v>
      </c>
      <c r="S2709" t="str">
        <f>VLOOKUP($D2709,Artslister!$A$1:$W$99,9,FALSE)</f>
        <v>Ericaceae</v>
      </c>
      <c r="T2709" t="str">
        <f>VLOOKUP($D2709,Artslister!$A$1:$W$99,10,FALSE)</f>
        <v>Calluna</v>
      </c>
      <c r="U2709" t="str">
        <f>VLOOKUP($D2709,Artslister!$A$1:$W$99,11,FALSE)</f>
        <v>vulgaris</v>
      </c>
      <c r="V2709">
        <f>VLOOKUP($D2709,Artslister!$A$1:$W$99,12,FALSE)</f>
        <v>0</v>
      </c>
      <c r="W2709" t="str">
        <f>VLOOKUP($D2709,Artslister!$A$1:$W$99,13,FALSE)</f>
        <v>(L.) Hull</v>
      </c>
      <c r="X2709" t="e">
        <f>VLOOKUP($D2709,Artslister!$A$1:$W$99,15,FALSE)</f>
        <v>#REF!</v>
      </c>
      <c r="Y2709" t="e">
        <f>VLOOKUP($D2709,Artslister!$A$1:$W$99,17,FALSE)</f>
        <v>#N/A</v>
      </c>
    </row>
    <row r="2710" spans="1:25" hidden="1" x14ac:dyDescent="0.3">
      <c r="A2710" t="s">
        <v>104</v>
      </c>
      <c r="B2710">
        <v>2019</v>
      </c>
      <c r="C2710" t="s">
        <v>1958</v>
      </c>
      <c r="D2710" t="s">
        <v>1950</v>
      </c>
      <c r="E2710">
        <v>90</v>
      </c>
      <c r="H2710">
        <v>1</v>
      </c>
      <c r="L2710" t="str">
        <f>VLOOKUP($D2710,Artslister!$A$1:$W$99,2,FALSE)</f>
        <v>Calluna vulgaris</v>
      </c>
      <c r="M2710" t="str">
        <f>VLOOKUP($D2710,Artslister!$A$1:$W$99,3,FALSE)</f>
        <v>101775</v>
      </c>
      <c r="N2710" t="str">
        <f>VLOOKUP($D2710,Artslister!$A$1:$W$99,4,FALSE)</f>
        <v>139068</v>
      </c>
      <c r="O2710" t="str">
        <f>VLOOKUP($D2710,Artslister!$A$1:$W$99,5,FALSE)</f>
        <v>Plantae</v>
      </c>
      <c r="P2710" t="str">
        <f>VLOOKUP($D2710,Artslister!$A$1:$W$99,6,FALSE)</f>
        <v>Magnoliophyta</v>
      </c>
      <c r="Q2710" t="str">
        <f>VLOOKUP($D2710,Artslister!$A$1:$W$99,7,FALSE)</f>
        <v>Eudicots</v>
      </c>
      <c r="R2710" t="str">
        <f>VLOOKUP($D2710,Artslister!$A$1:$W$99,8,FALSE)</f>
        <v>Ericales</v>
      </c>
      <c r="S2710" t="str">
        <f>VLOOKUP($D2710,Artslister!$A$1:$W$99,9,FALSE)</f>
        <v>Ericaceae</v>
      </c>
      <c r="T2710" t="str">
        <f>VLOOKUP($D2710,Artslister!$A$1:$W$99,10,FALSE)</f>
        <v>Calluna</v>
      </c>
      <c r="U2710" t="str">
        <f>VLOOKUP($D2710,Artslister!$A$1:$W$99,11,FALSE)</f>
        <v>vulgaris</v>
      </c>
      <c r="V2710">
        <f>VLOOKUP($D2710,Artslister!$A$1:$W$99,12,FALSE)</f>
        <v>0</v>
      </c>
      <c r="W2710" t="str">
        <f>VLOOKUP($D2710,Artslister!$A$1:$W$99,13,FALSE)</f>
        <v>(L.) Hull</v>
      </c>
      <c r="X2710" t="e">
        <f>VLOOKUP($D2710,Artslister!$A$1:$W$99,15,FALSE)</f>
        <v>#REF!</v>
      </c>
      <c r="Y2710" t="e">
        <f>VLOOKUP($D2710,Artslister!$A$1:$W$99,17,FALSE)</f>
        <v>#N/A</v>
      </c>
    </row>
    <row r="2711" spans="1:25" hidden="1" x14ac:dyDescent="0.3">
      <c r="A2711" s="20" t="s">
        <v>104</v>
      </c>
      <c r="B2711" s="20">
        <v>2020</v>
      </c>
      <c r="C2711" s="20" t="s">
        <v>1276</v>
      </c>
      <c r="D2711" s="20" t="s">
        <v>1950</v>
      </c>
      <c r="E2711" s="20">
        <v>80</v>
      </c>
      <c r="H2711">
        <v>1</v>
      </c>
      <c r="J2711" s="20"/>
      <c r="L2711" t="str">
        <f>VLOOKUP($D2711,Artslister!$A$1:$W$99,2,FALSE)</f>
        <v>Calluna vulgaris</v>
      </c>
      <c r="M2711" t="str">
        <f>VLOOKUP($D2711,Artslister!$A$1:$W$99,3,FALSE)</f>
        <v>101775</v>
      </c>
      <c r="N2711" t="str">
        <f>VLOOKUP($D2711,Artslister!$A$1:$W$99,4,FALSE)</f>
        <v>139068</v>
      </c>
      <c r="O2711" t="str">
        <f>VLOOKUP($D2711,Artslister!$A$1:$W$99,5,FALSE)</f>
        <v>Plantae</v>
      </c>
      <c r="P2711" t="str">
        <f>VLOOKUP($D2711,Artslister!$A$1:$W$99,6,FALSE)</f>
        <v>Magnoliophyta</v>
      </c>
      <c r="Q2711" t="str">
        <f>VLOOKUP($D2711,Artslister!$A$1:$W$99,7,FALSE)</f>
        <v>Eudicots</v>
      </c>
      <c r="R2711" t="str">
        <f>VLOOKUP($D2711,Artslister!$A$1:$W$99,8,FALSE)</f>
        <v>Ericales</v>
      </c>
      <c r="S2711" t="str">
        <f>VLOOKUP($D2711,Artslister!$A$1:$W$99,9,FALSE)</f>
        <v>Ericaceae</v>
      </c>
      <c r="T2711" t="str">
        <f>VLOOKUP($D2711,Artslister!$A$1:$W$99,10,FALSE)</f>
        <v>Calluna</v>
      </c>
      <c r="U2711" t="str">
        <f>VLOOKUP($D2711,Artslister!$A$1:$W$99,11,FALSE)</f>
        <v>vulgaris</v>
      </c>
      <c r="V2711">
        <f>VLOOKUP($D2711,Artslister!$A$1:$W$99,12,FALSE)</f>
        <v>0</v>
      </c>
      <c r="W2711" t="str">
        <f>VLOOKUP($D2711,Artslister!$A$1:$W$99,13,FALSE)</f>
        <v>(L.) Hull</v>
      </c>
      <c r="X2711" t="e">
        <f>VLOOKUP($D2711,Artslister!$A$1:$W$99,15,FALSE)</f>
        <v>#REF!</v>
      </c>
      <c r="Y2711" t="e">
        <f>VLOOKUP($D2711,Artslister!$A$1:$W$99,17,FALSE)</f>
        <v>#N/A</v>
      </c>
    </row>
    <row r="2712" spans="1:25" hidden="1" x14ac:dyDescent="0.3">
      <c r="A2712" t="s">
        <v>104</v>
      </c>
      <c r="B2712" s="20">
        <v>2021</v>
      </c>
      <c r="C2712" s="20" t="s">
        <v>1276</v>
      </c>
      <c r="D2712" s="20" t="s">
        <v>1950</v>
      </c>
      <c r="E2712" s="20">
        <v>70</v>
      </c>
      <c r="H2712">
        <v>1</v>
      </c>
      <c r="J2712" s="20"/>
      <c r="L2712" t="str">
        <f>VLOOKUP($D2712,Artslister!$A$1:$W$99,2,FALSE)</f>
        <v>Calluna vulgaris</v>
      </c>
      <c r="M2712" t="str">
        <f>VLOOKUP($D2712,Artslister!$A$1:$W$99,3,FALSE)</f>
        <v>101775</v>
      </c>
      <c r="N2712" t="str">
        <f>VLOOKUP($D2712,Artslister!$A$1:$W$99,4,FALSE)</f>
        <v>139068</v>
      </c>
      <c r="O2712" t="str">
        <f>VLOOKUP($D2712,Artslister!$A$1:$W$99,5,FALSE)</f>
        <v>Plantae</v>
      </c>
      <c r="P2712" t="str">
        <f>VLOOKUP($D2712,Artslister!$A$1:$W$99,6,FALSE)</f>
        <v>Magnoliophyta</v>
      </c>
      <c r="Q2712" t="str">
        <f>VLOOKUP($D2712,Artslister!$A$1:$W$99,7,FALSE)</f>
        <v>Eudicots</v>
      </c>
      <c r="R2712" t="str">
        <f>VLOOKUP($D2712,Artslister!$A$1:$W$99,8,FALSE)</f>
        <v>Ericales</v>
      </c>
      <c r="S2712" t="str">
        <f>VLOOKUP($D2712,Artslister!$A$1:$W$99,9,FALSE)</f>
        <v>Ericaceae</v>
      </c>
      <c r="T2712" t="str">
        <f>VLOOKUP($D2712,Artslister!$A$1:$W$99,10,FALSE)</f>
        <v>Calluna</v>
      </c>
      <c r="U2712" t="str">
        <f>VLOOKUP($D2712,Artslister!$A$1:$W$99,11,FALSE)</f>
        <v>vulgaris</v>
      </c>
      <c r="V2712">
        <f>VLOOKUP($D2712,Artslister!$A$1:$W$99,12,FALSE)</f>
        <v>0</v>
      </c>
      <c r="W2712" t="str">
        <f>VLOOKUP($D2712,Artslister!$A$1:$W$99,13,FALSE)</f>
        <v>(L.) Hull</v>
      </c>
      <c r="X2712" t="e">
        <f>VLOOKUP($D2712,Artslister!$A$1:$W$99,15,FALSE)</f>
        <v>#REF!</v>
      </c>
      <c r="Y2712" t="e">
        <f>VLOOKUP($D2712,Artslister!$A$1:$W$99,17,FALSE)</f>
        <v>#N/A</v>
      </c>
    </row>
    <row r="2713" spans="1:25" hidden="1" x14ac:dyDescent="0.3">
      <c r="A2713" s="33" t="s">
        <v>104</v>
      </c>
      <c r="B2713">
        <v>2023</v>
      </c>
      <c r="C2713" t="s">
        <v>1276</v>
      </c>
      <c r="D2713" t="s">
        <v>1950</v>
      </c>
      <c r="E2713">
        <v>40</v>
      </c>
      <c r="I2713">
        <v>1</v>
      </c>
      <c r="L2713" t="str">
        <f>VLOOKUP($D2713,Artslister!$A$1:$W$99,2,FALSE)</f>
        <v>Calluna vulgaris</v>
      </c>
      <c r="M2713" t="str">
        <f>VLOOKUP($D2713,Artslister!$A$1:$W$99,3,FALSE)</f>
        <v>101775</v>
      </c>
      <c r="N2713" t="str">
        <f>VLOOKUP($D2713,Artslister!$A$1:$W$99,4,FALSE)</f>
        <v>139068</v>
      </c>
      <c r="O2713" t="str">
        <f>VLOOKUP($D2713,Artslister!$A$1:$W$99,5,FALSE)</f>
        <v>Plantae</v>
      </c>
      <c r="P2713" t="str">
        <f>VLOOKUP($D2713,Artslister!$A$1:$W$99,6,FALSE)</f>
        <v>Magnoliophyta</v>
      </c>
      <c r="Q2713" t="str">
        <f>VLOOKUP($D2713,Artslister!$A$1:$W$99,7,FALSE)</f>
        <v>Eudicots</v>
      </c>
      <c r="R2713" t="str">
        <f>VLOOKUP($D2713,Artslister!$A$1:$W$99,8,FALSE)</f>
        <v>Ericales</v>
      </c>
      <c r="S2713" t="str">
        <f>VLOOKUP($D2713,Artslister!$A$1:$W$99,9,FALSE)</f>
        <v>Ericaceae</v>
      </c>
      <c r="T2713" t="str">
        <f>VLOOKUP($D2713,Artslister!$A$1:$W$99,10,FALSE)</f>
        <v>Calluna</v>
      </c>
      <c r="U2713" t="str">
        <f>VLOOKUP($D2713,Artslister!$A$1:$W$99,11,FALSE)</f>
        <v>vulgaris</v>
      </c>
      <c r="V2713">
        <f>VLOOKUP($D2713,Artslister!$A$1:$W$99,12,FALSE)</f>
        <v>0</v>
      </c>
      <c r="W2713" t="str">
        <f>VLOOKUP($D2713,Artslister!$A$1:$W$99,13,FALSE)</f>
        <v>(L.) Hull</v>
      </c>
      <c r="X2713" t="e">
        <f>VLOOKUP($D2713,Artslister!$A$1:$W$99,15,FALSE)</f>
        <v>#REF!</v>
      </c>
      <c r="Y2713" t="e">
        <f>VLOOKUP($D2713,Artslister!$A$1:$W$99,17,FALSE)</f>
        <v>#N/A</v>
      </c>
    </row>
    <row r="2714" spans="1:25" hidden="1" x14ac:dyDescent="0.3">
      <c r="A2714" s="20" t="s">
        <v>114</v>
      </c>
      <c r="B2714" s="20">
        <v>2021</v>
      </c>
      <c r="C2714" s="20" t="s">
        <v>1491</v>
      </c>
      <c r="D2714" s="20" t="s">
        <v>1931</v>
      </c>
      <c r="E2714" s="20">
        <v>1</v>
      </c>
      <c r="F2714">
        <v>1</v>
      </c>
      <c r="J2714" s="20"/>
      <c r="L2714" t="str">
        <f>VLOOKUP($D2714,Artslister!$A$1:$W$99,2,FALSE)</f>
        <v>Fraxinus excelsior</v>
      </c>
      <c r="M2714" t="str">
        <f>VLOOKUP($D2714,Artslister!$A$1:$W$99,3,FALSE)</f>
        <v>102409</v>
      </c>
      <c r="N2714" t="str">
        <f>VLOOKUP($D2714,Artslister!$A$1:$W$99,4,FALSE)</f>
        <v>62369</v>
      </c>
      <c r="O2714" t="str">
        <f>VLOOKUP($D2714,Artslister!$A$1:$W$99,5,FALSE)</f>
        <v>Plantae</v>
      </c>
      <c r="P2714" t="str">
        <f>VLOOKUP($D2714,Artslister!$A$1:$W$99,6,FALSE)</f>
        <v>Magnoliophyta</v>
      </c>
      <c r="Q2714" t="str">
        <f>VLOOKUP($D2714,Artslister!$A$1:$W$99,7,FALSE)</f>
        <v>Eudicots</v>
      </c>
      <c r="R2714" t="str">
        <f>VLOOKUP($D2714,Artslister!$A$1:$W$99,8,FALSE)</f>
        <v>Lamiales</v>
      </c>
      <c r="S2714" t="str">
        <f>VLOOKUP($D2714,Artslister!$A$1:$W$99,9,FALSE)</f>
        <v>Oleaceae</v>
      </c>
      <c r="T2714" t="str">
        <f>VLOOKUP($D2714,Artslister!$A$1:$W$99,10,FALSE)</f>
        <v>Fraxinus</v>
      </c>
      <c r="U2714" t="str">
        <f>VLOOKUP($D2714,Artslister!$A$1:$W$99,11,FALSE)</f>
        <v>excelsior</v>
      </c>
      <c r="V2714">
        <f>VLOOKUP($D2714,Artslister!$A$1:$W$99,12,FALSE)</f>
        <v>0</v>
      </c>
      <c r="W2714" t="str">
        <f>VLOOKUP($D2714,Artslister!$A$1:$W$99,13,FALSE)</f>
        <v>L.</v>
      </c>
      <c r="X2714" t="e">
        <f>VLOOKUP($D2714,Artslister!$A$1:$W$99,15,FALSE)</f>
        <v>#REF!</v>
      </c>
      <c r="Y2714" t="e">
        <f>VLOOKUP($D2714,Artslister!$A$1:$W$99,17,FALSE)</f>
        <v>#N/A</v>
      </c>
    </row>
    <row r="2715" spans="1:25" hidden="1" x14ac:dyDescent="0.3">
      <c r="A2715" s="20" t="s">
        <v>114</v>
      </c>
      <c r="B2715" s="20">
        <v>2022</v>
      </c>
      <c r="C2715" t="s">
        <v>1491</v>
      </c>
      <c r="D2715" t="s">
        <v>1931</v>
      </c>
      <c r="E2715">
        <v>1</v>
      </c>
      <c r="F2715">
        <v>1</v>
      </c>
      <c r="H2715">
        <v>1</v>
      </c>
      <c r="L2715" t="str">
        <f>VLOOKUP($D2715,Artslister!$A$1:$W$99,2,FALSE)</f>
        <v>Fraxinus excelsior</v>
      </c>
      <c r="M2715" t="str">
        <f>VLOOKUP($D2715,Artslister!$A$1:$W$99,3,FALSE)</f>
        <v>102409</v>
      </c>
      <c r="N2715" t="str">
        <f>VLOOKUP($D2715,Artslister!$A$1:$W$99,4,FALSE)</f>
        <v>62369</v>
      </c>
      <c r="O2715" t="str">
        <f>VLOOKUP($D2715,Artslister!$A$1:$W$99,5,FALSE)</f>
        <v>Plantae</v>
      </c>
      <c r="P2715" t="str">
        <f>VLOOKUP($D2715,Artslister!$A$1:$W$99,6,FALSE)</f>
        <v>Magnoliophyta</v>
      </c>
      <c r="Q2715" t="str">
        <f>VLOOKUP($D2715,Artslister!$A$1:$W$99,7,FALSE)</f>
        <v>Eudicots</v>
      </c>
      <c r="R2715" t="str">
        <f>VLOOKUP($D2715,Artslister!$A$1:$W$99,8,FALSE)</f>
        <v>Lamiales</v>
      </c>
      <c r="S2715" t="str">
        <f>VLOOKUP($D2715,Artslister!$A$1:$W$99,9,FALSE)</f>
        <v>Oleaceae</v>
      </c>
      <c r="T2715" t="str">
        <f>VLOOKUP($D2715,Artslister!$A$1:$W$99,10,FALSE)</f>
        <v>Fraxinus</v>
      </c>
      <c r="U2715" t="str">
        <f>VLOOKUP($D2715,Artslister!$A$1:$W$99,11,FALSE)</f>
        <v>excelsior</v>
      </c>
      <c r="V2715">
        <f>VLOOKUP($D2715,Artslister!$A$1:$W$99,12,FALSE)</f>
        <v>0</v>
      </c>
      <c r="W2715" t="str">
        <f>VLOOKUP($D2715,Artslister!$A$1:$W$99,13,FALSE)</f>
        <v>L.</v>
      </c>
      <c r="X2715" t="e">
        <f>VLOOKUP($D2715,Artslister!$A$1:$W$99,15,FALSE)</f>
        <v>#REF!</v>
      </c>
      <c r="Y2715" t="e">
        <f>VLOOKUP($D2715,Artslister!$A$1:$W$99,17,FALSE)</f>
        <v>#N/A</v>
      </c>
    </row>
    <row r="2716" spans="1:25" hidden="1" x14ac:dyDescent="0.3">
      <c r="A2716" s="20" t="s">
        <v>114</v>
      </c>
      <c r="B2716" s="20">
        <v>2023</v>
      </c>
      <c r="C2716" s="20" t="s">
        <v>1491</v>
      </c>
      <c r="D2716" s="20" t="s">
        <v>1931</v>
      </c>
      <c r="E2716" s="20">
        <v>1</v>
      </c>
      <c r="F2716">
        <v>1</v>
      </c>
      <c r="I2716">
        <v>1</v>
      </c>
      <c r="K2716" s="20"/>
      <c r="L2716" t="str">
        <f>VLOOKUP($D2716,Artslister!$A$1:$W$99,2,FALSE)</f>
        <v>Fraxinus excelsior</v>
      </c>
      <c r="M2716" t="str">
        <f>VLOOKUP($D2716,Artslister!$A$1:$W$99,3,FALSE)</f>
        <v>102409</v>
      </c>
      <c r="N2716" t="str">
        <f>VLOOKUP($D2716,Artslister!$A$1:$W$99,4,FALSE)</f>
        <v>62369</v>
      </c>
      <c r="O2716" t="str">
        <f>VLOOKUP($D2716,Artslister!$A$1:$W$99,5,FALSE)</f>
        <v>Plantae</v>
      </c>
      <c r="P2716" t="str">
        <f>VLOOKUP($D2716,Artslister!$A$1:$W$99,6,FALSE)</f>
        <v>Magnoliophyta</v>
      </c>
      <c r="Q2716" t="str">
        <f>VLOOKUP($D2716,Artslister!$A$1:$W$99,7,FALSE)</f>
        <v>Eudicots</v>
      </c>
      <c r="R2716" t="str">
        <f>VLOOKUP($D2716,Artslister!$A$1:$W$99,8,FALSE)</f>
        <v>Lamiales</v>
      </c>
      <c r="S2716" t="str">
        <f>VLOOKUP($D2716,Artslister!$A$1:$W$99,9,FALSE)</f>
        <v>Oleaceae</v>
      </c>
      <c r="T2716" t="str">
        <f>VLOOKUP($D2716,Artslister!$A$1:$W$99,10,FALSE)</f>
        <v>Fraxinus</v>
      </c>
      <c r="U2716" t="str">
        <f>VLOOKUP($D2716,Artslister!$A$1:$W$99,11,FALSE)</f>
        <v>excelsior</v>
      </c>
      <c r="V2716">
        <f>VLOOKUP($D2716,Artslister!$A$1:$W$99,12,FALSE)</f>
        <v>0</v>
      </c>
      <c r="W2716" t="str">
        <f>VLOOKUP($D2716,Artslister!$A$1:$W$99,13,FALSE)</f>
        <v>L.</v>
      </c>
      <c r="X2716" t="e">
        <f>VLOOKUP($D2716,Artslister!$A$1:$W$99,15,FALSE)</f>
        <v>#REF!</v>
      </c>
      <c r="Y2716" t="e">
        <f>VLOOKUP($D2716,Artslister!$A$1:$W$99,17,FALSE)</f>
        <v>#N/A</v>
      </c>
    </row>
    <row r="2717" spans="1:25" hidden="1" x14ac:dyDescent="0.3">
      <c r="A2717" s="20" t="s">
        <v>114</v>
      </c>
      <c r="B2717" s="20">
        <v>2021</v>
      </c>
      <c r="C2717" s="20" t="s">
        <v>1491</v>
      </c>
      <c r="D2717" s="20" t="s">
        <v>1936</v>
      </c>
      <c r="E2717" s="20">
        <v>1</v>
      </c>
      <c r="J2717" s="20"/>
      <c r="L2717" t="str">
        <f>VLOOKUP($D2717,Artslister!$A$1:$W$99,2,FALSE)</f>
        <v>Cotoneaster integerrimus</v>
      </c>
      <c r="M2717" t="str">
        <f>VLOOKUP($D2717,Artslister!$A$1:$W$99,3,FALSE)</f>
        <v>103276</v>
      </c>
      <c r="N2717" t="str">
        <f>VLOOKUP($D2717,Artslister!$A$1:$W$99,4,FALSE)</f>
        <v>132025</v>
      </c>
      <c r="O2717" t="str">
        <f>VLOOKUP($D2717,Artslister!$A$1:$W$99,5,FALSE)</f>
        <v>Plantae</v>
      </c>
      <c r="P2717" t="str">
        <f>VLOOKUP($D2717,Artslister!$A$1:$W$99,6,FALSE)</f>
        <v>Magnoliophyta</v>
      </c>
      <c r="Q2717" t="str">
        <f>VLOOKUP($D2717,Artslister!$A$1:$W$99,7,FALSE)</f>
        <v>Eudicots</v>
      </c>
      <c r="R2717" t="str">
        <f>VLOOKUP($D2717,Artslister!$A$1:$W$99,8,FALSE)</f>
        <v>Rosales</v>
      </c>
      <c r="S2717" t="str">
        <f>VLOOKUP($D2717,Artslister!$A$1:$W$99,9,FALSE)</f>
        <v>Rosaceae</v>
      </c>
      <c r="T2717" t="str">
        <f>VLOOKUP($D2717,Artslister!$A$1:$W$99,10,FALSE)</f>
        <v>Cotoneaster</v>
      </c>
      <c r="U2717" t="str">
        <f>VLOOKUP($D2717,Artslister!$A$1:$W$99,11,FALSE)</f>
        <v>integerrimus</v>
      </c>
      <c r="V2717">
        <f>VLOOKUP($D2717,Artslister!$A$1:$W$99,12,FALSE)</f>
        <v>0</v>
      </c>
      <c r="W2717" t="str">
        <f>VLOOKUP($D2717,Artslister!$A$1:$W$99,13,FALSE)</f>
        <v>Medik.</v>
      </c>
      <c r="X2717" t="e">
        <f>VLOOKUP($D2717,Artslister!$A$1:$W$99,15,FALSE)</f>
        <v>#REF!</v>
      </c>
      <c r="Y2717" t="e">
        <f>VLOOKUP($D2717,Artslister!$A$1:$W$99,17,FALSE)</f>
        <v>#N/A</v>
      </c>
    </row>
    <row r="2718" spans="1:25" hidden="1" x14ac:dyDescent="0.3">
      <c r="A2718" s="20" t="s">
        <v>114</v>
      </c>
      <c r="B2718" s="20">
        <v>2022</v>
      </c>
      <c r="C2718" t="s">
        <v>1491</v>
      </c>
      <c r="D2718" t="s">
        <v>1936</v>
      </c>
      <c r="E2718">
        <v>1</v>
      </c>
      <c r="H2718">
        <v>1</v>
      </c>
      <c r="L2718" t="str">
        <f>VLOOKUP($D2718,Artslister!$A$1:$W$99,2,FALSE)</f>
        <v>Cotoneaster integerrimus</v>
      </c>
      <c r="M2718" t="str">
        <f>VLOOKUP($D2718,Artslister!$A$1:$W$99,3,FALSE)</f>
        <v>103276</v>
      </c>
      <c r="N2718" t="str">
        <f>VLOOKUP($D2718,Artslister!$A$1:$W$99,4,FALSE)</f>
        <v>132025</v>
      </c>
      <c r="O2718" t="str">
        <f>VLOOKUP($D2718,Artslister!$A$1:$W$99,5,FALSE)</f>
        <v>Plantae</v>
      </c>
      <c r="P2718" t="str">
        <f>VLOOKUP($D2718,Artslister!$A$1:$W$99,6,FALSE)</f>
        <v>Magnoliophyta</v>
      </c>
      <c r="Q2718" t="str">
        <f>VLOOKUP($D2718,Artslister!$A$1:$W$99,7,FALSE)</f>
        <v>Eudicots</v>
      </c>
      <c r="R2718" t="str">
        <f>VLOOKUP($D2718,Artslister!$A$1:$W$99,8,FALSE)</f>
        <v>Rosales</v>
      </c>
      <c r="S2718" t="str">
        <f>VLOOKUP($D2718,Artslister!$A$1:$W$99,9,FALSE)</f>
        <v>Rosaceae</v>
      </c>
      <c r="T2718" t="str">
        <f>VLOOKUP($D2718,Artslister!$A$1:$W$99,10,FALSE)</f>
        <v>Cotoneaster</v>
      </c>
      <c r="U2718" t="str">
        <f>VLOOKUP($D2718,Artslister!$A$1:$W$99,11,FALSE)</f>
        <v>integerrimus</v>
      </c>
      <c r="V2718">
        <f>VLOOKUP($D2718,Artslister!$A$1:$W$99,12,FALSE)</f>
        <v>0</v>
      </c>
      <c r="W2718" t="str">
        <f>VLOOKUP($D2718,Artslister!$A$1:$W$99,13,FALSE)</f>
        <v>Medik.</v>
      </c>
      <c r="X2718" t="e">
        <f>VLOOKUP($D2718,Artslister!$A$1:$W$99,15,FALSE)</f>
        <v>#REF!</v>
      </c>
      <c r="Y2718" t="e">
        <f>VLOOKUP($D2718,Artslister!$A$1:$W$99,17,FALSE)</f>
        <v>#N/A</v>
      </c>
    </row>
    <row r="2719" spans="1:25" hidden="1" x14ac:dyDescent="0.3">
      <c r="A2719" s="20" t="s">
        <v>114</v>
      </c>
      <c r="B2719" s="20">
        <v>2020</v>
      </c>
      <c r="C2719" s="20" t="s">
        <v>1491</v>
      </c>
      <c r="D2719" s="20" t="s">
        <v>667</v>
      </c>
      <c r="E2719" s="20">
        <v>40</v>
      </c>
      <c r="J2719" s="20"/>
      <c r="L2719" t="str">
        <f>VLOOKUP($D2719,Artslister!$A$1:$W$99,2,FALSE)</f>
        <v>Sorbus aucuparia</v>
      </c>
      <c r="M2719" t="str">
        <f>VLOOKUP($D2719,Artslister!$A$1:$W$99,3,FALSE)</f>
        <v>103483</v>
      </c>
      <c r="N2719" t="str">
        <f>VLOOKUP($D2719,Artslister!$A$1:$W$99,4,FALSE)</f>
        <v>137885</v>
      </c>
      <c r="O2719" t="str">
        <f>VLOOKUP($D2719,Artslister!$A$1:$W$99,5,FALSE)</f>
        <v>Plantae</v>
      </c>
      <c r="P2719" t="str">
        <f>VLOOKUP($D2719,Artslister!$A$1:$W$99,6,FALSE)</f>
        <v>Magnoliophyta</v>
      </c>
      <c r="Q2719" t="str">
        <f>VLOOKUP($D2719,Artslister!$A$1:$W$99,7,FALSE)</f>
        <v>Eudicots</v>
      </c>
      <c r="R2719" t="str">
        <f>VLOOKUP($D2719,Artslister!$A$1:$W$99,8,FALSE)</f>
        <v>Rosales</v>
      </c>
      <c r="S2719" t="str">
        <f>VLOOKUP($D2719,Artslister!$A$1:$W$99,9,FALSE)</f>
        <v>Rosaceae</v>
      </c>
      <c r="T2719" t="str">
        <f>VLOOKUP($D2719,Artslister!$A$1:$W$99,10,FALSE)</f>
        <v>Sorbus</v>
      </c>
      <c r="U2719" t="str">
        <f>VLOOKUP($D2719,Artslister!$A$1:$W$99,11,FALSE)</f>
        <v>aucuparia</v>
      </c>
      <c r="V2719">
        <f>VLOOKUP($D2719,Artslister!$A$1:$W$99,12,FALSE)</f>
        <v>0</v>
      </c>
      <c r="W2719" t="str">
        <f>VLOOKUP($D2719,Artslister!$A$1:$W$99,13,FALSE)</f>
        <v>L.</v>
      </c>
      <c r="X2719" t="e">
        <f>VLOOKUP($D2719,Artslister!$A$1:$W$99,15,FALSE)</f>
        <v>#REF!</v>
      </c>
      <c r="Y2719" t="e">
        <f>VLOOKUP($D2719,Artslister!$A$1:$W$99,17,FALSE)</f>
        <v>#N/A</v>
      </c>
    </row>
    <row r="2720" spans="1:25" hidden="1" x14ac:dyDescent="0.3">
      <c r="A2720" s="20" t="s">
        <v>114</v>
      </c>
      <c r="B2720" s="20">
        <v>2021</v>
      </c>
      <c r="C2720" s="20" t="s">
        <v>1491</v>
      </c>
      <c r="D2720" s="20" t="s">
        <v>667</v>
      </c>
      <c r="E2720" s="20">
        <v>40</v>
      </c>
      <c r="J2720" s="20"/>
      <c r="L2720" t="str">
        <f>VLOOKUP($D2720,Artslister!$A$1:$W$99,2,FALSE)</f>
        <v>Sorbus aucuparia</v>
      </c>
      <c r="M2720" t="str">
        <f>VLOOKUP($D2720,Artslister!$A$1:$W$99,3,FALSE)</f>
        <v>103483</v>
      </c>
      <c r="N2720" t="str">
        <f>VLOOKUP($D2720,Artslister!$A$1:$W$99,4,FALSE)</f>
        <v>137885</v>
      </c>
      <c r="O2720" t="str">
        <f>VLOOKUP($D2720,Artslister!$A$1:$W$99,5,FALSE)</f>
        <v>Plantae</v>
      </c>
      <c r="P2720" t="str">
        <f>VLOOKUP($D2720,Artslister!$A$1:$W$99,6,FALSE)</f>
        <v>Magnoliophyta</v>
      </c>
      <c r="Q2720" t="str">
        <f>VLOOKUP($D2720,Artslister!$A$1:$W$99,7,FALSE)</f>
        <v>Eudicots</v>
      </c>
      <c r="R2720" t="str">
        <f>VLOOKUP($D2720,Artslister!$A$1:$W$99,8,FALSE)</f>
        <v>Rosales</v>
      </c>
      <c r="S2720" t="str">
        <f>VLOOKUP($D2720,Artslister!$A$1:$W$99,9,FALSE)</f>
        <v>Rosaceae</v>
      </c>
      <c r="T2720" t="str">
        <f>VLOOKUP($D2720,Artslister!$A$1:$W$99,10,FALSE)</f>
        <v>Sorbus</v>
      </c>
      <c r="U2720" t="str">
        <f>VLOOKUP($D2720,Artslister!$A$1:$W$99,11,FALSE)</f>
        <v>aucuparia</v>
      </c>
      <c r="V2720">
        <f>VLOOKUP($D2720,Artslister!$A$1:$W$99,12,FALSE)</f>
        <v>0</v>
      </c>
      <c r="W2720" t="str">
        <f>VLOOKUP($D2720,Artslister!$A$1:$W$99,13,FALSE)</f>
        <v>L.</v>
      </c>
      <c r="X2720" t="e">
        <f>VLOOKUP($D2720,Artslister!$A$1:$W$99,15,FALSE)</f>
        <v>#REF!</v>
      </c>
      <c r="Y2720" t="e">
        <f>VLOOKUP($D2720,Artslister!$A$1:$W$99,17,FALSE)</f>
        <v>#N/A</v>
      </c>
    </row>
    <row r="2721" spans="1:25" hidden="1" x14ac:dyDescent="0.3">
      <c r="A2721" s="20" t="s">
        <v>114</v>
      </c>
      <c r="B2721" s="20">
        <v>2022</v>
      </c>
      <c r="C2721" t="s">
        <v>1491</v>
      </c>
      <c r="D2721" t="s">
        <v>667</v>
      </c>
      <c r="E2721">
        <v>40</v>
      </c>
      <c r="I2721">
        <v>1</v>
      </c>
      <c r="L2721" t="str">
        <f>VLOOKUP($D2721,Artslister!$A$1:$W$99,2,FALSE)</f>
        <v>Sorbus aucuparia</v>
      </c>
      <c r="M2721" t="str">
        <f>VLOOKUP($D2721,Artslister!$A$1:$W$99,3,FALSE)</f>
        <v>103483</v>
      </c>
      <c r="N2721" t="str">
        <f>VLOOKUP($D2721,Artslister!$A$1:$W$99,4,FALSE)</f>
        <v>137885</v>
      </c>
      <c r="O2721" t="str">
        <f>VLOOKUP($D2721,Artslister!$A$1:$W$99,5,FALSE)</f>
        <v>Plantae</v>
      </c>
      <c r="P2721" t="str">
        <f>VLOOKUP($D2721,Artslister!$A$1:$W$99,6,FALSE)</f>
        <v>Magnoliophyta</v>
      </c>
      <c r="Q2721" t="str">
        <f>VLOOKUP($D2721,Artslister!$A$1:$W$99,7,FALSE)</f>
        <v>Eudicots</v>
      </c>
      <c r="R2721" t="str">
        <f>VLOOKUP($D2721,Artslister!$A$1:$W$99,8,FALSE)</f>
        <v>Rosales</v>
      </c>
      <c r="S2721" t="str">
        <f>VLOOKUP($D2721,Artslister!$A$1:$W$99,9,FALSE)</f>
        <v>Rosaceae</v>
      </c>
      <c r="T2721" t="str">
        <f>VLOOKUP($D2721,Artslister!$A$1:$W$99,10,FALSE)</f>
        <v>Sorbus</v>
      </c>
      <c r="U2721" t="str">
        <f>VLOOKUP($D2721,Artslister!$A$1:$W$99,11,FALSE)</f>
        <v>aucuparia</v>
      </c>
      <c r="V2721">
        <f>VLOOKUP($D2721,Artslister!$A$1:$W$99,12,FALSE)</f>
        <v>0</v>
      </c>
      <c r="W2721" t="str">
        <f>VLOOKUP($D2721,Artslister!$A$1:$W$99,13,FALSE)</f>
        <v>L.</v>
      </c>
      <c r="X2721" t="e">
        <f>VLOOKUP($D2721,Artslister!$A$1:$W$99,15,FALSE)</f>
        <v>#REF!</v>
      </c>
      <c r="Y2721" t="e">
        <f>VLOOKUP($D2721,Artslister!$A$1:$W$99,17,FALSE)</f>
        <v>#N/A</v>
      </c>
    </row>
    <row r="2722" spans="1:25" hidden="1" x14ac:dyDescent="0.3">
      <c r="A2722" s="20" t="s">
        <v>114</v>
      </c>
      <c r="B2722" s="20">
        <v>2023</v>
      </c>
      <c r="C2722" s="20" t="s">
        <v>1491</v>
      </c>
      <c r="D2722" s="20" t="s">
        <v>667</v>
      </c>
      <c r="E2722" s="20">
        <v>50</v>
      </c>
      <c r="H2722">
        <v>1</v>
      </c>
      <c r="K2722" s="20"/>
      <c r="L2722" t="str">
        <f>VLOOKUP($D2722,Artslister!$A$1:$W$99,2,FALSE)</f>
        <v>Sorbus aucuparia</v>
      </c>
      <c r="M2722" t="str">
        <f>VLOOKUP($D2722,Artslister!$A$1:$W$99,3,FALSE)</f>
        <v>103483</v>
      </c>
      <c r="N2722" t="str">
        <f>VLOOKUP($D2722,Artslister!$A$1:$W$99,4,FALSE)</f>
        <v>137885</v>
      </c>
      <c r="O2722" t="str">
        <f>VLOOKUP($D2722,Artslister!$A$1:$W$99,5,FALSE)</f>
        <v>Plantae</v>
      </c>
      <c r="P2722" t="str">
        <f>VLOOKUP($D2722,Artslister!$A$1:$W$99,6,FALSE)</f>
        <v>Magnoliophyta</v>
      </c>
      <c r="Q2722" t="str">
        <f>VLOOKUP($D2722,Artslister!$A$1:$W$99,7,FALSE)</f>
        <v>Eudicots</v>
      </c>
      <c r="R2722" t="str">
        <f>VLOOKUP($D2722,Artslister!$A$1:$W$99,8,FALSE)</f>
        <v>Rosales</v>
      </c>
      <c r="S2722" t="str">
        <f>VLOOKUP($D2722,Artslister!$A$1:$W$99,9,FALSE)</f>
        <v>Rosaceae</v>
      </c>
      <c r="T2722" t="str">
        <f>VLOOKUP($D2722,Artslister!$A$1:$W$99,10,FALSE)</f>
        <v>Sorbus</v>
      </c>
      <c r="U2722" t="str">
        <f>VLOOKUP($D2722,Artslister!$A$1:$W$99,11,FALSE)</f>
        <v>aucuparia</v>
      </c>
      <c r="V2722">
        <f>VLOOKUP($D2722,Artslister!$A$1:$W$99,12,FALSE)</f>
        <v>0</v>
      </c>
      <c r="W2722" t="str">
        <f>VLOOKUP($D2722,Artslister!$A$1:$W$99,13,FALSE)</f>
        <v>L.</v>
      </c>
      <c r="X2722" t="e">
        <f>VLOOKUP($D2722,Artslister!$A$1:$W$99,15,FALSE)</f>
        <v>#REF!</v>
      </c>
      <c r="Y2722" t="e">
        <f>VLOOKUP($D2722,Artslister!$A$1:$W$99,17,FALSE)</f>
        <v>#N/A</v>
      </c>
    </row>
    <row r="2723" spans="1:25" hidden="1" x14ac:dyDescent="0.3">
      <c r="A2723" s="20" t="s">
        <v>114</v>
      </c>
      <c r="B2723" s="20">
        <v>2020</v>
      </c>
      <c r="C2723" s="20" t="s">
        <v>1491</v>
      </c>
      <c r="D2723" s="20" t="s">
        <v>1928</v>
      </c>
      <c r="E2723" s="20">
        <v>7</v>
      </c>
      <c r="J2723" s="20"/>
      <c r="L2723" t="str">
        <f>VLOOKUP($D2723,Artslister!$A$1:$W$99,2,FALSE)</f>
        <v>Rosa sp.</v>
      </c>
      <c r="M2723" t="str">
        <f>VLOOKUP($D2723,Artslister!$A$1:$W$99,3,FALSE)</f>
        <v>103384</v>
      </c>
      <c r="N2723" t="str">
        <f>VLOOKUP($D2723,Artslister!$A$1:$W$99,4,FALSE)</f>
        <v>63344</v>
      </c>
      <c r="O2723" t="str">
        <f>VLOOKUP($D2723,Artslister!$A$1:$W$99,5,FALSE)</f>
        <v>Plantae</v>
      </c>
      <c r="P2723" t="str">
        <f>VLOOKUP($D2723,Artslister!$A$1:$W$99,6,FALSE)</f>
        <v>Magnoliophyta</v>
      </c>
      <c r="Q2723" t="str">
        <f>VLOOKUP($D2723,Artslister!$A$1:$W$99,7,FALSE)</f>
        <v>Eudicots</v>
      </c>
      <c r="R2723" t="str">
        <f>VLOOKUP($D2723,Artslister!$A$1:$W$99,8,FALSE)</f>
        <v>Rosales</v>
      </c>
      <c r="S2723" t="str">
        <f>VLOOKUP($D2723,Artslister!$A$1:$W$99,9,FALSE)</f>
        <v>Rosaceae</v>
      </c>
      <c r="T2723" t="str">
        <f>VLOOKUP($D2723,Artslister!$A$1:$W$99,10,FALSE)</f>
        <v>Rosa</v>
      </c>
      <c r="U2723">
        <f>VLOOKUP($D2723,Artslister!$A$1:$W$99,11,FALSE)</f>
        <v>0</v>
      </c>
      <c r="V2723">
        <f>VLOOKUP($D2723,Artslister!$A$1:$W$99,12,FALSE)</f>
        <v>0</v>
      </c>
      <c r="W2723" t="str">
        <f>VLOOKUP($D2723,Artslister!$A$1:$W$99,13,FALSE)</f>
        <v>L.</v>
      </c>
      <c r="X2723" t="e">
        <f>VLOOKUP($D2723,Artslister!$A$1:$W$99,15,FALSE)</f>
        <v>#REF!</v>
      </c>
      <c r="Y2723" t="e">
        <f>VLOOKUP($D2723,Artslister!$A$1:$W$99,17,FALSE)</f>
        <v>#N/A</v>
      </c>
    </row>
    <row r="2724" spans="1:25" hidden="1" x14ac:dyDescent="0.3">
      <c r="A2724" s="20" t="s">
        <v>114</v>
      </c>
      <c r="B2724" s="20">
        <v>2021</v>
      </c>
      <c r="C2724" s="20" t="s">
        <v>1491</v>
      </c>
      <c r="D2724" s="20" t="s">
        <v>1928</v>
      </c>
      <c r="E2724" s="20">
        <v>5</v>
      </c>
      <c r="J2724" s="20"/>
      <c r="L2724" t="str">
        <f>VLOOKUP($D2724,Artslister!$A$1:$W$99,2,FALSE)</f>
        <v>Rosa sp.</v>
      </c>
      <c r="M2724" t="str">
        <f>VLOOKUP($D2724,Artslister!$A$1:$W$99,3,FALSE)</f>
        <v>103384</v>
      </c>
      <c r="N2724" t="str">
        <f>VLOOKUP($D2724,Artslister!$A$1:$W$99,4,FALSE)</f>
        <v>63344</v>
      </c>
      <c r="O2724" t="str">
        <f>VLOOKUP($D2724,Artslister!$A$1:$W$99,5,FALSE)</f>
        <v>Plantae</v>
      </c>
      <c r="P2724" t="str">
        <f>VLOOKUP($D2724,Artslister!$A$1:$W$99,6,FALSE)</f>
        <v>Magnoliophyta</v>
      </c>
      <c r="Q2724" t="str">
        <f>VLOOKUP($D2724,Artslister!$A$1:$W$99,7,FALSE)</f>
        <v>Eudicots</v>
      </c>
      <c r="R2724" t="str">
        <f>VLOOKUP($D2724,Artslister!$A$1:$W$99,8,FALSE)</f>
        <v>Rosales</v>
      </c>
      <c r="S2724" t="str">
        <f>VLOOKUP($D2724,Artslister!$A$1:$W$99,9,FALSE)</f>
        <v>Rosaceae</v>
      </c>
      <c r="T2724" t="str">
        <f>VLOOKUP($D2724,Artslister!$A$1:$W$99,10,FALSE)</f>
        <v>Rosa</v>
      </c>
      <c r="U2724">
        <f>VLOOKUP($D2724,Artslister!$A$1:$W$99,11,FALSE)</f>
        <v>0</v>
      </c>
      <c r="V2724">
        <f>VLOOKUP($D2724,Artslister!$A$1:$W$99,12,FALSE)</f>
        <v>0</v>
      </c>
      <c r="W2724" t="str">
        <f>VLOOKUP($D2724,Artslister!$A$1:$W$99,13,FALSE)</f>
        <v>L.</v>
      </c>
      <c r="X2724" t="e">
        <f>VLOOKUP($D2724,Artslister!$A$1:$W$99,15,FALSE)</f>
        <v>#REF!</v>
      </c>
      <c r="Y2724" t="e">
        <f>VLOOKUP($D2724,Artslister!$A$1:$W$99,17,FALSE)</f>
        <v>#N/A</v>
      </c>
    </row>
    <row r="2725" spans="1:25" hidden="1" x14ac:dyDescent="0.3">
      <c r="A2725" s="20" t="s">
        <v>114</v>
      </c>
      <c r="B2725" s="20">
        <v>2022</v>
      </c>
      <c r="C2725" t="s">
        <v>1491</v>
      </c>
      <c r="D2725" t="s">
        <v>1928</v>
      </c>
      <c r="E2725">
        <v>5</v>
      </c>
      <c r="H2725">
        <v>1</v>
      </c>
      <c r="L2725" t="str">
        <f>VLOOKUP($D2725,Artslister!$A$1:$W$99,2,FALSE)</f>
        <v>Rosa sp.</v>
      </c>
      <c r="M2725" t="str">
        <f>VLOOKUP($D2725,Artslister!$A$1:$W$99,3,FALSE)</f>
        <v>103384</v>
      </c>
      <c r="N2725" t="str">
        <f>VLOOKUP($D2725,Artslister!$A$1:$W$99,4,FALSE)</f>
        <v>63344</v>
      </c>
      <c r="O2725" t="str">
        <f>VLOOKUP($D2725,Artslister!$A$1:$W$99,5,FALSE)</f>
        <v>Plantae</v>
      </c>
      <c r="P2725" t="str">
        <f>VLOOKUP($D2725,Artslister!$A$1:$W$99,6,FALSE)</f>
        <v>Magnoliophyta</v>
      </c>
      <c r="Q2725" t="str">
        <f>VLOOKUP($D2725,Artslister!$A$1:$W$99,7,FALSE)</f>
        <v>Eudicots</v>
      </c>
      <c r="R2725" t="str">
        <f>VLOOKUP($D2725,Artslister!$A$1:$W$99,8,FALSE)</f>
        <v>Rosales</v>
      </c>
      <c r="S2725" t="str">
        <f>VLOOKUP($D2725,Artslister!$A$1:$W$99,9,FALSE)</f>
        <v>Rosaceae</v>
      </c>
      <c r="T2725" t="str">
        <f>VLOOKUP($D2725,Artslister!$A$1:$W$99,10,FALSE)</f>
        <v>Rosa</v>
      </c>
      <c r="U2725">
        <f>VLOOKUP($D2725,Artslister!$A$1:$W$99,11,FALSE)</f>
        <v>0</v>
      </c>
      <c r="V2725">
        <f>VLOOKUP($D2725,Artslister!$A$1:$W$99,12,FALSE)</f>
        <v>0</v>
      </c>
      <c r="W2725" t="str">
        <f>VLOOKUP($D2725,Artslister!$A$1:$W$99,13,FALSE)</f>
        <v>L.</v>
      </c>
      <c r="X2725" t="e">
        <f>VLOOKUP($D2725,Artslister!$A$1:$W$99,15,FALSE)</f>
        <v>#REF!</v>
      </c>
      <c r="Y2725" t="e">
        <f>VLOOKUP($D2725,Artslister!$A$1:$W$99,17,FALSE)</f>
        <v>#N/A</v>
      </c>
    </row>
    <row r="2726" spans="1:25" hidden="1" x14ac:dyDescent="0.3">
      <c r="A2726" s="20" t="s">
        <v>114</v>
      </c>
      <c r="B2726" s="20">
        <v>2023</v>
      </c>
      <c r="C2726" s="20" t="s">
        <v>1491</v>
      </c>
      <c r="D2726" s="20" t="s">
        <v>1928</v>
      </c>
      <c r="E2726" s="20">
        <v>3</v>
      </c>
      <c r="I2726">
        <v>1</v>
      </c>
      <c r="K2726" s="20"/>
      <c r="L2726" t="str">
        <f>VLOOKUP($D2726,Artslister!$A$1:$W$99,2,FALSE)</f>
        <v>Rosa sp.</v>
      </c>
      <c r="M2726" t="str">
        <f>VLOOKUP($D2726,Artslister!$A$1:$W$99,3,FALSE)</f>
        <v>103384</v>
      </c>
      <c r="N2726" t="str">
        <f>VLOOKUP($D2726,Artslister!$A$1:$W$99,4,FALSE)</f>
        <v>63344</v>
      </c>
      <c r="O2726" t="str">
        <f>VLOOKUP($D2726,Artslister!$A$1:$W$99,5,FALSE)</f>
        <v>Plantae</v>
      </c>
      <c r="P2726" t="str">
        <f>VLOOKUP($D2726,Artslister!$A$1:$W$99,6,FALSE)</f>
        <v>Magnoliophyta</v>
      </c>
      <c r="Q2726" t="str">
        <f>VLOOKUP($D2726,Artslister!$A$1:$W$99,7,FALSE)</f>
        <v>Eudicots</v>
      </c>
      <c r="R2726" t="str">
        <f>VLOOKUP($D2726,Artslister!$A$1:$W$99,8,FALSE)</f>
        <v>Rosales</v>
      </c>
      <c r="S2726" t="str">
        <f>VLOOKUP($D2726,Artslister!$A$1:$W$99,9,FALSE)</f>
        <v>Rosaceae</v>
      </c>
      <c r="T2726" t="str">
        <f>VLOOKUP($D2726,Artslister!$A$1:$W$99,10,FALSE)</f>
        <v>Rosa</v>
      </c>
      <c r="U2726">
        <f>VLOOKUP($D2726,Artslister!$A$1:$W$99,11,FALSE)</f>
        <v>0</v>
      </c>
      <c r="V2726">
        <f>VLOOKUP($D2726,Artslister!$A$1:$W$99,12,FALSE)</f>
        <v>0</v>
      </c>
      <c r="W2726" t="str">
        <f>VLOOKUP($D2726,Artslister!$A$1:$W$99,13,FALSE)</f>
        <v>L.</v>
      </c>
      <c r="X2726" t="e">
        <f>VLOOKUP($D2726,Artslister!$A$1:$W$99,15,FALSE)</f>
        <v>#REF!</v>
      </c>
      <c r="Y2726" t="e">
        <f>VLOOKUP($D2726,Artslister!$A$1:$W$99,17,FALSE)</f>
        <v>#N/A</v>
      </c>
    </row>
    <row r="2727" spans="1:25" hidden="1" x14ac:dyDescent="0.3">
      <c r="A2727" s="20" t="s">
        <v>114</v>
      </c>
      <c r="B2727" s="20">
        <v>2020</v>
      </c>
      <c r="C2727" s="20" t="s">
        <v>1491</v>
      </c>
      <c r="D2727" s="20" t="s">
        <v>588</v>
      </c>
      <c r="E2727" s="20">
        <v>1</v>
      </c>
      <c r="J2727" s="20"/>
      <c r="L2727" t="str">
        <f>VLOOKUP($D2727,Artslister!$A$1:$W$99,2,FALSE)</f>
        <v>Acer platanoides</v>
      </c>
      <c r="M2727" t="str">
        <f>VLOOKUP($D2727,Artslister!$A$1:$W$99,3,FALSE)</f>
        <v>103559</v>
      </c>
      <c r="N2727" t="str">
        <f>VLOOKUP($D2727,Artslister!$A$1:$W$99,4,FALSE)</f>
        <v>63519</v>
      </c>
      <c r="O2727" t="str">
        <f>VLOOKUP($D2727,Artslister!$A$1:$W$99,5,FALSE)</f>
        <v>Plantae</v>
      </c>
      <c r="P2727" t="str">
        <f>VLOOKUP($D2727,Artslister!$A$1:$W$99,6,FALSE)</f>
        <v>Magnoliophyta</v>
      </c>
      <c r="Q2727" t="str">
        <f>VLOOKUP($D2727,Artslister!$A$1:$W$99,7,FALSE)</f>
        <v>Eudicots</v>
      </c>
      <c r="R2727" t="str">
        <f>VLOOKUP($D2727,Artslister!$A$1:$W$99,8,FALSE)</f>
        <v>Sapindales</v>
      </c>
      <c r="S2727" t="str">
        <f>VLOOKUP($D2727,Artslister!$A$1:$W$99,9,FALSE)</f>
        <v>Sapindaceae</v>
      </c>
      <c r="T2727" t="str">
        <f>VLOOKUP($D2727,Artslister!$A$1:$W$99,10,FALSE)</f>
        <v>Acer</v>
      </c>
      <c r="U2727" t="str">
        <f>VLOOKUP($D2727,Artslister!$A$1:$W$99,11,FALSE)</f>
        <v>platanoides</v>
      </c>
      <c r="V2727">
        <f>VLOOKUP($D2727,Artslister!$A$1:$W$99,12,FALSE)</f>
        <v>0</v>
      </c>
      <c r="W2727" t="str">
        <f>VLOOKUP($D2727,Artslister!$A$1:$W$99,13,FALSE)</f>
        <v>L.</v>
      </c>
      <c r="X2727" t="e">
        <f>VLOOKUP($D2727,Artslister!$A$1:$W$99,15,FALSE)</f>
        <v>#REF!</v>
      </c>
      <c r="Y2727" t="e">
        <f>VLOOKUP($D2727,Artslister!$A$1:$W$99,17,FALSE)</f>
        <v>#N/A</v>
      </c>
    </row>
    <row r="2728" spans="1:25" hidden="1" x14ac:dyDescent="0.3">
      <c r="A2728" s="20" t="s">
        <v>114</v>
      </c>
      <c r="B2728" s="20">
        <v>2021</v>
      </c>
      <c r="C2728" s="20" t="s">
        <v>1491</v>
      </c>
      <c r="D2728" s="20" t="s">
        <v>588</v>
      </c>
      <c r="E2728" s="20">
        <v>1</v>
      </c>
      <c r="J2728" s="20"/>
      <c r="L2728" t="str">
        <f>VLOOKUP($D2728,Artslister!$A$1:$W$99,2,FALSE)</f>
        <v>Acer platanoides</v>
      </c>
      <c r="M2728" t="str">
        <f>VLOOKUP($D2728,Artslister!$A$1:$W$99,3,FALSE)</f>
        <v>103559</v>
      </c>
      <c r="N2728" t="str">
        <f>VLOOKUP($D2728,Artslister!$A$1:$W$99,4,FALSE)</f>
        <v>63519</v>
      </c>
      <c r="O2728" t="str">
        <f>VLOOKUP($D2728,Artslister!$A$1:$W$99,5,FALSE)</f>
        <v>Plantae</v>
      </c>
      <c r="P2728" t="str">
        <f>VLOOKUP($D2728,Artslister!$A$1:$W$99,6,FALSE)</f>
        <v>Magnoliophyta</v>
      </c>
      <c r="Q2728" t="str">
        <f>VLOOKUP($D2728,Artslister!$A$1:$W$99,7,FALSE)</f>
        <v>Eudicots</v>
      </c>
      <c r="R2728" t="str">
        <f>VLOOKUP($D2728,Artslister!$A$1:$W$99,8,FALSE)</f>
        <v>Sapindales</v>
      </c>
      <c r="S2728" t="str">
        <f>VLOOKUP($D2728,Artslister!$A$1:$W$99,9,FALSE)</f>
        <v>Sapindaceae</v>
      </c>
      <c r="T2728" t="str">
        <f>VLOOKUP($D2728,Artslister!$A$1:$W$99,10,FALSE)</f>
        <v>Acer</v>
      </c>
      <c r="U2728" t="str">
        <f>VLOOKUP($D2728,Artslister!$A$1:$W$99,11,FALSE)</f>
        <v>platanoides</v>
      </c>
      <c r="V2728">
        <f>VLOOKUP($D2728,Artslister!$A$1:$W$99,12,FALSE)</f>
        <v>0</v>
      </c>
      <c r="W2728" t="str">
        <f>VLOOKUP($D2728,Artslister!$A$1:$W$99,13,FALSE)</f>
        <v>L.</v>
      </c>
      <c r="X2728" t="e">
        <f>VLOOKUP($D2728,Artslister!$A$1:$W$99,15,FALSE)</f>
        <v>#REF!</v>
      </c>
      <c r="Y2728" t="e">
        <f>VLOOKUP($D2728,Artslister!$A$1:$W$99,17,FALSE)</f>
        <v>#N/A</v>
      </c>
    </row>
    <row r="2729" spans="1:25" hidden="1" x14ac:dyDescent="0.3">
      <c r="A2729" s="20" t="s">
        <v>114</v>
      </c>
      <c r="B2729" s="20">
        <v>2022</v>
      </c>
      <c r="C2729" t="s">
        <v>1491</v>
      </c>
      <c r="D2729" t="s">
        <v>1941</v>
      </c>
      <c r="E2729">
        <v>1</v>
      </c>
      <c r="H2729">
        <v>1</v>
      </c>
      <c r="L2729" t="str">
        <f>VLOOKUP($D2729,Artslister!$A$1:$W$99,2,FALSE)</f>
        <v>Rubus saxatilis</v>
      </c>
      <c r="M2729" t="str">
        <f>VLOOKUP($D2729,Artslister!$A$1:$W$99,3,FALSE)</f>
        <v>103450</v>
      </c>
      <c r="N2729" t="str">
        <f>VLOOKUP($D2729,Artslister!$A$1:$W$99,4,FALSE)</f>
        <v>63410</v>
      </c>
      <c r="O2729" t="str">
        <f>VLOOKUP($D2729,Artslister!$A$1:$W$99,5,FALSE)</f>
        <v>Plantae</v>
      </c>
      <c r="P2729" t="str">
        <f>VLOOKUP($D2729,Artslister!$A$1:$W$99,6,FALSE)</f>
        <v>Magnoliophyta</v>
      </c>
      <c r="Q2729" t="str">
        <f>VLOOKUP($D2729,Artslister!$A$1:$W$99,7,FALSE)</f>
        <v>Eudicots</v>
      </c>
      <c r="R2729" t="str">
        <f>VLOOKUP($D2729,Artslister!$A$1:$W$99,8,FALSE)</f>
        <v>Rosales</v>
      </c>
      <c r="S2729" t="str">
        <f>VLOOKUP($D2729,Artslister!$A$1:$W$99,9,FALSE)</f>
        <v>Rosaceae</v>
      </c>
      <c r="T2729" t="str">
        <f>VLOOKUP($D2729,Artslister!$A$1:$W$99,10,FALSE)</f>
        <v>Rubus</v>
      </c>
      <c r="U2729" t="str">
        <f>VLOOKUP($D2729,Artslister!$A$1:$W$99,11,FALSE)</f>
        <v>saxatilis</v>
      </c>
      <c r="V2729">
        <f>VLOOKUP($D2729,Artslister!$A$1:$W$99,12,FALSE)</f>
        <v>0</v>
      </c>
      <c r="W2729" t="str">
        <f>VLOOKUP($D2729,Artslister!$A$1:$W$99,13,FALSE)</f>
        <v>L.</v>
      </c>
      <c r="X2729" t="e">
        <f>VLOOKUP($D2729,Artslister!$A$1:$W$99,15,FALSE)</f>
        <v>#REF!</v>
      </c>
      <c r="Y2729" t="e">
        <f>VLOOKUP($D2729,Artslister!$A$1:$W$99,17,FALSE)</f>
        <v>#N/A</v>
      </c>
    </row>
    <row r="2730" spans="1:25" hidden="1" x14ac:dyDescent="0.3">
      <c r="A2730" s="20" t="s">
        <v>114</v>
      </c>
      <c r="B2730" s="20">
        <v>2023</v>
      </c>
      <c r="C2730" s="20" t="s">
        <v>1491</v>
      </c>
      <c r="D2730" s="20" t="s">
        <v>1941</v>
      </c>
      <c r="E2730" s="20">
        <v>1</v>
      </c>
      <c r="I2730">
        <v>1</v>
      </c>
      <c r="K2730" s="20"/>
      <c r="L2730" t="str">
        <f>VLOOKUP($D2730,Artslister!$A$1:$W$99,2,FALSE)</f>
        <v>Rubus saxatilis</v>
      </c>
      <c r="M2730" t="str">
        <f>VLOOKUP($D2730,Artslister!$A$1:$W$99,3,FALSE)</f>
        <v>103450</v>
      </c>
      <c r="N2730" t="str">
        <f>VLOOKUP($D2730,Artslister!$A$1:$W$99,4,FALSE)</f>
        <v>63410</v>
      </c>
      <c r="O2730" t="str">
        <f>VLOOKUP($D2730,Artslister!$A$1:$W$99,5,FALSE)</f>
        <v>Plantae</v>
      </c>
      <c r="P2730" t="str">
        <f>VLOOKUP($D2730,Artslister!$A$1:$W$99,6,FALSE)</f>
        <v>Magnoliophyta</v>
      </c>
      <c r="Q2730" t="str">
        <f>VLOOKUP($D2730,Artslister!$A$1:$W$99,7,FALSE)</f>
        <v>Eudicots</v>
      </c>
      <c r="R2730" t="str">
        <f>VLOOKUP($D2730,Artslister!$A$1:$W$99,8,FALSE)</f>
        <v>Rosales</v>
      </c>
      <c r="S2730" t="str">
        <f>VLOOKUP($D2730,Artslister!$A$1:$W$99,9,FALSE)</f>
        <v>Rosaceae</v>
      </c>
      <c r="T2730" t="str">
        <f>VLOOKUP($D2730,Artslister!$A$1:$W$99,10,FALSE)</f>
        <v>Rubus</v>
      </c>
      <c r="U2730" t="str">
        <f>VLOOKUP($D2730,Artslister!$A$1:$W$99,11,FALSE)</f>
        <v>saxatilis</v>
      </c>
      <c r="V2730">
        <f>VLOOKUP($D2730,Artslister!$A$1:$W$99,12,FALSE)</f>
        <v>0</v>
      </c>
      <c r="W2730" t="str">
        <f>VLOOKUP($D2730,Artslister!$A$1:$W$99,13,FALSE)</f>
        <v>L.</v>
      </c>
      <c r="X2730" t="e">
        <f>VLOOKUP($D2730,Artslister!$A$1:$W$99,15,FALSE)</f>
        <v>#REF!</v>
      </c>
      <c r="Y2730" t="e">
        <f>VLOOKUP($D2730,Artslister!$A$1:$W$99,17,FALSE)</f>
        <v>#N/A</v>
      </c>
    </row>
    <row r="2731" spans="1:25" hidden="1" x14ac:dyDescent="0.3">
      <c r="A2731" s="20" t="s">
        <v>114</v>
      </c>
      <c r="B2731" s="20">
        <v>2020</v>
      </c>
      <c r="C2731" s="20" t="s">
        <v>1492</v>
      </c>
      <c r="D2731" s="20" t="s">
        <v>1943</v>
      </c>
      <c r="E2731" s="20">
        <v>10</v>
      </c>
      <c r="J2731" s="20"/>
      <c r="L2731" t="str">
        <f>VLOOKUP($D2731,Artslister!$A$1:$W$99,2,FALSE)</f>
        <v>Berberis vulgaris</v>
      </c>
      <c r="M2731" t="str">
        <f>VLOOKUP($D2731,Artslister!$A$1:$W$99,3,FALSE)</f>
        <v>102996</v>
      </c>
      <c r="N2731" t="str">
        <f>VLOOKUP($D2731,Artslister!$A$1:$W$99,4,FALSE)</f>
        <v>62956</v>
      </c>
      <c r="O2731" t="str">
        <f>VLOOKUP($D2731,Artslister!$A$1:$W$99,5,FALSE)</f>
        <v>Plantae</v>
      </c>
      <c r="P2731" t="str">
        <f>VLOOKUP($D2731,Artslister!$A$1:$W$99,6,FALSE)</f>
        <v>Magnoliophyta</v>
      </c>
      <c r="Q2731" t="str">
        <f>VLOOKUP($D2731,Artslister!$A$1:$W$99,7,FALSE)</f>
        <v>Eudicots</v>
      </c>
      <c r="R2731" t="str">
        <f>VLOOKUP($D2731,Artslister!$A$1:$W$99,8,FALSE)</f>
        <v>Ranunculales</v>
      </c>
      <c r="S2731" t="str">
        <f>VLOOKUP($D2731,Artslister!$A$1:$W$99,9,FALSE)</f>
        <v>Berberidaceae</v>
      </c>
      <c r="T2731" t="str">
        <f>VLOOKUP($D2731,Artslister!$A$1:$W$99,10,FALSE)</f>
        <v>Berberis</v>
      </c>
      <c r="U2731" t="str">
        <f>VLOOKUP($D2731,Artslister!$A$1:$W$99,11,FALSE)</f>
        <v>vulgaris</v>
      </c>
      <c r="V2731">
        <f>VLOOKUP($D2731,Artslister!$A$1:$W$99,12,FALSE)</f>
        <v>0</v>
      </c>
      <c r="W2731" t="str">
        <f>VLOOKUP($D2731,Artslister!$A$1:$W$99,13,FALSE)</f>
        <v>L.</v>
      </c>
      <c r="X2731" t="e">
        <f>VLOOKUP($D2731,Artslister!$A$1:$W$99,15,FALSE)</f>
        <v>#REF!</v>
      </c>
      <c r="Y2731" t="e">
        <f>VLOOKUP($D2731,Artslister!$A$1:$W$99,17,FALSE)</f>
        <v>#N/A</v>
      </c>
    </row>
    <row r="2732" spans="1:25" hidden="1" x14ac:dyDescent="0.3">
      <c r="A2732" s="20" t="s">
        <v>114</v>
      </c>
      <c r="B2732" s="20">
        <v>2021</v>
      </c>
      <c r="C2732" s="20" t="s">
        <v>1492</v>
      </c>
      <c r="D2732" s="20" t="s">
        <v>1943</v>
      </c>
      <c r="E2732" s="20">
        <v>5</v>
      </c>
      <c r="J2732" s="20"/>
      <c r="L2732" t="str">
        <f>VLOOKUP($D2732,Artslister!$A$1:$W$99,2,FALSE)</f>
        <v>Berberis vulgaris</v>
      </c>
      <c r="M2732" t="str">
        <f>VLOOKUP($D2732,Artslister!$A$1:$W$99,3,FALSE)</f>
        <v>102996</v>
      </c>
      <c r="N2732" t="str">
        <f>VLOOKUP($D2732,Artslister!$A$1:$W$99,4,FALSE)</f>
        <v>62956</v>
      </c>
      <c r="O2732" t="str">
        <f>VLOOKUP($D2732,Artslister!$A$1:$W$99,5,FALSE)</f>
        <v>Plantae</v>
      </c>
      <c r="P2732" t="str">
        <f>VLOOKUP($D2732,Artslister!$A$1:$W$99,6,FALSE)</f>
        <v>Magnoliophyta</v>
      </c>
      <c r="Q2732" t="str">
        <f>VLOOKUP($D2732,Artslister!$A$1:$W$99,7,FALSE)</f>
        <v>Eudicots</v>
      </c>
      <c r="R2732" t="str">
        <f>VLOOKUP($D2732,Artslister!$A$1:$W$99,8,FALSE)</f>
        <v>Ranunculales</v>
      </c>
      <c r="S2732" t="str">
        <f>VLOOKUP($D2732,Artslister!$A$1:$W$99,9,FALSE)</f>
        <v>Berberidaceae</v>
      </c>
      <c r="T2732" t="str">
        <f>VLOOKUP($D2732,Artslister!$A$1:$W$99,10,FALSE)</f>
        <v>Berberis</v>
      </c>
      <c r="U2732" t="str">
        <f>VLOOKUP($D2732,Artslister!$A$1:$W$99,11,FALSE)</f>
        <v>vulgaris</v>
      </c>
      <c r="V2732">
        <f>VLOOKUP($D2732,Artslister!$A$1:$W$99,12,FALSE)</f>
        <v>0</v>
      </c>
      <c r="W2732" t="str">
        <f>VLOOKUP($D2732,Artslister!$A$1:$W$99,13,FALSE)</f>
        <v>L.</v>
      </c>
      <c r="X2732" t="e">
        <f>VLOOKUP($D2732,Artslister!$A$1:$W$99,15,FALSE)</f>
        <v>#REF!</v>
      </c>
      <c r="Y2732" t="e">
        <f>VLOOKUP($D2732,Artslister!$A$1:$W$99,17,FALSE)</f>
        <v>#N/A</v>
      </c>
    </row>
    <row r="2733" spans="1:25" hidden="1" x14ac:dyDescent="0.3">
      <c r="A2733" s="20" t="s">
        <v>114</v>
      </c>
      <c r="B2733" s="20">
        <v>2022</v>
      </c>
      <c r="C2733" t="s">
        <v>1492</v>
      </c>
      <c r="D2733" t="s">
        <v>1943</v>
      </c>
      <c r="E2733">
        <v>5</v>
      </c>
      <c r="L2733" t="str">
        <f>VLOOKUP($D2733,Artslister!$A$1:$W$99,2,FALSE)</f>
        <v>Berberis vulgaris</v>
      </c>
      <c r="M2733" t="str">
        <f>VLOOKUP($D2733,Artslister!$A$1:$W$99,3,FALSE)</f>
        <v>102996</v>
      </c>
      <c r="N2733" t="str">
        <f>VLOOKUP($D2733,Artslister!$A$1:$W$99,4,FALSE)</f>
        <v>62956</v>
      </c>
      <c r="O2733" t="str">
        <f>VLOOKUP($D2733,Artslister!$A$1:$W$99,5,FALSE)</f>
        <v>Plantae</v>
      </c>
      <c r="P2733" t="str">
        <f>VLOOKUP($D2733,Artslister!$A$1:$W$99,6,FALSE)</f>
        <v>Magnoliophyta</v>
      </c>
      <c r="Q2733" t="str">
        <f>VLOOKUP($D2733,Artslister!$A$1:$W$99,7,FALSE)</f>
        <v>Eudicots</v>
      </c>
      <c r="R2733" t="str">
        <f>VLOOKUP($D2733,Artslister!$A$1:$W$99,8,FALSE)</f>
        <v>Ranunculales</v>
      </c>
      <c r="S2733" t="str">
        <f>VLOOKUP($D2733,Artslister!$A$1:$W$99,9,FALSE)</f>
        <v>Berberidaceae</v>
      </c>
      <c r="T2733" t="str">
        <f>VLOOKUP($D2733,Artslister!$A$1:$W$99,10,FALSE)</f>
        <v>Berberis</v>
      </c>
      <c r="U2733" t="str">
        <f>VLOOKUP($D2733,Artslister!$A$1:$W$99,11,FALSE)</f>
        <v>vulgaris</v>
      </c>
      <c r="V2733">
        <f>VLOOKUP($D2733,Artslister!$A$1:$W$99,12,FALSE)</f>
        <v>0</v>
      </c>
      <c r="W2733" t="str">
        <f>VLOOKUP($D2733,Artslister!$A$1:$W$99,13,FALSE)</f>
        <v>L.</v>
      </c>
      <c r="X2733" t="e">
        <f>VLOOKUP($D2733,Artslister!$A$1:$W$99,15,FALSE)</f>
        <v>#REF!</v>
      </c>
      <c r="Y2733" t="e">
        <f>VLOOKUP($D2733,Artslister!$A$1:$W$99,17,FALSE)</f>
        <v>#N/A</v>
      </c>
    </row>
    <row r="2734" spans="1:25" hidden="1" x14ac:dyDescent="0.3">
      <c r="A2734" s="20" t="s">
        <v>114</v>
      </c>
      <c r="B2734" s="20">
        <v>2023</v>
      </c>
      <c r="C2734" s="20" t="s">
        <v>1492</v>
      </c>
      <c r="D2734" s="20" t="s">
        <v>1943</v>
      </c>
      <c r="E2734" s="20">
        <v>10</v>
      </c>
      <c r="J2734">
        <v>1</v>
      </c>
      <c r="K2734" s="20"/>
      <c r="L2734" t="str">
        <f>VLOOKUP($D2734,Artslister!$A$1:$W$99,2,FALSE)</f>
        <v>Berberis vulgaris</v>
      </c>
      <c r="M2734" t="str">
        <f>VLOOKUP($D2734,Artslister!$A$1:$W$99,3,FALSE)</f>
        <v>102996</v>
      </c>
      <c r="N2734" t="str">
        <f>VLOOKUP($D2734,Artslister!$A$1:$W$99,4,FALSE)</f>
        <v>62956</v>
      </c>
      <c r="O2734" t="str">
        <f>VLOOKUP($D2734,Artslister!$A$1:$W$99,5,FALSE)</f>
        <v>Plantae</v>
      </c>
      <c r="P2734" t="str">
        <f>VLOOKUP($D2734,Artslister!$A$1:$W$99,6,FALSE)</f>
        <v>Magnoliophyta</v>
      </c>
      <c r="Q2734" t="str">
        <f>VLOOKUP($D2734,Artslister!$A$1:$W$99,7,FALSE)</f>
        <v>Eudicots</v>
      </c>
      <c r="R2734" t="str">
        <f>VLOOKUP($D2734,Artslister!$A$1:$W$99,8,FALSE)</f>
        <v>Ranunculales</v>
      </c>
      <c r="S2734" t="str">
        <f>VLOOKUP($D2734,Artslister!$A$1:$W$99,9,FALSE)</f>
        <v>Berberidaceae</v>
      </c>
      <c r="T2734" t="str">
        <f>VLOOKUP($D2734,Artslister!$A$1:$W$99,10,FALSE)</f>
        <v>Berberis</v>
      </c>
      <c r="U2734" t="str">
        <f>VLOOKUP($D2734,Artslister!$A$1:$W$99,11,FALSE)</f>
        <v>vulgaris</v>
      </c>
      <c r="V2734">
        <f>VLOOKUP($D2734,Artslister!$A$1:$W$99,12,FALSE)</f>
        <v>0</v>
      </c>
      <c r="W2734" t="str">
        <f>VLOOKUP($D2734,Artslister!$A$1:$W$99,13,FALSE)</f>
        <v>L.</v>
      </c>
      <c r="X2734" t="e">
        <f>VLOOKUP($D2734,Artslister!$A$1:$W$99,15,FALSE)</f>
        <v>#REF!</v>
      </c>
      <c r="Y2734" t="e">
        <f>VLOOKUP($D2734,Artslister!$A$1:$W$99,17,FALSE)</f>
        <v>#N/A</v>
      </c>
    </row>
    <row r="2735" spans="1:25" hidden="1" x14ac:dyDescent="0.3">
      <c r="A2735" s="20" t="s">
        <v>114</v>
      </c>
      <c r="B2735" s="20">
        <v>2023</v>
      </c>
      <c r="C2735" s="20" t="s">
        <v>1492</v>
      </c>
      <c r="D2735" s="20" t="s">
        <v>1936</v>
      </c>
      <c r="E2735" s="20">
        <v>1</v>
      </c>
      <c r="I2735">
        <v>1</v>
      </c>
      <c r="K2735" s="20"/>
      <c r="L2735" t="str">
        <f>VLOOKUP($D2735,Artslister!$A$1:$W$99,2,FALSE)</f>
        <v>Cotoneaster integerrimus</v>
      </c>
      <c r="M2735" t="str">
        <f>VLOOKUP($D2735,Artslister!$A$1:$W$99,3,FALSE)</f>
        <v>103276</v>
      </c>
      <c r="N2735" t="str">
        <f>VLOOKUP($D2735,Artslister!$A$1:$W$99,4,FALSE)</f>
        <v>132025</v>
      </c>
      <c r="O2735" t="str">
        <f>VLOOKUP($D2735,Artslister!$A$1:$W$99,5,FALSE)</f>
        <v>Plantae</v>
      </c>
      <c r="P2735" t="str">
        <f>VLOOKUP($D2735,Artslister!$A$1:$W$99,6,FALSE)</f>
        <v>Magnoliophyta</v>
      </c>
      <c r="Q2735" t="str">
        <f>VLOOKUP($D2735,Artslister!$A$1:$W$99,7,FALSE)</f>
        <v>Eudicots</v>
      </c>
      <c r="R2735" t="str">
        <f>VLOOKUP($D2735,Artslister!$A$1:$W$99,8,FALSE)</f>
        <v>Rosales</v>
      </c>
      <c r="S2735" t="str">
        <f>VLOOKUP($D2735,Artslister!$A$1:$W$99,9,FALSE)</f>
        <v>Rosaceae</v>
      </c>
      <c r="T2735" t="str">
        <f>VLOOKUP($D2735,Artslister!$A$1:$W$99,10,FALSE)</f>
        <v>Cotoneaster</v>
      </c>
      <c r="U2735" t="str">
        <f>VLOOKUP($D2735,Artslister!$A$1:$W$99,11,FALSE)</f>
        <v>integerrimus</v>
      </c>
      <c r="V2735">
        <f>VLOOKUP($D2735,Artslister!$A$1:$W$99,12,FALSE)</f>
        <v>0</v>
      </c>
      <c r="W2735" t="str">
        <f>VLOOKUP($D2735,Artslister!$A$1:$W$99,13,FALSE)</f>
        <v>Medik.</v>
      </c>
      <c r="X2735" t="e">
        <f>VLOOKUP($D2735,Artslister!$A$1:$W$99,15,FALSE)</f>
        <v>#REF!</v>
      </c>
      <c r="Y2735" t="e">
        <f>VLOOKUP($D2735,Artslister!$A$1:$W$99,17,FALSE)</f>
        <v>#N/A</v>
      </c>
    </row>
    <row r="2736" spans="1:25" hidden="1" x14ac:dyDescent="0.3">
      <c r="A2736" s="20" t="s">
        <v>114</v>
      </c>
      <c r="B2736" s="20">
        <v>2020</v>
      </c>
      <c r="C2736" s="20" t="s">
        <v>1492</v>
      </c>
      <c r="D2736" s="20" t="s">
        <v>1945</v>
      </c>
      <c r="E2736" s="20">
        <v>1</v>
      </c>
      <c r="F2736">
        <v>1</v>
      </c>
      <c r="J2736" s="20"/>
      <c r="L2736" t="str">
        <f>VLOOKUP($D2736,Artslister!$A$1:$W$99,2,FALSE)</f>
        <v>Filipendula vulgaris</v>
      </c>
      <c r="M2736" t="str">
        <f>VLOOKUP($D2736,Artslister!$A$1:$W$99,3,FALSE)</f>
        <v>103311</v>
      </c>
      <c r="N2736" t="str">
        <f>VLOOKUP($D2736,Artslister!$A$1:$W$99,4,FALSE)</f>
        <v>133275</v>
      </c>
      <c r="O2736" t="str">
        <f>VLOOKUP($D2736,Artslister!$A$1:$W$99,5,FALSE)</f>
        <v>Plantae</v>
      </c>
      <c r="P2736" t="str">
        <f>VLOOKUP($D2736,Artslister!$A$1:$W$99,6,FALSE)</f>
        <v>Magnoliophyta</v>
      </c>
      <c r="Q2736" t="str">
        <f>VLOOKUP($D2736,Artslister!$A$1:$W$99,7,FALSE)</f>
        <v>Eudicots</v>
      </c>
      <c r="R2736" t="str">
        <f>VLOOKUP($D2736,Artslister!$A$1:$W$99,8,FALSE)</f>
        <v>Rosales</v>
      </c>
      <c r="S2736" t="str">
        <f>VLOOKUP($D2736,Artslister!$A$1:$W$99,9,FALSE)</f>
        <v>Rosaceae</v>
      </c>
      <c r="T2736" t="str">
        <f>VLOOKUP($D2736,Artslister!$A$1:$W$99,10,FALSE)</f>
        <v>Filipendula</v>
      </c>
      <c r="U2736" t="str">
        <f>VLOOKUP($D2736,Artslister!$A$1:$W$99,11,FALSE)</f>
        <v>vulgaris</v>
      </c>
      <c r="V2736">
        <f>VLOOKUP($D2736,Artslister!$A$1:$W$99,12,FALSE)</f>
        <v>0</v>
      </c>
      <c r="W2736" t="str">
        <f>VLOOKUP($D2736,Artslister!$A$1:$W$99,13,FALSE)</f>
        <v>Moench</v>
      </c>
      <c r="X2736" t="e">
        <f>VLOOKUP($D2736,Artslister!$A$1:$W$99,15,FALSE)</f>
        <v>#REF!</v>
      </c>
      <c r="Y2736" t="e">
        <f>VLOOKUP($D2736,Artslister!$A$1:$W$99,17,FALSE)</f>
        <v>#N/A</v>
      </c>
    </row>
    <row r="2737" spans="1:25" hidden="1" x14ac:dyDescent="0.3">
      <c r="A2737" t="s">
        <v>114</v>
      </c>
      <c r="B2737">
        <v>2022</v>
      </c>
      <c r="C2737" t="s">
        <v>1492</v>
      </c>
      <c r="D2737" t="s">
        <v>1997</v>
      </c>
      <c r="E2737">
        <v>30</v>
      </c>
      <c r="G2737">
        <v>1</v>
      </c>
      <c r="I2737">
        <v>1</v>
      </c>
      <c r="L2737" t="str">
        <f>VLOOKUP($D2737,Artslister!$A$1:$W$99,2,FALSE)</f>
        <v>Lonicera xylosteum</v>
      </c>
      <c r="M2737">
        <f>VLOOKUP($D2737,Artslister!$A$1:$W$99,3,FALSE)</f>
        <v>101719</v>
      </c>
      <c r="N2737">
        <f>VLOOKUP($D2737,Artslister!$A$1:$W$99,4,FALSE)</f>
        <v>0</v>
      </c>
      <c r="O2737" t="str">
        <f>VLOOKUP($D2737,Artslister!$A$1:$W$99,5,FALSE)</f>
        <v>Plantae</v>
      </c>
      <c r="P2737" t="str">
        <f>VLOOKUP($D2737,Artslister!$A$1:$W$99,6,FALSE)</f>
        <v>Magnoliophyta</v>
      </c>
      <c r="Q2737" t="str">
        <f>VLOOKUP($D2737,Artslister!$A$1:$W$99,7,FALSE)</f>
        <v>Eudicots</v>
      </c>
      <c r="R2737" t="str">
        <f>VLOOKUP($D2737,Artslister!$A$1:$W$99,8,FALSE)</f>
        <v>Dipsacales</v>
      </c>
      <c r="S2737" t="str">
        <f>VLOOKUP($D2737,Artslister!$A$1:$W$99,9,FALSE)</f>
        <v>Caprifoliaceae</v>
      </c>
      <c r="T2737" t="str">
        <f>VLOOKUP($D2737,Artslister!$A$1:$W$99,10,FALSE)</f>
        <v>Lonicera</v>
      </c>
      <c r="U2737" t="str">
        <f>VLOOKUP($D2737,Artslister!$A$1:$W$99,11,FALSE)</f>
        <v>xylosteum</v>
      </c>
      <c r="V2737">
        <f>VLOOKUP($D2737,Artslister!$A$1:$W$99,12,FALSE)</f>
        <v>0</v>
      </c>
      <c r="W2737" t="str">
        <f>VLOOKUP($D2737,Artslister!$A$1:$W$99,13,FALSE)</f>
        <v>L.</v>
      </c>
      <c r="X2737" t="e">
        <f>VLOOKUP($D2737,Artslister!$A$1:$W$99,15,FALSE)</f>
        <v>#REF!</v>
      </c>
      <c r="Y2737" t="e">
        <f>VLOOKUP($D2737,Artslister!$A$1:$W$99,17,FALSE)</f>
        <v>#N/A</v>
      </c>
    </row>
    <row r="2738" spans="1:25" hidden="1" x14ac:dyDescent="0.3">
      <c r="A2738" s="20" t="s">
        <v>114</v>
      </c>
      <c r="B2738" s="20">
        <v>2023</v>
      </c>
      <c r="C2738" s="20" t="s">
        <v>1492</v>
      </c>
      <c r="D2738" s="20" t="s">
        <v>1997</v>
      </c>
      <c r="E2738" s="20">
        <v>20</v>
      </c>
      <c r="J2738">
        <v>1</v>
      </c>
      <c r="K2738" s="20"/>
      <c r="L2738" t="str">
        <f>VLOOKUP($D2738,Artslister!$A$1:$W$99,2,FALSE)</f>
        <v>Lonicera xylosteum</v>
      </c>
      <c r="M2738">
        <f>VLOOKUP($D2738,Artslister!$A$1:$W$99,3,FALSE)</f>
        <v>101719</v>
      </c>
      <c r="N2738">
        <f>VLOOKUP($D2738,Artslister!$A$1:$W$99,4,FALSE)</f>
        <v>0</v>
      </c>
      <c r="O2738" t="str">
        <f>VLOOKUP($D2738,Artslister!$A$1:$W$99,5,FALSE)</f>
        <v>Plantae</v>
      </c>
      <c r="P2738" t="str">
        <f>VLOOKUP($D2738,Artslister!$A$1:$W$99,6,FALSE)</f>
        <v>Magnoliophyta</v>
      </c>
      <c r="Q2738" t="str">
        <f>VLOOKUP($D2738,Artslister!$A$1:$W$99,7,FALSE)</f>
        <v>Eudicots</v>
      </c>
      <c r="R2738" t="str">
        <f>VLOOKUP($D2738,Artslister!$A$1:$W$99,8,FALSE)</f>
        <v>Dipsacales</v>
      </c>
      <c r="S2738" t="str">
        <f>VLOOKUP($D2738,Artslister!$A$1:$W$99,9,FALSE)</f>
        <v>Caprifoliaceae</v>
      </c>
      <c r="T2738" t="str">
        <f>VLOOKUP($D2738,Artslister!$A$1:$W$99,10,FALSE)</f>
        <v>Lonicera</v>
      </c>
      <c r="U2738" t="str">
        <f>VLOOKUP($D2738,Artslister!$A$1:$W$99,11,FALSE)</f>
        <v>xylosteum</v>
      </c>
      <c r="V2738">
        <f>VLOOKUP($D2738,Artslister!$A$1:$W$99,12,FALSE)</f>
        <v>0</v>
      </c>
      <c r="W2738" t="str">
        <f>VLOOKUP($D2738,Artslister!$A$1:$W$99,13,FALSE)</f>
        <v>L.</v>
      </c>
      <c r="X2738" t="e">
        <f>VLOOKUP($D2738,Artslister!$A$1:$W$99,15,FALSE)</f>
        <v>#REF!</v>
      </c>
      <c r="Y2738" t="e">
        <f>VLOOKUP($D2738,Artslister!$A$1:$W$99,17,FALSE)</f>
        <v>#N/A</v>
      </c>
    </row>
    <row r="2739" spans="1:25" hidden="1" x14ac:dyDescent="0.3">
      <c r="A2739" s="20" t="s">
        <v>114</v>
      </c>
      <c r="B2739" s="20">
        <v>2021</v>
      </c>
      <c r="C2739" s="20" t="s">
        <v>1492</v>
      </c>
      <c r="D2739" t="s">
        <v>1998</v>
      </c>
      <c r="E2739" s="20">
        <v>30</v>
      </c>
      <c r="G2739">
        <v>1</v>
      </c>
      <c r="J2739" s="20"/>
      <c r="L2739" t="str">
        <f>VLOOKUP($D2739,Artslister!$A$1:$W$99,2,FALSE)</f>
        <v>Cotoneaster sp.</v>
      </c>
      <c r="M2739" t="str">
        <f>VLOOKUP($D2739,Artslister!$A$1:$W$99,3,FALSE)</f>
        <v>103268</v>
      </c>
      <c r="N2739" t="str">
        <f>VLOOKUP($D2739,Artslister!$A$1:$W$99,4,FALSE)</f>
        <v>63228</v>
      </c>
      <c r="O2739" t="str">
        <f>VLOOKUP($D2739,Artslister!$A$1:$W$99,5,FALSE)</f>
        <v>Plantae</v>
      </c>
      <c r="P2739" t="str">
        <f>VLOOKUP($D2739,Artslister!$A$1:$W$99,6,FALSE)</f>
        <v>Magnoliophyta</v>
      </c>
      <c r="Q2739" t="str">
        <f>VLOOKUP($D2739,Artslister!$A$1:$W$99,7,FALSE)</f>
        <v>Eudicots</v>
      </c>
      <c r="R2739" t="str">
        <f>VLOOKUP($D2739,Artslister!$A$1:$W$99,8,FALSE)</f>
        <v>Rosales</v>
      </c>
      <c r="S2739" t="str">
        <f>VLOOKUP($D2739,Artslister!$A$1:$W$99,9,FALSE)</f>
        <v>Rosaceae</v>
      </c>
      <c r="T2739" t="str">
        <f>VLOOKUP($D2739,Artslister!$A$1:$W$99,10,FALSE)</f>
        <v>Cotoneaster</v>
      </c>
      <c r="U2739">
        <f>VLOOKUP($D2739,Artslister!$A$1:$W$99,11,FALSE)</f>
        <v>0</v>
      </c>
      <c r="V2739">
        <f>VLOOKUP($D2739,Artslister!$A$1:$W$99,12,FALSE)</f>
        <v>0</v>
      </c>
      <c r="W2739" t="str">
        <f>VLOOKUP($D2739,Artslister!$A$1:$W$99,13,FALSE)</f>
        <v>Medik.</v>
      </c>
      <c r="X2739" t="e">
        <f>VLOOKUP($D2739,Artslister!$A$1:$W$99,15,FALSE)</f>
        <v>#REF!</v>
      </c>
      <c r="Y2739" t="e">
        <f>VLOOKUP($D2739,Artslister!$A$1:$W$99,17,FALSE)</f>
        <v>#N/A</v>
      </c>
    </row>
    <row r="2740" spans="1:25" hidden="1" x14ac:dyDescent="0.3">
      <c r="A2740" s="20" t="s">
        <v>114</v>
      </c>
      <c r="B2740" s="20">
        <v>2020</v>
      </c>
      <c r="C2740" s="20" t="s">
        <v>1492</v>
      </c>
      <c r="D2740" s="20" t="s">
        <v>667</v>
      </c>
      <c r="E2740" s="20">
        <v>2</v>
      </c>
      <c r="J2740" s="20"/>
      <c r="L2740" t="str">
        <f>VLOOKUP($D2740,Artslister!$A$1:$W$99,2,FALSE)</f>
        <v>Sorbus aucuparia</v>
      </c>
      <c r="M2740" t="str">
        <f>VLOOKUP($D2740,Artslister!$A$1:$W$99,3,FALSE)</f>
        <v>103483</v>
      </c>
      <c r="N2740" t="str">
        <f>VLOOKUP($D2740,Artslister!$A$1:$W$99,4,FALSE)</f>
        <v>137885</v>
      </c>
      <c r="O2740" t="str">
        <f>VLOOKUP($D2740,Artslister!$A$1:$W$99,5,FALSE)</f>
        <v>Plantae</v>
      </c>
      <c r="P2740" t="str">
        <f>VLOOKUP($D2740,Artslister!$A$1:$W$99,6,FALSE)</f>
        <v>Magnoliophyta</v>
      </c>
      <c r="Q2740" t="str">
        <f>VLOOKUP($D2740,Artslister!$A$1:$W$99,7,FALSE)</f>
        <v>Eudicots</v>
      </c>
      <c r="R2740" t="str">
        <f>VLOOKUP($D2740,Artslister!$A$1:$W$99,8,FALSE)</f>
        <v>Rosales</v>
      </c>
      <c r="S2740" t="str">
        <f>VLOOKUP($D2740,Artslister!$A$1:$W$99,9,FALSE)</f>
        <v>Rosaceae</v>
      </c>
      <c r="T2740" t="str">
        <f>VLOOKUP($D2740,Artslister!$A$1:$W$99,10,FALSE)</f>
        <v>Sorbus</v>
      </c>
      <c r="U2740" t="str">
        <f>VLOOKUP($D2740,Artslister!$A$1:$W$99,11,FALSE)</f>
        <v>aucuparia</v>
      </c>
      <c r="V2740">
        <f>VLOOKUP($D2740,Artslister!$A$1:$W$99,12,FALSE)</f>
        <v>0</v>
      </c>
      <c r="W2740" t="str">
        <f>VLOOKUP($D2740,Artslister!$A$1:$W$99,13,FALSE)</f>
        <v>L.</v>
      </c>
      <c r="X2740" t="e">
        <f>VLOOKUP($D2740,Artslister!$A$1:$W$99,15,FALSE)</f>
        <v>#REF!</v>
      </c>
      <c r="Y2740" t="e">
        <f>VLOOKUP($D2740,Artslister!$A$1:$W$99,17,FALSE)</f>
        <v>#N/A</v>
      </c>
    </row>
    <row r="2741" spans="1:25" hidden="1" x14ac:dyDescent="0.3">
      <c r="A2741" s="20" t="s">
        <v>114</v>
      </c>
      <c r="B2741" s="20">
        <v>2021</v>
      </c>
      <c r="C2741" s="20" t="s">
        <v>1492</v>
      </c>
      <c r="D2741" s="20" t="s">
        <v>667</v>
      </c>
      <c r="E2741" s="20">
        <v>2</v>
      </c>
      <c r="J2741" s="20"/>
      <c r="L2741" t="str">
        <f>VLOOKUP($D2741,Artslister!$A$1:$W$99,2,FALSE)</f>
        <v>Sorbus aucuparia</v>
      </c>
      <c r="M2741" t="str">
        <f>VLOOKUP($D2741,Artslister!$A$1:$W$99,3,FALSE)</f>
        <v>103483</v>
      </c>
      <c r="N2741" t="str">
        <f>VLOOKUP($D2741,Artslister!$A$1:$W$99,4,FALSE)</f>
        <v>137885</v>
      </c>
      <c r="O2741" t="str">
        <f>VLOOKUP($D2741,Artslister!$A$1:$W$99,5,FALSE)</f>
        <v>Plantae</v>
      </c>
      <c r="P2741" t="str">
        <f>VLOOKUP($D2741,Artslister!$A$1:$W$99,6,FALSE)</f>
        <v>Magnoliophyta</v>
      </c>
      <c r="Q2741" t="str">
        <f>VLOOKUP($D2741,Artslister!$A$1:$W$99,7,FALSE)</f>
        <v>Eudicots</v>
      </c>
      <c r="R2741" t="str">
        <f>VLOOKUP($D2741,Artslister!$A$1:$W$99,8,FALSE)</f>
        <v>Rosales</v>
      </c>
      <c r="S2741" t="str">
        <f>VLOOKUP($D2741,Artslister!$A$1:$W$99,9,FALSE)</f>
        <v>Rosaceae</v>
      </c>
      <c r="T2741" t="str">
        <f>VLOOKUP($D2741,Artslister!$A$1:$W$99,10,FALSE)</f>
        <v>Sorbus</v>
      </c>
      <c r="U2741" t="str">
        <f>VLOOKUP($D2741,Artslister!$A$1:$W$99,11,FALSE)</f>
        <v>aucuparia</v>
      </c>
      <c r="V2741">
        <f>VLOOKUP($D2741,Artslister!$A$1:$W$99,12,FALSE)</f>
        <v>0</v>
      </c>
      <c r="W2741" t="str">
        <f>VLOOKUP($D2741,Artslister!$A$1:$W$99,13,FALSE)</f>
        <v>L.</v>
      </c>
      <c r="X2741" t="e">
        <f>VLOOKUP($D2741,Artslister!$A$1:$W$99,15,FALSE)</f>
        <v>#REF!</v>
      </c>
      <c r="Y2741" t="e">
        <f>VLOOKUP($D2741,Artslister!$A$1:$W$99,17,FALSE)</f>
        <v>#N/A</v>
      </c>
    </row>
    <row r="2742" spans="1:25" hidden="1" x14ac:dyDescent="0.3">
      <c r="A2742" s="20" t="s">
        <v>114</v>
      </c>
      <c r="B2742" s="20">
        <v>2023</v>
      </c>
      <c r="C2742" s="20" t="s">
        <v>1492</v>
      </c>
      <c r="D2742" s="20" t="s">
        <v>667</v>
      </c>
      <c r="E2742" s="20">
        <v>1</v>
      </c>
      <c r="I2742">
        <v>1</v>
      </c>
      <c r="K2742" s="20"/>
      <c r="L2742" t="str">
        <f>VLOOKUP($D2742,Artslister!$A$1:$W$99,2,FALSE)</f>
        <v>Sorbus aucuparia</v>
      </c>
      <c r="M2742" t="str">
        <f>VLOOKUP($D2742,Artslister!$A$1:$W$99,3,FALSE)</f>
        <v>103483</v>
      </c>
      <c r="N2742" t="str">
        <f>VLOOKUP($D2742,Artslister!$A$1:$W$99,4,FALSE)</f>
        <v>137885</v>
      </c>
      <c r="O2742" t="str">
        <f>VLOOKUP($D2742,Artslister!$A$1:$W$99,5,FALSE)</f>
        <v>Plantae</v>
      </c>
      <c r="P2742" t="str">
        <f>VLOOKUP($D2742,Artslister!$A$1:$W$99,6,FALSE)</f>
        <v>Magnoliophyta</v>
      </c>
      <c r="Q2742" t="str">
        <f>VLOOKUP($D2742,Artslister!$A$1:$W$99,7,FALSE)</f>
        <v>Eudicots</v>
      </c>
      <c r="R2742" t="str">
        <f>VLOOKUP($D2742,Artslister!$A$1:$W$99,8,FALSE)</f>
        <v>Rosales</v>
      </c>
      <c r="S2742" t="str">
        <f>VLOOKUP($D2742,Artslister!$A$1:$W$99,9,FALSE)</f>
        <v>Rosaceae</v>
      </c>
      <c r="T2742" t="str">
        <f>VLOOKUP($D2742,Artslister!$A$1:$W$99,10,FALSE)</f>
        <v>Sorbus</v>
      </c>
      <c r="U2742" t="str">
        <f>VLOOKUP($D2742,Artslister!$A$1:$W$99,11,FALSE)</f>
        <v>aucuparia</v>
      </c>
      <c r="V2742">
        <f>VLOOKUP($D2742,Artslister!$A$1:$W$99,12,FALSE)</f>
        <v>0</v>
      </c>
      <c r="W2742" t="str">
        <f>VLOOKUP($D2742,Artslister!$A$1:$W$99,13,FALSE)</f>
        <v>L.</v>
      </c>
      <c r="X2742" t="e">
        <f>VLOOKUP($D2742,Artslister!$A$1:$W$99,15,FALSE)</f>
        <v>#REF!</v>
      </c>
      <c r="Y2742" t="e">
        <f>VLOOKUP($D2742,Artslister!$A$1:$W$99,17,FALSE)</f>
        <v>#N/A</v>
      </c>
    </row>
    <row r="2743" spans="1:25" hidden="1" x14ac:dyDescent="0.3">
      <c r="A2743" s="20" t="s">
        <v>114</v>
      </c>
      <c r="B2743" s="20">
        <v>2020</v>
      </c>
      <c r="C2743" s="20" t="s">
        <v>1492</v>
      </c>
      <c r="D2743" s="20" t="s">
        <v>1928</v>
      </c>
      <c r="E2743" s="20">
        <v>3</v>
      </c>
      <c r="J2743" s="20"/>
      <c r="L2743" t="str">
        <f>VLOOKUP($D2743,Artslister!$A$1:$W$99,2,FALSE)</f>
        <v>Rosa sp.</v>
      </c>
      <c r="M2743" t="str">
        <f>VLOOKUP($D2743,Artslister!$A$1:$W$99,3,FALSE)</f>
        <v>103384</v>
      </c>
      <c r="N2743" t="str">
        <f>VLOOKUP($D2743,Artslister!$A$1:$W$99,4,FALSE)</f>
        <v>63344</v>
      </c>
      <c r="O2743" t="str">
        <f>VLOOKUP($D2743,Artslister!$A$1:$W$99,5,FALSE)</f>
        <v>Plantae</v>
      </c>
      <c r="P2743" t="str">
        <f>VLOOKUP($D2743,Artslister!$A$1:$W$99,6,FALSE)</f>
        <v>Magnoliophyta</v>
      </c>
      <c r="Q2743" t="str">
        <f>VLOOKUP($D2743,Artslister!$A$1:$W$99,7,FALSE)</f>
        <v>Eudicots</v>
      </c>
      <c r="R2743" t="str">
        <f>VLOOKUP($D2743,Artslister!$A$1:$W$99,8,FALSE)</f>
        <v>Rosales</v>
      </c>
      <c r="S2743" t="str">
        <f>VLOOKUP($D2743,Artslister!$A$1:$W$99,9,FALSE)</f>
        <v>Rosaceae</v>
      </c>
      <c r="T2743" t="str">
        <f>VLOOKUP($D2743,Artslister!$A$1:$W$99,10,FALSE)</f>
        <v>Rosa</v>
      </c>
      <c r="U2743">
        <f>VLOOKUP($D2743,Artslister!$A$1:$W$99,11,FALSE)</f>
        <v>0</v>
      </c>
      <c r="V2743">
        <f>VLOOKUP($D2743,Artslister!$A$1:$W$99,12,FALSE)</f>
        <v>0</v>
      </c>
      <c r="W2743" t="str">
        <f>VLOOKUP($D2743,Artslister!$A$1:$W$99,13,FALSE)</f>
        <v>L.</v>
      </c>
      <c r="X2743" t="e">
        <f>VLOOKUP($D2743,Artslister!$A$1:$W$99,15,FALSE)</f>
        <v>#REF!</v>
      </c>
      <c r="Y2743" t="e">
        <f>VLOOKUP($D2743,Artslister!$A$1:$W$99,17,FALSE)</f>
        <v>#N/A</v>
      </c>
    </row>
    <row r="2744" spans="1:25" hidden="1" x14ac:dyDescent="0.3">
      <c r="A2744" s="20" t="s">
        <v>114</v>
      </c>
      <c r="B2744" s="20">
        <v>2021</v>
      </c>
      <c r="C2744" s="20" t="s">
        <v>1492</v>
      </c>
      <c r="D2744" s="20" t="s">
        <v>1928</v>
      </c>
      <c r="E2744" s="20">
        <v>3</v>
      </c>
      <c r="J2744" s="20"/>
      <c r="L2744" t="str">
        <f>VLOOKUP($D2744,Artslister!$A$1:$W$99,2,FALSE)</f>
        <v>Rosa sp.</v>
      </c>
      <c r="M2744" t="str">
        <f>VLOOKUP($D2744,Artslister!$A$1:$W$99,3,FALSE)</f>
        <v>103384</v>
      </c>
      <c r="N2744" t="str">
        <f>VLOOKUP($D2744,Artslister!$A$1:$W$99,4,FALSE)</f>
        <v>63344</v>
      </c>
      <c r="O2744" t="str">
        <f>VLOOKUP($D2744,Artslister!$A$1:$W$99,5,FALSE)</f>
        <v>Plantae</v>
      </c>
      <c r="P2744" t="str">
        <f>VLOOKUP($D2744,Artslister!$A$1:$W$99,6,FALSE)</f>
        <v>Magnoliophyta</v>
      </c>
      <c r="Q2744" t="str">
        <f>VLOOKUP($D2744,Artslister!$A$1:$W$99,7,FALSE)</f>
        <v>Eudicots</v>
      </c>
      <c r="R2744" t="str">
        <f>VLOOKUP($D2744,Artslister!$A$1:$W$99,8,FALSE)</f>
        <v>Rosales</v>
      </c>
      <c r="S2744" t="str">
        <f>VLOOKUP($D2744,Artslister!$A$1:$W$99,9,FALSE)</f>
        <v>Rosaceae</v>
      </c>
      <c r="T2744" t="str">
        <f>VLOOKUP($D2744,Artslister!$A$1:$W$99,10,FALSE)</f>
        <v>Rosa</v>
      </c>
      <c r="U2744">
        <f>VLOOKUP($D2744,Artslister!$A$1:$W$99,11,FALSE)</f>
        <v>0</v>
      </c>
      <c r="V2744">
        <f>VLOOKUP($D2744,Artslister!$A$1:$W$99,12,FALSE)</f>
        <v>0</v>
      </c>
      <c r="W2744" t="str">
        <f>VLOOKUP($D2744,Artslister!$A$1:$W$99,13,FALSE)</f>
        <v>L.</v>
      </c>
      <c r="X2744" t="e">
        <f>VLOOKUP($D2744,Artslister!$A$1:$W$99,15,FALSE)</f>
        <v>#REF!</v>
      </c>
      <c r="Y2744" t="e">
        <f>VLOOKUP($D2744,Artslister!$A$1:$W$99,17,FALSE)</f>
        <v>#N/A</v>
      </c>
    </row>
    <row r="2745" spans="1:25" hidden="1" x14ac:dyDescent="0.3">
      <c r="A2745" s="20" t="s">
        <v>114</v>
      </c>
      <c r="B2745" s="20">
        <v>2022</v>
      </c>
      <c r="C2745" t="s">
        <v>1492</v>
      </c>
      <c r="D2745" t="s">
        <v>1928</v>
      </c>
      <c r="E2745">
        <v>3</v>
      </c>
      <c r="H2745">
        <v>1</v>
      </c>
      <c r="L2745" t="str">
        <f>VLOOKUP($D2745,Artslister!$A$1:$W$99,2,FALSE)</f>
        <v>Rosa sp.</v>
      </c>
      <c r="M2745" t="str">
        <f>VLOOKUP($D2745,Artslister!$A$1:$W$99,3,FALSE)</f>
        <v>103384</v>
      </c>
      <c r="N2745" t="str">
        <f>VLOOKUP($D2745,Artslister!$A$1:$W$99,4,FALSE)</f>
        <v>63344</v>
      </c>
      <c r="O2745" t="str">
        <f>VLOOKUP($D2745,Artslister!$A$1:$W$99,5,FALSE)</f>
        <v>Plantae</v>
      </c>
      <c r="P2745" t="str">
        <f>VLOOKUP($D2745,Artslister!$A$1:$W$99,6,FALSE)</f>
        <v>Magnoliophyta</v>
      </c>
      <c r="Q2745" t="str">
        <f>VLOOKUP($D2745,Artslister!$A$1:$W$99,7,FALSE)</f>
        <v>Eudicots</v>
      </c>
      <c r="R2745" t="str">
        <f>VLOOKUP($D2745,Artslister!$A$1:$W$99,8,FALSE)</f>
        <v>Rosales</v>
      </c>
      <c r="S2745" t="str">
        <f>VLOOKUP($D2745,Artslister!$A$1:$W$99,9,FALSE)</f>
        <v>Rosaceae</v>
      </c>
      <c r="T2745" t="str">
        <f>VLOOKUP($D2745,Artslister!$A$1:$W$99,10,FALSE)</f>
        <v>Rosa</v>
      </c>
      <c r="U2745">
        <f>VLOOKUP($D2745,Artslister!$A$1:$W$99,11,FALSE)</f>
        <v>0</v>
      </c>
      <c r="V2745">
        <f>VLOOKUP($D2745,Artslister!$A$1:$W$99,12,FALSE)</f>
        <v>0</v>
      </c>
      <c r="W2745" t="str">
        <f>VLOOKUP($D2745,Artslister!$A$1:$W$99,13,FALSE)</f>
        <v>L.</v>
      </c>
      <c r="X2745" t="e">
        <f>VLOOKUP($D2745,Artslister!$A$1:$W$99,15,FALSE)</f>
        <v>#REF!</v>
      </c>
      <c r="Y2745" t="e">
        <f>VLOOKUP($D2745,Artslister!$A$1:$W$99,17,FALSE)</f>
        <v>#N/A</v>
      </c>
    </row>
    <row r="2746" spans="1:25" hidden="1" x14ac:dyDescent="0.3">
      <c r="A2746" s="20" t="s">
        <v>114</v>
      </c>
      <c r="B2746" s="20">
        <v>2023</v>
      </c>
      <c r="C2746" s="20" t="s">
        <v>1492</v>
      </c>
      <c r="D2746" s="20" t="s">
        <v>1928</v>
      </c>
      <c r="E2746" s="20">
        <v>2</v>
      </c>
      <c r="I2746">
        <v>1</v>
      </c>
      <c r="K2746" s="20"/>
      <c r="L2746" t="str">
        <f>VLOOKUP($D2746,Artslister!$A$1:$W$99,2,FALSE)</f>
        <v>Rosa sp.</v>
      </c>
      <c r="M2746" t="str">
        <f>VLOOKUP($D2746,Artslister!$A$1:$W$99,3,FALSE)</f>
        <v>103384</v>
      </c>
      <c r="N2746" t="str">
        <f>VLOOKUP($D2746,Artslister!$A$1:$W$99,4,FALSE)</f>
        <v>63344</v>
      </c>
      <c r="O2746" t="str">
        <f>VLOOKUP($D2746,Artslister!$A$1:$W$99,5,FALSE)</f>
        <v>Plantae</v>
      </c>
      <c r="P2746" t="str">
        <f>VLOOKUP($D2746,Artslister!$A$1:$W$99,6,FALSE)</f>
        <v>Magnoliophyta</v>
      </c>
      <c r="Q2746" t="str">
        <f>VLOOKUP($D2746,Artslister!$A$1:$W$99,7,FALSE)</f>
        <v>Eudicots</v>
      </c>
      <c r="R2746" t="str">
        <f>VLOOKUP($D2746,Artslister!$A$1:$W$99,8,FALSE)</f>
        <v>Rosales</v>
      </c>
      <c r="S2746" t="str">
        <f>VLOOKUP($D2746,Artslister!$A$1:$W$99,9,FALSE)</f>
        <v>Rosaceae</v>
      </c>
      <c r="T2746" t="str">
        <f>VLOOKUP($D2746,Artslister!$A$1:$W$99,10,FALSE)</f>
        <v>Rosa</v>
      </c>
      <c r="U2746">
        <f>VLOOKUP($D2746,Artslister!$A$1:$W$99,11,FALSE)</f>
        <v>0</v>
      </c>
      <c r="V2746">
        <f>VLOOKUP($D2746,Artslister!$A$1:$W$99,12,FALSE)</f>
        <v>0</v>
      </c>
      <c r="W2746" t="str">
        <f>VLOOKUP($D2746,Artslister!$A$1:$W$99,13,FALSE)</f>
        <v>L.</v>
      </c>
      <c r="X2746" t="e">
        <f>VLOOKUP($D2746,Artslister!$A$1:$W$99,15,FALSE)</f>
        <v>#REF!</v>
      </c>
      <c r="Y2746" t="e">
        <f>VLOOKUP($D2746,Artslister!$A$1:$W$99,17,FALSE)</f>
        <v>#N/A</v>
      </c>
    </row>
    <row r="2747" spans="1:25" hidden="1" x14ac:dyDescent="0.3">
      <c r="A2747" s="20" t="s">
        <v>114</v>
      </c>
      <c r="B2747" s="20">
        <v>2022</v>
      </c>
      <c r="C2747" t="s">
        <v>1492</v>
      </c>
      <c r="D2747" t="s">
        <v>1985</v>
      </c>
      <c r="E2747">
        <v>1</v>
      </c>
      <c r="G2747">
        <v>1</v>
      </c>
      <c r="L2747" t="str">
        <f>VLOOKUP($D2747,Artslister!$A$1:$W$99,2,FALSE)</f>
        <v>Vincetoxicum rossicum</v>
      </c>
      <c r="M2747" t="str">
        <f>VLOOKUP($D2747,Artslister!$A$1:$W$99,3,FALSE)</f>
        <v>102170</v>
      </c>
      <c r="N2747" t="str">
        <f>VLOOKUP($D2747,Artslister!$A$1:$W$99,4,FALSE)</f>
        <v>138770</v>
      </c>
      <c r="O2747" t="str">
        <f>VLOOKUP($D2747,Artslister!$A$1:$W$99,5,FALSE)</f>
        <v>Plantae</v>
      </c>
      <c r="P2747" t="str">
        <f>VLOOKUP($D2747,Artslister!$A$1:$W$99,6,FALSE)</f>
        <v>Magnoliophyta</v>
      </c>
      <c r="Q2747" t="str">
        <f>VLOOKUP($D2747,Artslister!$A$1:$W$99,7,FALSE)</f>
        <v>Eudicots</v>
      </c>
      <c r="R2747" t="str">
        <f>VLOOKUP($D2747,Artslister!$A$1:$W$99,8,FALSE)</f>
        <v>Gentianales</v>
      </c>
      <c r="S2747" t="str">
        <f>VLOOKUP($D2747,Artslister!$A$1:$W$99,9,FALSE)</f>
        <v>Apocynaceae</v>
      </c>
      <c r="T2747" t="str">
        <f>VLOOKUP($D2747,Artslister!$A$1:$W$99,10,FALSE)</f>
        <v>Vincetoxicum</v>
      </c>
      <c r="U2747" t="str">
        <f>VLOOKUP($D2747,Artslister!$A$1:$W$99,11,FALSE)</f>
        <v>rossicum</v>
      </c>
      <c r="V2747">
        <f>VLOOKUP($D2747,Artslister!$A$1:$W$99,12,FALSE)</f>
        <v>0</v>
      </c>
      <c r="W2747" t="str">
        <f>VLOOKUP($D2747,Artslister!$A$1:$W$99,13,FALSE)</f>
        <v>(Kleopow) Barbar.</v>
      </c>
      <c r="X2747" t="e">
        <f>VLOOKUP($D2747,Artslister!$A$1:$W$99,15,FALSE)</f>
        <v>#REF!</v>
      </c>
      <c r="Y2747" t="str">
        <f>VLOOKUP($D2747,Artslister!$A$1:$W$99,17,FALSE)</f>
        <v>SE</v>
      </c>
    </row>
    <row r="2748" spans="1:25" hidden="1" x14ac:dyDescent="0.3">
      <c r="A2748" s="20" t="s">
        <v>114</v>
      </c>
      <c r="B2748" s="20">
        <v>2023</v>
      </c>
      <c r="C2748" s="20" t="s">
        <v>1492</v>
      </c>
      <c r="D2748" s="20" t="s">
        <v>1985</v>
      </c>
      <c r="E2748" s="20">
        <v>1</v>
      </c>
      <c r="G2748">
        <v>1</v>
      </c>
      <c r="K2748" s="20"/>
      <c r="L2748" t="str">
        <f>VLOOKUP($D2748,Artslister!$A$1:$W$99,2,FALSE)</f>
        <v>Vincetoxicum rossicum</v>
      </c>
      <c r="M2748" t="str">
        <f>VLOOKUP($D2748,Artslister!$A$1:$W$99,3,FALSE)</f>
        <v>102170</v>
      </c>
      <c r="N2748" t="str">
        <f>VLOOKUP($D2748,Artslister!$A$1:$W$99,4,FALSE)</f>
        <v>138770</v>
      </c>
      <c r="O2748" t="str">
        <f>VLOOKUP($D2748,Artslister!$A$1:$W$99,5,FALSE)</f>
        <v>Plantae</v>
      </c>
      <c r="P2748" t="str">
        <f>VLOOKUP($D2748,Artslister!$A$1:$W$99,6,FALSE)</f>
        <v>Magnoliophyta</v>
      </c>
      <c r="Q2748" t="str">
        <f>VLOOKUP($D2748,Artslister!$A$1:$W$99,7,FALSE)</f>
        <v>Eudicots</v>
      </c>
      <c r="R2748" t="str">
        <f>VLOOKUP($D2748,Artslister!$A$1:$W$99,8,FALSE)</f>
        <v>Gentianales</v>
      </c>
      <c r="S2748" t="str">
        <f>VLOOKUP($D2748,Artslister!$A$1:$W$99,9,FALSE)</f>
        <v>Apocynaceae</v>
      </c>
      <c r="T2748" t="str">
        <f>VLOOKUP($D2748,Artslister!$A$1:$W$99,10,FALSE)</f>
        <v>Vincetoxicum</v>
      </c>
      <c r="U2748" t="str">
        <f>VLOOKUP($D2748,Artslister!$A$1:$W$99,11,FALSE)</f>
        <v>rossicum</v>
      </c>
      <c r="V2748">
        <f>VLOOKUP($D2748,Artslister!$A$1:$W$99,12,FALSE)</f>
        <v>0</v>
      </c>
      <c r="W2748" t="str">
        <f>VLOOKUP($D2748,Artslister!$A$1:$W$99,13,FALSE)</f>
        <v>(Kleopow) Barbar.</v>
      </c>
      <c r="X2748" t="e">
        <f>VLOOKUP($D2748,Artslister!$A$1:$W$99,15,FALSE)</f>
        <v>#REF!</v>
      </c>
      <c r="Y2748" t="str">
        <f>VLOOKUP($D2748,Artslister!$A$1:$W$99,17,FALSE)</f>
        <v>SE</v>
      </c>
    </row>
    <row r="2749" spans="1:25" hidden="1" x14ac:dyDescent="0.3">
      <c r="A2749" s="20" t="s">
        <v>114</v>
      </c>
      <c r="B2749" s="20">
        <v>2020</v>
      </c>
      <c r="C2749" s="20" t="s">
        <v>1492</v>
      </c>
      <c r="D2749" s="20" t="s">
        <v>1995</v>
      </c>
      <c r="E2749" s="20">
        <v>30</v>
      </c>
      <c r="G2749">
        <v>1</v>
      </c>
      <c r="J2749" s="20"/>
      <c r="L2749" t="str">
        <f>VLOOKUP($D2749,Artslister!$A$1:$W$99,2,FALSE)</f>
        <v>Symphoricarpos albus</v>
      </c>
      <c r="M2749">
        <f>VLOOKUP($D2749,Artslister!$A$1:$W$99,3,FALSE)</f>
        <v>101721</v>
      </c>
      <c r="N2749">
        <f>VLOOKUP($D2749,Artslister!$A$1:$W$99,4,FALSE)</f>
        <v>0</v>
      </c>
      <c r="O2749" t="str">
        <f>VLOOKUP($D2749,Artslister!$A$1:$W$99,5,FALSE)</f>
        <v>Plantae</v>
      </c>
      <c r="P2749" t="str">
        <f>VLOOKUP($D2749,Artslister!$A$1:$W$99,6,FALSE)</f>
        <v>Magnoliophyta</v>
      </c>
      <c r="Q2749" t="str">
        <f>VLOOKUP($D2749,Artslister!$A$1:$W$99,7,FALSE)</f>
        <v>Eudicots</v>
      </c>
      <c r="R2749" t="str">
        <f>VLOOKUP($D2749,Artslister!$A$1:$W$99,8,FALSE)</f>
        <v>Dipsacales</v>
      </c>
      <c r="S2749" t="str">
        <f>VLOOKUP($D2749,Artslister!$A$1:$W$99,9,FALSE)</f>
        <v>Caprifoliaceae</v>
      </c>
      <c r="T2749" t="str">
        <f>VLOOKUP($D2749,Artslister!$A$1:$W$99,10,FALSE)</f>
        <v>Symphoricarpos</v>
      </c>
      <c r="U2749" t="str">
        <f>VLOOKUP($D2749,Artslister!$A$1:$W$99,11,FALSE)</f>
        <v>albus</v>
      </c>
      <c r="V2749">
        <f>VLOOKUP($D2749,Artslister!$A$1:$W$99,12,FALSE)</f>
        <v>0</v>
      </c>
      <c r="W2749" t="str">
        <f>VLOOKUP($D2749,Artslister!$A$1:$W$99,13,FALSE)</f>
        <v>(L.) S.F.Blake</v>
      </c>
      <c r="X2749" t="e">
        <f>VLOOKUP($D2749,Artslister!$A$1:$W$99,15,FALSE)</f>
        <v>#REF!</v>
      </c>
      <c r="Y2749" t="str">
        <f>VLOOKUP($D2749,Artslister!$A$1:$W$99,17,FALSE)</f>
        <v>HI</v>
      </c>
    </row>
    <row r="2750" spans="1:25" hidden="1" x14ac:dyDescent="0.3">
      <c r="A2750" s="20" t="s">
        <v>114</v>
      </c>
      <c r="B2750" s="20">
        <v>2020</v>
      </c>
      <c r="C2750" s="20" t="s">
        <v>1492</v>
      </c>
      <c r="D2750" s="20" t="s">
        <v>588</v>
      </c>
      <c r="E2750" s="20">
        <v>2</v>
      </c>
      <c r="J2750" s="20"/>
      <c r="L2750" t="str">
        <f>VLOOKUP($D2750,Artslister!$A$1:$W$99,2,FALSE)</f>
        <v>Acer platanoides</v>
      </c>
      <c r="M2750" t="str">
        <f>VLOOKUP($D2750,Artslister!$A$1:$W$99,3,FALSE)</f>
        <v>103559</v>
      </c>
      <c r="N2750" t="str">
        <f>VLOOKUP($D2750,Artslister!$A$1:$W$99,4,FALSE)</f>
        <v>63519</v>
      </c>
      <c r="O2750" t="str">
        <f>VLOOKUP($D2750,Artslister!$A$1:$W$99,5,FALSE)</f>
        <v>Plantae</v>
      </c>
      <c r="P2750" t="str">
        <f>VLOOKUP($D2750,Artslister!$A$1:$W$99,6,FALSE)</f>
        <v>Magnoliophyta</v>
      </c>
      <c r="Q2750" t="str">
        <f>VLOOKUP($D2750,Artslister!$A$1:$W$99,7,FALSE)</f>
        <v>Eudicots</v>
      </c>
      <c r="R2750" t="str">
        <f>VLOOKUP($D2750,Artslister!$A$1:$W$99,8,FALSE)</f>
        <v>Sapindales</v>
      </c>
      <c r="S2750" t="str">
        <f>VLOOKUP($D2750,Artslister!$A$1:$W$99,9,FALSE)</f>
        <v>Sapindaceae</v>
      </c>
      <c r="T2750" t="str">
        <f>VLOOKUP($D2750,Artslister!$A$1:$W$99,10,FALSE)</f>
        <v>Acer</v>
      </c>
      <c r="U2750" t="str">
        <f>VLOOKUP($D2750,Artslister!$A$1:$W$99,11,FALSE)</f>
        <v>platanoides</v>
      </c>
      <c r="V2750">
        <f>VLOOKUP($D2750,Artslister!$A$1:$W$99,12,FALSE)</f>
        <v>0</v>
      </c>
      <c r="W2750" t="str">
        <f>VLOOKUP($D2750,Artslister!$A$1:$W$99,13,FALSE)</f>
        <v>L.</v>
      </c>
      <c r="X2750" t="e">
        <f>VLOOKUP($D2750,Artslister!$A$1:$W$99,15,FALSE)</f>
        <v>#REF!</v>
      </c>
      <c r="Y2750" t="e">
        <f>VLOOKUP($D2750,Artslister!$A$1:$W$99,17,FALSE)</f>
        <v>#N/A</v>
      </c>
    </row>
    <row r="2751" spans="1:25" hidden="1" x14ac:dyDescent="0.3">
      <c r="A2751" s="20" t="s">
        <v>114</v>
      </c>
      <c r="B2751" s="20">
        <v>2021</v>
      </c>
      <c r="C2751" s="20" t="s">
        <v>1492</v>
      </c>
      <c r="D2751" s="20" t="s">
        <v>588</v>
      </c>
      <c r="E2751" s="20">
        <v>5</v>
      </c>
      <c r="J2751" s="20"/>
      <c r="L2751" t="str">
        <f>VLOOKUP($D2751,Artslister!$A$1:$W$99,2,FALSE)</f>
        <v>Acer platanoides</v>
      </c>
      <c r="M2751" t="str">
        <f>VLOOKUP($D2751,Artslister!$A$1:$W$99,3,FALSE)</f>
        <v>103559</v>
      </c>
      <c r="N2751" t="str">
        <f>VLOOKUP($D2751,Artslister!$A$1:$W$99,4,FALSE)</f>
        <v>63519</v>
      </c>
      <c r="O2751" t="str">
        <f>VLOOKUP($D2751,Artslister!$A$1:$W$99,5,FALSE)</f>
        <v>Plantae</v>
      </c>
      <c r="P2751" t="str">
        <f>VLOOKUP($D2751,Artslister!$A$1:$W$99,6,FALSE)</f>
        <v>Magnoliophyta</v>
      </c>
      <c r="Q2751" t="str">
        <f>VLOOKUP($D2751,Artslister!$A$1:$W$99,7,FALSE)</f>
        <v>Eudicots</v>
      </c>
      <c r="R2751" t="str">
        <f>VLOOKUP($D2751,Artslister!$A$1:$W$99,8,FALSE)</f>
        <v>Sapindales</v>
      </c>
      <c r="S2751" t="str">
        <f>VLOOKUP($D2751,Artslister!$A$1:$W$99,9,FALSE)</f>
        <v>Sapindaceae</v>
      </c>
      <c r="T2751" t="str">
        <f>VLOOKUP($D2751,Artslister!$A$1:$W$99,10,FALSE)</f>
        <v>Acer</v>
      </c>
      <c r="U2751" t="str">
        <f>VLOOKUP($D2751,Artslister!$A$1:$W$99,11,FALSE)</f>
        <v>platanoides</v>
      </c>
      <c r="V2751">
        <f>VLOOKUP($D2751,Artslister!$A$1:$W$99,12,FALSE)</f>
        <v>0</v>
      </c>
      <c r="W2751" t="str">
        <f>VLOOKUP($D2751,Artslister!$A$1:$W$99,13,FALSE)</f>
        <v>L.</v>
      </c>
      <c r="X2751" t="e">
        <f>VLOOKUP($D2751,Artslister!$A$1:$W$99,15,FALSE)</f>
        <v>#REF!</v>
      </c>
      <c r="Y2751" t="e">
        <f>VLOOKUP($D2751,Artslister!$A$1:$W$99,17,FALSE)</f>
        <v>#N/A</v>
      </c>
    </row>
    <row r="2752" spans="1:25" hidden="1" x14ac:dyDescent="0.3">
      <c r="A2752" s="20" t="s">
        <v>114</v>
      </c>
      <c r="B2752" s="20">
        <v>2022</v>
      </c>
      <c r="C2752" t="s">
        <v>1492</v>
      </c>
      <c r="D2752" t="s">
        <v>588</v>
      </c>
      <c r="E2752">
        <v>10</v>
      </c>
      <c r="I2752">
        <v>1</v>
      </c>
      <c r="L2752" t="str">
        <f>VLOOKUP($D2752,Artslister!$A$1:$W$99,2,FALSE)</f>
        <v>Acer platanoides</v>
      </c>
      <c r="M2752" t="str">
        <f>VLOOKUP($D2752,Artslister!$A$1:$W$99,3,FALSE)</f>
        <v>103559</v>
      </c>
      <c r="N2752" t="str">
        <f>VLOOKUP($D2752,Artslister!$A$1:$W$99,4,FALSE)</f>
        <v>63519</v>
      </c>
      <c r="O2752" t="str">
        <f>VLOOKUP($D2752,Artslister!$A$1:$W$99,5,FALSE)</f>
        <v>Plantae</v>
      </c>
      <c r="P2752" t="str">
        <f>VLOOKUP($D2752,Artslister!$A$1:$W$99,6,FALSE)</f>
        <v>Magnoliophyta</v>
      </c>
      <c r="Q2752" t="str">
        <f>VLOOKUP($D2752,Artslister!$A$1:$W$99,7,FALSE)</f>
        <v>Eudicots</v>
      </c>
      <c r="R2752" t="str">
        <f>VLOOKUP($D2752,Artslister!$A$1:$W$99,8,FALSE)</f>
        <v>Sapindales</v>
      </c>
      <c r="S2752" t="str">
        <f>VLOOKUP($D2752,Artslister!$A$1:$W$99,9,FALSE)</f>
        <v>Sapindaceae</v>
      </c>
      <c r="T2752" t="str">
        <f>VLOOKUP($D2752,Artslister!$A$1:$W$99,10,FALSE)</f>
        <v>Acer</v>
      </c>
      <c r="U2752" t="str">
        <f>VLOOKUP($D2752,Artslister!$A$1:$W$99,11,FALSE)</f>
        <v>platanoides</v>
      </c>
      <c r="V2752">
        <f>VLOOKUP($D2752,Artslister!$A$1:$W$99,12,FALSE)</f>
        <v>0</v>
      </c>
      <c r="W2752" t="str">
        <f>VLOOKUP($D2752,Artslister!$A$1:$W$99,13,FALSE)</f>
        <v>L.</v>
      </c>
      <c r="X2752" t="e">
        <f>VLOOKUP($D2752,Artslister!$A$1:$W$99,15,FALSE)</f>
        <v>#REF!</v>
      </c>
      <c r="Y2752" t="e">
        <f>VLOOKUP($D2752,Artslister!$A$1:$W$99,17,FALSE)</f>
        <v>#N/A</v>
      </c>
    </row>
    <row r="2753" spans="1:25" hidden="1" x14ac:dyDescent="0.3">
      <c r="A2753" s="20" t="s">
        <v>114</v>
      </c>
      <c r="B2753" s="20">
        <v>2023</v>
      </c>
      <c r="C2753" s="20" t="s">
        <v>1492</v>
      </c>
      <c r="D2753" s="20" t="s">
        <v>2028</v>
      </c>
      <c r="E2753" s="20">
        <v>20</v>
      </c>
      <c r="I2753">
        <v>1</v>
      </c>
      <c r="K2753" s="20"/>
      <c r="L2753" t="str">
        <f>VLOOKUP($D2753,Artslister!$A$1:$W$99,2,FALSE)</f>
        <v>Acer platanoides</v>
      </c>
      <c r="M2753" t="str">
        <f>VLOOKUP($D2753,Artslister!$A$1:$W$99,3,FALSE)</f>
        <v>103559</v>
      </c>
      <c r="N2753" t="str">
        <f>VLOOKUP($D2753,Artslister!$A$1:$W$99,4,FALSE)</f>
        <v>63519</v>
      </c>
      <c r="O2753" t="str">
        <f>VLOOKUP($D2753,Artslister!$A$1:$W$99,5,FALSE)</f>
        <v>Plantae</v>
      </c>
      <c r="P2753" t="str">
        <f>VLOOKUP($D2753,Artslister!$A$1:$W$99,6,FALSE)</f>
        <v>Magnoliophyta</v>
      </c>
      <c r="Q2753" t="str">
        <f>VLOOKUP($D2753,Artslister!$A$1:$W$99,7,FALSE)</f>
        <v>Eudicots</v>
      </c>
      <c r="R2753" t="str">
        <f>VLOOKUP($D2753,Artslister!$A$1:$W$99,8,FALSE)</f>
        <v>Sapindales</v>
      </c>
      <c r="S2753" t="str">
        <f>VLOOKUP($D2753,Artslister!$A$1:$W$99,9,FALSE)</f>
        <v>Sapindaceae</v>
      </c>
      <c r="T2753" t="str">
        <f>VLOOKUP($D2753,Artslister!$A$1:$W$99,10,FALSE)</f>
        <v>Acer</v>
      </c>
      <c r="U2753" t="str">
        <f>VLOOKUP($D2753,Artslister!$A$1:$W$99,11,FALSE)</f>
        <v>platanoides</v>
      </c>
      <c r="V2753">
        <f>VLOOKUP($D2753,Artslister!$A$1:$W$99,12,FALSE)</f>
        <v>0</v>
      </c>
      <c r="W2753" t="str">
        <f>VLOOKUP($D2753,Artslister!$A$1:$W$99,13,FALSE)</f>
        <v>L.</v>
      </c>
      <c r="X2753" t="e">
        <f>VLOOKUP($D2753,Artslister!$A$1:$W$99,15,FALSE)</f>
        <v>#REF!</v>
      </c>
      <c r="Y2753" t="e">
        <f>VLOOKUP($D2753,Artslister!$A$1:$W$99,17,FALSE)</f>
        <v>#N/A</v>
      </c>
    </row>
    <row r="2754" spans="1:25" hidden="1" x14ac:dyDescent="0.3">
      <c r="A2754" s="20" t="s">
        <v>114</v>
      </c>
      <c r="B2754" s="20">
        <v>2023</v>
      </c>
      <c r="C2754" s="20" t="s">
        <v>1494</v>
      </c>
      <c r="D2754" s="20" t="s">
        <v>1931</v>
      </c>
      <c r="E2754" s="20">
        <v>10</v>
      </c>
      <c r="F2754">
        <v>1</v>
      </c>
      <c r="H2754">
        <v>1</v>
      </c>
      <c r="K2754" s="20"/>
      <c r="L2754" t="str">
        <f>VLOOKUP($D2754,Artslister!$A$1:$W$99,2,FALSE)</f>
        <v>Fraxinus excelsior</v>
      </c>
      <c r="M2754" t="str">
        <f>VLOOKUP($D2754,Artslister!$A$1:$W$99,3,FALSE)</f>
        <v>102409</v>
      </c>
      <c r="N2754" t="str">
        <f>VLOOKUP($D2754,Artslister!$A$1:$W$99,4,FALSE)</f>
        <v>62369</v>
      </c>
      <c r="O2754" t="str">
        <f>VLOOKUP($D2754,Artslister!$A$1:$W$99,5,FALSE)</f>
        <v>Plantae</v>
      </c>
      <c r="P2754" t="str">
        <f>VLOOKUP($D2754,Artslister!$A$1:$W$99,6,FALSE)</f>
        <v>Magnoliophyta</v>
      </c>
      <c r="Q2754" t="str">
        <f>VLOOKUP($D2754,Artslister!$A$1:$W$99,7,FALSE)</f>
        <v>Eudicots</v>
      </c>
      <c r="R2754" t="str">
        <f>VLOOKUP($D2754,Artslister!$A$1:$W$99,8,FALSE)</f>
        <v>Lamiales</v>
      </c>
      <c r="S2754" t="str">
        <f>VLOOKUP($D2754,Artslister!$A$1:$W$99,9,FALSE)</f>
        <v>Oleaceae</v>
      </c>
      <c r="T2754" t="str">
        <f>VLOOKUP($D2754,Artslister!$A$1:$W$99,10,FALSE)</f>
        <v>Fraxinus</v>
      </c>
      <c r="U2754" t="str">
        <f>VLOOKUP($D2754,Artslister!$A$1:$W$99,11,FALSE)</f>
        <v>excelsior</v>
      </c>
      <c r="V2754">
        <f>VLOOKUP($D2754,Artslister!$A$1:$W$99,12,FALSE)</f>
        <v>0</v>
      </c>
      <c r="W2754" t="str">
        <f>VLOOKUP($D2754,Artslister!$A$1:$W$99,13,FALSE)</f>
        <v>L.</v>
      </c>
      <c r="X2754" t="e">
        <f>VLOOKUP($D2754,Artslister!$A$1:$W$99,15,FALSE)</f>
        <v>#REF!</v>
      </c>
      <c r="Y2754" t="e">
        <f>VLOOKUP($D2754,Artslister!$A$1:$W$99,17,FALSE)</f>
        <v>#N/A</v>
      </c>
    </row>
    <row r="2755" spans="1:25" hidden="1" x14ac:dyDescent="0.3">
      <c r="A2755" s="20" t="s">
        <v>114</v>
      </c>
      <c r="B2755" s="20">
        <v>2020</v>
      </c>
      <c r="C2755" s="20" t="s">
        <v>1494</v>
      </c>
      <c r="D2755" s="20" t="s">
        <v>1943</v>
      </c>
      <c r="E2755" s="20">
        <v>2</v>
      </c>
      <c r="J2755" s="20"/>
      <c r="L2755" t="str">
        <f>VLOOKUP($D2755,Artslister!$A$1:$W$99,2,FALSE)</f>
        <v>Berberis vulgaris</v>
      </c>
      <c r="M2755" t="str">
        <f>VLOOKUP($D2755,Artslister!$A$1:$W$99,3,FALSE)</f>
        <v>102996</v>
      </c>
      <c r="N2755" t="str">
        <f>VLOOKUP($D2755,Artslister!$A$1:$W$99,4,FALSE)</f>
        <v>62956</v>
      </c>
      <c r="O2755" t="str">
        <f>VLOOKUP($D2755,Artslister!$A$1:$W$99,5,FALSE)</f>
        <v>Plantae</v>
      </c>
      <c r="P2755" t="str">
        <f>VLOOKUP($D2755,Artslister!$A$1:$W$99,6,FALSE)</f>
        <v>Magnoliophyta</v>
      </c>
      <c r="Q2755" t="str">
        <f>VLOOKUP($D2755,Artslister!$A$1:$W$99,7,FALSE)</f>
        <v>Eudicots</v>
      </c>
      <c r="R2755" t="str">
        <f>VLOOKUP($D2755,Artslister!$A$1:$W$99,8,FALSE)</f>
        <v>Ranunculales</v>
      </c>
      <c r="S2755" t="str">
        <f>VLOOKUP($D2755,Artslister!$A$1:$W$99,9,FALSE)</f>
        <v>Berberidaceae</v>
      </c>
      <c r="T2755" t="str">
        <f>VLOOKUP($D2755,Artslister!$A$1:$W$99,10,FALSE)</f>
        <v>Berberis</v>
      </c>
      <c r="U2755" t="str">
        <f>VLOOKUP($D2755,Artslister!$A$1:$W$99,11,FALSE)</f>
        <v>vulgaris</v>
      </c>
      <c r="V2755">
        <f>VLOOKUP($D2755,Artslister!$A$1:$W$99,12,FALSE)</f>
        <v>0</v>
      </c>
      <c r="W2755" t="str">
        <f>VLOOKUP($D2755,Artslister!$A$1:$W$99,13,FALSE)</f>
        <v>L.</v>
      </c>
      <c r="X2755" t="e">
        <f>VLOOKUP($D2755,Artslister!$A$1:$W$99,15,FALSE)</f>
        <v>#REF!</v>
      </c>
      <c r="Y2755" t="e">
        <f>VLOOKUP($D2755,Artslister!$A$1:$W$99,17,FALSE)</f>
        <v>#N/A</v>
      </c>
    </row>
    <row r="2756" spans="1:25" hidden="1" x14ac:dyDescent="0.3">
      <c r="A2756" s="20" t="s">
        <v>114</v>
      </c>
      <c r="B2756" s="20">
        <v>2021</v>
      </c>
      <c r="C2756" s="20" t="s">
        <v>1494</v>
      </c>
      <c r="D2756" s="20" t="s">
        <v>1943</v>
      </c>
      <c r="E2756" s="20">
        <v>20</v>
      </c>
      <c r="J2756" s="20"/>
      <c r="L2756" t="str">
        <f>VLOOKUP($D2756,Artslister!$A$1:$W$99,2,FALSE)</f>
        <v>Berberis vulgaris</v>
      </c>
      <c r="M2756" t="str">
        <f>VLOOKUP($D2756,Artslister!$A$1:$W$99,3,FALSE)</f>
        <v>102996</v>
      </c>
      <c r="N2756" t="str">
        <f>VLOOKUP($D2756,Artslister!$A$1:$W$99,4,FALSE)</f>
        <v>62956</v>
      </c>
      <c r="O2756" t="str">
        <f>VLOOKUP($D2756,Artslister!$A$1:$W$99,5,FALSE)</f>
        <v>Plantae</v>
      </c>
      <c r="P2756" t="str">
        <f>VLOOKUP($D2756,Artslister!$A$1:$W$99,6,FALSE)</f>
        <v>Magnoliophyta</v>
      </c>
      <c r="Q2756" t="str">
        <f>VLOOKUP($D2756,Artslister!$A$1:$W$99,7,FALSE)</f>
        <v>Eudicots</v>
      </c>
      <c r="R2756" t="str">
        <f>VLOOKUP($D2756,Artslister!$A$1:$W$99,8,FALSE)</f>
        <v>Ranunculales</v>
      </c>
      <c r="S2756" t="str">
        <f>VLOOKUP($D2756,Artslister!$A$1:$W$99,9,FALSE)</f>
        <v>Berberidaceae</v>
      </c>
      <c r="T2756" t="str">
        <f>VLOOKUP($D2756,Artslister!$A$1:$W$99,10,FALSE)</f>
        <v>Berberis</v>
      </c>
      <c r="U2756" t="str">
        <f>VLOOKUP($D2756,Artslister!$A$1:$W$99,11,FALSE)</f>
        <v>vulgaris</v>
      </c>
      <c r="V2756">
        <f>VLOOKUP($D2756,Artslister!$A$1:$W$99,12,FALSE)</f>
        <v>0</v>
      </c>
      <c r="W2756" t="str">
        <f>VLOOKUP($D2756,Artslister!$A$1:$W$99,13,FALSE)</f>
        <v>L.</v>
      </c>
      <c r="X2756" t="e">
        <f>VLOOKUP($D2756,Artslister!$A$1:$W$99,15,FALSE)</f>
        <v>#REF!</v>
      </c>
      <c r="Y2756" t="e">
        <f>VLOOKUP($D2756,Artslister!$A$1:$W$99,17,FALSE)</f>
        <v>#N/A</v>
      </c>
    </row>
    <row r="2757" spans="1:25" hidden="1" x14ac:dyDescent="0.3">
      <c r="A2757" s="20" t="s">
        <v>114</v>
      </c>
      <c r="B2757" s="20">
        <v>2022</v>
      </c>
      <c r="C2757" t="s">
        <v>1494</v>
      </c>
      <c r="D2757" t="s">
        <v>1943</v>
      </c>
      <c r="E2757">
        <v>30</v>
      </c>
      <c r="L2757" t="str">
        <f>VLOOKUP($D2757,Artslister!$A$1:$W$99,2,FALSE)</f>
        <v>Berberis vulgaris</v>
      </c>
      <c r="M2757" t="str">
        <f>VLOOKUP($D2757,Artslister!$A$1:$W$99,3,FALSE)</f>
        <v>102996</v>
      </c>
      <c r="N2757" t="str">
        <f>VLOOKUP($D2757,Artslister!$A$1:$W$99,4,FALSE)</f>
        <v>62956</v>
      </c>
      <c r="O2757" t="str">
        <f>VLOOKUP($D2757,Artslister!$A$1:$W$99,5,FALSE)</f>
        <v>Plantae</v>
      </c>
      <c r="P2757" t="str">
        <f>VLOOKUP($D2757,Artslister!$A$1:$W$99,6,FALSE)</f>
        <v>Magnoliophyta</v>
      </c>
      <c r="Q2757" t="str">
        <f>VLOOKUP($D2757,Artslister!$A$1:$W$99,7,FALSE)</f>
        <v>Eudicots</v>
      </c>
      <c r="R2757" t="str">
        <f>VLOOKUP($D2757,Artslister!$A$1:$W$99,8,FALSE)</f>
        <v>Ranunculales</v>
      </c>
      <c r="S2757" t="str">
        <f>VLOOKUP($D2757,Artslister!$A$1:$W$99,9,FALSE)</f>
        <v>Berberidaceae</v>
      </c>
      <c r="T2757" t="str">
        <f>VLOOKUP($D2757,Artslister!$A$1:$W$99,10,FALSE)</f>
        <v>Berberis</v>
      </c>
      <c r="U2757" t="str">
        <f>VLOOKUP($D2757,Artslister!$A$1:$W$99,11,FALSE)</f>
        <v>vulgaris</v>
      </c>
      <c r="V2757">
        <f>VLOOKUP($D2757,Artslister!$A$1:$W$99,12,FALSE)</f>
        <v>0</v>
      </c>
      <c r="W2757" t="str">
        <f>VLOOKUP($D2757,Artslister!$A$1:$W$99,13,FALSE)</f>
        <v>L.</v>
      </c>
      <c r="X2757" t="e">
        <f>VLOOKUP($D2757,Artslister!$A$1:$W$99,15,FALSE)</f>
        <v>#REF!</v>
      </c>
      <c r="Y2757" t="e">
        <f>VLOOKUP($D2757,Artslister!$A$1:$W$99,17,FALSE)</f>
        <v>#N/A</v>
      </c>
    </row>
    <row r="2758" spans="1:25" hidden="1" x14ac:dyDescent="0.3">
      <c r="A2758" s="20" t="s">
        <v>114</v>
      </c>
      <c r="B2758" s="20">
        <v>2023</v>
      </c>
      <c r="C2758" s="20" t="s">
        <v>1494</v>
      </c>
      <c r="D2758" s="20" t="s">
        <v>1943</v>
      </c>
      <c r="E2758" s="20">
        <v>20</v>
      </c>
      <c r="G2758">
        <v>1</v>
      </c>
      <c r="J2758">
        <v>1</v>
      </c>
      <c r="K2758" s="20"/>
      <c r="L2758" t="str">
        <f>VLOOKUP($D2758,Artslister!$A$1:$W$99,2,FALSE)</f>
        <v>Berberis vulgaris</v>
      </c>
      <c r="M2758" t="str">
        <f>VLOOKUP($D2758,Artslister!$A$1:$W$99,3,FALSE)</f>
        <v>102996</v>
      </c>
      <c r="N2758" t="str">
        <f>VLOOKUP($D2758,Artslister!$A$1:$W$99,4,FALSE)</f>
        <v>62956</v>
      </c>
      <c r="O2758" t="str">
        <f>VLOOKUP($D2758,Artslister!$A$1:$W$99,5,FALSE)</f>
        <v>Plantae</v>
      </c>
      <c r="P2758" t="str">
        <f>VLOOKUP($D2758,Artslister!$A$1:$W$99,6,FALSE)</f>
        <v>Magnoliophyta</v>
      </c>
      <c r="Q2758" t="str">
        <f>VLOOKUP($D2758,Artslister!$A$1:$W$99,7,FALSE)</f>
        <v>Eudicots</v>
      </c>
      <c r="R2758" t="str">
        <f>VLOOKUP($D2758,Artslister!$A$1:$W$99,8,FALSE)</f>
        <v>Ranunculales</v>
      </c>
      <c r="S2758" t="str">
        <f>VLOOKUP($D2758,Artslister!$A$1:$W$99,9,FALSE)</f>
        <v>Berberidaceae</v>
      </c>
      <c r="T2758" t="str">
        <f>VLOOKUP($D2758,Artslister!$A$1:$W$99,10,FALSE)</f>
        <v>Berberis</v>
      </c>
      <c r="U2758" t="str">
        <f>VLOOKUP($D2758,Artslister!$A$1:$W$99,11,FALSE)</f>
        <v>vulgaris</v>
      </c>
      <c r="V2758">
        <f>VLOOKUP($D2758,Artslister!$A$1:$W$99,12,FALSE)</f>
        <v>0</v>
      </c>
      <c r="W2758" t="str">
        <f>VLOOKUP($D2758,Artslister!$A$1:$W$99,13,FALSE)</f>
        <v>L.</v>
      </c>
      <c r="X2758" t="e">
        <f>VLOOKUP($D2758,Artslister!$A$1:$W$99,15,FALSE)</f>
        <v>#REF!</v>
      </c>
      <c r="Y2758" t="e">
        <f>VLOOKUP($D2758,Artslister!$A$1:$W$99,17,FALSE)</f>
        <v>#N/A</v>
      </c>
    </row>
    <row r="2759" spans="1:25" hidden="1" x14ac:dyDescent="0.3">
      <c r="A2759" s="20" t="s">
        <v>114</v>
      </c>
      <c r="B2759" s="20">
        <v>2022</v>
      </c>
      <c r="C2759" t="s">
        <v>1494</v>
      </c>
      <c r="D2759" t="s">
        <v>1936</v>
      </c>
      <c r="E2759">
        <v>30</v>
      </c>
      <c r="I2759">
        <v>1</v>
      </c>
      <c r="L2759" t="str">
        <f>VLOOKUP($D2759,Artslister!$A$1:$W$99,2,FALSE)</f>
        <v>Cotoneaster integerrimus</v>
      </c>
      <c r="M2759" t="str">
        <f>VLOOKUP($D2759,Artslister!$A$1:$W$99,3,FALSE)</f>
        <v>103276</v>
      </c>
      <c r="N2759" t="str">
        <f>VLOOKUP($D2759,Artslister!$A$1:$W$99,4,FALSE)</f>
        <v>132025</v>
      </c>
      <c r="O2759" t="str">
        <f>VLOOKUP($D2759,Artslister!$A$1:$W$99,5,FALSE)</f>
        <v>Plantae</v>
      </c>
      <c r="P2759" t="str">
        <f>VLOOKUP($D2759,Artslister!$A$1:$W$99,6,FALSE)</f>
        <v>Magnoliophyta</v>
      </c>
      <c r="Q2759" t="str">
        <f>VLOOKUP($D2759,Artslister!$A$1:$W$99,7,FALSE)</f>
        <v>Eudicots</v>
      </c>
      <c r="R2759" t="str">
        <f>VLOOKUP($D2759,Artslister!$A$1:$W$99,8,FALSE)</f>
        <v>Rosales</v>
      </c>
      <c r="S2759" t="str">
        <f>VLOOKUP($D2759,Artslister!$A$1:$W$99,9,FALSE)</f>
        <v>Rosaceae</v>
      </c>
      <c r="T2759" t="str">
        <f>VLOOKUP($D2759,Artslister!$A$1:$W$99,10,FALSE)</f>
        <v>Cotoneaster</v>
      </c>
      <c r="U2759" t="str">
        <f>VLOOKUP($D2759,Artslister!$A$1:$W$99,11,FALSE)</f>
        <v>integerrimus</v>
      </c>
      <c r="V2759">
        <f>VLOOKUP($D2759,Artslister!$A$1:$W$99,12,FALSE)</f>
        <v>0</v>
      </c>
      <c r="W2759" t="str">
        <f>VLOOKUP($D2759,Artslister!$A$1:$W$99,13,FALSE)</f>
        <v>Medik.</v>
      </c>
      <c r="X2759" t="e">
        <f>VLOOKUP($D2759,Artslister!$A$1:$W$99,15,FALSE)</f>
        <v>#REF!</v>
      </c>
      <c r="Y2759" t="e">
        <f>VLOOKUP($D2759,Artslister!$A$1:$W$99,17,FALSE)</f>
        <v>#N/A</v>
      </c>
    </row>
    <row r="2760" spans="1:25" hidden="1" x14ac:dyDescent="0.3">
      <c r="A2760" s="20" t="s">
        <v>114</v>
      </c>
      <c r="B2760" s="20">
        <v>2020</v>
      </c>
      <c r="C2760" s="20" t="s">
        <v>1494</v>
      </c>
      <c r="D2760" s="20" t="s">
        <v>1945</v>
      </c>
      <c r="E2760" s="20">
        <v>2</v>
      </c>
      <c r="F2760">
        <v>1</v>
      </c>
      <c r="J2760" s="20"/>
      <c r="L2760" t="str">
        <f>VLOOKUP($D2760,Artslister!$A$1:$W$99,2,FALSE)</f>
        <v>Filipendula vulgaris</v>
      </c>
      <c r="M2760" t="str">
        <f>VLOOKUP($D2760,Artslister!$A$1:$W$99,3,FALSE)</f>
        <v>103311</v>
      </c>
      <c r="N2760" t="str">
        <f>VLOOKUP($D2760,Artslister!$A$1:$W$99,4,FALSE)</f>
        <v>133275</v>
      </c>
      <c r="O2760" t="str">
        <f>VLOOKUP($D2760,Artslister!$A$1:$W$99,5,FALSE)</f>
        <v>Plantae</v>
      </c>
      <c r="P2760" t="str">
        <f>VLOOKUP($D2760,Artslister!$A$1:$W$99,6,FALSE)</f>
        <v>Magnoliophyta</v>
      </c>
      <c r="Q2760" t="str">
        <f>VLOOKUP($D2760,Artslister!$A$1:$W$99,7,FALSE)</f>
        <v>Eudicots</v>
      </c>
      <c r="R2760" t="str">
        <f>VLOOKUP($D2760,Artslister!$A$1:$W$99,8,FALSE)</f>
        <v>Rosales</v>
      </c>
      <c r="S2760" t="str">
        <f>VLOOKUP($D2760,Artslister!$A$1:$W$99,9,FALSE)</f>
        <v>Rosaceae</v>
      </c>
      <c r="T2760" t="str">
        <f>VLOOKUP($D2760,Artslister!$A$1:$W$99,10,FALSE)</f>
        <v>Filipendula</v>
      </c>
      <c r="U2760" t="str">
        <f>VLOOKUP($D2760,Artslister!$A$1:$W$99,11,FALSE)</f>
        <v>vulgaris</v>
      </c>
      <c r="V2760">
        <f>VLOOKUP($D2760,Artslister!$A$1:$W$99,12,FALSE)</f>
        <v>0</v>
      </c>
      <c r="W2760" t="str">
        <f>VLOOKUP($D2760,Artslister!$A$1:$W$99,13,FALSE)</f>
        <v>Moench</v>
      </c>
      <c r="X2760" t="e">
        <f>VLOOKUP($D2760,Artslister!$A$1:$W$99,15,FALSE)</f>
        <v>#REF!</v>
      </c>
      <c r="Y2760" t="e">
        <f>VLOOKUP($D2760,Artslister!$A$1:$W$99,17,FALSE)</f>
        <v>#N/A</v>
      </c>
    </row>
    <row r="2761" spans="1:25" hidden="1" x14ac:dyDescent="0.3">
      <c r="A2761" s="20" t="s">
        <v>114</v>
      </c>
      <c r="B2761" s="20">
        <v>2021</v>
      </c>
      <c r="C2761" s="20" t="s">
        <v>1494</v>
      </c>
      <c r="D2761" s="20" t="s">
        <v>1945</v>
      </c>
      <c r="E2761" s="20">
        <v>2</v>
      </c>
      <c r="F2761">
        <v>1</v>
      </c>
      <c r="J2761" s="20"/>
      <c r="L2761" t="str">
        <f>VLOOKUP($D2761,Artslister!$A$1:$W$99,2,FALSE)</f>
        <v>Filipendula vulgaris</v>
      </c>
      <c r="M2761" t="str">
        <f>VLOOKUP($D2761,Artslister!$A$1:$W$99,3,FALSE)</f>
        <v>103311</v>
      </c>
      <c r="N2761" t="str">
        <f>VLOOKUP($D2761,Artslister!$A$1:$W$99,4,FALSE)</f>
        <v>133275</v>
      </c>
      <c r="O2761" t="str">
        <f>VLOOKUP($D2761,Artslister!$A$1:$W$99,5,FALSE)</f>
        <v>Plantae</v>
      </c>
      <c r="P2761" t="str">
        <f>VLOOKUP($D2761,Artslister!$A$1:$W$99,6,FALSE)</f>
        <v>Magnoliophyta</v>
      </c>
      <c r="Q2761" t="str">
        <f>VLOOKUP($D2761,Artslister!$A$1:$W$99,7,FALSE)</f>
        <v>Eudicots</v>
      </c>
      <c r="R2761" t="str">
        <f>VLOOKUP($D2761,Artslister!$A$1:$W$99,8,FALSE)</f>
        <v>Rosales</v>
      </c>
      <c r="S2761" t="str">
        <f>VLOOKUP($D2761,Artslister!$A$1:$W$99,9,FALSE)</f>
        <v>Rosaceae</v>
      </c>
      <c r="T2761" t="str">
        <f>VLOOKUP($D2761,Artslister!$A$1:$W$99,10,FALSE)</f>
        <v>Filipendula</v>
      </c>
      <c r="U2761" t="str">
        <f>VLOOKUP($D2761,Artslister!$A$1:$W$99,11,FALSE)</f>
        <v>vulgaris</v>
      </c>
      <c r="V2761">
        <f>VLOOKUP($D2761,Artslister!$A$1:$W$99,12,FALSE)</f>
        <v>0</v>
      </c>
      <c r="W2761" t="str">
        <f>VLOOKUP($D2761,Artslister!$A$1:$W$99,13,FALSE)</f>
        <v>Moench</v>
      </c>
      <c r="X2761" t="e">
        <f>VLOOKUP($D2761,Artslister!$A$1:$W$99,15,FALSE)</f>
        <v>#REF!</v>
      </c>
      <c r="Y2761" t="e">
        <f>VLOOKUP($D2761,Artslister!$A$1:$W$99,17,FALSE)</f>
        <v>#N/A</v>
      </c>
    </row>
    <row r="2762" spans="1:25" hidden="1" x14ac:dyDescent="0.3">
      <c r="A2762" s="20" t="s">
        <v>114</v>
      </c>
      <c r="B2762" s="20">
        <v>2023</v>
      </c>
      <c r="C2762" s="20" t="s">
        <v>1494</v>
      </c>
      <c r="D2762" s="20" t="s">
        <v>1997</v>
      </c>
      <c r="E2762" s="20">
        <v>10</v>
      </c>
      <c r="J2762">
        <v>1</v>
      </c>
      <c r="K2762" s="20"/>
      <c r="L2762" t="str">
        <f>VLOOKUP($D2762,Artslister!$A$1:$W$99,2,FALSE)</f>
        <v>Lonicera xylosteum</v>
      </c>
      <c r="M2762">
        <f>VLOOKUP($D2762,Artslister!$A$1:$W$99,3,FALSE)</f>
        <v>101719</v>
      </c>
      <c r="N2762">
        <f>VLOOKUP($D2762,Artslister!$A$1:$W$99,4,FALSE)</f>
        <v>0</v>
      </c>
      <c r="O2762" t="str">
        <f>VLOOKUP($D2762,Artslister!$A$1:$W$99,5,FALSE)</f>
        <v>Plantae</v>
      </c>
      <c r="P2762" t="str">
        <f>VLOOKUP($D2762,Artslister!$A$1:$W$99,6,FALSE)</f>
        <v>Magnoliophyta</v>
      </c>
      <c r="Q2762" t="str">
        <f>VLOOKUP($D2762,Artslister!$A$1:$W$99,7,FALSE)</f>
        <v>Eudicots</v>
      </c>
      <c r="R2762" t="str">
        <f>VLOOKUP($D2762,Artslister!$A$1:$W$99,8,FALSE)</f>
        <v>Dipsacales</v>
      </c>
      <c r="S2762" t="str">
        <f>VLOOKUP($D2762,Artslister!$A$1:$W$99,9,FALSE)</f>
        <v>Caprifoliaceae</v>
      </c>
      <c r="T2762" t="str">
        <f>VLOOKUP($D2762,Artslister!$A$1:$W$99,10,FALSE)</f>
        <v>Lonicera</v>
      </c>
      <c r="U2762" t="str">
        <f>VLOOKUP($D2762,Artslister!$A$1:$W$99,11,FALSE)</f>
        <v>xylosteum</v>
      </c>
      <c r="V2762">
        <f>VLOOKUP($D2762,Artslister!$A$1:$W$99,12,FALSE)</f>
        <v>0</v>
      </c>
      <c r="W2762" t="str">
        <f>VLOOKUP($D2762,Artslister!$A$1:$W$99,13,FALSE)</f>
        <v>L.</v>
      </c>
      <c r="X2762" t="e">
        <f>VLOOKUP($D2762,Artslister!$A$1:$W$99,15,FALSE)</f>
        <v>#REF!</v>
      </c>
      <c r="Y2762" t="e">
        <f>VLOOKUP($D2762,Artslister!$A$1:$W$99,17,FALSE)</f>
        <v>#N/A</v>
      </c>
    </row>
    <row r="2763" spans="1:25" hidden="1" x14ac:dyDescent="0.3">
      <c r="A2763" s="20" t="s">
        <v>114</v>
      </c>
      <c r="B2763" s="20">
        <v>2020</v>
      </c>
      <c r="C2763" s="20" t="s">
        <v>1494</v>
      </c>
      <c r="D2763" t="s">
        <v>1998</v>
      </c>
      <c r="E2763" s="20">
        <v>30</v>
      </c>
      <c r="G2763">
        <v>1</v>
      </c>
      <c r="J2763" s="20"/>
      <c r="L2763" t="str">
        <f>VLOOKUP($D2763,Artslister!$A$1:$W$99,2,FALSE)</f>
        <v>Cotoneaster sp.</v>
      </c>
      <c r="M2763" t="str">
        <f>VLOOKUP($D2763,Artslister!$A$1:$W$99,3,FALSE)</f>
        <v>103268</v>
      </c>
      <c r="N2763" t="str">
        <f>VLOOKUP($D2763,Artslister!$A$1:$W$99,4,FALSE)</f>
        <v>63228</v>
      </c>
      <c r="O2763" t="str">
        <f>VLOOKUP($D2763,Artslister!$A$1:$W$99,5,FALSE)</f>
        <v>Plantae</v>
      </c>
      <c r="P2763" t="str">
        <f>VLOOKUP($D2763,Artslister!$A$1:$W$99,6,FALSE)</f>
        <v>Magnoliophyta</v>
      </c>
      <c r="Q2763" t="str">
        <f>VLOOKUP($D2763,Artslister!$A$1:$W$99,7,FALSE)</f>
        <v>Eudicots</v>
      </c>
      <c r="R2763" t="str">
        <f>VLOOKUP($D2763,Artslister!$A$1:$W$99,8,FALSE)</f>
        <v>Rosales</v>
      </c>
      <c r="S2763" t="str">
        <f>VLOOKUP($D2763,Artslister!$A$1:$W$99,9,FALSE)</f>
        <v>Rosaceae</v>
      </c>
      <c r="T2763" t="str">
        <f>VLOOKUP($D2763,Artslister!$A$1:$W$99,10,FALSE)</f>
        <v>Cotoneaster</v>
      </c>
      <c r="U2763">
        <f>VLOOKUP($D2763,Artslister!$A$1:$W$99,11,FALSE)</f>
        <v>0</v>
      </c>
      <c r="V2763">
        <f>VLOOKUP($D2763,Artslister!$A$1:$W$99,12,FALSE)</f>
        <v>0</v>
      </c>
      <c r="W2763" t="str">
        <f>VLOOKUP($D2763,Artslister!$A$1:$W$99,13,FALSE)</f>
        <v>Medik.</v>
      </c>
      <c r="X2763" t="e">
        <f>VLOOKUP($D2763,Artslister!$A$1:$W$99,15,FALSE)</f>
        <v>#REF!</v>
      </c>
      <c r="Y2763" t="e">
        <f>VLOOKUP($D2763,Artslister!$A$1:$W$99,17,FALSE)</f>
        <v>#N/A</v>
      </c>
    </row>
    <row r="2764" spans="1:25" hidden="1" x14ac:dyDescent="0.3">
      <c r="A2764" s="20" t="s">
        <v>114</v>
      </c>
      <c r="B2764" s="20">
        <v>2021</v>
      </c>
      <c r="C2764" s="20" t="s">
        <v>1494</v>
      </c>
      <c r="D2764" t="s">
        <v>1998</v>
      </c>
      <c r="E2764" s="20">
        <v>50</v>
      </c>
      <c r="G2764">
        <v>1</v>
      </c>
      <c r="J2764" s="20"/>
      <c r="L2764" t="str">
        <f>VLOOKUP($D2764,Artslister!$A$1:$W$99,2,FALSE)</f>
        <v>Cotoneaster sp.</v>
      </c>
      <c r="M2764" t="str">
        <f>VLOOKUP($D2764,Artslister!$A$1:$W$99,3,FALSE)</f>
        <v>103268</v>
      </c>
      <c r="N2764" t="str">
        <f>VLOOKUP($D2764,Artslister!$A$1:$W$99,4,FALSE)</f>
        <v>63228</v>
      </c>
      <c r="O2764" t="str">
        <f>VLOOKUP($D2764,Artslister!$A$1:$W$99,5,FALSE)</f>
        <v>Plantae</v>
      </c>
      <c r="P2764" t="str">
        <f>VLOOKUP($D2764,Artslister!$A$1:$W$99,6,FALSE)</f>
        <v>Magnoliophyta</v>
      </c>
      <c r="Q2764" t="str">
        <f>VLOOKUP($D2764,Artslister!$A$1:$W$99,7,FALSE)</f>
        <v>Eudicots</v>
      </c>
      <c r="R2764" t="str">
        <f>VLOOKUP($D2764,Artslister!$A$1:$W$99,8,FALSE)</f>
        <v>Rosales</v>
      </c>
      <c r="S2764" t="str">
        <f>VLOOKUP($D2764,Artslister!$A$1:$W$99,9,FALSE)</f>
        <v>Rosaceae</v>
      </c>
      <c r="T2764" t="str">
        <f>VLOOKUP($D2764,Artslister!$A$1:$W$99,10,FALSE)</f>
        <v>Cotoneaster</v>
      </c>
      <c r="U2764">
        <f>VLOOKUP($D2764,Artslister!$A$1:$W$99,11,FALSE)</f>
        <v>0</v>
      </c>
      <c r="V2764">
        <f>VLOOKUP($D2764,Artslister!$A$1:$W$99,12,FALSE)</f>
        <v>0</v>
      </c>
      <c r="W2764" t="str">
        <f>VLOOKUP($D2764,Artslister!$A$1:$W$99,13,FALSE)</f>
        <v>Medik.</v>
      </c>
      <c r="X2764" t="e">
        <f>VLOOKUP($D2764,Artslister!$A$1:$W$99,15,FALSE)</f>
        <v>#REF!</v>
      </c>
      <c r="Y2764" t="e">
        <f>VLOOKUP($D2764,Artslister!$A$1:$W$99,17,FALSE)</f>
        <v>#N/A</v>
      </c>
    </row>
    <row r="2765" spans="1:25" hidden="1" x14ac:dyDescent="0.3">
      <c r="A2765" s="20" t="s">
        <v>114</v>
      </c>
      <c r="B2765" s="20">
        <v>2022</v>
      </c>
      <c r="C2765" t="s">
        <v>1494</v>
      </c>
      <c r="D2765" t="s">
        <v>1998</v>
      </c>
      <c r="E2765">
        <v>30</v>
      </c>
      <c r="G2765">
        <v>1</v>
      </c>
      <c r="I2765">
        <v>1</v>
      </c>
      <c r="L2765" t="str">
        <f>VLOOKUP($D2765,Artslister!$A$1:$W$99,2,FALSE)</f>
        <v>Cotoneaster sp.</v>
      </c>
      <c r="M2765" t="str">
        <f>VLOOKUP($D2765,Artslister!$A$1:$W$99,3,FALSE)</f>
        <v>103268</v>
      </c>
      <c r="N2765" t="str">
        <f>VLOOKUP($D2765,Artslister!$A$1:$W$99,4,FALSE)</f>
        <v>63228</v>
      </c>
      <c r="O2765" t="str">
        <f>VLOOKUP($D2765,Artslister!$A$1:$W$99,5,FALSE)</f>
        <v>Plantae</v>
      </c>
      <c r="P2765" t="str">
        <f>VLOOKUP($D2765,Artslister!$A$1:$W$99,6,FALSE)</f>
        <v>Magnoliophyta</v>
      </c>
      <c r="Q2765" t="str">
        <f>VLOOKUP($D2765,Artslister!$A$1:$W$99,7,FALSE)</f>
        <v>Eudicots</v>
      </c>
      <c r="R2765" t="str">
        <f>VLOOKUP($D2765,Artslister!$A$1:$W$99,8,FALSE)</f>
        <v>Rosales</v>
      </c>
      <c r="S2765" t="str">
        <f>VLOOKUP($D2765,Artslister!$A$1:$W$99,9,FALSE)</f>
        <v>Rosaceae</v>
      </c>
      <c r="T2765" t="str">
        <f>VLOOKUP($D2765,Artslister!$A$1:$W$99,10,FALSE)</f>
        <v>Cotoneaster</v>
      </c>
      <c r="U2765">
        <f>VLOOKUP($D2765,Artslister!$A$1:$W$99,11,FALSE)</f>
        <v>0</v>
      </c>
      <c r="V2765">
        <f>VLOOKUP($D2765,Artslister!$A$1:$W$99,12,FALSE)</f>
        <v>0</v>
      </c>
      <c r="W2765" t="str">
        <f>VLOOKUP($D2765,Artslister!$A$1:$W$99,13,FALSE)</f>
        <v>Medik.</v>
      </c>
      <c r="X2765" t="e">
        <f>VLOOKUP($D2765,Artslister!$A$1:$W$99,15,FALSE)</f>
        <v>#REF!</v>
      </c>
      <c r="Y2765" t="e">
        <f>VLOOKUP($D2765,Artslister!$A$1:$W$99,17,FALSE)</f>
        <v>#N/A</v>
      </c>
    </row>
    <row r="2766" spans="1:25" hidden="1" x14ac:dyDescent="0.3">
      <c r="A2766" s="20" t="s">
        <v>114</v>
      </c>
      <c r="B2766" s="20">
        <v>2023</v>
      </c>
      <c r="C2766" s="20" t="s">
        <v>1494</v>
      </c>
      <c r="D2766" s="43" t="s">
        <v>2025</v>
      </c>
      <c r="E2766" s="20">
        <v>10</v>
      </c>
      <c r="G2766">
        <v>1</v>
      </c>
      <c r="J2766">
        <v>1</v>
      </c>
      <c r="K2766" s="20"/>
      <c r="L2766" t="str">
        <f>VLOOKUP($D2766,Artslister!$A$1:$W$99,2,FALSE)</f>
        <v>Cotoneaster sp.</v>
      </c>
      <c r="M2766" t="str">
        <f>VLOOKUP($D2766,Artslister!$A$1:$W$99,3,FALSE)</f>
        <v>103268</v>
      </c>
      <c r="N2766" t="str">
        <f>VLOOKUP($D2766,Artslister!$A$1:$W$99,4,FALSE)</f>
        <v>63228</v>
      </c>
      <c r="O2766" t="str">
        <f>VLOOKUP($D2766,Artslister!$A$1:$W$99,5,FALSE)</f>
        <v>Plantae</v>
      </c>
      <c r="P2766" t="str">
        <f>VLOOKUP($D2766,Artslister!$A$1:$W$99,6,FALSE)</f>
        <v>Magnoliophyta</v>
      </c>
      <c r="Q2766" t="str">
        <f>VLOOKUP($D2766,Artslister!$A$1:$W$99,7,FALSE)</f>
        <v>Eudicots</v>
      </c>
      <c r="R2766" t="str">
        <f>VLOOKUP($D2766,Artslister!$A$1:$W$99,8,FALSE)</f>
        <v>Rosales</v>
      </c>
      <c r="S2766" t="str">
        <f>VLOOKUP($D2766,Artslister!$A$1:$W$99,9,FALSE)</f>
        <v>Rosaceae</v>
      </c>
      <c r="T2766" t="str">
        <f>VLOOKUP($D2766,Artslister!$A$1:$W$99,10,FALSE)</f>
        <v>Cotoneaster</v>
      </c>
      <c r="U2766">
        <f>VLOOKUP($D2766,Artslister!$A$1:$W$99,11,FALSE)</f>
        <v>0</v>
      </c>
      <c r="V2766">
        <f>VLOOKUP($D2766,Artslister!$A$1:$W$99,12,FALSE)</f>
        <v>0</v>
      </c>
      <c r="W2766" t="str">
        <f>VLOOKUP($D2766,Artslister!$A$1:$W$99,13,FALSE)</f>
        <v>Medik.</v>
      </c>
      <c r="X2766" t="e">
        <f>VLOOKUP($D2766,Artslister!$A$1:$W$99,15,FALSE)</f>
        <v>#REF!</v>
      </c>
      <c r="Y2766" t="e">
        <f>VLOOKUP($D2766,Artslister!$A$1:$W$99,17,FALSE)</f>
        <v>#N/A</v>
      </c>
    </row>
    <row r="2767" spans="1:25" hidden="1" x14ac:dyDescent="0.3">
      <c r="A2767" s="20" t="s">
        <v>114</v>
      </c>
      <c r="B2767" s="20">
        <v>2020</v>
      </c>
      <c r="C2767" s="20" t="s">
        <v>1494</v>
      </c>
      <c r="D2767" s="20" t="s">
        <v>1928</v>
      </c>
      <c r="E2767" s="20">
        <v>1</v>
      </c>
      <c r="J2767" s="20"/>
      <c r="L2767" t="str">
        <f>VLOOKUP($D2767,Artslister!$A$1:$W$99,2,FALSE)</f>
        <v>Rosa sp.</v>
      </c>
      <c r="M2767" t="str">
        <f>VLOOKUP($D2767,Artslister!$A$1:$W$99,3,FALSE)</f>
        <v>103384</v>
      </c>
      <c r="N2767" t="str">
        <f>VLOOKUP($D2767,Artslister!$A$1:$W$99,4,FALSE)</f>
        <v>63344</v>
      </c>
      <c r="O2767" t="str">
        <f>VLOOKUP($D2767,Artslister!$A$1:$W$99,5,FALSE)</f>
        <v>Plantae</v>
      </c>
      <c r="P2767" t="str">
        <f>VLOOKUP($D2767,Artslister!$A$1:$W$99,6,FALSE)</f>
        <v>Magnoliophyta</v>
      </c>
      <c r="Q2767" t="str">
        <f>VLOOKUP($D2767,Artslister!$A$1:$W$99,7,FALSE)</f>
        <v>Eudicots</v>
      </c>
      <c r="R2767" t="str">
        <f>VLOOKUP($D2767,Artslister!$A$1:$W$99,8,FALSE)</f>
        <v>Rosales</v>
      </c>
      <c r="S2767" t="str">
        <f>VLOOKUP($D2767,Artslister!$A$1:$W$99,9,FALSE)</f>
        <v>Rosaceae</v>
      </c>
      <c r="T2767" t="str">
        <f>VLOOKUP($D2767,Artslister!$A$1:$W$99,10,FALSE)</f>
        <v>Rosa</v>
      </c>
      <c r="U2767">
        <f>VLOOKUP($D2767,Artslister!$A$1:$W$99,11,FALSE)</f>
        <v>0</v>
      </c>
      <c r="V2767">
        <f>VLOOKUP($D2767,Artslister!$A$1:$W$99,12,FALSE)</f>
        <v>0</v>
      </c>
      <c r="W2767" t="str">
        <f>VLOOKUP($D2767,Artslister!$A$1:$W$99,13,FALSE)</f>
        <v>L.</v>
      </c>
      <c r="X2767" t="e">
        <f>VLOOKUP($D2767,Artslister!$A$1:$W$99,15,FALSE)</f>
        <v>#REF!</v>
      </c>
      <c r="Y2767" t="e">
        <f>VLOOKUP($D2767,Artslister!$A$1:$W$99,17,FALSE)</f>
        <v>#N/A</v>
      </c>
    </row>
    <row r="2768" spans="1:25" hidden="1" x14ac:dyDescent="0.3">
      <c r="A2768" s="20" t="s">
        <v>114</v>
      </c>
      <c r="B2768" s="20">
        <v>2021</v>
      </c>
      <c r="C2768" s="20" t="s">
        <v>1494</v>
      </c>
      <c r="D2768" s="20" t="s">
        <v>1928</v>
      </c>
      <c r="E2768" s="20">
        <v>2</v>
      </c>
      <c r="J2768" s="20"/>
      <c r="L2768" t="str">
        <f>VLOOKUP($D2768,Artslister!$A$1:$W$99,2,FALSE)</f>
        <v>Rosa sp.</v>
      </c>
      <c r="M2768" t="str">
        <f>VLOOKUP($D2768,Artslister!$A$1:$W$99,3,FALSE)</f>
        <v>103384</v>
      </c>
      <c r="N2768" t="str">
        <f>VLOOKUP($D2768,Artslister!$A$1:$W$99,4,FALSE)</f>
        <v>63344</v>
      </c>
      <c r="O2768" t="str">
        <f>VLOOKUP($D2768,Artslister!$A$1:$W$99,5,FALSE)</f>
        <v>Plantae</v>
      </c>
      <c r="P2768" t="str">
        <f>VLOOKUP($D2768,Artslister!$A$1:$W$99,6,FALSE)</f>
        <v>Magnoliophyta</v>
      </c>
      <c r="Q2768" t="str">
        <f>VLOOKUP($D2768,Artslister!$A$1:$W$99,7,FALSE)</f>
        <v>Eudicots</v>
      </c>
      <c r="R2768" t="str">
        <f>VLOOKUP($D2768,Artslister!$A$1:$W$99,8,FALSE)</f>
        <v>Rosales</v>
      </c>
      <c r="S2768" t="str">
        <f>VLOOKUP($D2768,Artslister!$A$1:$W$99,9,FALSE)</f>
        <v>Rosaceae</v>
      </c>
      <c r="T2768" t="str">
        <f>VLOOKUP($D2768,Artslister!$A$1:$W$99,10,FALSE)</f>
        <v>Rosa</v>
      </c>
      <c r="U2768">
        <f>VLOOKUP($D2768,Artslister!$A$1:$W$99,11,FALSE)</f>
        <v>0</v>
      </c>
      <c r="V2768">
        <f>VLOOKUP($D2768,Artslister!$A$1:$W$99,12,FALSE)</f>
        <v>0</v>
      </c>
      <c r="W2768" t="str">
        <f>VLOOKUP($D2768,Artslister!$A$1:$W$99,13,FALSE)</f>
        <v>L.</v>
      </c>
      <c r="X2768" t="e">
        <f>VLOOKUP($D2768,Artslister!$A$1:$W$99,15,FALSE)</f>
        <v>#REF!</v>
      </c>
      <c r="Y2768" t="e">
        <f>VLOOKUP($D2768,Artslister!$A$1:$W$99,17,FALSE)</f>
        <v>#N/A</v>
      </c>
    </row>
    <row r="2769" spans="1:25" hidden="1" x14ac:dyDescent="0.3">
      <c r="A2769" s="20" t="s">
        <v>114</v>
      </c>
      <c r="B2769" s="20">
        <v>2023</v>
      </c>
      <c r="C2769" s="20" t="s">
        <v>1494</v>
      </c>
      <c r="D2769" s="20" t="s">
        <v>1928</v>
      </c>
      <c r="E2769" s="20">
        <v>1</v>
      </c>
      <c r="I2769">
        <v>1</v>
      </c>
      <c r="K2769" s="20"/>
      <c r="L2769" t="str">
        <f>VLOOKUP($D2769,Artslister!$A$1:$W$99,2,FALSE)</f>
        <v>Rosa sp.</v>
      </c>
      <c r="M2769" t="str">
        <f>VLOOKUP($D2769,Artslister!$A$1:$W$99,3,FALSE)</f>
        <v>103384</v>
      </c>
      <c r="N2769" t="str">
        <f>VLOOKUP($D2769,Artslister!$A$1:$W$99,4,FALSE)</f>
        <v>63344</v>
      </c>
      <c r="O2769" t="str">
        <f>VLOOKUP($D2769,Artslister!$A$1:$W$99,5,FALSE)</f>
        <v>Plantae</v>
      </c>
      <c r="P2769" t="str">
        <f>VLOOKUP($D2769,Artslister!$A$1:$W$99,6,FALSE)</f>
        <v>Magnoliophyta</v>
      </c>
      <c r="Q2769" t="str">
        <f>VLOOKUP($D2769,Artslister!$A$1:$W$99,7,FALSE)</f>
        <v>Eudicots</v>
      </c>
      <c r="R2769" t="str">
        <f>VLOOKUP($D2769,Artslister!$A$1:$W$99,8,FALSE)</f>
        <v>Rosales</v>
      </c>
      <c r="S2769" t="str">
        <f>VLOOKUP($D2769,Artslister!$A$1:$W$99,9,FALSE)</f>
        <v>Rosaceae</v>
      </c>
      <c r="T2769" t="str">
        <f>VLOOKUP($D2769,Artslister!$A$1:$W$99,10,FALSE)</f>
        <v>Rosa</v>
      </c>
      <c r="U2769">
        <f>VLOOKUP($D2769,Artslister!$A$1:$W$99,11,FALSE)</f>
        <v>0</v>
      </c>
      <c r="V2769">
        <f>VLOOKUP($D2769,Artslister!$A$1:$W$99,12,FALSE)</f>
        <v>0</v>
      </c>
      <c r="W2769" t="str">
        <f>VLOOKUP($D2769,Artslister!$A$1:$W$99,13,FALSE)</f>
        <v>L.</v>
      </c>
      <c r="X2769" t="e">
        <f>VLOOKUP($D2769,Artslister!$A$1:$W$99,15,FALSE)</f>
        <v>#REF!</v>
      </c>
      <c r="Y2769" t="e">
        <f>VLOOKUP($D2769,Artslister!$A$1:$W$99,17,FALSE)</f>
        <v>#N/A</v>
      </c>
    </row>
    <row r="2770" spans="1:25" hidden="1" x14ac:dyDescent="0.3">
      <c r="A2770" s="20" t="s">
        <v>114</v>
      </c>
      <c r="B2770" s="20">
        <v>2023</v>
      </c>
      <c r="C2770" s="20" t="s">
        <v>1494</v>
      </c>
      <c r="D2770" s="20" t="s">
        <v>588</v>
      </c>
      <c r="E2770" s="20">
        <v>1</v>
      </c>
      <c r="I2770">
        <v>1</v>
      </c>
      <c r="K2770" s="20"/>
      <c r="L2770" t="str">
        <f>VLOOKUP($D2770,Artslister!$A$1:$W$99,2,FALSE)</f>
        <v>Acer platanoides</v>
      </c>
      <c r="M2770" t="str">
        <f>VLOOKUP($D2770,Artslister!$A$1:$W$99,3,FALSE)</f>
        <v>103559</v>
      </c>
      <c r="N2770" t="str">
        <f>VLOOKUP($D2770,Artslister!$A$1:$W$99,4,FALSE)</f>
        <v>63519</v>
      </c>
      <c r="O2770" t="str">
        <f>VLOOKUP($D2770,Artslister!$A$1:$W$99,5,FALSE)</f>
        <v>Plantae</v>
      </c>
      <c r="P2770" t="str">
        <f>VLOOKUP($D2770,Artslister!$A$1:$W$99,6,FALSE)</f>
        <v>Magnoliophyta</v>
      </c>
      <c r="Q2770" t="str">
        <f>VLOOKUP($D2770,Artslister!$A$1:$W$99,7,FALSE)</f>
        <v>Eudicots</v>
      </c>
      <c r="R2770" t="str">
        <f>VLOOKUP($D2770,Artslister!$A$1:$W$99,8,FALSE)</f>
        <v>Sapindales</v>
      </c>
      <c r="S2770" t="str">
        <f>VLOOKUP($D2770,Artslister!$A$1:$W$99,9,FALSE)</f>
        <v>Sapindaceae</v>
      </c>
      <c r="T2770" t="str">
        <f>VLOOKUP($D2770,Artslister!$A$1:$W$99,10,FALSE)</f>
        <v>Acer</v>
      </c>
      <c r="U2770" t="str">
        <f>VLOOKUP($D2770,Artslister!$A$1:$W$99,11,FALSE)</f>
        <v>platanoides</v>
      </c>
      <c r="V2770">
        <f>VLOOKUP($D2770,Artslister!$A$1:$W$99,12,FALSE)</f>
        <v>0</v>
      </c>
      <c r="W2770" t="str">
        <f>VLOOKUP($D2770,Artslister!$A$1:$W$99,13,FALSE)</f>
        <v>L.</v>
      </c>
      <c r="X2770" t="e">
        <f>VLOOKUP($D2770,Artslister!$A$1:$W$99,15,FALSE)</f>
        <v>#REF!</v>
      </c>
      <c r="Y2770" t="e">
        <f>VLOOKUP($D2770,Artslister!$A$1:$W$99,17,FALSE)</f>
        <v>#N/A</v>
      </c>
    </row>
    <row r="2771" spans="1:25" hidden="1" x14ac:dyDescent="0.3">
      <c r="A2771" s="20" t="s">
        <v>114</v>
      </c>
      <c r="B2771" s="20">
        <v>2020</v>
      </c>
      <c r="C2771" s="20" t="s">
        <v>1495</v>
      </c>
      <c r="D2771" s="20" t="s">
        <v>1936</v>
      </c>
      <c r="E2771" s="20">
        <v>3</v>
      </c>
      <c r="J2771" s="20"/>
      <c r="L2771" t="str">
        <f>VLOOKUP($D2771,Artslister!$A$1:$W$99,2,FALSE)</f>
        <v>Cotoneaster integerrimus</v>
      </c>
      <c r="M2771" t="str">
        <f>VLOOKUP($D2771,Artslister!$A$1:$W$99,3,FALSE)</f>
        <v>103276</v>
      </c>
      <c r="N2771" t="str">
        <f>VLOOKUP($D2771,Artslister!$A$1:$W$99,4,FALSE)</f>
        <v>132025</v>
      </c>
      <c r="O2771" t="str">
        <f>VLOOKUP($D2771,Artslister!$A$1:$W$99,5,FALSE)</f>
        <v>Plantae</v>
      </c>
      <c r="P2771" t="str">
        <f>VLOOKUP($D2771,Artslister!$A$1:$W$99,6,FALSE)</f>
        <v>Magnoliophyta</v>
      </c>
      <c r="Q2771" t="str">
        <f>VLOOKUP($D2771,Artslister!$A$1:$W$99,7,FALSE)</f>
        <v>Eudicots</v>
      </c>
      <c r="R2771" t="str">
        <f>VLOOKUP($D2771,Artslister!$A$1:$W$99,8,FALSE)</f>
        <v>Rosales</v>
      </c>
      <c r="S2771" t="str">
        <f>VLOOKUP($D2771,Artslister!$A$1:$W$99,9,FALSE)</f>
        <v>Rosaceae</v>
      </c>
      <c r="T2771" t="str">
        <f>VLOOKUP($D2771,Artslister!$A$1:$W$99,10,FALSE)</f>
        <v>Cotoneaster</v>
      </c>
      <c r="U2771" t="str">
        <f>VLOOKUP($D2771,Artslister!$A$1:$W$99,11,FALSE)</f>
        <v>integerrimus</v>
      </c>
      <c r="V2771">
        <f>VLOOKUP($D2771,Artslister!$A$1:$W$99,12,FALSE)</f>
        <v>0</v>
      </c>
      <c r="W2771" t="str">
        <f>VLOOKUP($D2771,Artslister!$A$1:$W$99,13,FALSE)</f>
        <v>Medik.</v>
      </c>
      <c r="X2771" t="e">
        <f>VLOOKUP($D2771,Artslister!$A$1:$W$99,15,FALSE)</f>
        <v>#REF!</v>
      </c>
      <c r="Y2771" t="e">
        <f>VLOOKUP($D2771,Artslister!$A$1:$W$99,17,FALSE)</f>
        <v>#N/A</v>
      </c>
    </row>
    <row r="2772" spans="1:25" hidden="1" x14ac:dyDescent="0.3">
      <c r="A2772" s="20" t="s">
        <v>114</v>
      </c>
      <c r="B2772" s="20">
        <v>2021</v>
      </c>
      <c r="C2772" s="20" t="s">
        <v>1495</v>
      </c>
      <c r="D2772" s="20" t="s">
        <v>1936</v>
      </c>
      <c r="E2772" s="20">
        <v>5</v>
      </c>
      <c r="J2772" s="20"/>
      <c r="L2772" t="str">
        <f>VLOOKUP($D2772,Artslister!$A$1:$W$99,2,FALSE)</f>
        <v>Cotoneaster integerrimus</v>
      </c>
      <c r="M2772" t="str">
        <f>VLOOKUP($D2772,Artslister!$A$1:$W$99,3,FALSE)</f>
        <v>103276</v>
      </c>
      <c r="N2772" t="str">
        <f>VLOOKUP($D2772,Artslister!$A$1:$W$99,4,FALSE)</f>
        <v>132025</v>
      </c>
      <c r="O2772" t="str">
        <f>VLOOKUP($D2772,Artslister!$A$1:$W$99,5,FALSE)</f>
        <v>Plantae</v>
      </c>
      <c r="P2772" t="str">
        <f>VLOOKUP($D2772,Artslister!$A$1:$W$99,6,FALSE)</f>
        <v>Magnoliophyta</v>
      </c>
      <c r="Q2772" t="str">
        <f>VLOOKUP($D2772,Artslister!$A$1:$W$99,7,FALSE)</f>
        <v>Eudicots</v>
      </c>
      <c r="R2772" t="str">
        <f>VLOOKUP($D2772,Artslister!$A$1:$W$99,8,FALSE)</f>
        <v>Rosales</v>
      </c>
      <c r="S2772" t="str">
        <f>VLOOKUP($D2772,Artslister!$A$1:$W$99,9,FALSE)</f>
        <v>Rosaceae</v>
      </c>
      <c r="T2772" t="str">
        <f>VLOOKUP($D2772,Artslister!$A$1:$W$99,10,FALSE)</f>
        <v>Cotoneaster</v>
      </c>
      <c r="U2772" t="str">
        <f>VLOOKUP($D2772,Artslister!$A$1:$W$99,11,FALSE)</f>
        <v>integerrimus</v>
      </c>
      <c r="V2772">
        <f>VLOOKUP($D2772,Artslister!$A$1:$W$99,12,FALSE)</f>
        <v>0</v>
      </c>
      <c r="W2772" t="str">
        <f>VLOOKUP($D2772,Artslister!$A$1:$W$99,13,FALSE)</f>
        <v>Medik.</v>
      </c>
      <c r="X2772" t="e">
        <f>VLOOKUP($D2772,Artslister!$A$1:$W$99,15,FALSE)</f>
        <v>#REF!</v>
      </c>
      <c r="Y2772" t="e">
        <f>VLOOKUP($D2772,Artslister!$A$1:$W$99,17,FALSE)</f>
        <v>#N/A</v>
      </c>
    </row>
    <row r="2773" spans="1:25" hidden="1" x14ac:dyDescent="0.3">
      <c r="A2773" s="20" t="s">
        <v>114</v>
      </c>
      <c r="B2773" s="20">
        <v>2022</v>
      </c>
      <c r="C2773" t="s">
        <v>1495</v>
      </c>
      <c r="D2773" t="s">
        <v>1936</v>
      </c>
      <c r="E2773">
        <v>5</v>
      </c>
      <c r="I2773">
        <v>1</v>
      </c>
      <c r="L2773" t="str">
        <f>VLOOKUP($D2773,Artslister!$A$1:$W$99,2,FALSE)</f>
        <v>Cotoneaster integerrimus</v>
      </c>
      <c r="M2773" t="str">
        <f>VLOOKUP($D2773,Artslister!$A$1:$W$99,3,FALSE)</f>
        <v>103276</v>
      </c>
      <c r="N2773" t="str">
        <f>VLOOKUP($D2773,Artslister!$A$1:$W$99,4,FALSE)</f>
        <v>132025</v>
      </c>
      <c r="O2773" t="str">
        <f>VLOOKUP($D2773,Artslister!$A$1:$W$99,5,FALSE)</f>
        <v>Plantae</v>
      </c>
      <c r="P2773" t="str">
        <f>VLOOKUP($D2773,Artslister!$A$1:$W$99,6,FALSE)</f>
        <v>Magnoliophyta</v>
      </c>
      <c r="Q2773" t="str">
        <f>VLOOKUP($D2773,Artslister!$A$1:$W$99,7,FALSE)</f>
        <v>Eudicots</v>
      </c>
      <c r="R2773" t="str">
        <f>VLOOKUP($D2773,Artslister!$A$1:$W$99,8,FALSE)</f>
        <v>Rosales</v>
      </c>
      <c r="S2773" t="str">
        <f>VLOOKUP($D2773,Artslister!$A$1:$W$99,9,FALSE)</f>
        <v>Rosaceae</v>
      </c>
      <c r="T2773" t="str">
        <f>VLOOKUP($D2773,Artslister!$A$1:$W$99,10,FALSE)</f>
        <v>Cotoneaster</v>
      </c>
      <c r="U2773" t="str">
        <f>VLOOKUP($D2773,Artslister!$A$1:$W$99,11,FALSE)</f>
        <v>integerrimus</v>
      </c>
      <c r="V2773">
        <f>VLOOKUP($D2773,Artslister!$A$1:$W$99,12,FALSE)</f>
        <v>0</v>
      </c>
      <c r="W2773" t="str">
        <f>VLOOKUP($D2773,Artslister!$A$1:$W$99,13,FALSE)</f>
        <v>Medik.</v>
      </c>
      <c r="X2773" t="e">
        <f>VLOOKUP($D2773,Artslister!$A$1:$W$99,15,FALSE)</f>
        <v>#REF!</v>
      </c>
      <c r="Y2773" t="e">
        <f>VLOOKUP($D2773,Artslister!$A$1:$W$99,17,FALSE)</f>
        <v>#N/A</v>
      </c>
    </row>
    <row r="2774" spans="1:25" hidden="1" x14ac:dyDescent="0.3">
      <c r="A2774" s="20" t="s">
        <v>114</v>
      </c>
      <c r="B2774" s="20">
        <v>2023</v>
      </c>
      <c r="C2774" s="20" t="s">
        <v>1495</v>
      </c>
      <c r="D2774" s="20" t="s">
        <v>1936</v>
      </c>
      <c r="E2774" s="20">
        <v>3</v>
      </c>
      <c r="I2774">
        <v>1</v>
      </c>
      <c r="K2774" s="20"/>
      <c r="L2774" t="str">
        <f>VLOOKUP($D2774,Artslister!$A$1:$W$99,2,FALSE)</f>
        <v>Cotoneaster integerrimus</v>
      </c>
      <c r="M2774" t="str">
        <f>VLOOKUP($D2774,Artslister!$A$1:$W$99,3,FALSE)</f>
        <v>103276</v>
      </c>
      <c r="N2774" t="str">
        <f>VLOOKUP($D2774,Artslister!$A$1:$W$99,4,FALSE)</f>
        <v>132025</v>
      </c>
      <c r="O2774" t="str">
        <f>VLOOKUP($D2774,Artslister!$A$1:$W$99,5,FALSE)</f>
        <v>Plantae</v>
      </c>
      <c r="P2774" t="str">
        <f>VLOOKUP($D2774,Artslister!$A$1:$W$99,6,FALSE)</f>
        <v>Magnoliophyta</v>
      </c>
      <c r="Q2774" t="str">
        <f>VLOOKUP($D2774,Artslister!$A$1:$W$99,7,FALSE)</f>
        <v>Eudicots</v>
      </c>
      <c r="R2774" t="str">
        <f>VLOOKUP($D2774,Artslister!$A$1:$W$99,8,FALSE)</f>
        <v>Rosales</v>
      </c>
      <c r="S2774" t="str">
        <f>VLOOKUP($D2774,Artslister!$A$1:$W$99,9,FALSE)</f>
        <v>Rosaceae</v>
      </c>
      <c r="T2774" t="str">
        <f>VLOOKUP($D2774,Artslister!$A$1:$W$99,10,FALSE)</f>
        <v>Cotoneaster</v>
      </c>
      <c r="U2774" t="str">
        <f>VLOOKUP($D2774,Artslister!$A$1:$W$99,11,FALSE)</f>
        <v>integerrimus</v>
      </c>
      <c r="V2774">
        <f>VLOOKUP($D2774,Artslister!$A$1:$W$99,12,FALSE)</f>
        <v>0</v>
      </c>
      <c r="W2774" t="str">
        <f>VLOOKUP($D2774,Artslister!$A$1:$W$99,13,FALSE)</f>
        <v>Medik.</v>
      </c>
      <c r="X2774" t="e">
        <f>VLOOKUP($D2774,Artslister!$A$1:$W$99,15,FALSE)</f>
        <v>#REF!</v>
      </c>
      <c r="Y2774" t="e">
        <f>VLOOKUP($D2774,Artslister!$A$1:$W$99,17,FALSE)</f>
        <v>#N/A</v>
      </c>
    </row>
    <row r="2775" spans="1:25" hidden="1" x14ac:dyDescent="0.3">
      <c r="A2775" s="20" t="s">
        <v>114</v>
      </c>
      <c r="B2775" s="20">
        <v>2020</v>
      </c>
      <c r="C2775" s="20" t="s">
        <v>1495</v>
      </c>
      <c r="D2775" s="20" t="s">
        <v>1938</v>
      </c>
      <c r="E2775" s="20">
        <v>5</v>
      </c>
      <c r="J2775" s="20"/>
      <c r="L2775" t="str">
        <f>VLOOKUP($D2775,Artslister!$A$1:$W$99,2,FALSE)</f>
        <v>Rhamnus cathartica</v>
      </c>
      <c r="M2775" t="str">
        <f>VLOOKUP($D2775,Artslister!$A$1:$W$99,3,FALSE)</f>
        <v>141635</v>
      </c>
      <c r="N2775" t="str">
        <f>VLOOKUP($D2775,Artslister!$A$1:$W$99,4,FALSE)</f>
        <v>100403</v>
      </c>
      <c r="O2775" t="str">
        <f>VLOOKUP($D2775,Artslister!$A$1:$W$99,5,FALSE)</f>
        <v>Plantae</v>
      </c>
      <c r="P2775" t="str">
        <f>VLOOKUP($D2775,Artslister!$A$1:$W$99,6,FALSE)</f>
        <v>Magnoliophyta</v>
      </c>
      <c r="Q2775" t="str">
        <f>VLOOKUP($D2775,Artslister!$A$1:$W$99,7,FALSE)</f>
        <v>Eudicots</v>
      </c>
      <c r="R2775" t="str">
        <f>VLOOKUP($D2775,Artslister!$A$1:$W$99,8,FALSE)</f>
        <v>Rosales</v>
      </c>
      <c r="S2775" t="str">
        <f>VLOOKUP($D2775,Artslister!$A$1:$W$99,9,FALSE)</f>
        <v>Rhamnaceae</v>
      </c>
      <c r="T2775" t="str">
        <f>VLOOKUP($D2775,Artslister!$A$1:$W$99,10,FALSE)</f>
        <v>Rhamnus</v>
      </c>
      <c r="U2775" t="str">
        <f>VLOOKUP($D2775,Artslister!$A$1:$W$99,11,FALSE)</f>
        <v>cathartica</v>
      </c>
      <c r="V2775">
        <f>VLOOKUP($D2775,Artslister!$A$1:$W$99,12,FALSE)</f>
        <v>0</v>
      </c>
      <c r="W2775" t="str">
        <f>VLOOKUP($D2775,Artslister!$A$1:$W$99,13,FALSE)</f>
        <v>L.</v>
      </c>
      <c r="X2775" t="e">
        <f>VLOOKUP($D2775,Artslister!$A$1:$W$99,15,FALSE)</f>
        <v>#REF!</v>
      </c>
      <c r="Y2775" t="e">
        <f>VLOOKUP($D2775,Artslister!$A$1:$W$99,17,FALSE)</f>
        <v>#N/A</v>
      </c>
    </row>
    <row r="2776" spans="1:25" hidden="1" x14ac:dyDescent="0.3">
      <c r="A2776" s="20" t="s">
        <v>114</v>
      </c>
      <c r="B2776" s="20">
        <v>2021</v>
      </c>
      <c r="C2776" s="20" t="s">
        <v>1495</v>
      </c>
      <c r="D2776" s="20" t="s">
        <v>1938</v>
      </c>
      <c r="E2776" s="20">
        <v>3</v>
      </c>
      <c r="J2776" s="20"/>
      <c r="L2776" t="str">
        <f>VLOOKUP($D2776,Artslister!$A$1:$W$99,2,FALSE)</f>
        <v>Rhamnus cathartica</v>
      </c>
      <c r="M2776" t="str">
        <f>VLOOKUP($D2776,Artslister!$A$1:$W$99,3,FALSE)</f>
        <v>141635</v>
      </c>
      <c r="N2776" t="str">
        <f>VLOOKUP($D2776,Artslister!$A$1:$W$99,4,FALSE)</f>
        <v>100403</v>
      </c>
      <c r="O2776" t="str">
        <f>VLOOKUP($D2776,Artslister!$A$1:$W$99,5,FALSE)</f>
        <v>Plantae</v>
      </c>
      <c r="P2776" t="str">
        <f>VLOOKUP($D2776,Artslister!$A$1:$W$99,6,FALSE)</f>
        <v>Magnoliophyta</v>
      </c>
      <c r="Q2776" t="str">
        <f>VLOOKUP($D2776,Artslister!$A$1:$W$99,7,FALSE)</f>
        <v>Eudicots</v>
      </c>
      <c r="R2776" t="str">
        <f>VLOOKUP($D2776,Artslister!$A$1:$W$99,8,FALSE)</f>
        <v>Rosales</v>
      </c>
      <c r="S2776" t="str">
        <f>VLOOKUP($D2776,Artslister!$A$1:$W$99,9,FALSE)</f>
        <v>Rhamnaceae</v>
      </c>
      <c r="T2776" t="str">
        <f>VLOOKUP($D2776,Artslister!$A$1:$W$99,10,FALSE)</f>
        <v>Rhamnus</v>
      </c>
      <c r="U2776" t="str">
        <f>VLOOKUP($D2776,Artslister!$A$1:$W$99,11,FALSE)</f>
        <v>cathartica</v>
      </c>
      <c r="V2776">
        <f>VLOOKUP($D2776,Artslister!$A$1:$W$99,12,FALSE)</f>
        <v>0</v>
      </c>
      <c r="W2776" t="str">
        <f>VLOOKUP($D2776,Artslister!$A$1:$W$99,13,FALSE)</f>
        <v>L.</v>
      </c>
      <c r="X2776" t="e">
        <f>VLOOKUP($D2776,Artslister!$A$1:$W$99,15,FALSE)</f>
        <v>#REF!</v>
      </c>
      <c r="Y2776" t="e">
        <f>VLOOKUP($D2776,Artslister!$A$1:$W$99,17,FALSE)</f>
        <v>#N/A</v>
      </c>
    </row>
    <row r="2777" spans="1:25" hidden="1" x14ac:dyDescent="0.3">
      <c r="A2777" s="20" t="s">
        <v>114</v>
      </c>
      <c r="B2777" s="20">
        <v>2022</v>
      </c>
      <c r="C2777" t="s">
        <v>1495</v>
      </c>
      <c r="D2777" t="s">
        <v>1938</v>
      </c>
      <c r="E2777">
        <v>3</v>
      </c>
      <c r="I2777">
        <v>1</v>
      </c>
      <c r="L2777" t="str">
        <f>VLOOKUP($D2777,Artslister!$A$1:$W$99,2,FALSE)</f>
        <v>Rhamnus cathartica</v>
      </c>
      <c r="M2777" t="str">
        <f>VLOOKUP($D2777,Artslister!$A$1:$W$99,3,FALSE)</f>
        <v>141635</v>
      </c>
      <c r="N2777" t="str">
        <f>VLOOKUP($D2777,Artslister!$A$1:$W$99,4,FALSE)</f>
        <v>100403</v>
      </c>
      <c r="O2777" t="str">
        <f>VLOOKUP($D2777,Artslister!$A$1:$W$99,5,FALSE)</f>
        <v>Plantae</v>
      </c>
      <c r="P2777" t="str">
        <f>VLOOKUP($D2777,Artslister!$A$1:$W$99,6,FALSE)</f>
        <v>Magnoliophyta</v>
      </c>
      <c r="Q2777" t="str">
        <f>VLOOKUP($D2777,Artslister!$A$1:$W$99,7,FALSE)</f>
        <v>Eudicots</v>
      </c>
      <c r="R2777" t="str">
        <f>VLOOKUP($D2777,Artslister!$A$1:$W$99,8,FALSE)</f>
        <v>Rosales</v>
      </c>
      <c r="S2777" t="str">
        <f>VLOOKUP($D2777,Artslister!$A$1:$W$99,9,FALSE)</f>
        <v>Rhamnaceae</v>
      </c>
      <c r="T2777" t="str">
        <f>VLOOKUP($D2777,Artslister!$A$1:$W$99,10,FALSE)</f>
        <v>Rhamnus</v>
      </c>
      <c r="U2777" t="str">
        <f>VLOOKUP($D2777,Artslister!$A$1:$W$99,11,FALSE)</f>
        <v>cathartica</v>
      </c>
      <c r="V2777">
        <f>VLOOKUP($D2777,Artslister!$A$1:$W$99,12,FALSE)</f>
        <v>0</v>
      </c>
      <c r="W2777" t="str">
        <f>VLOOKUP($D2777,Artslister!$A$1:$W$99,13,FALSE)</f>
        <v>L.</v>
      </c>
      <c r="X2777" t="e">
        <f>VLOOKUP($D2777,Artslister!$A$1:$W$99,15,FALSE)</f>
        <v>#REF!</v>
      </c>
      <c r="Y2777" t="e">
        <f>VLOOKUP($D2777,Artslister!$A$1:$W$99,17,FALSE)</f>
        <v>#N/A</v>
      </c>
    </row>
    <row r="2778" spans="1:25" hidden="1" x14ac:dyDescent="0.3">
      <c r="A2778" s="20" t="s">
        <v>114</v>
      </c>
      <c r="B2778" s="20">
        <v>2023</v>
      </c>
      <c r="C2778" s="20" t="s">
        <v>1495</v>
      </c>
      <c r="D2778" s="20" t="s">
        <v>1938</v>
      </c>
      <c r="E2778" s="20">
        <v>3</v>
      </c>
      <c r="I2778">
        <v>1</v>
      </c>
      <c r="K2778" s="20"/>
      <c r="L2778" t="str">
        <f>VLOOKUP($D2778,Artslister!$A$1:$W$99,2,FALSE)</f>
        <v>Rhamnus cathartica</v>
      </c>
      <c r="M2778" t="str">
        <f>VLOOKUP($D2778,Artslister!$A$1:$W$99,3,FALSE)</f>
        <v>141635</v>
      </c>
      <c r="N2778" t="str">
        <f>VLOOKUP($D2778,Artslister!$A$1:$W$99,4,FALSE)</f>
        <v>100403</v>
      </c>
      <c r="O2778" t="str">
        <f>VLOOKUP($D2778,Artslister!$A$1:$W$99,5,FALSE)</f>
        <v>Plantae</v>
      </c>
      <c r="P2778" t="str">
        <f>VLOOKUP($D2778,Artslister!$A$1:$W$99,6,FALSE)</f>
        <v>Magnoliophyta</v>
      </c>
      <c r="Q2778" t="str">
        <f>VLOOKUP($D2778,Artslister!$A$1:$W$99,7,FALSE)</f>
        <v>Eudicots</v>
      </c>
      <c r="R2778" t="str">
        <f>VLOOKUP($D2778,Artslister!$A$1:$W$99,8,FALSE)</f>
        <v>Rosales</v>
      </c>
      <c r="S2778" t="str">
        <f>VLOOKUP($D2778,Artslister!$A$1:$W$99,9,FALSE)</f>
        <v>Rhamnaceae</v>
      </c>
      <c r="T2778" t="str">
        <f>VLOOKUP($D2778,Artslister!$A$1:$W$99,10,FALSE)</f>
        <v>Rhamnus</v>
      </c>
      <c r="U2778" t="str">
        <f>VLOOKUP($D2778,Artslister!$A$1:$W$99,11,FALSE)</f>
        <v>cathartica</v>
      </c>
      <c r="V2778">
        <f>VLOOKUP($D2778,Artslister!$A$1:$W$99,12,FALSE)</f>
        <v>0</v>
      </c>
      <c r="W2778" t="str">
        <f>VLOOKUP($D2778,Artslister!$A$1:$W$99,13,FALSE)</f>
        <v>L.</v>
      </c>
      <c r="X2778" t="e">
        <f>VLOOKUP($D2778,Artslister!$A$1:$W$99,15,FALSE)</f>
        <v>#REF!</v>
      </c>
      <c r="Y2778" t="e">
        <f>VLOOKUP($D2778,Artslister!$A$1:$W$99,17,FALSE)</f>
        <v>#N/A</v>
      </c>
    </row>
    <row r="2779" spans="1:25" hidden="1" x14ac:dyDescent="0.3">
      <c r="A2779" s="20" t="s">
        <v>114</v>
      </c>
      <c r="B2779" s="20">
        <v>2021</v>
      </c>
      <c r="C2779" s="20" t="s">
        <v>1495</v>
      </c>
      <c r="D2779" t="s">
        <v>1998</v>
      </c>
      <c r="E2779" s="20">
        <v>5</v>
      </c>
      <c r="G2779">
        <v>1</v>
      </c>
      <c r="J2779" s="20"/>
      <c r="L2779" t="str">
        <f>VLOOKUP($D2779,Artslister!$A$1:$W$99,2,FALSE)</f>
        <v>Cotoneaster sp.</v>
      </c>
      <c r="M2779" t="str">
        <f>VLOOKUP($D2779,Artslister!$A$1:$W$99,3,FALSE)</f>
        <v>103268</v>
      </c>
      <c r="N2779" t="str">
        <f>VLOOKUP($D2779,Artslister!$A$1:$W$99,4,FALSE)</f>
        <v>63228</v>
      </c>
      <c r="O2779" t="str">
        <f>VLOOKUP($D2779,Artslister!$A$1:$W$99,5,FALSE)</f>
        <v>Plantae</v>
      </c>
      <c r="P2779" t="str">
        <f>VLOOKUP($D2779,Artslister!$A$1:$W$99,6,FALSE)</f>
        <v>Magnoliophyta</v>
      </c>
      <c r="Q2779" t="str">
        <f>VLOOKUP($D2779,Artslister!$A$1:$W$99,7,FALSE)</f>
        <v>Eudicots</v>
      </c>
      <c r="R2779" t="str">
        <f>VLOOKUP($D2779,Artslister!$A$1:$W$99,8,FALSE)</f>
        <v>Rosales</v>
      </c>
      <c r="S2779" t="str">
        <f>VLOOKUP($D2779,Artslister!$A$1:$W$99,9,FALSE)</f>
        <v>Rosaceae</v>
      </c>
      <c r="T2779" t="str">
        <f>VLOOKUP($D2779,Artslister!$A$1:$W$99,10,FALSE)</f>
        <v>Cotoneaster</v>
      </c>
      <c r="U2779">
        <f>VLOOKUP($D2779,Artslister!$A$1:$W$99,11,FALSE)</f>
        <v>0</v>
      </c>
      <c r="V2779">
        <f>VLOOKUP($D2779,Artslister!$A$1:$W$99,12,FALSE)</f>
        <v>0</v>
      </c>
      <c r="W2779" t="str">
        <f>VLOOKUP($D2779,Artslister!$A$1:$W$99,13,FALSE)</f>
        <v>Medik.</v>
      </c>
      <c r="X2779" t="e">
        <f>VLOOKUP($D2779,Artslister!$A$1:$W$99,15,FALSE)</f>
        <v>#REF!</v>
      </c>
      <c r="Y2779" t="e">
        <f>VLOOKUP($D2779,Artslister!$A$1:$W$99,17,FALSE)</f>
        <v>#N/A</v>
      </c>
    </row>
    <row r="2780" spans="1:25" hidden="1" x14ac:dyDescent="0.3">
      <c r="A2780" s="20" t="s">
        <v>114</v>
      </c>
      <c r="B2780" s="20">
        <v>2020</v>
      </c>
      <c r="C2780" s="20" t="s">
        <v>1495</v>
      </c>
      <c r="D2780" s="20" t="s">
        <v>1928</v>
      </c>
      <c r="E2780" s="20">
        <v>2</v>
      </c>
      <c r="J2780" s="20"/>
      <c r="L2780" t="str">
        <f>VLOOKUP($D2780,Artslister!$A$1:$W$99,2,FALSE)</f>
        <v>Rosa sp.</v>
      </c>
      <c r="M2780" t="str">
        <f>VLOOKUP($D2780,Artslister!$A$1:$W$99,3,FALSE)</f>
        <v>103384</v>
      </c>
      <c r="N2780" t="str">
        <f>VLOOKUP($D2780,Artslister!$A$1:$W$99,4,FALSE)</f>
        <v>63344</v>
      </c>
      <c r="O2780" t="str">
        <f>VLOOKUP($D2780,Artslister!$A$1:$W$99,5,FALSE)</f>
        <v>Plantae</v>
      </c>
      <c r="P2780" t="str">
        <f>VLOOKUP($D2780,Artslister!$A$1:$W$99,6,FALSE)</f>
        <v>Magnoliophyta</v>
      </c>
      <c r="Q2780" t="str">
        <f>VLOOKUP($D2780,Artslister!$A$1:$W$99,7,FALSE)</f>
        <v>Eudicots</v>
      </c>
      <c r="R2780" t="str">
        <f>VLOOKUP($D2780,Artslister!$A$1:$W$99,8,FALSE)</f>
        <v>Rosales</v>
      </c>
      <c r="S2780" t="str">
        <f>VLOOKUP($D2780,Artslister!$A$1:$W$99,9,FALSE)</f>
        <v>Rosaceae</v>
      </c>
      <c r="T2780" t="str">
        <f>VLOOKUP($D2780,Artslister!$A$1:$W$99,10,FALSE)</f>
        <v>Rosa</v>
      </c>
      <c r="U2780">
        <f>VLOOKUP($D2780,Artslister!$A$1:$W$99,11,FALSE)</f>
        <v>0</v>
      </c>
      <c r="V2780">
        <f>VLOOKUP($D2780,Artslister!$A$1:$W$99,12,FALSE)</f>
        <v>0</v>
      </c>
      <c r="W2780" t="str">
        <f>VLOOKUP($D2780,Artslister!$A$1:$W$99,13,FALSE)</f>
        <v>L.</v>
      </c>
      <c r="X2780" t="e">
        <f>VLOOKUP($D2780,Artslister!$A$1:$W$99,15,FALSE)</f>
        <v>#REF!</v>
      </c>
      <c r="Y2780" t="e">
        <f>VLOOKUP($D2780,Artslister!$A$1:$W$99,17,FALSE)</f>
        <v>#N/A</v>
      </c>
    </row>
    <row r="2781" spans="1:25" hidden="1" x14ac:dyDescent="0.3">
      <c r="A2781" s="20" t="s">
        <v>114</v>
      </c>
      <c r="B2781" s="20">
        <v>2021</v>
      </c>
      <c r="C2781" s="20" t="s">
        <v>1495</v>
      </c>
      <c r="D2781" s="20" t="s">
        <v>1928</v>
      </c>
      <c r="E2781" s="20">
        <v>2</v>
      </c>
      <c r="J2781" s="20"/>
      <c r="L2781" t="str">
        <f>VLOOKUP($D2781,Artslister!$A$1:$W$99,2,FALSE)</f>
        <v>Rosa sp.</v>
      </c>
      <c r="M2781" t="str">
        <f>VLOOKUP($D2781,Artslister!$A$1:$W$99,3,FALSE)</f>
        <v>103384</v>
      </c>
      <c r="N2781" t="str">
        <f>VLOOKUP($D2781,Artslister!$A$1:$W$99,4,FALSE)</f>
        <v>63344</v>
      </c>
      <c r="O2781" t="str">
        <f>VLOOKUP($D2781,Artslister!$A$1:$W$99,5,FALSE)</f>
        <v>Plantae</v>
      </c>
      <c r="P2781" t="str">
        <f>VLOOKUP($D2781,Artslister!$A$1:$W$99,6,FALSE)</f>
        <v>Magnoliophyta</v>
      </c>
      <c r="Q2781" t="str">
        <f>VLOOKUP($D2781,Artslister!$A$1:$W$99,7,FALSE)</f>
        <v>Eudicots</v>
      </c>
      <c r="R2781" t="str">
        <f>VLOOKUP($D2781,Artslister!$A$1:$W$99,8,FALSE)</f>
        <v>Rosales</v>
      </c>
      <c r="S2781" t="str">
        <f>VLOOKUP($D2781,Artslister!$A$1:$W$99,9,FALSE)</f>
        <v>Rosaceae</v>
      </c>
      <c r="T2781" t="str">
        <f>VLOOKUP($D2781,Artslister!$A$1:$W$99,10,FALSE)</f>
        <v>Rosa</v>
      </c>
      <c r="U2781">
        <f>VLOOKUP($D2781,Artslister!$A$1:$W$99,11,FALSE)</f>
        <v>0</v>
      </c>
      <c r="V2781">
        <f>VLOOKUP($D2781,Artslister!$A$1:$W$99,12,FALSE)</f>
        <v>0</v>
      </c>
      <c r="W2781" t="str">
        <f>VLOOKUP($D2781,Artslister!$A$1:$W$99,13,FALSE)</f>
        <v>L.</v>
      </c>
      <c r="X2781" t="e">
        <f>VLOOKUP($D2781,Artslister!$A$1:$W$99,15,FALSE)</f>
        <v>#REF!</v>
      </c>
      <c r="Y2781" t="e">
        <f>VLOOKUP($D2781,Artslister!$A$1:$W$99,17,FALSE)</f>
        <v>#N/A</v>
      </c>
    </row>
    <row r="2782" spans="1:25" hidden="1" x14ac:dyDescent="0.3">
      <c r="A2782" s="20" t="s">
        <v>114</v>
      </c>
      <c r="B2782" s="20">
        <v>2022</v>
      </c>
      <c r="C2782" t="s">
        <v>1495</v>
      </c>
      <c r="D2782" t="s">
        <v>1928</v>
      </c>
      <c r="E2782">
        <v>3</v>
      </c>
      <c r="I2782">
        <v>1</v>
      </c>
      <c r="L2782" t="str">
        <f>VLOOKUP($D2782,Artslister!$A$1:$W$99,2,FALSE)</f>
        <v>Rosa sp.</v>
      </c>
      <c r="M2782" t="str">
        <f>VLOOKUP($D2782,Artslister!$A$1:$W$99,3,FALSE)</f>
        <v>103384</v>
      </c>
      <c r="N2782" t="str">
        <f>VLOOKUP($D2782,Artslister!$A$1:$W$99,4,FALSE)</f>
        <v>63344</v>
      </c>
      <c r="O2782" t="str">
        <f>VLOOKUP($D2782,Artslister!$A$1:$W$99,5,FALSE)</f>
        <v>Plantae</v>
      </c>
      <c r="P2782" t="str">
        <f>VLOOKUP($D2782,Artslister!$A$1:$W$99,6,FALSE)</f>
        <v>Magnoliophyta</v>
      </c>
      <c r="Q2782" t="str">
        <f>VLOOKUP($D2782,Artslister!$A$1:$W$99,7,FALSE)</f>
        <v>Eudicots</v>
      </c>
      <c r="R2782" t="str">
        <f>VLOOKUP($D2782,Artslister!$A$1:$W$99,8,FALSE)</f>
        <v>Rosales</v>
      </c>
      <c r="S2782" t="str">
        <f>VLOOKUP($D2782,Artslister!$A$1:$W$99,9,FALSE)</f>
        <v>Rosaceae</v>
      </c>
      <c r="T2782" t="str">
        <f>VLOOKUP($D2782,Artslister!$A$1:$W$99,10,FALSE)</f>
        <v>Rosa</v>
      </c>
      <c r="U2782">
        <f>VLOOKUP($D2782,Artslister!$A$1:$W$99,11,FALSE)</f>
        <v>0</v>
      </c>
      <c r="V2782">
        <f>VLOOKUP($D2782,Artslister!$A$1:$W$99,12,FALSE)</f>
        <v>0</v>
      </c>
      <c r="W2782" t="str">
        <f>VLOOKUP($D2782,Artslister!$A$1:$W$99,13,FALSE)</f>
        <v>L.</v>
      </c>
      <c r="X2782" t="e">
        <f>VLOOKUP($D2782,Artslister!$A$1:$W$99,15,FALSE)</f>
        <v>#REF!</v>
      </c>
      <c r="Y2782" t="e">
        <f>VLOOKUP($D2782,Artslister!$A$1:$W$99,17,FALSE)</f>
        <v>#N/A</v>
      </c>
    </row>
    <row r="2783" spans="1:25" hidden="1" x14ac:dyDescent="0.3">
      <c r="A2783" s="20" t="s">
        <v>114</v>
      </c>
      <c r="B2783" s="20">
        <v>2023</v>
      </c>
      <c r="C2783" s="20" t="s">
        <v>1495</v>
      </c>
      <c r="D2783" s="20" t="s">
        <v>1928</v>
      </c>
      <c r="E2783" s="20">
        <v>1</v>
      </c>
      <c r="I2783">
        <v>1</v>
      </c>
      <c r="K2783" s="20"/>
      <c r="L2783" t="str">
        <f>VLOOKUP($D2783,Artslister!$A$1:$W$99,2,FALSE)</f>
        <v>Rosa sp.</v>
      </c>
      <c r="M2783" t="str">
        <f>VLOOKUP($D2783,Artslister!$A$1:$W$99,3,FALSE)</f>
        <v>103384</v>
      </c>
      <c r="N2783" t="str">
        <f>VLOOKUP($D2783,Artslister!$A$1:$W$99,4,FALSE)</f>
        <v>63344</v>
      </c>
      <c r="O2783" t="str">
        <f>VLOOKUP($D2783,Artslister!$A$1:$W$99,5,FALSE)</f>
        <v>Plantae</v>
      </c>
      <c r="P2783" t="str">
        <f>VLOOKUP($D2783,Artslister!$A$1:$W$99,6,FALSE)</f>
        <v>Magnoliophyta</v>
      </c>
      <c r="Q2783" t="str">
        <f>VLOOKUP($D2783,Artslister!$A$1:$W$99,7,FALSE)</f>
        <v>Eudicots</v>
      </c>
      <c r="R2783" t="str">
        <f>VLOOKUP($D2783,Artslister!$A$1:$W$99,8,FALSE)</f>
        <v>Rosales</v>
      </c>
      <c r="S2783" t="str">
        <f>VLOOKUP($D2783,Artslister!$A$1:$W$99,9,FALSE)</f>
        <v>Rosaceae</v>
      </c>
      <c r="T2783" t="str">
        <f>VLOOKUP($D2783,Artslister!$A$1:$W$99,10,FALSE)</f>
        <v>Rosa</v>
      </c>
      <c r="U2783">
        <f>VLOOKUP($D2783,Artslister!$A$1:$W$99,11,FALSE)</f>
        <v>0</v>
      </c>
      <c r="V2783">
        <f>VLOOKUP($D2783,Artslister!$A$1:$W$99,12,FALSE)</f>
        <v>0</v>
      </c>
      <c r="W2783" t="str">
        <f>VLOOKUP($D2783,Artslister!$A$1:$W$99,13,FALSE)</f>
        <v>L.</v>
      </c>
      <c r="X2783" t="e">
        <f>VLOOKUP($D2783,Artslister!$A$1:$W$99,15,FALSE)</f>
        <v>#REF!</v>
      </c>
      <c r="Y2783" t="e">
        <f>VLOOKUP($D2783,Artslister!$A$1:$W$99,17,FALSE)</f>
        <v>#N/A</v>
      </c>
    </row>
    <row r="2784" spans="1:25" hidden="1" x14ac:dyDescent="0.3">
      <c r="A2784" s="20" t="s">
        <v>114</v>
      </c>
      <c r="B2784" s="20">
        <v>2022</v>
      </c>
      <c r="C2784" t="s">
        <v>1495</v>
      </c>
      <c r="D2784" t="s">
        <v>1941</v>
      </c>
      <c r="E2784">
        <v>1</v>
      </c>
      <c r="H2784">
        <v>1</v>
      </c>
      <c r="L2784" t="str">
        <f>VLOOKUP($D2784,Artslister!$A$1:$W$99,2,FALSE)</f>
        <v>Rubus saxatilis</v>
      </c>
      <c r="M2784" t="str">
        <f>VLOOKUP($D2784,Artslister!$A$1:$W$99,3,FALSE)</f>
        <v>103450</v>
      </c>
      <c r="N2784" t="str">
        <f>VLOOKUP($D2784,Artslister!$A$1:$W$99,4,FALSE)</f>
        <v>63410</v>
      </c>
      <c r="O2784" t="str">
        <f>VLOOKUP($D2784,Artslister!$A$1:$W$99,5,FALSE)</f>
        <v>Plantae</v>
      </c>
      <c r="P2784" t="str">
        <f>VLOOKUP($D2784,Artslister!$A$1:$W$99,6,FALSE)</f>
        <v>Magnoliophyta</v>
      </c>
      <c r="Q2784" t="str">
        <f>VLOOKUP($D2784,Artslister!$A$1:$W$99,7,FALSE)</f>
        <v>Eudicots</v>
      </c>
      <c r="R2784" t="str">
        <f>VLOOKUP($D2784,Artslister!$A$1:$W$99,8,FALSE)</f>
        <v>Rosales</v>
      </c>
      <c r="S2784" t="str">
        <f>VLOOKUP($D2784,Artslister!$A$1:$W$99,9,FALSE)</f>
        <v>Rosaceae</v>
      </c>
      <c r="T2784" t="str">
        <f>VLOOKUP($D2784,Artslister!$A$1:$W$99,10,FALSE)</f>
        <v>Rubus</v>
      </c>
      <c r="U2784" t="str">
        <f>VLOOKUP($D2784,Artslister!$A$1:$W$99,11,FALSE)</f>
        <v>saxatilis</v>
      </c>
      <c r="V2784">
        <f>VLOOKUP($D2784,Artslister!$A$1:$W$99,12,FALSE)</f>
        <v>0</v>
      </c>
      <c r="W2784" t="str">
        <f>VLOOKUP($D2784,Artslister!$A$1:$W$99,13,FALSE)</f>
        <v>L.</v>
      </c>
      <c r="X2784" t="e">
        <f>VLOOKUP($D2784,Artslister!$A$1:$W$99,15,FALSE)</f>
        <v>#REF!</v>
      </c>
      <c r="Y2784" t="e">
        <f>VLOOKUP($D2784,Artslister!$A$1:$W$99,17,FALSE)</f>
        <v>#N/A</v>
      </c>
    </row>
    <row r="2785" spans="1:25" hidden="1" x14ac:dyDescent="0.3">
      <c r="A2785" s="20" t="s">
        <v>114</v>
      </c>
      <c r="B2785" s="20">
        <v>2023</v>
      </c>
      <c r="C2785" s="20" t="s">
        <v>1495</v>
      </c>
      <c r="D2785" s="20" t="s">
        <v>1941</v>
      </c>
      <c r="E2785" s="20">
        <v>2</v>
      </c>
      <c r="I2785">
        <v>1</v>
      </c>
      <c r="K2785" s="20"/>
      <c r="L2785" t="str">
        <f>VLOOKUP($D2785,Artslister!$A$1:$W$99,2,FALSE)</f>
        <v>Rubus saxatilis</v>
      </c>
      <c r="M2785" t="str">
        <f>VLOOKUP($D2785,Artslister!$A$1:$W$99,3,FALSE)</f>
        <v>103450</v>
      </c>
      <c r="N2785" t="str">
        <f>VLOOKUP($D2785,Artslister!$A$1:$W$99,4,FALSE)</f>
        <v>63410</v>
      </c>
      <c r="O2785" t="str">
        <f>VLOOKUP($D2785,Artslister!$A$1:$W$99,5,FALSE)</f>
        <v>Plantae</v>
      </c>
      <c r="P2785" t="str">
        <f>VLOOKUP($D2785,Artslister!$A$1:$W$99,6,FALSE)</f>
        <v>Magnoliophyta</v>
      </c>
      <c r="Q2785" t="str">
        <f>VLOOKUP($D2785,Artslister!$A$1:$W$99,7,FALSE)</f>
        <v>Eudicots</v>
      </c>
      <c r="R2785" t="str">
        <f>VLOOKUP($D2785,Artslister!$A$1:$W$99,8,FALSE)</f>
        <v>Rosales</v>
      </c>
      <c r="S2785" t="str">
        <f>VLOOKUP($D2785,Artslister!$A$1:$W$99,9,FALSE)</f>
        <v>Rosaceae</v>
      </c>
      <c r="T2785" t="str">
        <f>VLOOKUP($D2785,Artslister!$A$1:$W$99,10,FALSE)</f>
        <v>Rubus</v>
      </c>
      <c r="U2785" t="str">
        <f>VLOOKUP($D2785,Artslister!$A$1:$W$99,11,FALSE)</f>
        <v>saxatilis</v>
      </c>
      <c r="V2785">
        <f>VLOOKUP($D2785,Artslister!$A$1:$W$99,12,FALSE)</f>
        <v>0</v>
      </c>
      <c r="W2785" t="str">
        <f>VLOOKUP($D2785,Artslister!$A$1:$W$99,13,FALSE)</f>
        <v>L.</v>
      </c>
      <c r="X2785" t="e">
        <f>VLOOKUP($D2785,Artslister!$A$1:$W$99,15,FALSE)</f>
        <v>#REF!</v>
      </c>
      <c r="Y2785" t="e">
        <f>VLOOKUP($D2785,Artslister!$A$1:$W$99,17,FALSE)</f>
        <v>#N/A</v>
      </c>
    </row>
    <row r="2786" spans="1:25" hidden="1" x14ac:dyDescent="0.3">
      <c r="A2786" s="20" t="s">
        <v>114</v>
      </c>
      <c r="B2786" s="20">
        <v>2020</v>
      </c>
      <c r="C2786" s="20" t="s">
        <v>1495</v>
      </c>
      <c r="D2786" s="20" t="s">
        <v>2000</v>
      </c>
      <c r="E2786" s="20">
        <v>10</v>
      </c>
      <c r="J2786" s="20"/>
      <c r="L2786" t="str">
        <f>VLOOKUP($D2786,Artslister!$A$1:$W$99,2,FALSE)</f>
        <v>Frangunla alnus</v>
      </c>
      <c r="M2786">
        <f>VLOOKUP($D2786,Artslister!$A$1:$W$99,3,FALSE)</f>
        <v>103212</v>
      </c>
      <c r="N2786">
        <f>VLOOKUP($D2786,Artslister!$A$1:$W$99,4,FALSE)</f>
        <v>121569</v>
      </c>
      <c r="O2786" t="str">
        <f>VLOOKUP($D2786,Artslister!$A$1:$W$99,5,FALSE)</f>
        <v>Plantae</v>
      </c>
      <c r="P2786" t="str">
        <f>VLOOKUP($D2786,Artslister!$A$1:$W$99,6,FALSE)</f>
        <v>Magnoliophyta</v>
      </c>
      <c r="Q2786" t="str">
        <f>VLOOKUP($D2786,Artslister!$A$1:$W$99,7,FALSE)</f>
        <v>Eudicots</v>
      </c>
      <c r="R2786" t="str">
        <f>VLOOKUP($D2786,Artslister!$A$1:$W$99,8,FALSE)</f>
        <v>Rosales</v>
      </c>
      <c r="S2786" t="str">
        <f>VLOOKUP($D2786,Artslister!$A$1:$W$99,9,FALSE)</f>
        <v>Rhamnaceae</v>
      </c>
      <c r="T2786" t="str">
        <f>VLOOKUP($D2786,Artslister!$A$1:$W$99,10,FALSE)</f>
        <v>Frangula</v>
      </c>
      <c r="U2786" t="str">
        <f>VLOOKUP($D2786,Artslister!$A$1:$W$99,11,FALSE)</f>
        <v>alnus</v>
      </c>
      <c r="V2786">
        <f>VLOOKUP($D2786,Artslister!$A$1:$W$99,12,FALSE)</f>
        <v>0</v>
      </c>
      <c r="W2786" t="str">
        <f>VLOOKUP($D2786,Artslister!$A$1:$W$99,13,FALSE)</f>
        <v>Mill.</v>
      </c>
      <c r="X2786" t="e">
        <f>VLOOKUP($D2786,Artslister!$A$1:$W$99,15,FALSE)</f>
        <v>#REF!</v>
      </c>
      <c r="Y2786" t="e">
        <f>VLOOKUP($D2786,Artslister!$A$1:$W$99,17,FALSE)</f>
        <v>#N/A</v>
      </c>
    </row>
    <row r="2787" spans="1:25" hidden="1" x14ac:dyDescent="0.3">
      <c r="A2787" s="20" t="s">
        <v>114</v>
      </c>
      <c r="B2787" s="20">
        <v>2023</v>
      </c>
      <c r="C2787" s="20" t="s">
        <v>1495</v>
      </c>
      <c r="D2787" s="20" t="s">
        <v>2000</v>
      </c>
      <c r="E2787" s="20">
        <v>3</v>
      </c>
      <c r="J2787">
        <v>1</v>
      </c>
      <c r="K2787" s="20"/>
      <c r="L2787" t="str">
        <f>VLOOKUP($D2787,Artslister!$A$1:$W$99,2,FALSE)</f>
        <v>Frangunla alnus</v>
      </c>
      <c r="M2787">
        <f>VLOOKUP($D2787,Artslister!$A$1:$W$99,3,FALSE)</f>
        <v>103212</v>
      </c>
      <c r="N2787">
        <f>VLOOKUP($D2787,Artslister!$A$1:$W$99,4,FALSE)</f>
        <v>121569</v>
      </c>
      <c r="O2787" t="str">
        <f>VLOOKUP($D2787,Artslister!$A$1:$W$99,5,FALSE)</f>
        <v>Plantae</v>
      </c>
      <c r="P2787" t="str">
        <f>VLOOKUP($D2787,Artslister!$A$1:$W$99,6,FALSE)</f>
        <v>Magnoliophyta</v>
      </c>
      <c r="Q2787" t="str">
        <f>VLOOKUP($D2787,Artslister!$A$1:$W$99,7,FALSE)</f>
        <v>Eudicots</v>
      </c>
      <c r="R2787" t="str">
        <f>VLOOKUP($D2787,Artslister!$A$1:$W$99,8,FALSE)</f>
        <v>Rosales</v>
      </c>
      <c r="S2787" t="str">
        <f>VLOOKUP($D2787,Artslister!$A$1:$W$99,9,FALSE)</f>
        <v>Rhamnaceae</v>
      </c>
      <c r="T2787" t="str">
        <f>VLOOKUP($D2787,Artslister!$A$1:$W$99,10,FALSE)</f>
        <v>Frangula</v>
      </c>
      <c r="U2787" t="str">
        <f>VLOOKUP($D2787,Artslister!$A$1:$W$99,11,FALSE)</f>
        <v>alnus</v>
      </c>
      <c r="V2787">
        <f>VLOOKUP($D2787,Artslister!$A$1:$W$99,12,FALSE)</f>
        <v>0</v>
      </c>
      <c r="W2787" t="str">
        <f>VLOOKUP($D2787,Artslister!$A$1:$W$99,13,FALSE)</f>
        <v>Mill.</v>
      </c>
      <c r="X2787" t="e">
        <f>VLOOKUP($D2787,Artslister!$A$1:$W$99,15,FALSE)</f>
        <v>#REF!</v>
      </c>
      <c r="Y2787" t="e">
        <f>VLOOKUP($D2787,Artslister!$A$1:$W$99,17,FALSE)</f>
        <v>#N/A</v>
      </c>
    </row>
  </sheetData>
  <autoFilter ref="A1:Y2787" xr:uid="{00000000-0001-0000-0600-000000000000}">
    <filterColumn colId="0">
      <filters>
        <filter val="Hurumåsen"/>
      </filters>
    </filterColumn>
    <sortState xmlns:xlrd2="http://schemas.microsoft.com/office/spreadsheetml/2017/richdata2" ref="A3:Y2787">
      <sortCondition ref="C2:C2787"/>
      <sortCondition ref="D2:D2787"/>
      <sortCondition ref="B2:B2787"/>
    </sortState>
  </autoFilter>
  <sortState xmlns:xlrd2="http://schemas.microsoft.com/office/spreadsheetml/2017/richdata2" ref="B2:Y2713">
    <sortCondition ref="C2:C2713"/>
    <sortCondition ref="D2:D2713"/>
  </sortState>
  <phoneticPr fontId="6"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I36"/>
  <sheetViews>
    <sheetView topLeftCell="A4" workbookViewId="0">
      <selection activeCell="J12" sqref="J12"/>
    </sheetView>
  </sheetViews>
  <sheetFormatPr defaultRowHeight="14.4" x14ac:dyDescent="0.3"/>
  <cols>
    <col min="1" max="1" width="29.5546875" bestFit="1" customWidth="1"/>
    <col min="2" max="2" width="15.44140625" bestFit="1" customWidth="1"/>
    <col min="3" max="8" width="4.88671875" bestFit="1" customWidth="1"/>
    <col min="9" max="10" width="10.5546875" bestFit="1" customWidth="1"/>
  </cols>
  <sheetData>
    <row r="3" spans="1:9" x14ac:dyDescent="0.3">
      <c r="A3" s="46" t="s">
        <v>2029</v>
      </c>
      <c r="B3" s="46" t="s">
        <v>2030</v>
      </c>
    </row>
    <row r="4" spans="1:9" x14ac:dyDescent="0.3">
      <c r="A4" s="46" t="s">
        <v>2031</v>
      </c>
      <c r="B4">
        <v>2017</v>
      </c>
      <c r="C4">
        <v>2018</v>
      </c>
      <c r="D4">
        <v>2019</v>
      </c>
      <c r="E4">
        <v>2020</v>
      </c>
      <c r="F4">
        <v>2021</v>
      </c>
      <c r="G4">
        <v>2022</v>
      </c>
      <c r="H4">
        <v>2023</v>
      </c>
      <c r="I4" t="s">
        <v>2032</v>
      </c>
    </row>
    <row r="5" spans="1:9" x14ac:dyDescent="0.3">
      <c r="A5" s="10" t="s">
        <v>42</v>
      </c>
      <c r="C5">
        <v>34</v>
      </c>
      <c r="D5">
        <v>17</v>
      </c>
      <c r="E5">
        <v>20</v>
      </c>
      <c r="F5">
        <v>60</v>
      </c>
      <c r="G5">
        <v>59</v>
      </c>
      <c r="I5">
        <v>190</v>
      </c>
    </row>
    <row r="6" spans="1:9" x14ac:dyDescent="0.3">
      <c r="A6" s="10" t="s">
        <v>127</v>
      </c>
      <c r="D6">
        <v>4</v>
      </c>
      <c r="E6">
        <v>9</v>
      </c>
      <c r="F6">
        <v>11</v>
      </c>
      <c r="G6">
        <v>7</v>
      </c>
      <c r="I6">
        <v>31</v>
      </c>
    </row>
    <row r="7" spans="1:9" x14ac:dyDescent="0.3">
      <c r="A7" s="10" t="s">
        <v>139</v>
      </c>
      <c r="D7">
        <v>27</v>
      </c>
      <c r="E7">
        <v>27</v>
      </c>
      <c r="F7">
        <v>27</v>
      </c>
      <c r="G7">
        <v>37</v>
      </c>
      <c r="H7">
        <v>38</v>
      </c>
      <c r="I7">
        <v>156</v>
      </c>
    </row>
    <row r="8" spans="1:9" x14ac:dyDescent="0.3">
      <c r="A8" s="10" t="s">
        <v>104</v>
      </c>
      <c r="B8">
        <v>74</v>
      </c>
      <c r="C8">
        <v>42</v>
      </c>
      <c r="D8">
        <v>82</v>
      </c>
      <c r="E8">
        <v>52</v>
      </c>
      <c r="F8">
        <v>61</v>
      </c>
      <c r="G8">
        <v>67</v>
      </c>
      <c r="H8">
        <v>48</v>
      </c>
      <c r="I8">
        <v>426</v>
      </c>
    </row>
    <row r="9" spans="1:9" x14ac:dyDescent="0.3">
      <c r="A9" s="10" t="s">
        <v>28</v>
      </c>
      <c r="C9">
        <v>17</v>
      </c>
      <c r="E9">
        <v>29</v>
      </c>
      <c r="F9">
        <v>30</v>
      </c>
      <c r="G9">
        <v>34</v>
      </c>
      <c r="I9">
        <v>110</v>
      </c>
    </row>
    <row r="10" spans="1:9" x14ac:dyDescent="0.3">
      <c r="A10" s="10" t="s">
        <v>13</v>
      </c>
      <c r="C10">
        <v>20</v>
      </c>
      <c r="D10">
        <v>8</v>
      </c>
      <c r="E10">
        <v>34</v>
      </c>
      <c r="F10">
        <v>113</v>
      </c>
      <c r="G10">
        <v>180</v>
      </c>
      <c r="I10">
        <v>355</v>
      </c>
    </row>
    <row r="11" spans="1:9" x14ac:dyDescent="0.3">
      <c r="A11" s="10" t="s">
        <v>20</v>
      </c>
      <c r="C11">
        <v>25</v>
      </c>
      <c r="D11">
        <v>27</v>
      </c>
      <c r="E11">
        <v>24</v>
      </c>
      <c r="F11">
        <v>30</v>
      </c>
      <c r="G11">
        <v>45</v>
      </c>
      <c r="I11">
        <v>151</v>
      </c>
    </row>
    <row r="12" spans="1:9" x14ac:dyDescent="0.3">
      <c r="A12" s="10" t="s">
        <v>35</v>
      </c>
      <c r="C12">
        <v>7</v>
      </c>
      <c r="D12">
        <v>7</v>
      </c>
      <c r="E12">
        <v>48</v>
      </c>
      <c r="F12">
        <v>46</v>
      </c>
      <c r="G12">
        <v>61</v>
      </c>
      <c r="H12">
        <v>66</v>
      </c>
      <c r="I12">
        <v>235</v>
      </c>
    </row>
    <row r="13" spans="1:9" x14ac:dyDescent="0.3">
      <c r="A13" s="10" t="s">
        <v>133</v>
      </c>
      <c r="C13">
        <v>17</v>
      </c>
      <c r="D13">
        <v>21</v>
      </c>
      <c r="E13">
        <v>84</v>
      </c>
      <c r="F13">
        <v>62</v>
      </c>
      <c r="G13">
        <v>51</v>
      </c>
      <c r="I13">
        <v>235</v>
      </c>
    </row>
    <row r="14" spans="1:9" x14ac:dyDescent="0.3">
      <c r="A14" s="10" t="s">
        <v>117</v>
      </c>
      <c r="E14">
        <v>56</v>
      </c>
      <c r="F14">
        <v>93</v>
      </c>
      <c r="G14">
        <v>89</v>
      </c>
      <c r="I14">
        <v>238</v>
      </c>
    </row>
    <row r="15" spans="1:9" x14ac:dyDescent="0.3">
      <c r="A15" s="10" t="s">
        <v>92</v>
      </c>
      <c r="B15">
        <v>31</v>
      </c>
      <c r="C15">
        <v>18</v>
      </c>
      <c r="D15">
        <v>61</v>
      </c>
      <c r="E15">
        <v>37</v>
      </c>
      <c r="F15">
        <v>14</v>
      </c>
      <c r="G15">
        <v>11</v>
      </c>
      <c r="H15">
        <v>10</v>
      </c>
      <c r="I15">
        <v>182</v>
      </c>
    </row>
    <row r="16" spans="1:9" x14ac:dyDescent="0.3">
      <c r="A16" s="10" t="s">
        <v>109</v>
      </c>
      <c r="C16">
        <v>18</v>
      </c>
      <c r="D16">
        <v>23</v>
      </c>
      <c r="E16">
        <v>24</v>
      </c>
      <c r="F16">
        <v>71</v>
      </c>
      <c r="G16">
        <v>98</v>
      </c>
      <c r="H16">
        <v>57</v>
      </c>
      <c r="I16">
        <v>291</v>
      </c>
    </row>
    <row r="17" spans="1:9" x14ac:dyDescent="0.3">
      <c r="A17" s="10" t="s">
        <v>114</v>
      </c>
      <c r="E17">
        <v>9</v>
      </c>
      <c r="F17">
        <v>8</v>
      </c>
      <c r="G17">
        <v>7</v>
      </c>
      <c r="H17">
        <v>4</v>
      </c>
      <c r="I17">
        <v>28</v>
      </c>
    </row>
    <row r="18" spans="1:9" x14ac:dyDescent="0.3">
      <c r="A18" s="10" t="s">
        <v>124</v>
      </c>
      <c r="C18">
        <v>15</v>
      </c>
      <c r="D18">
        <v>11</v>
      </c>
      <c r="E18">
        <v>47</v>
      </c>
      <c r="F18">
        <v>60</v>
      </c>
      <c r="G18">
        <v>92</v>
      </c>
      <c r="I18">
        <v>225</v>
      </c>
    </row>
    <row r="19" spans="1:9" x14ac:dyDescent="0.3">
      <c r="A19" s="10" t="s">
        <v>70</v>
      </c>
      <c r="C19">
        <v>61</v>
      </c>
      <c r="D19">
        <v>57</v>
      </c>
      <c r="E19">
        <v>55</v>
      </c>
      <c r="F19">
        <v>32</v>
      </c>
      <c r="G19">
        <v>50</v>
      </c>
      <c r="I19">
        <v>255</v>
      </c>
    </row>
    <row r="20" spans="1:9" x14ac:dyDescent="0.3">
      <c r="A20" s="10" t="s">
        <v>76</v>
      </c>
      <c r="C20">
        <v>26</v>
      </c>
      <c r="D20">
        <v>165</v>
      </c>
      <c r="E20">
        <v>119</v>
      </c>
      <c r="F20">
        <v>46</v>
      </c>
      <c r="G20">
        <v>42</v>
      </c>
      <c r="I20">
        <v>398</v>
      </c>
    </row>
    <row r="21" spans="1:9" x14ac:dyDescent="0.3">
      <c r="A21" s="10" t="s">
        <v>394</v>
      </c>
      <c r="C21">
        <v>3</v>
      </c>
      <c r="I21">
        <v>3</v>
      </c>
    </row>
    <row r="22" spans="1:9" x14ac:dyDescent="0.3">
      <c r="A22" s="10" t="s">
        <v>147</v>
      </c>
      <c r="D22">
        <v>26</v>
      </c>
      <c r="E22">
        <v>74</v>
      </c>
      <c r="F22">
        <v>109</v>
      </c>
      <c r="G22">
        <v>110</v>
      </c>
      <c r="H22">
        <v>115</v>
      </c>
      <c r="I22">
        <v>434</v>
      </c>
    </row>
    <row r="23" spans="1:9" x14ac:dyDescent="0.3">
      <c r="A23" s="10" t="s">
        <v>57</v>
      </c>
      <c r="B23">
        <v>166</v>
      </c>
      <c r="C23">
        <v>107</v>
      </c>
      <c r="D23">
        <v>107</v>
      </c>
      <c r="E23">
        <v>45</v>
      </c>
      <c r="F23">
        <v>47</v>
      </c>
      <c r="G23">
        <v>65</v>
      </c>
      <c r="H23">
        <v>97</v>
      </c>
      <c r="I23">
        <v>634</v>
      </c>
    </row>
    <row r="24" spans="1:9" x14ac:dyDescent="0.3">
      <c r="A24" s="10" t="s">
        <v>80</v>
      </c>
      <c r="E24">
        <v>228</v>
      </c>
      <c r="F24">
        <v>357</v>
      </c>
      <c r="G24">
        <v>170</v>
      </c>
      <c r="I24">
        <v>755</v>
      </c>
    </row>
    <row r="25" spans="1:9" x14ac:dyDescent="0.3">
      <c r="A25" s="10" t="s">
        <v>98</v>
      </c>
      <c r="B25">
        <v>121</v>
      </c>
      <c r="C25">
        <v>133</v>
      </c>
      <c r="D25">
        <v>147</v>
      </c>
      <c r="E25">
        <v>114</v>
      </c>
      <c r="F25">
        <v>136</v>
      </c>
      <c r="G25">
        <v>94</v>
      </c>
      <c r="I25">
        <v>745</v>
      </c>
    </row>
    <row r="26" spans="1:9" x14ac:dyDescent="0.3">
      <c r="A26" s="10" t="s">
        <v>86</v>
      </c>
      <c r="E26">
        <v>32</v>
      </c>
      <c r="F26">
        <v>34</v>
      </c>
      <c r="G26">
        <v>23</v>
      </c>
      <c r="I26">
        <v>89</v>
      </c>
    </row>
    <row r="27" spans="1:9" x14ac:dyDescent="0.3">
      <c r="A27" s="10" t="s">
        <v>149</v>
      </c>
      <c r="D27">
        <v>16</v>
      </c>
      <c r="E27">
        <v>23</v>
      </c>
      <c r="F27">
        <v>94</v>
      </c>
      <c r="G27">
        <v>101</v>
      </c>
      <c r="I27">
        <v>234</v>
      </c>
    </row>
    <row r="28" spans="1:9" x14ac:dyDescent="0.3">
      <c r="A28" s="10" t="s">
        <v>50</v>
      </c>
      <c r="E28">
        <v>72</v>
      </c>
      <c r="F28">
        <v>79</v>
      </c>
      <c r="G28">
        <v>92</v>
      </c>
      <c r="I28">
        <v>243</v>
      </c>
    </row>
    <row r="29" spans="1:9" x14ac:dyDescent="0.3">
      <c r="A29" s="10" t="s">
        <v>64</v>
      </c>
      <c r="E29">
        <v>103</v>
      </c>
      <c r="I29">
        <v>103</v>
      </c>
    </row>
    <row r="30" spans="1:9" x14ac:dyDescent="0.3">
      <c r="A30" s="10" t="s">
        <v>449</v>
      </c>
      <c r="C30">
        <v>0</v>
      </c>
      <c r="I30">
        <v>0</v>
      </c>
    </row>
    <row r="31" spans="1:9" x14ac:dyDescent="0.3">
      <c r="A31" s="10" t="s">
        <v>144</v>
      </c>
      <c r="C31">
        <v>17</v>
      </c>
      <c r="D31">
        <v>26</v>
      </c>
      <c r="E31">
        <v>42</v>
      </c>
      <c r="F31">
        <v>56</v>
      </c>
      <c r="G31">
        <v>50</v>
      </c>
      <c r="I31">
        <v>191</v>
      </c>
    </row>
    <row r="32" spans="1:9" x14ac:dyDescent="0.3">
      <c r="A32" s="10" t="s">
        <v>150</v>
      </c>
      <c r="F32">
        <v>48</v>
      </c>
      <c r="G32">
        <v>71</v>
      </c>
      <c r="H32">
        <v>78</v>
      </c>
      <c r="I32">
        <v>197</v>
      </c>
    </row>
    <row r="33" spans="1:9" x14ac:dyDescent="0.3">
      <c r="A33" s="10" t="s">
        <v>159</v>
      </c>
      <c r="H33">
        <v>41</v>
      </c>
      <c r="I33">
        <v>41</v>
      </c>
    </row>
    <row r="34" spans="1:9" x14ac:dyDescent="0.3">
      <c r="A34" s="10" t="s">
        <v>164</v>
      </c>
      <c r="H34">
        <v>108</v>
      </c>
      <c r="I34">
        <v>108</v>
      </c>
    </row>
    <row r="35" spans="1:9" x14ac:dyDescent="0.3">
      <c r="A35" s="10" t="s">
        <v>205</v>
      </c>
      <c r="H35">
        <v>38</v>
      </c>
      <c r="I35">
        <v>38</v>
      </c>
    </row>
    <row r="36" spans="1:9" x14ac:dyDescent="0.3">
      <c r="A36" s="10" t="s">
        <v>2032</v>
      </c>
      <c r="B36">
        <v>392</v>
      </c>
      <c r="C36">
        <v>560</v>
      </c>
      <c r="D36">
        <v>832</v>
      </c>
      <c r="E36">
        <v>1407</v>
      </c>
      <c r="F36">
        <v>1724</v>
      </c>
      <c r="G36">
        <v>1706</v>
      </c>
      <c r="H36">
        <v>700</v>
      </c>
      <c r="I36">
        <v>7321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808"/>
  <sheetViews>
    <sheetView zoomScale="90" zoomScaleNormal="90" workbookViewId="0">
      <pane xSplit="2" ySplit="1" topLeftCell="C58" activePane="bottomRight" state="frozen"/>
      <selection pane="topRight" activeCell="C1" sqref="C1"/>
      <selection pane="bottomLeft" activeCell="A2" sqref="A2"/>
      <selection pane="bottomRight" activeCell="F87" sqref="F87"/>
    </sheetView>
  </sheetViews>
  <sheetFormatPr defaultRowHeight="14.4" x14ac:dyDescent="0.3"/>
  <cols>
    <col min="1" max="1" width="18.88671875" customWidth="1"/>
    <col min="2" max="2" width="25" bestFit="1" customWidth="1"/>
    <col min="3" max="3" width="13.5546875" customWidth="1"/>
    <col min="4" max="4" width="9" customWidth="1"/>
    <col min="5" max="5" width="8.88671875" customWidth="1"/>
    <col min="6" max="6" width="14.44140625" customWidth="1"/>
    <col min="7" max="7" width="9.5546875" customWidth="1"/>
    <col min="8" max="8" width="14.109375" customWidth="1"/>
    <col min="9" max="9" width="15.5546875" customWidth="1"/>
    <col min="10" max="10" width="14.88671875" customWidth="1"/>
    <col min="11" max="11" width="14.5546875" customWidth="1"/>
    <col min="12" max="12" width="10.88671875" customWidth="1"/>
    <col min="13" max="13" width="25.109375" customWidth="1"/>
    <col min="14" max="18" width="8.5546875" customWidth="1"/>
    <col min="19" max="19" width="10.44140625" customWidth="1"/>
    <col min="20" max="21" width="10.88671875" customWidth="1"/>
    <col min="22" max="22" width="21.44140625" customWidth="1"/>
    <col min="23" max="23" width="24.109375" bestFit="1" customWidth="1"/>
  </cols>
  <sheetData>
    <row r="1" spans="1:23" x14ac:dyDescent="0.3">
      <c r="A1" s="1" t="s">
        <v>2033</v>
      </c>
      <c r="B1" s="1" t="s">
        <v>1908</v>
      </c>
      <c r="C1" s="1" t="s">
        <v>1909</v>
      </c>
      <c r="D1" s="1" t="s">
        <v>1910</v>
      </c>
      <c r="E1" s="1" t="s">
        <v>1911</v>
      </c>
      <c r="F1" s="1" t="s">
        <v>1912</v>
      </c>
      <c r="G1" s="1" t="s">
        <v>1913</v>
      </c>
      <c r="H1" s="1" t="s">
        <v>1914</v>
      </c>
      <c r="I1" s="1" t="s">
        <v>1915</v>
      </c>
      <c r="J1" s="1" t="s">
        <v>1916</v>
      </c>
      <c r="K1" s="1" t="s">
        <v>1917</v>
      </c>
      <c r="L1" s="1" t="s">
        <v>1918</v>
      </c>
      <c r="M1" s="1" t="s">
        <v>1919</v>
      </c>
      <c r="N1" s="1" t="s">
        <v>2034</v>
      </c>
      <c r="O1" s="1" t="s">
        <v>1920</v>
      </c>
      <c r="P1" s="1" t="s">
        <v>1903</v>
      </c>
      <c r="Q1" s="1" t="s">
        <v>1921</v>
      </c>
      <c r="R1" s="1" t="s">
        <v>1904</v>
      </c>
      <c r="S1" s="1" t="s">
        <v>2035</v>
      </c>
      <c r="T1" s="1" t="s">
        <v>1907</v>
      </c>
      <c r="U1" s="1" t="s">
        <v>2036</v>
      </c>
      <c r="V1" s="1"/>
      <c r="W1" s="1"/>
    </row>
    <row r="2" spans="1:23" x14ac:dyDescent="0.3">
      <c r="A2" t="s">
        <v>2037</v>
      </c>
      <c r="B2" t="s">
        <v>2038</v>
      </c>
      <c r="C2" t="s">
        <v>2039</v>
      </c>
      <c r="D2" t="s">
        <v>2040</v>
      </c>
      <c r="E2" t="s">
        <v>2041</v>
      </c>
      <c r="F2" t="s">
        <v>2042</v>
      </c>
      <c r="G2" t="s">
        <v>2043</v>
      </c>
      <c r="H2" t="s">
        <v>2044</v>
      </c>
      <c r="I2" t="s">
        <v>2045</v>
      </c>
      <c r="J2" t="s">
        <v>2046</v>
      </c>
      <c r="K2" t="s">
        <v>2047</v>
      </c>
      <c r="M2" t="s">
        <v>2048</v>
      </c>
      <c r="N2" t="str">
        <f>VLOOKUP(A2,[1]Rodlista2015_karplanter!$C$1:$D$3786,2,FALSE)</f>
        <v>VU</v>
      </c>
      <c r="O2" t="e">
        <f>VLOOKUP(B2,[2]!Table1[[#All],[Vitenskapelig navn]:[Kategori 2021]],6,FALSE)</f>
        <v>#REF!</v>
      </c>
      <c r="P2">
        <v>1</v>
      </c>
      <c r="Q2" t="e">
        <f>VLOOKUP(B2,[3]fremmedarter_karplanter!$B$1:$DI$2121,19,FALSE)</f>
        <v>#N/A</v>
      </c>
      <c r="U2" t="s">
        <v>1903</v>
      </c>
    </row>
    <row r="3" spans="1:23" x14ac:dyDescent="0.3">
      <c r="A3" t="s">
        <v>2049</v>
      </c>
      <c r="B3" t="s">
        <v>2050</v>
      </c>
      <c r="C3" t="s">
        <v>2051</v>
      </c>
      <c r="D3" t="s">
        <v>2052</v>
      </c>
      <c r="E3" t="s">
        <v>2041</v>
      </c>
      <c r="F3" t="s">
        <v>2042</v>
      </c>
      <c r="G3" t="s">
        <v>2043</v>
      </c>
      <c r="H3" t="s">
        <v>2044</v>
      </c>
      <c r="I3" t="s">
        <v>2053</v>
      </c>
      <c r="J3" t="s">
        <v>2054</v>
      </c>
      <c r="K3" t="s">
        <v>2055</v>
      </c>
      <c r="M3" t="s">
        <v>2048</v>
      </c>
      <c r="N3" t="str">
        <f>VLOOKUP(A3,[1]Rodlista2015_karplanter!$C$1:$D$3786,2,FALSE)</f>
        <v>VU</v>
      </c>
      <c r="O3" t="e">
        <f>VLOOKUP(B3,[2]!Table1[[#All],[Vitenskapelig navn]:[Kategori 2021]],6,FALSE)</f>
        <v>#REF!</v>
      </c>
      <c r="P3">
        <v>1</v>
      </c>
      <c r="Q3" t="e">
        <f>VLOOKUP(B3,[3]fremmedarter_karplanter!$B$1:$DI$2121,19,FALSE)</f>
        <v>#N/A</v>
      </c>
      <c r="S3">
        <v>1</v>
      </c>
      <c r="U3" t="s">
        <v>2035</v>
      </c>
    </row>
    <row r="4" spans="1:23" x14ac:dyDescent="0.3">
      <c r="A4" t="s">
        <v>2056</v>
      </c>
      <c r="B4" t="s">
        <v>2057</v>
      </c>
      <c r="C4" t="s">
        <v>2058</v>
      </c>
      <c r="D4" t="s">
        <v>2059</v>
      </c>
      <c r="E4" t="s">
        <v>2041</v>
      </c>
      <c r="F4" t="s">
        <v>2042</v>
      </c>
      <c r="G4" t="s">
        <v>2043</v>
      </c>
      <c r="H4" t="s">
        <v>2060</v>
      </c>
      <c r="I4" t="s">
        <v>2061</v>
      </c>
      <c r="J4" t="s">
        <v>2062</v>
      </c>
      <c r="K4" t="s">
        <v>2063</v>
      </c>
      <c r="M4" t="s">
        <v>2064</v>
      </c>
      <c r="N4" t="str">
        <f>VLOOKUP(A4,[1]Rodlista2015_karplanter!$C$1:$D$3786,2,FALSE)</f>
        <v>NT</v>
      </c>
      <c r="O4" t="e">
        <f>VLOOKUP(B4,[2]!Table1[[#All],[Vitenskapelig navn]:[Kategori 2021]],6,FALSE)</f>
        <v>#REF!</v>
      </c>
      <c r="Q4" t="e">
        <f>VLOOKUP(B4,[3]fremmedarter_karplanter!$B$1:$DI$2121,19,FALSE)</f>
        <v>#N/A</v>
      </c>
      <c r="U4" t="s">
        <v>1903</v>
      </c>
    </row>
    <row r="5" spans="1:23" x14ac:dyDescent="0.3">
      <c r="A5" t="s">
        <v>2065</v>
      </c>
      <c r="B5" t="s">
        <v>2066</v>
      </c>
      <c r="C5" t="s">
        <v>2067</v>
      </c>
      <c r="D5" t="s">
        <v>2068</v>
      </c>
      <c r="E5" t="s">
        <v>2041</v>
      </c>
      <c r="F5" t="s">
        <v>2042</v>
      </c>
      <c r="G5" t="s">
        <v>2043</v>
      </c>
      <c r="H5" t="s">
        <v>2069</v>
      </c>
      <c r="I5" t="s">
        <v>2070</v>
      </c>
      <c r="J5" t="s">
        <v>1943</v>
      </c>
      <c r="K5" t="s">
        <v>2071</v>
      </c>
      <c r="M5" t="s">
        <v>2048</v>
      </c>
      <c r="O5" t="e">
        <f>VLOOKUP(B5,[2]!Table1[[#All],[Vitenskapelig navn]:[Kategori 2021]],6,FALSE)</f>
        <v>#REF!</v>
      </c>
      <c r="Q5" t="e">
        <f>VLOOKUP(B5,[3]fremmedarter_karplanter!$B$1:$DI$2121,19,FALSE)</f>
        <v>#N/A</v>
      </c>
      <c r="S5">
        <v>1</v>
      </c>
      <c r="U5" t="s">
        <v>2035</v>
      </c>
    </row>
    <row r="6" spans="1:23" ht="15.6" customHeight="1" x14ac:dyDescent="0.3">
      <c r="A6" t="s">
        <v>2072</v>
      </c>
      <c r="B6" t="s">
        <v>2073</v>
      </c>
      <c r="C6" t="s">
        <v>2074</v>
      </c>
      <c r="D6" t="s">
        <v>2075</v>
      </c>
      <c r="E6" t="s">
        <v>2041</v>
      </c>
      <c r="F6" t="s">
        <v>2042</v>
      </c>
      <c r="G6" t="s">
        <v>2043</v>
      </c>
      <c r="H6" t="s">
        <v>2076</v>
      </c>
      <c r="I6" t="s">
        <v>2077</v>
      </c>
      <c r="J6" t="s">
        <v>2078</v>
      </c>
      <c r="K6" t="s">
        <v>2079</v>
      </c>
      <c r="L6">
        <v>0</v>
      </c>
      <c r="M6" t="s">
        <v>2080</v>
      </c>
      <c r="O6" t="e">
        <f>VLOOKUP(B6,[2]!Table1[[#All],[Vitenskapelig navn]:[Kategori 2021]],6,FALSE)</f>
        <v>#REF!</v>
      </c>
      <c r="Q6" t="str">
        <f>VLOOKUP(B6,[3]fremmedarter_karplanter!$B$1:$DI$2121,19,FALSE)</f>
        <v>SE</v>
      </c>
      <c r="R6">
        <v>1</v>
      </c>
      <c r="S6">
        <v>1</v>
      </c>
      <c r="U6" t="s">
        <v>1904</v>
      </c>
    </row>
    <row r="7" spans="1:23" x14ac:dyDescent="0.3">
      <c r="A7" t="s">
        <v>2081</v>
      </c>
      <c r="B7" t="s">
        <v>2082</v>
      </c>
      <c r="C7" t="s">
        <v>2083</v>
      </c>
      <c r="D7" t="s">
        <v>2084</v>
      </c>
      <c r="E7" t="s">
        <v>2041</v>
      </c>
      <c r="F7" t="s">
        <v>2042</v>
      </c>
      <c r="G7" t="s">
        <v>2043</v>
      </c>
      <c r="H7" t="s">
        <v>2076</v>
      </c>
      <c r="I7" t="s">
        <v>2077</v>
      </c>
      <c r="J7" t="s">
        <v>2085</v>
      </c>
      <c r="K7" t="s">
        <v>2086</v>
      </c>
      <c r="M7" t="s">
        <v>2048</v>
      </c>
      <c r="O7" t="e">
        <f>VLOOKUP(B7,[2]!Table1[[#All],[Vitenskapelig navn]:[Kategori 2021]],6,FALSE)</f>
        <v>#REF!</v>
      </c>
      <c r="Q7" t="e">
        <f>VLOOKUP(B7,[3]fremmedarter_karplanter!$B$1:$DI$2121,19,FALSE)</f>
        <v>#N/A</v>
      </c>
      <c r="S7">
        <v>1</v>
      </c>
      <c r="U7" t="s">
        <v>2035</v>
      </c>
    </row>
    <row r="8" spans="1:23" x14ac:dyDescent="0.3">
      <c r="A8" t="s">
        <v>2087</v>
      </c>
      <c r="B8" t="s">
        <v>2088</v>
      </c>
      <c r="C8" t="s">
        <v>2089</v>
      </c>
      <c r="D8" t="s">
        <v>2090</v>
      </c>
      <c r="E8" t="s">
        <v>2041</v>
      </c>
      <c r="F8" t="s">
        <v>2042</v>
      </c>
      <c r="G8" t="s">
        <v>2043</v>
      </c>
      <c r="H8" t="s">
        <v>2076</v>
      </c>
      <c r="I8" t="s">
        <v>2077</v>
      </c>
      <c r="J8" t="s">
        <v>2091</v>
      </c>
      <c r="K8" t="s">
        <v>2092</v>
      </c>
      <c r="L8">
        <v>0</v>
      </c>
      <c r="M8" t="s">
        <v>2093</v>
      </c>
      <c r="O8" t="e">
        <f>VLOOKUP(B8,[2]!Table1[[#All],[Vitenskapelig navn]:[Kategori 2021]],6,FALSE)</f>
        <v>#REF!</v>
      </c>
      <c r="Q8" t="e">
        <f>VLOOKUP(B8,[3]fremmedarter_karplanter!$B$1:$DI$2121,19,FALSE)</f>
        <v>#N/A</v>
      </c>
      <c r="S8">
        <v>1</v>
      </c>
      <c r="U8" t="s">
        <v>2035</v>
      </c>
    </row>
    <row r="9" spans="1:23" x14ac:dyDescent="0.3">
      <c r="A9" t="s">
        <v>2094</v>
      </c>
      <c r="B9" t="s">
        <v>2095</v>
      </c>
      <c r="C9" t="s">
        <v>2096</v>
      </c>
      <c r="D9" t="s">
        <v>2097</v>
      </c>
      <c r="E9" t="s">
        <v>2041</v>
      </c>
      <c r="F9" t="s">
        <v>2042</v>
      </c>
      <c r="G9" t="s">
        <v>2043</v>
      </c>
      <c r="H9" t="s">
        <v>2044</v>
      </c>
      <c r="I9" t="s">
        <v>2098</v>
      </c>
      <c r="J9" t="s">
        <v>2099</v>
      </c>
      <c r="K9" t="s">
        <v>2100</v>
      </c>
      <c r="M9" t="s">
        <v>2048</v>
      </c>
      <c r="N9" t="str">
        <f>VLOOKUP(A9,[1]Rodlista2015_karplanter!$C$1:$D$3786,2,FALSE)</f>
        <v>VU</v>
      </c>
      <c r="O9" t="e">
        <f>VLOOKUP(B9,[2]!Table1[[#All],[Vitenskapelig navn]:[Kategori 2021]],6,FALSE)</f>
        <v>#REF!</v>
      </c>
      <c r="P9">
        <v>1</v>
      </c>
      <c r="Q9" t="e">
        <f>VLOOKUP(B9,[3]fremmedarter_karplanter!$B$1:$DI$2121,19,FALSE)</f>
        <v>#N/A</v>
      </c>
      <c r="U9" t="s">
        <v>1903</v>
      </c>
    </row>
    <row r="10" spans="1:23" x14ac:dyDescent="0.3">
      <c r="A10" t="s">
        <v>2101</v>
      </c>
      <c r="B10" t="s">
        <v>2102</v>
      </c>
      <c r="C10" t="s">
        <v>2103</v>
      </c>
      <c r="D10" t="s">
        <v>2104</v>
      </c>
      <c r="E10" t="s">
        <v>2041</v>
      </c>
      <c r="F10" t="s">
        <v>2042</v>
      </c>
      <c r="G10" t="s">
        <v>2043</v>
      </c>
      <c r="H10" t="s">
        <v>2105</v>
      </c>
      <c r="I10" t="s">
        <v>2106</v>
      </c>
      <c r="J10" t="s">
        <v>2107</v>
      </c>
      <c r="K10" t="s">
        <v>2108</v>
      </c>
      <c r="M10" t="s">
        <v>2109</v>
      </c>
      <c r="N10" t="str">
        <f>VLOOKUP(A10,[1]Rodlista2015_karplanter!$C$1:$D$3786,2,FALSE)</f>
        <v>NT</v>
      </c>
      <c r="O10" t="e">
        <f>VLOOKUP(B10,[2]!Table1[[#All],[Vitenskapelig navn]:[Kategori 2021]],6,FALSE)</f>
        <v>#REF!</v>
      </c>
      <c r="P10">
        <v>1</v>
      </c>
      <c r="Q10" t="e">
        <f>VLOOKUP(B10,[3]fremmedarter_karplanter!$B$1:$DI$2121,19,FALSE)</f>
        <v>#N/A</v>
      </c>
      <c r="U10" t="s">
        <v>1903</v>
      </c>
    </row>
    <row r="11" spans="1:23" x14ac:dyDescent="0.3">
      <c r="A11" t="s">
        <v>2110</v>
      </c>
      <c r="B11" t="s">
        <v>2111</v>
      </c>
      <c r="C11" t="s">
        <v>2112</v>
      </c>
      <c r="D11" t="s">
        <v>2113</v>
      </c>
      <c r="E11" t="s">
        <v>2041</v>
      </c>
      <c r="F11" t="s">
        <v>2042</v>
      </c>
      <c r="G11" t="s">
        <v>2043</v>
      </c>
      <c r="H11" t="s">
        <v>2076</v>
      </c>
      <c r="I11" t="s">
        <v>2077</v>
      </c>
      <c r="J11" t="s">
        <v>2078</v>
      </c>
      <c r="K11" t="s">
        <v>2114</v>
      </c>
      <c r="M11" t="s">
        <v>2115</v>
      </c>
      <c r="O11" t="e">
        <f>VLOOKUP(B11,[2]!Table1[[#All],[Vitenskapelig navn]:[Kategori 2021]],6,FALSE)</f>
        <v>#REF!</v>
      </c>
      <c r="Q11" t="e">
        <f>VLOOKUP(B11,[3]fremmedarter_karplanter!$B$1:$DI$2121,19,FALSE)</f>
        <v>#N/A</v>
      </c>
      <c r="S11">
        <v>1</v>
      </c>
      <c r="U11" t="s">
        <v>2035</v>
      </c>
    </row>
    <row r="12" spans="1:23" x14ac:dyDescent="0.3">
      <c r="A12" t="s">
        <v>2116</v>
      </c>
      <c r="B12" t="s">
        <v>2117</v>
      </c>
      <c r="C12" t="s">
        <v>2118</v>
      </c>
      <c r="D12" t="s">
        <v>2119</v>
      </c>
      <c r="E12" t="s">
        <v>2041</v>
      </c>
      <c r="F12" t="s">
        <v>2120</v>
      </c>
      <c r="G12" t="s">
        <v>2121</v>
      </c>
      <c r="H12" t="s">
        <v>2122</v>
      </c>
      <c r="I12" t="s">
        <v>2123</v>
      </c>
      <c r="J12" t="s">
        <v>2124</v>
      </c>
      <c r="K12" t="s">
        <v>2125</v>
      </c>
      <c r="M12" t="s">
        <v>2048</v>
      </c>
      <c r="O12" t="e">
        <f>VLOOKUP(B12,[2]!Table1[[#All],[Vitenskapelig navn]:[Kategori 2021]],6,FALSE)</f>
        <v>#REF!</v>
      </c>
      <c r="Q12" t="e">
        <f>VLOOKUP(B12,[3]fremmedarter_karplanter!$B$1:$DI$2121,19,FALSE)</f>
        <v>#N/A</v>
      </c>
      <c r="S12">
        <v>1</v>
      </c>
      <c r="U12" t="s">
        <v>2035</v>
      </c>
    </row>
    <row r="13" spans="1:23" x14ac:dyDescent="0.3">
      <c r="A13" t="s">
        <v>2126</v>
      </c>
      <c r="B13" t="s">
        <v>2127</v>
      </c>
      <c r="C13" t="s">
        <v>2128</v>
      </c>
      <c r="D13" t="s">
        <v>2129</v>
      </c>
      <c r="E13" t="s">
        <v>2041</v>
      </c>
      <c r="F13" t="s">
        <v>2042</v>
      </c>
      <c r="G13" t="s">
        <v>2043</v>
      </c>
      <c r="H13" t="s">
        <v>2130</v>
      </c>
      <c r="I13" t="s">
        <v>2131</v>
      </c>
      <c r="J13" t="s">
        <v>2132</v>
      </c>
      <c r="K13" t="s">
        <v>2133</v>
      </c>
      <c r="M13" t="s">
        <v>2134</v>
      </c>
      <c r="N13" t="str">
        <f>VLOOKUP(A13,[1]Rodlista2015_karplanter!$C$1:$D$3786,2,FALSE)</f>
        <v>NT</v>
      </c>
      <c r="O13" t="e">
        <f>VLOOKUP(B13,[2]!Table1[[#All],[Vitenskapelig navn]:[Kategori 2021]],6,FALSE)</f>
        <v>#REF!</v>
      </c>
      <c r="P13">
        <v>1</v>
      </c>
      <c r="Q13" t="e">
        <f>VLOOKUP(B13,[3]fremmedarter_karplanter!$B$1:$DI$2121,19,FALSE)</f>
        <v>#N/A</v>
      </c>
      <c r="U13" t="s">
        <v>1903</v>
      </c>
    </row>
    <row r="14" spans="1:23" x14ac:dyDescent="0.3">
      <c r="A14" t="s">
        <v>2135</v>
      </c>
      <c r="B14" t="s">
        <v>2136</v>
      </c>
      <c r="C14" t="s">
        <v>2137</v>
      </c>
      <c r="D14" t="s">
        <v>2138</v>
      </c>
      <c r="E14" t="s">
        <v>2041</v>
      </c>
      <c r="F14" t="s">
        <v>2042</v>
      </c>
      <c r="G14" t="s">
        <v>2043</v>
      </c>
      <c r="H14" t="s">
        <v>2139</v>
      </c>
      <c r="I14" t="s">
        <v>2140</v>
      </c>
      <c r="J14" t="s">
        <v>2141</v>
      </c>
      <c r="K14">
        <v>0</v>
      </c>
      <c r="L14">
        <v>0</v>
      </c>
      <c r="M14" t="s">
        <v>2142</v>
      </c>
      <c r="O14" t="e">
        <f>VLOOKUP(B14,[2]!Table1[[#All],[Vitenskapelig navn]:[Kategori 2021]],6,FALSE)</f>
        <v>#REF!</v>
      </c>
      <c r="Q14" t="e">
        <f>VLOOKUP(B14,[3]fremmedarter_karplanter!$B$1:$DI$2121,19,FALSE)</f>
        <v>#N/A</v>
      </c>
      <c r="R14">
        <v>1</v>
      </c>
      <c r="S14">
        <v>1</v>
      </c>
      <c r="U14" t="s">
        <v>1904</v>
      </c>
    </row>
    <row r="15" spans="1:23" x14ac:dyDescent="0.3">
      <c r="A15" t="s">
        <v>1972</v>
      </c>
      <c r="B15" t="s">
        <v>2143</v>
      </c>
      <c r="C15" t="s">
        <v>2144</v>
      </c>
      <c r="D15" t="s">
        <v>2145</v>
      </c>
      <c r="E15" t="s">
        <v>2041</v>
      </c>
      <c r="F15" t="s">
        <v>2120</v>
      </c>
      <c r="G15" t="s">
        <v>2121</v>
      </c>
      <c r="H15" t="s">
        <v>2122</v>
      </c>
      <c r="I15" t="s">
        <v>2146</v>
      </c>
      <c r="J15" t="s">
        <v>2147</v>
      </c>
      <c r="K15" t="s">
        <v>2148</v>
      </c>
      <c r="M15" t="s">
        <v>2048</v>
      </c>
      <c r="O15" t="e">
        <f>VLOOKUP(B15,[2]!Table1[[#All],[Vitenskapelig navn]:[Kategori 2021]],6,FALSE)</f>
        <v>#REF!</v>
      </c>
      <c r="Q15" t="e">
        <f>VLOOKUP(B15,[3]fremmedarter_karplanter!$B$1:$DI$2121,19,FALSE)</f>
        <v>#N/A</v>
      </c>
      <c r="S15">
        <v>1</v>
      </c>
      <c r="U15" t="s">
        <v>2035</v>
      </c>
    </row>
    <row r="16" spans="1:23" x14ac:dyDescent="0.3">
      <c r="A16" t="s">
        <v>2149</v>
      </c>
      <c r="B16" t="s">
        <v>2150</v>
      </c>
      <c r="C16" t="s">
        <v>2151</v>
      </c>
      <c r="D16" t="s">
        <v>2152</v>
      </c>
      <c r="E16" t="s">
        <v>2041</v>
      </c>
      <c r="F16" t="s">
        <v>2042</v>
      </c>
      <c r="G16" t="s">
        <v>2043</v>
      </c>
      <c r="H16" t="s">
        <v>2076</v>
      </c>
      <c r="I16" t="s">
        <v>2153</v>
      </c>
      <c r="J16" t="s">
        <v>2154</v>
      </c>
      <c r="K16" t="s">
        <v>2155</v>
      </c>
      <c r="M16" t="s">
        <v>2048</v>
      </c>
      <c r="O16" t="e">
        <f>VLOOKUP(B16,[2]!Table1[[#All],[Vitenskapelig navn]:[Kategori 2021]],6,FALSE)</f>
        <v>#REF!</v>
      </c>
      <c r="Q16" t="e">
        <f>VLOOKUP(B16,[3]fremmedarter_karplanter!$B$1:$DI$2121,19,FALSE)</f>
        <v>#N/A</v>
      </c>
      <c r="S16">
        <v>1</v>
      </c>
      <c r="U16" t="s">
        <v>2035</v>
      </c>
    </row>
    <row r="17" spans="1:21" x14ac:dyDescent="0.3">
      <c r="A17" t="s">
        <v>430</v>
      </c>
      <c r="B17" t="s">
        <v>2156</v>
      </c>
      <c r="C17" t="s">
        <v>2157</v>
      </c>
      <c r="D17" t="s">
        <v>2158</v>
      </c>
      <c r="E17" t="s">
        <v>2041</v>
      </c>
      <c r="F17" t="s">
        <v>2042</v>
      </c>
      <c r="G17" t="s">
        <v>2043</v>
      </c>
      <c r="H17" t="s">
        <v>2159</v>
      </c>
      <c r="I17" t="s">
        <v>2160</v>
      </c>
      <c r="J17" t="s">
        <v>2161</v>
      </c>
      <c r="K17" t="s">
        <v>2162</v>
      </c>
      <c r="L17">
        <v>0</v>
      </c>
      <c r="M17" t="s">
        <v>2163</v>
      </c>
      <c r="O17" t="e">
        <f>VLOOKUP(B17,[2]!Table1[[#All],[Vitenskapelig navn]:[Kategori 2021]],6,FALSE)</f>
        <v>#REF!</v>
      </c>
      <c r="Q17" t="str">
        <f>VLOOKUP(B17,[3]fremmedarter_karplanter!$B$1:$DI$2121,19,FALSE)</f>
        <v>SE</v>
      </c>
      <c r="R17">
        <v>1</v>
      </c>
      <c r="U17" t="s">
        <v>1904</v>
      </c>
    </row>
    <row r="18" spans="1:21" x14ac:dyDescent="0.3">
      <c r="A18" t="s">
        <v>2164</v>
      </c>
      <c r="B18" t="s">
        <v>2165</v>
      </c>
      <c r="C18" t="s">
        <v>2166</v>
      </c>
      <c r="D18" t="s">
        <v>2167</v>
      </c>
      <c r="E18" t="s">
        <v>2041</v>
      </c>
      <c r="F18" t="s">
        <v>2042</v>
      </c>
      <c r="G18" t="s">
        <v>2043</v>
      </c>
      <c r="H18" t="s">
        <v>2130</v>
      </c>
      <c r="I18" t="s">
        <v>2131</v>
      </c>
      <c r="J18" t="s">
        <v>2168</v>
      </c>
      <c r="K18" t="s">
        <v>2169</v>
      </c>
      <c r="M18" t="s">
        <v>2170</v>
      </c>
      <c r="O18" t="e">
        <f>VLOOKUP(B18,[2]!Table1[[#All],[Vitenskapelig navn]:[Kategori 2021]],6,FALSE)</f>
        <v>#REF!</v>
      </c>
      <c r="Q18">
        <f>VLOOKUP(B18,[3]fremmedarter_karplanter!$B$1:$DI$2121,19,FALSE)</f>
        <v>0</v>
      </c>
      <c r="T18">
        <v>1</v>
      </c>
      <c r="U18" t="s">
        <v>1907</v>
      </c>
    </row>
    <row r="19" spans="1:21" x14ac:dyDescent="0.3">
      <c r="A19" t="s">
        <v>2171</v>
      </c>
      <c r="B19" t="s">
        <v>2172</v>
      </c>
      <c r="C19" t="s">
        <v>2173</v>
      </c>
      <c r="D19" t="s">
        <v>2174</v>
      </c>
      <c r="E19" t="s">
        <v>2041</v>
      </c>
      <c r="F19" t="s">
        <v>2042</v>
      </c>
      <c r="G19" t="s">
        <v>2043</v>
      </c>
      <c r="H19" t="s">
        <v>2175</v>
      </c>
      <c r="I19" t="s">
        <v>2176</v>
      </c>
      <c r="J19" t="s">
        <v>2177</v>
      </c>
      <c r="K19" t="s">
        <v>2178</v>
      </c>
      <c r="L19">
        <v>0</v>
      </c>
      <c r="M19" t="s">
        <v>2048</v>
      </c>
      <c r="O19" t="e">
        <f>VLOOKUP(B19,[2]!Table1[[#All],[Vitenskapelig navn]:[Kategori 2021]],6,FALSE)</f>
        <v>#REF!</v>
      </c>
      <c r="Q19" t="e">
        <f>VLOOKUP(B19,[3]fremmedarter_karplanter!$B$1:$DI$2121,19,FALSE)</f>
        <v>#N/A</v>
      </c>
      <c r="S19">
        <v>1</v>
      </c>
      <c r="U19" t="s">
        <v>2035</v>
      </c>
    </row>
    <row r="20" spans="1:21" x14ac:dyDescent="0.3">
      <c r="A20" t="s">
        <v>2179</v>
      </c>
      <c r="B20" t="s">
        <v>2180</v>
      </c>
      <c r="C20" t="s">
        <v>2181</v>
      </c>
      <c r="D20" t="s">
        <v>2182</v>
      </c>
      <c r="E20" t="s">
        <v>2041</v>
      </c>
      <c r="F20" t="s">
        <v>2042</v>
      </c>
      <c r="G20" t="s">
        <v>2043</v>
      </c>
      <c r="H20" t="s">
        <v>2076</v>
      </c>
      <c r="I20" t="s">
        <v>2077</v>
      </c>
      <c r="J20" t="s">
        <v>2183</v>
      </c>
      <c r="K20" t="s">
        <v>2184</v>
      </c>
      <c r="M20" t="s">
        <v>2048</v>
      </c>
      <c r="O20" t="e">
        <f>VLOOKUP(B20,[2]!Table1[[#All],[Vitenskapelig navn]:[Kategori 2021]],6,FALSE)</f>
        <v>#REF!</v>
      </c>
      <c r="Q20" t="e">
        <f>VLOOKUP(B20,[3]fremmedarter_karplanter!$B$1:$DI$2121,19,FALSE)</f>
        <v>#N/A</v>
      </c>
      <c r="S20">
        <v>1</v>
      </c>
      <c r="U20" t="s">
        <v>2035</v>
      </c>
    </row>
    <row r="21" spans="1:21" x14ac:dyDescent="0.3">
      <c r="A21" t="s">
        <v>2185</v>
      </c>
      <c r="B21" t="s">
        <v>2186</v>
      </c>
      <c r="C21" t="s">
        <v>2187</v>
      </c>
      <c r="D21" t="s">
        <v>2188</v>
      </c>
      <c r="E21" t="s">
        <v>2041</v>
      </c>
      <c r="F21" t="s">
        <v>2042</v>
      </c>
      <c r="G21" t="s">
        <v>2043</v>
      </c>
      <c r="H21" t="s">
        <v>2175</v>
      </c>
      <c r="I21" t="s">
        <v>2176</v>
      </c>
      <c r="J21" t="s">
        <v>2189</v>
      </c>
      <c r="K21" t="s">
        <v>2190</v>
      </c>
      <c r="M21" t="s">
        <v>2191</v>
      </c>
      <c r="O21" t="e">
        <f>VLOOKUP(B21,[2]!Table1[[#All],[Vitenskapelig navn]:[Kategori 2021]],6,FALSE)</f>
        <v>#REF!</v>
      </c>
      <c r="Q21" t="e">
        <f>VLOOKUP(B21,[3]fremmedarter_karplanter!$B$1:$DI$2121,19,FALSE)</f>
        <v>#N/A</v>
      </c>
      <c r="S21">
        <v>1</v>
      </c>
      <c r="U21" t="s">
        <v>2035</v>
      </c>
    </row>
    <row r="22" spans="1:21" x14ac:dyDescent="0.3">
      <c r="A22" t="s">
        <v>2192</v>
      </c>
      <c r="B22" t="s">
        <v>2193</v>
      </c>
      <c r="C22" t="s">
        <v>2194</v>
      </c>
      <c r="D22" t="s">
        <v>2195</v>
      </c>
      <c r="E22" t="s">
        <v>2041</v>
      </c>
      <c r="F22" t="s">
        <v>2042</v>
      </c>
      <c r="G22" t="s">
        <v>2196</v>
      </c>
      <c r="H22" t="s">
        <v>2197</v>
      </c>
      <c r="I22" t="s">
        <v>2198</v>
      </c>
      <c r="J22" t="s">
        <v>2199</v>
      </c>
      <c r="K22" t="s">
        <v>2200</v>
      </c>
      <c r="M22" t="s">
        <v>2048</v>
      </c>
      <c r="O22" t="e">
        <f>VLOOKUP(B22,[2]!Table1[[#All],[Vitenskapelig navn]:[Kategori 2021]],6,FALSE)</f>
        <v>#REF!</v>
      </c>
      <c r="Q22">
        <f>VLOOKUP(B22,[3]fremmedarter_karplanter!$B$1:$DI$2121,19,FALSE)</f>
        <v>0</v>
      </c>
      <c r="T22">
        <v>1</v>
      </c>
      <c r="U22" t="s">
        <v>1907</v>
      </c>
    </row>
    <row r="23" spans="1:21" x14ac:dyDescent="0.3">
      <c r="A23" t="s">
        <v>2201</v>
      </c>
      <c r="B23" t="s">
        <v>2202</v>
      </c>
      <c r="C23" t="s">
        <v>2203</v>
      </c>
      <c r="D23" t="s">
        <v>2204</v>
      </c>
      <c r="E23" t="s">
        <v>2041</v>
      </c>
      <c r="F23" t="s">
        <v>2042</v>
      </c>
      <c r="G23" t="s">
        <v>2043</v>
      </c>
      <c r="H23" t="s">
        <v>2076</v>
      </c>
      <c r="I23" t="s">
        <v>2077</v>
      </c>
      <c r="J23" t="s">
        <v>2091</v>
      </c>
      <c r="K23" t="s">
        <v>2205</v>
      </c>
      <c r="M23" t="s">
        <v>2206</v>
      </c>
      <c r="O23" t="e">
        <f>VLOOKUP(B23,[2]!Table1[[#All],[Vitenskapelig navn]:[Kategori 2021]],6,FALSE)</f>
        <v>#REF!</v>
      </c>
      <c r="Q23" t="e">
        <f>VLOOKUP(B23,[3]fremmedarter_karplanter!$B$1:$DI$2121,19,FALSE)</f>
        <v>#N/A</v>
      </c>
      <c r="S23">
        <v>1</v>
      </c>
      <c r="U23" t="s">
        <v>2035</v>
      </c>
    </row>
    <row r="24" spans="1:21" x14ac:dyDescent="0.3">
      <c r="A24" t="s">
        <v>2207</v>
      </c>
      <c r="B24" t="s">
        <v>2208</v>
      </c>
      <c r="C24" t="s">
        <v>2209</v>
      </c>
      <c r="D24" t="s">
        <v>2210</v>
      </c>
      <c r="E24" t="s">
        <v>2041</v>
      </c>
      <c r="F24" t="s">
        <v>2042</v>
      </c>
      <c r="G24" t="s">
        <v>2043</v>
      </c>
      <c r="H24" t="s">
        <v>2076</v>
      </c>
      <c r="I24" t="s">
        <v>2077</v>
      </c>
      <c r="J24" t="s">
        <v>2183</v>
      </c>
      <c r="K24" t="s">
        <v>2211</v>
      </c>
      <c r="M24" t="s">
        <v>2048</v>
      </c>
      <c r="O24" t="e">
        <f>VLOOKUP(B24,[2]!Table1[[#All],[Vitenskapelig navn]:[Kategori 2021]],6,FALSE)</f>
        <v>#REF!</v>
      </c>
      <c r="Q24">
        <f>VLOOKUP(B24,[3]fremmedarter_karplanter!$B$1:$DI$2121,19,FALSE)</f>
        <v>0</v>
      </c>
      <c r="S24">
        <v>1</v>
      </c>
      <c r="U24" t="s">
        <v>2035</v>
      </c>
    </row>
    <row r="25" spans="1:21" x14ac:dyDescent="0.3">
      <c r="A25" t="s">
        <v>2212</v>
      </c>
      <c r="B25" t="s">
        <v>2213</v>
      </c>
      <c r="C25" t="s">
        <v>2214</v>
      </c>
      <c r="D25" t="s">
        <v>2215</v>
      </c>
      <c r="E25" t="s">
        <v>2041</v>
      </c>
      <c r="F25" t="s">
        <v>2042</v>
      </c>
      <c r="G25" t="s">
        <v>2043</v>
      </c>
      <c r="H25" t="s">
        <v>2076</v>
      </c>
      <c r="I25" t="s">
        <v>2077</v>
      </c>
      <c r="J25" t="s">
        <v>2216</v>
      </c>
      <c r="K25" t="s">
        <v>2071</v>
      </c>
      <c r="M25" t="s">
        <v>2217</v>
      </c>
      <c r="N25" t="str">
        <f>VLOOKUP(A25,[1]Rodlista2015_karplanter!$C$1:$D$3786,2,FALSE)</f>
        <v>NT</v>
      </c>
      <c r="O25" t="e">
        <f>VLOOKUP(B25,[2]!Table1[[#All],[Vitenskapelig navn]:[Kategori 2021]],6,FALSE)</f>
        <v>#REF!</v>
      </c>
      <c r="P25">
        <v>1</v>
      </c>
      <c r="Q25" t="e">
        <f>VLOOKUP(B25,[3]fremmedarter_karplanter!$B$1:$DI$2121,19,FALSE)</f>
        <v>#N/A</v>
      </c>
      <c r="U25" t="s">
        <v>1903</v>
      </c>
    </row>
    <row r="26" spans="1:21" x14ac:dyDescent="0.3">
      <c r="A26" t="s">
        <v>2218</v>
      </c>
      <c r="B26" t="s">
        <v>2219</v>
      </c>
      <c r="C26" t="s">
        <v>2220</v>
      </c>
      <c r="D26" t="s">
        <v>2221</v>
      </c>
      <c r="E26" t="s">
        <v>2041</v>
      </c>
      <c r="F26" t="s">
        <v>2042</v>
      </c>
      <c r="G26" t="s">
        <v>2043</v>
      </c>
      <c r="H26" t="s">
        <v>2222</v>
      </c>
      <c r="I26" t="s">
        <v>2223</v>
      </c>
      <c r="J26" t="s">
        <v>2224</v>
      </c>
      <c r="K26" t="s">
        <v>2225</v>
      </c>
      <c r="M26" t="s">
        <v>2048</v>
      </c>
      <c r="O26" t="e">
        <f>VLOOKUP(B26,[2]!Table1[[#All],[Vitenskapelig navn]:[Kategori 2021]],6,FALSE)</f>
        <v>#REF!</v>
      </c>
      <c r="Q26" t="e">
        <f>VLOOKUP(B26,[3]fremmedarter_karplanter!$B$1:$DI$2121,19,FALSE)</f>
        <v>#N/A</v>
      </c>
      <c r="S26">
        <v>1</v>
      </c>
      <c r="U26" t="s">
        <v>2035</v>
      </c>
    </row>
    <row r="27" spans="1:21" x14ac:dyDescent="0.3">
      <c r="A27" t="s">
        <v>2226</v>
      </c>
      <c r="B27" t="s">
        <v>2227</v>
      </c>
      <c r="C27" t="s">
        <v>2228</v>
      </c>
      <c r="D27" t="s">
        <v>2229</v>
      </c>
      <c r="E27" t="s">
        <v>2041</v>
      </c>
      <c r="F27" t="s">
        <v>2042</v>
      </c>
      <c r="G27" t="s">
        <v>2043</v>
      </c>
      <c r="H27" t="s">
        <v>2130</v>
      </c>
      <c r="I27" t="s">
        <v>2131</v>
      </c>
      <c r="J27" t="s">
        <v>2230</v>
      </c>
      <c r="K27" t="s">
        <v>2231</v>
      </c>
      <c r="M27" t="s">
        <v>2048</v>
      </c>
      <c r="O27" t="e">
        <f>VLOOKUP(B27,[2]!Table1[[#All],[Vitenskapelig navn]:[Kategori 2021]],6,FALSE)</f>
        <v>#REF!</v>
      </c>
      <c r="P27">
        <v>1</v>
      </c>
      <c r="Q27" t="e">
        <f>VLOOKUP(B27,[3]fremmedarter_karplanter!$B$1:$DI$2121,19,FALSE)</f>
        <v>#N/A</v>
      </c>
      <c r="T27">
        <v>1</v>
      </c>
      <c r="U27" t="s">
        <v>1903</v>
      </c>
    </row>
    <row r="28" spans="1:21" x14ac:dyDescent="0.3">
      <c r="A28" t="s">
        <v>2232</v>
      </c>
      <c r="B28" t="s">
        <v>2233</v>
      </c>
      <c r="C28" t="s">
        <v>2234</v>
      </c>
      <c r="D28" t="s">
        <v>2235</v>
      </c>
      <c r="E28" t="s">
        <v>2041</v>
      </c>
      <c r="F28" t="s">
        <v>2042</v>
      </c>
      <c r="G28" t="s">
        <v>2043</v>
      </c>
      <c r="H28" t="s">
        <v>2069</v>
      </c>
      <c r="I28" t="s">
        <v>2236</v>
      </c>
      <c r="J28" t="s">
        <v>2237</v>
      </c>
      <c r="K28" t="s">
        <v>2238</v>
      </c>
      <c r="M28" t="s">
        <v>2048</v>
      </c>
      <c r="N28" t="str">
        <f>VLOOKUP(A28,[1]Rodlista2015_karplanter!$C$1:$D$3786,2,FALSE)</f>
        <v>NT</v>
      </c>
      <c r="O28" t="e">
        <f>VLOOKUP(B28,[2]!Table1[[#All],[Vitenskapelig navn]:[Kategori 2021]],6,FALSE)</f>
        <v>#REF!</v>
      </c>
      <c r="P28">
        <v>1</v>
      </c>
      <c r="Q28" t="e">
        <f>VLOOKUP(B28,[3]fremmedarter_karplanter!$B$1:$DI$2121,19,FALSE)</f>
        <v>#N/A</v>
      </c>
      <c r="U28" t="s">
        <v>1903</v>
      </c>
    </row>
    <row r="29" spans="1:21" x14ac:dyDescent="0.3">
      <c r="A29" t="s">
        <v>2239</v>
      </c>
      <c r="B29" t="s">
        <v>2240</v>
      </c>
      <c r="C29" t="s">
        <v>2241</v>
      </c>
      <c r="D29" t="s">
        <v>2242</v>
      </c>
      <c r="E29" t="s">
        <v>2041</v>
      </c>
      <c r="F29" t="s">
        <v>2042</v>
      </c>
      <c r="G29" t="s">
        <v>2043</v>
      </c>
      <c r="H29" t="s">
        <v>2243</v>
      </c>
      <c r="I29" t="s">
        <v>2244</v>
      </c>
      <c r="J29" t="s">
        <v>2245</v>
      </c>
      <c r="K29" t="s">
        <v>2246</v>
      </c>
      <c r="L29">
        <v>0</v>
      </c>
      <c r="M29" t="s">
        <v>2247</v>
      </c>
      <c r="O29" t="e">
        <f>VLOOKUP(B29,[2]!Table1[[#All],[Vitenskapelig navn]:[Kategori 2021]],6,FALSE)</f>
        <v>#REF!</v>
      </c>
      <c r="Q29" t="e">
        <f>VLOOKUP(B29,[3]fremmedarter_karplanter!$B$1:$DI$2121,19,FALSE)</f>
        <v>#N/A</v>
      </c>
      <c r="S29">
        <v>1</v>
      </c>
      <c r="U29" t="s">
        <v>2035</v>
      </c>
    </row>
    <row r="30" spans="1:21" x14ac:dyDescent="0.3">
      <c r="A30" t="s">
        <v>1998</v>
      </c>
      <c r="B30" t="s">
        <v>2248</v>
      </c>
      <c r="C30" t="s">
        <v>2249</v>
      </c>
      <c r="D30" t="s">
        <v>2250</v>
      </c>
      <c r="E30" t="s">
        <v>2041</v>
      </c>
      <c r="F30" t="s">
        <v>2042</v>
      </c>
      <c r="G30" t="s">
        <v>2043</v>
      </c>
      <c r="H30" t="s">
        <v>2076</v>
      </c>
      <c r="I30" t="s">
        <v>2077</v>
      </c>
      <c r="J30" t="s">
        <v>2078</v>
      </c>
      <c r="M30" t="s">
        <v>2115</v>
      </c>
      <c r="O30" t="e">
        <f>VLOOKUP(B30,[2]!Table1[[#All],[Vitenskapelig navn]:[Kategori 2021]],6,FALSE)</f>
        <v>#REF!</v>
      </c>
      <c r="Q30" t="e">
        <f>VLOOKUP(B30,[3]fremmedarter_karplanter!$B$1:$DI$2121,19,FALSE)</f>
        <v>#N/A</v>
      </c>
      <c r="R30">
        <v>1</v>
      </c>
      <c r="S30">
        <v>1</v>
      </c>
      <c r="U30" t="s">
        <v>1904</v>
      </c>
    </row>
    <row r="31" spans="1:21" x14ac:dyDescent="0.3">
      <c r="A31" t="s">
        <v>2251</v>
      </c>
      <c r="B31" t="s">
        <v>2252</v>
      </c>
      <c r="C31" t="s">
        <v>2253</v>
      </c>
      <c r="D31" t="s">
        <v>2254</v>
      </c>
      <c r="E31" t="s">
        <v>2041</v>
      </c>
      <c r="F31" t="s">
        <v>2042</v>
      </c>
      <c r="G31" t="s">
        <v>2043</v>
      </c>
      <c r="H31" t="s">
        <v>2076</v>
      </c>
      <c r="I31" t="s">
        <v>2077</v>
      </c>
      <c r="J31" t="s">
        <v>2216</v>
      </c>
      <c r="K31" t="s">
        <v>2255</v>
      </c>
      <c r="M31" t="s">
        <v>2256</v>
      </c>
      <c r="O31" t="e">
        <f>VLOOKUP(B31,[2]!Table1[[#All],[Vitenskapelig navn]:[Kategori 2021]],6,FALSE)</f>
        <v>#REF!</v>
      </c>
      <c r="Q31" t="e">
        <f>VLOOKUP(B31,[3]fremmedarter_karplanter!$B$1:$DI$2121,19,FALSE)</f>
        <v>#N/A</v>
      </c>
      <c r="T31">
        <v>1</v>
      </c>
      <c r="U31" t="s">
        <v>1907</v>
      </c>
    </row>
    <row r="32" spans="1:21" x14ac:dyDescent="0.3">
      <c r="A32" t="s">
        <v>2257</v>
      </c>
      <c r="B32" t="s">
        <v>2258</v>
      </c>
      <c r="C32" t="s">
        <v>2259</v>
      </c>
      <c r="D32" t="s">
        <v>2260</v>
      </c>
      <c r="E32" t="s">
        <v>2041</v>
      </c>
      <c r="F32" t="s">
        <v>2042</v>
      </c>
      <c r="G32" t="s">
        <v>2043</v>
      </c>
      <c r="H32" t="s">
        <v>2261</v>
      </c>
      <c r="I32" t="s">
        <v>2262</v>
      </c>
      <c r="J32" t="s">
        <v>2263</v>
      </c>
      <c r="K32" t="s">
        <v>2264</v>
      </c>
      <c r="M32" t="s">
        <v>2048</v>
      </c>
      <c r="N32" t="str">
        <f>VLOOKUP(A32,[1]Rodlista2015_karplanter!$C$1:$D$3786,2,FALSE)</f>
        <v>NT</v>
      </c>
      <c r="O32" t="e">
        <f>VLOOKUP(B32,[2]!Table1[[#All],[Vitenskapelig navn]:[Kategori 2021]],6,FALSE)</f>
        <v>#REF!</v>
      </c>
      <c r="P32">
        <v>1</v>
      </c>
      <c r="Q32" t="e">
        <f>VLOOKUP(B32,[3]fremmedarter_karplanter!$B$1:$DI$2121,19,FALSE)</f>
        <v>#N/A</v>
      </c>
      <c r="U32" t="s">
        <v>1903</v>
      </c>
    </row>
    <row r="33" spans="1:21" x14ac:dyDescent="0.3">
      <c r="A33" t="s">
        <v>2265</v>
      </c>
      <c r="B33" t="s">
        <v>2266</v>
      </c>
      <c r="C33" t="s">
        <v>2267</v>
      </c>
      <c r="D33" t="s">
        <v>2268</v>
      </c>
      <c r="E33" t="s">
        <v>2041</v>
      </c>
      <c r="F33" t="s">
        <v>2042</v>
      </c>
      <c r="G33" t="s">
        <v>2043</v>
      </c>
      <c r="H33" t="s">
        <v>2269</v>
      </c>
      <c r="I33" t="s">
        <v>2270</v>
      </c>
      <c r="J33" t="s">
        <v>2271</v>
      </c>
      <c r="K33" t="s">
        <v>2272</v>
      </c>
      <c r="M33" t="s">
        <v>2048</v>
      </c>
      <c r="O33" t="e">
        <f>VLOOKUP(B33,[2]!Table1[[#All],[Vitenskapelig navn]:[Kategori 2021]],6,FALSE)</f>
        <v>#REF!</v>
      </c>
      <c r="Q33" t="e">
        <f>VLOOKUP(B33,[3]fremmedarter_karplanter!$B$1:$DI$2121,19,FALSE)</f>
        <v>#N/A</v>
      </c>
      <c r="S33">
        <v>1</v>
      </c>
      <c r="U33" t="s">
        <v>2035</v>
      </c>
    </row>
    <row r="34" spans="1:21" x14ac:dyDescent="0.3">
      <c r="A34" t="s">
        <v>856</v>
      </c>
      <c r="B34" t="s">
        <v>2273</v>
      </c>
      <c r="C34" t="s">
        <v>2274</v>
      </c>
      <c r="D34" t="s">
        <v>2275</v>
      </c>
      <c r="E34" t="s">
        <v>2041</v>
      </c>
      <c r="F34" t="s">
        <v>2042</v>
      </c>
      <c r="G34" t="s">
        <v>2043</v>
      </c>
      <c r="H34" t="s">
        <v>2076</v>
      </c>
      <c r="I34" t="s">
        <v>2077</v>
      </c>
      <c r="J34" t="s">
        <v>2276</v>
      </c>
      <c r="K34" t="s">
        <v>2277</v>
      </c>
      <c r="M34" t="s">
        <v>2048</v>
      </c>
      <c r="O34" t="e">
        <f>VLOOKUP(B34,[2]!Table1[[#All],[Vitenskapelig navn]:[Kategori 2021]],6,FALSE)</f>
        <v>#REF!</v>
      </c>
      <c r="Q34" t="e">
        <f>VLOOKUP(B34,[3]fremmedarter_karplanter!$B$1:$DI$2121,19,FALSE)</f>
        <v>#N/A</v>
      </c>
      <c r="S34">
        <v>1</v>
      </c>
      <c r="U34" t="s">
        <v>2035</v>
      </c>
    </row>
    <row r="35" spans="1:21" x14ac:dyDescent="0.3">
      <c r="A35" t="s">
        <v>2278</v>
      </c>
      <c r="B35" t="s">
        <v>2279</v>
      </c>
      <c r="C35" t="s">
        <v>2280</v>
      </c>
      <c r="D35" t="s">
        <v>2281</v>
      </c>
      <c r="E35" t="s">
        <v>2041</v>
      </c>
      <c r="F35" t="s">
        <v>2042</v>
      </c>
      <c r="G35" t="s">
        <v>2043</v>
      </c>
      <c r="H35" t="s">
        <v>2076</v>
      </c>
      <c r="I35" t="s">
        <v>2077</v>
      </c>
      <c r="J35" t="s">
        <v>2276</v>
      </c>
      <c r="K35" t="s">
        <v>2282</v>
      </c>
      <c r="M35" t="s">
        <v>2048</v>
      </c>
      <c r="O35" t="e">
        <f>VLOOKUP(B35,[2]!Table1[[#All],[Vitenskapelig navn]:[Kategori 2021]],6,FALSE)</f>
        <v>#REF!</v>
      </c>
      <c r="Q35" t="e">
        <f>VLOOKUP(B35,[3]fremmedarter_karplanter!$B$1:$DI$2121,19,FALSE)</f>
        <v>#N/A</v>
      </c>
      <c r="S35">
        <v>1</v>
      </c>
      <c r="U35" t="s">
        <v>2035</v>
      </c>
    </row>
    <row r="36" spans="1:21" x14ac:dyDescent="0.3">
      <c r="A36" t="s">
        <v>2283</v>
      </c>
      <c r="B36" t="s">
        <v>2284</v>
      </c>
      <c r="C36" t="s">
        <v>2285</v>
      </c>
      <c r="D36" t="s">
        <v>2286</v>
      </c>
      <c r="E36" t="s">
        <v>2041</v>
      </c>
      <c r="F36" t="s">
        <v>2042</v>
      </c>
      <c r="G36" t="s">
        <v>2043</v>
      </c>
      <c r="H36" t="s">
        <v>2076</v>
      </c>
      <c r="I36" t="s">
        <v>2077</v>
      </c>
      <c r="J36" t="s">
        <v>2091</v>
      </c>
      <c r="M36" t="s">
        <v>2048</v>
      </c>
      <c r="O36" t="e">
        <f>VLOOKUP(B36,[2]!Table1[[#All],[Vitenskapelig navn]:[Kategori 2021]],6,FALSE)</f>
        <v>#REF!</v>
      </c>
      <c r="Q36" t="e">
        <f>VLOOKUP(B36,[3]fremmedarter_karplanter!$B$1:$DI$2121,19,FALSE)</f>
        <v>#N/A</v>
      </c>
      <c r="S36">
        <v>1</v>
      </c>
      <c r="U36" t="s">
        <v>2035</v>
      </c>
    </row>
    <row r="37" spans="1:21" x14ac:dyDescent="0.3">
      <c r="A37" t="s">
        <v>2287</v>
      </c>
      <c r="B37" t="s">
        <v>2288</v>
      </c>
      <c r="C37" t="s">
        <v>2289</v>
      </c>
      <c r="D37" t="s">
        <v>2290</v>
      </c>
      <c r="E37" t="s">
        <v>2041</v>
      </c>
      <c r="F37" t="s">
        <v>2042</v>
      </c>
      <c r="G37" t="s">
        <v>2043</v>
      </c>
      <c r="H37" t="s">
        <v>2060</v>
      </c>
      <c r="I37" t="s">
        <v>2291</v>
      </c>
      <c r="J37" t="s">
        <v>2292</v>
      </c>
      <c r="K37" t="s">
        <v>2293</v>
      </c>
      <c r="L37">
        <v>0</v>
      </c>
      <c r="M37" t="s">
        <v>2294</v>
      </c>
      <c r="O37" t="e">
        <f>VLOOKUP(B37,[2]!Table1[[#All],[Vitenskapelig navn]:[Kategori 2021]],6,FALSE)</f>
        <v>#REF!</v>
      </c>
      <c r="Q37" t="str">
        <f>VLOOKUP(B37,[3]fremmedarter_karplanter!$B$1:$DI$2121,19,FALSE)</f>
        <v>SE</v>
      </c>
      <c r="R37">
        <v>1</v>
      </c>
      <c r="T37">
        <v>1</v>
      </c>
      <c r="U37" t="s">
        <v>1904</v>
      </c>
    </row>
    <row r="38" spans="1:21" x14ac:dyDescent="0.3">
      <c r="A38" t="s">
        <v>2295</v>
      </c>
      <c r="B38" t="s">
        <v>2296</v>
      </c>
      <c r="C38" t="s">
        <v>2297</v>
      </c>
      <c r="D38" t="s">
        <v>2298</v>
      </c>
      <c r="E38" t="s">
        <v>2041</v>
      </c>
      <c r="F38" t="s">
        <v>2042</v>
      </c>
      <c r="G38" t="s">
        <v>2043</v>
      </c>
      <c r="H38" t="s">
        <v>2243</v>
      </c>
      <c r="I38" t="s">
        <v>2244</v>
      </c>
      <c r="J38" t="s">
        <v>2299</v>
      </c>
      <c r="K38" t="s">
        <v>2071</v>
      </c>
      <c r="M38" t="s">
        <v>2300</v>
      </c>
      <c r="O38" t="e">
        <f>VLOOKUP(B38,[2]!Table1[[#All],[Vitenskapelig navn]:[Kategori 2021]],6,FALSE)</f>
        <v>#REF!</v>
      </c>
      <c r="Q38" t="e">
        <f>VLOOKUP(B38,[3]fremmedarter_karplanter!$B$1:$DI$2121,19,FALSE)</f>
        <v>#N/A</v>
      </c>
      <c r="S38">
        <v>1</v>
      </c>
      <c r="U38" t="s">
        <v>2035</v>
      </c>
    </row>
    <row r="39" spans="1:21" x14ac:dyDescent="0.3">
      <c r="A39" t="s">
        <v>2301</v>
      </c>
      <c r="B39" t="s">
        <v>2302</v>
      </c>
      <c r="C39" t="s">
        <v>2303</v>
      </c>
      <c r="D39" t="s">
        <v>2304</v>
      </c>
      <c r="E39" t="s">
        <v>2041</v>
      </c>
      <c r="F39" t="s">
        <v>2042</v>
      </c>
      <c r="G39" t="s">
        <v>2043</v>
      </c>
      <c r="H39" t="s">
        <v>2269</v>
      </c>
      <c r="I39" t="s">
        <v>2270</v>
      </c>
      <c r="J39" t="s">
        <v>2305</v>
      </c>
      <c r="K39" t="s">
        <v>2306</v>
      </c>
      <c r="M39" t="s">
        <v>2048</v>
      </c>
      <c r="O39" t="e">
        <f>VLOOKUP(B39,[2]!Table1[[#All],[Vitenskapelig navn]:[Kategori 2021]],6,FALSE)</f>
        <v>#REF!</v>
      </c>
      <c r="Q39" t="e">
        <f>VLOOKUP(B39,[3]fremmedarter_karplanter!$B$1:$DI$2121,19,FALSE)</f>
        <v>#N/A</v>
      </c>
      <c r="S39">
        <v>1</v>
      </c>
      <c r="U39" t="s">
        <v>2035</v>
      </c>
    </row>
    <row r="40" spans="1:21" x14ac:dyDescent="0.3">
      <c r="A40" t="s">
        <v>2307</v>
      </c>
      <c r="B40" t="s">
        <v>2308</v>
      </c>
      <c r="C40" t="s">
        <v>2309</v>
      </c>
      <c r="D40" t="s">
        <v>2310</v>
      </c>
      <c r="E40" t="s">
        <v>2041</v>
      </c>
      <c r="F40" t="s">
        <v>2042</v>
      </c>
      <c r="G40" t="s">
        <v>2043</v>
      </c>
      <c r="H40" t="s">
        <v>2311</v>
      </c>
      <c r="I40" t="s">
        <v>2312</v>
      </c>
      <c r="J40" t="s">
        <v>2313</v>
      </c>
      <c r="K40" t="s">
        <v>2314</v>
      </c>
      <c r="M40" t="s">
        <v>2048</v>
      </c>
      <c r="O40" t="e">
        <f>VLOOKUP(B40,[2]!Table1[[#All],[Vitenskapelig navn]:[Kategori 2021]],6,FALSE)</f>
        <v>#REF!</v>
      </c>
      <c r="Q40" t="e">
        <f>VLOOKUP(B40,[3]fremmedarter_karplanter!$B$1:$DI$2121,19,FALSE)</f>
        <v>#N/A</v>
      </c>
      <c r="T40">
        <v>1</v>
      </c>
      <c r="U40" t="s">
        <v>1907</v>
      </c>
    </row>
    <row r="41" spans="1:21" x14ac:dyDescent="0.3">
      <c r="A41" t="s">
        <v>2315</v>
      </c>
      <c r="B41" t="s">
        <v>2316</v>
      </c>
      <c r="C41" t="s">
        <v>2317</v>
      </c>
      <c r="D41" t="s">
        <v>2318</v>
      </c>
      <c r="E41" t="s">
        <v>2041</v>
      </c>
      <c r="F41" t="s">
        <v>2042</v>
      </c>
      <c r="G41" t="s">
        <v>2043</v>
      </c>
      <c r="H41" t="s">
        <v>2076</v>
      </c>
      <c r="I41" t="s">
        <v>2077</v>
      </c>
      <c r="J41" t="s">
        <v>2183</v>
      </c>
      <c r="K41" t="s">
        <v>2319</v>
      </c>
      <c r="M41" t="s">
        <v>2048</v>
      </c>
      <c r="O41" t="e">
        <f>VLOOKUP(B41,[2]!Table1[[#All],[Vitenskapelig navn]:[Kategori 2021]],6,FALSE)</f>
        <v>#REF!</v>
      </c>
      <c r="Q41" t="e">
        <f>VLOOKUP(B41,[3]fremmedarter_karplanter!$B$1:$DI$2121,19,FALSE)</f>
        <v>#N/A</v>
      </c>
      <c r="S41">
        <v>1</v>
      </c>
      <c r="U41" t="s">
        <v>2035</v>
      </c>
    </row>
    <row r="42" spans="1:21" x14ac:dyDescent="0.3">
      <c r="A42" t="s">
        <v>2320</v>
      </c>
      <c r="B42" t="s">
        <v>2321</v>
      </c>
      <c r="C42" t="s">
        <v>2322</v>
      </c>
      <c r="D42" t="s">
        <v>2323</v>
      </c>
      <c r="E42" t="s">
        <v>2041</v>
      </c>
      <c r="F42" t="s">
        <v>2042</v>
      </c>
      <c r="G42" t="s">
        <v>2043</v>
      </c>
      <c r="H42" t="s">
        <v>2069</v>
      </c>
      <c r="I42" t="s">
        <v>2236</v>
      </c>
      <c r="J42" t="s">
        <v>2324</v>
      </c>
      <c r="K42" t="s">
        <v>2325</v>
      </c>
      <c r="L42" t="s">
        <v>2325</v>
      </c>
      <c r="M42" t="s">
        <v>2048</v>
      </c>
      <c r="N42" t="str">
        <f>VLOOKUP(A42,[1]Rodlista2015_karplanter!$C$1:$D$3786,2,FALSE)</f>
        <v>NT</v>
      </c>
      <c r="O42" t="e">
        <f>VLOOKUP(B42,[2]!Table1[[#All],[Vitenskapelig navn]:[Kategori 2021]],6,FALSE)</f>
        <v>#REF!</v>
      </c>
      <c r="P42">
        <v>1</v>
      </c>
      <c r="Q42" t="e">
        <f>VLOOKUP(B42,[3]fremmedarter_karplanter!$B$1:$DI$2121,19,FALSE)</f>
        <v>#N/A</v>
      </c>
      <c r="U42" t="s">
        <v>1903</v>
      </c>
    </row>
    <row r="43" spans="1:21" x14ac:dyDescent="0.3">
      <c r="A43" t="s">
        <v>2326</v>
      </c>
      <c r="B43" t="s">
        <v>2327</v>
      </c>
      <c r="C43" t="s">
        <v>2328</v>
      </c>
      <c r="D43" t="s">
        <v>2329</v>
      </c>
      <c r="E43" t="s">
        <v>2041</v>
      </c>
      <c r="F43" t="s">
        <v>2042</v>
      </c>
      <c r="G43" t="s">
        <v>2196</v>
      </c>
      <c r="H43" t="s">
        <v>2197</v>
      </c>
      <c r="I43" t="s">
        <v>2198</v>
      </c>
      <c r="J43" t="s">
        <v>2330</v>
      </c>
      <c r="K43" t="s">
        <v>2331</v>
      </c>
      <c r="M43" t="s">
        <v>2332</v>
      </c>
      <c r="N43" t="str">
        <f>VLOOKUP(A43,[1]Rodlista2015_karplanter!$C$1:$D$3786,2,FALSE)</f>
        <v>VU</v>
      </c>
      <c r="O43" t="e">
        <f>VLOOKUP(B43,[2]!Table1[[#All],[Vitenskapelig navn]:[Kategori 2021]],6,FALSE)</f>
        <v>#REF!</v>
      </c>
      <c r="P43">
        <v>1</v>
      </c>
      <c r="Q43" t="e">
        <f>VLOOKUP(B43,[3]fremmedarter_karplanter!$B$1:$DI$2121,19,FALSE)</f>
        <v>#N/A</v>
      </c>
      <c r="U43" t="s">
        <v>1903</v>
      </c>
    </row>
    <row r="44" spans="1:21" x14ac:dyDescent="0.3">
      <c r="A44" t="s">
        <v>2333</v>
      </c>
      <c r="B44" t="s">
        <v>2334</v>
      </c>
      <c r="C44" t="s">
        <v>2335</v>
      </c>
      <c r="D44" t="s">
        <v>2336</v>
      </c>
      <c r="E44" t="s">
        <v>2041</v>
      </c>
      <c r="F44" t="s">
        <v>2042</v>
      </c>
      <c r="G44" t="s">
        <v>2043</v>
      </c>
      <c r="H44" t="s">
        <v>2243</v>
      </c>
      <c r="I44" t="s">
        <v>2337</v>
      </c>
      <c r="J44" t="s">
        <v>2338</v>
      </c>
      <c r="K44" t="s">
        <v>2339</v>
      </c>
      <c r="M44" t="s">
        <v>2048</v>
      </c>
      <c r="N44" t="str">
        <f>VLOOKUP(A44,[1]Rodlista2015_karplanter!$C$1:$D$3786,2,FALSE)</f>
        <v>NT</v>
      </c>
      <c r="O44" t="e">
        <f>VLOOKUP(B44,[2]!Table1[[#All],[Vitenskapelig navn]:[Kategori 2021]],6,FALSE)</f>
        <v>#REF!</v>
      </c>
      <c r="P44">
        <v>1</v>
      </c>
      <c r="Q44" t="e">
        <f>VLOOKUP(B44,[3]fremmedarter_karplanter!$B$1:$DI$2121,19,FALSE)</f>
        <v>#N/A</v>
      </c>
      <c r="U44" t="s">
        <v>1903</v>
      </c>
    </row>
    <row r="45" spans="1:21" x14ac:dyDescent="0.3">
      <c r="A45" t="s">
        <v>2340</v>
      </c>
      <c r="B45" t="s">
        <v>2341</v>
      </c>
      <c r="C45" t="s">
        <v>2342</v>
      </c>
      <c r="D45" t="s">
        <v>2343</v>
      </c>
      <c r="E45" t="s">
        <v>2041</v>
      </c>
      <c r="F45" t="s">
        <v>2042</v>
      </c>
      <c r="G45" t="s">
        <v>2043</v>
      </c>
      <c r="H45" t="s">
        <v>2175</v>
      </c>
      <c r="I45" t="s">
        <v>2344</v>
      </c>
      <c r="J45" t="s">
        <v>2345</v>
      </c>
      <c r="K45" t="s">
        <v>2346</v>
      </c>
      <c r="M45" t="s">
        <v>2048</v>
      </c>
      <c r="O45" t="e">
        <f>VLOOKUP(B45,[2]!Table1[[#All],[Vitenskapelig navn]:[Kategori 2021]],6,FALSE)</f>
        <v>#REF!</v>
      </c>
      <c r="Q45" t="e">
        <f>VLOOKUP(B45,[3]fremmedarter_karplanter!$B$1:$DI$2121,19,FALSE)</f>
        <v>#N/A</v>
      </c>
      <c r="S45">
        <v>1</v>
      </c>
      <c r="U45" t="s">
        <v>2035</v>
      </c>
    </row>
    <row r="46" spans="1:21" x14ac:dyDescent="0.3">
      <c r="A46" t="s">
        <v>2028</v>
      </c>
      <c r="B46" t="s">
        <v>2347</v>
      </c>
      <c r="C46" t="s">
        <v>2348</v>
      </c>
      <c r="D46" t="s">
        <v>2349</v>
      </c>
      <c r="E46" t="s">
        <v>2041</v>
      </c>
      <c r="F46" t="s">
        <v>2042</v>
      </c>
      <c r="G46" t="s">
        <v>2043</v>
      </c>
      <c r="H46" t="s">
        <v>2350</v>
      </c>
      <c r="I46" t="s">
        <v>2351</v>
      </c>
      <c r="J46" t="s">
        <v>2352</v>
      </c>
      <c r="K46" t="s">
        <v>2353</v>
      </c>
      <c r="M46" t="s">
        <v>2048</v>
      </c>
      <c r="O46" t="e">
        <f>VLOOKUP(B46,[2]!Table1[[#All],[Vitenskapelig navn]:[Kategori 2021]],6,FALSE)</f>
        <v>#REF!</v>
      </c>
      <c r="Q46" t="e">
        <f>VLOOKUP(B46,[3]fremmedarter_karplanter!$B$1:$DI$2121,19,FALSE)</f>
        <v>#N/A</v>
      </c>
      <c r="S46">
        <v>1</v>
      </c>
      <c r="U46" t="s">
        <v>2035</v>
      </c>
    </row>
    <row r="47" spans="1:21" x14ac:dyDescent="0.3">
      <c r="A47" t="s">
        <v>2354</v>
      </c>
      <c r="B47" t="s">
        <v>2355</v>
      </c>
      <c r="C47" t="s">
        <v>2356</v>
      </c>
      <c r="D47" t="s">
        <v>2357</v>
      </c>
      <c r="E47" t="s">
        <v>2041</v>
      </c>
      <c r="F47" t="s">
        <v>2042</v>
      </c>
      <c r="G47" t="s">
        <v>2043</v>
      </c>
      <c r="H47" t="s">
        <v>2130</v>
      </c>
      <c r="I47" t="s">
        <v>2131</v>
      </c>
      <c r="J47" t="s">
        <v>2358</v>
      </c>
      <c r="K47" t="s">
        <v>2071</v>
      </c>
      <c r="M47" t="s">
        <v>2048</v>
      </c>
      <c r="N47" t="str">
        <f>VLOOKUP(A47,[1]Rodlista2015_karplanter!$C$1:$D$3786,2,FALSE)</f>
        <v>NT</v>
      </c>
      <c r="O47" t="e">
        <f>VLOOKUP(B47,[2]!Table1[[#All],[Vitenskapelig navn]:[Kategori 2021]],6,FALSE)</f>
        <v>#REF!</v>
      </c>
      <c r="P47">
        <v>1</v>
      </c>
      <c r="Q47" t="e">
        <f>VLOOKUP(B47,[3]fremmedarter_karplanter!$B$1:$DI$2121,19,FALSE)</f>
        <v>#N/A</v>
      </c>
      <c r="U47" t="s">
        <v>1903</v>
      </c>
    </row>
    <row r="48" spans="1:21" x14ac:dyDescent="0.3">
      <c r="A48" t="s">
        <v>2359</v>
      </c>
      <c r="B48" t="s">
        <v>2360</v>
      </c>
      <c r="C48" t="s">
        <v>2361</v>
      </c>
      <c r="D48" t="s">
        <v>2362</v>
      </c>
      <c r="E48" t="s">
        <v>2041</v>
      </c>
      <c r="F48" t="s">
        <v>2042</v>
      </c>
      <c r="G48" t="s">
        <v>2043</v>
      </c>
      <c r="H48" t="s">
        <v>2044</v>
      </c>
      <c r="I48" t="s">
        <v>2053</v>
      </c>
      <c r="J48" t="s">
        <v>2363</v>
      </c>
      <c r="K48" t="s">
        <v>2071</v>
      </c>
      <c r="M48" t="s">
        <v>2048</v>
      </c>
      <c r="O48" t="e">
        <f>VLOOKUP(B48,[2]!Table1[[#All],[Vitenskapelig navn]:[Kategori 2021]],6,FALSE)</f>
        <v>#REF!</v>
      </c>
      <c r="Q48">
        <f>VLOOKUP(B48,[3]fremmedarter_karplanter!$B$1:$DI$2121,19,FALSE)</f>
        <v>0</v>
      </c>
      <c r="S48">
        <v>1</v>
      </c>
      <c r="U48" t="s">
        <v>2035</v>
      </c>
    </row>
    <row r="49" spans="1:21" x14ac:dyDescent="0.3">
      <c r="A49" t="s">
        <v>2364</v>
      </c>
      <c r="B49" t="s">
        <v>2365</v>
      </c>
      <c r="C49" t="s">
        <v>2366</v>
      </c>
      <c r="D49" t="s">
        <v>2367</v>
      </c>
      <c r="E49" t="s">
        <v>2041</v>
      </c>
      <c r="F49" t="s">
        <v>2042</v>
      </c>
      <c r="G49" t="s">
        <v>2043</v>
      </c>
      <c r="H49" t="s">
        <v>2076</v>
      </c>
      <c r="I49" t="s">
        <v>2077</v>
      </c>
      <c r="J49" t="s">
        <v>2085</v>
      </c>
      <c r="K49" t="s">
        <v>2368</v>
      </c>
      <c r="M49" t="s">
        <v>2048</v>
      </c>
      <c r="O49" t="e">
        <f>VLOOKUP(B49,[2]!Table1[[#All],[Vitenskapelig navn]:[Kategori 2021]],6,FALSE)</f>
        <v>#REF!</v>
      </c>
      <c r="Q49" t="e">
        <f>VLOOKUP(B49,[3]fremmedarter_karplanter!$B$1:$DI$2121,19,FALSE)</f>
        <v>#N/A</v>
      </c>
      <c r="T49">
        <v>1</v>
      </c>
      <c r="U49" t="s">
        <v>1907</v>
      </c>
    </row>
    <row r="50" spans="1:21" x14ac:dyDescent="0.3">
      <c r="A50" t="s">
        <v>2369</v>
      </c>
      <c r="B50" t="s">
        <v>2370</v>
      </c>
      <c r="C50" t="s">
        <v>2371</v>
      </c>
      <c r="D50" t="s">
        <v>2372</v>
      </c>
      <c r="E50" t="s">
        <v>2041</v>
      </c>
      <c r="F50" t="s">
        <v>2042</v>
      </c>
      <c r="G50" t="s">
        <v>2043</v>
      </c>
      <c r="H50" t="s">
        <v>2076</v>
      </c>
      <c r="I50" t="s">
        <v>2077</v>
      </c>
      <c r="J50" t="s">
        <v>2373</v>
      </c>
      <c r="K50" t="s">
        <v>2374</v>
      </c>
      <c r="M50" t="s">
        <v>2375</v>
      </c>
      <c r="O50" t="e">
        <f>VLOOKUP(B50,[2]!Table1[[#All],[Vitenskapelig navn]:[Kategori 2021]],6,FALSE)</f>
        <v>#REF!</v>
      </c>
      <c r="Q50" t="str">
        <f>VLOOKUP(B50,[3]fremmedarter_karplanter!$B$1:$DI$2121,19,FALSE)</f>
        <v>PH</v>
      </c>
      <c r="R50">
        <v>1</v>
      </c>
      <c r="U50" t="s">
        <v>1904</v>
      </c>
    </row>
    <row r="51" spans="1:21" x14ac:dyDescent="0.3">
      <c r="A51" t="s">
        <v>2376</v>
      </c>
      <c r="B51" t="s">
        <v>2377</v>
      </c>
      <c r="C51" t="s">
        <v>2378</v>
      </c>
      <c r="D51" t="s">
        <v>2379</v>
      </c>
      <c r="E51" t="s">
        <v>2041</v>
      </c>
      <c r="F51" t="s">
        <v>2042</v>
      </c>
      <c r="G51" t="s">
        <v>2043</v>
      </c>
      <c r="H51" t="s">
        <v>2243</v>
      </c>
      <c r="I51" t="s">
        <v>2244</v>
      </c>
      <c r="J51" t="s">
        <v>2380</v>
      </c>
      <c r="K51" t="s">
        <v>2381</v>
      </c>
      <c r="L51">
        <v>0</v>
      </c>
      <c r="M51" t="s">
        <v>2048</v>
      </c>
      <c r="O51" t="e">
        <f>VLOOKUP(B51,[2]!Table1[[#All],[Vitenskapelig navn]:[Kategori 2021]],6,FALSE)</f>
        <v>#REF!</v>
      </c>
      <c r="Q51" t="e">
        <f>VLOOKUP(B51,[3]fremmedarter_karplanter!$B$1:$DI$2121,19,FALSE)</f>
        <v>#N/A</v>
      </c>
      <c r="S51">
        <v>1</v>
      </c>
      <c r="U51" t="s">
        <v>2035</v>
      </c>
    </row>
    <row r="52" spans="1:21" x14ac:dyDescent="0.3">
      <c r="A52" t="s">
        <v>2382</v>
      </c>
      <c r="B52" t="s">
        <v>2383</v>
      </c>
      <c r="C52" t="s">
        <v>2384</v>
      </c>
      <c r="D52" t="s">
        <v>2385</v>
      </c>
      <c r="E52" t="s">
        <v>2041</v>
      </c>
      <c r="F52" t="s">
        <v>2042</v>
      </c>
      <c r="G52" t="s">
        <v>2043</v>
      </c>
      <c r="H52" t="s">
        <v>2386</v>
      </c>
      <c r="I52" t="s">
        <v>2387</v>
      </c>
      <c r="J52" t="s">
        <v>2388</v>
      </c>
      <c r="K52" t="s">
        <v>2071</v>
      </c>
      <c r="L52">
        <v>0</v>
      </c>
      <c r="M52" t="s">
        <v>2389</v>
      </c>
      <c r="O52" t="e">
        <f>VLOOKUP(B52,[2]!Table1[[#All],[Vitenskapelig navn]:[Kategori 2021]],6,FALSE)</f>
        <v>#REF!</v>
      </c>
      <c r="Q52" t="str">
        <f>VLOOKUP(B52,[3]fremmedarter_karplanter!$B$1:$DI$2121,19,FALSE)</f>
        <v>LO</v>
      </c>
      <c r="R52">
        <v>1</v>
      </c>
      <c r="T52">
        <v>1</v>
      </c>
      <c r="U52" t="s">
        <v>1904</v>
      </c>
    </row>
    <row r="53" spans="1:21" x14ac:dyDescent="0.3">
      <c r="A53" t="s">
        <v>2390</v>
      </c>
      <c r="B53" t="s">
        <v>2391</v>
      </c>
      <c r="C53" t="s">
        <v>2392</v>
      </c>
      <c r="D53" t="s">
        <v>2393</v>
      </c>
      <c r="E53" t="s">
        <v>2041</v>
      </c>
      <c r="F53" t="s">
        <v>2042</v>
      </c>
      <c r="G53" t="s">
        <v>2043</v>
      </c>
      <c r="H53" t="s">
        <v>2386</v>
      </c>
      <c r="I53" t="s">
        <v>2387</v>
      </c>
      <c r="J53" t="s">
        <v>2394</v>
      </c>
      <c r="K53" t="s">
        <v>2395</v>
      </c>
      <c r="M53" t="s">
        <v>2396</v>
      </c>
      <c r="O53" t="e">
        <f>VLOOKUP(B53,[2]!Table1[[#All],[Vitenskapelig navn]:[Kategori 2021]],6,FALSE)</f>
        <v>#REF!</v>
      </c>
      <c r="Q53" t="str">
        <f>VLOOKUP(B53,[3]fremmedarter_karplanter!$B$1:$DI$2121,19,FALSE)</f>
        <v>PH</v>
      </c>
      <c r="R53">
        <v>1</v>
      </c>
      <c r="U53" t="s">
        <v>1904</v>
      </c>
    </row>
    <row r="54" spans="1:21" x14ac:dyDescent="0.3">
      <c r="A54" t="s">
        <v>2397</v>
      </c>
      <c r="B54" t="s">
        <v>2398</v>
      </c>
      <c r="C54" s="10">
        <v>103212</v>
      </c>
      <c r="D54" s="10">
        <v>121569</v>
      </c>
      <c r="E54" t="s">
        <v>2041</v>
      </c>
      <c r="F54" t="s">
        <v>2042</v>
      </c>
      <c r="G54" t="s">
        <v>2043</v>
      </c>
      <c r="H54" t="s">
        <v>2076</v>
      </c>
      <c r="I54" t="s">
        <v>2153</v>
      </c>
      <c r="J54" t="s">
        <v>2399</v>
      </c>
      <c r="K54" t="s">
        <v>2400</v>
      </c>
      <c r="M54" t="s">
        <v>2401</v>
      </c>
      <c r="O54" t="e">
        <f>VLOOKUP(B54,[2]!Table1[[#All],[Vitenskapelig navn]:[Kategori 2021]],6,FALSE)</f>
        <v>#REF!</v>
      </c>
      <c r="Q54" t="e">
        <f>VLOOKUP(B54,[3]fremmedarter_karplanter!$B$1:$DI$2121,19,FALSE)</f>
        <v>#N/A</v>
      </c>
      <c r="S54">
        <v>1</v>
      </c>
      <c r="U54" t="s">
        <v>2035</v>
      </c>
    </row>
    <row r="55" spans="1:21" x14ac:dyDescent="0.3">
      <c r="A55" t="s">
        <v>1987</v>
      </c>
      <c r="B55" t="s">
        <v>2402</v>
      </c>
      <c r="C55" t="s">
        <v>2403</v>
      </c>
      <c r="D55" t="s">
        <v>2404</v>
      </c>
      <c r="E55" t="s">
        <v>2041</v>
      </c>
      <c r="F55" t="s">
        <v>2042</v>
      </c>
      <c r="G55" t="s">
        <v>2043</v>
      </c>
      <c r="H55" t="s">
        <v>2076</v>
      </c>
      <c r="I55" t="s">
        <v>2077</v>
      </c>
      <c r="J55" t="s">
        <v>2078</v>
      </c>
      <c r="K55" t="s">
        <v>2405</v>
      </c>
      <c r="L55">
        <v>0</v>
      </c>
      <c r="M55" t="s">
        <v>2406</v>
      </c>
      <c r="N55" t="s">
        <v>2407</v>
      </c>
      <c r="O55" t="e">
        <f>VLOOKUP(B55,[2]!Table1[[#All],[Vitenskapelig navn]:[Kategori 2021]],6,FALSE)</f>
        <v>#REF!</v>
      </c>
      <c r="P55">
        <v>1</v>
      </c>
      <c r="Q55" t="e">
        <f>VLOOKUP(B55,[3]fremmedarter_karplanter!$B$1:$DI$2121,19,FALSE)</f>
        <v>#N/A</v>
      </c>
      <c r="S55">
        <v>1</v>
      </c>
      <c r="U55" t="s">
        <v>1903</v>
      </c>
    </row>
    <row r="56" spans="1:21" x14ac:dyDescent="0.3">
      <c r="A56" t="s">
        <v>1965</v>
      </c>
      <c r="B56" t="s">
        <v>2408</v>
      </c>
      <c r="C56" t="s">
        <v>2409</v>
      </c>
      <c r="D56" t="s">
        <v>2410</v>
      </c>
      <c r="E56" t="s">
        <v>2041</v>
      </c>
      <c r="F56" t="s">
        <v>2042</v>
      </c>
      <c r="G56" t="s">
        <v>2043</v>
      </c>
      <c r="H56" t="s">
        <v>2139</v>
      </c>
      <c r="I56" t="s">
        <v>2140</v>
      </c>
      <c r="J56" t="s">
        <v>2141</v>
      </c>
      <c r="K56" t="s">
        <v>2411</v>
      </c>
      <c r="L56">
        <v>0</v>
      </c>
      <c r="M56" t="s">
        <v>2412</v>
      </c>
      <c r="O56" t="e">
        <f>VLOOKUP(B56,[2]!Table1[[#All],[Vitenskapelig navn]:[Kategori 2021]],6,FALSE)</f>
        <v>#REF!</v>
      </c>
      <c r="Q56" t="str">
        <f>VLOOKUP(B56,[3]fremmedarter_karplanter!$B$1:$DI$2121,19,FALSE)</f>
        <v>HI</v>
      </c>
      <c r="R56">
        <v>1</v>
      </c>
      <c r="S56">
        <v>1</v>
      </c>
      <c r="U56" t="s">
        <v>1904</v>
      </c>
    </row>
    <row r="57" spans="1:21" x14ac:dyDescent="0.3">
      <c r="A57" t="s">
        <v>1996</v>
      </c>
      <c r="B57" t="s">
        <v>2413</v>
      </c>
      <c r="C57" t="s">
        <v>2414</v>
      </c>
      <c r="D57" t="s">
        <v>2415</v>
      </c>
      <c r="E57" t="s">
        <v>2041</v>
      </c>
      <c r="F57" t="s">
        <v>2042</v>
      </c>
      <c r="G57" t="s">
        <v>2043</v>
      </c>
      <c r="H57" t="s">
        <v>2076</v>
      </c>
      <c r="I57" t="s">
        <v>2077</v>
      </c>
      <c r="J57" t="s">
        <v>2078</v>
      </c>
      <c r="K57" t="s">
        <v>2416</v>
      </c>
      <c r="L57">
        <v>0</v>
      </c>
      <c r="M57" t="s">
        <v>2417</v>
      </c>
      <c r="O57" t="e">
        <f>VLOOKUP(B57,[2]!Table1[[#All],[Vitenskapelig navn]:[Kategori 2021]],6,FALSE)</f>
        <v>#REF!</v>
      </c>
      <c r="Q57" t="str">
        <f>VLOOKUP(B57,[3]fremmedarter_karplanter!$B$1:$DI$2121,19,FALSE)</f>
        <v>SE</v>
      </c>
      <c r="R57">
        <v>1</v>
      </c>
      <c r="S57">
        <v>1</v>
      </c>
      <c r="U57" t="s">
        <v>1904</v>
      </c>
    </row>
    <row r="58" spans="1:21" x14ac:dyDescent="0.3">
      <c r="A58" t="s">
        <v>1974</v>
      </c>
      <c r="B58" t="s">
        <v>2418</v>
      </c>
      <c r="C58" t="s">
        <v>2419</v>
      </c>
      <c r="D58" t="s">
        <v>2420</v>
      </c>
      <c r="E58" t="s">
        <v>2041</v>
      </c>
      <c r="F58" t="s">
        <v>2042</v>
      </c>
      <c r="G58" t="s">
        <v>2043</v>
      </c>
      <c r="H58" t="s">
        <v>2386</v>
      </c>
      <c r="I58" t="s">
        <v>2387</v>
      </c>
      <c r="J58" t="s">
        <v>2421</v>
      </c>
      <c r="K58" t="s">
        <v>2422</v>
      </c>
      <c r="L58">
        <v>0</v>
      </c>
      <c r="M58" t="s">
        <v>2423</v>
      </c>
      <c r="N58" t="s">
        <v>2407</v>
      </c>
      <c r="O58" t="e">
        <f>VLOOKUP(B58,[2]!Table1[[#All],[Vitenskapelig navn]:[Kategori 2021]],6,FALSE)</f>
        <v>#REF!</v>
      </c>
      <c r="P58">
        <v>1</v>
      </c>
      <c r="Q58" t="e">
        <f>VLOOKUP(B58,[3]fremmedarter_karplanter!$B$1:$DI$2121,19,FALSE)</f>
        <v>#N/A</v>
      </c>
      <c r="U58" t="s">
        <v>1903</v>
      </c>
    </row>
    <row r="59" spans="1:21" x14ac:dyDescent="0.3">
      <c r="A59" t="s">
        <v>1954</v>
      </c>
      <c r="B59" t="s">
        <v>2424</v>
      </c>
      <c r="C59" t="s">
        <v>2425</v>
      </c>
      <c r="D59" t="s">
        <v>2426</v>
      </c>
      <c r="E59" t="s">
        <v>2041</v>
      </c>
      <c r="F59" t="s">
        <v>2042</v>
      </c>
      <c r="G59" t="s">
        <v>2043</v>
      </c>
      <c r="H59" t="s">
        <v>2076</v>
      </c>
      <c r="I59" t="s">
        <v>2077</v>
      </c>
      <c r="J59" t="s">
        <v>2078</v>
      </c>
      <c r="K59" t="s">
        <v>2427</v>
      </c>
      <c r="L59">
        <v>0</v>
      </c>
      <c r="M59" t="s">
        <v>2428</v>
      </c>
      <c r="O59" t="e">
        <f>VLOOKUP(B59,[2]!Table1[[#All],[Vitenskapelig navn]:[Kategori 2021]],6,FALSE)</f>
        <v>#REF!</v>
      </c>
      <c r="Q59" t="str">
        <f>VLOOKUP(B59,[3]fremmedarter_karplanter!$B$1:$DI$2121,19,FALSE)</f>
        <v>SE</v>
      </c>
      <c r="R59">
        <v>1</v>
      </c>
      <c r="S59">
        <v>1</v>
      </c>
      <c r="U59" t="s">
        <v>1904</v>
      </c>
    </row>
    <row r="60" spans="1:21" x14ac:dyDescent="0.3">
      <c r="A60" t="s">
        <v>2022</v>
      </c>
      <c r="B60" t="s">
        <v>2429</v>
      </c>
      <c r="C60" t="s">
        <v>2430</v>
      </c>
      <c r="D60" t="s">
        <v>2431</v>
      </c>
      <c r="E60" t="s">
        <v>2041</v>
      </c>
      <c r="F60" t="s">
        <v>2042</v>
      </c>
      <c r="G60" t="s">
        <v>2043</v>
      </c>
      <c r="H60" t="s">
        <v>2159</v>
      </c>
      <c r="I60" t="s">
        <v>2160</v>
      </c>
      <c r="J60" t="s">
        <v>2432</v>
      </c>
      <c r="K60" t="s">
        <v>2433</v>
      </c>
      <c r="L60">
        <v>0</v>
      </c>
      <c r="M60" t="s">
        <v>2048</v>
      </c>
      <c r="O60" t="e">
        <f>VLOOKUP(B60,[2]!Table1[[#All],[Vitenskapelig navn]:[Kategori 2021]],6,FALSE)</f>
        <v>#REF!</v>
      </c>
      <c r="Q60" t="str">
        <f>VLOOKUP(B60,[3]fremmedarter_karplanter!$B$1:$DI$2121,19,FALSE)</f>
        <v>LO</v>
      </c>
      <c r="R60">
        <v>1</v>
      </c>
      <c r="U60" t="s">
        <v>1904</v>
      </c>
    </row>
    <row r="61" spans="1:21" x14ac:dyDescent="0.3">
      <c r="A61" t="s">
        <v>1968</v>
      </c>
      <c r="B61" t="s">
        <v>2434</v>
      </c>
      <c r="C61" t="s">
        <v>2435</v>
      </c>
      <c r="D61" t="s">
        <v>2436</v>
      </c>
      <c r="E61" t="s">
        <v>2041</v>
      </c>
      <c r="F61" t="s">
        <v>2042</v>
      </c>
      <c r="G61" t="s">
        <v>2043</v>
      </c>
      <c r="H61" t="s">
        <v>2222</v>
      </c>
      <c r="I61" t="s">
        <v>2223</v>
      </c>
      <c r="J61" t="s">
        <v>2224</v>
      </c>
      <c r="K61" t="s">
        <v>2437</v>
      </c>
      <c r="L61">
        <v>0</v>
      </c>
      <c r="M61" t="s">
        <v>2048</v>
      </c>
      <c r="O61" t="e">
        <f>VLOOKUP(B61,[2]!Table1[[#All],[Vitenskapelig navn]:[Kategori 2021]],6,FALSE)</f>
        <v>#REF!</v>
      </c>
      <c r="Q61" t="str">
        <f>VLOOKUP(B61,[3]fremmedarter_karplanter!$B$1:$DI$2121,19,FALSE)</f>
        <v>LO</v>
      </c>
      <c r="R61">
        <v>1</v>
      </c>
      <c r="S61">
        <v>1</v>
      </c>
      <c r="U61" t="s">
        <v>1904</v>
      </c>
    </row>
    <row r="62" spans="1:21" x14ac:dyDescent="0.3">
      <c r="A62" t="s">
        <v>768</v>
      </c>
      <c r="B62" t="s">
        <v>2438</v>
      </c>
      <c r="C62">
        <v>103527</v>
      </c>
      <c r="E62" t="s">
        <v>2041</v>
      </c>
      <c r="F62" t="s">
        <v>2042</v>
      </c>
      <c r="G62" t="s">
        <v>2043</v>
      </c>
      <c r="H62" t="s">
        <v>2076</v>
      </c>
      <c r="I62" t="s">
        <v>2439</v>
      </c>
      <c r="J62" t="s">
        <v>2440</v>
      </c>
      <c r="K62" t="s">
        <v>2441</v>
      </c>
      <c r="M62" t="s">
        <v>2442</v>
      </c>
      <c r="N62" t="s">
        <v>2443</v>
      </c>
      <c r="O62" t="e">
        <f>VLOOKUP(B62,[2]!Table1[[#All],[Vitenskapelig navn]:[Kategori 2021]],6,FALSE)</f>
        <v>#REF!</v>
      </c>
      <c r="P62">
        <v>1</v>
      </c>
      <c r="Q62" t="e">
        <f>VLOOKUP(B62,[3]fremmedarter_karplanter!$B$1:$DI$2121,19,FALSE)</f>
        <v>#N/A</v>
      </c>
      <c r="R62">
        <v>1</v>
      </c>
      <c r="S62">
        <v>1</v>
      </c>
      <c r="U62" t="s">
        <v>2035</v>
      </c>
    </row>
    <row r="63" spans="1:21" x14ac:dyDescent="0.3">
      <c r="A63" t="s">
        <v>2001</v>
      </c>
      <c r="B63" t="str">
        <f>CONCATENATE(J63," ",K63)</f>
        <v>Vaccinium myrtillus</v>
      </c>
      <c r="C63">
        <v>101825</v>
      </c>
      <c r="E63" t="s">
        <v>2041</v>
      </c>
      <c r="F63" t="s">
        <v>2042</v>
      </c>
      <c r="G63" t="s">
        <v>2043</v>
      </c>
      <c r="H63" t="s">
        <v>2243</v>
      </c>
      <c r="I63" t="s">
        <v>2244</v>
      </c>
      <c r="J63" t="s">
        <v>2380</v>
      </c>
      <c r="K63" t="s">
        <v>2444</v>
      </c>
      <c r="M63" t="s">
        <v>2048</v>
      </c>
      <c r="O63" t="e">
        <f>VLOOKUP(B63,[2]!Table1[[#All],[Vitenskapelig navn]:[Kategori 2021]],6,FALSE)</f>
        <v>#REF!</v>
      </c>
      <c r="Q63" t="e">
        <f>VLOOKUP(B63,[3]fremmedarter_karplanter!$B$1:$DI$2121,19,FALSE)</f>
        <v>#N/A</v>
      </c>
      <c r="S63">
        <v>1</v>
      </c>
      <c r="U63" t="s">
        <v>2035</v>
      </c>
    </row>
    <row r="64" spans="1:21" x14ac:dyDescent="0.3">
      <c r="A64" t="s">
        <v>1937</v>
      </c>
      <c r="B64" t="str">
        <f t="shared" ref="B64:B77" si="0">CONCATENATE(J64," ",K64)</f>
        <v>Avenula pratensis</v>
      </c>
      <c r="C64">
        <v>99921</v>
      </c>
      <c r="E64" t="s">
        <v>2041</v>
      </c>
      <c r="F64" t="s">
        <v>2042</v>
      </c>
      <c r="G64" t="s">
        <v>2196</v>
      </c>
      <c r="H64" t="s">
        <v>2197</v>
      </c>
      <c r="I64" t="s">
        <v>2198</v>
      </c>
      <c r="J64" t="s">
        <v>2445</v>
      </c>
      <c r="K64" t="s">
        <v>2446</v>
      </c>
      <c r="M64" t="s">
        <v>2447</v>
      </c>
      <c r="O64" t="e">
        <f>VLOOKUP(B64,[2]!Table1[[#All],[Vitenskapelig navn]:[Kategori 2021]],6,FALSE)</f>
        <v>#REF!</v>
      </c>
      <c r="P64">
        <v>1</v>
      </c>
      <c r="Q64" t="e">
        <f>VLOOKUP(B64,[3]fremmedarter_karplanter!$B$1:$DI$2121,19,FALSE)</f>
        <v>#N/A</v>
      </c>
      <c r="U64" t="s">
        <v>1903</v>
      </c>
    </row>
    <row r="65" spans="1:21" x14ac:dyDescent="0.3">
      <c r="A65" t="s">
        <v>1963</v>
      </c>
      <c r="B65" t="str">
        <f t="shared" si="0"/>
        <v>Hypochaeris maculata</v>
      </c>
      <c r="C65">
        <v>100708</v>
      </c>
      <c r="E65" t="s">
        <v>2041</v>
      </c>
      <c r="F65" t="s">
        <v>2042</v>
      </c>
      <c r="G65" t="s">
        <v>2043</v>
      </c>
      <c r="H65" t="s">
        <v>2130</v>
      </c>
      <c r="I65" t="s">
        <v>2131</v>
      </c>
      <c r="J65" t="s">
        <v>2448</v>
      </c>
      <c r="K65" t="s">
        <v>2449</v>
      </c>
      <c r="M65" t="s">
        <v>2048</v>
      </c>
      <c r="O65" t="e">
        <f>VLOOKUP(B65,[2]!Table1[[#All],[Vitenskapelig navn]:[Kategori 2021]],6,FALSE)</f>
        <v>#REF!</v>
      </c>
      <c r="P65">
        <v>1</v>
      </c>
      <c r="Q65" t="e">
        <f>VLOOKUP(B65,[3]fremmedarter_karplanter!$B$1:$DI$2121,19,FALSE)</f>
        <v>#N/A</v>
      </c>
      <c r="U65" t="s">
        <v>1903</v>
      </c>
    </row>
    <row r="66" spans="1:21" x14ac:dyDescent="0.3">
      <c r="A66" t="s">
        <v>1982</v>
      </c>
      <c r="B66" t="str">
        <f t="shared" si="0"/>
        <v>Seseli libanotis</v>
      </c>
      <c r="C66">
        <v>100366</v>
      </c>
      <c r="E66" t="s">
        <v>2041</v>
      </c>
      <c r="F66" t="s">
        <v>2042</v>
      </c>
      <c r="G66" t="s">
        <v>2043</v>
      </c>
      <c r="H66" t="s">
        <v>2450</v>
      </c>
      <c r="I66" t="s">
        <v>2451</v>
      </c>
      <c r="J66" t="s">
        <v>2452</v>
      </c>
      <c r="K66" t="s">
        <v>2453</v>
      </c>
      <c r="M66" t="s">
        <v>2454</v>
      </c>
      <c r="O66" t="e">
        <f>VLOOKUP(B66,[2]!Table1[[#All],[Vitenskapelig navn]:[Kategori 2021]],6,FALSE)</f>
        <v>#REF!</v>
      </c>
      <c r="P66">
        <v>1</v>
      </c>
      <c r="Q66" t="e">
        <f>VLOOKUP(B66,[3]fremmedarter_karplanter!$B$1:$DI$2121,19,FALSE)</f>
        <v>#N/A</v>
      </c>
      <c r="U66" t="s">
        <v>1903</v>
      </c>
    </row>
    <row r="67" spans="1:21" x14ac:dyDescent="0.3">
      <c r="A67" t="s">
        <v>1936</v>
      </c>
      <c r="B67" t="str">
        <f t="shared" si="0"/>
        <v>Cotoneaster scandinavicus</v>
      </c>
      <c r="C67">
        <v>125735</v>
      </c>
      <c r="E67" t="s">
        <v>2041</v>
      </c>
      <c r="F67" t="s">
        <v>2042</v>
      </c>
      <c r="G67" t="s">
        <v>2043</v>
      </c>
      <c r="H67" t="s">
        <v>2076</v>
      </c>
      <c r="I67" t="s">
        <v>2077</v>
      </c>
      <c r="J67" t="s">
        <v>2078</v>
      </c>
      <c r="K67" t="s">
        <v>2455</v>
      </c>
      <c r="M67" t="s">
        <v>2456</v>
      </c>
      <c r="O67" t="e">
        <f>VLOOKUP(B67,[2]!Table1[[#All],[Vitenskapelig navn]:[Kategori 2021]],6,FALSE)</f>
        <v>#REF!</v>
      </c>
      <c r="Q67" t="e">
        <f>VLOOKUP(B67,[3]fremmedarter_karplanter!$B$1:$DI$2121,19,FALSE)</f>
        <v>#N/A</v>
      </c>
      <c r="S67">
        <v>1</v>
      </c>
      <c r="U67" t="s">
        <v>2035</v>
      </c>
    </row>
    <row r="68" spans="1:21" x14ac:dyDescent="0.3">
      <c r="A68" t="s">
        <v>1997</v>
      </c>
      <c r="B68" t="str">
        <f t="shared" si="0"/>
        <v>Lonicera xylosteum</v>
      </c>
      <c r="C68">
        <v>101719</v>
      </c>
      <c r="E68" t="s">
        <v>2041</v>
      </c>
      <c r="F68" t="s">
        <v>2042</v>
      </c>
      <c r="G68" t="s">
        <v>2043</v>
      </c>
      <c r="H68" t="s">
        <v>2222</v>
      </c>
      <c r="I68" t="s">
        <v>2457</v>
      </c>
      <c r="J68" t="s">
        <v>2458</v>
      </c>
      <c r="K68" t="s">
        <v>2459</v>
      </c>
      <c r="M68" t="s">
        <v>2048</v>
      </c>
      <c r="O68" t="e">
        <f>VLOOKUP(B68,[2]!Table1[[#All],[Vitenskapelig navn]:[Kategori 2021]],6,FALSE)</f>
        <v>#REF!</v>
      </c>
      <c r="Q68" t="e">
        <f>VLOOKUP(B68,[3]fremmedarter_karplanter!$B$1:$DI$2121,19,FALSE)</f>
        <v>#N/A</v>
      </c>
      <c r="S68">
        <v>1</v>
      </c>
      <c r="U68" t="s">
        <v>2035</v>
      </c>
    </row>
    <row r="69" spans="1:21" x14ac:dyDescent="0.3">
      <c r="A69" t="s">
        <v>1930</v>
      </c>
      <c r="B69" t="str">
        <f t="shared" si="0"/>
        <v>Fragaria viridis</v>
      </c>
      <c r="C69">
        <v>103318</v>
      </c>
      <c r="E69" t="s">
        <v>2041</v>
      </c>
      <c r="F69" t="s">
        <v>2042</v>
      </c>
      <c r="G69" t="s">
        <v>2043</v>
      </c>
      <c r="H69" t="s">
        <v>2076</v>
      </c>
      <c r="I69" t="s">
        <v>2077</v>
      </c>
      <c r="J69" t="s">
        <v>2460</v>
      </c>
      <c r="K69" t="s">
        <v>2461</v>
      </c>
      <c r="M69" t="s">
        <v>2462</v>
      </c>
      <c r="O69" t="e">
        <f>VLOOKUP(B69,[2]!Table1[[#All],[Vitenskapelig navn]:[Kategori 2021]],6,FALSE)</f>
        <v>#REF!</v>
      </c>
      <c r="P69">
        <v>1</v>
      </c>
      <c r="Q69" t="e">
        <f>VLOOKUP(B69,[3]fremmedarter_karplanter!$B$1:$DI$2121,19,FALSE)</f>
        <v>#N/A</v>
      </c>
      <c r="U69" t="s">
        <v>1903</v>
      </c>
    </row>
    <row r="70" spans="1:21" x14ac:dyDescent="0.3">
      <c r="A70" t="s">
        <v>1995</v>
      </c>
      <c r="B70" t="str">
        <f t="shared" si="0"/>
        <v>Symphoricarpos albus</v>
      </c>
      <c r="C70">
        <v>101721</v>
      </c>
      <c r="E70" t="s">
        <v>2041</v>
      </c>
      <c r="F70" t="s">
        <v>2042</v>
      </c>
      <c r="G70" t="s">
        <v>2043</v>
      </c>
      <c r="H70" t="s">
        <v>2222</v>
      </c>
      <c r="I70" t="s">
        <v>2457</v>
      </c>
      <c r="J70" t="s">
        <v>2463</v>
      </c>
      <c r="K70" t="s">
        <v>2464</v>
      </c>
      <c r="M70" t="s">
        <v>2465</v>
      </c>
      <c r="O70" t="e">
        <f>VLOOKUP(B70,[2]!Table1[[#All],[Vitenskapelig navn]:[Kategori 2021]],6,FALSE)</f>
        <v>#REF!</v>
      </c>
      <c r="Q70" t="str">
        <f>VLOOKUP(B70,[3]fremmedarter_karplanter!$B$1:$DI$2121,19,FALSE)</f>
        <v>HI</v>
      </c>
      <c r="R70">
        <v>1</v>
      </c>
      <c r="U70" t="s">
        <v>1904</v>
      </c>
    </row>
    <row r="71" spans="1:21" x14ac:dyDescent="0.3">
      <c r="A71" t="s">
        <v>2397</v>
      </c>
      <c r="B71" t="str">
        <f t="shared" si="0"/>
        <v>Frangula alnus</v>
      </c>
      <c r="C71">
        <v>103212</v>
      </c>
      <c r="E71" t="s">
        <v>2041</v>
      </c>
      <c r="F71" t="s">
        <v>2042</v>
      </c>
      <c r="G71" t="s">
        <v>2043</v>
      </c>
      <c r="H71" t="s">
        <v>2076</v>
      </c>
      <c r="I71" t="s">
        <v>2153</v>
      </c>
      <c r="J71" t="s">
        <v>2399</v>
      </c>
      <c r="K71" t="s">
        <v>2400</v>
      </c>
      <c r="M71" t="s">
        <v>2401</v>
      </c>
      <c r="O71" t="e">
        <f>VLOOKUP(B71,[2]!Table1[[#All],[Vitenskapelig navn]:[Kategori 2021]],6,FALSE)</f>
        <v>#REF!</v>
      </c>
      <c r="Q71" t="e">
        <f>VLOOKUP(B71,[3]fremmedarter_karplanter!$B$1:$DI$2121,19,FALSE)</f>
        <v>#N/A</v>
      </c>
      <c r="S71">
        <v>1</v>
      </c>
      <c r="U71" t="s">
        <v>2035</v>
      </c>
    </row>
    <row r="72" spans="1:21" x14ac:dyDescent="0.3">
      <c r="A72" t="s">
        <v>1983</v>
      </c>
      <c r="B72" t="str">
        <f t="shared" si="0"/>
        <v xml:space="preserve"> </v>
      </c>
      <c r="O72" t="e">
        <f>VLOOKUP(B72,[2]!Table1[[#All],[Vitenskapelig navn]:[Kategori 2021]],6,FALSE)</f>
        <v>#REF!</v>
      </c>
      <c r="Q72" t="e">
        <f>VLOOKUP(B72,[3]fremmedarter_karplanter!$B$1:$DI$2121,19,FALSE)</f>
        <v>#N/A</v>
      </c>
    </row>
    <row r="73" spans="1:21" x14ac:dyDescent="0.3">
      <c r="A73" t="s">
        <v>1961</v>
      </c>
      <c r="B73" t="str">
        <f t="shared" si="0"/>
        <v>Primula veris</v>
      </c>
      <c r="C73">
        <v>101883</v>
      </c>
      <c r="E73" t="s">
        <v>2041</v>
      </c>
      <c r="F73" t="s">
        <v>2042</v>
      </c>
      <c r="G73" t="s">
        <v>2043</v>
      </c>
      <c r="H73" t="s">
        <v>2243</v>
      </c>
      <c r="I73" t="s">
        <v>2337</v>
      </c>
      <c r="J73" t="s">
        <v>1737</v>
      </c>
      <c r="K73" t="s">
        <v>2466</v>
      </c>
      <c r="M73" t="s">
        <v>2048</v>
      </c>
      <c r="O73" t="e">
        <f>VLOOKUP(B73,[2]!Table1[[#All],[Vitenskapelig navn]:[Kategori 2021]],6,FALSE)</f>
        <v>#REF!</v>
      </c>
      <c r="P73">
        <v>1</v>
      </c>
      <c r="Q73" t="e">
        <f>VLOOKUP(B73,[3]fremmedarter_karplanter!$B$1:$DI$2121,19,FALSE)</f>
        <v>#N/A</v>
      </c>
      <c r="U73" t="s">
        <v>1903</v>
      </c>
    </row>
    <row r="74" spans="1:21" x14ac:dyDescent="0.3">
      <c r="A74" t="s">
        <v>1979</v>
      </c>
      <c r="B74" t="str">
        <f t="shared" si="0"/>
        <v>Thymus pulegioides</v>
      </c>
      <c r="C74">
        <v>102387</v>
      </c>
      <c r="E74" t="s">
        <v>2041</v>
      </c>
      <c r="F74" t="s">
        <v>2042</v>
      </c>
      <c r="G74" t="s">
        <v>2043</v>
      </c>
      <c r="H74" t="s">
        <v>2044</v>
      </c>
      <c r="I74" t="s">
        <v>2098</v>
      </c>
      <c r="J74" t="s">
        <v>2467</v>
      </c>
      <c r="K74" t="s">
        <v>2468</v>
      </c>
      <c r="M74" t="s">
        <v>2048</v>
      </c>
      <c r="O74" t="e">
        <f>VLOOKUP(B74,[2]!Table1[[#All],[Vitenskapelig navn]:[Kategori 2021]],6,FALSE)</f>
        <v>#REF!</v>
      </c>
      <c r="P74">
        <v>1</v>
      </c>
      <c r="Q74" t="e">
        <f>VLOOKUP(B74,[3]fremmedarter_karplanter!$B$1:$DI$2121,19,FALSE)</f>
        <v>#N/A</v>
      </c>
      <c r="U74" t="s">
        <v>1903</v>
      </c>
    </row>
    <row r="75" spans="1:21" x14ac:dyDescent="0.3">
      <c r="A75" t="s">
        <v>1947</v>
      </c>
      <c r="B75" t="str">
        <f t="shared" si="0"/>
        <v>Prunus avium</v>
      </c>
      <c r="C75">
        <v>103368</v>
      </c>
      <c r="E75" t="s">
        <v>2041</v>
      </c>
      <c r="F75" t="s">
        <v>2042</v>
      </c>
      <c r="G75" t="s">
        <v>2043</v>
      </c>
      <c r="H75" t="s">
        <v>2076</v>
      </c>
      <c r="I75" t="s">
        <v>2077</v>
      </c>
      <c r="J75" t="s">
        <v>2183</v>
      </c>
      <c r="K75" t="s">
        <v>2469</v>
      </c>
      <c r="M75" t="s">
        <v>2470</v>
      </c>
      <c r="O75" t="e">
        <f>VLOOKUP(B75,[2]!Table1[[#All],[Vitenskapelig navn]:[Kategori 2021]],6,FALSE)</f>
        <v>#REF!</v>
      </c>
      <c r="Q75" t="e">
        <f>VLOOKUP(B75,[3]fremmedarter_karplanter!$B$1:$DI$2121,19,FALSE)</f>
        <v>#N/A</v>
      </c>
      <c r="S75">
        <v>1</v>
      </c>
      <c r="U75" t="s">
        <v>2035</v>
      </c>
    </row>
    <row r="76" spans="1:21" x14ac:dyDescent="0.3">
      <c r="A76" t="s">
        <v>2471</v>
      </c>
      <c r="B76" t="str">
        <f t="shared" si="0"/>
        <v xml:space="preserve">Lepidium </v>
      </c>
      <c r="C76">
        <v>101245</v>
      </c>
      <c r="E76" t="s">
        <v>2041</v>
      </c>
      <c r="F76" t="s">
        <v>2042</v>
      </c>
      <c r="G76" t="s">
        <v>2043</v>
      </c>
      <c r="H76" t="s">
        <v>2386</v>
      </c>
      <c r="I76" t="s">
        <v>2387</v>
      </c>
      <c r="J76" t="s">
        <v>2472</v>
      </c>
      <c r="M76" t="s">
        <v>2048</v>
      </c>
      <c r="O76" t="e">
        <f>VLOOKUP(B76,[2]!Table1[[#All],[Vitenskapelig navn]:[Kategori 2021]],6,FALSE)</f>
        <v>#REF!</v>
      </c>
      <c r="Q76" t="e">
        <f>VLOOKUP(B76,[3]fremmedarter_karplanter!$B$1:$DI$2121,19,FALSE)</f>
        <v>#N/A</v>
      </c>
    </row>
    <row r="77" spans="1:21" x14ac:dyDescent="0.3">
      <c r="A77" t="s">
        <v>2002</v>
      </c>
      <c r="B77" t="str">
        <f t="shared" si="0"/>
        <v>Briza media</v>
      </c>
      <c r="C77">
        <v>99930</v>
      </c>
      <c r="E77" t="s">
        <v>2041</v>
      </c>
      <c r="F77" t="s">
        <v>2042</v>
      </c>
      <c r="G77" t="s">
        <v>2196</v>
      </c>
      <c r="H77" t="s">
        <v>2197</v>
      </c>
      <c r="I77" t="s">
        <v>2198</v>
      </c>
      <c r="J77" t="s">
        <v>2473</v>
      </c>
      <c r="K77" t="s">
        <v>2474</v>
      </c>
      <c r="M77" t="s">
        <v>2048</v>
      </c>
      <c r="O77" t="e">
        <f>VLOOKUP(B77,[2]!Table1[[#All],[Vitenskapelig navn]:[Kategori 2021]],6,FALSE)</f>
        <v>#REF!</v>
      </c>
      <c r="P77">
        <v>1</v>
      </c>
      <c r="Q77" t="e">
        <f>VLOOKUP(B77,[3]fremmedarter_karplanter!$B$1:$DI$2121,19,FALSE)</f>
        <v>#N/A</v>
      </c>
      <c r="U77" t="s">
        <v>1903</v>
      </c>
    </row>
    <row r="78" spans="1:21" x14ac:dyDescent="0.3">
      <c r="A78" t="s">
        <v>2515</v>
      </c>
      <c r="B78" t="s">
        <v>2514</v>
      </c>
      <c r="C78">
        <v>99585</v>
      </c>
      <c r="E78" t="s">
        <v>2041</v>
      </c>
      <c r="F78" t="s">
        <v>2042</v>
      </c>
      <c r="G78" t="s">
        <v>2196</v>
      </c>
      <c r="H78" t="s">
        <v>2516</v>
      </c>
      <c r="I78" t="s">
        <v>2517</v>
      </c>
      <c r="J78" t="s">
        <v>2518</v>
      </c>
      <c r="K78" t="s">
        <v>2519</v>
      </c>
      <c r="M78" t="s">
        <v>2048</v>
      </c>
    </row>
    <row r="79" spans="1:21" x14ac:dyDescent="0.3">
      <c r="A79" t="s">
        <v>2023</v>
      </c>
      <c r="B79" t="s">
        <v>2023</v>
      </c>
      <c r="C79">
        <v>103272</v>
      </c>
      <c r="E79" t="s">
        <v>2041</v>
      </c>
      <c r="F79" t="s">
        <v>2042</v>
      </c>
      <c r="G79" t="s">
        <v>2043</v>
      </c>
      <c r="H79" t="s">
        <v>2076</v>
      </c>
      <c r="I79" t="s">
        <v>2077</v>
      </c>
      <c r="J79" t="s">
        <v>2078</v>
      </c>
      <c r="K79" t="s">
        <v>2506</v>
      </c>
      <c r="M79" t="s">
        <v>2507</v>
      </c>
      <c r="N79" t="s">
        <v>2508</v>
      </c>
      <c r="O79" t="s">
        <v>2509</v>
      </c>
    </row>
    <row r="80" spans="1:21" x14ac:dyDescent="0.3">
      <c r="A80" t="s">
        <v>2017</v>
      </c>
      <c r="B80" t="s">
        <v>2017</v>
      </c>
      <c r="C80">
        <v>103588</v>
      </c>
      <c r="E80" t="s">
        <v>2041</v>
      </c>
      <c r="F80" t="s">
        <v>2042</v>
      </c>
      <c r="G80" t="s">
        <v>2043</v>
      </c>
      <c r="H80" t="s">
        <v>2159</v>
      </c>
      <c r="I80" t="s">
        <v>2160</v>
      </c>
      <c r="J80" t="s">
        <v>2161</v>
      </c>
      <c r="K80" t="s">
        <v>2510</v>
      </c>
      <c r="M80" t="s">
        <v>2511</v>
      </c>
      <c r="N80" t="s">
        <v>2512</v>
      </c>
      <c r="O80" t="s">
        <v>2513</v>
      </c>
    </row>
    <row r="808" spans="7:7" x14ac:dyDescent="0.3">
      <c r="G808" t="e">
        <f>VLOOKUP(E808,Artslister!A1:T53,2,FALSE)</f>
        <v>#N/A</v>
      </c>
    </row>
  </sheetData>
  <autoFilter ref="N1:N53" xr:uid="{00000000-0009-0000-0000-000008000000}"/>
  <sortState xmlns:xlrd2="http://schemas.microsoft.com/office/spreadsheetml/2017/richdata2" ref="K2:W53">
    <sortCondition ref="V2:V53"/>
  </sortState>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74"/>
  <sheetViews>
    <sheetView workbookViewId="0">
      <selection activeCell="B8" sqref="B8"/>
    </sheetView>
  </sheetViews>
  <sheetFormatPr defaultRowHeight="14.4" x14ac:dyDescent="0.3"/>
  <cols>
    <col min="1" max="1" width="20.5546875" customWidth="1"/>
    <col min="2" max="2" width="18.109375" bestFit="1" customWidth="1"/>
    <col min="6" max="6" width="18.109375" bestFit="1" customWidth="1"/>
    <col min="7" max="7" width="11.5546875" bestFit="1" customWidth="1"/>
  </cols>
  <sheetData>
    <row r="1" spans="1:13" x14ac:dyDescent="0.3">
      <c r="A1" s="21" t="s">
        <v>2520</v>
      </c>
      <c r="B1" s="22" t="s">
        <v>2521</v>
      </c>
      <c r="C1" s="21" t="s">
        <v>2522</v>
      </c>
      <c r="D1" t="s">
        <v>2686</v>
      </c>
      <c r="G1" s="22" t="s">
        <v>2527</v>
      </c>
      <c r="H1" s="22" t="s">
        <v>2</v>
      </c>
      <c r="I1" s="22" t="s">
        <v>9</v>
      </c>
      <c r="J1" s="22" t="s">
        <v>263</v>
      </c>
      <c r="K1" s="22" t="s">
        <v>2528</v>
      </c>
      <c r="L1" s="22" t="s">
        <v>2529</v>
      </c>
      <c r="M1" s="22" t="s">
        <v>2530</v>
      </c>
    </row>
    <row r="2" spans="1:13" x14ac:dyDescent="0.3">
      <c r="A2" s="21">
        <v>1</v>
      </c>
      <c r="B2" s="22" t="s">
        <v>42</v>
      </c>
      <c r="C2" s="21">
        <v>89</v>
      </c>
      <c r="D2" s="54">
        <f t="shared" ref="D2:D41" si="0">C2/1000</f>
        <v>8.8999999999999996E-2</v>
      </c>
      <c r="G2" s="22"/>
      <c r="H2" s="22" t="s">
        <v>42</v>
      </c>
      <c r="I2" s="22" t="s">
        <v>2476</v>
      </c>
      <c r="J2" s="22"/>
      <c r="K2" s="22" t="s">
        <v>2531</v>
      </c>
      <c r="L2" s="22">
        <v>250442</v>
      </c>
      <c r="M2" s="22">
        <v>6689302</v>
      </c>
    </row>
    <row r="3" spans="1:13" s="3" customFormat="1" x14ac:dyDescent="0.3">
      <c r="A3" s="21">
        <v>2</v>
      </c>
      <c r="B3" s="22" t="s">
        <v>127</v>
      </c>
      <c r="C3" s="21">
        <v>149</v>
      </c>
      <c r="D3" s="54">
        <f t="shared" si="0"/>
        <v>0.14899999999999999</v>
      </c>
      <c r="E3"/>
      <c r="F3"/>
      <c r="G3" s="22" t="s">
        <v>2534</v>
      </c>
      <c r="H3" s="22" t="s">
        <v>139</v>
      </c>
      <c r="I3" s="22" t="s">
        <v>2476</v>
      </c>
      <c r="J3" s="22" t="s">
        <v>2533</v>
      </c>
      <c r="K3" s="22" t="s">
        <v>2531</v>
      </c>
      <c r="L3" s="22">
        <v>240271</v>
      </c>
      <c r="M3" s="22">
        <v>6674961</v>
      </c>
    </row>
    <row r="4" spans="1:13" x14ac:dyDescent="0.3">
      <c r="A4" s="21">
        <v>31</v>
      </c>
      <c r="B4" s="22" t="s">
        <v>205</v>
      </c>
      <c r="C4" s="21">
        <v>1229</v>
      </c>
      <c r="D4" s="54">
        <f t="shared" si="0"/>
        <v>1.2290000000000001</v>
      </c>
      <c r="G4" s="22"/>
      <c r="H4" s="22" t="s">
        <v>225</v>
      </c>
      <c r="I4" s="22" t="s">
        <v>2476</v>
      </c>
      <c r="J4" s="22" t="s">
        <v>2535</v>
      </c>
      <c r="K4" s="22" t="s">
        <v>2531</v>
      </c>
      <c r="L4" s="22">
        <v>183211</v>
      </c>
      <c r="M4" s="22">
        <v>6775573</v>
      </c>
    </row>
    <row r="5" spans="1:13" x14ac:dyDescent="0.3">
      <c r="A5" s="21">
        <v>3</v>
      </c>
      <c r="B5" s="22" t="s">
        <v>2485</v>
      </c>
      <c r="C5" s="21">
        <v>256</v>
      </c>
      <c r="D5" s="54">
        <f t="shared" si="0"/>
        <v>0.25600000000000001</v>
      </c>
      <c r="G5" s="22" t="s">
        <v>2540</v>
      </c>
      <c r="H5" s="22" t="s">
        <v>164</v>
      </c>
      <c r="I5" s="22" t="s">
        <v>2532</v>
      </c>
      <c r="J5" s="22"/>
      <c r="K5" s="22" t="s">
        <v>2532</v>
      </c>
      <c r="L5" s="22">
        <v>255516</v>
      </c>
      <c r="M5" s="22">
        <v>6782921</v>
      </c>
    </row>
    <row r="6" spans="1:13" x14ac:dyDescent="0.3">
      <c r="A6" s="21">
        <v>35</v>
      </c>
      <c r="B6" s="22" t="s">
        <v>225</v>
      </c>
      <c r="C6" s="21">
        <v>460</v>
      </c>
      <c r="D6" s="54">
        <f t="shared" si="0"/>
        <v>0.46</v>
      </c>
      <c r="G6" s="22" t="s">
        <v>2538</v>
      </c>
      <c r="H6" s="22" t="s">
        <v>164</v>
      </c>
      <c r="I6" s="22" t="s">
        <v>2532</v>
      </c>
      <c r="J6" s="22"/>
      <c r="K6" s="22" t="s">
        <v>2532</v>
      </c>
      <c r="L6" s="22">
        <v>255518</v>
      </c>
      <c r="M6" s="22">
        <v>6782911</v>
      </c>
    </row>
    <row r="7" spans="1:13" x14ac:dyDescent="0.3">
      <c r="A7" s="21">
        <v>33</v>
      </c>
      <c r="B7" s="22" t="s">
        <v>164</v>
      </c>
      <c r="C7" s="21">
        <v>718</v>
      </c>
      <c r="D7" s="54">
        <f t="shared" si="0"/>
        <v>0.71799999999999997</v>
      </c>
      <c r="G7" s="22" t="s">
        <v>2537</v>
      </c>
      <c r="H7" s="22" t="s">
        <v>164</v>
      </c>
      <c r="I7" s="22" t="s">
        <v>2532</v>
      </c>
      <c r="J7" s="22"/>
      <c r="K7" s="22" t="s">
        <v>2532</v>
      </c>
      <c r="L7" s="22">
        <v>255532</v>
      </c>
      <c r="M7" s="22">
        <v>6782900</v>
      </c>
    </row>
    <row r="8" spans="1:13" x14ac:dyDescent="0.3">
      <c r="A8" s="21">
        <v>4</v>
      </c>
      <c r="B8" s="22" t="s">
        <v>104</v>
      </c>
      <c r="C8" s="21">
        <v>9503</v>
      </c>
      <c r="D8" s="54">
        <f t="shared" si="0"/>
        <v>9.5030000000000001</v>
      </c>
      <c r="G8" s="22" t="s">
        <v>2539</v>
      </c>
      <c r="H8" s="22" t="s">
        <v>164</v>
      </c>
      <c r="I8" s="22" t="s">
        <v>2532</v>
      </c>
      <c r="J8" s="22"/>
      <c r="K8" s="22" t="s">
        <v>2532</v>
      </c>
      <c r="L8" s="22">
        <v>255524</v>
      </c>
      <c r="M8" s="22">
        <v>6782893</v>
      </c>
    </row>
    <row r="9" spans="1:13" x14ac:dyDescent="0.3">
      <c r="A9" s="21">
        <v>30</v>
      </c>
      <c r="B9" s="22" t="s">
        <v>209</v>
      </c>
      <c r="C9" s="21">
        <v>1163</v>
      </c>
      <c r="D9" s="54">
        <f t="shared" si="0"/>
        <v>1.163</v>
      </c>
      <c r="G9" s="22" t="s">
        <v>2543</v>
      </c>
      <c r="H9" s="22" t="s">
        <v>164</v>
      </c>
      <c r="I9" s="22" t="s">
        <v>2532</v>
      </c>
      <c r="J9" s="22"/>
      <c r="K9" s="22" t="s">
        <v>2532</v>
      </c>
      <c r="L9" s="22">
        <v>255540</v>
      </c>
      <c r="M9" s="22">
        <v>6782918</v>
      </c>
    </row>
    <row r="10" spans="1:13" x14ac:dyDescent="0.3">
      <c r="A10" s="21">
        <v>5</v>
      </c>
      <c r="B10" s="22" t="s">
        <v>28</v>
      </c>
      <c r="C10" s="21">
        <v>469</v>
      </c>
      <c r="D10" s="54">
        <f t="shared" si="0"/>
        <v>0.46899999999999997</v>
      </c>
      <c r="G10" s="22" t="s">
        <v>2541</v>
      </c>
      <c r="H10" s="22" t="s">
        <v>164</v>
      </c>
      <c r="I10" s="22" t="s">
        <v>2532</v>
      </c>
      <c r="J10" s="22"/>
      <c r="K10" s="22" t="s">
        <v>2532</v>
      </c>
      <c r="L10" s="22">
        <v>255518</v>
      </c>
      <c r="M10" s="22">
        <v>6782930</v>
      </c>
    </row>
    <row r="11" spans="1:13" x14ac:dyDescent="0.3">
      <c r="A11" s="21">
        <v>6</v>
      </c>
      <c r="B11" s="22" t="s">
        <v>13</v>
      </c>
      <c r="C11" s="21">
        <v>495</v>
      </c>
      <c r="D11" s="54">
        <f t="shared" si="0"/>
        <v>0.495</v>
      </c>
      <c r="G11" s="22" t="s">
        <v>2542</v>
      </c>
      <c r="H11" s="22" t="s">
        <v>164</v>
      </c>
      <c r="I11" s="22" t="s">
        <v>2532</v>
      </c>
      <c r="J11" s="22"/>
      <c r="K11" s="22" t="s">
        <v>2532</v>
      </c>
      <c r="L11" s="22">
        <v>255527</v>
      </c>
      <c r="M11" s="22">
        <v>6782933</v>
      </c>
    </row>
    <row r="12" spans="1:13" x14ac:dyDescent="0.3">
      <c r="A12" s="21">
        <v>7</v>
      </c>
      <c r="B12" s="22" t="s">
        <v>20</v>
      </c>
      <c r="C12" s="21">
        <v>273</v>
      </c>
      <c r="D12" s="54">
        <f t="shared" si="0"/>
        <v>0.27300000000000002</v>
      </c>
      <c r="G12" s="22" t="s">
        <v>2536</v>
      </c>
      <c r="H12" s="22" t="s">
        <v>164</v>
      </c>
      <c r="I12" s="22" t="s">
        <v>2476</v>
      </c>
      <c r="J12" s="22"/>
      <c r="K12" s="22" t="s">
        <v>2531</v>
      </c>
      <c r="L12" s="22">
        <v>255529</v>
      </c>
      <c r="M12" s="22">
        <v>6782918</v>
      </c>
    </row>
    <row r="13" spans="1:13" x14ac:dyDescent="0.3">
      <c r="A13" s="21">
        <v>8</v>
      </c>
      <c r="B13" s="22" t="s">
        <v>35</v>
      </c>
      <c r="C13" s="21">
        <v>234</v>
      </c>
      <c r="D13" s="54">
        <f t="shared" si="0"/>
        <v>0.23400000000000001</v>
      </c>
      <c r="G13" s="22"/>
      <c r="H13" s="22" t="s">
        <v>104</v>
      </c>
      <c r="I13" s="22" t="s">
        <v>2477</v>
      </c>
      <c r="J13" s="22" t="s">
        <v>2532</v>
      </c>
      <c r="K13" s="22" t="s">
        <v>2532</v>
      </c>
      <c r="L13" s="22">
        <v>262916</v>
      </c>
      <c r="M13" s="22">
        <v>6646962</v>
      </c>
    </row>
    <row r="14" spans="1:13" x14ac:dyDescent="0.3">
      <c r="A14" s="21">
        <v>9</v>
      </c>
      <c r="B14" s="22" t="s">
        <v>1932</v>
      </c>
      <c r="C14" s="21">
        <v>227</v>
      </c>
      <c r="D14" s="54">
        <f t="shared" si="0"/>
        <v>0.22700000000000001</v>
      </c>
      <c r="G14" s="22"/>
      <c r="H14" s="22" t="s">
        <v>104</v>
      </c>
      <c r="I14" s="22" t="s">
        <v>2478</v>
      </c>
      <c r="J14" s="22" t="s">
        <v>2532</v>
      </c>
      <c r="K14" s="22" t="s">
        <v>2532</v>
      </c>
      <c r="L14" s="22">
        <v>262887</v>
      </c>
      <c r="M14" s="22">
        <v>6646998</v>
      </c>
    </row>
    <row r="15" spans="1:13" x14ac:dyDescent="0.3">
      <c r="A15" s="21">
        <v>10</v>
      </c>
      <c r="B15" s="22" t="s">
        <v>117</v>
      </c>
      <c r="C15" s="21">
        <v>4720</v>
      </c>
      <c r="D15" s="54">
        <f t="shared" si="0"/>
        <v>4.72</v>
      </c>
      <c r="G15" s="22"/>
      <c r="H15" s="22" t="s">
        <v>104</v>
      </c>
      <c r="I15" s="22" t="s">
        <v>2479</v>
      </c>
      <c r="J15" s="22" t="s">
        <v>2532</v>
      </c>
      <c r="K15" s="22" t="s">
        <v>2532</v>
      </c>
      <c r="L15" s="22">
        <v>262868</v>
      </c>
      <c r="M15" s="22">
        <v>6647051</v>
      </c>
    </row>
    <row r="16" spans="1:13" x14ac:dyDescent="0.3">
      <c r="A16" s="21">
        <v>11</v>
      </c>
      <c r="B16" s="22" t="s">
        <v>92</v>
      </c>
      <c r="C16" s="21">
        <v>2165</v>
      </c>
      <c r="D16" s="54">
        <f t="shared" si="0"/>
        <v>2.165</v>
      </c>
      <c r="G16" s="22"/>
      <c r="H16" s="22" t="s">
        <v>104</v>
      </c>
      <c r="I16" s="22" t="s">
        <v>2480</v>
      </c>
      <c r="J16" s="22" t="s">
        <v>2532</v>
      </c>
      <c r="K16" s="22" t="s">
        <v>2532</v>
      </c>
      <c r="L16" s="22">
        <v>262967</v>
      </c>
      <c r="M16" s="22">
        <v>6646870</v>
      </c>
    </row>
    <row r="17" spans="1:13" x14ac:dyDescent="0.3">
      <c r="A17" s="21">
        <v>12</v>
      </c>
      <c r="B17" s="22" t="s">
        <v>109</v>
      </c>
      <c r="C17" s="21">
        <v>10553</v>
      </c>
      <c r="D17" s="54">
        <f t="shared" si="0"/>
        <v>10.553000000000001</v>
      </c>
      <c r="G17" s="22"/>
      <c r="H17" s="22" t="s">
        <v>104</v>
      </c>
      <c r="I17" s="22" t="s">
        <v>2481</v>
      </c>
      <c r="J17" s="22" t="s">
        <v>2532</v>
      </c>
      <c r="K17" s="22" t="s">
        <v>2532</v>
      </c>
      <c r="L17" s="22">
        <v>262945</v>
      </c>
      <c r="M17" s="22">
        <v>6646912</v>
      </c>
    </row>
    <row r="18" spans="1:13" x14ac:dyDescent="0.3">
      <c r="A18" s="21">
        <v>13</v>
      </c>
      <c r="B18" s="22" t="s">
        <v>114</v>
      </c>
      <c r="C18" s="21">
        <v>1196</v>
      </c>
      <c r="D18" s="54">
        <f t="shared" si="0"/>
        <v>1.196</v>
      </c>
      <c r="G18" s="22"/>
      <c r="H18" s="22" t="s">
        <v>104</v>
      </c>
      <c r="I18" s="22" t="s">
        <v>2482</v>
      </c>
      <c r="J18" s="22" t="s">
        <v>2532</v>
      </c>
      <c r="K18" s="22" t="s">
        <v>2532</v>
      </c>
      <c r="L18" s="22">
        <v>262845</v>
      </c>
      <c r="M18" s="22">
        <v>6647110</v>
      </c>
    </row>
    <row r="19" spans="1:13" x14ac:dyDescent="0.3">
      <c r="A19" s="21">
        <v>14</v>
      </c>
      <c r="B19" s="22" t="s">
        <v>124</v>
      </c>
      <c r="C19" s="21">
        <v>1121</v>
      </c>
      <c r="D19" s="54">
        <f t="shared" si="0"/>
        <v>1.121</v>
      </c>
      <c r="G19" s="22"/>
      <c r="H19" s="22" t="s">
        <v>104</v>
      </c>
      <c r="I19" s="22" t="s">
        <v>2483</v>
      </c>
      <c r="J19" s="22" t="s">
        <v>2532</v>
      </c>
      <c r="K19" s="22" t="s">
        <v>2532</v>
      </c>
      <c r="L19" s="22">
        <v>262989</v>
      </c>
      <c r="M19" s="22">
        <v>6646827</v>
      </c>
    </row>
    <row r="20" spans="1:13" x14ac:dyDescent="0.3">
      <c r="A20" s="21">
        <v>39</v>
      </c>
      <c r="B20" s="22" t="s">
        <v>188</v>
      </c>
      <c r="C20" s="21">
        <v>928</v>
      </c>
      <c r="D20" s="54">
        <f t="shared" si="0"/>
        <v>0.92800000000000005</v>
      </c>
      <c r="G20" s="22"/>
      <c r="H20" s="22" t="s">
        <v>209</v>
      </c>
      <c r="I20" s="22" t="s">
        <v>2476</v>
      </c>
      <c r="J20" s="22" t="s">
        <v>2535</v>
      </c>
      <c r="K20" s="22" t="s">
        <v>2531</v>
      </c>
      <c r="L20" s="22">
        <v>234054</v>
      </c>
      <c r="M20" s="22">
        <v>6755099</v>
      </c>
    </row>
    <row r="21" spans="1:13" x14ac:dyDescent="0.3">
      <c r="A21" s="21">
        <v>15</v>
      </c>
      <c r="B21" s="22" t="s">
        <v>70</v>
      </c>
      <c r="C21" s="21">
        <v>853</v>
      </c>
      <c r="D21" s="54">
        <f t="shared" si="0"/>
        <v>0.85299999999999998</v>
      </c>
      <c r="G21" s="22" t="s">
        <v>2544</v>
      </c>
      <c r="H21" s="22" t="s">
        <v>28</v>
      </c>
      <c r="I21" s="22" t="s">
        <v>2476</v>
      </c>
      <c r="J21" s="22" t="s">
        <v>2545</v>
      </c>
      <c r="K21" s="22" t="s">
        <v>2531</v>
      </c>
      <c r="L21" s="22">
        <v>249562</v>
      </c>
      <c r="M21" s="22">
        <v>6698113</v>
      </c>
    </row>
    <row r="22" spans="1:13" x14ac:dyDescent="0.3">
      <c r="A22" s="21">
        <v>28</v>
      </c>
      <c r="B22" s="22" t="s">
        <v>2524</v>
      </c>
      <c r="C22" s="21">
        <v>1116</v>
      </c>
      <c r="D22" s="54">
        <f t="shared" si="0"/>
        <v>1.1160000000000001</v>
      </c>
      <c r="G22" s="22" t="s">
        <v>2546</v>
      </c>
      <c r="H22" s="22" t="s">
        <v>13</v>
      </c>
      <c r="I22" s="22" t="s">
        <v>2476</v>
      </c>
      <c r="J22" s="22" t="s">
        <v>2545</v>
      </c>
      <c r="K22" s="22" t="s">
        <v>2531</v>
      </c>
      <c r="L22" s="22">
        <v>254387</v>
      </c>
      <c r="M22" s="22">
        <v>6702528</v>
      </c>
    </row>
    <row r="23" spans="1:13" x14ac:dyDescent="0.3">
      <c r="A23" s="21">
        <v>27</v>
      </c>
      <c r="B23" s="22" t="s">
        <v>156</v>
      </c>
      <c r="C23" s="21">
        <v>480</v>
      </c>
      <c r="D23" s="54">
        <f t="shared" si="0"/>
        <v>0.48</v>
      </c>
      <c r="G23" s="22" t="s">
        <v>2547</v>
      </c>
      <c r="H23" s="22" t="s">
        <v>20</v>
      </c>
      <c r="I23" s="22" t="s">
        <v>2476</v>
      </c>
      <c r="J23" s="22" t="s">
        <v>2545</v>
      </c>
      <c r="K23" s="22" t="s">
        <v>2531</v>
      </c>
      <c r="L23" s="22">
        <v>256149</v>
      </c>
      <c r="M23" s="22">
        <v>6700767</v>
      </c>
    </row>
    <row r="24" spans="1:13" x14ac:dyDescent="0.3">
      <c r="A24" s="21">
        <v>16</v>
      </c>
      <c r="B24" s="22" t="s">
        <v>150</v>
      </c>
      <c r="C24" s="21">
        <v>473</v>
      </c>
      <c r="D24" s="54">
        <f t="shared" si="0"/>
        <v>0.47299999999999998</v>
      </c>
      <c r="G24" s="22" t="s">
        <v>2548</v>
      </c>
      <c r="H24" s="22" t="s">
        <v>35</v>
      </c>
      <c r="I24" s="22" t="s">
        <v>2476</v>
      </c>
      <c r="J24" s="22" t="s">
        <v>2545</v>
      </c>
      <c r="K24" s="22" t="s">
        <v>2531</v>
      </c>
      <c r="L24" s="22">
        <v>251540</v>
      </c>
      <c r="M24" s="22">
        <v>6704723</v>
      </c>
    </row>
    <row r="25" spans="1:13" x14ac:dyDescent="0.3">
      <c r="A25" s="21">
        <v>17</v>
      </c>
      <c r="B25" s="22" t="s">
        <v>76</v>
      </c>
      <c r="C25" s="21">
        <v>1398</v>
      </c>
      <c r="D25" s="54">
        <f t="shared" si="0"/>
        <v>1.3979999999999999</v>
      </c>
      <c r="G25" s="22"/>
      <c r="H25" s="22" t="s">
        <v>1932</v>
      </c>
      <c r="I25" s="22" t="s">
        <v>2476</v>
      </c>
      <c r="J25" s="22" t="s">
        <v>2533</v>
      </c>
      <c r="K25" s="22" t="s">
        <v>2531</v>
      </c>
      <c r="L25" s="22">
        <v>242156</v>
      </c>
      <c r="M25" s="22">
        <v>6680400</v>
      </c>
    </row>
    <row r="26" spans="1:13" x14ac:dyDescent="0.3">
      <c r="A26" s="21">
        <v>18</v>
      </c>
      <c r="B26" s="22" t="s">
        <v>147</v>
      </c>
      <c r="C26" s="21">
        <v>523</v>
      </c>
      <c r="D26" s="54">
        <f t="shared" si="0"/>
        <v>0.52300000000000002</v>
      </c>
      <c r="G26" s="22"/>
      <c r="H26" s="22" t="s">
        <v>117</v>
      </c>
      <c r="I26" s="22" t="s">
        <v>2476</v>
      </c>
      <c r="J26" s="22" t="s">
        <v>2533</v>
      </c>
      <c r="K26" s="22" t="s">
        <v>2531</v>
      </c>
      <c r="L26" s="22">
        <v>260067</v>
      </c>
      <c r="M26" s="22">
        <v>6646062</v>
      </c>
    </row>
    <row r="27" spans="1:13" x14ac:dyDescent="0.3">
      <c r="A27" s="21">
        <v>34</v>
      </c>
      <c r="B27" s="22" t="s">
        <v>2526</v>
      </c>
      <c r="C27" s="21">
        <v>1068</v>
      </c>
      <c r="D27" s="54">
        <f t="shared" si="0"/>
        <v>1.0680000000000001</v>
      </c>
      <c r="G27" s="22"/>
      <c r="H27" s="22" t="s">
        <v>92</v>
      </c>
      <c r="I27" s="22" t="s">
        <v>2476</v>
      </c>
      <c r="J27" s="22" t="s">
        <v>2533</v>
      </c>
      <c r="K27" s="22" t="s">
        <v>2531</v>
      </c>
      <c r="L27" s="22">
        <v>259379</v>
      </c>
      <c r="M27" s="22">
        <v>6624876</v>
      </c>
    </row>
    <row r="28" spans="1:13" x14ac:dyDescent="0.3">
      <c r="A28" s="21">
        <v>36</v>
      </c>
      <c r="B28" s="22" t="s">
        <v>159</v>
      </c>
      <c r="C28" s="21">
        <v>479</v>
      </c>
      <c r="D28" s="54">
        <f t="shared" si="0"/>
        <v>0.47899999999999998</v>
      </c>
      <c r="G28" s="22"/>
      <c r="H28" s="22" t="s">
        <v>109</v>
      </c>
      <c r="I28" s="22" t="s">
        <v>2476</v>
      </c>
      <c r="J28" s="22" t="s">
        <v>2533</v>
      </c>
      <c r="K28" s="22" t="s">
        <v>2531</v>
      </c>
      <c r="L28" s="22">
        <v>261067</v>
      </c>
      <c r="M28" s="22">
        <v>6647317</v>
      </c>
    </row>
    <row r="29" spans="1:13" x14ac:dyDescent="0.3">
      <c r="A29" s="21">
        <v>26</v>
      </c>
      <c r="B29" s="22" t="s">
        <v>176</v>
      </c>
      <c r="C29" s="21">
        <v>3624</v>
      </c>
      <c r="D29" s="54">
        <f t="shared" si="0"/>
        <v>3.6240000000000001</v>
      </c>
      <c r="G29" s="22"/>
      <c r="H29" s="22" t="s">
        <v>114</v>
      </c>
      <c r="I29" s="22" t="s">
        <v>2476</v>
      </c>
      <c r="J29" s="22" t="s">
        <v>2533</v>
      </c>
      <c r="K29" s="22" t="s">
        <v>2531</v>
      </c>
      <c r="L29" s="22">
        <v>260896</v>
      </c>
      <c r="M29" s="22">
        <v>6647658</v>
      </c>
    </row>
    <row r="30" spans="1:13" x14ac:dyDescent="0.3">
      <c r="A30" s="21">
        <v>19</v>
      </c>
      <c r="B30" s="22" t="s">
        <v>57</v>
      </c>
      <c r="C30" s="21">
        <v>8304</v>
      </c>
      <c r="D30" s="54">
        <f t="shared" si="0"/>
        <v>8.3040000000000003</v>
      </c>
      <c r="G30" s="22" t="s">
        <v>2556</v>
      </c>
      <c r="H30" s="22" t="s">
        <v>124</v>
      </c>
      <c r="I30" s="22" t="s">
        <v>2532</v>
      </c>
      <c r="J30" s="22"/>
      <c r="K30" s="22" t="s">
        <v>2532</v>
      </c>
      <c r="L30" s="22">
        <v>239268</v>
      </c>
      <c r="M30" s="22">
        <v>6674404</v>
      </c>
    </row>
    <row r="31" spans="1:13" x14ac:dyDescent="0.3">
      <c r="A31" s="21">
        <v>40</v>
      </c>
      <c r="B31" s="22" t="s">
        <v>192</v>
      </c>
      <c r="C31" s="21">
        <v>2265</v>
      </c>
      <c r="D31" s="54">
        <f t="shared" si="0"/>
        <v>2.2650000000000001</v>
      </c>
      <c r="G31" s="22" t="s">
        <v>2555</v>
      </c>
      <c r="H31" s="22" t="s">
        <v>124</v>
      </c>
      <c r="I31" s="22" t="s">
        <v>2532</v>
      </c>
      <c r="J31" s="22"/>
      <c r="K31" s="22" t="s">
        <v>2532</v>
      </c>
      <c r="L31" s="22">
        <v>239265</v>
      </c>
      <c r="M31" s="22">
        <v>6674392</v>
      </c>
    </row>
    <row r="32" spans="1:13" x14ac:dyDescent="0.3">
      <c r="A32" s="21">
        <v>29</v>
      </c>
      <c r="B32" s="22" t="s">
        <v>199</v>
      </c>
      <c r="C32" s="21">
        <v>2154</v>
      </c>
      <c r="D32" s="54">
        <f t="shared" si="0"/>
        <v>2.1539999999999999</v>
      </c>
      <c r="G32" s="22" t="s">
        <v>2553</v>
      </c>
      <c r="H32" s="22" t="s">
        <v>124</v>
      </c>
      <c r="I32" s="22" t="s">
        <v>2532</v>
      </c>
      <c r="J32" s="22"/>
      <c r="K32" s="22" t="s">
        <v>2532</v>
      </c>
      <c r="L32" s="22">
        <v>239286</v>
      </c>
      <c r="M32" s="22">
        <v>6674387</v>
      </c>
    </row>
    <row r="33" spans="1:13" x14ac:dyDescent="0.3">
      <c r="A33" s="21">
        <v>32</v>
      </c>
      <c r="B33" s="22" t="s">
        <v>2525</v>
      </c>
      <c r="C33" s="21">
        <v>1465</v>
      </c>
      <c r="D33" s="54">
        <f t="shared" si="0"/>
        <v>1.4650000000000001</v>
      </c>
      <c r="G33" s="22" t="s">
        <v>2554</v>
      </c>
      <c r="H33" s="22" t="s">
        <v>124</v>
      </c>
      <c r="I33" s="22" t="s">
        <v>2532</v>
      </c>
      <c r="J33" s="22"/>
      <c r="K33" s="22" t="s">
        <v>2532</v>
      </c>
      <c r="L33" s="22">
        <v>239266</v>
      </c>
      <c r="M33" s="22">
        <v>6674352</v>
      </c>
    </row>
    <row r="34" spans="1:13" x14ac:dyDescent="0.3">
      <c r="A34" s="21">
        <v>20</v>
      </c>
      <c r="B34" s="22" t="s">
        <v>80</v>
      </c>
      <c r="C34" s="21">
        <v>1700</v>
      </c>
      <c r="D34" s="54">
        <f t="shared" si="0"/>
        <v>1.7</v>
      </c>
      <c r="G34" s="22" t="s">
        <v>2552</v>
      </c>
      <c r="H34" s="22" t="s">
        <v>124</v>
      </c>
      <c r="I34" s="22" t="s">
        <v>2532</v>
      </c>
      <c r="J34" s="22"/>
      <c r="K34" s="22" t="s">
        <v>2532</v>
      </c>
      <c r="L34" s="22">
        <v>239290</v>
      </c>
      <c r="M34" s="22">
        <v>6674399</v>
      </c>
    </row>
    <row r="35" spans="1:13" x14ac:dyDescent="0.3">
      <c r="A35" s="21">
        <v>21</v>
      </c>
      <c r="B35" s="22" t="s">
        <v>98</v>
      </c>
      <c r="C35" s="21">
        <v>816</v>
      </c>
      <c r="D35" s="54">
        <f t="shared" si="0"/>
        <v>0.81599999999999995</v>
      </c>
      <c r="G35" s="22" t="s">
        <v>2557</v>
      </c>
      <c r="H35" s="22" t="s">
        <v>124</v>
      </c>
      <c r="I35" s="22" t="s">
        <v>2532</v>
      </c>
      <c r="J35" s="22"/>
      <c r="K35" s="22" t="s">
        <v>2532</v>
      </c>
      <c r="L35" s="22">
        <v>239268</v>
      </c>
      <c r="M35" s="22">
        <v>6674412</v>
      </c>
    </row>
    <row r="36" spans="1:13" x14ac:dyDescent="0.3">
      <c r="A36" s="21">
        <v>37</v>
      </c>
      <c r="B36" s="22" t="s">
        <v>183</v>
      </c>
      <c r="C36" s="21">
        <v>1570</v>
      </c>
      <c r="D36" s="54">
        <f t="shared" si="0"/>
        <v>1.57</v>
      </c>
      <c r="G36" s="22" t="s">
        <v>2551</v>
      </c>
      <c r="H36" s="22" t="s">
        <v>124</v>
      </c>
      <c r="I36" s="22" t="s">
        <v>2532</v>
      </c>
      <c r="J36" s="22"/>
      <c r="K36" s="22" t="s">
        <v>2532</v>
      </c>
      <c r="L36" s="22">
        <v>239288</v>
      </c>
      <c r="M36" s="22">
        <v>6674408</v>
      </c>
    </row>
    <row r="37" spans="1:13" x14ac:dyDescent="0.3">
      <c r="A37" s="21">
        <v>38</v>
      </c>
      <c r="B37" s="22" t="s">
        <v>214</v>
      </c>
      <c r="C37" s="21">
        <v>317</v>
      </c>
      <c r="D37" s="54">
        <f t="shared" si="0"/>
        <v>0.317</v>
      </c>
      <c r="G37" s="22" t="s">
        <v>2550</v>
      </c>
      <c r="H37" s="22" t="s">
        <v>124</v>
      </c>
      <c r="I37" s="22" t="s">
        <v>2532</v>
      </c>
      <c r="J37" s="22"/>
      <c r="K37" s="22" t="s">
        <v>2532</v>
      </c>
      <c r="L37" s="22">
        <v>239278</v>
      </c>
      <c r="M37" s="22">
        <v>6674412</v>
      </c>
    </row>
    <row r="38" spans="1:13" x14ac:dyDescent="0.3">
      <c r="A38" s="21">
        <v>22</v>
      </c>
      <c r="B38" s="22" t="s">
        <v>86</v>
      </c>
      <c r="C38" s="21">
        <v>1011</v>
      </c>
      <c r="D38" s="54">
        <f t="shared" si="0"/>
        <v>1.0109999999999999</v>
      </c>
      <c r="G38" s="22" t="s">
        <v>2549</v>
      </c>
      <c r="H38" s="22" t="s">
        <v>124</v>
      </c>
      <c r="I38" s="22" t="s">
        <v>2476</v>
      </c>
      <c r="J38" s="22" t="s">
        <v>2545</v>
      </c>
      <c r="K38" s="22" t="s">
        <v>2531</v>
      </c>
      <c r="L38" s="22">
        <v>239277</v>
      </c>
      <c r="M38" s="22">
        <v>6674402</v>
      </c>
    </row>
    <row r="39" spans="1:13" x14ac:dyDescent="0.3">
      <c r="A39" s="21">
        <v>23</v>
      </c>
      <c r="B39" s="22" t="s">
        <v>2523</v>
      </c>
      <c r="C39" s="21">
        <v>890</v>
      </c>
      <c r="D39" s="54">
        <f t="shared" si="0"/>
        <v>0.89</v>
      </c>
      <c r="G39" s="22"/>
      <c r="H39" s="22" t="s">
        <v>188</v>
      </c>
      <c r="I39" s="22" t="s">
        <v>2476</v>
      </c>
      <c r="J39" s="22"/>
      <c r="K39" s="22" t="s">
        <v>2531</v>
      </c>
      <c r="L39" s="22">
        <v>268366</v>
      </c>
      <c r="M39" s="22">
        <v>6764279</v>
      </c>
    </row>
    <row r="40" spans="1:13" x14ac:dyDescent="0.3">
      <c r="A40" s="21">
        <v>24</v>
      </c>
      <c r="B40" s="22" t="s">
        <v>50</v>
      </c>
      <c r="C40" s="21">
        <v>520</v>
      </c>
      <c r="D40" s="54">
        <f t="shared" si="0"/>
        <v>0.52</v>
      </c>
      <c r="G40" s="22"/>
      <c r="H40" s="22" t="s">
        <v>70</v>
      </c>
      <c r="I40" s="22" t="s">
        <v>2476</v>
      </c>
      <c r="J40" s="22" t="s">
        <v>2533</v>
      </c>
      <c r="K40" s="22" t="s">
        <v>2531</v>
      </c>
      <c r="L40" s="22">
        <v>250221</v>
      </c>
      <c r="M40" s="22">
        <v>6646931</v>
      </c>
    </row>
    <row r="41" spans="1:13" x14ac:dyDescent="0.3">
      <c r="A41" s="21">
        <v>25</v>
      </c>
      <c r="B41" s="22" t="s">
        <v>144</v>
      </c>
      <c r="C41" s="21">
        <v>148</v>
      </c>
      <c r="D41" s="54">
        <f t="shared" si="0"/>
        <v>0.14799999999999999</v>
      </c>
      <c r="G41" s="22"/>
      <c r="H41" s="22" t="s">
        <v>195</v>
      </c>
      <c r="I41" s="22" t="s">
        <v>2476</v>
      </c>
      <c r="J41" s="22"/>
      <c r="K41" s="22" t="s">
        <v>2531</v>
      </c>
      <c r="L41" s="22">
        <v>278726</v>
      </c>
      <c r="M41" s="22">
        <v>6746580</v>
      </c>
    </row>
    <row r="42" spans="1:13" x14ac:dyDescent="0.3">
      <c r="G42" s="22"/>
      <c r="H42" s="22" t="s">
        <v>156</v>
      </c>
      <c r="I42" s="22" t="s">
        <v>2531</v>
      </c>
      <c r="J42" s="22" t="s">
        <v>2531</v>
      </c>
      <c r="K42" s="22"/>
      <c r="L42" s="22">
        <v>277475</v>
      </c>
      <c r="M42" s="22">
        <v>6730590</v>
      </c>
    </row>
    <row r="43" spans="1:13" x14ac:dyDescent="0.3">
      <c r="G43" s="22" t="s">
        <v>2558</v>
      </c>
      <c r="H43" s="22" t="s">
        <v>150</v>
      </c>
      <c r="I43" s="22" t="s">
        <v>2476</v>
      </c>
      <c r="J43" s="22" t="s">
        <v>2545</v>
      </c>
      <c r="K43" s="22" t="s">
        <v>2531</v>
      </c>
      <c r="L43" s="22">
        <v>253840</v>
      </c>
      <c r="M43" s="22">
        <v>6698686</v>
      </c>
    </row>
    <row r="44" spans="1:13" x14ac:dyDescent="0.3">
      <c r="G44" s="22" t="s">
        <v>50</v>
      </c>
      <c r="H44" s="22" t="s">
        <v>2476</v>
      </c>
      <c r="I44" s="22"/>
      <c r="J44" s="22" t="s">
        <v>2531</v>
      </c>
      <c r="K44" s="22">
        <v>250747</v>
      </c>
      <c r="L44" s="22">
        <v>6644810</v>
      </c>
      <c r="M44" s="52"/>
    </row>
    <row r="45" spans="1:13" x14ac:dyDescent="0.3">
      <c r="G45" s="22"/>
      <c r="H45" s="22" t="s">
        <v>76</v>
      </c>
      <c r="I45" s="22" t="s">
        <v>2476</v>
      </c>
      <c r="J45" s="22" t="s">
        <v>2533</v>
      </c>
      <c r="K45" s="22" t="s">
        <v>2531</v>
      </c>
      <c r="L45" s="22">
        <v>251818</v>
      </c>
      <c r="M45" s="22">
        <v>6644463</v>
      </c>
    </row>
    <row r="46" spans="1:13" x14ac:dyDescent="0.3">
      <c r="G46" s="22" t="s">
        <v>2563</v>
      </c>
      <c r="H46" s="22" t="s">
        <v>147</v>
      </c>
      <c r="I46" s="22" t="s">
        <v>2532</v>
      </c>
      <c r="J46" s="22"/>
      <c r="K46" s="22" t="s">
        <v>2532</v>
      </c>
      <c r="L46" s="22">
        <v>240604</v>
      </c>
      <c r="M46" s="22">
        <v>6676505</v>
      </c>
    </row>
    <row r="47" spans="1:13" x14ac:dyDescent="0.3">
      <c r="G47" s="22" t="s">
        <v>2562</v>
      </c>
      <c r="H47" s="22" t="s">
        <v>147</v>
      </c>
      <c r="I47" s="22" t="s">
        <v>2532</v>
      </c>
      <c r="J47" s="22"/>
      <c r="K47" s="22" t="s">
        <v>2532</v>
      </c>
      <c r="L47" s="22">
        <v>240612</v>
      </c>
      <c r="M47" s="22">
        <v>6676512</v>
      </c>
    </row>
    <row r="48" spans="1:13" x14ac:dyDescent="0.3">
      <c r="G48" s="22" t="s">
        <v>2561</v>
      </c>
      <c r="H48" s="22" t="s">
        <v>147</v>
      </c>
      <c r="I48" s="22" t="s">
        <v>2532</v>
      </c>
      <c r="J48" s="22"/>
      <c r="K48" s="22" t="s">
        <v>2532</v>
      </c>
      <c r="L48" s="22">
        <v>240624</v>
      </c>
      <c r="M48" s="22">
        <v>6676521</v>
      </c>
    </row>
    <row r="49" spans="7:13" x14ac:dyDescent="0.3">
      <c r="G49" s="22" t="s">
        <v>2560</v>
      </c>
      <c r="H49" s="22" t="s">
        <v>147</v>
      </c>
      <c r="I49" s="22" t="s">
        <v>2532</v>
      </c>
      <c r="J49" s="22"/>
      <c r="K49" s="22" t="s">
        <v>2532</v>
      </c>
      <c r="L49" s="22">
        <v>240605</v>
      </c>
      <c r="M49" s="22">
        <v>6676517</v>
      </c>
    </row>
    <row r="50" spans="7:13" x14ac:dyDescent="0.3">
      <c r="G50" s="22" t="s">
        <v>2559</v>
      </c>
      <c r="H50" s="22" t="s">
        <v>147</v>
      </c>
      <c r="I50" s="22" t="s">
        <v>2476</v>
      </c>
      <c r="J50" s="22"/>
      <c r="K50" s="22" t="s">
        <v>2531</v>
      </c>
      <c r="L50" s="22">
        <v>240605</v>
      </c>
      <c r="M50" s="22">
        <v>6676515</v>
      </c>
    </row>
    <row r="51" spans="7:13" x14ac:dyDescent="0.3">
      <c r="G51" s="22"/>
      <c r="H51" s="22" t="s">
        <v>220</v>
      </c>
      <c r="I51" s="22" t="s">
        <v>2476</v>
      </c>
      <c r="J51" s="22" t="s">
        <v>2535</v>
      </c>
      <c r="K51" s="22" t="s">
        <v>2531</v>
      </c>
      <c r="L51" s="22">
        <v>188206</v>
      </c>
      <c r="M51" s="22">
        <v>6778742</v>
      </c>
    </row>
    <row r="52" spans="7:13" x14ac:dyDescent="0.3">
      <c r="G52" s="22"/>
      <c r="H52" s="22" t="s">
        <v>176</v>
      </c>
      <c r="I52" s="22" t="s">
        <v>2476</v>
      </c>
      <c r="J52" s="22" t="s">
        <v>2535</v>
      </c>
      <c r="K52" s="22" t="s">
        <v>2531</v>
      </c>
      <c r="L52" s="22">
        <v>236158</v>
      </c>
      <c r="M52" s="22">
        <v>6798036</v>
      </c>
    </row>
    <row r="53" spans="7:13" x14ac:dyDescent="0.3">
      <c r="G53" s="22"/>
      <c r="H53" s="22" t="s">
        <v>57</v>
      </c>
      <c r="I53" s="22" t="s">
        <v>2476</v>
      </c>
      <c r="J53" s="22"/>
      <c r="K53" s="22" t="s">
        <v>2531</v>
      </c>
      <c r="L53" s="22">
        <v>247689</v>
      </c>
      <c r="M53" s="22">
        <v>6641285</v>
      </c>
    </row>
    <row r="54" spans="7:13" x14ac:dyDescent="0.3">
      <c r="G54" s="22"/>
      <c r="H54" s="22" t="s">
        <v>192</v>
      </c>
      <c r="I54" s="22" t="s">
        <v>2476</v>
      </c>
      <c r="J54" s="22"/>
      <c r="K54" s="22" t="s">
        <v>2531</v>
      </c>
      <c r="L54" s="22">
        <v>234628</v>
      </c>
      <c r="M54" s="22">
        <v>6834396</v>
      </c>
    </row>
    <row r="55" spans="7:13" x14ac:dyDescent="0.3">
      <c r="G55" s="22"/>
      <c r="H55" s="22" t="s">
        <v>2564</v>
      </c>
      <c r="I55" s="22" t="s">
        <v>2476</v>
      </c>
      <c r="J55" s="22" t="s">
        <v>2535</v>
      </c>
      <c r="K55" s="22" t="s">
        <v>2531</v>
      </c>
      <c r="L55" s="22">
        <v>274204</v>
      </c>
      <c r="M55" s="22">
        <v>6744531</v>
      </c>
    </row>
    <row r="56" spans="7:13" x14ac:dyDescent="0.3">
      <c r="G56" s="22"/>
      <c r="H56" s="22" t="s">
        <v>171</v>
      </c>
      <c r="I56" s="22" t="s">
        <v>2476</v>
      </c>
      <c r="J56" s="22" t="s">
        <v>2535</v>
      </c>
      <c r="K56" s="22" t="s">
        <v>2531</v>
      </c>
      <c r="L56" s="22">
        <v>256221</v>
      </c>
      <c r="M56" s="22">
        <v>6786994</v>
      </c>
    </row>
    <row r="57" spans="7:13" x14ac:dyDescent="0.3">
      <c r="G57" s="22"/>
      <c r="H57" s="22" t="s">
        <v>80</v>
      </c>
      <c r="I57" s="22" t="s">
        <v>2476</v>
      </c>
      <c r="J57" s="22"/>
      <c r="K57" s="22" t="s">
        <v>2531</v>
      </c>
      <c r="L57" s="22">
        <v>254166</v>
      </c>
      <c r="M57" s="22">
        <v>6647842</v>
      </c>
    </row>
    <row r="58" spans="7:13" x14ac:dyDescent="0.3">
      <c r="G58" s="22"/>
      <c r="H58" s="22" t="s">
        <v>98</v>
      </c>
      <c r="I58" s="22" t="s">
        <v>2476</v>
      </c>
      <c r="J58" s="22"/>
      <c r="K58" s="22" t="s">
        <v>2531</v>
      </c>
      <c r="L58" s="22">
        <v>257549</v>
      </c>
      <c r="M58" s="22">
        <v>6662227</v>
      </c>
    </row>
    <row r="59" spans="7:13" x14ac:dyDescent="0.3">
      <c r="G59" s="22"/>
      <c r="H59" s="22" t="s">
        <v>183</v>
      </c>
      <c r="I59" s="22" t="s">
        <v>2476</v>
      </c>
      <c r="J59" s="22" t="s">
        <v>2535</v>
      </c>
      <c r="K59" s="22" t="s">
        <v>2531</v>
      </c>
      <c r="L59" s="22">
        <v>213503</v>
      </c>
      <c r="M59" s="22">
        <v>6837889</v>
      </c>
    </row>
    <row r="60" spans="7:13" x14ac:dyDescent="0.3">
      <c r="G60" s="22"/>
      <c r="H60" s="22" t="s">
        <v>214</v>
      </c>
      <c r="I60" s="22" t="s">
        <v>2476</v>
      </c>
      <c r="J60" s="22" t="s">
        <v>2535</v>
      </c>
      <c r="K60" s="22" t="s">
        <v>2531</v>
      </c>
      <c r="L60" s="22">
        <v>197211</v>
      </c>
      <c r="M60" s="22">
        <v>6782236</v>
      </c>
    </row>
    <row r="61" spans="7:13" x14ac:dyDescent="0.3">
      <c r="G61" s="22"/>
      <c r="H61" s="22" t="s">
        <v>86</v>
      </c>
      <c r="I61" s="22" t="s">
        <v>2476</v>
      </c>
      <c r="J61" s="22"/>
      <c r="K61" s="22" t="s">
        <v>2531</v>
      </c>
      <c r="L61" s="22">
        <v>255616</v>
      </c>
      <c r="M61" s="22">
        <v>6648764</v>
      </c>
    </row>
    <row r="62" spans="7:13" x14ac:dyDescent="0.3">
      <c r="G62" s="22" t="s">
        <v>2572</v>
      </c>
      <c r="H62" s="22" t="s">
        <v>149</v>
      </c>
      <c r="I62" s="22" t="s">
        <v>2532</v>
      </c>
      <c r="J62" s="22"/>
      <c r="K62" s="22" t="s">
        <v>2532</v>
      </c>
      <c r="L62" s="22">
        <v>240370</v>
      </c>
      <c r="M62" s="22">
        <v>6676319</v>
      </c>
    </row>
    <row r="63" spans="7:13" x14ac:dyDescent="0.3">
      <c r="G63" s="22" t="s">
        <v>2571</v>
      </c>
      <c r="H63" s="22" t="s">
        <v>149</v>
      </c>
      <c r="I63" s="22" t="s">
        <v>2532</v>
      </c>
      <c r="J63" s="22"/>
      <c r="K63" s="22" t="s">
        <v>2532</v>
      </c>
      <c r="L63" s="22">
        <v>240363</v>
      </c>
      <c r="M63" s="22">
        <v>6676305</v>
      </c>
    </row>
    <row r="64" spans="7:13" x14ac:dyDescent="0.3">
      <c r="G64" s="22" t="s">
        <v>2569</v>
      </c>
      <c r="H64" s="22" t="s">
        <v>149</v>
      </c>
      <c r="I64" s="22" t="s">
        <v>2532</v>
      </c>
      <c r="J64" s="22"/>
      <c r="K64" s="22" t="s">
        <v>2532</v>
      </c>
      <c r="L64" s="22">
        <v>240386</v>
      </c>
      <c r="M64" s="22">
        <v>6676305</v>
      </c>
    </row>
    <row r="65" spans="7:13" x14ac:dyDescent="0.3">
      <c r="G65" s="22" t="s">
        <v>2570</v>
      </c>
      <c r="H65" s="22" t="s">
        <v>149</v>
      </c>
      <c r="I65" s="22" t="s">
        <v>2532</v>
      </c>
      <c r="J65" s="22"/>
      <c r="K65" s="22" t="s">
        <v>2532</v>
      </c>
      <c r="L65" s="22">
        <v>240373</v>
      </c>
      <c r="M65" s="22">
        <v>6676290</v>
      </c>
    </row>
    <row r="66" spans="7:13" x14ac:dyDescent="0.3">
      <c r="G66" s="22" t="s">
        <v>2568</v>
      </c>
      <c r="H66" s="22" t="s">
        <v>149</v>
      </c>
      <c r="I66" s="22" t="s">
        <v>2532</v>
      </c>
      <c r="J66" s="22"/>
      <c r="K66" s="22" t="s">
        <v>2532</v>
      </c>
      <c r="L66" s="22">
        <v>240390</v>
      </c>
      <c r="M66" s="22">
        <v>6676312</v>
      </c>
    </row>
    <row r="67" spans="7:13" x14ac:dyDescent="0.3">
      <c r="G67" s="22" t="s">
        <v>2573</v>
      </c>
      <c r="H67" s="22" t="s">
        <v>149</v>
      </c>
      <c r="I67" s="22" t="s">
        <v>2532</v>
      </c>
      <c r="J67" s="22"/>
      <c r="K67" s="22" t="s">
        <v>2532</v>
      </c>
      <c r="L67" s="22">
        <v>240374</v>
      </c>
      <c r="M67" s="22">
        <v>6676331</v>
      </c>
    </row>
    <row r="68" spans="7:13" x14ac:dyDescent="0.3">
      <c r="G68" s="22" t="s">
        <v>2567</v>
      </c>
      <c r="H68" s="22" t="s">
        <v>149</v>
      </c>
      <c r="I68" s="22" t="s">
        <v>2532</v>
      </c>
      <c r="J68" s="22"/>
      <c r="K68" s="22" t="s">
        <v>2532</v>
      </c>
      <c r="L68" s="22">
        <v>240387</v>
      </c>
      <c r="M68" s="22">
        <v>6676317</v>
      </c>
    </row>
    <row r="69" spans="7:13" x14ac:dyDescent="0.3">
      <c r="G69" s="22" t="s">
        <v>2566</v>
      </c>
      <c r="H69" s="22" t="s">
        <v>149</v>
      </c>
      <c r="I69" s="22" t="s">
        <v>2532</v>
      </c>
      <c r="J69" s="22"/>
      <c r="K69" s="22" t="s">
        <v>2532</v>
      </c>
      <c r="L69" s="22">
        <v>240384</v>
      </c>
      <c r="M69" s="22">
        <v>6676323</v>
      </c>
    </row>
    <row r="70" spans="7:13" x14ac:dyDescent="0.3">
      <c r="G70" s="22" t="s">
        <v>2565</v>
      </c>
      <c r="H70" s="22" t="s">
        <v>149</v>
      </c>
      <c r="I70" s="22" t="s">
        <v>2476</v>
      </c>
      <c r="J70" s="22" t="s">
        <v>2545</v>
      </c>
      <c r="K70" s="22" t="s">
        <v>2531</v>
      </c>
      <c r="L70" s="22">
        <v>240382</v>
      </c>
      <c r="M70" s="22">
        <v>6676314</v>
      </c>
    </row>
    <row r="71" spans="7:13" x14ac:dyDescent="0.3">
      <c r="G71" s="22"/>
      <c r="H71" s="22" t="s">
        <v>50</v>
      </c>
      <c r="I71" s="22" t="s">
        <v>2476</v>
      </c>
      <c r="J71" s="22"/>
      <c r="K71" s="22" t="s">
        <v>2531</v>
      </c>
      <c r="L71" s="22">
        <v>250747</v>
      </c>
      <c r="M71" s="22">
        <v>6644810</v>
      </c>
    </row>
    <row r="72" spans="7:13" x14ac:dyDescent="0.3">
      <c r="G72" s="22" t="s">
        <v>2574</v>
      </c>
      <c r="H72" s="22" t="s">
        <v>144</v>
      </c>
      <c r="I72" s="22" t="s">
        <v>2532</v>
      </c>
      <c r="J72" s="22"/>
      <c r="K72" s="22" t="s">
        <v>2532</v>
      </c>
      <c r="L72" s="22">
        <v>240242</v>
      </c>
      <c r="M72" s="22">
        <v>6675114</v>
      </c>
    </row>
    <row r="73" spans="7:13" x14ac:dyDescent="0.3">
      <c r="G73" s="22" t="s">
        <v>2575</v>
      </c>
      <c r="H73" s="22" t="s">
        <v>144</v>
      </c>
      <c r="I73" s="22" t="s">
        <v>2532</v>
      </c>
      <c r="J73" s="22"/>
      <c r="K73" s="22" t="s">
        <v>2532</v>
      </c>
      <c r="L73" s="22">
        <v>240241</v>
      </c>
      <c r="M73" s="22">
        <v>6675110</v>
      </c>
    </row>
    <row r="74" spans="7:13" x14ac:dyDescent="0.3">
      <c r="G74" s="22" t="s">
        <v>2576</v>
      </c>
      <c r="H74" s="22" t="s">
        <v>144</v>
      </c>
      <c r="I74" s="22" t="s">
        <v>2476</v>
      </c>
      <c r="J74" s="22"/>
      <c r="K74" s="22" t="s">
        <v>2531</v>
      </c>
      <c r="L74" s="22">
        <v>240242</v>
      </c>
      <c r="M74" s="53">
        <v>6675118</v>
      </c>
    </row>
  </sheetData>
  <sortState xmlns:xlrd2="http://schemas.microsoft.com/office/spreadsheetml/2017/richdata2" ref="A2:D41">
    <sortCondition ref="B2:B41"/>
  </sortState>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335"/>
  <sheetViews>
    <sheetView workbookViewId="0"/>
  </sheetViews>
  <sheetFormatPr defaultRowHeight="14.4" x14ac:dyDescent="0.3"/>
  <cols>
    <col min="1" max="1" width="24" customWidth="1"/>
  </cols>
  <sheetData>
    <row r="1" spans="1:5" x14ac:dyDescent="0.3">
      <c r="A1" s="1" t="s">
        <v>2685</v>
      </c>
    </row>
    <row r="2" spans="1:5" x14ac:dyDescent="0.3">
      <c r="A2" s="22" t="s">
        <v>2</v>
      </c>
      <c r="B2" s="22" t="s">
        <v>1145</v>
      </c>
      <c r="C2" s="22" t="s">
        <v>2529</v>
      </c>
      <c r="D2" s="22" t="s">
        <v>2530</v>
      </c>
      <c r="E2" s="55" t="s">
        <v>2693</v>
      </c>
    </row>
    <row r="3" spans="1:5" x14ac:dyDescent="0.3">
      <c r="A3" s="22" t="s">
        <v>2484</v>
      </c>
      <c r="B3" s="22" t="s">
        <v>1178</v>
      </c>
      <c r="C3" s="22">
        <v>250442</v>
      </c>
      <c r="D3" s="22">
        <v>6689302</v>
      </c>
      <c r="E3">
        <v>5</v>
      </c>
    </row>
    <row r="4" spans="1:5" x14ac:dyDescent="0.3">
      <c r="A4" s="22" t="s">
        <v>2484</v>
      </c>
      <c r="B4" s="22" t="s">
        <v>1179</v>
      </c>
      <c r="C4" s="22">
        <v>250440</v>
      </c>
      <c r="D4" s="22">
        <v>6689300</v>
      </c>
      <c r="E4">
        <v>5</v>
      </c>
    </row>
    <row r="5" spans="1:5" x14ac:dyDescent="0.3">
      <c r="A5" s="22" t="s">
        <v>2484</v>
      </c>
      <c r="B5" s="22" t="s">
        <v>1181</v>
      </c>
      <c r="C5" s="22">
        <v>250436</v>
      </c>
      <c r="D5" s="22">
        <v>6689301</v>
      </c>
      <c r="E5">
        <v>5</v>
      </c>
    </row>
    <row r="6" spans="1:5" x14ac:dyDescent="0.3">
      <c r="A6" s="22" t="s">
        <v>2484</v>
      </c>
      <c r="B6" s="22" t="s">
        <v>1183</v>
      </c>
      <c r="C6" s="22">
        <v>250441</v>
      </c>
      <c r="D6" s="22">
        <v>6689302</v>
      </c>
      <c r="E6">
        <v>5</v>
      </c>
    </row>
    <row r="7" spans="1:5" x14ac:dyDescent="0.3">
      <c r="A7" s="22" t="s">
        <v>2484</v>
      </c>
      <c r="B7" s="22" t="s">
        <v>1184</v>
      </c>
      <c r="C7" s="22">
        <v>250433</v>
      </c>
      <c r="D7" s="22">
        <v>6689300</v>
      </c>
      <c r="E7">
        <v>5</v>
      </c>
    </row>
    <row r="8" spans="1:5" x14ac:dyDescent="0.3">
      <c r="A8" s="22" t="s">
        <v>2484</v>
      </c>
      <c r="B8" s="22" t="s">
        <v>1180</v>
      </c>
      <c r="C8" s="22">
        <v>250433</v>
      </c>
      <c r="D8" s="22">
        <v>6689300</v>
      </c>
      <c r="E8">
        <v>5</v>
      </c>
    </row>
    <row r="9" spans="1:5" x14ac:dyDescent="0.3">
      <c r="A9" s="22" t="s">
        <v>2484</v>
      </c>
      <c r="B9" s="22" t="s">
        <v>1185</v>
      </c>
      <c r="C9" s="22">
        <v>250443</v>
      </c>
      <c r="D9" s="22">
        <v>6689302</v>
      </c>
      <c r="E9">
        <v>5</v>
      </c>
    </row>
    <row r="10" spans="1:5" x14ac:dyDescent="0.3">
      <c r="A10" s="22" t="s">
        <v>2484</v>
      </c>
      <c r="B10" s="22" t="s">
        <v>1176</v>
      </c>
      <c r="C10" s="22">
        <v>250440</v>
      </c>
      <c r="D10" s="22">
        <v>6689301</v>
      </c>
      <c r="E10">
        <v>5</v>
      </c>
    </row>
    <row r="11" spans="1:5" x14ac:dyDescent="0.3">
      <c r="A11" s="22" t="s">
        <v>2484</v>
      </c>
      <c r="B11" s="22" t="s">
        <v>1177</v>
      </c>
      <c r="C11" s="22">
        <v>250443</v>
      </c>
      <c r="D11" s="22">
        <v>6689304</v>
      </c>
      <c r="E11">
        <v>5</v>
      </c>
    </row>
    <row r="12" spans="1:5" x14ac:dyDescent="0.3">
      <c r="A12" s="22" t="s">
        <v>2484</v>
      </c>
      <c r="B12" s="22" t="s">
        <v>1174</v>
      </c>
      <c r="C12" s="22">
        <v>250442</v>
      </c>
      <c r="D12" s="22">
        <v>6689303</v>
      </c>
      <c r="E12">
        <v>5</v>
      </c>
    </row>
    <row r="13" spans="1:5" x14ac:dyDescent="0.3">
      <c r="A13" s="22" t="s">
        <v>127</v>
      </c>
      <c r="B13" s="22" t="s">
        <v>2577</v>
      </c>
      <c r="C13" s="22">
        <v>240853</v>
      </c>
      <c r="D13" s="22">
        <v>6680869</v>
      </c>
      <c r="E13">
        <v>5</v>
      </c>
    </row>
    <row r="14" spans="1:5" x14ac:dyDescent="0.3">
      <c r="A14" s="22" t="s">
        <v>127</v>
      </c>
      <c r="B14" s="22" t="s">
        <v>2578</v>
      </c>
      <c r="C14" s="22">
        <v>240851</v>
      </c>
      <c r="D14" s="22">
        <v>6680864</v>
      </c>
      <c r="E14">
        <v>5</v>
      </c>
    </row>
    <row r="15" spans="1:5" x14ac:dyDescent="0.3">
      <c r="A15" s="22" t="s">
        <v>127</v>
      </c>
      <c r="B15" s="22" t="s">
        <v>2579</v>
      </c>
      <c r="C15" s="22">
        <v>240842</v>
      </c>
      <c r="D15" s="22">
        <v>6680861</v>
      </c>
      <c r="E15">
        <v>5</v>
      </c>
    </row>
    <row r="16" spans="1:5" x14ac:dyDescent="0.3">
      <c r="A16" s="22" t="s">
        <v>127</v>
      </c>
      <c r="B16" s="22" t="s">
        <v>2580</v>
      </c>
      <c r="C16" s="22">
        <v>240851</v>
      </c>
      <c r="D16" s="22">
        <v>6680866</v>
      </c>
      <c r="E16">
        <v>5</v>
      </c>
    </row>
    <row r="17" spans="1:5" x14ac:dyDescent="0.3">
      <c r="A17" s="22" t="s">
        <v>127</v>
      </c>
      <c r="B17" s="22" t="s">
        <v>2581</v>
      </c>
      <c r="C17" s="22">
        <v>240844</v>
      </c>
      <c r="D17" s="22">
        <v>6680863</v>
      </c>
      <c r="E17">
        <v>5</v>
      </c>
    </row>
    <row r="18" spans="1:5" x14ac:dyDescent="0.3">
      <c r="A18" s="22" t="s">
        <v>127</v>
      </c>
      <c r="B18" s="22" t="s">
        <v>2582</v>
      </c>
      <c r="C18" s="22">
        <v>240842</v>
      </c>
      <c r="D18" s="22">
        <v>6680863</v>
      </c>
      <c r="E18">
        <v>5</v>
      </c>
    </row>
    <row r="19" spans="1:5" x14ac:dyDescent="0.3">
      <c r="A19" s="22" t="s">
        <v>127</v>
      </c>
      <c r="B19" s="22" t="s">
        <v>2583</v>
      </c>
      <c r="C19" s="22">
        <v>240838</v>
      </c>
      <c r="D19" s="22">
        <v>6680858</v>
      </c>
      <c r="E19">
        <v>5</v>
      </c>
    </row>
    <row r="20" spans="1:5" x14ac:dyDescent="0.3">
      <c r="A20" s="22" t="s">
        <v>127</v>
      </c>
      <c r="B20" s="22" t="s">
        <v>2584</v>
      </c>
      <c r="C20" s="22">
        <v>240834</v>
      </c>
      <c r="D20" s="22">
        <v>6680857</v>
      </c>
      <c r="E20">
        <v>5</v>
      </c>
    </row>
    <row r="21" spans="1:5" x14ac:dyDescent="0.3">
      <c r="A21" s="22" t="s">
        <v>205</v>
      </c>
      <c r="B21" s="22" t="s">
        <v>1883</v>
      </c>
      <c r="C21" s="22">
        <v>226441</v>
      </c>
      <c r="D21" s="22">
        <v>6756764</v>
      </c>
      <c r="E21">
        <v>5</v>
      </c>
    </row>
    <row r="22" spans="1:5" x14ac:dyDescent="0.3">
      <c r="A22" s="22" t="s">
        <v>205</v>
      </c>
      <c r="B22" s="22" t="s">
        <v>1884</v>
      </c>
      <c r="C22" s="22">
        <v>226441</v>
      </c>
      <c r="D22" s="22">
        <v>6756765</v>
      </c>
      <c r="E22">
        <v>5</v>
      </c>
    </row>
    <row r="23" spans="1:5" x14ac:dyDescent="0.3">
      <c r="A23" s="22" t="s">
        <v>205</v>
      </c>
      <c r="B23" s="22" t="s">
        <v>1885</v>
      </c>
      <c r="C23" s="22">
        <v>226441</v>
      </c>
      <c r="D23" s="22">
        <v>6756768</v>
      </c>
      <c r="E23">
        <v>5</v>
      </c>
    </row>
    <row r="24" spans="1:5" x14ac:dyDescent="0.3">
      <c r="A24" s="22" t="s">
        <v>205</v>
      </c>
      <c r="B24" s="22" t="s">
        <v>2585</v>
      </c>
      <c r="C24" s="22">
        <v>226445</v>
      </c>
      <c r="D24" s="22">
        <v>6756763</v>
      </c>
      <c r="E24">
        <v>5</v>
      </c>
    </row>
    <row r="25" spans="1:5" x14ac:dyDescent="0.3">
      <c r="A25" s="22" t="s">
        <v>205</v>
      </c>
      <c r="B25" s="22" t="s">
        <v>1888</v>
      </c>
      <c r="C25" s="22">
        <v>226439</v>
      </c>
      <c r="D25" s="22">
        <v>6756762</v>
      </c>
      <c r="E25">
        <v>5</v>
      </c>
    </row>
    <row r="26" spans="1:5" x14ac:dyDescent="0.3">
      <c r="A26" s="22" t="s">
        <v>205</v>
      </c>
      <c r="B26" s="22" t="s">
        <v>2586</v>
      </c>
      <c r="C26" s="22">
        <v>226446</v>
      </c>
      <c r="D26" s="22">
        <v>6756759</v>
      </c>
      <c r="E26">
        <v>5</v>
      </c>
    </row>
    <row r="27" spans="1:5" x14ac:dyDescent="0.3">
      <c r="A27" s="22" t="s">
        <v>205</v>
      </c>
      <c r="B27" s="22" t="s">
        <v>2587</v>
      </c>
      <c r="C27" s="22">
        <v>226446</v>
      </c>
      <c r="D27" s="22">
        <v>6756759</v>
      </c>
      <c r="E27">
        <v>5</v>
      </c>
    </row>
    <row r="28" spans="1:5" x14ac:dyDescent="0.3">
      <c r="A28" s="22" t="s">
        <v>205</v>
      </c>
      <c r="B28" s="22" t="s">
        <v>2588</v>
      </c>
      <c r="C28" s="22">
        <v>226440</v>
      </c>
      <c r="D28" s="22">
        <v>6756759</v>
      </c>
      <c r="E28">
        <v>5</v>
      </c>
    </row>
    <row r="29" spans="1:5" x14ac:dyDescent="0.3">
      <c r="A29" s="22" t="s">
        <v>205</v>
      </c>
      <c r="B29" s="22" t="s">
        <v>1892</v>
      </c>
      <c r="C29" s="22">
        <v>226436</v>
      </c>
      <c r="D29" s="22">
        <v>6756754</v>
      </c>
      <c r="E29">
        <v>5</v>
      </c>
    </row>
    <row r="30" spans="1:5" x14ac:dyDescent="0.3">
      <c r="A30" s="22" t="s">
        <v>205</v>
      </c>
      <c r="B30" s="22" t="s">
        <v>1887</v>
      </c>
      <c r="C30" s="22">
        <v>226439</v>
      </c>
      <c r="D30" s="22">
        <v>6756762</v>
      </c>
      <c r="E30">
        <v>5</v>
      </c>
    </row>
    <row r="31" spans="1:5" x14ac:dyDescent="0.3">
      <c r="A31" s="22" t="s">
        <v>139</v>
      </c>
      <c r="B31" s="22" t="s">
        <v>2589</v>
      </c>
      <c r="C31" s="22">
        <v>240272</v>
      </c>
      <c r="D31" s="22">
        <v>6674966</v>
      </c>
      <c r="E31">
        <v>5</v>
      </c>
    </row>
    <row r="32" spans="1:5" x14ac:dyDescent="0.3">
      <c r="A32" s="22" t="s">
        <v>139</v>
      </c>
      <c r="B32" s="22" t="s">
        <v>2590</v>
      </c>
      <c r="C32" s="22">
        <v>240273</v>
      </c>
      <c r="D32" s="22">
        <v>6674967</v>
      </c>
      <c r="E32">
        <v>5</v>
      </c>
    </row>
    <row r="33" spans="1:5" x14ac:dyDescent="0.3">
      <c r="A33" s="22" t="s">
        <v>139</v>
      </c>
      <c r="B33" s="22" t="s">
        <v>2591</v>
      </c>
      <c r="C33" s="22">
        <v>240277</v>
      </c>
      <c r="D33" s="22">
        <v>6674966</v>
      </c>
      <c r="E33">
        <v>5</v>
      </c>
    </row>
    <row r="34" spans="1:5" x14ac:dyDescent="0.3">
      <c r="A34" s="22" t="s">
        <v>139</v>
      </c>
      <c r="B34" s="22" t="s">
        <v>2592</v>
      </c>
      <c r="C34" s="22">
        <v>240279</v>
      </c>
      <c r="D34" s="22">
        <v>6674965</v>
      </c>
      <c r="E34">
        <v>5</v>
      </c>
    </row>
    <row r="35" spans="1:5" x14ac:dyDescent="0.3">
      <c r="A35" s="22" t="s">
        <v>139</v>
      </c>
      <c r="B35" s="22" t="s">
        <v>2593</v>
      </c>
      <c r="C35" s="22">
        <v>240272</v>
      </c>
      <c r="D35" s="22">
        <v>6674959</v>
      </c>
      <c r="E35">
        <v>5</v>
      </c>
    </row>
    <row r="36" spans="1:5" x14ac:dyDescent="0.3">
      <c r="A36" s="22" t="s">
        <v>139</v>
      </c>
      <c r="B36" s="22" t="s">
        <v>2594</v>
      </c>
      <c r="C36" s="22">
        <v>240272</v>
      </c>
      <c r="D36" s="22">
        <v>6674958</v>
      </c>
      <c r="E36">
        <v>5</v>
      </c>
    </row>
    <row r="37" spans="1:5" x14ac:dyDescent="0.3">
      <c r="A37" s="22" t="s">
        <v>139</v>
      </c>
      <c r="B37" s="22" t="s">
        <v>2595</v>
      </c>
      <c r="C37" s="22">
        <v>240273</v>
      </c>
      <c r="D37" s="22">
        <v>6674956</v>
      </c>
      <c r="E37">
        <v>5</v>
      </c>
    </row>
    <row r="38" spans="1:5" x14ac:dyDescent="0.3">
      <c r="A38" s="22" t="s">
        <v>139</v>
      </c>
      <c r="B38" s="22" t="s">
        <v>2596</v>
      </c>
      <c r="C38" s="22">
        <v>240273</v>
      </c>
      <c r="D38" s="22">
        <v>6674957</v>
      </c>
      <c r="E38">
        <v>5</v>
      </c>
    </row>
    <row r="39" spans="1:5" x14ac:dyDescent="0.3">
      <c r="A39" s="22" t="s">
        <v>139</v>
      </c>
      <c r="B39" s="22" t="s">
        <v>2597</v>
      </c>
      <c r="C39" s="22">
        <v>240267</v>
      </c>
      <c r="D39" s="22">
        <v>6674947</v>
      </c>
      <c r="E39">
        <v>5</v>
      </c>
    </row>
    <row r="40" spans="1:5" x14ac:dyDescent="0.3">
      <c r="A40" s="22" t="s">
        <v>139</v>
      </c>
      <c r="B40" s="22" t="s">
        <v>2598</v>
      </c>
      <c r="C40" s="22">
        <v>240268</v>
      </c>
      <c r="D40" s="22">
        <v>6674948</v>
      </c>
      <c r="E40">
        <v>5</v>
      </c>
    </row>
    <row r="41" spans="1:5" x14ac:dyDescent="0.3">
      <c r="A41" s="22" t="s">
        <v>139</v>
      </c>
      <c r="B41" s="22" t="s">
        <v>2599</v>
      </c>
      <c r="C41" s="22">
        <v>240264</v>
      </c>
      <c r="D41" s="22">
        <v>6674936</v>
      </c>
      <c r="E41">
        <v>5</v>
      </c>
    </row>
    <row r="42" spans="1:5" x14ac:dyDescent="0.3">
      <c r="A42" s="22" t="s">
        <v>139</v>
      </c>
      <c r="B42" s="22" t="s">
        <v>2600</v>
      </c>
      <c r="C42" s="22">
        <v>240265</v>
      </c>
      <c r="D42" s="22">
        <v>6674937</v>
      </c>
      <c r="E42">
        <v>5</v>
      </c>
    </row>
    <row r="43" spans="1:5" x14ac:dyDescent="0.3">
      <c r="A43" s="22" t="s">
        <v>139</v>
      </c>
      <c r="B43" s="22" t="s">
        <v>2601</v>
      </c>
      <c r="C43" s="22">
        <v>240265</v>
      </c>
      <c r="D43" s="22">
        <v>6674938</v>
      </c>
      <c r="E43">
        <v>5</v>
      </c>
    </row>
    <row r="44" spans="1:5" x14ac:dyDescent="0.3">
      <c r="A44" s="22" t="s">
        <v>139</v>
      </c>
      <c r="B44" s="22" t="s">
        <v>2602</v>
      </c>
      <c r="C44" s="22">
        <v>240264</v>
      </c>
      <c r="D44" s="22">
        <v>6674937</v>
      </c>
      <c r="E44">
        <v>5</v>
      </c>
    </row>
    <row r="45" spans="1:5" x14ac:dyDescent="0.3">
      <c r="A45" s="22" t="s">
        <v>139</v>
      </c>
      <c r="B45" s="22" t="s">
        <v>2603</v>
      </c>
      <c r="C45" s="22">
        <v>240266</v>
      </c>
      <c r="D45" s="22">
        <v>6674940</v>
      </c>
      <c r="E45">
        <v>5</v>
      </c>
    </row>
    <row r="46" spans="1:5" x14ac:dyDescent="0.3">
      <c r="A46" s="22" t="s">
        <v>139</v>
      </c>
      <c r="B46" s="22" t="s">
        <v>2604</v>
      </c>
      <c r="C46" s="22">
        <v>240265</v>
      </c>
      <c r="D46" s="22">
        <v>6674939</v>
      </c>
      <c r="E46">
        <v>5</v>
      </c>
    </row>
    <row r="47" spans="1:5" x14ac:dyDescent="0.3">
      <c r="A47" s="22" t="s">
        <v>139</v>
      </c>
      <c r="B47" s="22" t="s">
        <v>2605</v>
      </c>
      <c r="C47" s="22">
        <v>240265</v>
      </c>
      <c r="D47" s="22">
        <v>6674941</v>
      </c>
      <c r="E47">
        <v>5</v>
      </c>
    </row>
    <row r="48" spans="1:5" x14ac:dyDescent="0.3">
      <c r="A48" s="22" t="s">
        <v>139</v>
      </c>
      <c r="B48" s="22" t="s">
        <v>2606</v>
      </c>
      <c r="C48" s="22">
        <v>240266</v>
      </c>
      <c r="D48" s="22">
        <v>6674942</v>
      </c>
      <c r="E48">
        <v>5</v>
      </c>
    </row>
    <row r="49" spans="1:5" x14ac:dyDescent="0.3">
      <c r="A49" s="22" t="s">
        <v>139</v>
      </c>
      <c r="B49" s="22" t="s">
        <v>2607</v>
      </c>
      <c r="C49" s="22">
        <v>240270</v>
      </c>
      <c r="D49" s="22">
        <v>6674961</v>
      </c>
      <c r="E49">
        <v>5</v>
      </c>
    </row>
    <row r="50" spans="1:5" x14ac:dyDescent="0.3">
      <c r="A50" s="22" t="s">
        <v>139</v>
      </c>
      <c r="B50" s="22" t="s">
        <v>2608</v>
      </c>
      <c r="C50" s="22">
        <v>240269</v>
      </c>
      <c r="D50" s="22">
        <v>6674963</v>
      </c>
      <c r="E50">
        <v>5</v>
      </c>
    </row>
    <row r="51" spans="1:5" x14ac:dyDescent="0.3">
      <c r="A51" s="22" t="s">
        <v>164</v>
      </c>
      <c r="B51" s="22" t="s">
        <v>2609</v>
      </c>
      <c r="C51" s="22">
        <v>255531</v>
      </c>
      <c r="D51" s="22">
        <v>6782911</v>
      </c>
      <c r="E51">
        <v>5</v>
      </c>
    </row>
    <row r="52" spans="1:5" x14ac:dyDescent="0.3">
      <c r="A52" s="22" t="s">
        <v>164</v>
      </c>
      <c r="B52" s="22" t="s">
        <v>1875</v>
      </c>
      <c r="C52" s="22">
        <v>255525</v>
      </c>
      <c r="D52" s="22">
        <v>6782915</v>
      </c>
      <c r="E52">
        <v>5</v>
      </c>
    </row>
    <row r="53" spans="1:5" x14ac:dyDescent="0.3">
      <c r="A53" s="22" t="s">
        <v>164</v>
      </c>
      <c r="B53" s="22" t="s">
        <v>1873</v>
      </c>
      <c r="C53" s="22">
        <v>255523</v>
      </c>
      <c r="D53" s="22">
        <v>6782914</v>
      </c>
      <c r="E53">
        <v>5</v>
      </c>
    </row>
    <row r="54" spans="1:5" x14ac:dyDescent="0.3">
      <c r="A54" s="22" t="s">
        <v>164</v>
      </c>
      <c r="B54" s="22" t="s">
        <v>1882</v>
      </c>
      <c r="C54" s="22">
        <v>255528</v>
      </c>
      <c r="D54" s="22">
        <v>6782927</v>
      </c>
      <c r="E54">
        <v>5</v>
      </c>
    </row>
    <row r="55" spans="1:5" x14ac:dyDescent="0.3">
      <c r="A55" s="22" t="s">
        <v>164</v>
      </c>
      <c r="B55" s="22" t="s">
        <v>1881</v>
      </c>
      <c r="C55" s="22">
        <v>255528</v>
      </c>
      <c r="D55" s="22">
        <v>6782924</v>
      </c>
      <c r="E55">
        <v>5</v>
      </c>
    </row>
    <row r="56" spans="1:5" x14ac:dyDescent="0.3">
      <c r="A56" s="22" t="s">
        <v>164</v>
      </c>
      <c r="B56" s="22" t="s">
        <v>1878</v>
      </c>
      <c r="C56" s="22">
        <v>255522</v>
      </c>
      <c r="D56" s="22">
        <v>6782928</v>
      </c>
      <c r="E56">
        <v>5</v>
      </c>
    </row>
    <row r="57" spans="1:5" x14ac:dyDescent="0.3">
      <c r="A57" s="22" t="s">
        <v>164</v>
      </c>
      <c r="B57" s="22" t="s">
        <v>1879</v>
      </c>
      <c r="C57" s="22">
        <v>255527</v>
      </c>
      <c r="D57" s="22">
        <v>6782922</v>
      </c>
      <c r="E57">
        <v>5</v>
      </c>
    </row>
    <row r="58" spans="1:5" x14ac:dyDescent="0.3">
      <c r="A58" s="22" t="s">
        <v>164</v>
      </c>
      <c r="B58" s="22" t="s">
        <v>2610</v>
      </c>
      <c r="C58" s="22">
        <v>255537</v>
      </c>
      <c r="D58" s="22">
        <v>6782918</v>
      </c>
      <c r="E58">
        <v>5</v>
      </c>
    </row>
    <row r="59" spans="1:5" x14ac:dyDescent="0.3">
      <c r="A59" s="22" t="s">
        <v>164</v>
      </c>
      <c r="B59" s="22" t="s">
        <v>2611</v>
      </c>
      <c r="C59" s="22">
        <v>255535</v>
      </c>
      <c r="D59" s="22">
        <v>6782919</v>
      </c>
      <c r="E59">
        <v>5</v>
      </c>
    </row>
    <row r="60" spans="1:5" x14ac:dyDescent="0.3">
      <c r="A60" s="22" t="s">
        <v>164</v>
      </c>
      <c r="B60" s="22" t="s">
        <v>2612</v>
      </c>
      <c r="C60" s="22">
        <v>255532</v>
      </c>
      <c r="D60" s="22">
        <v>6782919</v>
      </c>
      <c r="E60">
        <v>5</v>
      </c>
    </row>
    <row r="61" spans="1:5" x14ac:dyDescent="0.3">
      <c r="A61" s="22" t="s">
        <v>104</v>
      </c>
      <c r="B61" s="22" t="s">
        <v>1260</v>
      </c>
      <c r="C61" s="22">
        <v>262987</v>
      </c>
      <c r="D61" s="22">
        <v>6646851</v>
      </c>
      <c r="E61">
        <v>5</v>
      </c>
    </row>
    <row r="62" spans="1:5" s="3" customFormat="1" x14ac:dyDescent="0.3">
      <c r="A62" s="22" t="s">
        <v>104</v>
      </c>
      <c r="B62" s="22" t="s">
        <v>1262</v>
      </c>
      <c r="C62" s="22">
        <v>262857</v>
      </c>
      <c r="D62" s="22">
        <v>6647065</v>
      </c>
      <c r="E62">
        <v>5</v>
      </c>
    </row>
    <row r="63" spans="1:5" s="3" customFormat="1" x14ac:dyDescent="0.3">
      <c r="A63" s="22" t="s">
        <v>104</v>
      </c>
      <c r="B63" s="22" t="s">
        <v>1263</v>
      </c>
      <c r="C63" s="22">
        <v>262950</v>
      </c>
      <c r="D63" s="22">
        <v>6646886</v>
      </c>
      <c r="E63">
        <v>5</v>
      </c>
    </row>
    <row r="64" spans="1:5" s="3" customFormat="1" x14ac:dyDescent="0.3">
      <c r="A64" s="22" t="s">
        <v>104</v>
      </c>
      <c r="B64" s="22" t="s">
        <v>1265</v>
      </c>
      <c r="C64" s="22">
        <v>262951</v>
      </c>
      <c r="D64" s="22">
        <v>6646897</v>
      </c>
      <c r="E64">
        <v>5</v>
      </c>
    </row>
    <row r="65" spans="1:5" s="3" customFormat="1" x14ac:dyDescent="0.3">
      <c r="A65" s="22" t="s">
        <v>104</v>
      </c>
      <c r="B65" s="22" t="s">
        <v>1267</v>
      </c>
      <c r="C65" s="22">
        <v>262942</v>
      </c>
      <c r="D65" s="22">
        <v>6646919</v>
      </c>
      <c r="E65">
        <v>5</v>
      </c>
    </row>
    <row r="66" spans="1:5" s="3" customFormat="1" x14ac:dyDescent="0.3">
      <c r="A66" s="22" t="s">
        <v>104</v>
      </c>
      <c r="B66" s="22" t="s">
        <v>1269</v>
      </c>
      <c r="C66" s="22">
        <v>262914</v>
      </c>
      <c r="D66" s="22">
        <v>6646965</v>
      </c>
      <c r="E66">
        <v>5</v>
      </c>
    </row>
    <row r="67" spans="1:5" s="3" customFormat="1" x14ac:dyDescent="0.3">
      <c r="A67" s="22" t="s">
        <v>104</v>
      </c>
      <c r="B67" s="22" t="s">
        <v>1270</v>
      </c>
      <c r="C67" s="22">
        <v>262881</v>
      </c>
      <c r="D67" s="22">
        <v>6647021</v>
      </c>
      <c r="E67">
        <v>5</v>
      </c>
    </row>
    <row r="68" spans="1:5" s="3" customFormat="1" x14ac:dyDescent="0.3">
      <c r="A68" s="22" t="s">
        <v>104</v>
      </c>
      <c r="B68" s="22" t="s">
        <v>1272</v>
      </c>
      <c r="C68" s="22">
        <v>262875</v>
      </c>
      <c r="D68" s="22">
        <v>6647027</v>
      </c>
      <c r="E68">
        <v>5</v>
      </c>
    </row>
    <row r="69" spans="1:5" s="3" customFormat="1" x14ac:dyDescent="0.3">
      <c r="A69" s="22" t="s">
        <v>104</v>
      </c>
      <c r="B69" s="22" t="s">
        <v>1274</v>
      </c>
      <c r="C69" s="22">
        <v>262873</v>
      </c>
      <c r="D69" s="22">
        <v>6647036</v>
      </c>
      <c r="E69">
        <v>5</v>
      </c>
    </row>
    <row r="70" spans="1:5" s="3" customFormat="1" x14ac:dyDescent="0.3">
      <c r="A70" s="22" t="s">
        <v>104</v>
      </c>
      <c r="B70" s="22" t="s">
        <v>1276</v>
      </c>
      <c r="C70" s="22">
        <v>262861</v>
      </c>
      <c r="D70" s="22">
        <v>6647058</v>
      </c>
      <c r="E70">
        <v>5</v>
      </c>
    </row>
    <row r="71" spans="1:5" s="3" customFormat="1" x14ac:dyDescent="0.3">
      <c r="A71" s="22" t="s">
        <v>28</v>
      </c>
      <c r="B71" s="22" t="s">
        <v>1300</v>
      </c>
      <c r="C71" s="22">
        <v>249564</v>
      </c>
      <c r="D71" s="22">
        <v>6698112</v>
      </c>
      <c r="E71">
        <v>5</v>
      </c>
    </row>
    <row r="72" spans="1:5" x14ac:dyDescent="0.3">
      <c r="A72" s="22" t="s">
        <v>28</v>
      </c>
      <c r="B72" s="22" t="s">
        <v>1309</v>
      </c>
      <c r="C72" s="22">
        <v>249561</v>
      </c>
      <c r="D72" s="22">
        <v>6698104</v>
      </c>
      <c r="E72">
        <v>5</v>
      </c>
    </row>
    <row r="73" spans="1:5" x14ac:dyDescent="0.3">
      <c r="A73" s="22" t="s">
        <v>28</v>
      </c>
      <c r="B73" s="22" t="s">
        <v>1310</v>
      </c>
      <c r="C73" s="22">
        <v>249563</v>
      </c>
      <c r="D73" s="22">
        <v>6698112</v>
      </c>
      <c r="E73">
        <v>5</v>
      </c>
    </row>
    <row r="74" spans="1:5" x14ac:dyDescent="0.3">
      <c r="A74" s="22" t="s">
        <v>28</v>
      </c>
      <c r="B74" s="22" t="s">
        <v>1307</v>
      </c>
      <c r="C74" s="22">
        <v>249561</v>
      </c>
      <c r="D74" s="22">
        <v>6698104</v>
      </c>
      <c r="E74">
        <v>5</v>
      </c>
    </row>
    <row r="75" spans="1:5" x14ac:dyDescent="0.3">
      <c r="A75" s="22" t="s">
        <v>28</v>
      </c>
      <c r="B75" s="22" t="s">
        <v>1299</v>
      </c>
      <c r="C75" s="22">
        <v>249565</v>
      </c>
      <c r="D75" s="22">
        <v>6698115</v>
      </c>
      <c r="E75">
        <v>5</v>
      </c>
    </row>
    <row r="76" spans="1:5" x14ac:dyDescent="0.3">
      <c r="A76" s="22" t="s">
        <v>28</v>
      </c>
      <c r="B76" s="22" t="s">
        <v>1312</v>
      </c>
      <c r="C76" s="22">
        <v>249562</v>
      </c>
      <c r="D76" s="22">
        <v>6698115</v>
      </c>
      <c r="E76">
        <v>5</v>
      </c>
    </row>
    <row r="77" spans="1:5" x14ac:dyDescent="0.3">
      <c r="A77" s="22" t="s">
        <v>28</v>
      </c>
      <c r="B77" s="22" t="s">
        <v>1313</v>
      </c>
      <c r="C77" s="22">
        <v>249564</v>
      </c>
      <c r="D77" s="22">
        <v>6698114</v>
      </c>
      <c r="E77">
        <v>5</v>
      </c>
    </row>
    <row r="78" spans="1:5" x14ac:dyDescent="0.3">
      <c r="A78" s="22" t="s">
        <v>28</v>
      </c>
      <c r="B78" s="22" t="s">
        <v>1306</v>
      </c>
      <c r="C78" s="22">
        <v>249565</v>
      </c>
      <c r="D78" s="22">
        <v>6698116</v>
      </c>
      <c r="E78">
        <v>5</v>
      </c>
    </row>
    <row r="79" spans="1:5" x14ac:dyDescent="0.3">
      <c r="A79" s="22" t="s">
        <v>28</v>
      </c>
      <c r="B79" s="22" t="s">
        <v>1294</v>
      </c>
      <c r="C79" s="22">
        <v>249566</v>
      </c>
      <c r="D79" s="22">
        <v>6698117</v>
      </c>
      <c r="E79">
        <v>5</v>
      </c>
    </row>
    <row r="80" spans="1:5" x14ac:dyDescent="0.3">
      <c r="A80" s="22" t="s">
        <v>28</v>
      </c>
      <c r="B80" s="22" t="s">
        <v>1304</v>
      </c>
      <c r="C80" s="22">
        <v>249564</v>
      </c>
      <c r="D80" s="22">
        <v>6698115</v>
      </c>
      <c r="E80">
        <v>5</v>
      </c>
    </row>
    <row r="81" spans="1:5" x14ac:dyDescent="0.3">
      <c r="A81" s="22" t="s">
        <v>13</v>
      </c>
      <c r="B81" s="22" t="s">
        <v>1320</v>
      </c>
      <c r="C81" s="22">
        <v>254388</v>
      </c>
      <c r="D81" s="22">
        <v>6702526</v>
      </c>
      <c r="E81">
        <v>5</v>
      </c>
    </row>
    <row r="82" spans="1:5" x14ac:dyDescent="0.3">
      <c r="A82" s="22" t="s">
        <v>13</v>
      </c>
      <c r="B82" s="22" t="s">
        <v>1321</v>
      </c>
      <c r="C82" s="22">
        <v>254388</v>
      </c>
      <c r="D82" s="22">
        <v>6702529</v>
      </c>
      <c r="E82">
        <v>5</v>
      </c>
    </row>
    <row r="83" spans="1:5" x14ac:dyDescent="0.3">
      <c r="A83" s="22" t="s">
        <v>13</v>
      </c>
      <c r="B83" s="22" t="s">
        <v>1326</v>
      </c>
      <c r="C83" s="22">
        <v>254388</v>
      </c>
      <c r="D83" s="22">
        <v>6702529</v>
      </c>
      <c r="E83">
        <v>5</v>
      </c>
    </row>
    <row r="84" spans="1:5" x14ac:dyDescent="0.3">
      <c r="A84" s="22" t="s">
        <v>13</v>
      </c>
      <c r="B84" s="22" t="s">
        <v>1322</v>
      </c>
      <c r="C84" s="22">
        <v>254387</v>
      </c>
      <c r="D84" s="22">
        <v>6702530</v>
      </c>
      <c r="E84">
        <v>5</v>
      </c>
    </row>
    <row r="85" spans="1:5" x14ac:dyDescent="0.3">
      <c r="A85" s="22" t="s">
        <v>13</v>
      </c>
      <c r="B85" s="22" t="s">
        <v>1323</v>
      </c>
      <c r="C85" s="22">
        <v>254387</v>
      </c>
      <c r="D85" s="22">
        <v>6702521</v>
      </c>
      <c r="E85">
        <v>5</v>
      </c>
    </row>
    <row r="86" spans="1:5" x14ac:dyDescent="0.3">
      <c r="A86" s="22" t="s">
        <v>13</v>
      </c>
      <c r="B86" s="22" t="s">
        <v>1319</v>
      </c>
      <c r="C86" s="22">
        <v>254392</v>
      </c>
      <c r="D86" s="22">
        <v>6702528</v>
      </c>
      <c r="E86">
        <v>5</v>
      </c>
    </row>
    <row r="87" spans="1:5" x14ac:dyDescent="0.3">
      <c r="A87" s="22" t="s">
        <v>13</v>
      </c>
      <c r="B87" s="22" t="s">
        <v>1325</v>
      </c>
      <c r="C87" s="22">
        <v>254383</v>
      </c>
      <c r="D87" s="22">
        <v>6702527</v>
      </c>
      <c r="E87">
        <v>5</v>
      </c>
    </row>
    <row r="88" spans="1:5" x14ac:dyDescent="0.3">
      <c r="A88" s="22" t="s">
        <v>13</v>
      </c>
      <c r="B88" s="22" t="s">
        <v>1318</v>
      </c>
      <c r="C88" s="22">
        <v>254389</v>
      </c>
      <c r="D88" s="22">
        <v>6702527</v>
      </c>
      <c r="E88">
        <v>5</v>
      </c>
    </row>
    <row r="89" spans="1:5" x14ac:dyDescent="0.3">
      <c r="A89" s="22" t="s">
        <v>13</v>
      </c>
      <c r="B89" s="22" t="s">
        <v>1317</v>
      </c>
      <c r="C89" s="22">
        <v>254390</v>
      </c>
      <c r="D89" s="22">
        <v>6702535</v>
      </c>
      <c r="E89">
        <v>5</v>
      </c>
    </row>
    <row r="90" spans="1:5" x14ac:dyDescent="0.3">
      <c r="A90" s="22" t="s">
        <v>13</v>
      </c>
      <c r="B90" s="22" t="s">
        <v>1324</v>
      </c>
      <c r="C90" s="22">
        <v>254387</v>
      </c>
      <c r="D90" s="22">
        <v>6702524</v>
      </c>
      <c r="E90">
        <v>5</v>
      </c>
    </row>
    <row r="91" spans="1:5" x14ac:dyDescent="0.3">
      <c r="A91" s="22" t="s">
        <v>20</v>
      </c>
      <c r="B91" s="22" t="s">
        <v>1349</v>
      </c>
      <c r="C91" s="22">
        <v>256153</v>
      </c>
      <c r="D91" s="22">
        <v>6700763</v>
      </c>
      <c r="E91">
        <v>5</v>
      </c>
    </row>
    <row r="92" spans="1:5" x14ac:dyDescent="0.3">
      <c r="A92" s="22" t="s">
        <v>20</v>
      </c>
      <c r="B92" s="22" t="s">
        <v>1348</v>
      </c>
      <c r="C92" s="22">
        <v>256155</v>
      </c>
      <c r="D92" s="22">
        <v>6700754</v>
      </c>
      <c r="E92">
        <v>5</v>
      </c>
    </row>
    <row r="93" spans="1:5" x14ac:dyDescent="0.3">
      <c r="A93" s="22" t="s">
        <v>20</v>
      </c>
      <c r="B93" s="22" t="s">
        <v>1347</v>
      </c>
      <c r="C93" s="22">
        <v>256146</v>
      </c>
      <c r="D93" s="22">
        <v>6700764</v>
      </c>
      <c r="E93">
        <v>5</v>
      </c>
    </row>
    <row r="94" spans="1:5" x14ac:dyDescent="0.3">
      <c r="A94" s="22" t="s">
        <v>20</v>
      </c>
      <c r="B94" s="22" t="s">
        <v>1344</v>
      </c>
      <c r="C94" s="22">
        <v>256151</v>
      </c>
      <c r="D94" s="22">
        <v>6700770</v>
      </c>
      <c r="E94">
        <v>5</v>
      </c>
    </row>
    <row r="95" spans="1:5" x14ac:dyDescent="0.3">
      <c r="A95" s="22" t="s">
        <v>20</v>
      </c>
      <c r="B95" s="22" t="s">
        <v>1345</v>
      </c>
      <c r="C95" s="22">
        <v>256151</v>
      </c>
      <c r="D95" s="22">
        <v>6700766</v>
      </c>
      <c r="E95">
        <v>5</v>
      </c>
    </row>
    <row r="96" spans="1:5" x14ac:dyDescent="0.3">
      <c r="A96" s="22" t="s">
        <v>20</v>
      </c>
      <c r="B96" s="22" t="s">
        <v>1346</v>
      </c>
      <c r="C96" s="22">
        <v>256152</v>
      </c>
      <c r="D96" s="22">
        <v>6700772</v>
      </c>
      <c r="E96">
        <v>5</v>
      </c>
    </row>
    <row r="97" spans="1:5" x14ac:dyDescent="0.3">
      <c r="A97" s="22" t="s">
        <v>20</v>
      </c>
      <c r="B97" s="22" t="s">
        <v>1342</v>
      </c>
      <c r="C97" s="22">
        <v>256149</v>
      </c>
      <c r="D97" s="22">
        <v>6700768</v>
      </c>
      <c r="E97">
        <v>5</v>
      </c>
    </row>
    <row r="98" spans="1:5" x14ac:dyDescent="0.3">
      <c r="A98" s="22" t="s">
        <v>20</v>
      </c>
      <c r="B98" s="22" t="s">
        <v>1352</v>
      </c>
      <c r="C98" s="22">
        <v>256151</v>
      </c>
      <c r="D98" s="22">
        <v>6700765</v>
      </c>
      <c r="E98">
        <v>5</v>
      </c>
    </row>
    <row r="99" spans="1:5" x14ac:dyDescent="0.3">
      <c r="A99" s="22" t="s">
        <v>20</v>
      </c>
      <c r="B99" s="22" t="s">
        <v>1350</v>
      </c>
      <c r="C99" s="22">
        <v>256148</v>
      </c>
      <c r="D99" s="22">
        <v>6700770</v>
      </c>
      <c r="E99">
        <v>5</v>
      </c>
    </row>
    <row r="100" spans="1:5" x14ac:dyDescent="0.3">
      <c r="A100" s="22" t="s">
        <v>20</v>
      </c>
      <c r="B100" s="22" t="s">
        <v>1351</v>
      </c>
      <c r="C100" s="22">
        <v>256147</v>
      </c>
      <c r="D100" s="22">
        <v>6700770</v>
      </c>
      <c r="E100">
        <v>5</v>
      </c>
    </row>
    <row r="101" spans="1:5" x14ac:dyDescent="0.3">
      <c r="A101" s="22" t="s">
        <v>35</v>
      </c>
      <c r="B101" s="22" t="s">
        <v>2613</v>
      </c>
      <c r="C101" s="22">
        <v>251540</v>
      </c>
      <c r="D101" s="22">
        <v>6704723</v>
      </c>
      <c r="E101">
        <v>0.05</v>
      </c>
    </row>
    <row r="102" spans="1:5" x14ac:dyDescent="0.3">
      <c r="A102" s="22" t="s">
        <v>35</v>
      </c>
      <c r="B102" s="22" t="s">
        <v>2614</v>
      </c>
      <c r="C102" s="22">
        <v>251541</v>
      </c>
      <c r="D102" s="22">
        <v>6704724</v>
      </c>
      <c r="E102">
        <v>0.05</v>
      </c>
    </row>
    <row r="103" spans="1:5" x14ac:dyDescent="0.3">
      <c r="A103" s="22" t="s">
        <v>35</v>
      </c>
      <c r="B103" s="22" t="s">
        <v>2615</v>
      </c>
      <c r="C103" s="22">
        <v>251541</v>
      </c>
      <c r="D103" s="22">
        <v>6704726</v>
      </c>
      <c r="E103">
        <v>0.05</v>
      </c>
    </row>
    <row r="104" spans="1:5" x14ac:dyDescent="0.3">
      <c r="A104" s="22" t="s">
        <v>35</v>
      </c>
      <c r="B104" s="22" t="s">
        <v>2616</v>
      </c>
      <c r="C104" s="22">
        <v>251542</v>
      </c>
      <c r="D104" s="22">
        <v>6704727</v>
      </c>
      <c r="E104">
        <v>0.05</v>
      </c>
    </row>
    <row r="105" spans="1:5" x14ac:dyDescent="0.3">
      <c r="A105" s="22" t="s">
        <v>35</v>
      </c>
      <c r="B105" s="22" t="s">
        <v>2617</v>
      </c>
      <c r="C105" s="22">
        <v>251542</v>
      </c>
      <c r="D105" s="22">
        <v>6704730</v>
      </c>
      <c r="E105">
        <v>0.05</v>
      </c>
    </row>
    <row r="106" spans="1:5" x14ac:dyDescent="0.3">
      <c r="A106" s="22" t="s">
        <v>35</v>
      </c>
      <c r="B106" s="22" t="s">
        <v>2618</v>
      </c>
      <c r="C106" s="22">
        <v>251543</v>
      </c>
      <c r="D106" s="22">
        <v>6704730</v>
      </c>
      <c r="E106">
        <v>0.05</v>
      </c>
    </row>
    <row r="107" spans="1:5" x14ac:dyDescent="0.3">
      <c r="A107" s="22" t="s">
        <v>35</v>
      </c>
      <c r="B107" s="22" t="s">
        <v>2619</v>
      </c>
      <c r="C107" s="22">
        <v>251536</v>
      </c>
      <c r="D107" s="22">
        <v>6704714</v>
      </c>
      <c r="E107">
        <v>0.05</v>
      </c>
    </row>
    <row r="108" spans="1:5" x14ac:dyDescent="0.3">
      <c r="A108" s="22" t="s">
        <v>35</v>
      </c>
      <c r="B108" s="22" t="s">
        <v>2620</v>
      </c>
      <c r="C108" s="22">
        <v>251537</v>
      </c>
      <c r="D108" s="22">
        <v>6704715</v>
      </c>
      <c r="E108">
        <v>0.05</v>
      </c>
    </row>
    <row r="109" spans="1:5" x14ac:dyDescent="0.3">
      <c r="A109" s="22" t="s">
        <v>35</v>
      </c>
      <c r="B109" s="22" t="s">
        <v>2621</v>
      </c>
      <c r="C109" s="22">
        <v>251538</v>
      </c>
      <c r="D109" s="22">
        <v>6704721</v>
      </c>
      <c r="E109">
        <v>0.05</v>
      </c>
    </row>
    <row r="110" spans="1:5" x14ac:dyDescent="0.3">
      <c r="A110" s="22" t="s">
        <v>35</v>
      </c>
      <c r="B110" s="22" t="s">
        <v>2622</v>
      </c>
      <c r="C110" s="22">
        <v>251539</v>
      </c>
      <c r="D110" s="22">
        <v>6704722</v>
      </c>
      <c r="E110">
        <v>0.05</v>
      </c>
    </row>
    <row r="111" spans="1:5" x14ac:dyDescent="0.3">
      <c r="A111" s="22" t="s">
        <v>35</v>
      </c>
      <c r="B111" s="22" t="s">
        <v>2623</v>
      </c>
      <c r="C111" s="22">
        <v>251538</v>
      </c>
      <c r="D111" s="22">
        <v>6704723</v>
      </c>
      <c r="E111">
        <v>0.05</v>
      </c>
    </row>
    <row r="112" spans="1:5" x14ac:dyDescent="0.3">
      <c r="A112" s="22" t="s">
        <v>35</v>
      </c>
      <c r="B112" s="22" t="s">
        <v>2624</v>
      </c>
      <c r="C112" s="22">
        <v>251539</v>
      </c>
      <c r="D112" s="22">
        <v>6704723</v>
      </c>
      <c r="E112">
        <v>0.05</v>
      </c>
    </row>
    <row r="113" spans="1:5" x14ac:dyDescent="0.3">
      <c r="A113" s="22" t="s">
        <v>35</v>
      </c>
      <c r="B113" s="22" t="s">
        <v>2625</v>
      </c>
      <c r="C113" s="22">
        <v>251539</v>
      </c>
      <c r="D113" s="22">
        <v>6704723</v>
      </c>
      <c r="E113">
        <v>0.05</v>
      </c>
    </row>
    <row r="114" spans="1:5" x14ac:dyDescent="0.3">
      <c r="A114" s="22" t="s">
        <v>35</v>
      </c>
      <c r="B114" s="22" t="s">
        <v>2626</v>
      </c>
      <c r="C114" s="22">
        <v>251540</v>
      </c>
      <c r="D114" s="22">
        <v>6704724</v>
      </c>
      <c r="E114">
        <v>0.05</v>
      </c>
    </row>
    <row r="115" spans="1:5" x14ac:dyDescent="0.3">
      <c r="A115" s="22" t="s">
        <v>35</v>
      </c>
      <c r="B115" s="22" t="s">
        <v>2627</v>
      </c>
      <c r="C115" s="22">
        <v>251538</v>
      </c>
      <c r="D115" s="22">
        <v>6704724</v>
      </c>
      <c r="E115">
        <v>0.05</v>
      </c>
    </row>
    <row r="116" spans="1:5" x14ac:dyDescent="0.3">
      <c r="A116" s="22" t="s">
        <v>35</v>
      </c>
      <c r="B116" s="22" t="s">
        <v>2628</v>
      </c>
      <c r="C116" s="22">
        <v>251537</v>
      </c>
      <c r="D116" s="22">
        <v>6704723</v>
      </c>
      <c r="E116">
        <v>0.05</v>
      </c>
    </row>
    <row r="117" spans="1:5" x14ac:dyDescent="0.3">
      <c r="A117" s="22" t="s">
        <v>35</v>
      </c>
      <c r="B117" s="22" t="s">
        <v>2629</v>
      </c>
      <c r="C117" s="22">
        <v>251543</v>
      </c>
      <c r="D117" s="22">
        <v>6704724</v>
      </c>
      <c r="E117">
        <v>0.05</v>
      </c>
    </row>
    <row r="118" spans="1:5" x14ac:dyDescent="0.3">
      <c r="A118" s="22" t="s">
        <v>35</v>
      </c>
      <c r="B118" s="22" t="s">
        <v>2630</v>
      </c>
      <c r="C118" s="22">
        <v>251543</v>
      </c>
      <c r="D118" s="22">
        <v>6704725</v>
      </c>
      <c r="E118">
        <v>0.05</v>
      </c>
    </row>
    <row r="119" spans="1:5" x14ac:dyDescent="0.3">
      <c r="A119" s="22" t="s">
        <v>35</v>
      </c>
      <c r="B119" s="22" t="s">
        <v>2631</v>
      </c>
      <c r="C119" s="22">
        <v>251540</v>
      </c>
      <c r="D119" s="22">
        <v>6704722</v>
      </c>
      <c r="E119">
        <v>0.05</v>
      </c>
    </row>
    <row r="120" spans="1:5" x14ac:dyDescent="0.3">
      <c r="A120" s="22" t="s">
        <v>35</v>
      </c>
      <c r="B120" s="22" t="s">
        <v>2632</v>
      </c>
      <c r="C120" s="22">
        <v>251540</v>
      </c>
      <c r="D120" s="22">
        <v>6704721</v>
      </c>
      <c r="E120">
        <v>0.05</v>
      </c>
    </row>
    <row r="121" spans="1:5" x14ac:dyDescent="0.3">
      <c r="A121" s="22" t="s">
        <v>1932</v>
      </c>
      <c r="B121" s="22" t="s">
        <v>1384</v>
      </c>
      <c r="C121" s="22">
        <v>242160</v>
      </c>
      <c r="D121" s="22">
        <v>6680398</v>
      </c>
      <c r="E121">
        <v>5</v>
      </c>
    </row>
    <row r="122" spans="1:5" x14ac:dyDescent="0.3">
      <c r="A122" s="22" t="s">
        <v>1932</v>
      </c>
      <c r="B122" s="22" t="s">
        <v>1385</v>
      </c>
      <c r="C122" s="22">
        <v>242160</v>
      </c>
      <c r="D122" s="22">
        <v>6680396</v>
      </c>
      <c r="E122">
        <v>5</v>
      </c>
    </row>
    <row r="123" spans="1:5" x14ac:dyDescent="0.3">
      <c r="A123" s="22" t="s">
        <v>1932</v>
      </c>
      <c r="B123" s="22" t="s">
        <v>1386</v>
      </c>
      <c r="C123" s="22">
        <v>242158</v>
      </c>
      <c r="D123" s="22">
        <v>6680395</v>
      </c>
      <c r="E123">
        <v>5</v>
      </c>
    </row>
    <row r="124" spans="1:5" x14ac:dyDescent="0.3">
      <c r="A124" s="22" t="s">
        <v>1932</v>
      </c>
      <c r="B124" s="22" t="s">
        <v>1387</v>
      </c>
      <c r="C124" s="22">
        <v>242156</v>
      </c>
      <c r="D124" s="22">
        <v>6680404</v>
      </c>
      <c r="E124">
        <v>5</v>
      </c>
    </row>
    <row r="125" spans="1:5" x14ac:dyDescent="0.3">
      <c r="A125" s="22" t="s">
        <v>1932</v>
      </c>
      <c r="B125" s="22" t="s">
        <v>1388</v>
      </c>
      <c r="C125" s="22">
        <v>242156</v>
      </c>
      <c r="D125" s="22">
        <v>6680404</v>
      </c>
      <c r="E125">
        <v>5</v>
      </c>
    </row>
    <row r="126" spans="1:5" x14ac:dyDescent="0.3">
      <c r="A126" s="22" t="s">
        <v>1932</v>
      </c>
      <c r="B126" s="22" t="s">
        <v>1389</v>
      </c>
      <c r="C126" s="22">
        <v>242150</v>
      </c>
      <c r="D126" s="22">
        <v>6680401</v>
      </c>
      <c r="E126">
        <v>5</v>
      </c>
    </row>
    <row r="127" spans="1:5" x14ac:dyDescent="0.3">
      <c r="A127" s="22" t="s">
        <v>1932</v>
      </c>
      <c r="B127" s="22" t="s">
        <v>1390</v>
      </c>
      <c r="C127" s="22">
        <v>242155</v>
      </c>
      <c r="D127" s="22">
        <v>6680403</v>
      </c>
      <c r="E127">
        <v>5</v>
      </c>
    </row>
    <row r="128" spans="1:5" x14ac:dyDescent="0.3">
      <c r="A128" s="22" t="s">
        <v>1932</v>
      </c>
      <c r="B128" s="22" t="s">
        <v>1382</v>
      </c>
      <c r="C128" s="22">
        <v>242155</v>
      </c>
      <c r="D128" s="22">
        <v>6680405</v>
      </c>
      <c r="E128">
        <v>5</v>
      </c>
    </row>
    <row r="129" spans="1:5" x14ac:dyDescent="0.3">
      <c r="A129" s="22" t="s">
        <v>1932</v>
      </c>
      <c r="B129" s="22" t="s">
        <v>1383</v>
      </c>
      <c r="C129" s="22">
        <v>242156</v>
      </c>
      <c r="D129" s="22">
        <v>6680411</v>
      </c>
      <c r="E129">
        <v>5</v>
      </c>
    </row>
    <row r="130" spans="1:5" x14ac:dyDescent="0.3">
      <c r="A130" s="22" t="s">
        <v>1932</v>
      </c>
      <c r="B130" s="22" t="s">
        <v>1380</v>
      </c>
      <c r="C130" s="22">
        <v>242158</v>
      </c>
      <c r="D130" s="22">
        <v>6680414</v>
      </c>
      <c r="E130">
        <v>5</v>
      </c>
    </row>
    <row r="131" spans="1:5" x14ac:dyDescent="0.3">
      <c r="A131" s="22" t="s">
        <v>117</v>
      </c>
      <c r="B131" s="22" t="s">
        <v>1405</v>
      </c>
      <c r="C131" s="22">
        <v>260070</v>
      </c>
      <c r="D131" s="22">
        <v>6646068</v>
      </c>
      <c r="E131">
        <v>5</v>
      </c>
    </row>
    <row r="132" spans="1:5" x14ac:dyDescent="0.3">
      <c r="A132" s="22" t="s">
        <v>117</v>
      </c>
      <c r="B132" s="22" t="s">
        <v>1408</v>
      </c>
      <c r="C132" s="22">
        <v>260071</v>
      </c>
      <c r="D132" s="22">
        <v>6646066</v>
      </c>
      <c r="E132">
        <v>5</v>
      </c>
    </row>
    <row r="133" spans="1:5" x14ac:dyDescent="0.3">
      <c r="A133" s="22" t="s">
        <v>117</v>
      </c>
      <c r="B133" s="22" t="s">
        <v>1410</v>
      </c>
      <c r="C133" s="22">
        <v>260075</v>
      </c>
      <c r="D133" s="22">
        <v>6646068</v>
      </c>
      <c r="E133">
        <v>5</v>
      </c>
    </row>
    <row r="134" spans="1:5" x14ac:dyDescent="0.3">
      <c r="A134" s="22" t="s">
        <v>117</v>
      </c>
      <c r="B134" s="22" t="s">
        <v>1412</v>
      </c>
      <c r="C134" s="22">
        <v>260083</v>
      </c>
      <c r="D134" s="22">
        <v>6646076</v>
      </c>
      <c r="E134">
        <v>5</v>
      </c>
    </row>
    <row r="135" spans="1:5" x14ac:dyDescent="0.3">
      <c r="A135" s="22" t="s">
        <v>117</v>
      </c>
      <c r="B135" s="22" t="s">
        <v>1414</v>
      </c>
      <c r="C135" s="22">
        <v>260088</v>
      </c>
      <c r="D135" s="22">
        <v>6646078</v>
      </c>
      <c r="E135">
        <v>5</v>
      </c>
    </row>
    <row r="136" spans="1:5" x14ac:dyDescent="0.3">
      <c r="A136" s="22" t="s">
        <v>117</v>
      </c>
      <c r="B136" s="22" t="s">
        <v>1416</v>
      </c>
      <c r="C136" s="22">
        <v>260092</v>
      </c>
      <c r="D136" s="22">
        <v>6646080</v>
      </c>
      <c r="E136">
        <v>5</v>
      </c>
    </row>
    <row r="137" spans="1:5" x14ac:dyDescent="0.3">
      <c r="A137" s="22" t="s">
        <v>117</v>
      </c>
      <c r="B137" s="22" t="s">
        <v>1418</v>
      </c>
      <c r="C137" s="22">
        <v>260072</v>
      </c>
      <c r="D137" s="22">
        <v>6646059</v>
      </c>
      <c r="E137">
        <v>5</v>
      </c>
    </row>
    <row r="138" spans="1:5" x14ac:dyDescent="0.3">
      <c r="A138" s="22" t="s">
        <v>117</v>
      </c>
      <c r="B138" s="22" t="s">
        <v>1420</v>
      </c>
      <c r="C138" s="22">
        <v>260067</v>
      </c>
      <c r="D138" s="22">
        <v>6646060</v>
      </c>
      <c r="E138">
        <v>5</v>
      </c>
    </row>
    <row r="139" spans="1:5" x14ac:dyDescent="0.3">
      <c r="A139" s="22" t="s">
        <v>117</v>
      </c>
      <c r="B139" s="22" t="s">
        <v>1422</v>
      </c>
      <c r="C139" s="22">
        <v>260064</v>
      </c>
      <c r="D139" s="22">
        <v>6646042</v>
      </c>
      <c r="E139">
        <v>5</v>
      </c>
    </row>
    <row r="140" spans="1:5" x14ac:dyDescent="0.3">
      <c r="A140" s="22" t="s">
        <v>117</v>
      </c>
      <c r="B140" s="22" t="s">
        <v>1406</v>
      </c>
      <c r="C140" s="22">
        <v>260066</v>
      </c>
      <c r="D140" s="22">
        <v>6646062</v>
      </c>
      <c r="E140">
        <v>5</v>
      </c>
    </row>
    <row r="141" spans="1:5" x14ac:dyDescent="0.3">
      <c r="A141" s="22" t="s">
        <v>92</v>
      </c>
      <c r="B141" s="22" t="s">
        <v>1432</v>
      </c>
      <c r="C141" s="22">
        <v>259383</v>
      </c>
      <c r="D141" s="22">
        <v>6624872</v>
      </c>
      <c r="E141">
        <v>5</v>
      </c>
    </row>
    <row r="142" spans="1:5" x14ac:dyDescent="0.3">
      <c r="A142" s="22" t="s">
        <v>92</v>
      </c>
      <c r="B142" s="22" t="s">
        <v>1434</v>
      </c>
      <c r="C142" s="22">
        <v>259385</v>
      </c>
      <c r="D142" s="22">
        <v>6624877</v>
      </c>
      <c r="E142">
        <v>5</v>
      </c>
    </row>
    <row r="143" spans="1:5" x14ac:dyDescent="0.3">
      <c r="A143" s="22" t="s">
        <v>92</v>
      </c>
      <c r="B143" s="22" t="s">
        <v>1435</v>
      </c>
      <c r="C143" s="22">
        <v>259386</v>
      </c>
      <c r="D143" s="22">
        <v>6624877</v>
      </c>
      <c r="E143">
        <v>5</v>
      </c>
    </row>
    <row r="144" spans="1:5" x14ac:dyDescent="0.3">
      <c r="A144" s="22" t="s">
        <v>92</v>
      </c>
      <c r="B144" s="22" t="s">
        <v>1436</v>
      </c>
      <c r="C144" s="22">
        <v>259387</v>
      </c>
      <c r="D144" s="22">
        <v>6624881</v>
      </c>
      <c r="E144">
        <v>5</v>
      </c>
    </row>
    <row r="145" spans="1:5" x14ac:dyDescent="0.3">
      <c r="A145" s="22" t="s">
        <v>92</v>
      </c>
      <c r="B145" s="22" t="s">
        <v>1437</v>
      </c>
      <c r="C145" s="22">
        <v>259381</v>
      </c>
      <c r="D145" s="22">
        <v>6624875</v>
      </c>
      <c r="E145">
        <v>5</v>
      </c>
    </row>
    <row r="146" spans="1:5" x14ac:dyDescent="0.3">
      <c r="A146" s="22" t="s">
        <v>92</v>
      </c>
      <c r="B146" s="22" t="s">
        <v>1438</v>
      </c>
      <c r="C146" s="22">
        <v>259373</v>
      </c>
      <c r="D146" s="22">
        <v>6624888</v>
      </c>
      <c r="E146">
        <v>5</v>
      </c>
    </row>
    <row r="147" spans="1:5" x14ac:dyDescent="0.3">
      <c r="A147" s="22" t="s">
        <v>92</v>
      </c>
      <c r="B147" s="22" t="s">
        <v>1439</v>
      </c>
      <c r="C147" s="22">
        <v>259373</v>
      </c>
      <c r="D147" s="22">
        <v>6624878</v>
      </c>
      <c r="E147">
        <v>5</v>
      </c>
    </row>
    <row r="148" spans="1:5" x14ac:dyDescent="0.3">
      <c r="A148" s="22" t="s">
        <v>92</v>
      </c>
      <c r="B148" s="22" t="s">
        <v>1440</v>
      </c>
      <c r="C148" s="22">
        <v>259373</v>
      </c>
      <c r="D148" s="22">
        <v>6624845</v>
      </c>
      <c r="E148">
        <v>5</v>
      </c>
    </row>
    <row r="149" spans="1:5" x14ac:dyDescent="0.3">
      <c r="A149" s="22" t="s">
        <v>92</v>
      </c>
      <c r="B149" s="22" t="s">
        <v>1441</v>
      </c>
      <c r="C149" s="22">
        <v>259380</v>
      </c>
      <c r="D149" s="22">
        <v>6624892</v>
      </c>
      <c r="E149">
        <v>5</v>
      </c>
    </row>
    <row r="150" spans="1:5" x14ac:dyDescent="0.3">
      <c r="A150" s="22" t="s">
        <v>92</v>
      </c>
      <c r="B150" s="22" t="s">
        <v>1442</v>
      </c>
      <c r="C150" s="22">
        <v>259371</v>
      </c>
      <c r="D150" s="22">
        <v>6624872</v>
      </c>
      <c r="E150">
        <v>5</v>
      </c>
    </row>
    <row r="151" spans="1:5" x14ac:dyDescent="0.3">
      <c r="A151" s="22" t="s">
        <v>109</v>
      </c>
      <c r="B151" s="22" t="s">
        <v>1460</v>
      </c>
      <c r="C151" s="22">
        <v>261056</v>
      </c>
      <c r="D151" s="22">
        <v>6647335</v>
      </c>
      <c r="E151">
        <v>5</v>
      </c>
    </row>
    <row r="152" spans="1:5" x14ac:dyDescent="0.3">
      <c r="A152" s="22" t="s">
        <v>109</v>
      </c>
      <c r="B152" s="22" t="s">
        <v>1465</v>
      </c>
      <c r="C152" s="22">
        <v>261035</v>
      </c>
      <c r="D152" s="22">
        <v>6647327</v>
      </c>
      <c r="E152">
        <v>5</v>
      </c>
    </row>
    <row r="153" spans="1:5" x14ac:dyDescent="0.3">
      <c r="A153" s="22" t="s">
        <v>109</v>
      </c>
      <c r="B153" s="22" t="s">
        <v>1467</v>
      </c>
      <c r="C153" s="22">
        <v>261037</v>
      </c>
      <c r="D153" s="22">
        <v>6647321</v>
      </c>
      <c r="E153">
        <v>5</v>
      </c>
    </row>
    <row r="154" spans="1:5" x14ac:dyDescent="0.3">
      <c r="A154" s="22" t="s">
        <v>109</v>
      </c>
      <c r="B154" s="22" t="s">
        <v>1468</v>
      </c>
      <c r="C154" s="22">
        <v>261037</v>
      </c>
      <c r="D154" s="22">
        <v>6647324</v>
      </c>
      <c r="E154">
        <v>5</v>
      </c>
    </row>
    <row r="155" spans="1:5" x14ac:dyDescent="0.3">
      <c r="A155" s="22" t="s">
        <v>109</v>
      </c>
      <c r="B155" s="22" t="s">
        <v>1469</v>
      </c>
      <c r="C155" s="22">
        <v>261032</v>
      </c>
      <c r="D155" s="22">
        <v>6647329</v>
      </c>
      <c r="E155">
        <v>5</v>
      </c>
    </row>
    <row r="156" spans="1:5" x14ac:dyDescent="0.3">
      <c r="A156" s="22" t="s">
        <v>109</v>
      </c>
      <c r="B156" s="22" t="s">
        <v>1470</v>
      </c>
      <c r="C156" s="22">
        <v>261057</v>
      </c>
      <c r="D156" s="22">
        <v>6647333</v>
      </c>
      <c r="E156">
        <v>5</v>
      </c>
    </row>
    <row r="157" spans="1:5" x14ac:dyDescent="0.3">
      <c r="A157" s="22" t="s">
        <v>109</v>
      </c>
      <c r="B157" s="22" t="s">
        <v>1471</v>
      </c>
      <c r="C157" s="22">
        <v>261057</v>
      </c>
      <c r="D157" s="22">
        <v>6647332</v>
      </c>
      <c r="E157">
        <v>5</v>
      </c>
    </row>
    <row r="158" spans="1:5" x14ac:dyDescent="0.3">
      <c r="A158" s="22" t="s">
        <v>109</v>
      </c>
      <c r="B158" s="22" t="s">
        <v>1474</v>
      </c>
      <c r="C158" s="22">
        <v>261054</v>
      </c>
      <c r="D158" s="22">
        <v>6647275</v>
      </c>
      <c r="E158">
        <v>5</v>
      </c>
    </row>
    <row r="159" spans="1:5" x14ac:dyDescent="0.3">
      <c r="A159" s="22" t="s">
        <v>109</v>
      </c>
      <c r="B159" s="22" t="s">
        <v>1459</v>
      </c>
      <c r="C159" s="22">
        <v>261078</v>
      </c>
      <c r="D159" s="22">
        <v>6647308</v>
      </c>
      <c r="E159">
        <v>5</v>
      </c>
    </row>
    <row r="160" spans="1:5" x14ac:dyDescent="0.3">
      <c r="A160" s="22" t="s">
        <v>109</v>
      </c>
      <c r="B160" s="22" t="s">
        <v>1463</v>
      </c>
      <c r="C160" s="22">
        <v>261069</v>
      </c>
      <c r="D160" s="22">
        <v>6647319</v>
      </c>
      <c r="E160">
        <v>5</v>
      </c>
    </row>
    <row r="161" spans="1:5" x14ac:dyDescent="0.3">
      <c r="A161" s="22" t="s">
        <v>109</v>
      </c>
      <c r="B161" s="22" t="s">
        <v>1472</v>
      </c>
      <c r="C161" s="22">
        <v>261074</v>
      </c>
      <c r="D161" s="22">
        <v>6647347</v>
      </c>
      <c r="E161">
        <v>5</v>
      </c>
    </row>
    <row r="162" spans="1:5" x14ac:dyDescent="0.3">
      <c r="A162" s="22" t="s">
        <v>114</v>
      </c>
      <c r="B162" s="22" t="s">
        <v>1485</v>
      </c>
      <c r="C162" s="22">
        <v>260900</v>
      </c>
      <c r="D162" s="22">
        <v>6647661</v>
      </c>
      <c r="E162">
        <v>5</v>
      </c>
    </row>
    <row r="163" spans="1:5" x14ac:dyDescent="0.3">
      <c r="A163" s="22" t="s">
        <v>114</v>
      </c>
      <c r="B163" s="22" t="s">
        <v>1486</v>
      </c>
      <c r="C163" s="22">
        <v>260899</v>
      </c>
      <c r="D163" s="22">
        <v>6647658</v>
      </c>
      <c r="E163">
        <v>5</v>
      </c>
    </row>
    <row r="164" spans="1:5" x14ac:dyDescent="0.3">
      <c r="A164" s="22" t="s">
        <v>114</v>
      </c>
      <c r="B164" s="22" t="s">
        <v>1488</v>
      </c>
      <c r="C164" s="22">
        <v>260901</v>
      </c>
      <c r="D164" s="22">
        <v>6647657</v>
      </c>
      <c r="E164">
        <v>5</v>
      </c>
    </row>
    <row r="165" spans="1:5" x14ac:dyDescent="0.3">
      <c r="A165" s="22" t="s">
        <v>114</v>
      </c>
      <c r="B165" s="22" t="s">
        <v>1489</v>
      </c>
      <c r="C165" s="22">
        <v>260908</v>
      </c>
      <c r="D165" s="22">
        <v>6647657</v>
      </c>
      <c r="E165">
        <v>5</v>
      </c>
    </row>
    <row r="166" spans="1:5" x14ac:dyDescent="0.3">
      <c r="A166" s="22" t="s">
        <v>114</v>
      </c>
      <c r="B166" s="22" t="s">
        <v>1490</v>
      </c>
      <c r="C166" s="22">
        <v>260911</v>
      </c>
      <c r="D166" s="22">
        <v>6647656</v>
      </c>
      <c r="E166">
        <v>5</v>
      </c>
    </row>
    <row r="167" spans="1:5" x14ac:dyDescent="0.3">
      <c r="A167" s="22" t="s">
        <v>114</v>
      </c>
      <c r="B167" s="22" t="s">
        <v>1491</v>
      </c>
      <c r="C167" s="22">
        <v>260899</v>
      </c>
      <c r="D167" s="22">
        <v>6647654</v>
      </c>
      <c r="E167">
        <v>5</v>
      </c>
    </row>
    <row r="168" spans="1:5" x14ac:dyDescent="0.3">
      <c r="A168" s="22" t="s">
        <v>114</v>
      </c>
      <c r="B168" s="22" t="s">
        <v>1492</v>
      </c>
      <c r="C168" s="22">
        <v>260895</v>
      </c>
      <c r="D168" s="22">
        <v>6647642</v>
      </c>
      <c r="E168">
        <v>5</v>
      </c>
    </row>
    <row r="169" spans="1:5" x14ac:dyDescent="0.3">
      <c r="A169" s="22" t="s">
        <v>114</v>
      </c>
      <c r="B169" s="22" t="s">
        <v>1494</v>
      </c>
      <c r="C169" s="22">
        <v>260895</v>
      </c>
      <c r="D169" s="22">
        <v>6647641</v>
      </c>
      <c r="E169">
        <v>5</v>
      </c>
    </row>
    <row r="170" spans="1:5" x14ac:dyDescent="0.3">
      <c r="A170" s="22" t="s">
        <v>114</v>
      </c>
      <c r="B170" s="22" t="s">
        <v>1495</v>
      </c>
      <c r="C170" s="22">
        <v>260895</v>
      </c>
      <c r="D170" s="22">
        <v>6647656</v>
      </c>
      <c r="E170">
        <v>5</v>
      </c>
    </row>
    <row r="171" spans="1:5" x14ac:dyDescent="0.3">
      <c r="A171" s="22" t="s">
        <v>124</v>
      </c>
      <c r="B171" s="22" t="s">
        <v>1503</v>
      </c>
      <c r="C171" s="22">
        <v>239277</v>
      </c>
      <c r="D171" s="22">
        <v>6674406</v>
      </c>
      <c r="E171">
        <v>5</v>
      </c>
    </row>
    <row r="172" spans="1:5" x14ac:dyDescent="0.3">
      <c r="A172" s="22" t="s">
        <v>124</v>
      </c>
      <c r="B172" s="22" t="s">
        <v>1500</v>
      </c>
      <c r="C172" s="22">
        <v>239270</v>
      </c>
      <c r="D172" s="22">
        <v>6674412</v>
      </c>
      <c r="E172">
        <v>5</v>
      </c>
    </row>
    <row r="173" spans="1:5" x14ac:dyDescent="0.3">
      <c r="A173" s="22" t="s">
        <v>124</v>
      </c>
      <c r="B173" s="22" t="s">
        <v>1502</v>
      </c>
      <c r="C173" s="22">
        <v>239270</v>
      </c>
      <c r="D173" s="22">
        <v>6674411</v>
      </c>
      <c r="E173">
        <v>5</v>
      </c>
    </row>
    <row r="174" spans="1:5" x14ac:dyDescent="0.3">
      <c r="A174" s="22" t="s">
        <v>124</v>
      </c>
      <c r="B174" s="22" t="s">
        <v>1498</v>
      </c>
      <c r="C174" s="22">
        <v>239276</v>
      </c>
      <c r="D174" s="22">
        <v>6674408</v>
      </c>
      <c r="E174">
        <v>5</v>
      </c>
    </row>
    <row r="175" spans="1:5" x14ac:dyDescent="0.3">
      <c r="A175" s="22" t="s">
        <v>124</v>
      </c>
      <c r="B175" s="22" t="s">
        <v>1499</v>
      </c>
      <c r="C175" s="22">
        <v>239279</v>
      </c>
      <c r="D175" s="22">
        <v>6674408</v>
      </c>
      <c r="E175">
        <v>5</v>
      </c>
    </row>
    <row r="176" spans="1:5" x14ac:dyDescent="0.3">
      <c r="A176" s="22" t="s">
        <v>124</v>
      </c>
      <c r="B176" s="22" t="s">
        <v>1506</v>
      </c>
      <c r="C176" s="22">
        <v>239273</v>
      </c>
      <c r="D176" s="22">
        <v>6674404</v>
      </c>
      <c r="E176">
        <v>5</v>
      </c>
    </row>
    <row r="177" spans="1:5" x14ac:dyDescent="0.3">
      <c r="A177" s="22" t="s">
        <v>124</v>
      </c>
      <c r="B177" s="22" t="s">
        <v>1507</v>
      </c>
      <c r="C177" s="22">
        <v>239277</v>
      </c>
      <c r="D177" s="22">
        <v>6674401</v>
      </c>
      <c r="E177">
        <v>5</v>
      </c>
    </row>
    <row r="178" spans="1:5" x14ac:dyDescent="0.3">
      <c r="A178" s="22" t="s">
        <v>124</v>
      </c>
      <c r="B178" s="22" t="s">
        <v>2692</v>
      </c>
      <c r="C178" s="22">
        <v>239272</v>
      </c>
      <c r="D178" s="22">
        <v>6674396</v>
      </c>
      <c r="E178">
        <v>5</v>
      </c>
    </row>
    <row r="179" spans="1:5" x14ac:dyDescent="0.3">
      <c r="A179" s="22" t="s">
        <v>124</v>
      </c>
      <c r="B179" s="22" t="s">
        <v>2633</v>
      </c>
      <c r="C179" s="22">
        <v>239279</v>
      </c>
      <c r="D179" s="22">
        <v>6674401</v>
      </c>
      <c r="E179">
        <v>5</v>
      </c>
    </row>
    <row r="180" spans="1:5" x14ac:dyDescent="0.3">
      <c r="A180" s="22" t="s">
        <v>124</v>
      </c>
      <c r="B180" s="22" t="s">
        <v>1504</v>
      </c>
      <c r="C180" s="22">
        <v>239273</v>
      </c>
      <c r="D180" s="22">
        <v>6674403</v>
      </c>
      <c r="E180">
        <v>5</v>
      </c>
    </row>
    <row r="181" spans="1:5" x14ac:dyDescent="0.3">
      <c r="A181" s="22" t="s">
        <v>70</v>
      </c>
      <c r="B181" s="22" t="s">
        <v>1515</v>
      </c>
      <c r="C181" s="22">
        <v>250221</v>
      </c>
      <c r="D181" s="22">
        <v>6646932</v>
      </c>
      <c r="E181">
        <v>5</v>
      </c>
    </row>
    <row r="182" spans="1:5" x14ac:dyDescent="0.3">
      <c r="A182" s="22" t="s">
        <v>70</v>
      </c>
      <c r="B182" s="22" t="s">
        <v>1518</v>
      </c>
      <c r="C182" s="22">
        <v>250221</v>
      </c>
      <c r="D182" s="22">
        <v>6646938</v>
      </c>
      <c r="E182">
        <v>5</v>
      </c>
    </row>
    <row r="183" spans="1:5" x14ac:dyDescent="0.3">
      <c r="A183" s="22" t="s">
        <v>70</v>
      </c>
      <c r="B183" s="22" t="s">
        <v>1520</v>
      </c>
      <c r="C183" s="22">
        <v>250224</v>
      </c>
      <c r="D183" s="22">
        <v>6646939</v>
      </c>
      <c r="E183">
        <v>5</v>
      </c>
    </row>
    <row r="184" spans="1:5" x14ac:dyDescent="0.3">
      <c r="A184" s="22" t="s">
        <v>70</v>
      </c>
      <c r="B184" s="22" t="s">
        <v>1522</v>
      </c>
      <c r="C184" s="22">
        <v>250222</v>
      </c>
      <c r="D184" s="22">
        <v>6646931</v>
      </c>
      <c r="E184">
        <v>5</v>
      </c>
    </row>
    <row r="185" spans="1:5" x14ac:dyDescent="0.3">
      <c r="A185" s="22" t="s">
        <v>70</v>
      </c>
      <c r="B185" s="22" t="s">
        <v>1524</v>
      </c>
      <c r="C185" s="22">
        <v>250214</v>
      </c>
      <c r="D185" s="22">
        <v>6646927</v>
      </c>
      <c r="E185">
        <v>5</v>
      </c>
    </row>
    <row r="186" spans="1:5" x14ac:dyDescent="0.3">
      <c r="A186" s="22" t="s">
        <v>70</v>
      </c>
      <c r="B186" s="22" t="s">
        <v>1526</v>
      </c>
      <c r="C186" s="22">
        <v>250219</v>
      </c>
      <c r="D186" s="22">
        <v>6646931</v>
      </c>
      <c r="E186">
        <v>5</v>
      </c>
    </row>
    <row r="187" spans="1:5" x14ac:dyDescent="0.3">
      <c r="A187" s="22" t="s">
        <v>70</v>
      </c>
      <c r="B187" s="22" t="s">
        <v>1527</v>
      </c>
      <c r="C187" s="22">
        <v>250219</v>
      </c>
      <c r="D187" s="22">
        <v>6646930</v>
      </c>
      <c r="E187">
        <v>5</v>
      </c>
    </row>
    <row r="188" spans="1:5" x14ac:dyDescent="0.3">
      <c r="A188" s="22" t="s">
        <v>70</v>
      </c>
      <c r="B188" s="22" t="s">
        <v>1529</v>
      </c>
      <c r="C188" s="22">
        <v>250227</v>
      </c>
      <c r="D188" s="22">
        <v>6646931</v>
      </c>
      <c r="E188">
        <v>5</v>
      </c>
    </row>
    <row r="189" spans="1:5" x14ac:dyDescent="0.3">
      <c r="A189" s="22" t="s">
        <v>70</v>
      </c>
      <c r="B189" s="22" t="s">
        <v>1531</v>
      </c>
      <c r="C189" s="22">
        <v>250220</v>
      </c>
      <c r="D189" s="22">
        <v>6646925</v>
      </c>
      <c r="E189">
        <v>5</v>
      </c>
    </row>
    <row r="190" spans="1:5" x14ac:dyDescent="0.3">
      <c r="A190" s="22" t="s">
        <v>70</v>
      </c>
      <c r="B190" s="22" t="s">
        <v>1516</v>
      </c>
      <c r="C190" s="22">
        <v>250214</v>
      </c>
      <c r="D190" s="22">
        <v>6646931</v>
      </c>
      <c r="E190">
        <v>5</v>
      </c>
    </row>
    <row r="191" spans="1:5" x14ac:dyDescent="0.3">
      <c r="A191" s="22" t="s">
        <v>150</v>
      </c>
      <c r="B191" s="22" t="s">
        <v>2634</v>
      </c>
      <c r="C191" s="22">
        <v>253840</v>
      </c>
      <c r="D191" s="22">
        <v>6698695</v>
      </c>
      <c r="E191">
        <v>0.05</v>
      </c>
    </row>
    <row r="192" spans="1:5" x14ac:dyDescent="0.3">
      <c r="A192" s="22" t="s">
        <v>150</v>
      </c>
      <c r="B192" s="22" t="s">
        <v>2635</v>
      </c>
      <c r="C192" s="22">
        <v>253841</v>
      </c>
      <c r="D192" s="22">
        <v>6698696</v>
      </c>
      <c r="E192">
        <v>0.05</v>
      </c>
    </row>
    <row r="193" spans="1:5" x14ac:dyDescent="0.3">
      <c r="A193" s="22" t="s">
        <v>150</v>
      </c>
      <c r="B193" s="22" t="s">
        <v>2636</v>
      </c>
      <c r="C193" s="22">
        <v>253841</v>
      </c>
      <c r="D193" s="22">
        <v>6698685</v>
      </c>
      <c r="E193">
        <v>0.05</v>
      </c>
    </row>
    <row r="194" spans="1:5" x14ac:dyDescent="0.3">
      <c r="A194" s="22" t="s">
        <v>150</v>
      </c>
      <c r="B194" s="22" t="s">
        <v>2637</v>
      </c>
      <c r="C194" s="22">
        <v>253842</v>
      </c>
      <c r="D194" s="22">
        <v>6698687</v>
      </c>
      <c r="E194">
        <v>0.05</v>
      </c>
    </row>
    <row r="195" spans="1:5" x14ac:dyDescent="0.3">
      <c r="A195" s="22" t="s">
        <v>150</v>
      </c>
      <c r="B195" s="22" t="s">
        <v>2638</v>
      </c>
      <c r="C195" s="22">
        <v>253841</v>
      </c>
      <c r="D195" s="22">
        <v>6698684</v>
      </c>
      <c r="E195">
        <v>0.05</v>
      </c>
    </row>
    <row r="196" spans="1:5" x14ac:dyDescent="0.3">
      <c r="A196" s="22" t="s">
        <v>150</v>
      </c>
      <c r="B196" s="22" t="s">
        <v>2639</v>
      </c>
      <c r="C196" s="22">
        <v>253842</v>
      </c>
      <c r="D196" s="22">
        <v>6698685</v>
      </c>
      <c r="E196">
        <v>0.05</v>
      </c>
    </row>
    <row r="197" spans="1:5" x14ac:dyDescent="0.3">
      <c r="A197" s="22" t="s">
        <v>150</v>
      </c>
      <c r="B197" s="22" t="s">
        <v>2640</v>
      </c>
      <c r="C197" s="22">
        <v>253842</v>
      </c>
      <c r="D197" s="22">
        <v>6698684</v>
      </c>
      <c r="E197">
        <v>0.05</v>
      </c>
    </row>
    <row r="198" spans="1:5" x14ac:dyDescent="0.3">
      <c r="A198" s="22" t="s">
        <v>150</v>
      </c>
      <c r="B198" s="22" t="s">
        <v>2641</v>
      </c>
      <c r="C198" s="22">
        <v>253844</v>
      </c>
      <c r="D198" s="22">
        <v>6698684</v>
      </c>
      <c r="E198">
        <v>0.05</v>
      </c>
    </row>
    <row r="199" spans="1:5" x14ac:dyDescent="0.3">
      <c r="A199" s="22" t="s">
        <v>150</v>
      </c>
      <c r="B199" s="22" t="s">
        <v>2642</v>
      </c>
      <c r="C199" s="22">
        <v>253843</v>
      </c>
      <c r="D199" s="22">
        <v>6698683</v>
      </c>
      <c r="E199">
        <v>0.05</v>
      </c>
    </row>
    <row r="200" spans="1:5" x14ac:dyDescent="0.3">
      <c r="A200" s="22" t="s">
        <v>150</v>
      </c>
      <c r="B200" s="22" t="s">
        <v>2643</v>
      </c>
      <c r="C200" s="22">
        <v>253845</v>
      </c>
      <c r="D200" s="22">
        <v>6698684</v>
      </c>
      <c r="E200">
        <v>0.05</v>
      </c>
    </row>
    <row r="201" spans="1:5" x14ac:dyDescent="0.3">
      <c r="A201" s="22" t="s">
        <v>150</v>
      </c>
      <c r="B201" s="22" t="s">
        <v>2644</v>
      </c>
      <c r="C201" s="22">
        <v>253840</v>
      </c>
      <c r="D201" s="22">
        <v>6698679</v>
      </c>
      <c r="E201">
        <v>0.05</v>
      </c>
    </row>
    <row r="202" spans="1:5" x14ac:dyDescent="0.3">
      <c r="A202" s="22" t="s">
        <v>150</v>
      </c>
      <c r="B202" s="22" t="s">
        <v>2645</v>
      </c>
      <c r="C202" s="22">
        <v>253839</v>
      </c>
      <c r="D202" s="22">
        <v>6698678</v>
      </c>
      <c r="E202">
        <v>0.05</v>
      </c>
    </row>
    <row r="203" spans="1:5" x14ac:dyDescent="0.3">
      <c r="A203" s="22" t="s">
        <v>150</v>
      </c>
      <c r="B203" s="22" t="s">
        <v>2646</v>
      </c>
      <c r="C203" s="22">
        <v>253833</v>
      </c>
      <c r="D203" s="22">
        <v>6698687</v>
      </c>
      <c r="E203">
        <v>0.05</v>
      </c>
    </row>
    <row r="204" spans="1:5" x14ac:dyDescent="0.3">
      <c r="A204" s="22" t="s">
        <v>150</v>
      </c>
      <c r="B204" s="22" t="s">
        <v>2647</v>
      </c>
      <c r="C204" s="22">
        <v>253832</v>
      </c>
      <c r="D204" s="22">
        <v>6698689</v>
      </c>
      <c r="E204">
        <v>0.05</v>
      </c>
    </row>
    <row r="205" spans="1:5" x14ac:dyDescent="0.3">
      <c r="A205" s="22" t="s">
        <v>150</v>
      </c>
      <c r="B205" s="22" t="s">
        <v>2648</v>
      </c>
      <c r="C205" s="22">
        <v>253836</v>
      </c>
      <c r="D205" s="22">
        <v>6698691</v>
      </c>
      <c r="E205">
        <v>0.05</v>
      </c>
    </row>
    <row r="206" spans="1:5" x14ac:dyDescent="0.3">
      <c r="A206" s="22" t="s">
        <v>150</v>
      </c>
      <c r="B206" s="22" t="s">
        <v>2649</v>
      </c>
      <c r="C206" s="22">
        <v>253836</v>
      </c>
      <c r="D206" s="22">
        <v>6698693</v>
      </c>
      <c r="E206">
        <v>0.05</v>
      </c>
    </row>
    <row r="207" spans="1:5" x14ac:dyDescent="0.3">
      <c r="A207" s="22" t="s">
        <v>150</v>
      </c>
      <c r="B207" s="22" t="s">
        <v>2650</v>
      </c>
      <c r="C207" s="22">
        <v>253831</v>
      </c>
      <c r="D207" s="22">
        <v>6698701</v>
      </c>
      <c r="E207">
        <v>0.05</v>
      </c>
    </row>
    <row r="208" spans="1:5" x14ac:dyDescent="0.3">
      <c r="A208" s="22" t="s">
        <v>150</v>
      </c>
      <c r="B208" s="22" t="s">
        <v>2651</v>
      </c>
      <c r="C208" s="22">
        <v>253831</v>
      </c>
      <c r="D208" s="22">
        <v>6698702</v>
      </c>
      <c r="E208">
        <v>0.05</v>
      </c>
    </row>
    <row r="209" spans="1:5" x14ac:dyDescent="0.3">
      <c r="A209" s="22" t="s">
        <v>150</v>
      </c>
      <c r="B209" s="22" t="s">
        <v>2652</v>
      </c>
      <c r="C209" s="22">
        <v>253830</v>
      </c>
      <c r="D209" s="22">
        <v>6698703</v>
      </c>
      <c r="E209">
        <v>0.05</v>
      </c>
    </row>
    <row r="210" spans="1:5" x14ac:dyDescent="0.3">
      <c r="A210" s="22" t="s">
        <v>150</v>
      </c>
      <c r="B210" s="22" t="s">
        <v>2653</v>
      </c>
      <c r="C210" s="22">
        <v>253830</v>
      </c>
      <c r="D210" s="22">
        <v>6698704</v>
      </c>
      <c r="E210">
        <v>0.05</v>
      </c>
    </row>
    <row r="211" spans="1:5" x14ac:dyDescent="0.3">
      <c r="A211" s="22" t="s">
        <v>76</v>
      </c>
      <c r="B211" s="22" t="s">
        <v>2486</v>
      </c>
      <c r="C211" s="22">
        <v>251815</v>
      </c>
      <c r="D211" s="22">
        <v>6644458</v>
      </c>
      <c r="E211">
        <v>5</v>
      </c>
    </row>
    <row r="212" spans="1:5" x14ac:dyDescent="0.3">
      <c r="A212" s="22" t="s">
        <v>76</v>
      </c>
      <c r="B212" s="22" t="s">
        <v>2488</v>
      </c>
      <c r="C212" s="22">
        <v>251821</v>
      </c>
      <c r="D212" s="22">
        <v>6644456</v>
      </c>
      <c r="E212">
        <v>5</v>
      </c>
    </row>
    <row r="213" spans="1:5" x14ac:dyDescent="0.3">
      <c r="A213" s="22" t="s">
        <v>76</v>
      </c>
      <c r="B213" s="22" t="s">
        <v>2489</v>
      </c>
      <c r="C213" s="22">
        <v>251823</v>
      </c>
      <c r="D213" s="22">
        <v>6644460</v>
      </c>
      <c r="E213">
        <v>5</v>
      </c>
    </row>
    <row r="214" spans="1:5" x14ac:dyDescent="0.3">
      <c r="A214" s="22" t="s">
        <v>76</v>
      </c>
      <c r="B214" s="22" t="s">
        <v>2490</v>
      </c>
      <c r="C214" s="22">
        <v>251831</v>
      </c>
      <c r="D214" s="22">
        <v>6644456</v>
      </c>
      <c r="E214">
        <v>5</v>
      </c>
    </row>
    <row r="215" spans="1:5" x14ac:dyDescent="0.3">
      <c r="A215" s="22" t="s">
        <v>76</v>
      </c>
      <c r="B215" s="22" t="s">
        <v>2491</v>
      </c>
      <c r="C215" s="22">
        <v>251799</v>
      </c>
      <c r="D215" s="22">
        <v>6644451</v>
      </c>
      <c r="E215">
        <v>5</v>
      </c>
    </row>
    <row r="216" spans="1:5" x14ac:dyDescent="0.3">
      <c r="A216" s="22" t="s">
        <v>76</v>
      </c>
      <c r="B216" s="22" t="s">
        <v>2492</v>
      </c>
      <c r="C216" s="22">
        <v>251816</v>
      </c>
      <c r="D216" s="22">
        <v>6644455</v>
      </c>
      <c r="E216">
        <v>5</v>
      </c>
    </row>
    <row r="217" spans="1:5" x14ac:dyDescent="0.3">
      <c r="A217" s="22" t="s">
        <v>76</v>
      </c>
      <c r="B217" s="22" t="s">
        <v>2493</v>
      </c>
      <c r="C217" s="22">
        <v>251816</v>
      </c>
      <c r="D217" s="22">
        <v>6644447</v>
      </c>
      <c r="E217">
        <v>5</v>
      </c>
    </row>
    <row r="218" spans="1:5" x14ac:dyDescent="0.3">
      <c r="A218" s="22" t="s">
        <v>76</v>
      </c>
      <c r="B218" s="22" t="s">
        <v>2494</v>
      </c>
      <c r="C218" s="22">
        <v>251821</v>
      </c>
      <c r="D218" s="22">
        <v>6644460</v>
      </c>
      <c r="E218">
        <v>5</v>
      </c>
    </row>
    <row r="219" spans="1:5" x14ac:dyDescent="0.3">
      <c r="A219" s="22" t="s">
        <v>76</v>
      </c>
      <c r="B219" s="22" t="s">
        <v>2495</v>
      </c>
      <c r="C219" s="22">
        <v>251818</v>
      </c>
      <c r="D219" s="22">
        <v>6644461</v>
      </c>
      <c r="E219">
        <v>5</v>
      </c>
    </row>
    <row r="220" spans="1:5" x14ac:dyDescent="0.3">
      <c r="A220" s="22" t="s">
        <v>76</v>
      </c>
      <c r="B220" s="22" t="s">
        <v>2487</v>
      </c>
      <c r="C220" s="22">
        <v>251810</v>
      </c>
      <c r="D220" s="22">
        <v>6644462</v>
      </c>
      <c r="E220">
        <v>5</v>
      </c>
    </row>
    <row r="221" spans="1:5" x14ac:dyDescent="0.3">
      <c r="A221" s="22" t="s">
        <v>147</v>
      </c>
      <c r="B221" s="22" t="s">
        <v>2654</v>
      </c>
      <c r="C221" s="22">
        <v>240612</v>
      </c>
      <c r="D221" s="22">
        <v>6676517</v>
      </c>
      <c r="E221">
        <v>0.05</v>
      </c>
    </row>
    <row r="222" spans="1:5" x14ac:dyDescent="0.3">
      <c r="A222" s="22" t="s">
        <v>147</v>
      </c>
      <c r="B222" s="22" t="s">
        <v>2655</v>
      </c>
      <c r="C222" s="22">
        <v>240613</v>
      </c>
      <c r="D222" s="22">
        <v>6676516</v>
      </c>
      <c r="E222">
        <v>0.05</v>
      </c>
    </row>
    <row r="223" spans="1:5" x14ac:dyDescent="0.3">
      <c r="A223" s="22" t="s">
        <v>147</v>
      </c>
      <c r="B223" s="22" t="s">
        <v>2656</v>
      </c>
      <c r="C223" s="22">
        <v>240614</v>
      </c>
      <c r="D223" s="22">
        <v>6676517</v>
      </c>
      <c r="E223">
        <v>0.05</v>
      </c>
    </row>
    <row r="224" spans="1:5" x14ac:dyDescent="0.3">
      <c r="A224" s="22" t="s">
        <v>147</v>
      </c>
      <c r="B224" s="22" t="s">
        <v>2657</v>
      </c>
      <c r="C224" s="22">
        <v>240613</v>
      </c>
      <c r="D224" s="22">
        <v>6676517</v>
      </c>
      <c r="E224">
        <v>0.05</v>
      </c>
    </row>
    <row r="225" spans="1:5" x14ac:dyDescent="0.3">
      <c r="A225" s="22" t="s">
        <v>147</v>
      </c>
      <c r="B225" s="22" t="s">
        <v>2658</v>
      </c>
      <c r="C225" s="22">
        <v>240606</v>
      </c>
      <c r="D225" s="22">
        <v>6676514</v>
      </c>
      <c r="E225">
        <v>0.05</v>
      </c>
    </row>
    <row r="226" spans="1:5" x14ac:dyDescent="0.3">
      <c r="A226" s="22" t="s">
        <v>147</v>
      </c>
      <c r="B226" s="22" t="s">
        <v>2659</v>
      </c>
      <c r="C226" s="22">
        <v>240607</v>
      </c>
      <c r="D226" s="22">
        <v>6676513</v>
      </c>
      <c r="E226">
        <v>0.05</v>
      </c>
    </row>
    <row r="227" spans="1:5" x14ac:dyDescent="0.3">
      <c r="A227" s="22" t="s">
        <v>147</v>
      </c>
      <c r="B227" s="22" t="s">
        <v>2660</v>
      </c>
      <c r="C227" s="22">
        <v>240608</v>
      </c>
      <c r="D227" s="22">
        <v>6676512</v>
      </c>
      <c r="E227">
        <v>0.05</v>
      </c>
    </row>
    <row r="228" spans="1:5" x14ac:dyDescent="0.3">
      <c r="A228" s="22" t="s">
        <v>147</v>
      </c>
      <c r="B228" s="22" t="s">
        <v>2661</v>
      </c>
      <c r="C228" s="22">
        <v>240607</v>
      </c>
      <c r="D228" s="22">
        <v>6676511</v>
      </c>
      <c r="E228">
        <v>0.05</v>
      </c>
    </row>
    <row r="229" spans="1:5" x14ac:dyDescent="0.3">
      <c r="A229" s="22" t="s">
        <v>147</v>
      </c>
      <c r="B229" s="22" t="s">
        <v>2662</v>
      </c>
      <c r="C229" s="22">
        <v>240604</v>
      </c>
      <c r="D229" s="22">
        <v>6676506</v>
      </c>
      <c r="E229">
        <v>0.05</v>
      </c>
    </row>
    <row r="230" spans="1:5" x14ac:dyDescent="0.3">
      <c r="A230" s="22" t="s">
        <v>147</v>
      </c>
      <c r="B230" s="22" t="s">
        <v>2663</v>
      </c>
      <c r="C230" s="22">
        <v>240603</v>
      </c>
      <c r="D230" s="22">
        <v>6676505</v>
      </c>
      <c r="E230">
        <v>0.05</v>
      </c>
    </row>
    <row r="231" spans="1:5" x14ac:dyDescent="0.3">
      <c r="A231" s="22" t="s">
        <v>147</v>
      </c>
      <c r="B231" s="22" t="s">
        <v>2664</v>
      </c>
      <c r="C231" s="22">
        <v>240600</v>
      </c>
      <c r="D231" s="22">
        <v>6676509</v>
      </c>
      <c r="E231">
        <v>0.05</v>
      </c>
    </row>
    <row r="232" spans="1:5" x14ac:dyDescent="0.3">
      <c r="A232" s="22" t="s">
        <v>147</v>
      </c>
      <c r="B232" s="22" t="s">
        <v>2665</v>
      </c>
      <c r="C232" s="22">
        <v>240598</v>
      </c>
      <c r="D232" s="22">
        <v>6676509</v>
      </c>
      <c r="E232">
        <v>0.05</v>
      </c>
    </row>
    <row r="233" spans="1:5" x14ac:dyDescent="0.3">
      <c r="A233" s="22" t="s">
        <v>147</v>
      </c>
      <c r="B233" s="22" t="s">
        <v>2666</v>
      </c>
      <c r="C233" s="22">
        <v>240598</v>
      </c>
      <c r="D233" s="22">
        <v>6676509</v>
      </c>
      <c r="E233">
        <v>0.05</v>
      </c>
    </row>
    <row r="234" spans="1:5" x14ac:dyDescent="0.3">
      <c r="A234" s="22" t="s">
        <v>147</v>
      </c>
      <c r="B234" s="22" t="s">
        <v>2667</v>
      </c>
      <c r="C234" s="22">
        <v>240599</v>
      </c>
      <c r="D234" s="22">
        <v>6676509</v>
      </c>
      <c r="E234">
        <v>0.05</v>
      </c>
    </row>
    <row r="235" spans="1:5" x14ac:dyDescent="0.3">
      <c r="A235" s="22" t="s">
        <v>147</v>
      </c>
      <c r="B235" s="22" t="s">
        <v>2668</v>
      </c>
      <c r="C235" s="22">
        <v>240598</v>
      </c>
      <c r="D235" s="22">
        <v>6676508</v>
      </c>
      <c r="E235">
        <v>0.05</v>
      </c>
    </row>
    <row r="236" spans="1:5" x14ac:dyDescent="0.3">
      <c r="A236" s="22" t="s">
        <v>147</v>
      </c>
      <c r="B236" s="22" t="s">
        <v>2669</v>
      </c>
      <c r="C236" s="22">
        <v>240597</v>
      </c>
      <c r="D236" s="22">
        <v>6676508</v>
      </c>
      <c r="E236">
        <v>0.05</v>
      </c>
    </row>
    <row r="237" spans="1:5" x14ac:dyDescent="0.3">
      <c r="A237" s="22" t="s">
        <v>147</v>
      </c>
      <c r="B237" s="22" t="s">
        <v>2670</v>
      </c>
      <c r="C237" s="22">
        <v>240598</v>
      </c>
      <c r="D237" s="22">
        <v>6676508</v>
      </c>
      <c r="E237">
        <v>0.05</v>
      </c>
    </row>
    <row r="238" spans="1:5" x14ac:dyDescent="0.3">
      <c r="A238" s="22" t="s">
        <v>147</v>
      </c>
      <c r="B238" s="22" t="s">
        <v>2671</v>
      </c>
      <c r="C238" s="22">
        <v>240592</v>
      </c>
      <c r="D238" s="22">
        <v>6676504</v>
      </c>
      <c r="E238">
        <v>0.05</v>
      </c>
    </row>
    <row r="239" spans="1:5" x14ac:dyDescent="0.3">
      <c r="A239" s="22" t="s">
        <v>147</v>
      </c>
      <c r="B239" s="22" t="s">
        <v>2672</v>
      </c>
      <c r="C239" s="22">
        <v>240591</v>
      </c>
      <c r="D239" s="22">
        <v>6676504</v>
      </c>
      <c r="E239">
        <v>0.05</v>
      </c>
    </row>
    <row r="240" spans="1:5" x14ac:dyDescent="0.3">
      <c r="A240" s="22" t="s">
        <v>147</v>
      </c>
      <c r="B240" s="22" t="s">
        <v>2673</v>
      </c>
      <c r="C240" s="22">
        <v>240602</v>
      </c>
      <c r="D240" s="22">
        <v>6676516</v>
      </c>
      <c r="E240">
        <v>0.05</v>
      </c>
    </row>
    <row r="241" spans="1:5" x14ac:dyDescent="0.3">
      <c r="A241" s="22" t="s">
        <v>147</v>
      </c>
      <c r="B241" s="22" t="s">
        <v>2674</v>
      </c>
      <c r="C241" s="22">
        <v>240601</v>
      </c>
      <c r="D241" s="22">
        <v>6676515</v>
      </c>
      <c r="E241">
        <v>0.05</v>
      </c>
    </row>
    <row r="242" spans="1:5" x14ac:dyDescent="0.3">
      <c r="A242" s="22" t="s">
        <v>159</v>
      </c>
      <c r="B242" s="22" t="s">
        <v>2675</v>
      </c>
      <c r="C242" s="22">
        <v>268273</v>
      </c>
      <c r="D242" s="22">
        <v>6728526</v>
      </c>
      <c r="E242">
        <v>5</v>
      </c>
    </row>
    <row r="243" spans="1:5" x14ac:dyDescent="0.3">
      <c r="A243" s="22" t="s">
        <v>159</v>
      </c>
      <c r="B243" s="22" t="s">
        <v>2676</v>
      </c>
      <c r="C243" s="22">
        <v>268273</v>
      </c>
      <c r="D243" s="22">
        <v>6728524</v>
      </c>
      <c r="E243">
        <v>5</v>
      </c>
    </row>
    <row r="244" spans="1:5" x14ac:dyDescent="0.3">
      <c r="A244" s="22" t="s">
        <v>159</v>
      </c>
      <c r="B244" s="22" t="s">
        <v>2677</v>
      </c>
      <c r="C244" s="22">
        <v>268270</v>
      </c>
      <c r="D244" s="22">
        <v>6728519</v>
      </c>
      <c r="E244">
        <v>5</v>
      </c>
    </row>
    <row r="245" spans="1:5" x14ac:dyDescent="0.3">
      <c r="A245" s="22" t="s">
        <v>159</v>
      </c>
      <c r="B245" s="22" t="s">
        <v>2678</v>
      </c>
      <c r="C245" s="22">
        <v>268280</v>
      </c>
      <c r="D245" s="22">
        <v>6728553</v>
      </c>
      <c r="E245">
        <v>5</v>
      </c>
    </row>
    <row r="246" spans="1:5" x14ac:dyDescent="0.3">
      <c r="A246" s="22" t="s">
        <v>159</v>
      </c>
      <c r="B246" s="22" t="s">
        <v>2679</v>
      </c>
      <c r="C246" s="22">
        <v>268282</v>
      </c>
      <c r="D246" s="22">
        <v>6728533</v>
      </c>
      <c r="E246">
        <v>5</v>
      </c>
    </row>
    <row r="247" spans="1:5" x14ac:dyDescent="0.3">
      <c r="A247" s="22" t="s">
        <v>159</v>
      </c>
      <c r="B247" s="22" t="s">
        <v>2680</v>
      </c>
      <c r="C247" s="22">
        <v>268277</v>
      </c>
      <c r="D247" s="22">
        <v>6728524</v>
      </c>
      <c r="E247">
        <v>5</v>
      </c>
    </row>
    <row r="248" spans="1:5" x14ac:dyDescent="0.3">
      <c r="A248" s="22" t="s">
        <v>159</v>
      </c>
      <c r="B248" s="22" t="s">
        <v>2681</v>
      </c>
      <c r="C248" s="22">
        <v>268277</v>
      </c>
      <c r="D248" s="22">
        <v>6728522</v>
      </c>
      <c r="E248">
        <v>5</v>
      </c>
    </row>
    <row r="249" spans="1:5" x14ac:dyDescent="0.3">
      <c r="A249" s="22" t="s">
        <v>159</v>
      </c>
      <c r="B249" s="22" t="s">
        <v>2682</v>
      </c>
      <c r="C249" s="22">
        <v>268276</v>
      </c>
      <c r="D249" s="22">
        <v>6728512</v>
      </c>
      <c r="E249">
        <v>5</v>
      </c>
    </row>
    <row r="250" spans="1:5" x14ac:dyDescent="0.3">
      <c r="A250" s="22" t="s">
        <v>159</v>
      </c>
      <c r="B250" s="22" t="s">
        <v>2683</v>
      </c>
      <c r="C250" s="22">
        <v>268278</v>
      </c>
      <c r="D250" s="22">
        <v>6728517</v>
      </c>
      <c r="E250">
        <v>5</v>
      </c>
    </row>
    <row r="251" spans="1:5" x14ac:dyDescent="0.3">
      <c r="A251" s="22" t="s">
        <v>159</v>
      </c>
      <c r="B251" s="22" t="s">
        <v>2684</v>
      </c>
      <c r="C251" s="22">
        <v>268272</v>
      </c>
      <c r="D251" s="22">
        <v>6728524</v>
      </c>
      <c r="E251">
        <v>5</v>
      </c>
    </row>
    <row r="252" spans="1:5" x14ac:dyDescent="0.3">
      <c r="A252" s="22" t="s">
        <v>57</v>
      </c>
      <c r="B252" s="22" t="s">
        <v>1627</v>
      </c>
      <c r="C252" s="22">
        <v>247688</v>
      </c>
      <c r="D252" s="22">
        <v>6641264</v>
      </c>
      <c r="E252">
        <v>5</v>
      </c>
    </row>
    <row r="253" spans="1:5" x14ac:dyDescent="0.3">
      <c r="A253" s="22" t="s">
        <v>57</v>
      </c>
      <c r="B253" s="22" t="s">
        <v>1628</v>
      </c>
      <c r="C253" s="22">
        <v>247694</v>
      </c>
      <c r="D253" s="22">
        <v>6641279</v>
      </c>
      <c r="E253">
        <v>5</v>
      </c>
    </row>
    <row r="254" spans="1:5" x14ac:dyDescent="0.3">
      <c r="A254" s="22" t="s">
        <v>57</v>
      </c>
      <c r="B254" s="22" t="s">
        <v>1630</v>
      </c>
      <c r="C254" s="22">
        <v>247700</v>
      </c>
      <c r="D254" s="22">
        <v>6641265</v>
      </c>
      <c r="E254">
        <v>5</v>
      </c>
    </row>
    <row r="255" spans="1:5" x14ac:dyDescent="0.3">
      <c r="A255" s="22" t="s">
        <v>57</v>
      </c>
      <c r="B255" s="22" t="s">
        <v>1633</v>
      </c>
      <c r="C255" s="22">
        <v>247677</v>
      </c>
      <c r="D255" s="22">
        <v>6641265</v>
      </c>
      <c r="E255">
        <v>5</v>
      </c>
    </row>
    <row r="256" spans="1:5" x14ac:dyDescent="0.3">
      <c r="A256" s="22" t="s">
        <v>57</v>
      </c>
      <c r="B256" s="22" t="s">
        <v>1635</v>
      </c>
      <c r="C256" s="22">
        <v>247709</v>
      </c>
      <c r="D256" s="22">
        <v>6641309</v>
      </c>
      <c r="E256">
        <v>5</v>
      </c>
    </row>
    <row r="257" spans="1:5" x14ac:dyDescent="0.3">
      <c r="A257" s="22" t="s">
        <v>57</v>
      </c>
      <c r="B257" s="22" t="s">
        <v>1637</v>
      </c>
      <c r="C257" s="22">
        <v>247712</v>
      </c>
      <c r="D257" s="22">
        <v>6641311</v>
      </c>
      <c r="E257">
        <v>5</v>
      </c>
    </row>
    <row r="258" spans="1:5" x14ac:dyDescent="0.3">
      <c r="A258" s="22" t="s">
        <v>57</v>
      </c>
      <c r="B258" s="22" t="s">
        <v>1639</v>
      </c>
      <c r="C258" s="22">
        <v>247705</v>
      </c>
      <c r="D258" s="22">
        <v>6641304</v>
      </c>
      <c r="E258">
        <v>5</v>
      </c>
    </row>
    <row r="259" spans="1:5" x14ac:dyDescent="0.3">
      <c r="A259" s="22" t="s">
        <v>57</v>
      </c>
      <c r="B259" s="22" t="s">
        <v>1654</v>
      </c>
      <c r="C259" s="22">
        <v>247679</v>
      </c>
      <c r="D259" s="22">
        <v>6641285</v>
      </c>
      <c r="E259">
        <v>5</v>
      </c>
    </row>
    <row r="260" spans="1:5" x14ac:dyDescent="0.3">
      <c r="A260" s="22" t="s">
        <v>57</v>
      </c>
      <c r="B260" s="22" t="s">
        <v>1658</v>
      </c>
      <c r="C260" s="22">
        <v>247694</v>
      </c>
      <c r="D260" s="22">
        <v>6641290</v>
      </c>
      <c r="E260">
        <v>5</v>
      </c>
    </row>
    <row r="261" spans="1:5" x14ac:dyDescent="0.3">
      <c r="A261" s="22" t="s">
        <v>57</v>
      </c>
      <c r="B261" s="22" t="s">
        <v>1664</v>
      </c>
      <c r="C261" s="22">
        <v>247698</v>
      </c>
      <c r="D261" s="22">
        <v>6641270</v>
      </c>
      <c r="E261">
        <v>5</v>
      </c>
    </row>
    <row r="262" spans="1:5" x14ac:dyDescent="0.3">
      <c r="A262" s="22" t="s">
        <v>80</v>
      </c>
      <c r="B262" s="22" t="s">
        <v>1691</v>
      </c>
      <c r="C262" s="22">
        <v>254166</v>
      </c>
      <c r="D262" s="22">
        <v>6647839</v>
      </c>
      <c r="E262">
        <v>5</v>
      </c>
    </row>
    <row r="263" spans="1:5" x14ac:dyDescent="0.3">
      <c r="A263" s="22" t="s">
        <v>80</v>
      </c>
      <c r="B263" s="22" t="s">
        <v>1696</v>
      </c>
      <c r="C263" s="22">
        <v>254165</v>
      </c>
      <c r="D263" s="22">
        <v>6647836</v>
      </c>
      <c r="E263">
        <v>5</v>
      </c>
    </row>
    <row r="264" spans="1:5" x14ac:dyDescent="0.3">
      <c r="A264" s="22" t="s">
        <v>80</v>
      </c>
      <c r="B264" s="22" t="s">
        <v>1697</v>
      </c>
      <c r="C264" s="22">
        <v>254165</v>
      </c>
      <c r="D264" s="22">
        <v>6647831</v>
      </c>
      <c r="E264">
        <v>5</v>
      </c>
    </row>
    <row r="265" spans="1:5" x14ac:dyDescent="0.3">
      <c r="A265" s="22" t="s">
        <v>80</v>
      </c>
      <c r="B265" s="22" t="s">
        <v>1698</v>
      </c>
      <c r="C265" s="22">
        <v>254165</v>
      </c>
      <c r="D265" s="22">
        <v>6647837</v>
      </c>
      <c r="E265">
        <v>5</v>
      </c>
    </row>
    <row r="266" spans="1:5" x14ac:dyDescent="0.3">
      <c r="A266" s="22" t="s">
        <v>80</v>
      </c>
      <c r="B266" s="22" t="s">
        <v>1700</v>
      </c>
      <c r="C266" s="22">
        <v>254155</v>
      </c>
      <c r="D266" s="22">
        <v>6647832</v>
      </c>
      <c r="E266">
        <v>5</v>
      </c>
    </row>
    <row r="267" spans="1:5" x14ac:dyDescent="0.3">
      <c r="A267" s="22" t="s">
        <v>80</v>
      </c>
      <c r="B267" s="22" t="s">
        <v>1702</v>
      </c>
      <c r="C267" s="22">
        <v>254158</v>
      </c>
      <c r="D267" s="22">
        <v>6647832</v>
      </c>
      <c r="E267">
        <v>5</v>
      </c>
    </row>
    <row r="268" spans="1:5" x14ac:dyDescent="0.3">
      <c r="A268" s="22" t="s">
        <v>80</v>
      </c>
      <c r="B268" s="22" t="s">
        <v>1703</v>
      </c>
      <c r="C268" s="22">
        <v>254155</v>
      </c>
      <c r="D268" s="22">
        <v>6647839</v>
      </c>
      <c r="E268">
        <v>5</v>
      </c>
    </row>
    <row r="269" spans="1:5" x14ac:dyDescent="0.3">
      <c r="A269" s="22" t="s">
        <v>80</v>
      </c>
      <c r="B269" s="22" t="s">
        <v>1704</v>
      </c>
      <c r="C269" s="22">
        <v>254153</v>
      </c>
      <c r="D269" s="22">
        <v>6647838</v>
      </c>
      <c r="E269">
        <v>5</v>
      </c>
    </row>
    <row r="270" spans="1:5" x14ac:dyDescent="0.3">
      <c r="A270" s="22" t="s">
        <v>80</v>
      </c>
      <c r="B270" s="22" t="s">
        <v>1706</v>
      </c>
      <c r="C270" s="22">
        <v>254168</v>
      </c>
      <c r="D270" s="22">
        <v>6647834</v>
      </c>
      <c r="E270">
        <v>5</v>
      </c>
    </row>
    <row r="271" spans="1:5" x14ac:dyDescent="0.3">
      <c r="A271" s="22" t="s">
        <v>80</v>
      </c>
      <c r="B271" s="22" t="s">
        <v>1693</v>
      </c>
      <c r="C271" s="22">
        <v>254171</v>
      </c>
      <c r="D271" s="22">
        <v>6647869</v>
      </c>
      <c r="E271">
        <v>5</v>
      </c>
    </row>
    <row r="272" spans="1:5" x14ac:dyDescent="0.3">
      <c r="A272" s="22" t="s">
        <v>98</v>
      </c>
      <c r="B272" s="22" t="s">
        <v>1714</v>
      </c>
      <c r="C272" s="22">
        <v>257553</v>
      </c>
      <c r="D272" s="22">
        <v>6662237</v>
      </c>
      <c r="E272">
        <v>5</v>
      </c>
    </row>
    <row r="273" spans="1:5" x14ac:dyDescent="0.3">
      <c r="A273" s="22" t="s">
        <v>98</v>
      </c>
      <c r="B273" s="22" t="s">
        <v>1717</v>
      </c>
      <c r="C273" s="22">
        <v>257538</v>
      </c>
      <c r="D273" s="22">
        <v>6662227</v>
      </c>
      <c r="E273">
        <v>5</v>
      </c>
    </row>
    <row r="274" spans="1:5" x14ac:dyDescent="0.3">
      <c r="A274" s="22" t="s">
        <v>98</v>
      </c>
      <c r="B274" s="22" t="s">
        <v>1719</v>
      </c>
      <c r="C274" s="22">
        <v>257547</v>
      </c>
      <c r="D274" s="22">
        <v>6662216</v>
      </c>
      <c r="E274">
        <v>5</v>
      </c>
    </row>
    <row r="275" spans="1:5" x14ac:dyDescent="0.3">
      <c r="A275" s="22" t="s">
        <v>98</v>
      </c>
      <c r="B275" s="22" t="s">
        <v>1720</v>
      </c>
      <c r="C275" s="22">
        <v>257547</v>
      </c>
      <c r="D275" s="22">
        <v>6662216</v>
      </c>
      <c r="E275">
        <v>5</v>
      </c>
    </row>
    <row r="276" spans="1:5" x14ac:dyDescent="0.3">
      <c r="A276" s="22" t="s">
        <v>98</v>
      </c>
      <c r="B276" s="22" t="s">
        <v>1721</v>
      </c>
      <c r="C276" s="22">
        <v>257544</v>
      </c>
      <c r="D276" s="22">
        <v>6662214</v>
      </c>
      <c r="E276">
        <v>5</v>
      </c>
    </row>
    <row r="277" spans="1:5" x14ac:dyDescent="0.3">
      <c r="A277" s="22" t="s">
        <v>98</v>
      </c>
      <c r="B277" s="22" t="s">
        <v>1723</v>
      </c>
      <c r="C277" s="22">
        <v>257553</v>
      </c>
      <c r="D277" s="22">
        <v>6662227</v>
      </c>
      <c r="E277">
        <v>5</v>
      </c>
    </row>
    <row r="278" spans="1:5" x14ac:dyDescent="0.3">
      <c r="A278" s="22" t="s">
        <v>98</v>
      </c>
      <c r="B278" s="22" t="s">
        <v>1724</v>
      </c>
      <c r="C278" s="22">
        <v>257544</v>
      </c>
      <c r="D278" s="22">
        <v>6662218</v>
      </c>
      <c r="E278">
        <v>5</v>
      </c>
    </row>
    <row r="279" spans="1:5" x14ac:dyDescent="0.3">
      <c r="A279" s="22" t="s">
        <v>98</v>
      </c>
      <c r="B279" s="22" t="s">
        <v>1725</v>
      </c>
      <c r="C279" s="22">
        <v>257541</v>
      </c>
      <c r="D279" s="22">
        <v>6662209</v>
      </c>
      <c r="E279">
        <v>5</v>
      </c>
    </row>
    <row r="280" spans="1:5" x14ac:dyDescent="0.3">
      <c r="A280" s="22" t="s">
        <v>98</v>
      </c>
      <c r="B280" s="22" t="s">
        <v>1726</v>
      </c>
      <c r="C280" s="22">
        <v>257545</v>
      </c>
      <c r="D280" s="22">
        <v>6662227</v>
      </c>
      <c r="E280">
        <v>5</v>
      </c>
    </row>
    <row r="281" spans="1:5" x14ac:dyDescent="0.3">
      <c r="A281" s="22" t="s">
        <v>98</v>
      </c>
      <c r="B281" s="22" t="s">
        <v>1727</v>
      </c>
      <c r="C281" s="22">
        <v>257541</v>
      </c>
      <c r="D281" s="22">
        <v>6662219</v>
      </c>
      <c r="E281">
        <v>5</v>
      </c>
    </row>
    <row r="282" spans="1:5" x14ac:dyDescent="0.3">
      <c r="A282" s="22" t="s">
        <v>98</v>
      </c>
      <c r="B282" s="22" t="s">
        <v>1729</v>
      </c>
      <c r="C282" s="22">
        <v>257534</v>
      </c>
      <c r="D282" s="22">
        <v>6662219</v>
      </c>
      <c r="E282">
        <v>5</v>
      </c>
    </row>
    <row r="283" spans="1:5" x14ac:dyDescent="0.3">
      <c r="A283" s="22" t="s">
        <v>98</v>
      </c>
      <c r="B283" s="22" t="s">
        <v>1730</v>
      </c>
      <c r="C283" s="22">
        <v>257548</v>
      </c>
      <c r="D283" s="22">
        <v>6662226</v>
      </c>
      <c r="E283">
        <v>5</v>
      </c>
    </row>
    <row r="284" spans="1:5" x14ac:dyDescent="0.3">
      <c r="A284" s="22" t="s">
        <v>98</v>
      </c>
      <c r="B284" s="22" t="s">
        <v>1732</v>
      </c>
      <c r="C284" s="22">
        <v>257548</v>
      </c>
      <c r="D284" s="22">
        <v>6662224</v>
      </c>
      <c r="E284">
        <v>5</v>
      </c>
    </row>
    <row r="285" spans="1:5" x14ac:dyDescent="0.3">
      <c r="A285" s="22" t="s">
        <v>98</v>
      </c>
      <c r="B285" s="22" t="s">
        <v>1715</v>
      </c>
      <c r="C285" s="22">
        <v>257551</v>
      </c>
      <c r="D285" s="22">
        <v>6662228</v>
      </c>
      <c r="E285">
        <v>5</v>
      </c>
    </row>
    <row r="286" spans="1:5" x14ac:dyDescent="0.3">
      <c r="A286" s="22" t="s">
        <v>86</v>
      </c>
      <c r="B286" s="22" t="s">
        <v>1750</v>
      </c>
      <c r="C286" s="22">
        <v>255619</v>
      </c>
      <c r="D286" s="22">
        <v>6648768</v>
      </c>
      <c r="E286">
        <v>5</v>
      </c>
    </row>
    <row r="287" spans="1:5" x14ac:dyDescent="0.3">
      <c r="A287" s="22" t="s">
        <v>86</v>
      </c>
      <c r="B287" s="22" t="s">
        <v>1753</v>
      </c>
      <c r="C287" s="22">
        <v>255618</v>
      </c>
      <c r="D287" s="22">
        <v>6648764</v>
      </c>
      <c r="E287">
        <v>5</v>
      </c>
    </row>
    <row r="288" spans="1:5" x14ac:dyDescent="0.3">
      <c r="A288" s="22" t="s">
        <v>86</v>
      </c>
      <c r="B288" s="22" t="s">
        <v>1755</v>
      </c>
      <c r="C288" s="22">
        <v>255620</v>
      </c>
      <c r="D288" s="22">
        <v>6648764</v>
      </c>
      <c r="E288">
        <v>5</v>
      </c>
    </row>
    <row r="289" spans="1:5" x14ac:dyDescent="0.3">
      <c r="A289" s="22" t="s">
        <v>86</v>
      </c>
      <c r="B289" s="22" t="s">
        <v>1757</v>
      </c>
      <c r="C289" s="22">
        <v>255621</v>
      </c>
      <c r="D289" s="22">
        <v>6648765</v>
      </c>
      <c r="E289">
        <v>5</v>
      </c>
    </row>
    <row r="290" spans="1:5" x14ac:dyDescent="0.3">
      <c r="A290" s="22" t="s">
        <v>86</v>
      </c>
      <c r="B290" s="22" t="s">
        <v>1759</v>
      </c>
      <c r="C290" s="22">
        <v>255623</v>
      </c>
      <c r="D290" s="22">
        <v>6648766</v>
      </c>
      <c r="E290">
        <v>5</v>
      </c>
    </row>
    <row r="291" spans="1:5" x14ac:dyDescent="0.3">
      <c r="A291" s="22" t="s">
        <v>86</v>
      </c>
      <c r="B291" s="22" t="s">
        <v>1761</v>
      </c>
      <c r="C291" s="22">
        <v>255614</v>
      </c>
      <c r="D291" s="22">
        <v>6648759</v>
      </c>
      <c r="E291">
        <v>5</v>
      </c>
    </row>
    <row r="292" spans="1:5" x14ac:dyDescent="0.3">
      <c r="A292" s="22" t="s">
        <v>86</v>
      </c>
      <c r="B292" s="22" t="s">
        <v>1763</v>
      </c>
      <c r="C292" s="22">
        <v>255614</v>
      </c>
      <c r="D292" s="22">
        <v>6648751</v>
      </c>
      <c r="E292">
        <v>5</v>
      </c>
    </row>
    <row r="293" spans="1:5" x14ac:dyDescent="0.3">
      <c r="A293" s="22" t="s">
        <v>86</v>
      </c>
      <c r="B293" s="22" t="s">
        <v>1764</v>
      </c>
      <c r="C293" s="22">
        <v>255611</v>
      </c>
      <c r="D293" s="22">
        <v>6648745</v>
      </c>
      <c r="E293">
        <v>5</v>
      </c>
    </row>
    <row r="294" spans="1:5" x14ac:dyDescent="0.3">
      <c r="A294" s="22" t="s">
        <v>86</v>
      </c>
      <c r="B294" s="22" t="s">
        <v>1765</v>
      </c>
      <c r="C294" s="22">
        <v>255613</v>
      </c>
      <c r="D294" s="22">
        <v>6648771</v>
      </c>
      <c r="E294">
        <v>5</v>
      </c>
    </row>
    <row r="295" spans="1:5" x14ac:dyDescent="0.3">
      <c r="A295" s="22" t="s">
        <v>86</v>
      </c>
      <c r="B295" s="22" t="s">
        <v>1752</v>
      </c>
      <c r="C295" s="22">
        <v>255611</v>
      </c>
      <c r="D295" s="22">
        <v>6648774</v>
      </c>
      <c r="E295">
        <v>5</v>
      </c>
    </row>
    <row r="296" spans="1:5" x14ac:dyDescent="0.3">
      <c r="A296" s="22" t="s">
        <v>149</v>
      </c>
      <c r="B296" s="22" t="s">
        <v>1775</v>
      </c>
      <c r="C296" s="22">
        <v>240381</v>
      </c>
      <c r="D296" s="22">
        <v>6676318</v>
      </c>
      <c r="E296">
        <v>5</v>
      </c>
    </row>
    <row r="297" spans="1:5" x14ac:dyDescent="0.3">
      <c r="A297" s="22" t="s">
        <v>149</v>
      </c>
      <c r="B297" s="22" t="s">
        <v>1771</v>
      </c>
      <c r="C297" s="22">
        <v>240382</v>
      </c>
      <c r="D297" s="22">
        <v>6676314</v>
      </c>
      <c r="E297">
        <v>5</v>
      </c>
    </row>
    <row r="298" spans="1:5" x14ac:dyDescent="0.3">
      <c r="A298" s="22" t="s">
        <v>149</v>
      </c>
      <c r="B298" s="22" t="s">
        <v>1777</v>
      </c>
      <c r="C298" s="22">
        <v>240383</v>
      </c>
      <c r="D298" s="22">
        <v>6676313</v>
      </c>
      <c r="E298">
        <v>5</v>
      </c>
    </row>
    <row r="299" spans="1:5" x14ac:dyDescent="0.3">
      <c r="A299" s="22" t="s">
        <v>149</v>
      </c>
      <c r="B299" s="22" t="s">
        <v>1778</v>
      </c>
      <c r="C299" s="22">
        <v>240386</v>
      </c>
      <c r="D299" s="22">
        <v>6676307</v>
      </c>
      <c r="E299">
        <v>5</v>
      </c>
    </row>
    <row r="300" spans="1:5" x14ac:dyDescent="0.3">
      <c r="A300" s="22" t="s">
        <v>149</v>
      </c>
      <c r="B300" s="22" t="s">
        <v>1779</v>
      </c>
      <c r="C300" s="22">
        <v>240381</v>
      </c>
      <c r="D300" s="22">
        <v>6676312</v>
      </c>
      <c r="E300">
        <v>5</v>
      </c>
    </row>
    <row r="301" spans="1:5" x14ac:dyDescent="0.3">
      <c r="A301" s="22" t="s">
        <v>149</v>
      </c>
      <c r="B301" s="22" t="s">
        <v>1776</v>
      </c>
      <c r="C301" s="22">
        <v>240365</v>
      </c>
      <c r="D301" s="22">
        <v>6676306</v>
      </c>
      <c r="E301">
        <v>5</v>
      </c>
    </row>
    <row r="302" spans="1:5" x14ac:dyDescent="0.3">
      <c r="A302" s="22" t="s">
        <v>149</v>
      </c>
      <c r="B302" s="22" t="s">
        <v>1782</v>
      </c>
      <c r="C302" s="22">
        <v>240392</v>
      </c>
      <c r="D302" s="22">
        <v>6676309</v>
      </c>
      <c r="E302">
        <v>5</v>
      </c>
    </row>
    <row r="303" spans="1:5" x14ac:dyDescent="0.3">
      <c r="A303" s="22" t="s">
        <v>149</v>
      </c>
      <c r="B303" s="22" t="s">
        <v>1772</v>
      </c>
      <c r="C303" s="22">
        <v>240374</v>
      </c>
      <c r="D303" s="22">
        <v>6676330</v>
      </c>
      <c r="E303">
        <v>5</v>
      </c>
    </row>
    <row r="304" spans="1:5" x14ac:dyDescent="0.3">
      <c r="A304" s="22" t="s">
        <v>149</v>
      </c>
      <c r="B304" s="22" t="s">
        <v>1774</v>
      </c>
      <c r="C304" s="22">
        <v>240379</v>
      </c>
      <c r="D304" s="22">
        <v>6676323</v>
      </c>
      <c r="E304">
        <v>5</v>
      </c>
    </row>
    <row r="305" spans="1:5" x14ac:dyDescent="0.3">
      <c r="A305" s="22" t="s">
        <v>149</v>
      </c>
      <c r="B305" s="22" t="s">
        <v>1781</v>
      </c>
      <c r="C305" s="22">
        <v>240376</v>
      </c>
      <c r="D305" s="22">
        <v>6676320</v>
      </c>
      <c r="E305">
        <v>5</v>
      </c>
    </row>
    <row r="306" spans="1:5" x14ac:dyDescent="0.3">
      <c r="A306" s="22" t="s">
        <v>50</v>
      </c>
      <c r="B306" s="22" t="s">
        <v>1797</v>
      </c>
      <c r="C306" s="22">
        <v>250747</v>
      </c>
      <c r="D306" s="22">
        <v>6644811</v>
      </c>
      <c r="E306">
        <v>0.05</v>
      </c>
    </row>
    <row r="307" spans="1:5" x14ac:dyDescent="0.3">
      <c r="A307" s="22" t="s">
        <v>50</v>
      </c>
      <c r="B307" s="22" t="s">
        <v>1799</v>
      </c>
      <c r="C307" s="22">
        <v>250747</v>
      </c>
      <c r="D307" s="22">
        <v>6644814</v>
      </c>
      <c r="E307">
        <v>0.05</v>
      </c>
    </row>
    <row r="308" spans="1:5" x14ac:dyDescent="0.3">
      <c r="A308" s="22" t="s">
        <v>50</v>
      </c>
      <c r="B308" s="22" t="s">
        <v>1800</v>
      </c>
      <c r="C308" s="22">
        <v>250747</v>
      </c>
      <c r="D308" s="22">
        <v>6644811</v>
      </c>
      <c r="E308">
        <v>0.05</v>
      </c>
    </row>
    <row r="309" spans="1:5" x14ac:dyDescent="0.3">
      <c r="A309" s="22" t="s">
        <v>50</v>
      </c>
      <c r="B309" s="22" t="s">
        <v>1802</v>
      </c>
      <c r="C309" s="22">
        <v>250750</v>
      </c>
      <c r="D309" s="22">
        <v>6644813</v>
      </c>
      <c r="E309">
        <v>0.05</v>
      </c>
    </row>
    <row r="310" spans="1:5" x14ac:dyDescent="0.3">
      <c r="A310" s="22" t="s">
        <v>50</v>
      </c>
      <c r="B310" s="22" t="s">
        <v>1803</v>
      </c>
      <c r="C310" s="22">
        <v>250749</v>
      </c>
      <c r="D310" s="22">
        <v>6644810</v>
      </c>
      <c r="E310">
        <v>0.05</v>
      </c>
    </row>
    <row r="311" spans="1:5" x14ac:dyDescent="0.3">
      <c r="A311" s="22" t="s">
        <v>50</v>
      </c>
      <c r="B311" s="22" t="s">
        <v>1805</v>
      </c>
      <c r="C311" s="22">
        <v>250751</v>
      </c>
      <c r="D311" s="22">
        <v>6644810</v>
      </c>
      <c r="E311">
        <v>0.05</v>
      </c>
    </row>
    <row r="312" spans="1:5" x14ac:dyDescent="0.3">
      <c r="A312" s="22" t="s">
        <v>50</v>
      </c>
      <c r="B312" s="22" t="s">
        <v>1806</v>
      </c>
      <c r="C312" s="22">
        <v>250753</v>
      </c>
      <c r="D312" s="22">
        <v>6644809</v>
      </c>
      <c r="E312">
        <v>0.05</v>
      </c>
    </row>
    <row r="313" spans="1:5" x14ac:dyDescent="0.3">
      <c r="A313" s="22" t="s">
        <v>50</v>
      </c>
      <c r="B313" s="22" t="s">
        <v>1807</v>
      </c>
      <c r="C313" s="22">
        <v>250750</v>
      </c>
      <c r="D313" s="22">
        <v>6644806</v>
      </c>
      <c r="E313">
        <v>0.05</v>
      </c>
    </row>
    <row r="314" spans="1:5" x14ac:dyDescent="0.3">
      <c r="A314" s="22" t="s">
        <v>50</v>
      </c>
      <c r="B314" s="22" t="s">
        <v>1808</v>
      </c>
      <c r="C314" s="22">
        <v>250743</v>
      </c>
      <c r="D314" s="22">
        <v>6644808</v>
      </c>
      <c r="E314">
        <v>0.05</v>
      </c>
    </row>
    <row r="315" spans="1:5" x14ac:dyDescent="0.3">
      <c r="A315" s="22" t="s">
        <v>50</v>
      </c>
      <c r="B315" s="22" t="s">
        <v>1798</v>
      </c>
      <c r="C315" s="22">
        <v>250735</v>
      </c>
      <c r="D315" s="22">
        <v>6644803</v>
      </c>
      <c r="E315">
        <v>0.05</v>
      </c>
    </row>
    <row r="316" spans="1:5" x14ac:dyDescent="0.3">
      <c r="A316" s="22" t="s">
        <v>50</v>
      </c>
      <c r="B316" s="22" t="s">
        <v>2496</v>
      </c>
      <c r="C316" s="22">
        <v>250748</v>
      </c>
      <c r="D316" s="22">
        <v>6644812</v>
      </c>
      <c r="E316">
        <v>0.05</v>
      </c>
    </row>
    <row r="317" spans="1:5" x14ac:dyDescent="0.3">
      <c r="A317" s="22" t="s">
        <v>50</v>
      </c>
      <c r="B317" s="22" t="s">
        <v>2498</v>
      </c>
      <c r="C317" s="22">
        <v>250748</v>
      </c>
      <c r="D317" s="22">
        <v>6644815</v>
      </c>
      <c r="E317">
        <v>0.05</v>
      </c>
    </row>
    <row r="318" spans="1:5" x14ac:dyDescent="0.3">
      <c r="A318" s="22" t="s">
        <v>50</v>
      </c>
      <c r="B318" s="22" t="s">
        <v>2499</v>
      </c>
      <c r="C318" s="22">
        <v>250749</v>
      </c>
      <c r="D318" s="22">
        <v>6644811</v>
      </c>
      <c r="E318">
        <v>0.05</v>
      </c>
    </row>
    <row r="319" spans="1:5" x14ac:dyDescent="0.3">
      <c r="A319" s="22" t="s">
        <v>50</v>
      </c>
      <c r="B319" s="22" t="s">
        <v>2500</v>
      </c>
      <c r="C319" s="22">
        <v>250751</v>
      </c>
      <c r="D319" s="22">
        <v>6644813</v>
      </c>
      <c r="E319">
        <v>0.05</v>
      </c>
    </row>
    <row r="320" spans="1:5" x14ac:dyDescent="0.3">
      <c r="A320" s="22" t="s">
        <v>50</v>
      </c>
      <c r="B320" s="22" t="s">
        <v>2501</v>
      </c>
      <c r="C320" s="22">
        <v>250749</v>
      </c>
      <c r="D320" s="22">
        <v>6644809</v>
      </c>
      <c r="E320">
        <v>0.05</v>
      </c>
    </row>
    <row r="321" spans="1:5" x14ac:dyDescent="0.3">
      <c r="A321" s="22" t="s">
        <v>50</v>
      </c>
      <c r="B321" s="22" t="s">
        <v>2502</v>
      </c>
      <c r="C321" s="22">
        <v>250751</v>
      </c>
      <c r="D321" s="22">
        <v>6644809</v>
      </c>
      <c r="E321">
        <v>0.05</v>
      </c>
    </row>
    <row r="322" spans="1:5" x14ac:dyDescent="0.3">
      <c r="A322" s="22" t="s">
        <v>50</v>
      </c>
      <c r="B322" s="22" t="s">
        <v>2503</v>
      </c>
      <c r="C322" s="22">
        <v>250754</v>
      </c>
      <c r="D322" s="22">
        <v>6644808</v>
      </c>
      <c r="E322">
        <v>0.05</v>
      </c>
    </row>
    <row r="323" spans="1:5" x14ac:dyDescent="0.3">
      <c r="A323" s="22" t="s">
        <v>50</v>
      </c>
      <c r="B323" s="22" t="s">
        <v>2504</v>
      </c>
      <c r="C323" s="22">
        <v>250750</v>
      </c>
      <c r="D323" s="22">
        <v>6644804</v>
      </c>
      <c r="E323">
        <v>0.05</v>
      </c>
    </row>
    <row r="324" spans="1:5" x14ac:dyDescent="0.3">
      <c r="A324" s="22" t="s">
        <v>50</v>
      </c>
      <c r="B324" s="22" t="s">
        <v>2505</v>
      </c>
      <c r="C324" s="22">
        <v>250742</v>
      </c>
      <c r="D324" s="22">
        <v>6644809</v>
      </c>
      <c r="E324">
        <v>0.05</v>
      </c>
    </row>
    <row r="325" spans="1:5" x14ac:dyDescent="0.3">
      <c r="A325" s="22" t="s">
        <v>50</v>
      </c>
      <c r="B325" s="22" t="s">
        <v>2497</v>
      </c>
      <c r="C325" s="22">
        <v>250733</v>
      </c>
      <c r="D325" s="22">
        <v>6644804</v>
      </c>
      <c r="E325">
        <v>0.05</v>
      </c>
    </row>
    <row r="326" spans="1:5" x14ac:dyDescent="0.3">
      <c r="A326" s="22" t="s">
        <v>144</v>
      </c>
      <c r="B326" s="22" t="s">
        <v>1846</v>
      </c>
      <c r="C326" s="22">
        <v>240241</v>
      </c>
      <c r="D326" s="22">
        <v>6675118</v>
      </c>
      <c r="E326">
        <v>5</v>
      </c>
    </row>
    <row r="327" spans="1:5" x14ac:dyDescent="0.3">
      <c r="A327" s="22" t="s">
        <v>144</v>
      </c>
      <c r="B327" s="22" t="s">
        <v>1848</v>
      </c>
      <c r="C327" s="22">
        <v>240240</v>
      </c>
      <c r="D327" s="22">
        <v>6675118</v>
      </c>
      <c r="E327">
        <v>5</v>
      </c>
    </row>
    <row r="328" spans="1:5" x14ac:dyDescent="0.3">
      <c r="A328" s="22" t="s">
        <v>144</v>
      </c>
      <c r="B328" s="22" t="s">
        <v>1849</v>
      </c>
      <c r="C328" s="22">
        <v>240239</v>
      </c>
      <c r="D328" s="22">
        <v>6675118</v>
      </c>
      <c r="E328">
        <v>5</v>
      </c>
    </row>
    <row r="329" spans="1:5" x14ac:dyDescent="0.3">
      <c r="A329" s="22" t="s">
        <v>144</v>
      </c>
      <c r="B329" s="22" t="s">
        <v>1842</v>
      </c>
      <c r="C329" s="22">
        <v>240242</v>
      </c>
      <c r="D329" s="22">
        <v>6675118</v>
      </c>
      <c r="E329">
        <v>5</v>
      </c>
    </row>
    <row r="330" spans="1:5" x14ac:dyDescent="0.3">
      <c r="A330" s="22" t="s">
        <v>144</v>
      </c>
      <c r="B330" s="22" t="s">
        <v>1843</v>
      </c>
      <c r="C330" s="22">
        <v>240239</v>
      </c>
      <c r="D330" s="22">
        <v>6675116</v>
      </c>
      <c r="E330">
        <v>5</v>
      </c>
    </row>
    <row r="331" spans="1:5" x14ac:dyDescent="0.3">
      <c r="A331" s="22" t="s">
        <v>144</v>
      </c>
      <c r="B331" s="22" t="s">
        <v>1839</v>
      </c>
      <c r="C331" s="22">
        <v>240242</v>
      </c>
      <c r="D331" s="22">
        <v>6675119</v>
      </c>
      <c r="E331">
        <v>5</v>
      </c>
    </row>
    <row r="332" spans="1:5" x14ac:dyDescent="0.3">
      <c r="A332" s="22" t="s">
        <v>144</v>
      </c>
      <c r="B332" s="22" t="s">
        <v>1847</v>
      </c>
      <c r="C332" s="22">
        <v>240241</v>
      </c>
      <c r="D332" s="22">
        <v>6675118</v>
      </c>
      <c r="E332">
        <v>5</v>
      </c>
    </row>
    <row r="333" spans="1:5" x14ac:dyDescent="0.3">
      <c r="A333" s="22" t="s">
        <v>144</v>
      </c>
      <c r="B333" s="22" t="s">
        <v>1845</v>
      </c>
      <c r="C333" s="22">
        <v>240238</v>
      </c>
      <c r="D333" s="22">
        <v>6675115</v>
      </c>
      <c r="E333">
        <v>5</v>
      </c>
    </row>
    <row r="334" spans="1:5" x14ac:dyDescent="0.3">
      <c r="A334" s="22" t="s">
        <v>144</v>
      </c>
      <c r="B334" s="22" t="s">
        <v>1841</v>
      </c>
      <c r="C334" s="22">
        <v>240239</v>
      </c>
      <c r="D334" s="22">
        <v>6675121</v>
      </c>
      <c r="E334">
        <v>5</v>
      </c>
    </row>
    <row r="335" spans="1:5" x14ac:dyDescent="0.3">
      <c r="A335" s="22" t="s">
        <v>144</v>
      </c>
      <c r="B335" s="22" t="s">
        <v>1840</v>
      </c>
      <c r="C335" s="22">
        <v>240241</v>
      </c>
      <c r="D335" s="22">
        <v>6675119</v>
      </c>
      <c r="E335">
        <v>5</v>
      </c>
    </row>
  </sheetData>
  <phoneticPr fontId="6"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2ac742ff-d60f-46a8-8ee4-6d59d13d0e82" xsi:nil="true"/>
    <lcf76f155ced4ddcb4097134ff3c332f xmlns="8bcbc2e1-2321-4467-8ed3-2d6f762dc043">
      <Terms xmlns="http://schemas.microsoft.com/office/infopath/2007/PartnerControls"/>
    </lcf76f155ced4ddcb4097134ff3c332f>
    <SharedWithUsers xmlns="2ac742ff-d60f-46a8-8ee4-6d59d13d0e82">
      <UserInfo>
        <DisplayName>Marianne Evju</DisplayName>
        <AccountId>12</AccountId>
        <AccountType/>
      </UserInfo>
      <UserInfo>
        <DisplayName>Matthew Grainger</DisplayName>
        <AccountId>78</AccountId>
        <AccountType/>
      </UserInfo>
    </SharedWithUser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40AEBE16EBA1D4B8C375E1FCC1839F0" ma:contentTypeVersion="17" ma:contentTypeDescription="Create a new document." ma:contentTypeScope="" ma:versionID="1639db7e8a40f98be35eacb880367a5e">
  <xsd:schema xmlns:xsd="http://www.w3.org/2001/XMLSchema" xmlns:xs="http://www.w3.org/2001/XMLSchema" xmlns:p="http://schemas.microsoft.com/office/2006/metadata/properties" xmlns:ns2="8bcbc2e1-2321-4467-8ed3-2d6f762dc043" xmlns:ns3="2ac742ff-d60f-46a8-8ee4-6d59d13d0e82" targetNamespace="http://schemas.microsoft.com/office/2006/metadata/properties" ma:root="true" ma:fieldsID="bdff54c69d68ff111f78d9de269b04df" ns2:_="" ns3:_="">
    <xsd:import namespace="8bcbc2e1-2321-4467-8ed3-2d6f762dc043"/>
    <xsd:import namespace="2ac742ff-d60f-46a8-8ee4-6d59d13d0e82"/>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Location"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bcbc2e1-2321-4467-8ed3-2d6f762dc04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34b671a8-374e-43c3-b91a-c5799fa485d4"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ac742ff-d60f-46a8-8ee4-6d59d13d0e82"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285c3334-b4b6-4d3d-80cb-0223dc897200}" ma:internalName="TaxCatchAll" ma:showField="CatchAllData" ma:web="2ac742ff-d60f-46a8-8ee4-6d59d13d0e8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8B13B08-8543-4B49-BD5D-2C8B01D83C3C}">
  <ds:schemaRefs>
    <ds:schemaRef ds:uri="http://schemas.microsoft.com/office/2006/documentManagement/types"/>
    <ds:schemaRef ds:uri="http://purl.org/dc/elements/1.1/"/>
    <ds:schemaRef ds:uri="http://purl.org/dc/dcmitype/"/>
    <ds:schemaRef ds:uri="http://schemas.openxmlformats.org/package/2006/metadata/core-properties"/>
    <ds:schemaRef ds:uri="8bcbc2e1-2321-4467-8ed3-2d6f762dc043"/>
    <ds:schemaRef ds:uri="http://schemas.microsoft.com/office/infopath/2007/PartnerControls"/>
    <ds:schemaRef ds:uri="http://purl.org/dc/terms/"/>
    <ds:schemaRef ds:uri="2ac742ff-d60f-46a8-8ee4-6d59d13d0e82"/>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C718AEA7-DCDC-4A56-8439-E4C1B7B8B63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bcbc2e1-2321-4467-8ed3-2d6f762dc043"/>
    <ds:schemaRef ds:uri="2ac742ff-d60f-46a8-8ee4-6d59d13d0e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1ECDD05-F70F-4CB7-B541-4F37350F4A8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Lokaliteter_oversikt</vt:lpstr>
      <vt:lpstr>Skjøtsel_koder</vt:lpstr>
      <vt:lpstr>Lokalitetsdata</vt:lpstr>
      <vt:lpstr>Transektdata</vt:lpstr>
      <vt:lpstr>Rutedata</vt:lpstr>
      <vt:lpstr>Artsdata</vt:lpstr>
      <vt:lpstr>pivot rutedata</vt:lpstr>
      <vt:lpstr>Artslister</vt:lpstr>
      <vt:lpstr>Koordinater_midt</vt:lpstr>
      <vt:lpstr>Koordinater_ruter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Marianne Evju</dc:creator>
  <cp:keywords/>
  <dc:description/>
  <cp:lastModifiedBy>Matthew Grainger</cp:lastModifiedBy>
  <cp:revision/>
  <dcterms:created xsi:type="dcterms:W3CDTF">2019-09-12T14:13:50Z</dcterms:created>
  <dcterms:modified xsi:type="dcterms:W3CDTF">2024-02-14T11:12:53Z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0x010100840AEBE16EBA1D4B8C375E1FCC1839F0</vt:lpwstr>
  </property>
  <property fmtid="{D5CDD505-2E9C-101B-9397-08002B2CF9AE}" pid="3" name="MediaServiceImageTags">
    <vt:lpwstr/>
  </property>
</Properties>
</file>